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trlProps/ctrlProp1.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7540" windowHeight="12420" tabRatio="762" firstSheet="2" activeTab="8"/>
  </bookViews>
  <sheets>
    <sheet name="calcs" sheetId="18" state="hidden" r:id="rId1"/>
    <sheet name="charts data" sheetId="19" state="hidden" r:id="rId2"/>
    <sheet name="Dashboard" sheetId="20" r:id="rId3"/>
    <sheet name="Charts" sheetId="21" r:id="rId4"/>
    <sheet name="Ranked" sheetId="22" r:id="rId5"/>
    <sheet name="Wardmap" sheetId="15" r:id="rId6"/>
    <sheet name="Scores" sheetId="23" r:id="rId7"/>
    <sheet name="Data" sheetId="24" r:id="rId8"/>
    <sheet name="Sheet1" sheetId="25" r:id="rId9"/>
  </sheets>
  <definedNames>
    <definedName name="_xlnm._FilterDatabase" localSheetId="2" hidden="1">Dashboard!$A$13:$A$639</definedName>
    <definedName name="_xlnm._FilterDatabase" localSheetId="4" hidden="1">Ranked!$D$4:$D$629</definedName>
    <definedName name="_00ABGH">Wardmap!#REF!</definedName>
    <definedName name="_00ABGJ">Wardmap!#REF!</definedName>
    <definedName name="_00ABGK">Wardmap!#REF!</definedName>
    <definedName name="_00ABGL">Wardmap!#REF!</definedName>
    <definedName name="_00ABGM">Wardmap!#REF!</definedName>
    <definedName name="_00ABGN">Wardmap!#REF!</definedName>
    <definedName name="_00ABGP">Wardmap!#REF!</definedName>
    <definedName name="_00ACFX">Wardmap!#REF!</definedName>
    <definedName name="_00ACFY">Wardmap!#REF!</definedName>
    <definedName name="_00ACFZ">Wardmap!#REF!</definedName>
    <definedName name="_00ACGA">Wardmap!#REF!</definedName>
    <definedName name="_00ACGB">Wardmap!#REF!</definedName>
    <definedName name="_00ACGC">Wardmap!#REF!</definedName>
    <definedName name="_00ACGD">Wardmap!#REF!</definedName>
    <definedName name="_00ACGE">Wardmap!#REF!</definedName>
    <definedName name="_00ACGF">Wardmap!#REF!</definedName>
    <definedName name="_00ACGG">Wardmap!#REF!</definedName>
    <definedName name="_00ACGH">Wardmap!#REF!</definedName>
    <definedName name="_00ACGJ">Wardmap!#REF!</definedName>
    <definedName name="_00ACGK">Wardmap!#REF!</definedName>
    <definedName name="_00ACGL">Wardmap!#REF!</definedName>
    <definedName name="_00ACGM">Wardmap!#REF!</definedName>
    <definedName name="_00ACGN">Wardmap!#REF!</definedName>
    <definedName name="_00ACGP">Wardmap!#REF!</definedName>
    <definedName name="_00ACGQ">Wardmap!#REF!</definedName>
    <definedName name="_00ACGR">Wardmap!#REF!</definedName>
    <definedName name="_00ACGS">Wardmap!#REF!</definedName>
    <definedName name="_00ACGT">Wardmap!#REF!</definedName>
    <definedName name="_00ADGA">Wardmap!#REF!</definedName>
    <definedName name="_00ADGB">Wardmap!#REF!</definedName>
    <definedName name="_00ADGC">Wardmap!#REF!</definedName>
    <definedName name="_00ADGD">Wardmap!#REF!</definedName>
    <definedName name="_00ADGE">Wardmap!#REF!</definedName>
    <definedName name="_00ADGF">Wardmap!#REF!</definedName>
    <definedName name="_00ADGG">Wardmap!#REF!</definedName>
    <definedName name="_00ADGH">Wardmap!#REF!</definedName>
    <definedName name="_00ADGJ">Wardmap!#REF!</definedName>
    <definedName name="_00ADGK">Wardmap!#REF!</definedName>
    <definedName name="_00ADGL">Wardmap!#REF!</definedName>
    <definedName name="_00ADGM">Wardmap!#REF!</definedName>
    <definedName name="_00ADGN">Wardmap!#REF!</definedName>
    <definedName name="_00ADGP">Wardmap!#REF!</definedName>
    <definedName name="_00ADGQ">Wardmap!#REF!</definedName>
    <definedName name="_00ADGR">Wardmap!#REF!</definedName>
    <definedName name="_00ADGS">Wardmap!#REF!</definedName>
    <definedName name="_00ADGT">Wardmap!#REF!</definedName>
    <definedName name="_00ADGU">Wardmap!#REF!</definedName>
    <definedName name="_00ADGW">Wardmap!#REF!</definedName>
    <definedName name="_00ADGX">Wardmap!#REF!</definedName>
    <definedName name="_00AEGJ">Wardmap!#REF!</definedName>
    <definedName name="_00AEGK">Wardmap!#REF!</definedName>
    <definedName name="_00AEGL">Wardmap!#REF!</definedName>
    <definedName name="_00AEGM">Wardmap!#REF!</definedName>
    <definedName name="_00AEGN">Wardmap!#REF!</definedName>
    <definedName name="_00AEGP">Wardmap!#REF!</definedName>
    <definedName name="_00AEGQ">Wardmap!#REF!</definedName>
    <definedName name="_00AEGR">Wardmap!#REF!</definedName>
    <definedName name="_00AEGS">Wardmap!#REF!</definedName>
    <definedName name="_00AEGT">Wardmap!#REF!</definedName>
    <definedName name="_00AEGU">Wardmap!#REF!</definedName>
    <definedName name="_00AEGW">Wardmap!#REF!</definedName>
    <definedName name="_00AEGX">Wardmap!#REF!</definedName>
    <definedName name="_00AEGY">Wardmap!#REF!</definedName>
    <definedName name="_00AEGZ">Wardmap!#REF!</definedName>
    <definedName name="_00AEHA">Wardmap!#REF!</definedName>
    <definedName name="_00AEHB">Wardmap!#REF!</definedName>
    <definedName name="_00AEHC">Wardmap!#REF!</definedName>
    <definedName name="_00AEHD">Wardmap!#REF!</definedName>
    <definedName name="_00AEHE">Wardmap!#REF!</definedName>
    <definedName name="_00AEHF">Wardmap!#REF!</definedName>
    <definedName name="_00AFGD">Wardmap!#REF!</definedName>
    <definedName name="_00AFGE">Wardmap!#REF!</definedName>
    <definedName name="_00AFGF">Wardmap!#REF!</definedName>
    <definedName name="_00AFGG">Wardmap!#REF!</definedName>
    <definedName name="_00AFGH">Wardmap!#REF!</definedName>
    <definedName name="_00AFGJ">Wardmap!#REF!</definedName>
    <definedName name="_00AFGK">Wardmap!#REF!</definedName>
    <definedName name="_00AFGL">Wardmap!#REF!</definedName>
    <definedName name="_00AFGM">Wardmap!#REF!</definedName>
    <definedName name="_00AFGN">Wardmap!#REF!</definedName>
    <definedName name="_00AFGP">Wardmap!#REF!</definedName>
    <definedName name="_00AFGQ">Wardmap!#REF!</definedName>
    <definedName name="_00AFGR">Wardmap!#REF!</definedName>
    <definedName name="_00AFGS">Wardmap!#REF!</definedName>
    <definedName name="_00AFGT">Wardmap!#REF!</definedName>
    <definedName name="_00AFGU">Wardmap!#REF!</definedName>
    <definedName name="_00AFGW">Wardmap!#REF!</definedName>
    <definedName name="_00AFGX">Wardmap!#REF!</definedName>
    <definedName name="_00AFGY">Wardmap!#REF!</definedName>
    <definedName name="_00AFGZ">Wardmap!#REF!</definedName>
    <definedName name="_00AFHA">Wardmap!#REF!</definedName>
    <definedName name="_00AFHB">Wardmap!#REF!</definedName>
    <definedName name="_00AGGD">Wardmap!#REF!</definedName>
    <definedName name="_00AGGE">Wardmap!#REF!</definedName>
    <definedName name="_00AGGF">Wardmap!#REF!</definedName>
    <definedName name="_00AGGG">Wardmap!#REF!</definedName>
    <definedName name="_00AGGH">Wardmap!#REF!</definedName>
    <definedName name="_00AGGJ">Wardmap!#REF!</definedName>
    <definedName name="_00AGGK">Wardmap!#REF!</definedName>
    <definedName name="_00AGGL">Wardmap!#REF!</definedName>
    <definedName name="_00AGGM">Wardmap!#REF!</definedName>
    <definedName name="_00AGGN">Wardmap!#REF!</definedName>
    <definedName name="_00AGGP">Wardmap!#REF!</definedName>
    <definedName name="_00AGGQ">Wardmap!#REF!</definedName>
    <definedName name="_00AGGR">Wardmap!#REF!</definedName>
    <definedName name="_00AGGS">Wardmap!#REF!</definedName>
    <definedName name="_00AGGT">Wardmap!#REF!</definedName>
    <definedName name="_00AGGU">Wardmap!#REF!</definedName>
    <definedName name="_00AGGW">Wardmap!#REF!</definedName>
    <definedName name="_00AGGX">Wardmap!#REF!</definedName>
    <definedName name="_00AHGE">Wardmap!#REF!</definedName>
    <definedName name="_00AHGF">Wardmap!#REF!</definedName>
    <definedName name="_00AHGG">Wardmap!#REF!</definedName>
    <definedName name="_00AHGH">Wardmap!#REF!</definedName>
    <definedName name="_00AHGJ">Wardmap!#REF!</definedName>
    <definedName name="_00AHGK">Wardmap!#REF!</definedName>
    <definedName name="_00AHGL">Wardmap!#REF!</definedName>
    <definedName name="_00AHGM">Wardmap!#REF!</definedName>
    <definedName name="_00AHGN">Wardmap!#REF!</definedName>
    <definedName name="_00AHGP">Wardmap!#REF!</definedName>
    <definedName name="_00AHGQ">Wardmap!#REF!</definedName>
    <definedName name="_00AHGR">Wardmap!#REF!</definedName>
    <definedName name="_00AHGS">Wardmap!#REF!</definedName>
    <definedName name="_00AHGT">Wardmap!#REF!</definedName>
    <definedName name="_00AHGU">Wardmap!#REF!</definedName>
    <definedName name="_00AHGW">Wardmap!#REF!</definedName>
    <definedName name="_00AHGX">Wardmap!#REF!</definedName>
    <definedName name="_00AHGY">Wardmap!#REF!</definedName>
    <definedName name="_00AHGZ">Wardmap!#REF!</definedName>
    <definedName name="_00AHHA">Wardmap!#REF!</definedName>
    <definedName name="_00AHHB">Wardmap!#REF!</definedName>
    <definedName name="_00AHHC">Wardmap!#REF!</definedName>
    <definedName name="_00AHHD">Wardmap!#REF!</definedName>
    <definedName name="_00AHHE">Wardmap!#REF!</definedName>
    <definedName name="_00AJGC">Wardmap!#REF!</definedName>
    <definedName name="_00AJGD">Wardmap!#REF!</definedName>
    <definedName name="_00AJGE">Wardmap!#REF!</definedName>
    <definedName name="_00AJGF">Wardmap!#REF!</definedName>
    <definedName name="_00AJGG">Wardmap!#REF!</definedName>
    <definedName name="_00AJGH">Wardmap!#REF!</definedName>
    <definedName name="_00AJGJ">Wardmap!#REF!</definedName>
    <definedName name="_00AJGK">Wardmap!#REF!</definedName>
    <definedName name="_00AJGL">Wardmap!#REF!</definedName>
    <definedName name="_00AJGM">Wardmap!#REF!</definedName>
    <definedName name="_00AJGN">Wardmap!#REF!</definedName>
    <definedName name="_00AJGP">Wardmap!#REF!</definedName>
    <definedName name="_00AJGQ">Wardmap!#REF!</definedName>
    <definedName name="_00AJGR">Wardmap!#REF!</definedName>
    <definedName name="_00AJGS">Wardmap!#REF!</definedName>
    <definedName name="_00AJGT">Wardmap!#REF!</definedName>
    <definedName name="_00AJGU">Wardmap!#REF!</definedName>
    <definedName name="_00AJGW">Wardmap!#REF!</definedName>
    <definedName name="_00AJGX">Wardmap!#REF!</definedName>
    <definedName name="_00AJGY">Wardmap!#REF!</definedName>
    <definedName name="_00AJGZ">Wardmap!#REF!</definedName>
    <definedName name="_00AJHA">Wardmap!#REF!</definedName>
    <definedName name="_00AJHB">Wardmap!#REF!</definedName>
    <definedName name="_00AKGL">Wardmap!#REF!</definedName>
    <definedName name="_00AKGM">Wardmap!#REF!</definedName>
    <definedName name="_00AKGN">Wardmap!#REF!</definedName>
    <definedName name="_00AKGP">Wardmap!#REF!</definedName>
    <definedName name="_00AKGQ">Wardmap!#REF!</definedName>
    <definedName name="_00AKGR">Wardmap!#REF!</definedName>
    <definedName name="_00AKGS">Wardmap!#REF!</definedName>
    <definedName name="_00AKGT">Wardmap!#REF!</definedName>
    <definedName name="_00AKGU">Wardmap!#REF!</definedName>
    <definedName name="_00AKGW">Wardmap!#REF!</definedName>
    <definedName name="_00AKGX">Wardmap!#REF!</definedName>
    <definedName name="_00AKGY">Wardmap!#REF!</definedName>
    <definedName name="_00AKGZ">Wardmap!#REF!</definedName>
    <definedName name="_00AKHA">Wardmap!#REF!</definedName>
    <definedName name="_00AKHB">Wardmap!#REF!</definedName>
    <definedName name="_00AKHC">Wardmap!#REF!</definedName>
    <definedName name="_00AKHD">Wardmap!#REF!</definedName>
    <definedName name="_00AKHE">Wardmap!#REF!</definedName>
    <definedName name="_00AKHF">Wardmap!#REF!</definedName>
    <definedName name="_00AKHG">Wardmap!#REF!</definedName>
    <definedName name="_00AKHH">Wardmap!#REF!</definedName>
    <definedName name="_00ALGP">Wardmap!#REF!</definedName>
    <definedName name="_00ALGQ">Wardmap!#REF!</definedName>
    <definedName name="_00ALGR">Wardmap!#REF!</definedName>
    <definedName name="_00ALGS">Wardmap!#REF!</definedName>
    <definedName name="_00ALGT">Wardmap!#REF!</definedName>
    <definedName name="_00ALGU">Wardmap!#REF!</definedName>
    <definedName name="_00ALGW">Wardmap!#REF!</definedName>
    <definedName name="_00ALGX">Wardmap!#REF!</definedName>
    <definedName name="_00ALGY">Wardmap!#REF!</definedName>
    <definedName name="_00ALGZ">Wardmap!#REF!</definedName>
    <definedName name="_00ALHA">Wardmap!#REF!</definedName>
    <definedName name="_00ALHB">Wardmap!#REF!</definedName>
    <definedName name="_00ALHC">Wardmap!#REF!</definedName>
    <definedName name="_00ALHD">Wardmap!#REF!</definedName>
    <definedName name="_00ALHE">Wardmap!#REF!</definedName>
    <definedName name="_00ALHF">Wardmap!#REF!</definedName>
    <definedName name="_00ALHG">Wardmap!#REF!</definedName>
    <definedName name="_00AMGA">Wardmap!#REF!</definedName>
    <definedName name="_00AMGB">Wardmap!#REF!</definedName>
    <definedName name="_00AMGC">Wardmap!#REF!</definedName>
    <definedName name="_00AMGD">Wardmap!#REF!</definedName>
    <definedName name="_00AMGE">Wardmap!#REF!</definedName>
    <definedName name="_00AMGF">Wardmap!#REF!</definedName>
    <definedName name="_00AMGG">Wardmap!#REF!</definedName>
    <definedName name="_00AMGH">Wardmap!#REF!</definedName>
    <definedName name="_00AMGJ">Wardmap!#REF!</definedName>
    <definedName name="_00AMGK">Wardmap!#REF!</definedName>
    <definedName name="_00AMGL">Wardmap!#REF!</definedName>
    <definedName name="_00AMGM">Wardmap!#REF!</definedName>
    <definedName name="_00AMGN">Wardmap!#REF!</definedName>
    <definedName name="_00AMGP">Wardmap!#REF!</definedName>
    <definedName name="_00AMGQ">Wardmap!#REF!</definedName>
    <definedName name="_00AMGR">Wardmap!#REF!</definedName>
    <definedName name="_00AMGS">Wardmap!#REF!</definedName>
    <definedName name="_00AMGT">Wardmap!#REF!</definedName>
    <definedName name="_00AMGU">Wardmap!#REF!</definedName>
    <definedName name="_00ANGA">Wardmap!#REF!</definedName>
    <definedName name="_00ANGB">Wardmap!#REF!</definedName>
    <definedName name="_00ANGC">Wardmap!#REF!</definedName>
    <definedName name="_00ANGD">Wardmap!#REF!</definedName>
    <definedName name="_00ANGE">Wardmap!#REF!</definedName>
    <definedName name="_00ANGF">Wardmap!#REF!</definedName>
    <definedName name="_00ANGG">Wardmap!#REF!</definedName>
    <definedName name="_00ANGH">Wardmap!#REF!</definedName>
    <definedName name="_00ANGJ">Wardmap!#REF!</definedName>
    <definedName name="_00ANGK">Wardmap!#REF!</definedName>
    <definedName name="_00ANGL">Wardmap!#REF!</definedName>
    <definedName name="_00ANGM">Wardmap!#REF!</definedName>
    <definedName name="_00ANGN">Wardmap!#REF!</definedName>
    <definedName name="_00ANGP">Wardmap!#REF!</definedName>
    <definedName name="_00ANGQ">Wardmap!#REF!</definedName>
    <definedName name="_00ANGR">Wardmap!#REF!</definedName>
    <definedName name="_00APGA">Wardmap!#REF!</definedName>
    <definedName name="_00APGB">Wardmap!#REF!</definedName>
    <definedName name="_00APGC">Wardmap!#REF!</definedName>
    <definedName name="_00APGD">Wardmap!#REF!</definedName>
    <definedName name="_00APGE">Wardmap!#REF!</definedName>
    <definedName name="_00APGF">Wardmap!#REF!</definedName>
    <definedName name="_00APGG">Wardmap!#REF!</definedName>
    <definedName name="_00APGH">Wardmap!#REF!</definedName>
    <definedName name="_00APGJ">Wardmap!#REF!</definedName>
    <definedName name="_00APGK">Wardmap!#REF!</definedName>
    <definedName name="_00APGL">Wardmap!#REF!</definedName>
    <definedName name="_00APGM">Wardmap!#REF!</definedName>
    <definedName name="_00APGN">Wardmap!#REF!</definedName>
    <definedName name="_00APGP">Wardmap!#REF!</definedName>
    <definedName name="_00APGQ">Wardmap!#REF!</definedName>
    <definedName name="_00APGR">Wardmap!#REF!</definedName>
    <definedName name="_00APGS">Wardmap!#REF!</definedName>
    <definedName name="_00APGT">Wardmap!#REF!</definedName>
    <definedName name="_00APGU">Wardmap!#REF!</definedName>
    <definedName name="_00AQFY">Wardmap!#REF!</definedName>
    <definedName name="_00AQFZ">Wardmap!#REF!</definedName>
    <definedName name="_00AQGA">Wardmap!#REF!</definedName>
    <definedName name="_00AQGB">Wardmap!#REF!</definedName>
    <definedName name="_00AQGC">Wardmap!#REF!</definedName>
    <definedName name="_00AQGD">Wardmap!#REF!</definedName>
    <definedName name="_00AQGE">Wardmap!#REF!</definedName>
    <definedName name="_00AQGF">Wardmap!#REF!</definedName>
    <definedName name="_00AQGG">Wardmap!#REF!</definedName>
    <definedName name="_00AQGH">Wardmap!#REF!</definedName>
    <definedName name="_00AQGJ">Wardmap!#REF!</definedName>
    <definedName name="_00AQGK">Wardmap!#REF!</definedName>
    <definedName name="_00AQGL">Wardmap!#REF!</definedName>
    <definedName name="_00AQGM">Wardmap!#REF!</definedName>
    <definedName name="_00AQGN">Wardmap!#REF!</definedName>
    <definedName name="_00AQGP">Wardmap!#REF!</definedName>
    <definedName name="_00AQGQ">Wardmap!#REF!</definedName>
    <definedName name="_00AQGR">Wardmap!#REF!</definedName>
    <definedName name="_00AQGS">Wardmap!#REF!</definedName>
    <definedName name="_00AQGT">Wardmap!#REF!</definedName>
    <definedName name="_00AQGU">Wardmap!#REF!</definedName>
    <definedName name="_00ARGC">Wardmap!#REF!</definedName>
    <definedName name="_00ARGD">Wardmap!#REF!</definedName>
    <definedName name="_00ARGE">Wardmap!#REF!</definedName>
    <definedName name="_00ARGF">Wardmap!#REF!</definedName>
    <definedName name="_00ARGG">Wardmap!#REF!</definedName>
    <definedName name="_00ARGH">Wardmap!#REF!</definedName>
    <definedName name="_00ARGJ">Wardmap!#REF!</definedName>
    <definedName name="_00ARGK">Wardmap!#REF!</definedName>
    <definedName name="_00ARGL">Wardmap!#REF!</definedName>
    <definedName name="_00ARGM">Wardmap!#REF!</definedName>
    <definedName name="_00ARGN">Wardmap!#REF!</definedName>
    <definedName name="_00ARGP">Wardmap!#REF!</definedName>
    <definedName name="_00ARGQ">Wardmap!#REF!</definedName>
    <definedName name="_00ARGR">Wardmap!#REF!</definedName>
    <definedName name="_00ARGS">Wardmap!#REF!</definedName>
    <definedName name="_00ARGT">Wardmap!#REF!</definedName>
    <definedName name="_00ARGU">Wardmap!#REF!</definedName>
    <definedName name="_00ARGW">Wardmap!#REF!</definedName>
    <definedName name="_00ASGG">Wardmap!#REF!</definedName>
    <definedName name="_00ASGH">Wardmap!#REF!</definedName>
    <definedName name="_00ASGJ">Wardmap!#REF!</definedName>
    <definedName name="_00ASGK">Wardmap!#REF!</definedName>
    <definedName name="_00ASGL">Wardmap!#REF!</definedName>
    <definedName name="_00ASGM">Wardmap!#REF!</definedName>
    <definedName name="_00ASGN">Wardmap!#REF!</definedName>
    <definedName name="_00ASGP">Wardmap!#REF!</definedName>
    <definedName name="_00ASGQ">Wardmap!#REF!</definedName>
    <definedName name="_00ASGR">Wardmap!#REF!</definedName>
    <definedName name="_00ASGS">Wardmap!#REF!</definedName>
    <definedName name="_00ASGT">Wardmap!#REF!</definedName>
    <definedName name="_00ASGU">Wardmap!#REF!</definedName>
    <definedName name="_00ASGW">Wardmap!#REF!</definedName>
    <definedName name="_00ASGX">Wardmap!#REF!</definedName>
    <definedName name="_00ASGY">Wardmap!#REF!</definedName>
    <definedName name="_00ASGZ">Wardmap!#REF!</definedName>
    <definedName name="_00ASHA">Wardmap!#REF!</definedName>
    <definedName name="_00ASHB">Wardmap!#REF!</definedName>
    <definedName name="_00ASHC">Wardmap!#REF!</definedName>
    <definedName name="_00ASHD">Wardmap!#REF!</definedName>
    <definedName name="_00ASHE">Wardmap!#REF!</definedName>
    <definedName name="_00ATFY">Wardmap!#REF!</definedName>
    <definedName name="_00ATFZ">Wardmap!#REF!</definedName>
    <definedName name="_00ATGA">Wardmap!#REF!</definedName>
    <definedName name="_00ATGB">Wardmap!#REF!</definedName>
    <definedName name="_00ATGC">Wardmap!#REF!</definedName>
    <definedName name="_00ATGD">Wardmap!#REF!</definedName>
    <definedName name="_00ATGE">Wardmap!#REF!</definedName>
    <definedName name="_00ATGF">Wardmap!#REF!</definedName>
    <definedName name="_00ATGG">Wardmap!#REF!</definedName>
    <definedName name="_00ATGH">Wardmap!#REF!</definedName>
    <definedName name="_00ATGJ">Wardmap!#REF!</definedName>
    <definedName name="_00ATGK">Wardmap!#REF!</definedName>
    <definedName name="_00ATGL">Wardmap!#REF!</definedName>
    <definedName name="_00ATGM">Wardmap!#REF!</definedName>
    <definedName name="_00ATGN">Wardmap!#REF!</definedName>
    <definedName name="_00ATGP">Wardmap!#REF!</definedName>
    <definedName name="_00ATGQ">Wardmap!#REF!</definedName>
    <definedName name="_00ATGR">Wardmap!#REF!</definedName>
    <definedName name="_00ATGS">Wardmap!#REF!</definedName>
    <definedName name="_00ATGT">Wardmap!#REF!</definedName>
    <definedName name="_00AUFX">Wardmap!#REF!</definedName>
    <definedName name="_00AUFY">Wardmap!#REF!</definedName>
    <definedName name="_00AUFZ">Wardmap!#REF!</definedName>
    <definedName name="_00AUGA">Wardmap!#REF!</definedName>
    <definedName name="_00AUGB">Wardmap!#REF!</definedName>
    <definedName name="_00AUGC">Wardmap!#REF!</definedName>
    <definedName name="_00AUGD">Wardmap!#REF!</definedName>
    <definedName name="_00AUGE">Wardmap!#REF!</definedName>
    <definedName name="_00AUGF">Wardmap!#REF!</definedName>
    <definedName name="_00AUGG">Wardmap!#REF!</definedName>
    <definedName name="_00AUGH">Wardmap!#REF!</definedName>
    <definedName name="_00AUGJ">Wardmap!#REF!</definedName>
    <definedName name="_00AUGK">Wardmap!#REF!</definedName>
    <definedName name="_00AUGL">Wardmap!#REF!</definedName>
    <definedName name="_00AUGM">Wardmap!#REF!</definedName>
    <definedName name="_00AUGN">Wardmap!#REF!</definedName>
    <definedName name="_00AWFY">Wardmap!#REF!</definedName>
    <definedName name="_00AWFZ">Wardmap!#REF!</definedName>
    <definedName name="_00AWGA">Wardmap!#REF!</definedName>
    <definedName name="_00AWGB">Wardmap!#REF!</definedName>
    <definedName name="_00AWGC">Wardmap!#REF!</definedName>
    <definedName name="_00AWGD">Wardmap!#REF!</definedName>
    <definedName name="_00AWGE">Wardmap!#REF!</definedName>
    <definedName name="_00AWGF">Wardmap!#REF!</definedName>
    <definedName name="_00AWGG">Wardmap!#REF!</definedName>
    <definedName name="_00AWGH">Wardmap!#REF!</definedName>
    <definedName name="_00AWGJ">Wardmap!#REF!</definedName>
    <definedName name="_00AWGK">Wardmap!#REF!</definedName>
    <definedName name="_00AWGL">Wardmap!#REF!</definedName>
    <definedName name="_00AWGM">Wardmap!#REF!</definedName>
    <definedName name="_00AWGN">Wardmap!#REF!</definedName>
    <definedName name="_00AWGP">Wardmap!#REF!</definedName>
    <definedName name="_00AWGQ">Wardmap!#REF!</definedName>
    <definedName name="_00AWGR">Wardmap!#REF!</definedName>
    <definedName name="_00AXFX">Wardmap!#REF!</definedName>
    <definedName name="_00AXFY">Wardmap!#REF!</definedName>
    <definedName name="_00AXFZ">Wardmap!#REF!</definedName>
    <definedName name="_00AXGA">Wardmap!#REF!</definedName>
    <definedName name="_00AXGB">Wardmap!#REF!</definedName>
    <definedName name="_00AXGC">Wardmap!#REF!</definedName>
    <definedName name="_00AXGD">Wardmap!#REF!</definedName>
    <definedName name="_00AXGE">Wardmap!#REF!</definedName>
    <definedName name="_00AXGF">Wardmap!#REF!</definedName>
    <definedName name="_00AXGG">Wardmap!#REF!</definedName>
    <definedName name="_00AXGH">Wardmap!#REF!</definedName>
    <definedName name="_00AXGJ">Wardmap!#REF!</definedName>
    <definedName name="_00AXGK">Wardmap!#REF!</definedName>
    <definedName name="_00AXGL">Wardmap!#REF!</definedName>
    <definedName name="_00AXGM">Wardmap!#REF!</definedName>
    <definedName name="_00AXGN">Wardmap!#REF!</definedName>
    <definedName name="_00AYFZ">Wardmap!#REF!</definedName>
    <definedName name="_00AYGA">Wardmap!#REF!</definedName>
    <definedName name="_00AYGB">Wardmap!#REF!</definedName>
    <definedName name="_00AYGC">Wardmap!#REF!</definedName>
    <definedName name="_00AYGD">Wardmap!#REF!</definedName>
    <definedName name="_00AYGE">Wardmap!#REF!</definedName>
    <definedName name="_00AYGF">Wardmap!#REF!</definedName>
    <definedName name="_00AYGG">Wardmap!#REF!</definedName>
    <definedName name="_00AYGH">Wardmap!#REF!</definedName>
    <definedName name="_00AYGJ">Wardmap!#REF!</definedName>
    <definedName name="_00AYGK">Wardmap!#REF!</definedName>
    <definedName name="_00AYGL">Wardmap!#REF!</definedName>
    <definedName name="_00AYGM">Wardmap!#REF!</definedName>
    <definedName name="_00AYGN">Wardmap!#REF!</definedName>
    <definedName name="_00AYGP">Wardmap!#REF!</definedName>
    <definedName name="_00AYGQ">Wardmap!#REF!</definedName>
    <definedName name="_00AYGR">Wardmap!#REF!</definedName>
    <definedName name="_00AYGS">Wardmap!#REF!</definedName>
    <definedName name="_00AYGT">Wardmap!#REF!</definedName>
    <definedName name="_00AYGU">Wardmap!#REF!</definedName>
    <definedName name="_00AYGW">Wardmap!#REF!</definedName>
    <definedName name="_00AZGD">Wardmap!#REF!</definedName>
    <definedName name="_00AZGE">Wardmap!#REF!</definedName>
    <definedName name="_00AZGF">Wardmap!#REF!</definedName>
    <definedName name="_00AZGG">Wardmap!#REF!</definedName>
    <definedName name="_00AZGH">Wardmap!#REF!</definedName>
    <definedName name="_00AZGJ">Wardmap!#REF!</definedName>
    <definedName name="_00AZGK">Wardmap!#REF!</definedName>
    <definedName name="_00AZGL">Wardmap!#REF!</definedName>
    <definedName name="_00AZGM">Wardmap!#REF!</definedName>
    <definedName name="_00AZGN">Wardmap!#REF!</definedName>
    <definedName name="_00AZGP">Wardmap!#REF!</definedName>
    <definedName name="_00AZGQ">Wardmap!#REF!</definedName>
    <definedName name="_00AZGR">Wardmap!#REF!</definedName>
    <definedName name="_00AZGS">Wardmap!#REF!</definedName>
    <definedName name="_00AZGT">Wardmap!#REF!</definedName>
    <definedName name="_00AZGU">Wardmap!#REF!</definedName>
    <definedName name="_00AZGW">Wardmap!#REF!</definedName>
    <definedName name="_00AZGX">Wardmap!#REF!</definedName>
    <definedName name="_00BAFX">Wardmap!#REF!</definedName>
    <definedName name="_00BAFY">Wardmap!#REF!</definedName>
    <definedName name="_00BAFZ">Wardmap!#REF!</definedName>
    <definedName name="_00BAGA">Wardmap!#REF!</definedName>
    <definedName name="_00BAGB">Wardmap!#REF!</definedName>
    <definedName name="_00BAGC">Wardmap!#REF!</definedName>
    <definedName name="_00BAGD">Wardmap!#REF!</definedName>
    <definedName name="_00BAGE">Wardmap!#REF!</definedName>
    <definedName name="_00BAGF">Wardmap!#REF!</definedName>
    <definedName name="_00BAGG">Wardmap!#REF!</definedName>
    <definedName name="_00BAGH">Wardmap!#REF!</definedName>
    <definedName name="_00BAGJ">Wardmap!#REF!</definedName>
    <definedName name="_00BAGK">Wardmap!#REF!</definedName>
    <definedName name="_00BAGL">Wardmap!#REF!</definedName>
    <definedName name="_00BAGM">Wardmap!#REF!</definedName>
    <definedName name="_00BAGN">Wardmap!#REF!</definedName>
    <definedName name="_00BAGP">Wardmap!#REF!</definedName>
    <definedName name="_00BAGQ">Wardmap!#REF!</definedName>
    <definedName name="_00BAGR">Wardmap!#REF!</definedName>
    <definedName name="_00BAGS">Wardmap!#REF!</definedName>
    <definedName name="_00BBGB">Wardmap!#REF!</definedName>
    <definedName name="_00BBGC">Wardmap!#REF!</definedName>
    <definedName name="_00BBGD">Wardmap!#REF!</definedName>
    <definedName name="_00BBGE">Wardmap!#REF!</definedName>
    <definedName name="_00BBGF">Wardmap!#REF!</definedName>
    <definedName name="_00BBGG">Wardmap!#REF!</definedName>
    <definedName name="_00BBGH">Wardmap!#REF!</definedName>
    <definedName name="_00BBGJ">Wardmap!#REF!</definedName>
    <definedName name="_00BBGK">Wardmap!#REF!</definedName>
    <definedName name="_00BBGL">Wardmap!#REF!</definedName>
    <definedName name="_00BBGM">Wardmap!#REF!</definedName>
    <definedName name="_00BBGN">Wardmap!#REF!</definedName>
    <definedName name="_00BBGP">Wardmap!#REF!</definedName>
    <definedName name="_00BBGQ">Wardmap!#REF!</definedName>
    <definedName name="_00BBGR">Wardmap!#REF!</definedName>
    <definedName name="_00BBGS">Wardmap!#REF!</definedName>
    <definedName name="_00BBGT">Wardmap!#REF!</definedName>
    <definedName name="_00BBGU">Wardmap!#REF!</definedName>
    <definedName name="_00BBGW">Wardmap!#REF!</definedName>
    <definedName name="_00BBGX">Wardmap!#REF!</definedName>
    <definedName name="_00BCFY">Wardmap!#REF!</definedName>
    <definedName name="_00BCFZ">Wardmap!#REF!</definedName>
    <definedName name="_00BCGA">Wardmap!#REF!</definedName>
    <definedName name="_00BCGB">Wardmap!#REF!</definedName>
    <definedName name="_00BCGC">Wardmap!#REF!</definedName>
    <definedName name="_00BCGD">Wardmap!#REF!</definedName>
    <definedName name="_00BCGE">Wardmap!#REF!</definedName>
    <definedName name="_00BCGF">Wardmap!#REF!</definedName>
    <definedName name="_00BCGG">Wardmap!#REF!</definedName>
    <definedName name="_00BCGH">Wardmap!#REF!</definedName>
    <definedName name="_00BCGJ">Wardmap!#REF!</definedName>
    <definedName name="_00BCGK">Wardmap!#REF!</definedName>
    <definedName name="_00BCGL">Wardmap!#REF!</definedName>
    <definedName name="_00BCGM">Wardmap!#REF!</definedName>
    <definedName name="_00BCGN">Wardmap!#REF!</definedName>
    <definedName name="_00BCGP">Wardmap!#REF!</definedName>
    <definedName name="_00BCGQ">Wardmap!#REF!</definedName>
    <definedName name="_00BCGR">Wardmap!#REF!</definedName>
    <definedName name="_00BCGS">Wardmap!#REF!</definedName>
    <definedName name="_00BCGT">Wardmap!#REF!</definedName>
    <definedName name="_00BCGU">Wardmap!#REF!</definedName>
    <definedName name="_00BDFW">Wardmap!#REF!</definedName>
    <definedName name="_00BDFX">Wardmap!#REF!</definedName>
    <definedName name="_00BDFY">Wardmap!#REF!</definedName>
    <definedName name="_00BDFZ">Wardmap!#REF!</definedName>
    <definedName name="_00BDGA">Wardmap!#REF!</definedName>
    <definedName name="_00BDGB">Wardmap!#REF!</definedName>
    <definedName name="_00BDGC">Wardmap!#REF!</definedName>
    <definedName name="_00BDGD">Wardmap!#REF!</definedName>
    <definedName name="_00BDGE">Wardmap!#REF!</definedName>
    <definedName name="_00BDGF">Wardmap!#REF!</definedName>
    <definedName name="_00BDGG">Wardmap!#REF!</definedName>
    <definedName name="_00BDGH">Wardmap!#REF!</definedName>
    <definedName name="_00BDGJ">Wardmap!#REF!</definedName>
    <definedName name="_00BDGK">Wardmap!#REF!</definedName>
    <definedName name="_00BDGL">Wardmap!#REF!</definedName>
    <definedName name="_00BDGM">Wardmap!#REF!</definedName>
    <definedName name="_00BDGN">Wardmap!#REF!</definedName>
    <definedName name="_00BDGP">Wardmap!#REF!</definedName>
    <definedName name="_00BEGC">Wardmap!#REF!</definedName>
    <definedName name="_00BEGD">Wardmap!#REF!</definedName>
    <definedName name="_00BEGE">Wardmap!#REF!</definedName>
    <definedName name="_00BEGF">Wardmap!#REF!</definedName>
    <definedName name="_00BEGG">Wardmap!#REF!</definedName>
    <definedName name="_00BEGH">Wardmap!#REF!</definedName>
    <definedName name="_00BEGJ">Wardmap!#REF!</definedName>
    <definedName name="_00BEGK">Wardmap!#REF!</definedName>
    <definedName name="_00BEGL">Wardmap!#REF!</definedName>
    <definedName name="_00BEGM">Wardmap!#REF!</definedName>
    <definedName name="_00BEGN">Wardmap!#REF!</definedName>
    <definedName name="_00BEGP">Wardmap!#REF!</definedName>
    <definedName name="_00BEGQ">Wardmap!#REF!</definedName>
    <definedName name="_00BEGR">Wardmap!#REF!</definedName>
    <definedName name="_00BEGS">Wardmap!#REF!</definedName>
    <definedName name="_00BEGT">Wardmap!#REF!</definedName>
    <definedName name="_00BEGU">Wardmap!#REF!</definedName>
    <definedName name="_00BEGW">Wardmap!#REF!</definedName>
    <definedName name="_00BEGX">Wardmap!#REF!</definedName>
    <definedName name="_00BEGY">Wardmap!#REF!</definedName>
    <definedName name="_00BEGZ">Wardmap!#REF!</definedName>
    <definedName name="_00BFGC">Wardmap!#REF!</definedName>
    <definedName name="_00BFGD">Wardmap!#REF!</definedName>
    <definedName name="_00BFGE">Wardmap!#REF!</definedName>
    <definedName name="_00BFGF">Wardmap!#REF!</definedName>
    <definedName name="_00BFGG">Wardmap!#REF!</definedName>
    <definedName name="_00BFGH">Wardmap!#REF!</definedName>
    <definedName name="_00BFGJ">Wardmap!#REF!</definedName>
    <definedName name="_00BFGK">Wardmap!#REF!</definedName>
    <definedName name="_00BFGL">Wardmap!#REF!</definedName>
    <definedName name="_00BFGM">Wardmap!#REF!</definedName>
    <definedName name="_00BFGN">Wardmap!#REF!</definedName>
    <definedName name="_00BFGP">Wardmap!#REF!</definedName>
    <definedName name="_00BFGQ">Wardmap!#REF!</definedName>
    <definedName name="_00BFGR">Wardmap!#REF!</definedName>
    <definedName name="_00BFGS">Wardmap!#REF!</definedName>
    <definedName name="_00BFGT">Wardmap!#REF!</definedName>
    <definedName name="_00BFGU">Wardmap!#REF!</definedName>
    <definedName name="_00BFGW">Wardmap!#REF!</definedName>
    <definedName name="_00BGFW">Wardmap!#REF!</definedName>
    <definedName name="_00BGFX">Wardmap!#REF!</definedName>
    <definedName name="_00BGFY">Wardmap!#REF!</definedName>
    <definedName name="_00BGFZ">Wardmap!#REF!</definedName>
    <definedName name="_00BGGA">Wardmap!#REF!</definedName>
    <definedName name="_00BGGB">Wardmap!#REF!</definedName>
    <definedName name="_00BGGC">Wardmap!#REF!</definedName>
    <definedName name="_00BGGD">Wardmap!#REF!</definedName>
    <definedName name="_00BGGE">Wardmap!#REF!</definedName>
    <definedName name="_00BGGF">Wardmap!#REF!</definedName>
    <definedName name="_00BGGG">Wardmap!#REF!</definedName>
    <definedName name="_00BGGH">Wardmap!#REF!</definedName>
    <definedName name="_00BGGJ">Wardmap!#REF!</definedName>
    <definedName name="_00BGGK">Wardmap!#REF!</definedName>
    <definedName name="_00BGGL">Wardmap!#REF!</definedName>
    <definedName name="_00BGGM">Wardmap!#REF!</definedName>
    <definedName name="_00BGGN">Wardmap!#REF!</definedName>
    <definedName name="_00BHFX">Wardmap!#REF!</definedName>
    <definedName name="_00BHFY">Wardmap!#REF!</definedName>
    <definedName name="_00BHFZ">Wardmap!#REF!</definedName>
    <definedName name="_00BHGA">Wardmap!#REF!</definedName>
    <definedName name="_00BHGB">Wardmap!#REF!</definedName>
    <definedName name="_00BHGC">Wardmap!#REF!</definedName>
    <definedName name="_00BHGD">Wardmap!#REF!</definedName>
    <definedName name="_00BHGE">Wardmap!#REF!</definedName>
    <definedName name="_00BHGF">Wardmap!#REF!</definedName>
    <definedName name="_00BHGG">Wardmap!#REF!</definedName>
    <definedName name="_00BHGH">Wardmap!#REF!</definedName>
    <definedName name="_00BHGJ">Wardmap!#REF!</definedName>
    <definedName name="_00BHGK">Wardmap!#REF!</definedName>
    <definedName name="_00BHGL">Wardmap!#REF!</definedName>
    <definedName name="_00BHGM">Wardmap!#REF!</definedName>
    <definedName name="_00BHGN">Wardmap!#REF!</definedName>
    <definedName name="_00BHGP">Wardmap!#REF!</definedName>
    <definedName name="_00BHGQ">Wardmap!#REF!</definedName>
    <definedName name="_00BHGR">Wardmap!#REF!</definedName>
    <definedName name="_00BHGS">Wardmap!#REF!</definedName>
    <definedName name="_00BJFZ">Wardmap!#REF!</definedName>
    <definedName name="_00BJGA">Wardmap!#REF!</definedName>
    <definedName name="_00BJGB">Wardmap!#REF!</definedName>
    <definedName name="_00BJGC">Wardmap!#REF!</definedName>
    <definedName name="_00BJGD">Wardmap!#REF!</definedName>
    <definedName name="_00BJGE">Wardmap!#REF!</definedName>
    <definedName name="_00BJGF">Wardmap!#REF!</definedName>
    <definedName name="_00BJGG">Wardmap!#REF!</definedName>
    <definedName name="_00BJGH">Wardmap!#REF!</definedName>
    <definedName name="_00BJGJ">Wardmap!#REF!</definedName>
    <definedName name="_00BJGK">Wardmap!#REF!</definedName>
    <definedName name="_00BJGL">Wardmap!#REF!</definedName>
    <definedName name="_00BJGM">Wardmap!#REF!</definedName>
    <definedName name="_00BJGN">Wardmap!#REF!</definedName>
    <definedName name="_00BJGP">Wardmap!#REF!</definedName>
    <definedName name="_00BJGQ">Wardmap!#REF!</definedName>
    <definedName name="_00BJGR">Wardmap!#REF!</definedName>
    <definedName name="_00BJGS">Wardmap!#REF!</definedName>
    <definedName name="_00BJGT">Wardmap!#REF!</definedName>
    <definedName name="_00BJGU">Wardmap!#REF!</definedName>
    <definedName name="_00BKGA">Wardmap!#REF!</definedName>
    <definedName name="_00BKGB">Wardmap!#REF!</definedName>
    <definedName name="_00BKGC">Wardmap!#REF!</definedName>
    <definedName name="_00BKGD">Wardmap!#REF!</definedName>
    <definedName name="_00BKGE">Wardmap!#REF!</definedName>
    <definedName name="_00BKGF">Wardmap!#REF!</definedName>
    <definedName name="_00BKGG">Wardmap!#REF!</definedName>
    <definedName name="_00BKGH">Wardmap!#REF!</definedName>
    <definedName name="_00BKGJ">Wardmap!#REF!</definedName>
    <definedName name="_00BKGK">Wardmap!#REF!</definedName>
    <definedName name="_00BKGL">Wardmap!#REF!</definedName>
    <definedName name="_00BKGM">Wardmap!#REF!</definedName>
    <definedName name="_00BKGN">Wardmap!#REF!</definedName>
    <definedName name="_00BKGP">Wardmap!#REF!</definedName>
    <definedName name="_00BKGQ">Wardmap!#REF!</definedName>
    <definedName name="_00BKGR">Wardmap!#REF!</definedName>
    <definedName name="_00BKGS">Wardmap!#REF!</definedName>
    <definedName name="_00BKGT">Wardmap!#REF!</definedName>
    <definedName name="_00BKGU">Wardmap!#REF!</definedName>
    <definedName name="AbbeyBarking_Dagenham">Wardmap!$U$5</definedName>
    <definedName name="AbbeyMerton">Wardmap!$U$434</definedName>
    <definedName name="AbbeyRoad">Wardmap!$U$609</definedName>
    <definedName name="AbbeyWood">Wardmap!$U$193</definedName>
    <definedName name="Abingdon">Wardmap!$U$361</definedName>
    <definedName name="ActonCentral">Wardmap!$U$149</definedName>
    <definedName name="Addiscombe">Wardmap!$U$125</definedName>
    <definedName name="Addison">Wardmap!$U$229</definedName>
    <definedName name="Aldborough">Wardmap!$U$474</definedName>
    <definedName name="Alexandra">Wardmap!$U$379</definedName>
    <definedName name="Alibon">Wardmap!$U$6</definedName>
    <definedName name="Alperton">Wardmap!$U$64</definedName>
    <definedName name="Ashburton">Wardmap!$U$126</definedName>
    <definedName name="Askew">Wardmap!$U$230</definedName>
    <definedName name="AvonmoreandBrookGreen">Wardmap!$U$231</definedName>
    <definedName name="Balham">Wardmap!$U$589</definedName>
    <definedName name="Barking">#REF!</definedName>
    <definedName name="Barkingside">Wardmap!$U$475</definedName>
    <definedName name="Barnehurst">Wardmap!$U$43</definedName>
    <definedName name="Barnes">Wardmap!$U$495</definedName>
    <definedName name="Barnet">#REF!</definedName>
    <definedName name="Barnhill">Wardmap!$U$303</definedName>
    <definedName name="Barnsbury">Wardmap!$U$345</definedName>
    <definedName name="Bayswater">Wardmap!$U$610</definedName>
    <definedName name="Beckton">Wardmap!$U$454</definedName>
    <definedName name="Becontree">Wardmap!$U$7</definedName>
    <definedName name="BeddingtonNorth">Wardmap!$U$534</definedName>
    <definedName name="BeddingtonSouth">Wardmap!$U$535</definedName>
    <definedName name="Bedfont">Wardmap!$U$325</definedName>
    <definedName name="Bedford">Wardmap!$U$590</definedName>
    <definedName name="Bellingham">Wardmap!$U$416</definedName>
    <definedName name="Belmont">Wardmap!$U$536</definedName>
    <definedName name="Belsize">Wardmap!$U$107</definedName>
    <definedName name="Belvedere">Wardmap!$U$44</definedName>
    <definedName name="BenshamManor">Wardmap!$U$127</definedName>
    <definedName name="Berrylands">Wardmap!$U$380</definedName>
    <definedName name="BethnalGreenNorth">Wardmap!$U$552</definedName>
    <definedName name="BethnalGreenSouth">Wardmap!$U$553</definedName>
    <definedName name="Beverley">Wardmap!$U$381</definedName>
    <definedName name="Bexley">#REF!</definedName>
    <definedName name="Bickley">Wardmap!$U$85</definedName>
    <definedName name="BigginHill">Wardmap!$U$86</definedName>
    <definedName name="Bishop_s">Wardmap!$U$395</definedName>
    <definedName name="BlackfenandLamorbey">Wardmap!$U$45</definedName>
    <definedName name="Blackheath">Wardmap!$U$417</definedName>
    <definedName name="BlackheathWestcombe">Wardmap!$U$194</definedName>
    <definedName name="BlackwallandCubittTown">Wardmap!$U$554</definedName>
    <definedName name="BlendonandPenhill">Wardmap!$U$46</definedName>
    <definedName name="Bloomsbury">Wardmap!$U$108</definedName>
    <definedName name="Boleyn">Wardmap!$U$455</definedName>
    <definedName name="Botwell">Wardmap!$U$304</definedName>
    <definedName name="BoundsGreen">Wardmap!$U$246</definedName>
    <definedName name="BowEast">Wardmap!$U$555</definedName>
    <definedName name="Bowes">Wardmap!$U$172</definedName>
    <definedName name="BowWest">Wardmap!$U$556</definedName>
    <definedName name="Brampton">Wardmap!$U$47</definedName>
    <definedName name="Brent">#REF!</definedName>
    <definedName name="Brentford">Wardmap!$U$326</definedName>
    <definedName name="Bridge">Wardmap!$U$476</definedName>
    <definedName name="BrixtonHill">Wardmap!$U$396</definedName>
    <definedName name="BroadGreen">Wardmap!$U$128</definedName>
    <definedName name="Brockley">Wardmap!$U$418</definedName>
    <definedName name="Bromley">#REF!</definedName>
    <definedName name="Bromley_by_Bow">Wardmap!$U$557</definedName>
    <definedName name="BromleyCommonandKeston">Wardmap!$U$87</definedName>
    <definedName name="BromleyTown">Wardmap!$U$88</definedName>
    <definedName name="Brompton">Wardmap!$U$362</definedName>
    <definedName name="BrondesburyPark">Wardmap!$U$66</definedName>
    <definedName name="Brooklands">Wardmap!$U$285</definedName>
    <definedName name="Brownswood">Wardmap!$U$210</definedName>
    <definedName name="BruceGrove">Wardmap!$U$247</definedName>
    <definedName name="Brunel">Wardmap!$U$305</definedName>
    <definedName name="BrunswickPark">Wardmap!$U$513</definedName>
    <definedName name="BryanstonandDorsetSquare">Wardmap!$U$611</definedName>
    <definedName name="Bunhill">Wardmap!$U$346</definedName>
    <definedName name="BurntOak">Wardmap!$U$23</definedName>
    <definedName name="BushHillPark">Wardmap!$U$173</definedName>
    <definedName name="Caledonian">Wardmap!$U$347</definedName>
    <definedName name="CamberwellGreen">Wardmap!$U$514</definedName>
    <definedName name="Camden">#REF!</definedName>
    <definedName name="CamdenTownwithPrimroseHill">Wardmap!$U$109</definedName>
    <definedName name="Campden">Wardmap!$U$363</definedName>
    <definedName name="Canbury">Wardmap!$U$382</definedName>
    <definedName name="CannHall">Wardmap!$U$569</definedName>
    <definedName name="CanningTownNorth">Wardmap!$U$456</definedName>
    <definedName name="CanningTownSouth">Wardmap!$U$457</definedName>
    <definedName name="CannonHill">Wardmap!$U$435</definedName>
    <definedName name="Canonbury">Wardmap!$U$348</definedName>
    <definedName name="Canons">Wardmap!$U$265</definedName>
    <definedName name="Cantelowes">Wardmap!$U$110</definedName>
    <definedName name="CarshaltonCentral">Wardmap!$U$537</definedName>
    <definedName name="CarshaltonSouthandClockhouse">Wardmap!$U$538</definedName>
    <definedName name="CatfordSouth">Wardmap!$U$419</definedName>
    <definedName name="Cathall">Wardmap!$U$570</definedName>
    <definedName name="Cathedrals">Wardmap!$U$515</definedName>
    <definedName name="Cavendish">Wardmap!$U$306</definedName>
    <definedName name="Cazenove">Wardmap!$U$211</definedName>
    <definedName name="Chadwell">Wardmap!$U$477</definedName>
    <definedName name="ChadwellHeath">Wardmap!$U$8</definedName>
    <definedName name="ChapelEnd">Wardmap!$U$571</definedName>
    <definedName name="Charlton">Wardmap!$U$195</definedName>
    <definedName name="Charville">Wardmap!$U$307</definedName>
    <definedName name="Chase">Wardmap!$U$174</definedName>
    <definedName name="Chatham">Wardmap!$U$212</definedName>
    <definedName name="Chaucer">Wardmap!$U$516</definedName>
    <definedName name="Cheam">Wardmap!$U$539</definedName>
    <definedName name="ChelsfieldandPrattsBottom">Wardmap!$U$89</definedName>
    <definedName name="ChessingtonNorthandHook">Wardmap!$U$383</definedName>
    <definedName name="ChessingtonSouth">Wardmap!$U$384</definedName>
    <definedName name="ChildsHill">Wardmap!$U$24</definedName>
    <definedName name="ChingfordGreen">Wardmap!$U$572</definedName>
    <definedName name="Chislehurst">Wardmap!$U$90</definedName>
    <definedName name="ChiswickHomefields">Wardmap!$U$327</definedName>
    <definedName name="ChiswickRiverside">Wardmap!$U$328</definedName>
    <definedName name="Christchurch">Wardmap!$U$48</definedName>
    <definedName name="ChurchEnd">Wardmap!$U$478</definedName>
    <definedName name="Churchill">Wardmap!$U$612</definedName>
    <definedName name="ChurchStreet">Wardmap!$U$613</definedName>
    <definedName name="City_of_London">Wardmap!#REF!</definedName>
    <definedName name="CityofLondon">Wardmap!$U$4</definedName>
    <definedName name="ClaphamCommon">Wardmap!$U$397</definedName>
    <definedName name="ClaphamTown">Wardmap!$U$398</definedName>
    <definedName name="Clayhall">Wardmap!$U$479</definedName>
    <definedName name="Clementswood">Wardmap!$U$480</definedName>
    <definedName name="Clerkenwell">Wardmap!$U$349</definedName>
    <definedName name="Cleveland">Wardmap!$U$150</definedName>
    <definedName name="Clissold">Wardmap!$U$213</definedName>
    <definedName name="ClockHouse">Wardmap!$U$91</definedName>
    <definedName name="Cockfosters">Wardmap!$U$175</definedName>
    <definedName name="Coldharbour">Wardmap!$U$399</definedName>
    <definedName name="ColdharbourandNewEltham">Wardmap!$U$196</definedName>
    <definedName name="Colindale">Wardmap!$U$25</definedName>
    <definedName name="College">Wardmap!$U$517</definedName>
    <definedName name="CollegeParkandOldOak">Wardmap!$U$232</definedName>
    <definedName name="ColliersWood">Wardmap!$U$436</definedName>
    <definedName name="Colville">Wardmap!$U$364</definedName>
    <definedName name="Colyers">Wardmap!$U$49</definedName>
    <definedName name="CoombeHill">Wardmap!$U$385</definedName>
    <definedName name="CoombeVale">Wardmap!$U$386</definedName>
    <definedName name="CopersCope">Wardmap!$U$92</definedName>
    <definedName name="Coppetts">Wardmap!$U$26</definedName>
    <definedName name="CoulsdonEast">Wardmap!$U$129</definedName>
    <definedName name="CoulsdonWest">Wardmap!$U$130</definedName>
    <definedName name="Courtfield">Wardmap!$U$365</definedName>
    <definedName name="Cranbrook">Wardmap!$U$481</definedName>
    <definedName name="Cranford">Wardmap!$U$329</definedName>
    <definedName name="Cranham">Wardmap!$U$286</definedName>
    <definedName name="Crayford">Wardmap!$U$50</definedName>
    <definedName name="CrayMeadows">Wardmap!$U$51</definedName>
    <definedName name="CrayValleyEast">Wardmap!$U$93</definedName>
    <definedName name="CrayValleyWest">Wardmap!$U$94</definedName>
    <definedName name="Cremorne">Wardmap!$U$366</definedName>
    <definedName name="CricketGreen">Wardmap!$U$437</definedName>
    <definedName name="CroftonPark">Wardmap!$U$420</definedName>
    <definedName name="Croham">Wardmap!$U$131</definedName>
    <definedName name="CrouchEnd">Wardmap!$U$248</definedName>
    <definedName name="Croydon">#REF!</definedName>
    <definedName name="CrystalPalace">Wardmap!$U$95</definedName>
    <definedName name="CustomHouse">Wardmap!$U$458</definedName>
    <definedName name="Dalston">Wardmap!$U$214</definedName>
    <definedName name="DansonPark">Wardmap!$U$52</definedName>
    <definedName name="Darwin">Wardmap!$U$96</definedName>
    <definedName name="DeBeauvoir">Wardmap!$U$215</definedName>
    <definedName name="DollisHill">Wardmap!$U$67</definedName>
    <definedName name="DormersWells">Wardmap!$U$151</definedName>
    <definedName name="Downham">Wardmap!$U$421</definedName>
    <definedName name="DuddenHill">Wardmap!$U$68</definedName>
    <definedName name="Dundonald">Wardmap!$U$438</definedName>
    <definedName name="Ealing">#REF!</definedName>
    <definedName name="EalingBroadway">Wardmap!$U$152</definedName>
    <definedName name="EalingCommon">Wardmap!$U$153</definedName>
    <definedName name="Earl_sCourt">Wardmap!$U$367</definedName>
    <definedName name="Earlsfield">Wardmap!$U$591</definedName>
    <definedName name="EastActon">Wardmap!$U$154</definedName>
    <definedName name="EastBarnet">Wardmap!$U$27</definedName>
    <definedName name="Eastbrook">Wardmap!$U$9</definedName>
    <definedName name="Eastbury">Wardmap!$U$10</definedName>
    <definedName name="EastcoteandEastRuislip">Wardmap!$U$308</definedName>
    <definedName name="EastDulwich">Wardmap!$U$518</definedName>
    <definedName name="EastFinchley">Wardmap!$U$28</definedName>
    <definedName name="EastHamCentral">Wardmap!$U$459</definedName>
    <definedName name="EastHamNorth">Wardmap!$U$460</definedName>
    <definedName name="EastHamSouth">Wardmap!$U$461</definedName>
    <definedName name="EastIndiaandLansbury">Wardmap!$U$558</definedName>
    <definedName name="EastPutney">Wardmap!$U$592</definedName>
    <definedName name="EastSheen">Wardmap!$U$496</definedName>
    <definedName name="EastWalworth">Wardmap!$U$519</definedName>
    <definedName name="EastWickham">Wardmap!$U$53</definedName>
    <definedName name="Edgware">Wardmap!$U$266</definedName>
    <definedName name="EdmontonGreen">Wardmap!$U$176</definedName>
    <definedName name="ElmPark">Wardmap!$U$287</definedName>
    <definedName name="ElthamNorth">Wardmap!$U$197</definedName>
    <definedName name="ElthamSouth">Wardmap!$U$198</definedName>
    <definedName name="ElthamWest">Wardmap!$U$199</definedName>
    <definedName name="Elthorne">Wardmap!$U$155</definedName>
    <definedName name="EmersonPark">Wardmap!$U$288</definedName>
    <definedName name="Endlebury">Wardmap!$U$573</definedName>
    <definedName name="Enfield">#REF!</definedName>
    <definedName name="EnfieldHighway">Wardmap!$U$177</definedName>
    <definedName name="EnfieldLock">Wardmap!$U$178</definedName>
    <definedName name="Erith">Wardmap!$U$54</definedName>
    <definedName name="Evelyn">Wardmap!$U$422</definedName>
    <definedName name="Fairfield">Wardmap!$U$593</definedName>
    <definedName name="Fairlop">Wardmap!$U$482</definedName>
    <definedName name="FalconwoodandWelling">Wardmap!$U$55</definedName>
    <definedName name="Faraday">Wardmap!$U$520</definedName>
    <definedName name="FarnboroughandCrofton">Wardmap!$U$97</definedName>
    <definedName name="FelthamNorth">Wardmap!$U$330</definedName>
    <definedName name="FelthamWest">Wardmap!$U$331</definedName>
    <definedName name="Ferndale">Wardmap!$U$400</definedName>
    <definedName name="Fieldway">Wardmap!$U$133</definedName>
    <definedName name="Figge_sMarsh">Wardmap!$U$439</definedName>
    <definedName name="FinchleyChurchEnd">Wardmap!$U$30</definedName>
    <definedName name="FinsburyPark">Wardmap!$U$350</definedName>
    <definedName name="Forest">Wardmap!$U$574</definedName>
    <definedName name="ForestGateNorth">Wardmap!$U$462</definedName>
    <definedName name="ForestGateSouth">Wardmap!$U$463</definedName>
    <definedName name="ForestHill">Wardmap!$U$423</definedName>
    <definedName name="FortisGreen">Wardmap!$U$249</definedName>
    <definedName name="FortuneGreen">Wardmap!$U$111</definedName>
    <definedName name="Freeform_10">Wardmap!#REF!</definedName>
    <definedName name="Freeform_100">Wardmap!#REF!</definedName>
    <definedName name="Freeform_101">Wardmap!#REF!</definedName>
    <definedName name="Freeform_102">Wardmap!#REF!</definedName>
    <definedName name="Freeform_103">Wardmap!#REF!</definedName>
    <definedName name="Freeform_104">Wardmap!#REF!</definedName>
    <definedName name="Freeform_105">Wardmap!#REF!</definedName>
    <definedName name="Freeform_106">Wardmap!#REF!</definedName>
    <definedName name="Freeform_107">Wardmap!#REF!</definedName>
    <definedName name="Freeform_108">Wardmap!#REF!</definedName>
    <definedName name="Freeform_109">Wardmap!#REF!</definedName>
    <definedName name="Freeform_11">Wardmap!#REF!</definedName>
    <definedName name="Freeform_110">Wardmap!#REF!</definedName>
    <definedName name="Freeform_111">Wardmap!#REF!</definedName>
    <definedName name="Freeform_112">Wardmap!#REF!</definedName>
    <definedName name="Freeform_113">Wardmap!#REF!</definedName>
    <definedName name="Freeform_114">Wardmap!#REF!</definedName>
    <definedName name="Freeform_115">Wardmap!#REF!</definedName>
    <definedName name="Freeform_116">Wardmap!#REF!</definedName>
    <definedName name="Freeform_117">Wardmap!#REF!</definedName>
    <definedName name="Freeform_118">Wardmap!#REF!</definedName>
    <definedName name="Freeform_119">Wardmap!#REF!</definedName>
    <definedName name="Freeform_12">Wardmap!#REF!</definedName>
    <definedName name="Freeform_120">Wardmap!#REF!</definedName>
    <definedName name="Freeform_121">Wardmap!#REF!</definedName>
    <definedName name="Freeform_122">Wardmap!#REF!</definedName>
    <definedName name="Freeform_123">Wardmap!#REF!</definedName>
    <definedName name="Freeform_124">Wardmap!#REF!</definedName>
    <definedName name="Freeform_125">Wardmap!#REF!</definedName>
    <definedName name="Freeform_126">Wardmap!#REF!</definedName>
    <definedName name="Freeform_127">Wardmap!#REF!</definedName>
    <definedName name="Freeform_128">Wardmap!#REF!</definedName>
    <definedName name="Freeform_129">Wardmap!#REF!</definedName>
    <definedName name="Freeform_13">Wardmap!#REF!</definedName>
    <definedName name="Freeform_130">Wardmap!#REF!</definedName>
    <definedName name="Freeform_131">Wardmap!#REF!</definedName>
    <definedName name="Freeform_132">Wardmap!#REF!</definedName>
    <definedName name="Freeform_133">Wardmap!#REF!</definedName>
    <definedName name="Freeform_134">Wardmap!#REF!</definedName>
    <definedName name="Freeform_135">Wardmap!#REF!</definedName>
    <definedName name="Freeform_136">Wardmap!#REF!</definedName>
    <definedName name="Freeform_137">Wardmap!#REF!</definedName>
    <definedName name="Freeform_138">Wardmap!#REF!</definedName>
    <definedName name="Freeform_139">Wardmap!#REF!</definedName>
    <definedName name="Freeform_14">Wardmap!#REF!</definedName>
    <definedName name="Freeform_140">Wardmap!#REF!</definedName>
    <definedName name="Freeform_141">Wardmap!#REF!</definedName>
    <definedName name="Freeform_142">Wardmap!#REF!</definedName>
    <definedName name="Freeform_143">Wardmap!#REF!</definedName>
    <definedName name="Freeform_144">Wardmap!#REF!</definedName>
    <definedName name="Freeform_145">Wardmap!#REF!</definedName>
    <definedName name="Freeform_146">Wardmap!#REF!</definedName>
    <definedName name="Freeform_147">Wardmap!#REF!</definedName>
    <definedName name="Freeform_148">Wardmap!#REF!</definedName>
    <definedName name="Freeform_149">Wardmap!#REF!</definedName>
    <definedName name="Freeform_15">Wardmap!#REF!</definedName>
    <definedName name="Freeform_150">Wardmap!#REF!</definedName>
    <definedName name="Freeform_151">Wardmap!#REF!</definedName>
    <definedName name="Freeform_152">Wardmap!#REF!</definedName>
    <definedName name="Freeform_153">Wardmap!#REF!</definedName>
    <definedName name="Freeform_154">Wardmap!#REF!</definedName>
    <definedName name="Freeform_155">Wardmap!#REF!</definedName>
    <definedName name="Freeform_156">Wardmap!#REF!</definedName>
    <definedName name="Freeform_157">Wardmap!#REF!</definedName>
    <definedName name="Freeform_158">Wardmap!#REF!</definedName>
    <definedName name="Freeform_159">Wardmap!#REF!</definedName>
    <definedName name="Freeform_16">Wardmap!#REF!</definedName>
    <definedName name="Freeform_160">Wardmap!#REF!</definedName>
    <definedName name="Freeform_161">Wardmap!#REF!</definedName>
    <definedName name="Freeform_162">Wardmap!#REF!</definedName>
    <definedName name="Freeform_163">Wardmap!#REF!</definedName>
    <definedName name="Freeform_164">Wardmap!#REF!</definedName>
    <definedName name="Freeform_165">Wardmap!#REF!</definedName>
    <definedName name="Freeform_166">Wardmap!#REF!</definedName>
    <definedName name="Freeform_167">Wardmap!#REF!</definedName>
    <definedName name="Freeform_168">Wardmap!#REF!</definedName>
    <definedName name="Freeform_169">Wardmap!#REF!</definedName>
    <definedName name="Freeform_17">Wardmap!#REF!</definedName>
    <definedName name="Freeform_170">Wardmap!#REF!</definedName>
    <definedName name="Freeform_171">Wardmap!#REF!</definedName>
    <definedName name="Freeform_172">Wardmap!#REF!</definedName>
    <definedName name="Freeform_173">Wardmap!#REF!</definedName>
    <definedName name="Freeform_174">Wardmap!#REF!</definedName>
    <definedName name="Freeform_175">Wardmap!#REF!</definedName>
    <definedName name="Freeform_176">Wardmap!#REF!</definedName>
    <definedName name="Freeform_177">Wardmap!#REF!</definedName>
    <definedName name="Freeform_178">Wardmap!#REF!</definedName>
    <definedName name="Freeform_179">Wardmap!#REF!</definedName>
    <definedName name="Freeform_18">Wardmap!#REF!</definedName>
    <definedName name="Freeform_180">Wardmap!#REF!</definedName>
    <definedName name="Freeform_181">Wardmap!#REF!</definedName>
    <definedName name="Freeform_182">Wardmap!#REF!</definedName>
    <definedName name="Freeform_183">Wardmap!#REF!</definedName>
    <definedName name="Freeform_184">Wardmap!#REF!</definedName>
    <definedName name="Freeform_185">Wardmap!#REF!</definedName>
    <definedName name="Freeform_186">Wardmap!#REF!</definedName>
    <definedName name="Freeform_187">Wardmap!#REF!</definedName>
    <definedName name="Freeform_188">Wardmap!#REF!</definedName>
    <definedName name="Freeform_189">Wardmap!#REF!</definedName>
    <definedName name="Freeform_19">Wardmap!#REF!</definedName>
    <definedName name="Freeform_190">Wardmap!#REF!</definedName>
    <definedName name="Freeform_191">Wardmap!#REF!</definedName>
    <definedName name="Freeform_192">Wardmap!#REF!</definedName>
    <definedName name="Freeform_193">Wardmap!#REF!</definedName>
    <definedName name="Freeform_194">Wardmap!#REF!</definedName>
    <definedName name="Freeform_195">Wardmap!#REF!</definedName>
    <definedName name="Freeform_196">Wardmap!#REF!</definedName>
    <definedName name="Freeform_197">Wardmap!#REF!</definedName>
    <definedName name="Freeform_198">Wardmap!#REF!</definedName>
    <definedName name="Freeform_199">Wardmap!#REF!</definedName>
    <definedName name="Freeform_20">Wardmap!#REF!</definedName>
    <definedName name="Freeform_200">Wardmap!#REF!</definedName>
    <definedName name="Freeform_201">Wardmap!#REF!</definedName>
    <definedName name="Freeform_202">Wardmap!#REF!</definedName>
    <definedName name="Freeform_203">Wardmap!#REF!</definedName>
    <definedName name="Freeform_205">Wardmap!#REF!</definedName>
    <definedName name="Freeform_206">Wardmap!#REF!</definedName>
    <definedName name="Freeform_207">Wardmap!#REF!</definedName>
    <definedName name="Freeform_208">Wardmap!#REF!</definedName>
    <definedName name="Freeform_209">Wardmap!#REF!</definedName>
    <definedName name="Freeform_21">Wardmap!#REF!</definedName>
    <definedName name="Freeform_210">Wardmap!#REF!</definedName>
    <definedName name="Freeform_211">Wardmap!#REF!</definedName>
    <definedName name="Freeform_212">Wardmap!#REF!</definedName>
    <definedName name="Freeform_213">Wardmap!#REF!</definedName>
    <definedName name="Freeform_214">Wardmap!#REF!</definedName>
    <definedName name="Freeform_215">Wardmap!#REF!</definedName>
    <definedName name="Freeform_216">Wardmap!#REF!</definedName>
    <definedName name="Freeform_217">Wardmap!#REF!</definedName>
    <definedName name="Freeform_218">Wardmap!#REF!</definedName>
    <definedName name="Freeform_219">Wardmap!#REF!</definedName>
    <definedName name="Freeform_22">Wardmap!#REF!</definedName>
    <definedName name="Freeform_220">Wardmap!#REF!</definedName>
    <definedName name="Freeform_221">Wardmap!#REF!</definedName>
    <definedName name="Freeform_222">Wardmap!#REF!</definedName>
    <definedName name="Freeform_223">Wardmap!#REF!</definedName>
    <definedName name="Freeform_224">Wardmap!#REF!</definedName>
    <definedName name="Freeform_225">Wardmap!#REF!</definedName>
    <definedName name="Freeform_226">Wardmap!#REF!</definedName>
    <definedName name="Freeform_227">Wardmap!#REF!</definedName>
    <definedName name="Freeform_228">Wardmap!#REF!</definedName>
    <definedName name="Freeform_229">Wardmap!#REF!</definedName>
    <definedName name="Freeform_23">Wardmap!#REF!</definedName>
    <definedName name="Freeform_230">Wardmap!#REF!</definedName>
    <definedName name="Freeform_231">Wardmap!#REF!</definedName>
    <definedName name="Freeform_232">Wardmap!#REF!</definedName>
    <definedName name="Freeform_233">Wardmap!#REF!</definedName>
    <definedName name="Freeform_234">Wardmap!#REF!</definedName>
    <definedName name="Freeform_235">Wardmap!#REF!</definedName>
    <definedName name="Freeform_236">Wardmap!#REF!</definedName>
    <definedName name="Freeform_237">Wardmap!#REF!</definedName>
    <definedName name="Freeform_238">Wardmap!#REF!</definedName>
    <definedName name="Freeform_239">Wardmap!#REF!</definedName>
    <definedName name="Freeform_24">Wardmap!#REF!</definedName>
    <definedName name="Freeform_240">Wardmap!#REF!</definedName>
    <definedName name="Freeform_241">Wardmap!#REF!</definedName>
    <definedName name="Freeform_242">Wardmap!#REF!</definedName>
    <definedName name="Freeform_243">Wardmap!#REF!</definedName>
    <definedName name="Freeform_244">Wardmap!#REF!</definedName>
    <definedName name="Freeform_245">Wardmap!#REF!</definedName>
    <definedName name="Freeform_246">Wardmap!#REF!</definedName>
    <definedName name="Freeform_247">Wardmap!#REF!</definedName>
    <definedName name="Freeform_248">Wardmap!#REF!</definedName>
    <definedName name="Freeform_249">Wardmap!#REF!</definedName>
    <definedName name="Freeform_25">Wardmap!#REF!</definedName>
    <definedName name="Freeform_250">Wardmap!#REF!</definedName>
    <definedName name="Freeform_251">Wardmap!#REF!</definedName>
    <definedName name="Freeform_252">Wardmap!#REF!</definedName>
    <definedName name="Freeform_253">Wardmap!#REF!</definedName>
    <definedName name="Freeform_254">Wardmap!#REF!</definedName>
    <definedName name="Freeform_255">Wardmap!#REF!</definedName>
    <definedName name="Freeform_256">Wardmap!#REF!</definedName>
    <definedName name="Freeform_257">Wardmap!#REF!</definedName>
    <definedName name="Freeform_258">Wardmap!#REF!</definedName>
    <definedName name="Freeform_259">Wardmap!#REF!</definedName>
    <definedName name="Freeform_26">Wardmap!#REF!</definedName>
    <definedName name="Freeform_260">Wardmap!#REF!</definedName>
    <definedName name="Freeform_261">Wardmap!#REF!</definedName>
    <definedName name="Freeform_262">Wardmap!#REF!</definedName>
    <definedName name="Freeform_263">Wardmap!#REF!</definedName>
    <definedName name="Freeform_264">Wardmap!#REF!</definedName>
    <definedName name="Freeform_265">Wardmap!#REF!</definedName>
    <definedName name="Freeform_266">Wardmap!#REF!</definedName>
    <definedName name="Freeform_267">Wardmap!#REF!</definedName>
    <definedName name="Freeform_268">Wardmap!#REF!</definedName>
    <definedName name="Freeform_269">Wardmap!#REF!</definedName>
    <definedName name="Freeform_27">Wardmap!#REF!</definedName>
    <definedName name="Freeform_270">Wardmap!#REF!</definedName>
    <definedName name="Freeform_271">Wardmap!#REF!</definedName>
    <definedName name="Freeform_272">Wardmap!#REF!</definedName>
    <definedName name="Freeform_273">Wardmap!#REF!</definedName>
    <definedName name="Freeform_274">Wardmap!#REF!</definedName>
    <definedName name="Freeform_275">Wardmap!#REF!</definedName>
    <definedName name="Freeform_276">Wardmap!#REF!</definedName>
    <definedName name="Freeform_277">Wardmap!#REF!</definedName>
    <definedName name="Freeform_278">Wardmap!#REF!</definedName>
    <definedName name="Freeform_279">Wardmap!#REF!</definedName>
    <definedName name="Freeform_28">Wardmap!#REF!</definedName>
    <definedName name="Freeform_280">Wardmap!#REF!</definedName>
    <definedName name="Freeform_281">Wardmap!#REF!</definedName>
    <definedName name="Freeform_282">Wardmap!#REF!</definedName>
    <definedName name="Freeform_283">Wardmap!#REF!</definedName>
    <definedName name="Freeform_284">Wardmap!#REF!</definedName>
    <definedName name="Freeform_285">Wardmap!#REF!</definedName>
    <definedName name="Freeform_286">Wardmap!#REF!</definedName>
    <definedName name="Freeform_287">Wardmap!#REF!</definedName>
    <definedName name="Freeform_288">Wardmap!#REF!</definedName>
    <definedName name="Freeform_289">Wardmap!#REF!</definedName>
    <definedName name="Freeform_29">Wardmap!#REF!</definedName>
    <definedName name="Freeform_290">Wardmap!#REF!</definedName>
    <definedName name="Freeform_291">Wardmap!#REF!</definedName>
    <definedName name="Freeform_292">Wardmap!#REF!</definedName>
    <definedName name="Freeform_293">Wardmap!#REF!</definedName>
    <definedName name="Freeform_294">Wardmap!#REF!</definedName>
    <definedName name="Freeform_295">Wardmap!#REF!</definedName>
    <definedName name="Freeform_296">Wardmap!#REF!</definedName>
    <definedName name="Freeform_297">Wardmap!#REF!</definedName>
    <definedName name="Freeform_298">Wardmap!#REF!</definedName>
    <definedName name="Freeform_299">Wardmap!#REF!</definedName>
    <definedName name="Freeform_30">Wardmap!#REF!</definedName>
    <definedName name="Freeform_300">Wardmap!#REF!</definedName>
    <definedName name="Freeform_301">Wardmap!#REF!</definedName>
    <definedName name="Freeform_302">Wardmap!#REF!</definedName>
    <definedName name="Freeform_303">Wardmap!#REF!</definedName>
    <definedName name="Freeform_304">Wardmap!#REF!</definedName>
    <definedName name="Freeform_305">Wardmap!#REF!</definedName>
    <definedName name="Freeform_306">Wardmap!#REF!</definedName>
    <definedName name="Freeform_307">Wardmap!#REF!</definedName>
    <definedName name="Freeform_308">Wardmap!#REF!</definedName>
    <definedName name="Freeform_309">Wardmap!#REF!</definedName>
    <definedName name="Freeform_31">Wardmap!#REF!</definedName>
    <definedName name="Freeform_310">Wardmap!#REF!</definedName>
    <definedName name="Freeform_311">Wardmap!#REF!</definedName>
    <definedName name="Freeform_312">Wardmap!#REF!</definedName>
    <definedName name="Freeform_313">Wardmap!#REF!</definedName>
    <definedName name="Freeform_314">Wardmap!#REF!</definedName>
    <definedName name="Freeform_315">Wardmap!#REF!</definedName>
    <definedName name="Freeform_316">Wardmap!#REF!</definedName>
    <definedName name="Freeform_317">Wardmap!#REF!</definedName>
    <definedName name="Freeform_318">Wardmap!#REF!</definedName>
    <definedName name="Freeform_319">Wardmap!#REF!</definedName>
    <definedName name="Freeform_32">Wardmap!#REF!</definedName>
    <definedName name="Freeform_320">Wardmap!#REF!</definedName>
    <definedName name="Freeform_321">Wardmap!#REF!</definedName>
    <definedName name="Freeform_322">Wardmap!#REF!</definedName>
    <definedName name="Freeform_323">Wardmap!#REF!</definedName>
    <definedName name="Freeform_324">Wardmap!#REF!</definedName>
    <definedName name="Freeform_325">Wardmap!#REF!</definedName>
    <definedName name="Freeform_326">Wardmap!#REF!</definedName>
    <definedName name="Freeform_327">Wardmap!#REF!</definedName>
    <definedName name="Freeform_328">Wardmap!#REF!</definedName>
    <definedName name="Freeform_329">Wardmap!#REF!</definedName>
    <definedName name="Freeform_33">Wardmap!#REF!</definedName>
    <definedName name="Freeform_330">Wardmap!#REF!</definedName>
    <definedName name="Freeform_331">Wardmap!#REF!</definedName>
    <definedName name="Freeform_332">Wardmap!#REF!</definedName>
    <definedName name="Freeform_333">Wardmap!#REF!</definedName>
    <definedName name="Freeform_334">Wardmap!#REF!</definedName>
    <definedName name="Freeform_335">Wardmap!#REF!</definedName>
    <definedName name="Freeform_336">Wardmap!#REF!</definedName>
    <definedName name="Freeform_337">Wardmap!#REF!</definedName>
    <definedName name="Freeform_338">Wardmap!#REF!</definedName>
    <definedName name="Freeform_339">Wardmap!#REF!</definedName>
    <definedName name="Freeform_34">Wardmap!#REF!</definedName>
    <definedName name="Freeform_340">Wardmap!#REF!</definedName>
    <definedName name="Freeform_341">Wardmap!#REF!</definedName>
    <definedName name="Freeform_342">Wardmap!#REF!</definedName>
    <definedName name="Freeform_343">Wardmap!#REF!</definedName>
    <definedName name="Freeform_344">Wardmap!#REF!</definedName>
    <definedName name="Freeform_345">Wardmap!#REF!</definedName>
    <definedName name="Freeform_346">Wardmap!#REF!</definedName>
    <definedName name="Freeform_347">Wardmap!#REF!</definedName>
    <definedName name="Freeform_348">Wardmap!#REF!</definedName>
    <definedName name="Freeform_349">Wardmap!#REF!</definedName>
    <definedName name="Freeform_35">Wardmap!#REF!</definedName>
    <definedName name="Freeform_350">Wardmap!#REF!</definedName>
    <definedName name="Freeform_351">Wardmap!#REF!</definedName>
    <definedName name="Freeform_352">Wardmap!#REF!</definedName>
    <definedName name="Freeform_353">Wardmap!#REF!</definedName>
    <definedName name="Freeform_354">Wardmap!#REF!</definedName>
    <definedName name="Freeform_355">Wardmap!#REF!</definedName>
    <definedName name="Freeform_356">Wardmap!#REF!</definedName>
    <definedName name="Freeform_357">Wardmap!#REF!</definedName>
    <definedName name="Freeform_358">Wardmap!#REF!</definedName>
    <definedName name="Freeform_359">Wardmap!#REF!</definedName>
    <definedName name="Freeform_36">Wardmap!#REF!</definedName>
    <definedName name="Freeform_360">Wardmap!#REF!</definedName>
    <definedName name="Freeform_361">Wardmap!#REF!</definedName>
    <definedName name="Freeform_362">Wardmap!#REF!</definedName>
    <definedName name="Freeform_363">Wardmap!#REF!</definedName>
    <definedName name="Freeform_364">Wardmap!#REF!</definedName>
    <definedName name="Freeform_365">Wardmap!#REF!</definedName>
    <definedName name="Freeform_366">Wardmap!#REF!</definedName>
    <definedName name="Freeform_367">Wardmap!#REF!</definedName>
    <definedName name="Freeform_368">Wardmap!#REF!</definedName>
    <definedName name="Freeform_369">Wardmap!#REF!</definedName>
    <definedName name="Freeform_37">Wardmap!#REF!</definedName>
    <definedName name="Freeform_370">Wardmap!#REF!</definedName>
    <definedName name="Freeform_371">Wardmap!#REF!</definedName>
    <definedName name="Freeform_372">Wardmap!#REF!</definedName>
    <definedName name="Freeform_373">Wardmap!#REF!</definedName>
    <definedName name="Freeform_374">Wardmap!#REF!</definedName>
    <definedName name="Freeform_375">Wardmap!#REF!</definedName>
    <definedName name="Freeform_376">Wardmap!#REF!</definedName>
    <definedName name="Freeform_377">Wardmap!#REF!</definedName>
    <definedName name="Freeform_378">Wardmap!#REF!</definedName>
    <definedName name="Freeform_379">Wardmap!#REF!</definedName>
    <definedName name="Freeform_38">Wardmap!#REF!</definedName>
    <definedName name="Freeform_380">Wardmap!#REF!</definedName>
    <definedName name="Freeform_381">Wardmap!#REF!</definedName>
    <definedName name="Freeform_382">Wardmap!#REF!</definedName>
    <definedName name="Freeform_383">Wardmap!#REF!</definedName>
    <definedName name="Freeform_384">Wardmap!#REF!</definedName>
    <definedName name="Freeform_385">Wardmap!#REF!</definedName>
    <definedName name="Freeform_386">Wardmap!#REF!</definedName>
    <definedName name="Freeform_387">Wardmap!#REF!</definedName>
    <definedName name="Freeform_388">Wardmap!#REF!</definedName>
    <definedName name="Freeform_389">Wardmap!#REF!</definedName>
    <definedName name="Freeform_39">Wardmap!#REF!</definedName>
    <definedName name="Freeform_390">Wardmap!#REF!</definedName>
    <definedName name="Freeform_391">Wardmap!#REF!</definedName>
    <definedName name="Freeform_392">Wardmap!#REF!</definedName>
    <definedName name="Freeform_393">Wardmap!#REF!</definedName>
    <definedName name="Freeform_394">Wardmap!#REF!</definedName>
    <definedName name="Freeform_395">Wardmap!#REF!</definedName>
    <definedName name="Freeform_396">Wardmap!#REF!</definedName>
    <definedName name="Freeform_397">Wardmap!#REF!</definedName>
    <definedName name="Freeform_398">Wardmap!#REF!</definedName>
    <definedName name="Freeform_399">Wardmap!#REF!</definedName>
    <definedName name="Freeform_4">Wardmap!#REF!</definedName>
    <definedName name="Freeform_40">Wardmap!#REF!</definedName>
    <definedName name="Freeform_400">Wardmap!#REF!</definedName>
    <definedName name="Freeform_401">Wardmap!#REF!</definedName>
    <definedName name="Freeform_402">Wardmap!#REF!</definedName>
    <definedName name="Freeform_403">Wardmap!#REF!</definedName>
    <definedName name="Freeform_404">Wardmap!#REF!</definedName>
    <definedName name="Freeform_406">Wardmap!#REF!</definedName>
    <definedName name="Freeform_407">Wardmap!#REF!</definedName>
    <definedName name="Freeform_408">Wardmap!#REF!</definedName>
    <definedName name="Freeform_409">Wardmap!#REF!</definedName>
    <definedName name="Freeform_41">Wardmap!#REF!</definedName>
    <definedName name="Freeform_410">Wardmap!#REF!</definedName>
    <definedName name="Freeform_411">Wardmap!#REF!</definedName>
    <definedName name="Freeform_412">Wardmap!#REF!</definedName>
    <definedName name="Freeform_413">Wardmap!#REF!</definedName>
    <definedName name="Freeform_414">Wardmap!#REF!</definedName>
    <definedName name="Freeform_415">Wardmap!#REF!</definedName>
    <definedName name="Freeform_416">Wardmap!#REF!</definedName>
    <definedName name="Freeform_417">Wardmap!#REF!</definedName>
    <definedName name="Freeform_418">Wardmap!#REF!</definedName>
    <definedName name="Freeform_419">Wardmap!#REF!</definedName>
    <definedName name="Freeform_42">Wardmap!#REF!</definedName>
    <definedName name="Freeform_420">Wardmap!#REF!</definedName>
    <definedName name="Freeform_421">Wardmap!#REF!</definedName>
    <definedName name="Freeform_422">Wardmap!#REF!</definedName>
    <definedName name="Freeform_423">Wardmap!#REF!</definedName>
    <definedName name="Freeform_424">Wardmap!#REF!</definedName>
    <definedName name="Freeform_425">Wardmap!#REF!</definedName>
    <definedName name="Freeform_426">Wardmap!#REF!</definedName>
    <definedName name="Freeform_427">Wardmap!#REF!</definedName>
    <definedName name="Freeform_428">Wardmap!#REF!</definedName>
    <definedName name="Freeform_429">Wardmap!#REF!</definedName>
    <definedName name="Freeform_43">Wardmap!#REF!</definedName>
    <definedName name="Freeform_430">Wardmap!#REF!</definedName>
    <definedName name="Freeform_431">Wardmap!#REF!</definedName>
    <definedName name="Freeform_432">Wardmap!#REF!</definedName>
    <definedName name="Freeform_433">Wardmap!#REF!</definedName>
    <definedName name="Freeform_434">Wardmap!#REF!</definedName>
    <definedName name="Freeform_435">Wardmap!#REF!</definedName>
    <definedName name="Freeform_436">Wardmap!#REF!</definedName>
    <definedName name="Freeform_437">Wardmap!#REF!</definedName>
    <definedName name="Freeform_438">Wardmap!#REF!</definedName>
    <definedName name="Freeform_439">Wardmap!#REF!</definedName>
    <definedName name="Freeform_44">Wardmap!#REF!</definedName>
    <definedName name="Freeform_440">Wardmap!#REF!</definedName>
    <definedName name="Freeform_441">Wardmap!#REF!</definedName>
    <definedName name="Freeform_442">Wardmap!#REF!</definedName>
    <definedName name="Freeform_443">Wardmap!#REF!</definedName>
    <definedName name="Freeform_444">Wardmap!#REF!</definedName>
    <definedName name="Freeform_445">Wardmap!#REF!</definedName>
    <definedName name="Freeform_446">Wardmap!#REF!</definedName>
    <definedName name="Freeform_447">Wardmap!#REF!</definedName>
    <definedName name="Freeform_448">Wardmap!#REF!</definedName>
    <definedName name="Freeform_449">Wardmap!#REF!</definedName>
    <definedName name="Freeform_45">Wardmap!#REF!</definedName>
    <definedName name="Freeform_450">Wardmap!#REF!</definedName>
    <definedName name="Freeform_451">Wardmap!#REF!</definedName>
    <definedName name="Freeform_452">Wardmap!#REF!</definedName>
    <definedName name="Freeform_453">Wardmap!#REF!</definedName>
    <definedName name="Freeform_454">Wardmap!#REF!</definedName>
    <definedName name="Freeform_455">Wardmap!#REF!</definedName>
    <definedName name="Freeform_456">Wardmap!#REF!</definedName>
    <definedName name="Freeform_457">Wardmap!#REF!</definedName>
    <definedName name="Freeform_458">Wardmap!#REF!</definedName>
    <definedName name="Freeform_459">Wardmap!#REF!</definedName>
    <definedName name="Freeform_46">Wardmap!#REF!</definedName>
    <definedName name="Freeform_460">Wardmap!#REF!</definedName>
    <definedName name="Freeform_461">Wardmap!#REF!</definedName>
    <definedName name="Freeform_462">Wardmap!#REF!</definedName>
    <definedName name="Freeform_463">Wardmap!#REF!</definedName>
    <definedName name="Freeform_464">Wardmap!#REF!</definedName>
    <definedName name="Freeform_465">Wardmap!#REF!</definedName>
    <definedName name="Freeform_466">Wardmap!#REF!</definedName>
    <definedName name="Freeform_467">Wardmap!#REF!</definedName>
    <definedName name="Freeform_468">Wardmap!#REF!</definedName>
    <definedName name="Freeform_469">Wardmap!#REF!</definedName>
    <definedName name="Freeform_47">Wardmap!#REF!</definedName>
    <definedName name="Freeform_470">Wardmap!#REF!</definedName>
    <definedName name="Freeform_471">Wardmap!#REF!</definedName>
    <definedName name="Freeform_472">Wardmap!#REF!</definedName>
    <definedName name="Freeform_473">Wardmap!#REF!</definedName>
    <definedName name="Freeform_474">Wardmap!#REF!</definedName>
    <definedName name="Freeform_475">Wardmap!#REF!</definedName>
    <definedName name="Freeform_476">Wardmap!#REF!</definedName>
    <definedName name="Freeform_477">Wardmap!#REF!</definedName>
    <definedName name="Freeform_478">Wardmap!#REF!</definedName>
    <definedName name="Freeform_479">Wardmap!#REF!</definedName>
    <definedName name="Freeform_48">Wardmap!#REF!</definedName>
    <definedName name="Freeform_480">Wardmap!#REF!</definedName>
    <definedName name="Freeform_481">Wardmap!#REF!</definedName>
    <definedName name="Freeform_482">Wardmap!#REF!</definedName>
    <definedName name="Freeform_483">Wardmap!#REF!</definedName>
    <definedName name="Freeform_484">Wardmap!#REF!</definedName>
    <definedName name="Freeform_485">Wardmap!#REF!</definedName>
    <definedName name="Freeform_486">Wardmap!#REF!</definedName>
    <definedName name="Freeform_487">Wardmap!#REF!</definedName>
    <definedName name="Freeform_488">Wardmap!#REF!</definedName>
    <definedName name="Freeform_489">Wardmap!#REF!</definedName>
    <definedName name="Freeform_49">Wardmap!#REF!</definedName>
    <definedName name="Freeform_490">Wardmap!#REF!</definedName>
    <definedName name="Freeform_491">Wardmap!#REF!</definedName>
    <definedName name="Freeform_492">Wardmap!#REF!</definedName>
    <definedName name="Freeform_493">Wardmap!#REF!</definedName>
    <definedName name="Freeform_494">Wardmap!#REF!</definedName>
    <definedName name="Freeform_495">Wardmap!#REF!</definedName>
    <definedName name="Freeform_496">Wardmap!#REF!</definedName>
    <definedName name="Freeform_497">Wardmap!#REF!</definedName>
    <definedName name="Freeform_498">Wardmap!#REF!</definedName>
    <definedName name="Freeform_499">Wardmap!#REF!</definedName>
    <definedName name="Freeform_5">Wardmap!#REF!</definedName>
    <definedName name="Freeform_50">Wardmap!#REF!</definedName>
    <definedName name="Freeform_500">Wardmap!#REF!</definedName>
    <definedName name="Freeform_501">Wardmap!#REF!</definedName>
    <definedName name="Freeform_502">Wardmap!#REF!</definedName>
    <definedName name="Freeform_503">Wardmap!#REF!</definedName>
    <definedName name="Freeform_504">Wardmap!#REF!</definedName>
    <definedName name="Freeform_505">Wardmap!#REF!</definedName>
    <definedName name="Freeform_506">Wardmap!#REF!</definedName>
    <definedName name="Freeform_507">Wardmap!#REF!</definedName>
    <definedName name="Freeform_508">Wardmap!#REF!</definedName>
    <definedName name="Freeform_509">Wardmap!#REF!</definedName>
    <definedName name="Freeform_51">Wardmap!#REF!</definedName>
    <definedName name="Freeform_510">Wardmap!#REF!</definedName>
    <definedName name="Freeform_511">Wardmap!#REF!</definedName>
    <definedName name="Freeform_512">Wardmap!#REF!</definedName>
    <definedName name="Freeform_513">Wardmap!#REF!</definedName>
    <definedName name="Freeform_514">Wardmap!#REF!</definedName>
    <definedName name="Freeform_515">Wardmap!#REF!</definedName>
    <definedName name="Freeform_516">Wardmap!#REF!</definedName>
    <definedName name="Freeform_517">Wardmap!#REF!</definedName>
    <definedName name="Freeform_518">Wardmap!#REF!</definedName>
    <definedName name="Freeform_519">Wardmap!#REF!</definedName>
    <definedName name="Freeform_52">Wardmap!#REF!</definedName>
    <definedName name="Freeform_520">Wardmap!#REF!</definedName>
    <definedName name="Freeform_521">Wardmap!#REF!</definedName>
    <definedName name="Freeform_522">Wardmap!#REF!</definedName>
    <definedName name="Freeform_523">Wardmap!#REF!</definedName>
    <definedName name="Freeform_524">Wardmap!#REF!</definedName>
    <definedName name="Freeform_525">Wardmap!#REF!</definedName>
    <definedName name="Freeform_526">Wardmap!#REF!</definedName>
    <definedName name="Freeform_527">Wardmap!#REF!</definedName>
    <definedName name="Freeform_528">Wardmap!#REF!</definedName>
    <definedName name="Freeform_529">Wardmap!#REF!</definedName>
    <definedName name="Freeform_53">Wardmap!#REF!</definedName>
    <definedName name="Freeform_530">Wardmap!#REF!</definedName>
    <definedName name="Freeform_531">Wardmap!#REF!</definedName>
    <definedName name="Freeform_532">Wardmap!#REF!</definedName>
    <definedName name="Freeform_533">Wardmap!#REF!</definedName>
    <definedName name="Freeform_534">Wardmap!#REF!</definedName>
    <definedName name="Freeform_535">Wardmap!#REF!</definedName>
    <definedName name="Freeform_536">Wardmap!#REF!</definedName>
    <definedName name="Freeform_537">Wardmap!#REF!</definedName>
    <definedName name="Freeform_538">Wardmap!#REF!</definedName>
    <definedName name="Freeform_539">Wardmap!#REF!</definedName>
    <definedName name="Freeform_54">Wardmap!#REF!</definedName>
    <definedName name="Freeform_540">Wardmap!#REF!</definedName>
    <definedName name="Freeform_541">Wardmap!#REF!</definedName>
    <definedName name="Freeform_542">Wardmap!#REF!</definedName>
    <definedName name="Freeform_543">Wardmap!#REF!</definedName>
    <definedName name="Freeform_544">Wardmap!#REF!</definedName>
    <definedName name="Freeform_545">Wardmap!#REF!</definedName>
    <definedName name="Freeform_546">Wardmap!#REF!</definedName>
    <definedName name="Freeform_547">Wardmap!#REF!</definedName>
    <definedName name="Freeform_548">Wardmap!#REF!</definedName>
    <definedName name="Freeform_549">Wardmap!#REF!</definedName>
    <definedName name="Freeform_55">Wardmap!#REF!</definedName>
    <definedName name="Freeform_550">Wardmap!#REF!</definedName>
    <definedName name="Freeform_551">Wardmap!#REF!</definedName>
    <definedName name="Freeform_552">Wardmap!#REF!</definedName>
    <definedName name="Freeform_553">Wardmap!#REF!</definedName>
    <definedName name="Freeform_554">Wardmap!#REF!</definedName>
    <definedName name="Freeform_555">Wardmap!#REF!</definedName>
    <definedName name="Freeform_556">Wardmap!#REF!</definedName>
    <definedName name="Freeform_557">Wardmap!#REF!</definedName>
    <definedName name="Freeform_558">Wardmap!#REF!</definedName>
    <definedName name="Freeform_559">Wardmap!#REF!</definedName>
    <definedName name="Freeform_56">Wardmap!#REF!</definedName>
    <definedName name="Freeform_560">Wardmap!#REF!</definedName>
    <definedName name="Freeform_561">Wardmap!#REF!</definedName>
    <definedName name="Freeform_562">Wardmap!#REF!</definedName>
    <definedName name="Freeform_563">Wardmap!#REF!</definedName>
    <definedName name="Freeform_564">Wardmap!#REF!</definedName>
    <definedName name="Freeform_565">Wardmap!#REF!</definedName>
    <definedName name="Freeform_566">Wardmap!#REF!</definedName>
    <definedName name="Freeform_567">Wardmap!#REF!</definedName>
    <definedName name="Freeform_568">Wardmap!#REF!</definedName>
    <definedName name="Freeform_569">Wardmap!#REF!</definedName>
    <definedName name="Freeform_57">Wardmap!#REF!</definedName>
    <definedName name="Freeform_570">Wardmap!#REF!</definedName>
    <definedName name="Freeform_571">Wardmap!#REF!</definedName>
    <definedName name="Freeform_572">Wardmap!#REF!</definedName>
    <definedName name="Freeform_573">Wardmap!#REF!</definedName>
    <definedName name="Freeform_574">Wardmap!#REF!</definedName>
    <definedName name="Freeform_575">Wardmap!#REF!</definedName>
    <definedName name="Freeform_576">Wardmap!#REF!</definedName>
    <definedName name="Freeform_577">Wardmap!#REF!</definedName>
    <definedName name="Freeform_578">Wardmap!#REF!</definedName>
    <definedName name="Freeform_579">Wardmap!#REF!</definedName>
    <definedName name="Freeform_58">Wardmap!#REF!</definedName>
    <definedName name="Freeform_580">Wardmap!#REF!</definedName>
    <definedName name="Freeform_581">Wardmap!#REF!</definedName>
    <definedName name="Freeform_582">Wardmap!#REF!</definedName>
    <definedName name="Freeform_583">Wardmap!#REF!</definedName>
    <definedName name="Freeform_584">Wardmap!#REF!</definedName>
    <definedName name="Freeform_585">Wardmap!#REF!</definedName>
    <definedName name="Freeform_586">Wardmap!#REF!</definedName>
    <definedName name="Freeform_587">Wardmap!#REF!</definedName>
    <definedName name="Freeform_588">Wardmap!#REF!</definedName>
    <definedName name="Freeform_589">Wardmap!#REF!</definedName>
    <definedName name="Freeform_59">Wardmap!#REF!</definedName>
    <definedName name="Freeform_590">Wardmap!#REF!</definedName>
    <definedName name="Freeform_591">Wardmap!#REF!</definedName>
    <definedName name="Freeform_592">Wardmap!#REF!</definedName>
    <definedName name="Freeform_593">Wardmap!#REF!</definedName>
    <definedName name="Freeform_594">Wardmap!#REF!</definedName>
    <definedName name="Freeform_595">Wardmap!#REF!</definedName>
    <definedName name="Freeform_596">Wardmap!#REF!</definedName>
    <definedName name="Freeform_597">Wardmap!#REF!</definedName>
    <definedName name="Freeform_598">Wardmap!#REF!</definedName>
    <definedName name="Freeform_599">Wardmap!#REF!</definedName>
    <definedName name="Freeform_6">Wardmap!#REF!</definedName>
    <definedName name="Freeform_60">Wardmap!#REF!</definedName>
    <definedName name="Freeform_600">Wardmap!#REF!</definedName>
    <definedName name="Freeform_601">Wardmap!#REF!</definedName>
    <definedName name="Freeform_602">Wardmap!#REF!</definedName>
    <definedName name="Freeform_603">Wardmap!#REF!</definedName>
    <definedName name="Freeform_604">Wardmap!#REF!</definedName>
    <definedName name="Freeform_605">Wardmap!#REF!</definedName>
    <definedName name="Freeform_607">Wardmap!#REF!</definedName>
    <definedName name="Freeform_608">Wardmap!#REF!</definedName>
    <definedName name="Freeform_609">Wardmap!#REF!</definedName>
    <definedName name="Freeform_61">Wardmap!#REF!</definedName>
    <definedName name="Freeform_610">Wardmap!#REF!</definedName>
    <definedName name="Freeform_611">Wardmap!#REF!</definedName>
    <definedName name="Freeform_612">Wardmap!#REF!</definedName>
    <definedName name="Freeform_613">Wardmap!#REF!</definedName>
    <definedName name="Freeform_614">Wardmap!#REF!</definedName>
    <definedName name="Freeform_615">Wardmap!#REF!</definedName>
    <definedName name="Freeform_616">Wardmap!#REF!</definedName>
    <definedName name="Freeform_617">Wardmap!#REF!</definedName>
    <definedName name="Freeform_618">Wardmap!#REF!</definedName>
    <definedName name="Freeform_619">Wardmap!#REF!</definedName>
    <definedName name="Freeform_62">Wardmap!#REF!</definedName>
    <definedName name="Freeform_620">Wardmap!#REF!</definedName>
    <definedName name="Freeform_621">Wardmap!#REF!</definedName>
    <definedName name="Freeform_622">Wardmap!#REF!</definedName>
    <definedName name="Freeform_623">Wardmap!#REF!</definedName>
    <definedName name="Freeform_624">Wardmap!#REF!</definedName>
    <definedName name="Freeform_625">Wardmap!#REF!</definedName>
    <definedName name="Freeform_626">Wardmap!#REF!</definedName>
    <definedName name="Freeform_627">Wardmap!#REF!</definedName>
    <definedName name="Freeform_628">Wardmap!#REF!</definedName>
    <definedName name="Freeform_629">Wardmap!#REF!</definedName>
    <definedName name="Freeform_63">Wardmap!#REF!</definedName>
    <definedName name="Freeform_630">Wardmap!#REF!</definedName>
    <definedName name="Freeform_631">Wardmap!$AI$5:$AI$628</definedName>
    <definedName name="Freeform_64">Wardmap!#REF!</definedName>
    <definedName name="Freeform_65">Wardmap!#REF!</definedName>
    <definedName name="Freeform_66">Wardmap!#REF!</definedName>
    <definedName name="Freeform_67">Wardmap!#REF!</definedName>
    <definedName name="Freeform_68">Wardmap!#REF!</definedName>
    <definedName name="Freeform_69">Wardmap!#REF!</definedName>
    <definedName name="Freeform_7">Wardmap!#REF!</definedName>
    <definedName name="Freeform_70">Wardmap!#REF!</definedName>
    <definedName name="Freeform_71">Wardmap!#REF!</definedName>
    <definedName name="Freeform_72">Wardmap!#REF!</definedName>
    <definedName name="Freeform_73">Wardmap!#REF!</definedName>
    <definedName name="Freeform_74">Wardmap!#REF!</definedName>
    <definedName name="Freeform_75">Wardmap!#REF!</definedName>
    <definedName name="Freeform_76">Wardmap!#REF!</definedName>
    <definedName name="Freeform_77">Wardmap!#REF!</definedName>
    <definedName name="Freeform_78">Wardmap!#REF!</definedName>
    <definedName name="Freeform_79">Wardmap!#REF!</definedName>
    <definedName name="Freeform_8">Wardmap!#REF!</definedName>
    <definedName name="Freeform_80">Wardmap!#REF!</definedName>
    <definedName name="Freeform_81">Wardmap!#REF!</definedName>
    <definedName name="Freeform_82">Wardmap!#REF!</definedName>
    <definedName name="Freeform_83">Wardmap!#REF!</definedName>
    <definedName name="Freeform_84">Wardmap!#REF!</definedName>
    <definedName name="Freeform_85">Wardmap!#REF!</definedName>
    <definedName name="Freeform_86">Wardmap!#REF!</definedName>
    <definedName name="Freeform_87">Wardmap!#REF!</definedName>
    <definedName name="Freeform_88">Wardmap!#REF!</definedName>
    <definedName name="Freeform_89">Wardmap!#REF!</definedName>
    <definedName name="Freeform_9">Wardmap!#REF!</definedName>
    <definedName name="Freeform_90">Wardmap!#REF!</definedName>
    <definedName name="Freeform_91">Wardmap!#REF!</definedName>
    <definedName name="Freeform_92">Wardmap!#REF!</definedName>
    <definedName name="Freeform_93">Wardmap!#REF!</definedName>
    <definedName name="Freeform_94">Wardmap!#REF!</definedName>
    <definedName name="Freeform_95">Wardmap!#REF!</definedName>
    <definedName name="Freeform_96">Wardmap!#REF!</definedName>
    <definedName name="Freeform_97">Wardmap!#REF!</definedName>
    <definedName name="Freeform_98">Wardmap!#REF!</definedName>
    <definedName name="FrognalandFitzjohns">Wardmap!$U$112</definedName>
    <definedName name="Fryent">Wardmap!$U$69</definedName>
    <definedName name="FulhamBroadway">Wardmap!$U$233</definedName>
    <definedName name="FulhamReach">Wardmap!$U$234</definedName>
    <definedName name="Fullwell">Wardmap!$U$483</definedName>
    <definedName name="FulwellandHamptonHill">Wardmap!$U$497</definedName>
    <definedName name="Furzedown">Wardmap!$U$594</definedName>
    <definedName name="GardenSuburb">Wardmap!$U$31</definedName>
    <definedName name="Gascoigne">Wardmap!$U$11</definedName>
    <definedName name="GipsyHill">Wardmap!$U$401</definedName>
    <definedName name="Glyndon">Wardmap!$U$200</definedName>
    <definedName name="Golborne">Wardmap!$U$368</definedName>
    <definedName name="GoldersGreen">Wardmap!$U$32</definedName>
    <definedName name="Goodmayes">Wardmap!$U$484</definedName>
    <definedName name="Gooshays">Wardmap!$U$289</definedName>
    <definedName name="Goresbrook">Wardmap!$U$12</definedName>
    <definedName name="GospelOak">Wardmap!$U$113</definedName>
    <definedName name="Grange">Wardmap!$U$521</definedName>
    <definedName name="Graveney">Wardmap!$U$595</definedName>
    <definedName name="GreenfordBroadway">Wardmap!$U$156</definedName>
    <definedName name="GreenfordGreen">Wardmap!$U$157</definedName>
    <definedName name="Greenhill">Wardmap!$U$267</definedName>
    <definedName name="GreenStreetEast">Wardmap!$U$464</definedName>
    <definedName name="GreenStreetWest">Wardmap!$U$465</definedName>
    <definedName name="Greenwich">#REF!</definedName>
    <definedName name="GreenwichWest">Wardmap!$U$201</definedName>
    <definedName name="Grove">Wardmap!$U$387</definedName>
    <definedName name="GroveGreen">Wardmap!$U$575</definedName>
    <definedName name="GrovePark">Wardmap!$U$424</definedName>
    <definedName name="Hackney">#REF!</definedName>
    <definedName name="HackneyCentral">Wardmap!$U$216</definedName>
    <definedName name="HackneyDowns">Wardmap!$U$217</definedName>
    <definedName name="Hacton">Wardmap!$U$290</definedName>
    <definedName name="Haggerston">Wardmap!$U$218</definedName>
    <definedName name="Hainault">Wardmap!$U$485</definedName>
    <definedName name="Hale">Wardmap!$U$33</definedName>
    <definedName name="HaleEndandHighamsPark">Wardmap!$U$576</definedName>
    <definedName name="Ham_Petersham">Wardmap!$U$498</definedName>
    <definedName name="Hammersmith">#REF!</definedName>
    <definedName name="HammersmithBroadway">Wardmap!$U$235</definedName>
    <definedName name="HampsteadTown">Wardmap!$U$114</definedName>
    <definedName name="Hampton">Wardmap!$U$499</definedName>
    <definedName name="HamptonNorth">Wardmap!$U$500</definedName>
    <definedName name="HamptonWick">Wardmap!$U$501</definedName>
    <definedName name="HangerHill">Wardmap!$U$158</definedName>
    <definedName name="HansTown">Wardmap!$U$369</definedName>
    <definedName name="Hanworth">Wardmap!$U$332</definedName>
    <definedName name="HanworthPark">Wardmap!$U$333</definedName>
    <definedName name="Harefield">Wardmap!$U$309</definedName>
    <definedName name="Harlesden">Wardmap!$U$70</definedName>
    <definedName name="HaroldWood">Wardmap!$U$291</definedName>
    <definedName name="Harringay">Wardmap!$U$250</definedName>
    <definedName name="Harringey">#REF!</definedName>
    <definedName name="Harrow">#REF!</definedName>
    <definedName name="HarrowontheHill">Wardmap!$U$268</definedName>
    <definedName name="HarrowRoad">Wardmap!$U$614</definedName>
    <definedName name="HarrowWeald">Wardmap!$U$269</definedName>
    <definedName name="Haselbury">Wardmap!$U$180</definedName>
    <definedName name="HatchEnd">Wardmap!$U$270</definedName>
    <definedName name="HatchLane">Wardmap!$U$577</definedName>
    <definedName name="Havering">#REF!</definedName>
    <definedName name="HaveringPark">Wardmap!$U$292</definedName>
    <definedName name="Haverstock">Wardmap!$U$115</definedName>
    <definedName name="HayesandConeyHall">Wardmap!$U$98</definedName>
    <definedName name="HeadstoneNorth">Wardmap!$U$271</definedName>
    <definedName name="HeadstoneSouth">Wardmap!$U$272</definedName>
    <definedName name="Heath">Wardmap!$U$13</definedName>
    <definedName name="Heathfield">Wardmap!$U$502</definedName>
    <definedName name="HeathrowVillages">Wardmap!$U$310</definedName>
    <definedName name="Heaton">Wardmap!$U$293</definedName>
    <definedName name="Hendon">Wardmap!$U$34</definedName>
    <definedName name="HerneHill">Wardmap!$U$402</definedName>
    <definedName name="HestonCentral">Wardmap!$U$334</definedName>
    <definedName name="HestonEast">Wardmap!$U$335</definedName>
    <definedName name="HestonWest">Wardmap!$U$336</definedName>
    <definedName name="HighamHill">Wardmap!$U$579</definedName>
    <definedName name="HighBarnet">Wardmap!$U$35</definedName>
    <definedName name="HighburyEast">Wardmap!$U$351</definedName>
    <definedName name="HighburyWest">Wardmap!$U$352</definedName>
    <definedName name="Highgate">Wardmap!$U$251</definedName>
    <definedName name="Highlands">Wardmap!$U$181</definedName>
    <definedName name="HighStreet">Wardmap!$U$578</definedName>
    <definedName name="Hillingdon">#REF!</definedName>
    <definedName name="HillingdonEast">Wardmap!$U$311</definedName>
    <definedName name="Hillrise">Wardmap!$U$353</definedName>
    <definedName name="Hillside">Wardmap!$U$441</definedName>
    <definedName name="Hobbayne">Wardmap!$U$159</definedName>
    <definedName name="HoeStreet">Wardmap!$U$580</definedName>
    <definedName name="HolbornandCoventGarden">Wardmap!$U$117</definedName>
    <definedName name="Holland">Wardmap!$U$370</definedName>
    <definedName name="Holloway">Wardmap!$U$354</definedName>
    <definedName name="Hornsey">Wardmap!$U$252</definedName>
    <definedName name="Hounslow">#REF!</definedName>
    <definedName name="HounslowCentral">Wardmap!$U$337</definedName>
    <definedName name="HounslowHeath">Wardmap!$U$338</definedName>
    <definedName name="HounslowSouth">Wardmap!$U$339</definedName>
    <definedName name="HounslowWest">Wardmap!$U$340</definedName>
    <definedName name="Hoxton">Wardmap!$U$219</definedName>
    <definedName name="HydePark">Wardmap!$U$615</definedName>
    <definedName name="Hylands">Wardmap!$U$294</definedName>
    <definedName name="Ickenham">Wardmap!$U$312</definedName>
    <definedName name="Isleworth">Wardmap!$U$341</definedName>
    <definedName name="Islington">#REF!</definedName>
    <definedName name="Jubilee">Wardmap!$U$182</definedName>
    <definedName name="Junction">Wardmap!$U$355</definedName>
    <definedName name="KelseyandEdenPark">Wardmap!$U$99</definedName>
    <definedName name="Kenley">Wardmap!$U$135</definedName>
    <definedName name="KensalGreen">Wardmap!$U$71</definedName>
    <definedName name="Kensington">#REF!</definedName>
    <definedName name="KentishTown">Wardmap!$U$118</definedName>
    <definedName name="Kenton">Wardmap!$U$72</definedName>
    <definedName name="KentonEast">Wardmap!$U$273</definedName>
    <definedName name="KentonWest">Wardmap!$U$274</definedName>
    <definedName name="Kew">Wardmap!$U$503</definedName>
    <definedName name="KidbrookewithHornfair">Wardmap!$U$202</definedName>
    <definedName name="Kilburn">Wardmap!$U$119</definedName>
    <definedName name="King_sCross">Wardmap!$U$120</definedName>
    <definedName name="King_sPark">Wardmap!$U$220</definedName>
    <definedName name="Kingston">#REF!</definedName>
    <definedName name="Knight_sHill">Wardmap!$U$403</definedName>
    <definedName name="KnightsbridgeandBelgravia">Wardmap!$U$616</definedName>
    <definedName name="LadyMargaret">Wardmap!$U$160</definedName>
    <definedName name="Ladywell">Wardmap!$U$425</definedName>
    <definedName name="Lambeth">#REF!</definedName>
    <definedName name="LancasterGate">Wardmap!$U$617</definedName>
    <definedName name="Larkhall">Wardmap!$U$404</definedName>
    <definedName name="Larkswood">Wardmap!$U$581</definedName>
    <definedName name="Latchmere">Wardmap!$U$596</definedName>
    <definedName name="LavenderFields">Wardmap!$U$442</definedName>
    <definedName name="LeaBridge">Wardmap!$U$582</definedName>
    <definedName name="LeeGreen">Wardmap!$U$426</definedName>
    <definedName name="LesnesAbbey">Wardmap!$U$56</definedName>
    <definedName name="Lewisham">#REF!</definedName>
    <definedName name="LewishamCentral">Wardmap!$U$427</definedName>
    <definedName name="Leyton">Wardmap!$U$583</definedName>
    <definedName name="Leytonstone">Wardmap!$U$584</definedName>
    <definedName name="Limehouse">Wardmap!$U$559</definedName>
    <definedName name="LittleIlford">Wardmap!$U$466</definedName>
    <definedName name="LittleVenice">Wardmap!$U$618</definedName>
    <definedName name="Livesey">Wardmap!$U$522</definedName>
    <definedName name="Longbridge">Wardmap!$U$14</definedName>
    <definedName name="Longlands">Wardmap!$U$57</definedName>
    <definedName name="Longthornton">Wardmap!$U$443</definedName>
    <definedName name="Lordship">Wardmap!$U$222</definedName>
    <definedName name="LowerEdmonton">Wardmap!$U$183</definedName>
    <definedName name="LowerMorden">Wardmap!$U$444</definedName>
    <definedName name="Loxford">Wardmap!$U$486</definedName>
    <definedName name="MaidaVale">Wardmap!$U$619</definedName>
    <definedName name="Manor">Wardmap!$U$313</definedName>
    <definedName name="ManorPark">Wardmap!$U$467</definedName>
    <definedName name="Mapesbury">Wardmap!$U$74</definedName>
    <definedName name="MapNameToShape">#REF!</definedName>
    <definedName name="MapNametoShape1">Wardmap!$AH$4:$AI$628</definedName>
    <definedName name="MapValuetoColor">#REF!</definedName>
    <definedName name="MapValuetoColorWard">Wardmap!$Q$21:$S$31</definedName>
    <definedName name="Markhouse">Wardmap!$U$585</definedName>
    <definedName name="Marlborough">Wardmap!$U$275</definedName>
    <definedName name="MaryleboneHighStreet">Wardmap!$U$620</definedName>
    <definedName name="Mawneys">Wardmap!$U$295</definedName>
    <definedName name="Mayesbrook">Wardmap!$U$15</definedName>
    <definedName name="Mayfield">Wardmap!$U$487</definedName>
    <definedName name="Merton">#REF!</definedName>
    <definedName name="MertonPark">Wardmap!$U$445</definedName>
    <definedName name="MiddleParkandSutcliffe">Wardmap!$U$203</definedName>
    <definedName name="Mildmay">Wardmap!$U$356</definedName>
    <definedName name="MileEndandGlobeTown">Wardmap!$U$560</definedName>
    <definedName name="MileEndEast">Wardmap!$U$561</definedName>
    <definedName name="MillHill">Wardmap!$U$36</definedName>
    <definedName name="Millwall">Wardmap!$U$562</definedName>
    <definedName name="Monkhams">Wardmap!$U$488</definedName>
    <definedName name="MortlakeandBarnesCommon">Wardmap!$U$504</definedName>
    <definedName name="MottinghamandChislehurstNorth">Wardmap!$U$100</definedName>
    <definedName name="Munster">Wardmap!$U$236</definedName>
    <definedName name="MuswellHill">Wardmap!$U$253</definedName>
    <definedName name="NewAddington">Wardmap!$U$136</definedName>
    <definedName name="Newbury">Wardmap!$U$489</definedName>
    <definedName name="NewCross">Wardmap!$U$428</definedName>
    <definedName name="Newham">#REF!</definedName>
    <definedName name="Newington">Wardmap!$U$523</definedName>
    <definedName name="NewRiver">Wardmap!$U$223</definedName>
    <definedName name="Nightingale">Wardmap!$U$597</definedName>
    <definedName name="NoelPark">Wardmap!$U$254</definedName>
    <definedName name="Nonsuch">Wardmap!$U$540</definedName>
    <definedName name="Norbiton">Wardmap!$U$388</definedName>
    <definedName name="Norbury">Wardmap!$U$137</definedName>
    <definedName name="Norland">Wardmap!$U$371</definedName>
    <definedName name="Northcote">Wardmap!$U$598</definedName>
    <definedName name="NorthEnd">Wardmap!$U$237</definedName>
    <definedName name="Northfield">Wardmap!$U$161</definedName>
    <definedName name="NorthGreenford">Wardmap!$U$162</definedName>
    <definedName name="NortholtMandeville">Wardmap!$U$163</definedName>
    <definedName name="NortholtWestEnd">Wardmap!$U$164</definedName>
    <definedName name="NorthRichmond">Wardmap!$U$505</definedName>
    <definedName name="NorthumberlandHeath">Wardmap!$U$59</definedName>
    <definedName name="NorthumberlandPark">Wardmap!$U$255</definedName>
    <definedName name="NorthwickPark">Wardmap!$U$75</definedName>
    <definedName name="Northwood">Wardmap!$U$314</definedName>
    <definedName name="NorthwoodHills">Wardmap!$U$315</definedName>
    <definedName name="NorwoodGreen">Wardmap!$U$165</definedName>
    <definedName name="NottingBarns">Wardmap!$U$372</definedName>
    <definedName name="Nunhead">Wardmap!$U$524</definedName>
    <definedName name="Oakleigh">Wardmap!$U$37</definedName>
    <definedName name="OBJECT">Wardmap!#REF!</definedName>
    <definedName name="OldMalden">Wardmap!$U$389</definedName>
    <definedName name="Orpington">Wardmap!$U$101</definedName>
    <definedName name="OsterleyandSpringGrove">Wardmap!$U$342</definedName>
    <definedName name="Oval">Wardmap!$U$405</definedName>
    <definedName name="PalaceRiverside">Wardmap!$U$238</definedName>
    <definedName name="PalmersGreen">Wardmap!$U$184</definedName>
    <definedName name="Parsloes">Wardmap!$U$16</definedName>
    <definedName name="ParsonsGreenandWalham">Wardmap!$U$239</definedName>
    <definedName name="Peckham">Wardmap!$U$525</definedName>
    <definedName name="PeckhamRye">Wardmap!$U$526</definedName>
    <definedName name="Pembridge">Wardmap!$U$373</definedName>
    <definedName name="PengeandCator">Wardmap!$U$102</definedName>
    <definedName name="Peninsula">Wardmap!$U$204</definedName>
    <definedName name="Perivale">Wardmap!$U$166</definedName>
    <definedName name="PerryVale">Wardmap!$U$429</definedName>
    <definedName name="Pettits">Wardmap!$U$296</definedName>
    <definedName name="PettsWoodandKnoll">Wardmap!$U$103</definedName>
    <definedName name="Pinkwell">Wardmap!$U$316</definedName>
    <definedName name="Pinner">Wardmap!$U$276</definedName>
    <definedName name="PinnerSouth">Wardmap!$U$277</definedName>
    <definedName name="PlaistowandSundridge">Wardmap!$U$104</definedName>
    <definedName name="PlaistowNorth">Wardmap!$U$468</definedName>
    <definedName name="PlaistowSouth">Wardmap!$U$469</definedName>
    <definedName name="Plumstead">Wardmap!$U$205</definedName>
    <definedName name="PollardsHill">Wardmap!$U$446</definedName>
    <definedName name="PondersEnd">Wardmap!$U$185</definedName>
    <definedName name="Preston">Wardmap!$U$76</definedName>
    <definedName name="Prince_s">Wardmap!$U$406</definedName>
    <definedName name="Purley">Wardmap!$U$138</definedName>
    <definedName name="Queen_sGate">Wardmap!$U$374</definedName>
    <definedName name="Queen_sPark">Wardmap!$U$621</definedName>
    <definedName name="Queensbridge">Wardmap!$U$224</definedName>
    <definedName name="Queensbury">Wardmap!$U$278</definedName>
    <definedName name="QueensPark">Wardmap!$U$77</definedName>
    <definedName name="Queenstown">Wardmap!$U$599</definedName>
    <definedName name="RainhamandWennington">Wardmap!$U$297</definedName>
    <definedName name="Ravensbury">Wardmap!$U$447</definedName>
    <definedName name="RavenscourtPark">Wardmap!$U$240</definedName>
    <definedName name="RaynersLane">Wardmap!$U$279</definedName>
    <definedName name="RaynesPark">Wardmap!$U$448</definedName>
    <definedName name="Redbridge">#REF!</definedName>
    <definedName name="Redcliffe">Wardmap!$U$375</definedName>
    <definedName name="Regent_sPark">Wardmap!$U$622</definedName>
    <definedName name="Richmond">#REF!</definedName>
    <definedName name="River">Wardmap!$U$17</definedName>
    <definedName name="Riverside">Wardmap!$U$527</definedName>
    <definedName name="Roding">Wardmap!$U$490</definedName>
    <definedName name="Roehampton">Wardmap!$U$600</definedName>
    <definedName name="RomfordTown">Wardmap!$U$298</definedName>
    <definedName name="Rotherhithe">Wardmap!$U$528</definedName>
    <definedName name="Roxbourne">Wardmap!$U$280</definedName>
    <definedName name="Roxeth">Wardmap!$U$281</definedName>
    <definedName name="RoyalDocks">Wardmap!$U$470</definedName>
    <definedName name="RoyalHospital">Wardmap!$U$376</definedName>
    <definedName name="RusheyGreen">Wardmap!$U$430</definedName>
    <definedName name="Sanderstead">Wardmap!$U$139</definedName>
    <definedName name="SandsEnd">Wardmap!$U$241</definedName>
    <definedName name="Selhurst">Wardmap!$U$140</definedName>
    <definedName name="SelsdonandBallards">Wardmap!$U$141</definedName>
    <definedName name="SevenKings">Wardmap!$U$491</definedName>
    <definedName name="SevenSisters">Wardmap!$U$257</definedName>
    <definedName name="Shadwell">Wardmap!$U$565</definedName>
    <definedName name="Shaftesbury">Wardmap!$U$602</definedName>
    <definedName name="Shepherd_sBushGreen">Wardmap!$U$242</definedName>
    <definedName name="Shirley">Wardmap!$U$142</definedName>
    <definedName name="ShootersHill">Wardmap!$U$206</definedName>
    <definedName name="Shortlands">Wardmap!$U$105</definedName>
    <definedName name="Sidcup">Wardmap!$U$62</definedName>
    <definedName name="Snaresbrook">Wardmap!$U$492</definedName>
    <definedName name="SouthActon">Wardmap!$U$167</definedName>
    <definedName name="SouthallBroadway">Wardmap!$U$168</definedName>
    <definedName name="SouthallGreen">Wardmap!$U$169</definedName>
    <definedName name="SouthBermondsey">Wardmap!$U$529</definedName>
    <definedName name="Southbury">Wardmap!$U$186</definedName>
    <definedName name="SouthCamberwell">Wardmap!$U$530</definedName>
    <definedName name="Southfield">Wardmap!$U$170</definedName>
    <definedName name="Southfields">Wardmap!$U$603</definedName>
    <definedName name="Southgate">Wardmap!$U$187</definedName>
    <definedName name="SouthgateGreen">Wardmap!$U$188</definedName>
    <definedName name="SouthHornchurch">Wardmap!$U$300</definedName>
    <definedName name="SouthNorwood">Wardmap!$U$143</definedName>
    <definedName name="SouthRichmond">Wardmap!$U$507</definedName>
    <definedName name="SouthRuislip">Wardmap!$U$317</definedName>
    <definedName name="SouthTwickenham">Wardmap!$U$508</definedName>
    <definedName name="Southwark">#REF!</definedName>
    <definedName name="SpitalfieldsandBanglatown">Wardmap!$U$566</definedName>
    <definedName name="Springfield">Wardmap!$U$225</definedName>
    <definedName name="Squirrel_sHeath">Wardmap!$U$301</definedName>
    <definedName name="StAndrew_s">Wardmap!$U$299</definedName>
    <definedName name="Stanley">Wardmap!$U$378</definedName>
    <definedName name="StanmorePark">Wardmap!$U$282</definedName>
    <definedName name="StAnn_s">Wardmap!$U$256</definedName>
    <definedName name="StCharles">Wardmap!$U$377</definedName>
    <definedName name="StDunstan_sandStepneyGreen">Wardmap!$U$563</definedName>
    <definedName name="StGeorge_s">Wardmap!$U$357</definedName>
    <definedName name="StHelier">Wardmap!$U$541</definedName>
    <definedName name="StJames">Wardmap!$U$390</definedName>
    <definedName name="StJames_s">Wardmap!$U$623</definedName>
    <definedName name="StKatharine_sandWapping">Wardmap!$U$564</definedName>
    <definedName name="StLeonard_s">Wardmap!$U$407</definedName>
    <definedName name="StMargaretsandNorthTwickenham">Wardmap!$U$506</definedName>
    <definedName name="StMark_s">Wardmap!$U$391</definedName>
    <definedName name="StMary_s">Wardmap!$U$60</definedName>
    <definedName name="StMary_sPark">Wardmap!$U$601</definedName>
    <definedName name="StMichael_s">Wardmap!$U$61</definedName>
    <definedName name="Stockwell">Wardmap!$U$408</definedName>
    <definedName name="StokeNewingtonCentral">Wardmap!$U$226</definedName>
    <definedName name="Stonebridge">Wardmap!$U$79</definedName>
    <definedName name="Stonecot">Wardmap!$U$542</definedName>
    <definedName name="StPancrasandSomersTown">Wardmap!$U$122</definedName>
    <definedName name="StPeter_s">Wardmap!$U$359</definedName>
    <definedName name="StratfordandNewTown">Wardmap!$U$471</definedName>
    <definedName name="StreathamHill">Wardmap!$U$409</definedName>
    <definedName name="StreathamSouth">Wardmap!$U$410</definedName>
    <definedName name="StreathamWells">Wardmap!$U$411</definedName>
    <definedName name="StroudGreen">Wardmap!$U$258</definedName>
    <definedName name="Sudbury">Wardmap!$U$80</definedName>
    <definedName name="SurbitonHill">Wardmap!$U$392</definedName>
    <definedName name="SurreyDocks">Wardmap!$U$531</definedName>
    <definedName name="Sutton">#REF!</definedName>
    <definedName name="SuttonCentral">Wardmap!$U$543</definedName>
    <definedName name="SuttonNorth">Wardmap!$U$544</definedName>
    <definedName name="SuttonSouth">Wardmap!$U$545</definedName>
    <definedName name="SuttonWest">Wardmap!$U$546</definedName>
    <definedName name="SwissCottage">Wardmap!$U$123</definedName>
    <definedName name="Sydenham">Wardmap!$U$431</definedName>
    <definedName name="Syon">Wardmap!$U$343</definedName>
    <definedName name="Tachbrook">Wardmap!$U$624</definedName>
    <definedName name="Teddington">Wardmap!$U$509</definedName>
    <definedName name="TelegraphHill">Wardmap!$U$432</definedName>
    <definedName name="Thames">Wardmap!$U$18</definedName>
    <definedName name="Thamesfield">Wardmap!$U$604</definedName>
    <definedName name="ThamesmeadEast">Wardmap!$U$63</definedName>
    <definedName name="ThamesmeadMoorings">Wardmap!$U$207</definedName>
    <definedName name="TheLane">Wardmap!$U$532</definedName>
    <definedName name="TheWrythe">Wardmap!$U$547</definedName>
    <definedName name="Thornton">Wardmap!$U$412</definedName>
    <definedName name="ThorntonHeath">Wardmap!$U$144</definedName>
    <definedName name="ThurlowPark">Wardmap!$U$413</definedName>
    <definedName name="Tokyngton">Wardmap!$U$81</definedName>
    <definedName name="Tollington">Wardmap!$U$360</definedName>
    <definedName name="TolworthandHookRise">Wardmap!$U$393</definedName>
    <definedName name="Tooting">Wardmap!$U$605</definedName>
    <definedName name="TottenhamGreen">Wardmap!$U$259</definedName>
    <definedName name="TottenhamHale">Wardmap!$U$260</definedName>
    <definedName name="Totteridge">Wardmap!$U$38</definedName>
    <definedName name="TowerHamlets">#REF!</definedName>
    <definedName name="Town">Wardmap!$U$243</definedName>
    <definedName name="Townfield">Wardmap!$U$318</definedName>
    <definedName name="Trinity">Wardmap!$U$450</definedName>
    <definedName name="Tudor">Wardmap!$U$394</definedName>
    <definedName name="TulseHill">Wardmap!$U$414</definedName>
    <definedName name="TurkeyStreet">Wardmap!$U$190</definedName>
    <definedName name="TurnhamGreen">Wardmap!$U$344</definedName>
    <definedName name="TwickenhamRiverside">Wardmap!$U$510</definedName>
    <definedName name="Underhill">Wardmap!$U$39</definedName>
    <definedName name="UpdateAllCell1">Wardmap!$AF$4</definedName>
    <definedName name="UpdateAllCells">#REF!</definedName>
    <definedName name="Upminster">Wardmap!$U$302</definedName>
    <definedName name="UpperEdmonton">Wardmap!$U$191</definedName>
    <definedName name="UpperNorwood">Wardmap!$U$145</definedName>
    <definedName name="UxbridgeNorth">Wardmap!$U$319</definedName>
    <definedName name="UxbridgeSouth">Wardmap!$U$320</definedName>
    <definedName name="Valence">Wardmap!$U$19</definedName>
    <definedName name="Valentines">Wardmap!$U$493</definedName>
    <definedName name="Valley">Wardmap!$U$586</definedName>
    <definedName name="Vassall">Wardmap!$U$415</definedName>
    <definedName name="Victoria">Wardmap!$U$227</definedName>
    <definedName name="Village">Wardmap!$U$533</definedName>
    <definedName name="VincentSquare">Wardmap!$U$625</definedName>
    <definedName name="Waddon">Wardmap!$U$146</definedName>
    <definedName name="WallEnd">Wardmap!$U$472</definedName>
    <definedName name="WallingtonNorth">Wardmap!$U$548</definedName>
    <definedName name="WallingtonSouth">Wardmap!$U$549</definedName>
    <definedName name="Walpole">Wardmap!$U$171</definedName>
    <definedName name="WalthamForest">#REF!</definedName>
    <definedName name="WandleValley">Wardmap!$U$550</definedName>
    <definedName name="Wandsworth">#REF!</definedName>
    <definedName name="WandsworthCommon">Wardmap!$U$606</definedName>
    <definedName name="Wanstead">Wardmap!$U$494</definedName>
    <definedName name="WARDNAME">Wardmap!#REF!</definedName>
    <definedName name="Warwick">Wardmap!$U$626</definedName>
    <definedName name="Wealdstone">Wardmap!$U$283</definedName>
    <definedName name="Weavers">Wardmap!$U$567</definedName>
    <definedName name="WelshHarp">Wardmap!$U$82</definedName>
    <definedName name="WembleyCentral">Wardmap!$U$83</definedName>
    <definedName name="WestBarnes">Wardmap!$U$452</definedName>
    <definedName name="Westbourne">Wardmap!$U$627</definedName>
    <definedName name="WestDrayton">Wardmap!$U$321</definedName>
    <definedName name="WestEnd">Wardmap!$U$628</definedName>
    <definedName name="WestFinchley">Wardmap!$U$40</definedName>
    <definedName name="WestGreen">Wardmap!$U$261</definedName>
    <definedName name="WestHam">Wardmap!$U$473</definedName>
    <definedName name="WestHampstead">Wardmap!$U$124</definedName>
    <definedName name="WestHarrow">Wardmap!$U$284</definedName>
    <definedName name="WestHendon">Wardmap!$U$41</definedName>
    <definedName name="WestHill">Wardmap!$U$607</definedName>
    <definedName name="Westminster">#REF!</definedName>
    <definedName name="WestPutney">Wardmap!$U$608</definedName>
    <definedName name="WestRuislip">Wardmap!$U$322</definedName>
    <definedName name="WestThornton">Wardmap!$U$147</definedName>
    <definedName name="WestTwickenham">Wardmap!$U$511</definedName>
    <definedName name="WestWickham">Wardmap!$U$106</definedName>
    <definedName name="Whalebone">Wardmap!$U$21</definedName>
    <definedName name="Whitechapel">Wardmap!$U$568</definedName>
    <definedName name="Whitefoot">Wardmap!$U$433</definedName>
    <definedName name="WhiteHartLane">Wardmap!$U$262</definedName>
    <definedName name="Whitton">Wardmap!$U$512</definedName>
    <definedName name="Wick">Wardmap!$U$228</definedName>
    <definedName name="WillesdenGreen">Wardmap!$U$84</definedName>
    <definedName name="WilliamMorris">Wardmap!$U$587</definedName>
    <definedName name="WimbledonPark">Wardmap!$U$453</definedName>
    <definedName name="WinchmoreHill">Wardmap!$U$192</definedName>
    <definedName name="Woodhouse">Wardmap!$U$42</definedName>
    <definedName name="Woodside">Wardmap!$U$263</definedName>
    <definedName name="WoodStreet">Wardmap!$U$588</definedName>
    <definedName name="WoolwichCommon">Wardmap!$U$208</definedName>
    <definedName name="WoolwichRiverside">Wardmap!$U$209</definedName>
    <definedName name="WorcesterPark">Wardmap!$U$551</definedName>
    <definedName name="WormholtandWhiteCity">Wardmap!$U$244</definedName>
    <definedName name="Yeading">Wardmap!$U$323</definedName>
    <definedName name="Yiewsley">Wardmap!$U$324</definedName>
  </definedNames>
  <calcPr calcId="144525"/>
</workbook>
</file>

<file path=xl/comments1.xml><?xml version="1.0" encoding="utf-8"?>
<comments xmlns="http://schemas.openxmlformats.org/spreadsheetml/2006/main">
  <authors>
    <author>gpiggott</author>
  </authors>
  <commentList>
    <comment ref="H1" authorId="0">
      <text>
        <r>
          <rPr>
            <sz val="8"/>
            <rFont val="Tahoma"/>
            <charset val="0"/>
          </rPr>
          <t xml:space="preserve">Uninsulated cavity walls, as a % of homes with cavity walls. (2010). Includes Owner occupied and Private rented households only.
Source: Energy Saving Trust </t>
        </r>
      </text>
    </comment>
    <comment ref="I1" authorId="0">
      <text>
        <r>
          <rPr>
            <sz val="8"/>
            <rFont val="Tahoma"/>
            <charset val="0"/>
          </rPr>
          <t xml:space="preserve">Uninsulated cavity walls, as a % of homes with cavity walls. (2010). Includes Owner occupied and Private rented households only.
Source: Energy Saving Trust </t>
        </r>
      </text>
    </comment>
    <comment ref="J1" authorId="0">
      <text>
        <r>
          <rPr>
            <sz val="8"/>
            <rFont val="Tahoma"/>
            <charset val="0"/>
          </rPr>
          <t xml:space="preserve">Uninsulated cavity walls, as a % of homes with cavity walls. (2010). Includes Owner occupied and Private rented households only.
Source: Energy Saving Trust </t>
        </r>
      </text>
    </comment>
    <comment ref="K1" authorId="0">
      <text>
        <r>
          <rPr>
            <sz val="8"/>
            <rFont val="Tahoma"/>
            <charset val="0"/>
          </rPr>
          <t xml:space="preserve">Uninsulated cavity walls, as a % of homes with cavity walls. (2010). Includes Owner occupied and Private rented households only.
Source: Energy Saving Trust </t>
        </r>
      </text>
    </comment>
    <comment ref="L1" authorId="0">
      <text>
        <r>
          <rPr>
            <sz val="8"/>
            <rFont val="Tahoma"/>
            <charset val="0"/>
          </rPr>
          <t xml:space="preserve">Uninsulated cavity walls, as a % of homes with cavity walls. (2010). Includes Owner occupied and Private rented households only.
Source: Energy Saving Trust </t>
        </r>
      </text>
    </comment>
    <comment ref="M1" authorId="0">
      <text>
        <r>
          <rPr>
            <sz val="8"/>
            <rFont val="Tahoma"/>
            <charset val="0"/>
          </rPr>
          <t xml:space="preserve">Lofts with 150mm or less of insulation, as a % of homes with lofts. (2010). Includes Owner occupied and Private rented households only.
Source: Energy Saving Trust </t>
        </r>
      </text>
    </comment>
    <comment ref="N1" authorId="0">
      <text>
        <r>
          <rPr>
            <sz val="8"/>
            <rFont val="Tahoma"/>
            <charset val="0"/>
          </rPr>
          <t xml:space="preserve">Lofts with 150mm or less of insulation, as a % of homes with lofts. (2010). Includes Owner occupied and Private rented households only.
Source: Energy Saving Trust </t>
        </r>
      </text>
    </comment>
    <comment ref="O1" authorId="0">
      <text>
        <r>
          <rPr>
            <sz val="8"/>
            <rFont val="Tahoma"/>
            <charset val="0"/>
          </rPr>
          <t xml:space="preserve">Lofts with 150mm or less of insulation, as a % of homes with lofts. (2010). Includes Owner occupied and Private rented households only.
Source: Energy Saving Trust </t>
        </r>
      </text>
    </comment>
    <comment ref="P1" authorId="0">
      <text>
        <r>
          <rPr>
            <sz val="8"/>
            <rFont val="Tahoma"/>
            <charset val="0"/>
          </rPr>
          <t xml:space="preserve">Lofts with 150mm or less of insulation, as a % of homes with lofts. (2010). Includes Owner occupied and Private rented households only.
Source: Energy Saving Trust </t>
        </r>
      </text>
    </comment>
    <comment ref="Q1" authorId="0">
      <text>
        <r>
          <rPr>
            <sz val="8"/>
            <rFont val="Tahoma"/>
            <charset val="0"/>
          </rPr>
          <t xml:space="preserve">Lofts with 150mm or less of insulation, as a % of homes with lofts. (2010). Includes Owner occupied and Private rented households only.
Source: Energy Saving Trust </t>
        </r>
      </text>
    </comment>
    <comment ref="BL3" authorId="0">
      <text>
        <r>
          <rPr>
            <sz val="8"/>
            <rFont val="Tahoma"/>
            <charset val="0"/>
          </rPr>
          <t>The 2001 Census asked each household, "Does your accommodation have central heating?" Source: 2001 Census</t>
        </r>
      </text>
    </comment>
    <comment ref="BL4" authorId="0">
      <text>
        <r>
          <rPr>
            <sz val="8"/>
            <rFont val="Tahoma"/>
            <charset val="0"/>
          </rPr>
          <t xml:space="preserve">Uninsulated cavity walls, as a % of homes with cavity walls. (2010). Includes Owner occupied and Private rented households only.
Source: Energy Saving Trust </t>
        </r>
      </text>
    </comment>
    <comment ref="BL5" authorId="0">
      <text>
        <r>
          <rPr>
            <sz val="8"/>
            <rFont val="Tahoma"/>
            <charset val="0"/>
          </rPr>
          <t xml:space="preserve">Lofts with 150mm or less of insulation, as a % of homes with lofts. (2010). Includes Owner occupied and Private rented households only.
Source: Energy Saving Trust </t>
        </r>
      </text>
    </comment>
    <comment ref="BL6" authorId="0">
      <text>
        <r>
          <rPr>
            <sz val="8"/>
            <rFont val="Tahoma"/>
            <charset val="0"/>
          </rPr>
          <t>The ID2010 Health Deprivation and Disability domain measures four separate indicators: 1) Years of Potential Life Lost – an age and sex standardised measure of premature death, 2) Comparative Illness and Disability Ratio – an age and sex standardised measure of morbidity and disability, 3) Measures of acute morbidity – an age and sex standardised rate of emergency admissions to hospital, 4) Proportion of adults under 60 suffering from mood or anxiety disorders – a modelled indicator for the proportion of adults suffering from mood and anxiety disorders.
Ward data is modelled from LSOA data 
Source: Communities and Local Government</t>
        </r>
      </text>
    </comment>
    <comment ref="BL7" authorId="0">
      <text>
        <r>
          <rPr>
            <sz val="8"/>
            <rFont val="Tahoma"/>
            <charset val="0"/>
          </rPr>
          <t>Standardised Mortality Ratio (SMR) measures deaths in the resident population. This takes into account the age of the popualtion ie an older population would expect to have more deaths. If there are more deaths than expected for the age of the population, a score over 100 is generated. E&amp;W=100. 
Sources: Number of Deaths from ONS, Population by age is from GLA 2010 Round Projections (SHLAA).</t>
        </r>
      </text>
    </comment>
    <comment ref="BL8" authorId="0">
      <text>
        <r>
          <rPr>
            <sz val="8"/>
            <rFont val="Tahoma"/>
            <charset val="0"/>
          </rPr>
          <t>Incapacity Benefit or Severe Disablement Allowance claimant rate, plus Employment Support Allowance since 2009. Incapacity Benefit (IB) is paid to people who are incapable of work and who meet certain contribution conditions. 
Severe Disablement Allowance (SDA) is paid to those unable to work for 28 weeks in a row or more because of illness or disability. SDA was removed for new claims in April 2001. 
Employment and Support Allowance (ESA) replaced Incapacity Benefit and Income Support paid on the grounds of incapacity for new claims from 27th October 2008.
Time period used is a snapshot of May from each year. Demominator is population aged 16-64. 
Source: IB/SDA/ESA from DWP, Population from GLA 2010 projections.</t>
        </r>
      </text>
    </comment>
    <comment ref="BL9" authorId="0">
      <text>
        <r>
          <rPr>
            <sz val="8"/>
            <rFont val="Tahoma"/>
            <charset val="0"/>
          </rPr>
          <t>Proportion of the population aged 60 or over. Source: GLA projections 2010</t>
        </r>
      </text>
    </comment>
    <comment ref="BL10" authorId="0">
      <text>
        <r>
          <rPr>
            <sz val="8"/>
            <rFont val="Tahoma"/>
            <charset val="0"/>
          </rPr>
          <t>Proportion of people of pension age who claim Pension Credit. Pension Credit was introduced in October 2003 and is a non-contributory, income-related benefit. Its purposes are:
1) To lift the poorest pensioners out of poverty by providing a contribution to a minimum guaranteed income for those aged 60 and over living in Great Britain.
2) To reward those aged 65 and over who have made modest provision for their retirement.
Snapshot from May each year.
Source: DWP and Population from GLA projections (60F/65M).</t>
        </r>
      </text>
    </comment>
    <comment ref="BL11" authorId="0">
      <text>
        <r>
          <rPr>
            <sz val="8"/>
            <rFont val="Tahoma"/>
            <charset val="0"/>
          </rPr>
          <t>Percentage of working-age residents claiming Jobseeker's Allowance (JSA) or National Insurance Credits. JSA is a benefit payable to unemployed people. In general, to be entitled to claim a person must be available for work, be actively seeking work, and have entered into a Jobseeker's Agreement with Jobcentre Plus. 
This is not an official measure of unemployment but is the only statistic available for smaller areas than local authorities.
Source: JSA from DWP, Population from GLA 2010 projections.</t>
        </r>
      </text>
    </comment>
    <comment ref="BL12" authorId="0">
      <text>
        <r>
          <rPr>
            <sz val="8"/>
            <rFont val="Tahoma"/>
            <charset val="0"/>
          </rPr>
          <t>Income Support claimant rate. Income Support (IS) is a non-contributory benefit paid to people who have low incomes and who are not required to be available for employment.
Time period used is a snapshot of May from each year. Demominator is population aged 16-64. 
Source: IS from DWP, Population from GLA 2010 projections.</t>
        </r>
      </text>
    </comment>
    <comment ref="BL13" authorId="0">
      <text>
        <r>
          <rPr>
            <sz val="8"/>
            <rFont val="Tahoma"/>
            <charset val="0"/>
          </rPr>
          <t>Children in 'poverty' - The proportion of children living in families in receipt of out of work benefits or tax credits where their reported income is less than 60% median equivalised income for the UK before housing costs. 2010 data will be published in July 2012 so 2009 data repeated here.
Source: HMRC.</t>
        </r>
      </text>
    </comment>
    <comment ref="BL14" authorId="0">
      <text>
        <r>
          <rPr>
            <sz val="8"/>
            <rFont val="Tahoma"/>
            <charset val="0"/>
          </rPr>
          <t>A household is said to be in fuel poverty if it needs to spend more than 10% of its (full) income on fuel to maintain a satisfactory heating regime (usually 21 degrees for the main living area, and 18 degrees for other occupied rooms). 
Source: DECC</t>
        </r>
      </text>
    </comment>
  </commentList>
</comments>
</file>

<file path=xl/comments2.xml><?xml version="1.0" encoding="utf-8"?>
<comments xmlns="http://schemas.openxmlformats.org/spreadsheetml/2006/main">
  <authors>
    <author>gpiggott</author>
  </authors>
  <commentList>
    <comment ref="B6" authorId="0">
      <text>
        <r>
          <rPr>
            <sz val="8"/>
            <rFont val="Tahoma"/>
            <charset val="0"/>
          </rPr>
          <t>The 2001 Census asked each household, "Does your accommodation have central heating?" Source: 2001 Census</t>
        </r>
      </text>
    </comment>
    <comment ref="C6" authorId="0">
      <text>
        <r>
          <rPr>
            <sz val="8"/>
            <rFont val="Tahoma"/>
            <charset val="0"/>
          </rPr>
          <t xml:space="preserve">Uninsulated cavity walls, as a % of homes with cavity walls. (2010). Includes Owner occupied and Private rented households only.
Source: Energy Saving Trust </t>
        </r>
      </text>
    </comment>
    <comment ref="D6" authorId="0">
      <text>
        <r>
          <rPr>
            <sz val="8"/>
            <rFont val="Tahoma"/>
            <charset val="0"/>
          </rPr>
          <t xml:space="preserve">Lofts with 150mm or less of insulation, as a % of homes with lofts. (2010). Includes Owner occupied and Private rented households only.
Source: Energy Saving Trust </t>
        </r>
      </text>
    </comment>
    <comment ref="E6" authorId="0">
      <text>
        <r>
          <rPr>
            <sz val="8"/>
            <rFont val="Tahoma"/>
            <charset val="0"/>
          </rPr>
          <t>The ID2010 Health Deprivation and Disability domain measures four separate indicators: 1) Years of Potential Life Lost – an age and sex standardised measure of premature death, 2) Comparative Illness and Disability Ratio – an age and sex standardised measure of morbidity and disability, 3) Measures of acute morbidity – an age and sex standardised rate of emergency admissions to hospital, 4) Proportion of adults under 60 suffering from mood or anxiety disorders – a modelled indicator for the proportion of adults suffering from mood and anxiety disorders.
Ward data is modelled from LSOA data 
Source: Communities and Local Government</t>
        </r>
      </text>
    </comment>
    <comment ref="F6" authorId="0">
      <text>
        <r>
          <rPr>
            <sz val="8"/>
            <rFont val="Tahoma"/>
            <charset val="0"/>
          </rPr>
          <t>Standardised Mortality Ratio (SMR) measures deaths in the resident population. This takes into account the age of the popualtion ie an older population would expect to have more deaths. If there are more deaths than expected for the age of the population, a score over 100 is generated. E&amp;W=100. 
Sources: Number of Deaths from ONS, Population by age is from GLA 2010 Round Projections (SHLAA).</t>
        </r>
      </text>
    </comment>
    <comment ref="G6" authorId="0">
      <text>
        <r>
          <rPr>
            <sz val="8"/>
            <rFont val="Tahoma"/>
            <charset val="0"/>
          </rPr>
          <t>Incapacity Benefit or Severe Disablement Allowance claimant rate, plus Employment Support Allowance since 2009. Incapacity Benefit (IB) is paid to people who are incapable of work and who meet certain contribution conditions. 
Severe Disablement Allowance (SDA) is paid to those unable to work for 28 weeks in a row or more because of illness or disability. SDA was removed for new claims in April 2001. 
Employment and Support Allowance (ESA) replaced Incapacity Benefit and Income Support paid on the grounds of incapacity for new claims from 27th October 2008.
Time period used is a snapshot of May from each year. Demominator is population aged 16-64. 
Source: IB/SDA/ESA from DWP, Population from GLA 2010 projections.</t>
        </r>
      </text>
    </comment>
    <comment ref="H6" authorId="0">
      <text>
        <r>
          <rPr>
            <sz val="8"/>
            <rFont val="Tahoma"/>
            <charset val="0"/>
          </rPr>
          <t>Proportion of the population aged 60 or over. Source: GLA projections 2010</t>
        </r>
      </text>
    </comment>
    <comment ref="I6" authorId="0">
      <text>
        <r>
          <rPr>
            <sz val="8"/>
            <rFont val="Tahoma"/>
            <charset val="0"/>
          </rPr>
          <t>Proportion of people of pension age who claim Pension Credit. Pension Credit was introduced in October 2003 and is a non-contributory, income-related benefit. Its purposes are:
1) To lift the poorest pensioners out of poverty by providing a contribution to a minimum guaranteed income for those aged 60 and over living in Great Britain.
2) To reward those aged 65 and over who have made modest provision for their retirement.
Snapshot from May each year.
Source: DWP and Population from GLA projections (60F/65M).</t>
        </r>
      </text>
    </comment>
    <comment ref="J6" authorId="0">
      <text>
        <r>
          <rPr>
            <sz val="8"/>
            <rFont val="Tahoma"/>
            <charset val="0"/>
          </rPr>
          <t>Percentage of working-age residents claiming Jobseeker's Allowance (JSA) or National Insurance Credits. JSA is a benefit payable to unemployed people. In general, to be entitled to claim a person must be available for work, be actively seeking work, and have entered into a Jobseeker's Agreement with Jobcentre Plus. 
This is not an official measure of unemployment but is the only statistic available for smaller areas than local authorities.
Source: JSA from DWP, Population from GLA 2010 projections.</t>
        </r>
      </text>
    </comment>
    <comment ref="K6" authorId="0">
      <text>
        <r>
          <rPr>
            <sz val="8"/>
            <rFont val="Tahoma"/>
            <charset val="0"/>
          </rPr>
          <t>Income Support claimant rate. Income Support (IS) is a non-contributory benefit paid to people who have low incomes and who are not required to be available for employment.
Time period used is a snapshot of May from each year. Demominator is population aged 16-64. 
Source: IS from DWP, Population from GLA 2010 projections.</t>
        </r>
      </text>
    </comment>
    <comment ref="L6" authorId="0">
      <text>
        <r>
          <rPr>
            <sz val="8"/>
            <rFont val="Tahoma"/>
            <charset val="0"/>
          </rPr>
          <t>Children in 'poverty' - The proportion of children living in families in receipt of out of work benefits or tax credits where their reported income is less than 60% median equivalised income for the UK before housing costs. 2010 data will be published in July 2012 so 2009 data repeated here.
Source: HMRC.</t>
        </r>
      </text>
    </comment>
    <comment ref="M6" authorId="0">
      <text>
        <r>
          <rPr>
            <sz val="8"/>
            <rFont val="Tahoma"/>
            <charset val="0"/>
          </rPr>
          <t>A household is said to be in fuel poverty if it needs to spend more than 10% of its (full) income on fuel to maintain a satisfactory heating regime (usually 21 degrees for the main living area, and 18 degrees for other occupied rooms). 
Source: DECC</t>
        </r>
      </text>
    </comment>
    <comment ref="L10" authorId="0">
      <text>
        <r>
          <rPr>
            <b/>
            <sz val="8"/>
            <rFont val="Tahoma"/>
            <charset val="0"/>
          </rPr>
          <t>gpiggott:</t>
        </r>
        <r>
          <rPr>
            <sz val="8"/>
            <rFont val="Tahoma"/>
            <charset val="0"/>
          </rPr>
          <t xml:space="preserve">
Relative change, defined as increasing or decreasing by more than half a point per year on average.</t>
        </r>
      </text>
    </comment>
  </commentList>
</comments>
</file>

<file path=xl/comments3.xml><?xml version="1.0" encoding="utf-8"?>
<comments xmlns="http://schemas.openxmlformats.org/spreadsheetml/2006/main">
  <authors>
    <author>gpiggott</author>
  </authors>
  <commentList>
    <comment ref="J1" authorId="0">
      <text>
        <r>
          <rPr>
            <sz val="8"/>
            <rFont val="Tahoma"/>
            <charset val="0"/>
          </rPr>
          <t xml:space="preserve">Uninsulated cavity walls, as a % of homes with cavity walls. (2010). Includes Owner occupied and Private rented households only.
Source: Energy Saving Trust </t>
        </r>
      </text>
    </comment>
    <comment ref="K1" authorId="0">
      <text>
        <r>
          <rPr>
            <sz val="8"/>
            <rFont val="Tahoma"/>
            <charset val="0"/>
          </rPr>
          <t xml:space="preserve">Uninsulated cavity walls, as a % of homes with cavity walls. (2010). Includes Owner occupied and Private rented households only.
Source: Energy Saving Trust </t>
        </r>
      </text>
    </comment>
    <comment ref="L1" authorId="0">
      <text>
        <r>
          <rPr>
            <sz val="8"/>
            <rFont val="Tahoma"/>
            <charset val="0"/>
          </rPr>
          <t xml:space="preserve">Uninsulated cavity walls, as a % of homes with cavity walls. (2010). Includes Owner occupied and Private rented households only.
Source: Energy Saving Trust </t>
        </r>
      </text>
    </comment>
    <comment ref="M1" authorId="0">
      <text>
        <r>
          <rPr>
            <sz val="8"/>
            <rFont val="Tahoma"/>
            <charset val="0"/>
          </rPr>
          <t xml:space="preserve">Uninsulated cavity walls, as a % of homes with cavity walls. (2010). Includes Owner occupied and Private rented households only.
Source: Energy Saving Trust </t>
        </r>
      </text>
    </comment>
    <comment ref="N1" authorId="0">
      <text>
        <r>
          <rPr>
            <sz val="8"/>
            <rFont val="Tahoma"/>
            <charset val="0"/>
          </rPr>
          <t xml:space="preserve">Uninsulated cavity walls, as a % of homes with cavity walls. (2010). Includes Owner occupied and Private rented households only.
Source: Energy Saving Trust </t>
        </r>
      </text>
    </comment>
    <comment ref="O1" authorId="0">
      <text>
        <r>
          <rPr>
            <sz val="8"/>
            <rFont val="Tahoma"/>
            <charset val="0"/>
          </rPr>
          <t xml:space="preserve">Lofts with 150mm or less of insulation, as a % of homes with lofts. (2010). Includes Owner occupied and Private rented households only.
Source: Energy Saving Trust </t>
        </r>
      </text>
    </comment>
    <comment ref="P1" authorId="0">
      <text>
        <r>
          <rPr>
            <sz val="8"/>
            <rFont val="Tahoma"/>
            <charset val="0"/>
          </rPr>
          <t xml:space="preserve">Lofts with 150mm or less of insulation, as a % of homes with lofts. (2010). Includes Owner occupied and Private rented households only.
Source: Energy Saving Trust </t>
        </r>
      </text>
    </comment>
    <comment ref="Q1" authorId="0">
      <text>
        <r>
          <rPr>
            <sz val="8"/>
            <rFont val="Tahoma"/>
            <charset val="0"/>
          </rPr>
          <t xml:space="preserve">Lofts with 150mm or less of insulation, as a % of homes with lofts. (2010). Includes Owner occupied and Private rented households only.
Source: Energy Saving Trust </t>
        </r>
      </text>
    </comment>
    <comment ref="R1" authorId="0">
      <text>
        <r>
          <rPr>
            <sz val="8"/>
            <rFont val="Tahoma"/>
            <charset val="0"/>
          </rPr>
          <t xml:space="preserve">Lofts with 150mm or less of insulation, as a % of homes with lofts. (2010). Includes Owner occupied and Private rented households only.
Source: Energy Saving Trust </t>
        </r>
      </text>
    </comment>
    <comment ref="S1" authorId="0">
      <text>
        <r>
          <rPr>
            <sz val="8"/>
            <rFont val="Tahoma"/>
            <charset val="0"/>
          </rPr>
          <t xml:space="preserve">Lofts with 150mm or less of insulation, as a % of homes with lofts. (2010). Includes Owner occupied and Private rented households only.
Source: Energy Saving Trust </t>
        </r>
      </text>
    </comment>
  </commentList>
</comments>
</file>

<file path=xl/comments4.xml><?xml version="1.0" encoding="utf-8"?>
<comments xmlns="http://schemas.openxmlformats.org/spreadsheetml/2006/main">
  <authors>
    <author>gpiggott</author>
  </authors>
  <commentList>
    <comment ref="F1" authorId="0">
      <text>
        <r>
          <rPr>
            <sz val="8"/>
            <rFont val="Tahoma"/>
            <charset val="0"/>
          </rPr>
          <t xml:space="preserve">Uninsulated cavity walls, as a % of homes with cavity walls. (2010). Includes Owner occupied and Private rented households only.
Source: Energy Saving Trust </t>
        </r>
      </text>
    </comment>
    <comment ref="G1" authorId="0">
      <text>
        <r>
          <rPr>
            <sz val="8"/>
            <rFont val="Tahoma"/>
            <charset val="0"/>
          </rPr>
          <t xml:space="preserve">Lofts with 150mm or less of insulation, as a % of homes with lofts. (2010). Includes Owner occupied and Private rented households only.
Source: Energy Saving Trust </t>
        </r>
      </text>
    </comment>
    <comment ref="N1" authorId="0">
      <text>
        <r>
          <rPr>
            <b/>
            <sz val="8"/>
            <rFont val="Tahoma"/>
            <charset val="0"/>
          </rPr>
          <t>gpiggott:</t>
        </r>
        <r>
          <rPr>
            <sz val="8"/>
            <rFont val="Tahoma"/>
            <charset val="0"/>
          </rPr>
          <t xml:space="preserve">
Includes Severe Disablement Allowance, and since 2009, Employment Support Allowance</t>
        </r>
      </text>
    </comment>
    <comment ref="F2" authorId="0">
      <text>
        <r>
          <rPr>
            <b/>
            <sz val="8"/>
            <rFont val="Tahoma"/>
            <charset val="0"/>
          </rPr>
          <t>gpiggott:</t>
        </r>
        <r>
          <rPr>
            <sz val="8"/>
            <rFont val="Tahoma"/>
            <charset val="0"/>
          </rPr>
          <t xml:space="preserve">
No data, used London average</t>
        </r>
      </text>
    </comment>
    <comment ref="G2" authorId="0">
      <text>
        <r>
          <rPr>
            <b/>
            <sz val="8"/>
            <rFont val="Tahoma"/>
            <charset val="0"/>
          </rPr>
          <t>gpiggott:</t>
        </r>
        <r>
          <rPr>
            <sz val="8"/>
            <rFont val="Tahoma"/>
            <charset val="0"/>
          </rPr>
          <t xml:space="preserve">
No data, used London average</t>
        </r>
      </text>
    </comment>
  </commentList>
</comments>
</file>

<file path=xl/sharedStrings.xml><?xml version="1.0" encoding="utf-8"?>
<sst xmlns="http://schemas.openxmlformats.org/spreadsheetml/2006/main" count="3054">
  <si>
    <t>% Households without central heating - 2001</t>
  </si>
  <si>
    <t>% Households without central heating - 2002</t>
  </si>
  <si>
    <t>% Households without central heating - 2003</t>
  </si>
  <si>
    <t>% Households without central heating - 2004</t>
  </si>
  <si>
    <t>% Households without central heating - 2005</t>
  </si>
  <si>
    <t>Cavity walls that are uninsulated</t>
  </si>
  <si>
    <t>Lofts with less than 150mm insulation</t>
  </si>
  <si>
    <t>Indices of Deprivation 2010 Health Deprivation and Disability domain</t>
  </si>
  <si>
    <t>SMR</t>
  </si>
  <si>
    <t>Incapacity claimant rate -index</t>
  </si>
  <si>
    <t>% aged 60 or over</t>
  </si>
  <si>
    <t>Pension Credit rate</t>
  </si>
  <si>
    <t>JSA claimant rate</t>
  </si>
  <si>
    <t>Income Support rate -index</t>
  </si>
  <si>
    <t>% of children in 'poverty'</t>
  </si>
  <si>
    <t>Households fuel poor (2008)</t>
  </si>
  <si>
    <t>Ward Code</t>
  </si>
  <si>
    <t>Ward name</t>
  </si>
  <si>
    <t>Dwellings without central heating</t>
  </si>
  <si>
    <t>Health Deprivation &amp; Disability domain (ID2010)</t>
  </si>
  <si>
    <t>00AA</t>
  </si>
  <si>
    <t>City of London</t>
  </si>
  <si>
    <t>Standardised Mortality Ratio</t>
  </si>
  <si>
    <t>00ABFX</t>
  </si>
  <si>
    <t>Abbey</t>
  </si>
  <si>
    <t>Incapacity Benefit claimant rate</t>
  </si>
  <si>
    <t>00ABFY</t>
  </si>
  <si>
    <t>Alibon</t>
  </si>
  <si>
    <t>People aged 60 and over</t>
  </si>
  <si>
    <t>00ABFZ</t>
  </si>
  <si>
    <t>Becontree</t>
  </si>
  <si>
    <t>Older people claiming pension credit</t>
  </si>
  <si>
    <t>00ABGA</t>
  </si>
  <si>
    <t>Chadwell Heath</t>
  </si>
  <si>
    <t>Unemployment</t>
  </si>
  <si>
    <t>00ABGB</t>
  </si>
  <si>
    <t>Eastbrook</t>
  </si>
  <si>
    <t>Income Support claimant rate</t>
  </si>
  <si>
    <t>00ABGC</t>
  </si>
  <si>
    <t>Eastbury</t>
  </si>
  <si>
    <t>Child Poverty rates</t>
  </si>
  <si>
    <t>00ABGD</t>
  </si>
  <si>
    <t>Gascoigne</t>
  </si>
  <si>
    <t>Households classified 'fuel poor'</t>
  </si>
  <si>
    <t>00ABGE</t>
  </si>
  <si>
    <t>Goresbrook</t>
  </si>
  <si>
    <t>00ABGF</t>
  </si>
  <si>
    <t>Heath</t>
  </si>
  <si>
    <t>00ABGG</t>
  </si>
  <si>
    <t>Longbridge</t>
  </si>
  <si>
    <t>00ABGH</t>
  </si>
  <si>
    <t>Mayesbrook</t>
  </si>
  <si>
    <t>00ABGJ</t>
  </si>
  <si>
    <t>Parsloes</t>
  </si>
  <si>
    <t>00ABGK</t>
  </si>
  <si>
    <t>River</t>
  </si>
  <si>
    <t>00ABGL</t>
  </si>
  <si>
    <t>Thames</t>
  </si>
  <si>
    <t>00ABGM</t>
  </si>
  <si>
    <t>Valence</t>
  </si>
  <si>
    <t>00ABGN</t>
  </si>
  <si>
    <t>Village</t>
  </si>
  <si>
    <t>00ABGP</t>
  </si>
  <si>
    <t>Whalebone</t>
  </si>
  <si>
    <t>00ACFX</t>
  </si>
  <si>
    <t>Brunswick Park</t>
  </si>
  <si>
    <t>00ACFY</t>
  </si>
  <si>
    <t>Burnt Oak</t>
  </si>
  <si>
    <t>00ACFZ</t>
  </si>
  <si>
    <t>Childs Hill</t>
  </si>
  <si>
    <t>00ACGA</t>
  </si>
  <si>
    <t>Colindale</t>
  </si>
  <si>
    <t>00ACGB</t>
  </si>
  <si>
    <t>Coppetts</t>
  </si>
  <si>
    <t>00ACGC</t>
  </si>
  <si>
    <t>East Barnet</t>
  </si>
  <si>
    <t>00ACGD</t>
  </si>
  <si>
    <t>East Finchley</t>
  </si>
  <si>
    <t>00ACGE</t>
  </si>
  <si>
    <t>Edgware</t>
  </si>
  <si>
    <t>00ACGF</t>
  </si>
  <si>
    <t>Finchley Church End</t>
  </si>
  <si>
    <t>00ACGG</t>
  </si>
  <si>
    <t>Garden Suburb</t>
  </si>
  <si>
    <t>00ACGH</t>
  </si>
  <si>
    <t>Golders Green</t>
  </si>
  <si>
    <t>00ACGJ</t>
  </si>
  <si>
    <t>Hale</t>
  </si>
  <si>
    <t>00ACGK</t>
  </si>
  <si>
    <t>Hendon</t>
  </si>
  <si>
    <t>00ACGL</t>
  </si>
  <si>
    <t>High Barnet</t>
  </si>
  <si>
    <t>00ACGM</t>
  </si>
  <si>
    <t>Mill Hill</t>
  </si>
  <si>
    <t>00ACGN</t>
  </si>
  <si>
    <t>Oakleigh</t>
  </si>
  <si>
    <t>00ACGP</t>
  </si>
  <si>
    <t>Totteridge</t>
  </si>
  <si>
    <t>00ACGQ</t>
  </si>
  <si>
    <t>Underhill</t>
  </si>
  <si>
    <t>00ACGR</t>
  </si>
  <si>
    <t>West Finchley</t>
  </si>
  <si>
    <t>00ACGS</t>
  </si>
  <si>
    <t>West Hendon</t>
  </si>
  <si>
    <t>00ACGT</t>
  </si>
  <si>
    <t>Woodhouse</t>
  </si>
  <si>
    <t>00ADGA</t>
  </si>
  <si>
    <t>Barnehurst</t>
  </si>
  <si>
    <t>00ADGB</t>
  </si>
  <si>
    <t>Belvedere</t>
  </si>
  <si>
    <t>00ADGC</t>
  </si>
  <si>
    <t>Blackfen and Lamorbey</t>
  </si>
  <si>
    <t>00ADGD</t>
  </si>
  <si>
    <t>Blendon and Penhill</t>
  </si>
  <si>
    <t>00ADGE</t>
  </si>
  <si>
    <t>Brampton</t>
  </si>
  <si>
    <t>00ADGF</t>
  </si>
  <si>
    <t>Christchurch</t>
  </si>
  <si>
    <t>00ADGG</t>
  </si>
  <si>
    <t>Colyers</t>
  </si>
  <si>
    <t>00ADGH</t>
  </si>
  <si>
    <t>Crayford</t>
  </si>
  <si>
    <t>00ADGJ</t>
  </si>
  <si>
    <t>Cray Meadows</t>
  </si>
  <si>
    <t>00ADGK</t>
  </si>
  <si>
    <t>Danson Park</t>
  </si>
  <si>
    <t>00ADGL</t>
  </si>
  <si>
    <t>East Wickham</t>
  </si>
  <si>
    <t>00ADGM</t>
  </si>
  <si>
    <t>Erith</t>
  </si>
  <si>
    <t>00ADGN</t>
  </si>
  <si>
    <t>Falconwood and Welling</t>
  </si>
  <si>
    <t>00ADGP</t>
  </si>
  <si>
    <t>Lesnes Abbey</t>
  </si>
  <si>
    <t>00ADGQ</t>
  </si>
  <si>
    <t>Longlands</t>
  </si>
  <si>
    <t>00ADGR</t>
  </si>
  <si>
    <t>North End</t>
  </si>
  <si>
    <t>00ADGS</t>
  </si>
  <si>
    <t>Northumberland Heath</t>
  </si>
  <si>
    <t>00ADGT</t>
  </si>
  <si>
    <t>St Mary's</t>
  </si>
  <si>
    <t>00ADGU</t>
  </si>
  <si>
    <t>St Michael's</t>
  </si>
  <si>
    <t>00ADGW</t>
  </si>
  <si>
    <t>Sidcup</t>
  </si>
  <si>
    <t>00ADGX</t>
  </si>
  <si>
    <t>Thamesmead East</t>
  </si>
  <si>
    <t>00AEGJ</t>
  </si>
  <si>
    <t>Alperton</t>
  </si>
  <si>
    <t>00AEGK</t>
  </si>
  <si>
    <t>Barnhill</t>
  </si>
  <si>
    <t>00AEGL</t>
  </si>
  <si>
    <t>Brondesbury Park</t>
  </si>
  <si>
    <t>00AEGM</t>
  </si>
  <si>
    <t>Dollis Hill</t>
  </si>
  <si>
    <t>00AEGN</t>
  </si>
  <si>
    <t>Dudden Hill</t>
  </si>
  <si>
    <t>00AEGP</t>
  </si>
  <si>
    <t>Fryent</t>
  </si>
  <si>
    <t>00AEGQ</t>
  </si>
  <si>
    <t>Harlesden</t>
  </si>
  <si>
    <t>00AEGR</t>
  </si>
  <si>
    <t>Kensal Green</t>
  </si>
  <si>
    <t>00AEGS</t>
  </si>
  <si>
    <t>Kenton</t>
  </si>
  <si>
    <t>00AEGT</t>
  </si>
  <si>
    <t>Kilburn</t>
  </si>
  <si>
    <t>00AEGU</t>
  </si>
  <si>
    <t>Mapesbury</t>
  </si>
  <si>
    <t>00AEGW</t>
  </si>
  <si>
    <t>Northwick Park</t>
  </si>
  <si>
    <t>00AEGX</t>
  </si>
  <si>
    <t>Preston</t>
  </si>
  <si>
    <t>00AEGY</t>
  </si>
  <si>
    <t>Queens Park</t>
  </si>
  <si>
    <t>00AEGZ</t>
  </si>
  <si>
    <t>Queensbury</t>
  </si>
  <si>
    <t>00AEHA</t>
  </si>
  <si>
    <t>Stonebridge</t>
  </si>
  <si>
    <t>00AEHB</t>
  </si>
  <si>
    <t>Sudbury</t>
  </si>
  <si>
    <t>00AEHC</t>
  </si>
  <si>
    <t>Tokyngton</t>
  </si>
  <si>
    <t>00AEHD</t>
  </si>
  <si>
    <t>Welsh Harp</t>
  </si>
  <si>
    <t>00AEHE</t>
  </si>
  <si>
    <t>Wembley Central</t>
  </si>
  <si>
    <t>00AEHF</t>
  </si>
  <si>
    <t>Willesden Green</t>
  </si>
  <si>
    <t>00AFGD</t>
  </si>
  <si>
    <t>Bickley</t>
  </si>
  <si>
    <t>00AFGE</t>
  </si>
  <si>
    <t>Biggin Hill</t>
  </si>
  <si>
    <t>00AFGF</t>
  </si>
  <si>
    <t>Bromley Common and Keston</t>
  </si>
  <si>
    <t>00AFGG</t>
  </si>
  <si>
    <t>Bromley Town</t>
  </si>
  <si>
    <t>00AFGH</t>
  </si>
  <si>
    <t>Chelsfield and Pratts Bottom</t>
  </si>
  <si>
    <t>00AFGJ</t>
  </si>
  <si>
    <t>Chislehurst</t>
  </si>
  <si>
    <t>00AFGK</t>
  </si>
  <si>
    <t>Clock House</t>
  </si>
  <si>
    <t>00AFGL</t>
  </si>
  <si>
    <t>Copers Cope</t>
  </si>
  <si>
    <t>00AFGM</t>
  </si>
  <si>
    <t>Cray Valley East</t>
  </si>
  <si>
    <t>00AFGN</t>
  </si>
  <si>
    <t>Cray Valley West</t>
  </si>
  <si>
    <t>00AFGP</t>
  </si>
  <si>
    <t>Crystal Palace</t>
  </si>
  <si>
    <t>00AFGQ</t>
  </si>
  <si>
    <t>Darwin</t>
  </si>
  <si>
    <t>00AFGR</t>
  </si>
  <si>
    <t>Farnborough and Crofton</t>
  </si>
  <si>
    <t>00AFGS</t>
  </si>
  <si>
    <t>Hayes and Coney Hall</t>
  </si>
  <si>
    <t>00AFGT</t>
  </si>
  <si>
    <t>Kelsey and Eden Park</t>
  </si>
  <si>
    <t>00AFGU</t>
  </si>
  <si>
    <t>Mottingham and Chislehurst North</t>
  </si>
  <si>
    <t>00AFGW</t>
  </si>
  <si>
    <t>Orpington</t>
  </si>
  <si>
    <t>00AFGX</t>
  </si>
  <si>
    <t>Penge and Cator</t>
  </si>
  <si>
    <t>00AFGY</t>
  </si>
  <si>
    <t>Petts Wood and Knoll</t>
  </si>
  <si>
    <t>00AFGZ</t>
  </si>
  <si>
    <t>Plaistow and Sundridge</t>
  </si>
  <si>
    <t>00AFHA</t>
  </si>
  <si>
    <t>Shortlands</t>
  </si>
  <si>
    <t>00AFHB</t>
  </si>
  <si>
    <t>West Wickham</t>
  </si>
  <si>
    <t>00AGGD</t>
  </si>
  <si>
    <t>Belsize</t>
  </si>
  <si>
    <t>00AGGE</t>
  </si>
  <si>
    <t>Bloomsbury</t>
  </si>
  <si>
    <t>00AGGF</t>
  </si>
  <si>
    <t>Camden Town with Primrose Hill</t>
  </si>
  <si>
    <t>00AGGG</t>
  </si>
  <si>
    <t>Cantelowes</t>
  </si>
  <si>
    <t>00AGGH</t>
  </si>
  <si>
    <t>Fortune Green</t>
  </si>
  <si>
    <t>00AGGJ</t>
  </si>
  <si>
    <t>Frognal and Fitzjohns</t>
  </si>
  <si>
    <t>00AGGK</t>
  </si>
  <si>
    <t>Gospel Oak</t>
  </si>
  <si>
    <t>00AGGL</t>
  </si>
  <si>
    <t>Hampstead Town</t>
  </si>
  <si>
    <t>00AGGM</t>
  </si>
  <si>
    <t>Haverstock</t>
  </si>
  <si>
    <t>00AGGN</t>
  </si>
  <si>
    <t>Highgate</t>
  </si>
  <si>
    <t>00AGGP</t>
  </si>
  <si>
    <t>Holborn and Covent Garden</t>
  </si>
  <si>
    <t>00AGGQ</t>
  </si>
  <si>
    <t>Kentish Town</t>
  </si>
  <si>
    <t>00AGGR</t>
  </si>
  <si>
    <t>00AGGS</t>
  </si>
  <si>
    <t>King's Cross</t>
  </si>
  <si>
    <t>00AGGT</t>
  </si>
  <si>
    <t>Regent's Park</t>
  </si>
  <si>
    <t>00AGGU</t>
  </si>
  <si>
    <t>St Pancras and Somers Town</t>
  </si>
  <si>
    <t>00AGGW</t>
  </si>
  <si>
    <t>Swiss Cottage</t>
  </si>
  <si>
    <t>00AGGX</t>
  </si>
  <si>
    <t>West Hampstead</t>
  </si>
  <si>
    <t>00AHGE</t>
  </si>
  <si>
    <t>Addiscombe</t>
  </si>
  <si>
    <t>00AHGF</t>
  </si>
  <si>
    <t>Ashburton</t>
  </si>
  <si>
    <t>00AHGG</t>
  </si>
  <si>
    <t>Bensham Manor</t>
  </si>
  <si>
    <t>00AHGH</t>
  </si>
  <si>
    <t>Broad Green</t>
  </si>
  <si>
    <t>00AHGJ</t>
  </si>
  <si>
    <t>Coulsdon East</t>
  </si>
  <si>
    <t>00AHGK</t>
  </si>
  <si>
    <t>Coulsdon West</t>
  </si>
  <si>
    <t>00AHGL</t>
  </si>
  <si>
    <t>Croham</t>
  </si>
  <si>
    <t>00AHGM</t>
  </si>
  <si>
    <t>Fairfield</t>
  </si>
  <si>
    <t>00AHGN</t>
  </si>
  <si>
    <t>Fieldway</t>
  </si>
  <si>
    <t>00AHGP</t>
  </si>
  <si>
    <t>Heathfield</t>
  </si>
  <si>
    <t>00AHGQ</t>
  </si>
  <si>
    <t>Kenley</t>
  </si>
  <si>
    <t>00AHGR</t>
  </si>
  <si>
    <t>New Addington</t>
  </si>
  <si>
    <t>00AHGS</t>
  </si>
  <si>
    <t>Norbury</t>
  </si>
  <si>
    <t>00AHGT</t>
  </si>
  <si>
    <t>Purley</t>
  </si>
  <si>
    <t>00AHGU</t>
  </si>
  <si>
    <t>Sanderstead</t>
  </si>
  <si>
    <t>00AHGW</t>
  </si>
  <si>
    <t>Selhurst</t>
  </si>
  <si>
    <t>00AHGX</t>
  </si>
  <si>
    <t>Selsdon and Ballards</t>
  </si>
  <si>
    <t>00AHGY</t>
  </si>
  <si>
    <t>Shirley</t>
  </si>
  <si>
    <t>00AHGZ</t>
  </si>
  <si>
    <t>South Norwood</t>
  </si>
  <si>
    <t>00AHHA</t>
  </si>
  <si>
    <t>Thornton Heath</t>
  </si>
  <si>
    <t>00AHHB</t>
  </si>
  <si>
    <t>Upper Norwood</t>
  </si>
  <si>
    <t>00AHHC</t>
  </si>
  <si>
    <t>Waddon</t>
  </si>
  <si>
    <t>00AHHD</t>
  </si>
  <si>
    <t>West Thornton</t>
  </si>
  <si>
    <t>00AHHE</t>
  </si>
  <si>
    <t>Woodside</t>
  </si>
  <si>
    <t>00AJGC</t>
  </si>
  <si>
    <t>Acton Central</t>
  </si>
  <si>
    <t>00AJGD</t>
  </si>
  <si>
    <t>Cleveland</t>
  </si>
  <si>
    <t>00AJGE</t>
  </si>
  <si>
    <t>Dormers Wells</t>
  </si>
  <si>
    <t>00AJGF</t>
  </si>
  <si>
    <t>Ealing Broadway</t>
  </si>
  <si>
    <t>00AJGG</t>
  </si>
  <si>
    <t>Ealing Common</t>
  </si>
  <si>
    <t>00AJGH</t>
  </si>
  <si>
    <t>East Acton</t>
  </si>
  <si>
    <t>00AJGJ</t>
  </si>
  <si>
    <t>Elthorne</t>
  </si>
  <si>
    <t>00AJGK</t>
  </si>
  <si>
    <t>Greenford Broadway</t>
  </si>
  <si>
    <t>00AJGL</t>
  </si>
  <si>
    <t>Greenford Green</t>
  </si>
  <si>
    <t>00AJGM</t>
  </si>
  <si>
    <t>Hanger Hill</t>
  </si>
  <si>
    <t>00AJGN</t>
  </si>
  <si>
    <t>Hobbayne</t>
  </si>
  <si>
    <t>00AJGP</t>
  </si>
  <si>
    <t>Lady Margaret</t>
  </si>
  <si>
    <t>00AJGQ</t>
  </si>
  <si>
    <t>Northfield</t>
  </si>
  <si>
    <t>00AJGR</t>
  </si>
  <si>
    <t>North Greenford</t>
  </si>
  <si>
    <t>00AJGS</t>
  </si>
  <si>
    <t>Northolt Mandeville</t>
  </si>
  <si>
    <t>00AJGT</t>
  </si>
  <si>
    <t>Northolt West End</t>
  </si>
  <si>
    <t>00AJGU</t>
  </si>
  <si>
    <t>Norwood Green</t>
  </si>
  <si>
    <t>00AJGW</t>
  </si>
  <si>
    <t>Perivale</t>
  </si>
  <si>
    <t>00AJGX</t>
  </si>
  <si>
    <t>South Acton</t>
  </si>
  <si>
    <t>00AJGY</t>
  </si>
  <si>
    <t>Southall Broadway</t>
  </si>
  <si>
    <t>00AJGZ</t>
  </si>
  <si>
    <t>Southall Green</t>
  </si>
  <si>
    <t>00AJHA</t>
  </si>
  <si>
    <t>Southfield</t>
  </si>
  <si>
    <t>00AJHB</t>
  </si>
  <si>
    <t>Walpole</t>
  </si>
  <si>
    <t>00AKGL</t>
  </si>
  <si>
    <t>Bowes</t>
  </si>
  <si>
    <t>00AKGM</t>
  </si>
  <si>
    <t>Bush Hill Park</t>
  </si>
  <si>
    <t>00AKGN</t>
  </si>
  <si>
    <t>Chase</t>
  </si>
  <si>
    <t>00AKGP</t>
  </si>
  <si>
    <t>Cockfosters</t>
  </si>
  <si>
    <t>00AKGQ</t>
  </si>
  <si>
    <t>Edmonton Green</t>
  </si>
  <si>
    <t>00AKGR</t>
  </si>
  <si>
    <t>Enfield Highway</t>
  </si>
  <si>
    <t>00AKGS</t>
  </si>
  <si>
    <t>Enfield Lock</t>
  </si>
  <si>
    <t>00AKGT</t>
  </si>
  <si>
    <t>Grange</t>
  </si>
  <si>
    <t>00AKGU</t>
  </si>
  <si>
    <t>Haselbury</t>
  </si>
  <si>
    <t>00AKGW</t>
  </si>
  <si>
    <t>Highlands</t>
  </si>
  <si>
    <t>00AKGX</t>
  </si>
  <si>
    <t>Jubilee</t>
  </si>
  <si>
    <t>00AKGY</t>
  </si>
  <si>
    <t>Lower Edmonton</t>
  </si>
  <si>
    <t>00AKGZ</t>
  </si>
  <si>
    <t>Palmers Green</t>
  </si>
  <si>
    <t>00AKHA</t>
  </si>
  <si>
    <t>Ponders End</t>
  </si>
  <si>
    <t>00AKHB</t>
  </si>
  <si>
    <t>Southbury</t>
  </si>
  <si>
    <t>00AKHC</t>
  </si>
  <si>
    <t>Southgate</t>
  </si>
  <si>
    <t>00AKHD</t>
  </si>
  <si>
    <t>Southgate Green</t>
  </si>
  <si>
    <t>00AKHE</t>
  </si>
  <si>
    <t>Town</t>
  </si>
  <si>
    <t>00AKHF</t>
  </si>
  <si>
    <t>Turkey Street</t>
  </si>
  <si>
    <t>00AKHG</t>
  </si>
  <si>
    <t>Upper Edmonton</t>
  </si>
  <si>
    <t>00AKHH</t>
  </si>
  <si>
    <t>Winchmore Hill</t>
  </si>
  <si>
    <t>00ALGP</t>
  </si>
  <si>
    <t>Abbey Wood</t>
  </si>
  <si>
    <t>00ALGQ</t>
  </si>
  <si>
    <t>Blackheath Westcombe</t>
  </si>
  <si>
    <t>00ALGR</t>
  </si>
  <si>
    <t>Charlton</t>
  </si>
  <si>
    <t>00ALGS</t>
  </si>
  <si>
    <t>Coldharbour and New Eltham</t>
  </si>
  <si>
    <t>00ALGT</t>
  </si>
  <si>
    <t>Eltham North</t>
  </si>
  <si>
    <t>00ALGU</t>
  </si>
  <si>
    <t>Eltham South</t>
  </si>
  <si>
    <t>00ALGW</t>
  </si>
  <si>
    <t>Eltham West</t>
  </si>
  <si>
    <t>00ALGX</t>
  </si>
  <si>
    <t>Glyndon</t>
  </si>
  <si>
    <t>00ALGY</t>
  </si>
  <si>
    <t>Greenwich West</t>
  </si>
  <si>
    <t>00ALGZ</t>
  </si>
  <si>
    <t>Kidbrooke with Hornfair</t>
  </si>
  <si>
    <t>00ALHA</t>
  </si>
  <si>
    <t>Middle Park and Sutcliffe</t>
  </si>
  <si>
    <t>00ALHB</t>
  </si>
  <si>
    <t>Peninsula</t>
  </si>
  <si>
    <t>00ALHC</t>
  </si>
  <si>
    <t>Plumstead</t>
  </si>
  <si>
    <t>00ALHD</t>
  </si>
  <si>
    <t>Shooters Hill</t>
  </si>
  <si>
    <t>00ALHE</t>
  </si>
  <si>
    <t>Thamesmead Moorings</t>
  </si>
  <si>
    <t>00ALHF</t>
  </si>
  <si>
    <t>Woolwich Common</t>
  </si>
  <si>
    <t>00ALHG</t>
  </si>
  <si>
    <t>Woolwich Riverside</t>
  </si>
  <si>
    <t>00AMGA</t>
  </si>
  <si>
    <t>Brownswood</t>
  </si>
  <si>
    <t>00AMGB</t>
  </si>
  <si>
    <t>Cazenove</t>
  </si>
  <si>
    <t>00AMGC</t>
  </si>
  <si>
    <t>Chatham</t>
  </si>
  <si>
    <t>00AMGD</t>
  </si>
  <si>
    <t>Clissold</t>
  </si>
  <si>
    <t>00AMGE</t>
  </si>
  <si>
    <t>Dalston</t>
  </si>
  <si>
    <t>00AMGF</t>
  </si>
  <si>
    <t>De Beauvoir</t>
  </si>
  <si>
    <t>00AMGG</t>
  </si>
  <si>
    <t>Hackney Central</t>
  </si>
  <si>
    <t>00AMGH</t>
  </si>
  <si>
    <t>Hackney Downs</t>
  </si>
  <si>
    <t>00AMGJ</t>
  </si>
  <si>
    <t>Haggerston</t>
  </si>
  <si>
    <t>00AMGK</t>
  </si>
  <si>
    <t>Hoxton</t>
  </si>
  <si>
    <t>00AMGL</t>
  </si>
  <si>
    <t>King's Park</t>
  </si>
  <si>
    <t>00AMGM</t>
  </si>
  <si>
    <t>Leabridge</t>
  </si>
  <si>
    <t>00AMGN</t>
  </si>
  <si>
    <t>Lordship</t>
  </si>
  <si>
    <t>00AMGP</t>
  </si>
  <si>
    <t>New River</t>
  </si>
  <si>
    <t>00AMGQ</t>
  </si>
  <si>
    <t>Queensbridge</t>
  </si>
  <si>
    <t>00AMGR</t>
  </si>
  <si>
    <t>Springfield</t>
  </si>
  <si>
    <t>00AMGS</t>
  </si>
  <si>
    <t>Stoke Newington Central</t>
  </si>
  <si>
    <t>00AMGT</t>
  </si>
  <si>
    <t>Victoria</t>
  </si>
  <si>
    <t>00AMGU</t>
  </si>
  <si>
    <t>Wick</t>
  </si>
  <si>
    <t>00ANGA</t>
  </si>
  <si>
    <t>Addison</t>
  </si>
  <si>
    <t>00ANGB</t>
  </si>
  <si>
    <t>Askew</t>
  </si>
  <si>
    <t>00ANGC</t>
  </si>
  <si>
    <t>Avonmore and Brook Green</t>
  </si>
  <si>
    <t>00ANGD</t>
  </si>
  <si>
    <t>College Park and Old Oak</t>
  </si>
  <si>
    <t>00ANGE</t>
  </si>
  <si>
    <t>Fulham Broadway</t>
  </si>
  <si>
    <t>00ANGF</t>
  </si>
  <si>
    <t>Fulham Reach</t>
  </si>
  <si>
    <t>00ANGG</t>
  </si>
  <si>
    <t>Hammersmith Broadway</t>
  </si>
  <si>
    <t>00ANGH</t>
  </si>
  <si>
    <t>Munster</t>
  </si>
  <si>
    <t>00ANGJ</t>
  </si>
  <si>
    <t>00ANGK</t>
  </si>
  <si>
    <t>Palace Riverside</t>
  </si>
  <si>
    <t>00ANGL</t>
  </si>
  <si>
    <t>Parsons Green and Walham</t>
  </si>
  <si>
    <t>00ANGM</t>
  </si>
  <si>
    <t>Ravenscourt Park</t>
  </si>
  <si>
    <t>00ANGN</t>
  </si>
  <si>
    <t>Sands End</t>
  </si>
  <si>
    <t>00ANGP</t>
  </si>
  <si>
    <t>Shepherd's Bush Green</t>
  </si>
  <si>
    <t>00ANGQ</t>
  </si>
  <si>
    <t>00ANGR</t>
  </si>
  <si>
    <t>Wormholt and White City</t>
  </si>
  <si>
    <t>00APGA</t>
  </si>
  <si>
    <t>Alexandra</t>
  </si>
  <si>
    <t>00APGB</t>
  </si>
  <si>
    <t>Bounds Green</t>
  </si>
  <si>
    <t>00APGC</t>
  </si>
  <si>
    <t>Bruce Grove</t>
  </si>
  <si>
    <t>00APGD</t>
  </si>
  <si>
    <t>Crouch End</t>
  </si>
  <si>
    <t>00APGE</t>
  </si>
  <si>
    <t>Fortis Green</t>
  </si>
  <si>
    <t>00APGF</t>
  </si>
  <si>
    <t>Harringay</t>
  </si>
  <si>
    <t>00APGG</t>
  </si>
  <si>
    <t>00APGH</t>
  </si>
  <si>
    <t>Hornsey</t>
  </si>
  <si>
    <t>00APGJ</t>
  </si>
  <si>
    <t>Muswell Hill</t>
  </si>
  <si>
    <t>00APGK</t>
  </si>
  <si>
    <t>Noel Park</t>
  </si>
  <si>
    <t>00APGL</t>
  </si>
  <si>
    <t>Northumberland Park</t>
  </si>
  <si>
    <t>00APGM</t>
  </si>
  <si>
    <t>St Ann's</t>
  </si>
  <si>
    <t>00APGN</t>
  </si>
  <si>
    <t>Seven Sisters</t>
  </si>
  <si>
    <t>00APGP</t>
  </si>
  <si>
    <t>Stroud Green</t>
  </si>
  <si>
    <t>00APGQ</t>
  </si>
  <si>
    <t>Tottenham Green</t>
  </si>
  <si>
    <t>00APGR</t>
  </si>
  <si>
    <t>Tottenham Hale</t>
  </si>
  <si>
    <t>00APGS</t>
  </si>
  <si>
    <t>West Green</t>
  </si>
  <si>
    <t>00APGT</t>
  </si>
  <si>
    <t>White Hart Lane</t>
  </si>
  <si>
    <t>00APGU</t>
  </si>
  <si>
    <t>00AQFY</t>
  </si>
  <si>
    <t>Belmont</t>
  </si>
  <si>
    <t>00AQFZ</t>
  </si>
  <si>
    <t>Canons</t>
  </si>
  <si>
    <t>00AQGA</t>
  </si>
  <si>
    <t>00AQGB</t>
  </si>
  <si>
    <t>Greenhill</t>
  </si>
  <si>
    <t>00AQGC</t>
  </si>
  <si>
    <t>Harrow on the Hill</t>
  </si>
  <si>
    <t>00AQGD</t>
  </si>
  <si>
    <t>Harrow Weald</t>
  </si>
  <si>
    <t>00AQGE</t>
  </si>
  <si>
    <t>Hatch End</t>
  </si>
  <si>
    <t>00AQGF</t>
  </si>
  <si>
    <t>Headstone North</t>
  </si>
  <si>
    <t>00AQGG</t>
  </si>
  <si>
    <t>Headstone South</t>
  </si>
  <si>
    <t>00AQGH</t>
  </si>
  <si>
    <t>Kenton East</t>
  </si>
  <si>
    <t>00AQGJ</t>
  </si>
  <si>
    <t>Kenton West</t>
  </si>
  <si>
    <t>00AQGK</t>
  </si>
  <si>
    <t>Marlborough</t>
  </si>
  <si>
    <t>00AQGL</t>
  </si>
  <si>
    <t>Pinner</t>
  </si>
  <si>
    <t>00AQGM</t>
  </si>
  <si>
    <t>Pinner South</t>
  </si>
  <si>
    <t>00AQGN</t>
  </si>
  <si>
    <t>00AQGP</t>
  </si>
  <si>
    <t>Rayners Lane</t>
  </si>
  <si>
    <t>00AQGQ</t>
  </si>
  <si>
    <t>Roxbourne</t>
  </si>
  <si>
    <t>00AQGR</t>
  </si>
  <si>
    <t>Roxeth</t>
  </si>
  <si>
    <t>00AQGS</t>
  </si>
  <si>
    <t>Stanmore Park</t>
  </si>
  <si>
    <t>00AQGT</t>
  </si>
  <si>
    <t>Wealdstone</t>
  </si>
  <si>
    <t>00AQGU</t>
  </si>
  <si>
    <t>West Harrow</t>
  </si>
  <si>
    <t>00ARGC</t>
  </si>
  <si>
    <t>Brooklands</t>
  </si>
  <si>
    <t>00ARGD</t>
  </si>
  <si>
    <t>Cranham</t>
  </si>
  <si>
    <t>00ARGE</t>
  </si>
  <si>
    <t>Elm Park</t>
  </si>
  <si>
    <t>00ARGF</t>
  </si>
  <si>
    <t>Emerson Park</t>
  </si>
  <si>
    <t>00ARGG</t>
  </si>
  <si>
    <t>Gooshays</t>
  </si>
  <si>
    <t>00ARGH</t>
  </si>
  <si>
    <t>Hacton</t>
  </si>
  <si>
    <t>00ARGJ</t>
  </si>
  <si>
    <t>Harold Wood</t>
  </si>
  <si>
    <t>00ARGK</t>
  </si>
  <si>
    <t>Havering Park</t>
  </si>
  <si>
    <t>00ARGL</t>
  </si>
  <si>
    <t>Heaton</t>
  </si>
  <si>
    <t>00ARGM</t>
  </si>
  <si>
    <t>Hylands</t>
  </si>
  <si>
    <t>00ARGN</t>
  </si>
  <si>
    <t>Mawneys</t>
  </si>
  <si>
    <t>00ARGP</t>
  </si>
  <si>
    <t>Pettits</t>
  </si>
  <si>
    <t>00ARGQ</t>
  </si>
  <si>
    <t>Rainham and Wennington</t>
  </si>
  <si>
    <t>00ARGR</t>
  </si>
  <si>
    <t>Romford Town</t>
  </si>
  <si>
    <t>00ARGS</t>
  </si>
  <si>
    <t>St Andrew's</t>
  </si>
  <si>
    <t>00ARGT</t>
  </si>
  <si>
    <t>South Hornchurch</t>
  </si>
  <si>
    <t>00ARGU</t>
  </si>
  <si>
    <t>Squirrel's Heath</t>
  </si>
  <si>
    <t>00ARGW</t>
  </si>
  <si>
    <t>Upminster</t>
  </si>
  <si>
    <t>00ASGG</t>
  </si>
  <si>
    <t>00ASGH</t>
  </si>
  <si>
    <t>Botwell</t>
  </si>
  <si>
    <t>00ASGJ</t>
  </si>
  <si>
    <t>Brunel</t>
  </si>
  <si>
    <t>00ASGK</t>
  </si>
  <si>
    <t>Cavendish</t>
  </si>
  <si>
    <t>00ASGL</t>
  </si>
  <si>
    <t>Charville</t>
  </si>
  <si>
    <t>00ASGM</t>
  </si>
  <si>
    <t>Eastcote and East Ruislip</t>
  </si>
  <si>
    <t>00ASGN</t>
  </si>
  <si>
    <t>Harefield</t>
  </si>
  <si>
    <t>00ASGP</t>
  </si>
  <si>
    <t>Heathrow Villages</t>
  </si>
  <si>
    <t>00ASGQ</t>
  </si>
  <si>
    <t>Hillingdon East</t>
  </si>
  <si>
    <t>00ASGR</t>
  </si>
  <si>
    <t>Ickenham</t>
  </si>
  <si>
    <t>00ASGS</t>
  </si>
  <si>
    <t>Manor</t>
  </si>
  <si>
    <t>00ASGT</t>
  </si>
  <si>
    <t>Northwood</t>
  </si>
  <si>
    <t>00ASGU</t>
  </si>
  <si>
    <t>Northwood Hills</t>
  </si>
  <si>
    <t>00ASGW</t>
  </si>
  <si>
    <t>Pinkwell</t>
  </si>
  <si>
    <t>00ASGX</t>
  </si>
  <si>
    <t>South Ruislip</t>
  </si>
  <si>
    <t>00ASGY</t>
  </si>
  <si>
    <t>Townfield</t>
  </si>
  <si>
    <t>00ASGZ</t>
  </si>
  <si>
    <t>Uxbridge North</t>
  </si>
  <si>
    <t>00ASHA</t>
  </si>
  <si>
    <t>Uxbridge South</t>
  </si>
  <si>
    <t>00ASHB</t>
  </si>
  <si>
    <t>West Drayton</t>
  </si>
  <si>
    <t>00ASHC</t>
  </si>
  <si>
    <t>West Ruislip</t>
  </si>
  <si>
    <t>00ASHD</t>
  </si>
  <si>
    <t>Yeading</t>
  </si>
  <si>
    <t>00ASHE</t>
  </si>
  <si>
    <t>Yiewsley</t>
  </si>
  <si>
    <t>00ATFY</t>
  </si>
  <si>
    <t>Bedfont</t>
  </si>
  <si>
    <t>00ATFZ</t>
  </si>
  <si>
    <t>Brentford</t>
  </si>
  <si>
    <t>00ATGA</t>
  </si>
  <si>
    <t>Chiswick Homefields</t>
  </si>
  <si>
    <t>00ATGB</t>
  </si>
  <si>
    <t>Chiswick Riverside</t>
  </si>
  <si>
    <t>00ATGC</t>
  </si>
  <si>
    <t>Cranford</t>
  </si>
  <si>
    <t>00ATGD</t>
  </si>
  <si>
    <t>Feltham North</t>
  </si>
  <si>
    <t>00ATGE</t>
  </si>
  <si>
    <t>Feltham West</t>
  </si>
  <si>
    <t>00ATGF</t>
  </si>
  <si>
    <t>Hanworth</t>
  </si>
  <si>
    <t>00ATGG</t>
  </si>
  <si>
    <t>Hanworth Park</t>
  </si>
  <si>
    <t>00ATGH</t>
  </si>
  <si>
    <t>Heston Central</t>
  </si>
  <si>
    <t>00ATGJ</t>
  </si>
  <si>
    <t>Heston East</t>
  </si>
  <si>
    <t>00ATGK</t>
  </si>
  <si>
    <t>Heston West</t>
  </si>
  <si>
    <t>00ATGL</t>
  </si>
  <si>
    <t>Hounslow Central</t>
  </si>
  <si>
    <t>00ATGM</t>
  </si>
  <si>
    <t>Hounslow Heath</t>
  </si>
  <si>
    <t>00ATGN</t>
  </si>
  <si>
    <t>Hounslow South</t>
  </si>
  <si>
    <t>00ATGP</t>
  </si>
  <si>
    <t>Hounslow West</t>
  </si>
  <si>
    <t>00ATGQ</t>
  </si>
  <si>
    <t>Isleworth</t>
  </si>
  <si>
    <t>00ATGR</t>
  </si>
  <si>
    <t>Osterley and Spring Grove</t>
  </si>
  <si>
    <t>00ATGS</t>
  </si>
  <si>
    <t>Syon</t>
  </si>
  <si>
    <t>00ATGT</t>
  </si>
  <si>
    <t>Turnham Green</t>
  </si>
  <si>
    <t>00AUFX</t>
  </si>
  <si>
    <t>Barnsbury</t>
  </si>
  <si>
    <t>00AUFY</t>
  </si>
  <si>
    <t>Bunhill</t>
  </si>
  <si>
    <t>00AUFZ</t>
  </si>
  <si>
    <t>Caledonian</t>
  </si>
  <si>
    <t>00AUGA</t>
  </si>
  <si>
    <t>Canonbury</t>
  </si>
  <si>
    <t>00AUGB</t>
  </si>
  <si>
    <t>Clerkenwell</t>
  </si>
  <si>
    <t>00AUGC</t>
  </si>
  <si>
    <t>Finsbury Park</t>
  </si>
  <si>
    <t>00AUGD</t>
  </si>
  <si>
    <t>Highbury East</t>
  </si>
  <si>
    <t>00AUGE</t>
  </si>
  <si>
    <t>Highbury West</t>
  </si>
  <si>
    <t>00AUGF</t>
  </si>
  <si>
    <t>Hillrise</t>
  </si>
  <si>
    <t>00AUGG</t>
  </si>
  <si>
    <t>Holloway</t>
  </si>
  <si>
    <t>00AUGH</t>
  </si>
  <si>
    <t>Junction</t>
  </si>
  <si>
    <t>00AUGJ</t>
  </si>
  <si>
    <t>Mildmay</t>
  </si>
  <si>
    <t>00AUGK</t>
  </si>
  <si>
    <t>St George's</t>
  </si>
  <si>
    <t>00AUGL</t>
  </si>
  <si>
    <t>00AUGM</t>
  </si>
  <si>
    <t>St Peter's</t>
  </si>
  <si>
    <t>00AUGN</t>
  </si>
  <si>
    <t>Tollington</t>
  </si>
  <si>
    <t>00AWFY</t>
  </si>
  <si>
    <t>Abingdon</t>
  </si>
  <si>
    <t>00AWFZ</t>
  </si>
  <si>
    <t>Brompton</t>
  </si>
  <si>
    <t>00AWGA</t>
  </si>
  <si>
    <t>Campden</t>
  </si>
  <si>
    <t>00AWGB</t>
  </si>
  <si>
    <t>Colville</t>
  </si>
  <si>
    <t>00AWGC</t>
  </si>
  <si>
    <t>Courtfield</t>
  </si>
  <si>
    <t>00AWGD</t>
  </si>
  <si>
    <t>Cremorne</t>
  </si>
  <si>
    <t>00AWGE</t>
  </si>
  <si>
    <t>Earl's Court</t>
  </si>
  <si>
    <t>00AWGF</t>
  </si>
  <si>
    <t>Golborne</t>
  </si>
  <si>
    <t>00AWGG</t>
  </si>
  <si>
    <t>Hans Town</t>
  </si>
  <si>
    <t>00AWGH</t>
  </si>
  <si>
    <t>Holland</t>
  </si>
  <si>
    <t>00AWGJ</t>
  </si>
  <si>
    <t>Norland</t>
  </si>
  <si>
    <t>00AWGK</t>
  </si>
  <si>
    <t>Notting Barns</t>
  </si>
  <si>
    <t>00AWGL</t>
  </si>
  <si>
    <t>Pembridge</t>
  </si>
  <si>
    <t>00AWGM</t>
  </si>
  <si>
    <t>Queen's Gate</t>
  </si>
  <si>
    <t>00AWGN</t>
  </si>
  <si>
    <t>Redcliffe</t>
  </si>
  <si>
    <t>00AWGP</t>
  </si>
  <si>
    <t>Royal Hospital</t>
  </si>
  <si>
    <t>00AWGQ</t>
  </si>
  <si>
    <t>St Charles</t>
  </si>
  <si>
    <t>00AWGR</t>
  </si>
  <si>
    <t>Stanley</t>
  </si>
  <si>
    <t>00AXFX</t>
  </si>
  <si>
    <t>00AXFY</t>
  </si>
  <si>
    <t>Berrylands</t>
  </si>
  <si>
    <t>00AXFZ</t>
  </si>
  <si>
    <t>Beverley</t>
  </si>
  <si>
    <t>00AXGA</t>
  </si>
  <si>
    <t>Canbury</t>
  </si>
  <si>
    <t>00AXGB</t>
  </si>
  <si>
    <t>Chessington North and Hook</t>
  </si>
  <si>
    <t>00AXGC</t>
  </si>
  <si>
    <t>Chessington South</t>
  </si>
  <si>
    <t>00AXGD</t>
  </si>
  <si>
    <t>Coombe Hill</t>
  </si>
  <si>
    <t>00AXGE</t>
  </si>
  <si>
    <t>Coombe Vale</t>
  </si>
  <si>
    <t>00AXGF</t>
  </si>
  <si>
    <t>Grove</t>
  </si>
  <si>
    <t>00AXGG</t>
  </si>
  <si>
    <t>Norbiton</t>
  </si>
  <si>
    <t>00AXGH</t>
  </si>
  <si>
    <t>Old Malden</t>
  </si>
  <si>
    <t>00AXGJ</t>
  </si>
  <si>
    <t>St James</t>
  </si>
  <si>
    <t>00AXGK</t>
  </si>
  <si>
    <t>St Mark's</t>
  </si>
  <si>
    <t>00AXGL</t>
  </si>
  <si>
    <t>Surbiton Hill</t>
  </si>
  <si>
    <t>00AXGM</t>
  </si>
  <si>
    <t>Tolworth and Hook Rise</t>
  </si>
  <si>
    <t>00AXGN</t>
  </si>
  <si>
    <t>Tudor</t>
  </si>
  <si>
    <t>00AYFZ</t>
  </si>
  <si>
    <t>Bishop's</t>
  </si>
  <si>
    <t>00AYGA</t>
  </si>
  <si>
    <t>Brixton Hill</t>
  </si>
  <si>
    <t>00AYGB</t>
  </si>
  <si>
    <t>Clapham Common</t>
  </si>
  <si>
    <t>00AYGC</t>
  </si>
  <si>
    <t>Clapham Town</t>
  </si>
  <si>
    <t>00AYGD</t>
  </si>
  <si>
    <t>Coldharbour</t>
  </si>
  <si>
    <t>00AYGE</t>
  </si>
  <si>
    <t>Ferndale</t>
  </si>
  <si>
    <t>00AYGF</t>
  </si>
  <si>
    <t>Gipsy Hill</t>
  </si>
  <si>
    <t>00AYGG</t>
  </si>
  <si>
    <t>Herne Hill</t>
  </si>
  <si>
    <t>00AYGH</t>
  </si>
  <si>
    <t>Knight's Hill</t>
  </si>
  <si>
    <t>00AYGJ</t>
  </si>
  <si>
    <t>Larkhall</t>
  </si>
  <si>
    <t>00AYGK</t>
  </si>
  <si>
    <t>Oval</t>
  </si>
  <si>
    <t>00AYGL</t>
  </si>
  <si>
    <t>Prince's</t>
  </si>
  <si>
    <t>00AYGM</t>
  </si>
  <si>
    <t>St Leonard's</t>
  </si>
  <si>
    <t>00AYGN</t>
  </si>
  <si>
    <t>Stockwell</t>
  </si>
  <si>
    <t>00AYGP</t>
  </si>
  <si>
    <t>Streatham Hill</t>
  </si>
  <si>
    <t>00AYGQ</t>
  </si>
  <si>
    <t>Streatham South</t>
  </si>
  <si>
    <t>00AYGR</t>
  </si>
  <si>
    <t>Streatham Wells</t>
  </si>
  <si>
    <t>00AYGS</t>
  </si>
  <si>
    <t>Thornton</t>
  </si>
  <si>
    <t>00AYGT</t>
  </si>
  <si>
    <t>Thurlow Park</t>
  </si>
  <si>
    <t>00AYGU</t>
  </si>
  <si>
    <t>Tulse Hill</t>
  </si>
  <si>
    <t>00AYGW</t>
  </si>
  <si>
    <t>Vassall</t>
  </si>
  <si>
    <t>00AZGD</t>
  </si>
  <si>
    <t>Bellingham</t>
  </si>
  <si>
    <t>00AZGE</t>
  </si>
  <si>
    <t>Blackheath</t>
  </si>
  <si>
    <t>00AZGF</t>
  </si>
  <si>
    <t>Brockley</t>
  </si>
  <si>
    <t>00AZGG</t>
  </si>
  <si>
    <t>Catford South</t>
  </si>
  <si>
    <t>00AZGH</t>
  </si>
  <si>
    <t>Crofton Park</t>
  </si>
  <si>
    <t>00AZGJ</t>
  </si>
  <si>
    <t>Downham</t>
  </si>
  <si>
    <t>00AZGK</t>
  </si>
  <si>
    <t>Evelyn</t>
  </si>
  <si>
    <t>00AZGL</t>
  </si>
  <si>
    <t>Forest Hill</t>
  </si>
  <si>
    <t>00AZGM</t>
  </si>
  <si>
    <t>Grove Park</t>
  </si>
  <si>
    <t>00AZGN</t>
  </si>
  <si>
    <t>Ladywell</t>
  </si>
  <si>
    <t>00AZGP</t>
  </si>
  <si>
    <t>Lee Green</t>
  </si>
  <si>
    <t>00AZGQ</t>
  </si>
  <si>
    <t>Lewisham Central</t>
  </si>
  <si>
    <t>00AZGR</t>
  </si>
  <si>
    <t>New Cross</t>
  </si>
  <si>
    <t>00AZGS</t>
  </si>
  <si>
    <t>Perry Vale</t>
  </si>
  <si>
    <t>00AZGT</t>
  </si>
  <si>
    <t>Rushey Green</t>
  </si>
  <si>
    <t>00AZGU</t>
  </si>
  <si>
    <t>Sydenham</t>
  </si>
  <si>
    <t>00AZGW</t>
  </si>
  <si>
    <t>Telegraph Hill</t>
  </si>
  <si>
    <t>00AZGX</t>
  </si>
  <si>
    <t>Whitefoot</t>
  </si>
  <si>
    <t>00BAFX</t>
  </si>
  <si>
    <t>00BAFY</t>
  </si>
  <si>
    <t>Cannon Hill</t>
  </si>
  <si>
    <t>00BAFZ</t>
  </si>
  <si>
    <t>Colliers Wood</t>
  </si>
  <si>
    <t>00BAGA</t>
  </si>
  <si>
    <t>Cricket Green</t>
  </si>
  <si>
    <t>00BAGB</t>
  </si>
  <si>
    <t>Dundonald</t>
  </si>
  <si>
    <t>00BAGC</t>
  </si>
  <si>
    <t>Figge's Marsh</t>
  </si>
  <si>
    <t>00BAGD</t>
  </si>
  <si>
    <t>Graveney</t>
  </si>
  <si>
    <t>00BAGE</t>
  </si>
  <si>
    <t>Hillside</t>
  </si>
  <si>
    <t>00BAGF</t>
  </si>
  <si>
    <t>Lavender Fields</t>
  </si>
  <si>
    <t>00BAGG</t>
  </si>
  <si>
    <t>Longthornton</t>
  </si>
  <si>
    <t>00BAGH</t>
  </si>
  <si>
    <t>Lower Morden</t>
  </si>
  <si>
    <t>00BAGJ</t>
  </si>
  <si>
    <t>Merton Park</t>
  </si>
  <si>
    <t>00BAGK</t>
  </si>
  <si>
    <t>Pollards Hill</t>
  </si>
  <si>
    <t>00BAGL</t>
  </si>
  <si>
    <t>Ravensbury</t>
  </si>
  <si>
    <t>00BAGM</t>
  </si>
  <si>
    <t>Raynes Park</t>
  </si>
  <si>
    <t>00BAGN</t>
  </si>
  <si>
    <t>St Helier</t>
  </si>
  <si>
    <t>00BAGP</t>
  </si>
  <si>
    <t>Trinity</t>
  </si>
  <si>
    <t>00BAGQ</t>
  </si>
  <si>
    <t>00BAGR</t>
  </si>
  <si>
    <t>West Barnes</t>
  </si>
  <si>
    <t>00BAGS</t>
  </si>
  <si>
    <t>Wimbledon Park</t>
  </si>
  <si>
    <t>00BBGB</t>
  </si>
  <si>
    <t>Beckton</t>
  </si>
  <si>
    <t>00BBGC</t>
  </si>
  <si>
    <t>Boleyn</t>
  </si>
  <si>
    <t>00BBGD</t>
  </si>
  <si>
    <t>Canning Town North</t>
  </si>
  <si>
    <t>00BBGE</t>
  </si>
  <si>
    <t>Canning Town South</t>
  </si>
  <si>
    <t>00BBGF</t>
  </si>
  <si>
    <t>Custom House</t>
  </si>
  <si>
    <t>00BBGG</t>
  </si>
  <si>
    <t>East Ham Central</t>
  </si>
  <si>
    <t>00BBGH</t>
  </si>
  <si>
    <t>East Ham North</t>
  </si>
  <si>
    <t>00BBGJ</t>
  </si>
  <si>
    <t>East Ham South</t>
  </si>
  <si>
    <t>00BBGK</t>
  </si>
  <si>
    <t>Forest Gate North</t>
  </si>
  <si>
    <t>00BBGL</t>
  </si>
  <si>
    <t>Forest Gate South</t>
  </si>
  <si>
    <t>00BBGM</t>
  </si>
  <si>
    <t>Green Street East</t>
  </si>
  <si>
    <t>00BBGN</t>
  </si>
  <si>
    <t>Green Street West</t>
  </si>
  <si>
    <t>00BBGP</t>
  </si>
  <si>
    <t>Little Ilford</t>
  </si>
  <si>
    <t>00BBGQ</t>
  </si>
  <si>
    <t>Manor Park</t>
  </si>
  <si>
    <t>00BBGR</t>
  </si>
  <si>
    <t>Plaistow North</t>
  </si>
  <si>
    <t>00BBGS</t>
  </si>
  <si>
    <t>Plaistow South</t>
  </si>
  <si>
    <t>00BBGT</t>
  </si>
  <si>
    <t>Royal Docks</t>
  </si>
  <si>
    <t>00BBGU</t>
  </si>
  <si>
    <t>Stratford and New Town</t>
  </si>
  <si>
    <t>00BBGW</t>
  </si>
  <si>
    <t>Wall End</t>
  </si>
  <si>
    <t>00BBGX</t>
  </si>
  <si>
    <t>West Ham</t>
  </si>
  <si>
    <t>00BCFY</t>
  </si>
  <si>
    <t>Aldborough</t>
  </si>
  <si>
    <t>00BCFZ</t>
  </si>
  <si>
    <t>Barkingside</t>
  </si>
  <si>
    <t>00BCGA</t>
  </si>
  <si>
    <t>Bridge</t>
  </si>
  <si>
    <t>00BCGB</t>
  </si>
  <si>
    <t>Chadwell</t>
  </si>
  <si>
    <t>00BCGC</t>
  </si>
  <si>
    <t>Church End</t>
  </si>
  <si>
    <t>00BCGD</t>
  </si>
  <si>
    <t>Clayhall</t>
  </si>
  <si>
    <t>00BCGE</t>
  </si>
  <si>
    <t>Clementswood</t>
  </si>
  <si>
    <t>00BCGF</t>
  </si>
  <si>
    <t>Cranbrook</t>
  </si>
  <si>
    <t>00BCGG</t>
  </si>
  <si>
    <t>Fairlop</t>
  </si>
  <si>
    <t>00BCGH</t>
  </si>
  <si>
    <t>Fullwell</t>
  </si>
  <si>
    <t>00BCGJ</t>
  </si>
  <si>
    <t>Goodmayes</t>
  </si>
  <si>
    <t>00BCGK</t>
  </si>
  <si>
    <t>Hainault</t>
  </si>
  <si>
    <t>00BCGL</t>
  </si>
  <si>
    <t>Loxford</t>
  </si>
  <si>
    <t>00BCGM</t>
  </si>
  <si>
    <t>Mayfield</t>
  </si>
  <si>
    <t>00BCGN</t>
  </si>
  <si>
    <t>Monkhams</t>
  </si>
  <si>
    <t>00BCGP</t>
  </si>
  <si>
    <t>Newbury</t>
  </si>
  <si>
    <t>00BCGQ</t>
  </si>
  <si>
    <t>Roding</t>
  </si>
  <si>
    <t>00BCGR</t>
  </si>
  <si>
    <t>Seven Kings</t>
  </si>
  <si>
    <t>00BCGS</t>
  </si>
  <si>
    <t>Snaresbrook</t>
  </si>
  <si>
    <t>00BCGT</t>
  </si>
  <si>
    <t>Valentines</t>
  </si>
  <si>
    <t>00BCGU</t>
  </si>
  <si>
    <t>Wanstead</t>
  </si>
  <si>
    <t>00BDFW</t>
  </si>
  <si>
    <t>Barnes</t>
  </si>
  <si>
    <t>00BDFX</t>
  </si>
  <si>
    <t>East Sheen</t>
  </si>
  <si>
    <t>00BDFY</t>
  </si>
  <si>
    <t>Fulwell and Hampton Hill</t>
  </si>
  <si>
    <t>00BDFZ</t>
  </si>
  <si>
    <t>Ham, Petersham and Richmond Riverside</t>
  </si>
  <si>
    <t>00BDGA</t>
  </si>
  <si>
    <t>Hampton</t>
  </si>
  <si>
    <t>00BDGB</t>
  </si>
  <si>
    <t>Hampton North</t>
  </si>
  <si>
    <t>00BDGC</t>
  </si>
  <si>
    <t>Hampton Wick</t>
  </si>
  <si>
    <t>00BDGD</t>
  </si>
  <si>
    <t>00BDGE</t>
  </si>
  <si>
    <t>Kew</t>
  </si>
  <si>
    <t>00BDGF</t>
  </si>
  <si>
    <t>Mortlake and Barnes Common</t>
  </si>
  <si>
    <t>00BDGG</t>
  </si>
  <si>
    <t>North Richmond</t>
  </si>
  <si>
    <t>00BDGH</t>
  </si>
  <si>
    <t>St Margarets and North Twickenham</t>
  </si>
  <si>
    <t>00BDGJ</t>
  </si>
  <si>
    <t>South Richmond</t>
  </si>
  <si>
    <t>00BDGK</t>
  </si>
  <si>
    <t>South Twickenham</t>
  </si>
  <si>
    <t>00BDGL</t>
  </si>
  <si>
    <t>Teddington</t>
  </si>
  <si>
    <t>00BDGM</t>
  </si>
  <si>
    <t>Twickenham Riverside</t>
  </si>
  <si>
    <t>00BDGN</t>
  </si>
  <si>
    <t>West Twickenham</t>
  </si>
  <si>
    <t>00BDGP</t>
  </si>
  <si>
    <t>Whitton</t>
  </si>
  <si>
    <t>00BEGC</t>
  </si>
  <si>
    <t>00BEGD</t>
  </si>
  <si>
    <t>Camberwell Green</t>
  </si>
  <si>
    <t>00BEGE</t>
  </si>
  <si>
    <t>Cathedrals</t>
  </si>
  <si>
    <t>00BEGF</t>
  </si>
  <si>
    <t>Chaucer</t>
  </si>
  <si>
    <t>00BEGG</t>
  </si>
  <si>
    <t>College</t>
  </si>
  <si>
    <t>00BEGH</t>
  </si>
  <si>
    <t>East Dulwich</t>
  </si>
  <si>
    <t>00BEGJ</t>
  </si>
  <si>
    <t>East Walworth</t>
  </si>
  <si>
    <t>00BEGK</t>
  </si>
  <si>
    <t>Faraday</t>
  </si>
  <si>
    <t>00BEGL</t>
  </si>
  <si>
    <t>00BEGM</t>
  </si>
  <si>
    <t>Livesey</t>
  </si>
  <si>
    <t>00BEGN</t>
  </si>
  <si>
    <t>Newington</t>
  </si>
  <si>
    <t>00BEGP</t>
  </si>
  <si>
    <t>Nunhead</t>
  </si>
  <si>
    <t>00BEGQ</t>
  </si>
  <si>
    <t>Peckham</t>
  </si>
  <si>
    <t>00BEGR</t>
  </si>
  <si>
    <t>Peckham Rye</t>
  </si>
  <si>
    <t>00BEGS</t>
  </si>
  <si>
    <t>Riverside</t>
  </si>
  <si>
    <t>00BEGT</t>
  </si>
  <si>
    <t>Rotherhithe</t>
  </si>
  <si>
    <t>00BEGU</t>
  </si>
  <si>
    <t>South Bermondsey</t>
  </si>
  <si>
    <t>00BEGW</t>
  </si>
  <si>
    <t>South Camberwell</t>
  </si>
  <si>
    <t>00BEGX</t>
  </si>
  <si>
    <t>Surrey Docks</t>
  </si>
  <si>
    <t>00BEGY</t>
  </si>
  <si>
    <t>The Lane</t>
  </si>
  <si>
    <t>00BEGZ</t>
  </si>
  <si>
    <t>00BFGC</t>
  </si>
  <si>
    <t>Beddington North</t>
  </si>
  <si>
    <t>00BFGD</t>
  </si>
  <si>
    <t>Beddington South</t>
  </si>
  <si>
    <t>00BFGE</t>
  </si>
  <si>
    <t>00BFGF</t>
  </si>
  <si>
    <t>Carshalton Central</t>
  </si>
  <si>
    <t>00BFGG</t>
  </si>
  <si>
    <t>Carshalton South and Clockhouse</t>
  </si>
  <si>
    <t>00BFGH</t>
  </si>
  <si>
    <t>Cheam</t>
  </si>
  <si>
    <t>00BFGJ</t>
  </si>
  <si>
    <t>Nonsuch</t>
  </si>
  <si>
    <t>00BFGK</t>
  </si>
  <si>
    <t>00BFGL</t>
  </si>
  <si>
    <t>Stonecot</t>
  </si>
  <si>
    <t>00BFGM</t>
  </si>
  <si>
    <t>Sutton Central</t>
  </si>
  <si>
    <t>00BFGN</t>
  </si>
  <si>
    <t>Sutton North</t>
  </si>
  <si>
    <t>00BFGP</t>
  </si>
  <si>
    <t>Sutton South</t>
  </si>
  <si>
    <t>00BFGQ</t>
  </si>
  <si>
    <t>Sutton West</t>
  </si>
  <si>
    <t>00BFGR</t>
  </si>
  <si>
    <t>The Wrythe</t>
  </si>
  <si>
    <t>00BFGS</t>
  </si>
  <si>
    <t>Wallington North</t>
  </si>
  <si>
    <t>00BFGT</t>
  </si>
  <si>
    <t>Wallington South</t>
  </si>
  <si>
    <t>00BFGU</t>
  </si>
  <si>
    <t>Wandle Valley</t>
  </si>
  <si>
    <t>00BFGW</t>
  </si>
  <si>
    <t>Worcester Park</t>
  </si>
  <si>
    <t>00BGFW</t>
  </si>
  <si>
    <t>Bethnal Green North</t>
  </si>
  <si>
    <t>00BGFX</t>
  </si>
  <si>
    <t>Bethnal Green South</t>
  </si>
  <si>
    <t>00BGFY</t>
  </si>
  <si>
    <t>Blackwall and Cubitt Town</t>
  </si>
  <si>
    <t>00BGFZ</t>
  </si>
  <si>
    <t>Bow East</t>
  </si>
  <si>
    <t>00BGGA</t>
  </si>
  <si>
    <t>Bow West</t>
  </si>
  <si>
    <t>00BGGB</t>
  </si>
  <si>
    <t>Bromley-by-Bow</t>
  </si>
  <si>
    <t>00BGGC</t>
  </si>
  <si>
    <t>East India and Lansbury</t>
  </si>
  <si>
    <t>00BGGD</t>
  </si>
  <si>
    <t>Limehouse</t>
  </si>
  <si>
    <t>00BGGE</t>
  </si>
  <si>
    <t>Mile End and Globe Town</t>
  </si>
  <si>
    <t>00BGGF</t>
  </si>
  <si>
    <t>Mile End East</t>
  </si>
  <si>
    <t>00BGGG</t>
  </si>
  <si>
    <t>Millwall</t>
  </si>
  <si>
    <t>00BGGH</t>
  </si>
  <si>
    <t>St Dunstan's and Stepney Green</t>
  </si>
  <si>
    <t>00BGGJ</t>
  </si>
  <si>
    <t>St Katharine's and Wapping</t>
  </si>
  <si>
    <t>00BGGK</t>
  </si>
  <si>
    <t>Shadwell</t>
  </si>
  <si>
    <t>00BGGL</t>
  </si>
  <si>
    <t>Spitalfields and Banglatown</t>
  </si>
  <si>
    <t>00BGGM</t>
  </si>
  <si>
    <t>Weavers</t>
  </si>
  <si>
    <t>00BGGN</t>
  </si>
  <si>
    <t>Whitechapel</t>
  </si>
  <si>
    <t>00BHFX</t>
  </si>
  <si>
    <t>Cann Hall</t>
  </si>
  <si>
    <t>00BHFY</t>
  </si>
  <si>
    <t>Cathall</t>
  </si>
  <si>
    <t>00BHFZ</t>
  </si>
  <si>
    <t>Chapel End</t>
  </si>
  <si>
    <t>00BHGA</t>
  </si>
  <si>
    <t>Chingford Green</t>
  </si>
  <si>
    <t>00BHGB</t>
  </si>
  <si>
    <t>Endlebury</t>
  </si>
  <si>
    <t>00BHGC</t>
  </si>
  <si>
    <t>Forest</t>
  </si>
  <si>
    <t>00BHGD</t>
  </si>
  <si>
    <t>Grove Green</t>
  </si>
  <si>
    <t>00BHGE</t>
  </si>
  <si>
    <t>Hale End and Highams Park</t>
  </si>
  <si>
    <t>00BHGF</t>
  </si>
  <si>
    <t>Hatch Lane</t>
  </si>
  <si>
    <t>00BHGG</t>
  </si>
  <si>
    <t>High Street</t>
  </si>
  <si>
    <t>00BHGH</t>
  </si>
  <si>
    <t>Higham Hill</t>
  </si>
  <si>
    <t>00BHGJ</t>
  </si>
  <si>
    <t>Hoe Street</t>
  </si>
  <si>
    <t>00BHGK</t>
  </si>
  <si>
    <t>Larkswood</t>
  </si>
  <si>
    <t>00BHGL</t>
  </si>
  <si>
    <t>Lea Bridge</t>
  </si>
  <si>
    <t>00BHGM</t>
  </si>
  <si>
    <t>Leyton</t>
  </si>
  <si>
    <t>00BHGN</t>
  </si>
  <si>
    <t>Leytonstone</t>
  </si>
  <si>
    <t>00BHGP</t>
  </si>
  <si>
    <t>Markhouse</t>
  </si>
  <si>
    <t>00BHGQ</t>
  </si>
  <si>
    <t>Valley</t>
  </si>
  <si>
    <t>00BHGR</t>
  </si>
  <si>
    <t>William Morris</t>
  </si>
  <si>
    <t>00BHGS</t>
  </si>
  <si>
    <t>Wood Street</t>
  </si>
  <si>
    <t>00BJFZ</t>
  </si>
  <si>
    <t>Balham</t>
  </si>
  <si>
    <t>00BJGA</t>
  </si>
  <si>
    <t>Bedford</t>
  </si>
  <si>
    <t>00BJGB</t>
  </si>
  <si>
    <t>Earlsfield</t>
  </si>
  <si>
    <t>00BJGC</t>
  </si>
  <si>
    <t>East Putney</t>
  </si>
  <si>
    <t>00BJGD</t>
  </si>
  <si>
    <t>00BJGE</t>
  </si>
  <si>
    <t>Furzedown</t>
  </si>
  <si>
    <t>00BJGF</t>
  </si>
  <si>
    <t>00BJGG</t>
  </si>
  <si>
    <t>Latchmere</t>
  </si>
  <si>
    <t>00BJGH</t>
  </si>
  <si>
    <t>Nightingale</t>
  </si>
  <si>
    <t>00BJGJ</t>
  </si>
  <si>
    <t>Northcote</t>
  </si>
  <si>
    <t>00BJGK</t>
  </si>
  <si>
    <t>Queenstown</t>
  </si>
  <si>
    <t>00BJGL</t>
  </si>
  <si>
    <t>Roehampton</t>
  </si>
  <si>
    <t>00BJGM</t>
  </si>
  <si>
    <t>St Mary's Park</t>
  </si>
  <si>
    <t>00BJGN</t>
  </si>
  <si>
    <t>Shaftesbury</t>
  </si>
  <si>
    <t>00BJGP</t>
  </si>
  <si>
    <t>Southfields</t>
  </si>
  <si>
    <t>00BJGQ</t>
  </si>
  <si>
    <t>Thamesfield</t>
  </si>
  <si>
    <t>00BJGR</t>
  </si>
  <si>
    <t>Tooting</t>
  </si>
  <si>
    <t>00BJGS</t>
  </si>
  <si>
    <t>Wandsworth Common</t>
  </si>
  <si>
    <t>00BJGT</t>
  </si>
  <si>
    <t>West Hill</t>
  </si>
  <si>
    <t>00BJGU</t>
  </si>
  <si>
    <t>West Putney</t>
  </si>
  <si>
    <t>00BKGA</t>
  </si>
  <si>
    <t>Abbey Road</t>
  </si>
  <si>
    <t>00BKGB</t>
  </si>
  <si>
    <t>Bayswater</t>
  </si>
  <si>
    <t>00BKGC</t>
  </si>
  <si>
    <t>Bryanston and Dorset Square</t>
  </si>
  <si>
    <t>00BKGD</t>
  </si>
  <si>
    <t>Churchill</t>
  </si>
  <si>
    <t>00BKGE</t>
  </si>
  <si>
    <t>Church Street</t>
  </si>
  <si>
    <t>00BKGF</t>
  </si>
  <si>
    <t>Harrow Road</t>
  </si>
  <si>
    <t>00BKGG</t>
  </si>
  <si>
    <t>Hyde Park</t>
  </si>
  <si>
    <t>00BKGH</t>
  </si>
  <si>
    <t>Knightsbridge and Belgravia</t>
  </si>
  <si>
    <t>00BKGJ</t>
  </si>
  <si>
    <t>Lancaster Gate</t>
  </si>
  <si>
    <t>00BKGK</t>
  </si>
  <si>
    <t>Little Venice</t>
  </si>
  <si>
    <t>00BKGL</t>
  </si>
  <si>
    <t>Maida Vale</t>
  </si>
  <si>
    <t>00BKGM</t>
  </si>
  <si>
    <t>Marylebone High Street</t>
  </si>
  <si>
    <t>00BKGN</t>
  </si>
  <si>
    <t>Queen's Park</t>
  </si>
  <si>
    <t>00BKGP</t>
  </si>
  <si>
    <t>00BKGQ</t>
  </si>
  <si>
    <t>St James's</t>
  </si>
  <si>
    <t>00BKGR</t>
  </si>
  <si>
    <t>Tachbrook</t>
  </si>
  <si>
    <t>00BKGS</t>
  </si>
  <si>
    <t>Vincent Square</t>
  </si>
  <si>
    <t>00BKGT</t>
  </si>
  <si>
    <t>Warwick</t>
  </si>
  <si>
    <t>00BKGU</t>
  </si>
  <si>
    <t>Westbourne</t>
  </si>
  <si>
    <t>00BKGW</t>
  </si>
  <si>
    <t>West End</t>
  </si>
  <si>
    <t>London</t>
  </si>
  <si>
    <t>Ward</t>
  </si>
  <si>
    <t>Borough</t>
  </si>
  <si>
    <t>Index score</t>
  </si>
  <si>
    <t>Max and Min</t>
  </si>
  <si>
    <t>Max</t>
  </si>
  <si>
    <t>Min</t>
  </si>
  <si>
    <t>score less than -10</t>
  </si>
  <si>
    <t>score more than 10</t>
  </si>
  <si>
    <t>% &gt;110</t>
  </si>
  <si>
    <t>% &lt;90</t>
  </si>
  <si>
    <t># of wards</t>
  </si>
  <si>
    <t>Barking and Dagenham</t>
  </si>
  <si>
    <t>Barnet</t>
  </si>
  <si>
    <t>Bexley</t>
  </si>
  <si>
    <t>Brent</t>
  </si>
  <si>
    <t>Bromley</t>
  </si>
  <si>
    <t>Camden</t>
  </si>
  <si>
    <t>Croydon</t>
  </si>
  <si>
    <t>Ealing</t>
  </si>
  <si>
    <t>Enfield</t>
  </si>
  <si>
    <t>Greenwich</t>
  </si>
  <si>
    <t>Hackney</t>
  </si>
  <si>
    <t>Change</t>
  </si>
  <si>
    <t>MapShapetoNAme1</t>
  </si>
  <si>
    <t>Hammersmith and Fulham</t>
  </si>
  <si>
    <t>CityofLondon</t>
  </si>
  <si>
    <t>Haringey</t>
  </si>
  <si>
    <t>AbbeyBarking_Dagenham</t>
  </si>
  <si>
    <t>Harrow</t>
  </si>
  <si>
    <t>Havering</t>
  </si>
  <si>
    <t>Hillingdon</t>
  </si>
  <si>
    <t>ChadwellHeath</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</si>
  <si>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</si>
  <si>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</si>
  <si>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</si>
  <si>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</si>
  <si>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</si>
  <si>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</si>
  <si>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</si>
  <si>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</si>
  <si>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</si>
  <si>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</si>
  <si>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</si>
  <si>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</si>
  <si>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</si>
  <si>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</si>
  <si>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BrunswickPark</t>
  </si>
  <si>
    <t>Wandsworth</t>
  </si>
  <si>
    <t>BurntOak</t>
  </si>
  <si>
    <t>Westminster</t>
  </si>
  <si>
    <t>ChildsHill</t>
  </si>
  <si>
    <t>EastBarnet</t>
  </si>
  <si>
    <t>EastFinchley</t>
  </si>
  <si>
    <t>FinchleyChurchEnd</t>
  </si>
  <si>
    <t>GardenSuburb</t>
  </si>
  <si>
    <t>GoldersGreen</t>
  </si>
  <si>
    <t>HighBarnet</t>
  </si>
  <si>
    <t>MillHill</t>
  </si>
  <si>
    <t>WestFinchley</t>
  </si>
  <si>
    <t>WestHendon</t>
  </si>
  <si>
    <t>BlackfenandLamorbey</t>
  </si>
  <si>
    <t>BlendonandPenhill</t>
  </si>
  <si>
    <t>CrayMeadows</t>
  </si>
  <si>
    <t>DansonPark</t>
  </si>
  <si>
    <t>EastWickham</t>
  </si>
  <si>
    <t>FalconwoodandWelling</t>
  </si>
  <si>
    <t>LesnesAbbey</t>
  </si>
  <si>
    <t>NorthEnd</t>
  </si>
  <si>
    <t>NorthumberlandHeath</t>
  </si>
  <si>
    <t>StMary_s</t>
  </si>
  <si>
    <t>StMary's</t>
  </si>
  <si>
    <t>StMichael_s</t>
  </si>
  <si>
    <t>StMichael's</t>
  </si>
  <si>
    <t>ThamesmeadEast</t>
  </si>
  <si>
    <t>BrondesburyPark</t>
  </si>
  <si>
    <t>DollisHill</t>
  </si>
  <si>
    <t>DuddenHill</t>
  </si>
  <si>
    <t>KensalGreen</t>
  </si>
  <si>
    <t>NorthwickPark</t>
  </si>
  <si>
    <t>QueensPark</t>
  </si>
  <si>
    <t>WelshHarp</t>
  </si>
  <si>
    <t>WembleyCentral</t>
  </si>
  <si>
    <t>WillesdenGreen</t>
  </si>
  <si>
    <t>BigginHill</t>
  </si>
  <si>
    <t>BromleyCommonandKeston</t>
  </si>
  <si>
    <t>BromleyTown</t>
  </si>
  <si>
    <t>ChelsfieldandPrattsBottom</t>
  </si>
  <si>
    <t>ClockHouse</t>
  </si>
  <si>
    <t>CopersCope</t>
  </si>
  <si>
    <t>CrayValleyEast</t>
  </si>
  <si>
    <t>CrayValleyWest</t>
  </si>
  <si>
    <t>CrystalPalace</t>
  </si>
  <si>
    <t>FarnboroughandCrofton</t>
  </si>
  <si>
    <t>HayesandConeyHall</t>
  </si>
  <si>
    <t>KelseyandEdenPark</t>
  </si>
  <si>
    <t>MottinghamandChislehurstNorth</t>
  </si>
  <si>
    <t>PengeandCator</t>
  </si>
  <si>
    <t>PettsWoodandKnoll</t>
  </si>
  <si>
    <t>PlaistowandSundridge</t>
  </si>
  <si>
    <t>WestWickham</t>
  </si>
  <si>
    <t>CamdenTownwithPrimroseHill</t>
  </si>
  <si>
    <t>FortuneGreen</t>
  </si>
  <si>
    <t>FrognalandFitzjohns</t>
  </si>
  <si>
    <t>GospelOak</t>
  </si>
  <si>
    <t>HampsteadTown</t>
  </si>
  <si>
    <t>HolbornandCoventGarden</t>
  </si>
  <si>
    <t>KentishTown</t>
  </si>
  <si>
    <t>King_sCross</t>
  </si>
  <si>
    <t>King'sCross</t>
  </si>
  <si>
    <t>Regent_sPark</t>
  </si>
  <si>
    <t>Regent'sPark</t>
  </si>
  <si>
    <t>StPancrasandSomersTown</t>
  </si>
  <si>
    <t>SwissCottage</t>
  </si>
  <si>
    <t>WestHampstead</t>
  </si>
  <si>
    <t>BenshamManor</t>
  </si>
  <si>
    <t>BroadGreen</t>
  </si>
  <si>
    <t>CoulsdonEast</t>
  </si>
  <si>
    <t>CoulsdonWest</t>
  </si>
  <si>
    <t>NewAddington</t>
  </si>
  <si>
    <t>SelsdonandBallards</t>
  </si>
  <si>
    <t>SouthNorwood</t>
  </si>
  <si>
    <t>ThorntonHeath</t>
  </si>
  <si>
    <t>UpperNorwood</t>
  </si>
  <si>
    <t>WestThornton</t>
  </si>
  <si>
    <t>ActonCentral</t>
  </si>
  <si>
    <t>DormersWells</t>
  </si>
  <si>
    <t>EalingBroadway</t>
  </si>
  <si>
    <t>EalingCommon</t>
  </si>
  <si>
    <t>EastActon</t>
  </si>
  <si>
    <t>GreenfordBroadway</t>
  </si>
  <si>
    <t>GreenfordGreen</t>
  </si>
  <si>
    <t>HangerHill</t>
  </si>
  <si>
    <t>LadyMargaret</t>
  </si>
  <si>
    <t>NorthGreenford</t>
  </si>
  <si>
    <t>NortholtMandeville</t>
  </si>
  <si>
    <t>NortholtWestEnd</t>
  </si>
  <si>
    <t>NorwoodGreen</t>
  </si>
  <si>
    <t>SouthActon</t>
  </si>
  <si>
    <t>SouthallBroadway</t>
  </si>
  <si>
    <t>SouthallGreen</t>
  </si>
  <si>
    <t>BushHillPark</t>
  </si>
  <si>
    <t>EdmontonGreen</t>
  </si>
  <si>
    <t>EnfieldHighway</t>
  </si>
  <si>
    <t>EnfieldLock</t>
  </si>
  <si>
    <t>LowerEdmonton</t>
  </si>
  <si>
    <t>PalmersGreen</t>
  </si>
  <si>
    <t>PondersEnd</t>
  </si>
  <si>
    <t>SouthgateGreen</t>
  </si>
  <si>
    <t>TurkeyStreet</t>
  </si>
  <si>
    <t>UpperEdmonton</t>
  </si>
  <si>
    <t>WinchmoreHill</t>
  </si>
  <si>
    <t>AbbeyWood</t>
  </si>
  <si>
    <t>BlackheathWestcombe</t>
  </si>
  <si>
    <t>ColdharbourandNewEltham</t>
  </si>
  <si>
    <t>ElthamNorth</t>
  </si>
  <si>
    <t>ElthamSouth</t>
  </si>
  <si>
    <t>ElthamWest</t>
  </si>
  <si>
    <t>GreenwichWest</t>
  </si>
  <si>
    <t>KidbrookewithHornfair</t>
  </si>
  <si>
    <t>MiddleParkandSutcliffe</t>
  </si>
  <si>
    <t>ShootersHill</t>
  </si>
  <si>
    <t>ThamesmeadMoorings</t>
  </si>
  <si>
    <t>WoolwichCommon</t>
  </si>
  <si>
    <t>WoolwichRiverside</t>
  </si>
  <si>
    <t>DeBeauvoir</t>
  </si>
  <si>
    <t>HackneyCentral</t>
  </si>
  <si>
    <t>HackneyDowns</t>
  </si>
  <si>
    <t>King_sPark</t>
  </si>
  <si>
    <t>King'sPark</t>
  </si>
  <si>
    <t>NewRiver</t>
  </si>
  <si>
    <t>StokeNewingtonCentral</t>
  </si>
  <si>
    <t>AvonmoreandBrookGreen</t>
  </si>
  <si>
    <t>CollegeParkandOldOak</t>
  </si>
  <si>
    <t>FulhamBroadway</t>
  </si>
  <si>
    <t>FulhamReach</t>
  </si>
  <si>
    <t>HammersmithBroadway</t>
  </si>
  <si>
    <t>PalaceRiverside</t>
  </si>
  <si>
    <t>ParsonsGreenandWalham</t>
  </si>
  <si>
    <t>RavenscourtPark</t>
  </si>
  <si>
    <t>SandsEnd</t>
  </si>
  <si>
    <t>Shepherd_sBushGreen</t>
  </si>
  <si>
    <t>Shepherd'sBushGreen</t>
  </si>
  <si>
    <t>WormholtandWhiteCity</t>
  </si>
  <si>
    <t>BoundsGreen</t>
  </si>
  <si>
    <t>BruceGrove</t>
  </si>
  <si>
    <t>CrouchEnd</t>
  </si>
  <si>
    <t>FortisGreen</t>
  </si>
  <si>
    <t>MuswellHill</t>
  </si>
  <si>
    <t>NoelPark</t>
  </si>
  <si>
    <t>NorthumberlandPark</t>
  </si>
  <si>
    <t>StAnn_s</t>
  </si>
  <si>
    <t>StAnn's</t>
  </si>
  <si>
    <t>SevenSisters</t>
  </si>
  <si>
    <t>StroudGreen</t>
  </si>
  <si>
    <t>TottenhamGreen</t>
  </si>
  <si>
    <t>TottenhamHale</t>
  </si>
  <si>
    <t>WestGreen</t>
  </si>
  <si>
    <t>WhiteHartLane</t>
  </si>
  <si>
    <t>HarrowontheHill</t>
  </si>
  <si>
    <t>HarrowWeald</t>
  </si>
  <si>
    <t>HatchEnd</t>
  </si>
  <si>
    <t>HeadstoneNorth</t>
  </si>
  <si>
    <t>HeadstoneSouth</t>
  </si>
  <si>
    <t>KentonEast</t>
  </si>
  <si>
    <t>KentonWest</t>
  </si>
  <si>
    <t>PinnerSouth</t>
  </si>
  <si>
    <t>RaynersLane</t>
  </si>
  <si>
    <t>StanmorePark</t>
  </si>
  <si>
    <t>WestHarrow</t>
  </si>
  <si>
    <t>ElmPark</t>
  </si>
  <si>
    <t>EmersonPark</t>
  </si>
  <si>
    <t>HaroldWood</t>
  </si>
  <si>
    <t>HaveringPark</t>
  </si>
  <si>
    <t>RainhamandWennington</t>
  </si>
  <si>
    <t>RomfordTown</t>
  </si>
  <si>
    <t>StAndrew_s</t>
  </si>
  <si>
    <t>StAndrew's</t>
  </si>
  <si>
    <t>SouthHornchurch</t>
  </si>
  <si>
    <t>Squirrel_sHeath</t>
  </si>
  <si>
    <t>Squirrel'sHeath</t>
  </si>
  <si>
    <t>EastcoteandEastRuislip</t>
  </si>
  <si>
    <t>HeathrowVillages</t>
  </si>
  <si>
    <t>HillingdonEast</t>
  </si>
  <si>
    <t>NorthwoodHills</t>
  </si>
  <si>
    <t>SouthRuislip</t>
  </si>
  <si>
    <t>UxbridgeNorth</t>
  </si>
  <si>
    <t>UxbridgeSouth</t>
  </si>
  <si>
    <t>WestDrayton</t>
  </si>
  <si>
    <t>WestRuislip</t>
  </si>
  <si>
    <t>ChiswickHomefields</t>
  </si>
  <si>
    <t>ChiswickRiverside</t>
  </si>
  <si>
    <t>FelthamNorth</t>
  </si>
  <si>
    <t>FelthamWest</t>
  </si>
  <si>
    <t>HanworthPark</t>
  </si>
  <si>
    <t>HestonCentral</t>
  </si>
  <si>
    <t>HestonEast</t>
  </si>
  <si>
    <t>HestonWest</t>
  </si>
  <si>
    <t>HounslowCentral</t>
  </si>
  <si>
    <t>HounslowHeath</t>
  </si>
  <si>
    <t>HounslowSouth</t>
  </si>
  <si>
    <t>HounslowWest</t>
  </si>
  <si>
    <t>OsterleyandSpringGrove</t>
  </si>
  <si>
    <t>TurnhamGreen</t>
  </si>
  <si>
    <t>FinsburyPark</t>
  </si>
  <si>
    <t>HighburyEast</t>
  </si>
  <si>
    <t>HighburyWest</t>
  </si>
  <si>
    <t>StGeorge_s</t>
  </si>
  <si>
    <t>StGeorge's</t>
  </si>
  <si>
    <t>StPeter_s</t>
  </si>
  <si>
    <t>StPeter's</t>
  </si>
  <si>
    <t>Earl_sCourt</t>
  </si>
  <si>
    <t>Earl'sCourt</t>
  </si>
  <si>
    <t>HansTown</t>
  </si>
  <si>
    <t>NottingBarns</t>
  </si>
  <si>
    <t>Queen_sGate</t>
  </si>
  <si>
    <t>Queen'sGate</t>
  </si>
  <si>
    <t>RoyalHospital</t>
  </si>
  <si>
    <t>StCharles</t>
  </si>
  <si>
    <t>ChessingtonNorthandHook</t>
  </si>
  <si>
    <t>ChessingtonSouth</t>
  </si>
  <si>
    <t>CoombeHill</t>
  </si>
  <si>
    <t>CoombeVale</t>
  </si>
  <si>
    <t>OldMalden</t>
  </si>
  <si>
    <t>StJames</t>
  </si>
  <si>
    <t>StMark_s</t>
  </si>
  <si>
    <t>StMark's</t>
  </si>
  <si>
    <t>SurbitonHill</t>
  </si>
  <si>
    <t>TolworthandHookRise</t>
  </si>
  <si>
    <t>Bishop_s</t>
  </si>
  <si>
    <t>BrixtonHill</t>
  </si>
  <si>
    <t>ClaphamCommon</t>
  </si>
  <si>
    <t>ClaphamTown</t>
  </si>
  <si>
    <t>GipsyHill</t>
  </si>
  <si>
    <t>HerneHill</t>
  </si>
  <si>
    <t>Knight_sHill</t>
  </si>
  <si>
    <t>Knight'sHill</t>
  </si>
  <si>
    <t>Prince_s</t>
  </si>
  <si>
    <t>StLeonard_s</t>
  </si>
  <si>
    <t>StLeonard's</t>
  </si>
  <si>
    <t>StreathamHill</t>
  </si>
  <si>
    <t>StreathamSouth</t>
  </si>
  <si>
    <t>StreathamWells</t>
  </si>
  <si>
    <t>ThurlowPark</t>
  </si>
  <si>
    <t>TulseHill</t>
  </si>
  <si>
    <t>CatfordSouth</t>
  </si>
  <si>
    <t>CroftonPark</t>
  </si>
  <si>
    <t>ForestHill</t>
  </si>
  <si>
    <t>GrovePark</t>
  </si>
  <si>
    <t>LeeGreen</t>
  </si>
  <si>
    <t>LewishamCentral</t>
  </si>
  <si>
    <t>NewCross</t>
  </si>
  <si>
    <t>PerryVale</t>
  </si>
  <si>
    <t>RusheyGreen</t>
  </si>
  <si>
    <t>TelegraphHill</t>
  </si>
  <si>
    <t>AbbeyMerton</t>
  </si>
  <si>
    <t>CannonHill</t>
  </si>
  <si>
    <t>ColliersWood</t>
  </si>
  <si>
    <t>CricketGreen</t>
  </si>
  <si>
    <t>Figge_sMarsh</t>
  </si>
  <si>
    <t>Figge'sMarsh</t>
  </si>
  <si>
    <t>LavenderFields</t>
  </si>
  <si>
    <t>LowerMorden</t>
  </si>
  <si>
    <t>MertonPark</t>
  </si>
  <si>
    <t>PollardsHill</t>
  </si>
  <si>
    <t>RaynesPark</t>
  </si>
  <si>
    <t>StHelier</t>
  </si>
  <si>
    <t>WestBarnes</t>
  </si>
  <si>
    <t>WimbledonPark</t>
  </si>
  <si>
    <t>CanningTownNorth</t>
  </si>
  <si>
    <t>CanningTownSouth</t>
  </si>
  <si>
    <t>CustomHouse</t>
  </si>
  <si>
    <t>EastHamCentral</t>
  </si>
  <si>
    <t>EastHamNorth</t>
  </si>
  <si>
    <t>EastHamSouth</t>
  </si>
  <si>
    <t>ForestGateNorth</t>
  </si>
  <si>
    <t>ForestGateSouth</t>
  </si>
  <si>
    <t>GreenStreetEast</t>
  </si>
  <si>
    <t>GreenStreetWest</t>
  </si>
  <si>
    <t>LittleIlford</t>
  </si>
  <si>
    <t>ManorPark</t>
  </si>
  <si>
    <t>PlaistowNorth</t>
  </si>
  <si>
    <t>PlaistowSouth</t>
  </si>
  <si>
    <t>RoyalDocks</t>
  </si>
  <si>
    <t>StratfordandNewTown</t>
  </si>
  <si>
    <t>WallEnd</t>
  </si>
  <si>
    <t>WestHam</t>
  </si>
  <si>
    <t>ChurchEnd</t>
  </si>
  <si>
    <t>SevenKings</t>
  </si>
  <si>
    <t>EastSheen</t>
  </si>
  <si>
    <t>FulwellandHamptonHill</t>
  </si>
  <si>
    <t>Ham_Petersham</t>
  </si>
  <si>
    <t>Ham,PetershamandRichmondRiverside</t>
  </si>
  <si>
    <t>HamptonNorth</t>
  </si>
  <si>
    <t>HamptonWick</t>
  </si>
  <si>
    <t>MortlakeandBarnesCommon</t>
  </si>
  <si>
    <t>NorthRichmond</t>
  </si>
  <si>
    <t>StMargaretsandNorthTwickenham</t>
  </si>
  <si>
    <t>SouthRichmond</t>
  </si>
  <si>
    <t>SouthTwickenham</t>
  </si>
  <si>
    <t>TwickenhamRiverside</t>
  </si>
  <si>
    <t>WestTwickenham</t>
  </si>
  <si>
    <t>CamberwellGreen</t>
  </si>
  <si>
    <t>EastDulwich</t>
  </si>
  <si>
    <t>EastWalworth</t>
  </si>
  <si>
    <t>PeckhamRye</t>
  </si>
  <si>
    <t>SouthBermondsey</t>
  </si>
  <si>
    <t>SouthCamberwell</t>
  </si>
  <si>
    <t>SurreyDocks</t>
  </si>
  <si>
    <t>TheLane</t>
  </si>
  <si>
    <t>BeddingtonNorth</t>
  </si>
  <si>
    <t>BeddingtonSouth</t>
  </si>
  <si>
    <t>CarshaltonCentral</t>
  </si>
  <si>
    <t>CarshaltonSouthandClockhouse</t>
  </si>
  <si>
    <t>SuttonCentral</t>
  </si>
  <si>
    <t>SuttonNorth</t>
  </si>
  <si>
    <t>SuttonSouth</t>
  </si>
  <si>
    <t>SuttonWest</t>
  </si>
  <si>
    <t>TheWrythe</t>
  </si>
  <si>
    <t>WallingtonNorth</t>
  </si>
  <si>
    <t>WallingtonSouth</t>
  </si>
  <si>
    <t>WandleValley</t>
  </si>
  <si>
    <t>WorcesterPark</t>
  </si>
  <si>
    <t>BethnalGreenNorth</t>
  </si>
  <si>
    <t>BethnalGreenSouth</t>
  </si>
  <si>
    <t>BlackwallandCubittTown</t>
  </si>
  <si>
    <t>BowEast</t>
  </si>
  <si>
    <t>BowWest</t>
  </si>
  <si>
    <t>Bromley_by_Bow</t>
  </si>
  <si>
    <t>EastIndiaandLansbury</t>
  </si>
  <si>
    <t>MileEndandGlobeTown</t>
  </si>
  <si>
    <t>MileEndEast</t>
  </si>
  <si>
    <t>StDunstan_sandStepneyGreen</t>
  </si>
  <si>
    <t>StDunstan'sandStepneyGreen</t>
  </si>
  <si>
    <t>StKatharine_sandWapping</t>
  </si>
  <si>
    <t>StKatharine'sandWapping</t>
  </si>
  <si>
    <t>SpitalfieldsandBanglatown</t>
  </si>
  <si>
    <t>CannHall</t>
  </si>
  <si>
    <t>ChapelEnd</t>
  </si>
  <si>
    <t>ChingfordGreen</t>
  </si>
  <si>
    <t>GroveGreen</t>
  </si>
  <si>
    <t>HaleEndandHighamsPark</t>
  </si>
  <si>
    <t>HatchLane</t>
  </si>
  <si>
    <t>HighStreet</t>
  </si>
  <si>
    <t>HighamHill</t>
  </si>
  <si>
    <t>HoeStreet</t>
  </si>
  <si>
    <t>LeaBridge</t>
  </si>
  <si>
    <t>WilliamMorris</t>
  </si>
  <si>
    <t>WoodStreet</t>
  </si>
  <si>
    <t>EastPutney</t>
  </si>
  <si>
    <t>StMary_sPark</t>
  </si>
  <si>
    <t>StMary'sPark</t>
  </si>
  <si>
    <t>WandsworthCommon</t>
  </si>
  <si>
    <t>WestHill</t>
  </si>
  <si>
    <t>WestPutney</t>
  </si>
  <si>
    <t>AbbeyRoad</t>
  </si>
  <si>
    <t>BryanstonandDorsetSquare</t>
  </si>
  <si>
    <t>ChurchStreet</t>
  </si>
  <si>
    <t>HarrowRoad</t>
  </si>
  <si>
    <t>HydePark</t>
  </si>
  <si>
    <t>KnightsbridgeandBelgravia</t>
  </si>
  <si>
    <t>LancasterGate</t>
  </si>
  <si>
    <t>LittleVenice</t>
  </si>
  <si>
    <t>MaidaVale</t>
  </si>
  <si>
    <t>MaryleboneHighStreet</t>
  </si>
  <si>
    <t>Queen_sPark</t>
  </si>
  <si>
    <t>Queen'sPark</t>
  </si>
  <si>
    <t>StJames_s</t>
  </si>
  <si>
    <t>StJames's</t>
  </si>
  <si>
    <t>VincentSquare</t>
  </si>
  <si>
    <t>WestEnd</t>
  </si>
  <si>
    <r>
      <t xml:space="preserve">These </t>
    </r>
    <r>
      <rPr>
        <b/>
        <sz val="10"/>
        <rFont val="Arial"/>
        <family val="2"/>
        <charset val="0"/>
      </rPr>
      <t>ward level fuel poverty scores</t>
    </r>
    <r>
      <rPr>
        <sz val="10"/>
        <rFont val="Arial"/>
        <charset val="0"/>
      </rPr>
      <t xml:space="preserve"> are a general measure of risk of fuel poverty based on 12 indicators. The England and Wales average each year is 0. </t>
    </r>
    <r>
      <rPr>
        <b/>
        <sz val="10"/>
        <rFont val="Arial"/>
        <family val="2"/>
        <charset val="0"/>
      </rPr>
      <t>Scores below 0 are more likely to be at risk from fuel poverty</t>
    </r>
    <r>
      <rPr>
        <sz val="10"/>
        <rFont val="Arial"/>
        <charset val="0"/>
      </rPr>
      <t xml:space="preserve"> according to these measures. </t>
    </r>
    <r>
      <rPr>
        <b/>
        <sz val="10"/>
        <rFont val="Arial"/>
        <family val="2"/>
        <charset val="0"/>
      </rPr>
      <t>Users can adjust the weight</t>
    </r>
    <r>
      <rPr>
        <sz val="10"/>
        <rFont val="Arial"/>
        <charset val="0"/>
      </rPr>
      <t xml:space="preserve"> of each indicator depending on what they consider to be the more or less important. This is done either by entering a number between 0 and 10 in the importance row or by moving the slider. The scores throughout this spreadsheet will update automatically.</t>
    </r>
  </si>
  <si>
    <t>Theme</t>
  </si>
  <si>
    <t>Housing</t>
  </si>
  <si>
    <t>Health</t>
  </si>
  <si>
    <t>Older people</t>
  </si>
  <si>
    <t>Worklessness</t>
  </si>
  <si>
    <t>Poverty</t>
  </si>
  <si>
    <t>Indicator name</t>
  </si>
  <si>
    <t>The source information is also shown below the data in 'Index Scores'</t>
  </si>
  <si>
    <t>Importance</t>
  </si>
  <si>
    <t xml:space="preserve">
10 = very important and 
0 = not important at all</t>
  </si>
  <si>
    <r>
      <t xml:space="preserve">Numbers highlighted in </t>
    </r>
    <r>
      <rPr>
        <b/>
        <sz val="8"/>
        <color indexed="50"/>
        <rFont val="Arial"/>
        <family val="2"/>
        <charset val="0"/>
      </rPr>
      <t>green</t>
    </r>
    <r>
      <rPr>
        <b/>
        <sz val="8"/>
        <rFont val="Arial"/>
        <family val="2"/>
        <charset val="0"/>
      </rPr>
      <t xml:space="preserve"> are wards in top 25%, and </t>
    </r>
    <r>
      <rPr>
        <b/>
        <sz val="8"/>
        <color indexed="29"/>
        <rFont val="Arial"/>
        <family val="2"/>
        <charset val="0"/>
      </rPr>
      <t>red</t>
    </r>
    <r>
      <rPr>
        <b/>
        <sz val="8"/>
        <rFont val="Arial"/>
        <family val="2"/>
        <charset val="0"/>
      </rPr>
      <t xml:space="preserve"> in bottom 25%</t>
    </r>
  </si>
  <si>
    <r>
      <t>Average change (</t>
    </r>
    <r>
      <rPr>
        <b/>
        <sz val="8"/>
        <color indexed="17"/>
        <rFont val="Arial"/>
        <family val="2"/>
        <charset val="0"/>
      </rPr>
      <t>green</t>
    </r>
    <r>
      <rPr>
        <b/>
        <sz val="8"/>
        <rFont val="Arial"/>
        <family val="2"/>
        <charset val="0"/>
      </rPr>
      <t xml:space="preserve"> significantly improving, </t>
    </r>
    <r>
      <rPr>
        <b/>
        <sz val="8"/>
        <color indexed="10"/>
        <rFont val="Arial"/>
        <family val="2"/>
        <charset val="0"/>
      </rPr>
      <t>red</t>
    </r>
    <r>
      <rPr>
        <b/>
        <sz val="8"/>
        <rFont val="Arial"/>
        <family val="2"/>
        <charset val="0"/>
      </rPr>
      <t xml:space="preserve"> significantly reducing)</t>
    </r>
  </si>
  <si>
    <r>
      <t xml:space="preserve">See </t>
    </r>
    <r>
      <rPr>
        <b/>
        <u/>
        <sz val="12"/>
        <color indexed="48"/>
        <rFont val="Arial"/>
        <family val="2"/>
        <charset val="0"/>
      </rPr>
      <t>Charts</t>
    </r>
    <r>
      <rPr>
        <b/>
        <u/>
        <sz val="10"/>
        <color indexed="48"/>
        <rFont val="Arial"/>
        <family val="2"/>
        <charset val="0"/>
      </rPr>
      <t xml:space="preserve"> for 2010 scores</t>
    </r>
  </si>
  <si>
    <r>
      <t xml:space="preserve">See a </t>
    </r>
    <r>
      <rPr>
        <b/>
        <u/>
        <sz val="12"/>
        <color indexed="48"/>
        <rFont val="Arial"/>
        <family val="2"/>
        <charset val="0"/>
      </rPr>
      <t>Map</t>
    </r>
    <r>
      <rPr>
        <b/>
        <u/>
        <sz val="10"/>
        <color indexed="48"/>
        <rFont val="Arial"/>
        <family val="2"/>
        <charset val="0"/>
      </rPr>
      <t xml:space="preserve"> of scores</t>
    </r>
  </si>
  <si>
    <t>Overall fuel poverty indicator score (E&amp;W = 0)</t>
  </si>
  <si>
    <t>See full data set (index scores)</t>
  </si>
  <si>
    <t>Borough name</t>
  </si>
  <si>
    <t>See full data set (e.g. numbers/rates)</t>
  </si>
  <si>
    <t>Clicking on a borough name will take you to a chart that shows wards in that borough. The scores shown are for 2009. The charts will update automatically based on the weightings applied on the 'Dashboard'</t>
  </si>
  <si>
    <t xml:space="preserve">Number of wards with score </t>
  </si>
  <si>
    <t xml:space="preserve">Percentage of wards with score </t>
  </si>
  <si>
    <t>If you are unsure of the ward name that you require information for, search using the NOMIS website.</t>
  </si>
  <si>
    <t>Highest score</t>
  </si>
  <si>
    <t>Lowest score</t>
  </si>
  <si>
    <t>less than -10</t>
  </si>
  <si>
    <t>more than 10</t>
  </si>
  <si>
    <r>
      <t xml:space="preserve">See all wards in London </t>
    </r>
    <r>
      <rPr>
        <b/>
        <u/>
        <sz val="14"/>
        <color indexed="48"/>
        <rFont val="Arial"/>
        <family val="2"/>
        <charset val="0"/>
      </rPr>
      <t xml:space="preserve">ranked </t>
    </r>
    <r>
      <rPr>
        <b/>
        <u/>
        <sz val="11"/>
        <color indexed="48"/>
        <rFont val="Arial"/>
        <family val="2"/>
        <charset val="0"/>
      </rPr>
      <t>by their 2010 index score</t>
    </r>
  </si>
  <si>
    <r>
      <t xml:space="preserve">See the scores on a </t>
    </r>
    <r>
      <rPr>
        <b/>
        <u/>
        <sz val="14"/>
        <color indexed="48"/>
        <rFont val="Arial"/>
        <family val="2"/>
        <charset val="0"/>
      </rPr>
      <t>ward map</t>
    </r>
    <r>
      <rPr>
        <b/>
        <u/>
        <sz val="11"/>
        <color indexed="48"/>
        <rFont val="Arial"/>
        <family val="2"/>
        <charset val="0"/>
      </rPr>
      <t xml:space="preserve"> of London</t>
    </r>
  </si>
  <si>
    <t>Back to Dashboard</t>
  </si>
  <si>
    <t>Contains Ordnance Survey data © Crown copyright and database rights 2011.</t>
  </si>
  <si>
    <t>St. Mary's</t>
  </si>
  <si>
    <t>St. Michael's</t>
  </si>
  <si>
    <t>St. Pancras and Somers Town</t>
  </si>
  <si>
    <t>St. Ann's</t>
  </si>
  <si>
    <t>St. Andrew's</t>
  </si>
  <si>
    <t>St. George's</t>
  </si>
  <si>
    <t>St. Peter's</t>
  </si>
  <si>
    <t>St. Charles</t>
  </si>
  <si>
    <t>St. James</t>
  </si>
  <si>
    <t>St. Mark's</t>
  </si>
  <si>
    <t>St. Leonard's</t>
  </si>
  <si>
    <t>St. Helier</t>
  </si>
  <si>
    <t>St. Margarets and North Twickenham</t>
  </si>
  <si>
    <t>St. Dunstan's and Stepney Green</t>
  </si>
  <si>
    <t>St. Katharine's and Wapping</t>
  </si>
  <si>
    <t>Roehampton and Putney Heath</t>
  </si>
  <si>
    <t>St. Mary's Park</t>
  </si>
  <si>
    <t>St. James's</t>
  </si>
  <si>
    <t>London Rank 2009 (out of 625)</t>
  </si>
  <si>
    <t>Index Score 2010</t>
  </si>
  <si>
    <t>1 = Lowest risk of fuel poverty</t>
  </si>
  <si>
    <t>Score</t>
  </si>
  <si>
    <r>
      <t xml:space="preserve">See </t>
    </r>
    <r>
      <rPr>
        <b/>
        <u/>
        <sz val="14"/>
        <color indexed="48"/>
        <rFont val="Arial"/>
        <family val="2"/>
        <charset val="0"/>
      </rPr>
      <t>ward map</t>
    </r>
  </si>
  <si>
    <t>Select year</t>
  </si>
  <si>
    <t>make feefoRm color equal to this value</t>
  </si>
  <si>
    <t>OBJECT</t>
  </si>
  <si>
    <t>ShortDistrict</t>
  </si>
  <si>
    <t>Freeform 631</t>
  </si>
  <si>
    <t>CityOfLondon</t>
  </si>
  <si>
    <t>Freeform 4</t>
  </si>
  <si>
    <t>BarkingDagenham</t>
  </si>
  <si>
    <t>Freeform 5</t>
  </si>
  <si>
    <t>Freeform 6</t>
  </si>
  <si>
    <t>Freeform 51</t>
  </si>
  <si>
    <t>Freeform 7</t>
  </si>
  <si>
    <t>Freeform 8</t>
  </si>
  <si>
    <t>Freeform 9</t>
  </si>
  <si>
    <t>Freeform 54</t>
  </si>
  <si>
    <t>Freeform 10</t>
  </si>
  <si>
    <t>Freeform 11</t>
  </si>
  <si>
    <t>Freeform 12</t>
  </si>
  <si>
    <t>Freeform 13</t>
  </si>
  <si>
    <t>Freeform 14</t>
  </si>
  <si>
    <t>Freeform 192</t>
  </si>
  <si>
    <t>Freeform 15</t>
  </si>
  <si>
    <t>Freeform 18</t>
  </si>
  <si>
    <t>Freeform 16</t>
  </si>
  <si>
    <t>Freeform 17</t>
  </si>
  <si>
    <t>Freeform 55</t>
  </si>
  <si>
    <t>Freeform 19</t>
  </si>
  <si>
    <t>Threshold values</t>
  </si>
  <si>
    <t>Colourcode</t>
  </si>
  <si>
    <t>Freeform 20</t>
  </si>
  <si>
    <t>Freeform 21</t>
  </si>
  <si>
    <t>Freeform 22</t>
  </si>
  <si>
    <t>Freeform 23</t>
  </si>
  <si>
    <t>Freeform 24</t>
  </si>
  <si>
    <t>Freeform 25</t>
  </si>
  <si>
    <t>Freeform 376</t>
  </si>
  <si>
    <t>Freeform 26</t>
  </si>
  <si>
    <t>Freeform 27</t>
  </si>
  <si>
    <t>Freeform 378</t>
  </si>
  <si>
    <t>Freeform 28</t>
  </si>
  <si>
    <t>Freeform 29</t>
  </si>
  <si>
    <t>Freeform 30</t>
  </si>
  <si>
    <t>Freeform 451</t>
  </si>
  <si>
    <t>Legend</t>
  </si>
  <si>
    <t>Freeform 31</t>
  </si>
  <si>
    <t>Freeform 242</t>
  </si>
  <si>
    <t>Freeform 32</t>
  </si>
  <si>
    <t>Fuel poverty score range</t>
  </si>
  <si>
    <t>Occurrences</t>
  </si>
  <si>
    <t>Ward boundary</t>
  </si>
  <si>
    <t>Freeform 33</t>
  </si>
  <si>
    <t>Low risk</t>
  </si>
  <si>
    <t>range</t>
  </si>
  <si>
    <t>Freeform 34</t>
  </si>
  <si>
    <t>Borough boundary</t>
  </si>
  <si>
    <t>Freeform 35</t>
  </si>
  <si>
    <t>Freeform 36</t>
  </si>
  <si>
    <t>Freeform 546</t>
  </si>
  <si>
    <t>Freeform 37</t>
  </si>
  <si>
    <t>Freeform 610</t>
  </si>
  <si>
    <t>Freeform 38</t>
  </si>
  <si>
    <t>High risk</t>
  </si>
  <si>
    <t>Freeform 39</t>
  </si>
  <si>
    <t>Freeform 40</t>
  </si>
  <si>
    <t>Freeform 601</t>
  </si>
  <si>
    <t>Freeform 41</t>
  </si>
  <si>
    <t>Freeform 42</t>
  </si>
  <si>
    <t>Freeform 43</t>
  </si>
  <si>
    <t>Freeform 44</t>
  </si>
  <si>
    <t>Freeform 45</t>
  </si>
  <si>
    <t>Freeform 46</t>
  </si>
  <si>
    <t>Freeform 47</t>
  </si>
  <si>
    <t>Freeform 48</t>
  </si>
  <si>
    <t>Freeform 49</t>
  </si>
  <si>
    <t>Freeform 50</t>
  </si>
  <si>
    <t>Freeform 52</t>
  </si>
  <si>
    <t>Freeform 88</t>
  </si>
  <si>
    <t>Freeform 53</t>
  </si>
  <si>
    <t>Freeform 56</t>
  </si>
  <si>
    <t>Freeform 57</t>
  </si>
  <si>
    <t>Freeform 58</t>
  </si>
  <si>
    <t>Freeform 59</t>
  </si>
  <si>
    <t>Freeform 60</t>
  </si>
  <si>
    <t>Freeform 478</t>
  </si>
  <si>
    <t>Freeform 61</t>
  </si>
  <si>
    <t>Freeform 205</t>
  </si>
  <si>
    <t>Freeform 62</t>
  </si>
  <si>
    <t>Freeform 63</t>
  </si>
  <si>
    <t>Freeform 273</t>
  </si>
  <si>
    <t>Freeform 64</t>
  </si>
  <si>
    <t>Freeform 65</t>
  </si>
  <si>
    <t>Freeform 66</t>
  </si>
  <si>
    <t>Freeform 240</t>
  </si>
  <si>
    <t>Freeform 67</t>
  </si>
  <si>
    <t>Freeform 68</t>
  </si>
  <si>
    <t>Freeform 69</t>
  </si>
  <si>
    <t>Freeform 70</t>
  </si>
  <si>
    <t>Freeform 244</t>
  </si>
  <si>
    <t>Freeform 71</t>
  </si>
  <si>
    <t>Freeform 72</t>
  </si>
  <si>
    <t>Freeform 547</t>
  </si>
  <si>
    <t>Freeform 73</t>
  </si>
  <si>
    <t>Freeform 74</t>
  </si>
  <si>
    <t>Freeform 75</t>
  </si>
  <si>
    <t>Freeform 76</t>
  </si>
  <si>
    <t>Freeform 377</t>
  </si>
  <si>
    <t>Freeform 77</t>
  </si>
  <si>
    <t>Freeform 78</t>
  </si>
  <si>
    <t>Freeform 79</t>
  </si>
  <si>
    <t>Freeform 80</t>
  </si>
  <si>
    <t>Freeform 81</t>
  </si>
  <si>
    <t>Freeform 82</t>
  </si>
  <si>
    <t>Freeform 392</t>
  </si>
  <si>
    <t>Freeform 83</t>
  </si>
  <si>
    <t>Freeform 84</t>
  </si>
  <si>
    <t>Freeform 85</t>
  </si>
  <si>
    <t>Freeform 86</t>
  </si>
  <si>
    <t>Freeform 87</t>
  </si>
  <si>
    <t>Freeform 89</t>
  </si>
  <si>
    <t>Freeform 462</t>
  </si>
  <si>
    <t>Freeform 90</t>
  </si>
  <si>
    <t>Freeform 91</t>
  </si>
  <si>
    <t>Freeform 563</t>
  </si>
  <si>
    <t>Freeform 92</t>
  </si>
  <si>
    <t>Freeform 93</t>
  </si>
  <si>
    <t>Freeform 94</t>
  </si>
  <si>
    <t>Freeform 224</t>
  </si>
  <si>
    <t>Freeform 95</t>
  </si>
  <si>
    <t>Freeform 489</t>
  </si>
  <si>
    <t>Freeform 96</t>
  </si>
  <si>
    <t>Freeform 476</t>
  </si>
  <si>
    <t>Freeform 97</t>
  </si>
  <si>
    <t>Freeform 577</t>
  </si>
  <si>
    <t>Freeform 98</t>
  </si>
  <si>
    <t>Freeform 532</t>
  </si>
  <si>
    <t>Freeform 99</t>
  </si>
  <si>
    <t>Freeform 100</t>
  </si>
  <si>
    <t>Freeform 101</t>
  </si>
  <si>
    <t>Freeform 102</t>
  </si>
  <si>
    <t>Freeform 103</t>
  </si>
  <si>
    <t>Freeform 104</t>
  </si>
  <si>
    <t>Freeform 571</t>
  </si>
  <si>
    <t>Freeform 105</t>
  </si>
  <si>
    <t>Freeform 420</t>
  </si>
  <si>
    <t>Freeform 106</t>
  </si>
  <si>
    <t>Freeform 107</t>
  </si>
  <si>
    <t>Freeform 411</t>
  </si>
  <si>
    <t>Freeform 108</t>
  </si>
  <si>
    <t>Freeform 109</t>
  </si>
  <si>
    <t>Freeform 110</t>
  </si>
  <si>
    <t>Freeform 111</t>
  </si>
  <si>
    <t>Freeform 112</t>
  </si>
  <si>
    <t>Freeform 113</t>
  </si>
  <si>
    <t>Freeform 114</t>
  </si>
  <si>
    <t>Freeform 115</t>
  </si>
  <si>
    <t>Freeform 116</t>
  </si>
  <si>
    <t>Freeform 354</t>
  </si>
  <si>
    <t>Freeform 117</t>
  </si>
  <si>
    <t>Freeform 444</t>
  </si>
  <si>
    <t>Freeform 118</t>
  </si>
  <si>
    <t>Freeform 119</t>
  </si>
  <si>
    <t>Freeform 120</t>
  </si>
  <si>
    <t>Freeform 550</t>
  </si>
  <si>
    <t>Freeform 121</t>
  </si>
  <si>
    <t>Freeform 122</t>
  </si>
  <si>
    <t>Freeform 619</t>
  </si>
  <si>
    <t>Freeform 123</t>
  </si>
  <si>
    <t>Freeform 604</t>
  </si>
  <si>
    <t>Freeform 124</t>
  </si>
  <si>
    <t>Freeform 125</t>
  </si>
  <si>
    <t>Freeform 126</t>
  </si>
  <si>
    <t>Freeform 358</t>
  </si>
  <si>
    <t>Freeform 127</t>
  </si>
  <si>
    <t>Freeform 128</t>
  </si>
  <si>
    <t>Freeform 129</t>
  </si>
  <si>
    <t>Freeform 130</t>
  </si>
  <si>
    <t>Freeform 517</t>
  </si>
  <si>
    <t>Freeform 131</t>
  </si>
  <si>
    <t>Freeform 401</t>
  </si>
  <si>
    <t>Freeform 132</t>
  </si>
  <si>
    <t>Freeform 133</t>
  </si>
  <si>
    <t>Freeform 525</t>
  </si>
  <si>
    <t>Freeform 134</t>
  </si>
  <si>
    <t>Freeform 135</t>
  </si>
  <si>
    <t>Freeform 136</t>
  </si>
  <si>
    <t>Freeform 137</t>
  </si>
  <si>
    <t>Freeform 138</t>
  </si>
  <si>
    <t>Freeform 139</t>
  </si>
  <si>
    <t>Freeform 143</t>
  </si>
  <si>
    <t>Freeform 140</t>
  </si>
  <si>
    <t>Freeform 141</t>
  </si>
  <si>
    <t>Freeform 429</t>
  </si>
  <si>
    <t>Freeform 142</t>
  </si>
  <si>
    <t>Freeform 144</t>
  </si>
  <si>
    <t>Freeform 402</t>
  </si>
  <si>
    <t>Freeform 145</t>
  </si>
  <si>
    <t>Freeform 416</t>
  </si>
  <si>
    <t>Freeform 146</t>
  </si>
  <si>
    <t>Freeform 147</t>
  </si>
  <si>
    <t>Freeform 530</t>
  </si>
  <si>
    <t>Freeform 148</t>
  </si>
  <si>
    <t>Freeform 166</t>
  </si>
  <si>
    <t>Freeform 149</t>
  </si>
  <si>
    <t>Freeform 150</t>
  </si>
  <si>
    <t>Freeform 151</t>
  </si>
  <si>
    <t>Freeform 152</t>
  </si>
  <si>
    <t>Freeform 153</t>
  </si>
  <si>
    <t>Freeform 154</t>
  </si>
  <si>
    <t>Freeform 155</t>
  </si>
  <si>
    <t>Freeform 281</t>
  </si>
  <si>
    <t>Freeform 156</t>
  </si>
  <si>
    <t>Freeform 157</t>
  </si>
  <si>
    <t>Freeform 158</t>
  </si>
  <si>
    <t>Freeform 159</t>
  </si>
  <si>
    <t>Freeform 280</t>
  </si>
  <si>
    <t>Freeform 160</t>
  </si>
  <si>
    <t>Freeform 326</t>
  </si>
  <si>
    <t>Freeform 161</t>
  </si>
  <si>
    <t>Freeform 162</t>
  </si>
  <si>
    <t>Freeform 163</t>
  </si>
  <si>
    <t>Freeform 164</t>
  </si>
  <si>
    <t>Freeform 165</t>
  </si>
  <si>
    <t>Freeform 267</t>
  </si>
  <si>
    <t>Freeform 167</t>
  </si>
  <si>
    <t>Freeform 168</t>
  </si>
  <si>
    <t>Freeform 169</t>
  </si>
  <si>
    <t>Freeform 170</t>
  </si>
  <si>
    <t>Freeform 171</t>
  </si>
  <si>
    <t>Freeform 172</t>
  </si>
  <si>
    <t>Freeform 356</t>
  </si>
  <si>
    <t>Freeform 173</t>
  </si>
  <si>
    <t>Freeform 174</t>
  </si>
  <si>
    <t>Freeform 175</t>
  </si>
  <si>
    <t>Freeform 568</t>
  </si>
  <si>
    <t>Freeform 176</t>
  </si>
  <si>
    <t>Freeform 177</t>
  </si>
  <si>
    <t>Freeform 178</t>
  </si>
  <si>
    <t>Freeform 179</t>
  </si>
  <si>
    <t>Freeform 215</t>
  </si>
  <si>
    <t>Freeform 180</t>
  </si>
  <si>
    <t>Freeform 181</t>
  </si>
  <si>
    <t>Freeform 182</t>
  </si>
  <si>
    <t>Freeform 424</t>
  </si>
  <si>
    <t>Freeform 183</t>
  </si>
  <si>
    <t>Freeform 184</t>
  </si>
  <si>
    <t>Freeform 566</t>
  </si>
  <si>
    <t>Freeform 185</t>
  </si>
  <si>
    <t>Freeform 186</t>
  </si>
  <si>
    <t>Freeform 413</t>
  </si>
  <si>
    <t>Freeform 187</t>
  </si>
  <si>
    <t>Freeform 188</t>
  </si>
  <si>
    <t>Freeform 189</t>
  </si>
  <si>
    <t>Freeform 190</t>
  </si>
  <si>
    <t>Freeform 257</t>
  </si>
  <si>
    <t>Freeform 191</t>
  </si>
  <si>
    <t>Freeform 254</t>
  </si>
  <si>
    <t>Freeform 193</t>
  </si>
  <si>
    <t>Freeform 458</t>
  </si>
  <si>
    <t>Freeform 194</t>
  </si>
  <si>
    <t>Freeform 459</t>
  </si>
  <si>
    <t>Freeform 195</t>
  </si>
  <si>
    <t>Freeform 196</t>
  </si>
  <si>
    <t>Freeform 197</t>
  </si>
  <si>
    <t>Freeform 198</t>
  </si>
  <si>
    <t>Freeform 199</t>
  </si>
  <si>
    <t>Freeform 200</t>
  </si>
  <si>
    <t>Freeform 201</t>
  </si>
  <si>
    <t>Freeform 202</t>
  </si>
  <si>
    <t>Freeform 469</t>
  </si>
  <si>
    <t>Freeform 203</t>
  </si>
  <si>
    <t>Freeform 206</t>
  </si>
  <si>
    <t>Freeform 207</t>
  </si>
  <si>
    <t>Freeform 208</t>
  </si>
  <si>
    <t>Freeform 209</t>
  </si>
  <si>
    <t>Freeform 465</t>
  </si>
  <si>
    <t>Freeform 210</t>
  </si>
  <si>
    <t>Freeform 261</t>
  </si>
  <si>
    <t>Freeform 211</t>
  </si>
  <si>
    <t>Freeform 212</t>
  </si>
  <si>
    <t>Freeform 213</t>
  </si>
  <si>
    <t>Freeform 214</t>
  </si>
  <si>
    <t>Freeform 226</t>
  </si>
  <si>
    <t>Freeform 216</t>
  </si>
  <si>
    <t>Freeform 217</t>
  </si>
  <si>
    <t>Freeform 218</t>
  </si>
  <si>
    <t>Freeform 219</t>
  </si>
  <si>
    <t>Freeform 220</t>
  </si>
  <si>
    <t>Freeform 588</t>
  </si>
  <si>
    <t>Freeform 221</t>
  </si>
  <si>
    <t>Freeform 222</t>
  </si>
  <si>
    <t>Freeform 223</t>
  </si>
  <si>
    <t>Freeform 225</t>
  </si>
  <si>
    <t>Freeform 227</t>
  </si>
  <si>
    <t>Freeform 228</t>
  </si>
  <si>
    <t>Freeform 586</t>
  </si>
  <si>
    <t>Freeform 229</t>
  </si>
  <si>
    <t>HammersmithFulham</t>
  </si>
  <si>
    <t>Freeform 230</t>
  </si>
  <si>
    <t>Freeform 231</t>
  </si>
  <si>
    <t>Freeform 436</t>
  </si>
  <si>
    <t>Freeform 232</t>
  </si>
  <si>
    <t>Freeform 233</t>
  </si>
  <si>
    <t>Freeform 243</t>
  </si>
  <si>
    <t>Freeform 234</t>
  </si>
  <si>
    <t>Freeform 235</t>
  </si>
  <si>
    <t>Freeform 236</t>
  </si>
  <si>
    <t>Freeform 543</t>
  </si>
  <si>
    <t>Freeform 237</t>
  </si>
  <si>
    <t>Freeform 238</t>
  </si>
  <si>
    <t>Freeform 593</t>
  </si>
  <si>
    <t>Freeform 239</t>
  </si>
  <si>
    <t>Freeform 241</t>
  </si>
  <si>
    <t>Freeform 454</t>
  </si>
  <si>
    <t>Freeform 245</t>
  </si>
  <si>
    <t>Freeform 246</t>
  </si>
  <si>
    <t>Freeform 247</t>
  </si>
  <si>
    <t>Freeform 248</t>
  </si>
  <si>
    <t>Freeform 398</t>
  </si>
  <si>
    <t>Freeform 249</t>
  </si>
  <si>
    <t>Freeform 369</t>
  </si>
  <si>
    <t>Freeform 250</t>
  </si>
  <si>
    <t>Freeform 251</t>
  </si>
  <si>
    <t>Freeform 252</t>
  </si>
  <si>
    <t>Freeform 253</t>
  </si>
  <si>
    <t>Freeform 255</t>
  </si>
  <si>
    <t>Freeform 256</t>
  </si>
  <si>
    <t>Freeform 258</t>
  </si>
  <si>
    <t>Freeform 395</t>
  </si>
  <si>
    <t>Freeform 259</t>
  </si>
  <si>
    <t>Freeform 260</t>
  </si>
  <si>
    <t>Freeform 262</t>
  </si>
  <si>
    <t>Freeform 263</t>
  </si>
  <si>
    <t>Freeform 264</t>
  </si>
  <si>
    <t>Freeform 265</t>
  </si>
  <si>
    <t>Freeform 343</t>
  </si>
  <si>
    <t>Freeform 266</t>
  </si>
  <si>
    <t>Freeform 268</t>
  </si>
  <si>
    <t>Freeform 269</t>
  </si>
  <si>
    <t>Freeform 270</t>
  </si>
  <si>
    <t>Freeform 271</t>
  </si>
  <si>
    <t>Freeform 272</t>
  </si>
  <si>
    <t>Freeform 337</t>
  </si>
  <si>
    <t>Freeform 274</t>
  </si>
  <si>
    <t>Freeform 275</t>
  </si>
  <si>
    <t>Freeform 283</t>
  </si>
  <si>
    <t>Freeform 276</t>
  </si>
  <si>
    <t>Freeform 277</t>
  </si>
  <si>
    <t>Freeform 278</t>
  </si>
  <si>
    <t>Freeform 279</t>
  </si>
  <si>
    <t>Freeform 282</t>
  </si>
  <si>
    <t>Freeform 284</t>
  </si>
  <si>
    <t>Freeform 285</t>
  </si>
  <si>
    <t>Freeform 295</t>
  </si>
  <si>
    <t>Freeform 286</t>
  </si>
  <si>
    <t>Freeform 287</t>
  </si>
  <si>
    <t>Freeform 288</t>
  </si>
  <si>
    <t>Freeform 289</t>
  </si>
  <si>
    <t>Freeform 290</t>
  </si>
  <si>
    <t>Freeform 291</t>
  </si>
  <si>
    <t>Freeform 292</t>
  </si>
  <si>
    <t>Freeform 293</t>
  </si>
  <si>
    <t>Freeform 301</t>
  </si>
  <si>
    <t>Freeform 294</t>
  </si>
  <si>
    <t>Freeform 296</t>
  </si>
  <si>
    <t>Freeform 297</t>
  </si>
  <si>
    <t>Freeform 298</t>
  </si>
  <si>
    <t>Freeform 299</t>
  </si>
  <si>
    <t>Freeform 300</t>
  </si>
  <si>
    <t>Freeform 302</t>
  </si>
  <si>
    <t>Freeform 303</t>
  </si>
  <si>
    <t>Freeform 304</t>
  </si>
  <si>
    <t>Freeform 305</t>
  </si>
  <si>
    <t>Freeform 306</t>
  </si>
  <si>
    <t>Freeform 307</t>
  </si>
  <si>
    <t>Freeform 308</t>
  </si>
  <si>
    <t>Freeform 309</t>
  </si>
  <si>
    <t>Freeform 310</t>
  </si>
  <si>
    <t>Freeform 311</t>
  </si>
  <si>
    <t>Freeform 316</t>
  </si>
  <si>
    <t>Freeform 312</t>
  </si>
  <si>
    <t>Freeform 313</t>
  </si>
  <si>
    <t>Freeform 314</t>
  </si>
  <si>
    <t>Freeform 315</t>
  </si>
  <si>
    <t>Freeform 317</t>
  </si>
  <si>
    <t>Freeform 318</t>
  </si>
  <si>
    <t>Freeform 319</t>
  </si>
  <si>
    <t>Freeform 320</t>
  </si>
  <si>
    <t>Freeform 321</t>
  </si>
  <si>
    <t>Freeform 322</t>
  </si>
  <si>
    <t>Freeform 323</t>
  </si>
  <si>
    <t>Freeform 324</t>
  </si>
  <si>
    <t>Freeform 325</t>
  </si>
  <si>
    <t>Freeform 327</t>
  </si>
  <si>
    <t>Freeform 328</t>
  </si>
  <si>
    <t>Freeform 329</t>
  </si>
  <si>
    <t>Freeform 332</t>
  </si>
  <si>
    <t>Freeform 330</t>
  </si>
  <si>
    <t>Freeform 331</t>
  </si>
  <si>
    <t>Freeform 333</t>
  </si>
  <si>
    <t>Freeform 334</t>
  </si>
  <si>
    <t>Freeform 335</t>
  </si>
  <si>
    <t>Freeform 336</t>
  </si>
  <si>
    <t>Freeform 338</t>
  </si>
  <si>
    <t>Freeform 339</t>
  </si>
  <si>
    <t>Freeform 340</t>
  </si>
  <si>
    <t>Freeform 341</t>
  </si>
  <si>
    <t>Freeform 342</t>
  </si>
  <si>
    <t>Freeform 344</t>
  </si>
  <si>
    <t>Freeform 345</t>
  </si>
  <si>
    <t>Freeform 346</t>
  </si>
  <si>
    <t>Freeform 359</t>
  </si>
  <si>
    <t>Freeform 347</t>
  </si>
  <si>
    <t>Freeform 412</t>
  </si>
  <si>
    <t>Freeform 348</t>
  </si>
  <si>
    <t>Freeform 349</t>
  </si>
  <si>
    <t>Freeform 350</t>
  </si>
  <si>
    <t>Freeform 351</t>
  </si>
  <si>
    <t>Freeform 352</t>
  </si>
  <si>
    <t>Freeform 353</t>
  </si>
  <si>
    <t>Freeform 357</t>
  </si>
  <si>
    <t>Freeform 355</t>
  </si>
  <si>
    <t>Freeform 403</t>
  </si>
  <si>
    <t>Freeform 360</t>
  </si>
  <si>
    <t>Freeform 361</t>
  </si>
  <si>
    <t>KensingtonChelsea</t>
  </si>
  <si>
    <t>Freeform 362</t>
  </si>
  <si>
    <t>Freeform 363</t>
  </si>
  <si>
    <t>Freeform 629</t>
  </si>
  <si>
    <t>Freeform 364</t>
  </si>
  <si>
    <t>Freeform 365</t>
  </si>
  <si>
    <t>Freeform 448</t>
  </si>
  <si>
    <t>Freeform 366</t>
  </si>
  <si>
    <t>Freeform 617</t>
  </si>
  <si>
    <t>Freeform 367</t>
  </si>
  <si>
    <t>Freeform 368</t>
  </si>
  <si>
    <t>Freeform 370</t>
  </si>
  <si>
    <t>Freeform 371</t>
  </si>
  <si>
    <t>Freeform 372</t>
  </si>
  <si>
    <t>Freeform 373</t>
  </si>
  <si>
    <t>Freeform 374</t>
  </si>
  <si>
    <t>Freeform 375</t>
  </si>
  <si>
    <t>Freeform 379</t>
  </si>
  <si>
    <t>KingstonUponThames</t>
  </si>
  <si>
    <t>Freeform 380</t>
  </si>
  <si>
    <t>Freeform 381</t>
  </si>
  <si>
    <t>Freeform 382</t>
  </si>
  <si>
    <t>Freeform 383</t>
  </si>
  <si>
    <t>Freeform 391</t>
  </si>
  <si>
    <t>Freeform 384</t>
  </si>
  <si>
    <t>Freeform 385</t>
  </si>
  <si>
    <t>Freeform 386</t>
  </si>
  <si>
    <t>Freeform 387</t>
  </si>
  <si>
    <t>Freeform 388</t>
  </si>
  <si>
    <t>Freeform 389</t>
  </si>
  <si>
    <t>Freeform 390</t>
  </si>
  <si>
    <t>Freeform 393</t>
  </si>
  <si>
    <t>Freeform 394</t>
  </si>
  <si>
    <t>Freeform 396</t>
  </si>
  <si>
    <t>Freeform 397</t>
  </si>
  <si>
    <t>Freeform 535</t>
  </si>
  <si>
    <t>Freeform 399</t>
  </si>
  <si>
    <t>Freeform 400</t>
  </si>
  <si>
    <t>Freeform 404</t>
  </si>
  <si>
    <t>Freeform 626</t>
  </si>
  <si>
    <t>Freeform 406</t>
  </si>
  <si>
    <t>Freeform 407</t>
  </si>
  <si>
    <t>Freeform 408</t>
  </si>
  <si>
    <t>Freeform 409</t>
  </si>
  <si>
    <t>Freeform 410</t>
  </si>
  <si>
    <t>Freeform 414</t>
  </si>
  <si>
    <t>Freeform 415</t>
  </si>
  <si>
    <t>Freeform 417</t>
  </si>
  <si>
    <t>Freeform 418</t>
  </si>
  <si>
    <t>Freeform 419</t>
  </si>
  <si>
    <t>Freeform 560</t>
  </si>
  <si>
    <t>Freeform 559</t>
  </si>
  <si>
    <t>Freeform 421</t>
  </si>
  <si>
    <t>Freeform 422</t>
  </si>
  <si>
    <t>Freeform 423</t>
  </si>
  <si>
    <t>Freeform 430</t>
  </si>
  <si>
    <t>Freeform 527</t>
  </si>
  <si>
    <t>Freeform 425</t>
  </si>
  <si>
    <t>Freeform 426</t>
  </si>
  <si>
    <t>Freeform 427</t>
  </si>
  <si>
    <t>Freeform 428</t>
  </si>
  <si>
    <t>Freeform 431</t>
  </si>
  <si>
    <t>Freeform 432</t>
  </si>
  <si>
    <t>Freeform 523</t>
  </si>
  <si>
    <t>Freeform 433</t>
  </si>
  <si>
    <t>Freeform 434</t>
  </si>
  <si>
    <t>Freeform 435</t>
  </si>
  <si>
    <t>Freeform 437</t>
  </si>
  <si>
    <t>Freeform 438</t>
  </si>
  <si>
    <t>Freeform 439</t>
  </si>
  <si>
    <t>Freeform 440</t>
  </si>
  <si>
    <t>Freeform 441</t>
  </si>
  <si>
    <t>Freeform 630</t>
  </si>
  <si>
    <t>Freeform 442</t>
  </si>
  <si>
    <t>Freeform 609</t>
  </si>
  <si>
    <t>Freeform 443</t>
  </si>
  <si>
    <t>Freeform 628</t>
  </si>
  <si>
    <t>Freeform 445</t>
  </si>
  <si>
    <t>Freeform 446</t>
  </si>
  <si>
    <t>Freeform 447</t>
  </si>
  <si>
    <t>Freeform 620</t>
  </si>
  <si>
    <t>Freeform 449</t>
  </si>
  <si>
    <t>Freeform 450</t>
  </si>
  <si>
    <t>Freeform 594</t>
  </si>
  <si>
    <t>Freeform 452</t>
  </si>
  <si>
    <t>Freeform 496</t>
  </si>
  <si>
    <t>Freeform 453</t>
  </si>
  <si>
    <t>Freeform 455</t>
  </si>
  <si>
    <t>Freeform 456</t>
  </si>
  <si>
    <t>Freeform 457</t>
  </si>
  <si>
    <t>Freeform 460</t>
  </si>
  <si>
    <t>Freeform 461</t>
  </si>
  <si>
    <t>Freeform 463</t>
  </si>
  <si>
    <t>Freeform 570</t>
  </si>
  <si>
    <t>Freeform 464</t>
  </si>
  <si>
    <t>Freeform 466</t>
  </si>
  <si>
    <t>Freeform 467</t>
  </si>
  <si>
    <t>Freeform 468</t>
  </si>
  <si>
    <t>Freeform 471</t>
  </si>
  <si>
    <t>Freeform 470</t>
  </si>
  <si>
    <t>Freeform 472</t>
  </si>
  <si>
    <t>Freeform 582</t>
  </si>
  <si>
    <t>Freeform 473</t>
  </si>
  <si>
    <t>Freeform 474</t>
  </si>
  <si>
    <t>Freeform 475</t>
  </si>
  <si>
    <t>Freeform 483</t>
  </si>
  <si>
    <t>Freeform 477</t>
  </si>
  <si>
    <t>Freeform 479</t>
  </si>
  <si>
    <t>Freeform 480</t>
  </si>
  <si>
    <t>Freeform 481</t>
  </si>
  <si>
    <t>Freeform 482</t>
  </si>
  <si>
    <t>Freeform 484</t>
  </si>
  <si>
    <t>Freeform 485</t>
  </si>
  <si>
    <t>Freeform 486</t>
  </si>
  <si>
    <t>Freeform 487</t>
  </si>
  <si>
    <t>Freeform 488</t>
  </si>
  <si>
    <t>Freeform 490</t>
  </si>
  <si>
    <t>Freeform 491</t>
  </si>
  <si>
    <t>Freeform 492</t>
  </si>
  <si>
    <t>Freeform 493</t>
  </si>
  <si>
    <t>Freeform 494</t>
  </si>
  <si>
    <t>Freeform 495</t>
  </si>
  <si>
    <t>RichmondUponThames</t>
  </si>
  <si>
    <t>Freeform 497</t>
  </si>
  <si>
    <t>Freeform 498</t>
  </si>
  <si>
    <t>Ham&amp;Petersham</t>
  </si>
  <si>
    <t>Freeform 499</t>
  </si>
  <si>
    <t>Freeform 500</t>
  </si>
  <si>
    <t>Freeform 501</t>
  </si>
  <si>
    <t>Freeform 503</t>
  </si>
  <si>
    <t>Freeform 502</t>
  </si>
  <si>
    <t>Freeform 504</t>
  </si>
  <si>
    <t>Freeform 505</t>
  </si>
  <si>
    <t>Freeform 506</t>
  </si>
  <si>
    <t>Freeform 507</t>
  </si>
  <si>
    <t>Freeform 508</t>
  </si>
  <si>
    <t>Freeform 509</t>
  </si>
  <si>
    <t>Freeform 510</t>
  </si>
  <si>
    <t>Freeform 511</t>
  </si>
  <si>
    <t>Freeform 512</t>
  </si>
  <si>
    <t>Freeform 513</t>
  </si>
  <si>
    <t>Freeform 514</t>
  </si>
  <si>
    <t>Freeform 515</t>
  </si>
  <si>
    <t>Freeform 516</t>
  </si>
  <si>
    <t>Freeform 518</t>
  </si>
  <si>
    <t>Freeform 531</t>
  </si>
  <si>
    <t>Freeform 519</t>
  </si>
  <si>
    <t>Freeform 520</t>
  </si>
  <si>
    <t>Freeform 521</t>
  </si>
  <si>
    <t>Freeform 522</t>
  </si>
  <si>
    <t>Freeform 524</t>
  </si>
  <si>
    <t>Freeform 526</t>
  </si>
  <si>
    <t>Freeform 528</t>
  </si>
  <si>
    <t>Freeform 529</t>
  </si>
  <si>
    <t>Freeform 533</t>
  </si>
  <si>
    <t>Freeform 534</t>
  </si>
  <si>
    <t>Freeform 536</t>
  </si>
  <si>
    <t>Freeform 537</t>
  </si>
  <si>
    <t>Freeform 538</t>
  </si>
  <si>
    <t>Freeform 624</t>
  </si>
  <si>
    <t>Freeform 539</t>
  </si>
  <si>
    <t>Freeform 540</t>
  </si>
  <si>
    <t>Freeform 541</t>
  </si>
  <si>
    <t>Freeform 542</t>
  </si>
  <si>
    <t>Freeform 623</t>
  </si>
  <si>
    <t>Freeform 544</t>
  </si>
  <si>
    <t>Freeform 545</t>
  </si>
  <si>
    <t>Freeform 548</t>
  </si>
  <si>
    <t>Freeform 615</t>
  </si>
  <si>
    <t>Freeform 549</t>
  </si>
  <si>
    <t>Freeform 614</t>
  </si>
  <si>
    <t>Freeform 551</t>
  </si>
  <si>
    <t>Freeform 552</t>
  </si>
  <si>
    <t>Freeform 553</t>
  </si>
  <si>
    <t>TowerHamlets</t>
  </si>
  <si>
    <t>Freeform 554</t>
  </si>
  <si>
    <t>Freeform 555</t>
  </si>
  <si>
    <t>Freeform 556</t>
  </si>
  <si>
    <t>Freeform 557</t>
  </si>
  <si>
    <t>Freeform 564</t>
  </si>
  <si>
    <t>Freeform 558</t>
  </si>
  <si>
    <t>Freeform 561</t>
  </si>
  <si>
    <t>Freeform 562</t>
  </si>
  <si>
    <t>Freeform 583</t>
  </si>
  <si>
    <t>Freeform 565</t>
  </si>
  <si>
    <t>Freeform 567</t>
  </si>
  <si>
    <t>Freeform 569</t>
  </si>
  <si>
    <t>WalthamForest</t>
  </si>
  <si>
    <t>Freeform 589</t>
  </si>
  <si>
    <t>Freeform 572</t>
  </si>
  <si>
    <t>Freeform 573</t>
  </si>
  <si>
    <t>Freeform 574</t>
  </si>
  <si>
    <t>Freeform 575</t>
  </si>
  <si>
    <t>Freeform 576</t>
  </si>
  <si>
    <t>Freeform 578</t>
  </si>
  <si>
    <t>Freeform 579</t>
  </si>
  <si>
    <t>Freeform 580</t>
  </si>
  <si>
    <t>Freeform 581</t>
  </si>
  <si>
    <t>Freeform 584</t>
  </si>
  <si>
    <t>Freeform 585</t>
  </si>
  <si>
    <t>Freeform 587</t>
  </si>
  <si>
    <t>Freeform 590</t>
  </si>
  <si>
    <t>Freeform 591</t>
  </si>
  <si>
    <t>Freeform 592</t>
  </si>
  <si>
    <t>Freeform 595</t>
  </si>
  <si>
    <t>Freeform 596</t>
  </si>
  <si>
    <t>Freeform 613</t>
  </si>
  <si>
    <t>Freeform 597</t>
  </si>
  <si>
    <t>Freeform 598</t>
  </si>
  <si>
    <t>Freeform 599</t>
  </si>
  <si>
    <t>Freeform 600</t>
  </si>
  <si>
    <t>Freeform 602</t>
  </si>
  <si>
    <t>Freeform 603</t>
  </si>
  <si>
    <t>Freeform 605</t>
  </si>
  <si>
    <t>Freeform 607</t>
  </si>
  <si>
    <t>Freeform 608</t>
  </si>
  <si>
    <t>Freeform 611</t>
  </si>
  <si>
    <t>Freeform 612</t>
  </si>
  <si>
    <t>Freeform 616</t>
  </si>
  <si>
    <t>Freeform 618</t>
  </si>
  <si>
    <t>Freeform 621</t>
  </si>
  <si>
    <t>Freeform 622</t>
  </si>
  <si>
    <t>Freeform 625</t>
  </si>
  <si>
    <t>Freeform 627</t>
  </si>
  <si>
    <t>Households fuel poor (2009)</t>
  </si>
  <si>
    <t>Old Ward Code</t>
  </si>
  <si>
    <t>New ward code</t>
  </si>
  <si>
    <t>E09000001</t>
  </si>
  <si>
    <t>E05000026</t>
  </si>
  <si>
    <t>E05000027</t>
  </si>
  <si>
    <t>E05000028</t>
  </si>
  <si>
    <t>E05000029</t>
  </si>
  <si>
    <t>E05000030</t>
  </si>
  <si>
    <t>E05000031</t>
  </si>
  <si>
    <t>E05000032</t>
  </si>
  <si>
    <t>E05000033</t>
  </si>
  <si>
    <t>E05000034</t>
  </si>
  <si>
    <t>E05000035</t>
  </si>
  <si>
    <t>E05000036</t>
  </si>
  <si>
    <t>E05000037</t>
  </si>
  <si>
    <t>E05000038</t>
  </si>
  <si>
    <t>E05000039</t>
  </si>
  <si>
    <t>E05000040</t>
  </si>
  <si>
    <t>E05000041</t>
  </si>
  <si>
    <t>E05000042</t>
  </si>
  <si>
    <t>E05000043</t>
  </si>
  <si>
    <t>E05000044</t>
  </si>
  <si>
    <t>E05000045</t>
  </si>
  <si>
    <t>E05000046</t>
  </si>
  <si>
    <t>E05000047</t>
  </si>
  <si>
    <t>E05000048</t>
  </si>
  <si>
    <t>E05000049</t>
  </si>
  <si>
    <t>E05000050</t>
  </si>
  <si>
    <t>E05000051</t>
  </si>
  <si>
    <t>E05000052</t>
  </si>
  <si>
    <t>E05000053</t>
  </si>
  <si>
    <t>E05000054</t>
  </si>
  <si>
    <t>E05000055</t>
  </si>
  <si>
    <t>E05000056</t>
  </si>
  <si>
    <t>E05000057</t>
  </si>
  <si>
    <t>E05000058</t>
  </si>
  <si>
    <t>E05000059</t>
  </si>
  <si>
    <t>E05000060</t>
  </si>
  <si>
    <t>E05000061</t>
  </si>
  <si>
    <t>E05000062</t>
  </si>
  <si>
    <t>E05000063</t>
  </si>
  <si>
    <t>E05000064</t>
  </si>
  <si>
    <t>E05000065</t>
  </si>
  <si>
    <t>E05000066</t>
  </si>
  <si>
    <t>E05000067</t>
  </si>
  <si>
    <t>E05000068</t>
  </si>
  <si>
    <t>E05000069</t>
  </si>
  <si>
    <t>E05000070</t>
  </si>
  <si>
    <t>E05000071</t>
  </si>
  <si>
    <t>E05000072</t>
  </si>
  <si>
    <t>E05000073</t>
  </si>
  <si>
    <t>E05000074</t>
  </si>
  <si>
    <t>E05000075</t>
  </si>
  <si>
    <t>E05000076</t>
  </si>
  <si>
    <t>E05000077</t>
  </si>
  <si>
    <t>E05000078</t>
  </si>
  <si>
    <t>E05000079</t>
  </si>
  <si>
    <t>E05000080</t>
  </si>
  <si>
    <t>E05000081</t>
  </si>
  <si>
    <t>E05000082</t>
  </si>
  <si>
    <t>E05000083</t>
  </si>
  <si>
    <t>E05000084</t>
  </si>
  <si>
    <t>E05000085</t>
  </si>
  <si>
    <t>E05000086</t>
  </si>
  <si>
    <t>E05000087</t>
  </si>
  <si>
    <t>E05000088</t>
  </si>
  <si>
    <t>E05000089</t>
  </si>
  <si>
    <t>E05000090</t>
  </si>
  <si>
    <t>E05000091</t>
  </si>
  <si>
    <t>E05000092</t>
  </si>
  <si>
    <t>E05000093</t>
  </si>
  <si>
    <t>E05000094</t>
  </si>
  <si>
    <t>E05000095</t>
  </si>
  <si>
    <t>E05000096</t>
  </si>
  <si>
    <t>E05000097</t>
  </si>
  <si>
    <t>E05000098</t>
  </si>
  <si>
    <t>E05000099</t>
  </si>
  <si>
    <t>E05000100</t>
  </si>
  <si>
    <t>E05000101</t>
  </si>
  <si>
    <t>E05000102</t>
  </si>
  <si>
    <t>E05000103</t>
  </si>
  <si>
    <t>E05000104</t>
  </si>
  <si>
    <t>E05000105</t>
  </si>
  <si>
    <t>E05000106</t>
  </si>
  <si>
    <t>E05000107</t>
  </si>
  <si>
    <t>E05000108</t>
  </si>
  <si>
    <t>E05000109</t>
  </si>
  <si>
    <t>E05000110</t>
  </si>
  <si>
    <t>E05000111</t>
  </si>
  <si>
    <t>E05000112</t>
  </si>
  <si>
    <t>E05000113</t>
  </si>
  <si>
    <t>E05000114</t>
  </si>
  <si>
    <t>E05000115</t>
  </si>
  <si>
    <t>E05000116</t>
  </si>
  <si>
    <t>E05000117</t>
  </si>
  <si>
    <t>E05000118</t>
  </si>
  <si>
    <t>E05000119</t>
  </si>
  <si>
    <t>E05000120</t>
  </si>
  <si>
    <t>E05000121</t>
  </si>
  <si>
    <t>E05000122</t>
  </si>
  <si>
    <t>E05000123</t>
  </si>
  <si>
    <t>E05000124</t>
  </si>
  <si>
    <t>E05000125</t>
  </si>
  <si>
    <t>E05000126</t>
  </si>
  <si>
    <t>E05000127</t>
  </si>
  <si>
    <t>E05000128</t>
  </si>
  <si>
    <t>E05000129</t>
  </si>
  <si>
    <t>E05000130</t>
  </si>
  <si>
    <t>E05000131</t>
  </si>
  <si>
    <t>E05000132</t>
  </si>
  <si>
    <t>E05000133</t>
  </si>
  <si>
    <t>E05000134</t>
  </si>
  <si>
    <t>E05000135</t>
  </si>
  <si>
    <t>E05000136</t>
  </si>
  <si>
    <t>E05000137</t>
  </si>
  <si>
    <t>E05000138</t>
  </si>
  <si>
    <t>E05000139</t>
  </si>
  <si>
    <t>E05000140</t>
  </si>
  <si>
    <t>E05000141</t>
  </si>
  <si>
    <t>E05000142</t>
  </si>
  <si>
    <t>E05000143</t>
  </si>
  <si>
    <t>E05000144</t>
  </si>
  <si>
    <t>E05000145</t>
  </si>
  <si>
    <t>E05000146</t>
  </si>
  <si>
    <t>E05000147</t>
  </si>
  <si>
    <t>E05000148</t>
  </si>
  <si>
    <t>E05000149</t>
  </si>
  <si>
    <t>E05000150</t>
  </si>
  <si>
    <t>E05000151</t>
  </si>
  <si>
    <t>E05000152</t>
  </si>
  <si>
    <t>E05000153</t>
  </si>
  <si>
    <t>E05000154</t>
  </si>
  <si>
    <t>E05000155</t>
  </si>
  <si>
    <t>E05000156</t>
  </si>
  <si>
    <t>E05000157</t>
  </si>
  <si>
    <t>E05000158</t>
  </si>
  <si>
    <t>E05000159</t>
  </si>
  <si>
    <t>E05000160</t>
  </si>
  <si>
    <t>E05000161</t>
  </si>
  <si>
    <t>E05000162</t>
  </si>
  <si>
    <t>E05000163</t>
  </si>
  <si>
    <t>E05000164</t>
  </si>
  <si>
    <t>E05000165</t>
  </si>
  <si>
    <t>E05000166</t>
  </si>
  <si>
    <t>E05000167</t>
  </si>
  <si>
    <t>E05000168</t>
  </si>
  <si>
    <t>E05000169</t>
  </si>
  <si>
    <t>E05000170</t>
  </si>
  <si>
    <t>E05000171</t>
  </si>
  <si>
    <t>E05000172</t>
  </si>
  <si>
    <t>E05000173</t>
  </si>
  <si>
    <t>E05000174</t>
  </si>
  <si>
    <t>E05000175</t>
  </si>
  <si>
    <t>E05000176</t>
  </si>
  <si>
    <t>E05000177</t>
  </si>
  <si>
    <t>E05000178</t>
  </si>
  <si>
    <t>E05000179</t>
  </si>
  <si>
    <t>E05000180</t>
  </si>
  <si>
    <t>E05000181</t>
  </si>
  <si>
    <t>E05000182</t>
  </si>
  <si>
    <t>E05000183</t>
  </si>
  <si>
    <t>E05000184</t>
  </si>
  <si>
    <t>E05000185</t>
  </si>
  <si>
    <t>E05000186</t>
  </si>
  <si>
    <t>E05000187</t>
  </si>
  <si>
    <t>E05000188</t>
  </si>
  <si>
    <t>E05000189</t>
  </si>
  <si>
    <t>E05000190</t>
  </si>
  <si>
    <t>E05000191</t>
  </si>
  <si>
    <t>E05000192</t>
  </si>
  <si>
    <t>E05000193</t>
  </si>
  <si>
    <t>E05000194</t>
  </si>
  <si>
    <t>E05000195</t>
  </si>
  <si>
    <t>E05000196</t>
  </si>
  <si>
    <t>E05000197</t>
  </si>
  <si>
    <t>E05000198</t>
  </si>
  <si>
    <t>E05000199</t>
  </si>
  <si>
    <t>E05000200</t>
  </si>
  <si>
    <t>E05000201</t>
  </si>
  <si>
    <t>E05000202</t>
  </si>
  <si>
    <t>E05000203</t>
  </si>
  <si>
    <t>E05000204</t>
  </si>
  <si>
    <t>E05000205</t>
  </si>
  <si>
    <t>E05000206</t>
  </si>
  <si>
    <t>E05000207</t>
  </si>
  <si>
    <t>E05000208</t>
  </si>
  <si>
    <t>E05000209</t>
  </si>
  <si>
    <t>E05000210</t>
  </si>
  <si>
    <t>E05000211</t>
  </si>
  <si>
    <t>E05000212</t>
  </si>
  <si>
    <t>E05000213</t>
  </si>
  <si>
    <t>E05000214</t>
  </si>
  <si>
    <t>E05000215</t>
  </si>
  <si>
    <t>E05000216</t>
  </si>
  <si>
    <t>E05000217</t>
  </si>
  <si>
    <t>E05000218</t>
  </si>
  <si>
    <t>E05000219</t>
  </si>
  <si>
    <t>E05000220</t>
  </si>
  <si>
    <t>E05000221</t>
  </si>
  <si>
    <t>E05000222</t>
  </si>
  <si>
    <t>E05000223</t>
  </si>
  <si>
    <t>E05000224</t>
  </si>
  <si>
    <t>E05000225</t>
  </si>
  <si>
    <t>E05000226</t>
  </si>
  <si>
    <t>E05000227</t>
  </si>
  <si>
    <t>E05000228</t>
  </si>
  <si>
    <t>E05000229</t>
  </si>
  <si>
    <t>E05000230</t>
  </si>
  <si>
    <t>E05000231</t>
  </si>
  <si>
    <t>E05000232</t>
  </si>
  <si>
    <t>E05000233</t>
  </si>
  <si>
    <t>E05000234</t>
  </si>
  <si>
    <t>E05000235</t>
  </si>
  <si>
    <t>E05000236</t>
  </si>
  <si>
    <t>E05000237</t>
  </si>
  <si>
    <t>E05000238</t>
  </si>
  <si>
    <t>E05000239</t>
  </si>
  <si>
    <t>E05000240</t>
  </si>
  <si>
    <t>E05000241</t>
  </si>
  <si>
    <t>E05000242</t>
  </si>
  <si>
    <t>E05000243</t>
  </si>
  <si>
    <t>E05000244</t>
  </si>
  <si>
    <t>E05000245</t>
  </si>
  <si>
    <t>E05000246</t>
  </si>
  <si>
    <t>E05000247</t>
  </si>
  <si>
    <t>E05000248</t>
  </si>
  <si>
    <t>E05000249</t>
  </si>
  <si>
    <t>E05000250</t>
  </si>
  <si>
    <t>E05000251</t>
  </si>
  <si>
    <t>E05000252</t>
  </si>
  <si>
    <t>E05000253</t>
  </si>
  <si>
    <t>E05000254</t>
  </si>
  <si>
    <t>E05000255</t>
  </si>
  <si>
    <t>E05000256</t>
  </si>
  <si>
    <t>E05000257</t>
  </si>
  <si>
    <t>E05000258</t>
  </si>
  <si>
    <t>E05000259</t>
  </si>
  <si>
    <t>E05000260</t>
  </si>
  <si>
    <t>E05000261</t>
  </si>
  <si>
    <t>E05000262</t>
  </si>
  <si>
    <t>E05000263</t>
  </si>
  <si>
    <t>E05000264</t>
  </si>
  <si>
    <t>E05000265</t>
  </si>
  <si>
    <t>E05000266</t>
  </si>
  <si>
    <t>E05000267</t>
  </si>
  <si>
    <t>E05000268</t>
  </si>
  <si>
    <t>E05000269</t>
  </si>
  <si>
    <t>E05000270</t>
  </si>
  <si>
    <t>E05000271</t>
  </si>
  <si>
    <t>E05000272</t>
  </si>
  <si>
    <t>E05000273</t>
  </si>
  <si>
    <t>E05000274</t>
  </si>
  <si>
    <t>E05000275</t>
  </si>
  <si>
    <t>E05000276</t>
  </si>
  <si>
    <t>E05000277</t>
  </si>
  <si>
    <t>E05000278</t>
  </si>
  <si>
    <t>E05000279</t>
  </si>
  <si>
    <t>E05000280</t>
  </si>
  <si>
    <t>E05000281</t>
  </si>
  <si>
    <t>E05000282</t>
  </si>
  <si>
    <t>E05000283</t>
  </si>
  <si>
    <t>E05000284</t>
  </si>
  <si>
    <t>E05000285</t>
  </si>
  <si>
    <t>E05000286</t>
  </si>
  <si>
    <t>E05000287</t>
  </si>
  <si>
    <t>E05000288</t>
  </si>
  <si>
    <t>E05000289</t>
  </si>
  <si>
    <t>E05000290</t>
  </si>
  <si>
    <t>E05000291</t>
  </si>
  <si>
    <t>E05000292</t>
  </si>
  <si>
    <t>E05000293</t>
  </si>
  <si>
    <t>E05000294</t>
  </si>
  <si>
    <t>E05000295</t>
  </si>
  <si>
    <t>E05000296</t>
  </si>
  <si>
    <t>E05000297</t>
  </si>
  <si>
    <t>E05000298</t>
  </si>
  <si>
    <t>E05000299</t>
  </si>
  <si>
    <t>E05000300</t>
  </si>
  <si>
    <t>E05000301</t>
  </si>
  <si>
    <t>E05000302</t>
  </si>
  <si>
    <t>E05000303</t>
  </si>
  <si>
    <t>E05000304</t>
  </si>
  <si>
    <t>E05000305</t>
  </si>
  <si>
    <t>E05000306</t>
  </si>
  <si>
    <t>E05000307</t>
  </si>
  <si>
    <t>E05000308</t>
  </si>
  <si>
    <t>E05000309</t>
  </si>
  <si>
    <t>E05000310</t>
  </si>
  <si>
    <t>E05000311</t>
  </si>
  <si>
    <t>E05000312</t>
  </si>
  <si>
    <t>E05000313</t>
  </si>
  <si>
    <t>E05000314</t>
  </si>
  <si>
    <t>E05000315</t>
  </si>
  <si>
    <t>E05000316</t>
  </si>
  <si>
    <t>E05000317</t>
  </si>
  <si>
    <t>E05000318</t>
  </si>
  <si>
    <t>E05000319</t>
  </si>
  <si>
    <t>E05000320</t>
  </si>
  <si>
    <t>E05000321</t>
  </si>
  <si>
    <t>E05000322</t>
  </si>
  <si>
    <t>E05000323</t>
  </si>
  <si>
    <t>E05000324</t>
  </si>
  <si>
    <t>E05000325</t>
  </si>
  <si>
    <t>E05000326</t>
  </si>
  <si>
    <t>E05000327</t>
  </si>
  <si>
    <t>E05000328</t>
  </si>
  <si>
    <t>E05000329</t>
  </si>
  <si>
    <t>E05000330</t>
  </si>
  <si>
    <t>E05000331</t>
  </si>
  <si>
    <t>E05000332</t>
  </si>
  <si>
    <t>E05000333</t>
  </si>
  <si>
    <t>E05000334</t>
  </si>
  <si>
    <t>E05000335</t>
  </si>
  <si>
    <t>E05000336</t>
  </si>
  <si>
    <t>E05000337</t>
  </si>
  <si>
    <t>E05000338</t>
  </si>
  <si>
    <t>E05000339</t>
  </si>
  <si>
    <t>E05000340</t>
  </si>
  <si>
    <t>E05000341</t>
  </si>
  <si>
    <t>E05000342</t>
  </si>
  <si>
    <t>E05000343</t>
  </si>
  <si>
    <t>E05000344</t>
  </si>
  <si>
    <t>E05000345</t>
  </si>
  <si>
    <t>E05000346</t>
  </si>
  <si>
    <t>E05000347</t>
  </si>
  <si>
    <t>E05000348</t>
  </si>
  <si>
    <t>E05000349</t>
  </si>
  <si>
    <t>E05000350</t>
  </si>
  <si>
    <t>E05000351</t>
  </si>
  <si>
    <t>E05000352</t>
  </si>
  <si>
    <t>E05000353</t>
  </si>
  <si>
    <t>E05000354</t>
  </si>
  <si>
    <t>E05000355</t>
  </si>
  <si>
    <t>E05000356</t>
  </si>
  <si>
    <t>E05000357</t>
  </si>
  <si>
    <t>E05000358</t>
  </si>
  <si>
    <t>E05000359</t>
  </si>
  <si>
    <t>E05000360</t>
  </si>
  <si>
    <t>E05000361</t>
  </si>
  <si>
    <t>E05000362</t>
  </si>
  <si>
    <t>E05000363</t>
  </si>
  <si>
    <t>E05000364</t>
  </si>
  <si>
    <t>E05000365</t>
  </si>
  <si>
    <t>E05000366</t>
  </si>
  <si>
    <t>E05000367</t>
  </si>
  <si>
    <t>E05000368</t>
  </si>
  <si>
    <t>E05000369</t>
  </si>
  <si>
    <t>E05000370</t>
  </si>
  <si>
    <t>E05000371</t>
  </si>
  <si>
    <t>E05000372</t>
  </si>
  <si>
    <t>E05000373</t>
  </si>
  <si>
    <t>E05000374</t>
  </si>
  <si>
    <t>E05000375</t>
  </si>
  <si>
    <t>E05000376</t>
  </si>
  <si>
    <t>E05000377</t>
  </si>
  <si>
    <t>E05000378</t>
  </si>
  <si>
    <t>E05000379</t>
  </si>
  <si>
    <t>E05000380</t>
  </si>
  <si>
    <t>E05000381</t>
  </si>
  <si>
    <t>E05000382</t>
  </si>
  <si>
    <t>R B of Kensington and Chelsea</t>
  </si>
  <si>
    <t>E05000383</t>
  </si>
  <si>
    <t>E05000384</t>
  </si>
  <si>
    <t>E05000385</t>
  </si>
  <si>
    <t>E05000386</t>
  </si>
  <si>
    <t>E05000387</t>
  </si>
  <si>
    <t>E05000388</t>
  </si>
  <si>
    <t>E05000389</t>
  </si>
  <si>
    <t>E05000390</t>
  </si>
  <si>
    <t>E05000391</t>
  </si>
  <si>
    <t>E05000392</t>
  </si>
  <si>
    <t>E05000393</t>
  </si>
  <si>
    <t>E05000394</t>
  </si>
  <si>
    <t>E05000395</t>
  </si>
  <si>
    <t>E05000396</t>
  </si>
  <si>
    <t>E05000397</t>
  </si>
  <si>
    <t>E05000398</t>
  </si>
  <si>
    <t>E05000399</t>
  </si>
  <si>
    <t>E05000400</t>
  </si>
  <si>
    <t>R B of Kingston upon Thames</t>
  </si>
  <si>
    <t>E05000401</t>
  </si>
  <si>
    <t>E05000402</t>
  </si>
  <si>
    <t>E05000403</t>
  </si>
  <si>
    <t>E05000404</t>
  </si>
  <si>
    <t>E05000405</t>
  </si>
  <si>
    <t>E05000406</t>
  </si>
  <si>
    <t>E05000407</t>
  </si>
  <si>
    <t>E05000408</t>
  </si>
  <si>
    <t>E05000409</t>
  </si>
  <si>
    <t>E05000410</t>
  </si>
  <si>
    <t>E05000411</t>
  </si>
  <si>
    <t>E05000412</t>
  </si>
  <si>
    <t>E05000413</t>
  </si>
  <si>
    <t>E05000414</t>
  </si>
  <si>
    <t>E05000415</t>
  </si>
  <si>
    <t>E05000416</t>
  </si>
  <si>
    <t>E05000417</t>
  </si>
  <si>
    <t>E05000418</t>
  </si>
  <si>
    <t>E05000419</t>
  </si>
  <si>
    <t>E05000420</t>
  </si>
  <si>
    <t>E05000421</t>
  </si>
  <si>
    <t>E05000422</t>
  </si>
  <si>
    <t>E05000423</t>
  </si>
  <si>
    <t>E05000424</t>
  </si>
  <si>
    <t>E05000425</t>
  </si>
  <si>
    <t>E05000426</t>
  </si>
  <si>
    <t>E05000427</t>
  </si>
  <si>
    <t>E05000428</t>
  </si>
  <si>
    <t>E05000429</t>
  </si>
  <si>
    <t>E05000430</t>
  </si>
  <si>
    <t>E05000431</t>
  </si>
  <si>
    <t>E05000432</t>
  </si>
  <si>
    <t>E05000433</t>
  </si>
  <si>
    <t>E05000434</t>
  </si>
  <si>
    <t>E05000435</t>
  </si>
  <si>
    <t>E05000436</t>
  </si>
  <si>
    <t>E05000437</t>
  </si>
  <si>
    <t>E05000438</t>
  </si>
  <si>
    <t>E05000439</t>
  </si>
  <si>
    <t>E05000440</t>
  </si>
  <si>
    <t>E05000441</t>
  </si>
  <si>
    <t>E05000442</t>
  </si>
  <si>
    <t>E05000443</t>
  </si>
  <si>
    <t>E05000444</t>
  </si>
  <si>
    <t>E05000445</t>
  </si>
  <si>
    <t>E05000446</t>
  </si>
  <si>
    <t>E05000447</t>
  </si>
  <si>
    <t>E05000448</t>
  </si>
  <si>
    <t>E05000449</t>
  </si>
  <si>
    <t>E05000450</t>
  </si>
  <si>
    <t>E05000451</t>
  </si>
  <si>
    <t>E05000452</t>
  </si>
  <si>
    <t>E05000453</t>
  </si>
  <si>
    <t>E05000454</t>
  </si>
  <si>
    <t>E05000455</t>
  </si>
  <si>
    <t>E05000456</t>
  </si>
  <si>
    <t>E05000457</t>
  </si>
  <si>
    <t>E05000458</t>
  </si>
  <si>
    <t>E05000459</t>
  </si>
  <si>
    <t>E05000460</t>
  </si>
  <si>
    <t>E05000461</t>
  </si>
  <si>
    <t>E05000462</t>
  </si>
  <si>
    <t>E05000463</t>
  </si>
  <si>
    <t>E05000464</t>
  </si>
  <si>
    <t>E05000465</t>
  </si>
  <si>
    <t>E05000466</t>
  </si>
  <si>
    <t>E05000467</t>
  </si>
  <si>
    <t>E05000468</t>
  </si>
  <si>
    <t>E05000469</t>
  </si>
  <si>
    <t>E05000470</t>
  </si>
  <si>
    <t>E05000471</t>
  </si>
  <si>
    <t>E05000472</t>
  </si>
  <si>
    <t>E05000473</t>
  </si>
  <si>
    <t>E05000474</t>
  </si>
  <si>
    <t>E05000475</t>
  </si>
  <si>
    <t>E05000476</t>
  </si>
  <si>
    <t>E05000477</t>
  </si>
  <si>
    <t>E05000478</t>
  </si>
  <si>
    <t>E05000479</t>
  </si>
  <si>
    <t>E05000480</t>
  </si>
  <si>
    <t>E05000481</t>
  </si>
  <si>
    <t>E05000482</t>
  </si>
  <si>
    <t>E05000483</t>
  </si>
  <si>
    <t>E05000484</t>
  </si>
  <si>
    <t>E05000485</t>
  </si>
  <si>
    <t>E05000486</t>
  </si>
  <si>
    <t>E05000487</t>
  </si>
  <si>
    <t>E05000488</t>
  </si>
  <si>
    <t>E05000489</t>
  </si>
  <si>
    <t>E05000490</t>
  </si>
  <si>
    <t>E05000491</t>
  </si>
  <si>
    <t>E05000492</t>
  </si>
  <si>
    <t>E05000493</t>
  </si>
  <si>
    <t>E05000494</t>
  </si>
  <si>
    <t>E05000495</t>
  </si>
  <si>
    <t>E05000496</t>
  </si>
  <si>
    <t>E05000497</t>
  </si>
  <si>
    <t>E05000498</t>
  </si>
  <si>
    <t>E05000499</t>
  </si>
  <si>
    <t>E05000500</t>
  </si>
  <si>
    <t>E05000501</t>
  </si>
  <si>
    <t>E05000502</t>
  </si>
  <si>
    <t>E05000503</t>
  </si>
  <si>
    <t>E05000504</t>
  </si>
  <si>
    <t>E05000505</t>
  </si>
  <si>
    <t>E05000506</t>
  </si>
  <si>
    <t>E05000507</t>
  </si>
  <si>
    <t>E05000508</t>
  </si>
  <si>
    <t>E05000509</t>
  </si>
  <si>
    <t>E05000510</t>
  </si>
  <si>
    <t>E05000511</t>
  </si>
  <si>
    <t>E05000512</t>
  </si>
  <si>
    <t>E05000513</t>
  </si>
  <si>
    <t>E05000514</t>
  </si>
  <si>
    <t>E05000515</t>
  </si>
  <si>
    <t>E05000516</t>
  </si>
  <si>
    <t>E05000517</t>
  </si>
  <si>
    <t>E05000518</t>
  </si>
  <si>
    <t>E05000519</t>
  </si>
  <si>
    <t>E05000520</t>
  </si>
  <si>
    <t>E05000521</t>
  </si>
  <si>
    <t>E05000522</t>
  </si>
  <si>
    <t>E05000523</t>
  </si>
  <si>
    <t>E05000524</t>
  </si>
  <si>
    <t>E05000525</t>
  </si>
  <si>
    <t>E05000526</t>
  </si>
  <si>
    <t>E05000527</t>
  </si>
  <si>
    <t>E05000528</t>
  </si>
  <si>
    <t>E05000529</t>
  </si>
  <si>
    <t>E05000530</t>
  </si>
  <si>
    <t>E05000531</t>
  </si>
  <si>
    <t>E05000532</t>
  </si>
  <si>
    <t>E05000533</t>
  </si>
  <si>
    <t>E05000534</t>
  </si>
  <si>
    <t>E05000535</t>
  </si>
  <si>
    <t>E05000536</t>
  </si>
  <si>
    <t>E05000537</t>
  </si>
  <si>
    <t>E05000538</t>
  </si>
  <si>
    <t>E05000539</t>
  </si>
  <si>
    <t>E05000540</t>
  </si>
  <si>
    <t>E05000541</t>
  </si>
  <si>
    <t>E05000542</t>
  </si>
  <si>
    <t>E05000543</t>
  </si>
  <si>
    <t>E05000544</t>
  </si>
  <si>
    <t>E05000545</t>
  </si>
  <si>
    <t>E05000546</t>
  </si>
  <si>
    <t>E05000547</t>
  </si>
  <si>
    <t>E05000548</t>
  </si>
  <si>
    <t>E05000549</t>
  </si>
  <si>
    <t>E05000550</t>
  </si>
  <si>
    <t>E05000551</t>
  </si>
  <si>
    <t>E05000552</t>
  </si>
  <si>
    <t>E05000553</t>
  </si>
  <si>
    <t>E05000554</t>
  </si>
  <si>
    <t>E05000555</t>
  </si>
  <si>
    <t>E05000556</t>
  </si>
  <si>
    <t>E05000557</t>
  </si>
  <si>
    <t>E05000558</t>
  </si>
  <si>
    <t>E05000559</t>
  </si>
  <si>
    <t>E05000560</t>
  </si>
  <si>
    <t>E05000561</t>
  </si>
  <si>
    <t>E05000562</t>
  </si>
  <si>
    <t>E05000563</t>
  </si>
  <si>
    <t>E05000564</t>
  </si>
  <si>
    <t>E05000565</t>
  </si>
  <si>
    <t>E05000566</t>
  </si>
  <si>
    <t>E05000567</t>
  </si>
  <si>
    <t>E05000568</t>
  </si>
  <si>
    <t>E05000569</t>
  </si>
  <si>
    <t>E05000570</t>
  </si>
  <si>
    <t>E05000571</t>
  </si>
  <si>
    <t>E05000572</t>
  </si>
  <si>
    <t>E05000573</t>
  </si>
  <si>
    <t>E05000574</t>
  </si>
  <si>
    <t>E05000575</t>
  </si>
  <si>
    <t>E05000576</t>
  </si>
  <si>
    <t>E05000577</t>
  </si>
  <si>
    <t>E05000578</t>
  </si>
  <si>
    <t>E05000579</t>
  </si>
  <si>
    <t>E05000580</t>
  </si>
  <si>
    <t>E05000581</t>
  </si>
  <si>
    <t>E05000582</t>
  </si>
  <si>
    <t>E05000583</t>
  </si>
  <si>
    <t>E05000584</t>
  </si>
  <si>
    <t>E05000585</t>
  </si>
  <si>
    <t>E05000586</t>
  </si>
  <si>
    <t>E05000587</t>
  </si>
  <si>
    <t>E05000588</t>
  </si>
  <si>
    <t>E05000589</t>
  </si>
  <si>
    <t>E05000590</t>
  </si>
  <si>
    <t>E05000591</t>
  </si>
  <si>
    <t>E05000592</t>
  </si>
  <si>
    <t>E05000593</t>
  </si>
  <si>
    <t>E05000594</t>
  </si>
  <si>
    <t>E05000595</t>
  </si>
  <si>
    <t>E05000596</t>
  </si>
  <si>
    <t>E05000597</t>
  </si>
  <si>
    <t>E05000598</t>
  </si>
  <si>
    <t>E05000599</t>
  </si>
  <si>
    <t>E05000600</t>
  </si>
  <si>
    <t>E05000601</t>
  </si>
  <si>
    <t>E05000602</t>
  </si>
  <si>
    <t>E05000603</t>
  </si>
  <si>
    <t>E05000604</t>
  </si>
  <si>
    <t>E05000605</t>
  </si>
  <si>
    <t>E05000606</t>
  </si>
  <si>
    <t>E05000607</t>
  </si>
  <si>
    <t>E05000608</t>
  </si>
  <si>
    <t>E05000609</t>
  </si>
  <si>
    <t>E05000610</t>
  </si>
  <si>
    <t>E05000611</t>
  </si>
  <si>
    <t>E05000612</t>
  </si>
  <si>
    <t>E05000613</t>
  </si>
  <si>
    <t>E05000614</t>
  </si>
  <si>
    <t>E05000615</t>
  </si>
  <si>
    <t>E05000616</t>
  </si>
  <si>
    <t>E05000617</t>
  </si>
  <si>
    <t>E05000618</t>
  </si>
  <si>
    <t>E05000619</t>
  </si>
  <si>
    <t>E05000620</t>
  </si>
  <si>
    <t>E05000621</t>
  </si>
  <si>
    <t>E05000622</t>
  </si>
  <si>
    <t>E05000623</t>
  </si>
  <si>
    <t>E05000624</t>
  </si>
  <si>
    <t>E05000625</t>
  </si>
  <si>
    <t>E05000626</t>
  </si>
  <si>
    <t>E05000627</t>
  </si>
  <si>
    <t>E05000628</t>
  </si>
  <si>
    <t>E05000629</t>
  </si>
  <si>
    <t>E05000630</t>
  </si>
  <si>
    <t>E05000631</t>
  </si>
  <si>
    <t>E05000632</t>
  </si>
  <si>
    <t>E05000633</t>
  </si>
  <si>
    <t>E05000634</t>
  </si>
  <si>
    <t>E05000635</t>
  </si>
  <si>
    <t>E05000636</t>
  </si>
  <si>
    <t>E05000637</t>
  </si>
  <si>
    <t>E05000638</t>
  </si>
  <si>
    <t>E05000639</t>
  </si>
  <si>
    <t>E05000640</t>
  </si>
  <si>
    <t>E05000641</t>
  </si>
  <si>
    <t>E05000642</t>
  </si>
  <si>
    <t>E05000643</t>
  </si>
  <si>
    <t>E05000644</t>
  </si>
  <si>
    <t>E05000645</t>
  </si>
  <si>
    <t>E05000646</t>
  </si>
  <si>
    <t>E05000647</t>
  </si>
  <si>
    <t>E05000648</t>
  </si>
  <si>
    <t>E05000649</t>
  </si>
  <si>
    <t>H</t>
  </si>
  <si>
    <t>The 2001 Census asked each household, "Does your accommodation have central heating?" Source: 2001 Census</t>
  </si>
  <si>
    <t xml:space="preserve">Uninsulated cavity walls, as a % of homes with cavity walls. (2010). Includes Owner occupied and Private rented households only. London = 0 due to no availability of national data. Source: Energy Saving Trust </t>
  </si>
  <si>
    <t xml:space="preserve">Lofts with 150mm or less of insulation, as a % of homes with lofts. (2010). Includes Owner occupied and Private rented households only. London = 0 due to no availability of national data. Source: Energy Saving Trust </t>
  </si>
  <si>
    <t>The ID2010 Health Deprivation and Disability domain measures four separate indicators: 1) Years of Potential Life Lost – an age and sex standardised measure of premature death, 2) Comparative Illness and Disability Ratio – an age and sex standardised measure of morbidity and disability, 3) Measures of acute morbidity – an age and sex standardised rate of emergency admissions to hospital, 4) Proportion of adults under 60 suffering from mood or anxiety disorders – a modelled indicator for the proportion of adults suffering from mood and anxiety disorders. Source: Communities and Local Government</t>
  </si>
  <si>
    <r>
      <t xml:space="preserve">Standardised Mortality Ratio (SMR) measures deaths in the resident population. Indirectly standardised rates take into account the age of the popualtion ie an older population would expect to have more deaths. If there are more deaths than expected for the age of the population, a score over 100 is generated. E&amp;W=100. 
</t>
    </r>
    <r>
      <rPr>
        <i/>
        <sz val="10"/>
        <rFont val="Arial"/>
        <family val="2"/>
        <charset val="0"/>
      </rPr>
      <t>Sources: Number of Deaths from ONS, Population by age is from GLA 2010 Round Projections (SHLAA).</t>
    </r>
  </si>
  <si>
    <t>Incapacity Benefit or Severe Disablement Allowance claimant rate, plus Employment Support Allowance since 2009. Incapacity Benefit (IB) is paid to people who are incapable of work and who meet certain contribution conditions. 
Severe Disablement Allowance (SDA) is paid to those unable to work for 28 weeks in a row or more because of illness or disability. SDA was removed for new claims in April 2001. 
Employment and Support Allowance (ESA) replaced Incapacity Benefit and Income Support paid on the grounds of incapacity for new claims from 27th October 2008.
Time period used is a snapshot of May from each year. Demominator is population aged 16-64. 
Source: IB/SDA/ESA from DWP, Population from GLA 2010 projections.</t>
  </si>
  <si>
    <t>Proportion of the population aged 60 or over. Source: GLA projections 2010</t>
  </si>
  <si>
    <t>Proportion of people of pension age who claim Pension Credit. Pension Credit was introduced in October 2003 and is a non-contributory, income-related benefit. Its purposes are:
1) To lift the poorest pensioners out of poverty by providing a contribution to a minimum guaranteed income for those aged 60 and over living in Great Britain.
2) To reward those aged 65 and over who have made modest provision for their retirement.
Snapshot from May each year.
Source: DWP. Population from GLA projections (60F/65M).</t>
  </si>
  <si>
    <t>Percentage of working-age residents claiming Jobseeker's Allowance (JSA) or National Insurance Credits. JSA is a benefit payable to unemployed people. In general, to be entitled to claim a person must be available for work, be actively seeking work, and have entered into a Jobseeker's Agreement with Jobcentre Plus. 
This is not an official measure of unemployment but is the only statistic available for smaller areas than local authorities.
Source: JSA from DWP, Population from GLA 2010 projections.</t>
  </si>
  <si>
    <t>Income Support claimant rate. Income Support (IS) is a non-contributory benefit paid to people who have low incomes and who are not required to be available for employment.
Time period used is a snapshot of May from each year. Demominator is population aged 16-64. 
Source: IS from DWP, Population from GLA 2010 projections.</t>
  </si>
  <si>
    <t>Children in 'poverty' - The proportion of children living in families in receipt of out of work benefits or tax credits where their reported income is less than 60% median equivalised income for the UK before housing costs. 2010 data will be published in July 2012 so 2009 data repeated here.
Source: HMRC.</t>
  </si>
  <si>
    <t>A household is said to be in fuel poverty if it needs to spend more than 10% of its (full) income on fuel to maintain a satisfactory heating regime (usually 21 degrees for the main living area, and 18 degrees for other occupied rooms). 
Source: DECC</t>
  </si>
  <si>
    <t>Cavity walls that are uninsulated (2010)</t>
  </si>
  <si>
    <t>Lofts with less than 150mm insulation (2010)</t>
  </si>
  <si>
    <t>SMR - 2006</t>
  </si>
  <si>
    <t>SMR - 2007</t>
  </si>
  <si>
    <t>SMR - 2008</t>
  </si>
  <si>
    <t>SMR - 2009</t>
  </si>
  <si>
    <t>SMR - 2010</t>
  </si>
  <si>
    <t>Incapacity Benefit rate - 2006</t>
  </si>
  <si>
    <t>Incapacity Benefit rate - 2007</t>
  </si>
  <si>
    <t>Incapacity Benefit rate - 2008</t>
  </si>
  <si>
    <t>Incapacity Benefit rate - 2009</t>
  </si>
  <si>
    <t>Incapacity Benefit rate - 2010</t>
  </si>
  <si>
    <t>% aged 60 or over - 2006</t>
  </si>
  <si>
    <t>% aged 60 or over - 2007</t>
  </si>
  <si>
    <t>% aged 60 or over - 2008</t>
  </si>
  <si>
    <t>% aged 60 or over - 2009</t>
  </si>
  <si>
    <t>% aged 60 or over - 2010</t>
  </si>
  <si>
    <t>Pension Credit rate - 2006</t>
  </si>
  <si>
    <t>Pension Credit rate - 2007</t>
  </si>
  <si>
    <t>Pension Credit rate - 2008</t>
  </si>
  <si>
    <t>Pension Credit rate - 2009</t>
  </si>
  <si>
    <t>Pension Credit rate - 2010</t>
  </si>
  <si>
    <t>JSA claimant rate - 2006</t>
  </si>
  <si>
    <t>JSA claimant rate - 2007</t>
  </si>
  <si>
    <t>JSA claimant rate - 2008</t>
  </si>
  <si>
    <t>JSA claimant rate - 2009</t>
  </si>
  <si>
    <t>JSA claimant rate - 2010</t>
  </si>
  <si>
    <t>Income Support rate - 2006</t>
  </si>
  <si>
    <t>Income Support rate - 2007</t>
  </si>
  <si>
    <t>Income Support rate - 2008</t>
  </si>
  <si>
    <t>Income Support rate - 2009</t>
  </si>
  <si>
    <t>Income Support rate - 2010</t>
  </si>
  <si>
    <t xml:space="preserve">% of childrenpoverty' - </t>
  </si>
  <si>
    <t>% of children in 'poverty' - 2007</t>
  </si>
  <si>
    <t>% of children in 'poverty' - 2008</t>
  </si>
  <si>
    <t>% of children in 'poverty' - 2009</t>
  </si>
  <si>
    <t>% of households fuel poor (2008)</t>
  </si>
  <si>
    <t>% of households fuel poor (2009)</t>
  </si>
  <si>
    <t>St Katherine's and Wapping</t>
  </si>
  <si>
    <t>childrenpoverty</t>
  </si>
  <si>
    <t>householdsfuelpoor</t>
  </si>
</sst>
</file>

<file path=xl/styles.xml><?xml version="1.0" encoding="utf-8"?>
<styleSheet xmlns="http://schemas.openxmlformats.org/spreadsheetml/2006/main">
  <numFmts count="8">
    <numFmt numFmtId="176" formatCode="0.000"/>
    <numFmt numFmtId="177" formatCode="#,##0.0"/>
    <numFmt numFmtId="178" formatCode="_-* #,##0_-;\-* #,##0_-;_-* &quot;-&quot;_-;_-@_-"/>
    <numFmt numFmtId="179" formatCode="mmmm\ yyyy"/>
    <numFmt numFmtId="180" formatCode="0.0"/>
    <numFmt numFmtId="181" formatCode="_-&quot;£&quot;* #,##0.00_-;\-&quot;£&quot;* #,##0.00_-;_-&quot;£&quot;* &quot;-&quot;??_-;_-@_-"/>
    <numFmt numFmtId="182" formatCode="_-&quot;£&quot;* #,##0_-;\-&quot;£&quot;* #,##0_-;_-&quot;£&quot;* &quot;-&quot;_-;_-@_-"/>
    <numFmt numFmtId="183" formatCode="_-* #,##0.00_-;\-* #,##0.00_-;_-* &quot;-&quot;??_-;_-@_-"/>
  </numFmts>
  <fonts count="54">
    <font>
      <sz val="10"/>
      <name val="Arial"/>
      <charset val="0"/>
    </font>
    <font>
      <sz val="10"/>
      <name val="Arial"/>
      <family val="2"/>
      <charset val="0"/>
    </font>
    <font>
      <b/>
      <sz val="10"/>
      <name val="Arial"/>
      <family val="2"/>
      <charset val="0"/>
    </font>
    <font>
      <b/>
      <sz val="10"/>
      <color indexed="8"/>
      <name val="Arial"/>
      <family val="2"/>
      <charset val="0"/>
    </font>
    <font>
      <b/>
      <sz val="11"/>
      <color indexed="62"/>
      <name val="Arial"/>
      <family val="2"/>
      <charset val="0"/>
    </font>
    <font>
      <sz val="10"/>
      <color indexed="22"/>
      <name val="Arial"/>
      <family val="2"/>
      <charset val="0"/>
    </font>
    <font>
      <b/>
      <sz val="12"/>
      <name val="Arial"/>
      <family val="2"/>
      <charset val="0"/>
    </font>
    <font>
      <b/>
      <sz val="12"/>
      <color indexed="48"/>
      <name val="Arial"/>
      <family val="2"/>
      <charset val="0"/>
    </font>
    <font>
      <sz val="8"/>
      <name val="Arial"/>
      <family val="2"/>
      <charset val="0"/>
    </font>
    <font>
      <b/>
      <u/>
      <sz val="11"/>
      <color indexed="12"/>
      <name val="Arial"/>
      <family val="2"/>
      <charset val="0"/>
    </font>
    <font>
      <sz val="11"/>
      <name val="Arial"/>
      <family val="2"/>
      <charset val="0"/>
    </font>
    <font>
      <sz val="8"/>
      <color indexed="22"/>
      <name val="Arial"/>
      <family val="2"/>
      <charset val="0"/>
    </font>
    <font>
      <b/>
      <sz val="10"/>
      <color indexed="22"/>
      <name val="Arial"/>
      <family val="2"/>
      <charset val="0"/>
    </font>
    <font>
      <i/>
      <sz val="10"/>
      <color indexed="22"/>
      <name val="Arial"/>
      <family val="2"/>
      <charset val="0"/>
    </font>
    <font>
      <sz val="10"/>
      <color indexed="9"/>
      <name val="Arial"/>
      <family val="2"/>
      <charset val="0"/>
    </font>
    <font>
      <b/>
      <u/>
      <sz val="11"/>
      <color indexed="48"/>
      <name val="Arial"/>
      <family val="2"/>
      <charset val="0"/>
    </font>
    <font>
      <b/>
      <sz val="10"/>
      <color indexed="9"/>
      <name val="Arial"/>
      <family val="2"/>
      <charset val="0"/>
    </font>
    <font>
      <b/>
      <sz val="11"/>
      <color indexed="48"/>
      <name val="Arial"/>
      <family val="2"/>
      <charset val="0"/>
    </font>
    <font>
      <u/>
      <sz val="10"/>
      <color indexed="12"/>
      <name val="Arial"/>
      <family val="2"/>
      <charset val="0"/>
    </font>
    <font>
      <b/>
      <sz val="11"/>
      <name val="Arial"/>
      <family val="2"/>
      <charset val="0"/>
    </font>
    <font>
      <b/>
      <sz val="8"/>
      <color indexed="62"/>
      <name val="Arial"/>
      <family val="2"/>
      <charset val="0"/>
    </font>
    <font>
      <b/>
      <sz val="9"/>
      <name val="Arial"/>
      <family val="2"/>
      <charset val="0"/>
    </font>
    <font>
      <b/>
      <u/>
      <sz val="10"/>
      <color indexed="48"/>
      <name val="Arial"/>
      <family val="2"/>
      <charset val="0"/>
    </font>
    <font>
      <b/>
      <sz val="8"/>
      <name val="Arial"/>
      <family val="2"/>
      <charset val="0"/>
    </font>
    <font>
      <sz val="11"/>
      <color indexed="8"/>
      <name val="Arial"/>
      <family val="2"/>
      <charset val="0"/>
    </font>
    <font>
      <u/>
      <sz val="8"/>
      <color indexed="12"/>
      <name val="Arial"/>
      <family val="2"/>
      <charset val="0"/>
    </font>
    <font>
      <b/>
      <sz val="9"/>
      <color indexed="8"/>
      <name val="Verdana"/>
      <family val="2"/>
      <charset val="0"/>
    </font>
    <font>
      <i/>
      <sz val="10"/>
      <name val="Arial"/>
      <family val="2"/>
      <charset val="0"/>
    </font>
    <font>
      <b/>
      <i/>
      <sz val="10"/>
      <name val="Arial"/>
      <family val="2"/>
      <charset val="0"/>
    </font>
    <font>
      <sz val="11"/>
      <color theme="0"/>
      <name val="宋体"/>
      <family val="2"/>
      <charset val="0"/>
      <scheme val="minor"/>
    </font>
    <font>
      <b/>
      <sz val="11"/>
      <color theme="3"/>
      <name val="宋体"/>
      <family val="2"/>
      <charset val="0"/>
      <scheme val="minor"/>
    </font>
    <font>
      <b/>
      <sz val="13"/>
      <color theme="3"/>
      <name val="宋体"/>
      <family val="2"/>
      <charset val="0"/>
      <scheme val="minor"/>
    </font>
    <font>
      <sz val="11"/>
      <color rgb="FFFA7D00"/>
      <name val="宋体"/>
      <family val="2"/>
      <charset val="0"/>
      <scheme val="minor"/>
    </font>
    <font>
      <sz val="11"/>
      <color theme="1"/>
      <name val="宋体"/>
      <family val="2"/>
      <charset val="0"/>
      <scheme val="minor"/>
    </font>
    <font>
      <sz val="11"/>
      <color rgb="FFFF0000"/>
      <name val="宋体"/>
      <family val="2"/>
      <charset val="0"/>
      <scheme val="minor"/>
    </font>
    <font>
      <b/>
      <sz val="11"/>
      <color rgb="FF3F3F3F"/>
      <name val="宋体"/>
      <family val="2"/>
      <charset val="0"/>
      <scheme val="minor"/>
    </font>
    <font>
      <u/>
      <sz val="10"/>
      <color theme="11"/>
      <name val="Arial"/>
      <family val="2"/>
      <charset val="0"/>
    </font>
    <font>
      <b/>
      <sz val="11"/>
      <color theme="0"/>
      <name val="宋体"/>
      <family val="2"/>
      <charset val="0"/>
      <scheme val="minor"/>
    </font>
    <font>
      <sz val="11"/>
      <color rgb="FF9C0006"/>
      <name val="宋体"/>
      <family val="2"/>
      <charset val="0"/>
      <scheme val="minor"/>
    </font>
    <font>
      <sz val="10"/>
      <color indexed="8"/>
      <name val="Arial"/>
      <family val="2"/>
      <charset val="0"/>
    </font>
    <font>
      <b/>
      <sz val="11"/>
      <color theme="1"/>
      <name val="宋体"/>
      <family val="2"/>
      <charset val="0"/>
      <scheme val="minor"/>
    </font>
    <font>
      <b/>
      <sz val="18"/>
      <color theme="3"/>
      <name val="宋体"/>
      <family val="2"/>
      <charset val="0"/>
      <scheme val="major"/>
    </font>
    <font>
      <i/>
      <sz val="11"/>
      <color rgb="FF7F7F7F"/>
      <name val="宋体"/>
      <family val="2"/>
      <charset val="0"/>
      <scheme val="minor"/>
    </font>
    <font>
      <sz val="11"/>
      <color rgb="FF9C6500"/>
      <name val="宋体"/>
      <family val="2"/>
      <charset val="0"/>
      <scheme val="minor"/>
    </font>
    <font>
      <b/>
      <sz val="11"/>
      <color rgb="FFFA7D00"/>
      <name val="宋体"/>
      <family val="2"/>
      <charset val="0"/>
      <scheme val="minor"/>
    </font>
    <font>
      <sz val="11"/>
      <color rgb="FF3F3F76"/>
      <name val="宋体"/>
      <family val="2"/>
      <charset val="0"/>
      <scheme val="minor"/>
    </font>
    <font>
      <b/>
      <sz val="15"/>
      <color theme="3"/>
      <name val="宋体"/>
      <family val="2"/>
      <charset val="0"/>
      <scheme val="minor"/>
    </font>
    <font>
      <sz val="11"/>
      <color rgb="FF006100"/>
      <name val="宋体"/>
      <family val="2"/>
      <charset val="0"/>
      <scheme val="minor"/>
    </font>
    <font>
      <b/>
      <u/>
      <sz val="14"/>
      <color indexed="48"/>
      <name val="Arial"/>
      <family val="2"/>
      <charset val="0"/>
    </font>
    <font>
      <b/>
      <sz val="8"/>
      <color indexed="50"/>
      <name val="Arial"/>
      <family val="2"/>
      <charset val="0"/>
    </font>
    <font>
      <b/>
      <sz val="8"/>
      <color indexed="29"/>
      <name val="Arial"/>
      <family val="2"/>
      <charset val="0"/>
    </font>
    <font>
      <b/>
      <sz val="8"/>
      <color indexed="17"/>
      <name val="Arial"/>
      <family val="2"/>
      <charset val="0"/>
    </font>
    <font>
      <b/>
      <sz val="8"/>
      <color indexed="10"/>
      <name val="Arial"/>
      <family val="2"/>
      <charset val="0"/>
    </font>
    <font>
      <b/>
      <u/>
      <sz val="12"/>
      <color indexed="48"/>
      <name val="Arial"/>
      <family val="2"/>
      <charset val="0"/>
    </font>
  </fonts>
  <fills count="44">
    <fill>
      <patternFill patternType="none"/>
    </fill>
    <fill>
      <patternFill patternType="gray125"/>
    </fill>
    <fill>
      <patternFill patternType="solid">
        <fgColor indexed="22"/>
        <bgColor indexed="64"/>
      </patternFill>
    </fill>
    <fill>
      <patternFill patternType="solid">
        <fgColor indexed="60"/>
        <bgColor indexed="64"/>
      </patternFill>
    </fill>
    <fill>
      <patternFill patternType="solid">
        <fgColor indexed="17"/>
        <bgColor indexed="64"/>
      </patternFill>
    </fill>
    <fill>
      <patternFill patternType="solid">
        <fgColor indexed="11"/>
        <bgColor indexed="64"/>
      </patternFill>
    </fill>
    <fill>
      <patternFill patternType="solid">
        <fgColor indexed="43"/>
        <bgColor indexed="64"/>
      </patternFill>
    </fill>
    <fill>
      <patternFill patternType="solid">
        <fgColor indexed="13"/>
        <bgColor indexed="64"/>
      </patternFill>
    </fill>
    <fill>
      <patternFill patternType="solid">
        <fgColor indexed="53"/>
        <bgColor indexed="64"/>
      </patternFill>
    </fill>
    <fill>
      <patternFill patternType="solid">
        <fgColor indexed="16"/>
        <bgColor indexed="64"/>
      </patternFill>
    </fill>
    <fill>
      <patternFill patternType="solid">
        <fgColor theme="0"/>
        <bgColor indexed="64"/>
      </patternFill>
    </fill>
    <fill>
      <patternFill patternType="solid">
        <fgColor indexed="9"/>
        <bgColor indexed="64"/>
      </patternFill>
    </fill>
    <fill>
      <patternFill patternType="solid">
        <fgColor indexed="44"/>
        <bgColor indexed="64"/>
      </patternFill>
    </fill>
    <fill>
      <patternFill patternType="solid">
        <fgColor theme="9"/>
        <bgColor indexed="64"/>
      </patternFill>
    </fill>
    <fill>
      <patternFill patternType="solid">
        <fgColor theme="9"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rgb="FFF2F2F2"/>
        <bgColor indexed="64"/>
      </patternFill>
    </fill>
    <fill>
      <patternFill patternType="solid">
        <fgColor theme="7" tint="0.599993896298105"/>
        <bgColor indexed="64"/>
      </patternFill>
    </fill>
    <fill>
      <patternFill patternType="solid">
        <fgColor rgb="FFFFFFCC"/>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7"/>
        <bgColor indexed="64"/>
      </patternFill>
    </fill>
    <fill>
      <patternFill patternType="solid">
        <fgColor theme="8"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C6EFCE"/>
        <bgColor indexed="64"/>
      </patternFill>
    </fill>
    <fill>
      <patternFill patternType="solid">
        <fgColor theme="5"/>
        <bgColor indexed="64"/>
      </patternFill>
    </fill>
  </fills>
  <borders count="36">
    <border>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2"/>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right/>
      <top/>
      <bottom style="medium">
        <color theme="4" tint="0.399975585192419"/>
      </bottom>
      <diagonal/>
    </border>
    <border>
      <left/>
      <right/>
      <top/>
      <bottom style="thick">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s>
  <cellStyleXfs count="58">
    <xf numFmtId="0" fontId="0" fillId="0" borderId="0"/>
    <xf numFmtId="0" fontId="6" fillId="0" borderId="0"/>
    <xf numFmtId="0" fontId="39" fillId="0" borderId="0"/>
    <xf numFmtId="0" fontId="1" fillId="0" borderId="0"/>
    <xf numFmtId="183" fontId="1" fillId="0" borderId="0" applyFont="0" applyFill="0" applyBorder="0" applyAlignment="0" applyProtection="0"/>
    <xf numFmtId="0" fontId="29" fillId="34" borderId="0" applyNumberFormat="0" applyBorder="0" applyAlignment="0" applyProtection="0"/>
    <xf numFmtId="0" fontId="33" fillId="30" borderId="0" applyNumberFormat="0" applyBorder="0" applyAlignment="0" applyProtection="0"/>
    <xf numFmtId="0" fontId="29" fillId="35" borderId="0" applyNumberFormat="0" applyBorder="0" applyAlignment="0" applyProtection="0"/>
    <xf numFmtId="0" fontId="1" fillId="0" borderId="0"/>
    <xf numFmtId="0" fontId="45" fillId="33" borderId="34" applyNumberFormat="0" applyAlignment="0" applyProtection="0"/>
    <xf numFmtId="0" fontId="33" fillId="41" borderId="0" applyNumberFormat="0" applyBorder="0" applyAlignment="0" applyProtection="0"/>
    <xf numFmtId="0" fontId="33" fillId="38" borderId="0" applyNumberFormat="0" applyBorder="0" applyAlignment="0" applyProtection="0"/>
    <xf numFmtId="181" fontId="0" fillId="0" borderId="0" applyFont="0" applyFill="0" applyBorder="0" applyAlignment="0" applyProtection="0"/>
    <xf numFmtId="0" fontId="29" fillId="37" borderId="0" applyNumberFormat="0" applyBorder="0" applyAlignment="0" applyProtection="0"/>
    <xf numFmtId="9" fontId="0" fillId="0" borderId="0" applyFont="0" applyFill="0" applyBorder="0" applyAlignment="0" applyProtection="0"/>
    <xf numFmtId="0" fontId="29" fillId="23" borderId="0" applyNumberFormat="0" applyBorder="0" applyAlignment="0" applyProtection="0"/>
    <xf numFmtId="0" fontId="29" fillId="36" borderId="0" applyNumberFormat="0" applyBorder="0" applyAlignment="0" applyProtection="0"/>
    <xf numFmtId="0" fontId="29" fillId="43" borderId="0" applyNumberFormat="0" applyBorder="0" applyAlignment="0" applyProtection="0"/>
    <xf numFmtId="0" fontId="29" fillId="32" borderId="0" applyNumberFormat="0" applyBorder="0" applyAlignment="0" applyProtection="0"/>
    <xf numFmtId="0" fontId="29" fillId="39" borderId="0" applyNumberFormat="0" applyBorder="0" applyAlignment="0" applyProtection="0"/>
    <xf numFmtId="0" fontId="2" fillId="0" borderId="0"/>
    <xf numFmtId="0" fontId="44" fillId="19" borderId="34" applyNumberFormat="0" applyAlignment="0" applyProtection="0"/>
    <xf numFmtId="0" fontId="29" fillId="31" borderId="0" applyNumberFormat="0" applyBorder="0" applyAlignment="0" applyProtection="0"/>
    <xf numFmtId="0" fontId="43" fillId="29" borderId="0" applyNumberFormat="0" applyBorder="0" applyAlignment="0" applyProtection="0"/>
    <xf numFmtId="0" fontId="33" fillId="28" borderId="0" applyNumberFormat="0" applyBorder="0" applyAlignment="0" applyProtection="0"/>
    <xf numFmtId="0" fontId="47" fillId="42" borderId="0" applyNumberFormat="0" applyBorder="0" applyAlignment="0" applyProtection="0"/>
    <xf numFmtId="0" fontId="33" fillId="27" borderId="0" applyNumberFormat="0" applyBorder="0" applyAlignment="0" applyProtection="0"/>
    <xf numFmtId="0" fontId="40" fillId="0" borderId="33" applyNumberFormat="0" applyFill="0" applyAlignment="0" applyProtection="0"/>
    <xf numFmtId="0" fontId="38" fillId="24" borderId="0" applyNumberFormat="0" applyBorder="0" applyAlignment="0" applyProtection="0"/>
    <xf numFmtId="0" fontId="37" fillId="22" borderId="32" applyNumberFormat="0" applyAlignment="0" applyProtection="0"/>
    <xf numFmtId="0" fontId="35" fillId="19" borderId="30" applyNumberFormat="0" applyAlignment="0" applyProtection="0"/>
    <xf numFmtId="0" fontId="46" fillId="0" borderId="35" applyNumberFormat="0" applyFill="0" applyAlignment="0" applyProtection="0"/>
    <xf numFmtId="0" fontId="1" fillId="0" borderId="0"/>
    <xf numFmtId="0" fontId="42" fillId="0" borderId="0" applyNumberFormat="0" applyFill="0" applyBorder="0" applyAlignment="0" applyProtection="0"/>
    <xf numFmtId="0" fontId="33" fillId="25" borderId="0" applyNumberFormat="0" applyBorder="0" applyAlignment="0" applyProtection="0"/>
    <xf numFmtId="0" fontId="30" fillId="0" borderId="0" applyNumberFormat="0" applyFill="0" applyBorder="0" applyAlignment="0" applyProtection="0"/>
    <xf numFmtId="182" fontId="0" fillId="0" borderId="0" applyFont="0" applyFill="0" applyBorder="0" applyAlignment="0" applyProtection="0"/>
    <xf numFmtId="0" fontId="33" fillId="20" borderId="0" applyNumberFormat="0" applyBorder="0" applyAlignment="0" applyProtection="0"/>
    <xf numFmtId="183" fontId="0" fillId="0" borderId="0" applyFont="0" applyFill="0" applyBorder="0" applyAlignment="0" applyProtection="0"/>
    <xf numFmtId="0" fontId="36" fillId="0" borderId="0" applyNumberFormat="0" applyFill="0" applyBorder="0" applyAlignment="0" applyProtection="0">
      <alignment vertical="top"/>
      <protection locked="0"/>
    </xf>
    <xf numFmtId="0" fontId="41" fillId="0" borderId="0" applyNumberFormat="0" applyFill="0" applyBorder="0" applyAlignment="0" applyProtection="0"/>
    <xf numFmtId="0" fontId="33" fillId="16" borderId="0" applyNumberFormat="0" applyBorder="0" applyAlignment="0" applyProtection="0"/>
    <xf numFmtId="0" fontId="34" fillId="0" borderId="0" applyNumberFormat="0" applyFill="0" applyBorder="0" applyAlignment="0" applyProtection="0"/>
    <xf numFmtId="9" fontId="1" fillId="0" borderId="0" applyFont="0" applyFill="0" applyBorder="0" applyAlignment="0" applyProtection="0"/>
    <xf numFmtId="0" fontId="29" fillId="40" borderId="0" applyNumberFormat="0" applyBorder="0" applyAlignment="0" applyProtection="0"/>
    <xf numFmtId="0" fontId="1" fillId="21" borderId="31" applyNumberFormat="0" applyFont="0" applyAlignment="0" applyProtection="0"/>
    <xf numFmtId="0" fontId="33" fillId="17" borderId="0" applyNumberFormat="0" applyBorder="0" applyAlignment="0" applyProtection="0"/>
    <xf numFmtId="0" fontId="29" fillId="15" borderId="0" applyNumberFormat="0" applyBorder="0" applyAlignment="0" applyProtection="0"/>
    <xf numFmtId="0" fontId="33" fillId="14" borderId="0" applyNumberFormat="0" applyBorder="0" applyAlignment="0" applyProtection="0"/>
    <xf numFmtId="0" fontId="18" fillId="0" borderId="0" applyNumberFormat="0" applyFill="0" applyBorder="0" applyAlignment="0" applyProtection="0">
      <alignment vertical="top"/>
      <protection locked="0"/>
    </xf>
    <xf numFmtId="178" fontId="0" fillId="0" borderId="0" applyFont="0" applyFill="0" applyBorder="0" applyAlignment="0" applyProtection="0"/>
    <xf numFmtId="0" fontId="31" fillId="0" borderId="28" applyNumberFormat="0" applyFill="0" applyAlignment="0" applyProtection="0"/>
    <xf numFmtId="0" fontId="33" fillId="18" borderId="0" applyNumberFormat="0" applyBorder="0" applyAlignment="0" applyProtection="0"/>
    <xf numFmtId="0" fontId="1" fillId="0" borderId="0"/>
    <xf numFmtId="0" fontId="30" fillId="0" borderId="27" applyNumberFormat="0" applyFill="0" applyAlignment="0" applyProtection="0"/>
    <xf numFmtId="0" fontId="29" fillId="13" borderId="0" applyNumberFormat="0" applyBorder="0" applyAlignment="0" applyProtection="0"/>
    <xf numFmtId="0" fontId="33" fillId="26" borderId="0" applyNumberFormat="0" applyBorder="0" applyAlignment="0" applyProtection="0"/>
    <xf numFmtId="0" fontId="32" fillId="0" borderId="29" applyNumberFormat="0" applyFill="0" applyAlignment="0" applyProtection="0"/>
  </cellStyleXfs>
  <cellXfs count="230">
    <xf numFmtId="0" fontId="0" fillId="0" borderId="0" xfId="0"/>
    <xf numFmtId="3" fontId="1" fillId="0" borderId="0" xfId="0" applyNumberFormat="1" applyFont="1" applyFill="1" applyBorder="1" applyAlignment="1"/>
    <xf numFmtId="180" fontId="0" fillId="0" borderId="0" xfId="0" applyNumberFormat="1" applyFill="1"/>
    <xf numFmtId="180" fontId="2" fillId="2" borderId="0" xfId="0" applyNumberFormat="1" applyFont="1" applyFill="1" applyAlignment="1">
      <alignment wrapText="1"/>
    </xf>
    <xf numFmtId="180" fontId="2" fillId="2" borderId="0" xfId="0" applyNumberFormat="1" applyFont="1" applyFill="1" applyAlignment="1">
      <alignment horizontal="left" wrapText="1"/>
    </xf>
    <xf numFmtId="0" fontId="3" fillId="2" borderId="0" xfId="0" applyFont="1" applyFill="1" applyAlignment="1">
      <alignment horizontal="left" wrapText="1"/>
    </xf>
    <xf numFmtId="0" fontId="1" fillId="0" borderId="0" xfId="0" applyFont="1"/>
    <xf numFmtId="180" fontId="0" fillId="0" borderId="0" xfId="0" applyNumberFormat="1"/>
    <xf numFmtId="0" fontId="0" fillId="0" borderId="0" xfId="0" applyFill="1"/>
    <xf numFmtId="1" fontId="0" fillId="0" borderId="0" xfId="0" applyNumberFormat="1" applyFill="1"/>
    <xf numFmtId="180" fontId="2" fillId="2" borderId="0" xfId="0" applyNumberFormat="1" applyFont="1" applyFill="1" applyBorder="1" applyAlignment="1">
      <alignment horizontal="left" wrapText="1"/>
    </xf>
    <xf numFmtId="4" fontId="0" fillId="0" borderId="0" xfId="0" applyNumberFormat="1" applyFill="1"/>
    <xf numFmtId="0" fontId="2" fillId="2" borderId="0" xfId="0" applyFont="1" applyFill="1" applyBorder="1" applyAlignment="1">
      <alignment horizontal="left" wrapText="1"/>
    </xf>
    <xf numFmtId="180" fontId="0" fillId="0" borderId="0" xfId="0" applyNumberFormat="1" applyFill="1" applyAlignment="1">
      <alignment horizontal="right"/>
    </xf>
    <xf numFmtId="0" fontId="1" fillId="0" borderId="0" xfId="32" applyFont="1" applyFill="1" applyAlignment="1">
      <alignment horizontal="left" vertical="center"/>
    </xf>
    <xf numFmtId="179" fontId="2" fillId="0" borderId="0" xfId="20" applyNumberFormat="1" applyFont="1" applyFill="1" applyAlignment="1">
      <alignment horizontal="left" vertical="center" wrapText="1"/>
    </xf>
    <xf numFmtId="0" fontId="2" fillId="2" borderId="0" xfId="0" applyFont="1" applyFill="1" applyBorder="1" applyAlignment="1">
      <alignment horizontal="right"/>
    </xf>
    <xf numFmtId="0" fontId="0" fillId="2" borderId="0" xfId="0" applyFill="1" applyAlignment="1">
      <alignment vertical="top"/>
    </xf>
    <xf numFmtId="0" fontId="0" fillId="0" borderId="0" xfId="0" applyAlignment="1"/>
    <xf numFmtId="3" fontId="2" fillId="2" borderId="0" xfId="0" applyNumberFormat="1" applyFont="1" applyFill="1" applyBorder="1" applyAlignment="1">
      <alignment horizontal="left"/>
    </xf>
    <xf numFmtId="0" fontId="2" fillId="2" borderId="0" xfId="0" applyFont="1" applyFill="1" applyBorder="1" applyAlignment="1">
      <alignment horizontal="left"/>
    </xf>
    <xf numFmtId="3" fontId="2" fillId="2" borderId="0" xfId="0" applyNumberFormat="1" applyFont="1" applyFill="1" applyBorder="1" applyAlignment="1"/>
    <xf numFmtId="0" fontId="2" fillId="0" borderId="0" xfId="0" applyFont="1"/>
    <xf numFmtId="177" fontId="0" fillId="0" borderId="0" xfId="0" applyNumberFormat="1" applyFill="1"/>
    <xf numFmtId="0" fontId="3" fillId="2" borderId="0" xfId="0" applyFont="1" applyFill="1" applyBorder="1" applyAlignment="1">
      <alignment horizontal="left" wrapText="1"/>
    </xf>
    <xf numFmtId="0" fontId="4" fillId="2" borderId="0" xfId="0" applyFont="1" applyFill="1" applyAlignment="1">
      <alignment horizontal="left" vertical="top"/>
    </xf>
    <xf numFmtId="0" fontId="4" fillId="0" borderId="0" xfId="0" applyFont="1" applyAlignment="1">
      <alignment horizontal="left"/>
    </xf>
    <xf numFmtId="0" fontId="0" fillId="2" borderId="0" xfId="0" applyFill="1" applyAlignment="1">
      <alignment horizontal="left" vertical="top" wrapText="1"/>
    </xf>
    <xf numFmtId="0" fontId="0" fillId="0" borderId="0" xfId="0" applyFill="1" applyAlignment="1"/>
    <xf numFmtId="180" fontId="0" fillId="0" borderId="0" xfId="0" applyNumberFormat="1" applyFill="1" applyAlignment="1"/>
    <xf numFmtId="0" fontId="1" fillId="2" borderId="0" xfId="0" applyFont="1" applyFill="1" applyAlignment="1">
      <alignment horizontal="left" vertical="top" wrapText="1"/>
    </xf>
    <xf numFmtId="0" fontId="0" fillId="2" borderId="0" xfId="0" applyFill="1" applyAlignment="1">
      <alignment vertical="top" wrapText="1"/>
    </xf>
    <xf numFmtId="0" fontId="0" fillId="3" borderId="0" xfId="0" applyFill="1" applyProtection="1">
      <protection locked="0"/>
    </xf>
    <xf numFmtId="0" fontId="0" fillId="0" borderId="0" xfId="0" applyFill="1" applyBorder="1" applyProtection="1">
      <protection locked="0"/>
    </xf>
    <xf numFmtId="0" fontId="5" fillId="0" borderId="0" xfId="0" applyFont="1" applyFill="1" applyBorder="1" applyProtection="1"/>
    <xf numFmtId="180" fontId="5" fillId="0" borderId="0" xfId="0" applyNumberFormat="1" applyFont="1" applyFill="1" applyBorder="1" applyProtection="1"/>
    <xf numFmtId="0" fontId="6" fillId="0" borderId="1" xfId="0" applyFont="1" applyFill="1" applyBorder="1" applyAlignment="1" applyProtection="1">
      <alignment horizontal="center"/>
      <protection locked="0"/>
    </xf>
    <xf numFmtId="0" fontId="0" fillId="2" borderId="0" xfId="0" applyFill="1" applyBorder="1" applyProtection="1">
      <protection locked="0"/>
    </xf>
    <xf numFmtId="0" fontId="7" fillId="0" borderId="2" xfId="0" applyFont="1" applyFill="1" applyBorder="1" applyAlignment="1" applyProtection="1">
      <alignment horizontal="center"/>
      <protection locked="0"/>
    </xf>
    <xf numFmtId="0" fontId="2" fillId="0" borderId="3" xfId="0" applyFont="1" applyFill="1" applyBorder="1" applyProtection="1"/>
    <xf numFmtId="0" fontId="0" fillId="0" borderId="4" xfId="0" applyFill="1" applyBorder="1" applyProtection="1"/>
    <xf numFmtId="0" fontId="0" fillId="0" borderId="5" xfId="0" applyFill="1" applyBorder="1" applyProtection="1"/>
    <xf numFmtId="0" fontId="0" fillId="0" borderId="6" xfId="0" applyFill="1" applyBorder="1" applyProtection="1"/>
    <xf numFmtId="0" fontId="2" fillId="0" borderId="0" xfId="0" applyFont="1" applyFill="1" applyBorder="1" applyAlignment="1" applyProtection="1">
      <alignment horizontal="center"/>
      <protection locked="0"/>
    </xf>
    <xf numFmtId="0" fontId="0" fillId="0" borderId="7" xfId="0" applyFill="1" applyBorder="1" applyProtection="1"/>
    <xf numFmtId="0" fontId="2" fillId="0" borderId="8" xfId="0" applyFont="1" applyFill="1" applyBorder="1" applyProtection="1"/>
    <xf numFmtId="0" fontId="0" fillId="0" borderId="8" xfId="0" applyFill="1" applyBorder="1" applyProtection="1"/>
    <xf numFmtId="0" fontId="0" fillId="0" borderId="9" xfId="0" applyFill="1" applyBorder="1" applyProtection="1"/>
    <xf numFmtId="0" fontId="0" fillId="4" borderId="10" xfId="0" applyFill="1" applyBorder="1" applyProtection="1"/>
    <xf numFmtId="180" fontId="0" fillId="0" borderId="0" xfId="0" applyNumberFormat="1" applyFill="1" applyBorder="1" applyAlignment="1" applyProtection="1">
      <alignment horizontal="center"/>
    </xf>
    <xf numFmtId="0" fontId="0" fillId="5" borderId="10" xfId="0" applyFill="1" applyBorder="1" applyProtection="1"/>
    <xf numFmtId="0" fontId="0" fillId="6" borderId="10" xfId="0" applyFill="1" applyBorder="1" applyProtection="1"/>
    <xf numFmtId="0" fontId="0" fillId="7" borderId="10" xfId="0" applyFill="1" applyBorder="1" applyProtection="1"/>
    <xf numFmtId="0" fontId="0" fillId="8" borderId="10" xfId="0" applyFill="1" applyBorder="1" applyProtection="1"/>
    <xf numFmtId="0" fontId="0" fillId="9" borderId="10" xfId="0" applyFill="1" applyBorder="1" applyProtection="1"/>
    <xf numFmtId="0" fontId="0" fillId="0" borderId="11" xfId="0" applyFill="1" applyBorder="1" applyProtection="1"/>
    <xf numFmtId="0" fontId="5" fillId="2" borderId="0" xfId="0" applyFont="1" applyFill="1" applyBorder="1" applyProtection="1">
      <protection locked="0"/>
    </xf>
    <xf numFmtId="0" fontId="0" fillId="0" borderId="12" xfId="0" applyFill="1" applyBorder="1" applyProtection="1">
      <protection locked="0"/>
    </xf>
    <xf numFmtId="0" fontId="0" fillId="0" borderId="13" xfId="0" applyFill="1" applyBorder="1" applyProtection="1">
      <protection locked="0"/>
    </xf>
    <xf numFmtId="0" fontId="8" fillId="0" borderId="14" xfId="0" applyFont="1" applyFill="1" applyBorder="1" applyProtection="1">
      <protection locked="0"/>
    </xf>
    <xf numFmtId="0" fontId="0" fillId="0" borderId="13" xfId="0" applyFill="1" applyBorder="1" applyAlignment="1">
      <alignment horizontal="left"/>
    </xf>
    <xf numFmtId="0" fontId="0" fillId="0" borderId="14" xfId="0" applyFill="1" applyBorder="1" applyProtection="1">
      <protection locked="0"/>
    </xf>
    <xf numFmtId="0" fontId="9" fillId="2" borderId="0" xfId="49" applyFont="1" applyFill="1" applyAlignment="1" applyProtection="1">
      <protection locked="0"/>
    </xf>
    <xf numFmtId="0" fontId="5" fillId="10" borderId="0" xfId="0" applyFont="1" applyFill="1" applyBorder="1" applyProtection="1">
      <protection locked="0"/>
    </xf>
    <xf numFmtId="0" fontId="10" fillId="10" borderId="0" xfId="0" applyFont="1" applyFill="1" applyBorder="1" applyAlignment="1" applyProtection="1">
      <alignment horizontal="left"/>
      <protection locked="0"/>
    </xf>
    <xf numFmtId="0" fontId="5" fillId="10" borderId="8" xfId="0" applyFont="1" applyFill="1" applyBorder="1" applyProtection="1">
      <protection locked="0"/>
    </xf>
    <xf numFmtId="0" fontId="5" fillId="10" borderId="15" xfId="0" applyFont="1" applyFill="1" applyBorder="1" applyProtection="1">
      <protection locked="0"/>
    </xf>
    <xf numFmtId="0" fontId="0" fillId="3" borderId="0" xfId="0" applyFill="1" applyAlignment="1" applyProtection="1">
      <alignment wrapText="1"/>
      <protection locked="0"/>
    </xf>
    <xf numFmtId="0" fontId="5" fillId="3" borderId="0" xfId="0" applyFont="1" applyFill="1" applyAlignment="1" applyProtection="1">
      <alignment wrapText="1"/>
    </xf>
    <xf numFmtId="0" fontId="5" fillId="2" borderId="0" xfId="0" applyFont="1" applyFill="1" applyBorder="1" applyProtection="1"/>
    <xf numFmtId="0" fontId="1" fillId="2" borderId="0" xfId="0" applyFont="1" applyFill="1" applyBorder="1" applyProtection="1"/>
    <xf numFmtId="180" fontId="5" fillId="2" borderId="0" xfId="0" applyNumberFormat="1" applyFont="1" applyFill="1" applyBorder="1" applyProtection="1"/>
    <xf numFmtId="3" fontId="11" fillId="2" borderId="0" xfId="0" applyNumberFormat="1" applyFont="1" applyFill="1" applyBorder="1" applyProtection="1"/>
    <xf numFmtId="0" fontId="11" fillId="2" borderId="0" xfId="0" applyFont="1" applyFill="1" applyBorder="1" applyProtection="1"/>
    <xf numFmtId="0" fontId="11" fillId="2" borderId="0" xfId="0" applyNumberFormat="1" applyFont="1" applyFill="1" applyBorder="1" applyProtection="1"/>
    <xf numFmtId="0" fontId="5" fillId="2" borderId="0" xfId="0" applyNumberFormat="1" applyFont="1" applyFill="1" applyBorder="1" applyProtection="1"/>
    <xf numFmtId="0" fontId="5" fillId="2" borderId="0" xfId="0" applyNumberFormat="1" applyFont="1" applyFill="1" applyBorder="1" applyProtection="1">
      <protection locked="0"/>
    </xf>
    <xf numFmtId="0" fontId="12" fillId="2" borderId="0" xfId="0" applyFont="1" applyFill="1" applyBorder="1" applyProtection="1"/>
    <xf numFmtId="176" fontId="5" fillId="2" borderId="0" xfId="0" applyNumberFormat="1" applyFont="1" applyFill="1" applyBorder="1" applyProtection="1"/>
    <xf numFmtId="0" fontId="5" fillId="3" borderId="0" xfId="0" applyFont="1" applyFill="1" applyProtection="1"/>
    <xf numFmtId="0" fontId="13" fillId="2" borderId="0" xfId="0" applyFont="1" applyFill="1" applyBorder="1" applyProtection="1"/>
    <xf numFmtId="1" fontId="5" fillId="2" borderId="0" xfId="0" applyNumberFormat="1" applyFont="1" applyFill="1" applyBorder="1" applyProtection="1"/>
    <xf numFmtId="14" fontId="5" fillId="2" borderId="0" xfId="0" applyNumberFormat="1" applyFont="1" applyFill="1" applyBorder="1" applyProtection="1"/>
    <xf numFmtId="0" fontId="5" fillId="2" borderId="0" xfId="2" applyFont="1" applyFill="1" applyBorder="1" applyAlignment="1" applyProtection="1">
      <alignment horizontal="left" wrapText="1"/>
    </xf>
    <xf numFmtId="0" fontId="0" fillId="3" borderId="0" xfId="0" applyFill="1"/>
    <xf numFmtId="0" fontId="0" fillId="2" borderId="0" xfId="0" applyFill="1"/>
    <xf numFmtId="0" fontId="0" fillId="0" borderId="0" xfId="0" applyAlignment="1" applyProtection="1">
      <alignment wrapText="1"/>
      <protection locked="0"/>
    </xf>
    <xf numFmtId="0" fontId="2" fillId="0" borderId="0" xfId="0" applyFont="1" applyAlignment="1" applyProtection="1">
      <alignment horizontal="center"/>
    </xf>
    <xf numFmtId="0" fontId="1" fillId="0" borderId="0" xfId="0" applyFont="1" applyAlignment="1" applyProtection="1">
      <alignment horizontal="center"/>
    </xf>
    <xf numFmtId="0" fontId="0" fillId="0" borderId="0" xfId="0" applyProtection="1"/>
    <xf numFmtId="0" fontId="0" fillId="0" borderId="0" xfId="0" applyProtection="1">
      <protection locked="0"/>
    </xf>
    <xf numFmtId="0" fontId="14" fillId="0" borderId="0" xfId="0" applyFont="1" applyProtection="1"/>
    <xf numFmtId="0" fontId="0" fillId="3" borderId="0" xfId="0" applyFill="1" applyProtection="1"/>
    <xf numFmtId="0" fontId="0" fillId="0" borderId="0" xfId="0" applyFill="1" applyProtection="1"/>
    <xf numFmtId="0" fontId="0" fillId="2" borderId="0" xfId="0" applyFill="1" applyProtection="1"/>
    <xf numFmtId="0" fontId="2" fillId="2" borderId="0" xfId="0" applyFont="1" applyFill="1" applyAlignment="1" applyProtection="1">
      <alignment horizontal="center" wrapText="1"/>
      <protection locked="0"/>
    </xf>
    <xf numFmtId="0" fontId="2" fillId="2" borderId="0" xfId="0" applyFont="1" applyFill="1" applyAlignment="1" applyProtection="1">
      <alignment wrapText="1"/>
      <protection locked="0"/>
    </xf>
    <xf numFmtId="1" fontId="1" fillId="0" borderId="0" xfId="0" applyNumberFormat="1" applyFont="1" applyAlignment="1" applyProtection="1">
      <alignment horizontal="center"/>
    </xf>
    <xf numFmtId="0" fontId="2" fillId="2" borderId="0" xfId="0" applyFont="1" applyFill="1" applyAlignment="1" applyProtection="1">
      <alignment horizontal="center" wrapText="1"/>
    </xf>
    <xf numFmtId="1" fontId="1" fillId="2" borderId="0" xfId="0" applyNumberFormat="1" applyFont="1" applyFill="1" applyAlignment="1" applyProtection="1">
      <alignment horizontal="center" wrapText="1"/>
    </xf>
    <xf numFmtId="0" fontId="1" fillId="2" borderId="0" xfId="0" applyFont="1" applyFill="1" applyAlignment="1" applyProtection="1">
      <alignment horizontal="left" wrapText="1"/>
    </xf>
    <xf numFmtId="0" fontId="0" fillId="0" borderId="0" xfId="0" applyFill="1" applyProtection="1">
      <protection locked="0"/>
    </xf>
    <xf numFmtId="0" fontId="0" fillId="2" borderId="0" xfId="0" applyFill="1" applyProtection="1">
      <protection locked="0"/>
    </xf>
    <xf numFmtId="0" fontId="15" fillId="0" borderId="0" xfId="49" applyFont="1" applyAlignment="1" applyProtection="1"/>
    <xf numFmtId="0" fontId="0" fillId="0" borderId="0" xfId="0" applyAlignment="1" applyProtection="1">
      <alignment wrapText="1"/>
    </xf>
    <xf numFmtId="0" fontId="14" fillId="0" borderId="0" xfId="0" applyFont="1" applyAlignment="1" applyProtection="1">
      <alignment wrapText="1"/>
    </xf>
    <xf numFmtId="1" fontId="14" fillId="0" borderId="0" xfId="0" applyNumberFormat="1" applyFont="1" applyProtection="1"/>
    <xf numFmtId="0" fontId="0" fillId="3" borderId="0" xfId="0" applyFill="1" applyAlignment="1" applyProtection="1">
      <alignment wrapText="1"/>
    </xf>
    <xf numFmtId="0" fontId="0" fillId="0" borderId="0" xfId="0" applyFill="1" applyAlignment="1" applyProtection="1">
      <alignment wrapText="1"/>
    </xf>
    <xf numFmtId="0" fontId="0" fillId="2" borderId="0" xfId="0" applyFill="1" applyAlignment="1" applyProtection="1">
      <alignment wrapText="1"/>
    </xf>
    <xf numFmtId="0" fontId="16" fillId="0" borderId="0" xfId="0" applyFont="1" applyAlignment="1" applyProtection="1">
      <alignment wrapText="1"/>
    </xf>
    <xf numFmtId="0" fontId="0" fillId="3" borderId="0" xfId="0" applyFill="1" applyAlignment="1">
      <alignment wrapText="1"/>
    </xf>
    <xf numFmtId="0" fontId="0" fillId="0" borderId="0" xfId="0" applyFill="1" applyAlignment="1">
      <alignment wrapText="1"/>
    </xf>
    <xf numFmtId="0" fontId="0" fillId="2" borderId="0" xfId="0" applyFill="1" applyAlignment="1">
      <alignment wrapText="1"/>
    </xf>
    <xf numFmtId="0" fontId="2" fillId="0" borderId="8" xfId="0" applyFont="1" applyBorder="1" applyAlignment="1" applyProtection="1">
      <alignment horizontal="center"/>
    </xf>
    <xf numFmtId="1" fontId="1" fillId="0" borderId="8" xfId="0" applyNumberFormat="1" applyFont="1" applyBorder="1" applyAlignment="1" applyProtection="1">
      <alignment horizontal="center"/>
    </xf>
    <xf numFmtId="0" fontId="0" fillId="0" borderId="8" xfId="0" applyBorder="1" applyProtection="1"/>
    <xf numFmtId="0" fontId="2" fillId="2" borderId="0" xfId="0" applyFont="1" applyFill="1" applyBorder="1" applyAlignment="1">
      <alignment horizontal="center" wrapText="1"/>
    </xf>
    <xf numFmtId="0" fontId="0" fillId="0" borderId="16" xfId="0" applyFill="1" applyBorder="1" applyAlignment="1">
      <alignment horizontal="left" wrapText="1"/>
    </xf>
    <xf numFmtId="0" fontId="0" fillId="0" borderId="17" xfId="0" applyFill="1" applyBorder="1" applyAlignment="1">
      <alignment horizontal="left" wrapText="1"/>
    </xf>
    <xf numFmtId="0" fontId="4" fillId="2" borderId="0" xfId="0" applyFont="1" applyFill="1" applyBorder="1" applyAlignment="1">
      <alignment horizontal="center" wrapText="1"/>
    </xf>
    <xf numFmtId="0" fontId="4" fillId="2" borderId="0" xfId="0" applyFont="1" applyFill="1" applyBorder="1" applyAlignment="1">
      <alignment wrapText="1"/>
    </xf>
    <xf numFmtId="0" fontId="17" fillId="0" borderId="0" xfId="0" applyFont="1" applyAlignment="1">
      <alignment horizontal="left"/>
    </xf>
    <xf numFmtId="0" fontId="17" fillId="2" borderId="0" xfId="0" applyFont="1" applyFill="1" applyAlignment="1">
      <alignment horizontal="left"/>
    </xf>
    <xf numFmtId="0" fontId="4" fillId="2" borderId="8" xfId="0" applyFont="1" applyFill="1" applyBorder="1" applyAlignment="1">
      <alignment horizontal="center" wrapText="1"/>
    </xf>
    <xf numFmtId="1" fontId="2" fillId="0" borderId="0" xfId="0" applyNumberFormat="1" applyFont="1" applyAlignment="1">
      <alignment horizontal="center"/>
    </xf>
    <xf numFmtId="1" fontId="2" fillId="2" borderId="0" xfId="0" applyNumberFormat="1" applyFont="1" applyFill="1" applyAlignment="1">
      <alignment horizontal="center"/>
    </xf>
    <xf numFmtId="3" fontId="18" fillId="2" borderId="0" xfId="49" applyNumberFormat="1" applyFont="1" applyFill="1" applyAlignment="1" applyProtection="1">
      <alignment horizontal="center" wrapText="1"/>
    </xf>
    <xf numFmtId="9" fontId="2" fillId="0" borderId="0" xfId="43" applyFont="1" applyAlignment="1">
      <alignment horizontal="center"/>
    </xf>
    <xf numFmtId="9" fontId="2" fillId="2" borderId="0" xfId="43" applyFont="1" applyFill="1" applyAlignment="1">
      <alignment horizontal="center"/>
    </xf>
    <xf numFmtId="0" fontId="0" fillId="0" borderId="0" xfId="0" applyBorder="1"/>
    <xf numFmtId="0" fontId="0" fillId="0" borderId="18" xfId="0" applyFill="1" applyBorder="1" applyAlignment="1">
      <alignment horizontal="left" wrapText="1"/>
    </xf>
    <xf numFmtId="0" fontId="8" fillId="0" borderId="0" xfId="0" applyFont="1"/>
    <xf numFmtId="0" fontId="0" fillId="0" borderId="0" xfId="0" applyAlignment="1">
      <alignment wrapText="1"/>
    </xf>
    <xf numFmtId="0" fontId="1" fillId="11" borderId="16" xfId="0" applyFont="1" applyFill="1" applyBorder="1" applyAlignment="1">
      <alignment horizontal="left" vertical="center" wrapText="1"/>
    </xf>
    <xf numFmtId="0" fontId="0" fillId="11" borderId="17" xfId="0" applyFill="1" applyBorder="1" applyAlignment="1">
      <alignment horizontal="left" vertical="center" wrapText="1"/>
    </xf>
    <xf numFmtId="0" fontId="19" fillId="0" borderId="0" xfId="0" applyFont="1" applyBorder="1" applyAlignment="1">
      <alignment horizontal="center" vertical="center" wrapText="1"/>
    </xf>
    <xf numFmtId="0" fontId="19" fillId="11" borderId="3" xfId="0" applyFont="1" applyFill="1" applyBorder="1" applyAlignment="1">
      <alignment horizontal="center" vertical="center" wrapText="1"/>
    </xf>
    <xf numFmtId="0" fontId="19" fillId="11" borderId="4" xfId="0" applyFont="1" applyFill="1" applyBorder="1" applyAlignment="1">
      <alignment horizontal="center" vertical="center" wrapText="1"/>
    </xf>
    <xf numFmtId="0" fontId="19" fillId="11" borderId="5" xfId="0" applyFont="1" applyFill="1" applyBorder="1" applyAlignment="1">
      <alignment horizontal="center" vertical="center" wrapText="1"/>
    </xf>
    <xf numFmtId="0" fontId="20" fillId="11" borderId="0" xfId="0" applyFont="1" applyFill="1" applyBorder="1" applyAlignment="1">
      <alignment horizontal="center" wrapText="1"/>
    </xf>
    <xf numFmtId="0" fontId="20" fillId="11" borderId="13" xfId="0" applyFont="1" applyFill="1" applyBorder="1" applyAlignment="1">
      <alignment horizontal="center" wrapText="1"/>
    </xf>
    <xf numFmtId="1" fontId="7" fillId="0" borderId="19" xfId="43" applyNumberFormat="1" applyFont="1" applyBorder="1" applyAlignment="1" applyProtection="1">
      <alignment horizontal="center"/>
      <protection locked="0"/>
    </xf>
    <xf numFmtId="1" fontId="17" fillId="11" borderId="13" xfId="14" applyNumberFormat="1" applyFont="1" applyFill="1" applyBorder="1" applyAlignment="1" applyProtection="1">
      <alignment horizontal="center"/>
      <protection locked="0"/>
    </xf>
    <xf numFmtId="0" fontId="8" fillId="11" borderId="8" xfId="0" applyFont="1" applyFill="1" applyBorder="1" applyAlignment="1">
      <alignment horizontal="center" wrapText="1"/>
    </xf>
    <xf numFmtId="1" fontId="17" fillId="11" borderId="14" xfId="43" applyNumberFormat="1" applyFont="1" applyFill="1" applyBorder="1" applyAlignment="1" applyProtection="1">
      <alignment horizontal="center"/>
      <protection locked="0"/>
    </xf>
    <xf numFmtId="0" fontId="21" fillId="2" borderId="0" xfId="0" applyFont="1" applyFill="1" applyBorder="1" applyAlignment="1">
      <alignment horizontal="center" vertical="center"/>
    </xf>
    <xf numFmtId="0" fontId="4" fillId="2" borderId="0" xfId="0" applyFont="1" applyFill="1" applyBorder="1" applyAlignment="1">
      <alignment horizontal="center"/>
    </xf>
    <xf numFmtId="0" fontId="4" fillId="2" borderId="0" xfId="0" applyFont="1" applyFill="1" applyBorder="1" applyAlignment="1">
      <alignment horizontal="left"/>
    </xf>
    <xf numFmtId="0" fontId="21"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protection locked="0"/>
    </xf>
    <xf numFmtId="0" fontId="4" fillId="0" borderId="0" xfId="0" applyFont="1" applyFill="1" applyBorder="1" applyAlignment="1" applyProtection="1">
      <alignment horizontal="left"/>
      <protection locked="0"/>
    </xf>
    <xf numFmtId="0" fontId="22" fillId="0" borderId="0" xfId="49" applyFont="1" applyFill="1" applyAlignment="1" applyProtection="1">
      <protection locked="0"/>
    </xf>
    <xf numFmtId="0" fontId="22" fillId="0" borderId="0" xfId="49" applyFont="1" applyAlignment="1" applyProtection="1">
      <protection locked="0"/>
    </xf>
    <xf numFmtId="0" fontId="2" fillId="0" borderId="8" xfId="0" applyFont="1" applyBorder="1" applyAlignment="1" applyProtection="1">
      <alignment wrapText="1"/>
      <protection locked="0"/>
    </xf>
    <xf numFmtId="0" fontId="2" fillId="0" borderId="8" xfId="0" applyFont="1" applyBorder="1" applyAlignment="1" applyProtection="1">
      <alignment horizontal="left" wrapText="1"/>
      <protection locked="0"/>
    </xf>
    <xf numFmtId="0" fontId="2" fillId="0" borderId="0" xfId="0" applyNumberFormat="1" applyFont="1" applyProtection="1">
      <protection locked="0"/>
    </xf>
    <xf numFmtId="0" fontId="2" fillId="0" borderId="0" xfId="0" applyFont="1" applyProtection="1">
      <protection locked="0"/>
    </xf>
    <xf numFmtId="0" fontId="2" fillId="2" borderId="0" xfId="0" applyNumberFormat="1" applyFont="1" applyFill="1" applyProtection="1">
      <protection locked="0"/>
    </xf>
    <xf numFmtId="0" fontId="2" fillId="2" borderId="0" xfId="0" applyFont="1" applyFill="1" applyProtection="1">
      <protection locked="0"/>
    </xf>
    <xf numFmtId="1" fontId="17" fillId="0" borderId="8" xfId="43" applyNumberFormat="1" applyFont="1" applyBorder="1" applyAlignment="1" applyProtection="1">
      <alignment horizontal="center"/>
      <protection locked="0"/>
    </xf>
    <xf numFmtId="1" fontId="4" fillId="2" borderId="0" xfId="43" applyNumberFormat="1" applyFont="1" applyFill="1" applyAlignment="1">
      <alignment horizontal="center"/>
    </xf>
    <xf numFmtId="0" fontId="0" fillId="2" borderId="0" xfId="0" applyFill="1" applyBorder="1"/>
    <xf numFmtId="0" fontId="4" fillId="0" borderId="0" xfId="0" applyFont="1" applyFill="1" applyBorder="1" applyAlignment="1">
      <alignment horizontal="left"/>
    </xf>
    <xf numFmtId="0" fontId="23" fillId="0" borderId="0" xfId="49" applyFont="1" applyAlignment="1" applyProtection="1">
      <alignment horizontal="center" wrapText="1"/>
    </xf>
    <xf numFmtId="0" fontId="2" fillId="0" borderId="8" xfId="0" applyFont="1" applyBorder="1" applyAlignment="1">
      <alignment horizontal="center"/>
    </xf>
    <xf numFmtId="0" fontId="2" fillId="0" borderId="8" xfId="0" applyFont="1" applyBorder="1" applyAlignment="1">
      <alignment wrapText="1"/>
    </xf>
    <xf numFmtId="0" fontId="2" fillId="0" borderId="0" xfId="0" applyNumberFormat="1" applyFont="1"/>
    <xf numFmtId="1" fontId="0" fillId="0" borderId="0" xfId="0" applyNumberFormat="1" applyFill="1" applyProtection="1">
      <protection hidden="1"/>
    </xf>
    <xf numFmtId="0" fontId="2" fillId="2" borderId="0" xfId="0" applyNumberFormat="1" applyFont="1" applyFill="1"/>
    <xf numFmtId="0" fontId="20" fillId="0" borderId="0" xfId="0" applyFont="1" applyBorder="1" applyAlignment="1">
      <alignment horizontal="center" wrapText="1"/>
    </xf>
    <xf numFmtId="0" fontId="24" fillId="2"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3" fillId="0" borderId="0" xfId="0" applyFont="1" applyBorder="1" applyAlignment="1">
      <alignment horizontal="left" wrapText="1"/>
    </xf>
    <xf numFmtId="0" fontId="23" fillId="0" borderId="8" xfId="0" applyFont="1" applyBorder="1" applyAlignment="1">
      <alignment horizontal="left" wrapText="1"/>
    </xf>
    <xf numFmtId="180" fontId="14" fillId="0" borderId="7" xfId="0" applyNumberFormat="1" applyFont="1" applyBorder="1" applyProtection="1">
      <protection hidden="1"/>
    </xf>
    <xf numFmtId="0" fontId="2" fillId="2" borderId="0" xfId="0" applyFont="1" applyFill="1"/>
    <xf numFmtId="0" fontId="0" fillId="11" borderId="18" xfId="0" applyFill="1" applyBorder="1" applyAlignment="1">
      <alignment horizontal="left" vertical="center" wrapText="1"/>
    </xf>
    <xf numFmtId="0" fontId="20" fillId="0" borderId="13" xfId="0" applyFont="1" applyBorder="1" applyAlignment="1">
      <alignment horizontal="center" wrapText="1"/>
    </xf>
    <xf numFmtId="0" fontId="25" fillId="0" borderId="16" xfId="49" applyFont="1" applyFill="1" applyBorder="1" applyAlignment="1" applyProtection="1">
      <alignment horizontal="left" wrapText="1"/>
      <protection locked="0"/>
    </xf>
    <xf numFmtId="0" fontId="25" fillId="0" borderId="18" xfId="49" applyFont="1" applyFill="1" applyBorder="1" applyAlignment="1" applyProtection="1">
      <alignment horizontal="left" wrapText="1"/>
    </xf>
    <xf numFmtId="0" fontId="0" fillId="2" borderId="0" xfId="0" applyFill="1" applyAlignment="1">
      <alignment horizontal="left" wrapText="1"/>
    </xf>
    <xf numFmtId="1" fontId="17" fillId="0" borderId="14" xfId="43" applyNumberFormat="1" applyFont="1" applyBorder="1" applyAlignment="1" applyProtection="1">
      <alignment horizontal="center"/>
      <protection locked="0"/>
    </xf>
    <xf numFmtId="0" fontId="22" fillId="0" borderId="20" xfId="49" applyFont="1" applyBorder="1" applyAlignment="1" applyProtection="1"/>
    <xf numFmtId="0" fontId="0" fillId="0" borderId="21" xfId="0" applyFill="1" applyBorder="1" applyAlignment="1">
      <alignment wrapText="1"/>
    </xf>
    <xf numFmtId="0" fontId="0" fillId="0" borderId="22" xfId="0" applyFill="1" applyBorder="1" applyAlignment="1">
      <alignment wrapText="1"/>
    </xf>
    <xf numFmtId="0" fontId="22" fillId="0" borderId="23" xfId="49" applyFont="1" applyBorder="1" applyAlignment="1" applyProtection="1"/>
    <xf numFmtId="0" fontId="15" fillId="0" borderId="0" xfId="49" applyFont="1" applyBorder="1" applyAlignment="1" applyProtection="1"/>
    <xf numFmtId="0" fontId="15" fillId="0" borderId="24" xfId="49" applyFont="1" applyBorder="1" applyAlignment="1" applyProtection="1"/>
    <xf numFmtId="0" fontId="22" fillId="0" borderId="0" xfId="49" applyFont="1" applyBorder="1" applyAlignment="1" applyProtection="1"/>
    <xf numFmtId="0" fontId="0" fillId="0" borderId="24" xfId="0" applyBorder="1" applyAlignment="1"/>
    <xf numFmtId="0" fontId="22" fillId="0" borderId="25" xfId="49" applyFont="1" applyBorder="1" applyAlignment="1" applyProtection="1"/>
    <xf numFmtId="0" fontId="22" fillId="0" borderId="26" xfId="49" applyFont="1" applyBorder="1" applyAlignment="1" applyProtection="1"/>
    <xf numFmtId="1" fontId="5" fillId="2" borderId="0" xfId="0" applyNumberFormat="1" applyFont="1" applyFill="1" applyAlignment="1">
      <alignment wrapText="1"/>
    </xf>
    <xf numFmtId="0" fontId="15" fillId="2" borderId="0" xfId="49" applyFont="1" applyFill="1" applyBorder="1" applyAlignment="1" applyProtection="1"/>
    <xf numFmtId="0" fontId="0" fillId="2" borderId="0" xfId="0" applyFill="1" applyBorder="1" applyAlignment="1"/>
    <xf numFmtId="0" fontId="22" fillId="2" borderId="0" xfId="49" applyFont="1" applyFill="1" applyBorder="1" applyAlignment="1" applyProtection="1"/>
    <xf numFmtId="0" fontId="0" fillId="2" borderId="0" xfId="0" applyFill="1" applyProtection="1">
      <protection hidden="1"/>
    </xf>
    <xf numFmtId="0" fontId="0" fillId="0" borderId="0" xfId="0" applyProtection="1">
      <protection hidden="1"/>
    </xf>
    <xf numFmtId="0" fontId="2" fillId="0" borderId="0" xfId="0" applyFont="1" applyBorder="1" applyProtection="1">
      <protection locked="0"/>
    </xf>
    <xf numFmtId="0" fontId="2" fillId="2" borderId="8" xfId="0" applyNumberFormat="1" applyFont="1" applyFill="1" applyBorder="1" applyProtection="1">
      <protection locked="0"/>
    </xf>
    <xf numFmtId="0" fontId="2" fillId="2" borderId="8" xfId="0" applyFont="1" applyFill="1" applyBorder="1" applyProtection="1">
      <protection locked="0"/>
    </xf>
    <xf numFmtId="0" fontId="2" fillId="0" borderId="0" xfId="0" applyFont="1" applyBorder="1"/>
    <xf numFmtId="0" fontId="2" fillId="2" borderId="8" xfId="0" applyNumberFormat="1" applyFont="1" applyFill="1" applyBorder="1"/>
    <xf numFmtId="0" fontId="2" fillId="2" borderId="8" xfId="0" applyFont="1" applyFill="1" applyBorder="1"/>
    <xf numFmtId="180" fontId="14" fillId="0" borderId="9" xfId="0" applyNumberFormat="1" applyFont="1" applyBorder="1" applyProtection="1">
      <protection hidden="1"/>
    </xf>
    <xf numFmtId="2" fontId="0" fillId="0" borderId="0" xfId="0" applyNumberFormat="1"/>
    <xf numFmtId="0" fontId="1" fillId="2" borderId="0" xfId="0" applyFont="1" applyFill="1" applyAlignment="1">
      <alignment wrapText="1"/>
    </xf>
    <xf numFmtId="0" fontId="0" fillId="12" borderId="0" xfId="0" applyFill="1" applyBorder="1"/>
    <xf numFmtId="1" fontId="0" fillId="0" borderId="0" xfId="0" applyNumberFormat="1"/>
    <xf numFmtId="0" fontId="26" fillId="0" borderId="0" xfId="0" applyFont="1" applyAlignment="1">
      <alignment horizontal="justify"/>
    </xf>
    <xf numFmtId="9" fontId="26" fillId="0" borderId="0" xfId="43" applyFont="1" applyAlignment="1">
      <alignment horizontal="justify"/>
    </xf>
    <xf numFmtId="0" fontId="1" fillId="3" borderId="0" xfId="0" applyFont="1" applyFill="1" applyAlignment="1">
      <alignment wrapText="1"/>
    </xf>
    <xf numFmtId="0" fontId="1" fillId="0" borderId="0" xfId="0" applyFont="1" applyFill="1" applyAlignment="1">
      <alignment wrapText="1"/>
    </xf>
    <xf numFmtId="1" fontId="1" fillId="2" borderId="0" xfId="0" applyNumberFormat="1" applyFont="1" applyFill="1" applyAlignment="1">
      <alignment wrapText="1"/>
    </xf>
    <xf numFmtId="0" fontId="2" fillId="0" borderId="0" xfId="0" applyFont="1" applyBorder="1" applyAlignment="1">
      <alignment wrapText="1"/>
    </xf>
    <xf numFmtId="0" fontId="27" fillId="12" borderId="0" xfId="0" applyFont="1" applyFill="1" applyBorder="1"/>
    <xf numFmtId="180" fontId="6" fillId="0" borderId="0" xfId="1" applyNumberFormat="1" applyAlignment="1">
      <alignment horizontal="left" vertical="center"/>
    </xf>
    <xf numFmtId="0" fontId="2" fillId="0" borderId="8" xfId="0" applyFont="1" applyBorder="1"/>
    <xf numFmtId="1" fontId="1" fillId="0" borderId="0" xfId="0" applyNumberFormat="1" applyFont="1"/>
    <xf numFmtId="0" fontId="20" fillId="11" borderId="13" xfId="0" applyFont="1" applyFill="1" applyBorder="1" applyAlignment="1">
      <alignment horizontal="left"/>
    </xf>
    <xf numFmtId="0" fontId="20" fillId="0" borderId="0" xfId="0" applyFont="1" applyBorder="1" applyAlignment="1">
      <alignment horizontal="left"/>
    </xf>
    <xf numFmtId="0" fontId="20" fillId="0" borderId="13" xfId="0" applyFont="1" applyBorder="1" applyAlignment="1">
      <alignment horizontal="left"/>
    </xf>
    <xf numFmtId="0" fontId="28" fillId="0" borderId="0" xfId="0" applyFont="1"/>
    <xf numFmtId="176" fontId="0" fillId="0" borderId="0" xfId="0" applyNumberFormat="1"/>
    <xf numFmtId="0" fontId="0" fillId="0" borderId="0" xfId="0" applyAlignment="1">
      <alignment horizontal="right"/>
    </xf>
    <xf numFmtId="0" fontId="27" fillId="0" borderId="0" xfId="0" applyNumberFormat="1" applyFont="1"/>
    <xf numFmtId="0" fontId="27" fillId="0" borderId="0" xfId="0" applyFont="1"/>
    <xf numFmtId="49" fontId="0" fillId="0" borderId="0" xfId="0" applyNumberFormat="1"/>
    <xf numFmtId="183" fontId="0" fillId="0" borderId="0" xfId="0" applyNumberFormat="1"/>
  </cellXfs>
  <cellStyles count="58">
    <cellStyle name="常规" xfId="0" builtinId="0"/>
    <cellStyle name="Table_Name" xfId="1"/>
    <cellStyle name="Normal_Sheet1" xfId="2"/>
    <cellStyle name="Normal 2 2" xfId="3"/>
    <cellStyle name="Comma 2" xfId="4"/>
    <cellStyle name="60% - 强调文字颜色 6" xfId="5" builtinId="52"/>
    <cellStyle name="20% - 强调文字颜色 4" xfId="6" builtinId="42"/>
    <cellStyle name="强调文字颜色 4" xfId="7" builtinId="41"/>
    <cellStyle name="Source" xfId="8"/>
    <cellStyle name="输入" xfId="9" builtinId="20"/>
    <cellStyle name="40% - 强调文字颜色 3" xfId="10" builtinId="39"/>
    <cellStyle name="20% - 强调文字颜色 3" xfId="11" builtinId="38"/>
    <cellStyle name="货币" xfId="12" builtinId="4"/>
    <cellStyle name="强调文字颜色 3" xfId="13" builtinId="37"/>
    <cellStyle name="百分比" xfId="14" builtinId="5"/>
    <cellStyle name="60% - 强调文字颜色 2" xfId="15" builtinId="36"/>
    <cellStyle name="60% - 强调文字颜色 5" xfId="16" builtinId="48"/>
    <cellStyle name="强调文字颜色 2" xfId="17" builtinId="33"/>
    <cellStyle name="60% - 强调文字颜色 1" xfId="18" builtinId="32"/>
    <cellStyle name="60% - 强调文字颜色 4" xfId="19" builtinId="44"/>
    <cellStyle name="Headings" xfId="20"/>
    <cellStyle name="计算" xfId="21" builtinId="22"/>
    <cellStyle name="强调文字颜色 1" xfId="22" builtinId="29"/>
    <cellStyle name="适中" xfId="23" builtinId="28"/>
    <cellStyle name="20% - 强调文字颜色 5" xfId="24" builtinId="46"/>
    <cellStyle name="好" xfId="25" builtinId="26"/>
    <cellStyle name="20% - 强调文字颜色 1" xfId="26" builtinId="30"/>
    <cellStyle name="汇总" xfId="27" builtinId="25"/>
    <cellStyle name="差" xfId="28" builtinId="27"/>
    <cellStyle name="检查单元格" xfId="29" builtinId="23"/>
    <cellStyle name="输出" xfId="30" builtinId="21"/>
    <cellStyle name="标题 1" xfId="31" builtinId="16"/>
    <cellStyle name="Row_Headings" xfId="32"/>
    <cellStyle name="解释性文本" xfId="33" builtinId="53"/>
    <cellStyle name="20% - 强调文字颜色 2" xfId="34" builtinId="34"/>
    <cellStyle name="标题 4" xfId="35" builtinId="19"/>
    <cellStyle name="货币[0]" xfId="36" builtinId="7"/>
    <cellStyle name="40% - 强调文字颜色 4" xfId="37" builtinId="43"/>
    <cellStyle name="千位分隔" xfId="38" builtinId="3"/>
    <cellStyle name="已访问的超链接" xfId="39" builtinId="9"/>
    <cellStyle name="标题" xfId="40" builtinId="15"/>
    <cellStyle name="40% - 强调文字颜色 2" xfId="41" builtinId="35"/>
    <cellStyle name="警告文本" xfId="42" builtinId="11"/>
    <cellStyle name="Percent 2" xfId="43"/>
    <cellStyle name="60% - 强调文字颜色 3" xfId="44" builtinId="40"/>
    <cellStyle name="注释" xfId="45" builtinId="10"/>
    <cellStyle name="20% - 强调文字颜色 6" xfId="46" builtinId="50"/>
    <cellStyle name="强调文字颜色 5" xfId="47" builtinId="45"/>
    <cellStyle name="40% - 强调文字颜色 6" xfId="48" builtinId="51"/>
    <cellStyle name="超链接" xfId="49" builtinId="8"/>
    <cellStyle name="千位分隔[0]" xfId="50" builtinId="6"/>
    <cellStyle name="标题 2" xfId="51" builtinId="17"/>
    <cellStyle name="40% - 强调文字颜色 5" xfId="52" builtinId="47"/>
    <cellStyle name="Normal 2" xfId="53"/>
    <cellStyle name="标题 3" xfId="54" builtinId="18"/>
    <cellStyle name="强调文字颜色 6" xfId="55" builtinId="49"/>
    <cellStyle name="40% - 强调文字颜色 1" xfId="56" builtinId="31"/>
    <cellStyle name="链接单元格" xfId="57" builtinId="24"/>
  </cellStyles>
  <dxfs count="4">
    <dxf>
      <fill>
        <patternFill patternType="solid">
          <bgColor indexed="17"/>
        </patternFill>
      </fill>
    </dxf>
    <dxf>
      <fill>
        <patternFill patternType="solid">
          <bgColor indexed="10"/>
        </patternFill>
      </fill>
    </dxf>
    <dxf>
      <font>
        <color auto="1"/>
      </font>
      <fill>
        <patternFill patternType="solid">
          <bgColor indexed="29"/>
        </patternFill>
      </fill>
    </dxf>
    <dxf>
      <font>
        <color auto="1"/>
      </font>
      <fill>
        <patternFill patternType="solid">
          <bgColor indexed="50"/>
        </patternFill>
      </fill>
      <border>
        <left/>
        <right/>
        <top/>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7CA09"/>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0000FF00"/>
      <color rgb="00008000"/>
      <color rgb="000000FF"/>
      <color rgb="00333399"/>
      <color rgb="00993300"/>
      <color rgb="003366FF"/>
      <color rgb="0099CCFF"/>
      <color rgb="00FFFFFF"/>
      <color rgb="00C0C0C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90789749965465"/>
          <c:y val="0.0344827586206897"/>
        </c:manualLayout>
      </c:layout>
      <c:overlay val="0"/>
      <c:txPr>
        <a:bodyPr rot="0" spcFirstLastPara="0" vertOverflow="ellipsis" vert="horz" wrap="square" anchor="ctr" anchorCtr="1"/>
        <a:lstStyle/>
        <a:p>
          <a:pPr>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31579353142574"/>
          <c:y val="0.132184278983362"/>
          <c:w val="0.918421642694826"/>
          <c:h val="0.60344996927187"/>
        </c:manualLayout>
      </c:layout>
      <c:barChart>
        <c:barDir val="col"/>
        <c:grouping val="clustered"/>
        <c:varyColors val="0"/>
        <c:ser>
          <c:idx val="0"/>
          <c:order val="0"/>
          <c:tx>
            <c:strRef>
              <c:f>'charts data'!$I$2</c:f>
              <c:strCache>
                <c:ptCount val="1"/>
                <c:pt idx="0">
                  <c:v>Barking and Dagenham 2009</c:v>
                </c:pt>
              </c:strCache>
            </c:strRef>
          </c:tx>
          <c:spPr>
            <a:solidFill>
              <a:srgbClr val="666699"/>
            </a:solidFill>
            <a:ln w="25400">
              <a:noFill/>
            </a:ln>
          </c:spPr>
          <c:invertIfNegative val="0"/>
          <c:dLbls>
            <c:delete val="1"/>
          </c:dLbls>
          <c:cat>
            <c:strRef>
              <c:f>'charts data'!$G$2:$G$18</c:f>
              <c:strCache>
                <c:ptCount val="17"/>
                <c:pt idx="0">
                  <c:v>Longbridge</c:v>
                </c:pt>
                <c:pt idx="1">
                  <c:v>Mayesbrook</c:v>
                </c:pt>
                <c:pt idx="2">
                  <c:v>Abbey</c:v>
                </c:pt>
                <c:pt idx="3">
                  <c:v>Whalebone</c:v>
                </c:pt>
                <c:pt idx="4">
                  <c:v>Eastbrook</c:v>
                </c:pt>
                <c:pt idx="5">
                  <c:v>Goresbrook</c:v>
                </c:pt>
                <c:pt idx="6">
                  <c:v>Eastbury</c:v>
                </c:pt>
                <c:pt idx="7">
                  <c:v>Thames</c:v>
                </c:pt>
                <c:pt idx="8">
                  <c:v>Becontree</c:v>
                </c:pt>
                <c:pt idx="9">
                  <c:v>Chadwell Heath</c:v>
                </c:pt>
                <c:pt idx="10">
                  <c:v>Parsloes</c:v>
                </c:pt>
                <c:pt idx="11">
                  <c:v>Village</c:v>
                </c:pt>
                <c:pt idx="12">
                  <c:v>Alibon</c:v>
                </c:pt>
                <c:pt idx="13">
                  <c:v>Valence</c:v>
                </c:pt>
                <c:pt idx="14">
                  <c:v>River</c:v>
                </c:pt>
                <c:pt idx="15">
                  <c:v>Heath</c:v>
                </c:pt>
                <c:pt idx="16">
                  <c:v>Gascoigne</c:v>
                </c:pt>
              </c:strCache>
            </c:strRef>
          </c:cat>
          <c:val>
            <c:numRef>
              <c:f>'charts data'!$H$2:$H$18</c:f>
              <c:numCache>
                <c:formatCode>0</c:formatCode>
                <c:ptCount val="17"/>
                <c:pt idx="0">
                  <c:v>2.47975159448283</c:v>
                </c:pt>
                <c:pt idx="1">
                  <c:v>1.85863751844275</c:v>
                </c:pt>
                <c:pt idx="2">
                  <c:v>1.36609836327798</c:v>
                </c:pt>
                <c:pt idx="3">
                  <c:v>1.19203457509257</c:v>
                </c:pt>
                <c:pt idx="4">
                  <c:v>1.15171032177268</c:v>
                </c:pt>
                <c:pt idx="5">
                  <c:v>-0.750440106658104</c:v>
                </c:pt>
                <c:pt idx="6">
                  <c:v>-0.951018592679679</c:v>
                </c:pt>
                <c:pt idx="7">
                  <c:v>-2.43091173259074</c:v>
                </c:pt>
                <c:pt idx="8">
                  <c:v>-2.99115768440465</c:v>
                </c:pt>
                <c:pt idx="9">
                  <c:v>-3.77746996563848</c:v>
                </c:pt>
                <c:pt idx="10">
                  <c:v>-3.91769662157713</c:v>
                </c:pt>
                <c:pt idx="11">
                  <c:v>-4.1941624504408</c:v>
                </c:pt>
                <c:pt idx="12">
                  <c:v>-4.41137025497565</c:v>
                </c:pt>
                <c:pt idx="13">
                  <c:v>-4.86857040808603</c:v>
                </c:pt>
                <c:pt idx="14">
                  <c:v>-5.34467109540812</c:v>
                </c:pt>
                <c:pt idx="15">
                  <c:v>-7.50185312904992</c:v>
                </c:pt>
                <c:pt idx="16">
                  <c:v>-8.14858861188681</c:v>
                </c:pt>
              </c:numCache>
            </c:numRef>
          </c:val>
        </c:ser>
        <c:dLbls>
          <c:showLegendKey val="0"/>
          <c:showVal val="0"/>
          <c:showCatName val="0"/>
          <c:showSerName val="0"/>
          <c:showPercent val="0"/>
          <c:showBubbleSize val="0"/>
        </c:dLbls>
        <c:gapWidth val="60"/>
        <c:overlap val="0"/>
        <c:axId val="583099473"/>
        <c:axId val="703998340"/>
      </c:barChart>
      <c:catAx>
        <c:axId val="583099473"/>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03998340"/>
        <c:crosses val="autoZero"/>
        <c:auto val="1"/>
        <c:lblAlgn val="ctr"/>
        <c:lblOffset val="100"/>
        <c:tickLblSkip val="1"/>
        <c:noMultiLvlLbl val="0"/>
      </c:catAx>
      <c:valAx>
        <c:axId val="70399834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83099473"/>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52879581151832"/>
          <c:y val="0.0343839541547278"/>
        </c:manualLayout>
      </c:layout>
      <c:overlay val="0"/>
      <c:txPr>
        <a:bodyPr rot="0" spcFirstLastPara="0" vertOverflow="ellipsis" vert="horz" wrap="square" anchor="ctr" anchorCtr="1"/>
        <a:lstStyle/>
        <a:p>
          <a:pPr>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8272251308901"/>
          <c:y val="0.126074674956733"/>
          <c:w val="0.918848167539267"/>
          <c:h val="0.469914697566006"/>
        </c:manualLayout>
      </c:layout>
      <c:barChart>
        <c:barDir val="col"/>
        <c:grouping val="clustered"/>
        <c:varyColors val="0"/>
        <c:ser>
          <c:idx val="0"/>
          <c:order val="0"/>
          <c:tx>
            <c:strRef>
              <c:f>'charts data'!$I$19</c:f>
              <c:strCache>
                <c:ptCount val="1"/>
                <c:pt idx="0">
                  <c:v>Barnet 2009</c:v>
                </c:pt>
              </c:strCache>
            </c:strRef>
          </c:tx>
          <c:spPr>
            <a:solidFill>
              <a:srgbClr val="666699"/>
            </a:solidFill>
            <a:ln w="25400">
              <a:noFill/>
            </a:ln>
          </c:spPr>
          <c:invertIfNegative val="0"/>
          <c:dLbls>
            <c:delete val="1"/>
          </c:dLbls>
          <c:cat>
            <c:strRef>
              <c:f>'charts data'!$G$19:$G$39</c:f>
              <c:strCache>
                <c:ptCount val="21"/>
                <c:pt idx="0">
                  <c:v>Garden Suburb</c:v>
                </c:pt>
                <c:pt idx="1">
                  <c:v>Totteridge</c:v>
                </c:pt>
                <c:pt idx="2">
                  <c:v>High Barnet</c:v>
                </c:pt>
                <c:pt idx="3">
                  <c:v>Finchley Church End</c:v>
                </c:pt>
                <c:pt idx="4">
                  <c:v>East Barnet</c:v>
                </c:pt>
                <c:pt idx="5">
                  <c:v>Mill Hill</c:v>
                </c:pt>
                <c:pt idx="6">
                  <c:v>Edgware</c:v>
                </c:pt>
                <c:pt idx="7">
                  <c:v>Hale</c:v>
                </c:pt>
                <c:pt idx="8">
                  <c:v>Oakleigh</c:v>
                </c:pt>
                <c:pt idx="9">
                  <c:v>West Finchley</c:v>
                </c:pt>
                <c:pt idx="10">
                  <c:v>East Finchley</c:v>
                </c:pt>
                <c:pt idx="11">
                  <c:v>Brunswick Park</c:v>
                </c:pt>
                <c:pt idx="12">
                  <c:v>Hendon</c:v>
                </c:pt>
                <c:pt idx="13">
                  <c:v>Golders Green</c:v>
                </c:pt>
                <c:pt idx="14">
                  <c:v>Coppetts</c:v>
                </c:pt>
                <c:pt idx="15">
                  <c:v>Colindale</c:v>
                </c:pt>
                <c:pt idx="16">
                  <c:v>Underhill</c:v>
                </c:pt>
                <c:pt idx="17">
                  <c:v>Childs Hill</c:v>
                </c:pt>
                <c:pt idx="18">
                  <c:v>Woodhouse</c:v>
                </c:pt>
                <c:pt idx="19">
                  <c:v>West Hendon</c:v>
                </c:pt>
                <c:pt idx="20">
                  <c:v>Burnt Oak</c:v>
                </c:pt>
              </c:strCache>
            </c:strRef>
          </c:cat>
          <c:val>
            <c:numRef>
              <c:f>'charts data'!$H$19:$H$39</c:f>
              <c:numCache>
                <c:formatCode>0</c:formatCode>
                <c:ptCount val="21"/>
                <c:pt idx="0">
                  <c:v>10.7754433248628</c:v>
                </c:pt>
                <c:pt idx="1">
                  <c:v>9.61286385129647</c:v>
                </c:pt>
                <c:pt idx="2">
                  <c:v>8.09638855738115</c:v>
                </c:pt>
                <c:pt idx="3">
                  <c:v>7.92823277924221</c:v>
                </c:pt>
                <c:pt idx="4">
                  <c:v>7.25492387309893</c:v>
                </c:pt>
                <c:pt idx="5">
                  <c:v>7.14010342469357</c:v>
                </c:pt>
                <c:pt idx="6">
                  <c:v>6.91452537582682</c:v>
                </c:pt>
                <c:pt idx="7">
                  <c:v>6.65278542139885</c:v>
                </c:pt>
                <c:pt idx="8">
                  <c:v>5.84157742454074</c:v>
                </c:pt>
                <c:pt idx="9">
                  <c:v>5.80870071370793</c:v>
                </c:pt>
                <c:pt idx="10">
                  <c:v>5.80485675457055</c:v>
                </c:pt>
                <c:pt idx="11">
                  <c:v>5.58631612950121</c:v>
                </c:pt>
                <c:pt idx="12">
                  <c:v>5.12753151795056</c:v>
                </c:pt>
                <c:pt idx="13">
                  <c:v>5.05610250819456</c:v>
                </c:pt>
                <c:pt idx="14">
                  <c:v>4.33455897871121</c:v>
                </c:pt>
                <c:pt idx="15">
                  <c:v>4.18886092440942</c:v>
                </c:pt>
                <c:pt idx="16">
                  <c:v>3.72652275191689</c:v>
                </c:pt>
                <c:pt idx="17">
                  <c:v>3.15183232856538</c:v>
                </c:pt>
                <c:pt idx="18">
                  <c:v>3.11927796885053</c:v>
                </c:pt>
                <c:pt idx="19">
                  <c:v>2.81815847917272</c:v>
                </c:pt>
                <c:pt idx="20">
                  <c:v>-0.608346842684233</c:v>
                </c:pt>
              </c:numCache>
            </c:numRef>
          </c:val>
        </c:ser>
        <c:dLbls>
          <c:showLegendKey val="0"/>
          <c:showVal val="0"/>
          <c:showCatName val="0"/>
          <c:showSerName val="0"/>
          <c:showPercent val="0"/>
          <c:showBubbleSize val="0"/>
        </c:dLbls>
        <c:gapWidth val="60"/>
        <c:overlap val="0"/>
        <c:axId val="704529576"/>
        <c:axId val="419752125"/>
      </c:barChart>
      <c:catAx>
        <c:axId val="704529576"/>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19752125"/>
        <c:crosses val="autoZero"/>
        <c:auto val="1"/>
        <c:lblAlgn val="ctr"/>
        <c:lblOffset val="100"/>
        <c:tickLblSkip val="1"/>
        <c:noMultiLvlLbl val="0"/>
      </c:catAx>
      <c:valAx>
        <c:axId val="419752125"/>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04529576"/>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53228484779323"/>
          <c:y val="0.0342857142857143"/>
        </c:manualLayout>
      </c:layout>
      <c:overlay val="0"/>
      <c:txPr>
        <a:bodyPr rot="0" spcFirstLastPara="0" vertOverflow="ellipsis" vert="horz" wrap="square" anchor="ctr" anchorCtr="1"/>
        <a:lstStyle/>
        <a:p>
          <a:pPr>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32411880882381"/>
          <c:y val="0.125714285714286"/>
          <c:w val="0.918314752031291"/>
          <c:h val="0.562857142857143"/>
        </c:manualLayout>
      </c:layout>
      <c:barChart>
        <c:barDir val="col"/>
        <c:grouping val="clustered"/>
        <c:varyColors val="0"/>
        <c:ser>
          <c:idx val="0"/>
          <c:order val="0"/>
          <c:tx>
            <c:strRef>
              <c:f>'charts data'!$I$40</c:f>
              <c:strCache>
                <c:ptCount val="1"/>
                <c:pt idx="0">
                  <c:v>Bexley 2009</c:v>
                </c:pt>
              </c:strCache>
            </c:strRef>
          </c:tx>
          <c:spPr>
            <a:solidFill>
              <a:srgbClr val="666699"/>
            </a:solidFill>
            <a:ln w="25400">
              <a:noFill/>
            </a:ln>
          </c:spPr>
          <c:invertIfNegative val="0"/>
          <c:dLbls>
            <c:delete val="1"/>
          </c:dLbls>
          <c:cat>
            <c:strRef>
              <c:f>'charts data'!$G$40:$G$60</c:f>
              <c:strCache>
                <c:ptCount val="21"/>
                <c:pt idx="0">
                  <c:v>St Mary's</c:v>
                </c:pt>
                <c:pt idx="1">
                  <c:v>Sidcup</c:v>
                </c:pt>
                <c:pt idx="2">
                  <c:v>St Michael's</c:v>
                </c:pt>
                <c:pt idx="3">
                  <c:v>Blendon and Penhill</c:v>
                </c:pt>
                <c:pt idx="4">
                  <c:v>Blackfen and Lamorbey</c:v>
                </c:pt>
                <c:pt idx="5">
                  <c:v>Brampton</c:v>
                </c:pt>
                <c:pt idx="6">
                  <c:v>Thamesmead East</c:v>
                </c:pt>
                <c:pt idx="7">
                  <c:v>Northumberland Heath</c:v>
                </c:pt>
                <c:pt idx="8">
                  <c:v>Falconwood and Welling</c:v>
                </c:pt>
                <c:pt idx="9">
                  <c:v>Barnehurst</c:v>
                </c:pt>
                <c:pt idx="10">
                  <c:v>Longlands</c:v>
                </c:pt>
                <c:pt idx="11">
                  <c:v>Christchurch</c:v>
                </c:pt>
                <c:pt idx="12">
                  <c:v>Danson Park</c:v>
                </c:pt>
                <c:pt idx="13">
                  <c:v>East Wickham</c:v>
                </c:pt>
                <c:pt idx="14">
                  <c:v>Lesnes Abbey</c:v>
                </c:pt>
                <c:pt idx="15">
                  <c:v>Erith</c:v>
                </c:pt>
                <c:pt idx="16">
                  <c:v>Belvedere</c:v>
                </c:pt>
                <c:pt idx="17">
                  <c:v>Crayford</c:v>
                </c:pt>
                <c:pt idx="18">
                  <c:v>Cray Meadows</c:v>
                </c:pt>
                <c:pt idx="19">
                  <c:v>Colyers</c:v>
                </c:pt>
                <c:pt idx="20">
                  <c:v>North End</c:v>
                </c:pt>
              </c:strCache>
            </c:strRef>
          </c:cat>
          <c:val>
            <c:numRef>
              <c:f>'charts data'!$H$40:$H$60</c:f>
              <c:numCache>
                <c:formatCode>0</c:formatCode>
                <c:ptCount val="21"/>
                <c:pt idx="0">
                  <c:v>10.2419800546038</c:v>
                </c:pt>
                <c:pt idx="1">
                  <c:v>7.54077280270527</c:v>
                </c:pt>
                <c:pt idx="2">
                  <c:v>7.18755687236464</c:v>
                </c:pt>
                <c:pt idx="3">
                  <c:v>6.96722377480162</c:v>
                </c:pt>
                <c:pt idx="4">
                  <c:v>6.80441873325836</c:v>
                </c:pt>
                <c:pt idx="5">
                  <c:v>6.13913582013979</c:v>
                </c:pt>
                <c:pt idx="6">
                  <c:v>5.65158915610575</c:v>
                </c:pt>
                <c:pt idx="7">
                  <c:v>5.25396602281597</c:v>
                </c:pt>
                <c:pt idx="8">
                  <c:v>5.21938253540508</c:v>
                </c:pt>
                <c:pt idx="9">
                  <c:v>4.93418635131944</c:v>
                </c:pt>
                <c:pt idx="10">
                  <c:v>4.79238115656266</c:v>
                </c:pt>
                <c:pt idx="11">
                  <c:v>4.6617419147159</c:v>
                </c:pt>
                <c:pt idx="12">
                  <c:v>4.53871692355453</c:v>
                </c:pt>
                <c:pt idx="13">
                  <c:v>3.9628968499798</c:v>
                </c:pt>
                <c:pt idx="14">
                  <c:v>2.98560302528167</c:v>
                </c:pt>
                <c:pt idx="15">
                  <c:v>2.77080253714519</c:v>
                </c:pt>
                <c:pt idx="16">
                  <c:v>1.8713394633519</c:v>
                </c:pt>
                <c:pt idx="17">
                  <c:v>1.71472802863551</c:v>
                </c:pt>
                <c:pt idx="18">
                  <c:v>1.27431505657856</c:v>
                </c:pt>
                <c:pt idx="19">
                  <c:v>-0.361049392101205</c:v>
                </c:pt>
                <c:pt idx="20">
                  <c:v>-0.839775799507325</c:v>
                </c:pt>
              </c:numCache>
            </c:numRef>
          </c:val>
        </c:ser>
        <c:dLbls>
          <c:showLegendKey val="0"/>
          <c:showVal val="0"/>
          <c:showCatName val="0"/>
          <c:showSerName val="0"/>
          <c:showPercent val="0"/>
          <c:showBubbleSize val="0"/>
        </c:dLbls>
        <c:gapWidth val="60"/>
        <c:overlap val="0"/>
        <c:axId val="832704081"/>
        <c:axId val="123748210"/>
      </c:barChart>
      <c:catAx>
        <c:axId val="832704081"/>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23748210"/>
        <c:crosses val="autoZero"/>
        <c:auto val="1"/>
        <c:lblAlgn val="ctr"/>
        <c:lblOffset val="100"/>
        <c:tickLblSkip val="1"/>
        <c:noMultiLvlLbl val="0"/>
      </c:catAx>
      <c:valAx>
        <c:axId val="12374821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32704081"/>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56579223649675"/>
          <c:y val="0.0341880341880342"/>
        </c:manualLayout>
      </c:layout>
      <c:overlay val="0"/>
      <c:txPr>
        <a:bodyPr rot="0" spcFirstLastPara="0" vertOverflow="ellipsis" vert="horz" wrap="square" anchor="ctr" anchorCtr="1"/>
        <a:lstStyle/>
        <a:p>
          <a:pPr>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31579353142574"/>
          <c:y val="0.128205484902191"/>
          <c:w val="0.918421642694826"/>
          <c:h val="0.51851996115997"/>
        </c:manualLayout>
      </c:layout>
      <c:barChart>
        <c:barDir val="col"/>
        <c:grouping val="clustered"/>
        <c:varyColors val="0"/>
        <c:ser>
          <c:idx val="0"/>
          <c:order val="0"/>
          <c:tx>
            <c:strRef>
              <c:f>'charts data'!$I$61</c:f>
              <c:strCache>
                <c:ptCount val="1"/>
                <c:pt idx="0">
                  <c:v>Brent 2009</c:v>
                </c:pt>
              </c:strCache>
            </c:strRef>
          </c:tx>
          <c:spPr>
            <a:solidFill>
              <a:srgbClr val="666699"/>
            </a:solidFill>
            <a:ln w="25400">
              <a:noFill/>
            </a:ln>
          </c:spPr>
          <c:invertIfNegative val="0"/>
          <c:dLbls>
            <c:delete val="1"/>
          </c:dLbls>
          <c:cat>
            <c:strRef>
              <c:f>'charts data'!$G$61:$G$81</c:f>
              <c:strCache>
                <c:ptCount val="21"/>
                <c:pt idx="0">
                  <c:v>Northwick Park</c:v>
                </c:pt>
                <c:pt idx="1">
                  <c:v>Kenton</c:v>
                </c:pt>
                <c:pt idx="2">
                  <c:v>Preston</c:v>
                </c:pt>
                <c:pt idx="3">
                  <c:v>Queensbury</c:v>
                </c:pt>
                <c:pt idx="4">
                  <c:v>Alperton</c:v>
                </c:pt>
                <c:pt idx="5">
                  <c:v>Brondesbury Park</c:v>
                </c:pt>
                <c:pt idx="6">
                  <c:v>Sudbury</c:v>
                </c:pt>
                <c:pt idx="7">
                  <c:v>Fryent</c:v>
                </c:pt>
                <c:pt idx="8">
                  <c:v>Tokyngton</c:v>
                </c:pt>
                <c:pt idx="9">
                  <c:v>Queens Park</c:v>
                </c:pt>
                <c:pt idx="10">
                  <c:v>Dollis Hill</c:v>
                </c:pt>
                <c:pt idx="11">
                  <c:v>Wembley Central</c:v>
                </c:pt>
                <c:pt idx="12">
                  <c:v>Dudden Hill</c:v>
                </c:pt>
                <c:pt idx="13">
                  <c:v>Welsh Harp</c:v>
                </c:pt>
                <c:pt idx="14">
                  <c:v>Mapesbury</c:v>
                </c:pt>
                <c:pt idx="15">
                  <c:v>Barnhill</c:v>
                </c:pt>
                <c:pt idx="16">
                  <c:v>Stonebridge</c:v>
                </c:pt>
                <c:pt idx="17">
                  <c:v>Willesden Green</c:v>
                </c:pt>
                <c:pt idx="18">
                  <c:v>Kensal Green</c:v>
                </c:pt>
                <c:pt idx="19">
                  <c:v>Kilburn</c:v>
                </c:pt>
                <c:pt idx="20">
                  <c:v>Harlesden</c:v>
                </c:pt>
              </c:strCache>
            </c:strRef>
          </c:cat>
          <c:val>
            <c:numRef>
              <c:f>'charts data'!$H$61:$H$81</c:f>
              <c:numCache>
                <c:formatCode>0</c:formatCode>
                <c:ptCount val="21"/>
                <c:pt idx="0">
                  <c:v>7.45214457896765</c:v>
                </c:pt>
                <c:pt idx="1">
                  <c:v>6.87306113294581</c:v>
                </c:pt>
                <c:pt idx="2">
                  <c:v>4.79814264504715</c:v>
                </c:pt>
                <c:pt idx="3">
                  <c:v>4.71529915898772</c:v>
                </c:pt>
                <c:pt idx="4">
                  <c:v>4.66160999363905</c:v>
                </c:pt>
                <c:pt idx="5">
                  <c:v>4.4604200708213</c:v>
                </c:pt>
                <c:pt idx="6">
                  <c:v>4.10172751126068</c:v>
                </c:pt>
                <c:pt idx="7">
                  <c:v>3.94443781149146</c:v>
                </c:pt>
                <c:pt idx="8">
                  <c:v>2.55927111599321</c:v>
                </c:pt>
                <c:pt idx="9">
                  <c:v>1.94961490507757</c:v>
                </c:pt>
                <c:pt idx="10">
                  <c:v>1.53487804002041</c:v>
                </c:pt>
                <c:pt idx="11">
                  <c:v>0.875812588036051</c:v>
                </c:pt>
                <c:pt idx="12">
                  <c:v>0.204761655473149</c:v>
                </c:pt>
                <c:pt idx="13">
                  <c:v>0.0303468928152368</c:v>
                </c:pt>
                <c:pt idx="14">
                  <c:v>-0.00583604037079</c:v>
                </c:pt>
                <c:pt idx="15">
                  <c:v>-0.624243295982311</c:v>
                </c:pt>
                <c:pt idx="16">
                  <c:v>-3.69694797357591</c:v>
                </c:pt>
                <c:pt idx="17">
                  <c:v>-3.7588101999907</c:v>
                </c:pt>
                <c:pt idx="18">
                  <c:v>-5.78968102750438</c:v>
                </c:pt>
                <c:pt idx="19">
                  <c:v>-8.14892858608562</c:v>
                </c:pt>
                <c:pt idx="20">
                  <c:v>-11.4713416808375</c:v>
                </c:pt>
              </c:numCache>
            </c:numRef>
          </c:val>
        </c:ser>
        <c:dLbls>
          <c:showLegendKey val="0"/>
          <c:showVal val="0"/>
          <c:showCatName val="0"/>
          <c:showSerName val="0"/>
          <c:showPercent val="0"/>
          <c:showBubbleSize val="0"/>
        </c:dLbls>
        <c:gapWidth val="60"/>
        <c:overlap val="0"/>
        <c:axId val="584675099"/>
        <c:axId val="358522824"/>
      </c:barChart>
      <c:catAx>
        <c:axId val="58467509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58522824"/>
        <c:crosses val="autoZero"/>
        <c:auto val="1"/>
        <c:lblAlgn val="ctr"/>
        <c:lblOffset val="100"/>
        <c:tickLblSkip val="1"/>
        <c:noMultiLvlLbl val="0"/>
      </c:catAx>
      <c:valAx>
        <c:axId val="358522824"/>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8467509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6780551905388"/>
          <c:y val="0.0340909090909091"/>
        </c:manualLayout>
      </c:layout>
      <c:overlay val="0"/>
      <c:txPr>
        <a:bodyPr rot="0" spcFirstLastPara="0" vertOverflow="ellipsis" vert="horz" wrap="square" anchor="ctr" anchorCtr="1"/>
        <a:lstStyle/>
        <a:p>
          <a:pPr>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30749014454665"/>
          <c:y val="0.130681999459006"/>
          <c:w val="0.918528252299606"/>
          <c:h val="0.420455128694193"/>
        </c:manualLayout>
      </c:layout>
      <c:barChart>
        <c:barDir val="col"/>
        <c:grouping val="clustered"/>
        <c:varyColors val="0"/>
        <c:ser>
          <c:idx val="0"/>
          <c:order val="0"/>
          <c:tx>
            <c:strRef>
              <c:f>'charts data'!$I$82</c:f>
              <c:strCache>
                <c:ptCount val="1"/>
                <c:pt idx="0">
                  <c:v>Bromley 2009</c:v>
                </c:pt>
              </c:strCache>
            </c:strRef>
          </c:tx>
          <c:spPr>
            <a:solidFill>
              <a:srgbClr val="666699"/>
            </a:solidFill>
            <a:ln w="25400">
              <a:noFill/>
            </a:ln>
          </c:spPr>
          <c:invertIfNegative val="0"/>
          <c:dLbls>
            <c:delete val="1"/>
          </c:dLbls>
          <c:cat>
            <c:strRef>
              <c:f>'charts data'!$G$82:$G$103</c:f>
              <c:strCache>
                <c:ptCount val="22"/>
                <c:pt idx="0">
                  <c:v>Biggin Hill</c:v>
                </c:pt>
                <c:pt idx="1">
                  <c:v>Chelsfield and Pratts Bottom</c:v>
                </c:pt>
                <c:pt idx="2">
                  <c:v>Shortlands</c:v>
                </c:pt>
                <c:pt idx="3">
                  <c:v>Farnborough and Crofton</c:v>
                </c:pt>
                <c:pt idx="4">
                  <c:v>Petts Wood and Knoll</c:v>
                </c:pt>
                <c:pt idx="5">
                  <c:v>Chislehurst</c:v>
                </c:pt>
                <c:pt idx="6">
                  <c:v>Bickley</c:v>
                </c:pt>
                <c:pt idx="7">
                  <c:v>Hayes and Coney Hall</c:v>
                </c:pt>
                <c:pt idx="8">
                  <c:v>West Wickham</c:v>
                </c:pt>
                <c:pt idx="9">
                  <c:v>Kelsey and Eden Park</c:v>
                </c:pt>
                <c:pt idx="10">
                  <c:v>Copers Cope</c:v>
                </c:pt>
                <c:pt idx="11">
                  <c:v>Orpington</c:v>
                </c:pt>
                <c:pt idx="12">
                  <c:v>Darwin</c:v>
                </c:pt>
                <c:pt idx="13">
                  <c:v>Bromley Common and Keston</c:v>
                </c:pt>
                <c:pt idx="14">
                  <c:v>Bromley Town</c:v>
                </c:pt>
                <c:pt idx="15">
                  <c:v>Clock House</c:v>
                </c:pt>
                <c:pt idx="16">
                  <c:v>Plaistow and Sundridge</c:v>
                </c:pt>
                <c:pt idx="17">
                  <c:v>Cray Valley West</c:v>
                </c:pt>
                <c:pt idx="18">
                  <c:v>Cray Valley East</c:v>
                </c:pt>
                <c:pt idx="19">
                  <c:v>Mottingham and Chislehurst North</c:v>
                </c:pt>
                <c:pt idx="20">
                  <c:v>Penge and Cator</c:v>
                </c:pt>
                <c:pt idx="21">
                  <c:v>Crystal Palace</c:v>
                </c:pt>
              </c:strCache>
            </c:strRef>
          </c:cat>
          <c:val>
            <c:numRef>
              <c:f>'charts data'!$H$82:$H$103</c:f>
              <c:numCache>
                <c:formatCode>0</c:formatCode>
                <c:ptCount val="22"/>
                <c:pt idx="0">
                  <c:v>13.0614083307899</c:v>
                </c:pt>
                <c:pt idx="1">
                  <c:v>13.0491187614543</c:v>
                </c:pt>
                <c:pt idx="2">
                  <c:v>11.6857859595843</c:v>
                </c:pt>
                <c:pt idx="3">
                  <c:v>11.5242104824571</c:v>
                </c:pt>
                <c:pt idx="4">
                  <c:v>11.4720603104862</c:v>
                </c:pt>
                <c:pt idx="5">
                  <c:v>10.2870145274224</c:v>
                </c:pt>
                <c:pt idx="6">
                  <c:v>10.1798410075936</c:v>
                </c:pt>
                <c:pt idx="7">
                  <c:v>10.1554017135588</c:v>
                </c:pt>
                <c:pt idx="8">
                  <c:v>9.03845031809496</c:v>
                </c:pt>
                <c:pt idx="9">
                  <c:v>8.8580273848367</c:v>
                </c:pt>
                <c:pt idx="10">
                  <c:v>8.49379229415668</c:v>
                </c:pt>
                <c:pt idx="11">
                  <c:v>7.82398464109593</c:v>
                </c:pt>
                <c:pt idx="12">
                  <c:v>6.80271288782395</c:v>
                </c:pt>
                <c:pt idx="13">
                  <c:v>6.19044381561575</c:v>
                </c:pt>
                <c:pt idx="14">
                  <c:v>5.4148728331971</c:v>
                </c:pt>
                <c:pt idx="15">
                  <c:v>5.04056755712119</c:v>
                </c:pt>
                <c:pt idx="16">
                  <c:v>4.29792762078236</c:v>
                </c:pt>
                <c:pt idx="17">
                  <c:v>2.86312489399968</c:v>
                </c:pt>
                <c:pt idx="18">
                  <c:v>2.84311721228244</c:v>
                </c:pt>
                <c:pt idx="19">
                  <c:v>0.160345467969208</c:v>
                </c:pt>
                <c:pt idx="20">
                  <c:v>-0.286383277100214</c:v>
                </c:pt>
                <c:pt idx="21">
                  <c:v>-3.19177482224001</c:v>
                </c:pt>
              </c:numCache>
            </c:numRef>
          </c:val>
        </c:ser>
        <c:dLbls>
          <c:showLegendKey val="0"/>
          <c:showVal val="0"/>
          <c:showCatName val="0"/>
          <c:showSerName val="0"/>
          <c:showPercent val="0"/>
          <c:showBubbleSize val="0"/>
        </c:dLbls>
        <c:gapWidth val="60"/>
        <c:overlap val="0"/>
        <c:axId val="754724721"/>
        <c:axId val="83538434"/>
      </c:barChart>
      <c:catAx>
        <c:axId val="754724721"/>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3538434"/>
        <c:crosses val="autoZero"/>
        <c:auto val="1"/>
        <c:lblAlgn val="ctr"/>
        <c:lblOffset val="100"/>
        <c:tickLblSkip val="1"/>
        <c:noMultiLvlLbl val="0"/>
      </c:catAx>
      <c:valAx>
        <c:axId val="83538434"/>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54724721"/>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6194776833998"/>
          <c:y val="0.0339943342776204"/>
        </c:manualLayout>
      </c:layout>
      <c:overlay val="0"/>
      <c:txPr>
        <a:bodyPr rot="0" spcFirstLastPara="0" vertOverflow="ellipsis" vert="horz" wrap="square" anchor="ctr" anchorCtr="1"/>
        <a:lstStyle/>
        <a:p>
          <a:pPr>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9922067136836"/>
          <c:y val="0.130311614730878"/>
          <c:w val="0.918636347907885"/>
          <c:h val="0.390934844192635"/>
        </c:manualLayout>
      </c:layout>
      <c:barChart>
        <c:barDir val="col"/>
        <c:grouping val="clustered"/>
        <c:varyColors val="0"/>
        <c:ser>
          <c:idx val="0"/>
          <c:order val="0"/>
          <c:tx>
            <c:strRef>
              <c:f>'charts data'!$I$104</c:f>
              <c:strCache>
                <c:ptCount val="1"/>
                <c:pt idx="0">
                  <c:v>Camden 2009</c:v>
                </c:pt>
              </c:strCache>
            </c:strRef>
          </c:tx>
          <c:spPr>
            <a:solidFill>
              <a:srgbClr val="666699"/>
            </a:solidFill>
            <a:ln w="25400">
              <a:noFill/>
            </a:ln>
          </c:spPr>
          <c:invertIfNegative val="0"/>
          <c:dLbls>
            <c:delete val="1"/>
          </c:dLbls>
          <c:cat>
            <c:strRef>
              <c:f>'charts data'!$G$104:$G$121</c:f>
              <c:strCache>
                <c:ptCount val="18"/>
                <c:pt idx="0">
                  <c:v>Hampstead Town</c:v>
                </c:pt>
                <c:pt idx="1">
                  <c:v>Frognal and Fitzjohns</c:v>
                </c:pt>
                <c:pt idx="2">
                  <c:v>Swiss Cottage</c:v>
                </c:pt>
                <c:pt idx="3">
                  <c:v>Belsize</c:v>
                </c:pt>
                <c:pt idx="4">
                  <c:v>Fortune Green</c:v>
                </c:pt>
                <c:pt idx="5">
                  <c:v>St Pancras and Somers Town</c:v>
                </c:pt>
                <c:pt idx="6">
                  <c:v>Highgate</c:v>
                </c:pt>
                <c:pt idx="7">
                  <c:v>Bloomsbury</c:v>
                </c:pt>
                <c:pt idx="8">
                  <c:v>Camden Town with Primrose Hill</c:v>
                </c:pt>
                <c:pt idx="9">
                  <c:v>West Hampstead</c:v>
                </c:pt>
                <c:pt idx="10">
                  <c:v>Holborn and Covent Garden</c:v>
                </c:pt>
                <c:pt idx="11">
                  <c:v>Gospel Oak</c:v>
                </c:pt>
                <c:pt idx="12">
                  <c:v>Regent's Park</c:v>
                </c:pt>
                <c:pt idx="13">
                  <c:v>Cantelowes</c:v>
                </c:pt>
                <c:pt idx="14">
                  <c:v>King's Cross</c:v>
                </c:pt>
                <c:pt idx="15">
                  <c:v>Haverstock</c:v>
                </c:pt>
                <c:pt idx="16">
                  <c:v>Kentish Town</c:v>
                </c:pt>
                <c:pt idx="17">
                  <c:v>Kilburn</c:v>
                </c:pt>
              </c:strCache>
            </c:strRef>
          </c:cat>
          <c:val>
            <c:numRef>
              <c:f>'charts data'!$H$104:$H$121</c:f>
              <c:numCache>
                <c:formatCode>0</c:formatCode>
                <c:ptCount val="18"/>
                <c:pt idx="0">
                  <c:v>9.23423230700602</c:v>
                </c:pt>
                <c:pt idx="1">
                  <c:v>8.93858985654395</c:v>
                </c:pt>
                <c:pt idx="2">
                  <c:v>4.65613074806827</c:v>
                </c:pt>
                <c:pt idx="3">
                  <c:v>4.15323259096794</c:v>
                </c:pt>
                <c:pt idx="4">
                  <c:v>3.60666047307276</c:v>
                </c:pt>
                <c:pt idx="5">
                  <c:v>1.4758683210337</c:v>
                </c:pt>
                <c:pt idx="6">
                  <c:v>0.448119735561109</c:v>
                </c:pt>
                <c:pt idx="7">
                  <c:v>-0.159409164882672</c:v>
                </c:pt>
                <c:pt idx="8">
                  <c:v>-0.714383770993882</c:v>
                </c:pt>
                <c:pt idx="9">
                  <c:v>-1.30667205043432</c:v>
                </c:pt>
                <c:pt idx="10">
                  <c:v>-2.11760764841051</c:v>
                </c:pt>
                <c:pt idx="11">
                  <c:v>-3.65700918743361</c:v>
                </c:pt>
                <c:pt idx="12">
                  <c:v>-4.95964603349535</c:v>
                </c:pt>
                <c:pt idx="13">
                  <c:v>-5.23752298826777</c:v>
                </c:pt>
                <c:pt idx="14">
                  <c:v>-5.32277497159117</c:v>
                </c:pt>
                <c:pt idx="15">
                  <c:v>-5.43086644161374</c:v>
                </c:pt>
                <c:pt idx="16">
                  <c:v>-6.12842850437509</c:v>
                </c:pt>
                <c:pt idx="17">
                  <c:v>-11.3365096121666</c:v>
                </c:pt>
              </c:numCache>
            </c:numRef>
          </c:val>
        </c:ser>
        <c:dLbls>
          <c:showLegendKey val="0"/>
          <c:showVal val="0"/>
          <c:showCatName val="0"/>
          <c:showSerName val="0"/>
          <c:showPercent val="0"/>
          <c:showBubbleSize val="0"/>
        </c:dLbls>
        <c:gapWidth val="60"/>
        <c:overlap val="0"/>
        <c:axId val="499931314"/>
        <c:axId val="484465707"/>
      </c:barChart>
      <c:catAx>
        <c:axId val="499931314"/>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87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84465707"/>
        <c:crosses val="autoZero"/>
        <c:auto val="1"/>
        <c:lblAlgn val="ctr"/>
        <c:lblOffset val="100"/>
        <c:tickLblSkip val="1"/>
        <c:noMultiLvlLbl val="0"/>
      </c:catAx>
      <c:valAx>
        <c:axId val="484465707"/>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7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99931314"/>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6920327619598"/>
          <c:y val="0.0338983050847458"/>
        </c:manualLayout>
      </c:layout>
      <c:overlay val="0"/>
      <c:txPr>
        <a:bodyPr rot="0" spcFirstLastPara="0" vertOverflow="ellipsis" vert="horz" wrap="square" anchor="ctr" anchorCtr="1"/>
        <a:lstStyle/>
        <a:p>
          <a:pPr>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9096077556775"/>
          <c:y val="0.129943861294639"/>
          <c:w val="0.91874239659854"/>
          <c:h val="0.488701913129836"/>
        </c:manualLayout>
      </c:layout>
      <c:barChart>
        <c:barDir val="col"/>
        <c:grouping val="clustered"/>
        <c:varyColors val="0"/>
        <c:ser>
          <c:idx val="0"/>
          <c:order val="0"/>
          <c:tx>
            <c:strRef>
              <c:f>'charts data'!$I$122</c:f>
              <c:strCache>
                <c:ptCount val="1"/>
                <c:pt idx="0">
                  <c:v>Croydon 2009</c:v>
                </c:pt>
              </c:strCache>
            </c:strRef>
          </c:tx>
          <c:spPr>
            <a:solidFill>
              <a:srgbClr val="666699"/>
            </a:solidFill>
            <a:ln w="25400">
              <a:noFill/>
            </a:ln>
          </c:spPr>
          <c:invertIfNegative val="0"/>
          <c:dLbls>
            <c:delete val="1"/>
          </c:dLbls>
          <c:cat>
            <c:strRef>
              <c:f>'charts data'!$G$122:$G$145</c:f>
              <c:strCache>
                <c:ptCount val="24"/>
                <c:pt idx="0">
                  <c:v>Selsdon and Ballards</c:v>
                </c:pt>
                <c:pt idx="1">
                  <c:v>Sanderstead</c:v>
                </c:pt>
                <c:pt idx="2">
                  <c:v>Coulsdon East</c:v>
                </c:pt>
                <c:pt idx="3">
                  <c:v>Kenley</c:v>
                </c:pt>
                <c:pt idx="4">
                  <c:v>Heathfield</c:v>
                </c:pt>
                <c:pt idx="5">
                  <c:v>Shirley</c:v>
                </c:pt>
                <c:pt idx="6">
                  <c:v>Coulsdon West</c:v>
                </c:pt>
                <c:pt idx="7">
                  <c:v>Purley</c:v>
                </c:pt>
                <c:pt idx="8">
                  <c:v>Croham</c:v>
                </c:pt>
                <c:pt idx="9">
                  <c:v>Fairfield</c:v>
                </c:pt>
                <c:pt idx="10">
                  <c:v>Ashburton</c:v>
                </c:pt>
                <c:pt idx="11">
                  <c:v>Norbury</c:v>
                </c:pt>
                <c:pt idx="12">
                  <c:v>Woodside</c:v>
                </c:pt>
                <c:pt idx="13">
                  <c:v>Upper Norwood</c:v>
                </c:pt>
                <c:pt idx="14">
                  <c:v>Addiscombe</c:v>
                </c:pt>
                <c:pt idx="15">
                  <c:v>New Addington</c:v>
                </c:pt>
                <c:pt idx="16">
                  <c:v>Bensham Manor</c:v>
                </c:pt>
                <c:pt idx="17">
                  <c:v>West Thornton</c:v>
                </c:pt>
                <c:pt idx="18">
                  <c:v>South Norwood</c:v>
                </c:pt>
                <c:pt idx="19">
                  <c:v>Broad Green</c:v>
                </c:pt>
                <c:pt idx="20">
                  <c:v>Waddon</c:v>
                </c:pt>
                <c:pt idx="21">
                  <c:v>Thornton Heath</c:v>
                </c:pt>
                <c:pt idx="22">
                  <c:v>Fieldway</c:v>
                </c:pt>
                <c:pt idx="23">
                  <c:v>Selhurst</c:v>
                </c:pt>
              </c:strCache>
            </c:strRef>
          </c:cat>
          <c:val>
            <c:numRef>
              <c:f>'charts data'!$H$122:$H$145</c:f>
              <c:numCache>
                <c:formatCode>0</c:formatCode>
                <c:ptCount val="24"/>
                <c:pt idx="0">
                  <c:v>12.33649989286</c:v>
                </c:pt>
                <c:pt idx="1">
                  <c:v>11.11104233998</c:v>
                </c:pt>
                <c:pt idx="2">
                  <c:v>9.39692288177614</c:v>
                </c:pt>
                <c:pt idx="3">
                  <c:v>7.56729440026751</c:v>
                </c:pt>
                <c:pt idx="4">
                  <c:v>7.44311905786559</c:v>
                </c:pt>
                <c:pt idx="5">
                  <c:v>7.30996229453136</c:v>
                </c:pt>
                <c:pt idx="6">
                  <c:v>6.9931965172385</c:v>
                </c:pt>
                <c:pt idx="7">
                  <c:v>6.60553586285305</c:v>
                </c:pt>
                <c:pt idx="8">
                  <c:v>5.52296399317101</c:v>
                </c:pt>
                <c:pt idx="9">
                  <c:v>5.20193769277326</c:v>
                </c:pt>
                <c:pt idx="10">
                  <c:v>2.44326028790896</c:v>
                </c:pt>
                <c:pt idx="11">
                  <c:v>1.17323482264242</c:v>
                </c:pt>
                <c:pt idx="12">
                  <c:v>1.11340022678502</c:v>
                </c:pt>
                <c:pt idx="13">
                  <c:v>0.151469719215645</c:v>
                </c:pt>
                <c:pt idx="14">
                  <c:v>0.110531746358178</c:v>
                </c:pt>
                <c:pt idx="15">
                  <c:v>-0.00861110482847194</c:v>
                </c:pt>
                <c:pt idx="16">
                  <c:v>-0.741758251269448</c:v>
                </c:pt>
                <c:pt idx="17">
                  <c:v>-0.789739903187657</c:v>
                </c:pt>
                <c:pt idx="18">
                  <c:v>-1.76087996436194</c:v>
                </c:pt>
                <c:pt idx="19">
                  <c:v>-2.13088675820546</c:v>
                </c:pt>
                <c:pt idx="20">
                  <c:v>-2.5293223452058</c:v>
                </c:pt>
                <c:pt idx="21">
                  <c:v>-3.48628782948421</c:v>
                </c:pt>
                <c:pt idx="22">
                  <c:v>-3.96995131480848</c:v>
                </c:pt>
                <c:pt idx="23">
                  <c:v>-7.15871534269236</c:v>
                </c:pt>
              </c:numCache>
            </c:numRef>
          </c:val>
        </c:ser>
        <c:dLbls>
          <c:showLegendKey val="0"/>
          <c:showVal val="0"/>
          <c:showCatName val="0"/>
          <c:showSerName val="0"/>
          <c:showPercent val="0"/>
          <c:showBubbleSize val="0"/>
        </c:dLbls>
        <c:gapWidth val="60"/>
        <c:overlap val="0"/>
        <c:axId val="869867823"/>
        <c:axId val="142103620"/>
      </c:barChart>
      <c:catAx>
        <c:axId val="869867823"/>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87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42103620"/>
        <c:crosses val="autoZero"/>
        <c:auto val="1"/>
        <c:lblAlgn val="ctr"/>
        <c:lblOffset val="100"/>
        <c:tickLblSkip val="1"/>
        <c:noMultiLvlLbl val="0"/>
      </c:catAx>
      <c:valAx>
        <c:axId val="14210362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7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69867823"/>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55497382198953"/>
          <c:y val="0.0338028169014084"/>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8272251308901"/>
          <c:y val="0.129577643015024"/>
          <c:w val="0.918848167539267"/>
          <c:h val="0.50985985621129"/>
        </c:manualLayout>
      </c:layout>
      <c:barChart>
        <c:barDir val="col"/>
        <c:grouping val="clustered"/>
        <c:varyColors val="0"/>
        <c:ser>
          <c:idx val="0"/>
          <c:order val="0"/>
          <c:tx>
            <c:strRef>
              <c:f>'charts data'!$I$146</c:f>
              <c:strCache>
                <c:ptCount val="1"/>
                <c:pt idx="0">
                  <c:v>Ealing 2009</c:v>
                </c:pt>
              </c:strCache>
            </c:strRef>
          </c:tx>
          <c:spPr>
            <a:solidFill>
              <a:srgbClr val="666699"/>
            </a:solidFill>
            <a:ln w="25400">
              <a:noFill/>
            </a:ln>
          </c:spPr>
          <c:invertIfNegative val="0"/>
          <c:dLbls>
            <c:delete val="1"/>
          </c:dLbls>
          <c:cat>
            <c:strRef>
              <c:f>'charts data'!$G$146:$G$168</c:f>
              <c:strCache>
                <c:ptCount val="23"/>
                <c:pt idx="0">
                  <c:v>Hanger Hill</c:v>
                </c:pt>
                <c:pt idx="1">
                  <c:v>Northfield</c:v>
                </c:pt>
                <c:pt idx="2">
                  <c:v>Perivale</c:v>
                </c:pt>
                <c:pt idx="3">
                  <c:v>Ealing Broadway</c:v>
                </c:pt>
                <c:pt idx="4">
                  <c:v>Walpole</c:v>
                </c:pt>
                <c:pt idx="5">
                  <c:v>Southfield</c:v>
                </c:pt>
                <c:pt idx="6">
                  <c:v>North Greenford</c:v>
                </c:pt>
                <c:pt idx="7">
                  <c:v>Hobbayne</c:v>
                </c:pt>
                <c:pt idx="8">
                  <c:v>Greenford Green</c:v>
                </c:pt>
                <c:pt idx="9">
                  <c:v>Ealing Common</c:v>
                </c:pt>
                <c:pt idx="10">
                  <c:v>Cleveland</c:v>
                </c:pt>
                <c:pt idx="11">
                  <c:v>Lady Margaret</c:v>
                </c:pt>
                <c:pt idx="12">
                  <c:v>Elthorne</c:v>
                </c:pt>
                <c:pt idx="13">
                  <c:v>East Acton</c:v>
                </c:pt>
                <c:pt idx="14">
                  <c:v>Southall Broadway</c:v>
                </c:pt>
                <c:pt idx="15">
                  <c:v>Northolt Mandeville</c:v>
                </c:pt>
                <c:pt idx="16">
                  <c:v>Acton Central</c:v>
                </c:pt>
                <c:pt idx="17">
                  <c:v>Dormers Wells</c:v>
                </c:pt>
                <c:pt idx="18">
                  <c:v>Southall Green</c:v>
                </c:pt>
                <c:pt idx="19">
                  <c:v>Greenford Broadway</c:v>
                </c:pt>
                <c:pt idx="20">
                  <c:v>Northolt West End</c:v>
                </c:pt>
                <c:pt idx="21">
                  <c:v>Norwood Green</c:v>
                </c:pt>
                <c:pt idx="22">
                  <c:v>South Acton</c:v>
                </c:pt>
              </c:strCache>
            </c:strRef>
          </c:cat>
          <c:val>
            <c:numRef>
              <c:f>'charts data'!$H$146:$H$168</c:f>
              <c:numCache>
                <c:formatCode>0</c:formatCode>
                <c:ptCount val="23"/>
                <c:pt idx="0">
                  <c:v>9.19868977751264</c:v>
                </c:pt>
                <c:pt idx="1">
                  <c:v>8.42806636516948</c:v>
                </c:pt>
                <c:pt idx="2">
                  <c:v>7.36959154464731</c:v>
                </c:pt>
                <c:pt idx="3">
                  <c:v>7.06507037250677</c:v>
                </c:pt>
                <c:pt idx="4">
                  <c:v>6.88869846301415</c:v>
                </c:pt>
                <c:pt idx="5">
                  <c:v>6.65478787283051</c:v>
                </c:pt>
                <c:pt idx="6">
                  <c:v>6.10399950313707</c:v>
                </c:pt>
                <c:pt idx="7">
                  <c:v>4.95835575217459</c:v>
                </c:pt>
                <c:pt idx="8">
                  <c:v>4.7737464421796</c:v>
                </c:pt>
                <c:pt idx="9">
                  <c:v>4.63431591795062</c:v>
                </c:pt>
                <c:pt idx="10">
                  <c:v>3.63528350718614</c:v>
                </c:pt>
                <c:pt idx="11">
                  <c:v>1.431515590655</c:v>
                </c:pt>
                <c:pt idx="12">
                  <c:v>1.14697101505259</c:v>
                </c:pt>
                <c:pt idx="13">
                  <c:v>1.12096812532027</c:v>
                </c:pt>
                <c:pt idx="14">
                  <c:v>0.00458242522117036</c:v>
                </c:pt>
                <c:pt idx="15">
                  <c:v>-0.240691562929412</c:v>
                </c:pt>
                <c:pt idx="16">
                  <c:v>-0.429878646562091</c:v>
                </c:pt>
                <c:pt idx="17">
                  <c:v>-0.478737273465033</c:v>
                </c:pt>
                <c:pt idx="18">
                  <c:v>-1.219937921583</c:v>
                </c:pt>
                <c:pt idx="19">
                  <c:v>-1.30533000460914</c:v>
                </c:pt>
                <c:pt idx="20">
                  <c:v>-2.29678746247936</c:v>
                </c:pt>
                <c:pt idx="21">
                  <c:v>-3.21978841917818</c:v>
                </c:pt>
                <c:pt idx="22">
                  <c:v>-3.87941987490319</c:v>
                </c:pt>
              </c:numCache>
            </c:numRef>
          </c:val>
        </c:ser>
        <c:dLbls>
          <c:showLegendKey val="0"/>
          <c:showVal val="0"/>
          <c:showCatName val="0"/>
          <c:showSerName val="0"/>
          <c:showPercent val="0"/>
          <c:showBubbleSize val="0"/>
        </c:dLbls>
        <c:gapWidth val="60"/>
        <c:overlap val="0"/>
        <c:axId val="66945008"/>
        <c:axId val="88963096"/>
      </c:barChart>
      <c:catAx>
        <c:axId val="6694500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8963096"/>
        <c:crosses val="autoZero"/>
        <c:auto val="1"/>
        <c:lblAlgn val="ctr"/>
        <c:lblOffset val="100"/>
        <c:tickLblSkip val="1"/>
        <c:noMultiLvlLbl val="0"/>
      </c:catAx>
      <c:valAx>
        <c:axId val="88963096"/>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694500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53595320192819"/>
          <c:y val="0.0337078651685393"/>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7451781367164"/>
          <c:y val="0.129213483146068"/>
          <c:w val="0.918955421460659"/>
          <c:h val="0.561797752808989"/>
        </c:manualLayout>
      </c:layout>
      <c:barChart>
        <c:barDir val="col"/>
        <c:grouping val="clustered"/>
        <c:varyColors val="0"/>
        <c:ser>
          <c:idx val="0"/>
          <c:order val="0"/>
          <c:tx>
            <c:strRef>
              <c:f>'charts data'!$I$169</c:f>
              <c:strCache>
                <c:ptCount val="1"/>
                <c:pt idx="0">
                  <c:v>Enfield 2009</c:v>
                </c:pt>
              </c:strCache>
            </c:strRef>
          </c:tx>
          <c:spPr>
            <a:solidFill>
              <a:srgbClr val="666699"/>
            </a:solidFill>
            <a:ln w="25400">
              <a:noFill/>
            </a:ln>
          </c:spPr>
          <c:invertIfNegative val="0"/>
          <c:dLbls>
            <c:delete val="1"/>
          </c:dLbls>
          <c:cat>
            <c:strRef>
              <c:f>'charts data'!$G$169:$G$189</c:f>
              <c:strCache>
                <c:ptCount val="21"/>
                <c:pt idx="0">
                  <c:v>Grange</c:v>
                </c:pt>
                <c:pt idx="1">
                  <c:v>Highlands</c:v>
                </c:pt>
                <c:pt idx="2">
                  <c:v>Southgate</c:v>
                </c:pt>
                <c:pt idx="3">
                  <c:v>Cockfosters</c:v>
                </c:pt>
                <c:pt idx="4">
                  <c:v>Bush Hill Park</c:v>
                </c:pt>
                <c:pt idx="5">
                  <c:v>Town</c:v>
                </c:pt>
                <c:pt idx="6">
                  <c:v>Winchmore Hill</c:v>
                </c:pt>
                <c:pt idx="7">
                  <c:v>Southgate Green</c:v>
                </c:pt>
                <c:pt idx="8">
                  <c:v>Palmers Green</c:v>
                </c:pt>
                <c:pt idx="9">
                  <c:v>Bowes</c:v>
                </c:pt>
                <c:pt idx="10">
                  <c:v>Chase</c:v>
                </c:pt>
                <c:pt idx="11">
                  <c:v>Southbury</c:v>
                </c:pt>
                <c:pt idx="12">
                  <c:v>Enfield Lock</c:v>
                </c:pt>
                <c:pt idx="13">
                  <c:v>Jubilee</c:v>
                </c:pt>
                <c:pt idx="14">
                  <c:v>Turkey Street</c:v>
                </c:pt>
                <c:pt idx="15">
                  <c:v>Enfield Highway</c:v>
                </c:pt>
                <c:pt idx="16">
                  <c:v>Haselbury</c:v>
                </c:pt>
                <c:pt idx="17">
                  <c:v>Ponders End</c:v>
                </c:pt>
                <c:pt idx="18">
                  <c:v>Edmonton Green</c:v>
                </c:pt>
                <c:pt idx="19">
                  <c:v>Lower Edmonton</c:v>
                </c:pt>
                <c:pt idx="20">
                  <c:v>Upper Edmonton</c:v>
                </c:pt>
              </c:strCache>
            </c:strRef>
          </c:cat>
          <c:val>
            <c:numRef>
              <c:f>'charts data'!$H$169:$H$189</c:f>
              <c:numCache>
                <c:formatCode>0</c:formatCode>
                <c:ptCount val="21"/>
                <c:pt idx="0">
                  <c:v>8.30770812412234</c:v>
                </c:pt>
                <c:pt idx="1">
                  <c:v>7.89625818583194</c:v>
                </c:pt>
                <c:pt idx="2">
                  <c:v>6.2764332108266</c:v>
                </c:pt>
                <c:pt idx="3">
                  <c:v>5.71947516667858</c:v>
                </c:pt>
                <c:pt idx="4">
                  <c:v>5.13841791401697</c:v>
                </c:pt>
                <c:pt idx="5">
                  <c:v>4.49172002472105</c:v>
                </c:pt>
                <c:pt idx="6">
                  <c:v>4.12162137792603</c:v>
                </c:pt>
                <c:pt idx="7">
                  <c:v>2.95587032234871</c:v>
                </c:pt>
                <c:pt idx="8">
                  <c:v>1.56075146824869</c:v>
                </c:pt>
                <c:pt idx="9">
                  <c:v>0.928929729799244</c:v>
                </c:pt>
                <c:pt idx="10">
                  <c:v>-0.676448250517294</c:v>
                </c:pt>
                <c:pt idx="11">
                  <c:v>-1.32446994047573</c:v>
                </c:pt>
                <c:pt idx="12">
                  <c:v>-2.20807013316384</c:v>
                </c:pt>
                <c:pt idx="13">
                  <c:v>-2.99633480910972</c:v>
                </c:pt>
                <c:pt idx="14">
                  <c:v>-3.05988209655667</c:v>
                </c:pt>
                <c:pt idx="15">
                  <c:v>-3.36534561092957</c:v>
                </c:pt>
                <c:pt idx="16">
                  <c:v>-3.95439262968289</c:v>
                </c:pt>
                <c:pt idx="17">
                  <c:v>-4.14668119152943</c:v>
                </c:pt>
                <c:pt idx="18">
                  <c:v>-6.70937028228218</c:v>
                </c:pt>
                <c:pt idx="19">
                  <c:v>-7.40060851999209</c:v>
                </c:pt>
                <c:pt idx="20">
                  <c:v>-7.55798170679784</c:v>
                </c:pt>
              </c:numCache>
            </c:numRef>
          </c:val>
        </c:ser>
        <c:dLbls>
          <c:showLegendKey val="0"/>
          <c:showVal val="0"/>
          <c:showCatName val="0"/>
          <c:showSerName val="0"/>
          <c:showPercent val="0"/>
          <c:showBubbleSize val="0"/>
        </c:dLbls>
        <c:gapWidth val="60"/>
        <c:overlap val="0"/>
        <c:axId val="667553970"/>
        <c:axId val="726901427"/>
      </c:barChart>
      <c:catAx>
        <c:axId val="667553970"/>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26901427"/>
        <c:crosses val="autoZero"/>
        <c:auto val="1"/>
        <c:lblAlgn val="ctr"/>
        <c:lblOffset val="100"/>
        <c:tickLblSkip val="1"/>
        <c:noMultiLvlLbl val="0"/>
      </c:catAx>
      <c:valAx>
        <c:axId val="726901427"/>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67553970"/>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7337088738581"/>
          <c:y val="0.0336134453781513"/>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6632253228172"/>
          <c:y val="0.12885189308663"/>
          <c:w val="0.919060638067986"/>
          <c:h val="0.607844799995623"/>
        </c:manualLayout>
      </c:layout>
      <c:barChart>
        <c:barDir val="col"/>
        <c:grouping val="clustered"/>
        <c:varyColors val="0"/>
        <c:ser>
          <c:idx val="0"/>
          <c:order val="0"/>
          <c:tx>
            <c:strRef>
              <c:f>'charts data'!$I$190</c:f>
              <c:strCache>
                <c:ptCount val="1"/>
                <c:pt idx="0">
                  <c:v>Greenwich 2009</c:v>
                </c:pt>
              </c:strCache>
            </c:strRef>
          </c:tx>
          <c:spPr>
            <a:solidFill>
              <a:srgbClr val="666699"/>
            </a:solidFill>
            <a:ln w="25400">
              <a:noFill/>
            </a:ln>
          </c:spPr>
          <c:invertIfNegative val="0"/>
          <c:dLbls>
            <c:delete val="1"/>
          </c:dLbls>
          <c:cat>
            <c:strRef>
              <c:f>'charts data'!$G$190:$G$206</c:f>
              <c:strCache>
                <c:ptCount val="17"/>
                <c:pt idx="0">
                  <c:v>Blackheath Westcombe</c:v>
                </c:pt>
                <c:pt idx="1">
                  <c:v>Eltham North</c:v>
                </c:pt>
                <c:pt idx="2">
                  <c:v>Peninsula</c:v>
                </c:pt>
                <c:pt idx="3">
                  <c:v>Thamesmead Moorings</c:v>
                </c:pt>
                <c:pt idx="4">
                  <c:v>Shooters Hill</c:v>
                </c:pt>
                <c:pt idx="5">
                  <c:v>Eltham South</c:v>
                </c:pt>
                <c:pt idx="6">
                  <c:v>Coldharbour and New Eltham</c:v>
                </c:pt>
                <c:pt idx="7">
                  <c:v>Greenwich West</c:v>
                </c:pt>
                <c:pt idx="8">
                  <c:v>Kidbrooke with Hornfair</c:v>
                </c:pt>
                <c:pt idx="9">
                  <c:v>Eltham West</c:v>
                </c:pt>
                <c:pt idx="10">
                  <c:v>Middle Park and Sutcliffe</c:v>
                </c:pt>
                <c:pt idx="11">
                  <c:v>Charlton</c:v>
                </c:pt>
                <c:pt idx="12">
                  <c:v>Plumstead</c:v>
                </c:pt>
                <c:pt idx="13">
                  <c:v>Abbey Wood</c:v>
                </c:pt>
                <c:pt idx="14">
                  <c:v>Woolwich Common</c:v>
                </c:pt>
                <c:pt idx="15">
                  <c:v>Glyndon</c:v>
                </c:pt>
                <c:pt idx="16">
                  <c:v>Woolwich Riverside</c:v>
                </c:pt>
              </c:strCache>
            </c:strRef>
          </c:cat>
          <c:val>
            <c:numRef>
              <c:f>'charts data'!$H$190:$H$206</c:f>
              <c:numCache>
                <c:formatCode>0</c:formatCode>
                <c:ptCount val="17"/>
                <c:pt idx="0">
                  <c:v>4.05251813253183</c:v>
                </c:pt>
                <c:pt idx="1">
                  <c:v>3.32062580321557</c:v>
                </c:pt>
                <c:pt idx="2">
                  <c:v>2.44006055042178</c:v>
                </c:pt>
                <c:pt idx="3">
                  <c:v>2.30719333338155</c:v>
                </c:pt>
                <c:pt idx="4">
                  <c:v>1.91209531553708</c:v>
                </c:pt>
                <c:pt idx="5">
                  <c:v>1.25988915396951</c:v>
                </c:pt>
                <c:pt idx="6">
                  <c:v>0.938436626080067</c:v>
                </c:pt>
                <c:pt idx="7">
                  <c:v>0.679135717710217</c:v>
                </c:pt>
                <c:pt idx="8">
                  <c:v>-0.197229970526799</c:v>
                </c:pt>
                <c:pt idx="9">
                  <c:v>-1.97563754396032</c:v>
                </c:pt>
                <c:pt idx="10">
                  <c:v>-2.22043922025335</c:v>
                </c:pt>
                <c:pt idx="11">
                  <c:v>-4.17182843168237</c:v>
                </c:pt>
                <c:pt idx="12">
                  <c:v>-4.25171234414624</c:v>
                </c:pt>
                <c:pt idx="13">
                  <c:v>-5.00982229121334</c:v>
                </c:pt>
                <c:pt idx="14">
                  <c:v>-5.25232038219644</c:v>
                </c:pt>
                <c:pt idx="15">
                  <c:v>-5.86127665118239</c:v>
                </c:pt>
                <c:pt idx="16">
                  <c:v>-6.72582647741592</c:v>
                </c:pt>
              </c:numCache>
            </c:numRef>
          </c:val>
        </c:ser>
        <c:dLbls>
          <c:showLegendKey val="0"/>
          <c:showVal val="0"/>
          <c:showCatName val="0"/>
          <c:showSerName val="0"/>
          <c:showPercent val="0"/>
          <c:showBubbleSize val="0"/>
        </c:dLbls>
        <c:gapWidth val="60"/>
        <c:overlap val="0"/>
        <c:axId val="525536589"/>
        <c:axId val="266576339"/>
      </c:barChart>
      <c:catAx>
        <c:axId val="52553658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66576339"/>
        <c:crosses val="autoZero"/>
        <c:auto val="1"/>
        <c:lblAlgn val="ctr"/>
        <c:lblOffset val="100"/>
        <c:tickLblSkip val="1"/>
        <c:noMultiLvlLbl val="0"/>
      </c:catAx>
      <c:valAx>
        <c:axId val="266576339"/>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2553658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5893089960887"/>
          <c:y val="0.0335195530726257"/>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5814863102999"/>
          <c:y val="0.128491795363504"/>
          <c:w val="0.919165580182529"/>
          <c:h val="0.606146078127835"/>
        </c:manualLayout>
      </c:layout>
      <c:barChart>
        <c:barDir val="col"/>
        <c:grouping val="clustered"/>
        <c:varyColors val="0"/>
        <c:ser>
          <c:idx val="0"/>
          <c:order val="0"/>
          <c:tx>
            <c:strRef>
              <c:f>'charts data'!$I$207</c:f>
              <c:strCache>
                <c:ptCount val="1"/>
                <c:pt idx="0">
                  <c:v>Hackney 2009</c:v>
                </c:pt>
              </c:strCache>
            </c:strRef>
          </c:tx>
          <c:spPr>
            <a:solidFill>
              <a:srgbClr val="666699"/>
            </a:solidFill>
            <a:ln w="25400">
              <a:noFill/>
            </a:ln>
          </c:spPr>
          <c:invertIfNegative val="0"/>
          <c:dLbls>
            <c:delete val="1"/>
          </c:dLbls>
          <c:cat>
            <c:strRef>
              <c:f>'charts data'!$G$207:$G$225</c:f>
              <c:strCache>
                <c:ptCount val="19"/>
                <c:pt idx="0">
                  <c:v>Cazenove</c:v>
                </c:pt>
                <c:pt idx="1">
                  <c:v>Brownswood</c:v>
                </c:pt>
                <c:pt idx="2">
                  <c:v>Clissold</c:v>
                </c:pt>
                <c:pt idx="3">
                  <c:v>Lordship</c:v>
                </c:pt>
                <c:pt idx="4">
                  <c:v>Dalston</c:v>
                </c:pt>
                <c:pt idx="5">
                  <c:v>Springfield</c:v>
                </c:pt>
                <c:pt idx="6">
                  <c:v>Stoke Newington Central</c:v>
                </c:pt>
                <c:pt idx="7">
                  <c:v>De Beauvoir</c:v>
                </c:pt>
                <c:pt idx="8">
                  <c:v>Victoria</c:v>
                </c:pt>
                <c:pt idx="9">
                  <c:v>New River</c:v>
                </c:pt>
                <c:pt idx="10">
                  <c:v>Queensbridge</c:v>
                </c:pt>
                <c:pt idx="11">
                  <c:v>Haggerston</c:v>
                </c:pt>
                <c:pt idx="12">
                  <c:v>King's Park</c:v>
                </c:pt>
                <c:pt idx="13">
                  <c:v>Hackney Central</c:v>
                </c:pt>
                <c:pt idx="14">
                  <c:v>Leabridge</c:v>
                </c:pt>
                <c:pt idx="15">
                  <c:v>Wick</c:v>
                </c:pt>
                <c:pt idx="16">
                  <c:v>Hackney Downs</c:v>
                </c:pt>
                <c:pt idx="17">
                  <c:v>Chatham</c:v>
                </c:pt>
                <c:pt idx="18">
                  <c:v>Hoxton</c:v>
                </c:pt>
              </c:strCache>
            </c:strRef>
          </c:cat>
          <c:val>
            <c:numRef>
              <c:f>'charts data'!$H$207:$H$225</c:f>
              <c:numCache>
                <c:formatCode>0</c:formatCode>
                <c:ptCount val="19"/>
                <c:pt idx="0">
                  <c:v>-0.358703041207465</c:v>
                </c:pt>
                <c:pt idx="1">
                  <c:v>-0.520204165615616</c:v>
                </c:pt>
                <c:pt idx="2">
                  <c:v>-0.748983737161302</c:v>
                </c:pt>
                <c:pt idx="3">
                  <c:v>-1.28761499252542</c:v>
                </c:pt>
                <c:pt idx="4">
                  <c:v>-3.09314295536475</c:v>
                </c:pt>
                <c:pt idx="5">
                  <c:v>-3.2898540936221</c:v>
                </c:pt>
                <c:pt idx="6">
                  <c:v>-3.42012620028734</c:v>
                </c:pt>
                <c:pt idx="7">
                  <c:v>-4.10051690429476</c:v>
                </c:pt>
                <c:pt idx="8">
                  <c:v>-4.35024888225604</c:v>
                </c:pt>
                <c:pt idx="9">
                  <c:v>-4.39283911380074</c:v>
                </c:pt>
                <c:pt idx="10">
                  <c:v>-5.08507158491765</c:v>
                </c:pt>
                <c:pt idx="11">
                  <c:v>-5.10050152985084</c:v>
                </c:pt>
                <c:pt idx="12">
                  <c:v>-5.53629769761381</c:v>
                </c:pt>
                <c:pt idx="13">
                  <c:v>-5.79540445136346</c:v>
                </c:pt>
                <c:pt idx="14">
                  <c:v>-7.10321046864886</c:v>
                </c:pt>
                <c:pt idx="15">
                  <c:v>-7.3195710147744</c:v>
                </c:pt>
                <c:pt idx="16">
                  <c:v>-7.40170703550137</c:v>
                </c:pt>
                <c:pt idx="17">
                  <c:v>-8.56413880226208</c:v>
                </c:pt>
                <c:pt idx="18">
                  <c:v>-9.74317707957288</c:v>
                </c:pt>
              </c:numCache>
            </c:numRef>
          </c:val>
        </c:ser>
        <c:dLbls>
          <c:showLegendKey val="0"/>
          <c:showVal val="0"/>
          <c:showCatName val="0"/>
          <c:showSerName val="0"/>
          <c:showPercent val="0"/>
          <c:showBubbleSize val="0"/>
        </c:dLbls>
        <c:gapWidth val="60"/>
        <c:overlap val="0"/>
        <c:axId val="349292735"/>
        <c:axId val="966618742"/>
      </c:barChart>
      <c:catAx>
        <c:axId val="349292735"/>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66618742"/>
        <c:crosses val="autoZero"/>
        <c:auto val="1"/>
        <c:lblAlgn val="ctr"/>
        <c:lblOffset val="100"/>
        <c:tickLblSkip val="1"/>
        <c:noMultiLvlLbl val="0"/>
      </c:catAx>
      <c:valAx>
        <c:axId val="966618742"/>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49292735"/>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0208880139982"/>
          <c:y val="0.0334261838440111"/>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5000794729608"/>
          <c:y val="0.128133704735376"/>
          <c:w val="0.919272002248131"/>
          <c:h val="0.604456824512535"/>
        </c:manualLayout>
      </c:layout>
      <c:barChart>
        <c:barDir val="col"/>
        <c:grouping val="clustered"/>
        <c:varyColors val="0"/>
        <c:ser>
          <c:idx val="0"/>
          <c:order val="0"/>
          <c:tx>
            <c:strRef>
              <c:f>'charts data'!$I$226</c:f>
              <c:strCache>
                <c:ptCount val="1"/>
                <c:pt idx="0">
                  <c:v>Hammersmith and Fulham 2009</c:v>
                </c:pt>
              </c:strCache>
            </c:strRef>
          </c:tx>
          <c:spPr>
            <a:solidFill>
              <a:srgbClr val="666699"/>
            </a:solidFill>
            <a:ln w="25400">
              <a:noFill/>
            </a:ln>
          </c:spPr>
          <c:invertIfNegative val="0"/>
          <c:dLbls>
            <c:delete val="1"/>
          </c:dLbls>
          <c:cat>
            <c:strRef>
              <c:f>'charts data'!$G$226:$G$241</c:f>
              <c:strCache>
                <c:ptCount val="16"/>
                <c:pt idx="0">
                  <c:v>Palace Riverside</c:v>
                </c:pt>
                <c:pt idx="1">
                  <c:v>Parsons Green and Walham</c:v>
                </c:pt>
                <c:pt idx="2">
                  <c:v>Munster</c:v>
                </c:pt>
                <c:pt idx="3">
                  <c:v>Avonmore and Brook Green</c:v>
                </c:pt>
                <c:pt idx="4">
                  <c:v>Fulham Reach</c:v>
                </c:pt>
                <c:pt idx="5">
                  <c:v>Sands End</c:v>
                </c:pt>
                <c:pt idx="6">
                  <c:v>Town</c:v>
                </c:pt>
                <c:pt idx="7">
                  <c:v>Ravenscourt Park</c:v>
                </c:pt>
                <c:pt idx="8">
                  <c:v>Addison</c:v>
                </c:pt>
                <c:pt idx="9">
                  <c:v>Wormholt and White City</c:v>
                </c:pt>
                <c:pt idx="10">
                  <c:v>Fulham Broadway</c:v>
                </c:pt>
                <c:pt idx="11">
                  <c:v>North End</c:v>
                </c:pt>
                <c:pt idx="12">
                  <c:v>College Park and Old Oak</c:v>
                </c:pt>
                <c:pt idx="13">
                  <c:v>Hammersmith Broadway</c:v>
                </c:pt>
                <c:pt idx="14">
                  <c:v>Askew</c:v>
                </c:pt>
                <c:pt idx="15">
                  <c:v>Shepherd's Bush Green</c:v>
                </c:pt>
              </c:strCache>
            </c:strRef>
          </c:cat>
          <c:val>
            <c:numRef>
              <c:f>'charts data'!$H$226:$H$241</c:f>
              <c:numCache>
                <c:formatCode>0</c:formatCode>
                <c:ptCount val="16"/>
                <c:pt idx="0">
                  <c:v>7.23241460810776</c:v>
                </c:pt>
                <c:pt idx="1">
                  <c:v>6.08158279694176</c:v>
                </c:pt>
                <c:pt idx="2">
                  <c:v>4.28178351891274</c:v>
                </c:pt>
                <c:pt idx="3">
                  <c:v>3.15935832575091</c:v>
                </c:pt>
                <c:pt idx="4">
                  <c:v>2.99027910525554</c:v>
                </c:pt>
                <c:pt idx="5">
                  <c:v>2.77589140588704</c:v>
                </c:pt>
                <c:pt idx="6">
                  <c:v>1.48534231792172</c:v>
                </c:pt>
                <c:pt idx="7">
                  <c:v>1.25645438962348</c:v>
                </c:pt>
                <c:pt idx="8">
                  <c:v>-1.07457560660159</c:v>
                </c:pt>
                <c:pt idx="9">
                  <c:v>-2.51032831758431</c:v>
                </c:pt>
                <c:pt idx="10">
                  <c:v>-2.73589751822052</c:v>
                </c:pt>
                <c:pt idx="11">
                  <c:v>-3.12088795902459</c:v>
                </c:pt>
                <c:pt idx="12">
                  <c:v>-4.19085091668823</c:v>
                </c:pt>
                <c:pt idx="13">
                  <c:v>-4.6251864571044</c:v>
                </c:pt>
                <c:pt idx="14">
                  <c:v>-5.22740263964972</c:v>
                </c:pt>
                <c:pt idx="15">
                  <c:v>-5.94249547007104</c:v>
                </c:pt>
              </c:numCache>
            </c:numRef>
          </c:val>
        </c:ser>
        <c:dLbls>
          <c:showLegendKey val="0"/>
          <c:showVal val="0"/>
          <c:showCatName val="0"/>
          <c:showSerName val="0"/>
          <c:showPercent val="0"/>
          <c:showBubbleSize val="0"/>
        </c:dLbls>
        <c:gapWidth val="60"/>
        <c:overlap val="0"/>
        <c:axId val="104833603"/>
        <c:axId val="106617767"/>
      </c:barChart>
      <c:catAx>
        <c:axId val="104833603"/>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06617767"/>
        <c:crosses val="autoZero"/>
        <c:auto val="1"/>
        <c:lblAlgn val="ctr"/>
        <c:lblOffset val="100"/>
        <c:tickLblSkip val="1"/>
        <c:noMultiLvlLbl val="0"/>
      </c:catAx>
      <c:valAx>
        <c:axId val="106617767"/>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04833603"/>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6034083190836"/>
          <c:y val="0.0333333333333333"/>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4187652508618"/>
          <c:y val="0.127778124398124"/>
          <c:w val="0.919376396507485"/>
          <c:h val="0.577779345104561"/>
        </c:manualLayout>
      </c:layout>
      <c:barChart>
        <c:barDir val="col"/>
        <c:grouping val="clustered"/>
        <c:varyColors val="0"/>
        <c:ser>
          <c:idx val="0"/>
          <c:order val="0"/>
          <c:tx>
            <c:strRef>
              <c:f>'charts data'!$I$242</c:f>
              <c:strCache>
                <c:ptCount val="1"/>
                <c:pt idx="0">
                  <c:v>Haringey 2009</c:v>
                </c:pt>
              </c:strCache>
            </c:strRef>
          </c:tx>
          <c:spPr>
            <a:solidFill>
              <a:srgbClr val="666699"/>
            </a:solidFill>
            <a:ln w="25400">
              <a:noFill/>
            </a:ln>
          </c:spPr>
          <c:invertIfNegative val="0"/>
          <c:dLbls>
            <c:delete val="1"/>
          </c:dLbls>
          <c:cat>
            <c:strRef>
              <c:f>'charts data'!$G$242:$G$260</c:f>
              <c:strCache>
                <c:ptCount val="19"/>
                <c:pt idx="0">
                  <c:v>Highgate</c:v>
                </c:pt>
                <c:pt idx="1">
                  <c:v>Crouch End</c:v>
                </c:pt>
                <c:pt idx="2">
                  <c:v>Muswell Hill</c:v>
                </c:pt>
                <c:pt idx="3">
                  <c:v>Alexandra</c:v>
                </c:pt>
                <c:pt idx="4">
                  <c:v>Fortis Green</c:v>
                </c:pt>
                <c:pt idx="5">
                  <c:v>Stroud Green</c:v>
                </c:pt>
                <c:pt idx="6">
                  <c:v>Harringay</c:v>
                </c:pt>
                <c:pt idx="7">
                  <c:v>Hornsey</c:v>
                </c:pt>
                <c:pt idx="8">
                  <c:v>Bounds Green</c:v>
                </c:pt>
                <c:pt idx="9">
                  <c:v>Seven Sisters</c:v>
                </c:pt>
                <c:pt idx="10">
                  <c:v>St Ann's</c:v>
                </c:pt>
                <c:pt idx="11">
                  <c:v>Woodside</c:v>
                </c:pt>
                <c:pt idx="12">
                  <c:v>Tottenham Green</c:v>
                </c:pt>
                <c:pt idx="13">
                  <c:v>West Green</c:v>
                </c:pt>
                <c:pt idx="14">
                  <c:v>Tottenham Hale</c:v>
                </c:pt>
                <c:pt idx="15">
                  <c:v>Bruce Grove</c:v>
                </c:pt>
                <c:pt idx="16">
                  <c:v>White Hart Lane</c:v>
                </c:pt>
                <c:pt idx="17">
                  <c:v>Noel Park</c:v>
                </c:pt>
                <c:pt idx="18">
                  <c:v>Northumberland Park</c:v>
                </c:pt>
              </c:strCache>
            </c:strRef>
          </c:cat>
          <c:val>
            <c:numRef>
              <c:f>'charts data'!$H$242:$H$260</c:f>
              <c:numCache>
                <c:formatCode>0</c:formatCode>
                <c:ptCount val="19"/>
                <c:pt idx="0">
                  <c:v>7.2854096944903</c:v>
                </c:pt>
                <c:pt idx="1">
                  <c:v>6.91585295678042</c:v>
                </c:pt>
                <c:pt idx="2">
                  <c:v>6.48682033277795</c:v>
                </c:pt>
                <c:pt idx="3">
                  <c:v>5.84443026385717</c:v>
                </c:pt>
                <c:pt idx="4">
                  <c:v>5.7582227958492</c:v>
                </c:pt>
                <c:pt idx="5">
                  <c:v>1.68720591975433</c:v>
                </c:pt>
                <c:pt idx="6">
                  <c:v>-2.29664938444025</c:v>
                </c:pt>
                <c:pt idx="7">
                  <c:v>-2.3477431909198</c:v>
                </c:pt>
                <c:pt idx="8">
                  <c:v>-2.41707844502176</c:v>
                </c:pt>
                <c:pt idx="9">
                  <c:v>-2.68610272430917</c:v>
                </c:pt>
                <c:pt idx="10">
                  <c:v>-3.05924411652782</c:v>
                </c:pt>
                <c:pt idx="11">
                  <c:v>-4.43324004640687</c:v>
                </c:pt>
                <c:pt idx="12">
                  <c:v>-5.95657339138526</c:v>
                </c:pt>
                <c:pt idx="13">
                  <c:v>-6.021109026065</c:v>
                </c:pt>
                <c:pt idx="14">
                  <c:v>-7.08831083697947</c:v>
                </c:pt>
                <c:pt idx="15">
                  <c:v>-8.28493436420011</c:v>
                </c:pt>
                <c:pt idx="16">
                  <c:v>-8.8002724817157</c:v>
                </c:pt>
                <c:pt idx="17">
                  <c:v>-9.48694459231424</c:v>
                </c:pt>
                <c:pt idx="18">
                  <c:v>-10.9635043316654</c:v>
                </c:pt>
              </c:numCache>
            </c:numRef>
          </c:val>
        </c:ser>
        <c:dLbls>
          <c:showLegendKey val="0"/>
          <c:showVal val="0"/>
          <c:showCatName val="0"/>
          <c:showSerName val="0"/>
          <c:showPercent val="0"/>
          <c:showBubbleSize val="0"/>
        </c:dLbls>
        <c:gapWidth val="60"/>
        <c:overlap val="0"/>
        <c:axId val="989160719"/>
        <c:axId val="767750184"/>
      </c:barChart>
      <c:catAx>
        <c:axId val="98916071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67750184"/>
        <c:crosses val="autoZero"/>
        <c:auto val="1"/>
        <c:lblAlgn val="ctr"/>
        <c:lblOffset val="100"/>
        <c:tickLblSkip val="1"/>
        <c:noMultiLvlLbl val="0"/>
      </c:catAx>
      <c:valAx>
        <c:axId val="767750184"/>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8916071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50649350649351"/>
          <c:y val="0.0332409972299169"/>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3376623376624"/>
          <c:y val="0.127423995065783"/>
          <c:w val="0.919480519480519"/>
          <c:h val="0.556787456700486"/>
        </c:manualLayout>
      </c:layout>
      <c:barChart>
        <c:barDir val="col"/>
        <c:grouping val="clustered"/>
        <c:varyColors val="0"/>
        <c:ser>
          <c:idx val="0"/>
          <c:order val="0"/>
          <c:tx>
            <c:strRef>
              <c:f>'charts data'!$I$261</c:f>
              <c:strCache>
                <c:ptCount val="1"/>
                <c:pt idx="0">
                  <c:v>Harrow 2009</c:v>
                </c:pt>
              </c:strCache>
            </c:strRef>
          </c:tx>
          <c:spPr>
            <a:solidFill>
              <a:srgbClr val="666699"/>
            </a:solidFill>
            <a:ln w="25400">
              <a:noFill/>
            </a:ln>
          </c:spPr>
          <c:invertIfNegative val="0"/>
          <c:dLbls>
            <c:delete val="1"/>
          </c:dLbls>
          <c:cat>
            <c:strRef>
              <c:f>'charts data'!$G$261:$G$281</c:f>
              <c:strCache>
                <c:ptCount val="21"/>
                <c:pt idx="0">
                  <c:v>Pinner South</c:v>
                </c:pt>
                <c:pt idx="1">
                  <c:v>Headstone North</c:v>
                </c:pt>
                <c:pt idx="2">
                  <c:v>Belmont</c:v>
                </c:pt>
                <c:pt idx="3">
                  <c:v>Pinner</c:v>
                </c:pt>
                <c:pt idx="4">
                  <c:v>Hatch End</c:v>
                </c:pt>
                <c:pt idx="5">
                  <c:v>Harrow on the Hill</c:v>
                </c:pt>
                <c:pt idx="6">
                  <c:v>Canons</c:v>
                </c:pt>
                <c:pt idx="7">
                  <c:v>Headstone South</c:v>
                </c:pt>
                <c:pt idx="8">
                  <c:v>West Harrow</c:v>
                </c:pt>
                <c:pt idx="9">
                  <c:v>Rayners Lane</c:v>
                </c:pt>
                <c:pt idx="10">
                  <c:v>Kenton West</c:v>
                </c:pt>
                <c:pt idx="11">
                  <c:v>Stanmore Park</c:v>
                </c:pt>
                <c:pt idx="12">
                  <c:v>Edgware</c:v>
                </c:pt>
                <c:pt idx="13">
                  <c:v>Harrow Weald</c:v>
                </c:pt>
                <c:pt idx="14">
                  <c:v>Queensbury</c:v>
                </c:pt>
                <c:pt idx="15">
                  <c:v>Roxeth</c:v>
                </c:pt>
                <c:pt idx="16">
                  <c:v>Kenton East</c:v>
                </c:pt>
                <c:pt idx="17">
                  <c:v>Greenhill</c:v>
                </c:pt>
                <c:pt idx="18">
                  <c:v>Marlborough</c:v>
                </c:pt>
                <c:pt idx="19">
                  <c:v>Roxbourne</c:v>
                </c:pt>
                <c:pt idx="20">
                  <c:v>Wealdstone</c:v>
                </c:pt>
              </c:strCache>
            </c:strRef>
          </c:cat>
          <c:val>
            <c:numRef>
              <c:f>'charts data'!$H$261:$H$281</c:f>
              <c:numCache>
                <c:formatCode>0</c:formatCode>
                <c:ptCount val="21"/>
                <c:pt idx="0">
                  <c:v>12.2906900231379</c:v>
                </c:pt>
                <c:pt idx="1">
                  <c:v>11.0152388786689</c:v>
                </c:pt>
                <c:pt idx="2">
                  <c:v>10.5706349157592</c:v>
                </c:pt>
                <c:pt idx="3">
                  <c:v>9.91516173577655</c:v>
                </c:pt>
                <c:pt idx="4">
                  <c:v>9.62649814455426</c:v>
                </c:pt>
                <c:pt idx="5">
                  <c:v>8.3818201236452</c:v>
                </c:pt>
                <c:pt idx="6">
                  <c:v>8.20197541403844</c:v>
                </c:pt>
                <c:pt idx="7">
                  <c:v>7.90876264711546</c:v>
                </c:pt>
                <c:pt idx="8">
                  <c:v>7.27337942760965</c:v>
                </c:pt>
                <c:pt idx="9">
                  <c:v>6.90098571064094</c:v>
                </c:pt>
                <c:pt idx="10">
                  <c:v>6.35014071308379</c:v>
                </c:pt>
                <c:pt idx="11">
                  <c:v>5.98124587026238</c:v>
                </c:pt>
                <c:pt idx="12">
                  <c:v>5.48625359730771</c:v>
                </c:pt>
                <c:pt idx="13">
                  <c:v>5.09932503392444</c:v>
                </c:pt>
                <c:pt idx="14">
                  <c:v>4.96816195369167</c:v>
                </c:pt>
                <c:pt idx="15">
                  <c:v>4.88960090158941</c:v>
                </c:pt>
                <c:pt idx="16">
                  <c:v>3.47217312668625</c:v>
                </c:pt>
                <c:pt idx="17">
                  <c:v>2.93318341135552</c:v>
                </c:pt>
                <c:pt idx="18">
                  <c:v>2.07364147362177</c:v>
                </c:pt>
                <c:pt idx="19">
                  <c:v>0.84360032690437</c:v>
                </c:pt>
                <c:pt idx="20">
                  <c:v>-0.848539008360507</c:v>
                </c:pt>
              </c:numCache>
            </c:numRef>
          </c:val>
        </c:ser>
        <c:dLbls>
          <c:showLegendKey val="0"/>
          <c:showVal val="0"/>
          <c:showCatName val="0"/>
          <c:showSerName val="0"/>
          <c:showPercent val="0"/>
          <c:showBubbleSize val="0"/>
        </c:dLbls>
        <c:gapWidth val="60"/>
        <c:overlap val="0"/>
        <c:axId val="662112988"/>
        <c:axId val="472996163"/>
      </c:barChart>
      <c:catAx>
        <c:axId val="66211298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72996163"/>
        <c:crosses val="autoZero"/>
        <c:auto val="1"/>
        <c:lblAlgn val="ctr"/>
        <c:lblOffset val="100"/>
        <c:tickLblSkip val="1"/>
        <c:noMultiLvlLbl val="0"/>
      </c:catAx>
      <c:valAx>
        <c:axId val="472996163"/>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6211298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61743449384"/>
          <c:y val="0.0331491712707182"/>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2568881942184"/>
          <c:y val="0.12707182320442"/>
          <c:w val="0.919586119368767"/>
          <c:h val="0.621546961325967"/>
        </c:manualLayout>
      </c:layout>
      <c:barChart>
        <c:barDir val="col"/>
        <c:grouping val="clustered"/>
        <c:varyColors val="0"/>
        <c:ser>
          <c:idx val="0"/>
          <c:order val="0"/>
          <c:tx>
            <c:strRef>
              <c:f>'charts data'!$I$282</c:f>
              <c:strCache>
                <c:ptCount val="1"/>
                <c:pt idx="0">
                  <c:v>Havering 2009</c:v>
                </c:pt>
              </c:strCache>
            </c:strRef>
          </c:tx>
          <c:spPr>
            <a:solidFill>
              <a:srgbClr val="666699"/>
            </a:solidFill>
            <a:ln w="25400">
              <a:noFill/>
            </a:ln>
          </c:spPr>
          <c:invertIfNegative val="0"/>
          <c:dLbls>
            <c:delete val="1"/>
          </c:dLbls>
          <c:cat>
            <c:strRef>
              <c:f>'charts data'!$G$282:$G$299</c:f>
              <c:strCache>
                <c:ptCount val="18"/>
                <c:pt idx="0">
                  <c:v>Cranham</c:v>
                </c:pt>
                <c:pt idx="1">
                  <c:v>Hacton</c:v>
                </c:pt>
                <c:pt idx="2">
                  <c:v>Emerson Park</c:v>
                </c:pt>
                <c:pt idx="3">
                  <c:v>Hylands</c:v>
                </c:pt>
                <c:pt idx="4">
                  <c:v>Upminster</c:v>
                </c:pt>
                <c:pt idx="5">
                  <c:v>Pettits</c:v>
                </c:pt>
                <c:pt idx="6">
                  <c:v>Harold Wood</c:v>
                </c:pt>
                <c:pt idx="7">
                  <c:v>Elm Park</c:v>
                </c:pt>
                <c:pt idx="8">
                  <c:v>Squirrel's Heath</c:v>
                </c:pt>
                <c:pt idx="9">
                  <c:v>Mawneys</c:v>
                </c:pt>
                <c:pt idx="10">
                  <c:v>Rainham and Wennington</c:v>
                </c:pt>
                <c:pt idx="11">
                  <c:v>St Andrew's</c:v>
                </c:pt>
                <c:pt idx="12">
                  <c:v>Romford Town</c:v>
                </c:pt>
                <c:pt idx="13">
                  <c:v>Havering Park</c:v>
                </c:pt>
                <c:pt idx="14">
                  <c:v>South Hornchurch</c:v>
                </c:pt>
                <c:pt idx="15">
                  <c:v>Gooshays</c:v>
                </c:pt>
                <c:pt idx="16">
                  <c:v>Brooklands</c:v>
                </c:pt>
                <c:pt idx="17">
                  <c:v>Heaton</c:v>
                </c:pt>
              </c:strCache>
            </c:strRef>
          </c:cat>
          <c:val>
            <c:numRef>
              <c:f>'charts data'!$H$282:$H$299</c:f>
              <c:numCache>
                <c:formatCode>0</c:formatCode>
                <c:ptCount val="18"/>
                <c:pt idx="0">
                  <c:v>9.60565201979913</c:v>
                </c:pt>
                <c:pt idx="1">
                  <c:v>9.30951918103096</c:v>
                </c:pt>
                <c:pt idx="2">
                  <c:v>8.47089317413595</c:v>
                </c:pt>
                <c:pt idx="3">
                  <c:v>7.8021676400104</c:v>
                </c:pt>
                <c:pt idx="4">
                  <c:v>7.65883225237027</c:v>
                </c:pt>
                <c:pt idx="5">
                  <c:v>6.39297212567386</c:v>
                </c:pt>
                <c:pt idx="6">
                  <c:v>5.40241791711781</c:v>
                </c:pt>
                <c:pt idx="7">
                  <c:v>5.39872062776248</c:v>
                </c:pt>
                <c:pt idx="8">
                  <c:v>4.99602851654459</c:v>
                </c:pt>
                <c:pt idx="9">
                  <c:v>4.68386340958025</c:v>
                </c:pt>
                <c:pt idx="10">
                  <c:v>4.47146537678607</c:v>
                </c:pt>
                <c:pt idx="11">
                  <c:v>3.31186447642141</c:v>
                </c:pt>
                <c:pt idx="12">
                  <c:v>2.85426454453365</c:v>
                </c:pt>
                <c:pt idx="13">
                  <c:v>1.54583054458531</c:v>
                </c:pt>
                <c:pt idx="14">
                  <c:v>0.924912212413723</c:v>
                </c:pt>
                <c:pt idx="15">
                  <c:v>-0.671859078085392</c:v>
                </c:pt>
                <c:pt idx="16">
                  <c:v>-0.92383498729079</c:v>
                </c:pt>
                <c:pt idx="17">
                  <c:v>-1.61102696767403</c:v>
                </c:pt>
              </c:numCache>
            </c:numRef>
          </c:val>
        </c:ser>
        <c:dLbls>
          <c:showLegendKey val="0"/>
          <c:showVal val="0"/>
          <c:showCatName val="0"/>
          <c:showSerName val="0"/>
          <c:showPercent val="0"/>
          <c:showBubbleSize val="0"/>
        </c:dLbls>
        <c:gapWidth val="60"/>
        <c:overlap val="0"/>
        <c:axId val="897100509"/>
        <c:axId val="334242541"/>
      </c:barChart>
      <c:catAx>
        <c:axId val="89710050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34242541"/>
        <c:crosses val="autoZero"/>
        <c:auto val="1"/>
        <c:lblAlgn val="ctr"/>
        <c:lblOffset val="100"/>
        <c:tickLblSkip val="1"/>
        <c:noMultiLvlLbl val="0"/>
      </c:catAx>
      <c:valAx>
        <c:axId val="334242541"/>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9710050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1710116546313"/>
          <c:y val="0.0330578512396694"/>
        </c:manualLayout>
      </c:layout>
      <c:overlay val="0"/>
      <c:txPr>
        <a:bodyPr rot="0" spcFirstLastPara="0" vertOverflow="ellipsis" vert="horz" wrap="square" anchor="ctr" anchorCtr="1"/>
        <a:lstStyle/>
        <a:p>
          <a:pPr>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1762051288538"/>
          <c:y val="0.126722104000151"/>
          <c:w val="0.919689700864297"/>
          <c:h val="0.438017707304869"/>
        </c:manualLayout>
      </c:layout>
      <c:barChart>
        <c:barDir val="col"/>
        <c:grouping val="clustered"/>
        <c:varyColors val="0"/>
        <c:ser>
          <c:idx val="0"/>
          <c:order val="0"/>
          <c:tx>
            <c:strRef>
              <c:f>'charts data'!$I$300</c:f>
              <c:strCache>
                <c:ptCount val="1"/>
                <c:pt idx="0">
                  <c:v>Hillingdon 2009</c:v>
                </c:pt>
              </c:strCache>
            </c:strRef>
          </c:tx>
          <c:spPr>
            <a:solidFill>
              <a:srgbClr val="666699"/>
            </a:solidFill>
            <a:ln w="25400">
              <a:noFill/>
            </a:ln>
          </c:spPr>
          <c:invertIfNegative val="0"/>
          <c:dLbls>
            <c:delete val="1"/>
          </c:dLbls>
          <c:cat>
            <c:strRef>
              <c:f>'charts data'!$G$300:$G$321</c:f>
              <c:strCache>
                <c:ptCount val="22"/>
                <c:pt idx="0">
                  <c:v>Ickenham</c:v>
                </c:pt>
                <c:pt idx="1">
                  <c:v>Eastcote and East Ruislip</c:v>
                </c:pt>
                <c:pt idx="2">
                  <c:v>Northwood</c:v>
                </c:pt>
                <c:pt idx="3">
                  <c:v>West Ruislip</c:v>
                </c:pt>
                <c:pt idx="4">
                  <c:v>Uxbridge North</c:v>
                </c:pt>
                <c:pt idx="5">
                  <c:v>Cavendish</c:v>
                </c:pt>
                <c:pt idx="6">
                  <c:v>Manor</c:v>
                </c:pt>
                <c:pt idx="7">
                  <c:v>Northwood Hills</c:v>
                </c:pt>
                <c:pt idx="8">
                  <c:v>South Ruislip</c:v>
                </c:pt>
                <c:pt idx="9">
                  <c:v>Brunel</c:v>
                </c:pt>
                <c:pt idx="10">
                  <c:v>Charville</c:v>
                </c:pt>
                <c:pt idx="11">
                  <c:v>Yeading</c:v>
                </c:pt>
                <c:pt idx="12">
                  <c:v>Harefield</c:v>
                </c:pt>
                <c:pt idx="13">
                  <c:v>Barnhill</c:v>
                </c:pt>
                <c:pt idx="14">
                  <c:v>Hillingdon East</c:v>
                </c:pt>
                <c:pt idx="15">
                  <c:v>Heathrow Villages</c:v>
                </c:pt>
                <c:pt idx="16">
                  <c:v>Pinkwell</c:v>
                </c:pt>
                <c:pt idx="17">
                  <c:v>Uxbridge South</c:v>
                </c:pt>
                <c:pt idx="18">
                  <c:v>Yiewsley</c:v>
                </c:pt>
                <c:pt idx="19">
                  <c:v>West Drayton</c:v>
                </c:pt>
                <c:pt idx="20">
                  <c:v>Townfield</c:v>
                </c:pt>
                <c:pt idx="21">
                  <c:v>Botwell</c:v>
                </c:pt>
              </c:strCache>
            </c:strRef>
          </c:cat>
          <c:val>
            <c:numRef>
              <c:f>'charts data'!$H$300:$H$321</c:f>
              <c:numCache>
                <c:formatCode>0</c:formatCode>
                <c:ptCount val="22"/>
                <c:pt idx="0">
                  <c:v>11.0630351759282</c:v>
                </c:pt>
                <c:pt idx="1">
                  <c:v>11.0529449163591</c:v>
                </c:pt>
                <c:pt idx="2">
                  <c:v>10.4658001244948</c:v>
                </c:pt>
                <c:pt idx="3">
                  <c:v>9.95183578815852</c:v>
                </c:pt>
                <c:pt idx="4">
                  <c:v>8.29398069447118</c:v>
                </c:pt>
                <c:pt idx="5">
                  <c:v>8.29271215476406</c:v>
                </c:pt>
                <c:pt idx="6">
                  <c:v>7.29306929573397</c:v>
                </c:pt>
                <c:pt idx="7">
                  <c:v>7.11523648077838</c:v>
                </c:pt>
                <c:pt idx="8">
                  <c:v>6.48152314909933</c:v>
                </c:pt>
                <c:pt idx="9">
                  <c:v>6.28450144253844</c:v>
                </c:pt>
                <c:pt idx="10">
                  <c:v>5.40578973934482</c:v>
                </c:pt>
                <c:pt idx="11">
                  <c:v>5.13240761760172</c:v>
                </c:pt>
                <c:pt idx="12">
                  <c:v>4.56821127226782</c:v>
                </c:pt>
                <c:pt idx="13">
                  <c:v>4.03012711190803</c:v>
                </c:pt>
                <c:pt idx="14">
                  <c:v>3.72777543365562</c:v>
                </c:pt>
                <c:pt idx="15">
                  <c:v>3.71057840024137</c:v>
                </c:pt>
                <c:pt idx="16">
                  <c:v>3.13637290072393</c:v>
                </c:pt>
                <c:pt idx="17">
                  <c:v>2.80764483650237</c:v>
                </c:pt>
                <c:pt idx="18">
                  <c:v>2.71943532957223</c:v>
                </c:pt>
                <c:pt idx="19">
                  <c:v>2.14973386803742</c:v>
                </c:pt>
                <c:pt idx="20">
                  <c:v>-0.0837920739286457</c:v>
                </c:pt>
                <c:pt idx="21">
                  <c:v>-1.32354700987411</c:v>
                </c:pt>
              </c:numCache>
            </c:numRef>
          </c:val>
        </c:ser>
        <c:dLbls>
          <c:showLegendKey val="0"/>
          <c:showVal val="0"/>
          <c:showCatName val="0"/>
          <c:showSerName val="0"/>
          <c:showPercent val="0"/>
          <c:showBubbleSize val="0"/>
        </c:dLbls>
        <c:gapWidth val="60"/>
        <c:overlap val="0"/>
        <c:axId val="437215597"/>
        <c:axId val="265404803"/>
      </c:barChart>
      <c:catAx>
        <c:axId val="437215597"/>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65404803"/>
        <c:crosses val="autoZero"/>
        <c:auto val="1"/>
        <c:lblAlgn val="ctr"/>
        <c:lblOffset val="100"/>
        <c:tickLblSkip val="1"/>
        <c:noMultiLvlLbl val="0"/>
      </c:catAx>
      <c:valAx>
        <c:axId val="265404803"/>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37215597"/>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2432082794308"/>
          <c:y val="0.032967032967033"/>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0957309184994"/>
          <c:y val="0.126373795895481"/>
          <c:w val="0.919793014230272"/>
          <c:h val="0.436813772769162"/>
        </c:manualLayout>
      </c:layout>
      <c:barChart>
        <c:barDir val="col"/>
        <c:grouping val="clustered"/>
        <c:varyColors val="0"/>
        <c:ser>
          <c:idx val="0"/>
          <c:order val="0"/>
          <c:tx>
            <c:strRef>
              <c:f>'charts data'!$I$322</c:f>
              <c:strCache>
                <c:ptCount val="1"/>
                <c:pt idx="0">
                  <c:v>Hounslow 2009</c:v>
                </c:pt>
              </c:strCache>
            </c:strRef>
          </c:tx>
          <c:spPr>
            <a:solidFill>
              <a:srgbClr val="666699"/>
            </a:solidFill>
            <a:ln w="25400">
              <a:noFill/>
            </a:ln>
          </c:spPr>
          <c:invertIfNegative val="0"/>
          <c:dLbls>
            <c:delete val="1"/>
          </c:dLbls>
          <c:cat>
            <c:strRef>
              <c:f>'charts data'!$G$322:$G$341</c:f>
              <c:strCache>
                <c:ptCount val="20"/>
                <c:pt idx="0">
                  <c:v>Hounslow South</c:v>
                </c:pt>
                <c:pt idx="1">
                  <c:v>Chiswick Homefields</c:v>
                </c:pt>
                <c:pt idx="2">
                  <c:v>Osterley and Spring Grove</c:v>
                </c:pt>
                <c:pt idx="3">
                  <c:v>Chiswick Riverside</c:v>
                </c:pt>
                <c:pt idx="4">
                  <c:v>Feltham West</c:v>
                </c:pt>
                <c:pt idx="5">
                  <c:v>Heston East</c:v>
                </c:pt>
                <c:pt idx="6">
                  <c:v>Turnham Green</c:v>
                </c:pt>
                <c:pt idx="7">
                  <c:v>Hounslow Central</c:v>
                </c:pt>
                <c:pt idx="8">
                  <c:v>Hanworth Park</c:v>
                </c:pt>
                <c:pt idx="9">
                  <c:v>Heston Central</c:v>
                </c:pt>
                <c:pt idx="10">
                  <c:v>Hounslow Heath</c:v>
                </c:pt>
                <c:pt idx="11">
                  <c:v>Hanworth</c:v>
                </c:pt>
                <c:pt idx="12">
                  <c:v>Bedfont</c:v>
                </c:pt>
                <c:pt idx="13">
                  <c:v>Brentford</c:v>
                </c:pt>
                <c:pt idx="14">
                  <c:v>Cranford</c:v>
                </c:pt>
                <c:pt idx="15">
                  <c:v>Hounslow West</c:v>
                </c:pt>
                <c:pt idx="16">
                  <c:v>Isleworth</c:v>
                </c:pt>
                <c:pt idx="17">
                  <c:v>Heston West</c:v>
                </c:pt>
                <c:pt idx="18">
                  <c:v>Syon</c:v>
                </c:pt>
                <c:pt idx="19">
                  <c:v>Feltham North</c:v>
                </c:pt>
              </c:strCache>
            </c:strRef>
          </c:cat>
          <c:val>
            <c:numRef>
              <c:f>'charts data'!$H$322:$H$341</c:f>
              <c:numCache>
                <c:formatCode>0</c:formatCode>
                <c:ptCount val="20"/>
                <c:pt idx="0">
                  <c:v>10.1327057039803</c:v>
                </c:pt>
                <c:pt idx="1">
                  <c:v>9.8645918223147</c:v>
                </c:pt>
                <c:pt idx="2">
                  <c:v>8.84433828243971</c:v>
                </c:pt>
                <c:pt idx="3">
                  <c:v>7.439923641408</c:v>
                </c:pt>
                <c:pt idx="4">
                  <c:v>6.90467210177377</c:v>
                </c:pt>
                <c:pt idx="5">
                  <c:v>6.56958565212057</c:v>
                </c:pt>
                <c:pt idx="6">
                  <c:v>6.25343928132458</c:v>
                </c:pt>
                <c:pt idx="7">
                  <c:v>5.89014088604494</c:v>
                </c:pt>
                <c:pt idx="8">
                  <c:v>5.53738074062707</c:v>
                </c:pt>
                <c:pt idx="9">
                  <c:v>4.6421550452436</c:v>
                </c:pt>
                <c:pt idx="10">
                  <c:v>4.02669956984172</c:v>
                </c:pt>
                <c:pt idx="11">
                  <c:v>4.01283604211335</c:v>
                </c:pt>
                <c:pt idx="12">
                  <c:v>3.79099102343144</c:v>
                </c:pt>
                <c:pt idx="13">
                  <c:v>3.73534487208495</c:v>
                </c:pt>
                <c:pt idx="14">
                  <c:v>3.07938597876754</c:v>
                </c:pt>
                <c:pt idx="15">
                  <c:v>3.03930118530681</c:v>
                </c:pt>
                <c:pt idx="16">
                  <c:v>2.70421941079764</c:v>
                </c:pt>
                <c:pt idx="17">
                  <c:v>1.86375297055812</c:v>
                </c:pt>
                <c:pt idx="18">
                  <c:v>0.9566322706485</c:v>
                </c:pt>
                <c:pt idx="19">
                  <c:v>0.11869536854328</c:v>
                </c:pt>
              </c:numCache>
            </c:numRef>
          </c:val>
        </c:ser>
        <c:dLbls>
          <c:showLegendKey val="0"/>
          <c:showVal val="0"/>
          <c:showCatName val="0"/>
          <c:showSerName val="0"/>
          <c:showPercent val="0"/>
          <c:showBubbleSize val="0"/>
        </c:dLbls>
        <c:gapWidth val="60"/>
        <c:overlap val="0"/>
        <c:axId val="192456275"/>
        <c:axId val="132382565"/>
      </c:barChart>
      <c:catAx>
        <c:axId val="192456275"/>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32382565"/>
        <c:crosses val="autoZero"/>
        <c:auto val="1"/>
        <c:lblAlgn val="ctr"/>
        <c:lblOffset val="100"/>
        <c:tickLblSkip val="1"/>
        <c:noMultiLvlLbl val="0"/>
      </c:catAx>
      <c:valAx>
        <c:axId val="132382565"/>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92456275"/>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7028966340448"/>
          <c:y val="0.0328767123287671"/>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20155821215658"/>
          <c:y val="0.126027397260274"/>
          <c:w val="0.919897801469893"/>
          <c:h val="0.619178082191781"/>
        </c:manualLayout>
      </c:layout>
      <c:barChart>
        <c:barDir val="col"/>
        <c:grouping val="clustered"/>
        <c:varyColors val="0"/>
        <c:ser>
          <c:idx val="0"/>
          <c:order val="0"/>
          <c:tx>
            <c:strRef>
              <c:f>'charts data'!$I$342</c:f>
              <c:strCache>
                <c:ptCount val="1"/>
                <c:pt idx="0">
                  <c:v>Islington 2009</c:v>
                </c:pt>
              </c:strCache>
            </c:strRef>
          </c:tx>
          <c:spPr>
            <a:solidFill>
              <a:srgbClr val="666699"/>
            </a:solidFill>
            <a:ln w="25400">
              <a:noFill/>
            </a:ln>
          </c:spPr>
          <c:invertIfNegative val="0"/>
          <c:dLbls>
            <c:delete val="1"/>
          </c:dLbls>
          <c:cat>
            <c:strRef>
              <c:f>'charts data'!$G$342:$G$357</c:f>
              <c:strCache>
                <c:ptCount val="16"/>
                <c:pt idx="0">
                  <c:v>Highbury East</c:v>
                </c:pt>
                <c:pt idx="1">
                  <c:v>St Mary's</c:v>
                </c:pt>
                <c:pt idx="2">
                  <c:v>Junction</c:v>
                </c:pt>
                <c:pt idx="3">
                  <c:v>Highbury West</c:v>
                </c:pt>
                <c:pt idx="4">
                  <c:v>Barnsbury</c:v>
                </c:pt>
                <c:pt idx="5">
                  <c:v>Caledonian</c:v>
                </c:pt>
                <c:pt idx="6">
                  <c:v>Clerkenwell</c:v>
                </c:pt>
                <c:pt idx="7">
                  <c:v>St Peter's</c:v>
                </c:pt>
                <c:pt idx="8">
                  <c:v>St George's</c:v>
                </c:pt>
                <c:pt idx="9">
                  <c:v>Bunhill</c:v>
                </c:pt>
                <c:pt idx="10">
                  <c:v>Hillrise</c:v>
                </c:pt>
                <c:pt idx="11">
                  <c:v>Canonbury</c:v>
                </c:pt>
                <c:pt idx="12">
                  <c:v>Holloway</c:v>
                </c:pt>
                <c:pt idx="13">
                  <c:v>Mildmay</c:v>
                </c:pt>
                <c:pt idx="14">
                  <c:v>Tollington</c:v>
                </c:pt>
                <c:pt idx="15">
                  <c:v>Finsbury Park</c:v>
                </c:pt>
              </c:strCache>
            </c:strRef>
          </c:cat>
          <c:val>
            <c:numRef>
              <c:f>'charts data'!$H$342:$H$357</c:f>
              <c:numCache>
                <c:formatCode>0</c:formatCode>
                <c:ptCount val="16"/>
                <c:pt idx="0">
                  <c:v>-0.449021865084807</c:v>
                </c:pt>
                <c:pt idx="1">
                  <c:v>-0.848366827429586</c:v>
                </c:pt>
                <c:pt idx="2">
                  <c:v>-1.73727556132279</c:v>
                </c:pt>
                <c:pt idx="3">
                  <c:v>-1.83158891334002</c:v>
                </c:pt>
                <c:pt idx="4">
                  <c:v>-2.34081793200335</c:v>
                </c:pt>
                <c:pt idx="5">
                  <c:v>-2.52598726194722</c:v>
                </c:pt>
                <c:pt idx="6">
                  <c:v>-2.82780528243347</c:v>
                </c:pt>
                <c:pt idx="7">
                  <c:v>-2.85471765407133</c:v>
                </c:pt>
                <c:pt idx="8">
                  <c:v>-3.92429518187689</c:v>
                </c:pt>
                <c:pt idx="9">
                  <c:v>-4.09921855294309</c:v>
                </c:pt>
                <c:pt idx="10">
                  <c:v>-4.42413685481207</c:v>
                </c:pt>
                <c:pt idx="11">
                  <c:v>-5.90858833431637</c:v>
                </c:pt>
                <c:pt idx="12">
                  <c:v>-5.96217786100356</c:v>
                </c:pt>
                <c:pt idx="13">
                  <c:v>-6.33543489657765</c:v>
                </c:pt>
                <c:pt idx="14">
                  <c:v>-6.88645662947369</c:v>
                </c:pt>
                <c:pt idx="15">
                  <c:v>-8.20851600789502</c:v>
                </c:pt>
              </c:numCache>
            </c:numRef>
          </c:val>
        </c:ser>
        <c:dLbls>
          <c:showLegendKey val="0"/>
          <c:showVal val="0"/>
          <c:showCatName val="0"/>
          <c:showSerName val="0"/>
          <c:showPercent val="0"/>
          <c:showBubbleSize val="0"/>
        </c:dLbls>
        <c:gapWidth val="60"/>
        <c:overlap val="0"/>
        <c:axId val="667027637"/>
        <c:axId val="83103251"/>
      </c:barChart>
      <c:catAx>
        <c:axId val="667027637"/>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3103251"/>
        <c:crosses val="autoZero"/>
        <c:auto val="1"/>
        <c:lblAlgn val="ctr"/>
        <c:lblOffset val="100"/>
        <c:tickLblSkip val="1"/>
        <c:noMultiLvlLbl val="0"/>
      </c:catAx>
      <c:valAx>
        <c:axId val="83103251"/>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67027637"/>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9677690288714"/>
          <c:y val="0.0327868852459016"/>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9355228928446"/>
          <c:y val="0.125683395458172"/>
          <c:w val="0.920000579637462"/>
          <c:h val="0.625684729563508"/>
        </c:manualLayout>
      </c:layout>
      <c:barChart>
        <c:barDir val="col"/>
        <c:grouping val="clustered"/>
        <c:varyColors val="0"/>
        <c:ser>
          <c:idx val="0"/>
          <c:order val="0"/>
          <c:tx>
            <c:strRef>
              <c:f>'charts data'!$I$358</c:f>
              <c:strCache>
                <c:ptCount val="1"/>
                <c:pt idx="0">
                  <c:v>Kensington and Chelsea 2009</c:v>
                </c:pt>
              </c:strCache>
            </c:strRef>
          </c:tx>
          <c:spPr>
            <a:solidFill>
              <a:srgbClr val="666699"/>
            </a:solidFill>
            <a:ln w="25400">
              <a:noFill/>
            </a:ln>
          </c:spPr>
          <c:invertIfNegative val="0"/>
          <c:dLbls>
            <c:delete val="1"/>
          </c:dLbls>
          <c:cat>
            <c:strRef>
              <c:f>'charts data'!$G$358:$G$375</c:f>
              <c:strCache>
                <c:ptCount val="18"/>
                <c:pt idx="0">
                  <c:v>Queen's Gate</c:v>
                </c:pt>
                <c:pt idx="1">
                  <c:v>Campden</c:v>
                </c:pt>
                <c:pt idx="2">
                  <c:v>Courtfield</c:v>
                </c:pt>
                <c:pt idx="3">
                  <c:v>Brompton</c:v>
                </c:pt>
                <c:pt idx="4">
                  <c:v>Holland</c:v>
                </c:pt>
                <c:pt idx="5">
                  <c:v>Abingdon</c:v>
                </c:pt>
                <c:pt idx="6">
                  <c:v>Stanley</c:v>
                </c:pt>
                <c:pt idx="7">
                  <c:v>Pembridge</c:v>
                </c:pt>
                <c:pt idx="8">
                  <c:v>Royal Hospital</c:v>
                </c:pt>
                <c:pt idx="9">
                  <c:v>Hans Town</c:v>
                </c:pt>
                <c:pt idx="10">
                  <c:v>Redcliffe</c:v>
                </c:pt>
                <c:pt idx="11">
                  <c:v>Norland</c:v>
                </c:pt>
                <c:pt idx="12">
                  <c:v>Cremorne</c:v>
                </c:pt>
                <c:pt idx="13">
                  <c:v>Earl's Court</c:v>
                </c:pt>
                <c:pt idx="14">
                  <c:v>Notting Barns</c:v>
                </c:pt>
                <c:pt idx="15">
                  <c:v>Colville</c:v>
                </c:pt>
                <c:pt idx="16">
                  <c:v>St Charles</c:v>
                </c:pt>
                <c:pt idx="17">
                  <c:v>Golborne</c:v>
                </c:pt>
              </c:strCache>
            </c:strRef>
          </c:cat>
          <c:val>
            <c:numRef>
              <c:f>'charts data'!$H$358:$H$375</c:f>
              <c:numCache>
                <c:formatCode>0</c:formatCode>
                <c:ptCount val="18"/>
                <c:pt idx="0">
                  <c:v>12.1009793720201</c:v>
                </c:pt>
                <c:pt idx="1">
                  <c:v>10.0850105526874</c:v>
                </c:pt>
                <c:pt idx="2">
                  <c:v>9.24386637957719</c:v>
                </c:pt>
                <c:pt idx="3">
                  <c:v>8.2671787908771</c:v>
                </c:pt>
                <c:pt idx="4">
                  <c:v>8.10810035981612</c:v>
                </c:pt>
                <c:pt idx="5">
                  <c:v>7.04206359073793</c:v>
                </c:pt>
                <c:pt idx="6">
                  <c:v>6.52195158648468</c:v>
                </c:pt>
                <c:pt idx="7">
                  <c:v>6.47746616921173</c:v>
                </c:pt>
                <c:pt idx="8">
                  <c:v>6.32085828816952</c:v>
                </c:pt>
                <c:pt idx="9">
                  <c:v>6.18963079115203</c:v>
                </c:pt>
                <c:pt idx="10">
                  <c:v>4.74557007087338</c:v>
                </c:pt>
                <c:pt idx="11">
                  <c:v>1.66657266796637</c:v>
                </c:pt>
                <c:pt idx="12">
                  <c:v>-0.660804567474145</c:v>
                </c:pt>
                <c:pt idx="13">
                  <c:v>-1.40749894493468</c:v>
                </c:pt>
                <c:pt idx="14">
                  <c:v>-4.26975189514351</c:v>
                </c:pt>
                <c:pt idx="15">
                  <c:v>-5.36529030759754</c:v>
                </c:pt>
                <c:pt idx="16">
                  <c:v>-10.2108754774759</c:v>
                </c:pt>
                <c:pt idx="17">
                  <c:v>-10.9315809301754</c:v>
                </c:pt>
              </c:numCache>
            </c:numRef>
          </c:val>
        </c:ser>
        <c:dLbls>
          <c:showLegendKey val="0"/>
          <c:showVal val="0"/>
          <c:showCatName val="0"/>
          <c:showSerName val="0"/>
          <c:showPercent val="0"/>
          <c:showBubbleSize val="0"/>
        </c:dLbls>
        <c:gapWidth val="60"/>
        <c:overlap val="0"/>
        <c:axId val="724268702"/>
        <c:axId val="531324026"/>
      </c:barChart>
      <c:catAx>
        <c:axId val="724268702"/>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31324026"/>
        <c:crosses val="autoZero"/>
        <c:auto val="1"/>
        <c:lblAlgn val="ctr"/>
        <c:lblOffset val="100"/>
        <c:tickLblSkip val="1"/>
        <c:noMultiLvlLbl val="0"/>
      </c:catAx>
      <c:valAx>
        <c:axId val="531324026"/>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24268702"/>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94329896907216"/>
          <c:y val="0.0326975476839237"/>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8556701030928"/>
          <c:y val="0.125340766216747"/>
          <c:w val="0.920103092783505"/>
          <c:h val="0.39509589350931"/>
        </c:manualLayout>
      </c:layout>
      <c:barChart>
        <c:barDir val="col"/>
        <c:grouping val="clustered"/>
        <c:varyColors val="0"/>
        <c:ser>
          <c:idx val="0"/>
          <c:order val="0"/>
          <c:tx>
            <c:strRef>
              <c:f>'charts data'!$I$376</c:f>
              <c:strCache>
                <c:ptCount val="1"/>
                <c:pt idx="0">
                  <c:v>Kingston upon Thames 2009</c:v>
                </c:pt>
              </c:strCache>
            </c:strRef>
          </c:tx>
          <c:spPr>
            <a:solidFill>
              <a:srgbClr val="666699"/>
            </a:solidFill>
            <a:ln w="25400">
              <a:noFill/>
            </a:ln>
          </c:spPr>
          <c:invertIfNegative val="0"/>
          <c:dLbls>
            <c:delete val="1"/>
          </c:dLbls>
          <c:cat>
            <c:strRef>
              <c:f>'charts data'!$G$376:$G$391</c:f>
              <c:strCache>
                <c:ptCount val="16"/>
                <c:pt idx="0">
                  <c:v>Tudor</c:v>
                </c:pt>
                <c:pt idx="1">
                  <c:v>Coombe Hill</c:v>
                </c:pt>
                <c:pt idx="2">
                  <c:v>Canbury</c:v>
                </c:pt>
                <c:pt idx="3">
                  <c:v>Coombe Vale</c:v>
                </c:pt>
                <c:pt idx="4">
                  <c:v>Old Malden</c:v>
                </c:pt>
                <c:pt idx="5">
                  <c:v>Chessington South</c:v>
                </c:pt>
                <c:pt idx="6">
                  <c:v>Alexandra</c:v>
                </c:pt>
                <c:pt idx="7">
                  <c:v>Surbiton Hill</c:v>
                </c:pt>
                <c:pt idx="8">
                  <c:v>Grove</c:v>
                </c:pt>
                <c:pt idx="9">
                  <c:v>St Mark's</c:v>
                </c:pt>
                <c:pt idx="10">
                  <c:v>Tolworth and Hook Rise</c:v>
                </c:pt>
                <c:pt idx="11">
                  <c:v>St James</c:v>
                </c:pt>
                <c:pt idx="12">
                  <c:v>Berrylands</c:v>
                </c:pt>
                <c:pt idx="13">
                  <c:v>Chessington North and Hook</c:v>
                </c:pt>
                <c:pt idx="14">
                  <c:v>Beverley</c:v>
                </c:pt>
                <c:pt idx="15">
                  <c:v>Norbiton</c:v>
                </c:pt>
              </c:strCache>
            </c:strRef>
          </c:cat>
          <c:val>
            <c:numRef>
              <c:f>'charts data'!$H$376:$H$391</c:f>
              <c:numCache>
                <c:formatCode>0</c:formatCode>
                <c:ptCount val="16"/>
                <c:pt idx="0">
                  <c:v>12.4486383343793</c:v>
                </c:pt>
                <c:pt idx="1">
                  <c:v>10.6603046208142</c:v>
                </c:pt>
                <c:pt idx="2">
                  <c:v>10.605831300044</c:v>
                </c:pt>
                <c:pt idx="3">
                  <c:v>9.11427496535994</c:v>
                </c:pt>
                <c:pt idx="4">
                  <c:v>8.76211023759546</c:v>
                </c:pt>
                <c:pt idx="5">
                  <c:v>8.68334333305908</c:v>
                </c:pt>
                <c:pt idx="6">
                  <c:v>8.3926551800203</c:v>
                </c:pt>
                <c:pt idx="7">
                  <c:v>8.15728934714662</c:v>
                </c:pt>
                <c:pt idx="8">
                  <c:v>8.12150452537886</c:v>
                </c:pt>
                <c:pt idx="9">
                  <c:v>8.08399786875593</c:v>
                </c:pt>
                <c:pt idx="10">
                  <c:v>8.04243595029288</c:v>
                </c:pt>
                <c:pt idx="11">
                  <c:v>6.99072921070062</c:v>
                </c:pt>
                <c:pt idx="12">
                  <c:v>6.28304487674241</c:v>
                </c:pt>
                <c:pt idx="13">
                  <c:v>5.78438759239008</c:v>
                </c:pt>
                <c:pt idx="14">
                  <c:v>5.23063406071556</c:v>
                </c:pt>
                <c:pt idx="15">
                  <c:v>0.702860203954775</c:v>
                </c:pt>
              </c:numCache>
            </c:numRef>
          </c:val>
        </c:ser>
        <c:dLbls>
          <c:showLegendKey val="0"/>
          <c:showVal val="0"/>
          <c:showCatName val="0"/>
          <c:showSerName val="0"/>
          <c:showPercent val="0"/>
          <c:showBubbleSize val="0"/>
        </c:dLbls>
        <c:gapWidth val="60"/>
        <c:overlap val="0"/>
        <c:axId val="683000231"/>
        <c:axId val="275513740"/>
      </c:barChart>
      <c:catAx>
        <c:axId val="683000231"/>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75513740"/>
        <c:crosses val="autoZero"/>
        <c:auto val="1"/>
        <c:lblAlgn val="ctr"/>
        <c:lblOffset val="100"/>
        <c:tickLblSkip val="1"/>
        <c:noMultiLvlLbl val="0"/>
      </c:catAx>
      <c:valAx>
        <c:axId val="27551374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83000231"/>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6589987062428"/>
          <c:y val="0.0326086956521739"/>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7761394186115"/>
          <c:y val="0.125"/>
          <c:w val="0.920207076756401"/>
          <c:h val="0.543478260869565"/>
        </c:manualLayout>
      </c:layout>
      <c:barChart>
        <c:barDir val="col"/>
        <c:grouping val="clustered"/>
        <c:varyColors val="0"/>
        <c:ser>
          <c:idx val="0"/>
          <c:order val="0"/>
          <c:tx>
            <c:strRef>
              <c:f>'charts data'!$I$392</c:f>
              <c:strCache>
                <c:ptCount val="1"/>
                <c:pt idx="0">
                  <c:v>Lambeth 2009</c:v>
                </c:pt>
              </c:strCache>
            </c:strRef>
          </c:tx>
          <c:spPr>
            <a:solidFill>
              <a:srgbClr val="666699"/>
            </a:solidFill>
            <a:ln w="25400">
              <a:noFill/>
            </a:ln>
          </c:spPr>
          <c:invertIfNegative val="0"/>
          <c:dLbls>
            <c:delete val="1"/>
          </c:dLbls>
          <c:cat>
            <c:strRef>
              <c:f>'charts data'!$G$392:$G$412</c:f>
              <c:strCache>
                <c:ptCount val="21"/>
                <c:pt idx="0">
                  <c:v>Clapham Common</c:v>
                </c:pt>
                <c:pt idx="1">
                  <c:v>Thurlow Park</c:v>
                </c:pt>
                <c:pt idx="2">
                  <c:v>Bishop's</c:v>
                </c:pt>
                <c:pt idx="3">
                  <c:v>Thornton</c:v>
                </c:pt>
                <c:pt idx="4">
                  <c:v>Clapham Town</c:v>
                </c:pt>
                <c:pt idx="5">
                  <c:v>Streatham South</c:v>
                </c:pt>
                <c:pt idx="6">
                  <c:v>Knight's Hill</c:v>
                </c:pt>
                <c:pt idx="7">
                  <c:v>St Leonard's</c:v>
                </c:pt>
                <c:pt idx="8">
                  <c:v>Ferndale</c:v>
                </c:pt>
                <c:pt idx="9">
                  <c:v>Herne Hill</c:v>
                </c:pt>
                <c:pt idx="10">
                  <c:v>Gipsy Hill</c:v>
                </c:pt>
                <c:pt idx="11">
                  <c:v>Oval</c:v>
                </c:pt>
                <c:pt idx="12">
                  <c:v>Larkhall</c:v>
                </c:pt>
                <c:pt idx="13">
                  <c:v>Streatham Wells</c:v>
                </c:pt>
                <c:pt idx="14">
                  <c:v>Vassall</c:v>
                </c:pt>
                <c:pt idx="15">
                  <c:v>Prince's</c:v>
                </c:pt>
                <c:pt idx="16">
                  <c:v>Brixton Hill</c:v>
                </c:pt>
                <c:pt idx="17">
                  <c:v>Streatham Hill</c:v>
                </c:pt>
                <c:pt idx="18">
                  <c:v>Tulse Hill</c:v>
                </c:pt>
                <c:pt idx="19">
                  <c:v>Stockwell</c:v>
                </c:pt>
                <c:pt idx="20">
                  <c:v>Coldharbour</c:v>
                </c:pt>
              </c:strCache>
            </c:strRef>
          </c:cat>
          <c:val>
            <c:numRef>
              <c:f>'charts data'!$H$392:$H$412</c:f>
              <c:numCache>
                <c:formatCode>0</c:formatCode>
                <c:ptCount val="21"/>
                <c:pt idx="0">
                  <c:v>5.19621635818208</c:v>
                </c:pt>
                <c:pt idx="1">
                  <c:v>3.93304733112279</c:v>
                </c:pt>
                <c:pt idx="2">
                  <c:v>1.28810714706342</c:v>
                </c:pt>
                <c:pt idx="3">
                  <c:v>0.853785412649698</c:v>
                </c:pt>
                <c:pt idx="4">
                  <c:v>0.330594762017021</c:v>
                </c:pt>
                <c:pt idx="5">
                  <c:v>0.105228202848209</c:v>
                </c:pt>
                <c:pt idx="6">
                  <c:v>0.0651319537562152</c:v>
                </c:pt>
                <c:pt idx="7">
                  <c:v>0.042880159666653</c:v>
                </c:pt>
                <c:pt idx="8">
                  <c:v>-0.0567015451211934</c:v>
                </c:pt>
                <c:pt idx="9">
                  <c:v>-0.213732249058195</c:v>
                </c:pt>
                <c:pt idx="10">
                  <c:v>-0.520638761182058</c:v>
                </c:pt>
                <c:pt idx="11">
                  <c:v>-0.611716448178579</c:v>
                </c:pt>
                <c:pt idx="12">
                  <c:v>-0.948275325270649</c:v>
                </c:pt>
                <c:pt idx="13">
                  <c:v>-1.17083300477731</c:v>
                </c:pt>
                <c:pt idx="14">
                  <c:v>-1.24500158521887</c:v>
                </c:pt>
                <c:pt idx="15">
                  <c:v>-1.68725426919866</c:v>
                </c:pt>
                <c:pt idx="16">
                  <c:v>-1.77966430596684</c:v>
                </c:pt>
                <c:pt idx="17">
                  <c:v>-2.41538437396096</c:v>
                </c:pt>
                <c:pt idx="18">
                  <c:v>-2.94469011676834</c:v>
                </c:pt>
                <c:pt idx="19">
                  <c:v>-3.29036419194199</c:v>
                </c:pt>
                <c:pt idx="20">
                  <c:v>-7.80695219792649</c:v>
                </c:pt>
              </c:numCache>
            </c:numRef>
          </c:val>
        </c:ser>
        <c:dLbls>
          <c:showLegendKey val="0"/>
          <c:showVal val="0"/>
          <c:showCatName val="0"/>
          <c:showSerName val="0"/>
          <c:showPercent val="0"/>
          <c:showBubbleSize val="0"/>
        </c:dLbls>
        <c:gapWidth val="60"/>
        <c:overlap val="0"/>
        <c:axId val="828211455"/>
        <c:axId val="320037298"/>
      </c:barChart>
      <c:catAx>
        <c:axId val="828211455"/>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20037298"/>
        <c:crosses val="autoZero"/>
        <c:auto val="1"/>
        <c:lblAlgn val="ctr"/>
        <c:lblOffset val="100"/>
        <c:tickLblSkip val="1"/>
        <c:noMultiLvlLbl val="0"/>
      </c:catAx>
      <c:valAx>
        <c:axId val="320037298"/>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28211455"/>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9588958835158"/>
          <c:y val="0.032520325203252"/>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6966968192034"/>
          <c:y val="0.12466157653068"/>
          <c:w val="0.920309060886451"/>
          <c:h val="0.623307882653399"/>
        </c:manualLayout>
      </c:layout>
      <c:barChart>
        <c:barDir val="col"/>
        <c:grouping val="clustered"/>
        <c:varyColors val="0"/>
        <c:ser>
          <c:idx val="0"/>
          <c:order val="0"/>
          <c:tx>
            <c:strRef>
              <c:f>'charts data'!$I$413</c:f>
              <c:strCache>
                <c:ptCount val="1"/>
                <c:pt idx="0">
                  <c:v>Lewisham 2009</c:v>
                </c:pt>
              </c:strCache>
            </c:strRef>
          </c:tx>
          <c:spPr>
            <a:solidFill>
              <a:srgbClr val="666699"/>
            </a:solidFill>
            <a:ln w="25400">
              <a:noFill/>
            </a:ln>
          </c:spPr>
          <c:invertIfNegative val="0"/>
          <c:dLbls>
            <c:delete val="1"/>
          </c:dLbls>
          <c:cat>
            <c:strRef>
              <c:f>'charts data'!$G$413:$G$430</c:f>
              <c:strCache>
                <c:ptCount val="18"/>
                <c:pt idx="0">
                  <c:v>Blackheath</c:v>
                </c:pt>
                <c:pt idx="1">
                  <c:v>Crofton Park</c:v>
                </c:pt>
                <c:pt idx="2">
                  <c:v>Evelyn</c:v>
                </c:pt>
                <c:pt idx="3">
                  <c:v>New Cross</c:v>
                </c:pt>
                <c:pt idx="4">
                  <c:v>Grove Park</c:v>
                </c:pt>
                <c:pt idx="5">
                  <c:v>Lee Green</c:v>
                </c:pt>
                <c:pt idx="6">
                  <c:v>Forest Hill</c:v>
                </c:pt>
                <c:pt idx="7">
                  <c:v>Catford South</c:v>
                </c:pt>
                <c:pt idx="8">
                  <c:v>Ladywell</c:v>
                </c:pt>
                <c:pt idx="9">
                  <c:v>Perry Vale</c:v>
                </c:pt>
                <c:pt idx="10">
                  <c:v>Whitefoot</c:v>
                </c:pt>
                <c:pt idx="11">
                  <c:v>Sydenham</c:v>
                </c:pt>
                <c:pt idx="12">
                  <c:v>Lewisham Central</c:v>
                </c:pt>
                <c:pt idx="13">
                  <c:v>Downham</c:v>
                </c:pt>
                <c:pt idx="14">
                  <c:v>Bellingham</c:v>
                </c:pt>
                <c:pt idx="15">
                  <c:v>Brockley</c:v>
                </c:pt>
                <c:pt idx="16">
                  <c:v>Telegraph Hill</c:v>
                </c:pt>
                <c:pt idx="17">
                  <c:v>Rushey Green</c:v>
                </c:pt>
              </c:strCache>
            </c:strRef>
          </c:cat>
          <c:val>
            <c:numRef>
              <c:f>'charts data'!$H$413:$H$430</c:f>
              <c:numCache>
                <c:formatCode>0</c:formatCode>
                <c:ptCount val="18"/>
                <c:pt idx="0">
                  <c:v>2.05843096598107</c:v>
                </c:pt>
                <c:pt idx="1">
                  <c:v>1.72206094542622</c:v>
                </c:pt>
                <c:pt idx="2">
                  <c:v>1.24434431980328</c:v>
                </c:pt>
                <c:pt idx="3">
                  <c:v>0.762089495447007</c:v>
                </c:pt>
                <c:pt idx="4">
                  <c:v>0.744485190808983</c:v>
                </c:pt>
                <c:pt idx="5">
                  <c:v>0.725463085052353</c:v>
                </c:pt>
                <c:pt idx="6">
                  <c:v>0.141334456122626</c:v>
                </c:pt>
                <c:pt idx="7">
                  <c:v>-0.028143009895506</c:v>
                </c:pt>
                <c:pt idx="8">
                  <c:v>-0.819489031864842</c:v>
                </c:pt>
                <c:pt idx="9">
                  <c:v>-1.13103367103707</c:v>
                </c:pt>
                <c:pt idx="10">
                  <c:v>-1.90392941484132</c:v>
                </c:pt>
                <c:pt idx="11">
                  <c:v>-2.11320650875898</c:v>
                </c:pt>
                <c:pt idx="12">
                  <c:v>-2.40500997310199</c:v>
                </c:pt>
                <c:pt idx="13">
                  <c:v>-3.0927571937432</c:v>
                </c:pt>
                <c:pt idx="14">
                  <c:v>-3.43707040988552</c:v>
                </c:pt>
                <c:pt idx="15">
                  <c:v>-3.68191957510695</c:v>
                </c:pt>
                <c:pt idx="16">
                  <c:v>-4.00729226644195</c:v>
                </c:pt>
                <c:pt idx="17">
                  <c:v>-4.89625588045896</c:v>
                </c:pt>
              </c:numCache>
            </c:numRef>
          </c:val>
        </c:ser>
        <c:dLbls>
          <c:showLegendKey val="0"/>
          <c:showVal val="0"/>
          <c:showCatName val="0"/>
          <c:showSerName val="0"/>
          <c:showPercent val="0"/>
          <c:showBubbleSize val="0"/>
        </c:dLbls>
        <c:gapWidth val="60"/>
        <c:overlap val="0"/>
        <c:axId val="129849791"/>
        <c:axId val="337255642"/>
      </c:barChart>
      <c:catAx>
        <c:axId val="129849791"/>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37255642"/>
        <c:crosses val="autoZero"/>
        <c:auto val="1"/>
        <c:lblAlgn val="ctr"/>
        <c:lblOffset val="100"/>
        <c:tickLblSkip val="1"/>
        <c:noMultiLvlLbl val="0"/>
      </c:catAx>
      <c:valAx>
        <c:axId val="337255642"/>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29849791"/>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53145057766367"/>
          <c:y val="0.0324324324324324"/>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617458279846"/>
          <c:y val="0.124324488392748"/>
          <c:w val="0.920410783055199"/>
          <c:h val="0.586487260461439"/>
        </c:manualLayout>
      </c:layout>
      <c:barChart>
        <c:barDir val="col"/>
        <c:grouping val="clustered"/>
        <c:varyColors val="0"/>
        <c:ser>
          <c:idx val="0"/>
          <c:order val="0"/>
          <c:tx>
            <c:strRef>
              <c:f>'charts data'!$I$431</c:f>
              <c:strCache>
                <c:ptCount val="1"/>
                <c:pt idx="0">
                  <c:v>Merton 2009</c:v>
                </c:pt>
              </c:strCache>
            </c:strRef>
          </c:tx>
          <c:spPr>
            <a:solidFill>
              <a:srgbClr val="666699"/>
            </a:solidFill>
            <a:ln w="25400">
              <a:noFill/>
            </a:ln>
          </c:spPr>
          <c:invertIfNegative val="0"/>
          <c:dLbls>
            <c:delete val="1"/>
          </c:dLbls>
          <c:cat>
            <c:strRef>
              <c:f>'charts data'!$G$431:$G$450</c:f>
              <c:strCache>
                <c:ptCount val="20"/>
                <c:pt idx="0">
                  <c:v>Village</c:v>
                </c:pt>
                <c:pt idx="1">
                  <c:v>Hillside</c:v>
                </c:pt>
                <c:pt idx="2">
                  <c:v>Dundonald</c:v>
                </c:pt>
                <c:pt idx="3">
                  <c:v>Merton Park</c:v>
                </c:pt>
                <c:pt idx="4">
                  <c:v>Trinity</c:v>
                </c:pt>
                <c:pt idx="5">
                  <c:v>West Barnes</c:v>
                </c:pt>
                <c:pt idx="6">
                  <c:v>Wimbledon Park</c:v>
                </c:pt>
                <c:pt idx="7">
                  <c:v>Abbey</c:v>
                </c:pt>
                <c:pt idx="8">
                  <c:v>Cannon Hill</c:v>
                </c:pt>
                <c:pt idx="9">
                  <c:v>Lower Morden</c:v>
                </c:pt>
                <c:pt idx="10">
                  <c:v>Raynes Park</c:v>
                </c:pt>
                <c:pt idx="11">
                  <c:v>Lavender Fields</c:v>
                </c:pt>
                <c:pt idx="12">
                  <c:v>Longthornton</c:v>
                </c:pt>
                <c:pt idx="13">
                  <c:v>Graveney</c:v>
                </c:pt>
                <c:pt idx="14">
                  <c:v>Colliers Wood</c:v>
                </c:pt>
                <c:pt idx="15">
                  <c:v>Pollards Hill</c:v>
                </c:pt>
                <c:pt idx="16">
                  <c:v>Ravensbury</c:v>
                </c:pt>
                <c:pt idx="17">
                  <c:v>Figge's Marsh</c:v>
                </c:pt>
                <c:pt idx="18">
                  <c:v>St Helier</c:v>
                </c:pt>
                <c:pt idx="19">
                  <c:v>Cricket Green</c:v>
                </c:pt>
              </c:strCache>
            </c:strRef>
          </c:cat>
          <c:val>
            <c:numRef>
              <c:f>'charts data'!$H$431:$H$450</c:f>
              <c:numCache>
                <c:formatCode>0</c:formatCode>
                <c:ptCount val="20"/>
                <c:pt idx="0">
                  <c:v>13.8670144036559</c:v>
                </c:pt>
                <c:pt idx="1">
                  <c:v>11.8089192390234</c:v>
                </c:pt>
                <c:pt idx="2">
                  <c:v>10.6606067934982</c:v>
                </c:pt>
                <c:pt idx="3">
                  <c:v>10.1262079276874</c:v>
                </c:pt>
                <c:pt idx="4">
                  <c:v>9.54733318251859</c:v>
                </c:pt>
                <c:pt idx="5">
                  <c:v>9.30268802075815</c:v>
                </c:pt>
                <c:pt idx="6">
                  <c:v>8.95853494193267</c:v>
                </c:pt>
                <c:pt idx="7">
                  <c:v>7.87823719706804</c:v>
                </c:pt>
                <c:pt idx="8">
                  <c:v>7.69645153444867</c:v>
                </c:pt>
                <c:pt idx="9">
                  <c:v>7.33705772555643</c:v>
                </c:pt>
                <c:pt idx="10">
                  <c:v>7.05643412382689</c:v>
                </c:pt>
                <c:pt idx="11">
                  <c:v>6.50891917376534</c:v>
                </c:pt>
                <c:pt idx="12">
                  <c:v>3.98759783966473</c:v>
                </c:pt>
                <c:pt idx="13">
                  <c:v>3.77229790084435</c:v>
                </c:pt>
                <c:pt idx="14">
                  <c:v>3.7370883294381</c:v>
                </c:pt>
                <c:pt idx="15">
                  <c:v>1.68957258336319</c:v>
                </c:pt>
                <c:pt idx="16">
                  <c:v>-1.18897146219682</c:v>
                </c:pt>
                <c:pt idx="17">
                  <c:v>-1.60141874048827</c:v>
                </c:pt>
                <c:pt idx="18">
                  <c:v>-2.97064470281402</c:v>
                </c:pt>
                <c:pt idx="19">
                  <c:v>-3.83783850260231</c:v>
                </c:pt>
              </c:numCache>
            </c:numRef>
          </c:val>
        </c:ser>
        <c:dLbls>
          <c:showLegendKey val="0"/>
          <c:showVal val="0"/>
          <c:showCatName val="0"/>
          <c:showSerName val="0"/>
          <c:showPercent val="0"/>
          <c:showBubbleSize val="0"/>
        </c:dLbls>
        <c:gapWidth val="60"/>
        <c:overlap val="0"/>
        <c:axId val="133048631"/>
        <c:axId val="86156625"/>
      </c:barChart>
      <c:catAx>
        <c:axId val="133048631"/>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6156625"/>
        <c:crosses val="autoZero"/>
        <c:auto val="1"/>
        <c:lblAlgn val="ctr"/>
        <c:lblOffset val="100"/>
        <c:tickLblSkip val="1"/>
        <c:noMultiLvlLbl val="0"/>
      </c:catAx>
      <c:valAx>
        <c:axId val="86156625"/>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33048631"/>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6154384548085"/>
          <c:y val="0.032345013477089"/>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5385385849091"/>
          <c:y val="0.123989218328841"/>
          <c:w val="0.920513972999265"/>
          <c:h val="0.479784366576819"/>
        </c:manualLayout>
      </c:layout>
      <c:barChart>
        <c:barDir val="col"/>
        <c:grouping val="clustered"/>
        <c:varyColors val="0"/>
        <c:ser>
          <c:idx val="0"/>
          <c:order val="0"/>
          <c:tx>
            <c:strRef>
              <c:f>'charts data'!$I$451</c:f>
              <c:strCache>
                <c:ptCount val="1"/>
                <c:pt idx="0">
                  <c:v>Newham 2009</c:v>
                </c:pt>
              </c:strCache>
            </c:strRef>
          </c:tx>
          <c:spPr>
            <a:solidFill>
              <a:srgbClr val="666699"/>
            </a:solidFill>
            <a:ln w="25400">
              <a:noFill/>
            </a:ln>
          </c:spPr>
          <c:invertIfNegative val="0"/>
          <c:dLbls>
            <c:delete val="1"/>
          </c:dLbls>
          <c:cat>
            <c:strRef>
              <c:f>'charts data'!$G$451:$G$470</c:f>
              <c:strCache>
                <c:ptCount val="20"/>
                <c:pt idx="0">
                  <c:v>Royal Docks</c:v>
                </c:pt>
                <c:pt idx="1">
                  <c:v>Beckton</c:v>
                </c:pt>
                <c:pt idx="2">
                  <c:v>Stratford and New Town</c:v>
                </c:pt>
                <c:pt idx="3">
                  <c:v>Custom House</c:v>
                </c:pt>
                <c:pt idx="4">
                  <c:v>Forest Gate North</c:v>
                </c:pt>
                <c:pt idx="5">
                  <c:v>Green Street East</c:v>
                </c:pt>
                <c:pt idx="6">
                  <c:v>Wall End</c:v>
                </c:pt>
                <c:pt idx="7">
                  <c:v>Canning Town South</c:v>
                </c:pt>
                <c:pt idx="8">
                  <c:v>West Ham</c:v>
                </c:pt>
                <c:pt idx="9">
                  <c:v>Plaistow North</c:v>
                </c:pt>
                <c:pt idx="10">
                  <c:v>Green Street West</c:v>
                </c:pt>
                <c:pt idx="11">
                  <c:v>Manor Park</c:v>
                </c:pt>
                <c:pt idx="12">
                  <c:v>Boleyn</c:v>
                </c:pt>
                <c:pt idx="13">
                  <c:v>East Ham Central</c:v>
                </c:pt>
                <c:pt idx="14">
                  <c:v>Plaistow South</c:v>
                </c:pt>
                <c:pt idx="15">
                  <c:v>Forest Gate South</c:v>
                </c:pt>
                <c:pt idx="16">
                  <c:v>East Ham South</c:v>
                </c:pt>
                <c:pt idx="17">
                  <c:v>Little Ilford</c:v>
                </c:pt>
                <c:pt idx="18">
                  <c:v>East Ham North</c:v>
                </c:pt>
                <c:pt idx="19">
                  <c:v>Canning Town North</c:v>
                </c:pt>
              </c:strCache>
            </c:strRef>
          </c:cat>
          <c:val>
            <c:numRef>
              <c:f>'charts data'!$H$451:$H$470</c:f>
              <c:numCache>
                <c:formatCode>0</c:formatCode>
                <c:ptCount val="20"/>
                <c:pt idx="0">
                  <c:v>6.60476937617787</c:v>
                </c:pt>
                <c:pt idx="1">
                  <c:v>4.56896300139304</c:v>
                </c:pt>
                <c:pt idx="2">
                  <c:v>-0.938228560787134</c:v>
                </c:pt>
                <c:pt idx="3">
                  <c:v>-1.12683540710855</c:v>
                </c:pt>
                <c:pt idx="4">
                  <c:v>-2.60629970195463</c:v>
                </c:pt>
                <c:pt idx="5">
                  <c:v>-2.82361911877504</c:v>
                </c:pt>
                <c:pt idx="6">
                  <c:v>-3.36761015230459</c:v>
                </c:pt>
                <c:pt idx="7">
                  <c:v>-3.5797206618743</c:v>
                </c:pt>
                <c:pt idx="8">
                  <c:v>-3.70657482679626</c:v>
                </c:pt>
                <c:pt idx="9">
                  <c:v>-3.86595914676846</c:v>
                </c:pt>
                <c:pt idx="10">
                  <c:v>-3.96363163312355</c:v>
                </c:pt>
                <c:pt idx="11">
                  <c:v>-4.49268457497844</c:v>
                </c:pt>
                <c:pt idx="12">
                  <c:v>-4.49702565057164</c:v>
                </c:pt>
                <c:pt idx="13">
                  <c:v>-5.158013493023</c:v>
                </c:pt>
                <c:pt idx="14">
                  <c:v>-5.76450471841547</c:v>
                </c:pt>
                <c:pt idx="15">
                  <c:v>-5.90088652083136</c:v>
                </c:pt>
                <c:pt idx="16">
                  <c:v>-6.53289073904125</c:v>
                </c:pt>
                <c:pt idx="17">
                  <c:v>-6.75815872379691</c:v>
                </c:pt>
                <c:pt idx="18">
                  <c:v>-7.08656413738125</c:v>
                </c:pt>
                <c:pt idx="19">
                  <c:v>-7.66626192066711</c:v>
                </c:pt>
              </c:numCache>
            </c:numRef>
          </c:val>
        </c:ser>
        <c:dLbls>
          <c:showLegendKey val="0"/>
          <c:showVal val="0"/>
          <c:showCatName val="0"/>
          <c:showSerName val="0"/>
          <c:showPercent val="0"/>
          <c:showBubbleSize val="0"/>
        </c:dLbls>
        <c:gapWidth val="60"/>
        <c:overlap val="0"/>
        <c:axId val="640127379"/>
        <c:axId val="190017546"/>
      </c:barChart>
      <c:catAx>
        <c:axId val="64012737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90017546"/>
        <c:crosses val="autoZero"/>
        <c:auto val="1"/>
        <c:lblAlgn val="ctr"/>
        <c:lblOffset val="100"/>
        <c:tickLblSkip val="1"/>
        <c:noMultiLvlLbl val="0"/>
      </c:catAx>
      <c:valAx>
        <c:axId val="190017546"/>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4012737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1741626086752"/>
          <c:y val="0.032258064516129"/>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4597055180817"/>
          <c:y val="0.126344417696829"/>
          <c:w val="0.9206151722396"/>
          <c:h val="0.60484029748482"/>
        </c:manualLayout>
      </c:layout>
      <c:barChart>
        <c:barDir val="col"/>
        <c:grouping val="clustered"/>
        <c:varyColors val="0"/>
        <c:ser>
          <c:idx val="0"/>
          <c:order val="0"/>
          <c:tx>
            <c:strRef>
              <c:f>'charts data'!$I$471</c:f>
              <c:strCache>
                <c:ptCount val="1"/>
                <c:pt idx="0">
                  <c:v>Redbridge 2009</c:v>
                </c:pt>
              </c:strCache>
            </c:strRef>
          </c:tx>
          <c:spPr>
            <a:solidFill>
              <a:srgbClr val="666699"/>
            </a:solidFill>
            <a:ln w="25400">
              <a:noFill/>
            </a:ln>
          </c:spPr>
          <c:invertIfNegative val="0"/>
          <c:dLbls>
            <c:delete val="1"/>
          </c:dLbls>
          <c:cat>
            <c:strRef>
              <c:f>'charts data'!$G$471:$G$491</c:f>
              <c:strCache>
                <c:ptCount val="21"/>
                <c:pt idx="0">
                  <c:v>Monkhams</c:v>
                </c:pt>
                <c:pt idx="1">
                  <c:v>Church End</c:v>
                </c:pt>
                <c:pt idx="2">
                  <c:v>Wanstead</c:v>
                </c:pt>
                <c:pt idx="3">
                  <c:v>Snaresbrook</c:v>
                </c:pt>
                <c:pt idx="4">
                  <c:v>Clayhall</c:v>
                </c:pt>
                <c:pt idx="5">
                  <c:v>Bridge</c:v>
                </c:pt>
                <c:pt idx="6">
                  <c:v>Barkingside</c:v>
                </c:pt>
                <c:pt idx="7">
                  <c:v>Chadwell</c:v>
                </c:pt>
                <c:pt idx="8">
                  <c:v>Fairlop</c:v>
                </c:pt>
                <c:pt idx="9">
                  <c:v>Roding</c:v>
                </c:pt>
                <c:pt idx="10">
                  <c:v>Cranbrook</c:v>
                </c:pt>
                <c:pt idx="11">
                  <c:v>Fullwell</c:v>
                </c:pt>
                <c:pt idx="12">
                  <c:v>Aldborough</c:v>
                </c:pt>
                <c:pt idx="13">
                  <c:v>Newbury</c:v>
                </c:pt>
                <c:pt idx="14">
                  <c:v>Goodmayes</c:v>
                </c:pt>
                <c:pt idx="15">
                  <c:v>Mayfield</c:v>
                </c:pt>
                <c:pt idx="16">
                  <c:v>Seven Kings</c:v>
                </c:pt>
                <c:pt idx="17">
                  <c:v>Clementswood</c:v>
                </c:pt>
                <c:pt idx="18">
                  <c:v>Hainault</c:v>
                </c:pt>
                <c:pt idx="19">
                  <c:v>Loxford</c:v>
                </c:pt>
                <c:pt idx="20">
                  <c:v>Valentines</c:v>
                </c:pt>
              </c:strCache>
            </c:strRef>
          </c:cat>
          <c:val>
            <c:numRef>
              <c:f>'charts data'!$H$471:$H$491</c:f>
              <c:numCache>
                <c:formatCode>0</c:formatCode>
                <c:ptCount val="21"/>
                <c:pt idx="0">
                  <c:v>9.89186451326248</c:v>
                </c:pt>
                <c:pt idx="1">
                  <c:v>8.76609492910194</c:v>
                </c:pt>
                <c:pt idx="2">
                  <c:v>7.43450404813117</c:v>
                </c:pt>
                <c:pt idx="3">
                  <c:v>6.20252207182291</c:v>
                </c:pt>
                <c:pt idx="4">
                  <c:v>6.03924175705497</c:v>
                </c:pt>
                <c:pt idx="5">
                  <c:v>4.83894880742453</c:v>
                </c:pt>
                <c:pt idx="6">
                  <c:v>4.49005112367662</c:v>
                </c:pt>
                <c:pt idx="7">
                  <c:v>3.46677500093997</c:v>
                </c:pt>
                <c:pt idx="8">
                  <c:v>2.80750892242215</c:v>
                </c:pt>
                <c:pt idx="9">
                  <c:v>2.7885416996665</c:v>
                </c:pt>
                <c:pt idx="10">
                  <c:v>2.49192620750136</c:v>
                </c:pt>
                <c:pt idx="11">
                  <c:v>1.89337153256295</c:v>
                </c:pt>
                <c:pt idx="12">
                  <c:v>1.2743937506689</c:v>
                </c:pt>
                <c:pt idx="13">
                  <c:v>1.12068592024144</c:v>
                </c:pt>
                <c:pt idx="14">
                  <c:v>0.887106544317074</c:v>
                </c:pt>
                <c:pt idx="15">
                  <c:v>0.387759610190943</c:v>
                </c:pt>
                <c:pt idx="16">
                  <c:v>-2.10636034716237</c:v>
                </c:pt>
                <c:pt idx="17">
                  <c:v>-2.32029362997655</c:v>
                </c:pt>
                <c:pt idx="18">
                  <c:v>-2.40715250232568</c:v>
                </c:pt>
                <c:pt idx="19">
                  <c:v>-2.58298118517488</c:v>
                </c:pt>
                <c:pt idx="20">
                  <c:v>-3.03296408967825</c:v>
                </c:pt>
              </c:numCache>
            </c:numRef>
          </c:val>
        </c:ser>
        <c:dLbls>
          <c:showLegendKey val="0"/>
          <c:showVal val="0"/>
          <c:showCatName val="0"/>
          <c:showSerName val="0"/>
          <c:showPercent val="0"/>
          <c:showBubbleSize val="0"/>
        </c:dLbls>
        <c:gapWidth val="60"/>
        <c:overlap val="0"/>
        <c:axId val="892022326"/>
        <c:axId val="925142753"/>
      </c:barChart>
      <c:catAx>
        <c:axId val="892022326"/>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25142753"/>
        <c:crosses val="autoZero"/>
        <c:auto val="1"/>
        <c:lblAlgn val="ctr"/>
        <c:lblOffset val="100"/>
        <c:tickLblSkip val="1"/>
        <c:noMultiLvlLbl val="0"/>
      </c:catAx>
      <c:valAx>
        <c:axId val="925142753"/>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92022326"/>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9002557544757"/>
          <c:y val="0.032171581769437"/>
        </c:manualLayout>
      </c:layout>
      <c:overlay val="0"/>
      <c:txPr>
        <a:bodyPr rot="0" spcFirstLastPara="0" vertOverflow="ellipsis" vert="horz" wrap="square" anchor="ctr" anchorCtr="1"/>
        <a:lstStyle/>
        <a:p>
          <a:pPr>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381074168798"/>
          <c:y val="0.126005526879722"/>
          <c:w val="0.920716112531969"/>
          <c:h val="0.461126609006641"/>
        </c:manualLayout>
      </c:layout>
      <c:barChart>
        <c:barDir val="col"/>
        <c:grouping val="clustered"/>
        <c:varyColors val="0"/>
        <c:ser>
          <c:idx val="0"/>
          <c:order val="0"/>
          <c:tx>
            <c:strRef>
              <c:f>'charts data'!$I$492</c:f>
              <c:strCache>
                <c:ptCount val="1"/>
                <c:pt idx="0">
                  <c:v>Richmond upon Thames 2009</c:v>
                </c:pt>
              </c:strCache>
            </c:strRef>
          </c:tx>
          <c:spPr>
            <a:solidFill>
              <a:srgbClr val="666699"/>
            </a:solidFill>
            <a:ln w="25400">
              <a:noFill/>
            </a:ln>
          </c:spPr>
          <c:invertIfNegative val="0"/>
          <c:dLbls>
            <c:delete val="1"/>
          </c:dLbls>
          <c:cat>
            <c:strRef>
              <c:f>'charts data'!$G$492:$G$509</c:f>
              <c:strCache>
                <c:ptCount val="18"/>
                <c:pt idx="0">
                  <c:v>St Margarets and North Twickenham</c:v>
                </c:pt>
                <c:pt idx="1">
                  <c:v>South Richmond</c:v>
                </c:pt>
                <c:pt idx="2">
                  <c:v>Hampton Wick</c:v>
                </c:pt>
                <c:pt idx="3">
                  <c:v>East Sheen</c:v>
                </c:pt>
                <c:pt idx="4">
                  <c:v>Teddington</c:v>
                </c:pt>
                <c:pt idx="5">
                  <c:v>Barnes</c:v>
                </c:pt>
                <c:pt idx="6">
                  <c:v>South Twickenham</c:v>
                </c:pt>
                <c:pt idx="7">
                  <c:v>Hampton North</c:v>
                </c:pt>
                <c:pt idx="8">
                  <c:v>Twickenham Riverside</c:v>
                </c:pt>
                <c:pt idx="9">
                  <c:v>Kew</c:v>
                </c:pt>
                <c:pt idx="10">
                  <c:v>Hampton</c:v>
                </c:pt>
                <c:pt idx="11">
                  <c:v>Whitton</c:v>
                </c:pt>
                <c:pt idx="12">
                  <c:v>Mortlake and Barnes Common</c:v>
                </c:pt>
                <c:pt idx="13">
                  <c:v>Fulwell and Hampton Hill</c:v>
                </c:pt>
                <c:pt idx="14">
                  <c:v>West Twickenham</c:v>
                </c:pt>
                <c:pt idx="15">
                  <c:v>North Richmond</c:v>
                </c:pt>
                <c:pt idx="16">
                  <c:v>Ham, Petersham and Richmond Riverside</c:v>
                </c:pt>
                <c:pt idx="17">
                  <c:v>Heathfield</c:v>
                </c:pt>
              </c:strCache>
            </c:strRef>
          </c:cat>
          <c:val>
            <c:numRef>
              <c:f>'charts data'!$H$492:$H$509</c:f>
              <c:numCache>
                <c:formatCode>0</c:formatCode>
                <c:ptCount val="18"/>
                <c:pt idx="0">
                  <c:v>12.8124499411466</c:v>
                </c:pt>
                <c:pt idx="1">
                  <c:v>11.910201974616</c:v>
                </c:pt>
                <c:pt idx="2">
                  <c:v>11.46542340015</c:v>
                </c:pt>
                <c:pt idx="3">
                  <c:v>11.4317116821834</c:v>
                </c:pt>
                <c:pt idx="4">
                  <c:v>11.3782863842845</c:v>
                </c:pt>
                <c:pt idx="5">
                  <c:v>11.1936600495706</c:v>
                </c:pt>
                <c:pt idx="6">
                  <c:v>11.130005822244</c:v>
                </c:pt>
                <c:pt idx="7">
                  <c:v>10.4904785319308</c:v>
                </c:pt>
                <c:pt idx="8">
                  <c:v>9.98127831535632</c:v>
                </c:pt>
                <c:pt idx="9">
                  <c:v>9.90686000527151</c:v>
                </c:pt>
                <c:pt idx="10">
                  <c:v>9.69284986622507</c:v>
                </c:pt>
                <c:pt idx="11">
                  <c:v>8.83932645345277</c:v>
                </c:pt>
                <c:pt idx="12">
                  <c:v>8.65826461952413</c:v>
                </c:pt>
                <c:pt idx="13">
                  <c:v>8.58452522920993</c:v>
                </c:pt>
                <c:pt idx="14">
                  <c:v>7.85115177862533</c:v>
                </c:pt>
                <c:pt idx="15">
                  <c:v>7.59272858440573</c:v>
                </c:pt>
                <c:pt idx="16">
                  <c:v>5.88944649529541</c:v>
                </c:pt>
                <c:pt idx="17">
                  <c:v>3.04672180609344</c:v>
                </c:pt>
              </c:numCache>
            </c:numRef>
          </c:val>
        </c:ser>
        <c:dLbls>
          <c:showLegendKey val="0"/>
          <c:showVal val="0"/>
          <c:showCatName val="0"/>
          <c:showSerName val="0"/>
          <c:showPercent val="0"/>
          <c:showBubbleSize val="0"/>
        </c:dLbls>
        <c:gapWidth val="60"/>
        <c:overlap val="0"/>
        <c:axId val="705162108"/>
        <c:axId val="728504602"/>
      </c:barChart>
      <c:catAx>
        <c:axId val="70516210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28504602"/>
        <c:crosses val="autoZero"/>
        <c:auto val="1"/>
        <c:lblAlgn val="ctr"/>
        <c:lblOffset val="100"/>
        <c:tickLblSkip val="1"/>
        <c:noMultiLvlLbl val="0"/>
      </c:catAx>
      <c:valAx>
        <c:axId val="728504602"/>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0516210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4227867110481"/>
          <c:y val="0.0320855614973262"/>
        </c:manualLayout>
      </c:layout>
      <c:overlay val="0"/>
      <c:txPr>
        <a:bodyPr rot="0" spcFirstLastPara="0" vertOverflow="ellipsis" vert="horz" wrap="square" anchor="ctr" anchorCtr="1"/>
        <a:lstStyle/>
        <a:p>
          <a:pPr>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3027584495211"/>
          <c:y val="0.125668449197861"/>
          <c:w val="0.920818517543849"/>
          <c:h val="0.534759358288771"/>
        </c:manualLayout>
      </c:layout>
      <c:barChart>
        <c:barDir val="col"/>
        <c:grouping val="clustered"/>
        <c:varyColors val="0"/>
        <c:ser>
          <c:idx val="0"/>
          <c:order val="0"/>
          <c:tx>
            <c:strRef>
              <c:f>'charts data'!$I$510</c:f>
              <c:strCache>
                <c:ptCount val="1"/>
                <c:pt idx="0">
                  <c:v>Southwark 2009</c:v>
                </c:pt>
              </c:strCache>
            </c:strRef>
          </c:tx>
          <c:spPr>
            <a:solidFill>
              <a:srgbClr val="666699"/>
            </a:solidFill>
            <a:ln w="25400">
              <a:noFill/>
            </a:ln>
          </c:spPr>
          <c:invertIfNegative val="0"/>
          <c:dLbls>
            <c:delete val="1"/>
          </c:dLbls>
          <c:cat>
            <c:strRef>
              <c:f>'charts data'!$G$510:$G$530</c:f>
              <c:strCache>
                <c:ptCount val="21"/>
                <c:pt idx="0">
                  <c:v>Surrey Docks</c:v>
                </c:pt>
                <c:pt idx="1">
                  <c:v>Village</c:v>
                </c:pt>
                <c:pt idx="2">
                  <c:v>Riverside</c:v>
                </c:pt>
                <c:pt idx="3">
                  <c:v>Rotherhithe</c:v>
                </c:pt>
                <c:pt idx="4">
                  <c:v>South Camberwell</c:v>
                </c:pt>
                <c:pt idx="5">
                  <c:v>South Bermondsey</c:v>
                </c:pt>
                <c:pt idx="6">
                  <c:v>College</c:v>
                </c:pt>
                <c:pt idx="7">
                  <c:v>East Dulwich</c:v>
                </c:pt>
                <c:pt idx="8">
                  <c:v>Chaucer</c:v>
                </c:pt>
                <c:pt idx="9">
                  <c:v>Peckham Rye</c:v>
                </c:pt>
                <c:pt idx="10">
                  <c:v>Grange</c:v>
                </c:pt>
                <c:pt idx="11">
                  <c:v>Cathedrals</c:v>
                </c:pt>
                <c:pt idx="12">
                  <c:v>East Walworth</c:v>
                </c:pt>
                <c:pt idx="13">
                  <c:v>Brunswick Park</c:v>
                </c:pt>
                <c:pt idx="14">
                  <c:v>Newington</c:v>
                </c:pt>
                <c:pt idx="15">
                  <c:v>The Lane</c:v>
                </c:pt>
                <c:pt idx="16">
                  <c:v>Faraday</c:v>
                </c:pt>
                <c:pt idx="17">
                  <c:v>Livesey</c:v>
                </c:pt>
                <c:pt idx="18">
                  <c:v>Peckham</c:v>
                </c:pt>
                <c:pt idx="19">
                  <c:v>Camberwell Green</c:v>
                </c:pt>
                <c:pt idx="20">
                  <c:v>Nunhead</c:v>
                </c:pt>
              </c:strCache>
            </c:strRef>
          </c:cat>
          <c:val>
            <c:numRef>
              <c:f>'charts data'!$H$510:$H$530</c:f>
              <c:numCache>
                <c:formatCode>0</c:formatCode>
                <c:ptCount val="21"/>
                <c:pt idx="0">
                  <c:v>13.1427844973269</c:v>
                </c:pt>
                <c:pt idx="1">
                  <c:v>7.75942243914215</c:v>
                </c:pt>
                <c:pt idx="2">
                  <c:v>7.03353200126901</c:v>
                </c:pt>
                <c:pt idx="3">
                  <c:v>4.00571957829422</c:v>
                </c:pt>
                <c:pt idx="4">
                  <c:v>3.51334091079167</c:v>
                </c:pt>
                <c:pt idx="5">
                  <c:v>3.38263405665257</c:v>
                </c:pt>
                <c:pt idx="6">
                  <c:v>2.48651780017331</c:v>
                </c:pt>
                <c:pt idx="7">
                  <c:v>2.42890867167138</c:v>
                </c:pt>
                <c:pt idx="8">
                  <c:v>1.7461723286748</c:v>
                </c:pt>
                <c:pt idx="9">
                  <c:v>1.44026313776106</c:v>
                </c:pt>
                <c:pt idx="10">
                  <c:v>1.03409313738007</c:v>
                </c:pt>
                <c:pt idx="11">
                  <c:v>0.0532440901341278</c:v>
                </c:pt>
                <c:pt idx="12">
                  <c:v>-0.654963103075233</c:v>
                </c:pt>
                <c:pt idx="13">
                  <c:v>-1.09757470459817</c:v>
                </c:pt>
                <c:pt idx="14">
                  <c:v>-1.71196011294929</c:v>
                </c:pt>
                <c:pt idx="15">
                  <c:v>-2.43193968078147</c:v>
                </c:pt>
                <c:pt idx="16">
                  <c:v>-4.0328685931906</c:v>
                </c:pt>
                <c:pt idx="17">
                  <c:v>-4.8147250538458</c:v>
                </c:pt>
                <c:pt idx="18">
                  <c:v>-5.43698286917687</c:v>
                </c:pt>
                <c:pt idx="19">
                  <c:v>-6.33798211062551</c:v>
                </c:pt>
                <c:pt idx="20">
                  <c:v>-9.90816957931602</c:v>
                </c:pt>
              </c:numCache>
            </c:numRef>
          </c:val>
        </c:ser>
        <c:dLbls>
          <c:showLegendKey val="0"/>
          <c:showVal val="0"/>
          <c:showCatName val="0"/>
          <c:showSerName val="0"/>
          <c:showPercent val="0"/>
          <c:showBubbleSize val="0"/>
        </c:dLbls>
        <c:gapWidth val="60"/>
        <c:overlap val="0"/>
        <c:axId val="29330077"/>
        <c:axId val="63223810"/>
      </c:barChart>
      <c:catAx>
        <c:axId val="29330077"/>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3223810"/>
        <c:crosses val="autoZero"/>
        <c:auto val="1"/>
        <c:lblAlgn val="ctr"/>
        <c:lblOffset val="100"/>
        <c:tickLblSkip val="1"/>
        <c:noMultiLvlLbl val="0"/>
      </c:catAx>
      <c:valAx>
        <c:axId val="6322381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9330077"/>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51530880068563"/>
          <c:y val="0.032"/>
        </c:manualLayout>
      </c:layout>
      <c:overlay val="0"/>
      <c:txPr>
        <a:bodyPr rot="0" spcFirstLastPara="0" vertOverflow="ellipsis" vert="horz" wrap="square" anchor="ctr" anchorCtr="1"/>
        <a:lstStyle/>
        <a:p>
          <a:pPr>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2245279270268"/>
          <c:y val="0.125333659723072"/>
          <c:w val="0.920918940902361"/>
          <c:h val="0.49866796528116"/>
        </c:manualLayout>
      </c:layout>
      <c:barChart>
        <c:barDir val="col"/>
        <c:grouping val="clustered"/>
        <c:varyColors val="0"/>
        <c:ser>
          <c:idx val="0"/>
          <c:order val="0"/>
          <c:tx>
            <c:strRef>
              <c:f>'charts data'!$I$531</c:f>
              <c:strCache>
                <c:ptCount val="1"/>
                <c:pt idx="0">
                  <c:v>Sutton 2009</c:v>
                </c:pt>
              </c:strCache>
            </c:strRef>
          </c:tx>
          <c:spPr>
            <a:solidFill>
              <a:srgbClr val="666699"/>
            </a:solidFill>
            <a:ln w="25400">
              <a:noFill/>
            </a:ln>
          </c:spPr>
          <c:invertIfNegative val="0"/>
          <c:dLbls>
            <c:delete val="1"/>
          </c:dLbls>
          <c:cat>
            <c:strRef>
              <c:f>'charts data'!$G$531:$G$548</c:f>
              <c:strCache>
                <c:ptCount val="18"/>
                <c:pt idx="0">
                  <c:v>Belmont</c:v>
                </c:pt>
                <c:pt idx="1">
                  <c:v>Cheam</c:v>
                </c:pt>
                <c:pt idx="2">
                  <c:v>Carshalton South and Clockhouse</c:v>
                </c:pt>
                <c:pt idx="3">
                  <c:v>Worcester Park</c:v>
                </c:pt>
                <c:pt idx="4">
                  <c:v>Nonsuch</c:v>
                </c:pt>
                <c:pt idx="5">
                  <c:v>Sutton West</c:v>
                </c:pt>
                <c:pt idx="6">
                  <c:v>Carshalton Central</c:v>
                </c:pt>
                <c:pt idx="7">
                  <c:v>Beddington North</c:v>
                </c:pt>
                <c:pt idx="8">
                  <c:v>Sutton South</c:v>
                </c:pt>
                <c:pt idx="9">
                  <c:v>Sutton North</c:v>
                </c:pt>
                <c:pt idx="10">
                  <c:v>Wallington North</c:v>
                </c:pt>
                <c:pt idx="11">
                  <c:v>Stonecot</c:v>
                </c:pt>
                <c:pt idx="12">
                  <c:v>The Wrythe</c:v>
                </c:pt>
                <c:pt idx="13">
                  <c:v>Beddington South</c:v>
                </c:pt>
                <c:pt idx="14">
                  <c:v>Wallington South</c:v>
                </c:pt>
                <c:pt idx="15">
                  <c:v>Sutton Central</c:v>
                </c:pt>
                <c:pt idx="16">
                  <c:v>Wandle Valley</c:v>
                </c:pt>
                <c:pt idx="17">
                  <c:v>St Helier</c:v>
                </c:pt>
              </c:strCache>
            </c:strRef>
          </c:cat>
          <c:val>
            <c:numRef>
              <c:f>'charts data'!$H$531:$H$548</c:f>
              <c:numCache>
                <c:formatCode>0</c:formatCode>
                <c:ptCount val="18"/>
                <c:pt idx="0">
                  <c:v>8.91494791820747</c:v>
                </c:pt>
                <c:pt idx="1">
                  <c:v>8.77187279607785</c:v>
                </c:pt>
                <c:pt idx="2">
                  <c:v>8.12160963347591</c:v>
                </c:pt>
                <c:pt idx="3">
                  <c:v>7.64291871677983</c:v>
                </c:pt>
                <c:pt idx="4">
                  <c:v>7.61855493411456</c:v>
                </c:pt>
                <c:pt idx="5">
                  <c:v>7.23480159496535</c:v>
                </c:pt>
                <c:pt idx="6">
                  <c:v>6.43331534413807</c:v>
                </c:pt>
                <c:pt idx="7">
                  <c:v>6.02408048812171</c:v>
                </c:pt>
                <c:pt idx="8">
                  <c:v>6.01808464070419</c:v>
                </c:pt>
                <c:pt idx="9">
                  <c:v>4.53986618584924</c:v>
                </c:pt>
                <c:pt idx="10">
                  <c:v>4.29914765693413</c:v>
                </c:pt>
                <c:pt idx="11">
                  <c:v>4.20500255147989</c:v>
                </c:pt>
                <c:pt idx="12">
                  <c:v>3.49711614774443</c:v>
                </c:pt>
                <c:pt idx="13">
                  <c:v>3.32468204858095</c:v>
                </c:pt>
                <c:pt idx="14">
                  <c:v>3.0187166131001</c:v>
                </c:pt>
                <c:pt idx="15">
                  <c:v>0.620307796395224</c:v>
                </c:pt>
                <c:pt idx="16">
                  <c:v>0.562263744716028</c:v>
                </c:pt>
                <c:pt idx="17">
                  <c:v>-2.14001240445814</c:v>
                </c:pt>
              </c:numCache>
            </c:numRef>
          </c:val>
        </c:ser>
        <c:dLbls>
          <c:showLegendKey val="0"/>
          <c:showVal val="0"/>
          <c:showCatName val="0"/>
          <c:showSerName val="0"/>
          <c:showPercent val="0"/>
          <c:showBubbleSize val="0"/>
        </c:dLbls>
        <c:gapWidth val="60"/>
        <c:overlap val="0"/>
        <c:axId val="764014992"/>
        <c:axId val="776360190"/>
      </c:barChart>
      <c:catAx>
        <c:axId val="764014992"/>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76360190"/>
        <c:crosses val="autoZero"/>
        <c:auto val="1"/>
        <c:lblAlgn val="ctr"/>
        <c:lblOffset val="100"/>
        <c:tickLblSkip val="1"/>
        <c:noMultiLvlLbl val="0"/>
      </c:catAx>
      <c:valAx>
        <c:axId val="77636019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64014992"/>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17834394904459"/>
          <c:y val="0.0319148936170213"/>
        </c:manualLayout>
      </c:layout>
      <c:overlay val="0"/>
      <c:txPr>
        <a:bodyPr rot="0" spcFirstLastPara="0" vertOverflow="ellipsis" vert="horz" wrap="square" anchor="ctr" anchorCtr="1"/>
        <a:lstStyle/>
        <a:p>
          <a:pPr>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1464968152867"/>
          <c:y val="0.125000162327754"/>
          <c:w val="0.921019108280255"/>
          <c:h val="0.4042558441238"/>
        </c:manualLayout>
      </c:layout>
      <c:barChart>
        <c:barDir val="col"/>
        <c:grouping val="clustered"/>
        <c:varyColors val="0"/>
        <c:ser>
          <c:idx val="0"/>
          <c:order val="0"/>
          <c:tx>
            <c:strRef>
              <c:f>'charts data'!$I$549</c:f>
              <c:strCache>
                <c:ptCount val="1"/>
                <c:pt idx="0">
                  <c:v>Tower Hamlets 2009</c:v>
                </c:pt>
              </c:strCache>
            </c:strRef>
          </c:tx>
          <c:spPr>
            <a:solidFill>
              <a:srgbClr val="666699"/>
            </a:solidFill>
            <a:ln w="25400">
              <a:noFill/>
            </a:ln>
          </c:spPr>
          <c:invertIfNegative val="0"/>
          <c:dLbls>
            <c:delete val="1"/>
          </c:dLbls>
          <c:cat>
            <c:strRef>
              <c:f>'charts data'!$G$549:$G$565</c:f>
              <c:strCache>
                <c:ptCount val="17"/>
                <c:pt idx="0">
                  <c:v>Millwall</c:v>
                </c:pt>
                <c:pt idx="1">
                  <c:v>Blackwall and Cubitt Town</c:v>
                </c:pt>
                <c:pt idx="2">
                  <c:v>St Katharine's and Wapping</c:v>
                </c:pt>
                <c:pt idx="3">
                  <c:v>Mile End and Globe Town</c:v>
                </c:pt>
                <c:pt idx="4">
                  <c:v>Bethnal Green South</c:v>
                </c:pt>
                <c:pt idx="5">
                  <c:v>Bromley-by-Bow</c:v>
                </c:pt>
                <c:pt idx="6">
                  <c:v>Spitalfields and Banglatown</c:v>
                </c:pt>
                <c:pt idx="7">
                  <c:v>Limehouse</c:v>
                </c:pt>
                <c:pt idx="8">
                  <c:v>Shadwell</c:v>
                </c:pt>
                <c:pt idx="9">
                  <c:v>Bow East</c:v>
                </c:pt>
                <c:pt idx="10">
                  <c:v>Weavers</c:v>
                </c:pt>
                <c:pt idx="11">
                  <c:v>Bow West</c:v>
                </c:pt>
                <c:pt idx="12">
                  <c:v>Whitechapel</c:v>
                </c:pt>
                <c:pt idx="13">
                  <c:v>Mile End East</c:v>
                </c:pt>
                <c:pt idx="14">
                  <c:v>Bethnal Green North</c:v>
                </c:pt>
                <c:pt idx="15">
                  <c:v>St Dunstan's and Stepney Green</c:v>
                </c:pt>
                <c:pt idx="16">
                  <c:v>East India and Lansbury</c:v>
                </c:pt>
              </c:strCache>
            </c:strRef>
          </c:cat>
          <c:val>
            <c:numRef>
              <c:f>'charts data'!$H$549:$H$565</c:f>
              <c:numCache>
                <c:formatCode>0</c:formatCode>
                <c:ptCount val="17"/>
                <c:pt idx="0">
                  <c:v>9.78505086375838</c:v>
                </c:pt>
                <c:pt idx="1">
                  <c:v>9.56225087734141</c:v>
                </c:pt>
                <c:pt idx="2">
                  <c:v>7.59833865568998</c:v>
                </c:pt>
                <c:pt idx="3">
                  <c:v>0.105771575944277</c:v>
                </c:pt>
                <c:pt idx="4">
                  <c:v>-0.48715920000844</c:v>
                </c:pt>
                <c:pt idx="5">
                  <c:v>-0.800284444860484</c:v>
                </c:pt>
                <c:pt idx="6">
                  <c:v>-0.934606021743742</c:v>
                </c:pt>
                <c:pt idx="7">
                  <c:v>-1.0685401577935</c:v>
                </c:pt>
                <c:pt idx="8">
                  <c:v>-1.86616048890344</c:v>
                </c:pt>
                <c:pt idx="9">
                  <c:v>-2.42503036645327</c:v>
                </c:pt>
                <c:pt idx="10">
                  <c:v>-2.47122753023697</c:v>
                </c:pt>
                <c:pt idx="11">
                  <c:v>-3.22298701787963</c:v>
                </c:pt>
                <c:pt idx="12">
                  <c:v>-3.22431578295145</c:v>
                </c:pt>
                <c:pt idx="13">
                  <c:v>-3.88752458309198</c:v>
                </c:pt>
                <c:pt idx="14">
                  <c:v>-4.62771938341167</c:v>
                </c:pt>
                <c:pt idx="15">
                  <c:v>-7.19411209039433</c:v>
                </c:pt>
                <c:pt idx="16">
                  <c:v>-10.7303739159255</c:v>
                </c:pt>
              </c:numCache>
            </c:numRef>
          </c:val>
        </c:ser>
        <c:dLbls>
          <c:showLegendKey val="0"/>
          <c:showVal val="0"/>
          <c:showCatName val="0"/>
          <c:showSerName val="0"/>
          <c:showPercent val="0"/>
          <c:showBubbleSize val="0"/>
        </c:dLbls>
        <c:gapWidth val="60"/>
        <c:overlap val="0"/>
        <c:axId val="693342049"/>
        <c:axId val="680343210"/>
      </c:barChart>
      <c:catAx>
        <c:axId val="69334204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80343210"/>
        <c:crosses val="autoZero"/>
        <c:auto val="1"/>
        <c:lblAlgn val="ctr"/>
        <c:lblOffset val="100"/>
        <c:tickLblSkip val="1"/>
        <c:noMultiLvlLbl val="0"/>
      </c:catAx>
      <c:valAx>
        <c:axId val="68034321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9334204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13486539373418"/>
          <c:y val="0.0318302387267905"/>
        </c:manualLayout>
      </c:layout>
      <c:overlay val="0"/>
      <c:txPr>
        <a:bodyPr rot="0" spcFirstLastPara="0" vertOverflow="ellipsis" vert="horz" wrap="square" anchor="ctr" anchorCtr="1"/>
        <a:lstStyle/>
        <a:p>
          <a:pPr>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10687781647311"/>
          <c:y val="0.124668435013263"/>
          <c:w val="0.921120737318028"/>
          <c:h val="0.397877984084881"/>
        </c:manualLayout>
      </c:layout>
      <c:barChart>
        <c:barDir val="col"/>
        <c:grouping val="clustered"/>
        <c:varyColors val="0"/>
        <c:ser>
          <c:idx val="0"/>
          <c:order val="0"/>
          <c:tx>
            <c:strRef>
              <c:f>'charts data'!$I$566</c:f>
              <c:strCache>
                <c:ptCount val="1"/>
                <c:pt idx="0">
                  <c:v>Waltham Forest 2009</c:v>
                </c:pt>
              </c:strCache>
            </c:strRef>
          </c:tx>
          <c:spPr>
            <a:solidFill>
              <a:srgbClr val="666699"/>
            </a:solidFill>
            <a:ln w="25400">
              <a:noFill/>
            </a:ln>
          </c:spPr>
          <c:invertIfNegative val="0"/>
          <c:dLbls>
            <c:delete val="1"/>
          </c:dLbls>
          <c:cat>
            <c:strRef>
              <c:f>'charts data'!$G$566:$G$585</c:f>
              <c:strCache>
                <c:ptCount val="20"/>
                <c:pt idx="0">
                  <c:v>Endlebury</c:v>
                </c:pt>
                <c:pt idx="1">
                  <c:v>Chingford Green</c:v>
                </c:pt>
                <c:pt idx="2">
                  <c:v>Hale End and Highams Park</c:v>
                </c:pt>
                <c:pt idx="3">
                  <c:v>Larkswood</c:v>
                </c:pt>
                <c:pt idx="4">
                  <c:v>Leytonstone</c:v>
                </c:pt>
                <c:pt idx="5">
                  <c:v>Valley</c:v>
                </c:pt>
                <c:pt idx="6">
                  <c:v>Hatch Lane</c:v>
                </c:pt>
                <c:pt idx="7">
                  <c:v>Chapel End</c:v>
                </c:pt>
                <c:pt idx="8">
                  <c:v>Cann Hall</c:v>
                </c:pt>
                <c:pt idx="9">
                  <c:v>Forest</c:v>
                </c:pt>
                <c:pt idx="10">
                  <c:v>Cathall</c:v>
                </c:pt>
                <c:pt idx="11">
                  <c:v>Grove Green</c:v>
                </c:pt>
                <c:pt idx="12">
                  <c:v>Markhouse</c:v>
                </c:pt>
                <c:pt idx="13">
                  <c:v>High Street</c:v>
                </c:pt>
                <c:pt idx="14">
                  <c:v>Wood Street</c:v>
                </c:pt>
                <c:pt idx="15">
                  <c:v>Higham Hill</c:v>
                </c:pt>
                <c:pt idx="16">
                  <c:v>William Morris</c:v>
                </c:pt>
                <c:pt idx="17">
                  <c:v>Leyton</c:v>
                </c:pt>
                <c:pt idx="18">
                  <c:v>Hoe Street</c:v>
                </c:pt>
                <c:pt idx="19">
                  <c:v>Lea Bridge</c:v>
                </c:pt>
              </c:strCache>
            </c:strRef>
          </c:cat>
          <c:val>
            <c:numRef>
              <c:f>'charts data'!$H$566:$H$585</c:f>
              <c:numCache>
                <c:formatCode>0</c:formatCode>
                <c:ptCount val="20"/>
                <c:pt idx="0">
                  <c:v>3.18300410725429</c:v>
                </c:pt>
                <c:pt idx="1">
                  <c:v>1.61235035017666</c:v>
                </c:pt>
                <c:pt idx="2">
                  <c:v>1.15603022788425</c:v>
                </c:pt>
                <c:pt idx="3">
                  <c:v>0.803505725939531</c:v>
                </c:pt>
                <c:pt idx="4">
                  <c:v>-0.242542434012406</c:v>
                </c:pt>
                <c:pt idx="5">
                  <c:v>-0.902261488458149</c:v>
                </c:pt>
                <c:pt idx="6">
                  <c:v>-1.30063865868097</c:v>
                </c:pt>
                <c:pt idx="7">
                  <c:v>-1.35864270608614</c:v>
                </c:pt>
                <c:pt idx="8">
                  <c:v>-3.23521155550406</c:v>
                </c:pt>
                <c:pt idx="9">
                  <c:v>-3.5408865873141</c:v>
                </c:pt>
                <c:pt idx="10">
                  <c:v>-3.5823257318369</c:v>
                </c:pt>
                <c:pt idx="11">
                  <c:v>-3.62821381481156</c:v>
                </c:pt>
                <c:pt idx="12">
                  <c:v>-3.71055263194588</c:v>
                </c:pt>
                <c:pt idx="13">
                  <c:v>-3.88413551524059</c:v>
                </c:pt>
                <c:pt idx="14">
                  <c:v>-4.37617467597533</c:v>
                </c:pt>
                <c:pt idx="15">
                  <c:v>-4.5467612558025</c:v>
                </c:pt>
                <c:pt idx="16">
                  <c:v>-4.58979032630369</c:v>
                </c:pt>
                <c:pt idx="17">
                  <c:v>-4.8009339563018</c:v>
                </c:pt>
                <c:pt idx="18">
                  <c:v>-5.07173655487845</c:v>
                </c:pt>
                <c:pt idx="19">
                  <c:v>-9.65916015090794</c:v>
                </c:pt>
              </c:numCache>
            </c:numRef>
          </c:val>
        </c:ser>
        <c:dLbls>
          <c:showLegendKey val="0"/>
          <c:showVal val="0"/>
          <c:showCatName val="0"/>
          <c:showSerName val="0"/>
          <c:showPercent val="0"/>
          <c:showBubbleSize val="0"/>
        </c:dLbls>
        <c:gapWidth val="60"/>
        <c:overlap val="0"/>
        <c:axId val="644626982"/>
        <c:axId val="833091798"/>
      </c:barChart>
      <c:catAx>
        <c:axId val="644626982"/>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33091798"/>
        <c:crosses val="autoZero"/>
        <c:auto val="1"/>
        <c:lblAlgn val="ctr"/>
        <c:lblOffset val="100"/>
        <c:tickLblSkip val="1"/>
        <c:noMultiLvlLbl val="0"/>
      </c:catAx>
      <c:valAx>
        <c:axId val="833091798"/>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44626982"/>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8208653079737"/>
          <c:y val="0.0317460317460317"/>
        </c:manualLayout>
      </c:layout>
      <c:overlay val="0"/>
      <c:txPr>
        <a:bodyPr rot="0" spcFirstLastPara="0" vertOverflow="ellipsis" vert="horz" wrap="square" anchor="ctr" anchorCtr="1"/>
        <a:lstStyle/>
        <a:p>
          <a:pPr>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09911433047417"/>
          <c:y val="0.126984455048299"/>
          <c:w val="0.921220393665369"/>
          <c:h val="0.492064763312157"/>
        </c:manualLayout>
      </c:layout>
      <c:barChart>
        <c:barDir val="col"/>
        <c:grouping val="clustered"/>
        <c:varyColors val="0"/>
        <c:ser>
          <c:idx val="0"/>
          <c:order val="0"/>
          <c:tx>
            <c:strRef>
              <c:f>'charts data'!$I$586</c:f>
              <c:strCache>
                <c:ptCount val="1"/>
                <c:pt idx="0">
                  <c:v>Wandsworth 2009</c:v>
                </c:pt>
              </c:strCache>
            </c:strRef>
          </c:tx>
          <c:spPr>
            <a:solidFill>
              <a:srgbClr val="666699"/>
            </a:solidFill>
            <a:ln w="25400">
              <a:noFill/>
            </a:ln>
          </c:spPr>
          <c:invertIfNegative val="0"/>
          <c:dLbls>
            <c:delete val="1"/>
          </c:dLbls>
          <c:cat>
            <c:strRef>
              <c:f>'charts data'!$G$586:$G$605</c:f>
              <c:strCache>
                <c:ptCount val="20"/>
                <c:pt idx="0">
                  <c:v>Thamesfield</c:v>
                </c:pt>
                <c:pt idx="1">
                  <c:v>Northcote</c:v>
                </c:pt>
                <c:pt idx="2">
                  <c:v>East Putney</c:v>
                </c:pt>
                <c:pt idx="3">
                  <c:v>Balham</c:v>
                </c:pt>
                <c:pt idx="4">
                  <c:v>Fairfield</c:v>
                </c:pt>
                <c:pt idx="5">
                  <c:v>Southfields</c:v>
                </c:pt>
                <c:pt idx="6">
                  <c:v>Wandsworth Common</c:v>
                </c:pt>
                <c:pt idx="7">
                  <c:v>Earlsfield</c:v>
                </c:pt>
                <c:pt idx="8">
                  <c:v>West Putney</c:v>
                </c:pt>
                <c:pt idx="9">
                  <c:v>Shaftesbury</c:v>
                </c:pt>
                <c:pt idx="10">
                  <c:v>Nightingale</c:v>
                </c:pt>
                <c:pt idx="11">
                  <c:v>St Mary's Park</c:v>
                </c:pt>
                <c:pt idx="12">
                  <c:v>Bedford</c:v>
                </c:pt>
                <c:pt idx="13">
                  <c:v>West Hill</c:v>
                </c:pt>
                <c:pt idx="14">
                  <c:v>Queenstown</c:v>
                </c:pt>
                <c:pt idx="15">
                  <c:v>Graveney</c:v>
                </c:pt>
                <c:pt idx="16">
                  <c:v>Furzedown</c:v>
                </c:pt>
                <c:pt idx="17">
                  <c:v>Tooting</c:v>
                </c:pt>
                <c:pt idx="18">
                  <c:v>Latchmere</c:v>
                </c:pt>
                <c:pt idx="19">
                  <c:v>Roehampton</c:v>
                </c:pt>
              </c:strCache>
            </c:strRef>
          </c:cat>
          <c:val>
            <c:numRef>
              <c:f>'charts data'!$H$586:$H$605</c:f>
              <c:numCache>
                <c:formatCode>0</c:formatCode>
                <c:ptCount val="20"/>
                <c:pt idx="0">
                  <c:v>10.9136814731425</c:v>
                </c:pt>
                <c:pt idx="1">
                  <c:v>9.58889791433002</c:v>
                </c:pt>
                <c:pt idx="2">
                  <c:v>9.10844688186292</c:v>
                </c:pt>
                <c:pt idx="3">
                  <c:v>8.45855377158522</c:v>
                </c:pt>
                <c:pt idx="4">
                  <c:v>7.95545010642532</c:v>
                </c:pt>
                <c:pt idx="5">
                  <c:v>7.30729696916563</c:v>
                </c:pt>
                <c:pt idx="6">
                  <c:v>6.96343445329567</c:v>
                </c:pt>
                <c:pt idx="7">
                  <c:v>5.63482687616581</c:v>
                </c:pt>
                <c:pt idx="8">
                  <c:v>5.53728784475675</c:v>
                </c:pt>
                <c:pt idx="9">
                  <c:v>4.96518994946241</c:v>
                </c:pt>
                <c:pt idx="10">
                  <c:v>4.33196144252289</c:v>
                </c:pt>
                <c:pt idx="11">
                  <c:v>4.3195819205736</c:v>
                </c:pt>
                <c:pt idx="12">
                  <c:v>3.38822469668506</c:v>
                </c:pt>
                <c:pt idx="13">
                  <c:v>2.77042224197079</c:v>
                </c:pt>
                <c:pt idx="14">
                  <c:v>0.93047103007053</c:v>
                </c:pt>
                <c:pt idx="15">
                  <c:v>0.769682691021705</c:v>
                </c:pt>
                <c:pt idx="16">
                  <c:v>0.0341065124729778</c:v>
                </c:pt>
                <c:pt idx="17">
                  <c:v>-1.38690361380956</c:v>
                </c:pt>
                <c:pt idx="18">
                  <c:v>-2.92032515227372</c:v>
                </c:pt>
                <c:pt idx="19">
                  <c:v>-3.2142554118244</c:v>
                </c:pt>
              </c:numCache>
            </c:numRef>
          </c:val>
        </c:ser>
        <c:dLbls>
          <c:showLegendKey val="0"/>
          <c:showVal val="0"/>
          <c:showCatName val="0"/>
          <c:showSerName val="0"/>
          <c:showPercent val="0"/>
          <c:showBubbleSize val="0"/>
        </c:dLbls>
        <c:gapWidth val="60"/>
        <c:overlap val="0"/>
        <c:axId val="792851088"/>
        <c:axId val="785839440"/>
      </c:barChart>
      <c:catAx>
        <c:axId val="79285108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85839440"/>
        <c:crosses val="autoZero"/>
        <c:auto val="1"/>
        <c:lblAlgn val="ctr"/>
        <c:lblOffset val="100"/>
        <c:tickLblSkip val="1"/>
        <c:noMultiLvlLbl val="0"/>
      </c:catAx>
      <c:valAx>
        <c:axId val="78583944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9285108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7664974619289"/>
          <c:y val="0.0316622691292876"/>
        </c:manualLayout>
      </c:layout>
      <c:overlay val="0"/>
      <c:txPr>
        <a:bodyPr rot="0" spcFirstLastPara="0" vertOverflow="ellipsis" vert="horz" wrap="square" anchor="ctr" anchorCtr="1"/>
        <a:lstStyle/>
        <a:p>
          <a:pPr>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title>
    <c:autoTitleDeleted val="0"/>
    <c:plotArea>
      <c:layout>
        <c:manualLayout>
          <c:layoutTarget val="inner"/>
          <c:xMode val="edge"/>
          <c:yMode val="edge"/>
          <c:x val="0.0609137055837564"/>
          <c:y val="0.1240107138578"/>
          <c:w val="0.921319796954315"/>
          <c:h val="0.411610028974827"/>
        </c:manualLayout>
      </c:layout>
      <c:barChart>
        <c:barDir val="col"/>
        <c:grouping val="clustered"/>
        <c:varyColors val="0"/>
        <c:ser>
          <c:idx val="0"/>
          <c:order val="0"/>
          <c:tx>
            <c:strRef>
              <c:f>'charts data'!$I$606</c:f>
              <c:strCache>
                <c:ptCount val="1"/>
                <c:pt idx="0">
                  <c:v>Westminster 2009</c:v>
                </c:pt>
              </c:strCache>
            </c:strRef>
          </c:tx>
          <c:spPr>
            <a:solidFill>
              <a:srgbClr val="666699"/>
            </a:solidFill>
            <a:ln w="25400">
              <a:noFill/>
            </a:ln>
          </c:spPr>
          <c:invertIfNegative val="0"/>
          <c:dLbls>
            <c:delete val="1"/>
          </c:dLbls>
          <c:cat>
            <c:strRef>
              <c:f>'charts data'!$G$606:$G$625</c:f>
              <c:strCache>
                <c:ptCount val="20"/>
                <c:pt idx="0">
                  <c:v>Knightsbridge and Belgravia</c:v>
                </c:pt>
                <c:pt idx="1">
                  <c:v>Marylebone High Street</c:v>
                </c:pt>
                <c:pt idx="2">
                  <c:v>Abbey Road</c:v>
                </c:pt>
                <c:pt idx="3">
                  <c:v>Bryanston and Dorset Square</c:v>
                </c:pt>
                <c:pt idx="4">
                  <c:v>Regent's Park</c:v>
                </c:pt>
                <c:pt idx="5">
                  <c:v>Lancaster Gate</c:v>
                </c:pt>
                <c:pt idx="6">
                  <c:v>Tachbrook</c:v>
                </c:pt>
                <c:pt idx="7">
                  <c:v>Hyde Park</c:v>
                </c:pt>
                <c:pt idx="8">
                  <c:v>St James's</c:v>
                </c:pt>
                <c:pt idx="9">
                  <c:v>West End</c:v>
                </c:pt>
                <c:pt idx="10">
                  <c:v>Bayswater</c:v>
                </c:pt>
                <c:pt idx="11">
                  <c:v>Little Venice</c:v>
                </c:pt>
                <c:pt idx="12">
                  <c:v>Maida Vale</c:v>
                </c:pt>
                <c:pt idx="13">
                  <c:v>Warwick</c:v>
                </c:pt>
                <c:pt idx="14">
                  <c:v>Vincent Square</c:v>
                </c:pt>
                <c:pt idx="15">
                  <c:v>Westbourne</c:v>
                </c:pt>
                <c:pt idx="16">
                  <c:v>Churchill</c:v>
                </c:pt>
                <c:pt idx="17">
                  <c:v>Harrow Road</c:v>
                </c:pt>
                <c:pt idx="18">
                  <c:v>Church Street</c:v>
                </c:pt>
                <c:pt idx="19">
                  <c:v>Queen's Park</c:v>
                </c:pt>
              </c:strCache>
            </c:strRef>
          </c:cat>
          <c:val>
            <c:numRef>
              <c:f>'charts data'!$H$606:$H$625</c:f>
              <c:numCache>
                <c:formatCode>0</c:formatCode>
                <c:ptCount val="20"/>
                <c:pt idx="0">
                  <c:v>11.991767750585</c:v>
                </c:pt>
                <c:pt idx="1">
                  <c:v>7.74012416088123</c:v>
                </c:pt>
                <c:pt idx="2">
                  <c:v>6.92311450606503</c:v>
                </c:pt>
                <c:pt idx="3">
                  <c:v>4.32599596023454</c:v>
                </c:pt>
                <c:pt idx="4">
                  <c:v>3.84878417188787</c:v>
                </c:pt>
                <c:pt idx="5">
                  <c:v>3.73267802196088</c:v>
                </c:pt>
                <c:pt idx="6">
                  <c:v>3.53772216287634</c:v>
                </c:pt>
                <c:pt idx="7">
                  <c:v>3.2750974433352</c:v>
                </c:pt>
                <c:pt idx="8">
                  <c:v>2.40145780854192</c:v>
                </c:pt>
                <c:pt idx="9">
                  <c:v>1.6277137172292</c:v>
                </c:pt>
                <c:pt idx="10">
                  <c:v>1.43269432123422</c:v>
                </c:pt>
                <c:pt idx="11">
                  <c:v>1.01146089491683</c:v>
                </c:pt>
                <c:pt idx="12">
                  <c:v>0.346336137037615</c:v>
                </c:pt>
                <c:pt idx="13">
                  <c:v>0.277056213456743</c:v>
                </c:pt>
                <c:pt idx="14">
                  <c:v>-0.462594518070833</c:v>
                </c:pt>
                <c:pt idx="15">
                  <c:v>-7.83078635632016</c:v>
                </c:pt>
                <c:pt idx="16">
                  <c:v>-8.28432039272826</c:v>
                </c:pt>
                <c:pt idx="17">
                  <c:v>-8.57662872405228</c:v>
                </c:pt>
                <c:pt idx="18">
                  <c:v>-14.3141337289171</c:v>
                </c:pt>
                <c:pt idx="19">
                  <c:v>-16.1753938807672</c:v>
                </c:pt>
              </c:numCache>
            </c:numRef>
          </c:val>
        </c:ser>
        <c:dLbls>
          <c:showLegendKey val="0"/>
          <c:showVal val="0"/>
          <c:showCatName val="0"/>
          <c:showSerName val="0"/>
          <c:showPercent val="0"/>
          <c:showBubbleSize val="0"/>
        </c:dLbls>
        <c:gapWidth val="60"/>
        <c:overlap val="0"/>
        <c:axId val="511508944"/>
        <c:axId val="42782785"/>
      </c:barChart>
      <c:catAx>
        <c:axId val="511508944"/>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2782785"/>
        <c:crosses val="autoZero"/>
        <c:auto val="1"/>
        <c:lblAlgn val="ctr"/>
        <c:lblOffset val="100"/>
        <c:tickLblSkip val="1"/>
        <c:noMultiLvlLbl val="0"/>
      </c:catAx>
      <c:valAx>
        <c:axId val="42782785"/>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11508944"/>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trlProps/ctrlProp1.xml><?xml version="1.0" encoding="utf-8"?>
<formControlPr xmlns="http://schemas.microsoft.com/office/spreadsheetml/2009/9/main" objectType="Scroll" dx="15" fmlaLink="$J$7" horiz="1" max="10" page="1" val="10"/>
</file>

<file path=xl/ctrlProps/ctrlProp2.xml><?xml version="1.0" encoding="utf-8"?>
<formControlPr xmlns="http://schemas.microsoft.com/office/spreadsheetml/2009/9/main" objectType="Scroll" dx="15" fmlaLink="$K$7" horiz="1" max="10" page="1" val="10"/>
</file>

<file path=xl/ctrlProps/ctrlProp3.xml><?xml version="1.0" encoding="utf-8"?>
<formControlPr xmlns="http://schemas.microsoft.com/office/spreadsheetml/2009/9/main" objectType="Scroll" dx="15" fmlaLink="$L$7" horiz="1" max="10" page="1" val="10"/>
</file>

<file path=xl/ctrlProps/ctrlProp4.xml><?xml version="1.0" encoding="utf-8"?>
<formControlPr xmlns="http://schemas.microsoft.com/office/spreadsheetml/2009/9/main" objectType="Scroll" dx="15" fmlaLink="$C$7" horiz="1" max="10" page="1" val="10"/>
</file>

<file path=xl/ctrlProps/ctrlProp5.xml><?xml version="1.0" encoding="utf-8"?>
<formControlPr xmlns="http://schemas.microsoft.com/office/spreadsheetml/2009/9/main" objectType="Scroll" dx="15" fmlaLink="$D$7" horiz="1" max="10" page="1" val="10"/>
</file>

<file path=xl/ctrlProps/ctrlProp6.xml><?xml version="1.0" encoding="utf-8"?>
<formControlPr xmlns="http://schemas.microsoft.com/office/spreadsheetml/2009/9/main" objectType="Scroll" dx="15" fmlaLink="$B$7" horiz="1" max="10" page="1" val="10"/>
</file>

<file path=xl/ctrlProps/ctrlProp7.xml><?xml version="1.0" encoding="utf-8"?>
<formControlPr xmlns="http://schemas.microsoft.com/office/spreadsheetml/2009/9/main" objectType="Scroll" dx="15" fmlaLink="$E$7" horiz="1" max="10" page="1" val="10"/>
</file>

<file path=xl/ctrlProps/ctrlProp8.xml><?xml version="1.0" encoding="utf-8"?>
<formControlPr xmlns="http://schemas.microsoft.com/office/spreadsheetml/2009/9/main" objectType="Scroll" dx="15" fmlaLink="$F$7" horiz="1" max="10" page="1" val="10"/>
</file>

<file path=xl/ctrlProps/ctrlProp9.xml><?xml version="1.0" encoding="utf-8"?>
<formControlPr xmlns="http://schemas.microsoft.com/office/spreadsheetml/2009/9/main" objectType="Scroll" dx="15" fmlaLink="$G$7" horiz="1" max="10" page="1" val="10"/>
</file>

<file path=xl/ctrlProps/ctrlProp10.xml><?xml version="1.0" encoding="utf-8"?>
<formControlPr xmlns="http://schemas.microsoft.com/office/spreadsheetml/2009/9/main" objectType="Scroll" dx="15" fmlaLink="$H$7" horiz="1" max="10" page="1" val="10"/>
</file>

<file path=xl/ctrlProps/ctrlProp11.xml><?xml version="1.0" encoding="utf-8"?>
<formControlPr xmlns="http://schemas.microsoft.com/office/spreadsheetml/2009/9/main" objectType="Scroll" dx="15" fmlaLink="$I$7" horiz="1" max="10" page="1" val="10"/>
</file>

<file path=xl/ctrlProps/ctrlProp12.xml><?xml version="1.0" encoding="utf-8"?>
<formControlPr xmlns="http://schemas.microsoft.com/office/spreadsheetml/2009/9/main" objectType="Scroll" dx="15" fmlaLink="$M$7" horiz="1" max="10" page="1" val="1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5" Type="http://schemas.openxmlformats.org/officeDocument/2006/relationships/image" Target="../media/image1.png"/><Relationship Id="rId64" Type="http://schemas.openxmlformats.org/officeDocument/2006/relationships/image" Target="../media/image33.png"/><Relationship Id="rId63" Type="http://schemas.openxmlformats.org/officeDocument/2006/relationships/image" Target="../media/image32.png"/><Relationship Id="rId62" Type="http://schemas.openxmlformats.org/officeDocument/2006/relationships/image" Target="../media/image31.png"/><Relationship Id="rId61" Type="http://schemas.openxmlformats.org/officeDocument/2006/relationships/image" Target="../media/image30.png"/><Relationship Id="rId60" Type="http://schemas.openxmlformats.org/officeDocument/2006/relationships/image" Target="../media/image29.png"/><Relationship Id="rId6" Type="http://schemas.openxmlformats.org/officeDocument/2006/relationships/chart" Target="../charts/chart6.xml"/><Relationship Id="rId59" Type="http://schemas.openxmlformats.org/officeDocument/2006/relationships/image" Target="../media/image28.png"/><Relationship Id="rId58" Type="http://schemas.openxmlformats.org/officeDocument/2006/relationships/image" Target="../media/image27.png"/><Relationship Id="rId57" Type="http://schemas.openxmlformats.org/officeDocument/2006/relationships/image" Target="../media/image26.png"/><Relationship Id="rId56" Type="http://schemas.openxmlformats.org/officeDocument/2006/relationships/image" Target="../media/image25.png"/><Relationship Id="rId55" Type="http://schemas.openxmlformats.org/officeDocument/2006/relationships/image" Target="../media/image24.png"/><Relationship Id="rId54" Type="http://schemas.openxmlformats.org/officeDocument/2006/relationships/image" Target="../media/image23.png"/><Relationship Id="rId53" Type="http://schemas.openxmlformats.org/officeDocument/2006/relationships/image" Target="../media/image22.png"/><Relationship Id="rId52" Type="http://schemas.openxmlformats.org/officeDocument/2006/relationships/image" Target="../media/image21.png"/><Relationship Id="rId51" Type="http://schemas.openxmlformats.org/officeDocument/2006/relationships/image" Target="../media/image20.png"/><Relationship Id="rId50" Type="http://schemas.openxmlformats.org/officeDocument/2006/relationships/image" Target="../media/image19.png"/><Relationship Id="rId5" Type="http://schemas.openxmlformats.org/officeDocument/2006/relationships/chart" Target="../charts/chart5.xml"/><Relationship Id="rId49" Type="http://schemas.openxmlformats.org/officeDocument/2006/relationships/image" Target="../media/image18.png"/><Relationship Id="rId48" Type="http://schemas.openxmlformats.org/officeDocument/2006/relationships/image" Target="../media/image17.png"/><Relationship Id="rId47" Type="http://schemas.openxmlformats.org/officeDocument/2006/relationships/image" Target="../media/image16.png"/><Relationship Id="rId46" Type="http://schemas.openxmlformats.org/officeDocument/2006/relationships/image" Target="../media/image15.png"/><Relationship Id="rId45" Type="http://schemas.openxmlformats.org/officeDocument/2006/relationships/image" Target="../media/image14.png"/><Relationship Id="rId44" Type="http://schemas.openxmlformats.org/officeDocument/2006/relationships/image" Target="../media/image13.png"/><Relationship Id="rId43" Type="http://schemas.openxmlformats.org/officeDocument/2006/relationships/image" Target="../media/image12.png"/><Relationship Id="rId42" Type="http://schemas.openxmlformats.org/officeDocument/2006/relationships/image" Target="../media/image11.png"/><Relationship Id="rId41" Type="http://schemas.openxmlformats.org/officeDocument/2006/relationships/image" Target="../media/image10.png"/><Relationship Id="rId40" Type="http://schemas.openxmlformats.org/officeDocument/2006/relationships/image" Target="../media/image9.png"/><Relationship Id="rId4" Type="http://schemas.openxmlformats.org/officeDocument/2006/relationships/chart" Target="../charts/chart4.xml"/><Relationship Id="rId39" Type="http://schemas.openxmlformats.org/officeDocument/2006/relationships/image" Target="../media/image8.png"/><Relationship Id="rId38" Type="http://schemas.openxmlformats.org/officeDocument/2006/relationships/image" Target="../media/image7.png"/><Relationship Id="rId37" Type="http://schemas.openxmlformats.org/officeDocument/2006/relationships/image" Target="../media/image6.png"/><Relationship Id="rId36" Type="http://schemas.openxmlformats.org/officeDocument/2006/relationships/image" Target="../media/image5.png"/><Relationship Id="rId35" Type="http://schemas.openxmlformats.org/officeDocument/2006/relationships/image" Target="../media/image4.png"/><Relationship Id="rId34" Type="http://schemas.openxmlformats.org/officeDocument/2006/relationships/image" Target="../media/image3.png"/><Relationship Id="rId33" Type="http://schemas.openxmlformats.org/officeDocument/2006/relationships/image" Target="../media/image2.png"/><Relationship Id="rId32" Type="http://schemas.openxmlformats.org/officeDocument/2006/relationships/chart" Target="../charts/chart32.xml"/><Relationship Id="rId31" Type="http://schemas.openxmlformats.org/officeDocument/2006/relationships/chart" Target="../charts/chart31.xml"/><Relationship Id="rId30" Type="http://schemas.openxmlformats.org/officeDocument/2006/relationships/chart" Target="../charts/chart30.xml"/><Relationship Id="rId3" Type="http://schemas.openxmlformats.org/officeDocument/2006/relationships/chart" Target="../charts/chart3.xml"/><Relationship Id="rId29" Type="http://schemas.openxmlformats.org/officeDocument/2006/relationships/chart" Target="../charts/chart29.xml"/><Relationship Id="rId28" Type="http://schemas.openxmlformats.org/officeDocument/2006/relationships/chart" Target="../charts/chart28.xml"/><Relationship Id="rId27" Type="http://schemas.openxmlformats.org/officeDocument/2006/relationships/chart" Target="../charts/chart27.xml"/><Relationship Id="rId26" Type="http://schemas.openxmlformats.org/officeDocument/2006/relationships/chart" Target="../charts/chart26.xml"/><Relationship Id="rId25" Type="http://schemas.openxmlformats.org/officeDocument/2006/relationships/chart" Target="../charts/chart25.xml"/><Relationship Id="rId24" Type="http://schemas.openxmlformats.org/officeDocument/2006/relationships/chart" Target="../charts/chart24.xml"/><Relationship Id="rId23" Type="http://schemas.openxmlformats.org/officeDocument/2006/relationships/chart" Target="../charts/chart23.xml"/><Relationship Id="rId22" Type="http://schemas.openxmlformats.org/officeDocument/2006/relationships/chart" Target="../charts/chart22.xml"/><Relationship Id="rId21" Type="http://schemas.openxmlformats.org/officeDocument/2006/relationships/chart" Target="../charts/chart21.xml"/><Relationship Id="rId20" Type="http://schemas.openxmlformats.org/officeDocument/2006/relationships/chart" Target="../charts/chart20.xml"/><Relationship Id="rId2" Type="http://schemas.openxmlformats.org/officeDocument/2006/relationships/chart" Target="../charts/chart2.xml"/><Relationship Id="rId19" Type="http://schemas.openxmlformats.org/officeDocument/2006/relationships/chart" Target="../charts/chart19.xml"/><Relationship Id="rId18" Type="http://schemas.openxmlformats.org/officeDocument/2006/relationships/chart" Target="../charts/chart18.xml"/><Relationship Id="rId17" Type="http://schemas.openxmlformats.org/officeDocument/2006/relationships/chart" Target="../charts/chart17.xml"/><Relationship Id="rId16" Type="http://schemas.openxmlformats.org/officeDocument/2006/relationships/chart" Target="../charts/chart16.xml"/><Relationship Id="rId15" Type="http://schemas.openxmlformats.org/officeDocument/2006/relationships/chart" Target="../charts/chart15.xml"/><Relationship Id="rId14" Type="http://schemas.openxmlformats.org/officeDocument/2006/relationships/chart" Target="../charts/chart14.xml"/><Relationship Id="rId13" Type="http://schemas.openxmlformats.org/officeDocument/2006/relationships/chart" Target="../charts/chart13.xml"/><Relationship Id="rId12" Type="http://schemas.openxmlformats.org/officeDocument/2006/relationships/chart" Target="../charts/chart12.xml"/><Relationship Id="rId11" Type="http://schemas.openxmlformats.org/officeDocument/2006/relationships/chart" Target="../charts/chart11.xml"/><Relationship Id="rId10" Type="http://schemas.openxmlformats.org/officeDocument/2006/relationships/chart" Target="../charts/chart10.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10</xdr:col>
      <xdr:colOff>213360</xdr:colOff>
      <xdr:row>0</xdr:row>
      <xdr:rowOff>57150</xdr:rowOff>
    </xdr:from>
    <xdr:to>
      <xdr:col>12</xdr:col>
      <xdr:colOff>822325</xdr:colOff>
      <xdr:row>0</xdr:row>
      <xdr:rowOff>171450</xdr:rowOff>
    </xdr:to>
    <xdr:pic>
      <xdr:nvPicPr>
        <xdr:cNvPr id="103515" name="Picture 9" descr="gla"/>
        <xdr:cNvPicPr>
          <a:picLocks noChangeAspect="1"/>
        </xdr:cNvPicPr>
      </xdr:nvPicPr>
      <xdr:blipFill>
        <a:blip r:embed="rId1"/>
        <a:stretch>
          <a:fillRect/>
        </a:stretch>
      </xdr:blipFill>
      <xdr:spPr>
        <a:xfrm>
          <a:off x="8666480" y="57150"/>
          <a:ext cx="2295525" cy="11430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9</xdr:col>
          <xdr:colOff>20320</xdr:colOff>
          <xdr:row>7</xdr:row>
          <xdr:rowOff>57785</xdr:rowOff>
        </xdr:from>
        <xdr:to>
          <xdr:col>9</xdr:col>
          <xdr:colOff>732155</xdr:colOff>
          <xdr:row>7</xdr:row>
          <xdr:rowOff>219710</xdr:rowOff>
        </xdr:to>
        <xdr:sp>
          <xdr:nvSpPr>
            <xdr:cNvPr id="103425" name="Scroll Bar 1" hidden="1">
              <a:extLst>
                <a:ext uri="{63B3BB69-23CF-44E3-9099-C40C66FF867C}">
                  <a14:compatExt spid="_x0000_s103425"/>
                </a:ext>
              </a:extLst>
            </xdr:cNvPr>
            <xdr:cNvSpPr/>
          </xdr:nvSpPr>
          <xdr:spPr>
            <a:xfrm>
              <a:off x="7691120" y="2381885"/>
              <a:ext cx="711835"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10160</xdr:colOff>
          <xdr:row>7</xdr:row>
          <xdr:rowOff>57785</xdr:rowOff>
        </xdr:from>
        <xdr:to>
          <xdr:col>10</xdr:col>
          <xdr:colOff>721360</xdr:colOff>
          <xdr:row>7</xdr:row>
          <xdr:rowOff>219710</xdr:rowOff>
        </xdr:to>
        <xdr:sp>
          <xdr:nvSpPr>
            <xdr:cNvPr id="103426" name="Scroll Bar 2" hidden="1">
              <a:extLst>
                <a:ext uri="{63B3BB69-23CF-44E3-9099-C40C66FF867C}">
                  <a14:compatExt spid="_x0000_s103426"/>
                </a:ext>
              </a:extLst>
            </xdr:cNvPr>
            <xdr:cNvSpPr/>
          </xdr:nvSpPr>
          <xdr:spPr>
            <a:xfrm>
              <a:off x="8463280" y="2381885"/>
              <a:ext cx="711200"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10795</xdr:colOff>
          <xdr:row>7</xdr:row>
          <xdr:rowOff>57785</xdr:rowOff>
        </xdr:from>
        <xdr:to>
          <xdr:col>11</xdr:col>
          <xdr:colOff>721360</xdr:colOff>
          <xdr:row>7</xdr:row>
          <xdr:rowOff>219710</xdr:rowOff>
        </xdr:to>
        <xdr:sp>
          <xdr:nvSpPr>
            <xdr:cNvPr id="103427" name="Scroll Bar 3" hidden="1">
              <a:extLst>
                <a:ext uri="{63B3BB69-23CF-44E3-9099-C40C66FF867C}">
                  <a14:compatExt spid="_x0000_s103427"/>
                </a:ext>
              </a:extLst>
            </xdr:cNvPr>
            <xdr:cNvSpPr/>
          </xdr:nvSpPr>
          <xdr:spPr>
            <a:xfrm>
              <a:off x="9246235" y="2381885"/>
              <a:ext cx="710565"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40640</xdr:colOff>
          <xdr:row>7</xdr:row>
          <xdr:rowOff>47625</xdr:rowOff>
        </xdr:from>
        <xdr:to>
          <xdr:col>2</xdr:col>
          <xdr:colOff>751840</xdr:colOff>
          <xdr:row>7</xdr:row>
          <xdr:rowOff>210185</xdr:rowOff>
        </xdr:to>
        <xdr:sp>
          <xdr:nvSpPr>
            <xdr:cNvPr id="103428" name="Scroll Bar 4" hidden="1">
              <a:extLst>
                <a:ext uri="{63B3BB69-23CF-44E3-9099-C40C66FF867C}">
                  <a14:compatExt spid="_x0000_s103428"/>
                </a:ext>
              </a:extLst>
            </xdr:cNvPr>
            <xdr:cNvSpPr/>
          </xdr:nvSpPr>
          <xdr:spPr>
            <a:xfrm>
              <a:off x="2143760" y="2371725"/>
              <a:ext cx="711200" cy="1625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xdr:colOff>
          <xdr:row>7</xdr:row>
          <xdr:rowOff>47625</xdr:rowOff>
        </xdr:from>
        <xdr:to>
          <xdr:col>3</xdr:col>
          <xdr:colOff>732155</xdr:colOff>
          <xdr:row>7</xdr:row>
          <xdr:rowOff>210185</xdr:rowOff>
        </xdr:to>
        <xdr:sp>
          <xdr:nvSpPr>
            <xdr:cNvPr id="103429" name="Scroll Bar 5" hidden="1">
              <a:extLst>
                <a:ext uri="{63B3BB69-23CF-44E3-9099-C40C66FF867C}">
                  <a14:compatExt spid="_x0000_s103429"/>
                </a:ext>
              </a:extLst>
            </xdr:cNvPr>
            <xdr:cNvSpPr/>
          </xdr:nvSpPr>
          <xdr:spPr>
            <a:xfrm>
              <a:off x="2905760" y="2371725"/>
              <a:ext cx="711835" cy="1625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xdr:colOff>
          <xdr:row>7</xdr:row>
          <xdr:rowOff>38100</xdr:rowOff>
        </xdr:from>
        <xdr:to>
          <xdr:col>1</xdr:col>
          <xdr:colOff>741680</xdr:colOff>
          <xdr:row>7</xdr:row>
          <xdr:rowOff>200025</xdr:rowOff>
        </xdr:to>
        <xdr:sp>
          <xdr:nvSpPr>
            <xdr:cNvPr id="103430" name="Scroll Bar 6" hidden="1">
              <a:extLst>
                <a:ext uri="{63B3BB69-23CF-44E3-9099-C40C66FF867C}">
                  <a14:compatExt spid="_x0000_s103430"/>
                </a:ext>
              </a:extLst>
            </xdr:cNvPr>
            <xdr:cNvSpPr/>
          </xdr:nvSpPr>
          <xdr:spPr>
            <a:xfrm>
              <a:off x="1330960" y="2362200"/>
              <a:ext cx="711200"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10160</xdr:colOff>
          <xdr:row>7</xdr:row>
          <xdr:rowOff>57785</xdr:rowOff>
        </xdr:from>
        <xdr:to>
          <xdr:col>4</xdr:col>
          <xdr:colOff>721360</xdr:colOff>
          <xdr:row>7</xdr:row>
          <xdr:rowOff>219710</xdr:rowOff>
        </xdr:to>
        <xdr:sp>
          <xdr:nvSpPr>
            <xdr:cNvPr id="103431" name="Scroll Bar 7" hidden="1">
              <a:extLst>
                <a:ext uri="{63B3BB69-23CF-44E3-9099-C40C66FF867C}">
                  <a14:compatExt spid="_x0000_s103431"/>
                </a:ext>
              </a:extLst>
            </xdr:cNvPr>
            <xdr:cNvSpPr/>
          </xdr:nvSpPr>
          <xdr:spPr>
            <a:xfrm>
              <a:off x="3677920" y="2381885"/>
              <a:ext cx="711200"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20320</xdr:colOff>
          <xdr:row>7</xdr:row>
          <xdr:rowOff>66040</xdr:rowOff>
        </xdr:from>
        <xdr:to>
          <xdr:col>5</xdr:col>
          <xdr:colOff>732155</xdr:colOff>
          <xdr:row>7</xdr:row>
          <xdr:rowOff>228600</xdr:rowOff>
        </xdr:to>
        <xdr:sp>
          <xdr:nvSpPr>
            <xdr:cNvPr id="103432" name="Scroll Bar 8" hidden="1">
              <a:extLst>
                <a:ext uri="{63B3BB69-23CF-44E3-9099-C40C66FF867C}">
                  <a14:compatExt spid="_x0000_s103432"/>
                </a:ext>
              </a:extLst>
            </xdr:cNvPr>
            <xdr:cNvSpPr/>
          </xdr:nvSpPr>
          <xdr:spPr>
            <a:xfrm>
              <a:off x="4470400" y="2390140"/>
              <a:ext cx="711835" cy="1625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xdr:colOff>
          <xdr:row>7</xdr:row>
          <xdr:rowOff>57785</xdr:rowOff>
        </xdr:from>
        <xdr:to>
          <xdr:col>6</xdr:col>
          <xdr:colOff>751840</xdr:colOff>
          <xdr:row>7</xdr:row>
          <xdr:rowOff>219710</xdr:rowOff>
        </xdr:to>
        <xdr:sp>
          <xdr:nvSpPr>
            <xdr:cNvPr id="103433" name="Scroll Bar 9" hidden="1">
              <a:extLst>
                <a:ext uri="{63B3BB69-23CF-44E3-9099-C40C66FF867C}">
                  <a14:compatExt spid="_x0000_s103433"/>
                </a:ext>
              </a:extLst>
            </xdr:cNvPr>
            <xdr:cNvSpPr/>
          </xdr:nvSpPr>
          <xdr:spPr>
            <a:xfrm>
              <a:off x="5273040" y="2381885"/>
              <a:ext cx="711200"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7</xdr:row>
          <xdr:rowOff>66040</xdr:rowOff>
        </xdr:from>
        <xdr:to>
          <xdr:col>7</xdr:col>
          <xdr:colOff>741680</xdr:colOff>
          <xdr:row>7</xdr:row>
          <xdr:rowOff>228600</xdr:rowOff>
        </xdr:to>
        <xdr:sp>
          <xdr:nvSpPr>
            <xdr:cNvPr id="103434" name="Scroll Bar 10" hidden="1">
              <a:extLst>
                <a:ext uri="{63B3BB69-23CF-44E3-9099-C40C66FF867C}">
                  <a14:compatExt spid="_x0000_s103434"/>
                </a:ext>
              </a:extLst>
            </xdr:cNvPr>
            <xdr:cNvSpPr/>
          </xdr:nvSpPr>
          <xdr:spPr>
            <a:xfrm>
              <a:off x="6075680" y="2390140"/>
              <a:ext cx="711200" cy="1625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xdr:colOff>
          <xdr:row>7</xdr:row>
          <xdr:rowOff>57785</xdr:rowOff>
        </xdr:from>
        <xdr:to>
          <xdr:col>8</xdr:col>
          <xdr:colOff>732155</xdr:colOff>
          <xdr:row>7</xdr:row>
          <xdr:rowOff>219710</xdr:rowOff>
        </xdr:to>
        <xdr:sp>
          <xdr:nvSpPr>
            <xdr:cNvPr id="103435" name="Scroll Bar 11" hidden="1">
              <a:extLst>
                <a:ext uri="{63B3BB69-23CF-44E3-9099-C40C66FF867C}">
                  <a14:compatExt spid="_x0000_s103435"/>
                </a:ext>
              </a:extLst>
            </xdr:cNvPr>
            <xdr:cNvSpPr/>
          </xdr:nvSpPr>
          <xdr:spPr>
            <a:xfrm>
              <a:off x="6908800" y="2381885"/>
              <a:ext cx="711835"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30480</xdr:colOff>
          <xdr:row>7</xdr:row>
          <xdr:rowOff>66040</xdr:rowOff>
        </xdr:from>
        <xdr:to>
          <xdr:col>12</xdr:col>
          <xdr:colOff>741680</xdr:colOff>
          <xdr:row>7</xdr:row>
          <xdr:rowOff>228600</xdr:rowOff>
        </xdr:to>
        <xdr:sp>
          <xdr:nvSpPr>
            <xdr:cNvPr id="103436" name="Scroll Bar 12" hidden="1">
              <a:extLst>
                <a:ext uri="{63B3BB69-23CF-44E3-9099-C40C66FF867C}">
                  <a14:compatExt spid="_x0000_s103436"/>
                </a:ext>
              </a:extLst>
            </xdr:cNvPr>
            <xdr:cNvSpPr/>
          </xdr:nvSpPr>
          <xdr:spPr>
            <a:xfrm>
              <a:off x="10170160" y="2390140"/>
              <a:ext cx="711200" cy="16256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71120</xdr:colOff>
      <xdr:row>39</xdr:row>
      <xdr:rowOff>9525</xdr:rowOff>
    </xdr:from>
    <xdr:to>
      <xdr:col>11</xdr:col>
      <xdr:colOff>558800</xdr:colOff>
      <xdr:row>59</xdr:row>
      <xdr:rowOff>85725</xdr:rowOff>
    </xdr:to>
    <xdr:graphicFrame>
      <xdr:nvGraphicFramePr>
        <xdr:cNvPr id="1699776" name="Chart 1"/>
        <xdr:cNvGraphicFramePr/>
      </xdr:nvGraphicFramePr>
      <xdr:xfrm>
        <a:off x="71120" y="7067550"/>
        <a:ext cx="7721600" cy="3124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50800</xdr:colOff>
      <xdr:row>59</xdr:row>
      <xdr:rowOff>142875</xdr:rowOff>
    </xdr:from>
    <xdr:to>
      <xdr:col>11</xdr:col>
      <xdr:colOff>579120</xdr:colOff>
      <xdr:row>80</xdr:row>
      <xdr:rowOff>66675</xdr:rowOff>
    </xdr:to>
    <xdr:graphicFrame>
      <xdr:nvGraphicFramePr>
        <xdr:cNvPr id="1699777" name="Chart 2"/>
        <xdr:cNvGraphicFramePr/>
      </xdr:nvGraphicFramePr>
      <xdr:xfrm>
        <a:off x="50800" y="10248900"/>
        <a:ext cx="7762240" cy="3124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132080</xdr:colOff>
      <xdr:row>81</xdr:row>
      <xdr:rowOff>57150</xdr:rowOff>
    </xdr:from>
    <xdr:to>
      <xdr:col>11</xdr:col>
      <xdr:colOff>609600</xdr:colOff>
      <xdr:row>101</xdr:row>
      <xdr:rowOff>152400</xdr:rowOff>
    </xdr:to>
    <xdr:graphicFrame>
      <xdr:nvGraphicFramePr>
        <xdr:cNvPr id="1699778" name="Chart 3"/>
        <xdr:cNvGraphicFramePr/>
      </xdr:nvGraphicFramePr>
      <xdr:xfrm>
        <a:off x="132080" y="13515975"/>
        <a:ext cx="7711440" cy="314325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71120</xdr:colOff>
      <xdr:row>103</xdr:row>
      <xdr:rowOff>0</xdr:rowOff>
    </xdr:from>
    <xdr:to>
      <xdr:col>11</xdr:col>
      <xdr:colOff>558800</xdr:colOff>
      <xdr:row>123</xdr:row>
      <xdr:rowOff>104775</xdr:rowOff>
    </xdr:to>
    <xdr:graphicFrame>
      <xdr:nvGraphicFramePr>
        <xdr:cNvPr id="1699779" name="Chart 4"/>
        <xdr:cNvGraphicFramePr/>
      </xdr:nvGraphicFramePr>
      <xdr:xfrm>
        <a:off x="71120" y="16811625"/>
        <a:ext cx="7721600" cy="315277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71120</xdr:colOff>
      <xdr:row>124</xdr:row>
      <xdr:rowOff>19050</xdr:rowOff>
    </xdr:from>
    <xdr:to>
      <xdr:col>11</xdr:col>
      <xdr:colOff>568960</xdr:colOff>
      <xdr:row>144</xdr:row>
      <xdr:rowOff>133350</xdr:rowOff>
    </xdr:to>
    <xdr:graphicFrame>
      <xdr:nvGraphicFramePr>
        <xdr:cNvPr id="1699780" name="Chart 5"/>
        <xdr:cNvGraphicFramePr/>
      </xdr:nvGraphicFramePr>
      <xdr:xfrm>
        <a:off x="71120" y="20031075"/>
        <a:ext cx="7731760" cy="31623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40640</xdr:colOff>
      <xdr:row>145</xdr:row>
      <xdr:rowOff>28575</xdr:rowOff>
    </xdr:from>
    <xdr:to>
      <xdr:col>11</xdr:col>
      <xdr:colOff>548640</xdr:colOff>
      <xdr:row>165</xdr:row>
      <xdr:rowOff>152400</xdr:rowOff>
    </xdr:to>
    <xdr:graphicFrame>
      <xdr:nvGraphicFramePr>
        <xdr:cNvPr id="1699781" name="Chart 6"/>
        <xdr:cNvGraphicFramePr/>
      </xdr:nvGraphicFramePr>
      <xdr:xfrm>
        <a:off x="40640" y="23241000"/>
        <a:ext cx="7741920" cy="317182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xdr:colOff>
      <xdr:row>166</xdr:row>
      <xdr:rowOff>47625</xdr:rowOff>
    </xdr:from>
    <xdr:to>
      <xdr:col>11</xdr:col>
      <xdr:colOff>548640</xdr:colOff>
      <xdr:row>187</xdr:row>
      <xdr:rowOff>19050</xdr:rowOff>
    </xdr:to>
    <xdr:graphicFrame>
      <xdr:nvGraphicFramePr>
        <xdr:cNvPr id="1699782" name="Chart 7"/>
        <xdr:cNvGraphicFramePr/>
      </xdr:nvGraphicFramePr>
      <xdr:xfrm>
        <a:off x="30480" y="26460450"/>
        <a:ext cx="7752080" cy="317182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50800</xdr:colOff>
      <xdr:row>188</xdr:row>
      <xdr:rowOff>0</xdr:rowOff>
    </xdr:from>
    <xdr:to>
      <xdr:col>11</xdr:col>
      <xdr:colOff>579120</xdr:colOff>
      <xdr:row>208</xdr:row>
      <xdr:rowOff>142875</xdr:rowOff>
    </xdr:to>
    <xdr:graphicFrame>
      <xdr:nvGraphicFramePr>
        <xdr:cNvPr id="1699783" name="Chart 8"/>
        <xdr:cNvGraphicFramePr/>
      </xdr:nvGraphicFramePr>
      <xdr:xfrm>
        <a:off x="50800" y="29765625"/>
        <a:ext cx="7762240" cy="319087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20320</xdr:colOff>
      <xdr:row>209</xdr:row>
      <xdr:rowOff>95250</xdr:rowOff>
    </xdr:from>
    <xdr:to>
      <xdr:col>11</xdr:col>
      <xdr:colOff>558800</xdr:colOff>
      <xdr:row>230</xdr:row>
      <xdr:rowOff>85725</xdr:rowOff>
    </xdr:to>
    <xdr:graphicFrame>
      <xdr:nvGraphicFramePr>
        <xdr:cNvPr id="1699784" name="Chart 9"/>
        <xdr:cNvGraphicFramePr/>
      </xdr:nvGraphicFramePr>
      <xdr:xfrm>
        <a:off x="20320" y="33061275"/>
        <a:ext cx="7772400" cy="319087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231</xdr:row>
      <xdr:rowOff>0</xdr:rowOff>
    </xdr:from>
    <xdr:to>
      <xdr:col>11</xdr:col>
      <xdr:colOff>548640</xdr:colOff>
      <xdr:row>252</xdr:row>
      <xdr:rowOff>0</xdr:rowOff>
    </xdr:to>
    <xdr:graphicFrame>
      <xdr:nvGraphicFramePr>
        <xdr:cNvPr id="1699785" name="Chart 10"/>
        <xdr:cNvGraphicFramePr/>
      </xdr:nvGraphicFramePr>
      <xdr:xfrm>
        <a:off x="0" y="36318825"/>
        <a:ext cx="7782560" cy="320040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253</xdr:row>
      <xdr:rowOff>0</xdr:rowOff>
    </xdr:from>
    <xdr:to>
      <xdr:col>11</xdr:col>
      <xdr:colOff>558800</xdr:colOff>
      <xdr:row>274</xdr:row>
      <xdr:rowOff>9525</xdr:rowOff>
    </xdr:to>
    <xdr:graphicFrame>
      <xdr:nvGraphicFramePr>
        <xdr:cNvPr id="1699786" name="Chart 11"/>
        <xdr:cNvGraphicFramePr/>
      </xdr:nvGraphicFramePr>
      <xdr:xfrm>
        <a:off x="0" y="39671625"/>
        <a:ext cx="7792720" cy="3209925"/>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50800</xdr:colOff>
      <xdr:row>274</xdr:row>
      <xdr:rowOff>152400</xdr:rowOff>
    </xdr:from>
    <xdr:to>
      <xdr:col>11</xdr:col>
      <xdr:colOff>619760</xdr:colOff>
      <xdr:row>296</xdr:row>
      <xdr:rowOff>9525</xdr:rowOff>
    </xdr:to>
    <xdr:graphicFrame>
      <xdr:nvGraphicFramePr>
        <xdr:cNvPr id="1699787" name="Chart 12"/>
        <xdr:cNvGraphicFramePr/>
      </xdr:nvGraphicFramePr>
      <xdr:xfrm>
        <a:off x="50800" y="43024425"/>
        <a:ext cx="7802880" cy="3209925"/>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297</xdr:row>
      <xdr:rowOff>0</xdr:rowOff>
    </xdr:from>
    <xdr:to>
      <xdr:col>11</xdr:col>
      <xdr:colOff>579120</xdr:colOff>
      <xdr:row>318</xdr:row>
      <xdr:rowOff>28575</xdr:rowOff>
    </xdr:to>
    <xdr:graphicFrame>
      <xdr:nvGraphicFramePr>
        <xdr:cNvPr id="1699788" name="Chart 13"/>
        <xdr:cNvGraphicFramePr/>
      </xdr:nvGraphicFramePr>
      <xdr:xfrm>
        <a:off x="0" y="46377225"/>
        <a:ext cx="7813040" cy="3228975"/>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319</xdr:row>
      <xdr:rowOff>0</xdr:rowOff>
    </xdr:from>
    <xdr:to>
      <xdr:col>11</xdr:col>
      <xdr:colOff>589280</xdr:colOff>
      <xdr:row>340</xdr:row>
      <xdr:rowOff>38100</xdr:rowOff>
    </xdr:to>
    <xdr:graphicFrame>
      <xdr:nvGraphicFramePr>
        <xdr:cNvPr id="1699789" name="Chart 14"/>
        <xdr:cNvGraphicFramePr/>
      </xdr:nvGraphicFramePr>
      <xdr:xfrm>
        <a:off x="0" y="49730025"/>
        <a:ext cx="7823200" cy="323850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60960</xdr:colOff>
      <xdr:row>341</xdr:row>
      <xdr:rowOff>0</xdr:rowOff>
    </xdr:from>
    <xdr:to>
      <xdr:col>12</xdr:col>
      <xdr:colOff>10160</xdr:colOff>
      <xdr:row>362</xdr:row>
      <xdr:rowOff>47625</xdr:rowOff>
    </xdr:to>
    <xdr:graphicFrame>
      <xdr:nvGraphicFramePr>
        <xdr:cNvPr id="1699790" name="Chart 15"/>
        <xdr:cNvGraphicFramePr/>
      </xdr:nvGraphicFramePr>
      <xdr:xfrm>
        <a:off x="60960" y="53082825"/>
        <a:ext cx="7833360" cy="3248025"/>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71120</xdr:colOff>
      <xdr:row>363</xdr:row>
      <xdr:rowOff>0</xdr:rowOff>
    </xdr:from>
    <xdr:to>
      <xdr:col>12</xdr:col>
      <xdr:colOff>30480</xdr:colOff>
      <xdr:row>384</xdr:row>
      <xdr:rowOff>57150</xdr:rowOff>
    </xdr:to>
    <xdr:graphicFrame>
      <xdr:nvGraphicFramePr>
        <xdr:cNvPr id="1699791" name="Chart 16"/>
        <xdr:cNvGraphicFramePr/>
      </xdr:nvGraphicFramePr>
      <xdr:xfrm>
        <a:off x="71120" y="56435625"/>
        <a:ext cx="7843520" cy="325755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385</xdr:row>
      <xdr:rowOff>0</xdr:rowOff>
    </xdr:from>
    <xdr:to>
      <xdr:col>11</xdr:col>
      <xdr:colOff>619760</xdr:colOff>
      <xdr:row>406</xdr:row>
      <xdr:rowOff>66675</xdr:rowOff>
    </xdr:to>
    <xdr:graphicFrame>
      <xdr:nvGraphicFramePr>
        <xdr:cNvPr id="1699792" name="Chart 17"/>
        <xdr:cNvGraphicFramePr/>
      </xdr:nvGraphicFramePr>
      <xdr:xfrm>
        <a:off x="0" y="59788425"/>
        <a:ext cx="7853680" cy="3267075"/>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407</xdr:row>
      <xdr:rowOff>0</xdr:rowOff>
    </xdr:from>
    <xdr:to>
      <xdr:col>11</xdr:col>
      <xdr:colOff>629920</xdr:colOff>
      <xdr:row>428</xdr:row>
      <xdr:rowOff>76200</xdr:rowOff>
    </xdr:to>
    <xdr:graphicFrame>
      <xdr:nvGraphicFramePr>
        <xdr:cNvPr id="1699793" name="Chart 18"/>
        <xdr:cNvGraphicFramePr/>
      </xdr:nvGraphicFramePr>
      <xdr:xfrm>
        <a:off x="0" y="63141225"/>
        <a:ext cx="7863840" cy="327660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429</xdr:row>
      <xdr:rowOff>0</xdr:rowOff>
    </xdr:from>
    <xdr:to>
      <xdr:col>11</xdr:col>
      <xdr:colOff>640080</xdr:colOff>
      <xdr:row>450</xdr:row>
      <xdr:rowOff>85725</xdr:rowOff>
    </xdr:to>
    <xdr:graphicFrame>
      <xdr:nvGraphicFramePr>
        <xdr:cNvPr id="1699794" name="Chart 19"/>
        <xdr:cNvGraphicFramePr/>
      </xdr:nvGraphicFramePr>
      <xdr:xfrm>
        <a:off x="0" y="66494025"/>
        <a:ext cx="7874000" cy="3286125"/>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451</xdr:row>
      <xdr:rowOff>0</xdr:rowOff>
    </xdr:from>
    <xdr:to>
      <xdr:col>12</xdr:col>
      <xdr:colOff>0</xdr:colOff>
      <xdr:row>472</xdr:row>
      <xdr:rowOff>95250</xdr:rowOff>
    </xdr:to>
    <xdr:graphicFrame>
      <xdr:nvGraphicFramePr>
        <xdr:cNvPr id="1699795" name="Chart 20"/>
        <xdr:cNvGraphicFramePr/>
      </xdr:nvGraphicFramePr>
      <xdr:xfrm>
        <a:off x="0" y="69846825"/>
        <a:ext cx="7884160" cy="329565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473</xdr:row>
      <xdr:rowOff>0</xdr:rowOff>
    </xdr:from>
    <xdr:to>
      <xdr:col>12</xdr:col>
      <xdr:colOff>10160</xdr:colOff>
      <xdr:row>494</xdr:row>
      <xdr:rowOff>104775</xdr:rowOff>
    </xdr:to>
    <xdr:graphicFrame>
      <xdr:nvGraphicFramePr>
        <xdr:cNvPr id="1699796" name="Chart 21"/>
        <xdr:cNvGraphicFramePr/>
      </xdr:nvGraphicFramePr>
      <xdr:xfrm>
        <a:off x="0" y="73199625"/>
        <a:ext cx="7894320" cy="3305175"/>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495</xdr:row>
      <xdr:rowOff>0</xdr:rowOff>
    </xdr:from>
    <xdr:to>
      <xdr:col>12</xdr:col>
      <xdr:colOff>20320</xdr:colOff>
      <xdr:row>516</xdr:row>
      <xdr:rowOff>114300</xdr:rowOff>
    </xdr:to>
    <xdr:graphicFrame>
      <xdr:nvGraphicFramePr>
        <xdr:cNvPr id="1699797" name="Chart 22"/>
        <xdr:cNvGraphicFramePr/>
      </xdr:nvGraphicFramePr>
      <xdr:xfrm>
        <a:off x="0" y="76552425"/>
        <a:ext cx="7904480" cy="331470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517</xdr:row>
      <xdr:rowOff>0</xdr:rowOff>
    </xdr:from>
    <xdr:to>
      <xdr:col>12</xdr:col>
      <xdr:colOff>30480</xdr:colOff>
      <xdr:row>538</xdr:row>
      <xdr:rowOff>123825</xdr:rowOff>
    </xdr:to>
    <xdr:graphicFrame>
      <xdr:nvGraphicFramePr>
        <xdr:cNvPr id="1699798" name="Chart 23"/>
        <xdr:cNvGraphicFramePr/>
      </xdr:nvGraphicFramePr>
      <xdr:xfrm>
        <a:off x="0" y="79905225"/>
        <a:ext cx="7914640" cy="3324225"/>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0</xdr:colOff>
      <xdr:row>539</xdr:row>
      <xdr:rowOff>0</xdr:rowOff>
    </xdr:from>
    <xdr:to>
      <xdr:col>12</xdr:col>
      <xdr:colOff>40640</xdr:colOff>
      <xdr:row>560</xdr:row>
      <xdr:rowOff>133350</xdr:rowOff>
    </xdr:to>
    <xdr:graphicFrame>
      <xdr:nvGraphicFramePr>
        <xdr:cNvPr id="1699799" name="Chart 24"/>
        <xdr:cNvGraphicFramePr/>
      </xdr:nvGraphicFramePr>
      <xdr:xfrm>
        <a:off x="0" y="83258025"/>
        <a:ext cx="7924800" cy="333375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562</xdr:row>
      <xdr:rowOff>0</xdr:rowOff>
    </xdr:from>
    <xdr:to>
      <xdr:col>12</xdr:col>
      <xdr:colOff>50800</xdr:colOff>
      <xdr:row>583</xdr:row>
      <xdr:rowOff>142875</xdr:rowOff>
    </xdr:to>
    <xdr:graphicFrame>
      <xdr:nvGraphicFramePr>
        <xdr:cNvPr id="1699800" name="Chart 25"/>
        <xdr:cNvGraphicFramePr/>
      </xdr:nvGraphicFramePr>
      <xdr:xfrm>
        <a:off x="0" y="86763225"/>
        <a:ext cx="7934960" cy="3343275"/>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0</xdr:colOff>
      <xdr:row>585</xdr:row>
      <xdr:rowOff>0</xdr:rowOff>
    </xdr:from>
    <xdr:to>
      <xdr:col>12</xdr:col>
      <xdr:colOff>60960</xdr:colOff>
      <xdr:row>606</xdr:row>
      <xdr:rowOff>152400</xdr:rowOff>
    </xdr:to>
    <xdr:graphicFrame>
      <xdr:nvGraphicFramePr>
        <xdr:cNvPr id="1699801" name="Chart 26"/>
        <xdr:cNvGraphicFramePr/>
      </xdr:nvGraphicFramePr>
      <xdr:xfrm>
        <a:off x="0" y="90268425"/>
        <a:ext cx="7945120" cy="335280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0</xdr:colOff>
      <xdr:row>608</xdr:row>
      <xdr:rowOff>0</xdr:rowOff>
    </xdr:from>
    <xdr:to>
      <xdr:col>12</xdr:col>
      <xdr:colOff>71120</xdr:colOff>
      <xdr:row>630</xdr:row>
      <xdr:rowOff>0</xdr:rowOff>
    </xdr:to>
    <xdr:graphicFrame>
      <xdr:nvGraphicFramePr>
        <xdr:cNvPr id="1699802" name="Chart 27"/>
        <xdr:cNvGraphicFramePr/>
      </xdr:nvGraphicFramePr>
      <xdr:xfrm>
        <a:off x="0" y="93773625"/>
        <a:ext cx="7955280" cy="335280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0</xdr:colOff>
      <xdr:row>631</xdr:row>
      <xdr:rowOff>0</xdr:rowOff>
    </xdr:from>
    <xdr:to>
      <xdr:col>12</xdr:col>
      <xdr:colOff>81280</xdr:colOff>
      <xdr:row>653</xdr:row>
      <xdr:rowOff>9525</xdr:rowOff>
    </xdr:to>
    <xdr:graphicFrame>
      <xdr:nvGraphicFramePr>
        <xdr:cNvPr id="1699803" name="Chart 28"/>
        <xdr:cNvGraphicFramePr/>
      </xdr:nvGraphicFramePr>
      <xdr:xfrm>
        <a:off x="0" y="97278825"/>
        <a:ext cx="7965440" cy="3362325"/>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654</xdr:row>
      <xdr:rowOff>0</xdr:rowOff>
    </xdr:from>
    <xdr:to>
      <xdr:col>12</xdr:col>
      <xdr:colOff>91440</xdr:colOff>
      <xdr:row>676</xdr:row>
      <xdr:rowOff>19050</xdr:rowOff>
    </xdr:to>
    <xdr:graphicFrame>
      <xdr:nvGraphicFramePr>
        <xdr:cNvPr id="1699804" name="Chart 29"/>
        <xdr:cNvGraphicFramePr/>
      </xdr:nvGraphicFramePr>
      <xdr:xfrm>
        <a:off x="0" y="100784025"/>
        <a:ext cx="7975600" cy="337185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0</xdr:colOff>
      <xdr:row>677</xdr:row>
      <xdr:rowOff>0</xdr:rowOff>
    </xdr:from>
    <xdr:to>
      <xdr:col>12</xdr:col>
      <xdr:colOff>101600</xdr:colOff>
      <xdr:row>699</xdr:row>
      <xdr:rowOff>28575</xdr:rowOff>
    </xdr:to>
    <xdr:graphicFrame>
      <xdr:nvGraphicFramePr>
        <xdr:cNvPr id="1699805" name="Chart 30"/>
        <xdr:cNvGraphicFramePr/>
      </xdr:nvGraphicFramePr>
      <xdr:xfrm>
        <a:off x="0" y="104289225"/>
        <a:ext cx="7985760" cy="3381375"/>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0</xdr:colOff>
      <xdr:row>700</xdr:row>
      <xdr:rowOff>0</xdr:rowOff>
    </xdr:from>
    <xdr:to>
      <xdr:col>12</xdr:col>
      <xdr:colOff>111760</xdr:colOff>
      <xdr:row>722</xdr:row>
      <xdr:rowOff>38100</xdr:rowOff>
    </xdr:to>
    <xdr:graphicFrame>
      <xdr:nvGraphicFramePr>
        <xdr:cNvPr id="1699806" name="Chart 31"/>
        <xdr:cNvGraphicFramePr/>
      </xdr:nvGraphicFramePr>
      <xdr:xfrm>
        <a:off x="0" y="107794425"/>
        <a:ext cx="7995920" cy="339090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0</xdr:colOff>
      <xdr:row>723</xdr:row>
      <xdr:rowOff>0</xdr:rowOff>
    </xdr:from>
    <xdr:to>
      <xdr:col>12</xdr:col>
      <xdr:colOff>121920</xdr:colOff>
      <xdr:row>745</xdr:row>
      <xdr:rowOff>47625</xdr:rowOff>
    </xdr:to>
    <xdr:graphicFrame>
      <xdr:nvGraphicFramePr>
        <xdr:cNvPr id="1699807" name="Chart 32"/>
        <xdr:cNvGraphicFramePr/>
      </xdr:nvGraphicFramePr>
      <xdr:xfrm>
        <a:off x="0" y="111299625"/>
        <a:ext cx="8006080" cy="3400425"/>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editAs="oneCell">
    <xdr:from>
      <xdr:col>11</xdr:col>
      <xdr:colOff>619760</xdr:colOff>
      <xdr:row>39</xdr:row>
      <xdr:rowOff>19050</xdr:rowOff>
    </xdr:from>
    <xdr:to>
      <xdr:col>17</xdr:col>
      <xdr:colOff>172720</xdr:colOff>
      <xdr:row>59</xdr:row>
      <xdr:rowOff>19050</xdr:rowOff>
    </xdr:to>
    <xdr:pic>
      <xdr:nvPicPr>
        <xdr:cNvPr id="1699808" name="Picture 36" descr="wards_in_Barking and Dagenham"/>
        <xdr:cNvPicPr>
          <a:picLocks noChangeAspect="1"/>
        </xdr:cNvPicPr>
      </xdr:nvPicPr>
      <xdr:blipFill>
        <a:blip r:embed="rId33"/>
        <a:stretch>
          <a:fillRect/>
        </a:stretch>
      </xdr:blipFill>
      <xdr:spPr>
        <a:xfrm>
          <a:off x="7853680" y="70770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60</xdr:row>
      <xdr:rowOff>0</xdr:rowOff>
    </xdr:from>
    <xdr:to>
      <xdr:col>17</xdr:col>
      <xdr:colOff>203200</xdr:colOff>
      <xdr:row>80</xdr:row>
      <xdr:rowOff>0</xdr:rowOff>
    </xdr:to>
    <xdr:pic>
      <xdr:nvPicPr>
        <xdr:cNvPr id="1699809" name="Picture 37" descr="wards_in_Barnet"/>
        <xdr:cNvPicPr>
          <a:picLocks noChangeAspect="1"/>
        </xdr:cNvPicPr>
      </xdr:nvPicPr>
      <xdr:blipFill>
        <a:blip r:embed="rId34"/>
        <a:stretch>
          <a:fillRect/>
        </a:stretch>
      </xdr:blipFill>
      <xdr:spPr>
        <a:xfrm>
          <a:off x="7884160" y="102584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81</xdr:row>
      <xdr:rowOff>76200</xdr:rowOff>
    </xdr:from>
    <xdr:to>
      <xdr:col>17</xdr:col>
      <xdr:colOff>203200</xdr:colOff>
      <xdr:row>101</xdr:row>
      <xdr:rowOff>76200</xdr:rowOff>
    </xdr:to>
    <xdr:pic>
      <xdr:nvPicPr>
        <xdr:cNvPr id="1699810" name="Picture 38" descr="wards_in_Bexley"/>
        <xdr:cNvPicPr>
          <a:picLocks noChangeAspect="1"/>
        </xdr:cNvPicPr>
      </xdr:nvPicPr>
      <xdr:blipFill>
        <a:blip r:embed="rId35"/>
        <a:stretch>
          <a:fillRect/>
        </a:stretch>
      </xdr:blipFill>
      <xdr:spPr>
        <a:xfrm>
          <a:off x="7884160" y="135350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102</xdr:row>
      <xdr:rowOff>152400</xdr:rowOff>
    </xdr:from>
    <xdr:to>
      <xdr:col>17</xdr:col>
      <xdr:colOff>203200</xdr:colOff>
      <xdr:row>123</xdr:row>
      <xdr:rowOff>0</xdr:rowOff>
    </xdr:to>
    <xdr:pic>
      <xdr:nvPicPr>
        <xdr:cNvPr id="1699811" name="Picture 40" descr="wards_in_Brent"/>
        <xdr:cNvPicPr>
          <a:picLocks noChangeAspect="1"/>
        </xdr:cNvPicPr>
      </xdr:nvPicPr>
      <xdr:blipFill>
        <a:blip r:embed="rId36"/>
        <a:stretch>
          <a:fillRect/>
        </a:stretch>
      </xdr:blipFill>
      <xdr:spPr>
        <a:xfrm>
          <a:off x="7884160" y="168116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11</xdr:col>
      <xdr:colOff>629920</xdr:colOff>
      <xdr:row>124</xdr:row>
      <xdr:rowOff>19050</xdr:rowOff>
    </xdr:from>
    <xdr:to>
      <xdr:col>17</xdr:col>
      <xdr:colOff>182880</xdr:colOff>
      <xdr:row>144</xdr:row>
      <xdr:rowOff>19050</xdr:rowOff>
    </xdr:to>
    <xdr:pic>
      <xdr:nvPicPr>
        <xdr:cNvPr id="1699812" name="Picture 41" descr="wards_in_Bromley"/>
        <xdr:cNvPicPr>
          <a:picLocks noChangeAspect="1"/>
        </xdr:cNvPicPr>
      </xdr:nvPicPr>
      <xdr:blipFill>
        <a:blip r:embed="rId37"/>
        <a:stretch>
          <a:fillRect/>
        </a:stretch>
      </xdr:blipFill>
      <xdr:spPr>
        <a:xfrm>
          <a:off x="7863840" y="200310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11</xdr:col>
      <xdr:colOff>640080</xdr:colOff>
      <xdr:row>145</xdr:row>
      <xdr:rowOff>95250</xdr:rowOff>
    </xdr:from>
    <xdr:to>
      <xdr:col>17</xdr:col>
      <xdr:colOff>193040</xdr:colOff>
      <xdr:row>165</xdr:row>
      <xdr:rowOff>95250</xdr:rowOff>
    </xdr:to>
    <xdr:pic>
      <xdr:nvPicPr>
        <xdr:cNvPr id="1699813" name="Picture 42" descr="wards_in_Camden"/>
        <xdr:cNvPicPr>
          <a:picLocks noChangeAspect="1"/>
        </xdr:cNvPicPr>
      </xdr:nvPicPr>
      <xdr:blipFill>
        <a:blip r:embed="rId38"/>
        <a:stretch>
          <a:fillRect/>
        </a:stretch>
      </xdr:blipFill>
      <xdr:spPr>
        <a:xfrm>
          <a:off x="7874000" y="233076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11</xdr:col>
      <xdr:colOff>629920</xdr:colOff>
      <xdr:row>166</xdr:row>
      <xdr:rowOff>76200</xdr:rowOff>
    </xdr:from>
    <xdr:to>
      <xdr:col>17</xdr:col>
      <xdr:colOff>182880</xdr:colOff>
      <xdr:row>186</xdr:row>
      <xdr:rowOff>76200</xdr:rowOff>
    </xdr:to>
    <xdr:pic>
      <xdr:nvPicPr>
        <xdr:cNvPr id="1699814" name="Picture 44" descr="wards_in_Croydon"/>
        <xdr:cNvPicPr>
          <a:picLocks noChangeAspect="1"/>
        </xdr:cNvPicPr>
      </xdr:nvPicPr>
      <xdr:blipFill>
        <a:blip r:embed="rId39"/>
        <a:stretch>
          <a:fillRect/>
        </a:stretch>
      </xdr:blipFill>
      <xdr:spPr>
        <a:xfrm>
          <a:off x="7863840" y="264890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188</xdr:row>
      <xdr:rowOff>19050</xdr:rowOff>
    </xdr:from>
    <xdr:to>
      <xdr:col>17</xdr:col>
      <xdr:colOff>203200</xdr:colOff>
      <xdr:row>208</xdr:row>
      <xdr:rowOff>19050</xdr:rowOff>
    </xdr:to>
    <xdr:pic>
      <xdr:nvPicPr>
        <xdr:cNvPr id="1699815" name="Picture 45" descr="wards_in_Ealing"/>
        <xdr:cNvPicPr>
          <a:picLocks noChangeAspect="1"/>
        </xdr:cNvPicPr>
      </xdr:nvPicPr>
      <xdr:blipFill>
        <a:blip r:embed="rId40"/>
        <a:stretch>
          <a:fillRect/>
        </a:stretch>
      </xdr:blipFill>
      <xdr:spPr>
        <a:xfrm>
          <a:off x="7884160" y="297846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213360</xdr:colOff>
      <xdr:row>723</xdr:row>
      <xdr:rowOff>152400</xdr:rowOff>
    </xdr:from>
    <xdr:to>
      <xdr:col>18</xdr:col>
      <xdr:colOff>91440</xdr:colOff>
      <xdr:row>744</xdr:row>
      <xdr:rowOff>0</xdr:rowOff>
    </xdr:to>
    <xdr:pic>
      <xdr:nvPicPr>
        <xdr:cNvPr id="1699816" name="Picture 69" descr="wards_in_Westminster"/>
        <xdr:cNvPicPr>
          <a:picLocks noChangeAspect="1"/>
        </xdr:cNvPicPr>
      </xdr:nvPicPr>
      <xdr:blipFill>
        <a:blip r:embed="rId41"/>
        <a:stretch>
          <a:fillRect/>
        </a:stretch>
      </xdr:blipFill>
      <xdr:spPr>
        <a:xfrm>
          <a:off x="8097520" y="1114520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10160</xdr:colOff>
      <xdr:row>209</xdr:row>
      <xdr:rowOff>142875</xdr:rowOff>
    </xdr:from>
    <xdr:to>
      <xdr:col>17</xdr:col>
      <xdr:colOff>213360</xdr:colOff>
      <xdr:row>229</xdr:row>
      <xdr:rowOff>142875</xdr:rowOff>
    </xdr:to>
    <xdr:pic>
      <xdr:nvPicPr>
        <xdr:cNvPr id="1699817" name="Picture 70" descr="wards_in_Enfield"/>
        <xdr:cNvPicPr>
          <a:picLocks noChangeAspect="1"/>
        </xdr:cNvPicPr>
      </xdr:nvPicPr>
      <xdr:blipFill>
        <a:blip r:embed="rId42"/>
        <a:stretch>
          <a:fillRect/>
        </a:stretch>
      </xdr:blipFill>
      <xdr:spPr>
        <a:xfrm>
          <a:off x="7894320" y="331089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231</xdr:row>
      <xdr:rowOff>0</xdr:rowOff>
    </xdr:from>
    <xdr:to>
      <xdr:col>17</xdr:col>
      <xdr:colOff>203200</xdr:colOff>
      <xdr:row>251</xdr:row>
      <xdr:rowOff>0</xdr:rowOff>
    </xdr:to>
    <xdr:pic>
      <xdr:nvPicPr>
        <xdr:cNvPr id="1699818" name="Picture 71" descr="wards_in_Greenwich"/>
        <xdr:cNvPicPr>
          <a:picLocks noChangeAspect="1"/>
        </xdr:cNvPicPr>
      </xdr:nvPicPr>
      <xdr:blipFill>
        <a:blip r:embed="rId43"/>
        <a:stretch>
          <a:fillRect/>
        </a:stretch>
      </xdr:blipFill>
      <xdr:spPr>
        <a:xfrm>
          <a:off x="7884160" y="363188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253</xdr:row>
      <xdr:rowOff>0</xdr:rowOff>
    </xdr:from>
    <xdr:to>
      <xdr:col>17</xdr:col>
      <xdr:colOff>203200</xdr:colOff>
      <xdr:row>273</xdr:row>
      <xdr:rowOff>0</xdr:rowOff>
    </xdr:to>
    <xdr:pic>
      <xdr:nvPicPr>
        <xdr:cNvPr id="1699819" name="Picture 72" descr="wards_in_Hackney"/>
        <xdr:cNvPicPr>
          <a:picLocks noChangeAspect="1"/>
        </xdr:cNvPicPr>
      </xdr:nvPicPr>
      <xdr:blipFill>
        <a:blip r:embed="rId44"/>
        <a:stretch>
          <a:fillRect/>
        </a:stretch>
      </xdr:blipFill>
      <xdr:spPr>
        <a:xfrm>
          <a:off x="7884160" y="396716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20320</xdr:colOff>
      <xdr:row>297</xdr:row>
      <xdr:rowOff>28575</xdr:rowOff>
    </xdr:from>
    <xdr:to>
      <xdr:col>17</xdr:col>
      <xdr:colOff>223520</xdr:colOff>
      <xdr:row>317</xdr:row>
      <xdr:rowOff>28575</xdr:rowOff>
    </xdr:to>
    <xdr:pic>
      <xdr:nvPicPr>
        <xdr:cNvPr id="1699820" name="Picture 73" descr="wards_in_Haringey"/>
        <xdr:cNvPicPr>
          <a:picLocks noChangeAspect="1"/>
        </xdr:cNvPicPr>
      </xdr:nvPicPr>
      <xdr:blipFill>
        <a:blip r:embed="rId45"/>
        <a:stretch>
          <a:fillRect/>
        </a:stretch>
      </xdr:blipFill>
      <xdr:spPr>
        <a:xfrm>
          <a:off x="7904480" y="464058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50800</xdr:colOff>
      <xdr:row>274</xdr:row>
      <xdr:rowOff>142875</xdr:rowOff>
    </xdr:from>
    <xdr:to>
      <xdr:col>17</xdr:col>
      <xdr:colOff>254000</xdr:colOff>
      <xdr:row>294</xdr:row>
      <xdr:rowOff>142875</xdr:rowOff>
    </xdr:to>
    <xdr:pic>
      <xdr:nvPicPr>
        <xdr:cNvPr id="1699821" name="Picture 74" descr="wards_in_Hammersmith and Fulham"/>
        <xdr:cNvPicPr>
          <a:picLocks noChangeAspect="1"/>
        </xdr:cNvPicPr>
      </xdr:nvPicPr>
      <xdr:blipFill>
        <a:blip r:embed="rId46"/>
        <a:stretch>
          <a:fillRect/>
        </a:stretch>
      </xdr:blipFill>
      <xdr:spPr>
        <a:xfrm>
          <a:off x="7934960" y="430149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319</xdr:row>
      <xdr:rowOff>19050</xdr:rowOff>
    </xdr:from>
    <xdr:to>
      <xdr:col>17</xdr:col>
      <xdr:colOff>203200</xdr:colOff>
      <xdr:row>339</xdr:row>
      <xdr:rowOff>19050</xdr:rowOff>
    </xdr:to>
    <xdr:pic>
      <xdr:nvPicPr>
        <xdr:cNvPr id="1699822" name="Picture 75" descr="wards_in_Harrow"/>
        <xdr:cNvPicPr>
          <a:picLocks noChangeAspect="1"/>
        </xdr:cNvPicPr>
      </xdr:nvPicPr>
      <xdr:blipFill>
        <a:blip r:embed="rId47"/>
        <a:stretch>
          <a:fillRect/>
        </a:stretch>
      </xdr:blipFill>
      <xdr:spPr>
        <a:xfrm>
          <a:off x="7884160" y="49749075"/>
          <a:ext cx="3454400" cy="3048000"/>
        </a:xfrm>
        <a:prstGeom prst="rect">
          <a:avLst/>
        </a:prstGeom>
        <a:noFill/>
        <a:ln w="3175" cap="flat" cmpd="sng">
          <a:solidFill>
            <a:srgbClr val="000000"/>
          </a:solidFill>
          <a:prstDash val="solid"/>
          <a:miter/>
          <a:headEnd type="none" w="med" len="med"/>
          <a:tailEnd type="none" w="med" len="med"/>
        </a:ln>
      </xdr:spPr>
    </xdr:pic>
    <xdr:clientData/>
  </xdr:twoCellAnchor>
  <xdr:twoCellAnchor editAs="oneCell">
    <xdr:from>
      <xdr:col>12</xdr:col>
      <xdr:colOff>101600</xdr:colOff>
      <xdr:row>341</xdr:row>
      <xdr:rowOff>19050</xdr:rowOff>
    </xdr:from>
    <xdr:to>
      <xdr:col>17</xdr:col>
      <xdr:colOff>304800</xdr:colOff>
      <xdr:row>361</xdr:row>
      <xdr:rowOff>19050</xdr:rowOff>
    </xdr:to>
    <xdr:pic>
      <xdr:nvPicPr>
        <xdr:cNvPr id="1699823" name="Picture 76" descr="wards_in_Havering"/>
        <xdr:cNvPicPr>
          <a:picLocks noChangeAspect="1"/>
        </xdr:cNvPicPr>
      </xdr:nvPicPr>
      <xdr:blipFill>
        <a:blip r:embed="rId48"/>
        <a:stretch>
          <a:fillRect/>
        </a:stretch>
      </xdr:blipFill>
      <xdr:spPr>
        <a:xfrm>
          <a:off x="7985760" y="531018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111760</xdr:colOff>
      <xdr:row>363</xdr:row>
      <xdr:rowOff>28575</xdr:rowOff>
    </xdr:from>
    <xdr:to>
      <xdr:col>17</xdr:col>
      <xdr:colOff>314960</xdr:colOff>
      <xdr:row>383</xdr:row>
      <xdr:rowOff>28575</xdr:rowOff>
    </xdr:to>
    <xdr:pic>
      <xdr:nvPicPr>
        <xdr:cNvPr id="1699824" name="Picture 77" descr="wards_in_Hillingdon"/>
        <xdr:cNvPicPr>
          <a:picLocks noChangeAspect="1"/>
        </xdr:cNvPicPr>
      </xdr:nvPicPr>
      <xdr:blipFill>
        <a:blip r:embed="rId49"/>
        <a:stretch>
          <a:fillRect/>
        </a:stretch>
      </xdr:blipFill>
      <xdr:spPr>
        <a:xfrm>
          <a:off x="7995920" y="564642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50800</xdr:colOff>
      <xdr:row>406</xdr:row>
      <xdr:rowOff>152400</xdr:rowOff>
    </xdr:from>
    <xdr:to>
      <xdr:col>17</xdr:col>
      <xdr:colOff>254000</xdr:colOff>
      <xdr:row>427</xdr:row>
      <xdr:rowOff>0</xdr:rowOff>
    </xdr:to>
    <xdr:pic>
      <xdr:nvPicPr>
        <xdr:cNvPr id="1699825" name="Picture 78" descr="wards_in_Islington"/>
        <xdr:cNvPicPr>
          <a:picLocks noChangeAspect="1"/>
        </xdr:cNvPicPr>
      </xdr:nvPicPr>
      <xdr:blipFill>
        <a:blip r:embed="rId50"/>
        <a:stretch>
          <a:fillRect/>
        </a:stretch>
      </xdr:blipFill>
      <xdr:spPr>
        <a:xfrm>
          <a:off x="7934960" y="631412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30480</xdr:colOff>
      <xdr:row>385</xdr:row>
      <xdr:rowOff>38100</xdr:rowOff>
    </xdr:from>
    <xdr:to>
      <xdr:col>17</xdr:col>
      <xdr:colOff>233680</xdr:colOff>
      <xdr:row>405</xdr:row>
      <xdr:rowOff>38100</xdr:rowOff>
    </xdr:to>
    <xdr:pic>
      <xdr:nvPicPr>
        <xdr:cNvPr id="1699826" name="Picture 79" descr="wards_in_Hounslow"/>
        <xdr:cNvPicPr>
          <a:picLocks noChangeAspect="1"/>
        </xdr:cNvPicPr>
      </xdr:nvPicPr>
      <xdr:blipFill>
        <a:blip r:embed="rId51"/>
        <a:stretch>
          <a:fillRect/>
        </a:stretch>
      </xdr:blipFill>
      <xdr:spPr>
        <a:xfrm>
          <a:off x="7914640" y="598265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152400</xdr:colOff>
      <xdr:row>429</xdr:row>
      <xdr:rowOff>57150</xdr:rowOff>
    </xdr:from>
    <xdr:to>
      <xdr:col>18</xdr:col>
      <xdr:colOff>30480</xdr:colOff>
      <xdr:row>449</xdr:row>
      <xdr:rowOff>57150</xdr:rowOff>
    </xdr:to>
    <xdr:pic>
      <xdr:nvPicPr>
        <xdr:cNvPr id="1699827" name="Picture 80" descr="wards_in_Kensington and Chelsea"/>
        <xdr:cNvPicPr>
          <a:picLocks noChangeAspect="1"/>
        </xdr:cNvPicPr>
      </xdr:nvPicPr>
      <xdr:blipFill>
        <a:blip r:embed="rId52"/>
        <a:stretch>
          <a:fillRect/>
        </a:stretch>
      </xdr:blipFill>
      <xdr:spPr>
        <a:xfrm>
          <a:off x="8036560" y="665511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81280</xdr:colOff>
      <xdr:row>451</xdr:row>
      <xdr:rowOff>38100</xdr:rowOff>
    </xdr:from>
    <xdr:to>
      <xdr:col>17</xdr:col>
      <xdr:colOff>284480</xdr:colOff>
      <xdr:row>471</xdr:row>
      <xdr:rowOff>38100</xdr:rowOff>
    </xdr:to>
    <xdr:pic>
      <xdr:nvPicPr>
        <xdr:cNvPr id="1699828" name="Picture 81" descr="wards_in_Kingston upon Thames"/>
        <xdr:cNvPicPr>
          <a:picLocks noChangeAspect="1"/>
        </xdr:cNvPicPr>
      </xdr:nvPicPr>
      <xdr:blipFill>
        <a:blip r:embed="rId53"/>
        <a:stretch>
          <a:fillRect/>
        </a:stretch>
      </xdr:blipFill>
      <xdr:spPr>
        <a:xfrm>
          <a:off x="7965440" y="698849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132080</xdr:colOff>
      <xdr:row>473</xdr:row>
      <xdr:rowOff>28575</xdr:rowOff>
    </xdr:from>
    <xdr:to>
      <xdr:col>18</xdr:col>
      <xdr:colOff>10160</xdr:colOff>
      <xdr:row>493</xdr:row>
      <xdr:rowOff>28575</xdr:rowOff>
    </xdr:to>
    <xdr:pic>
      <xdr:nvPicPr>
        <xdr:cNvPr id="1699829" name="Picture 82" descr="wards_in_Lambeth"/>
        <xdr:cNvPicPr>
          <a:picLocks noChangeAspect="1"/>
        </xdr:cNvPicPr>
      </xdr:nvPicPr>
      <xdr:blipFill>
        <a:blip r:embed="rId54"/>
        <a:stretch>
          <a:fillRect/>
        </a:stretch>
      </xdr:blipFill>
      <xdr:spPr>
        <a:xfrm>
          <a:off x="8016240" y="732282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91440</xdr:colOff>
      <xdr:row>495</xdr:row>
      <xdr:rowOff>57150</xdr:rowOff>
    </xdr:from>
    <xdr:to>
      <xdr:col>17</xdr:col>
      <xdr:colOff>294640</xdr:colOff>
      <xdr:row>515</xdr:row>
      <xdr:rowOff>57150</xdr:rowOff>
    </xdr:to>
    <xdr:pic>
      <xdr:nvPicPr>
        <xdr:cNvPr id="1699830" name="Picture 83" descr="wards_in_Lewisham"/>
        <xdr:cNvPicPr>
          <a:picLocks noChangeAspect="1"/>
        </xdr:cNvPicPr>
      </xdr:nvPicPr>
      <xdr:blipFill>
        <a:blip r:embed="rId55"/>
        <a:stretch>
          <a:fillRect/>
        </a:stretch>
      </xdr:blipFill>
      <xdr:spPr>
        <a:xfrm>
          <a:off x="7975600" y="766095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132080</xdr:colOff>
      <xdr:row>517</xdr:row>
      <xdr:rowOff>76200</xdr:rowOff>
    </xdr:from>
    <xdr:to>
      <xdr:col>18</xdr:col>
      <xdr:colOff>10160</xdr:colOff>
      <xdr:row>537</xdr:row>
      <xdr:rowOff>76200</xdr:rowOff>
    </xdr:to>
    <xdr:pic>
      <xdr:nvPicPr>
        <xdr:cNvPr id="1699831" name="Picture 84" descr="wards_in_Merton"/>
        <xdr:cNvPicPr>
          <a:picLocks noChangeAspect="1"/>
        </xdr:cNvPicPr>
      </xdr:nvPicPr>
      <xdr:blipFill>
        <a:blip r:embed="rId56"/>
        <a:stretch>
          <a:fillRect/>
        </a:stretch>
      </xdr:blipFill>
      <xdr:spPr>
        <a:xfrm>
          <a:off x="8016240" y="799814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162560</xdr:colOff>
      <xdr:row>539</xdr:row>
      <xdr:rowOff>66675</xdr:rowOff>
    </xdr:from>
    <xdr:to>
      <xdr:col>18</xdr:col>
      <xdr:colOff>40640</xdr:colOff>
      <xdr:row>559</xdr:row>
      <xdr:rowOff>66675</xdr:rowOff>
    </xdr:to>
    <xdr:pic>
      <xdr:nvPicPr>
        <xdr:cNvPr id="1699832" name="Picture 85" descr="wards_in_Newham"/>
        <xdr:cNvPicPr>
          <a:picLocks noChangeAspect="1"/>
        </xdr:cNvPicPr>
      </xdr:nvPicPr>
      <xdr:blipFill>
        <a:blip r:embed="rId57"/>
        <a:stretch>
          <a:fillRect/>
        </a:stretch>
      </xdr:blipFill>
      <xdr:spPr>
        <a:xfrm>
          <a:off x="8046720" y="833247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121920</xdr:colOff>
      <xdr:row>561</xdr:row>
      <xdr:rowOff>152400</xdr:rowOff>
    </xdr:from>
    <xdr:to>
      <xdr:col>18</xdr:col>
      <xdr:colOff>0</xdr:colOff>
      <xdr:row>582</xdr:row>
      <xdr:rowOff>0</xdr:rowOff>
    </xdr:to>
    <xdr:pic>
      <xdr:nvPicPr>
        <xdr:cNvPr id="1699833" name="Picture 86" descr="wards_in_Redbridge"/>
        <xdr:cNvPicPr>
          <a:picLocks noChangeAspect="1"/>
        </xdr:cNvPicPr>
      </xdr:nvPicPr>
      <xdr:blipFill>
        <a:blip r:embed="rId58"/>
        <a:stretch>
          <a:fillRect/>
        </a:stretch>
      </xdr:blipFill>
      <xdr:spPr>
        <a:xfrm>
          <a:off x="8006080" y="867632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172720</xdr:colOff>
      <xdr:row>584</xdr:row>
      <xdr:rowOff>152400</xdr:rowOff>
    </xdr:from>
    <xdr:to>
      <xdr:col>18</xdr:col>
      <xdr:colOff>50800</xdr:colOff>
      <xdr:row>605</xdr:row>
      <xdr:rowOff>0</xdr:rowOff>
    </xdr:to>
    <xdr:pic>
      <xdr:nvPicPr>
        <xdr:cNvPr id="1699834" name="Picture 87" descr="wards_in_Richmond upon Thames"/>
        <xdr:cNvPicPr>
          <a:picLocks noChangeAspect="1"/>
        </xdr:cNvPicPr>
      </xdr:nvPicPr>
      <xdr:blipFill>
        <a:blip r:embed="rId59"/>
        <a:stretch>
          <a:fillRect/>
        </a:stretch>
      </xdr:blipFill>
      <xdr:spPr>
        <a:xfrm>
          <a:off x="8056880" y="902684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162560</xdr:colOff>
      <xdr:row>608</xdr:row>
      <xdr:rowOff>66675</xdr:rowOff>
    </xdr:from>
    <xdr:to>
      <xdr:col>18</xdr:col>
      <xdr:colOff>40640</xdr:colOff>
      <xdr:row>628</xdr:row>
      <xdr:rowOff>66675</xdr:rowOff>
    </xdr:to>
    <xdr:pic>
      <xdr:nvPicPr>
        <xdr:cNvPr id="1699835" name="Picture 88" descr="wards_in_Southwark"/>
        <xdr:cNvPicPr>
          <a:picLocks noChangeAspect="1"/>
        </xdr:cNvPicPr>
      </xdr:nvPicPr>
      <xdr:blipFill>
        <a:blip r:embed="rId60"/>
        <a:stretch>
          <a:fillRect/>
        </a:stretch>
      </xdr:blipFill>
      <xdr:spPr>
        <a:xfrm>
          <a:off x="8046720" y="938403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142240</xdr:colOff>
      <xdr:row>632</xdr:row>
      <xdr:rowOff>19050</xdr:rowOff>
    </xdr:from>
    <xdr:to>
      <xdr:col>18</xdr:col>
      <xdr:colOff>20320</xdr:colOff>
      <xdr:row>652</xdr:row>
      <xdr:rowOff>19050</xdr:rowOff>
    </xdr:to>
    <xdr:pic>
      <xdr:nvPicPr>
        <xdr:cNvPr id="1699836" name="Picture 89" descr="wards_in_Sutton"/>
        <xdr:cNvPicPr>
          <a:picLocks noChangeAspect="1"/>
        </xdr:cNvPicPr>
      </xdr:nvPicPr>
      <xdr:blipFill>
        <a:blip r:embed="rId61"/>
        <a:stretch>
          <a:fillRect/>
        </a:stretch>
      </xdr:blipFill>
      <xdr:spPr>
        <a:xfrm>
          <a:off x="8026400" y="974502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152400</xdr:colOff>
      <xdr:row>654</xdr:row>
      <xdr:rowOff>57150</xdr:rowOff>
    </xdr:from>
    <xdr:to>
      <xdr:col>18</xdr:col>
      <xdr:colOff>30480</xdr:colOff>
      <xdr:row>674</xdr:row>
      <xdr:rowOff>57150</xdr:rowOff>
    </xdr:to>
    <xdr:pic>
      <xdr:nvPicPr>
        <xdr:cNvPr id="1699837" name="Picture 90" descr="wards_in_Tower Hamlets"/>
        <xdr:cNvPicPr>
          <a:picLocks noChangeAspect="1"/>
        </xdr:cNvPicPr>
      </xdr:nvPicPr>
      <xdr:blipFill>
        <a:blip r:embed="rId62"/>
        <a:stretch>
          <a:fillRect/>
        </a:stretch>
      </xdr:blipFill>
      <xdr:spPr>
        <a:xfrm>
          <a:off x="8036560" y="1008411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172720</xdr:colOff>
      <xdr:row>677</xdr:row>
      <xdr:rowOff>9525</xdr:rowOff>
    </xdr:from>
    <xdr:to>
      <xdr:col>18</xdr:col>
      <xdr:colOff>50800</xdr:colOff>
      <xdr:row>697</xdr:row>
      <xdr:rowOff>9525</xdr:rowOff>
    </xdr:to>
    <xdr:pic>
      <xdr:nvPicPr>
        <xdr:cNvPr id="1699838" name="Picture 91" descr="wards_in_Waltham Forest"/>
        <xdr:cNvPicPr>
          <a:picLocks noChangeAspect="1"/>
        </xdr:cNvPicPr>
      </xdr:nvPicPr>
      <xdr:blipFill>
        <a:blip r:embed="rId63"/>
        <a:stretch>
          <a:fillRect/>
        </a:stretch>
      </xdr:blipFill>
      <xdr:spPr>
        <a:xfrm>
          <a:off x="8056880" y="10429875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182880</xdr:colOff>
      <xdr:row>701</xdr:row>
      <xdr:rowOff>0</xdr:rowOff>
    </xdr:from>
    <xdr:to>
      <xdr:col>18</xdr:col>
      <xdr:colOff>60960</xdr:colOff>
      <xdr:row>721</xdr:row>
      <xdr:rowOff>0</xdr:rowOff>
    </xdr:to>
    <xdr:pic>
      <xdr:nvPicPr>
        <xdr:cNvPr id="1699839" name="Picture 92" descr="wards_in_Wandsworth"/>
        <xdr:cNvPicPr>
          <a:picLocks noChangeAspect="1"/>
        </xdr:cNvPicPr>
      </xdr:nvPicPr>
      <xdr:blipFill>
        <a:blip r:embed="rId64"/>
        <a:stretch>
          <a:fillRect/>
        </a:stretch>
      </xdr:blipFill>
      <xdr:spPr>
        <a:xfrm>
          <a:off x="8067040" y="1079468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xdr:from>
      <xdr:col>10</xdr:col>
      <xdr:colOff>213360</xdr:colOff>
      <xdr:row>0</xdr:row>
      <xdr:rowOff>57150</xdr:rowOff>
    </xdr:from>
    <xdr:to>
      <xdr:col>12</xdr:col>
      <xdr:colOff>650240</xdr:colOff>
      <xdr:row>0</xdr:row>
      <xdr:rowOff>171450</xdr:rowOff>
    </xdr:to>
    <xdr:pic>
      <xdr:nvPicPr>
        <xdr:cNvPr id="2219008" name="Picture 9" descr="gla"/>
        <xdr:cNvPicPr>
          <a:picLocks noChangeAspect="1"/>
        </xdr:cNvPicPr>
      </xdr:nvPicPr>
      <xdr:blipFill>
        <a:blip r:embed="rId65"/>
        <a:stretch>
          <a:fillRect/>
        </a:stretch>
      </xdr:blipFill>
      <xdr:spPr>
        <a:xfrm>
          <a:off x="6797040" y="57150"/>
          <a:ext cx="1737360" cy="1143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30480</xdr:colOff>
      <xdr:row>0</xdr:row>
      <xdr:rowOff>66675</xdr:rowOff>
    </xdr:from>
    <xdr:to>
      <xdr:col>6</xdr:col>
      <xdr:colOff>254000</xdr:colOff>
      <xdr:row>0</xdr:row>
      <xdr:rowOff>180975</xdr:rowOff>
    </xdr:to>
    <xdr:pic>
      <xdr:nvPicPr>
        <xdr:cNvPr id="140357" name="Picture 9" descr="gla"/>
        <xdr:cNvPicPr>
          <a:picLocks noChangeAspect="1"/>
        </xdr:cNvPicPr>
      </xdr:nvPicPr>
      <xdr:blipFill>
        <a:blip r:embed="rId1"/>
        <a:stretch>
          <a:fillRect/>
        </a:stretch>
      </xdr:blipFill>
      <xdr:spPr>
        <a:xfrm>
          <a:off x="6289040" y="66675"/>
          <a:ext cx="1737360" cy="1143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11</xdr:col>
      <xdr:colOff>30480</xdr:colOff>
      <xdr:row>16</xdr:row>
      <xdr:rowOff>0</xdr:rowOff>
    </xdr:from>
    <xdr:to>
      <xdr:col>11</xdr:col>
      <xdr:colOff>314960</xdr:colOff>
      <xdr:row>17</xdr:row>
      <xdr:rowOff>19050</xdr:rowOff>
    </xdr:to>
    <xdr:sp>
      <xdr:nvSpPr>
        <xdr:cNvPr id="2185239" name="Freeform 4"/>
        <xdr:cNvSpPr/>
      </xdr:nvSpPr>
      <xdr:spPr>
        <a:xfrm>
          <a:off x="7416800" y="2552065"/>
          <a:ext cx="284480" cy="171450"/>
        </a:xfrm>
        <a:custGeom>
          <a:avLst/>
          <a:gdLst>
            <a:gd name="txL" fmla="*/ 0 w 28"/>
            <a:gd name="txT" fmla="*/ 0 h 18"/>
            <a:gd name="txR" fmla="*/ 28 w 28"/>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28" h="18">
              <a:moveTo>
                <a:pt x="1" y="1"/>
              </a:moveTo>
              <a:lnTo>
                <a:pt x="1" y="1"/>
              </a:lnTo>
              <a:lnTo>
                <a:pt x="3" y="1"/>
              </a:lnTo>
              <a:lnTo>
                <a:pt x="4" y="2"/>
              </a:lnTo>
              <a:lnTo>
                <a:pt x="5" y="2"/>
              </a:lnTo>
              <a:lnTo>
                <a:pt x="6" y="2"/>
              </a:lnTo>
              <a:lnTo>
                <a:pt x="7" y="2"/>
              </a:lnTo>
              <a:lnTo>
                <a:pt x="8" y="1"/>
              </a:lnTo>
              <a:lnTo>
                <a:pt x="9" y="1"/>
              </a:lnTo>
              <a:lnTo>
                <a:pt x="10" y="1"/>
              </a:lnTo>
              <a:lnTo>
                <a:pt x="11" y="0"/>
              </a:lnTo>
              <a:lnTo>
                <a:pt x="12" y="1"/>
              </a:lnTo>
              <a:lnTo>
                <a:pt x="14" y="0"/>
              </a:lnTo>
              <a:lnTo>
                <a:pt x="15" y="0"/>
              </a:lnTo>
              <a:lnTo>
                <a:pt x="15" y="1"/>
              </a:lnTo>
              <a:lnTo>
                <a:pt x="16" y="2"/>
              </a:lnTo>
              <a:lnTo>
                <a:pt x="17" y="2"/>
              </a:lnTo>
              <a:lnTo>
                <a:pt x="18" y="3"/>
              </a:lnTo>
              <a:lnTo>
                <a:pt x="20" y="4"/>
              </a:lnTo>
              <a:lnTo>
                <a:pt x="21" y="5"/>
              </a:lnTo>
              <a:lnTo>
                <a:pt x="22" y="6"/>
              </a:lnTo>
              <a:lnTo>
                <a:pt x="23" y="7"/>
              </a:lnTo>
              <a:lnTo>
                <a:pt x="24" y="7"/>
              </a:lnTo>
              <a:lnTo>
                <a:pt x="24" y="8"/>
              </a:lnTo>
              <a:lnTo>
                <a:pt x="25" y="9"/>
              </a:lnTo>
              <a:lnTo>
                <a:pt x="26" y="9"/>
              </a:lnTo>
              <a:lnTo>
                <a:pt x="27" y="10"/>
              </a:lnTo>
              <a:lnTo>
                <a:pt x="28" y="11"/>
              </a:lnTo>
              <a:lnTo>
                <a:pt x="26" y="12"/>
              </a:lnTo>
              <a:lnTo>
                <a:pt x="25" y="12"/>
              </a:lnTo>
              <a:lnTo>
                <a:pt x="24" y="12"/>
              </a:lnTo>
              <a:lnTo>
                <a:pt x="23" y="12"/>
              </a:lnTo>
              <a:lnTo>
                <a:pt x="22" y="12"/>
              </a:lnTo>
              <a:lnTo>
                <a:pt x="21" y="12"/>
              </a:lnTo>
              <a:lnTo>
                <a:pt x="20" y="11"/>
              </a:lnTo>
              <a:lnTo>
                <a:pt x="19" y="11"/>
              </a:lnTo>
              <a:lnTo>
                <a:pt x="18" y="11"/>
              </a:lnTo>
              <a:lnTo>
                <a:pt x="17" y="10"/>
              </a:lnTo>
              <a:lnTo>
                <a:pt x="16" y="9"/>
              </a:lnTo>
              <a:lnTo>
                <a:pt x="16" y="10"/>
              </a:lnTo>
              <a:lnTo>
                <a:pt x="18" y="11"/>
              </a:lnTo>
              <a:lnTo>
                <a:pt x="18" y="12"/>
              </a:lnTo>
              <a:lnTo>
                <a:pt x="20" y="13"/>
              </a:lnTo>
              <a:lnTo>
                <a:pt x="19" y="13"/>
              </a:lnTo>
              <a:lnTo>
                <a:pt x="18" y="14"/>
              </a:lnTo>
              <a:lnTo>
                <a:pt x="17" y="15"/>
              </a:lnTo>
              <a:lnTo>
                <a:pt x="16" y="15"/>
              </a:lnTo>
              <a:lnTo>
                <a:pt x="15" y="15"/>
              </a:lnTo>
              <a:lnTo>
                <a:pt x="14" y="16"/>
              </a:lnTo>
              <a:lnTo>
                <a:pt x="13" y="17"/>
              </a:lnTo>
              <a:lnTo>
                <a:pt x="12" y="18"/>
              </a:lnTo>
              <a:lnTo>
                <a:pt x="10" y="18"/>
              </a:lnTo>
              <a:lnTo>
                <a:pt x="9" y="18"/>
              </a:lnTo>
              <a:lnTo>
                <a:pt x="9" y="17"/>
              </a:lnTo>
              <a:lnTo>
                <a:pt x="8" y="16"/>
              </a:lnTo>
              <a:lnTo>
                <a:pt x="8" y="14"/>
              </a:lnTo>
              <a:lnTo>
                <a:pt x="7" y="13"/>
              </a:lnTo>
              <a:lnTo>
                <a:pt x="6" y="12"/>
              </a:lnTo>
              <a:lnTo>
                <a:pt x="5" y="13"/>
              </a:lnTo>
              <a:lnTo>
                <a:pt x="4" y="13"/>
              </a:lnTo>
              <a:lnTo>
                <a:pt x="2" y="14"/>
              </a:lnTo>
              <a:lnTo>
                <a:pt x="2" y="13"/>
              </a:lnTo>
              <a:lnTo>
                <a:pt x="2" y="12"/>
              </a:lnTo>
              <a:lnTo>
                <a:pt x="2" y="11"/>
              </a:lnTo>
              <a:lnTo>
                <a:pt x="1" y="10"/>
              </a:lnTo>
              <a:lnTo>
                <a:pt x="0" y="9"/>
              </a:lnTo>
              <a:lnTo>
                <a:pt x="0" y="8"/>
              </a:lnTo>
              <a:lnTo>
                <a:pt x="0" y="6"/>
              </a:lnTo>
              <a:lnTo>
                <a:pt x="0" y="5"/>
              </a:lnTo>
              <a:lnTo>
                <a:pt x="0" y="4"/>
              </a:lnTo>
              <a:lnTo>
                <a:pt x="1" y="3"/>
              </a:lnTo>
              <a:lnTo>
                <a:pt x="1" y="2"/>
              </a:lnTo>
              <a:lnTo>
                <a:pt x="1"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60960</xdr:colOff>
      <xdr:row>15</xdr:row>
      <xdr:rowOff>38100</xdr:rowOff>
    </xdr:from>
    <xdr:to>
      <xdr:col>12</xdr:col>
      <xdr:colOff>375920</xdr:colOff>
      <xdr:row>16</xdr:row>
      <xdr:rowOff>47625</xdr:rowOff>
    </xdr:to>
    <xdr:sp>
      <xdr:nvSpPr>
        <xdr:cNvPr id="2185240" name="Freeform 5"/>
        <xdr:cNvSpPr/>
      </xdr:nvSpPr>
      <xdr:spPr>
        <a:xfrm>
          <a:off x="8097520" y="2437765"/>
          <a:ext cx="314960" cy="161925"/>
        </a:xfrm>
        <a:custGeom>
          <a:avLst/>
          <a:gdLst>
            <a:gd name="txL" fmla="*/ 0 w 31"/>
            <a:gd name="txT" fmla="*/ 0 h 18"/>
            <a:gd name="txR" fmla="*/ 31 w 31"/>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1" h="18">
              <a:moveTo>
                <a:pt x="1" y="13"/>
              </a:moveTo>
              <a:lnTo>
                <a:pt x="2" y="13"/>
              </a:lnTo>
              <a:lnTo>
                <a:pt x="4" y="12"/>
              </a:lnTo>
              <a:lnTo>
                <a:pt x="5" y="12"/>
              </a:lnTo>
              <a:lnTo>
                <a:pt x="6" y="12"/>
              </a:lnTo>
              <a:lnTo>
                <a:pt x="6" y="11"/>
              </a:lnTo>
              <a:lnTo>
                <a:pt x="8" y="10"/>
              </a:lnTo>
              <a:lnTo>
                <a:pt x="9" y="11"/>
              </a:lnTo>
              <a:lnTo>
                <a:pt x="11" y="11"/>
              </a:lnTo>
              <a:lnTo>
                <a:pt x="11" y="10"/>
              </a:lnTo>
              <a:lnTo>
                <a:pt x="11" y="9"/>
              </a:lnTo>
              <a:lnTo>
                <a:pt x="12" y="8"/>
              </a:lnTo>
              <a:lnTo>
                <a:pt x="13" y="8"/>
              </a:lnTo>
              <a:lnTo>
                <a:pt x="14" y="8"/>
              </a:lnTo>
              <a:lnTo>
                <a:pt x="15" y="8"/>
              </a:lnTo>
              <a:lnTo>
                <a:pt x="14" y="7"/>
              </a:lnTo>
              <a:lnTo>
                <a:pt x="14" y="6"/>
              </a:lnTo>
              <a:lnTo>
                <a:pt x="13" y="5"/>
              </a:lnTo>
              <a:lnTo>
                <a:pt x="12" y="5"/>
              </a:lnTo>
              <a:lnTo>
                <a:pt x="11" y="3"/>
              </a:lnTo>
              <a:lnTo>
                <a:pt x="11" y="2"/>
              </a:lnTo>
              <a:lnTo>
                <a:pt x="11" y="1"/>
              </a:lnTo>
              <a:lnTo>
                <a:pt x="12" y="1"/>
              </a:lnTo>
              <a:lnTo>
                <a:pt x="13" y="0"/>
              </a:lnTo>
              <a:lnTo>
                <a:pt x="14" y="0"/>
              </a:lnTo>
              <a:lnTo>
                <a:pt x="16" y="0"/>
              </a:lnTo>
              <a:lnTo>
                <a:pt x="17" y="0"/>
              </a:lnTo>
              <a:lnTo>
                <a:pt x="18" y="0"/>
              </a:lnTo>
              <a:lnTo>
                <a:pt x="19" y="0"/>
              </a:lnTo>
              <a:lnTo>
                <a:pt x="20" y="0"/>
              </a:lnTo>
              <a:lnTo>
                <a:pt x="21" y="0"/>
              </a:lnTo>
              <a:lnTo>
                <a:pt x="22" y="0"/>
              </a:lnTo>
              <a:lnTo>
                <a:pt x="23" y="0"/>
              </a:lnTo>
              <a:lnTo>
                <a:pt x="25" y="0"/>
              </a:lnTo>
              <a:lnTo>
                <a:pt x="25" y="2"/>
              </a:lnTo>
              <a:lnTo>
                <a:pt x="25" y="3"/>
              </a:lnTo>
              <a:lnTo>
                <a:pt x="26" y="5"/>
              </a:lnTo>
              <a:lnTo>
                <a:pt x="26" y="6"/>
              </a:lnTo>
              <a:lnTo>
                <a:pt x="28" y="5"/>
              </a:lnTo>
              <a:lnTo>
                <a:pt x="28" y="7"/>
              </a:lnTo>
              <a:lnTo>
                <a:pt x="28" y="8"/>
              </a:lnTo>
              <a:lnTo>
                <a:pt x="29" y="9"/>
              </a:lnTo>
              <a:lnTo>
                <a:pt x="29" y="10"/>
              </a:lnTo>
              <a:lnTo>
                <a:pt x="30" y="11"/>
              </a:lnTo>
              <a:lnTo>
                <a:pt x="31" y="12"/>
              </a:lnTo>
              <a:lnTo>
                <a:pt x="31" y="13"/>
              </a:lnTo>
              <a:lnTo>
                <a:pt x="30" y="13"/>
              </a:lnTo>
              <a:lnTo>
                <a:pt x="28" y="14"/>
              </a:lnTo>
              <a:lnTo>
                <a:pt x="27" y="14"/>
              </a:lnTo>
              <a:lnTo>
                <a:pt x="26" y="14"/>
              </a:lnTo>
              <a:lnTo>
                <a:pt x="25" y="15"/>
              </a:lnTo>
              <a:lnTo>
                <a:pt x="24" y="15"/>
              </a:lnTo>
              <a:lnTo>
                <a:pt x="23" y="15"/>
              </a:lnTo>
              <a:lnTo>
                <a:pt x="22" y="15"/>
              </a:lnTo>
              <a:lnTo>
                <a:pt x="21" y="16"/>
              </a:lnTo>
              <a:lnTo>
                <a:pt x="20" y="16"/>
              </a:lnTo>
              <a:lnTo>
                <a:pt x="19" y="16"/>
              </a:lnTo>
              <a:lnTo>
                <a:pt x="17" y="16"/>
              </a:lnTo>
              <a:lnTo>
                <a:pt x="16" y="16"/>
              </a:lnTo>
              <a:lnTo>
                <a:pt x="15" y="16"/>
              </a:lnTo>
              <a:lnTo>
                <a:pt x="14" y="16"/>
              </a:lnTo>
              <a:lnTo>
                <a:pt x="13" y="17"/>
              </a:lnTo>
              <a:lnTo>
                <a:pt x="12" y="17"/>
              </a:lnTo>
              <a:lnTo>
                <a:pt x="11" y="17"/>
              </a:lnTo>
              <a:lnTo>
                <a:pt x="9" y="17"/>
              </a:lnTo>
              <a:lnTo>
                <a:pt x="8" y="17"/>
              </a:lnTo>
              <a:lnTo>
                <a:pt x="6" y="17"/>
              </a:lnTo>
              <a:lnTo>
                <a:pt x="5" y="18"/>
              </a:lnTo>
              <a:lnTo>
                <a:pt x="4" y="18"/>
              </a:lnTo>
              <a:lnTo>
                <a:pt x="3" y="18"/>
              </a:lnTo>
              <a:lnTo>
                <a:pt x="3" y="16"/>
              </a:lnTo>
              <a:lnTo>
                <a:pt x="2" y="15"/>
              </a:lnTo>
              <a:lnTo>
                <a:pt x="1" y="14"/>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436880</xdr:colOff>
      <xdr:row>13</xdr:row>
      <xdr:rowOff>161925</xdr:rowOff>
    </xdr:from>
    <xdr:to>
      <xdr:col>12</xdr:col>
      <xdr:colOff>10160</xdr:colOff>
      <xdr:row>15</xdr:row>
      <xdr:rowOff>104775</xdr:rowOff>
    </xdr:to>
    <xdr:sp>
      <xdr:nvSpPr>
        <xdr:cNvPr id="2185241" name="Freeform 6"/>
        <xdr:cNvSpPr>
          <a:spLocks noEditPoints="1"/>
        </xdr:cNvSpPr>
      </xdr:nvSpPr>
      <xdr:spPr>
        <a:xfrm>
          <a:off x="7823200" y="2247265"/>
          <a:ext cx="223520" cy="257175"/>
        </a:xfrm>
        <a:custGeom>
          <a:avLst/>
          <a:gdLst>
            <a:gd name="txL" fmla="*/ 0 w 22"/>
            <a:gd name="txT" fmla="*/ 0 h 28"/>
            <a:gd name="txR" fmla="*/ 22 w 22"/>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22" h="28">
              <a:moveTo>
                <a:pt x="1" y="22"/>
              </a:moveTo>
              <a:lnTo>
                <a:pt x="2" y="21"/>
              </a:lnTo>
              <a:lnTo>
                <a:pt x="4" y="20"/>
              </a:lnTo>
              <a:lnTo>
                <a:pt x="5" y="20"/>
              </a:lnTo>
              <a:lnTo>
                <a:pt x="6" y="20"/>
              </a:lnTo>
              <a:lnTo>
                <a:pt x="7" y="19"/>
              </a:lnTo>
              <a:lnTo>
                <a:pt x="7" y="18"/>
              </a:lnTo>
              <a:lnTo>
                <a:pt x="8" y="17"/>
              </a:lnTo>
              <a:lnTo>
                <a:pt x="8" y="16"/>
              </a:lnTo>
              <a:lnTo>
                <a:pt x="9" y="15"/>
              </a:lnTo>
              <a:lnTo>
                <a:pt x="8" y="14"/>
              </a:lnTo>
              <a:lnTo>
                <a:pt x="7" y="13"/>
              </a:lnTo>
              <a:lnTo>
                <a:pt x="8" y="12"/>
              </a:lnTo>
              <a:lnTo>
                <a:pt x="9" y="12"/>
              </a:lnTo>
              <a:lnTo>
                <a:pt x="10" y="12"/>
              </a:lnTo>
              <a:lnTo>
                <a:pt x="11" y="12"/>
              </a:lnTo>
              <a:lnTo>
                <a:pt x="12" y="12"/>
              </a:lnTo>
              <a:lnTo>
                <a:pt x="13" y="11"/>
              </a:lnTo>
              <a:lnTo>
                <a:pt x="14" y="11"/>
              </a:lnTo>
              <a:lnTo>
                <a:pt x="15" y="10"/>
              </a:lnTo>
              <a:lnTo>
                <a:pt x="14" y="10"/>
              </a:lnTo>
              <a:lnTo>
                <a:pt x="13" y="9"/>
              </a:lnTo>
              <a:lnTo>
                <a:pt x="12" y="9"/>
              </a:lnTo>
              <a:lnTo>
                <a:pt x="12" y="8"/>
              </a:lnTo>
              <a:lnTo>
                <a:pt x="12" y="7"/>
              </a:lnTo>
              <a:lnTo>
                <a:pt x="13" y="7"/>
              </a:lnTo>
              <a:lnTo>
                <a:pt x="13" y="6"/>
              </a:lnTo>
              <a:lnTo>
                <a:pt x="13" y="5"/>
              </a:lnTo>
              <a:lnTo>
                <a:pt x="13" y="4"/>
              </a:lnTo>
              <a:lnTo>
                <a:pt x="14" y="4"/>
              </a:lnTo>
              <a:lnTo>
                <a:pt x="14" y="3"/>
              </a:lnTo>
              <a:lnTo>
                <a:pt x="14" y="2"/>
              </a:lnTo>
              <a:lnTo>
                <a:pt x="15" y="2"/>
              </a:lnTo>
              <a:lnTo>
                <a:pt x="16" y="1"/>
              </a:lnTo>
              <a:lnTo>
                <a:pt x="17" y="1"/>
              </a:lnTo>
              <a:lnTo>
                <a:pt x="18" y="1"/>
              </a:lnTo>
              <a:lnTo>
                <a:pt x="19" y="0"/>
              </a:lnTo>
              <a:lnTo>
                <a:pt x="19" y="1"/>
              </a:lnTo>
              <a:lnTo>
                <a:pt x="19" y="2"/>
              </a:lnTo>
              <a:lnTo>
                <a:pt x="18" y="3"/>
              </a:lnTo>
              <a:lnTo>
                <a:pt x="19" y="4"/>
              </a:lnTo>
              <a:lnTo>
                <a:pt x="19" y="5"/>
              </a:lnTo>
              <a:lnTo>
                <a:pt x="19" y="6"/>
              </a:lnTo>
              <a:lnTo>
                <a:pt x="19" y="7"/>
              </a:lnTo>
              <a:lnTo>
                <a:pt x="20" y="7"/>
              </a:lnTo>
              <a:lnTo>
                <a:pt x="20" y="8"/>
              </a:lnTo>
              <a:lnTo>
                <a:pt x="21" y="9"/>
              </a:lnTo>
              <a:lnTo>
                <a:pt x="21" y="10"/>
              </a:lnTo>
              <a:lnTo>
                <a:pt x="22" y="11"/>
              </a:lnTo>
              <a:lnTo>
                <a:pt x="22" y="12"/>
              </a:lnTo>
              <a:lnTo>
                <a:pt x="22" y="14"/>
              </a:lnTo>
              <a:lnTo>
                <a:pt x="22" y="15"/>
              </a:lnTo>
              <a:lnTo>
                <a:pt x="21" y="16"/>
              </a:lnTo>
              <a:lnTo>
                <a:pt x="21" y="17"/>
              </a:lnTo>
              <a:lnTo>
                <a:pt x="20" y="17"/>
              </a:lnTo>
              <a:lnTo>
                <a:pt x="20" y="19"/>
              </a:lnTo>
              <a:lnTo>
                <a:pt x="20" y="20"/>
              </a:lnTo>
              <a:lnTo>
                <a:pt x="19" y="21"/>
              </a:lnTo>
              <a:lnTo>
                <a:pt x="19" y="22"/>
              </a:lnTo>
              <a:lnTo>
                <a:pt x="18" y="23"/>
              </a:lnTo>
              <a:lnTo>
                <a:pt x="18" y="24"/>
              </a:lnTo>
              <a:lnTo>
                <a:pt x="18" y="25"/>
              </a:lnTo>
              <a:lnTo>
                <a:pt x="17" y="26"/>
              </a:lnTo>
              <a:lnTo>
                <a:pt x="17" y="28"/>
              </a:lnTo>
              <a:lnTo>
                <a:pt x="16" y="28"/>
              </a:lnTo>
              <a:lnTo>
                <a:pt x="15" y="28"/>
              </a:lnTo>
              <a:lnTo>
                <a:pt x="14" y="27"/>
              </a:lnTo>
              <a:lnTo>
                <a:pt x="13" y="27"/>
              </a:lnTo>
              <a:lnTo>
                <a:pt x="12" y="27"/>
              </a:lnTo>
              <a:lnTo>
                <a:pt x="11" y="27"/>
              </a:lnTo>
              <a:lnTo>
                <a:pt x="10" y="26"/>
              </a:lnTo>
              <a:lnTo>
                <a:pt x="9" y="26"/>
              </a:lnTo>
              <a:lnTo>
                <a:pt x="7" y="26"/>
              </a:lnTo>
              <a:lnTo>
                <a:pt x="4" y="25"/>
              </a:lnTo>
              <a:lnTo>
                <a:pt x="3" y="25"/>
              </a:lnTo>
              <a:lnTo>
                <a:pt x="1" y="25"/>
              </a:lnTo>
              <a:lnTo>
                <a:pt x="1" y="24"/>
              </a:lnTo>
              <a:lnTo>
                <a:pt x="0" y="23"/>
              </a:lnTo>
              <a:lnTo>
                <a:pt x="1" y="22"/>
              </a:lnTo>
              <a:moveTo>
                <a:pt x="8" y="12"/>
              </a:moveTo>
              <a:lnTo>
                <a:pt x="8" y="12"/>
              </a:lnTo>
              <a:moveTo>
                <a:pt x="13" y="6"/>
              </a:moveTo>
              <a:lnTo>
                <a:pt x="13" y="7"/>
              </a:lnTo>
              <a:lnTo>
                <a:pt x="12" y="7"/>
              </a:lnTo>
              <a:lnTo>
                <a:pt x="13" y="6"/>
              </a:lnTo>
              <a:moveTo>
                <a:pt x="8" y="14"/>
              </a:moveTo>
              <a:lnTo>
                <a:pt x="8" y="14"/>
              </a:lnTo>
              <a:moveTo>
                <a:pt x="7" y="13"/>
              </a:moveTo>
              <a:lnTo>
                <a:pt x="7" y="13"/>
              </a:lnTo>
              <a:moveTo>
                <a:pt x="13" y="9"/>
              </a:moveTo>
              <a:lnTo>
                <a:pt x="13" y="9"/>
              </a:lnTo>
              <a:lnTo>
                <a:pt x="12" y="9"/>
              </a:lnTo>
              <a:lnTo>
                <a:pt x="13" y="9"/>
              </a:lnTo>
              <a:moveTo>
                <a:pt x="13" y="12"/>
              </a:moveTo>
              <a:lnTo>
                <a:pt x="13" y="11"/>
              </a:lnTo>
              <a:lnTo>
                <a:pt x="12" y="12"/>
              </a:lnTo>
              <a:lnTo>
                <a:pt x="13" y="12"/>
              </a:lnTo>
              <a:moveTo>
                <a:pt x="14" y="10"/>
              </a:moveTo>
              <a:lnTo>
                <a:pt x="14" y="10"/>
              </a:lnTo>
              <a:lnTo>
                <a:pt x="13" y="9"/>
              </a:lnTo>
              <a:lnTo>
                <a:pt x="14" y="10"/>
              </a:lnTo>
              <a:moveTo>
                <a:pt x="7" y="18"/>
              </a:moveTo>
              <a:lnTo>
                <a:pt x="7" y="19"/>
              </a:lnTo>
              <a:lnTo>
                <a:pt x="7" y="18"/>
              </a:lnTo>
              <a:moveTo>
                <a:pt x="11" y="12"/>
              </a:moveTo>
              <a:lnTo>
                <a:pt x="11" y="12"/>
              </a:lnTo>
              <a:lnTo>
                <a:pt x="10" y="12"/>
              </a:lnTo>
              <a:lnTo>
                <a:pt x="11" y="12"/>
              </a:lnTo>
              <a:moveTo>
                <a:pt x="14" y="2"/>
              </a:moveTo>
              <a:lnTo>
                <a:pt x="14" y="2"/>
              </a:lnTo>
              <a:moveTo>
                <a:pt x="6" y="20"/>
              </a:moveTo>
              <a:lnTo>
                <a:pt x="6" y="20"/>
              </a:lnTo>
              <a:moveTo>
                <a:pt x="5" y="20"/>
              </a:moveTo>
              <a:lnTo>
                <a:pt x="5" y="20"/>
              </a:lnTo>
              <a:lnTo>
                <a:pt x="6" y="20"/>
              </a:lnTo>
              <a:lnTo>
                <a:pt x="5" y="20"/>
              </a:lnTo>
              <a:lnTo>
                <a:pt x="4" y="20"/>
              </a:lnTo>
              <a:lnTo>
                <a:pt x="5" y="20"/>
              </a:lnTo>
              <a:moveTo>
                <a:pt x="19" y="5"/>
              </a:moveTo>
              <a:lnTo>
                <a:pt x="19" y="4"/>
              </a:lnTo>
              <a:lnTo>
                <a:pt x="19" y="5"/>
              </a:lnTo>
              <a:moveTo>
                <a:pt x="4" y="20"/>
              </a:moveTo>
              <a:lnTo>
                <a:pt x="4" y="20"/>
              </a:lnTo>
              <a:moveTo>
                <a:pt x="15" y="2"/>
              </a:moveTo>
              <a:lnTo>
                <a:pt x="15" y="2"/>
              </a:lnTo>
              <a:lnTo>
                <a:pt x="16" y="1"/>
              </a:lnTo>
              <a:lnTo>
                <a:pt x="15" y="2"/>
              </a:lnTo>
              <a:moveTo>
                <a:pt x="19" y="2"/>
              </a:moveTo>
              <a:lnTo>
                <a:pt x="19" y="2"/>
              </a:lnTo>
              <a:lnTo>
                <a:pt x="19" y="1"/>
              </a:lnTo>
              <a:lnTo>
                <a:pt x="19" y="2"/>
              </a:lnTo>
              <a:moveTo>
                <a:pt x="19" y="0"/>
              </a:moveTo>
              <a:lnTo>
                <a:pt x="18" y="1"/>
              </a:lnTo>
              <a:lnTo>
                <a:pt x="17" y="1"/>
              </a:lnTo>
              <a:lnTo>
                <a:pt x="19" y="0"/>
              </a:lnTo>
              <a:moveTo>
                <a:pt x="19" y="6"/>
              </a:moveTo>
              <a:lnTo>
                <a:pt x="19" y="6"/>
              </a:lnTo>
              <a:moveTo>
                <a:pt x="22" y="12"/>
              </a:moveTo>
              <a:lnTo>
                <a:pt x="22" y="12"/>
              </a:lnTo>
              <a:moveTo>
                <a:pt x="9" y="15"/>
              </a:moveTo>
              <a:lnTo>
                <a:pt x="9" y="15"/>
              </a:lnTo>
              <a:moveTo>
                <a:pt x="22" y="11"/>
              </a:moveTo>
              <a:lnTo>
                <a:pt x="21" y="10"/>
              </a:lnTo>
              <a:lnTo>
                <a:pt x="22" y="11"/>
              </a:lnTo>
              <a:moveTo>
                <a:pt x="20" y="8"/>
              </a:moveTo>
              <a:lnTo>
                <a:pt x="20" y="8"/>
              </a:lnTo>
              <a:lnTo>
                <a:pt x="21" y="9"/>
              </a:lnTo>
              <a:lnTo>
                <a:pt x="20" y="9"/>
              </a:lnTo>
              <a:lnTo>
                <a:pt x="20" y="8"/>
              </a:lnTo>
              <a:moveTo>
                <a:pt x="20" y="7"/>
              </a:moveTo>
              <a:lnTo>
                <a:pt x="20" y="7"/>
              </a:lnTo>
              <a:moveTo>
                <a:pt x="19" y="0"/>
              </a:moveTo>
              <a:lnTo>
                <a:pt x="19"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640080</xdr:colOff>
      <xdr:row>10</xdr:row>
      <xdr:rowOff>85725</xdr:rowOff>
    </xdr:from>
    <xdr:to>
      <xdr:col>12</xdr:col>
      <xdr:colOff>243840</xdr:colOff>
      <xdr:row>13</xdr:row>
      <xdr:rowOff>57150</xdr:rowOff>
    </xdr:to>
    <xdr:sp>
      <xdr:nvSpPr>
        <xdr:cNvPr id="2185242" name="Freeform 7"/>
        <xdr:cNvSpPr/>
      </xdr:nvSpPr>
      <xdr:spPr>
        <a:xfrm>
          <a:off x="8026400" y="1723390"/>
          <a:ext cx="254000" cy="428625"/>
        </a:xfrm>
        <a:custGeom>
          <a:avLst/>
          <a:gdLst>
            <a:gd name="txL" fmla="*/ 0 w 25"/>
            <a:gd name="txT" fmla="*/ 0 h 48"/>
            <a:gd name="txR" fmla="*/ 25 w 25"/>
            <a:gd name="txB" fmla="*/ 48 h 48"/>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48">
              <a:moveTo>
                <a:pt x="16" y="4"/>
              </a:moveTo>
              <a:lnTo>
                <a:pt x="16" y="4"/>
              </a:lnTo>
              <a:lnTo>
                <a:pt x="19" y="1"/>
              </a:lnTo>
              <a:lnTo>
                <a:pt x="20" y="0"/>
              </a:lnTo>
              <a:lnTo>
                <a:pt x="21" y="1"/>
              </a:lnTo>
              <a:lnTo>
                <a:pt x="21" y="2"/>
              </a:lnTo>
              <a:lnTo>
                <a:pt x="21" y="4"/>
              </a:lnTo>
              <a:lnTo>
                <a:pt x="22" y="5"/>
              </a:lnTo>
              <a:lnTo>
                <a:pt x="23" y="4"/>
              </a:lnTo>
              <a:lnTo>
                <a:pt x="24" y="5"/>
              </a:lnTo>
              <a:lnTo>
                <a:pt x="25" y="6"/>
              </a:lnTo>
              <a:lnTo>
                <a:pt x="25" y="8"/>
              </a:lnTo>
              <a:lnTo>
                <a:pt x="25" y="9"/>
              </a:lnTo>
              <a:lnTo>
                <a:pt x="24" y="11"/>
              </a:lnTo>
              <a:lnTo>
                <a:pt x="24" y="12"/>
              </a:lnTo>
              <a:lnTo>
                <a:pt x="24" y="13"/>
              </a:lnTo>
              <a:lnTo>
                <a:pt x="25" y="15"/>
              </a:lnTo>
              <a:lnTo>
                <a:pt x="25" y="16"/>
              </a:lnTo>
              <a:lnTo>
                <a:pt x="25" y="17"/>
              </a:lnTo>
              <a:lnTo>
                <a:pt x="25" y="19"/>
              </a:lnTo>
              <a:lnTo>
                <a:pt x="25" y="20"/>
              </a:lnTo>
              <a:lnTo>
                <a:pt x="25" y="22"/>
              </a:lnTo>
              <a:lnTo>
                <a:pt x="25" y="23"/>
              </a:lnTo>
              <a:lnTo>
                <a:pt x="25" y="25"/>
              </a:lnTo>
              <a:lnTo>
                <a:pt x="25" y="26"/>
              </a:lnTo>
              <a:lnTo>
                <a:pt x="24" y="28"/>
              </a:lnTo>
              <a:lnTo>
                <a:pt x="24" y="29"/>
              </a:lnTo>
              <a:lnTo>
                <a:pt x="23" y="31"/>
              </a:lnTo>
              <a:lnTo>
                <a:pt x="22" y="33"/>
              </a:lnTo>
              <a:lnTo>
                <a:pt x="21" y="34"/>
              </a:lnTo>
              <a:lnTo>
                <a:pt x="21" y="36"/>
              </a:lnTo>
              <a:lnTo>
                <a:pt x="21" y="37"/>
              </a:lnTo>
              <a:lnTo>
                <a:pt x="21" y="38"/>
              </a:lnTo>
              <a:lnTo>
                <a:pt x="21" y="39"/>
              </a:lnTo>
              <a:lnTo>
                <a:pt x="19" y="40"/>
              </a:lnTo>
              <a:lnTo>
                <a:pt x="18" y="40"/>
              </a:lnTo>
              <a:lnTo>
                <a:pt x="17" y="40"/>
              </a:lnTo>
              <a:lnTo>
                <a:pt x="16" y="41"/>
              </a:lnTo>
              <a:lnTo>
                <a:pt x="16" y="42"/>
              </a:lnTo>
              <a:lnTo>
                <a:pt x="16" y="43"/>
              </a:lnTo>
              <a:lnTo>
                <a:pt x="16" y="44"/>
              </a:lnTo>
              <a:lnTo>
                <a:pt x="16" y="45"/>
              </a:lnTo>
              <a:lnTo>
                <a:pt x="15" y="46"/>
              </a:lnTo>
              <a:lnTo>
                <a:pt x="14" y="46"/>
              </a:lnTo>
              <a:lnTo>
                <a:pt x="13" y="46"/>
              </a:lnTo>
              <a:lnTo>
                <a:pt x="12" y="46"/>
              </a:lnTo>
              <a:lnTo>
                <a:pt x="11" y="46"/>
              </a:lnTo>
              <a:lnTo>
                <a:pt x="10" y="46"/>
              </a:lnTo>
              <a:lnTo>
                <a:pt x="9" y="47"/>
              </a:lnTo>
              <a:lnTo>
                <a:pt x="8" y="47"/>
              </a:lnTo>
              <a:lnTo>
                <a:pt x="7" y="47"/>
              </a:lnTo>
              <a:lnTo>
                <a:pt x="6" y="48"/>
              </a:lnTo>
              <a:lnTo>
                <a:pt x="4" y="48"/>
              </a:lnTo>
              <a:lnTo>
                <a:pt x="4" y="47"/>
              </a:lnTo>
              <a:lnTo>
                <a:pt x="5" y="46"/>
              </a:lnTo>
              <a:lnTo>
                <a:pt x="5" y="45"/>
              </a:lnTo>
              <a:lnTo>
                <a:pt x="5" y="44"/>
              </a:lnTo>
              <a:lnTo>
                <a:pt x="4" y="44"/>
              </a:lnTo>
              <a:lnTo>
                <a:pt x="4" y="43"/>
              </a:lnTo>
              <a:lnTo>
                <a:pt x="3" y="42"/>
              </a:lnTo>
              <a:lnTo>
                <a:pt x="3" y="41"/>
              </a:lnTo>
              <a:lnTo>
                <a:pt x="3" y="40"/>
              </a:lnTo>
              <a:lnTo>
                <a:pt x="4" y="39"/>
              </a:lnTo>
              <a:lnTo>
                <a:pt x="5" y="38"/>
              </a:lnTo>
              <a:lnTo>
                <a:pt x="5" y="37"/>
              </a:lnTo>
              <a:lnTo>
                <a:pt x="5" y="36"/>
              </a:lnTo>
              <a:lnTo>
                <a:pt x="5" y="34"/>
              </a:lnTo>
              <a:lnTo>
                <a:pt x="6" y="33"/>
              </a:lnTo>
              <a:lnTo>
                <a:pt x="7" y="33"/>
              </a:lnTo>
              <a:lnTo>
                <a:pt x="7" y="32"/>
              </a:lnTo>
              <a:lnTo>
                <a:pt x="6" y="31"/>
              </a:lnTo>
              <a:lnTo>
                <a:pt x="5" y="31"/>
              </a:lnTo>
              <a:lnTo>
                <a:pt x="4" y="30"/>
              </a:lnTo>
              <a:lnTo>
                <a:pt x="2" y="30"/>
              </a:lnTo>
              <a:lnTo>
                <a:pt x="1" y="30"/>
              </a:lnTo>
              <a:lnTo>
                <a:pt x="1" y="29"/>
              </a:lnTo>
              <a:lnTo>
                <a:pt x="1" y="27"/>
              </a:lnTo>
              <a:lnTo>
                <a:pt x="1" y="26"/>
              </a:lnTo>
              <a:lnTo>
                <a:pt x="1" y="25"/>
              </a:lnTo>
              <a:lnTo>
                <a:pt x="0" y="24"/>
              </a:lnTo>
              <a:lnTo>
                <a:pt x="0" y="23"/>
              </a:lnTo>
              <a:lnTo>
                <a:pt x="0" y="22"/>
              </a:lnTo>
              <a:lnTo>
                <a:pt x="1" y="21"/>
              </a:lnTo>
              <a:lnTo>
                <a:pt x="2" y="21"/>
              </a:lnTo>
              <a:lnTo>
                <a:pt x="3" y="21"/>
              </a:lnTo>
              <a:lnTo>
                <a:pt x="4" y="20"/>
              </a:lnTo>
              <a:lnTo>
                <a:pt x="4" y="19"/>
              </a:lnTo>
              <a:lnTo>
                <a:pt x="3" y="17"/>
              </a:lnTo>
              <a:lnTo>
                <a:pt x="3" y="16"/>
              </a:lnTo>
              <a:lnTo>
                <a:pt x="4" y="15"/>
              </a:lnTo>
              <a:lnTo>
                <a:pt x="5" y="14"/>
              </a:lnTo>
              <a:lnTo>
                <a:pt x="6" y="13"/>
              </a:lnTo>
              <a:lnTo>
                <a:pt x="8" y="12"/>
              </a:lnTo>
              <a:lnTo>
                <a:pt x="10" y="10"/>
              </a:lnTo>
              <a:lnTo>
                <a:pt x="11" y="10"/>
              </a:lnTo>
              <a:lnTo>
                <a:pt x="12" y="8"/>
              </a:lnTo>
              <a:lnTo>
                <a:pt x="13" y="7"/>
              </a:lnTo>
              <a:lnTo>
                <a:pt x="15" y="5"/>
              </a:lnTo>
              <a:lnTo>
                <a:pt x="16"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314960</xdr:colOff>
      <xdr:row>13</xdr:row>
      <xdr:rowOff>123825</xdr:rowOff>
    </xdr:from>
    <xdr:to>
      <xdr:col>13</xdr:col>
      <xdr:colOff>20320</xdr:colOff>
      <xdr:row>16</xdr:row>
      <xdr:rowOff>0</xdr:rowOff>
    </xdr:to>
    <xdr:sp>
      <xdr:nvSpPr>
        <xdr:cNvPr id="2185243" name="Freeform 8"/>
        <xdr:cNvSpPr/>
      </xdr:nvSpPr>
      <xdr:spPr>
        <a:xfrm>
          <a:off x="8351520" y="2218690"/>
          <a:ext cx="355600" cy="333375"/>
        </a:xfrm>
        <a:custGeom>
          <a:avLst/>
          <a:gdLst>
            <a:gd name="txL" fmla="*/ 0 w 35"/>
            <a:gd name="txT" fmla="*/ 0 h 38"/>
            <a:gd name="txR" fmla="*/ 35 w 35"/>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5" h="38">
              <a:moveTo>
                <a:pt x="1" y="25"/>
              </a:moveTo>
              <a:lnTo>
                <a:pt x="2" y="25"/>
              </a:lnTo>
              <a:lnTo>
                <a:pt x="3" y="25"/>
              </a:lnTo>
              <a:lnTo>
                <a:pt x="4" y="24"/>
              </a:lnTo>
              <a:lnTo>
                <a:pt x="5" y="23"/>
              </a:lnTo>
              <a:lnTo>
                <a:pt x="5" y="22"/>
              </a:lnTo>
              <a:lnTo>
                <a:pt x="4" y="21"/>
              </a:lnTo>
              <a:lnTo>
                <a:pt x="4" y="20"/>
              </a:lnTo>
              <a:lnTo>
                <a:pt x="4" y="19"/>
              </a:lnTo>
              <a:lnTo>
                <a:pt x="4" y="18"/>
              </a:lnTo>
              <a:lnTo>
                <a:pt x="4" y="17"/>
              </a:lnTo>
              <a:lnTo>
                <a:pt x="4" y="16"/>
              </a:lnTo>
              <a:lnTo>
                <a:pt x="5" y="17"/>
              </a:lnTo>
              <a:lnTo>
                <a:pt x="6" y="17"/>
              </a:lnTo>
              <a:lnTo>
                <a:pt x="7" y="17"/>
              </a:lnTo>
              <a:lnTo>
                <a:pt x="8" y="16"/>
              </a:lnTo>
              <a:lnTo>
                <a:pt x="9" y="16"/>
              </a:lnTo>
              <a:lnTo>
                <a:pt x="10" y="15"/>
              </a:lnTo>
              <a:lnTo>
                <a:pt x="11" y="15"/>
              </a:lnTo>
              <a:lnTo>
                <a:pt x="12" y="15"/>
              </a:lnTo>
              <a:lnTo>
                <a:pt x="13" y="14"/>
              </a:lnTo>
              <a:lnTo>
                <a:pt x="13" y="13"/>
              </a:lnTo>
              <a:lnTo>
                <a:pt x="13" y="12"/>
              </a:lnTo>
              <a:lnTo>
                <a:pt x="13" y="11"/>
              </a:lnTo>
              <a:lnTo>
                <a:pt x="13" y="10"/>
              </a:lnTo>
              <a:lnTo>
                <a:pt x="12" y="8"/>
              </a:lnTo>
              <a:lnTo>
                <a:pt x="12" y="7"/>
              </a:lnTo>
              <a:lnTo>
                <a:pt x="12" y="6"/>
              </a:lnTo>
              <a:lnTo>
                <a:pt x="12" y="4"/>
              </a:lnTo>
              <a:lnTo>
                <a:pt x="13" y="3"/>
              </a:lnTo>
              <a:lnTo>
                <a:pt x="14" y="3"/>
              </a:lnTo>
              <a:lnTo>
                <a:pt x="15" y="2"/>
              </a:lnTo>
              <a:lnTo>
                <a:pt x="17" y="2"/>
              </a:lnTo>
              <a:lnTo>
                <a:pt x="18" y="1"/>
              </a:lnTo>
              <a:lnTo>
                <a:pt x="19" y="2"/>
              </a:lnTo>
              <a:lnTo>
                <a:pt x="20" y="2"/>
              </a:lnTo>
              <a:lnTo>
                <a:pt x="21" y="2"/>
              </a:lnTo>
              <a:lnTo>
                <a:pt x="22" y="1"/>
              </a:lnTo>
              <a:lnTo>
                <a:pt x="23" y="1"/>
              </a:lnTo>
              <a:lnTo>
                <a:pt x="24" y="1"/>
              </a:lnTo>
              <a:lnTo>
                <a:pt x="25" y="2"/>
              </a:lnTo>
              <a:lnTo>
                <a:pt x="27" y="2"/>
              </a:lnTo>
              <a:lnTo>
                <a:pt x="28" y="2"/>
              </a:lnTo>
              <a:lnTo>
                <a:pt x="28" y="1"/>
              </a:lnTo>
              <a:lnTo>
                <a:pt x="29" y="0"/>
              </a:lnTo>
              <a:lnTo>
                <a:pt x="29" y="1"/>
              </a:lnTo>
              <a:lnTo>
                <a:pt x="29" y="2"/>
              </a:lnTo>
              <a:lnTo>
                <a:pt x="28" y="3"/>
              </a:lnTo>
              <a:lnTo>
                <a:pt x="28" y="4"/>
              </a:lnTo>
              <a:lnTo>
                <a:pt x="27" y="5"/>
              </a:lnTo>
              <a:lnTo>
                <a:pt x="27" y="6"/>
              </a:lnTo>
              <a:lnTo>
                <a:pt x="27" y="7"/>
              </a:lnTo>
              <a:lnTo>
                <a:pt x="28" y="8"/>
              </a:lnTo>
              <a:lnTo>
                <a:pt x="29" y="9"/>
              </a:lnTo>
              <a:lnTo>
                <a:pt x="29" y="10"/>
              </a:lnTo>
              <a:lnTo>
                <a:pt x="29" y="12"/>
              </a:lnTo>
              <a:lnTo>
                <a:pt x="29" y="13"/>
              </a:lnTo>
              <a:lnTo>
                <a:pt x="29" y="14"/>
              </a:lnTo>
              <a:lnTo>
                <a:pt x="30" y="15"/>
              </a:lnTo>
              <a:lnTo>
                <a:pt x="31" y="15"/>
              </a:lnTo>
              <a:lnTo>
                <a:pt x="32" y="16"/>
              </a:lnTo>
              <a:lnTo>
                <a:pt x="32" y="17"/>
              </a:lnTo>
              <a:lnTo>
                <a:pt x="32" y="18"/>
              </a:lnTo>
              <a:lnTo>
                <a:pt x="33" y="19"/>
              </a:lnTo>
              <a:lnTo>
                <a:pt x="34" y="20"/>
              </a:lnTo>
              <a:lnTo>
                <a:pt x="35" y="21"/>
              </a:lnTo>
              <a:lnTo>
                <a:pt x="35" y="23"/>
              </a:lnTo>
              <a:lnTo>
                <a:pt x="34" y="24"/>
              </a:lnTo>
              <a:lnTo>
                <a:pt x="33" y="25"/>
              </a:lnTo>
              <a:lnTo>
                <a:pt x="33" y="26"/>
              </a:lnTo>
              <a:lnTo>
                <a:pt x="32" y="27"/>
              </a:lnTo>
              <a:lnTo>
                <a:pt x="32" y="28"/>
              </a:lnTo>
              <a:lnTo>
                <a:pt x="31" y="30"/>
              </a:lnTo>
              <a:lnTo>
                <a:pt x="29" y="31"/>
              </a:lnTo>
              <a:lnTo>
                <a:pt x="28" y="31"/>
              </a:lnTo>
              <a:lnTo>
                <a:pt x="24" y="32"/>
              </a:lnTo>
              <a:lnTo>
                <a:pt x="23" y="33"/>
              </a:lnTo>
              <a:lnTo>
                <a:pt x="22" y="33"/>
              </a:lnTo>
              <a:lnTo>
                <a:pt x="20" y="33"/>
              </a:lnTo>
              <a:lnTo>
                <a:pt x="19" y="34"/>
              </a:lnTo>
              <a:lnTo>
                <a:pt x="18" y="34"/>
              </a:lnTo>
              <a:lnTo>
                <a:pt x="16" y="35"/>
              </a:lnTo>
              <a:lnTo>
                <a:pt x="15" y="35"/>
              </a:lnTo>
              <a:lnTo>
                <a:pt x="14" y="35"/>
              </a:lnTo>
              <a:lnTo>
                <a:pt x="12" y="36"/>
              </a:lnTo>
              <a:lnTo>
                <a:pt x="11" y="36"/>
              </a:lnTo>
              <a:lnTo>
                <a:pt x="10" y="37"/>
              </a:lnTo>
              <a:lnTo>
                <a:pt x="9" y="37"/>
              </a:lnTo>
              <a:lnTo>
                <a:pt x="8" y="37"/>
              </a:lnTo>
              <a:lnTo>
                <a:pt x="7" y="37"/>
              </a:lnTo>
              <a:lnTo>
                <a:pt x="6" y="38"/>
              </a:lnTo>
              <a:lnTo>
                <a:pt x="6" y="37"/>
              </a:lnTo>
              <a:lnTo>
                <a:pt x="5" y="36"/>
              </a:lnTo>
              <a:lnTo>
                <a:pt x="4" y="35"/>
              </a:lnTo>
              <a:lnTo>
                <a:pt x="4" y="34"/>
              </a:lnTo>
              <a:lnTo>
                <a:pt x="3" y="33"/>
              </a:lnTo>
              <a:lnTo>
                <a:pt x="3" y="32"/>
              </a:lnTo>
              <a:lnTo>
                <a:pt x="3" y="30"/>
              </a:lnTo>
              <a:lnTo>
                <a:pt x="1" y="31"/>
              </a:lnTo>
              <a:lnTo>
                <a:pt x="1" y="30"/>
              </a:lnTo>
              <a:lnTo>
                <a:pt x="0" y="28"/>
              </a:lnTo>
              <a:lnTo>
                <a:pt x="0" y="27"/>
              </a:lnTo>
              <a:lnTo>
                <a:pt x="0" y="25"/>
              </a:lnTo>
              <a:lnTo>
                <a:pt x="1"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193040</xdr:colOff>
      <xdr:row>16</xdr:row>
      <xdr:rowOff>66675</xdr:rowOff>
    </xdr:from>
    <xdr:to>
      <xdr:col>11</xdr:col>
      <xdr:colOff>619760</xdr:colOff>
      <xdr:row>17</xdr:row>
      <xdr:rowOff>47625</xdr:rowOff>
    </xdr:to>
    <xdr:sp>
      <xdr:nvSpPr>
        <xdr:cNvPr id="2185244" name="Freeform 9"/>
        <xdr:cNvSpPr/>
      </xdr:nvSpPr>
      <xdr:spPr>
        <a:xfrm>
          <a:off x="7579360" y="2618740"/>
          <a:ext cx="426720" cy="133350"/>
        </a:xfrm>
        <a:custGeom>
          <a:avLst/>
          <a:gdLst>
            <a:gd name="txL" fmla="*/ 0 w 42"/>
            <a:gd name="txT" fmla="*/ 0 h 14"/>
            <a:gd name="txR" fmla="*/ 42 w 42"/>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2" h="14">
              <a:moveTo>
                <a:pt x="10" y="5"/>
              </a:moveTo>
              <a:lnTo>
                <a:pt x="12" y="4"/>
              </a:lnTo>
              <a:lnTo>
                <a:pt x="14" y="4"/>
              </a:lnTo>
              <a:lnTo>
                <a:pt x="15" y="4"/>
              </a:lnTo>
              <a:lnTo>
                <a:pt x="16" y="4"/>
              </a:lnTo>
              <a:lnTo>
                <a:pt x="17" y="3"/>
              </a:lnTo>
              <a:lnTo>
                <a:pt x="19" y="3"/>
              </a:lnTo>
              <a:lnTo>
                <a:pt x="20" y="3"/>
              </a:lnTo>
              <a:lnTo>
                <a:pt x="21" y="3"/>
              </a:lnTo>
              <a:lnTo>
                <a:pt x="22" y="2"/>
              </a:lnTo>
              <a:lnTo>
                <a:pt x="23" y="2"/>
              </a:lnTo>
              <a:lnTo>
                <a:pt x="24" y="2"/>
              </a:lnTo>
              <a:lnTo>
                <a:pt x="26" y="2"/>
              </a:lnTo>
              <a:lnTo>
                <a:pt x="27" y="2"/>
              </a:lnTo>
              <a:lnTo>
                <a:pt x="28" y="2"/>
              </a:lnTo>
              <a:lnTo>
                <a:pt x="29" y="1"/>
              </a:lnTo>
              <a:lnTo>
                <a:pt x="30" y="1"/>
              </a:lnTo>
              <a:lnTo>
                <a:pt x="32" y="1"/>
              </a:lnTo>
              <a:lnTo>
                <a:pt x="33" y="1"/>
              </a:lnTo>
              <a:lnTo>
                <a:pt x="34" y="1"/>
              </a:lnTo>
              <a:lnTo>
                <a:pt x="35" y="1"/>
              </a:lnTo>
              <a:lnTo>
                <a:pt x="36" y="0"/>
              </a:lnTo>
              <a:lnTo>
                <a:pt x="37" y="0"/>
              </a:lnTo>
              <a:lnTo>
                <a:pt x="38" y="0"/>
              </a:lnTo>
              <a:lnTo>
                <a:pt x="39" y="0"/>
              </a:lnTo>
              <a:lnTo>
                <a:pt x="40" y="0"/>
              </a:lnTo>
              <a:lnTo>
                <a:pt x="41" y="0"/>
              </a:lnTo>
              <a:lnTo>
                <a:pt x="41" y="1"/>
              </a:lnTo>
              <a:lnTo>
                <a:pt x="42" y="2"/>
              </a:lnTo>
              <a:lnTo>
                <a:pt x="42" y="3"/>
              </a:lnTo>
              <a:lnTo>
                <a:pt x="42" y="4"/>
              </a:lnTo>
              <a:lnTo>
                <a:pt x="42" y="6"/>
              </a:lnTo>
              <a:lnTo>
                <a:pt x="42" y="7"/>
              </a:lnTo>
              <a:lnTo>
                <a:pt x="42" y="9"/>
              </a:lnTo>
              <a:lnTo>
                <a:pt x="41" y="9"/>
              </a:lnTo>
              <a:lnTo>
                <a:pt x="39" y="9"/>
              </a:lnTo>
              <a:lnTo>
                <a:pt x="38" y="9"/>
              </a:lnTo>
              <a:lnTo>
                <a:pt x="37" y="9"/>
              </a:lnTo>
              <a:lnTo>
                <a:pt x="36" y="9"/>
              </a:lnTo>
              <a:lnTo>
                <a:pt x="35" y="9"/>
              </a:lnTo>
              <a:lnTo>
                <a:pt x="34" y="9"/>
              </a:lnTo>
              <a:lnTo>
                <a:pt x="33" y="9"/>
              </a:lnTo>
              <a:lnTo>
                <a:pt x="33" y="10"/>
              </a:lnTo>
              <a:lnTo>
                <a:pt x="32" y="12"/>
              </a:lnTo>
              <a:lnTo>
                <a:pt x="31" y="12"/>
              </a:lnTo>
              <a:lnTo>
                <a:pt x="30" y="12"/>
              </a:lnTo>
              <a:lnTo>
                <a:pt x="29" y="12"/>
              </a:lnTo>
              <a:lnTo>
                <a:pt x="28" y="12"/>
              </a:lnTo>
              <a:lnTo>
                <a:pt x="27" y="12"/>
              </a:lnTo>
              <a:lnTo>
                <a:pt x="26" y="12"/>
              </a:lnTo>
              <a:lnTo>
                <a:pt x="23" y="13"/>
              </a:lnTo>
              <a:lnTo>
                <a:pt x="21" y="14"/>
              </a:lnTo>
              <a:lnTo>
                <a:pt x="20" y="14"/>
              </a:lnTo>
              <a:lnTo>
                <a:pt x="18" y="14"/>
              </a:lnTo>
              <a:lnTo>
                <a:pt x="17" y="13"/>
              </a:lnTo>
              <a:lnTo>
                <a:pt x="16" y="13"/>
              </a:lnTo>
              <a:lnTo>
                <a:pt x="15" y="13"/>
              </a:lnTo>
              <a:lnTo>
                <a:pt x="14" y="12"/>
              </a:lnTo>
              <a:lnTo>
                <a:pt x="13" y="12"/>
              </a:lnTo>
              <a:lnTo>
                <a:pt x="12" y="11"/>
              </a:lnTo>
              <a:lnTo>
                <a:pt x="11" y="11"/>
              </a:lnTo>
              <a:lnTo>
                <a:pt x="10" y="10"/>
              </a:lnTo>
              <a:lnTo>
                <a:pt x="9" y="10"/>
              </a:lnTo>
              <a:lnTo>
                <a:pt x="8" y="9"/>
              </a:lnTo>
              <a:lnTo>
                <a:pt x="7" y="8"/>
              </a:lnTo>
              <a:lnTo>
                <a:pt x="6" y="8"/>
              </a:lnTo>
              <a:lnTo>
                <a:pt x="5" y="7"/>
              </a:lnTo>
              <a:lnTo>
                <a:pt x="5" y="6"/>
              </a:lnTo>
              <a:lnTo>
                <a:pt x="4" y="6"/>
              </a:lnTo>
              <a:lnTo>
                <a:pt x="2" y="5"/>
              </a:lnTo>
              <a:lnTo>
                <a:pt x="2" y="4"/>
              </a:lnTo>
              <a:lnTo>
                <a:pt x="0" y="3"/>
              </a:lnTo>
              <a:lnTo>
                <a:pt x="0" y="2"/>
              </a:lnTo>
              <a:lnTo>
                <a:pt x="1" y="3"/>
              </a:lnTo>
              <a:lnTo>
                <a:pt x="2" y="4"/>
              </a:lnTo>
              <a:lnTo>
                <a:pt x="3" y="4"/>
              </a:lnTo>
              <a:lnTo>
                <a:pt x="4" y="4"/>
              </a:lnTo>
              <a:lnTo>
                <a:pt x="5" y="5"/>
              </a:lnTo>
              <a:lnTo>
                <a:pt x="6" y="5"/>
              </a:lnTo>
              <a:lnTo>
                <a:pt x="7" y="5"/>
              </a:lnTo>
              <a:lnTo>
                <a:pt x="8" y="5"/>
              </a:lnTo>
              <a:lnTo>
                <a:pt x="9" y="5"/>
              </a:lnTo>
              <a:lnTo>
                <a:pt x="10"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50800</xdr:colOff>
      <xdr:row>16</xdr:row>
      <xdr:rowOff>114300</xdr:rowOff>
    </xdr:from>
    <xdr:to>
      <xdr:col>11</xdr:col>
      <xdr:colOff>396240</xdr:colOff>
      <xdr:row>17</xdr:row>
      <xdr:rowOff>114300</xdr:rowOff>
    </xdr:to>
    <xdr:sp>
      <xdr:nvSpPr>
        <xdr:cNvPr id="2185245" name="Freeform 10"/>
        <xdr:cNvSpPr/>
      </xdr:nvSpPr>
      <xdr:spPr>
        <a:xfrm>
          <a:off x="7437120" y="2666365"/>
          <a:ext cx="345440" cy="152400"/>
        </a:xfrm>
        <a:custGeom>
          <a:avLst/>
          <a:gdLst>
            <a:gd name="txL" fmla="*/ 0 w 34"/>
            <a:gd name="txT" fmla="*/ 0 h 16"/>
            <a:gd name="txR" fmla="*/ 34 w 34"/>
            <a:gd name="txB" fmla="*/ 16 h 16"/>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16">
              <a:moveTo>
                <a:pt x="1" y="2"/>
              </a:moveTo>
              <a:lnTo>
                <a:pt x="2" y="1"/>
              </a:lnTo>
              <a:lnTo>
                <a:pt x="3" y="1"/>
              </a:lnTo>
              <a:lnTo>
                <a:pt x="4" y="0"/>
              </a:lnTo>
              <a:lnTo>
                <a:pt x="5" y="1"/>
              </a:lnTo>
              <a:lnTo>
                <a:pt x="6" y="2"/>
              </a:lnTo>
              <a:lnTo>
                <a:pt x="6" y="4"/>
              </a:lnTo>
              <a:lnTo>
                <a:pt x="7" y="5"/>
              </a:lnTo>
              <a:lnTo>
                <a:pt x="7" y="6"/>
              </a:lnTo>
              <a:lnTo>
                <a:pt x="8" y="6"/>
              </a:lnTo>
              <a:lnTo>
                <a:pt x="10" y="6"/>
              </a:lnTo>
              <a:lnTo>
                <a:pt x="11" y="5"/>
              </a:lnTo>
              <a:lnTo>
                <a:pt x="12" y="4"/>
              </a:lnTo>
              <a:lnTo>
                <a:pt x="13" y="3"/>
              </a:lnTo>
              <a:lnTo>
                <a:pt x="14" y="3"/>
              </a:lnTo>
              <a:lnTo>
                <a:pt x="15" y="3"/>
              </a:lnTo>
              <a:lnTo>
                <a:pt x="16" y="2"/>
              </a:lnTo>
              <a:lnTo>
                <a:pt x="17" y="1"/>
              </a:lnTo>
              <a:lnTo>
                <a:pt x="18" y="1"/>
              </a:lnTo>
              <a:lnTo>
                <a:pt x="19" y="1"/>
              </a:lnTo>
              <a:lnTo>
                <a:pt x="19" y="2"/>
              </a:lnTo>
              <a:lnTo>
                <a:pt x="20" y="3"/>
              </a:lnTo>
              <a:lnTo>
                <a:pt x="21" y="3"/>
              </a:lnTo>
              <a:lnTo>
                <a:pt x="22" y="4"/>
              </a:lnTo>
              <a:lnTo>
                <a:pt x="23" y="5"/>
              </a:lnTo>
              <a:lnTo>
                <a:pt x="24" y="5"/>
              </a:lnTo>
              <a:lnTo>
                <a:pt x="25" y="6"/>
              </a:lnTo>
              <a:lnTo>
                <a:pt x="26" y="6"/>
              </a:lnTo>
              <a:lnTo>
                <a:pt x="27" y="7"/>
              </a:lnTo>
              <a:lnTo>
                <a:pt x="28" y="7"/>
              </a:lnTo>
              <a:lnTo>
                <a:pt x="29" y="8"/>
              </a:lnTo>
              <a:lnTo>
                <a:pt x="30" y="8"/>
              </a:lnTo>
              <a:lnTo>
                <a:pt x="31" y="8"/>
              </a:lnTo>
              <a:lnTo>
                <a:pt x="32" y="9"/>
              </a:lnTo>
              <a:lnTo>
                <a:pt x="34" y="9"/>
              </a:lnTo>
              <a:lnTo>
                <a:pt x="32" y="10"/>
              </a:lnTo>
              <a:lnTo>
                <a:pt x="31" y="10"/>
              </a:lnTo>
              <a:lnTo>
                <a:pt x="29" y="11"/>
              </a:lnTo>
              <a:lnTo>
                <a:pt x="28" y="11"/>
              </a:lnTo>
              <a:lnTo>
                <a:pt x="27" y="11"/>
              </a:lnTo>
              <a:lnTo>
                <a:pt x="26" y="12"/>
              </a:lnTo>
              <a:lnTo>
                <a:pt x="24" y="12"/>
              </a:lnTo>
              <a:lnTo>
                <a:pt x="23" y="13"/>
              </a:lnTo>
              <a:lnTo>
                <a:pt x="22" y="13"/>
              </a:lnTo>
              <a:lnTo>
                <a:pt x="20" y="13"/>
              </a:lnTo>
              <a:lnTo>
                <a:pt x="19" y="14"/>
              </a:lnTo>
              <a:lnTo>
                <a:pt x="18" y="14"/>
              </a:lnTo>
              <a:lnTo>
                <a:pt x="17" y="14"/>
              </a:lnTo>
              <a:lnTo>
                <a:pt x="16" y="15"/>
              </a:lnTo>
              <a:lnTo>
                <a:pt x="13" y="16"/>
              </a:lnTo>
              <a:lnTo>
                <a:pt x="11" y="15"/>
              </a:lnTo>
              <a:lnTo>
                <a:pt x="11" y="14"/>
              </a:lnTo>
              <a:lnTo>
                <a:pt x="9" y="14"/>
              </a:lnTo>
              <a:lnTo>
                <a:pt x="8" y="13"/>
              </a:lnTo>
              <a:lnTo>
                <a:pt x="7" y="13"/>
              </a:lnTo>
              <a:lnTo>
                <a:pt x="6" y="13"/>
              </a:lnTo>
              <a:lnTo>
                <a:pt x="5" y="14"/>
              </a:lnTo>
              <a:lnTo>
                <a:pt x="5" y="13"/>
              </a:lnTo>
              <a:lnTo>
                <a:pt x="5" y="11"/>
              </a:lnTo>
              <a:lnTo>
                <a:pt x="5" y="10"/>
              </a:lnTo>
              <a:lnTo>
                <a:pt x="4" y="9"/>
              </a:lnTo>
              <a:lnTo>
                <a:pt x="4" y="8"/>
              </a:lnTo>
              <a:lnTo>
                <a:pt x="3" y="7"/>
              </a:lnTo>
              <a:lnTo>
                <a:pt x="2" y="4"/>
              </a:lnTo>
              <a:lnTo>
                <a:pt x="1" y="2"/>
              </a:lnTo>
              <a:lnTo>
                <a:pt x="0" y="2"/>
              </a:lnTo>
              <a:lnTo>
                <a:pt x="1"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619760</xdr:colOff>
      <xdr:row>16</xdr:row>
      <xdr:rowOff>38100</xdr:rowOff>
    </xdr:from>
    <xdr:to>
      <xdr:col>12</xdr:col>
      <xdr:colOff>243840</xdr:colOff>
      <xdr:row>17</xdr:row>
      <xdr:rowOff>47625</xdr:rowOff>
    </xdr:to>
    <xdr:sp>
      <xdr:nvSpPr>
        <xdr:cNvPr id="2185246" name="Freeform 11"/>
        <xdr:cNvSpPr/>
      </xdr:nvSpPr>
      <xdr:spPr>
        <a:xfrm>
          <a:off x="8006080" y="2590165"/>
          <a:ext cx="274320" cy="161925"/>
        </a:xfrm>
        <a:custGeom>
          <a:avLst/>
          <a:gdLst>
            <a:gd name="txL" fmla="*/ 0 w 27"/>
            <a:gd name="txT" fmla="*/ 0 h 17"/>
            <a:gd name="txR" fmla="*/ 27 w 27"/>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7" h="17">
              <a:moveTo>
                <a:pt x="0" y="5"/>
              </a:moveTo>
              <a:lnTo>
                <a:pt x="1" y="5"/>
              </a:lnTo>
              <a:lnTo>
                <a:pt x="2" y="5"/>
              </a:lnTo>
              <a:lnTo>
                <a:pt x="3" y="4"/>
              </a:lnTo>
              <a:lnTo>
                <a:pt x="4" y="4"/>
              </a:lnTo>
              <a:lnTo>
                <a:pt x="5" y="4"/>
              </a:lnTo>
              <a:lnTo>
                <a:pt x="5" y="3"/>
              </a:lnTo>
              <a:lnTo>
                <a:pt x="5" y="2"/>
              </a:lnTo>
              <a:lnTo>
                <a:pt x="6" y="2"/>
              </a:lnTo>
              <a:lnTo>
                <a:pt x="7" y="2"/>
              </a:lnTo>
              <a:lnTo>
                <a:pt x="8" y="1"/>
              </a:lnTo>
              <a:lnTo>
                <a:pt x="9" y="1"/>
              </a:lnTo>
              <a:lnTo>
                <a:pt x="11" y="1"/>
              </a:lnTo>
              <a:lnTo>
                <a:pt x="12" y="1"/>
              </a:lnTo>
              <a:lnTo>
                <a:pt x="13" y="1"/>
              </a:lnTo>
              <a:lnTo>
                <a:pt x="14" y="1"/>
              </a:lnTo>
              <a:lnTo>
                <a:pt x="15" y="0"/>
              </a:lnTo>
              <a:lnTo>
                <a:pt x="17" y="0"/>
              </a:lnTo>
              <a:lnTo>
                <a:pt x="18" y="0"/>
              </a:lnTo>
              <a:lnTo>
                <a:pt x="19" y="1"/>
              </a:lnTo>
              <a:lnTo>
                <a:pt x="19" y="2"/>
              </a:lnTo>
              <a:lnTo>
                <a:pt x="20" y="3"/>
              </a:lnTo>
              <a:lnTo>
                <a:pt x="21" y="4"/>
              </a:lnTo>
              <a:lnTo>
                <a:pt x="21" y="5"/>
              </a:lnTo>
              <a:lnTo>
                <a:pt x="22" y="6"/>
              </a:lnTo>
              <a:lnTo>
                <a:pt x="21" y="7"/>
              </a:lnTo>
              <a:lnTo>
                <a:pt x="21" y="8"/>
              </a:lnTo>
              <a:lnTo>
                <a:pt x="21" y="9"/>
              </a:lnTo>
              <a:lnTo>
                <a:pt x="22" y="9"/>
              </a:lnTo>
              <a:lnTo>
                <a:pt x="24" y="9"/>
              </a:lnTo>
              <a:lnTo>
                <a:pt x="25" y="10"/>
              </a:lnTo>
              <a:lnTo>
                <a:pt x="26" y="10"/>
              </a:lnTo>
              <a:lnTo>
                <a:pt x="27" y="10"/>
              </a:lnTo>
              <a:lnTo>
                <a:pt x="27" y="11"/>
              </a:lnTo>
              <a:lnTo>
                <a:pt x="27" y="13"/>
              </a:lnTo>
              <a:lnTo>
                <a:pt x="27" y="14"/>
              </a:lnTo>
              <a:lnTo>
                <a:pt x="26" y="15"/>
              </a:lnTo>
              <a:lnTo>
                <a:pt x="25" y="16"/>
              </a:lnTo>
              <a:lnTo>
                <a:pt x="24" y="16"/>
              </a:lnTo>
              <a:lnTo>
                <a:pt x="22" y="16"/>
              </a:lnTo>
              <a:lnTo>
                <a:pt x="21" y="16"/>
              </a:lnTo>
              <a:lnTo>
                <a:pt x="20" y="16"/>
              </a:lnTo>
              <a:lnTo>
                <a:pt x="19" y="17"/>
              </a:lnTo>
              <a:lnTo>
                <a:pt x="18" y="17"/>
              </a:lnTo>
              <a:lnTo>
                <a:pt x="17" y="17"/>
              </a:lnTo>
              <a:lnTo>
                <a:pt x="15" y="16"/>
              </a:lnTo>
              <a:lnTo>
                <a:pt x="14" y="16"/>
              </a:lnTo>
              <a:lnTo>
                <a:pt x="13" y="16"/>
              </a:lnTo>
              <a:lnTo>
                <a:pt x="12" y="16"/>
              </a:lnTo>
              <a:lnTo>
                <a:pt x="12" y="14"/>
              </a:lnTo>
              <a:lnTo>
                <a:pt x="13" y="13"/>
              </a:lnTo>
              <a:lnTo>
                <a:pt x="13" y="12"/>
              </a:lnTo>
              <a:lnTo>
                <a:pt x="12" y="12"/>
              </a:lnTo>
              <a:lnTo>
                <a:pt x="10" y="12"/>
              </a:lnTo>
              <a:lnTo>
                <a:pt x="9" y="12"/>
              </a:lnTo>
              <a:lnTo>
                <a:pt x="8" y="12"/>
              </a:lnTo>
              <a:lnTo>
                <a:pt x="7" y="12"/>
              </a:lnTo>
              <a:lnTo>
                <a:pt x="6" y="12"/>
              </a:lnTo>
              <a:lnTo>
                <a:pt x="5" y="12"/>
              </a:lnTo>
              <a:lnTo>
                <a:pt x="4" y="12"/>
              </a:lnTo>
              <a:lnTo>
                <a:pt x="3" y="12"/>
              </a:lnTo>
              <a:lnTo>
                <a:pt x="1" y="12"/>
              </a:lnTo>
              <a:lnTo>
                <a:pt x="0" y="12"/>
              </a:lnTo>
              <a:lnTo>
                <a:pt x="0" y="10"/>
              </a:lnTo>
              <a:lnTo>
                <a:pt x="0" y="9"/>
              </a:lnTo>
              <a:lnTo>
                <a:pt x="0" y="7"/>
              </a:lnTo>
              <a:lnTo>
                <a:pt x="0" y="6"/>
              </a:lnTo>
              <a:lnTo>
                <a:pt x="0"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111760</xdr:colOff>
      <xdr:row>13</xdr:row>
      <xdr:rowOff>123825</xdr:rowOff>
    </xdr:from>
    <xdr:to>
      <xdr:col>12</xdr:col>
      <xdr:colOff>447040</xdr:colOff>
      <xdr:row>15</xdr:row>
      <xdr:rowOff>47625</xdr:rowOff>
    </xdr:to>
    <xdr:sp>
      <xdr:nvSpPr>
        <xdr:cNvPr id="2185247" name="Freeform 12"/>
        <xdr:cNvSpPr/>
      </xdr:nvSpPr>
      <xdr:spPr>
        <a:xfrm>
          <a:off x="8148320" y="2218690"/>
          <a:ext cx="335280" cy="228600"/>
        </a:xfrm>
        <a:custGeom>
          <a:avLst/>
          <a:gdLst>
            <a:gd name="txL" fmla="*/ 0 w 33"/>
            <a:gd name="txT" fmla="*/ 0 h 26"/>
            <a:gd name="txR" fmla="*/ 33 w 33"/>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26">
              <a:moveTo>
                <a:pt x="6" y="17"/>
              </a:moveTo>
              <a:lnTo>
                <a:pt x="6" y="16"/>
              </a:lnTo>
              <a:lnTo>
                <a:pt x="5" y="15"/>
              </a:lnTo>
              <a:lnTo>
                <a:pt x="5" y="14"/>
              </a:lnTo>
              <a:lnTo>
                <a:pt x="6" y="13"/>
              </a:lnTo>
              <a:lnTo>
                <a:pt x="7" y="13"/>
              </a:lnTo>
              <a:lnTo>
                <a:pt x="8" y="13"/>
              </a:lnTo>
              <a:lnTo>
                <a:pt x="9" y="14"/>
              </a:lnTo>
              <a:lnTo>
                <a:pt x="9" y="15"/>
              </a:lnTo>
              <a:lnTo>
                <a:pt x="10" y="15"/>
              </a:lnTo>
              <a:lnTo>
                <a:pt x="11" y="14"/>
              </a:lnTo>
              <a:lnTo>
                <a:pt x="11" y="13"/>
              </a:lnTo>
              <a:lnTo>
                <a:pt x="11" y="12"/>
              </a:lnTo>
              <a:lnTo>
                <a:pt x="11" y="11"/>
              </a:lnTo>
              <a:lnTo>
                <a:pt x="11" y="9"/>
              </a:lnTo>
              <a:lnTo>
                <a:pt x="12" y="8"/>
              </a:lnTo>
              <a:lnTo>
                <a:pt x="13" y="7"/>
              </a:lnTo>
              <a:lnTo>
                <a:pt x="13" y="5"/>
              </a:lnTo>
              <a:lnTo>
                <a:pt x="13" y="4"/>
              </a:lnTo>
              <a:lnTo>
                <a:pt x="13" y="3"/>
              </a:lnTo>
              <a:lnTo>
                <a:pt x="13" y="2"/>
              </a:lnTo>
              <a:lnTo>
                <a:pt x="14" y="1"/>
              </a:lnTo>
              <a:lnTo>
                <a:pt x="15" y="1"/>
              </a:lnTo>
              <a:lnTo>
                <a:pt x="16" y="0"/>
              </a:lnTo>
              <a:lnTo>
                <a:pt x="18" y="0"/>
              </a:lnTo>
              <a:lnTo>
                <a:pt x="19" y="2"/>
              </a:lnTo>
              <a:lnTo>
                <a:pt x="20" y="2"/>
              </a:lnTo>
              <a:lnTo>
                <a:pt x="21" y="3"/>
              </a:lnTo>
              <a:lnTo>
                <a:pt x="22" y="4"/>
              </a:lnTo>
              <a:lnTo>
                <a:pt x="23" y="4"/>
              </a:lnTo>
              <a:lnTo>
                <a:pt x="23" y="5"/>
              </a:lnTo>
              <a:lnTo>
                <a:pt x="24" y="6"/>
              </a:lnTo>
              <a:lnTo>
                <a:pt x="25" y="7"/>
              </a:lnTo>
              <a:lnTo>
                <a:pt x="26" y="7"/>
              </a:lnTo>
              <a:lnTo>
                <a:pt x="27" y="7"/>
              </a:lnTo>
              <a:lnTo>
                <a:pt x="28" y="6"/>
              </a:lnTo>
              <a:lnTo>
                <a:pt x="29" y="5"/>
              </a:lnTo>
              <a:lnTo>
                <a:pt x="30" y="5"/>
              </a:lnTo>
              <a:lnTo>
                <a:pt x="31" y="4"/>
              </a:lnTo>
              <a:lnTo>
                <a:pt x="32" y="4"/>
              </a:lnTo>
              <a:lnTo>
                <a:pt x="32" y="6"/>
              </a:lnTo>
              <a:lnTo>
                <a:pt x="32" y="7"/>
              </a:lnTo>
              <a:lnTo>
                <a:pt x="32" y="8"/>
              </a:lnTo>
              <a:lnTo>
                <a:pt x="33" y="10"/>
              </a:lnTo>
              <a:lnTo>
                <a:pt x="33" y="11"/>
              </a:lnTo>
              <a:lnTo>
                <a:pt x="33" y="12"/>
              </a:lnTo>
              <a:lnTo>
                <a:pt x="33" y="13"/>
              </a:lnTo>
              <a:lnTo>
                <a:pt x="33" y="14"/>
              </a:lnTo>
              <a:lnTo>
                <a:pt x="32" y="15"/>
              </a:lnTo>
              <a:lnTo>
                <a:pt x="31" y="15"/>
              </a:lnTo>
              <a:lnTo>
                <a:pt x="30" y="15"/>
              </a:lnTo>
              <a:lnTo>
                <a:pt x="29" y="16"/>
              </a:lnTo>
              <a:lnTo>
                <a:pt x="28" y="16"/>
              </a:lnTo>
              <a:lnTo>
                <a:pt x="27" y="17"/>
              </a:lnTo>
              <a:lnTo>
                <a:pt x="26" y="17"/>
              </a:lnTo>
              <a:lnTo>
                <a:pt x="25" y="17"/>
              </a:lnTo>
              <a:lnTo>
                <a:pt x="24" y="16"/>
              </a:lnTo>
              <a:lnTo>
                <a:pt x="24" y="17"/>
              </a:lnTo>
              <a:lnTo>
                <a:pt x="24" y="18"/>
              </a:lnTo>
              <a:lnTo>
                <a:pt x="24" y="19"/>
              </a:lnTo>
              <a:lnTo>
                <a:pt x="24" y="20"/>
              </a:lnTo>
              <a:lnTo>
                <a:pt x="24" y="21"/>
              </a:lnTo>
              <a:lnTo>
                <a:pt x="25" y="22"/>
              </a:lnTo>
              <a:lnTo>
                <a:pt x="25" y="23"/>
              </a:lnTo>
              <a:lnTo>
                <a:pt x="24" y="24"/>
              </a:lnTo>
              <a:lnTo>
                <a:pt x="23" y="25"/>
              </a:lnTo>
              <a:lnTo>
                <a:pt x="22" y="25"/>
              </a:lnTo>
              <a:lnTo>
                <a:pt x="20" y="25"/>
              </a:lnTo>
              <a:lnTo>
                <a:pt x="18" y="25"/>
              </a:lnTo>
              <a:lnTo>
                <a:pt x="17" y="25"/>
              </a:lnTo>
              <a:lnTo>
                <a:pt x="16" y="25"/>
              </a:lnTo>
              <a:lnTo>
                <a:pt x="15" y="25"/>
              </a:lnTo>
              <a:lnTo>
                <a:pt x="14" y="25"/>
              </a:lnTo>
              <a:lnTo>
                <a:pt x="13" y="25"/>
              </a:lnTo>
              <a:lnTo>
                <a:pt x="12" y="25"/>
              </a:lnTo>
              <a:lnTo>
                <a:pt x="11" y="25"/>
              </a:lnTo>
              <a:lnTo>
                <a:pt x="9" y="25"/>
              </a:lnTo>
              <a:lnTo>
                <a:pt x="8" y="25"/>
              </a:lnTo>
              <a:lnTo>
                <a:pt x="7" y="26"/>
              </a:lnTo>
              <a:lnTo>
                <a:pt x="6" y="26"/>
              </a:lnTo>
              <a:lnTo>
                <a:pt x="5" y="26"/>
              </a:lnTo>
              <a:lnTo>
                <a:pt x="4" y="25"/>
              </a:lnTo>
              <a:lnTo>
                <a:pt x="3" y="25"/>
              </a:lnTo>
              <a:lnTo>
                <a:pt x="2" y="24"/>
              </a:lnTo>
              <a:lnTo>
                <a:pt x="1" y="24"/>
              </a:lnTo>
              <a:lnTo>
                <a:pt x="0" y="23"/>
              </a:lnTo>
              <a:lnTo>
                <a:pt x="1" y="22"/>
              </a:lnTo>
              <a:lnTo>
                <a:pt x="2" y="22"/>
              </a:lnTo>
              <a:lnTo>
                <a:pt x="3" y="21"/>
              </a:lnTo>
              <a:lnTo>
                <a:pt x="4" y="21"/>
              </a:lnTo>
              <a:lnTo>
                <a:pt x="5" y="20"/>
              </a:lnTo>
              <a:lnTo>
                <a:pt x="6" y="20"/>
              </a:lnTo>
              <a:lnTo>
                <a:pt x="7" y="19"/>
              </a:lnTo>
              <a:lnTo>
                <a:pt x="8" y="19"/>
              </a:lnTo>
              <a:lnTo>
                <a:pt x="8" y="18"/>
              </a:lnTo>
              <a:lnTo>
                <a:pt x="7" y="18"/>
              </a:lnTo>
              <a:lnTo>
                <a:pt x="6" y="18"/>
              </a:lnTo>
              <a:lnTo>
                <a:pt x="6" y="1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172720</xdr:colOff>
      <xdr:row>15</xdr:row>
      <xdr:rowOff>57150</xdr:rowOff>
    </xdr:from>
    <xdr:to>
      <xdr:col>11</xdr:col>
      <xdr:colOff>477520</xdr:colOff>
      <xdr:row>16</xdr:row>
      <xdr:rowOff>104775</xdr:rowOff>
    </xdr:to>
    <xdr:sp>
      <xdr:nvSpPr>
        <xdr:cNvPr id="2185248" name="Freeform 13"/>
        <xdr:cNvSpPr/>
      </xdr:nvSpPr>
      <xdr:spPr>
        <a:xfrm>
          <a:off x="7559040" y="2456815"/>
          <a:ext cx="304800" cy="200025"/>
        </a:xfrm>
        <a:custGeom>
          <a:avLst/>
          <a:gdLst>
            <a:gd name="txL" fmla="*/ 0 w 30"/>
            <a:gd name="txT" fmla="*/ 0 h 22"/>
            <a:gd name="txR" fmla="*/ 30 w 30"/>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0" h="22">
              <a:moveTo>
                <a:pt x="0" y="11"/>
              </a:moveTo>
              <a:lnTo>
                <a:pt x="1" y="10"/>
              </a:lnTo>
              <a:lnTo>
                <a:pt x="1" y="9"/>
              </a:lnTo>
              <a:lnTo>
                <a:pt x="2" y="9"/>
              </a:lnTo>
              <a:lnTo>
                <a:pt x="3" y="8"/>
              </a:lnTo>
              <a:lnTo>
                <a:pt x="5" y="7"/>
              </a:lnTo>
              <a:lnTo>
                <a:pt x="5" y="6"/>
              </a:lnTo>
              <a:lnTo>
                <a:pt x="6" y="6"/>
              </a:lnTo>
              <a:lnTo>
                <a:pt x="8" y="6"/>
              </a:lnTo>
              <a:lnTo>
                <a:pt x="10" y="5"/>
              </a:lnTo>
              <a:lnTo>
                <a:pt x="11" y="5"/>
              </a:lnTo>
              <a:lnTo>
                <a:pt x="11" y="4"/>
              </a:lnTo>
              <a:lnTo>
                <a:pt x="12" y="3"/>
              </a:lnTo>
              <a:lnTo>
                <a:pt x="12" y="4"/>
              </a:lnTo>
              <a:lnTo>
                <a:pt x="12" y="5"/>
              </a:lnTo>
              <a:lnTo>
                <a:pt x="13" y="6"/>
              </a:lnTo>
              <a:lnTo>
                <a:pt x="13" y="7"/>
              </a:lnTo>
              <a:lnTo>
                <a:pt x="13" y="9"/>
              </a:lnTo>
              <a:lnTo>
                <a:pt x="14" y="8"/>
              </a:lnTo>
              <a:lnTo>
                <a:pt x="15" y="7"/>
              </a:lnTo>
              <a:lnTo>
                <a:pt x="16" y="7"/>
              </a:lnTo>
              <a:lnTo>
                <a:pt x="17" y="6"/>
              </a:lnTo>
              <a:lnTo>
                <a:pt x="18" y="5"/>
              </a:lnTo>
              <a:lnTo>
                <a:pt x="19" y="5"/>
              </a:lnTo>
              <a:lnTo>
                <a:pt x="20" y="4"/>
              </a:lnTo>
              <a:lnTo>
                <a:pt x="21" y="4"/>
              </a:lnTo>
              <a:lnTo>
                <a:pt x="22" y="3"/>
              </a:lnTo>
              <a:lnTo>
                <a:pt x="23" y="2"/>
              </a:lnTo>
              <a:lnTo>
                <a:pt x="24" y="2"/>
              </a:lnTo>
              <a:lnTo>
                <a:pt x="25" y="2"/>
              </a:lnTo>
              <a:lnTo>
                <a:pt x="26" y="1"/>
              </a:lnTo>
              <a:lnTo>
                <a:pt x="26" y="0"/>
              </a:lnTo>
              <a:lnTo>
                <a:pt x="27" y="1"/>
              </a:lnTo>
              <a:lnTo>
                <a:pt x="27" y="2"/>
              </a:lnTo>
              <a:lnTo>
                <a:pt x="28" y="3"/>
              </a:lnTo>
              <a:lnTo>
                <a:pt x="29" y="4"/>
              </a:lnTo>
              <a:lnTo>
                <a:pt x="29" y="5"/>
              </a:lnTo>
              <a:lnTo>
                <a:pt x="30" y="6"/>
              </a:lnTo>
              <a:lnTo>
                <a:pt x="30" y="7"/>
              </a:lnTo>
              <a:lnTo>
                <a:pt x="30" y="9"/>
              </a:lnTo>
              <a:lnTo>
                <a:pt x="30" y="10"/>
              </a:lnTo>
              <a:lnTo>
                <a:pt x="28" y="10"/>
              </a:lnTo>
              <a:lnTo>
                <a:pt x="27" y="11"/>
              </a:lnTo>
              <a:lnTo>
                <a:pt x="27" y="12"/>
              </a:lnTo>
              <a:lnTo>
                <a:pt x="27" y="13"/>
              </a:lnTo>
              <a:lnTo>
                <a:pt x="26" y="14"/>
              </a:lnTo>
              <a:lnTo>
                <a:pt x="25" y="15"/>
              </a:lnTo>
              <a:lnTo>
                <a:pt x="25" y="16"/>
              </a:lnTo>
              <a:lnTo>
                <a:pt x="25" y="17"/>
              </a:lnTo>
              <a:lnTo>
                <a:pt x="26" y="18"/>
              </a:lnTo>
              <a:lnTo>
                <a:pt x="26" y="20"/>
              </a:lnTo>
              <a:lnTo>
                <a:pt x="25" y="20"/>
              </a:lnTo>
              <a:lnTo>
                <a:pt x="24" y="20"/>
              </a:lnTo>
              <a:lnTo>
                <a:pt x="23" y="21"/>
              </a:lnTo>
              <a:lnTo>
                <a:pt x="22" y="21"/>
              </a:lnTo>
              <a:lnTo>
                <a:pt x="21" y="21"/>
              </a:lnTo>
              <a:lnTo>
                <a:pt x="19" y="21"/>
              </a:lnTo>
              <a:lnTo>
                <a:pt x="18" y="22"/>
              </a:lnTo>
              <a:lnTo>
                <a:pt x="17" y="22"/>
              </a:lnTo>
              <a:lnTo>
                <a:pt x="16" y="22"/>
              </a:lnTo>
              <a:lnTo>
                <a:pt x="14" y="22"/>
              </a:lnTo>
              <a:lnTo>
                <a:pt x="13" y="21"/>
              </a:lnTo>
              <a:lnTo>
                <a:pt x="12" y="20"/>
              </a:lnTo>
              <a:lnTo>
                <a:pt x="11" y="20"/>
              </a:lnTo>
              <a:lnTo>
                <a:pt x="10" y="19"/>
              </a:lnTo>
              <a:lnTo>
                <a:pt x="10" y="18"/>
              </a:lnTo>
              <a:lnTo>
                <a:pt x="9" y="18"/>
              </a:lnTo>
              <a:lnTo>
                <a:pt x="8" y="17"/>
              </a:lnTo>
              <a:lnTo>
                <a:pt x="7" y="16"/>
              </a:lnTo>
              <a:lnTo>
                <a:pt x="6" y="15"/>
              </a:lnTo>
              <a:lnTo>
                <a:pt x="4" y="14"/>
              </a:lnTo>
              <a:lnTo>
                <a:pt x="3" y="13"/>
              </a:lnTo>
              <a:lnTo>
                <a:pt x="2" y="13"/>
              </a:lnTo>
              <a:lnTo>
                <a:pt x="1" y="12"/>
              </a:lnTo>
              <a:lnTo>
                <a:pt x="1" y="11"/>
              </a:lnTo>
              <a:lnTo>
                <a:pt x="0"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426720</xdr:colOff>
      <xdr:row>15</xdr:row>
      <xdr:rowOff>38100</xdr:rowOff>
    </xdr:from>
    <xdr:to>
      <xdr:col>12</xdr:col>
      <xdr:colOff>91440</xdr:colOff>
      <xdr:row>16</xdr:row>
      <xdr:rowOff>85725</xdr:rowOff>
    </xdr:to>
    <xdr:sp>
      <xdr:nvSpPr>
        <xdr:cNvPr id="2185249" name="Freeform 14"/>
        <xdr:cNvSpPr/>
      </xdr:nvSpPr>
      <xdr:spPr>
        <a:xfrm>
          <a:off x="7813040" y="2437765"/>
          <a:ext cx="314960" cy="200025"/>
        </a:xfrm>
        <a:custGeom>
          <a:avLst/>
          <a:gdLst>
            <a:gd name="txL" fmla="*/ 0 w 31"/>
            <a:gd name="txT" fmla="*/ 0 h 22"/>
            <a:gd name="txR" fmla="*/ 31 w 31"/>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Lst>
          <a:rect l="txL" t="txT" r="txR" b="txB"/>
          <a:pathLst>
            <a:path w="31" h="22">
              <a:moveTo>
                <a:pt x="5" y="11"/>
              </a:moveTo>
              <a:lnTo>
                <a:pt x="5" y="11"/>
              </a:lnTo>
              <a:lnTo>
                <a:pt x="5" y="9"/>
              </a:lnTo>
              <a:lnTo>
                <a:pt x="5" y="8"/>
              </a:lnTo>
              <a:lnTo>
                <a:pt x="4" y="7"/>
              </a:lnTo>
              <a:lnTo>
                <a:pt x="4" y="6"/>
              </a:lnTo>
              <a:lnTo>
                <a:pt x="3" y="5"/>
              </a:lnTo>
              <a:lnTo>
                <a:pt x="2" y="4"/>
              </a:lnTo>
              <a:lnTo>
                <a:pt x="4" y="4"/>
              </a:lnTo>
              <a:lnTo>
                <a:pt x="5" y="4"/>
              </a:lnTo>
              <a:lnTo>
                <a:pt x="8" y="5"/>
              </a:lnTo>
              <a:lnTo>
                <a:pt x="10" y="5"/>
              </a:lnTo>
              <a:lnTo>
                <a:pt x="11" y="5"/>
              </a:lnTo>
              <a:lnTo>
                <a:pt x="12" y="6"/>
              </a:lnTo>
              <a:lnTo>
                <a:pt x="13" y="6"/>
              </a:lnTo>
              <a:lnTo>
                <a:pt x="14" y="6"/>
              </a:lnTo>
              <a:lnTo>
                <a:pt x="15" y="6"/>
              </a:lnTo>
              <a:lnTo>
                <a:pt x="16" y="7"/>
              </a:lnTo>
              <a:lnTo>
                <a:pt x="17" y="7"/>
              </a:lnTo>
              <a:lnTo>
                <a:pt x="18" y="7"/>
              </a:lnTo>
              <a:lnTo>
                <a:pt x="18" y="5"/>
              </a:lnTo>
              <a:lnTo>
                <a:pt x="19" y="4"/>
              </a:lnTo>
              <a:lnTo>
                <a:pt x="19" y="3"/>
              </a:lnTo>
              <a:lnTo>
                <a:pt x="19" y="2"/>
              </a:lnTo>
              <a:lnTo>
                <a:pt x="20" y="1"/>
              </a:lnTo>
              <a:lnTo>
                <a:pt x="22" y="0"/>
              </a:lnTo>
              <a:lnTo>
                <a:pt x="23" y="0"/>
              </a:lnTo>
              <a:lnTo>
                <a:pt x="24" y="0"/>
              </a:lnTo>
              <a:lnTo>
                <a:pt x="25" y="0"/>
              </a:lnTo>
              <a:lnTo>
                <a:pt x="26" y="0"/>
              </a:lnTo>
              <a:lnTo>
                <a:pt x="26" y="1"/>
              </a:lnTo>
              <a:lnTo>
                <a:pt x="25" y="2"/>
              </a:lnTo>
              <a:lnTo>
                <a:pt x="25" y="3"/>
              </a:lnTo>
              <a:lnTo>
                <a:pt x="24" y="4"/>
              </a:lnTo>
              <a:lnTo>
                <a:pt x="24" y="5"/>
              </a:lnTo>
              <a:lnTo>
                <a:pt x="23" y="6"/>
              </a:lnTo>
              <a:lnTo>
                <a:pt x="22" y="7"/>
              </a:lnTo>
              <a:lnTo>
                <a:pt x="23" y="8"/>
              </a:lnTo>
              <a:lnTo>
                <a:pt x="24" y="7"/>
              </a:lnTo>
              <a:lnTo>
                <a:pt x="25" y="8"/>
              </a:lnTo>
              <a:lnTo>
                <a:pt x="26" y="7"/>
              </a:lnTo>
              <a:lnTo>
                <a:pt x="27" y="9"/>
              </a:lnTo>
              <a:lnTo>
                <a:pt x="27" y="10"/>
              </a:lnTo>
              <a:lnTo>
                <a:pt x="27" y="11"/>
              </a:lnTo>
              <a:lnTo>
                <a:pt x="28" y="13"/>
              </a:lnTo>
              <a:lnTo>
                <a:pt x="29" y="14"/>
              </a:lnTo>
              <a:lnTo>
                <a:pt x="30" y="15"/>
              </a:lnTo>
              <a:lnTo>
                <a:pt x="31" y="16"/>
              </a:lnTo>
              <a:lnTo>
                <a:pt x="31" y="18"/>
              </a:lnTo>
              <a:lnTo>
                <a:pt x="30" y="18"/>
              </a:lnTo>
              <a:lnTo>
                <a:pt x="28" y="18"/>
              </a:lnTo>
              <a:lnTo>
                <a:pt x="27" y="18"/>
              </a:lnTo>
              <a:lnTo>
                <a:pt x="26" y="19"/>
              </a:lnTo>
              <a:lnTo>
                <a:pt x="25" y="19"/>
              </a:lnTo>
              <a:lnTo>
                <a:pt x="24" y="19"/>
              </a:lnTo>
              <a:lnTo>
                <a:pt x="24" y="20"/>
              </a:lnTo>
              <a:lnTo>
                <a:pt x="24" y="21"/>
              </a:lnTo>
              <a:lnTo>
                <a:pt x="23" y="21"/>
              </a:lnTo>
              <a:lnTo>
                <a:pt x="22" y="21"/>
              </a:lnTo>
              <a:lnTo>
                <a:pt x="21" y="22"/>
              </a:lnTo>
              <a:lnTo>
                <a:pt x="20" y="22"/>
              </a:lnTo>
              <a:lnTo>
                <a:pt x="19" y="22"/>
              </a:lnTo>
              <a:lnTo>
                <a:pt x="18" y="21"/>
              </a:lnTo>
              <a:lnTo>
                <a:pt x="18" y="20"/>
              </a:lnTo>
              <a:lnTo>
                <a:pt x="17" y="20"/>
              </a:lnTo>
              <a:lnTo>
                <a:pt x="16" y="20"/>
              </a:lnTo>
              <a:lnTo>
                <a:pt x="15" y="20"/>
              </a:lnTo>
              <a:lnTo>
                <a:pt x="14" y="20"/>
              </a:lnTo>
              <a:lnTo>
                <a:pt x="13" y="20"/>
              </a:lnTo>
              <a:lnTo>
                <a:pt x="12" y="21"/>
              </a:lnTo>
              <a:lnTo>
                <a:pt x="11" y="21"/>
              </a:lnTo>
              <a:lnTo>
                <a:pt x="10" y="21"/>
              </a:lnTo>
              <a:lnTo>
                <a:pt x="9" y="21"/>
              </a:lnTo>
              <a:lnTo>
                <a:pt x="7" y="21"/>
              </a:lnTo>
              <a:lnTo>
                <a:pt x="6" y="21"/>
              </a:lnTo>
              <a:lnTo>
                <a:pt x="5" y="22"/>
              </a:lnTo>
              <a:lnTo>
                <a:pt x="4" y="22"/>
              </a:lnTo>
              <a:lnTo>
                <a:pt x="3" y="22"/>
              </a:lnTo>
              <a:lnTo>
                <a:pt x="1" y="22"/>
              </a:lnTo>
              <a:lnTo>
                <a:pt x="1" y="20"/>
              </a:lnTo>
              <a:lnTo>
                <a:pt x="0" y="19"/>
              </a:lnTo>
              <a:lnTo>
                <a:pt x="0" y="18"/>
              </a:lnTo>
              <a:lnTo>
                <a:pt x="0" y="17"/>
              </a:lnTo>
              <a:lnTo>
                <a:pt x="1" y="16"/>
              </a:lnTo>
              <a:lnTo>
                <a:pt x="2" y="15"/>
              </a:lnTo>
              <a:lnTo>
                <a:pt x="2" y="14"/>
              </a:lnTo>
              <a:lnTo>
                <a:pt x="2" y="13"/>
              </a:lnTo>
              <a:lnTo>
                <a:pt x="3" y="12"/>
              </a:lnTo>
              <a:lnTo>
                <a:pt x="5" y="12"/>
              </a:lnTo>
              <a:lnTo>
                <a:pt x="5"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629920</xdr:colOff>
      <xdr:row>14</xdr:row>
      <xdr:rowOff>133350</xdr:rowOff>
    </xdr:from>
    <xdr:to>
      <xdr:col>12</xdr:col>
      <xdr:colOff>213360</xdr:colOff>
      <xdr:row>16</xdr:row>
      <xdr:rowOff>0</xdr:rowOff>
    </xdr:to>
    <xdr:sp>
      <xdr:nvSpPr>
        <xdr:cNvPr id="2185250" name="Freeform 15"/>
        <xdr:cNvSpPr/>
      </xdr:nvSpPr>
      <xdr:spPr>
        <a:xfrm>
          <a:off x="8016240" y="2380615"/>
          <a:ext cx="233680" cy="171450"/>
        </a:xfrm>
        <a:custGeom>
          <a:avLst/>
          <a:gdLst>
            <a:gd name="txL" fmla="*/ 0 w 23"/>
            <a:gd name="txT" fmla="*/ 0 h 20"/>
            <a:gd name="txR" fmla="*/ 23 w 23"/>
            <a:gd name="txB" fmla="*/ 20 h 20"/>
          </a:gdLst>
          <a:ahLst/>
          <a:cxnLst>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0"/>
            </a:cxn>
          </a:cxnLst>
          <a:rect l="txL" t="txT" r="txR" b="txB"/>
          <a:pathLst>
            <a:path w="23" h="20">
              <a:moveTo>
                <a:pt x="3" y="0"/>
              </a:moveTo>
              <a:lnTo>
                <a:pt x="3" y="0"/>
              </a:lnTo>
              <a:lnTo>
                <a:pt x="4" y="0"/>
              </a:lnTo>
              <a:lnTo>
                <a:pt x="5" y="0"/>
              </a:lnTo>
              <a:lnTo>
                <a:pt x="7" y="0"/>
              </a:lnTo>
              <a:lnTo>
                <a:pt x="8" y="0"/>
              </a:lnTo>
              <a:lnTo>
                <a:pt x="9" y="0"/>
              </a:lnTo>
              <a:lnTo>
                <a:pt x="10" y="0"/>
              </a:lnTo>
              <a:lnTo>
                <a:pt x="11" y="0"/>
              </a:lnTo>
              <a:lnTo>
                <a:pt x="12" y="0"/>
              </a:lnTo>
              <a:lnTo>
                <a:pt x="13" y="0"/>
              </a:lnTo>
              <a:lnTo>
                <a:pt x="14" y="0"/>
              </a:lnTo>
              <a:lnTo>
                <a:pt x="15" y="0"/>
              </a:lnTo>
              <a:lnTo>
                <a:pt x="16" y="0"/>
              </a:lnTo>
              <a:lnTo>
                <a:pt x="17" y="0"/>
              </a:lnTo>
              <a:lnTo>
                <a:pt x="19" y="0"/>
              </a:lnTo>
              <a:lnTo>
                <a:pt x="20" y="0"/>
              </a:lnTo>
              <a:lnTo>
                <a:pt x="21" y="0"/>
              </a:lnTo>
              <a:lnTo>
                <a:pt x="21" y="1"/>
              </a:lnTo>
              <a:lnTo>
                <a:pt x="20" y="1"/>
              </a:lnTo>
              <a:lnTo>
                <a:pt x="19" y="2"/>
              </a:lnTo>
              <a:lnTo>
                <a:pt x="18" y="2"/>
              </a:lnTo>
              <a:lnTo>
                <a:pt x="17" y="3"/>
              </a:lnTo>
              <a:lnTo>
                <a:pt x="16" y="3"/>
              </a:lnTo>
              <a:lnTo>
                <a:pt x="15" y="4"/>
              </a:lnTo>
              <a:lnTo>
                <a:pt x="14" y="4"/>
              </a:lnTo>
              <a:lnTo>
                <a:pt x="13" y="5"/>
              </a:lnTo>
              <a:lnTo>
                <a:pt x="14" y="6"/>
              </a:lnTo>
              <a:lnTo>
                <a:pt x="15" y="6"/>
              </a:lnTo>
              <a:lnTo>
                <a:pt x="16" y="7"/>
              </a:lnTo>
              <a:lnTo>
                <a:pt x="17" y="7"/>
              </a:lnTo>
              <a:lnTo>
                <a:pt x="18" y="8"/>
              </a:lnTo>
              <a:lnTo>
                <a:pt x="19" y="8"/>
              </a:lnTo>
              <a:lnTo>
                <a:pt x="19" y="9"/>
              </a:lnTo>
              <a:lnTo>
                <a:pt x="19" y="10"/>
              </a:lnTo>
              <a:lnTo>
                <a:pt x="20" y="12"/>
              </a:lnTo>
              <a:lnTo>
                <a:pt x="21" y="12"/>
              </a:lnTo>
              <a:lnTo>
                <a:pt x="22" y="13"/>
              </a:lnTo>
              <a:lnTo>
                <a:pt x="22" y="14"/>
              </a:lnTo>
              <a:lnTo>
                <a:pt x="23" y="15"/>
              </a:lnTo>
              <a:lnTo>
                <a:pt x="22" y="15"/>
              </a:lnTo>
              <a:lnTo>
                <a:pt x="21" y="15"/>
              </a:lnTo>
              <a:lnTo>
                <a:pt x="20" y="15"/>
              </a:lnTo>
              <a:lnTo>
                <a:pt x="19" y="16"/>
              </a:lnTo>
              <a:lnTo>
                <a:pt x="19" y="17"/>
              </a:lnTo>
              <a:lnTo>
                <a:pt x="19" y="18"/>
              </a:lnTo>
              <a:lnTo>
                <a:pt x="17" y="18"/>
              </a:lnTo>
              <a:lnTo>
                <a:pt x="16" y="17"/>
              </a:lnTo>
              <a:lnTo>
                <a:pt x="14" y="18"/>
              </a:lnTo>
              <a:lnTo>
                <a:pt x="14" y="19"/>
              </a:lnTo>
              <a:lnTo>
                <a:pt x="13" y="19"/>
              </a:lnTo>
              <a:lnTo>
                <a:pt x="12" y="19"/>
              </a:lnTo>
              <a:lnTo>
                <a:pt x="10" y="20"/>
              </a:lnTo>
              <a:lnTo>
                <a:pt x="8" y="20"/>
              </a:lnTo>
              <a:lnTo>
                <a:pt x="7" y="18"/>
              </a:lnTo>
              <a:lnTo>
                <a:pt x="7" y="17"/>
              </a:lnTo>
              <a:lnTo>
                <a:pt x="7" y="16"/>
              </a:lnTo>
              <a:lnTo>
                <a:pt x="6" y="14"/>
              </a:lnTo>
              <a:lnTo>
                <a:pt x="5" y="15"/>
              </a:lnTo>
              <a:lnTo>
                <a:pt x="4" y="14"/>
              </a:lnTo>
              <a:lnTo>
                <a:pt x="3" y="15"/>
              </a:lnTo>
              <a:lnTo>
                <a:pt x="2" y="14"/>
              </a:lnTo>
              <a:lnTo>
                <a:pt x="3" y="13"/>
              </a:lnTo>
              <a:lnTo>
                <a:pt x="4" y="12"/>
              </a:lnTo>
              <a:lnTo>
                <a:pt x="4" y="11"/>
              </a:lnTo>
              <a:lnTo>
                <a:pt x="5" y="10"/>
              </a:lnTo>
              <a:lnTo>
                <a:pt x="5" y="9"/>
              </a:lnTo>
              <a:lnTo>
                <a:pt x="6" y="8"/>
              </a:lnTo>
              <a:lnTo>
                <a:pt x="6" y="7"/>
              </a:lnTo>
              <a:lnTo>
                <a:pt x="5" y="7"/>
              </a:lnTo>
              <a:lnTo>
                <a:pt x="4" y="7"/>
              </a:lnTo>
              <a:lnTo>
                <a:pt x="3" y="7"/>
              </a:lnTo>
              <a:lnTo>
                <a:pt x="2" y="7"/>
              </a:lnTo>
              <a:lnTo>
                <a:pt x="0" y="8"/>
              </a:lnTo>
              <a:lnTo>
                <a:pt x="0" y="7"/>
              </a:lnTo>
              <a:lnTo>
                <a:pt x="1" y="6"/>
              </a:lnTo>
              <a:lnTo>
                <a:pt x="1" y="5"/>
              </a:lnTo>
              <a:lnTo>
                <a:pt x="1" y="3"/>
              </a:lnTo>
              <a:lnTo>
                <a:pt x="2" y="3"/>
              </a:lnTo>
              <a:lnTo>
                <a:pt x="2" y="2"/>
              </a:lnTo>
              <a:lnTo>
                <a:pt x="3" y="1"/>
              </a:lnTo>
              <a:lnTo>
                <a:pt x="3"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152400</xdr:colOff>
      <xdr:row>16</xdr:row>
      <xdr:rowOff>28575</xdr:rowOff>
    </xdr:from>
    <xdr:to>
      <xdr:col>12</xdr:col>
      <xdr:colOff>426720</xdr:colOff>
      <xdr:row>19</xdr:row>
      <xdr:rowOff>66675</xdr:rowOff>
    </xdr:to>
    <xdr:sp>
      <xdr:nvSpPr>
        <xdr:cNvPr id="2185251" name="Freeform 16"/>
        <xdr:cNvSpPr/>
      </xdr:nvSpPr>
      <xdr:spPr>
        <a:xfrm>
          <a:off x="8188960" y="2580640"/>
          <a:ext cx="274320" cy="495300"/>
        </a:xfrm>
        <a:custGeom>
          <a:avLst/>
          <a:gdLst>
            <a:gd name="txL" fmla="*/ 0 w 27"/>
            <a:gd name="txT" fmla="*/ 0 h 54"/>
            <a:gd name="txR" fmla="*/ 27 w 27"/>
            <a:gd name="txB" fmla="*/ 54 h 54"/>
          </a:gdLst>
          <a:ahLst/>
          <a:cxnLst>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54">
              <a:moveTo>
                <a:pt x="1" y="1"/>
              </a:moveTo>
              <a:lnTo>
                <a:pt x="2" y="1"/>
              </a:lnTo>
              <a:lnTo>
                <a:pt x="3" y="1"/>
              </a:lnTo>
              <a:lnTo>
                <a:pt x="4" y="1"/>
              </a:lnTo>
              <a:lnTo>
                <a:pt x="5" y="0"/>
              </a:lnTo>
              <a:lnTo>
                <a:pt x="6" y="0"/>
              </a:lnTo>
              <a:lnTo>
                <a:pt x="7" y="0"/>
              </a:lnTo>
              <a:lnTo>
                <a:pt x="8" y="0"/>
              </a:lnTo>
              <a:lnTo>
                <a:pt x="8" y="1"/>
              </a:lnTo>
              <a:lnTo>
                <a:pt x="8" y="2"/>
              </a:lnTo>
              <a:lnTo>
                <a:pt x="10" y="2"/>
              </a:lnTo>
              <a:lnTo>
                <a:pt x="11" y="2"/>
              </a:lnTo>
              <a:lnTo>
                <a:pt x="12" y="2"/>
              </a:lnTo>
              <a:lnTo>
                <a:pt x="13" y="2"/>
              </a:lnTo>
              <a:lnTo>
                <a:pt x="13" y="3"/>
              </a:lnTo>
              <a:lnTo>
                <a:pt x="13" y="4"/>
              </a:lnTo>
              <a:lnTo>
                <a:pt x="13" y="5"/>
              </a:lnTo>
              <a:lnTo>
                <a:pt x="12" y="6"/>
              </a:lnTo>
              <a:lnTo>
                <a:pt x="12" y="7"/>
              </a:lnTo>
              <a:lnTo>
                <a:pt x="13" y="7"/>
              </a:lnTo>
              <a:lnTo>
                <a:pt x="14" y="8"/>
              </a:lnTo>
              <a:lnTo>
                <a:pt x="15" y="9"/>
              </a:lnTo>
              <a:lnTo>
                <a:pt x="16" y="10"/>
              </a:lnTo>
              <a:lnTo>
                <a:pt x="18" y="10"/>
              </a:lnTo>
              <a:lnTo>
                <a:pt x="19" y="10"/>
              </a:lnTo>
              <a:lnTo>
                <a:pt x="20" y="12"/>
              </a:lnTo>
              <a:lnTo>
                <a:pt x="21" y="13"/>
              </a:lnTo>
              <a:lnTo>
                <a:pt x="22" y="14"/>
              </a:lnTo>
              <a:lnTo>
                <a:pt x="22" y="15"/>
              </a:lnTo>
              <a:lnTo>
                <a:pt x="23" y="16"/>
              </a:lnTo>
              <a:lnTo>
                <a:pt x="24" y="17"/>
              </a:lnTo>
              <a:lnTo>
                <a:pt x="25" y="18"/>
              </a:lnTo>
              <a:lnTo>
                <a:pt x="26" y="19"/>
              </a:lnTo>
              <a:lnTo>
                <a:pt x="26" y="20"/>
              </a:lnTo>
              <a:lnTo>
                <a:pt x="27" y="21"/>
              </a:lnTo>
              <a:lnTo>
                <a:pt x="26" y="23"/>
              </a:lnTo>
              <a:lnTo>
                <a:pt x="26" y="24"/>
              </a:lnTo>
              <a:lnTo>
                <a:pt x="26" y="25"/>
              </a:lnTo>
              <a:lnTo>
                <a:pt x="25" y="26"/>
              </a:lnTo>
              <a:lnTo>
                <a:pt x="25" y="27"/>
              </a:lnTo>
              <a:lnTo>
                <a:pt x="25" y="28"/>
              </a:lnTo>
              <a:lnTo>
                <a:pt x="24" y="30"/>
              </a:lnTo>
              <a:lnTo>
                <a:pt x="24" y="31"/>
              </a:lnTo>
              <a:lnTo>
                <a:pt x="24" y="32"/>
              </a:lnTo>
              <a:lnTo>
                <a:pt x="24" y="33"/>
              </a:lnTo>
              <a:lnTo>
                <a:pt x="24" y="34"/>
              </a:lnTo>
              <a:lnTo>
                <a:pt x="23" y="36"/>
              </a:lnTo>
              <a:lnTo>
                <a:pt x="23" y="38"/>
              </a:lnTo>
              <a:lnTo>
                <a:pt x="22" y="39"/>
              </a:lnTo>
              <a:lnTo>
                <a:pt x="22" y="41"/>
              </a:lnTo>
              <a:lnTo>
                <a:pt x="22" y="42"/>
              </a:lnTo>
              <a:lnTo>
                <a:pt x="21" y="43"/>
              </a:lnTo>
              <a:lnTo>
                <a:pt x="21" y="45"/>
              </a:lnTo>
              <a:lnTo>
                <a:pt x="21" y="46"/>
              </a:lnTo>
              <a:lnTo>
                <a:pt x="21" y="48"/>
              </a:lnTo>
              <a:lnTo>
                <a:pt x="21" y="50"/>
              </a:lnTo>
              <a:lnTo>
                <a:pt x="21" y="51"/>
              </a:lnTo>
              <a:lnTo>
                <a:pt x="20" y="52"/>
              </a:lnTo>
              <a:lnTo>
                <a:pt x="20" y="54"/>
              </a:lnTo>
              <a:lnTo>
                <a:pt x="18" y="54"/>
              </a:lnTo>
              <a:lnTo>
                <a:pt x="17" y="54"/>
              </a:lnTo>
              <a:lnTo>
                <a:pt x="15" y="54"/>
              </a:lnTo>
              <a:lnTo>
                <a:pt x="13" y="53"/>
              </a:lnTo>
              <a:lnTo>
                <a:pt x="12" y="53"/>
              </a:lnTo>
              <a:lnTo>
                <a:pt x="10" y="52"/>
              </a:lnTo>
              <a:lnTo>
                <a:pt x="9" y="51"/>
              </a:lnTo>
              <a:lnTo>
                <a:pt x="6" y="50"/>
              </a:lnTo>
              <a:lnTo>
                <a:pt x="5" y="49"/>
              </a:lnTo>
              <a:lnTo>
                <a:pt x="4" y="49"/>
              </a:lnTo>
              <a:lnTo>
                <a:pt x="2" y="48"/>
              </a:lnTo>
              <a:lnTo>
                <a:pt x="3" y="46"/>
              </a:lnTo>
              <a:lnTo>
                <a:pt x="4" y="45"/>
              </a:lnTo>
              <a:lnTo>
                <a:pt x="4" y="44"/>
              </a:lnTo>
              <a:lnTo>
                <a:pt x="5" y="43"/>
              </a:lnTo>
              <a:lnTo>
                <a:pt x="6" y="42"/>
              </a:lnTo>
              <a:lnTo>
                <a:pt x="6" y="41"/>
              </a:lnTo>
              <a:lnTo>
                <a:pt x="6" y="38"/>
              </a:lnTo>
              <a:lnTo>
                <a:pt x="7" y="36"/>
              </a:lnTo>
              <a:lnTo>
                <a:pt x="7" y="35"/>
              </a:lnTo>
              <a:lnTo>
                <a:pt x="7" y="34"/>
              </a:lnTo>
              <a:lnTo>
                <a:pt x="7" y="32"/>
              </a:lnTo>
              <a:lnTo>
                <a:pt x="7" y="30"/>
              </a:lnTo>
              <a:lnTo>
                <a:pt x="7" y="29"/>
              </a:lnTo>
              <a:lnTo>
                <a:pt x="8" y="28"/>
              </a:lnTo>
              <a:lnTo>
                <a:pt x="8" y="26"/>
              </a:lnTo>
              <a:lnTo>
                <a:pt x="8" y="24"/>
              </a:lnTo>
              <a:lnTo>
                <a:pt x="8" y="23"/>
              </a:lnTo>
              <a:lnTo>
                <a:pt x="8" y="21"/>
              </a:lnTo>
              <a:lnTo>
                <a:pt x="8" y="18"/>
              </a:lnTo>
              <a:lnTo>
                <a:pt x="8" y="16"/>
              </a:lnTo>
              <a:lnTo>
                <a:pt x="9" y="15"/>
              </a:lnTo>
              <a:lnTo>
                <a:pt x="9" y="14"/>
              </a:lnTo>
              <a:lnTo>
                <a:pt x="9" y="12"/>
              </a:lnTo>
              <a:lnTo>
                <a:pt x="9" y="11"/>
              </a:lnTo>
              <a:lnTo>
                <a:pt x="8" y="11"/>
              </a:lnTo>
              <a:lnTo>
                <a:pt x="7" y="11"/>
              </a:lnTo>
              <a:lnTo>
                <a:pt x="6" y="10"/>
              </a:lnTo>
              <a:lnTo>
                <a:pt x="4" y="10"/>
              </a:lnTo>
              <a:lnTo>
                <a:pt x="3" y="10"/>
              </a:lnTo>
              <a:lnTo>
                <a:pt x="3" y="9"/>
              </a:lnTo>
              <a:lnTo>
                <a:pt x="3" y="8"/>
              </a:lnTo>
              <a:lnTo>
                <a:pt x="4" y="7"/>
              </a:lnTo>
              <a:lnTo>
                <a:pt x="3" y="6"/>
              </a:lnTo>
              <a:lnTo>
                <a:pt x="3" y="5"/>
              </a:lnTo>
              <a:lnTo>
                <a:pt x="2" y="4"/>
              </a:lnTo>
              <a:lnTo>
                <a:pt x="1" y="3"/>
              </a:lnTo>
              <a:lnTo>
                <a:pt x="1" y="2"/>
              </a:lnTo>
              <a:lnTo>
                <a:pt x="0" y="1"/>
              </a:lnTo>
              <a:lnTo>
                <a:pt x="1"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182880</xdr:colOff>
      <xdr:row>17</xdr:row>
      <xdr:rowOff>0</xdr:rowOff>
    </xdr:from>
    <xdr:to>
      <xdr:col>12</xdr:col>
      <xdr:colOff>233680</xdr:colOff>
      <xdr:row>19</xdr:row>
      <xdr:rowOff>38100</xdr:rowOff>
    </xdr:to>
    <xdr:sp>
      <xdr:nvSpPr>
        <xdr:cNvPr id="2185252" name="Freeform 17"/>
        <xdr:cNvSpPr/>
      </xdr:nvSpPr>
      <xdr:spPr>
        <a:xfrm>
          <a:off x="7569200" y="2704465"/>
          <a:ext cx="701040" cy="342900"/>
        </a:xfrm>
        <a:custGeom>
          <a:avLst/>
          <a:gdLst>
            <a:gd name="txL" fmla="*/ 0 w 69"/>
            <a:gd name="txT" fmla="*/ 0 h 38"/>
            <a:gd name="txR" fmla="*/ 69 w 69"/>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9" h="38">
              <a:moveTo>
                <a:pt x="1" y="12"/>
              </a:moveTo>
              <a:lnTo>
                <a:pt x="3" y="11"/>
              </a:lnTo>
              <a:lnTo>
                <a:pt x="4" y="10"/>
              </a:lnTo>
              <a:lnTo>
                <a:pt x="5" y="10"/>
              </a:lnTo>
              <a:lnTo>
                <a:pt x="6" y="10"/>
              </a:lnTo>
              <a:lnTo>
                <a:pt x="7" y="9"/>
              </a:lnTo>
              <a:lnTo>
                <a:pt x="9" y="9"/>
              </a:lnTo>
              <a:lnTo>
                <a:pt x="10" y="9"/>
              </a:lnTo>
              <a:lnTo>
                <a:pt x="11" y="8"/>
              </a:lnTo>
              <a:lnTo>
                <a:pt x="13" y="8"/>
              </a:lnTo>
              <a:lnTo>
                <a:pt x="14" y="7"/>
              </a:lnTo>
              <a:lnTo>
                <a:pt x="15" y="7"/>
              </a:lnTo>
              <a:lnTo>
                <a:pt x="16" y="7"/>
              </a:lnTo>
              <a:lnTo>
                <a:pt x="18" y="6"/>
              </a:lnTo>
              <a:lnTo>
                <a:pt x="19" y="6"/>
              </a:lnTo>
              <a:lnTo>
                <a:pt x="21" y="5"/>
              </a:lnTo>
              <a:lnTo>
                <a:pt x="22" y="5"/>
              </a:lnTo>
              <a:lnTo>
                <a:pt x="24" y="4"/>
              </a:lnTo>
              <a:lnTo>
                <a:pt x="27" y="3"/>
              </a:lnTo>
              <a:lnTo>
                <a:pt x="28" y="3"/>
              </a:lnTo>
              <a:lnTo>
                <a:pt x="29" y="3"/>
              </a:lnTo>
              <a:lnTo>
                <a:pt x="30" y="3"/>
              </a:lnTo>
              <a:lnTo>
                <a:pt x="31" y="3"/>
              </a:lnTo>
              <a:lnTo>
                <a:pt x="32" y="3"/>
              </a:lnTo>
              <a:lnTo>
                <a:pt x="33" y="3"/>
              </a:lnTo>
              <a:lnTo>
                <a:pt x="34" y="1"/>
              </a:lnTo>
              <a:lnTo>
                <a:pt x="34" y="0"/>
              </a:lnTo>
              <a:lnTo>
                <a:pt x="35" y="0"/>
              </a:lnTo>
              <a:lnTo>
                <a:pt x="36" y="0"/>
              </a:lnTo>
              <a:lnTo>
                <a:pt x="37" y="0"/>
              </a:lnTo>
              <a:lnTo>
                <a:pt x="38" y="0"/>
              </a:lnTo>
              <a:lnTo>
                <a:pt x="39" y="0"/>
              </a:lnTo>
              <a:lnTo>
                <a:pt x="40" y="0"/>
              </a:lnTo>
              <a:lnTo>
                <a:pt x="42" y="0"/>
              </a:lnTo>
              <a:lnTo>
                <a:pt x="43" y="0"/>
              </a:lnTo>
              <a:lnTo>
                <a:pt x="44" y="0"/>
              </a:lnTo>
              <a:lnTo>
                <a:pt x="46" y="0"/>
              </a:lnTo>
              <a:lnTo>
                <a:pt x="47" y="0"/>
              </a:lnTo>
              <a:lnTo>
                <a:pt x="48" y="0"/>
              </a:lnTo>
              <a:lnTo>
                <a:pt x="49" y="0"/>
              </a:lnTo>
              <a:lnTo>
                <a:pt x="50" y="0"/>
              </a:lnTo>
              <a:lnTo>
                <a:pt x="51" y="0"/>
              </a:lnTo>
              <a:lnTo>
                <a:pt x="52" y="0"/>
              </a:lnTo>
              <a:lnTo>
                <a:pt x="53" y="0"/>
              </a:lnTo>
              <a:lnTo>
                <a:pt x="55" y="0"/>
              </a:lnTo>
              <a:lnTo>
                <a:pt x="56" y="0"/>
              </a:lnTo>
              <a:lnTo>
                <a:pt x="56" y="1"/>
              </a:lnTo>
              <a:lnTo>
                <a:pt x="55" y="2"/>
              </a:lnTo>
              <a:lnTo>
                <a:pt x="55" y="4"/>
              </a:lnTo>
              <a:lnTo>
                <a:pt x="56" y="4"/>
              </a:lnTo>
              <a:lnTo>
                <a:pt x="57" y="4"/>
              </a:lnTo>
              <a:lnTo>
                <a:pt x="58" y="4"/>
              </a:lnTo>
              <a:lnTo>
                <a:pt x="60" y="5"/>
              </a:lnTo>
              <a:lnTo>
                <a:pt x="61" y="5"/>
              </a:lnTo>
              <a:lnTo>
                <a:pt x="62" y="5"/>
              </a:lnTo>
              <a:lnTo>
                <a:pt x="63" y="4"/>
              </a:lnTo>
              <a:lnTo>
                <a:pt x="64" y="4"/>
              </a:lnTo>
              <a:lnTo>
                <a:pt x="65" y="4"/>
              </a:lnTo>
              <a:lnTo>
                <a:pt x="67" y="4"/>
              </a:lnTo>
              <a:lnTo>
                <a:pt x="68" y="4"/>
              </a:lnTo>
              <a:lnTo>
                <a:pt x="69" y="3"/>
              </a:lnTo>
              <a:lnTo>
                <a:pt x="69" y="5"/>
              </a:lnTo>
              <a:lnTo>
                <a:pt x="69" y="8"/>
              </a:lnTo>
              <a:lnTo>
                <a:pt x="69" y="10"/>
              </a:lnTo>
              <a:lnTo>
                <a:pt x="69" y="11"/>
              </a:lnTo>
              <a:lnTo>
                <a:pt x="69" y="13"/>
              </a:lnTo>
              <a:lnTo>
                <a:pt x="69" y="15"/>
              </a:lnTo>
              <a:lnTo>
                <a:pt x="68" y="16"/>
              </a:lnTo>
              <a:lnTo>
                <a:pt x="68" y="17"/>
              </a:lnTo>
              <a:lnTo>
                <a:pt x="68" y="19"/>
              </a:lnTo>
              <a:lnTo>
                <a:pt x="68" y="21"/>
              </a:lnTo>
              <a:lnTo>
                <a:pt x="68" y="22"/>
              </a:lnTo>
              <a:lnTo>
                <a:pt x="68" y="23"/>
              </a:lnTo>
              <a:lnTo>
                <a:pt x="67" y="25"/>
              </a:lnTo>
              <a:lnTo>
                <a:pt x="67" y="28"/>
              </a:lnTo>
              <a:lnTo>
                <a:pt x="67" y="29"/>
              </a:lnTo>
              <a:lnTo>
                <a:pt x="66" y="30"/>
              </a:lnTo>
              <a:lnTo>
                <a:pt x="65" y="31"/>
              </a:lnTo>
              <a:lnTo>
                <a:pt x="65" y="32"/>
              </a:lnTo>
              <a:lnTo>
                <a:pt x="64" y="33"/>
              </a:lnTo>
              <a:lnTo>
                <a:pt x="63" y="35"/>
              </a:lnTo>
              <a:lnTo>
                <a:pt x="62" y="34"/>
              </a:lnTo>
              <a:lnTo>
                <a:pt x="61" y="34"/>
              </a:lnTo>
              <a:lnTo>
                <a:pt x="60" y="33"/>
              </a:lnTo>
              <a:lnTo>
                <a:pt x="58" y="32"/>
              </a:lnTo>
              <a:lnTo>
                <a:pt x="56" y="32"/>
              </a:lnTo>
              <a:lnTo>
                <a:pt x="55" y="31"/>
              </a:lnTo>
              <a:lnTo>
                <a:pt x="52" y="31"/>
              </a:lnTo>
              <a:lnTo>
                <a:pt x="51" y="31"/>
              </a:lnTo>
              <a:lnTo>
                <a:pt x="50" y="31"/>
              </a:lnTo>
              <a:lnTo>
                <a:pt x="49" y="31"/>
              </a:lnTo>
              <a:lnTo>
                <a:pt x="47" y="31"/>
              </a:lnTo>
              <a:lnTo>
                <a:pt x="46" y="32"/>
              </a:lnTo>
              <a:lnTo>
                <a:pt x="45" y="32"/>
              </a:lnTo>
              <a:lnTo>
                <a:pt x="43" y="32"/>
              </a:lnTo>
              <a:lnTo>
                <a:pt x="42" y="33"/>
              </a:lnTo>
              <a:lnTo>
                <a:pt x="41" y="34"/>
              </a:lnTo>
              <a:lnTo>
                <a:pt x="40" y="35"/>
              </a:lnTo>
              <a:lnTo>
                <a:pt x="37" y="35"/>
              </a:lnTo>
              <a:lnTo>
                <a:pt x="36" y="36"/>
              </a:lnTo>
              <a:lnTo>
                <a:pt x="35" y="36"/>
              </a:lnTo>
              <a:lnTo>
                <a:pt x="33" y="37"/>
              </a:lnTo>
              <a:lnTo>
                <a:pt x="32" y="37"/>
              </a:lnTo>
              <a:lnTo>
                <a:pt x="31" y="38"/>
              </a:lnTo>
              <a:lnTo>
                <a:pt x="29" y="38"/>
              </a:lnTo>
              <a:lnTo>
                <a:pt x="28" y="38"/>
              </a:lnTo>
              <a:lnTo>
                <a:pt x="27" y="38"/>
              </a:lnTo>
              <a:lnTo>
                <a:pt x="26" y="38"/>
              </a:lnTo>
              <a:lnTo>
                <a:pt x="24" y="38"/>
              </a:lnTo>
              <a:lnTo>
                <a:pt x="23" y="38"/>
              </a:lnTo>
              <a:lnTo>
                <a:pt x="22" y="38"/>
              </a:lnTo>
              <a:lnTo>
                <a:pt x="21" y="38"/>
              </a:lnTo>
              <a:lnTo>
                <a:pt x="21" y="35"/>
              </a:lnTo>
              <a:lnTo>
                <a:pt x="21" y="34"/>
              </a:lnTo>
              <a:lnTo>
                <a:pt x="19" y="33"/>
              </a:lnTo>
              <a:lnTo>
                <a:pt x="18" y="32"/>
              </a:lnTo>
              <a:lnTo>
                <a:pt x="17" y="31"/>
              </a:lnTo>
              <a:lnTo>
                <a:pt x="16" y="30"/>
              </a:lnTo>
              <a:lnTo>
                <a:pt x="15" y="29"/>
              </a:lnTo>
              <a:lnTo>
                <a:pt x="15" y="28"/>
              </a:lnTo>
              <a:lnTo>
                <a:pt x="15" y="27"/>
              </a:lnTo>
              <a:lnTo>
                <a:pt x="15" y="24"/>
              </a:lnTo>
              <a:lnTo>
                <a:pt x="15" y="23"/>
              </a:lnTo>
              <a:lnTo>
                <a:pt x="14" y="22"/>
              </a:lnTo>
              <a:lnTo>
                <a:pt x="13" y="21"/>
              </a:lnTo>
              <a:lnTo>
                <a:pt x="12" y="20"/>
              </a:lnTo>
              <a:lnTo>
                <a:pt x="12" y="19"/>
              </a:lnTo>
              <a:lnTo>
                <a:pt x="13" y="16"/>
              </a:lnTo>
              <a:lnTo>
                <a:pt x="12" y="15"/>
              </a:lnTo>
              <a:lnTo>
                <a:pt x="11" y="15"/>
              </a:lnTo>
              <a:lnTo>
                <a:pt x="10" y="14"/>
              </a:lnTo>
              <a:lnTo>
                <a:pt x="9" y="14"/>
              </a:lnTo>
              <a:lnTo>
                <a:pt x="8" y="14"/>
              </a:lnTo>
              <a:lnTo>
                <a:pt x="7" y="15"/>
              </a:lnTo>
              <a:lnTo>
                <a:pt x="6" y="15"/>
              </a:lnTo>
              <a:lnTo>
                <a:pt x="4" y="15"/>
              </a:lnTo>
              <a:lnTo>
                <a:pt x="3" y="14"/>
              </a:lnTo>
              <a:lnTo>
                <a:pt x="2" y="13"/>
              </a:lnTo>
              <a:lnTo>
                <a:pt x="1" y="13"/>
              </a:lnTo>
              <a:lnTo>
                <a:pt x="0" y="12"/>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629920</xdr:colOff>
      <xdr:row>13</xdr:row>
      <xdr:rowOff>114300</xdr:rowOff>
    </xdr:from>
    <xdr:to>
      <xdr:col>12</xdr:col>
      <xdr:colOff>223520</xdr:colOff>
      <xdr:row>14</xdr:row>
      <xdr:rowOff>133350</xdr:rowOff>
    </xdr:to>
    <xdr:sp>
      <xdr:nvSpPr>
        <xdr:cNvPr id="2185253" name="Freeform 18"/>
        <xdr:cNvSpPr/>
      </xdr:nvSpPr>
      <xdr:spPr>
        <a:xfrm>
          <a:off x="8016240" y="2209165"/>
          <a:ext cx="243840" cy="171450"/>
        </a:xfrm>
        <a:custGeom>
          <a:avLst/>
          <a:gdLst>
            <a:gd name="txL" fmla="*/ 0 w 24"/>
            <a:gd name="txT" fmla="*/ 0 h 19"/>
            <a:gd name="txR" fmla="*/ 24 w 24"/>
            <a:gd name="txB" fmla="*/ 19 h 19"/>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24" h="19">
              <a:moveTo>
                <a:pt x="0" y="7"/>
              </a:moveTo>
              <a:lnTo>
                <a:pt x="0" y="6"/>
              </a:lnTo>
              <a:lnTo>
                <a:pt x="0" y="5"/>
              </a:lnTo>
              <a:lnTo>
                <a:pt x="1" y="4"/>
              </a:lnTo>
              <a:lnTo>
                <a:pt x="2" y="3"/>
              </a:lnTo>
              <a:lnTo>
                <a:pt x="3" y="2"/>
              </a:lnTo>
              <a:lnTo>
                <a:pt x="4" y="2"/>
              </a:lnTo>
              <a:lnTo>
                <a:pt x="5" y="1"/>
              </a:lnTo>
              <a:lnTo>
                <a:pt x="6" y="1"/>
              </a:lnTo>
              <a:lnTo>
                <a:pt x="7" y="1"/>
              </a:lnTo>
              <a:lnTo>
                <a:pt x="9" y="1"/>
              </a:lnTo>
              <a:lnTo>
                <a:pt x="10" y="1"/>
              </a:lnTo>
              <a:lnTo>
                <a:pt x="12" y="1"/>
              </a:lnTo>
              <a:lnTo>
                <a:pt x="12" y="0"/>
              </a:lnTo>
              <a:lnTo>
                <a:pt x="13" y="2"/>
              </a:lnTo>
              <a:lnTo>
                <a:pt x="13" y="4"/>
              </a:lnTo>
              <a:lnTo>
                <a:pt x="13" y="6"/>
              </a:lnTo>
              <a:lnTo>
                <a:pt x="12" y="7"/>
              </a:lnTo>
              <a:lnTo>
                <a:pt x="12" y="8"/>
              </a:lnTo>
              <a:lnTo>
                <a:pt x="12" y="9"/>
              </a:lnTo>
              <a:lnTo>
                <a:pt x="13" y="10"/>
              </a:lnTo>
              <a:lnTo>
                <a:pt x="14" y="9"/>
              </a:lnTo>
              <a:lnTo>
                <a:pt x="15" y="9"/>
              </a:lnTo>
              <a:lnTo>
                <a:pt x="16" y="9"/>
              </a:lnTo>
              <a:lnTo>
                <a:pt x="17" y="10"/>
              </a:lnTo>
              <a:lnTo>
                <a:pt x="18" y="10"/>
              </a:lnTo>
              <a:lnTo>
                <a:pt x="19" y="10"/>
              </a:lnTo>
              <a:lnTo>
                <a:pt x="20" y="10"/>
              </a:lnTo>
              <a:lnTo>
                <a:pt x="22" y="10"/>
              </a:lnTo>
              <a:lnTo>
                <a:pt x="23" y="10"/>
              </a:lnTo>
              <a:lnTo>
                <a:pt x="24" y="10"/>
              </a:lnTo>
              <a:lnTo>
                <a:pt x="24" y="12"/>
              </a:lnTo>
              <a:lnTo>
                <a:pt x="24" y="13"/>
              </a:lnTo>
              <a:lnTo>
                <a:pt x="24" y="14"/>
              </a:lnTo>
              <a:lnTo>
                <a:pt x="24" y="15"/>
              </a:lnTo>
              <a:lnTo>
                <a:pt x="23" y="16"/>
              </a:lnTo>
              <a:lnTo>
                <a:pt x="22" y="16"/>
              </a:lnTo>
              <a:lnTo>
                <a:pt x="22" y="15"/>
              </a:lnTo>
              <a:lnTo>
                <a:pt x="21" y="14"/>
              </a:lnTo>
              <a:lnTo>
                <a:pt x="20" y="14"/>
              </a:lnTo>
              <a:lnTo>
                <a:pt x="19" y="14"/>
              </a:lnTo>
              <a:lnTo>
                <a:pt x="18" y="15"/>
              </a:lnTo>
              <a:lnTo>
                <a:pt x="18" y="16"/>
              </a:lnTo>
              <a:lnTo>
                <a:pt x="19" y="17"/>
              </a:lnTo>
              <a:lnTo>
                <a:pt x="19" y="19"/>
              </a:lnTo>
              <a:lnTo>
                <a:pt x="17" y="19"/>
              </a:lnTo>
              <a:lnTo>
                <a:pt x="16" y="19"/>
              </a:lnTo>
              <a:lnTo>
                <a:pt x="15" y="19"/>
              </a:lnTo>
              <a:lnTo>
                <a:pt x="14" y="19"/>
              </a:lnTo>
              <a:lnTo>
                <a:pt x="13" y="19"/>
              </a:lnTo>
              <a:lnTo>
                <a:pt x="12" y="19"/>
              </a:lnTo>
              <a:lnTo>
                <a:pt x="11" y="19"/>
              </a:lnTo>
              <a:lnTo>
                <a:pt x="10" y="19"/>
              </a:lnTo>
              <a:lnTo>
                <a:pt x="9" y="19"/>
              </a:lnTo>
              <a:lnTo>
                <a:pt x="8" y="19"/>
              </a:lnTo>
              <a:lnTo>
                <a:pt x="7" y="19"/>
              </a:lnTo>
              <a:lnTo>
                <a:pt x="5" y="19"/>
              </a:lnTo>
              <a:lnTo>
                <a:pt x="4" y="19"/>
              </a:lnTo>
              <a:lnTo>
                <a:pt x="3" y="19"/>
              </a:lnTo>
              <a:lnTo>
                <a:pt x="3" y="18"/>
              </a:lnTo>
              <a:lnTo>
                <a:pt x="3" y="17"/>
              </a:lnTo>
              <a:lnTo>
                <a:pt x="3" y="16"/>
              </a:lnTo>
              <a:lnTo>
                <a:pt x="2" y="15"/>
              </a:lnTo>
              <a:lnTo>
                <a:pt x="2" y="14"/>
              </a:lnTo>
              <a:lnTo>
                <a:pt x="1" y="14"/>
              </a:lnTo>
              <a:lnTo>
                <a:pt x="1" y="13"/>
              </a:lnTo>
              <a:lnTo>
                <a:pt x="1" y="12"/>
              </a:lnTo>
              <a:lnTo>
                <a:pt x="0" y="11"/>
              </a:lnTo>
              <a:lnTo>
                <a:pt x="0" y="10"/>
              </a:lnTo>
              <a:lnTo>
                <a:pt x="0" y="9"/>
              </a:lnTo>
              <a:lnTo>
                <a:pt x="0" y="8"/>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233680</xdr:colOff>
      <xdr:row>15</xdr:row>
      <xdr:rowOff>85725</xdr:rowOff>
    </xdr:from>
    <xdr:to>
      <xdr:col>12</xdr:col>
      <xdr:colOff>629920</xdr:colOff>
      <xdr:row>17</xdr:row>
      <xdr:rowOff>76200</xdr:rowOff>
    </xdr:to>
    <xdr:sp>
      <xdr:nvSpPr>
        <xdr:cNvPr id="2185254" name="Freeform 19"/>
        <xdr:cNvSpPr>
          <a:spLocks noEditPoints="1"/>
        </xdr:cNvSpPr>
      </xdr:nvSpPr>
      <xdr:spPr>
        <a:xfrm>
          <a:off x="8270240" y="2485390"/>
          <a:ext cx="396240" cy="295275"/>
        </a:xfrm>
        <a:custGeom>
          <a:avLst/>
          <a:gdLst>
            <a:gd name="txL" fmla="*/ 0 w 39"/>
            <a:gd name="txT" fmla="*/ 0 h 32"/>
            <a:gd name="txR" fmla="*/ 39 w 39"/>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9" h="32">
              <a:moveTo>
                <a:pt x="1" y="11"/>
              </a:moveTo>
              <a:lnTo>
                <a:pt x="2" y="11"/>
              </a:lnTo>
              <a:lnTo>
                <a:pt x="3" y="11"/>
              </a:lnTo>
              <a:lnTo>
                <a:pt x="4" y="11"/>
              </a:lnTo>
              <a:lnTo>
                <a:pt x="5" y="10"/>
              </a:lnTo>
              <a:lnTo>
                <a:pt x="6" y="10"/>
              </a:lnTo>
              <a:lnTo>
                <a:pt x="7" y="10"/>
              </a:lnTo>
              <a:lnTo>
                <a:pt x="8" y="10"/>
              </a:lnTo>
              <a:lnTo>
                <a:pt x="9" y="9"/>
              </a:lnTo>
              <a:lnTo>
                <a:pt x="10" y="9"/>
              </a:lnTo>
              <a:lnTo>
                <a:pt x="11" y="9"/>
              </a:lnTo>
              <a:lnTo>
                <a:pt x="13" y="8"/>
              </a:lnTo>
              <a:lnTo>
                <a:pt x="14" y="8"/>
              </a:lnTo>
              <a:lnTo>
                <a:pt x="15" y="7"/>
              </a:lnTo>
              <a:lnTo>
                <a:pt x="16" y="7"/>
              </a:lnTo>
              <a:lnTo>
                <a:pt x="17" y="7"/>
              </a:lnTo>
              <a:lnTo>
                <a:pt x="18" y="7"/>
              </a:lnTo>
              <a:lnTo>
                <a:pt x="19" y="6"/>
              </a:lnTo>
              <a:lnTo>
                <a:pt x="20" y="6"/>
              </a:lnTo>
              <a:lnTo>
                <a:pt x="22" y="5"/>
              </a:lnTo>
              <a:lnTo>
                <a:pt x="23" y="5"/>
              </a:lnTo>
              <a:lnTo>
                <a:pt x="24" y="5"/>
              </a:lnTo>
              <a:lnTo>
                <a:pt x="26" y="4"/>
              </a:lnTo>
              <a:lnTo>
                <a:pt x="27" y="4"/>
              </a:lnTo>
              <a:lnTo>
                <a:pt x="28" y="3"/>
              </a:lnTo>
              <a:lnTo>
                <a:pt x="30" y="3"/>
              </a:lnTo>
              <a:lnTo>
                <a:pt x="31" y="3"/>
              </a:lnTo>
              <a:lnTo>
                <a:pt x="32" y="2"/>
              </a:lnTo>
              <a:lnTo>
                <a:pt x="36" y="1"/>
              </a:lnTo>
              <a:lnTo>
                <a:pt x="37" y="1"/>
              </a:lnTo>
              <a:lnTo>
                <a:pt x="39" y="0"/>
              </a:lnTo>
              <a:lnTo>
                <a:pt x="38" y="1"/>
              </a:lnTo>
              <a:lnTo>
                <a:pt x="37" y="1"/>
              </a:lnTo>
              <a:lnTo>
                <a:pt x="36" y="2"/>
              </a:lnTo>
              <a:lnTo>
                <a:pt x="36" y="3"/>
              </a:lnTo>
              <a:lnTo>
                <a:pt x="35" y="4"/>
              </a:lnTo>
              <a:lnTo>
                <a:pt x="34" y="5"/>
              </a:lnTo>
              <a:lnTo>
                <a:pt x="34" y="6"/>
              </a:lnTo>
              <a:lnTo>
                <a:pt x="33" y="7"/>
              </a:lnTo>
              <a:lnTo>
                <a:pt x="33" y="8"/>
              </a:lnTo>
              <a:lnTo>
                <a:pt x="33" y="9"/>
              </a:lnTo>
              <a:lnTo>
                <a:pt x="33" y="10"/>
              </a:lnTo>
              <a:lnTo>
                <a:pt x="33" y="12"/>
              </a:lnTo>
              <a:lnTo>
                <a:pt x="32" y="13"/>
              </a:lnTo>
              <a:lnTo>
                <a:pt x="30" y="14"/>
              </a:lnTo>
              <a:lnTo>
                <a:pt x="29" y="14"/>
              </a:lnTo>
              <a:lnTo>
                <a:pt x="28" y="15"/>
              </a:lnTo>
              <a:lnTo>
                <a:pt x="28" y="16"/>
              </a:lnTo>
              <a:lnTo>
                <a:pt x="27" y="17"/>
              </a:lnTo>
              <a:lnTo>
                <a:pt x="27" y="18"/>
              </a:lnTo>
              <a:lnTo>
                <a:pt x="27" y="19"/>
              </a:lnTo>
              <a:lnTo>
                <a:pt x="26" y="19"/>
              </a:lnTo>
              <a:lnTo>
                <a:pt x="26" y="20"/>
              </a:lnTo>
              <a:lnTo>
                <a:pt x="25" y="21"/>
              </a:lnTo>
              <a:lnTo>
                <a:pt x="25" y="22"/>
              </a:lnTo>
              <a:lnTo>
                <a:pt x="25" y="23"/>
              </a:lnTo>
              <a:lnTo>
                <a:pt x="25" y="24"/>
              </a:lnTo>
              <a:lnTo>
                <a:pt x="24" y="25"/>
              </a:lnTo>
              <a:lnTo>
                <a:pt x="24" y="26"/>
              </a:lnTo>
              <a:lnTo>
                <a:pt x="23" y="26"/>
              </a:lnTo>
              <a:lnTo>
                <a:pt x="22" y="27"/>
              </a:lnTo>
              <a:lnTo>
                <a:pt x="21" y="28"/>
              </a:lnTo>
              <a:lnTo>
                <a:pt x="21" y="29"/>
              </a:lnTo>
              <a:lnTo>
                <a:pt x="20" y="30"/>
              </a:lnTo>
              <a:lnTo>
                <a:pt x="20" y="31"/>
              </a:lnTo>
              <a:lnTo>
                <a:pt x="19" y="32"/>
              </a:lnTo>
              <a:lnTo>
                <a:pt x="18" y="31"/>
              </a:lnTo>
              <a:lnTo>
                <a:pt x="18" y="30"/>
              </a:lnTo>
              <a:lnTo>
                <a:pt x="17" y="29"/>
              </a:lnTo>
              <a:lnTo>
                <a:pt x="16" y="28"/>
              </a:lnTo>
              <a:lnTo>
                <a:pt x="15" y="27"/>
              </a:lnTo>
              <a:lnTo>
                <a:pt x="14" y="26"/>
              </a:lnTo>
              <a:lnTo>
                <a:pt x="14" y="25"/>
              </a:lnTo>
              <a:lnTo>
                <a:pt x="13" y="24"/>
              </a:lnTo>
              <a:lnTo>
                <a:pt x="12" y="23"/>
              </a:lnTo>
              <a:lnTo>
                <a:pt x="11" y="21"/>
              </a:lnTo>
              <a:lnTo>
                <a:pt x="10" y="21"/>
              </a:lnTo>
              <a:lnTo>
                <a:pt x="8" y="21"/>
              </a:lnTo>
              <a:lnTo>
                <a:pt x="7" y="20"/>
              </a:lnTo>
              <a:lnTo>
                <a:pt x="6" y="19"/>
              </a:lnTo>
              <a:lnTo>
                <a:pt x="5" y="18"/>
              </a:lnTo>
              <a:lnTo>
                <a:pt x="4" y="18"/>
              </a:lnTo>
              <a:lnTo>
                <a:pt x="4" y="17"/>
              </a:lnTo>
              <a:lnTo>
                <a:pt x="5" y="16"/>
              </a:lnTo>
              <a:lnTo>
                <a:pt x="5" y="15"/>
              </a:lnTo>
              <a:lnTo>
                <a:pt x="5" y="14"/>
              </a:lnTo>
              <a:lnTo>
                <a:pt x="5" y="13"/>
              </a:lnTo>
              <a:lnTo>
                <a:pt x="4" y="13"/>
              </a:lnTo>
              <a:lnTo>
                <a:pt x="3" y="13"/>
              </a:lnTo>
              <a:lnTo>
                <a:pt x="2" y="13"/>
              </a:lnTo>
              <a:lnTo>
                <a:pt x="0" y="13"/>
              </a:lnTo>
              <a:lnTo>
                <a:pt x="0" y="12"/>
              </a:lnTo>
              <a:lnTo>
                <a:pt x="0" y="11"/>
              </a:lnTo>
              <a:lnTo>
                <a:pt x="1" y="11"/>
              </a:lnTo>
              <a:moveTo>
                <a:pt x="27" y="18"/>
              </a:moveTo>
              <a:lnTo>
                <a:pt x="27" y="18"/>
              </a:lnTo>
              <a:lnTo>
                <a:pt x="27" y="17"/>
              </a:lnTo>
              <a:lnTo>
                <a:pt x="27" y="18"/>
              </a:lnTo>
              <a:moveTo>
                <a:pt x="26" y="19"/>
              </a:moveTo>
              <a:lnTo>
                <a:pt x="26" y="19"/>
              </a:lnTo>
              <a:lnTo>
                <a:pt x="27" y="19"/>
              </a:lnTo>
              <a:lnTo>
                <a:pt x="26" y="19"/>
              </a:lnTo>
              <a:moveTo>
                <a:pt x="25" y="22"/>
              </a:moveTo>
              <a:lnTo>
                <a:pt x="25" y="22"/>
              </a:lnTo>
              <a:lnTo>
                <a:pt x="25" y="23"/>
              </a:lnTo>
              <a:lnTo>
                <a:pt x="25" y="22"/>
              </a:lnTo>
              <a:moveTo>
                <a:pt x="21" y="29"/>
              </a:moveTo>
              <a:lnTo>
                <a:pt x="21" y="29"/>
              </a:lnTo>
              <a:moveTo>
                <a:pt x="20" y="31"/>
              </a:moveTo>
              <a:lnTo>
                <a:pt x="20" y="31"/>
              </a:lnTo>
              <a:lnTo>
                <a:pt x="19" y="32"/>
              </a:lnTo>
              <a:lnTo>
                <a:pt x="20" y="3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30480</xdr:colOff>
      <xdr:row>12</xdr:row>
      <xdr:rowOff>133350</xdr:rowOff>
    </xdr:from>
    <xdr:to>
      <xdr:col>12</xdr:col>
      <xdr:colOff>294640</xdr:colOff>
      <xdr:row>14</xdr:row>
      <xdr:rowOff>47625</xdr:rowOff>
    </xdr:to>
    <xdr:sp>
      <xdr:nvSpPr>
        <xdr:cNvPr id="2185255" name="Freeform 20"/>
        <xdr:cNvSpPr/>
      </xdr:nvSpPr>
      <xdr:spPr>
        <a:xfrm>
          <a:off x="8067040" y="2075815"/>
          <a:ext cx="264160" cy="219075"/>
        </a:xfrm>
        <a:custGeom>
          <a:avLst/>
          <a:gdLst>
            <a:gd name="txL" fmla="*/ 0 w 26"/>
            <a:gd name="txT" fmla="*/ 0 h 25"/>
            <a:gd name="txR" fmla="*/ 26 w 26"/>
            <a:gd name="txB" fmla="*/ 25 h 25"/>
          </a:gdLst>
          <a:ahLst/>
          <a:cxnLst>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5">
              <a:moveTo>
                <a:pt x="0" y="16"/>
              </a:moveTo>
              <a:lnTo>
                <a:pt x="0" y="15"/>
              </a:lnTo>
              <a:lnTo>
                <a:pt x="0" y="14"/>
              </a:lnTo>
              <a:lnTo>
                <a:pt x="0" y="12"/>
              </a:lnTo>
              <a:lnTo>
                <a:pt x="0" y="11"/>
              </a:lnTo>
              <a:lnTo>
                <a:pt x="1" y="10"/>
              </a:lnTo>
              <a:lnTo>
                <a:pt x="0" y="9"/>
              </a:lnTo>
              <a:lnTo>
                <a:pt x="2" y="9"/>
              </a:lnTo>
              <a:lnTo>
                <a:pt x="3" y="8"/>
              </a:lnTo>
              <a:lnTo>
                <a:pt x="4" y="8"/>
              </a:lnTo>
              <a:lnTo>
                <a:pt x="5" y="8"/>
              </a:lnTo>
              <a:lnTo>
                <a:pt x="6" y="7"/>
              </a:lnTo>
              <a:lnTo>
                <a:pt x="7" y="7"/>
              </a:lnTo>
              <a:lnTo>
                <a:pt x="8" y="7"/>
              </a:lnTo>
              <a:lnTo>
                <a:pt x="9" y="7"/>
              </a:lnTo>
              <a:lnTo>
                <a:pt x="10" y="7"/>
              </a:lnTo>
              <a:lnTo>
                <a:pt x="11" y="7"/>
              </a:lnTo>
              <a:lnTo>
                <a:pt x="12" y="6"/>
              </a:lnTo>
              <a:lnTo>
                <a:pt x="12" y="5"/>
              </a:lnTo>
              <a:lnTo>
                <a:pt x="12" y="4"/>
              </a:lnTo>
              <a:lnTo>
                <a:pt x="12" y="3"/>
              </a:lnTo>
              <a:lnTo>
                <a:pt x="12" y="2"/>
              </a:lnTo>
              <a:lnTo>
                <a:pt x="13" y="1"/>
              </a:lnTo>
              <a:lnTo>
                <a:pt x="14" y="1"/>
              </a:lnTo>
              <a:lnTo>
                <a:pt x="15" y="1"/>
              </a:lnTo>
              <a:lnTo>
                <a:pt x="17" y="0"/>
              </a:lnTo>
              <a:lnTo>
                <a:pt x="19" y="1"/>
              </a:lnTo>
              <a:lnTo>
                <a:pt x="19" y="2"/>
              </a:lnTo>
              <a:lnTo>
                <a:pt x="19" y="4"/>
              </a:lnTo>
              <a:lnTo>
                <a:pt x="19" y="5"/>
              </a:lnTo>
              <a:lnTo>
                <a:pt x="20" y="5"/>
              </a:lnTo>
              <a:lnTo>
                <a:pt x="20" y="6"/>
              </a:lnTo>
              <a:lnTo>
                <a:pt x="20" y="7"/>
              </a:lnTo>
              <a:lnTo>
                <a:pt x="20" y="8"/>
              </a:lnTo>
              <a:lnTo>
                <a:pt x="20" y="10"/>
              </a:lnTo>
              <a:lnTo>
                <a:pt x="19" y="11"/>
              </a:lnTo>
              <a:lnTo>
                <a:pt x="18" y="11"/>
              </a:lnTo>
              <a:lnTo>
                <a:pt x="17" y="12"/>
              </a:lnTo>
              <a:lnTo>
                <a:pt x="19" y="12"/>
              </a:lnTo>
              <a:lnTo>
                <a:pt x="20" y="12"/>
              </a:lnTo>
              <a:lnTo>
                <a:pt x="20" y="13"/>
              </a:lnTo>
              <a:lnTo>
                <a:pt x="21" y="13"/>
              </a:lnTo>
              <a:lnTo>
                <a:pt x="22" y="13"/>
              </a:lnTo>
              <a:lnTo>
                <a:pt x="23" y="14"/>
              </a:lnTo>
              <a:lnTo>
                <a:pt x="24" y="15"/>
              </a:lnTo>
              <a:lnTo>
                <a:pt x="25" y="15"/>
              </a:lnTo>
              <a:lnTo>
                <a:pt x="26" y="16"/>
              </a:lnTo>
              <a:lnTo>
                <a:pt x="24" y="16"/>
              </a:lnTo>
              <a:lnTo>
                <a:pt x="23" y="17"/>
              </a:lnTo>
              <a:lnTo>
                <a:pt x="22" y="17"/>
              </a:lnTo>
              <a:lnTo>
                <a:pt x="21" y="18"/>
              </a:lnTo>
              <a:lnTo>
                <a:pt x="21" y="19"/>
              </a:lnTo>
              <a:lnTo>
                <a:pt x="21" y="20"/>
              </a:lnTo>
              <a:lnTo>
                <a:pt x="21" y="21"/>
              </a:lnTo>
              <a:lnTo>
                <a:pt x="21" y="23"/>
              </a:lnTo>
              <a:lnTo>
                <a:pt x="20" y="24"/>
              </a:lnTo>
              <a:lnTo>
                <a:pt x="19" y="25"/>
              </a:lnTo>
              <a:lnTo>
                <a:pt x="18" y="25"/>
              </a:lnTo>
              <a:lnTo>
                <a:pt x="17" y="25"/>
              </a:lnTo>
              <a:lnTo>
                <a:pt x="15" y="25"/>
              </a:lnTo>
              <a:lnTo>
                <a:pt x="14" y="25"/>
              </a:lnTo>
              <a:lnTo>
                <a:pt x="13" y="25"/>
              </a:lnTo>
              <a:lnTo>
                <a:pt x="12" y="25"/>
              </a:lnTo>
              <a:lnTo>
                <a:pt x="11" y="24"/>
              </a:lnTo>
              <a:lnTo>
                <a:pt x="10" y="24"/>
              </a:lnTo>
              <a:lnTo>
                <a:pt x="9" y="24"/>
              </a:lnTo>
              <a:lnTo>
                <a:pt x="8" y="25"/>
              </a:lnTo>
              <a:lnTo>
                <a:pt x="7" y="24"/>
              </a:lnTo>
              <a:lnTo>
                <a:pt x="7" y="23"/>
              </a:lnTo>
              <a:lnTo>
                <a:pt x="7" y="22"/>
              </a:lnTo>
              <a:lnTo>
                <a:pt x="8" y="21"/>
              </a:lnTo>
              <a:lnTo>
                <a:pt x="8" y="19"/>
              </a:lnTo>
              <a:lnTo>
                <a:pt x="8" y="17"/>
              </a:lnTo>
              <a:lnTo>
                <a:pt x="7" y="15"/>
              </a:lnTo>
              <a:lnTo>
                <a:pt x="7" y="16"/>
              </a:lnTo>
              <a:lnTo>
                <a:pt x="5" y="16"/>
              </a:lnTo>
              <a:lnTo>
                <a:pt x="4" y="16"/>
              </a:lnTo>
              <a:lnTo>
                <a:pt x="2" y="16"/>
              </a:lnTo>
              <a:lnTo>
                <a:pt x="1" y="16"/>
              </a:lnTo>
              <a:lnTo>
                <a:pt x="0" y="1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182880</xdr:colOff>
      <xdr:row>7</xdr:row>
      <xdr:rowOff>9525</xdr:rowOff>
    </xdr:from>
    <xdr:to>
      <xdr:col>7</xdr:col>
      <xdr:colOff>528320</xdr:colOff>
      <xdr:row>9</xdr:row>
      <xdr:rowOff>76200</xdr:rowOff>
    </xdr:to>
    <xdr:sp>
      <xdr:nvSpPr>
        <xdr:cNvPr id="2185256" name="Freeform 21"/>
        <xdr:cNvSpPr/>
      </xdr:nvSpPr>
      <xdr:spPr>
        <a:xfrm>
          <a:off x="4968240" y="1189990"/>
          <a:ext cx="345440" cy="371475"/>
        </a:xfrm>
        <a:custGeom>
          <a:avLst/>
          <a:gdLst>
            <a:gd name="txL" fmla="*/ 0 w 34"/>
            <a:gd name="txT" fmla="*/ 0 h 40"/>
            <a:gd name="txR" fmla="*/ 34 w 34"/>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40">
              <a:moveTo>
                <a:pt x="1" y="10"/>
              </a:moveTo>
              <a:lnTo>
                <a:pt x="1" y="10"/>
              </a:lnTo>
              <a:lnTo>
                <a:pt x="2" y="10"/>
              </a:lnTo>
              <a:lnTo>
                <a:pt x="2" y="9"/>
              </a:lnTo>
              <a:lnTo>
                <a:pt x="2" y="8"/>
              </a:lnTo>
              <a:lnTo>
                <a:pt x="2" y="7"/>
              </a:lnTo>
              <a:lnTo>
                <a:pt x="3" y="6"/>
              </a:lnTo>
              <a:lnTo>
                <a:pt x="4" y="5"/>
              </a:lnTo>
              <a:lnTo>
                <a:pt x="5" y="5"/>
              </a:lnTo>
              <a:lnTo>
                <a:pt x="6" y="5"/>
              </a:lnTo>
              <a:lnTo>
                <a:pt x="7" y="6"/>
              </a:lnTo>
              <a:lnTo>
                <a:pt x="8" y="7"/>
              </a:lnTo>
              <a:lnTo>
                <a:pt x="9" y="8"/>
              </a:lnTo>
              <a:lnTo>
                <a:pt x="10" y="9"/>
              </a:lnTo>
              <a:lnTo>
                <a:pt x="11" y="8"/>
              </a:lnTo>
              <a:lnTo>
                <a:pt x="12" y="7"/>
              </a:lnTo>
              <a:lnTo>
                <a:pt x="13" y="7"/>
              </a:lnTo>
              <a:lnTo>
                <a:pt x="13" y="6"/>
              </a:lnTo>
              <a:lnTo>
                <a:pt x="13" y="5"/>
              </a:lnTo>
              <a:lnTo>
                <a:pt x="14" y="4"/>
              </a:lnTo>
              <a:lnTo>
                <a:pt x="15" y="4"/>
              </a:lnTo>
              <a:lnTo>
                <a:pt x="16" y="3"/>
              </a:lnTo>
              <a:lnTo>
                <a:pt x="17" y="3"/>
              </a:lnTo>
              <a:lnTo>
                <a:pt x="18" y="2"/>
              </a:lnTo>
              <a:lnTo>
                <a:pt x="18" y="1"/>
              </a:lnTo>
              <a:lnTo>
                <a:pt x="19" y="1"/>
              </a:lnTo>
              <a:lnTo>
                <a:pt x="20" y="0"/>
              </a:lnTo>
              <a:lnTo>
                <a:pt x="21" y="1"/>
              </a:lnTo>
              <a:lnTo>
                <a:pt x="22" y="2"/>
              </a:lnTo>
              <a:lnTo>
                <a:pt x="23" y="3"/>
              </a:lnTo>
              <a:lnTo>
                <a:pt x="24" y="4"/>
              </a:lnTo>
              <a:lnTo>
                <a:pt x="25" y="4"/>
              </a:lnTo>
              <a:lnTo>
                <a:pt x="26" y="5"/>
              </a:lnTo>
              <a:lnTo>
                <a:pt x="27" y="6"/>
              </a:lnTo>
              <a:lnTo>
                <a:pt x="28" y="7"/>
              </a:lnTo>
              <a:lnTo>
                <a:pt x="29" y="7"/>
              </a:lnTo>
              <a:lnTo>
                <a:pt x="29" y="8"/>
              </a:lnTo>
              <a:lnTo>
                <a:pt x="29" y="9"/>
              </a:lnTo>
              <a:lnTo>
                <a:pt x="30" y="10"/>
              </a:lnTo>
              <a:lnTo>
                <a:pt x="31" y="11"/>
              </a:lnTo>
              <a:lnTo>
                <a:pt x="32" y="11"/>
              </a:lnTo>
              <a:lnTo>
                <a:pt x="33" y="11"/>
              </a:lnTo>
              <a:lnTo>
                <a:pt x="34" y="11"/>
              </a:lnTo>
              <a:lnTo>
                <a:pt x="34" y="13"/>
              </a:lnTo>
              <a:lnTo>
                <a:pt x="33" y="14"/>
              </a:lnTo>
              <a:lnTo>
                <a:pt x="33" y="15"/>
              </a:lnTo>
              <a:lnTo>
                <a:pt x="32" y="17"/>
              </a:lnTo>
              <a:lnTo>
                <a:pt x="32" y="19"/>
              </a:lnTo>
              <a:lnTo>
                <a:pt x="31" y="20"/>
              </a:lnTo>
              <a:lnTo>
                <a:pt x="30" y="21"/>
              </a:lnTo>
              <a:lnTo>
                <a:pt x="30" y="22"/>
              </a:lnTo>
              <a:lnTo>
                <a:pt x="30" y="23"/>
              </a:lnTo>
              <a:lnTo>
                <a:pt x="30" y="24"/>
              </a:lnTo>
              <a:lnTo>
                <a:pt x="29" y="25"/>
              </a:lnTo>
              <a:lnTo>
                <a:pt x="29" y="27"/>
              </a:lnTo>
              <a:lnTo>
                <a:pt x="29" y="28"/>
              </a:lnTo>
              <a:lnTo>
                <a:pt x="28" y="29"/>
              </a:lnTo>
              <a:lnTo>
                <a:pt x="28" y="30"/>
              </a:lnTo>
              <a:lnTo>
                <a:pt x="27" y="31"/>
              </a:lnTo>
              <a:lnTo>
                <a:pt x="26" y="31"/>
              </a:lnTo>
              <a:lnTo>
                <a:pt x="26" y="32"/>
              </a:lnTo>
              <a:lnTo>
                <a:pt x="25" y="33"/>
              </a:lnTo>
              <a:lnTo>
                <a:pt x="24" y="34"/>
              </a:lnTo>
              <a:lnTo>
                <a:pt x="24" y="35"/>
              </a:lnTo>
              <a:lnTo>
                <a:pt x="23" y="36"/>
              </a:lnTo>
              <a:lnTo>
                <a:pt x="22" y="37"/>
              </a:lnTo>
              <a:lnTo>
                <a:pt x="22" y="38"/>
              </a:lnTo>
              <a:lnTo>
                <a:pt x="21" y="39"/>
              </a:lnTo>
              <a:lnTo>
                <a:pt x="20" y="39"/>
              </a:lnTo>
              <a:lnTo>
                <a:pt x="19" y="40"/>
              </a:lnTo>
              <a:lnTo>
                <a:pt x="19" y="39"/>
              </a:lnTo>
              <a:lnTo>
                <a:pt x="18" y="38"/>
              </a:lnTo>
              <a:lnTo>
                <a:pt x="17" y="37"/>
              </a:lnTo>
              <a:lnTo>
                <a:pt x="17" y="36"/>
              </a:lnTo>
              <a:lnTo>
                <a:pt x="16" y="34"/>
              </a:lnTo>
              <a:lnTo>
                <a:pt x="15" y="33"/>
              </a:lnTo>
              <a:lnTo>
                <a:pt x="14" y="32"/>
              </a:lnTo>
              <a:lnTo>
                <a:pt x="14" y="31"/>
              </a:lnTo>
              <a:lnTo>
                <a:pt x="13" y="30"/>
              </a:lnTo>
              <a:lnTo>
                <a:pt x="13" y="29"/>
              </a:lnTo>
              <a:lnTo>
                <a:pt x="12" y="28"/>
              </a:lnTo>
              <a:lnTo>
                <a:pt x="11" y="26"/>
              </a:lnTo>
              <a:lnTo>
                <a:pt x="10" y="25"/>
              </a:lnTo>
              <a:lnTo>
                <a:pt x="9" y="24"/>
              </a:lnTo>
              <a:lnTo>
                <a:pt x="8" y="23"/>
              </a:lnTo>
              <a:lnTo>
                <a:pt x="7" y="21"/>
              </a:lnTo>
              <a:lnTo>
                <a:pt x="7" y="20"/>
              </a:lnTo>
              <a:lnTo>
                <a:pt x="6" y="21"/>
              </a:lnTo>
              <a:lnTo>
                <a:pt x="5" y="19"/>
              </a:lnTo>
              <a:lnTo>
                <a:pt x="4" y="18"/>
              </a:lnTo>
              <a:lnTo>
                <a:pt x="4" y="17"/>
              </a:lnTo>
              <a:lnTo>
                <a:pt x="4" y="16"/>
              </a:lnTo>
              <a:lnTo>
                <a:pt x="3" y="15"/>
              </a:lnTo>
              <a:lnTo>
                <a:pt x="3" y="14"/>
              </a:lnTo>
              <a:lnTo>
                <a:pt x="2" y="13"/>
              </a:lnTo>
              <a:lnTo>
                <a:pt x="1" y="12"/>
              </a:lnTo>
              <a:lnTo>
                <a:pt x="1" y="11"/>
              </a:lnTo>
              <a:lnTo>
                <a:pt x="0" y="10"/>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314960</xdr:colOff>
      <xdr:row>10</xdr:row>
      <xdr:rowOff>19050</xdr:rowOff>
    </xdr:from>
    <xdr:to>
      <xdr:col>5</xdr:col>
      <xdr:colOff>609600</xdr:colOff>
      <xdr:row>11</xdr:row>
      <xdr:rowOff>114300</xdr:rowOff>
    </xdr:to>
    <xdr:sp>
      <xdr:nvSpPr>
        <xdr:cNvPr id="2185257" name="Freeform 22"/>
        <xdr:cNvSpPr/>
      </xdr:nvSpPr>
      <xdr:spPr>
        <a:xfrm>
          <a:off x="3799840" y="1656715"/>
          <a:ext cx="294640" cy="247650"/>
        </a:xfrm>
        <a:custGeom>
          <a:avLst/>
          <a:gdLst>
            <a:gd name="txL" fmla="*/ 0 w 29"/>
            <a:gd name="txT" fmla="*/ 0 h 27"/>
            <a:gd name="txR" fmla="*/ 29 w 29"/>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27">
              <a:moveTo>
                <a:pt x="0" y="6"/>
              </a:moveTo>
              <a:lnTo>
                <a:pt x="1" y="5"/>
              </a:lnTo>
              <a:lnTo>
                <a:pt x="2" y="5"/>
              </a:lnTo>
              <a:lnTo>
                <a:pt x="3" y="4"/>
              </a:lnTo>
              <a:lnTo>
                <a:pt x="4" y="4"/>
              </a:lnTo>
              <a:lnTo>
                <a:pt x="5" y="3"/>
              </a:lnTo>
              <a:lnTo>
                <a:pt x="6" y="3"/>
              </a:lnTo>
              <a:lnTo>
                <a:pt x="8" y="2"/>
              </a:lnTo>
              <a:lnTo>
                <a:pt x="9" y="2"/>
              </a:lnTo>
              <a:lnTo>
                <a:pt x="10" y="2"/>
              </a:lnTo>
              <a:lnTo>
                <a:pt x="11" y="2"/>
              </a:lnTo>
              <a:lnTo>
                <a:pt x="12" y="1"/>
              </a:lnTo>
              <a:lnTo>
                <a:pt x="13" y="1"/>
              </a:lnTo>
              <a:lnTo>
                <a:pt x="14" y="1"/>
              </a:lnTo>
              <a:lnTo>
                <a:pt x="15" y="0"/>
              </a:lnTo>
              <a:lnTo>
                <a:pt x="16" y="0"/>
              </a:lnTo>
              <a:lnTo>
                <a:pt x="17" y="0"/>
              </a:lnTo>
              <a:lnTo>
                <a:pt x="18" y="0"/>
              </a:lnTo>
              <a:lnTo>
                <a:pt x="19" y="0"/>
              </a:lnTo>
              <a:lnTo>
                <a:pt x="20" y="0"/>
              </a:lnTo>
              <a:lnTo>
                <a:pt x="22" y="0"/>
              </a:lnTo>
              <a:lnTo>
                <a:pt x="23" y="0"/>
              </a:lnTo>
              <a:lnTo>
                <a:pt x="24" y="1"/>
              </a:lnTo>
              <a:lnTo>
                <a:pt x="24" y="2"/>
              </a:lnTo>
              <a:lnTo>
                <a:pt x="25" y="3"/>
              </a:lnTo>
              <a:lnTo>
                <a:pt x="26" y="4"/>
              </a:lnTo>
              <a:lnTo>
                <a:pt x="27" y="4"/>
              </a:lnTo>
              <a:lnTo>
                <a:pt x="28" y="5"/>
              </a:lnTo>
              <a:lnTo>
                <a:pt x="27" y="6"/>
              </a:lnTo>
              <a:lnTo>
                <a:pt x="26" y="6"/>
              </a:lnTo>
              <a:lnTo>
                <a:pt x="26" y="7"/>
              </a:lnTo>
              <a:lnTo>
                <a:pt x="25" y="8"/>
              </a:lnTo>
              <a:lnTo>
                <a:pt x="26" y="10"/>
              </a:lnTo>
              <a:lnTo>
                <a:pt x="26" y="11"/>
              </a:lnTo>
              <a:lnTo>
                <a:pt x="26" y="12"/>
              </a:lnTo>
              <a:lnTo>
                <a:pt x="26" y="13"/>
              </a:lnTo>
              <a:lnTo>
                <a:pt x="25" y="14"/>
              </a:lnTo>
              <a:lnTo>
                <a:pt x="25" y="15"/>
              </a:lnTo>
              <a:lnTo>
                <a:pt x="26" y="15"/>
              </a:lnTo>
              <a:lnTo>
                <a:pt x="28" y="15"/>
              </a:lnTo>
              <a:lnTo>
                <a:pt x="29" y="16"/>
              </a:lnTo>
              <a:lnTo>
                <a:pt x="28" y="17"/>
              </a:lnTo>
              <a:lnTo>
                <a:pt x="28" y="18"/>
              </a:lnTo>
              <a:lnTo>
                <a:pt x="27" y="18"/>
              </a:lnTo>
              <a:lnTo>
                <a:pt x="26" y="18"/>
              </a:lnTo>
              <a:lnTo>
                <a:pt x="25" y="19"/>
              </a:lnTo>
              <a:lnTo>
                <a:pt x="25" y="20"/>
              </a:lnTo>
              <a:lnTo>
                <a:pt x="26" y="21"/>
              </a:lnTo>
              <a:lnTo>
                <a:pt x="27" y="22"/>
              </a:lnTo>
              <a:lnTo>
                <a:pt x="26" y="23"/>
              </a:lnTo>
              <a:lnTo>
                <a:pt x="25" y="23"/>
              </a:lnTo>
              <a:lnTo>
                <a:pt x="24" y="22"/>
              </a:lnTo>
              <a:lnTo>
                <a:pt x="23" y="21"/>
              </a:lnTo>
              <a:lnTo>
                <a:pt x="22" y="21"/>
              </a:lnTo>
              <a:lnTo>
                <a:pt x="21" y="22"/>
              </a:lnTo>
              <a:lnTo>
                <a:pt x="20" y="23"/>
              </a:lnTo>
              <a:lnTo>
                <a:pt x="19" y="24"/>
              </a:lnTo>
              <a:lnTo>
                <a:pt x="18" y="25"/>
              </a:lnTo>
              <a:lnTo>
                <a:pt x="17" y="25"/>
              </a:lnTo>
              <a:lnTo>
                <a:pt x="16" y="27"/>
              </a:lnTo>
              <a:lnTo>
                <a:pt x="15" y="26"/>
              </a:lnTo>
              <a:lnTo>
                <a:pt x="14" y="25"/>
              </a:lnTo>
              <a:lnTo>
                <a:pt x="14" y="24"/>
              </a:lnTo>
              <a:lnTo>
                <a:pt x="13" y="23"/>
              </a:lnTo>
              <a:lnTo>
                <a:pt x="12" y="22"/>
              </a:lnTo>
              <a:lnTo>
                <a:pt x="12" y="21"/>
              </a:lnTo>
              <a:lnTo>
                <a:pt x="11" y="20"/>
              </a:lnTo>
              <a:lnTo>
                <a:pt x="10" y="20"/>
              </a:lnTo>
              <a:lnTo>
                <a:pt x="9" y="19"/>
              </a:lnTo>
              <a:lnTo>
                <a:pt x="9" y="18"/>
              </a:lnTo>
              <a:lnTo>
                <a:pt x="8" y="17"/>
              </a:lnTo>
              <a:lnTo>
                <a:pt x="7" y="16"/>
              </a:lnTo>
              <a:lnTo>
                <a:pt x="7" y="15"/>
              </a:lnTo>
              <a:lnTo>
                <a:pt x="6" y="14"/>
              </a:lnTo>
              <a:lnTo>
                <a:pt x="5" y="13"/>
              </a:lnTo>
              <a:lnTo>
                <a:pt x="4" y="12"/>
              </a:lnTo>
              <a:lnTo>
                <a:pt x="3" y="11"/>
              </a:lnTo>
              <a:lnTo>
                <a:pt x="2" y="10"/>
              </a:lnTo>
              <a:lnTo>
                <a:pt x="2" y="9"/>
              </a:lnTo>
              <a:lnTo>
                <a:pt x="1" y="8"/>
              </a:lnTo>
              <a:lnTo>
                <a:pt x="0"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233680</xdr:colOff>
      <xdr:row>13</xdr:row>
      <xdr:rowOff>47625</xdr:rowOff>
    </xdr:from>
    <xdr:to>
      <xdr:col>6</xdr:col>
      <xdr:colOff>640080</xdr:colOff>
      <xdr:row>15</xdr:row>
      <xdr:rowOff>76200</xdr:rowOff>
    </xdr:to>
    <xdr:sp>
      <xdr:nvSpPr>
        <xdr:cNvPr id="2185258" name="Freeform 23"/>
        <xdr:cNvSpPr>
          <a:spLocks noEditPoints="1"/>
        </xdr:cNvSpPr>
      </xdr:nvSpPr>
      <xdr:spPr>
        <a:xfrm>
          <a:off x="4368800" y="2142490"/>
          <a:ext cx="406400" cy="333375"/>
        </a:xfrm>
        <a:custGeom>
          <a:avLst/>
          <a:gdLst>
            <a:gd name="txL" fmla="*/ 0 w 40"/>
            <a:gd name="txT" fmla="*/ 0 h 37"/>
            <a:gd name="txR" fmla="*/ 40 w 40"/>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0" h="37">
              <a:moveTo>
                <a:pt x="1" y="23"/>
              </a:moveTo>
              <a:lnTo>
                <a:pt x="2" y="22"/>
              </a:lnTo>
              <a:lnTo>
                <a:pt x="3" y="22"/>
              </a:lnTo>
              <a:lnTo>
                <a:pt x="4" y="21"/>
              </a:lnTo>
              <a:lnTo>
                <a:pt x="5" y="21"/>
              </a:lnTo>
              <a:lnTo>
                <a:pt x="6" y="22"/>
              </a:lnTo>
              <a:lnTo>
                <a:pt x="7" y="23"/>
              </a:lnTo>
              <a:lnTo>
                <a:pt x="8" y="23"/>
              </a:lnTo>
              <a:lnTo>
                <a:pt x="9" y="23"/>
              </a:lnTo>
              <a:lnTo>
                <a:pt x="10" y="22"/>
              </a:lnTo>
              <a:lnTo>
                <a:pt x="11" y="21"/>
              </a:lnTo>
              <a:lnTo>
                <a:pt x="12" y="20"/>
              </a:lnTo>
              <a:lnTo>
                <a:pt x="13" y="19"/>
              </a:lnTo>
              <a:lnTo>
                <a:pt x="14" y="18"/>
              </a:lnTo>
              <a:lnTo>
                <a:pt x="15" y="17"/>
              </a:lnTo>
              <a:lnTo>
                <a:pt x="16" y="16"/>
              </a:lnTo>
              <a:lnTo>
                <a:pt x="15" y="15"/>
              </a:lnTo>
              <a:lnTo>
                <a:pt x="15" y="14"/>
              </a:lnTo>
              <a:lnTo>
                <a:pt x="14" y="13"/>
              </a:lnTo>
              <a:lnTo>
                <a:pt x="13" y="11"/>
              </a:lnTo>
              <a:lnTo>
                <a:pt x="13" y="10"/>
              </a:lnTo>
              <a:lnTo>
                <a:pt x="12" y="10"/>
              </a:lnTo>
              <a:lnTo>
                <a:pt x="12" y="9"/>
              </a:lnTo>
              <a:lnTo>
                <a:pt x="13" y="8"/>
              </a:lnTo>
              <a:lnTo>
                <a:pt x="14" y="8"/>
              </a:lnTo>
              <a:lnTo>
                <a:pt x="14" y="7"/>
              </a:lnTo>
              <a:lnTo>
                <a:pt x="15" y="6"/>
              </a:lnTo>
              <a:lnTo>
                <a:pt x="15" y="5"/>
              </a:lnTo>
              <a:lnTo>
                <a:pt x="16" y="4"/>
              </a:lnTo>
              <a:lnTo>
                <a:pt x="17" y="3"/>
              </a:lnTo>
              <a:lnTo>
                <a:pt x="18" y="3"/>
              </a:lnTo>
              <a:lnTo>
                <a:pt x="19" y="3"/>
              </a:lnTo>
              <a:lnTo>
                <a:pt x="20" y="4"/>
              </a:lnTo>
              <a:lnTo>
                <a:pt x="21" y="3"/>
              </a:lnTo>
              <a:lnTo>
                <a:pt x="21" y="2"/>
              </a:lnTo>
              <a:lnTo>
                <a:pt x="22" y="1"/>
              </a:lnTo>
              <a:lnTo>
                <a:pt x="23" y="0"/>
              </a:lnTo>
              <a:lnTo>
                <a:pt x="24" y="0"/>
              </a:lnTo>
              <a:lnTo>
                <a:pt x="25" y="0"/>
              </a:lnTo>
              <a:lnTo>
                <a:pt x="26" y="2"/>
              </a:lnTo>
              <a:lnTo>
                <a:pt x="26" y="3"/>
              </a:lnTo>
              <a:lnTo>
                <a:pt x="27" y="4"/>
              </a:lnTo>
              <a:lnTo>
                <a:pt x="27" y="5"/>
              </a:lnTo>
              <a:lnTo>
                <a:pt x="27" y="6"/>
              </a:lnTo>
              <a:lnTo>
                <a:pt x="27" y="8"/>
              </a:lnTo>
              <a:lnTo>
                <a:pt x="28" y="9"/>
              </a:lnTo>
              <a:lnTo>
                <a:pt x="29" y="9"/>
              </a:lnTo>
              <a:lnTo>
                <a:pt x="30" y="9"/>
              </a:lnTo>
              <a:lnTo>
                <a:pt x="31" y="9"/>
              </a:lnTo>
              <a:lnTo>
                <a:pt x="32" y="10"/>
              </a:lnTo>
              <a:lnTo>
                <a:pt x="33" y="10"/>
              </a:lnTo>
              <a:lnTo>
                <a:pt x="34" y="10"/>
              </a:lnTo>
              <a:lnTo>
                <a:pt x="35" y="11"/>
              </a:lnTo>
              <a:lnTo>
                <a:pt x="36" y="11"/>
              </a:lnTo>
              <a:lnTo>
                <a:pt x="37" y="12"/>
              </a:lnTo>
              <a:lnTo>
                <a:pt x="38" y="13"/>
              </a:lnTo>
              <a:lnTo>
                <a:pt x="39" y="14"/>
              </a:lnTo>
              <a:lnTo>
                <a:pt x="40" y="14"/>
              </a:lnTo>
              <a:lnTo>
                <a:pt x="39" y="16"/>
              </a:lnTo>
              <a:lnTo>
                <a:pt x="38" y="16"/>
              </a:lnTo>
              <a:lnTo>
                <a:pt x="37" y="16"/>
              </a:lnTo>
              <a:lnTo>
                <a:pt x="36" y="17"/>
              </a:lnTo>
              <a:lnTo>
                <a:pt x="35" y="19"/>
              </a:lnTo>
              <a:lnTo>
                <a:pt x="34" y="19"/>
              </a:lnTo>
              <a:lnTo>
                <a:pt x="33" y="20"/>
              </a:lnTo>
              <a:lnTo>
                <a:pt x="33" y="21"/>
              </a:lnTo>
              <a:lnTo>
                <a:pt x="33" y="22"/>
              </a:lnTo>
              <a:lnTo>
                <a:pt x="33" y="23"/>
              </a:lnTo>
              <a:lnTo>
                <a:pt x="32" y="25"/>
              </a:lnTo>
              <a:lnTo>
                <a:pt x="31" y="25"/>
              </a:lnTo>
              <a:lnTo>
                <a:pt x="30" y="26"/>
              </a:lnTo>
              <a:lnTo>
                <a:pt x="29" y="27"/>
              </a:lnTo>
              <a:lnTo>
                <a:pt x="28" y="27"/>
              </a:lnTo>
              <a:lnTo>
                <a:pt x="27" y="27"/>
              </a:lnTo>
              <a:lnTo>
                <a:pt x="26" y="27"/>
              </a:lnTo>
              <a:lnTo>
                <a:pt x="26" y="28"/>
              </a:lnTo>
              <a:lnTo>
                <a:pt x="26" y="29"/>
              </a:lnTo>
              <a:lnTo>
                <a:pt x="25" y="30"/>
              </a:lnTo>
              <a:lnTo>
                <a:pt x="25" y="31"/>
              </a:lnTo>
              <a:lnTo>
                <a:pt x="24" y="32"/>
              </a:lnTo>
              <a:lnTo>
                <a:pt x="24" y="33"/>
              </a:lnTo>
              <a:lnTo>
                <a:pt x="24" y="34"/>
              </a:lnTo>
              <a:lnTo>
                <a:pt x="23" y="35"/>
              </a:lnTo>
              <a:lnTo>
                <a:pt x="22" y="35"/>
              </a:lnTo>
              <a:lnTo>
                <a:pt x="20" y="35"/>
              </a:lnTo>
              <a:lnTo>
                <a:pt x="19" y="36"/>
              </a:lnTo>
              <a:lnTo>
                <a:pt x="18" y="36"/>
              </a:lnTo>
              <a:lnTo>
                <a:pt x="17" y="35"/>
              </a:lnTo>
              <a:lnTo>
                <a:pt x="16" y="35"/>
              </a:lnTo>
              <a:lnTo>
                <a:pt x="15" y="35"/>
              </a:lnTo>
              <a:lnTo>
                <a:pt x="14" y="36"/>
              </a:lnTo>
              <a:lnTo>
                <a:pt x="13" y="35"/>
              </a:lnTo>
              <a:lnTo>
                <a:pt x="12" y="34"/>
              </a:lnTo>
              <a:lnTo>
                <a:pt x="11" y="35"/>
              </a:lnTo>
              <a:lnTo>
                <a:pt x="10" y="36"/>
              </a:lnTo>
              <a:lnTo>
                <a:pt x="9" y="37"/>
              </a:lnTo>
              <a:lnTo>
                <a:pt x="8" y="35"/>
              </a:lnTo>
              <a:lnTo>
                <a:pt x="8" y="34"/>
              </a:lnTo>
              <a:lnTo>
                <a:pt x="7" y="33"/>
              </a:lnTo>
              <a:lnTo>
                <a:pt x="6" y="33"/>
              </a:lnTo>
              <a:lnTo>
                <a:pt x="6" y="32"/>
              </a:lnTo>
              <a:lnTo>
                <a:pt x="5" y="31"/>
              </a:lnTo>
              <a:lnTo>
                <a:pt x="4" y="30"/>
              </a:lnTo>
              <a:lnTo>
                <a:pt x="3" y="29"/>
              </a:lnTo>
              <a:lnTo>
                <a:pt x="3" y="28"/>
              </a:lnTo>
              <a:lnTo>
                <a:pt x="2" y="27"/>
              </a:lnTo>
              <a:lnTo>
                <a:pt x="2" y="26"/>
              </a:lnTo>
              <a:lnTo>
                <a:pt x="1" y="25"/>
              </a:lnTo>
              <a:lnTo>
                <a:pt x="0" y="24"/>
              </a:lnTo>
              <a:lnTo>
                <a:pt x="1" y="23"/>
              </a:lnTo>
              <a:moveTo>
                <a:pt x="33" y="25"/>
              </a:moveTo>
              <a:lnTo>
                <a:pt x="33" y="24"/>
              </a:lnTo>
              <a:lnTo>
                <a:pt x="33" y="23"/>
              </a:lnTo>
              <a:lnTo>
                <a:pt x="32" y="25"/>
              </a:lnTo>
              <a:lnTo>
                <a:pt x="33" y="25"/>
              </a:lnTo>
              <a:moveTo>
                <a:pt x="27" y="27"/>
              </a:moveTo>
              <a:lnTo>
                <a:pt x="27" y="27"/>
              </a:lnTo>
              <a:lnTo>
                <a:pt x="28" y="27"/>
              </a:lnTo>
              <a:lnTo>
                <a:pt x="27" y="27"/>
              </a:lnTo>
              <a:moveTo>
                <a:pt x="32" y="25"/>
              </a:moveTo>
              <a:lnTo>
                <a:pt x="32" y="25"/>
              </a:lnTo>
              <a:lnTo>
                <a:pt x="31" y="25"/>
              </a:lnTo>
              <a:lnTo>
                <a:pt x="32"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477520</xdr:colOff>
      <xdr:row>10</xdr:row>
      <xdr:rowOff>47625</xdr:rowOff>
    </xdr:from>
    <xdr:to>
      <xdr:col>6</xdr:col>
      <xdr:colOff>71120</xdr:colOff>
      <xdr:row>12</xdr:row>
      <xdr:rowOff>161925</xdr:rowOff>
    </xdr:to>
    <xdr:sp>
      <xdr:nvSpPr>
        <xdr:cNvPr id="2185259" name="Freeform 24"/>
        <xdr:cNvSpPr/>
      </xdr:nvSpPr>
      <xdr:spPr>
        <a:xfrm>
          <a:off x="3962400" y="1685290"/>
          <a:ext cx="243840" cy="409575"/>
        </a:xfrm>
        <a:custGeom>
          <a:avLst/>
          <a:gdLst>
            <a:gd name="txL" fmla="*/ 0 w 24"/>
            <a:gd name="txT" fmla="*/ 0 h 46"/>
            <a:gd name="txR" fmla="*/ 24 w 24"/>
            <a:gd name="txB" fmla="*/ 46 h 4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46">
              <a:moveTo>
                <a:pt x="11" y="15"/>
              </a:moveTo>
              <a:lnTo>
                <a:pt x="11" y="15"/>
              </a:lnTo>
              <a:lnTo>
                <a:pt x="12" y="15"/>
              </a:lnTo>
              <a:lnTo>
                <a:pt x="12" y="14"/>
              </a:lnTo>
              <a:lnTo>
                <a:pt x="13" y="13"/>
              </a:lnTo>
              <a:lnTo>
                <a:pt x="12" y="12"/>
              </a:lnTo>
              <a:lnTo>
                <a:pt x="10" y="12"/>
              </a:lnTo>
              <a:lnTo>
                <a:pt x="9" y="12"/>
              </a:lnTo>
              <a:lnTo>
                <a:pt x="9" y="11"/>
              </a:lnTo>
              <a:lnTo>
                <a:pt x="10" y="10"/>
              </a:lnTo>
              <a:lnTo>
                <a:pt x="10" y="9"/>
              </a:lnTo>
              <a:lnTo>
                <a:pt x="10" y="8"/>
              </a:lnTo>
              <a:lnTo>
                <a:pt x="10" y="7"/>
              </a:lnTo>
              <a:lnTo>
                <a:pt x="9" y="5"/>
              </a:lnTo>
              <a:lnTo>
                <a:pt x="10" y="4"/>
              </a:lnTo>
              <a:lnTo>
                <a:pt x="10" y="3"/>
              </a:lnTo>
              <a:lnTo>
                <a:pt x="11" y="3"/>
              </a:lnTo>
              <a:lnTo>
                <a:pt x="12" y="2"/>
              </a:lnTo>
              <a:lnTo>
                <a:pt x="13" y="2"/>
              </a:lnTo>
              <a:lnTo>
                <a:pt x="14" y="1"/>
              </a:lnTo>
              <a:lnTo>
                <a:pt x="15" y="0"/>
              </a:lnTo>
              <a:lnTo>
                <a:pt x="16" y="1"/>
              </a:lnTo>
              <a:lnTo>
                <a:pt x="16" y="2"/>
              </a:lnTo>
              <a:lnTo>
                <a:pt x="17" y="3"/>
              </a:lnTo>
              <a:lnTo>
                <a:pt x="17" y="4"/>
              </a:lnTo>
              <a:lnTo>
                <a:pt x="18" y="5"/>
              </a:lnTo>
              <a:lnTo>
                <a:pt x="19" y="6"/>
              </a:lnTo>
              <a:lnTo>
                <a:pt x="20" y="7"/>
              </a:lnTo>
              <a:lnTo>
                <a:pt x="20" y="8"/>
              </a:lnTo>
              <a:lnTo>
                <a:pt x="21" y="9"/>
              </a:lnTo>
              <a:lnTo>
                <a:pt x="22" y="11"/>
              </a:lnTo>
              <a:lnTo>
                <a:pt x="22" y="12"/>
              </a:lnTo>
              <a:lnTo>
                <a:pt x="23" y="13"/>
              </a:lnTo>
              <a:lnTo>
                <a:pt x="23" y="15"/>
              </a:lnTo>
              <a:lnTo>
                <a:pt x="23" y="16"/>
              </a:lnTo>
              <a:lnTo>
                <a:pt x="24" y="17"/>
              </a:lnTo>
              <a:lnTo>
                <a:pt x="24" y="18"/>
              </a:lnTo>
              <a:lnTo>
                <a:pt x="24" y="20"/>
              </a:lnTo>
              <a:lnTo>
                <a:pt x="24" y="21"/>
              </a:lnTo>
              <a:lnTo>
                <a:pt x="24" y="22"/>
              </a:lnTo>
              <a:lnTo>
                <a:pt x="24" y="23"/>
              </a:lnTo>
              <a:lnTo>
                <a:pt x="24" y="25"/>
              </a:lnTo>
              <a:lnTo>
                <a:pt x="23" y="26"/>
              </a:lnTo>
              <a:lnTo>
                <a:pt x="23" y="27"/>
              </a:lnTo>
              <a:lnTo>
                <a:pt x="23" y="29"/>
              </a:lnTo>
              <a:lnTo>
                <a:pt x="23" y="30"/>
              </a:lnTo>
              <a:lnTo>
                <a:pt x="23" y="31"/>
              </a:lnTo>
              <a:lnTo>
                <a:pt x="22" y="32"/>
              </a:lnTo>
              <a:lnTo>
                <a:pt x="22" y="34"/>
              </a:lnTo>
              <a:lnTo>
                <a:pt x="22" y="35"/>
              </a:lnTo>
              <a:lnTo>
                <a:pt x="22" y="36"/>
              </a:lnTo>
              <a:lnTo>
                <a:pt x="22" y="37"/>
              </a:lnTo>
              <a:lnTo>
                <a:pt x="21" y="39"/>
              </a:lnTo>
              <a:lnTo>
                <a:pt x="21" y="41"/>
              </a:lnTo>
              <a:lnTo>
                <a:pt x="21" y="42"/>
              </a:lnTo>
              <a:lnTo>
                <a:pt x="22" y="43"/>
              </a:lnTo>
              <a:lnTo>
                <a:pt x="22" y="45"/>
              </a:lnTo>
              <a:lnTo>
                <a:pt x="21" y="45"/>
              </a:lnTo>
              <a:lnTo>
                <a:pt x="20" y="46"/>
              </a:lnTo>
              <a:lnTo>
                <a:pt x="19" y="46"/>
              </a:lnTo>
              <a:lnTo>
                <a:pt x="17" y="46"/>
              </a:lnTo>
              <a:lnTo>
                <a:pt x="16" y="45"/>
              </a:lnTo>
              <a:lnTo>
                <a:pt x="15" y="43"/>
              </a:lnTo>
              <a:lnTo>
                <a:pt x="14" y="42"/>
              </a:lnTo>
              <a:lnTo>
                <a:pt x="13" y="41"/>
              </a:lnTo>
              <a:lnTo>
                <a:pt x="12" y="40"/>
              </a:lnTo>
              <a:lnTo>
                <a:pt x="11" y="39"/>
              </a:lnTo>
              <a:lnTo>
                <a:pt x="11" y="38"/>
              </a:lnTo>
              <a:lnTo>
                <a:pt x="10" y="37"/>
              </a:lnTo>
              <a:lnTo>
                <a:pt x="9" y="36"/>
              </a:lnTo>
              <a:lnTo>
                <a:pt x="9" y="35"/>
              </a:lnTo>
              <a:lnTo>
                <a:pt x="8" y="34"/>
              </a:lnTo>
              <a:lnTo>
                <a:pt x="8" y="33"/>
              </a:lnTo>
              <a:lnTo>
                <a:pt x="7" y="32"/>
              </a:lnTo>
              <a:lnTo>
                <a:pt x="6" y="32"/>
              </a:lnTo>
              <a:lnTo>
                <a:pt x="5" y="30"/>
              </a:lnTo>
              <a:lnTo>
                <a:pt x="4" y="30"/>
              </a:lnTo>
              <a:lnTo>
                <a:pt x="4" y="29"/>
              </a:lnTo>
              <a:lnTo>
                <a:pt x="2" y="27"/>
              </a:lnTo>
              <a:lnTo>
                <a:pt x="2" y="26"/>
              </a:lnTo>
              <a:lnTo>
                <a:pt x="0" y="24"/>
              </a:lnTo>
              <a:lnTo>
                <a:pt x="1" y="22"/>
              </a:lnTo>
              <a:lnTo>
                <a:pt x="2" y="22"/>
              </a:lnTo>
              <a:lnTo>
                <a:pt x="3" y="21"/>
              </a:lnTo>
              <a:lnTo>
                <a:pt x="4" y="20"/>
              </a:lnTo>
              <a:lnTo>
                <a:pt x="5" y="19"/>
              </a:lnTo>
              <a:lnTo>
                <a:pt x="6" y="18"/>
              </a:lnTo>
              <a:lnTo>
                <a:pt x="7" y="18"/>
              </a:lnTo>
              <a:lnTo>
                <a:pt x="8" y="19"/>
              </a:lnTo>
              <a:lnTo>
                <a:pt x="9" y="20"/>
              </a:lnTo>
              <a:lnTo>
                <a:pt x="10" y="20"/>
              </a:lnTo>
              <a:lnTo>
                <a:pt x="11" y="19"/>
              </a:lnTo>
              <a:lnTo>
                <a:pt x="10" y="18"/>
              </a:lnTo>
              <a:lnTo>
                <a:pt x="9" y="17"/>
              </a:lnTo>
              <a:lnTo>
                <a:pt x="9" y="16"/>
              </a:lnTo>
              <a:lnTo>
                <a:pt x="10" y="15"/>
              </a:lnTo>
              <a:lnTo>
                <a:pt x="11"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162560</xdr:colOff>
      <xdr:row>8</xdr:row>
      <xdr:rowOff>114300</xdr:rowOff>
    </xdr:from>
    <xdr:to>
      <xdr:col>7</xdr:col>
      <xdr:colOff>436880</xdr:colOff>
      <xdr:row>11</xdr:row>
      <xdr:rowOff>28575</xdr:rowOff>
    </xdr:to>
    <xdr:sp>
      <xdr:nvSpPr>
        <xdr:cNvPr id="2185260" name="Freeform 25"/>
        <xdr:cNvSpPr/>
      </xdr:nvSpPr>
      <xdr:spPr>
        <a:xfrm>
          <a:off x="4947920" y="1447165"/>
          <a:ext cx="274320" cy="371475"/>
        </a:xfrm>
        <a:custGeom>
          <a:avLst/>
          <a:gdLst>
            <a:gd name="txL" fmla="*/ 0 w 27"/>
            <a:gd name="txT" fmla="*/ 0 h 42"/>
            <a:gd name="txR" fmla="*/ 27 w 27"/>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42">
              <a:moveTo>
                <a:pt x="0" y="7"/>
              </a:moveTo>
              <a:lnTo>
                <a:pt x="1" y="6"/>
              </a:lnTo>
              <a:lnTo>
                <a:pt x="2" y="6"/>
              </a:lnTo>
              <a:lnTo>
                <a:pt x="2" y="4"/>
              </a:lnTo>
              <a:lnTo>
                <a:pt x="3" y="5"/>
              </a:lnTo>
              <a:lnTo>
                <a:pt x="4" y="5"/>
              </a:lnTo>
              <a:lnTo>
                <a:pt x="5" y="5"/>
              </a:lnTo>
              <a:lnTo>
                <a:pt x="6" y="4"/>
              </a:lnTo>
              <a:lnTo>
                <a:pt x="6" y="3"/>
              </a:lnTo>
              <a:lnTo>
                <a:pt x="6" y="2"/>
              </a:lnTo>
              <a:lnTo>
                <a:pt x="7" y="2"/>
              </a:lnTo>
              <a:lnTo>
                <a:pt x="8" y="2"/>
              </a:lnTo>
              <a:lnTo>
                <a:pt x="9" y="2"/>
              </a:lnTo>
              <a:lnTo>
                <a:pt x="10" y="1"/>
              </a:lnTo>
              <a:lnTo>
                <a:pt x="11" y="1"/>
              </a:lnTo>
              <a:lnTo>
                <a:pt x="11" y="0"/>
              </a:lnTo>
              <a:lnTo>
                <a:pt x="13" y="0"/>
              </a:lnTo>
              <a:lnTo>
                <a:pt x="14" y="1"/>
              </a:lnTo>
              <a:lnTo>
                <a:pt x="15" y="2"/>
              </a:lnTo>
              <a:lnTo>
                <a:pt x="15" y="3"/>
              </a:lnTo>
              <a:lnTo>
                <a:pt x="16" y="4"/>
              </a:lnTo>
              <a:lnTo>
                <a:pt x="16" y="5"/>
              </a:lnTo>
              <a:lnTo>
                <a:pt x="17" y="6"/>
              </a:lnTo>
              <a:lnTo>
                <a:pt x="18" y="7"/>
              </a:lnTo>
              <a:lnTo>
                <a:pt x="19" y="9"/>
              </a:lnTo>
              <a:lnTo>
                <a:pt x="19" y="10"/>
              </a:lnTo>
              <a:lnTo>
                <a:pt x="20" y="11"/>
              </a:lnTo>
              <a:lnTo>
                <a:pt x="21" y="12"/>
              </a:lnTo>
              <a:lnTo>
                <a:pt x="21" y="13"/>
              </a:lnTo>
              <a:lnTo>
                <a:pt x="22" y="14"/>
              </a:lnTo>
              <a:lnTo>
                <a:pt x="22" y="15"/>
              </a:lnTo>
              <a:lnTo>
                <a:pt x="23" y="16"/>
              </a:lnTo>
              <a:lnTo>
                <a:pt x="24" y="17"/>
              </a:lnTo>
              <a:lnTo>
                <a:pt x="25" y="18"/>
              </a:lnTo>
              <a:lnTo>
                <a:pt x="26" y="20"/>
              </a:lnTo>
              <a:lnTo>
                <a:pt x="27" y="21"/>
              </a:lnTo>
              <a:lnTo>
                <a:pt x="26" y="22"/>
              </a:lnTo>
              <a:lnTo>
                <a:pt x="24" y="23"/>
              </a:lnTo>
              <a:lnTo>
                <a:pt x="23" y="24"/>
              </a:lnTo>
              <a:lnTo>
                <a:pt x="23" y="25"/>
              </a:lnTo>
              <a:lnTo>
                <a:pt x="23" y="26"/>
              </a:lnTo>
              <a:lnTo>
                <a:pt x="23" y="27"/>
              </a:lnTo>
              <a:lnTo>
                <a:pt x="23" y="28"/>
              </a:lnTo>
              <a:lnTo>
                <a:pt x="24" y="29"/>
              </a:lnTo>
              <a:lnTo>
                <a:pt x="24" y="31"/>
              </a:lnTo>
              <a:lnTo>
                <a:pt x="24" y="32"/>
              </a:lnTo>
              <a:lnTo>
                <a:pt x="24" y="33"/>
              </a:lnTo>
              <a:lnTo>
                <a:pt x="23" y="34"/>
              </a:lnTo>
              <a:lnTo>
                <a:pt x="23" y="35"/>
              </a:lnTo>
              <a:lnTo>
                <a:pt x="22" y="36"/>
              </a:lnTo>
              <a:lnTo>
                <a:pt x="22" y="37"/>
              </a:lnTo>
              <a:lnTo>
                <a:pt x="22" y="38"/>
              </a:lnTo>
              <a:lnTo>
                <a:pt x="21" y="39"/>
              </a:lnTo>
              <a:lnTo>
                <a:pt x="19" y="40"/>
              </a:lnTo>
              <a:lnTo>
                <a:pt x="18" y="41"/>
              </a:lnTo>
              <a:lnTo>
                <a:pt x="16" y="42"/>
              </a:lnTo>
              <a:lnTo>
                <a:pt x="15" y="42"/>
              </a:lnTo>
              <a:lnTo>
                <a:pt x="14" y="41"/>
              </a:lnTo>
              <a:lnTo>
                <a:pt x="13" y="40"/>
              </a:lnTo>
              <a:lnTo>
                <a:pt x="13" y="39"/>
              </a:lnTo>
              <a:lnTo>
                <a:pt x="13" y="38"/>
              </a:lnTo>
              <a:lnTo>
                <a:pt x="13" y="37"/>
              </a:lnTo>
              <a:lnTo>
                <a:pt x="13" y="36"/>
              </a:lnTo>
              <a:lnTo>
                <a:pt x="13" y="35"/>
              </a:lnTo>
              <a:lnTo>
                <a:pt x="12" y="34"/>
              </a:lnTo>
              <a:lnTo>
                <a:pt x="12" y="33"/>
              </a:lnTo>
              <a:lnTo>
                <a:pt x="11" y="31"/>
              </a:lnTo>
              <a:lnTo>
                <a:pt x="10" y="31"/>
              </a:lnTo>
              <a:lnTo>
                <a:pt x="9" y="30"/>
              </a:lnTo>
              <a:lnTo>
                <a:pt x="8" y="29"/>
              </a:lnTo>
              <a:lnTo>
                <a:pt x="8" y="28"/>
              </a:lnTo>
              <a:lnTo>
                <a:pt x="7" y="27"/>
              </a:lnTo>
              <a:lnTo>
                <a:pt x="6" y="27"/>
              </a:lnTo>
              <a:lnTo>
                <a:pt x="5" y="26"/>
              </a:lnTo>
              <a:lnTo>
                <a:pt x="5" y="25"/>
              </a:lnTo>
              <a:lnTo>
                <a:pt x="5" y="23"/>
              </a:lnTo>
              <a:lnTo>
                <a:pt x="5" y="22"/>
              </a:lnTo>
              <a:lnTo>
                <a:pt x="4" y="21"/>
              </a:lnTo>
              <a:lnTo>
                <a:pt x="4" y="19"/>
              </a:lnTo>
              <a:lnTo>
                <a:pt x="4" y="18"/>
              </a:lnTo>
              <a:lnTo>
                <a:pt x="5" y="17"/>
              </a:lnTo>
              <a:lnTo>
                <a:pt x="4" y="16"/>
              </a:lnTo>
              <a:lnTo>
                <a:pt x="4" y="15"/>
              </a:lnTo>
              <a:lnTo>
                <a:pt x="4" y="14"/>
              </a:lnTo>
              <a:lnTo>
                <a:pt x="3" y="13"/>
              </a:lnTo>
              <a:lnTo>
                <a:pt x="3" y="12"/>
              </a:lnTo>
              <a:lnTo>
                <a:pt x="2" y="11"/>
              </a:lnTo>
              <a:lnTo>
                <a:pt x="1" y="11"/>
              </a:lnTo>
              <a:lnTo>
                <a:pt x="1" y="10"/>
              </a:lnTo>
              <a:lnTo>
                <a:pt x="0" y="9"/>
              </a:lnTo>
              <a:lnTo>
                <a:pt x="0"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30480</xdr:colOff>
      <xdr:row>5</xdr:row>
      <xdr:rowOff>0</xdr:rowOff>
    </xdr:from>
    <xdr:to>
      <xdr:col>7</xdr:col>
      <xdr:colOff>386080</xdr:colOff>
      <xdr:row>7</xdr:row>
      <xdr:rowOff>104775</xdr:rowOff>
    </xdr:to>
    <xdr:sp>
      <xdr:nvSpPr>
        <xdr:cNvPr id="2185261" name="Freeform 26"/>
        <xdr:cNvSpPr/>
      </xdr:nvSpPr>
      <xdr:spPr>
        <a:xfrm>
          <a:off x="4815840" y="875665"/>
          <a:ext cx="355600" cy="409575"/>
        </a:xfrm>
        <a:custGeom>
          <a:avLst/>
          <a:gdLst>
            <a:gd name="txL" fmla="*/ 0 w 35"/>
            <a:gd name="txT" fmla="*/ 0 h 44"/>
            <a:gd name="txR" fmla="*/ 35 w 35"/>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5" h="44">
              <a:moveTo>
                <a:pt x="35" y="34"/>
              </a:moveTo>
              <a:lnTo>
                <a:pt x="34" y="35"/>
              </a:lnTo>
              <a:lnTo>
                <a:pt x="33" y="35"/>
              </a:lnTo>
              <a:lnTo>
                <a:pt x="33" y="36"/>
              </a:lnTo>
              <a:lnTo>
                <a:pt x="32" y="37"/>
              </a:lnTo>
              <a:lnTo>
                <a:pt x="31" y="37"/>
              </a:lnTo>
              <a:lnTo>
                <a:pt x="30" y="38"/>
              </a:lnTo>
              <a:lnTo>
                <a:pt x="29" y="38"/>
              </a:lnTo>
              <a:lnTo>
                <a:pt x="28" y="39"/>
              </a:lnTo>
              <a:lnTo>
                <a:pt x="28" y="40"/>
              </a:lnTo>
              <a:lnTo>
                <a:pt x="28" y="41"/>
              </a:lnTo>
              <a:lnTo>
                <a:pt x="27" y="41"/>
              </a:lnTo>
              <a:lnTo>
                <a:pt x="26" y="42"/>
              </a:lnTo>
              <a:lnTo>
                <a:pt x="25" y="43"/>
              </a:lnTo>
              <a:lnTo>
                <a:pt x="24" y="42"/>
              </a:lnTo>
              <a:lnTo>
                <a:pt x="23" y="41"/>
              </a:lnTo>
              <a:lnTo>
                <a:pt x="22" y="40"/>
              </a:lnTo>
              <a:lnTo>
                <a:pt x="21" y="39"/>
              </a:lnTo>
              <a:lnTo>
                <a:pt x="20" y="39"/>
              </a:lnTo>
              <a:lnTo>
                <a:pt x="19" y="39"/>
              </a:lnTo>
              <a:lnTo>
                <a:pt x="18" y="40"/>
              </a:lnTo>
              <a:lnTo>
                <a:pt x="17" y="41"/>
              </a:lnTo>
              <a:lnTo>
                <a:pt x="17" y="42"/>
              </a:lnTo>
              <a:lnTo>
                <a:pt x="17" y="43"/>
              </a:lnTo>
              <a:lnTo>
                <a:pt x="17" y="44"/>
              </a:lnTo>
              <a:lnTo>
                <a:pt x="16" y="44"/>
              </a:lnTo>
              <a:lnTo>
                <a:pt x="15" y="44"/>
              </a:lnTo>
              <a:lnTo>
                <a:pt x="15" y="43"/>
              </a:lnTo>
              <a:lnTo>
                <a:pt x="14" y="42"/>
              </a:lnTo>
              <a:lnTo>
                <a:pt x="13" y="41"/>
              </a:lnTo>
              <a:lnTo>
                <a:pt x="13" y="40"/>
              </a:lnTo>
              <a:lnTo>
                <a:pt x="12" y="39"/>
              </a:lnTo>
              <a:lnTo>
                <a:pt x="11" y="38"/>
              </a:lnTo>
              <a:lnTo>
                <a:pt x="11" y="37"/>
              </a:lnTo>
              <a:lnTo>
                <a:pt x="10" y="36"/>
              </a:lnTo>
              <a:lnTo>
                <a:pt x="10" y="35"/>
              </a:lnTo>
              <a:lnTo>
                <a:pt x="9" y="34"/>
              </a:lnTo>
              <a:lnTo>
                <a:pt x="8" y="33"/>
              </a:lnTo>
              <a:lnTo>
                <a:pt x="8" y="32"/>
              </a:lnTo>
              <a:lnTo>
                <a:pt x="8" y="31"/>
              </a:lnTo>
              <a:lnTo>
                <a:pt x="7" y="30"/>
              </a:lnTo>
              <a:lnTo>
                <a:pt x="7" y="29"/>
              </a:lnTo>
              <a:lnTo>
                <a:pt x="6" y="28"/>
              </a:lnTo>
              <a:lnTo>
                <a:pt x="6" y="27"/>
              </a:lnTo>
              <a:lnTo>
                <a:pt x="6" y="26"/>
              </a:lnTo>
              <a:lnTo>
                <a:pt x="5" y="24"/>
              </a:lnTo>
              <a:lnTo>
                <a:pt x="5" y="23"/>
              </a:lnTo>
              <a:lnTo>
                <a:pt x="5" y="22"/>
              </a:lnTo>
              <a:lnTo>
                <a:pt x="4" y="21"/>
              </a:lnTo>
              <a:lnTo>
                <a:pt x="4" y="20"/>
              </a:lnTo>
              <a:lnTo>
                <a:pt x="3" y="19"/>
              </a:lnTo>
              <a:lnTo>
                <a:pt x="3" y="18"/>
              </a:lnTo>
              <a:lnTo>
                <a:pt x="3" y="17"/>
              </a:lnTo>
              <a:lnTo>
                <a:pt x="2" y="16"/>
              </a:lnTo>
              <a:lnTo>
                <a:pt x="2" y="15"/>
              </a:lnTo>
              <a:lnTo>
                <a:pt x="2" y="14"/>
              </a:lnTo>
              <a:lnTo>
                <a:pt x="1" y="12"/>
              </a:lnTo>
              <a:lnTo>
                <a:pt x="1" y="10"/>
              </a:lnTo>
              <a:lnTo>
                <a:pt x="1" y="9"/>
              </a:lnTo>
              <a:lnTo>
                <a:pt x="1" y="8"/>
              </a:lnTo>
              <a:lnTo>
                <a:pt x="1" y="6"/>
              </a:lnTo>
              <a:lnTo>
                <a:pt x="1" y="4"/>
              </a:lnTo>
              <a:lnTo>
                <a:pt x="0" y="2"/>
              </a:lnTo>
              <a:lnTo>
                <a:pt x="0" y="1"/>
              </a:lnTo>
              <a:lnTo>
                <a:pt x="0" y="0"/>
              </a:lnTo>
              <a:lnTo>
                <a:pt x="2" y="0"/>
              </a:lnTo>
              <a:lnTo>
                <a:pt x="3" y="1"/>
              </a:lnTo>
              <a:lnTo>
                <a:pt x="5" y="1"/>
              </a:lnTo>
              <a:lnTo>
                <a:pt x="6" y="1"/>
              </a:lnTo>
              <a:lnTo>
                <a:pt x="9" y="2"/>
              </a:lnTo>
              <a:lnTo>
                <a:pt x="10" y="3"/>
              </a:lnTo>
              <a:lnTo>
                <a:pt x="13" y="3"/>
              </a:lnTo>
              <a:lnTo>
                <a:pt x="14" y="3"/>
              </a:lnTo>
              <a:lnTo>
                <a:pt x="15" y="5"/>
              </a:lnTo>
              <a:lnTo>
                <a:pt x="16" y="5"/>
              </a:lnTo>
              <a:lnTo>
                <a:pt x="18" y="6"/>
              </a:lnTo>
              <a:lnTo>
                <a:pt x="19" y="6"/>
              </a:lnTo>
              <a:lnTo>
                <a:pt x="20" y="7"/>
              </a:lnTo>
              <a:lnTo>
                <a:pt x="21" y="7"/>
              </a:lnTo>
              <a:lnTo>
                <a:pt x="22" y="7"/>
              </a:lnTo>
              <a:lnTo>
                <a:pt x="22" y="8"/>
              </a:lnTo>
              <a:lnTo>
                <a:pt x="23" y="9"/>
              </a:lnTo>
              <a:lnTo>
                <a:pt x="23" y="10"/>
              </a:lnTo>
              <a:lnTo>
                <a:pt x="23" y="11"/>
              </a:lnTo>
              <a:lnTo>
                <a:pt x="23" y="12"/>
              </a:lnTo>
              <a:lnTo>
                <a:pt x="24" y="13"/>
              </a:lnTo>
              <a:lnTo>
                <a:pt x="24" y="14"/>
              </a:lnTo>
              <a:lnTo>
                <a:pt x="24" y="15"/>
              </a:lnTo>
              <a:lnTo>
                <a:pt x="25" y="16"/>
              </a:lnTo>
              <a:lnTo>
                <a:pt x="26" y="16"/>
              </a:lnTo>
              <a:lnTo>
                <a:pt x="27" y="17"/>
              </a:lnTo>
              <a:lnTo>
                <a:pt x="27" y="18"/>
              </a:lnTo>
              <a:lnTo>
                <a:pt x="26" y="19"/>
              </a:lnTo>
              <a:lnTo>
                <a:pt x="25" y="20"/>
              </a:lnTo>
              <a:lnTo>
                <a:pt x="26" y="21"/>
              </a:lnTo>
              <a:lnTo>
                <a:pt x="26" y="22"/>
              </a:lnTo>
              <a:lnTo>
                <a:pt x="25" y="23"/>
              </a:lnTo>
              <a:lnTo>
                <a:pt x="26" y="24"/>
              </a:lnTo>
              <a:lnTo>
                <a:pt x="27" y="24"/>
              </a:lnTo>
              <a:lnTo>
                <a:pt x="28" y="24"/>
              </a:lnTo>
              <a:lnTo>
                <a:pt x="28" y="25"/>
              </a:lnTo>
              <a:lnTo>
                <a:pt x="28" y="26"/>
              </a:lnTo>
              <a:lnTo>
                <a:pt x="29" y="27"/>
              </a:lnTo>
              <a:lnTo>
                <a:pt x="29" y="28"/>
              </a:lnTo>
              <a:lnTo>
                <a:pt x="30" y="29"/>
              </a:lnTo>
              <a:lnTo>
                <a:pt x="32" y="29"/>
              </a:lnTo>
              <a:lnTo>
                <a:pt x="33" y="30"/>
              </a:lnTo>
              <a:lnTo>
                <a:pt x="34" y="31"/>
              </a:lnTo>
              <a:lnTo>
                <a:pt x="34" y="32"/>
              </a:lnTo>
              <a:lnTo>
                <a:pt x="35" y="3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619760</xdr:colOff>
      <xdr:row>10</xdr:row>
      <xdr:rowOff>66675</xdr:rowOff>
    </xdr:from>
    <xdr:to>
      <xdr:col>7</xdr:col>
      <xdr:colOff>254000</xdr:colOff>
      <xdr:row>12</xdr:row>
      <xdr:rowOff>76200</xdr:rowOff>
    </xdr:to>
    <xdr:sp>
      <xdr:nvSpPr>
        <xdr:cNvPr id="2185262" name="Freeform 27"/>
        <xdr:cNvSpPr/>
      </xdr:nvSpPr>
      <xdr:spPr>
        <a:xfrm>
          <a:off x="4754880" y="1704340"/>
          <a:ext cx="284480" cy="314325"/>
        </a:xfrm>
        <a:custGeom>
          <a:avLst/>
          <a:gdLst>
            <a:gd name="txL" fmla="*/ 0 w 28"/>
            <a:gd name="txT" fmla="*/ 0 h 35"/>
            <a:gd name="txR" fmla="*/ 28 w 28"/>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35">
              <a:moveTo>
                <a:pt x="0" y="19"/>
              </a:moveTo>
              <a:lnTo>
                <a:pt x="1" y="18"/>
              </a:lnTo>
              <a:lnTo>
                <a:pt x="2" y="17"/>
              </a:lnTo>
              <a:lnTo>
                <a:pt x="3" y="16"/>
              </a:lnTo>
              <a:lnTo>
                <a:pt x="4" y="15"/>
              </a:lnTo>
              <a:lnTo>
                <a:pt x="5" y="14"/>
              </a:lnTo>
              <a:lnTo>
                <a:pt x="6" y="13"/>
              </a:lnTo>
              <a:lnTo>
                <a:pt x="7" y="12"/>
              </a:lnTo>
              <a:lnTo>
                <a:pt x="7" y="11"/>
              </a:lnTo>
              <a:lnTo>
                <a:pt x="8" y="11"/>
              </a:lnTo>
              <a:lnTo>
                <a:pt x="9" y="10"/>
              </a:lnTo>
              <a:lnTo>
                <a:pt x="9" y="9"/>
              </a:lnTo>
              <a:lnTo>
                <a:pt x="10" y="8"/>
              </a:lnTo>
              <a:lnTo>
                <a:pt x="11" y="8"/>
              </a:lnTo>
              <a:lnTo>
                <a:pt x="12" y="7"/>
              </a:lnTo>
              <a:lnTo>
                <a:pt x="13" y="6"/>
              </a:lnTo>
              <a:lnTo>
                <a:pt x="15" y="5"/>
              </a:lnTo>
              <a:lnTo>
                <a:pt x="17" y="4"/>
              </a:lnTo>
              <a:lnTo>
                <a:pt x="18" y="3"/>
              </a:lnTo>
              <a:lnTo>
                <a:pt x="19" y="2"/>
              </a:lnTo>
              <a:lnTo>
                <a:pt x="20" y="1"/>
              </a:lnTo>
              <a:lnTo>
                <a:pt x="21" y="1"/>
              </a:lnTo>
              <a:lnTo>
                <a:pt x="23" y="0"/>
              </a:lnTo>
              <a:lnTo>
                <a:pt x="24" y="0"/>
              </a:lnTo>
              <a:lnTo>
                <a:pt x="25" y="0"/>
              </a:lnTo>
              <a:lnTo>
                <a:pt x="26" y="0"/>
              </a:lnTo>
              <a:lnTo>
                <a:pt x="27" y="0"/>
              </a:lnTo>
              <a:lnTo>
                <a:pt x="28" y="1"/>
              </a:lnTo>
              <a:lnTo>
                <a:pt x="28" y="2"/>
              </a:lnTo>
              <a:lnTo>
                <a:pt x="27" y="5"/>
              </a:lnTo>
              <a:lnTo>
                <a:pt x="26" y="6"/>
              </a:lnTo>
              <a:lnTo>
                <a:pt x="25" y="8"/>
              </a:lnTo>
              <a:lnTo>
                <a:pt x="25" y="9"/>
              </a:lnTo>
              <a:lnTo>
                <a:pt x="24" y="11"/>
              </a:lnTo>
              <a:lnTo>
                <a:pt x="24" y="12"/>
              </a:lnTo>
              <a:lnTo>
                <a:pt x="23" y="13"/>
              </a:lnTo>
              <a:lnTo>
                <a:pt x="23" y="14"/>
              </a:lnTo>
              <a:lnTo>
                <a:pt x="23" y="16"/>
              </a:lnTo>
              <a:lnTo>
                <a:pt x="24" y="18"/>
              </a:lnTo>
              <a:lnTo>
                <a:pt x="24" y="19"/>
              </a:lnTo>
              <a:lnTo>
                <a:pt x="25" y="20"/>
              </a:lnTo>
              <a:lnTo>
                <a:pt x="25" y="21"/>
              </a:lnTo>
              <a:lnTo>
                <a:pt x="25" y="22"/>
              </a:lnTo>
              <a:lnTo>
                <a:pt x="26" y="23"/>
              </a:lnTo>
              <a:lnTo>
                <a:pt x="26" y="24"/>
              </a:lnTo>
              <a:lnTo>
                <a:pt x="25" y="25"/>
              </a:lnTo>
              <a:lnTo>
                <a:pt x="25" y="27"/>
              </a:lnTo>
              <a:lnTo>
                <a:pt x="25" y="28"/>
              </a:lnTo>
              <a:lnTo>
                <a:pt x="25" y="29"/>
              </a:lnTo>
              <a:lnTo>
                <a:pt x="25" y="30"/>
              </a:lnTo>
              <a:lnTo>
                <a:pt x="26" y="30"/>
              </a:lnTo>
              <a:lnTo>
                <a:pt x="27" y="31"/>
              </a:lnTo>
              <a:lnTo>
                <a:pt x="27" y="32"/>
              </a:lnTo>
              <a:lnTo>
                <a:pt x="28" y="32"/>
              </a:lnTo>
              <a:lnTo>
                <a:pt x="27" y="33"/>
              </a:lnTo>
              <a:lnTo>
                <a:pt x="27" y="34"/>
              </a:lnTo>
              <a:lnTo>
                <a:pt x="26" y="35"/>
              </a:lnTo>
              <a:lnTo>
                <a:pt x="25" y="35"/>
              </a:lnTo>
              <a:lnTo>
                <a:pt x="24" y="34"/>
              </a:lnTo>
              <a:lnTo>
                <a:pt x="23" y="33"/>
              </a:lnTo>
              <a:lnTo>
                <a:pt x="22" y="32"/>
              </a:lnTo>
              <a:lnTo>
                <a:pt x="21" y="32"/>
              </a:lnTo>
              <a:lnTo>
                <a:pt x="20" y="31"/>
              </a:lnTo>
              <a:lnTo>
                <a:pt x="20" y="30"/>
              </a:lnTo>
              <a:lnTo>
                <a:pt x="19" y="30"/>
              </a:lnTo>
              <a:lnTo>
                <a:pt x="18" y="29"/>
              </a:lnTo>
              <a:lnTo>
                <a:pt x="17" y="28"/>
              </a:lnTo>
              <a:lnTo>
                <a:pt x="16" y="28"/>
              </a:lnTo>
              <a:lnTo>
                <a:pt x="16" y="29"/>
              </a:lnTo>
              <a:lnTo>
                <a:pt x="16" y="30"/>
              </a:lnTo>
              <a:lnTo>
                <a:pt x="16" y="31"/>
              </a:lnTo>
              <a:lnTo>
                <a:pt x="15" y="32"/>
              </a:lnTo>
              <a:lnTo>
                <a:pt x="14" y="32"/>
              </a:lnTo>
              <a:lnTo>
                <a:pt x="13" y="32"/>
              </a:lnTo>
              <a:lnTo>
                <a:pt x="12" y="32"/>
              </a:lnTo>
              <a:lnTo>
                <a:pt x="11" y="31"/>
              </a:lnTo>
              <a:lnTo>
                <a:pt x="10" y="31"/>
              </a:lnTo>
              <a:lnTo>
                <a:pt x="8" y="31"/>
              </a:lnTo>
              <a:lnTo>
                <a:pt x="7" y="31"/>
              </a:lnTo>
              <a:lnTo>
                <a:pt x="6" y="31"/>
              </a:lnTo>
              <a:lnTo>
                <a:pt x="5" y="30"/>
              </a:lnTo>
              <a:lnTo>
                <a:pt x="4" y="30"/>
              </a:lnTo>
              <a:lnTo>
                <a:pt x="4" y="29"/>
              </a:lnTo>
              <a:lnTo>
                <a:pt x="4" y="28"/>
              </a:lnTo>
              <a:lnTo>
                <a:pt x="4" y="27"/>
              </a:lnTo>
              <a:lnTo>
                <a:pt x="5" y="26"/>
              </a:lnTo>
              <a:lnTo>
                <a:pt x="5" y="25"/>
              </a:lnTo>
              <a:lnTo>
                <a:pt x="5" y="24"/>
              </a:lnTo>
              <a:lnTo>
                <a:pt x="4" y="23"/>
              </a:lnTo>
              <a:lnTo>
                <a:pt x="3" y="23"/>
              </a:lnTo>
              <a:lnTo>
                <a:pt x="3" y="22"/>
              </a:lnTo>
              <a:lnTo>
                <a:pt x="2" y="21"/>
              </a:lnTo>
              <a:lnTo>
                <a:pt x="1" y="20"/>
              </a:lnTo>
              <a:lnTo>
                <a:pt x="0" y="20"/>
              </a:lnTo>
              <a:lnTo>
                <a:pt x="0"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629920</xdr:colOff>
      <xdr:row>7</xdr:row>
      <xdr:rowOff>9525</xdr:rowOff>
    </xdr:from>
    <xdr:to>
      <xdr:col>5</xdr:col>
      <xdr:colOff>436880</xdr:colOff>
      <xdr:row>10</xdr:row>
      <xdr:rowOff>76200</xdr:rowOff>
    </xdr:to>
    <xdr:sp>
      <xdr:nvSpPr>
        <xdr:cNvPr id="2185263" name="Freeform 28"/>
        <xdr:cNvSpPr/>
      </xdr:nvSpPr>
      <xdr:spPr>
        <a:xfrm>
          <a:off x="3464560" y="1189990"/>
          <a:ext cx="457200" cy="523875"/>
        </a:xfrm>
        <a:custGeom>
          <a:avLst/>
          <a:gdLst>
            <a:gd name="txL" fmla="*/ 0 w 45"/>
            <a:gd name="txT" fmla="*/ 0 h 57"/>
            <a:gd name="txR" fmla="*/ 45 w 45"/>
            <a:gd name="txB" fmla="*/ 57 h 5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5" h="57">
              <a:moveTo>
                <a:pt x="2" y="9"/>
              </a:moveTo>
              <a:lnTo>
                <a:pt x="2" y="9"/>
              </a:lnTo>
              <a:lnTo>
                <a:pt x="3" y="9"/>
              </a:lnTo>
              <a:lnTo>
                <a:pt x="4" y="9"/>
              </a:lnTo>
              <a:lnTo>
                <a:pt x="5" y="10"/>
              </a:lnTo>
              <a:lnTo>
                <a:pt x="7" y="10"/>
              </a:lnTo>
              <a:lnTo>
                <a:pt x="8" y="10"/>
              </a:lnTo>
              <a:lnTo>
                <a:pt x="10" y="10"/>
              </a:lnTo>
              <a:lnTo>
                <a:pt x="11" y="10"/>
              </a:lnTo>
              <a:lnTo>
                <a:pt x="12" y="10"/>
              </a:lnTo>
              <a:lnTo>
                <a:pt x="13" y="9"/>
              </a:lnTo>
              <a:lnTo>
                <a:pt x="15" y="8"/>
              </a:lnTo>
              <a:lnTo>
                <a:pt x="16" y="8"/>
              </a:lnTo>
              <a:lnTo>
                <a:pt x="17" y="8"/>
              </a:lnTo>
              <a:lnTo>
                <a:pt x="19" y="8"/>
              </a:lnTo>
              <a:lnTo>
                <a:pt x="20" y="8"/>
              </a:lnTo>
              <a:lnTo>
                <a:pt x="21" y="7"/>
              </a:lnTo>
              <a:lnTo>
                <a:pt x="22" y="6"/>
              </a:lnTo>
              <a:lnTo>
                <a:pt x="23" y="6"/>
              </a:lnTo>
              <a:lnTo>
                <a:pt x="25" y="5"/>
              </a:lnTo>
              <a:lnTo>
                <a:pt x="26" y="5"/>
              </a:lnTo>
              <a:lnTo>
                <a:pt x="27" y="5"/>
              </a:lnTo>
              <a:lnTo>
                <a:pt x="29" y="5"/>
              </a:lnTo>
              <a:lnTo>
                <a:pt x="30" y="4"/>
              </a:lnTo>
              <a:lnTo>
                <a:pt x="31" y="4"/>
              </a:lnTo>
              <a:lnTo>
                <a:pt x="32" y="4"/>
              </a:lnTo>
              <a:lnTo>
                <a:pt x="32" y="3"/>
              </a:lnTo>
              <a:lnTo>
                <a:pt x="33" y="2"/>
              </a:lnTo>
              <a:lnTo>
                <a:pt x="33" y="0"/>
              </a:lnTo>
              <a:lnTo>
                <a:pt x="34" y="2"/>
              </a:lnTo>
              <a:lnTo>
                <a:pt x="35" y="4"/>
              </a:lnTo>
              <a:lnTo>
                <a:pt x="35" y="5"/>
              </a:lnTo>
              <a:lnTo>
                <a:pt x="36" y="6"/>
              </a:lnTo>
              <a:lnTo>
                <a:pt x="37" y="7"/>
              </a:lnTo>
              <a:lnTo>
                <a:pt x="38" y="7"/>
              </a:lnTo>
              <a:lnTo>
                <a:pt x="39" y="8"/>
              </a:lnTo>
              <a:lnTo>
                <a:pt x="40" y="9"/>
              </a:lnTo>
              <a:lnTo>
                <a:pt x="41" y="11"/>
              </a:lnTo>
              <a:lnTo>
                <a:pt x="42" y="11"/>
              </a:lnTo>
              <a:lnTo>
                <a:pt x="43" y="13"/>
              </a:lnTo>
              <a:lnTo>
                <a:pt x="44" y="14"/>
              </a:lnTo>
              <a:lnTo>
                <a:pt x="44" y="15"/>
              </a:lnTo>
              <a:lnTo>
                <a:pt x="44" y="16"/>
              </a:lnTo>
              <a:lnTo>
                <a:pt x="44" y="18"/>
              </a:lnTo>
              <a:lnTo>
                <a:pt x="45" y="19"/>
              </a:lnTo>
              <a:lnTo>
                <a:pt x="44" y="20"/>
              </a:lnTo>
              <a:lnTo>
                <a:pt x="44" y="21"/>
              </a:lnTo>
              <a:lnTo>
                <a:pt x="43" y="20"/>
              </a:lnTo>
              <a:lnTo>
                <a:pt x="41" y="20"/>
              </a:lnTo>
              <a:lnTo>
                <a:pt x="40" y="21"/>
              </a:lnTo>
              <a:lnTo>
                <a:pt x="40" y="22"/>
              </a:lnTo>
              <a:lnTo>
                <a:pt x="40" y="23"/>
              </a:lnTo>
              <a:lnTo>
                <a:pt x="40" y="24"/>
              </a:lnTo>
              <a:lnTo>
                <a:pt x="39" y="24"/>
              </a:lnTo>
              <a:lnTo>
                <a:pt x="38" y="25"/>
              </a:lnTo>
              <a:lnTo>
                <a:pt x="39" y="24"/>
              </a:lnTo>
              <a:lnTo>
                <a:pt x="39" y="23"/>
              </a:lnTo>
              <a:lnTo>
                <a:pt x="39" y="22"/>
              </a:lnTo>
              <a:lnTo>
                <a:pt x="38" y="21"/>
              </a:lnTo>
              <a:lnTo>
                <a:pt x="38" y="22"/>
              </a:lnTo>
              <a:lnTo>
                <a:pt x="38" y="24"/>
              </a:lnTo>
              <a:lnTo>
                <a:pt x="37" y="25"/>
              </a:lnTo>
              <a:lnTo>
                <a:pt x="36" y="25"/>
              </a:lnTo>
              <a:lnTo>
                <a:pt x="36" y="26"/>
              </a:lnTo>
              <a:lnTo>
                <a:pt x="36" y="27"/>
              </a:lnTo>
              <a:lnTo>
                <a:pt x="36" y="28"/>
              </a:lnTo>
              <a:lnTo>
                <a:pt x="36" y="29"/>
              </a:lnTo>
              <a:lnTo>
                <a:pt x="36" y="30"/>
              </a:lnTo>
              <a:lnTo>
                <a:pt x="36" y="31"/>
              </a:lnTo>
              <a:lnTo>
                <a:pt x="37" y="32"/>
              </a:lnTo>
              <a:lnTo>
                <a:pt x="38" y="33"/>
              </a:lnTo>
              <a:lnTo>
                <a:pt x="37" y="34"/>
              </a:lnTo>
              <a:lnTo>
                <a:pt x="37" y="35"/>
              </a:lnTo>
              <a:lnTo>
                <a:pt x="37" y="36"/>
              </a:lnTo>
              <a:lnTo>
                <a:pt x="38" y="37"/>
              </a:lnTo>
              <a:lnTo>
                <a:pt x="38" y="38"/>
              </a:lnTo>
              <a:lnTo>
                <a:pt x="38" y="39"/>
              </a:lnTo>
              <a:lnTo>
                <a:pt x="39" y="39"/>
              </a:lnTo>
              <a:lnTo>
                <a:pt x="40" y="39"/>
              </a:lnTo>
              <a:lnTo>
                <a:pt x="41" y="40"/>
              </a:lnTo>
              <a:lnTo>
                <a:pt x="40" y="41"/>
              </a:lnTo>
              <a:lnTo>
                <a:pt x="39" y="41"/>
              </a:lnTo>
              <a:lnTo>
                <a:pt x="39" y="42"/>
              </a:lnTo>
              <a:lnTo>
                <a:pt x="38" y="43"/>
              </a:lnTo>
              <a:lnTo>
                <a:pt x="38" y="44"/>
              </a:lnTo>
              <a:lnTo>
                <a:pt x="37" y="45"/>
              </a:lnTo>
              <a:lnTo>
                <a:pt x="37" y="46"/>
              </a:lnTo>
              <a:lnTo>
                <a:pt x="36" y="47"/>
              </a:lnTo>
              <a:lnTo>
                <a:pt x="37" y="48"/>
              </a:lnTo>
              <a:lnTo>
                <a:pt x="37" y="49"/>
              </a:lnTo>
              <a:lnTo>
                <a:pt x="38" y="50"/>
              </a:lnTo>
              <a:lnTo>
                <a:pt x="37" y="51"/>
              </a:lnTo>
              <a:lnTo>
                <a:pt x="37" y="53"/>
              </a:lnTo>
              <a:lnTo>
                <a:pt x="38" y="54"/>
              </a:lnTo>
              <a:lnTo>
                <a:pt x="37" y="55"/>
              </a:lnTo>
              <a:lnTo>
                <a:pt x="36" y="55"/>
              </a:lnTo>
              <a:lnTo>
                <a:pt x="35" y="56"/>
              </a:lnTo>
              <a:lnTo>
                <a:pt x="34" y="56"/>
              </a:lnTo>
              <a:lnTo>
                <a:pt x="33" y="57"/>
              </a:lnTo>
              <a:lnTo>
                <a:pt x="32" y="56"/>
              </a:lnTo>
              <a:lnTo>
                <a:pt x="31" y="55"/>
              </a:lnTo>
              <a:lnTo>
                <a:pt x="30" y="54"/>
              </a:lnTo>
              <a:lnTo>
                <a:pt x="30" y="53"/>
              </a:lnTo>
              <a:lnTo>
                <a:pt x="29" y="52"/>
              </a:lnTo>
              <a:lnTo>
                <a:pt x="28" y="51"/>
              </a:lnTo>
              <a:lnTo>
                <a:pt x="27" y="50"/>
              </a:lnTo>
              <a:lnTo>
                <a:pt x="27" y="49"/>
              </a:lnTo>
              <a:lnTo>
                <a:pt x="26" y="48"/>
              </a:lnTo>
              <a:lnTo>
                <a:pt x="25" y="47"/>
              </a:lnTo>
              <a:lnTo>
                <a:pt x="25" y="46"/>
              </a:lnTo>
              <a:lnTo>
                <a:pt x="24" y="45"/>
              </a:lnTo>
              <a:lnTo>
                <a:pt x="23" y="44"/>
              </a:lnTo>
              <a:lnTo>
                <a:pt x="22" y="44"/>
              </a:lnTo>
              <a:lnTo>
                <a:pt x="21" y="43"/>
              </a:lnTo>
              <a:lnTo>
                <a:pt x="21" y="42"/>
              </a:lnTo>
              <a:lnTo>
                <a:pt x="20" y="41"/>
              </a:lnTo>
              <a:lnTo>
                <a:pt x="19" y="40"/>
              </a:lnTo>
              <a:lnTo>
                <a:pt x="19" y="39"/>
              </a:lnTo>
              <a:lnTo>
                <a:pt x="18" y="38"/>
              </a:lnTo>
              <a:lnTo>
                <a:pt x="17" y="37"/>
              </a:lnTo>
              <a:lnTo>
                <a:pt x="16" y="36"/>
              </a:lnTo>
              <a:lnTo>
                <a:pt x="16" y="35"/>
              </a:lnTo>
              <a:lnTo>
                <a:pt x="15" y="34"/>
              </a:lnTo>
              <a:lnTo>
                <a:pt x="14" y="33"/>
              </a:lnTo>
              <a:lnTo>
                <a:pt x="13" y="32"/>
              </a:lnTo>
              <a:lnTo>
                <a:pt x="13" y="31"/>
              </a:lnTo>
              <a:lnTo>
                <a:pt x="12" y="30"/>
              </a:lnTo>
              <a:lnTo>
                <a:pt x="11" y="29"/>
              </a:lnTo>
              <a:lnTo>
                <a:pt x="10" y="28"/>
              </a:lnTo>
              <a:lnTo>
                <a:pt x="10" y="27"/>
              </a:lnTo>
              <a:lnTo>
                <a:pt x="9" y="26"/>
              </a:lnTo>
              <a:lnTo>
                <a:pt x="8" y="25"/>
              </a:lnTo>
              <a:lnTo>
                <a:pt x="7" y="24"/>
              </a:lnTo>
              <a:lnTo>
                <a:pt x="6" y="23"/>
              </a:lnTo>
              <a:lnTo>
                <a:pt x="5" y="22"/>
              </a:lnTo>
              <a:lnTo>
                <a:pt x="5" y="21"/>
              </a:lnTo>
              <a:lnTo>
                <a:pt x="4" y="20"/>
              </a:lnTo>
              <a:lnTo>
                <a:pt x="3" y="19"/>
              </a:lnTo>
              <a:lnTo>
                <a:pt x="2" y="18"/>
              </a:lnTo>
              <a:lnTo>
                <a:pt x="1" y="17"/>
              </a:lnTo>
              <a:lnTo>
                <a:pt x="1" y="15"/>
              </a:lnTo>
              <a:lnTo>
                <a:pt x="0" y="14"/>
              </a:lnTo>
              <a:lnTo>
                <a:pt x="0" y="13"/>
              </a:lnTo>
              <a:lnTo>
                <a:pt x="0" y="11"/>
              </a:lnTo>
              <a:lnTo>
                <a:pt x="1" y="9"/>
              </a:lnTo>
              <a:lnTo>
                <a:pt x="2" y="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182880</xdr:colOff>
      <xdr:row>10</xdr:row>
      <xdr:rowOff>85725</xdr:rowOff>
    </xdr:from>
    <xdr:to>
      <xdr:col>7</xdr:col>
      <xdr:colOff>0</xdr:colOff>
      <xdr:row>12</xdr:row>
      <xdr:rowOff>28575</xdr:rowOff>
    </xdr:to>
    <xdr:sp>
      <xdr:nvSpPr>
        <xdr:cNvPr id="2185264" name="Freeform 29"/>
        <xdr:cNvSpPr/>
      </xdr:nvSpPr>
      <xdr:spPr>
        <a:xfrm>
          <a:off x="4318000" y="1723390"/>
          <a:ext cx="467360" cy="247650"/>
        </a:xfrm>
        <a:custGeom>
          <a:avLst/>
          <a:gdLst>
            <a:gd name="txL" fmla="*/ 0 w 46"/>
            <a:gd name="txT" fmla="*/ 0 h 28"/>
            <a:gd name="txR" fmla="*/ 46 w 46"/>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6" h="28">
              <a:moveTo>
                <a:pt x="1" y="11"/>
              </a:moveTo>
              <a:lnTo>
                <a:pt x="1" y="11"/>
              </a:lnTo>
              <a:lnTo>
                <a:pt x="3" y="11"/>
              </a:lnTo>
              <a:lnTo>
                <a:pt x="4" y="12"/>
              </a:lnTo>
              <a:lnTo>
                <a:pt x="5" y="12"/>
              </a:lnTo>
              <a:lnTo>
                <a:pt x="6" y="12"/>
              </a:lnTo>
              <a:lnTo>
                <a:pt x="7" y="12"/>
              </a:lnTo>
              <a:lnTo>
                <a:pt x="8" y="12"/>
              </a:lnTo>
              <a:lnTo>
                <a:pt x="9" y="13"/>
              </a:lnTo>
              <a:lnTo>
                <a:pt x="10" y="13"/>
              </a:lnTo>
              <a:lnTo>
                <a:pt x="11" y="13"/>
              </a:lnTo>
              <a:lnTo>
                <a:pt x="12" y="13"/>
              </a:lnTo>
              <a:lnTo>
                <a:pt x="13" y="12"/>
              </a:lnTo>
              <a:lnTo>
                <a:pt x="14" y="11"/>
              </a:lnTo>
              <a:lnTo>
                <a:pt x="14" y="10"/>
              </a:lnTo>
              <a:lnTo>
                <a:pt x="15" y="9"/>
              </a:lnTo>
              <a:lnTo>
                <a:pt x="15" y="8"/>
              </a:lnTo>
              <a:lnTo>
                <a:pt x="16" y="7"/>
              </a:lnTo>
              <a:lnTo>
                <a:pt x="17" y="7"/>
              </a:lnTo>
              <a:lnTo>
                <a:pt x="17" y="6"/>
              </a:lnTo>
              <a:lnTo>
                <a:pt x="17" y="5"/>
              </a:lnTo>
              <a:lnTo>
                <a:pt x="17" y="4"/>
              </a:lnTo>
              <a:lnTo>
                <a:pt x="18" y="3"/>
              </a:lnTo>
              <a:lnTo>
                <a:pt x="18" y="2"/>
              </a:lnTo>
              <a:lnTo>
                <a:pt x="19" y="1"/>
              </a:lnTo>
              <a:lnTo>
                <a:pt x="20" y="1"/>
              </a:lnTo>
              <a:lnTo>
                <a:pt x="20" y="2"/>
              </a:lnTo>
              <a:lnTo>
                <a:pt x="21" y="2"/>
              </a:lnTo>
              <a:lnTo>
                <a:pt x="23" y="2"/>
              </a:lnTo>
              <a:lnTo>
                <a:pt x="24" y="1"/>
              </a:lnTo>
              <a:lnTo>
                <a:pt x="24" y="0"/>
              </a:lnTo>
              <a:lnTo>
                <a:pt x="26" y="1"/>
              </a:lnTo>
              <a:lnTo>
                <a:pt x="27" y="2"/>
              </a:lnTo>
              <a:lnTo>
                <a:pt x="28" y="3"/>
              </a:lnTo>
              <a:lnTo>
                <a:pt x="29" y="4"/>
              </a:lnTo>
              <a:lnTo>
                <a:pt x="30" y="4"/>
              </a:lnTo>
              <a:lnTo>
                <a:pt x="31" y="5"/>
              </a:lnTo>
              <a:lnTo>
                <a:pt x="32" y="6"/>
              </a:lnTo>
              <a:lnTo>
                <a:pt x="33" y="6"/>
              </a:lnTo>
              <a:lnTo>
                <a:pt x="34" y="7"/>
              </a:lnTo>
              <a:lnTo>
                <a:pt x="35" y="8"/>
              </a:lnTo>
              <a:lnTo>
                <a:pt x="36" y="8"/>
              </a:lnTo>
              <a:lnTo>
                <a:pt x="37" y="9"/>
              </a:lnTo>
              <a:lnTo>
                <a:pt x="38" y="10"/>
              </a:lnTo>
              <a:lnTo>
                <a:pt x="39" y="10"/>
              </a:lnTo>
              <a:lnTo>
                <a:pt x="40" y="11"/>
              </a:lnTo>
              <a:lnTo>
                <a:pt x="41" y="11"/>
              </a:lnTo>
              <a:lnTo>
                <a:pt x="42" y="12"/>
              </a:lnTo>
              <a:lnTo>
                <a:pt x="43" y="12"/>
              </a:lnTo>
              <a:lnTo>
                <a:pt x="44" y="13"/>
              </a:lnTo>
              <a:lnTo>
                <a:pt x="45" y="14"/>
              </a:lnTo>
              <a:lnTo>
                <a:pt x="46" y="14"/>
              </a:lnTo>
              <a:lnTo>
                <a:pt x="45" y="15"/>
              </a:lnTo>
              <a:lnTo>
                <a:pt x="44" y="16"/>
              </a:lnTo>
              <a:lnTo>
                <a:pt x="43" y="18"/>
              </a:lnTo>
              <a:lnTo>
                <a:pt x="42" y="18"/>
              </a:lnTo>
              <a:lnTo>
                <a:pt x="41" y="19"/>
              </a:lnTo>
              <a:lnTo>
                <a:pt x="40" y="20"/>
              </a:lnTo>
              <a:lnTo>
                <a:pt x="39" y="20"/>
              </a:lnTo>
              <a:lnTo>
                <a:pt x="38" y="21"/>
              </a:lnTo>
              <a:lnTo>
                <a:pt x="37" y="22"/>
              </a:lnTo>
              <a:lnTo>
                <a:pt x="36" y="24"/>
              </a:lnTo>
              <a:lnTo>
                <a:pt x="35" y="24"/>
              </a:lnTo>
              <a:lnTo>
                <a:pt x="34" y="25"/>
              </a:lnTo>
              <a:lnTo>
                <a:pt x="33" y="25"/>
              </a:lnTo>
              <a:lnTo>
                <a:pt x="32" y="26"/>
              </a:lnTo>
              <a:lnTo>
                <a:pt x="31" y="26"/>
              </a:lnTo>
              <a:lnTo>
                <a:pt x="30" y="26"/>
              </a:lnTo>
              <a:lnTo>
                <a:pt x="29" y="26"/>
              </a:lnTo>
              <a:lnTo>
                <a:pt x="27" y="26"/>
              </a:lnTo>
              <a:lnTo>
                <a:pt x="25" y="26"/>
              </a:lnTo>
              <a:lnTo>
                <a:pt x="24" y="26"/>
              </a:lnTo>
              <a:lnTo>
                <a:pt x="23" y="27"/>
              </a:lnTo>
              <a:lnTo>
                <a:pt x="22" y="28"/>
              </a:lnTo>
              <a:lnTo>
                <a:pt x="20" y="28"/>
              </a:lnTo>
              <a:lnTo>
                <a:pt x="19" y="27"/>
              </a:lnTo>
              <a:lnTo>
                <a:pt x="18" y="27"/>
              </a:lnTo>
              <a:lnTo>
                <a:pt x="17" y="26"/>
              </a:lnTo>
              <a:lnTo>
                <a:pt x="16" y="25"/>
              </a:lnTo>
              <a:lnTo>
                <a:pt x="15" y="24"/>
              </a:lnTo>
              <a:lnTo>
                <a:pt x="14" y="23"/>
              </a:lnTo>
              <a:lnTo>
                <a:pt x="14" y="21"/>
              </a:lnTo>
              <a:lnTo>
                <a:pt x="14" y="20"/>
              </a:lnTo>
              <a:lnTo>
                <a:pt x="13" y="20"/>
              </a:lnTo>
              <a:lnTo>
                <a:pt x="12" y="19"/>
              </a:lnTo>
              <a:lnTo>
                <a:pt x="11" y="19"/>
              </a:lnTo>
              <a:lnTo>
                <a:pt x="10" y="18"/>
              </a:lnTo>
              <a:lnTo>
                <a:pt x="9" y="17"/>
              </a:lnTo>
              <a:lnTo>
                <a:pt x="8" y="17"/>
              </a:lnTo>
              <a:lnTo>
                <a:pt x="7" y="16"/>
              </a:lnTo>
              <a:lnTo>
                <a:pt x="7" y="15"/>
              </a:lnTo>
              <a:lnTo>
                <a:pt x="6" y="14"/>
              </a:lnTo>
              <a:lnTo>
                <a:pt x="5" y="13"/>
              </a:lnTo>
              <a:lnTo>
                <a:pt x="4" y="13"/>
              </a:lnTo>
              <a:lnTo>
                <a:pt x="3" y="12"/>
              </a:lnTo>
              <a:lnTo>
                <a:pt x="2" y="12"/>
              </a:lnTo>
              <a:lnTo>
                <a:pt x="1" y="12"/>
              </a:lnTo>
              <a:lnTo>
                <a:pt x="0" y="11"/>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457200</xdr:colOff>
      <xdr:row>11</xdr:row>
      <xdr:rowOff>95250</xdr:rowOff>
    </xdr:from>
    <xdr:to>
      <xdr:col>7</xdr:col>
      <xdr:colOff>213360</xdr:colOff>
      <xdr:row>14</xdr:row>
      <xdr:rowOff>19050</xdr:rowOff>
    </xdr:to>
    <xdr:sp>
      <xdr:nvSpPr>
        <xdr:cNvPr id="2185265" name="Freeform 30"/>
        <xdr:cNvSpPr/>
      </xdr:nvSpPr>
      <xdr:spPr>
        <a:xfrm>
          <a:off x="4592320" y="1885315"/>
          <a:ext cx="406400" cy="381000"/>
        </a:xfrm>
        <a:custGeom>
          <a:avLst/>
          <a:gdLst>
            <a:gd name="txL" fmla="*/ 0 w 40"/>
            <a:gd name="txT" fmla="*/ 0 h 43"/>
            <a:gd name="txR" fmla="*/ 40 w 40"/>
            <a:gd name="txB" fmla="*/ 43 h 4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40" h="43">
              <a:moveTo>
                <a:pt x="1" y="8"/>
              </a:moveTo>
              <a:lnTo>
                <a:pt x="2" y="8"/>
              </a:lnTo>
              <a:lnTo>
                <a:pt x="3" y="8"/>
              </a:lnTo>
              <a:lnTo>
                <a:pt x="4" y="8"/>
              </a:lnTo>
              <a:lnTo>
                <a:pt x="5" y="8"/>
              </a:lnTo>
              <a:lnTo>
                <a:pt x="6" y="7"/>
              </a:lnTo>
              <a:lnTo>
                <a:pt x="7" y="7"/>
              </a:lnTo>
              <a:lnTo>
                <a:pt x="8" y="6"/>
              </a:lnTo>
              <a:lnTo>
                <a:pt x="9" y="6"/>
              </a:lnTo>
              <a:lnTo>
                <a:pt x="10" y="4"/>
              </a:lnTo>
              <a:lnTo>
                <a:pt x="11" y="3"/>
              </a:lnTo>
              <a:lnTo>
                <a:pt x="12" y="2"/>
              </a:lnTo>
              <a:lnTo>
                <a:pt x="13" y="2"/>
              </a:lnTo>
              <a:lnTo>
                <a:pt x="14" y="1"/>
              </a:lnTo>
              <a:lnTo>
                <a:pt x="15" y="0"/>
              </a:lnTo>
              <a:lnTo>
                <a:pt x="16" y="0"/>
              </a:lnTo>
              <a:lnTo>
                <a:pt x="17" y="0"/>
              </a:lnTo>
              <a:lnTo>
                <a:pt x="18" y="1"/>
              </a:lnTo>
              <a:lnTo>
                <a:pt x="19" y="2"/>
              </a:lnTo>
              <a:lnTo>
                <a:pt x="19" y="3"/>
              </a:lnTo>
              <a:lnTo>
                <a:pt x="20" y="3"/>
              </a:lnTo>
              <a:lnTo>
                <a:pt x="21" y="4"/>
              </a:lnTo>
              <a:lnTo>
                <a:pt x="21" y="5"/>
              </a:lnTo>
              <a:lnTo>
                <a:pt x="21" y="6"/>
              </a:lnTo>
              <a:lnTo>
                <a:pt x="20" y="7"/>
              </a:lnTo>
              <a:lnTo>
                <a:pt x="20" y="8"/>
              </a:lnTo>
              <a:lnTo>
                <a:pt x="20" y="9"/>
              </a:lnTo>
              <a:lnTo>
                <a:pt x="20" y="10"/>
              </a:lnTo>
              <a:lnTo>
                <a:pt x="21" y="10"/>
              </a:lnTo>
              <a:lnTo>
                <a:pt x="22" y="11"/>
              </a:lnTo>
              <a:lnTo>
                <a:pt x="23" y="11"/>
              </a:lnTo>
              <a:lnTo>
                <a:pt x="24" y="11"/>
              </a:lnTo>
              <a:lnTo>
                <a:pt x="26" y="11"/>
              </a:lnTo>
              <a:lnTo>
                <a:pt x="27" y="11"/>
              </a:lnTo>
              <a:lnTo>
                <a:pt x="28" y="12"/>
              </a:lnTo>
              <a:lnTo>
                <a:pt x="29" y="12"/>
              </a:lnTo>
              <a:lnTo>
                <a:pt x="30" y="12"/>
              </a:lnTo>
              <a:lnTo>
                <a:pt x="31" y="12"/>
              </a:lnTo>
              <a:lnTo>
                <a:pt x="32" y="11"/>
              </a:lnTo>
              <a:lnTo>
                <a:pt x="32" y="10"/>
              </a:lnTo>
              <a:lnTo>
                <a:pt x="32" y="9"/>
              </a:lnTo>
              <a:lnTo>
                <a:pt x="32" y="8"/>
              </a:lnTo>
              <a:lnTo>
                <a:pt x="33" y="8"/>
              </a:lnTo>
              <a:lnTo>
                <a:pt x="34" y="9"/>
              </a:lnTo>
              <a:lnTo>
                <a:pt x="35" y="10"/>
              </a:lnTo>
              <a:lnTo>
                <a:pt x="36" y="10"/>
              </a:lnTo>
              <a:lnTo>
                <a:pt x="36" y="11"/>
              </a:lnTo>
              <a:lnTo>
                <a:pt x="37" y="12"/>
              </a:lnTo>
              <a:lnTo>
                <a:pt x="38" y="12"/>
              </a:lnTo>
              <a:lnTo>
                <a:pt x="39" y="13"/>
              </a:lnTo>
              <a:lnTo>
                <a:pt x="40" y="14"/>
              </a:lnTo>
              <a:lnTo>
                <a:pt x="39" y="15"/>
              </a:lnTo>
              <a:lnTo>
                <a:pt x="38" y="16"/>
              </a:lnTo>
              <a:lnTo>
                <a:pt x="37" y="16"/>
              </a:lnTo>
              <a:lnTo>
                <a:pt x="36" y="17"/>
              </a:lnTo>
              <a:lnTo>
                <a:pt x="36" y="18"/>
              </a:lnTo>
              <a:lnTo>
                <a:pt x="35" y="20"/>
              </a:lnTo>
              <a:lnTo>
                <a:pt x="34" y="22"/>
              </a:lnTo>
              <a:lnTo>
                <a:pt x="34" y="23"/>
              </a:lnTo>
              <a:lnTo>
                <a:pt x="35" y="24"/>
              </a:lnTo>
              <a:lnTo>
                <a:pt x="34" y="26"/>
              </a:lnTo>
              <a:lnTo>
                <a:pt x="34" y="27"/>
              </a:lnTo>
              <a:lnTo>
                <a:pt x="33" y="28"/>
              </a:lnTo>
              <a:lnTo>
                <a:pt x="32" y="28"/>
              </a:lnTo>
              <a:lnTo>
                <a:pt x="32" y="30"/>
              </a:lnTo>
              <a:lnTo>
                <a:pt x="32" y="31"/>
              </a:lnTo>
              <a:lnTo>
                <a:pt x="32" y="32"/>
              </a:lnTo>
              <a:lnTo>
                <a:pt x="32" y="33"/>
              </a:lnTo>
              <a:lnTo>
                <a:pt x="31" y="34"/>
              </a:lnTo>
              <a:lnTo>
                <a:pt x="30" y="35"/>
              </a:lnTo>
              <a:lnTo>
                <a:pt x="30" y="36"/>
              </a:lnTo>
              <a:lnTo>
                <a:pt x="30" y="37"/>
              </a:lnTo>
              <a:lnTo>
                <a:pt x="28" y="38"/>
              </a:lnTo>
              <a:lnTo>
                <a:pt x="28" y="39"/>
              </a:lnTo>
              <a:lnTo>
                <a:pt x="28" y="40"/>
              </a:lnTo>
              <a:lnTo>
                <a:pt x="27" y="41"/>
              </a:lnTo>
              <a:lnTo>
                <a:pt x="26" y="40"/>
              </a:lnTo>
              <a:lnTo>
                <a:pt x="25" y="40"/>
              </a:lnTo>
              <a:lnTo>
                <a:pt x="23" y="39"/>
              </a:lnTo>
              <a:lnTo>
                <a:pt x="23" y="40"/>
              </a:lnTo>
              <a:lnTo>
                <a:pt x="22" y="40"/>
              </a:lnTo>
              <a:lnTo>
                <a:pt x="21" y="41"/>
              </a:lnTo>
              <a:lnTo>
                <a:pt x="20" y="42"/>
              </a:lnTo>
              <a:lnTo>
                <a:pt x="19" y="42"/>
              </a:lnTo>
              <a:lnTo>
                <a:pt x="18" y="43"/>
              </a:lnTo>
              <a:lnTo>
                <a:pt x="17" y="43"/>
              </a:lnTo>
              <a:lnTo>
                <a:pt x="16" y="42"/>
              </a:lnTo>
              <a:lnTo>
                <a:pt x="15" y="41"/>
              </a:lnTo>
              <a:lnTo>
                <a:pt x="14" y="40"/>
              </a:lnTo>
              <a:lnTo>
                <a:pt x="13" y="40"/>
              </a:lnTo>
              <a:lnTo>
                <a:pt x="12" y="39"/>
              </a:lnTo>
              <a:lnTo>
                <a:pt x="11" y="39"/>
              </a:lnTo>
              <a:lnTo>
                <a:pt x="10" y="39"/>
              </a:lnTo>
              <a:lnTo>
                <a:pt x="9" y="38"/>
              </a:lnTo>
              <a:lnTo>
                <a:pt x="8" y="38"/>
              </a:lnTo>
              <a:lnTo>
                <a:pt x="7" y="38"/>
              </a:lnTo>
              <a:lnTo>
                <a:pt x="6" y="38"/>
              </a:lnTo>
              <a:lnTo>
                <a:pt x="5" y="37"/>
              </a:lnTo>
              <a:lnTo>
                <a:pt x="5" y="35"/>
              </a:lnTo>
              <a:lnTo>
                <a:pt x="5" y="34"/>
              </a:lnTo>
              <a:lnTo>
                <a:pt x="5" y="33"/>
              </a:lnTo>
              <a:lnTo>
                <a:pt x="4" y="32"/>
              </a:lnTo>
              <a:lnTo>
                <a:pt x="4" y="31"/>
              </a:lnTo>
              <a:lnTo>
                <a:pt x="3" y="29"/>
              </a:lnTo>
              <a:lnTo>
                <a:pt x="3" y="28"/>
              </a:lnTo>
              <a:lnTo>
                <a:pt x="3" y="27"/>
              </a:lnTo>
              <a:lnTo>
                <a:pt x="2" y="26"/>
              </a:lnTo>
              <a:lnTo>
                <a:pt x="2" y="24"/>
              </a:lnTo>
              <a:lnTo>
                <a:pt x="1" y="23"/>
              </a:lnTo>
              <a:lnTo>
                <a:pt x="1" y="22"/>
              </a:lnTo>
              <a:lnTo>
                <a:pt x="1" y="21"/>
              </a:lnTo>
              <a:lnTo>
                <a:pt x="0" y="20"/>
              </a:lnTo>
              <a:lnTo>
                <a:pt x="0" y="19"/>
              </a:lnTo>
              <a:lnTo>
                <a:pt x="0" y="18"/>
              </a:lnTo>
              <a:lnTo>
                <a:pt x="0" y="17"/>
              </a:lnTo>
              <a:lnTo>
                <a:pt x="0" y="15"/>
              </a:lnTo>
              <a:lnTo>
                <a:pt x="0" y="14"/>
              </a:lnTo>
              <a:lnTo>
                <a:pt x="0" y="13"/>
              </a:lnTo>
              <a:lnTo>
                <a:pt x="0" y="12"/>
              </a:lnTo>
              <a:lnTo>
                <a:pt x="0" y="11"/>
              </a:lnTo>
              <a:lnTo>
                <a:pt x="0" y="10"/>
              </a:lnTo>
              <a:lnTo>
                <a:pt x="0" y="9"/>
              </a:lnTo>
              <a:lnTo>
                <a:pt x="0" y="8"/>
              </a:lnTo>
              <a:lnTo>
                <a:pt x="1" y="8"/>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121920</xdr:colOff>
      <xdr:row>12</xdr:row>
      <xdr:rowOff>9525</xdr:rowOff>
    </xdr:from>
    <xdr:to>
      <xdr:col>6</xdr:col>
      <xdr:colOff>487680</xdr:colOff>
      <xdr:row>14</xdr:row>
      <xdr:rowOff>114300</xdr:rowOff>
    </xdr:to>
    <xdr:sp>
      <xdr:nvSpPr>
        <xdr:cNvPr id="2185266" name="Freeform 31"/>
        <xdr:cNvSpPr/>
      </xdr:nvSpPr>
      <xdr:spPr>
        <a:xfrm>
          <a:off x="4257040" y="1951990"/>
          <a:ext cx="365760" cy="409575"/>
        </a:xfrm>
        <a:custGeom>
          <a:avLst/>
          <a:gdLst>
            <a:gd name="txL" fmla="*/ 0 w 36"/>
            <a:gd name="txT" fmla="*/ 0 h 45"/>
            <a:gd name="txR" fmla="*/ 36 w 36"/>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45">
              <a:moveTo>
                <a:pt x="1" y="32"/>
              </a:moveTo>
              <a:lnTo>
                <a:pt x="1" y="31"/>
              </a:lnTo>
              <a:lnTo>
                <a:pt x="2" y="31"/>
              </a:lnTo>
              <a:lnTo>
                <a:pt x="3" y="30"/>
              </a:lnTo>
              <a:lnTo>
                <a:pt x="4" y="29"/>
              </a:lnTo>
              <a:lnTo>
                <a:pt x="5" y="29"/>
              </a:lnTo>
              <a:lnTo>
                <a:pt x="7" y="28"/>
              </a:lnTo>
              <a:lnTo>
                <a:pt x="8" y="28"/>
              </a:lnTo>
              <a:lnTo>
                <a:pt x="9" y="28"/>
              </a:lnTo>
              <a:lnTo>
                <a:pt x="10" y="27"/>
              </a:lnTo>
              <a:lnTo>
                <a:pt x="11" y="27"/>
              </a:lnTo>
              <a:lnTo>
                <a:pt x="12" y="25"/>
              </a:lnTo>
              <a:lnTo>
                <a:pt x="13" y="24"/>
              </a:lnTo>
              <a:lnTo>
                <a:pt x="13" y="23"/>
              </a:lnTo>
              <a:lnTo>
                <a:pt x="14" y="22"/>
              </a:lnTo>
              <a:lnTo>
                <a:pt x="16" y="21"/>
              </a:lnTo>
              <a:lnTo>
                <a:pt x="17" y="20"/>
              </a:lnTo>
              <a:lnTo>
                <a:pt x="17" y="19"/>
              </a:lnTo>
              <a:lnTo>
                <a:pt x="18" y="19"/>
              </a:lnTo>
              <a:lnTo>
                <a:pt x="19" y="18"/>
              </a:lnTo>
              <a:lnTo>
                <a:pt x="19" y="17"/>
              </a:lnTo>
              <a:lnTo>
                <a:pt x="20" y="16"/>
              </a:lnTo>
              <a:lnTo>
                <a:pt x="21" y="15"/>
              </a:lnTo>
              <a:lnTo>
                <a:pt x="21" y="13"/>
              </a:lnTo>
              <a:lnTo>
                <a:pt x="22" y="12"/>
              </a:lnTo>
              <a:lnTo>
                <a:pt x="22" y="11"/>
              </a:lnTo>
              <a:lnTo>
                <a:pt x="22" y="10"/>
              </a:lnTo>
              <a:lnTo>
                <a:pt x="22" y="8"/>
              </a:lnTo>
              <a:lnTo>
                <a:pt x="23" y="7"/>
              </a:lnTo>
              <a:lnTo>
                <a:pt x="23" y="6"/>
              </a:lnTo>
              <a:lnTo>
                <a:pt x="24" y="5"/>
              </a:lnTo>
              <a:lnTo>
                <a:pt x="24" y="4"/>
              </a:lnTo>
              <a:lnTo>
                <a:pt x="25" y="3"/>
              </a:lnTo>
              <a:lnTo>
                <a:pt x="26" y="2"/>
              </a:lnTo>
              <a:lnTo>
                <a:pt x="28" y="2"/>
              </a:lnTo>
              <a:lnTo>
                <a:pt x="29" y="1"/>
              </a:lnTo>
              <a:lnTo>
                <a:pt x="30" y="0"/>
              </a:lnTo>
              <a:lnTo>
                <a:pt x="31" y="0"/>
              </a:lnTo>
              <a:lnTo>
                <a:pt x="33" y="0"/>
              </a:lnTo>
              <a:lnTo>
                <a:pt x="33" y="1"/>
              </a:lnTo>
              <a:lnTo>
                <a:pt x="33" y="2"/>
              </a:lnTo>
              <a:lnTo>
                <a:pt x="33" y="3"/>
              </a:lnTo>
              <a:lnTo>
                <a:pt x="33" y="4"/>
              </a:lnTo>
              <a:lnTo>
                <a:pt x="33" y="5"/>
              </a:lnTo>
              <a:lnTo>
                <a:pt x="33" y="6"/>
              </a:lnTo>
              <a:lnTo>
                <a:pt x="33" y="7"/>
              </a:lnTo>
              <a:lnTo>
                <a:pt x="33" y="9"/>
              </a:lnTo>
              <a:lnTo>
                <a:pt x="33" y="10"/>
              </a:lnTo>
              <a:lnTo>
                <a:pt x="33" y="11"/>
              </a:lnTo>
              <a:lnTo>
                <a:pt x="33" y="12"/>
              </a:lnTo>
              <a:lnTo>
                <a:pt x="34" y="13"/>
              </a:lnTo>
              <a:lnTo>
                <a:pt x="34" y="14"/>
              </a:lnTo>
              <a:lnTo>
                <a:pt x="34" y="15"/>
              </a:lnTo>
              <a:lnTo>
                <a:pt x="35" y="16"/>
              </a:lnTo>
              <a:lnTo>
                <a:pt x="35" y="18"/>
              </a:lnTo>
              <a:lnTo>
                <a:pt x="36" y="19"/>
              </a:lnTo>
              <a:lnTo>
                <a:pt x="36" y="20"/>
              </a:lnTo>
              <a:lnTo>
                <a:pt x="36" y="21"/>
              </a:lnTo>
              <a:lnTo>
                <a:pt x="35" y="21"/>
              </a:lnTo>
              <a:lnTo>
                <a:pt x="34" y="21"/>
              </a:lnTo>
              <a:lnTo>
                <a:pt x="33" y="22"/>
              </a:lnTo>
              <a:lnTo>
                <a:pt x="32" y="23"/>
              </a:lnTo>
              <a:lnTo>
                <a:pt x="32" y="24"/>
              </a:lnTo>
              <a:lnTo>
                <a:pt x="31" y="25"/>
              </a:lnTo>
              <a:lnTo>
                <a:pt x="30" y="24"/>
              </a:lnTo>
              <a:lnTo>
                <a:pt x="29" y="24"/>
              </a:lnTo>
              <a:lnTo>
                <a:pt x="28" y="24"/>
              </a:lnTo>
              <a:lnTo>
                <a:pt x="27" y="25"/>
              </a:lnTo>
              <a:lnTo>
                <a:pt x="26" y="26"/>
              </a:lnTo>
              <a:lnTo>
                <a:pt x="26" y="27"/>
              </a:lnTo>
              <a:lnTo>
                <a:pt x="25" y="28"/>
              </a:lnTo>
              <a:lnTo>
                <a:pt x="25" y="29"/>
              </a:lnTo>
              <a:lnTo>
                <a:pt x="24" y="29"/>
              </a:lnTo>
              <a:lnTo>
                <a:pt x="23" y="30"/>
              </a:lnTo>
              <a:lnTo>
                <a:pt x="23" y="31"/>
              </a:lnTo>
              <a:lnTo>
                <a:pt x="24" y="31"/>
              </a:lnTo>
              <a:lnTo>
                <a:pt x="24" y="32"/>
              </a:lnTo>
              <a:lnTo>
                <a:pt x="25" y="34"/>
              </a:lnTo>
              <a:lnTo>
                <a:pt x="26" y="35"/>
              </a:lnTo>
              <a:lnTo>
                <a:pt x="26" y="36"/>
              </a:lnTo>
              <a:lnTo>
                <a:pt x="27" y="37"/>
              </a:lnTo>
              <a:lnTo>
                <a:pt x="26" y="38"/>
              </a:lnTo>
              <a:lnTo>
                <a:pt x="25" y="39"/>
              </a:lnTo>
              <a:lnTo>
                <a:pt x="24" y="40"/>
              </a:lnTo>
              <a:lnTo>
                <a:pt x="23" y="41"/>
              </a:lnTo>
              <a:lnTo>
                <a:pt x="22" y="42"/>
              </a:lnTo>
              <a:lnTo>
                <a:pt x="21" y="43"/>
              </a:lnTo>
              <a:lnTo>
                <a:pt x="20" y="44"/>
              </a:lnTo>
              <a:lnTo>
                <a:pt x="19" y="44"/>
              </a:lnTo>
              <a:lnTo>
                <a:pt x="18" y="44"/>
              </a:lnTo>
              <a:lnTo>
                <a:pt x="17" y="43"/>
              </a:lnTo>
              <a:lnTo>
                <a:pt x="16" y="42"/>
              </a:lnTo>
              <a:lnTo>
                <a:pt x="15" y="42"/>
              </a:lnTo>
              <a:lnTo>
                <a:pt x="14" y="43"/>
              </a:lnTo>
              <a:lnTo>
                <a:pt x="13" y="43"/>
              </a:lnTo>
              <a:lnTo>
                <a:pt x="11" y="45"/>
              </a:lnTo>
              <a:lnTo>
                <a:pt x="10" y="44"/>
              </a:lnTo>
              <a:lnTo>
                <a:pt x="10" y="43"/>
              </a:lnTo>
              <a:lnTo>
                <a:pt x="9" y="42"/>
              </a:lnTo>
              <a:lnTo>
                <a:pt x="8" y="41"/>
              </a:lnTo>
              <a:lnTo>
                <a:pt x="8" y="40"/>
              </a:lnTo>
              <a:lnTo>
                <a:pt x="7" y="39"/>
              </a:lnTo>
              <a:lnTo>
                <a:pt x="6" y="38"/>
              </a:lnTo>
              <a:lnTo>
                <a:pt x="5" y="38"/>
              </a:lnTo>
              <a:lnTo>
                <a:pt x="5" y="37"/>
              </a:lnTo>
              <a:lnTo>
                <a:pt x="4" y="36"/>
              </a:lnTo>
              <a:lnTo>
                <a:pt x="3" y="35"/>
              </a:lnTo>
              <a:lnTo>
                <a:pt x="2" y="34"/>
              </a:lnTo>
              <a:lnTo>
                <a:pt x="1" y="33"/>
              </a:lnTo>
              <a:lnTo>
                <a:pt x="0" y="32"/>
              </a:lnTo>
              <a:lnTo>
                <a:pt x="1" y="3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314960</xdr:colOff>
      <xdr:row>6</xdr:row>
      <xdr:rowOff>142875</xdr:rowOff>
    </xdr:from>
    <xdr:to>
      <xdr:col>6</xdr:col>
      <xdr:colOff>60960</xdr:colOff>
      <xdr:row>10</xdr:row>
      <xdr:rowOff>66675</xdr:rowOff>
    </xdr:to>
    <xdr:sp>
      <xdr:nvSpPr>
        <xdr:cNvPr id="2185267" name="Freeform 32"/>
        <xdr:cNvSpPr/>
      </xdr:nvSpPr>
      <xdr:spPr>
        <a:xfrm>
          <a:off x="3799840" y="1170940"/>
          <a:ext cx="396240" cy="533400"/>
        </a:xfrm>
        <a:custGeom>
          <a:avLst/>
          <a:gdLst>
            <a:gd name="txL" fmla="*/ 0 w 39"/>
            <a:gd name="txT" fmla="*/ 0 h 59"/>
            <a:gd name="txR" fmla="*/ 39 w 39"/>
            <a:gd name="txB" fmla="*/ 59 h 5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59">
              <a:moveTo>
                <a:pt x="0" y="3"/>
              </a:moveTo>
              <a:lnTo>
                <a:pt x="1" y="2"/>
              </a:lnTo>
              <a:lnTo>
                <a:pt x="2" y="2"/>
              </a:lnTo>
              <a:lnTo>
                <a:pt x="3" y="2"/>
              </a:lnTo>
              <a:lnTo>
                <a:pt x="4" y="2"/>
              </a:lnTo>
              <a:lnTo>
                <a:pt x="5" y="1"/>
              </a:lnTo>
              <a:lnTo>
                <a:pt x="6" y="0"/>
              </a:lnTo>
              <a:lnTo>
                <a:pt x="7" y="0"/>
              </a:lnTo>
              <a:lnTo>
                <a:pt x="9" y="1"/>
              </a:lnTo>
              <a:lnTo>
                <a:pt x="10" y="2"/>
              </a:lnTo>
              <a:lnTo>
                <a:pt x="11" y="3"/>
              </a:lnTo>
              <a:lnTo>
                <a:pt x="12" y="4"/>
              </a:lnTo>
              <a:lnTo>
                <a:pt x="13" y="4"/>
              </a:lnTo>
              <a:lnTo>
                <a:pt x="14" y="5"/>
              </a:lnTo>
              <a:lnTo>
                <a:pt x="17" y="5"/>
              </a:lnTo>
              <a:lnTo>
                <a:pt x="18" y="6"/>
              </a:lnTo>
              <a:lnTo>
                <a:pt x="18" y="7"/>
              </a:lnTo>
              <a:lnTo>
                <a:pt x="20" y="7"/>
              </a:lnTo>
              <a:lnTo>
                <a:pt x="21" y="8"/>
              </a:lnTo>
              <a:lnTo>
                <a:pt x="23" y="9"/>
              </a:lnTo>
              <a:lnTo>
                <a:pt x="24" y="9"/>
              </a:lnTo>
              <a:lnTo>
                <a:pt x="25" y="9"/>
              </a:lnTo>
              <a:lnTo>
                <a:pt x="25" y="8"/>
              </a:lnTo>
              <a:lnTo>
                <a:pt x="27" y="8"/>
              </a:lnTo>
              <a:lnTo>
                <a:pt x="28" y="9"/>
              </a:lnTo>
              <a:lnTo>
                <a:pt x="29" y="9"/>
              </a:lnTo>
              <a:lnTo>
                <a:pt x="30" y="10"/>
              </a:lnTo>
              <a:lnTo>
                <a:pt x="31" y="10"/>
              </a:lnTo>
              <a:lnTo>
                <a:pt x="32" y="9"/>
              </a:lnTo>
              <a:lnTo>
                <a:pt x="34" y="7"/>
              </a:lnTo>
              <a:lnTo>
                <a:pt x="35" y="7"/>
              </a:lnTo>
              <a:lnTo>
                <a:pt x="36" y="8"/>
              </a:lnTo>
              <a:lnTo>
                <a:pt x="37" y="8"/>
              </a:lnTo>
              <a:lnTo>
                <a:pt x="38" y="10"/>
              </a:lnTo>
              <a:lnTo>
                <a:pt x="38" y="11"/>
              </a:lnTo>
              <a:lnTo>
                <a:pt x="38" y="12"/>
              </a:lnTo>
              <a:lnTo>
                <a:pt x="38" y="13"/>
              </a:lnTo>
              <a:lnTo>
                <a:pt x="39" y="14"/>
              </a:lnTo>
              <a:lnTo>
                <a:pt x="39" y="15"/>
              </a:lnTo>
              <a:lnTo>
                <a:pt x="39" y="17"/>
              </a:lnTo>
              <a:lnTo>
                <a:pt x="39" y="18"/>
              </a:lnTo>
              <a:lnTo>
                <a:pt x="39" y="20"/>
              </a:lnTo>
              <a:lnTo>
                <a:pt x="38" y="21"/>
              </a:lnTo>
              <a:lnTo>
                <a:pt x="37" y="21"/>
              </a:lnTo>
              <a:lnTo>
                <a:pt x="36" y="22"/>
              </a:lnTo>
              <a:lnTo>
                <a:pt x="35" y="23"/>
              </a:lnTo>
              <a:lnTo>
                <a:pt x="34" y="24"/>
              </a:lnTo>
              <a:lnTo>
                <a:pt x="34" y="25"/>
              </a:lnTo>
              <a:lnTo>
                <a:pt x="33" y="26"/>
              </a:lnTo>
              <a:lnTo>
                <a:pt x="33" y="27"/>
              </a:lnTo>
              <a:lnTo>
                <a:pt x="32" y="28"/>
              </a:lnTo>
              <a:lnTo>
                <a:pt x="32" y="29"/>
              </a:lnTo>
              <a:lnTo>
                <a:pt x="31" y="29"/>
              </a:lnTo>
              <a:lnTo>
                <a:pt x="29" y="29"/>
              </a:lnTo>
              <a:lnTo>
                <a:pt x="28" y="29"/>
              </a:lnTo>
              <a:lnTo>
                <a:pt x="27" y="30"/>
              </a:lnTo>
              <a:lnTo>
                <a:pt x="26" y="30"/>
              </a:lnTo>
              <a:lnTo>
                <a:pt x="24" y="30"/>
              </a:lnTo>
              <a:lnTo>
                <a:pt x="23" y="31"/>
              </a:lnTo>
              <a:lnTo>
                <a:pt x="23" y="32"/>
              </a:lnTo>
              <a:lnTo>
                <a:pt x="22" y="32"/>
              </a:lnTo>
              <a:lnTo>
                <a:pt x="22" y="33"/>
              </a:lnTo>
              <a:lnTo>
                <a:pt x="21" y="34"/>
              </a:lnTo>
              <a:lnTo>
                <a:pt x="20" y="35"/>
              </a:lnTo>
              <a:lnTo>
                <a:pt x="19" y="36"/>
              </a:lnTo>
              <a:lnTo>
                <a:pt x="19" y="37"/>
              </a:lnTo>
              <a:lnTo>
                <a:pt x="19" y="38"/>
              </a:lnTo>
              <a:lnTo>
                <a:pt x="20" y="39"/>
              </a:lnTo>
              <a:lnTo>
                <a:pt x="20" y="40"/>
              </a:lnTo>
              <a:lnTo>
                <a:pt x="21" y="41"/>
              </a:lnTo>
              <a:lnTo>
                <a:pt x="22" y="42"/>
              </a:lnTo>
              <a:lnTo>
                <a:pt x="22" y="43"/>
              </a:lnTo>
              <a:lnTo>
                <a:pt x="23" y="44"/>
              </a:lnTo>
              <a:lnTo>
                <a:pt x="23" y="45"/>
              </a:lnTo>
              <a:lnTo>
                <a:pt x="24" y="46"/>
              </a:lnTo>
              <a:lnTo>
                <a:pt x="24" y="47"/>
              </a:lnTo>
              <a:lnTo>
                <a:pt x="25" y="48"/>
              </a:lnTo>
              <a:lnTo>
                <a:pt x="26" y="49"/>
              </a:lnTo>
              <a:lnTo>
                <a:pt x="26" y="50"/>
              </a:lnTo>
              <a:lnTo>
                <a:pt x="27" y="51"/>
              </a:lnTo>
              <a:lnTo>
                <a:pt x="28" y="52"/>
              </a:lnTo>
              <a:lnTo>
                <a:pt x="28" y="53"/>
              </a:lnTo>
              <a:lnTo>
                <a:pt x="29" y="54"/>
              </a:lnTo>
              <a:lnTo>
                <a:pt x="29" y="55"/>
              </a:lnTo>
              <a:lnTo>
                <a:pt x="30" y="56"/>
              </a:lnTo>
              <a:lnTo>
                <a:pt x="31" y="57"/>
              </a:lnTo>
              <a:lnTo>
                <a:pt x="30" y="58"/>
              </a:lnTo>
              <a:lnTo>
                <a:pt x="29" y="59"/>
              </a:lnTo>
              <a:lnTo>
                <a:pt x="28" y="59"/>
              </a:lnTo>
              <a:lnTo>
                <a:pt x="27" y="58"/>
              </a:lnTo>
              <a:lnTo>
                <a:pt x="26" y="58"/>
              </a:lnTo>
              <a:lnTo>
                <a:pt x="25" y="57"/>
              </a:lnTo>
              <a:lnTo>
                <a:pt x="24" y="56"/>
              </a:lnTo>
              <a:lnTo>
                <a:pt x="24" y="55"/>
              </a:lnTo>
              <a:lnTo>
                <a:pt x="23" y="54"/>
              </a:lnTo>
              <a:lnTo>
                <a:pt x="22" y="54"/>
              </a:lnTo>
              <a:lnTo>
                <a:pt x="20" y="54"/>
              </a:lnTo>
              <a:lnTo>
                <a:pt x="19" y="54"/>
              </a:lnTo>
              <a:lnTo>
                <a:pt x="18" y="54"/>
              </a:lnTo>
              <a:lnTo>
                <a:pt x="17" y="54"/>
              </a:lnTo>
              <a:lnTo>
                <a:pt x="16" y="54"/>
              </a:lnTo>
              <a:lnTo>
                <a:pt x="15" y="54"/>
              </a:lnTo>
              <a:lnTo>
                <a:pt x="14" y="55"/>
              </a:lnTo>
              <a:lnTo>
                <a:pt x="13" y="55"/>
              </a:lnTo>
              <a:lnTo>
                <a:pt x="12" y="55"/>
              </a:lnTo>
              <a:lnTo>
                <a:pt x="11" y="56"/>
              </a:lnTo>
              <a:lnTo>
                <a:pt x="10" y="56"/>
              </a:lnTo>
              <a:lnTo>
                <a:pt x="9" y="56"/>
              </a:lnTo>
              <a:lnTo>
                <a:pt x="8" y="56"/>
              </a:lnTo>
              <a:lnTo>
                <a:pt x="6" y="57"/>
              </a:lnTo>
              <a:lnTo>
                <a:pt x="5" y="57"/>
              </a:lnTo>
              <a:lnTo>
                <a:pt x="4" y="58"/>
              </a:lnTo>
              <a:lnTo>
                <a:pt x="5" y="57"/>
              </a:lnTo>
              <a:lnTo>
                <a:pt x="4" y="56"/>
              </a:lnTo>
              <a:lnTo>
                <a:pt x="4" y="54"/>
              </a:lnTo>
              <a:lnTo>
                <a:pt x="5" y="53"/>
              </a:lnTo>
              <a:lnTo>
                <a:pt x="4" y="52"/>
              </a:lnTo>
              <a:lnTo>
                <a:pt x="4" y="51"/>
              </a:lnTo>
              <a:lnTo>
                <a:pt x="3" y="50"/>
              </a:lnTo>
              <a:lnTo>
                <a:pt x="4" y="49"/>
              </a:lnTo>
              <a:lnTo>
                <a:pt x="4" y="48"/>
              </a:lnTo>
              <a:lnTo>
                <a:pt x="5" y="47"/>
              </a:lnTo>
              <a:lnTo>
                <a:pt x="5" y="46"/>
              </a:lnTo>
              <a:lnTo>
                <a:pt x="6" y="45"/>
              </a:lnTo>
              <a:lnTo>
                <a:pt x="6" y="44"/>
              </a:lnTo>
              <a:lnTo>
                <a:pt x="7" y="44"/>
              </a:lnTo>
              <a:lnTo>
                <a:pt x="8" y="43"/>
              </a:lnTo>
              <a:lnTo>
                <a:pt x="7" y="42"/>
              </a:lnTo>
              <a:lnTo>
                <a:pt x="6" y="42"/>
              </a:lnTo>
              <a:lnTo>
                <a:pt x="5" y="42"/>
              </a:lnTo>
              <a:lnTo>
                <a:pt x="5" y="41"/>
              </a:lnTo>
              <a:lnTo>
                <a:pt x="5" y="40"/>
              </a:lnTo>
              <a:lnTo>
                <a:pt x="4" y="39"/>
              </a:lnTo>
              <a:lnTo>
                <a:pt x="4" y="38"/>
              </a:lnTo>
              <a:lnTo>
                <a:pt x="4" y="37"/>
              </a:lnTo>
              <a:lnTo>
                <a:pt x="5" y="36"/>
              </a:lnTo>
              <a:lnTo>
                <a:pt x="4" y="35"/>
              </a:lnTo>
              <a:lnTo>
                <a:pt x="3" y="34"/>
              </a:lnTo>
              <a:lnTo>
                <a:pt x="3" y="33"/>
              </a:lnTo>
              <a:lnTo>
                <a:pt x="3" y="32"/>
              </a:lnTo>
              <a:lnTo>
                <a:pt x="3" y="31"/>
              </a:lnTo>
              <a:lnTo>
                <a:pt x="3" y="30"/>
              </a:lnTo>
              <a:lnTo>
                <a:pt x="3" y="29"/>
              </a:lnTo>
              <a:lnTo>
                <a:pt x="3" y="28"/>
              </a:lnTo>
              <a:lnTo>
                <a:pt x="4" y="28"/>
              </a:lnTo>
              <a:lnTo>
                <a:pt x="5" y="27"/>
              </a:lnTo>
              <a:lnTo>
                <a:pt x="5" y="25"/>
              </a:lnTo>
              <a:lnTo>
                <a:pt x="5" y="24"/>
              </a:lnTo>
              <a:lnTo>
                <a:pt x="6" y="25"/>
              </a:lnTo>
              <a:lnTo>
                <a:pt x="6" y="26"/>
              </a:lnTo>
              <a:lnTo>
                <a:pt x="6" y="27"/>
              </a:lnTo>
              <a:lnTo>
                <a:pt x="5" y="28"/>
              </a:lnTo>
              <a:lnTo>
                <a:pt x="6" y="27"/>
              </a:lnTo>
              <a:lnTo>
                <a:pt x="7" y="27"/>
              </a:lnTo>
              <a:lnTo>
                <a:pt x="7" y="26"/>
              </a:lnTo>
              <a:lnTo>
                <a:pt x="7" y="25"/>
              </a:lnTo>
              <a:lnTo>
                <a:pt x="7" y="24"/>
              </a:lnTo>
              <a:lnTo>
                <a:pt x="8" y="23"/>
              </a:lnTo>
              <a:lnTo>
                <a:pt x="10" y="23"/>
              </a:lnTo>
              <a:lnTo>
                <a:pt x="11" y="24"/>
              </a:lnTo>
              <a:lnTo>
                <a:pt x="11" y="23"/>
              </a:lnTo>
              <a:lnTo>
                <a:pt x="12" y="22"/>
              </a:lnTo>
              <a:lnTo>
                <a:pt x="11" y="21"/>
              </a:lnTo>
              <a:lnTo>
                <a:pt x="11" y="19"/>
              </a:lnTo>
              <a:lnTo>
                <a:pt x="11" y="18"/>
              </a:lnTo>
              <a:lnTo>
                <a:pt x="11" y="17"/>
              </a:lnTo>
              <a:lnTo>
                <a:pt x="10" y="16"/>
              </a:lnTo>
              <a:lnTo>
                <a:pt x="9" y="14"/>
              </a:lnTo>
              <a:lnTo>
                <a:pt x="8" y="14"/>
              </a:lnTo>
              <a:lnTo>
                <a:pt x="7" y="12"/>
              </a:lnTo>
              <a:lnTo>
                <a:pt x="6" y="11"/>
              </a:lnTo>
              <a:lnTo>
                <a:pt x="5" y="10"/>
              </a:lnTo>
              <a:lnTo>
                <a:pt x="4" y="10"/>
              </a:lnTo>
              <a:lnTo>
                <a:pt x="3" y="9"/>
              </a:lnTo>
              <a:lnTo>
                <a:pt x="2" y="8"/>
              </a:lnTo>
              <a:lnTo>
                <a:pt x="2" y="7"/>
              </a:lnTo>
              <a:lnTo>
                <a:pt x="1" y="5"/>
              </a:lnTo>
              <a:lnTo>
                <a:pt x="0"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50800</xdr:colOff>
      <xdr:row>10</xdr:row>
      <xdr:rowOff>152400</xdr:rowOff>
    </xdr:from>
    <xdr:to>
      <xdr:col>6</xdr:col>
      <xdr:colOff>406400</xdr:colOff>
      <xdr:row>12</xdr:row>
      <xdr:rowOff>152400</xdr:rowOff>
    </xdr:to>
    <xdr:sp>
      <xdr:nvSpPr>
        <xdr:cNvPr id="2185268" name="Freeform 33"/>
        <xdr:cNvSpPr/>
      </xdr:nvSpPr>
      <xdr:spPr>
        <a:xfrm>
          <a:off x="4185920" y="1790065"/>
          <a:ext cx="355600" cy="304800"/>
        </a:xfrm>
        <a:custGeom>
          <a:avLst/>
          <a:gdLst>
            <a:gd name="txL" fmla="*/ 0 w 35"/>
            <a:gd name="txT" fmla="*/ 0 h 34"/>
            <a:gd name="txR" fmla="*/ 35 w 35"/>
            <a:gd name="txB" fmla="*/ 34 h 34"/>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0"/>
            </a:cxn>
          </a:cxnLst>
          <a:rect l="txL" t="txT" r="txR" b="txB"/>
          <a:pathLst>
            <a:path w="35" h="34">
              <a:moveTo>
                <a:pt x="0" y="0"/>
              </a:moveTo>
              <a:lnTo>
                <a:pt x="1" y="0"/>
              </a:lnTo>
              <a:lnTo>
                <a:pt x="2" y="0"/>
              </a:lnTo>
              <a:lnTo>
                <a:pt x="3" y="0"/>
              </a:lnTo>
              <a:lnTo>
                <a:pt x="4" y="1"/>
              </a:lnTo>
              <a:lnTo>
                <a:pt x="5" y="1"/>
              </a:lnTo>
              <a:lnTo>
                <a:pt x="6" y="1"/>
              </a:lnTo>
              <a:lnTo>
                <a:pt x="7" y="2"/>
              </a:lnTo>
              <a:lnTo>
                <a:pt x="9" y="3"/>
              </a:lnTo>
              <a:lnTo>
                <a:pt x="11" y="3"/>
              </a:lnTo>
              <a:lnTo>
                <a:pt x="12" y="4"/>
              </a:lnTo>
              <a:lnTo>
                <a:pt x="13" y="4"/>
              </a:lnTo>
              <a:lnTo>
                <a:pt x="14" y="5"/>
              </a:lnTo>
              <a:lnTo>
                <a:pt x="15" y="5"/>
              </a:lnTo>
              <a:lnTo>
                <a:pt x="16" y="5"/>
              </a:lnTo>
              <a:lnTo>
                <a:pt x="17" y="6"/>
              </a:lnTo>
              <a:lnTo>
                <a:pt x="18" y="6"/>
              </a:lnTo>
              <a:lnTo>
                <a:pt x="19" y="7"/>
              </a:lnTo>
              <a:lnTo>
                <a:pt x="20" y="8"/>
              </a:lnTo>
              <a:lnTo>
                <a:pt x="20" y="9"/>
              </a:lnTo>
              <a:lnTo>
                <a:pt x="21" y="10"/>
              </a:lnTo>
              <a:lnTo>
                <a:pt x="22" y="10"/>
              </a:lnTo>
              <a:lnTo>
                <a:pt x="23" y="11"/>
              </a:lnTo>
              <a:lnTo>
                <a:pt x="24" y="12"/>
              </a:lnTo>
              <a:lnTo>
                <a:pt x="25" y="12"/>
              </a:lnTo>
              <a:lnTo>
                <a:pt x="26" y="13"/>
              </a:lnTo>
              <a:lnTo>
                <a:pt x="27" y="13"/>
              </a:lnTo>
              <a:lnTo>
                <a:pt x="27" y="14"/>
              </a:lnTo>
              <a:lnTo>
                <a:pt x="27" y="16"/>
              </a:lnTo>
              <a:lnTo>
                <a:pt x="28" y="17"/>
              </a:lnTo>
              <a:lnTo>
                <a:pt x="29" y="18"/>
              </a:lnTo>
              <a:lnTo>
                <a:pt x="30" y="19"/>
              </a:lnTo>
              <a:lnTo>
                <a:pt x="31" y="20"/>
              </a:lnTo>
              <a:lnTo>
                <a:pt x="32" y="20"/>
              </a:lnTo>
              <a:lnTo>
                <a:pt x="33" y="21"/>
              </a:lnTo>
              <a:lnTo>
                <a:pt x="35" y="21"/>
              </a:lnTo>
              <a:lnTo>
                <a:pt x="33" y="21"/>
              </a:lnTo>
              <a:lnTo>
                <a:pt x="32" y="22"/>
              </a:lnTo>
              <a:lnTo>
                <a:pt x="31" y="23"/>
              </a:lnTo>
              <a:lnTo>
                <a:pt x="31" y="24"/>
              </a:lnTo>
              <a:lnTo>
                <a:pt x="30" y="25"/>
              </a:lnTo>
              <a:lnTo>
                <a:pt x="30" y="26"/>
              </a:lnTo>
              <a:lnTo>
                <a:pt x="29" y="27"/>
              </a:lnTo>
              <a:lnTo>
                <a:pt x="29" y="29"/>
              </a:lnTo>
              <a:lnTo>
                <a:pt x="29" y="30"/>
              </a:lnTo>
              <a:lnTo>
                <a:pt x="29" y="31"/>
              </a:lnTo>
              <a:lnTo>
                <a:pt x="28" y="32"/>
              </a:lnTo>
              <a:lnTo>
                <a:pt x="28" y="34"/>
              </a:lnTo>
              <a:lnTo>
                <a:pt x="27" y="33"/>
              </a:lnTo>
              <a:lnTo>
                <a:pt x="25" y="31"/>
              </a:lnTo>
              <a:lnTo>
                <a:pt x="24" y="30"/>
              </a:lnTo>
              <a:lnTo>
                <a:pt x="23" y="29"/>
              </a:lnTo>
              <a:lnTo>
                <a:pt x="22" y="29"/>
              </a:lnTo>
              <a:lnTo>
                <a:pt x="21" y="28"/>
              </a:lnTo>
              <a:lnTo>
                <a:pt x="20" y="28"/>
              </a:lnTo>
              <a:lnTo>
                <a:pt x="19" y="29"/>
              </a:lnTo>
              <a:lnTo>
                <a:pt x="17" y="30"/>
              </a:lnTo>
              <a:lnTo>
                <a:pt x="16" y="30"/>
              </a:lnTo>
              <a:lnTo>
                <a:pt x="15" y="31"/>
              </a:lnTo>
              <a:lnTo>
                <a:pt x="14" y="31"/>
              </a:lnTo>
              <a:lnTo>
                <a:pt x="13" y="31"/>
              </a:lnTo>
              <a:lnTo>
                <a:pt x="12" y="31"/>
              </a:lnTo>
              <a:lnTo>
                <a:pt x="11" y="30"/>
              </a:lnTo>
              <a:lnTo>
                <a:pt x="11" y="29"/>
              </a:lnTo>
              <a:lnTo>
                <a:pt x="10" y="28"/>
              </a:lnTo>
              <a:lnTo>
                <a:pt x="9" y="27"/>
              </a:lnTo>
              <a:lnTo>
                <a:pt x="8" y="26"/>
              </a:lnTo>
              <a:lnTo>
                <a:pt x="8" y="25"/>
              </a:lnTo>
              <a:lnTo>
                <a:pt x="7" y="25"/>
              </a:lnTo>
              <a:lnTo>
                <a:pt x="6" y="24"/>
              </a:lnTo>
              <a:lnTo>
                <a:pt x="5" y="24"/>
              </a:lnTo>
              <a:lnTo>
                <a:pt x="3" y="23"/>
              </a:lnTo>
              <a:lnTo>
                <a:pt x="2" y="23"/>
              </a:lnTo>
              <a:lnTo>
                <a:pt x="1" y="23"/>
              </a:lnTo>
              <a:lnTo>
                <a:pt x="0" y="23"/>
              </a:lnTo>
              <a:lnTo>
                <a:pt x="0" y="21"/>
              </a:lnTo>
              <a:lnTo>
                <a:pt x="1" y="20"/>
              </a:lnTo>
              <a:lnTo>
                <a:pt x="1" y="19"/>
              </a:lnTo>
              <a:lnTo>
                <a:pt x="1" y="18"/>
              </a:lnTo>
              <a:lnTo>
                <a:pt x="1" y="16"/>
              </a:lnTo>
              <a:lnTo>
                <a:pt x="1" y="15"/>
              </a:lnTo>
              <a:lnTo>
                <a:pt x="2" y="14"/>
              </a:lnTo>
              <a:lnTo>
                <a:pt x="2" y="12"/>
              </a:lnTo>
              <a:lnTo>
                <a:pt x="2" y="11"/>
              </a:lnTo>
              <a:lnTo>
                <a:pt x="2" y="10"/>
              </a:lnTo>
              <a:lnTo>
                <a:pt x="2" y="9"/>
              </a:lnTo>
              <a:lnTo>
                <a:pt x="2" y="7"/>
              </a:lnTo>
              <a:lnTo>
                <a:pt x="2" y="6"/>
              </a:lnTo>
              <a:lnTo>
                <a:pt x="1" y="5"/>
              </a:lnTo>
              <a:lnTo>
                <a:pt x="1" y="4"/>
              </a:lnTo>
              <a:lnTo>
                <a:pt x="1" y="2"/>
              </a:lnTo>
              <a:lnTo>
                <a:pt x="0" y="1"/>
              </a:lnTo>
              <a:lnTo>
                <a:pt x="0"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497840</xdr:colOff>
      <xdr:row>4</xdr:row>
      <xdr:rowOff>38100</xdr:rowOff>
    </xdr:from>
    <xdr:to>
      <xdr:col>7</xdr:col>
      <xdr:colOff>60960</xdr:colOff>
      <xdr:row>7</xdr:row>
      <xdr:rowOff>9525</xdr:rowOff>
    </xdr:to>
    <xdr:sp>
      <xdr:nvSpPr>
        <xdr:cNvPr id="2185269" name="Freeform 34"/>
        <xdr:cNvSpPr/>
      </xdr:nvSpPr>
      <xdr:spPr>
        <a:xfrm>
          <a:off x="3982720" y="746125"/>
          <a:ext cx="863600" cy="443865"/>
        </a:xfrm>
        <a:custGeom>
          <a:avLst/>
          <a:gdLst>
            <a:gd name="txL" fmla="*/ 0 w 85"/>
            <a:gd name="txT" fmla="*/ 0 h 50"/>
            <a:gd name="txR" fmla="*/ 85 w 85"/>
            <a:gd name="txB" fmla="*/ 50 h 5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85" h="50">
              <a:moveTo>
                <a:pt x="1" y="46"/>
              </a:moveTo>
              <a:lnTo>
                <a:pt x="1" y="46"/>
              </a:lnTo>
              <a:lnTo>
                <a:pt x="2" y="44"/>
              </a:lnTo>
              <a:lnTo>
                <a:pt x="2" y="43"/>
              </a:lnTo>
              <a:lnTo>
                <a:pt x="3" y="42"/>
              </a:lnTo>
              <a:lnTo>
                <a:pt x="4" y="41"/>
              </a:lnTo>
              <a:lnTo>
                <a:pt x="4" y="40"/>
              </a:lnTo>
              <a:lnTo>
                <a:pt x="4" y="38"/>
              </a:lnTo>
              <a:lnTo>
                <a:pt x="5" y="37"/>
              </a:lnTo>
              <a:lnTo>
                <a:pt x="5" y="36"/>
              </a:lnTo>
              <a:lnTo>
                <a:pt x="5" y="35"/>
              </a:lnTo>
              <a:lnTo>
                <a:pt x="5" y="33"/>
              </a:lnTo>
              <a:lnTo>
                <a:pt x="5" y="32"/>
              </a:lnTo>
              <a:lnTo>
                <a:pt x="5" y="31"/>
              </a:lnTo>
              <a:lnTo>
                <a:pt x="6" y="28"/>
              </a:lnTo>
              <a:lnTo>
                <a:pt x="5" y="27"/>
              </a:lnTo>
              <a:lnTo>
                <a:pt x="4" y="26"/>
              </a:lnTo>
              <a:lnTo>
                <a:pt x="5" y="25"/>
              </a:lnTo>
              <a:lnTo>
                <a:pt x="6" y="25"/>
              </a:lnTo>
              <a:lnTo>
                <a:pt x="7" y="25"/>
              </a:lnTo>
              <a:lnTo>
                <a:pt x="8" y="26"/>
              </a:lnTo>
              <a:lnTo>
                <a:pt x="9" y="26"/>
              </a:lnTo>
              <a:lnTo>
                <a:pt x="10" y="25"/>
              </a:lnTo>
              <a:lnTo>
                <a:pt x="11" y="24"/>
              </a:lnTo>
              <a:lnTo>
                <a:pt x="12" y="24"/>
              </a:lnTo>
              <a:lnTo>
                <a:pt x="13" y="24"/>
              </a:lnTo>
              <a:lnTo>
                <a:pt x="14" y="23"/>
              </a:lnTo>
              <a:lnTo>
                <a:pt x="16" y="23"/>
              </a:lnTo>
              <a:lnTo>
                <a:pt x="17" y="22"/>
              </a:lnTo>
              <a:lnTo>
                <a:pt x="18" y="21"/>
              </a:lnTo>
              <a:lnTo>
                <a:pt x="19" y="20"/>
              </a:lnTo>
              <a:lnTo>
                <a:pt x="20" y="20"/>
              </a:lnTo>
              <a:lnTo>
                <a:pt x="21" y="20"/>
              </a:lnTo>
              <a:lnTo>
                <a:pt x="22" y="20"/>
              </a:lnTo>
              <a:lnTo>
                <a:pt x="23" y="20"/>
              </a:lnTo>
              <a:lnTo>
                <a:pt x="25" y="19"/>
              </a:lnTo>
              <a:lnTo>
                <a:pt x="26" y="18"/>
              </a:lnTo>
              <a:lnTo>
                <a:pt x="27" y="18"/>
              </a:lnTo>
              <a:lnTo>
                <a:pt x="28" y="19"/>
              </a:lnTo>
              <a:lnTo>
                <a:pt x="28" y="20"/>
              </a:lnTo>
              <a:lnTo>
                <a:pt x="29" y="21"/>
              </a:lnTo>
              <a:lnTo>
                <a:pt x="30" y="22"/>
              </a:lnTo>
              <a:lnTo>
                <a:pt x="31" y="21"/>
              </a:lnTo>
              <a:lnTo>
                <a:pt x="32" y="20"/>
              </a:lnTo>
              <a:lnTo>
                <a:pt x="33" y="19"/>
              </a:lnTo>
              <a:lnTo>
                <a:pt x="35" y="18"/>
              </a:lnTo>
              <a:lnTo>
                <a:pt x="36" y="17"/>
              </a:lnTo>
              <a:lnTo>
                <a:pt x="37" y="16"/>
              </a:lnTo>
              <a:lnTo>
                <a:pt x="37" y="17"/>
              </a:lnTo>
              <a:lnTo>
                <a:pt x="39" y="16"/>
              </a:lnTo>
              <a:lnTo>
                <a:pt x="41" y="15"/>
              </a:lnTo>
              <a:lnTo>
                <a:pt x="42" y="15"/>
              </a:lnTo>
              <a:lnTo>
                <a:pt x="43" y="14"/>
              </a:lnTo>
              <a:lnTo>
                <a:pt x="44" y="15"/>
              </a:lnTo>
              <a:lnTo>
                <a:pt x="46" y="14"/>
              </a:lnTo>
              <a:lnTo>
                <a:pt x="47" y="14"/>
              </a:lnTo>
              <a:lnTo>
                <a:pt x="48" y="13"/>
              </a:lnTo>
              <a:lnTo>
                <a:pt x="49" y="13"/>
              </a:lnTo>
              <a:lnTo>
                <a:pt x="47" y="9"/>
              </a:lnTo>
              <a:lnTo>
                <a:pt x="46" y="7"/>
              </a:lnTo>
              <a:lnTo>
                <a:pt x="45" y="6"/>
              </a:lnTo>
              <a:lnTo>
                <a:pt x="46" y="5"/>
              </a:lnTo>
              <a:lnTo>
                <a:pt x="47" y="5"/>
              </a:lnTo>
              <a:lnTo>
                <a:pt x="49" y="6"/>
              </a:lnTo>
              <a:lnTo>
                <a:pt x="49" y="5"/>
              </a:lnTo>
              <a:lnTo>
                <a:pt x="51" y="3"/>
              </a:lnTo>
              <a:lnTo>
                <a:pt x="52" y="3"/>
              </a:lnTo>
              <a:lnTo>
                <a:pt x="53" y="4"/>
              </a:lnTo>
              <a:lnTo>
                <a:pt x="54" y="4"/>
              </a:lnTo>
              <a:lnTo>
                <a:pt x="54" y="3"/>
              </a:lnTo>
              <a:lnTo>
                <a:pt x="54" y="2"/>
              </a:lnTo>
              <a:lnTo>
                <a:pt x="53" y="0"/>
              </a:lnTo>
              <a:lnTo>
                <a:pt x="54" y="0"/>
              </a:lnTo>
              <a:lnTo>
                <a:pt x="56" y="0"/>
              </a:lnTo>
              <a:lnTo>
                <a:pt x="57" y="0"/>
              </a:lnTo>
              <a:lnTo>
                <a:pt x="57" y="2"/>
              </a:lnTo>
              <a:lnTo>
                <a:pt x="58" y="3"/>
              </a:lnTo>
              <a:lnTo>
                <a:pt x="59" y="3"/>
              </a:lnTo>
              <a:lnTo>
                <a:pt x="60" y="3"/>
              </a:lnTo>
              <a:lnTo>
                <a:pt x="62" y="3"/>
              </a:lnTo>
              <a:lnTo>
                <a:pt x="62" y="4"/>
              </a:lnTo>
              <a:lnTo>
                <a:pt x="61" y="5"/>
              </a:lnTo>
              <a:lnTo>
                <a:pt x="61" y="6"/>
              </a:lnTo>
              <a:lnTo>
                <a:pt x="60" y="8"/>
              </a:lnTo>
              <a:lnTo>
                <a:pt x="62" y="8"/>
              </a:lnTo>
              <a:lnTo>
                <a:pt x="63" y="8"/>
              </a:lnTo>
              <a:lnTo>
                <a:pt x="65" y="9"/>
              </a:lnTo>
              <a:lnTo>
                <a:pt x="66" y="10"/>
              </a:lnTo>
              <a:lnTo>
                <a:pt x="67" y="9"/>
              </a:lnTo>
              <a:lnTo>
                <a:pt x="67" y="8"/>
              </a:lnTo>
              <a:lnTo>
                <a:pt x="68" y="6"/>
              </a:lnTo>
              <a:lnTo>
                <a:pt x="69" y="5"/>
              </a:lnTo>
              <a:lnTo>
                <a:pt x="69" y="4"/>
              </a:lnTo>
              <a:lnTo>
                <a:pt x="71" y="3"/>
              </a:lnTo>
              <a:lnTo>
                <a:pt x="72" y="3"/>
              </a:lnTo>
              <a:lnTo>
                <a:pt x="75" y="2"/>
              </a:lnTo>
              <a:lnTo>
                <a:pt x="74" y="5"/>
              </a:lnTo>
              <a:lnTo>
                <a:pt x="74" y="6"/>
              </a:lnTo>
              <a:lnTo>
                <a:pt x="73" y="7"/>
              </a:lnTo>
              <a:lnTo>
                <a:pt x="73" y="8"/>
              </a:lnTo>
              <a:lnTo>
                <a:pt x="72" y="10"/>
              </a:lnTo>
              <a:lnTo>
                <a:pt x="72" y="12"/>
              </a:lnTo>
              <a:lnTo>
                <a:pt x="73" y="12"/>
              </a:lnTo>
              <a:lnTo>
                <a:pt x="74" y="13"/>
              </a:lnTo>
              <a:lnTo>
                <a:pt x="75" y="13"/>
              </a:lnTo>
              <a:lnTo>
                <a:pt x="76" y="14"/>
              </a:lnTo>
              <a:lnTo>
                <a:pt x="77" y="14"/>
              </a:lnTo>
              <a:lnTo>
                <a:pt x="78" y="14"/>
              </a:lnTo>
              <a:lnTo>
                <a:pt x="79" y="15"/>
              </a:lnTo>
              <a:lnTo>
                <a:pt x="80" y="15"/>
              </a:lnTo>
              <a:lnTo>
                <a:pt x="82" y="16"/>
              </a:lnTo>
              <a:lnTo>
                <a:pt x="82" y="17"/>
              </a:lnTo>
              <a:lnTo>
                <a:pt x="82" y="18"/>
              </a:lnTo>
              <a:lnTo>
                <a:pt x="83" y="20"/>
              </a:lnTo>
              <a:lnTo>
                <a:pt x="83" y="22"/>
              </a:lnTo>
              <a:lnTo>
                <a:pt x="83" y="24"/>
              </a:lnTo>
              <a:lnTo>
                <a:pt x="83" y="25"/>
              </a:lnTo>
              <a:lnTo>
                <a:pt x="83" y="26"/>
              </a:lnTo>
              <a:lnTo>
                <a:pt x="83" y="28"/>
              </a:lnTo>
              <a:lnTo>
                <a:pt x="84" y="30"/>
              </a:lnTo>
              <a:lnTo>
                <a:pt x="84" y="31"/>
              </a:lnTo>
              <a:lnTo>
                <a:pt x="84" y="32"/>
              </a:lnTo>
              <a:lnTo>
                <a:pt x="85" y="33"/>
              </a:lnTo>
              <a:lnTo>
                <a:pt x="84" y="33"/>
              </a:lnTo>
              <a:lnTo>
                <a:pt x="83" y="33"/>
              </a:lnTo>
              <a:lnTo>
                <a:pt x="82" y="34"/>
              </a:lnTo>
              <a:lnTo>
                <a:pt x="80" y="34"/>
              </a:lnTo>
              <a:lnTo>
                <a:pt x="79" y="35"/>
              </a:lnTo>
              <a:lnTo>
                <a:pt x="78" y="35"/>
              </a:lnTo>
              <a:lnTo>
                <a:pt x="77" y="36"/>
              </a:lnTo>
              <a:lnTo>
                <a:pt x="76" y="36"/>
              </a:lnTo>
              <a:lnTo>
                <a:pt x="75" y="37"/>
              </a:lnTo>
              <a:lnTo>
                <a:pt x="74" y="37"/>
              </a:lnTo>
              <a:lnTo>
                <a:pt x="73" y="38"/>
              </a:lnTo>
              <a:lnTo>
                <a:pt x="72" y="38"/>
              </a:lnTo>
              <a:lnTo>
                <a:pt x="71" y="38"/>
              </a:lnTo>
              <a:lnTo>
                <a:pt x="70" y="38"/>
              </a:lnTo>
              <a:lnTo>
                <a:pt x="69" y="38"/>
              </a:lnTo>
              <a:lnTo>
                <a:pt x="68" y="37"/>
              </a:lnTo>
              <a:lnTo>
                <a:pt x="67" y="37"/>
              </a:lnTo>
              <a:lnTo>
                <a:pt x="66" y="36"/>
              </a:lnTo>
              <a:lnTo>
                <a:pt x="65" y="35"/>
              </a:lnTo>
              <a:lnTo>
                <a:pt x="64" y="34"/>
              </a:lnTo>
              <a:lnTo>
                <a:pt x="63" y="34"/>
              </a:lnTo>
              <a:lnTo>
                <a:pt x="62" y="33"/>
              </a:lnTo>
              <a:lnTo>
                <a:pt x="61" y="32"/>
              </a:lnTo>
              <a:lnTo>
                <a:pt x="60" y="31"/>
              </a:lnTo>
              <a:lnTo>
                <a:pt x="59" y="30"/>
              </a:lnTo>
              <a:lnTo>
                <a:pt x="58" y="29"/>
              </a:lnTo>
              <a:lnTo>
                <a:pt x="57" y="29"/>
              </a:lnTo>
              <a:lnTo>
                <a:pt x="55" y="29"/>
              </a:lnTo>
              <a:lnTo>
                <a:pt x="54" y="29"/>
              </a:lnTo>
              <a:lnTo>
                <a:pt x="53" y="29"/>
              </a:lnTo>
              <a:lnTo>
                <a:pt x="52" y="29"/>
              </a:lnTo>
              <a:lnTo>
                <a:pt x="51" y="29"/>
              </a:lnTo>
              <a:lnTo>
                <a:pt x="50" y="29"/>
              </a:lnTo>
              <a:lnTo>
                <a:pt x="49" y="29"/>
              </a:lnTo>
              <a:lnTo>
                <a:pt x="48" y="29"/>
              </a:lnTo>
              <a:lnTo>
                <a:pt x="47" y="29"/>
              </a:lnTo>
              <a:lnTo>
                <a:pt x="46" y="29"/>
              </a:lnTo>
              <a:lnTo>
                <a:pt x="45" y="29"/>
              </a:lnTo>
              <a:lnTo>
                <a:pt x="44" y="30"/>
              </a:lnTo>
              <a:lnTo>
                <a:pt x="43" y="31"/>
              </a:lnTo>
              <a:lnTo>
                <a:pt x="41" y="31"/>
              </a:lnTo>
              <a:lnTo>
                <a:pt x="41" y="32"/>
              </a:lnTo>
              <a:lnTo>
                <a:pt x="39" y="34"/>
              </a:lnTo>
              <a:lnTo>
                <a:pt x="38" y="34"/>
              </a:lnTo>
              <a:lnTo>
                <a:pt x="38" y="33"/>
              </a:lnTo>
              <a:lnTo>
                <a:pt x="37" y="33"/>
              </a:lnTo>
              <a:lnTo>
                <a:pt x="36" y="33"/>
              </a:lnTo>
              <a:lnTo>
                <a:pt x="36" y="35"/>
              </a:lnTo>
              <a:lnTo>
                <a:pt x="35" y="36"/>
              </a:lnTo>
              <a:lnTo>
                <a:pt x="34" y="36"/>
              </a:lnTo>
              <a:lnTo>
                <a:pt x="33" y="36"/>
              </a:lnTo>
              <a:lnTo>
                <a:pt x="32" y="36"/>
              </a:lnTo>
              <a:lnTo>
                <a:pt x="32" y="38"/>
              </a:lnTo>
              <a:lnTo>
                <a:pt x="31" y="37"/>
              </a:lnTo>
              <a:lnTo>
                <a:pt x="30" y="37"/>
              </a:lnTo>
              <a:lnTo>
                <a:pt x="29" y="38"/>
              </a:lnTo>
              <a:lnTo>
                <a:pt x="28" y="38"/>
              </a:lnTo>
              <a:lnTo>
                <a:pt x="28" y="39"/>
              </a:lnTo>
              <a:lnTo>
                <a:pt x="29" y="40"/>
              </a:lnTo>
              <a:lnTo>
                <a:pt x="28" y="41"/>
              </a:lnTo>
              <a:lnTo>
                <a:pt x="27" y="41"/>
              </a:lnTo>
              <a:lnTo>
                <a:pt x="26" y="42"/>
              </a:lnTo>
              <a:lnTo>
                <a:pt x="25" y="43"/>
              </a:lnTo>
              <a:lnTo>
                <a:pt x="24" y="45"/>
              </a:lnTo>
              <a:lnTo>
                <a:pt x="23" y="45"/>
              </a:lnTo>
              <a:lnTo>
                <a:pt x="21" y="46"/>
              </a:lnTo>
              <a:lnTo>
                <a:pt x="19" y="47"/>
              </a:lnTo>
              <a:lnTo>
                <a:pt x="18" y="48"/>
              </a:lnTo>
              <a:lnTo>
                <a:pt x="17" y="49"/>
              </a:lnTo>
              <a:lnTo>
                <a:pt x="16" y="48"/>
              </a:lnTo>
              <a:lnTo>
                <a:pt x="15" y="48"/>
              </a:lnTo>
              <a:lnTo>
                <a:pt x="14" y="48"/>
              </a:lnTo>
              <a:lnTo>
                <a:pt x="13" y="48"/>
              </a:lnTo>
              <a:lnTo>
                <a:pt x="12" y="49"/>
              </a:lnTo>
              <a:lnTo>
                <a:pt x="11" y="50"/>
              </a:lnTo>
              <a:lnTo>
                <a:pt x="10" y="50"/>
              </a:lnTo>
              <a:lnTo>
                <a:pt x="9" y="50"/>
              </a:lnTo>
              <a:lnTo>
                <a:pt x="8" y="50"/>
              </a:lnTo>
              <a:lnTo>
                <a:pt x="6" y="50"/>
              </a:lnTo>
              <a:lnTo>
                <a:pt x="5" y="50"/>
              </a:lnTo>
              <a:lnTo>
                <a:pt x="4" y="49"/>
              </a:lnTo>
              <a:lnTo>
                <a:pt x="3" y="48"/>
              </a:lnTo>
              <a:lnTo>
                <a:pt x="2" y="48"/>
              </a:lnTo>
              <a:lnTo>
                <a:pt x="1" y="47"/>
              </a:lnTo>
              <a:lnTo>
                <a:pt x="0" y="46"/>
              </a:lnTo>
              <a:lnTo>
                <a:pt x="1" y="4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508000</xdr:colOff>
      <xdr:row>8</xdr:row>
      <xdr:rowOff>9525</xdr:rowOff>
    </xdr:from>
    <xdr:to>
      <xdr:col>6</xdr:col>
      <xdr:colOff>497840</xdr:colOff>
      <xdr:row>11</xdr:row>
      <xdr:rowOff>47625</xdr:rowOff>
    </xdr:to>
    <xdr:sp>
      <xdr:nvSpPr>
        <xdr:cNvPr id="2185270" name="Freeform 35"/>
        <xdr:cNvSpPr/>
      </xdr:nvSpPr>
      <xdr:spPr>
        <a:xfrm>
          <a:off x="3992880" y="1342390"/>
          <a:ext cx="640080" cy="495300"/>
        </a:xfrm>
        <a:custGeom>
          <a:avLst/>
          <a:gdLst>
            <a:gd name="txL" fmla="*/ 0 w 63"/>
            <a:gd name="txT" fmla="*/ 0 h 54"/>
            <a:gd name="txR" fmla="*/ 63 w 63"/>
            <a:gd name="txB" fmla="*/ 54 h 54"/>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63" h="54">
              <a:moveTo>
                <a:pt x="8" y="10"/>
              </a:moveTo>
              <a:lnTo>
                <a:pt x="9" y="9"/>
              </a:lnTo>
              <a:lnTo>
                <a:pt x="10" y="9"/>
              </a:lnTo>
              <a:lnTo>
                <a:pt x="12" y="9"/>
              </a:lnTo>
              <a:lnTo>
                <a:pt x="13" y="9"/>
              </a:lnTo>
              <a:lnTo>
                <a:pt x="13" y="8"/>
              </a:lnTo>
              <a:lnTo>
                <a:pt x="14" y="7"/>
              </a:lnTo>
              <a:lnTo>
                <a:pt x="14" y="6"/>
              </a:lnTo>
              <a:lnTo>
                <a:pt x="15" y="5"/>
              </a:lnTo>
              <a:lnTo>
                <a:pt x="15" y="4"/>
              </a:lnTo>
              <a:lnTo>
                <a:pt x="16" y="3"/>
              </a:lnTo>
              <a:lnTo>
                <a:pt x="17" y="2"/>
              </a:lnTo>
              <a:lnTo>
                <a:pt x="18" y="1"/>
              </a:lnTo>
              <a:lnTo>
                <a:pt x="19" y="1"/>
              </a:lnTo>
              <a:lnTo>
                <a:pt x="20" y="0"/>
              </a:lnTo>
              <a:lnTo>
                <a:pt x="21" y="0"/>
              </a:lnTo>
              <a:lnTo>
                <a:pt x="23" y="0"/>
              </a:lnTo>
              <a:lnTo>
                <a:pt x="23" y="1"/>
              </a:lnTo>
              <a:lnTo>
                <a:pt x="23" y="3"/>
              </a:lnTo>
              <a:lnTo>
                <a:pt x="23" y="4"/>
              </a:lnTo>
              <a:lnTo>
                <a:pt x="23" y="5"/>
              </a:lnTo>
              <a:lnTo>
                <a:pt x="23" y="6"/>
              </a:lnTo>
              <a:lnTo>
                <a:pt x="23" y="7"/>
              </a:lnTo>
              <a:lnTo>
                <a:pt x="24" y="8"/>
              </a:lnTo>
              <a:lnTo>
                <a:pt x="25" y="9"/>
              </a:lnTo>
              <a:lnTo>
                <a:pt x="27" y="9"/>
              </a:lnTo>
              <a:lnTo>
                <a:pt x="28" y="9"/>
              </a:lnTo>
              <a:lnTo>
                <a:pt x="29" y="9"/>
              </a:lnTo>
              <a:lnTo>
                <a:pt x="30" y="10"/>
              </a:lnTo>
              <a:lnTo>
                <a:pt x="31" y="10"/>
              </a:lnTo>
              <a:lnTo>
                <a:pt x="32" y="10"/>
              </a:lnTo>
              <a:lnTo>
                <a:pt x="33" y="10"/>
              </a:lnTo>
              <a:lnTo>
                <a:pt x="34" y="11"/>
              </a:lnTo>
              <a:lnTo>
                <a:pt x="35" y="11"/>
              </a:lnTo>
              <a:lnTo>
                <a:pt x="36" y="11"/>
              </a:lnTo>
              <a:lnTo>
                <a:pt x="37" y="11"/>
              </a:lnTo>
              <a:lnTo>
                <a:pt x="38" y="11"/>
              </a:lnTo>
              <a:lnTo>
                <a:pt x="39" y="12"/>
              </a:lnTo>
              <a:lnTo>
                <a:pt x="40" y="12"/>
              </a:lnTo>
              <a:lnTo>
                <a:pt x="42" y="12"/>
              </a:lnTo>
              <a:lnTo>
                <a:pt x="43" y="11"/>
              </a:lnTo>
              <a:lnTo>
                <a:pt x="44" y="10"/>
              </a:lnTo>
              <a:lnTo>
                <a:pt x="45" y="9"/>
              </a:lnTo>
              <a:lnTo>
                <a:pt x="46" y="9"/>
              </a:lnTo>
              <a:lnTo>
                <a:pt x="47" y="9"/>
              </a:lnTo>
              <a:lnTo>
                <a:pt x="48" y="9"/>
              </a:lnTo>
              <a:lnTo>
                <a:pt x="49" y="9"/>
              </a:lnTo>
              <a:lnTo>
                <a:pt x="50" y="8"/>
              </a:lnTo>
              <a:lnTo>
                <a:pt x="51" y="8"/>
              </a:lnTo>
              <a:lnTo>
                <a:pt x="52" y="8"/>
              </a:lnTo>
              <a:lnTo>
                <a:pt x="53" y="9"/>
              </a:lnTo>
              <a:lnTo>
                <a:pt x="54" y="8"/>
              </a:lnTo>
              <a:lnTo>
                <a:pt x="55" y="9"/>
              </a:lnTo>
              <a:lnTo>
                <a:pt x="56" y="9"/>
              </a:lnTo>
              <a:lnTo>
                <a:pt x="56" y="10"/>
              </a:lnTo>
              <a:lnTo>
                <a:pt x="57" y="11"/>
              </a:lnTo>
              <a:lnTo>
                <a:pt x="58" y="11"/>
              </a:lnTo>
              <a:lnTo>
                <a:pt x="59" y="12"/>
              </a:lnTo>
              <a:lnTo>
                <a:pt x="59" y="13"/>
              </a:lnTo>
              <a:lnTo>
                <a:pt x="59" y="14"/>
              </a:lnTo>
              <a:lnTo>
                <a:pt x="60" y="15"/>
              </a:lnTo>
              <a:lnTo>
                <a:pt x="60" y="16"/>
              </a:lnTo>
              <a:lnTo>
                <a:pt x="60" y="17"/>
              </a:lnTo>
              <a:lnTo>
                <a:pt x="60" y="18"/>
              </a:lnTo>
              <a:lnTo>
                <a:pt x="60" y="19"/>
              </a:lnTo>
              <a:lnTo>
                <a:pt x="60" y="20"/>
              </a:lnTo>
              <a:lnTo>
                <a:pt x="59" y="21"/>
              </a:lnTo>
              <a:lnTo>
                <a:pt x="59" y="22"/>
              </a:lnTo>
              <a:lnTo>
                <a:pt x="59" y="23"/>
              </a:lnTo>
              <a:lnTo>
                <a:pt x="59" y="24"/>
              </a:lnTo>
              <a:lnTo>
                <a:pt x="59" y="25"/>
              </a:lnTo>
              <a:lnTo>
                <a:pt x="58" y="27"/>
              </a:lnTo>
              <a:lnTo>
                <a:pt x="60" y="27"/>
              </a:lnTo>
              <a:lnTo>
                <a:pt x="61" y="27"/>
              </a:lnTo>
              <a:lnTo>
                <a:pt x="62" y="27"/>
              </a:lnTo>
              <a:lnTo>
                <a:pt x="62" y="28"/>
              </a:lnTo>
              <a:lnTo>
                <a:pt x="61" y="29"/>
              </a:lnTo>
              <a:lnTo>
                <a:pt x="60" y="30"/>
              </a:lnTo>
              <a:lnTo>
                <a:pt x="61" y="30"/>
              </a:lnTo>
              <a:lnTo>
                <a:pt x="62" y="31"/>
              </a:lnTo>
              <a:lnTo>
                <a:pt x="63" y="32"/>
              </a:lnTo>
              <a:lnTo>
                <a:pt x="62" y="32"/>
              </a:lnTo>
              <a:lnTo>
                <a:pt x="61" y="33"/>
              </a:lnTo>
              <a:lnTo>
                <a:pt x="61" y="34"/>
              </a:lnTo>
              <a:lnTo>
                <a:pt x="60" y="35"/>
              </a:lnTo>
              <a:lnTo>
                <a:pt x="60" y="36"/>
              </a:lnTo>
              <a:lnTo>
                <a:pt x="59" y="36"/>
              </a:lnTo>
              <a:lnTo>
                <a:pt x="58" y="37"/>
              </a:lnTo>
              <a:lnTo>
                <a:pt x="58" y="38"/>
              </a:lnTo>
              <a:lnTo>
                <a:pt x="57" y="39"/>
              </a:lnTo>
              <a:lnTo>
                <a:pt x="57" y="40"/>
              </a:lnTo>
              <a:lnTo>
                <a:pt x="56" y="41"/>
              </a:lnTo>
              <a:lnTo>
                <a:pt x="56" y="42"/>
              </a:lnTo>
              <a:lnTo>
                <a:pt x="55" y="43"/>
              </a:lnTo>
              <a:lnTo>
                <a:pt x="53" y="43"/>
              </a:lnTo>
              <a:lnTo>
                <a:pt x="52" y="43"/>
              </a:lnTo>
              <a:lnTo>
                <a:pt x="52" y="42"/>
              </a:lnTo>
              <a:lnTo>
                <a:pt x="51" y="42"/>
              </a:lnTo>
              <a:lnTo>
                <a:pt x="50" y="43"/>
              </a:lnTo>
              <a:lnTo>
                <a:pt x="50" y="44"/>
              </a:lnTo>
              <a:lnTo>
                <a:pt x="49" y="45"/>
              </a:lnTo>
              <a:lnTo>
                <a:pt x="49" y="46"/>
              </a:lnTo>
              <a:lnTo>
                <a:pt x="49" y="47"/>
              </a:lnTo>
              <a:lnTo>
                <a:pt x="49" y="48"/>
              </a:lnTo>
              <a:lnTo>
                <a:pt x="48" y="48"/>
              </a:lnTo>
              <a:lnTo>
                <a:pt x="47" y="49"/>
              </a:lnTo>
              <a:lnTo>
                <a:pt x="47" y="50"/>
              </a:lnTo>
              <a:lnTo>
                <a:pt x="46" y="51"/>
              </a:lnTo>
              <a:lnTo>
                <a:pt x="46" y="52"/>
              </a:lnTo>
              <a:lnTo>
                <a:pt x="45" y="53"/>
              </a:lnTo>
              <a:lnTo>
                <a:pt x="44" y="54"/>
              </a:lnTo>
              <a:lnTo>
                <a:pt x="43" y="54"/>
              </a:lnTo>
              <a:lnTo>
                <a:pt x="42" y="54"/>
              </a:lnTo>
              <a:lnTo>
                <a:pt x="41" y="54"/>
              </a:lnTo>
              <a:lnTo>
                <a:pt x="40" y="53"/>
              </a:lnTo>
              <a:lnTo>
                <a:pt x="39" y="53"/>
              </a:lnTo>
              <a:lnTo>
                <a:pt x="38" y="53"/>
              </a:lnTo>
              <a:lnTo>
                <a:pt x="37" y="53"/>
              </a:lnTo>
              <a:lnTo>
                <a:pt x="36" y="53"/>
              </a:lnTo>
              <a:lnTo>
                <a:pt x="35" y="52"/>
              </a:lnTo>
              <a:lnTo>
                <a:pt x="33" y="52"/>
              </a:lnTo>
              <a:lnTo>
                <a:pt x="32" y="52"/>
              </a:lnTo>
              <a:lnTo>
                <a:pt x="31" y="52"/>
              </a:lnTo>
              <a:lnTo>
                <a:pt x="30" y="51"/>
              </a:lnTo>
              <a:lnTo>
                <a:pt x="28" y="51"/>
              </a:lnTo>
              <a:lnTo>
                <a:pt x="26" y="50"/>
              </a:lnTo>
              <a:lnTo>
                <a:pt x="25" y="49"/>
              </a:lnTo>
              <a:lnTo>
                <a:pt x="24" y="49"/>
              </a:lnTo>
              <a:lnTo>
                <a:pt x="23" y="49"/>
              </a:lnTo>
              <a:lnTo>
                <a:pt x="22" y="48"/>
              </a:lnTo>
              <a:lnTo>
                <a:pt x="21" y="48"/>
              </a:lnTo>
              <a:lnTo>
                <a:pt x="20" y="48"/>
              </a:lnTo>
              <a:lnTo>
                <a:pt x="19" y="48"/>
              </a:lnTo>
              <a:lnTo>
                <a:pt x="18" y="46"/>
              </a:lnTo>
              <a:lnTo>
                <a:pt x="17" y="45"/>
              </a:lnTo>
              <a:lnTo>
                <a:pt x="17" y="44"/>
              </a:lnTo>
              <a:lnTo>
                <a:pt x="16" y="43"/>
              </a:lnTo>
              <a:lnTo>
                <a:pt x="15" y="42"/>
              </a:lnTo>
              <a:lnTo>
                <a:pt x="14" y="41"/>
              </a:lnTo>
              <a:lnTo>
                <a:pt x="14" y="40"/>
              </a:lnTo>
              <a:lnTo>
                <a:pt x="13" y="39"/>
              </a:lnTo>
              <a:lnTo>
                <a:pt x="13" y="38"/>
              </a:lnTo>
              <a:lnTo>
                <a:pt x="12" y="37"/>
              </a:lnTo>
              <a:lnTo>
                <a:pt x="11" y="36"/>
              </a:lnTo>
              <a:lnTo>
                <a:pt x="10" y="35"/>
              </a:lnTo>
              <a:lnTo>
                <a:pt x="10" y="34"/>
              </a:lnTo>
              <a:lnTo>
                <a:pt x="9" y="33"/>
              </a:lnTo>
              <a:lnTo>
                <a:pt x="9" y="32"/>
              </a:lnTo>
              <a:lnTo>
                <a:pt x="8" y="31"/>
              </a:lnTo>
              <a:lnTo>
                <a:pt x="7" y="30"/>
              </a:lnTo>
              <a:lnTo>
                <a:pt x="7" y="29"/>
              </a:lnTo>
              <a:lnTo>
                <a:pt x="6" y="28"/>
              </a:lnTo>
              <a:lnTo>
                <a:pt x="5" y="27"/>
              </a:lnTo>
              <a:lnTo>
                <a:pt x="5" y="26"/>
              </a:lnTo>
              <a:lnTo>
                <a:pt x="4" y="25"/>
              </a:lnTo>
              <a:lnTo>
                <a:pt x="4" y="24"/>
              </a:lnTo>
              <a:lnTo>
                <a:pt x="3" y="23"/>
              </a:lnTo>
              <a:lnTo>
                <a:pt x="3" y="22"/>
              </a:lnTo>
              <a:lnTo>
                <a:pt x="2" y="21"/>
              </a:lnTo>
              <a:lnTo>
                <a:pt x="1" y="20"/>
              </a:lnTo>
              <a:lnTo>
                <a:pt x="1" y="19"/>
              </a:lnTo>
              <a:lnTo>
                <a:pt x="0" y="18"/>
              </a:lnTo>
              <a:lnTo>
                <a:pt x="0" y="17"/>
              </a:lnTo>
              <a:lnTo>
                <a:pt x="0" y="16"/>
              </a:lnTo>
              <a:lnTo>
                <a:pt x="1" y="15"/>
              </a:lnTo>
              <a:lnTo>
                <a:pt x="2" y="14"/>
              </a:lnTo>
              <a:lnTo>
                <a:pt x="3" y="13"/>
              </a:lnTo>
              <a:lnTo>
                <a:pt x="3" y="12"/>
              </a:lnTo>
              <a:lnTo>
                <a:pt x="4" y="12"/>
              </a:lnTo>
              <a:lnTo>
                <a:pt x="4" y="11"/>
              </a:lnTo>
              <a:lnTo>
                <a:pt x="5" y="10"/>
              </a:lnTo>
              <a:lnTo>
                <a:pt x="7" y="10"/>
              </a:lnTo>
              <a:lnTo>
                <a:pt x="8"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538480</xdr:colOff>
      <xdr:row>6</xdr:row>
      <xdr:rowOff>0</xdr:rowOff>
    </xdr:from>
    <xdr:to>
      <xdr:col>7</xdr:col>
      <xdr:colOff>304800</xdr:colOff>
      <xdr:row>9</xdr:row>
      <xdr:rowOff>19050</xdr:rowOff>
    </xdr:to>
    <xdr:sp>
      <xdr:nvSpPr>
        <xdr:cNvPr id="2185271" name="Freeform 36"/>
        <xdr:cNvSpPr/>
      </xdr:nvSpPr>
      <xdr:spPr>
        <a:xfrm>
          <a:off x="4673600" y="1028065"/>
          <a:ext cx="416560" cy="476250"/>
        </a:xfrm>
        <a:custGeom>
          <a:avLst/>
          <a:gdLst>
            <a:gd name="txL" fmla="*/ 0 w 41"/>
            <a:gd name="txT" fmla="*/ 0 h 51"/>
            <a:gd name="txR" fmla="*/ 41 w 41"/>
            <a:gd name="txB" fmla="*/ 51 h 51"/>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1" h="51">
              <a:moveTo>
                <a:pt x="0" y="5"/>
              </a:moveTo>
              <a:lnTo>
                <a:pt x="1" y="5"/>
              </a:lnTo>
              <a:lnTo>
                <a:pt x="2" y="5"/>
              </a:lnTo>
              <a:lnTo>
                <a:pt x="3" y="5"/>
              </a:lnTo>
              <a:lnTo>
                <a:pt x="4" y="5"/>
              </a:lnTo>
              <a:lnTo>
                <a:pt x="5" y="5"/>
              </a:lnTo>
              <a:lnTo>
                <a:pt x="6" y="4"/>
              </a:lnTo>
              <a:lnTo>
                <a:pt x="7" y="4"/>
              </a:lnTo>
              <a:lnTo>
                <a:pt x="8" y="3"/>
              </a:lnTo>
              <a:lnTo>
                <a:pt x="9" y="3"/>
              </a:lnTo>
              <a:lnTo>
                <a:pt x="10" y="2"/>
              </a:lnTo>
              <a:lnTo>
                <a:pt x="11" y="2"/>
              </a:lnTo>
              <a:lnTo>
                <a:pt x="12" y="1"/>
              </a:lnTo>
              <a:lnTo>
                <a:pt x="14" y="1"/>
              </a:lnTo>
              <a:lnTo>
                <a:pt x="15" y="0"/>
              </a:lnTo>
              <a:lnTo>
                <a:pt x="16" y="0"/>
              </a:lnTo>
              <a:lnTo>
                <a:pt x="17" y="0"/>
              </a:lnTo>
              <a:lnTo>
                <a:pt x="17" y="1"/>
              </a:lnTo>
              <a:lnTo>
                <a:pt x="17" y="2"/>
              </a:lnTo>
              <a:lnTo>
                <a:pt x="18" y="3"/>
              </a:lnTo>
              <a:lnTo>
                <a:pt x="18" y="4"/>
              </a:lnTo>
              <a:lnTo>
                <a:pt x="19" y="5"/>
              </a:lnTo>
              <a:lnTo>
                <a:pt x="19" y="6"/>
              </a:lnTo>
              <a:lnTo>
                <a:pt x="19" y="7"/>
              </a:lnTo>
              <a:lnTo>
                <a:pt x="20" y="9"/>
              </a:lnTo>
              <a:lnTo>
                <a:pt x="20" y="10"/>
              </a:lnTo>
              <a:lnTo>
                <a:pt x="20" y="11"/>
              </a:lnTo>
              <a:lnTo>
                <a:pt x="21" y="12"/>
              </a:lnTo>
              <a:lnTo>
                <a:pt x="21" y="13"/>
              </a:lnTo>
              <a:lnTo>
                <a:pt x="22" y="14"/>
              </a:lnTo>
              <a:lnTo>
                <a:pt x="22" y="15"/>
              </a:lnTo>
              <a:lnTo>
                <a:pt x="22" y="16"/>
              </a:lnTo>
              <a:lnTo>
                <a:pt x="23" y="17"/>
              </a:lnTo>
              <a:lnTo>
                <a:pt x="24" y="18"/>
              </a:lnTo>
              <a:lnTo>
                <a:pt x="24" y="19"/>
              </a:lnTo>
              <a:lnTo>
                <a:pt x="25" y="20"/>
              </a:lnTo>
              <a:lnTo>
                <a:pt x="25" y="21"/>
              </a:lnTo>
              <a:lnTo>
                <a:pt x="26" y="22"/>
              </a:lnTo>
              <a:lnTo>
                <a:pt x="27" y="23"/>
              </a:lnTo>
              <a:lnTo>
                <a:pt x="27" y="24"/>
              </a:lnTo>
              <a:lnTo>
                <a:pt x="28" y="25"/>
              </a:lnTo>
              <a:lnTo>
                <a:pt x="29" y="26"/>
              </a:lnTo>
              <a:lnTo>
                <a:pt x="29" y="27"/>
              </a:lnTo>
              <a:lnTo>
                <a:pt x="30" y="28"/>
              </a:lnTo>
              <a:lnTo>
                <a:pt x="30" y="29"/>
              </a:lnTo>
              <a:lnTo>
                <a:pt x="31" y="30"/>
              </a:lnTo>
              <a:lnTo>
                <a:pt x="32" y="31"/>
              </a:lnTo>
              <a:lnTo>
                <a:pt x="32" y="32"/>
              </a:lnTo>
              <a:lnTo>
                <a:pt x="33" y="33"/>
              </a:lnTo>
              <a:lnTo>
                <a:pt x="33" y="34"/>
              </a:lnTo>
              <a:lnTo>
                <a:pt x="33" y="35"/>
              </a:lnTo>
              <a:lnTo>
                <a:pt x="34" y="36"/>
              </a:lnTo>
              <a:lnTo>
                <a:pt x="35" y="38"/>
              </a:lnTo>
              <a:lnTo>
                <a:pt x="36" y="37"/>
              </a:lnTo>
              <a:lnTo>
                <a:pt x="36" y="38"/>
              </a:lnTo>
              <a:lnTo>
                <a:pt x="37" y="40"/>
              </a:lnTo>
              <a:lnTo>
                <a:pt x="38" y="41"/>
              </a:lnTo>
              <a:lnTo>
                <a:pt x="39" y="42"/>
              </a:lnTo>
              <a:lnTo>
                <a:pt x="40" y="43"/>
              </a:lnTo>
              <a:lnTo>
                <a:pt x="41" y="45"/>
              </a:lnTo>
              <a:lnTo>
                <a:pt x="40" y="44"/>
              </a:lnTo>
              <a:lnTo>
                <a:pt x="38" y="44"/>
              </a:lnTo>
              <a:lnTo>
                <a:pt x="38" y="45"/>
              </a:lnTo>
              <a:lnTo>
                <a:pt x="37" y="45"/>
              </a:lnTo>
              <a:lnTo>
                <a:pt x="36" y="46"/>
              </a:lnTo>
              <a:lnTo>
                <a:pt x="35" y="46"/>
              </a:lnTo>
              <a:lnTo>
                <a:pt x="34" y="46"/>
              </a:lnTo>
              <a:lnTo>
                <a:pt x="33" y="46"/>
              </a:lnTo>
              <a:lnTo>
                <a:pt x="33" y="47"/>
              </a:lnTo>
              <a:lnTo>
                <a:pt x="33" y="48"/>
              </a:lnTo>
              <a:lnTo>
                <a:pt x="32" y="49"/>
              </a:lnTo>
              <a:lnTo>
                <a:pt x="31" y="49"/>
              </a:lnTo>
              <a:lnTo>
                <a:pt x="30" y="49"/>
              </a:lnTo>
              <a:lnTo>
                <a:pt x="29" y="48"/>
              </a:lnTo>
              <a:lnTo>
                <a:pt x="29" y="50"/>
              </a:lnTo>
              <a:lnTo>
                <a:pt x="28" y="50"/>
              </a:lnTo>
              <a:lnTo>
                <a:pt x="27" y="51"/>
              </a:lnTo>
              <a:lnTo>
                <a:pt x="25" y="51"/>
              </a:lnTo>
              <a:lnTo>
                <a:pt x="24" y="51"/>
              </a:lnTo>
              <a:lnTo>
                <a:pt x="23" y="50"/>
              </a:lnTo>
              <a:lnTo>
                <a:pt x="22" y="50"/>
              </a:lnTo>
              <a:lnTo>
                <a:pt x="21" y="49"/>
              </a:lnTo>
              <a:lnTo>
                <a:pt x="20" y="49"/>
              </a:lnTo>
              <a:lnTo>
                <a:pt x="21" y="48"/>
              </a:lnTo>
              <a:lnTo>
                <a:pt x="20" y="47"/>
              </a:lnTo>
              <a:lnTo>
                <a:pt x="19" y="47"/>
              </a:lnTo>
              <a:lnTo>
                <a:pt x="18" y="47"/>
              </a:lnTo>
              <a:lnTo>
                <a:pt x="17" y="47"/>
              </a:lnTo>
              <a:lnTo>
                <a:pt x="17" y="46"/>
              </a:lnTo>
              <a:lnTo>
                <a:pt x="17" y="45"/>
              </a:lnTo>
              <a:lnTo>
                <a:pt x="18" y="44"/>
              </a:lnTo>
              <a:lnTo>
                <a:pt x="17" y="44"/>
              </a:lnTo>
              <a:lnTo>
                <a:pt x="17" y="42"/>
              </a:lnTo>
              <a:lnTo>
                <a:pt x="18" y="41"/>
              </a:lnTo>
              <a:lnTo>
                <a:pt x="19" y="41"/>
              </a:lnTo>
              <a:lnTo>
                <a:pt x="20" y="42"/>
              </a:lnTo>
              <a:lnTo>
                <a:pt x="20" y="41"/>
              </a:lnTo>
              <a:lnTo>
                <a:pt x="21" y="41"/>
              </a:lnTo>
              <a:lnTo>
                <a:pt x="22" y="42"/>
              </a:lnTo>
              <a:lnTo>
                <a:pt x="23" y="41"/>
              </a:lnTo>
              <a:lnTo>
                <a:pt x="24" y="40"/>
              </a:lnTo>
              <a:lnTo>
                <a:pt x="23" y="39"/>
              </a:lnTo>
              <a:lnTo>
                <a:pt x="22" y="38"/>
              </a:lnTo>
              <a:lnTo>
                <a:pt x="22" y="37"/>
              </a:lnTo>
              <a:lnTo>
                <a:pt x="22" y="36"/>
              </a:lnTo>
              <a:lnTo>
                <a:pt x="22" y="35"/>
              </a:lnTo>
              <a:lnTo>
                <a:pt x="22" y="33"/>
              </a:lnTo>
              <a:lnTo>
                <a:pt x="21" y="33"/>
              </a:lnTo>
              <a:lnTo>
                <a:pt x="20" y="33"/>
              </a:lnTo>
              <a:lnTo>
                <a:pt x="19" y="33"/>
              </a:lnTo>
              <a:lnTo>
                <a:pt x="18" y="33"/>
              </a:lnTo>
              <a:lnTo>
                <a:pt x="17" y="33"/>
              </a:lnTo>
              <a:lnTo>
                <a:pt x="16" y="33"/>
              </a:lnTo>
              <a:lnTo>
                <a:pt x="16" y="32"/>
              </a:lnTo>
              <a:lnTo>
                <a:pt x="16" y="31"/>
              </a:lnTo>
              <a:lnTo>
                <a:pt x="16" y="30"/>
              </a:lnTo>
              <a:lnTo>
                <a:pt x="15" y="29"/>
              </a:lnTo>
              <a:lnTo>
                <a:pt x="15" y="27"/>
              </a:lnTo>
              <a:lnTo>
                <a:pt x="15" y="26"/>
              </a:lnTo>
              <a:lnTo>
                <a:pt x="15" y="25"/>
              </a:lnTo>
              <a:lnTo>
                <a:pt x="14" y="24"/>
              </a:lnTo>
              <a:lnTo>
                <a:pt x="14" y="23"/>
              </a:lnTo>
              <a:lnTo>
                <a:pt x="13" y="22"/>
              </a:lnTo>
              <a:lnTo>
                <a:pt x="12" y="21"/>
              </a:lnTo>
              <a:lnTo>
                <a:pt x="12" y="20"/>
              </a:lnTo>
              <a:lnTo>
                <a:pt x="11" y="19"/>
              </a:lnTo>
              <a:lnTo>
                <a:pt x="10" y="19"/>
              </a:lnTo>
              <a:lnTo>
                <a:pt x="9" y="19"/>
              </a:lnTo>
              <a:lnTo>
                <a:pt x="7" y="19"/>
              </a:lnTo>
              <a:lnTo>
                <a:pt x="7" y="18"/>
              </a:lnTo>
              <a:lnTo>
                <a:pt x="6" y="17"/>
              </a:lnTo>
              <a:lnTo>
                <a:pt x="5" y="15"/>
              </a:lnTo>
              <a:lnTo>
                <a:pt x="5" y="14"/>
              </a:lnTo>
              <a:lnTo>
                <a:pt x="4" y="12"/>
              </a:lnTo>
              <a:lnTo>
                <a:pt x="4" y="11"/>
              </a:lnTo>
              <a:lnTo>
                <a:pt x="3" y="10"/>
              </a:lnTo>
              <a:lnTo>
                <a:pt x="3" y="9"/>
              </a:lnTo>
              <a:lnTo>
                <a:pt x="2" y="8"/>
              </a:lnTo>
              <a:lnTo>
                <a:pt x="1" y="6"/>
              </a:lnTo>
              <a:lnTo>
                <a:pt x="0" y="5"/>
              </a:lnTo>
              <a:lnTo>
                <a:pt x="0" y="4"/>
              </a:lnTo>
              <a:lnTo>
                <a:pt x="0"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40640</xdr:colOff>
      <xdr:row>6</xdr:row>
      <xdr:rowOff>123825</xdr:rowOff>
    </xdr:from>
    <xdr:to>
      <xdr:col>7</xdr:col>
      <xdr:colOff>132080</xdr:colOff>
      <xdr:row>9</xdr:row>
      <xdr:rowOff>161925</xdr:rowOff>
    </xdr:to>
    <xdr:sp>
      <xdr:nvSpPr>
        <xdr:cNvPr id="2185272" name="Freeform 37"/>
        <xdr:cNvSpPr/>
      </xdr:nvSpPr>
      <xdr:spPr>
        <a:xfrm>
          <a:off x="4175760" y="1151890"/>
          <a:ext cx="741680" cy="485775"/>
        </a:xfrm>
        <a:custGeom>
          <a:avLst/>
          <a:gdLst>
            <a:gd name="txL" fmla="*/ 0 w 73"/>
            <a:gd name="txT" fmla="*/ 0 h 53"/>
            <a:gd name="txR" fmla="*/ 73 w 73"/>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3" h="53">
              <a:moveTo>
                <a:pt x="1" y="10"/>
              </a:moveTo>
              <a:lnTo>
                <a:pt x="1" y="10"/>
              </a:lnTo>
              <a:lnTo>
                <a:pt x="3" y="10"/>
              </a:lnTo>
              <a:lnTo>
                <a:pt x="4" y="10"/>
              </a:lnTo>
              <a:lnTo>
                <a:pt x="5" y="10"/>
              </a:lnTo>
              <a:lnTo>
                <a:pt x="6" y="10"/>
              </a:lnTo>
              <a:lnTo>
                <a:pt x="7" y="10"/>
              </a:lnTo>
              <a:lnTo>
                <a:pt x="8" y="10"/>
              </a:lnTo>
              <a:lnTo>
                <a:pt x="9" y="10"/>
              </a:lnTo>
              <a:lnTo>
                <a:pt x="11" y="10"/>
              </a:lnTo>
              <a:lnTo>
                <a:pt x="12" y="9"/>
              </a:lnTo>
              <a:lnTo>
                <a:pt x="13" y="9"/>
              </a:lnTo>
              <a:lnTo>
                <a:pt x="14" y="9"/>
              </a:lnTo>
              <a:lnTo>
                <a:pt x="16" y="9"/>
              </a:lnTo>
              <a:lnTo>
                <a:pt x="16" y="8"/>
              </a:lnTo>
              <a:lnTo>
                <a:pt x="17" y="7"/>
              </a:lnTo>
              <a:lnTo>
                <a:pt x="18" y="7"/>
              </a:lnTo>
              <a:lnTo>
                <a:pt x="19" y="6"/>
              </a:lnTo>
              <a:lnTo>
                <a:pt x="19" y="5"/>
              </a:lnTo>
              <a:lnTo>
                <a:pt x="20" y="4"/>
              </a:lnTo>
              <a:lnTo>
                <a:pt x="21" y="4"/>
              </a:lnTo>
              <a:lnTo>
                <a:pt x="22" y="3"/>
              </a:lnTo>
              <a:lnTo>
                <a:pt x="23" y="3"/>
              </a:lnTo>
              <a:lnTo>
                <a:pt x="24" y="3"/>
              </a:lnTo>
              <a:lnTo>
                <a:pt x="25" y="3"/>
              </a:lnTo>
              <a:lnTo>
                <a:pt x="26" y="3"/>
              </a:lnTo>
              <a:lnTo>
                <a:pt x="27" y="3"/>
              </a:lnTo>
              <a:lnTo>
                <a:pt x="28" y="3"/>
              </a:lnTo>
              <a:lnTo>
                <a:pt x="29" y="2"/>
              </a:lnTo>
              <a:lnTo>
                <a:pt x="30" y="2"/>
              </a:lnTo>
              <a:lnTo>
                <a:pt x="31" y="2"/>
              </a:lnTo>
              <a:lnTo>
                <a:pt x="32" y="2"/>
              </a:lnTo>
              <a:lnTo>
                <a:pt x="33" y="3"/>
              </a:lnTo>
              <a:lnTo>
                <a:pt x="34" y="3"/>
              </a:lnTo>
              <a:lnTo>
                <a:pt x="35" y="2"/>
              </a:lnTo>
              <a:lnTo>
                <a:pt x="37" y="2"/>
              </a:lnTo>
              <a:lnTo>
                <a:pt x="38" y="2"/>
              </a:lnTo>
              <a:lnTo>
                <a:pt x="39" y="2"/>
              </a:lnTo>
              <a:lnTo>
                <a:pt x="40" y="1"/>
              </a:lnTo>
              <a:lnTo>
                <a:pt x="40" y="0"/>
              </a:lnTo>
              <a:lnTo>
                <a:pt x="42" y="0"/>
              </a:lnTo>
              <a:lnTo>
                <a:pt x="43" y="1"/>
              </a:lnTo>
              <a:lnTo>
                <a:pt x="44" y="1"/>
              </a:lnTo>
              <a:lnTo>
                <a:pt x="45" y="1"/>
              </a:lnTo>
              <a:lnTo>
                <a:pt x="46" y="2"/>
              </a:lnTo>
              <a:lnTo>
                <a:pt x="47" y="1"/>
              </a:lnTo>
              <a:lnTo>
                <a:pt x="48" y="2"/>
              </a:lnTo>
              <a:lnTo>
                <a:pt x="49" y="2"/>
              </a:lnTo>
              <a:lnTo>
                <a:pt x="50" y="3"/>
              </a:lnTo>
              <a:lnTo>
                <a:pt x="51" y="4"/>
              </a:lnTo>
              <a:lnTo>
                <a:pt x="52" y="4"/>
              </a:lnTo>
              <a:lnTo>
                <a:pt x="53" y="4"/>
              </a:lnTo>
              <a:lnTo>
                <a:pt x="54" y="4"/>
              </a:lnTo>
              <a:lnTo>
                <a:pt x="55" y="4"/>
              </a:lnTo>
              <a:lnTo>
                <a:pt x="56" y="5"/>
              </a:lnTo>
              <a:lnTo>
                <a:pt x="56" y="6"/>
              </a:lnTo>
              <a:lnTo>
                <a:pt x="58" y="6"/>
              </a:lnTo>
              <a:lnTo>
                <a:pt x="59" y="6"/>
              </a:lnTo>
              <a:lnTo>
                <a:pt x="60" y="6"/>
              </a:lnTo>
              <a:lnTo>
                <a:pt x="61" y="7"/>
              </a:lnTo>
              <a:lnTo>
                <a:pt x="61" y="8"/>
              </a:lnTo>
              <a:lnTo>
                <a:pt x="62" y="9"/>
              </a:lnTo>
              <a:lnTo>
                <a:pt x="63" y="10"/>
              </a:lnTo>
              <a:lnTo>
                <a:pt x="63" y="11"/>
              </a:lnTo>
              <a:lnTo>
                <a:pt x="64" y="12"/>
              </a:lnTo>
              <a:lnTo>
                <a:pt x="64" y="13"/>
              </a:lnTo>
              <a:lnTo>
                <a:pt x="64" y="14"/>
              </a:lnTo>
              <a:lnTo>
                <a:pt x="64" y="16"/>
              </a:lnTo>
              <a:lnTo>
                <a:pt x="65" y="17"/>
              </a:lnTo>
              <a:lnTo>
                <a:pt x="65" y="18"/>
              </a:lnTo>
              <a:lnTo>
                <a:pt x="65" y="19"/>
              </a:lnTo>
              <a:lnTo>
                <a:pt x="65" y="20"/>
              </a:lnTo>
              <a:lnTo>
                <a:pt x="66" y="20"/>
              </a:lnTo>
              <a:lnTo>
                <a:pt x="67" y="20"/>
              </a:lnTo>
              <a:lnTo>
                <a:pt x="68" y="20"/>
              </a:lnTo>
              <a:lnTo>
                <a:pt x="69" y="20"/>
              </a:lnTo>
              <a:lnTo>
                <a:pt x="70" y="20"/>
              </a:lnTo>
              <a:lnTo>
                <a:pt x="71" y="20"/>
              </a:lnTo>
              <a:lnTo>
                <a:pt x="71" y="22"/>
              </a:lnTo>
              <a:lnTo>
                <a:pt x="71" y="23"/>
              </a:lnTo>
              <a:lnTo>
                <a:pt x="71" y="24"/>
              </a:lnTo>
              <a:lnTo>
                <a:pt x="71" y="25"/>
              </a:lnTo>
              <a:lnTo>
                <a:pt x="72" y="26"/>
              </a:lnTo>
              <a:lnTo>
                <a:pt x="73" y="27"/>
              </a:lnTo>
              <a:lnTo>
                <a:pt x="72" y="28"/>
              </a:lnTo>
              <a:lnTo>
                <a:pt x="71" y="29"/>
              </a:lnTo>
              <a:lnTo>
                <a:pt x="70" y="28"/>
              </a:lnTo>
              <a:lnTo>
                <a:pt x="69" y="28"/>
              </a:lnTo>
              <a:lnTo>
                <a:pt x="69" y="29"/>
              </a:lnTo>
              <a:lnTo>
                <a:pt x="68" y="28"/>
              </a:lnTo>
              <a:lnTo>
                <a:pt x="67" y="28"/>
              </a:lnTo>
              <a:lnTo>
                <a:pt x="66" y="29"/>
              </a:lnTo>
              <a:lnTo>
                <a:pt x="66" y="31"/>
              </a:lnTo>
              <a:lnTo>
                <a:pt x="65" y="31"/>
              </a:lnTo>
              <a:lnTo>
                <a:pt x="64" y="31"/>
              </a:lnTo>
              <a:lnTo>
                <a:pt x="63" y="31"/>
              </a:lnTo>
              <a:lnTo>
                <a:pt x="62" y="32"/>
              </a:lnTo>
              <a:lnTo>
                <a:pt x="61" y="33"/>
              </a:lnTo>
              <a:lnTo>
                <a:pt x="61" y="34"/>
              </a:lnTo>
              <a:lnTo>
                <a:pt x="61" y="35"/>
              </a:lnTo>
              <a:lnTo>
                <a:pt x="61" y="36"/>
              </a:lnTo>
              <a:lnTo>
                <a:pt x="61" y="37"/>
              </a:lnTo>
              <a:lnTo>
                <a:pt x="61" y="38"/>
              </a:lnTo>
              <a:lnTo>
                <a:pt x="60" y="40"/>
              </a:lnTo>
              <a:lnTo>
                <a:pt x="60" y="41"/>
              </a:lnTo>
              <a:lnTo>
                <a:pt x="60" y="43"/>
              </a:lnTo>
              <a:lnTo>
                <a:pt x="59" y="43"/>
              </a:lnTo>
              <a:lnTo>
                <a:pt x="58" y="43"/>
              </a:lnTo>
              <a:lnTo>
                <a:pt x="57" y="43"/>
              </a:lnTo>
              <a:lnTo>
                <a:pt x="56" y="43"/>
              </a:lnTo>
              <a:lnTo>
                <a:pt x="55" y="43"/>
              </a:lnTo>
              <a:lnTo>
                <a:pt x="54" y="44"/>
              </a:lnTo>
              <a:lnTo>
                <a:pt x="53" y="44"/>
              </a:lnTo>
              <a:lnTo>
                <a:pt x="51" y="44"/>
              </a:lnTo>
              <a:lnTo>
                <a:pt x="51" y="45"/>
              </a:lnTo>
              <a:lnTo>
                <a:pt x="51" y="46"/>
              </a:lnTo>
              <a:lnTo>
                <a:pt x="50" y="48"/>
              </a:lnTo>
              <a:lnTo>
                <a:pt x="50" y="49"/>
              </a:lnTo>
              <a:lnTo>
                <a:pt x="49" y="50"/>
              </a:lnTo>
              <a:lnTo>
                <a:pt x="48" y="50"/>
              </a:lnTo>
              <a:lnTo>
                <a:pt x="47" y="51"/>
              </a:lnTo>
              <a:lnTo>
                <a:pt x="47" y="52"/>
              </a:lnTo>
              <a:lnTo>
                <a:pt x="46" y="53"/>
              </a:lnTo>
              <a:lnTo>
                <a:pt x="45" y="53"/>
              </a:lnTo>
              <a:lnTo>
                <a:pt x="44" y="52"/>
              </a:lnTo>
              <a:lnTo>
                <a:pt x="43" y="51"/>
              </a:lnTo>
              <a:lnTo>
                <a:pt x="42" y="51"/>
              </a:lnTo>
              <a:lnTo>
                <a:pt x="43" y="50"/>
              </a:lnTo>
              <a:lnTo>
                <a:pt x="44" y="49"/>
              </a:lnTo>
              <a:lnTo>
                <a:pt x="44" y="48"/>
              </a:lnTo>
              <a:lnTo>
                <a:pt x="43" y="48"/>
              </a:lnTo>
              <a:lnTo>
                <a:pt x="42" y="48"/>
              </a:lnTo>
              <a:lnTo>
                <a:pt x="40" y="48"/>
              </a:lnTo>
              <a:lnTo>
                <a:pt x="41" y="46"/>
              </a:lnTo>
              <a:lnTo>
                <a:pt x="41" y="45"/>
              </a:lnTo>
              <a:lnTo>
                <a:pt x="41" y="44"/>
              </a:lnTo>
              <a:lnTo>
                <a:pt x="41" y="43"/>
              </a:lnTo>
              <a:lnTo>
                <a:pt x="41" y="42"/>
              </a:lnTo>
              <a:lnTo>
                <a:pt x="42" y="41"/>
              </a:lnTo>
              <a:lnTo>
                <a:pt x="42" y="40"/>
              </a:lnTo>
              <a:lnTo>
                <a:pt x="42" y="39"/>
              </a:lnTo>
              <a:lnTo>
                <a:pt x="42" y="38"/>
              </a:lnTo>
              <a:lnTo>
                <a:pt x="42" y="37"/>
              </a:lnTo>
              <a:lnTo>
                <a:pt x="42" y="36"/>
              </a:lnTo>
              <a:lnTo>
                <a:pt x="41" y="35"/>
              </a:lnTo>
              <a:lnTo>
                <a:pt x="41" y="34"/>
              </a:lnTo>
              <a:lnTo>
                <a:pt x="41" y="33"/>
              </a:lnTo>
              <a:lnTo>
                <a:pt x="40" y="32"/>
              </a:lnTo>
              <a:lnTo>
                <a:pt x="39" y="32"/>
              </a:lnTo>
              <a:lnTo>
                <a:pt x="38" y="31"/>
              </a:lnTo>
              <a:lnTo>
                <a:pt x="38" y="30"/>
              </a:lnTo>
              <a:lnTo>
                <a:pt x="37" y="30"/>
              </a:lnTo>
              <a:lnTo>
                <a:pt x="36" y="29"/>
              </a:lnTo>
              <a:lnTo>
                <a:pt x="35" y="30"/>
              </a:lnTo>
              <a:lnTo>
                <a:pt x="34" y="29"/>
              </a:lnTo>
              <a:lnTo>
                <a:pt x="33" y="29"/>
              </a:lnTo>
              <a:lnTo>
                <a:pt x="32" y="29"/>
              </a:lnTo>
              <a:lnTo>
                <a:pt x="31" y="30"/>
              </a:lnTo>
              <a:lnTo>
                <a:pt x="30" y="30"/>
              </a:lnTo>
              <a:lnTo>
                <a:pt x="29" y="30"/>
              </a:lnTo>
              <a:lnTo>
                <a:pt x="28" y="30"/>
              </a:lnTo>
              <a:lnTo>
                <a:pt x="27" y="30"/>
              </a:lnTo>
              <a:lnTo>
                <a:pt x="26" y="31"/>
              </a:lnTo>
              <a:lnTo>
                <a:pt x="25" y="32"/>
              </a:lnTo>
              <a:lnTo>
                <a:pt x="24" y="33"/>
              </a:lnTo>
              <a:lnTo>
                <a:pt x="22" y="33"/>
              </a:lnTo>
              <a:lnTo>
                <a:pt x="21" y="33"/>
              </a:lnTo>
              <a:lnTo>
                <a:pt x="20" y="32"/>
              </a:lnTo>
              <a:lnTo>
                <a:pt x="19" y="32"/>
              </a:lnTo>
              <a:lnTo>
                <a:pt x="18" y="32"/>
              </a:lnTo>
              <a:lnTo>
                <a:pt x="17" y="32"/>
              </a:lnTo>
              <a:lnTo>
                <a:pt x="16" y="32"/>
              </a:lnTo>
              <a:lnTo>
                <a:pt x="15" y="31"/>
              </a:lnTo>
              <a:lnTo>
                <a:pt x="14" y="31"/>
              </a:lnTo>
              <a:lnTo>
                <a:pt x="13" y="31"/>
              </a:lnTo>
              <a:lnTo>
                <a:pt x="12" y="31"/>
              </a:lnTo>
              <a:lnTo>
                <a:pt x="11" y="30"/>
              </a:lnTo>
              <a:lnTo>
                <a:pt x="10" y="30"/>
              </a:lnTo>
              <a:lnTo>
                <a:pt x="9" y="30"/>
              </a:lnTo>
              <a:lnTo>
                <a:pt x="7" y="30"/>
              </a:lnTo>
              <a:lnTo>
                <a:pt x="6" y="29"/>
              </a:lnTo>
              <a:lnTo>
                <a:pt x="5" y="28"/>
              </a:lnTo>
              <a:lnTo>
                <a:pt x="5" y="27"/>
              </a:lnTo>
              <a:lnTo>
                <a:pt x="5" y="26"/>
              </a:lnTo>
              <a:lnTo>
                <a:pt x="5" y="25"/>
              </a:lnTo>
              <a:lnTo>
                <a:pt x="5" y="24"/>
              </a:lnTo>
              <a:lnTo>
                <a:pt x="5" y="22"/>
              </a:lnTo>
              <a:lnTo>
                <a:pt x="5" y="21"/>
              </a:lnTo>
              <a:lnTo>
                <a:pt x="3" y="21"/>
              </a:lnTo>
              <a:lnTo>
                <a:pt x="2" y="21"/>
              </a:lnTo>
              <a:lnTo>
                <a:pt x="2" y="19"/>
              </a:lnTo>
              <a:lnTo>
                <a:pt x="2" y="18"/>
              </a:lnTo>
              <a:lnTo>
                <a:pt x="2" y="16"/>
              </a:lnTo>
              <a:lnTo>
                <a:pt x="2" y="15"/>
              </a:lnTo>
              <a:lnTo>
                <a:pt x="1" y="14"/>
              </a:lnTo>
              <a:lnTo>
                <a:pt x="1" y="13"/>
              </a:lnTo>
              <a:lnTo>
                <a:pt x="1" y="12"/>
              </a:lnTo>
              <a:lnTo>
                <a:pt x="1" y="11"/>
              </a:lnTo>
              <a:lnTo>
                <a:pt x="0" y="9"/>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365760</xdr:colOff>
      <xdr:row>5</xdr:row>
      <xdr:rowOff>123825</xdr:rowOff>
    </xdr:from>
    <xdr:to>
      <xdr:col>6</xdr:col>
      <xdr:colOff>599440</xdr:colOff>
      <xdr:row>7</xdr:row>
      <xdr:rowOff>76200</xdr:rowOff>
    </xdr:to>
    <xdr:sp>
      <xdr:nvSpPr>
        <xdr:cNvPr id="2185273" name="Freeform 38"/>
        <xdr:cNvSpPr/>
      </xdr:nvSpPr>
      <xdr:spPr>
        <a:xfrm>
          <a:off x="3850640" y="999490"/>
          <a:ext cx="883920" cy="257175"/>
        </a:xfrm>
        <a:custGeom>
          <a:avLst/>
          <a:gdLst>
            <a:gd name="txL" fmla="*/ 0 w 87"/>
            <a:gd name="txT" fmla="*/ 0 h 28"/>
            <a:gd name="txR" fmla="*/ 87 w 87"/>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87" h="28">
              <a:moveTo>
                <a:pt x="14" y="17"/>
              </a:moveTo>
              <a:lnTo>
                <a:pt x="14" y="18"/>
              </a:lnTo>
              <a:lnTo>
                <a:pt x="15" y="19"/>
              </a:lnTo>
              <a:lnTo>
                <a:pt x="16" y="19"/>
              </a:lnTo>
              <a:lnTo>
                <a:pt x="17" y="20"/>
              </a:lnTo>
              <a:lnTo>
                <a:pt x="18" y="21"/>
              </a:lnTo>
              <a:lnTo>
                <a:pt x="19" y="21"/>
              </a:lnTo>
              <a:lnTo>
                <a:pt x="21" y="21"/>
              </a:lnTo>
              <a:lnTo>
                <a:pt x="22" y="21"/>
              </a:lnTo>
              <a:lnTo>
                <a:pt x="23" y="21"/>
              </a:lnTo>
              <a:lnTo>
                <a:pt x="24" y="21"/>
              </a:lnTo>
              <a:lnTo>
                <a:pt x="25" y="20"/>
              </a:lnTo>
              <a:lnTo>
                <a:pt x="26" y="19"/>
              </a:lnTo>
              <a:lnTo>
                <a:pt x="27" y="19"/>
              </a:lnTo>
              <a:lnTo>
                <a:pt x="28" y="19"/>
              </a:lnTo>
              <a:lnTo>
                <a:pt x="29" y="19"/>
              </a:lnTo>
              <a:lnTo>
                <a:pt x="30" y="20"/>
              </a:lnTo>
              <a:lnTo>
                <a:pt x="31" y="19"/>
              </a:lnTo>
              <a:lnTo>
                <a:pt x="32" y="18"/>
              </a:lnTo>
              <a:lnTo>
                <a:pt x="34" y="17"/>
              </a:lnTo>
              <a:lnTo>
                <a:pt x="36" y="16"/>
              </a:lnTo>
              <a:lnTo>
                <a:pt x="37" y="16"/>
              </a:lnTo>
              <a:lnTo>
                <a:pt x="38" y="14"/>
              </a:lnTo>
              <a:lnTo>
                <a:pt x="39" y="13"/>
              </a:lnTo>
              <a:lnTo>
                <a:pt x="40" y="12"/>
              </a:lnTo>
              <a:lnTo>
                <a:pt x="41" y="12"/>
              </a:lnTo>
              <a:lnTo>
                <a:pt x="42" y="11"/>
              </a:lnTo>
              <a:lnTo>
                <a:pt x="41" y="10"/>
              </a:lnTo>
              <a:lnTo>
                <a:pt x="41" y="9"/>
              </a:lnTo>
              <a:lnTo>
                <a:pt x="42" y="9"/>
              </a:lnTo>
              <a:lnTo>
                <a:pt x="43" y="8"/>
              </a:lnTo>
              <a:lnTo>
                <a:pt x="44" y="8"/>
              </a:lnTo>
              <a:lnTo>
                <a:pt x="45" y="9"/>
              </a:lnTo>
              <a:lnTo>
                <a:pt x="45" y="7"/>
              </a:lnTo>
              <a:lnTo>
                <a:pt x="46" y="7"/>
              </a:lnTo>
              <a:lnTo>
                <a:pt x="47" y="7"/>
              </a:lnTo>
              <a:lnTo>
                <a:pt x="48" y="7"/>
              </a:lnTo>
              <a:lnTo>
                <a:pt x="49" y="6"/>
              </a:lnTo>
              <a:lnTo>
                <a:pt x="49" y="4"/>
              </a:lnTo>
              <a:lnTo>
                <a:pt x="50" y="4"/>
              </a:lnTo>
              <a:lnTo>
                <a:pt x="51" y="4"/>
              </a:lnTo>
              <a:lnTo>
                <a:pt x="51" y="5"/>
              </a:lnTo>
              <a:lnTo>
                <a:pt x="52" y="5"/>
              </a:lnTo>
              <a:lnTo>
                <a:pt x="54" y="3"/>
              </a:lnTo>
              <a:lnTo>
                <a:pt x="54" y="2"/>
              </a:lnTo>
              <a:lnTo>
                <a:pt x="56" y="2"/>
              </a:lnTo>
              <a:lnTo>
                <a:pt x="57" y="1"/>
              </a:lnTo>
              <a:lnTo>
                <a:pt x="58" y="0"/>
              </a:lnTo>
              <a:lnTo>
                <a:pt x="59" y="0"/>
              </a:lnTo>
              <a:lnTo>
                <a:pt x="60" y="0"/>
              </a:lnTo>
              <a:lnTo>
                <a:pt x="61" y="0"/>
              </a:lnTo>
              <a:lnTo>
                <a:pt x="62" y="0"/>
              </a:lnTo>
              <a:lnTo>
                <a:pt x="63" y="0"/>
              </a:lnTo>
              <a:lnTo>
                <a:pt x="64" y="0"/>
              </a:lnTo>
              <a:lnTo>
                <a:pt x="65" y="0"/>
              </a:lnTo>
              <a:lnTo>
                <a:pt x="66" y="0"/>
              </a:lnTo>
              <a:lnTo>
                <a:pt x="67" y="0"/>
              </a:lnTo>
              <a:lnTo>
                <a:pt x="68" y="0"/>
              </a:lnTo>
              <a:lnTo>
                <a:pt x="70" y="0"/>
              </a:lnTo>
              <a:lnTo>
                <a:pt x="71" y="0"/>
              </a:lnTo>
              <a:lnTo>
                <a:pt x="72" y="1"/>
              </a:lnTo>
              <a:lnTo>
                <a:pt x="73" y="2"/>
              </a:lnTo>
              <a:lnTo>
                <a:pt x="74" y="3"/>
              </a:lnTo>
              <a:lnTo>
                <a:pt x="75" y="4"/>
              </a:lnTo>
              <a:lnTo>
                <a:pt x="76" y="5"/>
              </a:lnTo>
              <a:lnTo>
                <a:pt x="77" y="5"/>
              </a:lnTo>
              <a:lnTo>
                <a:pt x="78" y="6"/>
              </a:lnTo>
              <a:lnTo>
                <a:pt x="79" y="7"/>
              </a:lnTo>
              <a:lnTo>
                <a:pt x="80" y="8"/>
              </a:lnTo>
              <a:lnTo>
                <a:pt x="81" y="8"/>
              </a:lnTo>
              <a:lnTo>
                <a:pt x="81" y="9"/>
              </a:lnTo>
              <a:lnTo>
                <a:pt x="82" y="10"/>
              </a:lnTo>
              <a:lnTo>
                <a:pt x="83" y="12"/>
              </a:lnTo>
              <a:lnTo>
                <a:pt x="84" y="13"/>
              </a:lnTo>
              <a:lnTo>
                <a:pt x="84" y="14"/>
              </a:lnTo>
              <a:lnTo>
                <a:pt x="85" y="15"/>
              </a:lnTo>
              <a:lnTo>
                <a:pt x="85" y="16"/>
              </a:lnTo>
              <a:lnTo>
                <a:pt x="86" y="18"/>
              </a:lnTo>
              <a:lnTo>
                <a:pt x="86" y="19"/>
              </a:lnTo>
              <a:lnTo>
                <a:pt x="87" y="21"/>
              </a:lnTo>
              <a:lnTo>
                <a:pt x="86" y="21"/>
              </a:lnTo>
              <a:lnTo>
                <a:pt x="85" y="21"/>
              </a:lnTo>
              <a:lnTo>
                <a:pt x="84" y="21"/>
              </a:lnTo>
              <a:lnTo>
                <a:pt x="83" y="21"/>
              </a:lnTo>
              <a:lnTo>
                <a:pt x="82" y="20"/>
              </a:lnTo>
              <a:lnTo>
                <a:pt x="81" y="19"/>
              </a:lnTo>
              <a:lnTo>
                <a:pt x="80" y="19"/>
              </a:lnTo>
              <a:lnTo>
                <a:pt x="79" y="18"/>
              </a:lnTo>
              <a:lnTo>
                <a:pt x="78" y="19"/>
              </a:lnTo>
              <a:lnTo>
                <a:pt x="77" y="18"/>
              </a:lnTo>
              <a:lnTo>
                <a:pt x="76" y="18"/>
              </a:lnTo>
              <a:lnTo>
                <a:pt x="75" y="18"/>
              </a:lnTo>
              <a:lnTo>
                <a:pt x="74" y="17"/>
              </a:lnTo>
              <a:lnTo>
                <a:pt x="72" y="17"/>
              </a:lnTo>
              <a:lnTo>
                <a:pt x="72" y="18"/>
              </a:lnTo>
              <a:lnTo>
                <a:pt x="71" y="19"/>
              </a:lnTo>
              <a:lnTo>
                <a:pt x="70" y="19"/>
              </a:lnTo>
              <a:lnTo>
                <a:pt x="69" y="19"/>
              </a:lnTo>
              <a:lnTo>
                <a:pt x="67" y="19"/>
              </a:lnTo>
              <a:lnTo>
                <a:pt x="66" y="20"/>
              </a:lnTo>
              <a:lnTo>
                <a:pt x="65" y="20"/>
              </a:lnTo>
              <a:lnTo>
                <a:pt x="64" y="19"/>
              </a:lnTo>
              <a:lnTo>
                <a:pt x="63" y="19"/>
              </a:lnTo>
              <a:lnTo>
                <a:pt x="62" y="19"/>
              </a:lnTo>
              <a:lnTo>
                <a:pt x="61" y="19"/>
              </a:lnTo>
              <a:lnTo>
                <a:pt x="60" y="20"/>
              </a:lnTo>
              <a:lnTo>
                <a:pt x="59" y="20"/>
              </a:lnTo>
              <a:lnTo>
                <a:pt x="58" y="20"/>
              </a:lnTo>
              <a:lnTo>
                <a:pt x="57" y="20"/>
              </a:lnTo>
              <a:lnTo>
                <a:pt x="56" y="20"/>
              </a:lnTo>
              <a:lnTo>
                <a:pt x="55" y="20"/>
              </a:lnTo>
              <a:lnTo>
                <a:pt x="54" y="20"/>
              </a:lnTo>
              <a:lnTo>
                <a:pt x="53" y="21"/>
              </a:lnTo>
              <a:lnTo>
                <a:pt x="52" y="21"/>
              </a:lnTo>
              <a:lnTo>
                <a:pt x="51" y="22"/>
              </a:lnTo>
              <a:lnTo>
                <a:pt x="51" y="23"/>
              </a:lnTo>
              <a:lnTo>
                <a:pt x="50" y="24"/>
              </a:lnTo>
              <a:lnTo>
                <a:pt x="49" y="24"/>
              </a:lnTo>
              <a:lnTo>
                <a:pt x="48" y="25"/>
              </a:lnTo>
              <a:lnTo>
                <a:pt x="48" y="26"/>
              </a:lnTo>
              <a:lnTo>
                <a:pt x="46" y="26"/>
              </a:lnTo>
              <a:lnTo>
                <a:pt x="45" y="26"/>
              </a:lnTo>
              <a:lnTo>
                <a:pt x="44" y="26"/>
              </a:lnTo>
              <a:lnTo>
                <a:pt x="43" y="27"/>
              </a:lnTo>
              <a:lnTo>
                <a:pt x="41" y="27"/>
              </a:lnTo>
              <a:lnTo>
                <a:pt x="40" y="27"/>
              </a:lnTo>
              <a:lnTo>
                <a:pt x="39" y="27"/>
              </a:lnTo>
              <a:lnTo>
                <a:pt x="38" y="27"/>
              </a:lnTo>
              <a:lnTo>
                <a:pt x="37" y="27"/>
              </a:lnTo>
              <a:lnTo>
                <a:pt x="36" y="27"/>
              </a:lnTo>
              <a:lnTo>
                <a:pt x="35" y="27"/>
              </a:lnTo>
              <a:lnTo>
                <a:pt x="33" y="27"/>
              </a:lnTo>
              <a:lnTo>
                <a:pt x="32" y="26"/>
              </a:lnTo>
              <a:lnTo>
                <a:pt x="31" y="26"/>
              </a:lnTo>
              <a:lnTo>
                <a:pt x="30" y="25"/>
              </a:lnTo>
              <a:lnTo>
                <a:pt x="29" y="25"/>
              </a:lnTo>
              <a:lnTo>
                <a:pt x="27" y="27"/>
              </a:lnTo>
              <a:lnTo>
                <a:pt x="26" y="28"/>
              </a:lnTo>
              <a:lnTo>
                <a:pt x="25" y="28"/>
              </a:lnTo>
              <a:lnTo>
                <a:pt x="24" y="27"/>
              </a:lnTo>
              <a:lnTo>
                <a:pt x="23" y="27"/>
              </a:lnTo>
              <a:lnTo>
                <a:pt x="22" y="26"/>
              </a:lnTo>
              <a:lnTo>
                <a:pt x="20" y="26"/>
              </a:lnTo>
              <a:lnTo>
                <a:pt x="20" y="27"/>
              </a:lnTo>
              <a:lnTo>
                <a:pt x="19" y="27"/>
              </a:lnTo>
              <a:lnTo>
                <a:pt x="18" y="27"/>
              </a:lnTo>
              <a:lnTo>
                <a:pt x="16" y="26"/>
              </a:lnTo>
              <a:lnTo>
                <a:pt x="15" y="25"/>
              </a:lnTo>
              <a:lnTo>
                <a:pt x="13" y="25"/>
              </a:lnTo>
              <a:lnTo>
                <a:pt x="13" y="24"/>
              </a:lnTo>
              <a:lnTo>
                <a:pt x="12" y="23"/>
              </a:lnTo>
              <a:lnTo>
                <a:pt x="9" y="23"/>
              </a:lnTo>
              <a:lnTo>
                <a:pt x="8" y="22"/>
              </a:lnTo>
              <a:lnTo>
                <a:pt x="7" y="22"/>
              </a:lnTo>
              <a:lnTo>
                <a:pt x="6" y="21"/>
              </a:lnTo>
              <a:lnTo>
                <a:pt x="5" y="20"/>
              </a:lnTo>
              <a:lnTo>
                <a:pt x="4" y="19"/>
              </a:lnTo>
              <a:lnTo>
                <a:pt x="2" y="18"/>
              </a:lnTo>
              <a:lnTo>
                <a:pt x="1" y="18"/>
              </a:lnTo>
              <a:lnTo>
                <a:pt x="0" y="19"/>
              </a:lnTo>
              <a:lnTo>
                <a:pt x="0" y="18"/>
              </a:lnTo>
              <a:lnTo>
                <a:pt x="0" y="17"/>
              </a:lnTo>
              <a:lnTo>
                <a:pt x="1" y="16"/>
              </a:lnTo>
              <a:lnTo>
                <a:pt x="2" y="16"/>
              </a:lnTo>
              <a:lnTo>
                <a:pt x="3" y="16"/>
              </a:lnTo>
              <a:lnTo>
                <a:pt x="4" y="17"/>
              </a:lnTo>
              <a:lnTo>
                <a:pt x="5" y="16"/>
              </a:lnTo>
              <a:lnTo>
                <a:pt x="5" y="15"/>
              </a:lnTo>
              <a:lnTo>
                <a:pt x="6" y="16"/>
              </a:lnTo>
              <a:lnTo>
                <a:pt x="7" y="16"/>
              </a:lnTo>
              <a:lnTo>
                <a:pt x="7" y="17"/>
              </a:lnTo>
              <a:lnTo>
                <a:pt x="8" y="18"/>
              </a:lnTo>
              <a:lnTo>
                <a:pt x="9" y="19"/>
              </a:lnTo>
              <a:lnTo>
                <a:pt x="10" y="19"/>
              </a:lnTo>
              <a:lnTo>
                <a:pt x="11" y="20"/>
              </a:lnTo>
              <a:lnTo>
                <a:pt x="12" y="19"/>
              </a:lnTo>
              <a:lnTo>
                <a:pt x="13" y="17"/>
              </a:lnTo>
              <a:lnTo>
                <a:pt x="14"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426720</xdr:colOff>
      <xdr:row>9</xdr:row>
      <xdr:rowOff>66675</xdr:rowOff>
    </xdr:from>
    <xdr:to>
      <xdr:col>7</xdr:col>
      <xdr:colOff>50800</xdr:colOff>
      <xdr:row>11</xdr:row>
      <xdr:rowOff>57150</xdr:rowOff>
    </xdr:to>
    <xdr:sp>
      <xdr:nvSpPr>
        <xdr:cNvPr id="2185274" name="Freeform 39"/>
        <xdr:cNvSpPr/>
      </xdr:nvSpPr>
      <xdr:spPr>
        <a:xfrm>
          <a:off x="4561840" y="1551940"/>
          <a:ext cx="274320" cy="295275"/>
        </a:xfrm>
        <a:custGeom>
          <a:avLst/>
          <a:gdLst>
            <a:gd name="txL" fmla="*/ 0 w 27"/>
            <a:gd name="txT" fmla="*/ 0 h 33"/>
            <a:gd name="txR" fmla="*/ 27 w 27"/>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33">
              <a:moveTo>
                <a:pt x="1" y="19"/>
              </a:moveTo>
              <a:lnTo>
                <a:pt x="1" y="18"/>
              </a:lnTo>
              <a:lnTo>
                <a:pt x="1" y="17"/>
              </a:lnTo>
              <a:lnTo>
                <a:pt x="2" y="16"/>
              </a:lnTo>
              <a:lnTo>
                <a:pt x="2" y="15"/>
              </a:lnTo>
              <a:lnTo>
                <a:pt x="3" y="14"/>
              </a:lnTo>
              <a:lnTo>
                <a:pt x="4" y="14"/>
              </a:lnTo>
              <a:lnTo>
                <a:pt x="4" y="13"/>
              </a:lnTo>
              <a:lnTo>
                <a:pt x="5" y="12"/>
              </a:lnTo>
              <a:lnTo>
                <a:pt x="5" y="11"/>
              </a:lnTo>
              <a:lnTo>
                <a:pt x="6" y="10"/>
              </a:lnTo>
              <a:lnTo>
                <a:pt x="7" y="10"/>
              </a:lnTo>
              <a:lnTo>
                <a:pt x="8" y="10"/>
              </a:lnTo>
              <a:lnTo>
                <a:pt x="9" y="9"/>
              </a:lnTo>
              <a:lnTo>
                <a:pt x="9" y="8"/>
              </a:lnTo>
              <a:lnTo>
                <a:pt x="10" y="7"/>
              </a:lnTo>
              <a:lnTo>
                <a:pt x="11" y="7"/>
              </a:lnTo>
              <a:lnTo>
                <a:pt x="12" y="6"/>
              </a:lnTo>
              <a:lnTo>
                <a:pt x="12" y="5"/>
              </a:lnTo>
              <a:lnTo>
                <a:pt x="13" y="3"/>
              </a:lnTo>
              <a:lnTo>
                <a:pt x="13" y="2"/>
              </a:lnTo>
              <a:lnTo>
                <a:pt x="13" y="1"/>
              </a:lnTo>
              <a:lnTo>
                <a:pt x="15" y="1"/>
              </a:lnTo>
              <a:lnTo>
                <a:pt x="16" y="1"/>
              </a:lnTo>
              <a:lnTo>
                <a:pt x="17" y="0"/>
              </a:lnTo>
              <a:lnTo>
                <a:pt x="18" y="0"/>
              </a:lnTo>
              <a:lnTo>
                <a:pt x="19" y="0"/>
              </a:lnTo>
              <a:lnTo>
                <a:pt x="20" y="0"/>
              </a:lnTo>
              <a:lnTo>
                <a:pt x="21" y="0"/>
              </a:lnTo>
              <a:lnTo>
                <a:pt x="22" y="0"/>
              </a:lnTo>
              <a:lnTo>
                <a:pt x="23" y="0"/>
              </a:lnTo>
              <a:lnTo>
                <a:pt x="25" y="0"/>
              </a:lnTo>
              <a:lnTo>
                <a:pt x="26" y="0"/>
              </a:lnTo>
              <a:lnTo>
                <a:pt x="26" y="1"/>
              </a:lnTo>
              <a:lnTo>
                <a:pt x="26" y="2"/>
              </a:lnTo>
              <a:lnTo>
                <a:pt x="26" y="3"/>
              </a:lnTo>
              <a:lnTo>
                <a:pt x="27" y="4"/>
              </a:lnTo>
              <a:lnTo>
                <a:pt x="27" y="5"/>
              </a:lnTo>
              <a:lnTo>
                <a:pt x="27" y="6"/>
              </a:lnTo>
              <a:lnTo>
                <a:pt x="27" y="7"/>
              </a:lnTo>
              <a:lnTo>
                <a:pt x="27" y="9"/>
              </a:lnTo>
              <a:lnTo>
                <a:pt x="26" y="10"/>
              </a:lnTo>
              <a:lnTo>
                <a:pt x="24" y="10"/>
              </a:lnTo>
              <a:lnTo>
                <a:pt x="23" y="10"/>
              </a:lnTo>
              <a:lnTo>
                <a:pt x="22" y="10"/>
              </a:lnTo>
              <a:lnTo>
                <a:pt x="21" y="11"/>
              </a:lnTo>
              <a:lnTo>
                <a:pt x="21" y="12"/>
              </a:lnTo>
              <a:lnTo>
                <a:pt x="20" y="13"/>
              </a:lnTo>
              <a:lnTo>
                <a:pt x="19" y="14"/>
              </a:lnTo>
              <a:lnTo>
                <a:pt x="18" y="14"/>
              </a:lnTo>
              <a:lnTo>
                <a:pt x="19" y="15"/>
              </a:lnTo>
              <a:lnTo>
                <a:pt x="20" y="16"/>
              </a:lnTo>
              <a:lnTo>
                <a:pt x="20" y="17"/>
              </a:lnTo>
              <a:lnTo>
                <a:pt x="20" y="18"/>
              </a:lnTo>
              <a:lnTo>
                <a:pt x="20" y="19"/>
              </a:lnTo>
              <a:lnTo>
                <a:pt x="20" y="21"/>
              </a:lnTo>
              <a:lnTo>
                <a:pt x="21" y="22"/>
              </a:lnTo>
              <a:lnTo>
                <a:pt x="21" y="23"/>
              </a:lnTo>
              <a:lnTo>
                <a:pt x="22" y="24"/>
              </a:lnTo>
              <a:lnTo>
                <a:pt x="22" y="25"/>
              </a:lnTo>
              <a:lnTo>
                <a:pt x="23" y="25"/>
              </a:lnTo>
              <a:lnTo>
                <a:pt x="24" y="26"/>
              </a:lnTo>
              <a:lnTo>
                <a:pt x="24" y="27"/>
              </a:lnTo>
              <a:lnTo>
                <a:pt x="26" y="27"/>
              </a:lnTo>
              <a:lnTo>
                <a:pt x="26" y="28"/>
              </a:lnTo>
              <a:lnTo>
                <a:pt x="26" y="29"/>
              </a:lnTo>
              <a:lnTo>
                <a:pt x="25" y="30"/>
              </a:lnTo>
              <a:lnTo>
                <a:pt x="24" y="31"/>
              </a:lnTo>
              <a:lnTo>
                <a:pt x="23" y="32"/>
              </a:lnTo>
              <a:lnTo>
                <a:pt x="22" y="33"/>
              </a:lnTo>
              <a:lnTo>
                <a:pt x="21" y="33"/>
              </a:lnTo>
              <a:lnTo>
                <a:pt x="20" y="32"/>
              </a:lnTo>
              <a:lnTo>
                <a:pt x="19" y="31"/>
              </a:lnTo>
              <a:lnTo>
                <a:pt x="18" y="31"/>
              </a:lnTo>
              <a:lnTo>
                <a:pt x="17" y="30"/>
              </a:lnTo>
              <a:lnTo>
                <a:pt x="16" y="30"/>
              </a:lnTo>
              <a:lnTo>
                <a:pt x="15" y="29"/>
              </a:lnTo>
              <a:lnTo>
                <a:pt x="14" y="29"/>
              </a:lnTo>
              <a:lnTo>
                <a:pt x="13" y="28"/>
              </a:lnTo>
              <a:lnTo>
                <a:pt x="12" y="27"/>
              </a:lnTo>
              <a:lnTo>
                <a:pt x="11" y="27"/>
              </a:lnTo>
              <a:lnTo>
                <a:pt x="10" y="26"/>
              </a:lnTo>
              <a:lnTo>
                <a:pt x="9" y="25"/>
              </a:lnTo>
              <a:lnTo>
                <a:pt x="8" y="25"/>
              </a:lnTo>
              <a:lnTo>
                <a:pt x="7" y="24"/>
              </a:lnTo>
              <a:lnTo>
                <a:pt x="6" y="23"/>
              </a:lnTo>
              <a:lnTo>
                <a:pt x="5" y="23"/>
              </a:lnTo>
              <a:lnTo>
                <a:pt x="4" y="22"/>
              </a:lnTo>
              <a:lnTo>
                <a:pt x="3" y="21"/>
              </a:lnTo>
              <a:lnTo>
                <a:pt x="2" y="20"/>
              </a:lnTo>
              <a:lnTo>
                <a:pt x="0" y="19"/>
              </a:lnTo>
              <a:lnTo>
                <a:pt x="1"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538480</xdr:colOff>
      <xdr:row>12</xdr:row>
      <xdr:rowOff>47625</xdr:rowOff>
    </xdr:from>
    <xdr:to>
      <xdr:col>6</xdr:col>
      <xdr:colOff>335280</xdr:colOff>
      <xdr:row>14</xdr:row>
      <xdr:rowOff>28575</xdr:rowOff>
    </xdr:to>
    <xdr:sp>
      <xdr:nvSpPr>
        <xdr:cNvPr id="2185275" name="Freeform 40"/>
        <xdr:cNvSpPr/>
      </xdr:nvSpPr>
      <xdr:spPr>
        <a:xfrm>
          <a:off x="4023360" y="1990090"/>
          <a:ext cx="447040" cy="285750"/>
        </a:xfrm>
        <a:custGeom>
          <a:avLst/>
          <a:gdLst>
            <a:gd name="txL" fmla="*/ 0 w 44"/>
            <a:gd name="txT" fmla="*/ 0 h 32"/>
            <a:gd name="txR" fmla="*/ 44 w 4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44" h="32">
              <a:moveTo>
                <a:pt x="3" y="8"/>
              </a:moveTo>
              <a:lnTo>
                <a:pt x="3" y="7"/>
              </a:lnTo>
              <a:lnTo>
                <a:pt x="4" y="7"/>
              </a:lnTo>
              <a:lnTo>
                <a:pt x="5" y="7"/>
              </a:lnTo>
              <a:lnTo>
                <a:pt x="6" y="6"/>
              </a:lnTo>
              <a:lnTo>
                <a:pt x="7" y="7"/>
              </a:lnTo>
              <a:lnTo>
                <a:pt x="8" y="8"/>
              </a:lnTo>
              <a:lnTo>
                <a:pt x="9" y="9"/>
              </a:lnTo>
              <a:lnTo>
                <a:pt x="10" y="11"/>
              </a:lnTo>
              <a:lnTo>
                <a:pt x="11" y="12"/>
              </a:lnTo>
              <a:lnTo>
                <a:pt x="13" y="12"/>
              </a:lnTo>
              <a:lnTo>
                <a:pt x="14" y="12"/>
              </a:lnTo>
              <a:lnTo>
                <a:pt x="15" y="11"/>
              </a:lnTo>
              <a:lnTo>
                <a:pt x="16" y="11"/>
              </a:lnTo>
              <a:lnTo>
                <a:pt x="16" y="9"/>
              </a:lnTo>
              <a:lnTo>
                <a:pt x="15" y="8"/>
              </a:lnTo>
              <a:lnTo>
                <a:pt x="15" y="7"/>
              </a:lnTo>
              <a:lnTo>
                <a:pt x="15" y="5"/>
              </a:lnTo>
              <a:lnTo>
                <a:pt x="16" y="3"/>
              </a:lnTo>
              <a:lnTo>
                <a:pt x="16" y="2"/>
              </a:lnTo>
              <a:lnTo>
                <a:pt x="16" y="1"/>
              </a:lnTo>
              <a:lnTo>
                <a:pt x="16" y="0"/>
              </a:lnTo>
              <a:lnTo>
                <a:pt x="17" y="0"/>
              </a:lnTo>
              <a:lnTo>
                <a:pt x="18" y="0"/>
              </a:lnTo>
              <a:lnTo>
                <a:pt x="19" y="0"/>
              </a:lnTo>
              <a:lnTo>
                <a:pt x="21" y="1"/>
              </a:lnTo>
              <a:lnTo>
                <a:pt x="22" y="1"/>
              </a:lnTo>
              <a:lnTo>
                <a:pt x="23" y="2"/>
              </a:lnTo>
              <a:lnTo>
                <a:pt x="24" y="2"/>
              </a:lnTo>
              <a:lnTo>
                <a:pt x="24" y="3"/>
              </a:lnTo>
              <a:lnTo>
                <a:pt x="25" y="4"/>
              </a:lnTo>
              <a:lnTo>
                <a:pt x="26" y="5"/>
              </a:lnTo>
              <a:lnTo>
                <a:pt x="27" y="6"/>
              </a:lnTo>
              <a:lnTo>
                <a:pt x="27" y="7"/>
              </a:lnTo>
              <a:lnTo>
                <a:pt x="28" y="8"/>
              </a:lnTo>
              <a:lnTo>
                <a:pt x="29" y="8"/>
              </a:lnTo>
              <a:lnTo>
                <a:pt x="30" y="8"/>
              </a:lnTo>
              <a:lnTo>
                <a:pt x="31" y="8"/>
              </a:lnTo>
              <a:lnTo>
                <a:pt x="32" y="7"/>
              </a:lnTo>
              <a:lnTo>
                <a:pt x="33" y="7"/>
              </a:lnTo>
              <a:lnTo>
                <a:pt x="35" y="6"/>
              </a:lnTo>
              <a:lnTo>
                <a:pt x="36" y="5"/>
              </a:lnTo>
              <a:lnTo>
                <a:pt x="37" y="5"/>
              </a:lnTo>
              <a:lnTo>
                <a:pt x="38" y="6"/>
              </a:lnTo>
              <a:lnTo>
                <a:pt x="39" y="6"/>
              </a:lnTo>
              <a:lnTo>
                <a:pt x="40" y="7"/>
              </a:lnTo>
              <a:lnTo>
                <a:pt x="41" y="8"/>
              </a:lnTo>
              <a:lnTo>
                <a:pt x="43" y="10"/>
              </a:lnTo>
              <a:lnTo>
                <a:pt x="44" y="11"/>
              </a:lnTo>
              <a:lnTo>
                <a:pt x="43" y="12"/>
              </a:lnTo>
              <a:lnTo>
                <a:pt x="42" y="13"/>
              </a:lnTo>
              <a:lnTo>
                <a:pt x="42" y="14"/>
              </a:lnTo>
              <a:lnTo>
                <a:pt x="41" y="15"/>
              </a:lnTo>
              <a:lnTo>
                <a:pt x="40" y="15"/>
              </a:lnTo>
              <a:lnTo>
                <a:pt x="40" y="16"/>
              </a:lnTo>
              <a:lnTo>
                <a:pt x="39" y="17"/>
              </a:lnTo>
              <a:lnTo>
                <a:pt x="37" y="18"/>
              </a:lnTo>
              <a:lnTo>
                <a:pt x="36" y="19"/>
              </a:lnTo>
              <a:lnTo>
                <a:pt x="36" y="20"/>
              </a:lnTo>
              <a:lnTo>
                <a:pt x="35" y="21"/>
              </a:lnTo>
              <a:lnTo>
                <a:pt x="34" y="23"/>
              </a:lnTo>
              <a:lnTo>
                <a:pt x="33" y="23"/>
              </a:lnTo>
              <a:lnTo>
                <a:pt x="32" y="24"/>
              </a:lnTo>
              <a:lnTo>
                <a:pt x="31" y="24"/>
              </a:lnTo>
              <a:lnTo>
                <a:pt x="30" y="24"/>
              </a:lnTo>
              <a:lnTo>
                <a:pt x="28" y="25"/>
              </a:lnTo>
              <a:lnTo>
                <a:pt x="27" y="25"/>
              </a:lnTo>
              <a:lnTo>
                <a:pt x="26" y="26"/>
              </a:lnTo>
              <a:lnTo>
                <a:pt x="25" y="27"/>
              </a:lnTo>
              <a:lnTo>
                <a:pt x="24" y="27"/>
              </a:lnTo>
              <a:lnTo>
                <a:pt x="23" y="28"/>
              </a:lnTo>
              <a:lnTo>
                <a:pt x="23" y="27"/>
              </a:lnTo>
              <a:lnTo>
                <a:pt x="21" y="27"/>
              </a:lnTo>
              <a:lnTo>
                <a:pt x="20" y="26"/>
              </a:lnTo>
              <a:lnTo>
                <a:pt x="20" y="25"/>
              </a:lnTo>
              <a:lnTo>
                <a:pt x="18" y="26"/>
              </a:lnTo>
              <a:lnTo>
                <a:pt x="17" y="26"/>
              </a:lnTo>
              <a:lnTo>
                <a:pt x="16" y="26"/>
              </a:lnTo>
              <a:lnTo>
                <a:pt x="15" y="26"/>
              </a:lnTo>
              <a:lnTo>
                <a:pt x="14" y="26"/>
              </a:lnTo>
              <a:lnTo>
                <a:pt x="14" y="25"/>
              </a:lnTo>
              <a:lnTo>
                <a:pt x="13" y="25"/>
              </a:lnTo>
              <a:lnTo>
                <a:pt x="12" y="26"/>
              </a:lnTo>
              <a:lnTo>
                <a:pt x="11" y="26"/>
              </a:lnTo>
              <a:lnTo>
                <a:pt x="10" y="27"/>
              </a:lnTo>
              <a:lnTo>
                <a:pt x="9" y="27"/>
              </a:lnTo>
              <a:lnTo>
                <a:pt x="9" y="28"/>
              </a:lnTo>
              <a:lnTo>
                <a:pt x="9" y="29"/>
              </a:lnTo>
              <a:lnTo>
                <a:pt x="9" y="30"/>
              </a:lnTo>
              <a:lnTo>
                <a:pt x="8" y="32"/>
              </a:lnTo>
              <a:lnTo>
                <a:pt x="7" y="32"/>
              </a:lnTo>
              <a:lnTo>
                <a:pt x="6" y="32"/>
              </a:lnTo>
              <a:lnTo>
                <a:pt x="5" y="31"/>
              </a:lnTo>
              <a:lnTo>
                <a:pt x="4" y="30"/>
              </a:lnTo>
              <a:lnTo>
                <a:pt x="4" y="29"/>
              </a:lnTo>
              <a:lnTo>
                <a:pt x="3" y="28"/>
              </a:lnTo>
              <a:lnTo>
                <a:pt x="2" y="27"/>
              </a:lnTo>
              <a:lnTo>
                <a:pt x="2" y="26"/>
              </a:lnTo>
              <a:lnTo>
                <a:pt x="3" y="25"/>
              </a:lnTo>
              <a:lnTo>
                <a:pt x="3" y="24"/>
              </a:lnTo>
              <a:lnTo>
                <a:pt x="3" y="23"/>
              </a:lnTo>
              <a:lnTo>
                <a:pt x="2" y="21"/>
              </a:lnTo>
              <a:lnTo>
                <a:pt x="2" y="20"/>
              </a:lnTo>
              <a:lnTo>
                <a:pt x="2" y="19"/>
              </a:lnTo>
              <a:lnTo>
                <a:pt x="1" y="18"/>
              </a:lnTo>
              <a:lnTo>
                <a:pt x="1" y="17"/>
              </a:lnTo>
              <a:lnTo>
                <a:pt x="0" y="15"/>
              </a:lnTo>
              <a:lnTo>
                <a:pt x="0" y="14"/>
              </a:lnTo>
              <a:lnTo>
                <a:pt x="0" y="13"/>
              </a:lnTo>
              <a:lnTo>
                <a:pt x="0" y="12"/>
              </a:lnTo>
              <a:lnTo>
                <a:pt x="0" y="11"/>
              </a:lnTo>
              <a:lnTo>
                <a:pt x="1" y="10"/>
              </a:lnTo>
              <a:lnTo>
                <a:pt x="1" y="9"/>
              </a:lnTo>
              <a:lnTo>
                <a:pt x="2" y="8"/>
              </a:lnTo>
              <a:lnTo>
                <a:pt x="3"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609600</xdr:colOff>
      <xdr:row>8</xdr:row>
      <xdr:rowOff>114300</xdr:rowOff>
    </xdr:from>
    <xdr:to>
      <xdr:col>7</xdr:col>
      <xdr:colOff>243840</xdr:colOff>
      <xdr:row>11</xdr:row>
      <xdr:rowOff>9525</xdr:rowOff>
    </xdr:to>
    <xdr:sp>
      <xdr:nvSpPr>
        <xdr:cNvPr id="2185276" name="Freeform 41"/>
        <xdr:cNvSpPr/>
      </xdr:nvSpPr>
      <xdr:spPr>
        <a:xfrm>
          <a:off x="4744720" y="1447165"/>
          <a:ext cx="284480" cy="352425"/>
        </a:xfrm>
        <a:custGeom>
          <a:avLst/>
          <a:gdLst>
            <a:gd name="txL" fmla="*/ 0 w 28"/>
            <a:gd name="txT" fmla="*/ 0 h 40"/>
            <a:gd name="txR" fmla="*/ 28 w 28"/>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40">
              <a:moveTo>
                <a:pt x="9" y="19"/>
              </a:moveTo>
              <a:lnTo>
                <a:pt x="9" y="18"/>
              </a:lnTo>
              <a:lnTo>
                <a:pt x="9" y="17"/>
              </a:lnTo>
              <a:lnTo>
                <a:pt x="9" y="16"/>
              </a:lnTo>
              <a:lnTo>
                <a:pt x="8" y="15"/>
              </a:lnTo>
              <a:lnTo>
                <a:pt x="8" y="14"/>
              </a:lnTo>
              <a:lnTo>
                <a:pt x="8" y="13"/>
              </a:lnTo>
              <a:lnTo>
                <a:pt x="8" y="12"/>
              </a:lnTo>
              <a:lnTo>
                <a:pt x="7" y="12"/>
              </a:lnTo>
              <a:lnTo>
                <a:pt x="5" y="12"/>
              </a:lnTo>
              <a:lnTo>
                <a:pt x="4" y="12"/>
              </a:lnTo>
              <a:lnTo>
                <a:pt x="4" y="10"/>
              </a:lnTo>
              <a:lnTo>
                <a:pt x="4" y="9"/>
              </a:lnTo>
              <a:lnTo>
                <a:pt x="5" y="7"/>
              </a:lnTo>
              <a:lnTo>
                <a:pt x="5" y="6"/>
              </a:lnTo>
              <a:lnTo>
                <a:pt x="5" y="5"/>
              </a:lnTo>
              <a:lnTo>
                <a:pt x="5" y="4"/>
              </a:lnTo>
              <a:lnTo>
                <a:pt x="5" y="3"/>
              </a:lnTo>
              <a:lnTo>
                <a:pt x="5" y="2"/>
              </a:lnTo>
              <a:lnTo>
                <a:pt x="6" y="1"/>
              </a:lnTo>
              <a:lnTo>
                <a:pt x="7" y="0"/>
              </a:lnTo>
              <a:lnTo>
                <a:pt x="8" y="0"/>
              </a:lnTo>
              <a:lnTo>
                <a:pt x="9" y="0"/>
              </a:lnTo>
              <a:lnTo>
                <a:pt x="10" y="0"/>
              </a:lnTo>
              <a:lnTo>
                <a:pt x="11" y="0"/>
              </a:lnTo>
              <a:lnTo>
                <a:pt x="10" y="1"/>
              </a:lnTo>
              <a:lnTo>
                <a:pt x="10" y="2"/>
              </a:lnTo>
              <a:lnTo>
                <a:pt x="10" y="3"/>
              </a:lnTo>
              <a:lnTo>
                <a:pt x="11" y="3"/>
              </a:lnTo>
              <a:lnTo>
                <a:pt x="12" y="3"/>
              </a:lnTo>
              <a:lnTo>
                <a:pt x="13" y="3"/>
              </a:lnTo>
              <a:lnTo>
                <a:pt x="14" y="4"/>
              </a:lnTo>
              <a:lnTo>
                <a:pt x="13" y="5"/>
              </a:lnTo>
              <a:lnTo>
                <a:pt x="14" y="5"/>
              </a:lnTo>
              <a:lnTo>
                <a:pt x="15" y="6"/>
              </a:lnTo>
              <a:lnTo>
                <a:pt x="16" y="6"/>
              </a:lnTo>
              <a:lnTo>
                <a:pt x="17" y="7"/>
              </a:lnTo>
              <a:lnTo>
                <a:pt x="18" y="7"/>
              </a:lnTo>
              <a:lnTo>
                <a:pt x="20" y="7"/>
              </a:lnTo>
              <a:lnTo>
                <a:pt x="20" y="9"/>
              </a:lnTo>
              <a:lnTo>
                <a:pt x="21" y="10"/>
              </a:lnTo>
              <a:lnTo>
                <a:pt x="21" y="11"/>
              </a:lnTo>
              <a:lnTo>
                <a:pt x="22" y="11"/>
              </a:lnTo>
              <a:lnTo>
                <a:pt x="23" y="12"/>
              </a:lnTo>
              <a:lnTo>
                <a:pt x="23" y="13"/>
              </a:lnTo>
              <a:lnTo>
                <a:pt x="24" y="14"/>
              </a:lnTo>
              <a:lnTo>
                <a:pt x="24" y="15"/>
              </a:lnTo>
              <a:lnTo>
                <a:pt x="24" y="16"/>
              </a:lnTo>
              <a:lnTo>
                <a:pt x="25" y="17"/>
              </a:lnTo>
              <a:lnTo>
                <a:pt x="24" y="18"/>
              </a:lnTo>
              <a:lnTo>
                <a:pt x="24" y="19"/>
              </a:lnTo>
              <a:lnTo>
                <a:pt x="24" y="21"/>
              </a:lnTo>
              <a:lnTo>
                <a:pt x="25" y="22"/>
              </a:lnTo>
              <a:lnTo>
                <a:pt x="25" y="23"/>
              </a:lnTo>
              <a:lnTo>
                <a:pt x="25" y="25"/>
              </a:lnTo>
              <a:lnTo>
                <a:pt x="25" y="26"/>
              </a:lnTo>
              <a:lnTo>
                <a:pt x="26" y="27"/>
              </a:lnTo>
              <a:lnTo>
                <a:pt x="27" y="27"/>
              </a:lnTo>
              <a:lnTo>
                <a:pt x="28" y="28"/>
              </a:lnTo>
              <a:lnTo>
                <a:pt x="28" y="29"/>
              </a:lnTo>
              <a:lnTo>
                <a:pt x="27" y="29"/>
              </a:lnTo>
              <a:lnTo>
                <a:pt x="26" y="29"/>
              </a:lnTo>
              <a:lnTo>
                <a:pt x="25" y="29"/>
              </a:lnTo>
              <a:lnTo>
                <a:pt x="24" y="29"/>
              </a:lnTo>
              <a:lnTo>
                <a:pt x="22" y="30"/>
              </a:lnTo>
              <a:lnTo>
                <a:pt x="21" y="30"/>
              </a:lnTo>
              <a:lnTo>
                <a:pt x="20" y="31"/>
              </a:lnTo>
              <a:lnTo>
                <a:pt x="19" y="32"/>
              </a:lnTo>
              <a:lnTo>
                <a:pt x="18" y="33"/>
              </a:lnTo>
              <a:lnTo>
                <a:pt x="16" y="34"/>
              </a:lnTo>
              <a:lnTo>
                <a:pt x="14" y="35"/>
              </a:lnTo>
              <a:lnTo>
                <a:pt x="13" y="36"/>
              </a:lnTo>
              <a:lnTo>
                <a:pt x="12" y="37"/>
              </a:lnTo>
              <a:lnTo>
                <a:pt x="11" y="37"/>
              </a:lnTo>
              <a:lnTo>
                <a:pt x="10" y="38"/>
              </a:lnTo>
              <a:lnTo>
                <a:pt x="10" y="39"/>
              </a:lnTo>
              <a:lnTo>
                <a:pt x="9" y="40"/>
              </a:lnTo>
              <a:lnTo>
                <a:pt x="8" y="40"/>
              </a:lnTo>
              <a:lnTo>
                <a:pt x="8" y="39"/>
              </a:lnTo>
              <a:lnTo>
                <a:pt x="6" y="39"/>
              </a:lnTo>
              <a:lnTo>
                <a:pt x="6" y="38"/>
              </a:lnTo>
              <a:lnTo>
                <a:pt x="5" y="37"/>
              </a:lnTo>
              <a:lnTo>
                <a:pt x="4" y="37"/>
              </a:lnTo>
              <a:lnTo>
                <a:pt x="4" y="36"/>
              </a:lnTo>
              <a:lnTo>
                <a:pt x="3" y="35"/>
              </a:lnTo>
              <a:lnTo>
                <a:pt x="3" y="34"/>
              </a:lnTo>
              <a:lnTo>
                <a:pt x="2" y="33"/>
              </a:lnTo>
              <a:lnTo>
                <a:pt x="2" y="31"/>
              </a:lnTo>
              <a:lnTo>
                <a:pt x="2" y="30"/>
              </a:lnTo>
              <a:lnTo>
                <a:pt x="2" y="29"/>
              </a:lnTo>
              <a:lnTo>
                <a:pt x="2" y="28"/>
              </a:lnTo>
              <a:lnTo>
                <a:pt x="1" y="27"/>
              </a:lnTo>
              <a:lnTo>
                <a:pt x="0" y="26"/>
              </a:lnTo>
              <a:lnTo>
                <a:pt x="1" y="26"/>
              </a:lnTo>
              <a:lnTo>
                <a:pt x="2" y="25"/>
              </a:lnTo>
              <a:lnTo>
                <a:pt x="3" y="24"/>
              </a:lnTo>
              <a:lnTo>
                <a:pt x="3" y="23"/>
              </a:lnTo>
              <a:lnTo>
                <a:pt x="4" y="22"/>
              </a:lnTo>
              <a:lnTo>
                <a:pt x="5" y="22"/>
              </a:lnTo>
              <a:lnTo>
                <a:pt x="6" y="22"/>
              </a:lnTo>
              <a:lnTo>
                <a:pt x="8" y="22"/>
              </a:lnTo>
              <a:lnTo>
                <a:pt x="9" y="21"/>
              </a:lnTo>
              <a:lnTo>
                <a:pt x="9" y="1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264160</xdr:colOff>
      <xdr:row>23</xdr:row>
      <xdr:rowOff>104775</xdr:rowOff>
    </xdr:from>
    <xdr:to>
      <xdr:col>12</xdr:col>
      <xdr:colOff>629920</xdr:colOff>
      <xdr:row>25</xdr:row>
      <xdr:rowOff>104775</xdr:rowOff>
    </xdr:to>
    <xdr:sp>
      <xdr:nvSpPr>
        <xdr:cNvPr id="2185277" name="Freeform 42"/>
        <xdr:cNvSpPr/>
      </xdr:nvSpPr>
      <xdr:spPr>
        <a:xfrm>
          <a:off x="8300720" y="3723640"/>
          <a:ext cx="365760" cy="304800"/>
        </a:xfrm>
        <a:custGeom>
          <a:avLst/>
          <a:gdLst>
            <a:gd name="txL" fmla="*/ 0 w 36"/>
            <a:gd name="txT" fmla="*/ 0 h 34"/>
            <a:gd name="txR" fmla="*/ 36 w 36"/>
            <a:gd name="txB" fmla="*/ 34 h 34"/>
          </a:gdLst>
          <a:ahLst/>
          <a:cxnLst>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34">
              <a:moveTo>
                <a:pt x="1" y="1"/>
              </a:moveTo>
              <a:lnTo>
                <a:pt x="1" y="1"/>
              </a:lnTo>
              <a:lnTo>
                <a:pt x="3" y="1"/>
              </a:lnTo>
              <a:lnTo>
                <a:pt x="4" y="0"/>
              </a:lnTo>
              <a:lnTo>
                <a:pt x="5" y="0"/>
              </a:lnTo>
              <a:lnTo>
                <a:pt x="6" y="0"/>
              </a:lnTo>
              <a:lnTo>
                <a:pt x="7" y="0"/>
              </a:lnTo>
              <a:lnTo>
                <a:pt x="8" y="0"/>
              </a:lnTo>
              <a:lnTo>
                <a:pt x="10" y="0"/>
              </a:lnTo>
              <a:lnTo>
                <a:pt x="11" y="0"/>
              </a:lnTo>
              <a:lnTo>
                <a:pt x="12" y="0"/>
              </a:lnTo>
              <a:lnTo>
                <a:pt x="13" y="0"/>
              </a:lnTo>
              <a:lnTo>
                <a:pt x="14" y="0"/>
              </a:lnTo>
              <a:lnTo>
                <a:pt x="15" y="0"/>
              </a:lnTo>
              <a:lnTo>
                <a:pt x="16" y="0"/>
              </a:lnTo>
              <a:lnTo>
                <a:pt x="17" y="0"/>
              </a:lnTo>
              <a:lnTo>
                <a:pt x="18" y="0"/>
              </a:lnTo>
              <a:lnTo>
                <a:pt x="19" y="0"/>
              </a:lnTo>
              <a:lnTo>
                <a:pt x="21" y="0"/>
              </a:lnTo>
              <a:lnTo>
                <a:pt x="22" y="0"/>
              </a:lnTo>
              <a:lnTo>
                <a:pt x="23" y="1"/>
              </a:lnTo>
              <a:lnTo>
                <a:pt x="24" y="1"/>
              </a:lnTo>
              <a:lnTo>
                <a:pt x="25" y="1"/>
              </a:lnTo>
              <a:lnTo>
                <a:pt x="27" y="1"/>
              </a:lnTo>
              <a:lnTo>
                <a:pt x="28" y="1"/>
              </a:lnTo>
              <a:lnTo>
                <a:pt x="29" y="1"/>
              </a:lnTo>
              <a:lnTo>
                <a:pt x="30" y="1"/>
              </a:lnTo>
              <a:lnTo>
                <a:pt x="31" y="1"/>
              </a:lnTo>
              <a:lnTo>
                <a:pt x="33" y="1"/>
              </a:lnTo>
              <a:lnTo>
                <a:pt x="34" y="1"/>
              </a:lnTo>
              <a:lnTo>
                <a:pt x="35" y="1"/>
              </a:lnTo>
              <a:lnTo>
                <a:pt x="36" y="1"/>
              </a:lnTo>
              <a:lnTo>
                <a:pt x="36" y="2"/>
              </a:lnTo>
              <a:lnTo>
                <a:pt x="35" y="3"/>
              </a:lnTo>
              <a:lnTo>
                <a:pt x="34" y="3"/>
              </a:lnTo>
              <a:lnTo>
                <a:pt x="33" y="4"/>
              </a:lnTo>
              <a:lnTo>
                <a:pt x="33" y="6"/>
              </a:lnTo>
              <a:lnTo>
                <a:pt x="33" y="7"/>
              </a:lnTo>
              <a:lnTo>
                <a:pt x="32" y="8"/>
              </a:lnTo>
              <a:lnTo>
                <a:pt x="30" y="8"/>
              </a:lnTo>
              <a:lnTo>
                <a:pt x="29" y="8"/>
              </a:lnTo>
              <a:lnTo>
                <a:pt x="28" y="9"/>
              </a:lnTo>
              <a:lnTo>
                <a:pt x="27" y="10"/>
              </a:lnTo>
              <a:lnTo>
                <a:pt x="26" y="9"/>
              </a:lnTo>
              <a:lnTo>
                <a:pt x="26" y="10"/>
              </a:lnTo>
              <a:lnTo>
                <a:pt x="25" y="11"/>
              </a:lnTo>
              <a:lnTo>
                <a:pt x="26" y="11"/>
              </a:lnTo>
              <a:lnTo>
                <a:pt x="26" y="12"/>
              </a:lnTo>
              <a:lnTo>
                <a:pt x="25" y="12"/>
              </a:lnTo>
              <a:lnTo>
                <a:pt x="25" y="13"/>
              </a:lnTo>
              <a:lnTo>
                <a:pt x="26" y="14"/>
              </a:lnTo>
              <a:lnTo>
                <a:pt x="26" y="15"/>
              </a:lnTo>
              <a:lnTo>
                <a:pt x="26" y="16"/>
              </a:lnTo>
              <a:lnTo>
                <a:pt x="26" y="17"/>
              </a:lnTo>
              <a:lnTo>
                <a:pt x="24" y="17"/>
              </a:lnTo>
              <a:lnTo>
                <a:pt x="23" y="17"/>
              </a:lnTo>
              <a:lnTo>
                <a:pt x="22" y="18"/>
              </a:lnTo>
              <a:lnTo>
                <a:pt x="20" y="18"/>
              </a:lnTo>
              <a:lnTo>
                <a:pt x="21" y="19"/>
              </a:lnTo>
              <a:lnTo>
                <a:pt x="22" y="20"/>
              </a:lnTo>
              <a:lnTo>
                <a:pt x="23" y="21"/>
              </a:lnTo>
              <a:lnTo>
                <a:pt x="23" y="22"/>
              </a:lnTo>
              <a:lnTo>
                <a:pt x="23" y="23"/>
              </a:lnTo>
              <a:lnTo>
                <a:pt x="22" y="23"/>
              </a:lnTo>
              <a:lnTo>
                <a:pt x="20" y="24"/>
              </a:lnTo>
              <a:lnTo>
                <a:pt x="19" y="25"/>
              </a:lnTo>
              <a:lnTo>
                <a:pt x="18" y="25"/>
              </a:lnTo>
              <a:lnTo>
                <a:pt x="17" y="26"/>
              </a:lnTo>
              <a:lnTo>
                <a:pt x="16" y="27"/>
              </a:lnTo>
              <a:lnTo>
                <a:pt x="17" y="28"/>
              </a:lnTo>
              <a:lnTo>
                <a:pt x="17" y="30"/>
              </a:lnTo>
              <a:lnTo>
                <a:pt x="19" y="33"/>
              </a:lnTo>
              <a:lnTo>
                <a:pt x="18" y="33"/>
              </a:lnTo>
              <a:lnTo>
                <a:pt x="17" y="34"/>
              </a:lnTo>
              <a:lnTo>
                <a:pt x="15" y="34"/>
              </a:lnTo>
              <a:lnTo>
                <a:pt x="14" y="33"/>
              </a:lnTo>
              <a:lnTo>
                <a:pt x="12" y="32"/>
              </a:lnTo>
              <a:lnTo>
                <a:pt x="11" y="31"/>
              </a:lnTo>
              <a:lnTo>
                <a:pt x="10" y="31"/>
              </a:lnTo>
              <a:lnTo>
                <a:pt x="11" y="29"/>
              </a:lnTo>
              <a:lnTo>
                <a:pt x="11" y="28"/>
              </a:lnTo>
              <a:lnTo>
                <a:pt x="11" y="27"/>
              </a:lnTo>
              <a:lnTo>
                <a:pt x="10" y="26"/>
              </a:lnTo>
              <a:lnTo>
                <a:pt x="10" y="25"/>
              </a:lnTo>
              <a:lnTo>
                <a:pt x="9" y="24"/>
              </a:lnTo>
              <a:lnTo>
                <a:pt x="8" y="23"/>
              </a:lnTo>
              <a:lnTo>
                <a:pt x="7" y="23"/>
              </a:lnTo>
              <a:lnTo>
                <a:pt x="6" y="22"/>
              </a:lnTo>
              <a:lnTo>
                <a:pt x="5" y="21"/>
              </a:lnTo>
              <a:lnTo>
                <a:pt x="5" y="20"/>
              </a:lnTo>
              <a:lnTo>
                <a:pt x="6" y="19"/>
              </a:lnTo>
              <a:lnTo>
                <a:pt x="6" y="18"/>
              </a:lnTo>
              <a:lnTo>
                <a:pt x="6" y="16"/>
              </a:lnTo>
              <a:lnTo>
                <a:pt x="6" y="15"/>
              </a:lnTo>
              <a:lnTo>
                <a:pt x="5" y="15"/>
              </a:lnTo>
              <a:lnTo>
                <a:pt x="4" y="14"/>
              </a:lnTo>
              <a:lnTo>
                <a:pt x="3" y="14"/>
              </a:lnTo>
              <a:lnTo>
                <a:pt x="2" y="14"/>
              </a:lnTo>
              <a:lnTo>
                <a:pt x="3" y="13"/>
              </a:lnTo>
              <a:lnTo>
                <a:pt x="2" y="12"/>
              </a:lnTo>
              <a:lnTo>
                <a:pt x="2" y="11"/>
              </a:lnTo>
              <a:lnTo>
                <a:pt x="2" y="10"/>
              </a:lnTo>
              <a:lnTo>
                <a:pt x="1" y="10"/>
              </a:lnTo>
              <a:lnTo>
                <a:pt x="0" y="9"/>
              </a:lnTo>
              <a:lnTo>
                <a:pt x="1" y="9"/>
              </a:lnTo>
              <a:lnTo>
                <a:pt x="1" y="7"/>
              </a:lnTo>
              <a:lnTo>
                <a:pt x="1" y="6"/>
              </a:lnTo>
              <a:lnTo>
                <a:pt x="1" y="5"/>
              </a:lnTo>
              <a:lnTo>
                <a:pt x="1" y="4"/>
              </a:lnTo>
              <a:lnTo>
                <a:pt x="2" y="3"/>
              </a:lnTo>
              <a:lnTo>
                <a:pt x="3" y="3"/>
              </a:lnTo>
              <a:lnTo>
                <a:pt x="3" y="2"/>
              </a:lnTo>
              <a:lnTo>
                <a:pt x="2" y="2"/>
              </a:lnTo>
              <a:lnTo>
                <a:pt x="0" y="1"/>
              </a:lnTo>
              <a:lnTo>
                <a:pt x="1"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132080</xdr:colOff>
      <xdr:row>19</xdr:row>
      <xdr:rowOff>66675</xdr:rowOff>
    </xdr:from>
    <xdr:to>
      <xdr:col>12</xdr:col>
      <xdr:colOff>436880</xdr:colOff>
      <xdr:row>22</xdr:row>
      <xdr:rowOff>47625</xdr:rowOff>
    </xdr:to>
    <xdr:sp>
      <xdr:nvSpPr>
        <xdr:cNvPr id="2185278" name="Freeform 43"/>
        <xdr:cNvSpPr/>
      </xdr:nvSpPr>
      <xdr:spPr>
        <a:xfrm>
          <a:off x="8168640" y="3075940"/>
          <a:ext cx="304800" cy="438150"/>
        </a:xfrm>
        <a:custGeom>
          <a:avLst/>
          <a:gdLst>
            <a:gd name="txL" fmla="*/ 0 w 30"/>
            <a:gd name="txT" fmla="*/ 0 h 50"/>
            <a:gd name="txR" fmla="*/ 30 w 30"/>
            <a:gd name="txB" fmla="*/ 50 h 5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50">
              <a:moveTo>
                <a:pt x="4" y="29"/>
              </a:moveTo>
              <a:lnTo>
                <a:pt x="4" y="29"/>
              </a:lnTo>
              <a:lnTo>
                <a:pt x="5" y="29"/>
              </a:lnTo>
              <a:lnTo>
                <a:pt x="6" y="29"/>
              </a:lnTo>
              <a:lnTo>
                <a:pt x="8" y="29"/>
              </a:lnTo>
              <a:lnTo>
                <a:pt x="9" y="29"/>
              </a:lnTo>
              <a:lnTo>
                <a:pt x="10" y="29"/>
              </a:lnTo>
              <a:lnTo>
                <a:pt x="11" y="29"/>
              </a:lnTo>
              <a:lnTo>
                <a:pt x="13" y="28"/>
              </a:lnTo>
              <a:lnTo>
                <a:pt x="14" y="28"/>
              </a:lnTo>
              <a:lnTo>
                <a:pt x="14" y="27"/>
              </a:lnTo>
              <a:lnTo>
                <a:pt x="14" y="26"/>
              </a:lnTo>
              <a:lnTo>
                <a:pt x="14" y="25"/>
              </a:lnTo>
              <a:lnTo>
                <a:pt x="16" y="24"/>
              </a:lnTo>
              <a:lnTo>
                <a:pt x="17" y="23"/>
              </a:lnTo>
              <a:lnTo>
                <a:pt x="18" y="22"/>
              </a:lnTo>
              <a:lnTo>
                <a:pt x="18" y="21"/>
              </a:lnTo>
              <a:lnTo>
                <a:pt x="18" y="20"/>
              </a:lnTo>
              <a:lnTo>
                <a:pt x="17" y="19"/>
              </a:lnTo>
              <a:lnTo>
                <a:pt x="14" y="18"/>
              </a:lnTo>
              <a:lnTo>
                <a:pt x="13" y="17"/>
              </a:lnTo>
              <a:lnTo>
                <a:pt x="14" y="16"/>
              </a:lnTo>
              <a:lnTo>
                <a:pt x="14" y="15"/>
              </a:lnTo>
              <a:lnTo>
                <a:pt x="16" y="12"/>
              </a:lnTo>
              <a:lnTo>
                <a:pt x="13" y="11"/>
              </a:lnTo>
              <a:lnTo>
                <a:pt x="14" y="8"/>
              </a:lnTo>
              <a:lnTo>
                <a:pt x="15" y="7"/>
              </a:lnTo>
              <a:lnTo>
                <a:pt x="15" y="5"/>
              </a:lnTo>
              <a:lnTo>
                <a:pt x="15" y="4"/>
              </a:lnTo>
              <a:lnTo>
                <a:pt x="16" y="3"/>
              </a:lnTo>
              <a:lnTo>
                <a:pt x="17" y="1"/>
              </a:lnTo>
              <a:lnTo>
                <a:pt x="17" y="0"/>
              </a:lnTo>
              <a:lnTo>
                <a:pt x="19" y="0"/>
              </a:lnTo>
              <a:lnTo>
                <a:pt x="20" y="0"/>
              </a:lnTo>
              <a:lnTo>
                <a:pt x="22" y="0"/>
              </a:lnTo>
              <a:lnTo>
                <a:pt x="24" y="0"/>
              </a:lnTo>
              <a:lnTo>
                <a:pt x="25" y="0"/>
              </a:lnTo>
              <a:lnTo>
                <a:pt x="27" y="1"/>
              </a:lnTo>
              <a:lnTo>
                <a:pt x="28" y="1"/>
              </a:lnTo>
              <a:lnTo>
                <a:pt x="30" y="2"/>
              </a:lnTo>
              <a:lnTo>
                <a:pt x="30" y="4"/>
              </a:lnTo>
              <a:lnTo>
                <a:pt x="29" y="6"/>
              </a:lnTo>
              <a:lnTo>
                <a:pt x="29" y="7"/>
              </a:lnTo>
              <a:lnTo>
                <a:pt x="28" y="9"/>
              </a:lnTo>
              <a:lnTo>
                <a:pt x="28" y="14"/>
              </a:lnTo>
              <a:lnTo>
                <a:pt x="27" y="16"/>
              </a:lnTo>
              <a:lnTo>
                <a:pt x="27" y="18"/>
              </a:lnTo>
              <a:lnTo>
                <a:pt x="26" y="20"/>
              </a:lnTo>
              <a:lnTo>
                <a:pt x="26" y="21"/>
              </a:lnTo>
              <a:lnTo>
                <a:pt x="26" y="25"/>
              </a:lnTo>
              <a:lnTo>
                <a:pt x="25" y="26"/>
              </a:lnTo>
              <a:lnTo>
                <a:pt x="25" y="27"/>
              </a:lnTo>
              <a:lnTo>
                <a:pt x="25" y="28"/>
              </a:lnTo>
              <a:lnTo>
                <a:pt x="24" y="30"/>
              </a:lnTo>
              <a:lnTo>
                <a:pt x="24" y="31"/>
              </a:lnTo>
              <a:lnTo>
                <a:pt x="22" y="31"/>
              </a:lnTo>
              <a:lnTo>
                <a:pt x="23" y="33"/>
              </a:lnTo>
              <a:lnTo>
                <a:pt x="23" y="34"/>
              </a:lnTo>
              <a:lnTo>
                <a:pt x="22" y="35"/>
              </a:lnTo>
              <a:lnTo>
                <a:pt x="22" y="36"/>
              </a:lnTo>
              <a:lnTo>
                <a:pt x="20" y="36"/>
              </a:lnTo>
              <a:lnTo>
                <a:pt x="19" y="36"/>
              </a:lnTo>
              <a:lnTo>
                <a:pt x="18" y="36"/>
              </a:lnTo>
              <a:lnTo>
                <a:pt x="17" y="35"/>
              </a:lnTo>
              <a:lnTo>
                <a:pt x="17" y="36"/>
              </a:lnTo>
              <a:lnTo>
                <a:pt x="17" y="38"/>
              </a:lnTo>
              <a:lnTo>
                <a:pt x="18" y="39"/>
              </a:lnTo>
              <a:lnTo>
                <a:pt x="18" y="40"/>
              </a:lnTo>
              <a:lnTo>
                <a:pt x="18" y="41"/>
              </a:lnTo>
              <a:lnTo>
                <a:pt x="18" y="42"/>
              </a:lnTo>
              <a:lnTo>
                <a:pt x="18" y="43"/>
              </a:lnTo>
              <a:lnTo>
                <a:pt x="18" y="44"/>
              </a:lnTo>
              <a:lnTo>
                <a:pt x="19" y="45"/>
              </a:lnTo>
              <a:lnTo>
                <a:pt x="19" y="46"/>
              </a:lnTo>
              <a:lnTo>
                <a:pt x="18" y="47"/>
              </a:lnTo>
              <a:lnTo>
                <a:pt x="17" y="47"/>
              </a:lnTo>
              <a:lnTo>
                <a:pt x="16" y="47"/>
              </a:lnTo>
              <a:lnTo>
                <a:pt x="15" y="48"/>
              </a:lnTo>
              <a:lnTo>
                <a:pt x="13" y="48"/>
              </a:lnTo>
              <a:lnTo>
                <a:pt x="12" y="48"/>
              </a:lnTo>
              <a:lnTo>
                <a:pt x="11" y="48"/>
              </a:lnTo>
              <a:lnTo>
                <a:pt x="10" y="49"/>
              </a:lnTo>
              <a:lnTo>
                <a:pt x="9" y="49"/>
              </a:lnTo>
              <a:lnTo>
                <a:pt x="8" y="50"/>
              </a:lnTo>
              <a:lnTo>
                <a:pt x="7" y="49"/>
              </a:lnTo>
              <a:lnTo>
                <a:pt x="5" y="49"/>
              </a:lnTo>
              <a:lnTo>
                <a:pt x="4" y="49"/>
              </a:lnTo>
              <a:lnTo>
                <a:pt x="4" y="48"/>
              </a:lnTo>
              <a:lnTo>
                <a:pt x="3" y="48"/>
              </a:lnTo>
              <a:lnTo>
                <a:pt x="3" y="47"/>
              </a:lnTo>
              <a:lnTo>
                <a:pt x="2" y="46"/>
              </a:lnTo>
              <a:lnTo>
                <a:pt x="3" y="45"/>
              </a:lnTo>
              <a:lnTo>
                <a:pt x="1" y="45"/>
              </a:lnTo>
              <a:lnTo>
                <a:pt x="0" y="44"/>
              </a:lnTo>
              <a:lnTo>
                <a:pt x="0" y="43"/>
              </a:lnTo>
              <a:lnTo>
                <a:pt x="0" y="42"/>
              </a:lnTo>
              <a:lnTo>
                <a:pt x="0" y="41"/>
              </a:lnTo>
              <a:lnTo>
                <a:pt x="1" y="40"/>
              </a:lnTo>
              <a:lnTo>
                <a:pt x="1" y="39"/>
              </a:lnTo>
              <a:lnTo>
                <a:pt x="1" y="38"/>
              </a:lnTo>
              <a:lnTo>
                <a:pt x="1" y="37"/>
              </a:lnTo>
              <a:lnTo>
                <a:pt x="1" y="36"/>
              </a:lnTo>
              <a:lnTo>
                <a:pt x="2" y="35"/>
              </a:lnTo>
              <a:lnTo>
                <a:pt x="2" y="34"/>
              </a:lnTo>
              <a:lnTo>
                <a:pt x="1" y="32"/>
              </a:lnTo>
              <a:lnTo>
                <a:pt x="2" y="32"/>
              </a:lnTo>
              <a:lnTo>
                <a:pt x="3" y="31"/>
              </a:lnTo>
              <a:lnTo>
                <a:pt x="3" y="29"/>
              </a:lnTo>
              <a:lnTo>
                <a:pt x="4" y="2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203200</xdr:colOff>
      <xdr:row>24</xdr:row>
      <xdr:rowOff>114300</xdr:rowOff>
    </xdr:from>
    <xdr:to>
      <xdr:col>11</xdr:col>
      <xdr:colOff>457200</xdr:colOff>
      <xdr:row>26</xdr:row>
      <xdr:rowOff>95250</xdr:rowOff>
    </xdr:to>
    <xdr:sp>
      <xdr:nvSpPr>
        <xdr:cNvPr id="2185279" name="Freeform 44"/>
        <xdr:cNvSpPr/>
      </xdr:nvSpPr>
      <xdr:spPr>
        <a:xfrm>
          <a:off x="7589520" y="3885565"/>
          <a:ext cx="254000" cy="285750"/>
        </a:xfrm>
        <a:custGeom>
          <a:avLst/>
          <a:gdLst>
            <a:gd name="txL" fmla="*/ 0 w 25"/>
            <a:gd name="txT" fmla="*/ 0 h 32"/>
            <a:gd name="txR" fmla="*/ 25 w 25"/>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5" h="32">
              <a:moveTo>
                <a:pt x="0" y="30"/>
              </a:moveTo>
              <a:lnTo>
                <a:pt x="1" y="29"/>
              </a:lnTo>
              <a:lnTo>
                <a:pt x="1" y="28"/>
              </a:lnTo>
              <a:lnTo>
                <a:pt x="2" y="27"/>
              </a:lnTo>
              <a:lnTo>
                <a:pt x="2" y="26"/>
              </a:lnTo>
              <a:lnTo>
                <a:pt x="2" y="25"/>
              </a:lnTo>
              <a:lnTo>
                <a:pt x="3" y="26"/>
              </a:lnTo>
              <a:lnTo>
                <a:pt x="4" y="25"/>
              </a:lnTo>
              <a:lnTo>
                <a:pt x="5" y="24"/>
              </a:lnTo>
              <a:lnTo>
                <a:pt x="6" y="23"/>
              </a:lnTo>
              <a:lnTo>
                <a:pt x="6" y="22"/>
              </a:lnTo>
              <a:lnTo>
                <a:pt x="5" y="21"/>
              </a:lnTo>
              <a:lnTo>
                <a:pt x="4" y="20"/>
              </a:lnTo>
              <a:lnTo>
                <a:pt x="5" y="20"/>
              </a:lnTo>
              <a:lnTo>
                <a:pt x="6" y="21"/>
              </a:lnTo>
              <a:lnTo>
                <a:pt x="7" y="21"/>
              </a:lnTo>
              <a:lnTo>
                <a:pt x="8" y="20"/>
              </a:lnTo>
              <a:lnTo>
                <a:pt x="9" y="19"/>
              </a:lnTo>
              <a:lnTo>
                <a:pt x="8" y="18"/>
              </a:lnTo>
              <a:lnTo>
                <a:pt x="8" y="17"/>
              </a:lnTo>
              <a:lnTo>
                <a:pt x="8" y="16"/>
              </a:lnTo>
              <a:lnTo>
                <a:pt x="9" y="15"/>
              </a:lnTo>
              <a:lnTo>
                <a:pt x="9" y="14"/>
              </a:lnTo>
              <a:lnTo>
                <a:pt x="9" y="13"/>
              </a:lnTo>
              <a:lnTo>
                <a:pt x="9" y="12"/>
              </a:lnTo>
              <a:lnTo>
                <a:pt x="9" y="11"/>
              </a:lnTo>
              <a:lnTo>
                <a:pt x="9" y="10"/>
              </a:lnTo>
              <a:lnTo>
                <a:pt x="8" y="9"/>
              </a:lnTo>
              <a:lnTo>
                <a:pt x="8" y="8"/>
              </a:lnTo>
              <a:lnTo>
                <a:pt x="8" y="7"/>
              </a:lnTo>
              <a:lnTo>
                <a:pt x="8" y="6"/>
              </a:lnTo>
              <a:lnTo>
                <a:pt x="8" y="4"/>
              </a:lnTo>
              <a:lnTo>
                <a:pt x="8" y="3"/>
              </a:lnTo>
              <a:lnTo>
                <a:pt x="7" y="2"/>
              </a:lnTo>
              <a:lnTo>
                <a:pt x="7" y="1"/>
              </a:lnTo>
              <a:lnTo>
                <a:pt x="7" y="0"/>
              </a:lnTo>
              <a:lnTo>
                <a:pt x="9" y="0"/>
              </a:lnTo>
              <a:lnTo>
                <a:pt x="10" y="1"/>
              </a:lnTo>
              <a:lnTo>
                <a:pt x="11" y="1"/>
              </a:lnTo>
              <a:lnTo>
                <a:pt x="12" y="1"/>
              </a:lnTo>
              <a:lnTo>
                <a:pt x="13" y="2"/>
              </a:lnTo>
              <a:lnTo>
                <a:pt x="14" y="2"/>
              </a:lnTo>
              <a:lnTo>
                <a:pt x="14" y="3"/>
              </a:lnTo>
              <a:lnTo>
                <a:pt x="13" y="4"/>
              </a:lnTo>
              <a:lnTo>
                <a:pt x="12" y="4"/>
              </a:lnTo>
              <a:lnTo>
                <a:pt x="12" y="5"/>
              </a:lnTo>
              <a:lnTo>
                <a:pt x="12" y="6"/>
              </a:lnTo>
              <a:lnTo>
                <a:pt x="13" y="5"/>
              </a:lnTo>
              <a:lnTo>
                <a:pt x="14" y="5"/>
              </a:lnTo>
              <a:lnTo>
                <a:pt x="15" y="5"/>
              </a:lnTo>
              <a:lnTo>
                <a:pt x="16" y="5"/>
              </a:lnTo>
              <a:lnTo>
                <a:pt x="17" y="6"/>
              </a:lnTo>
              <a:lnTo>
                <a:pt x="18" y="5"/>
              </a:lnTo>
              <a:lnTo>
                <a:pt x="19" y="4"/>
              </a:lnTo>
              <a:lnTo>
                <a:pt x="19" y="5"/>
              </a:lnTo>
              <a:lnTo>
                <a:pt x="20" y="6"/>
              </a:lnTo>
              <a:lnTo>
                <a:pt x="21" y="6"/>
              </a:lnTo>
              <a:lnTo>
                <a:pt x="22" y="6"/>
              </a:lnTo>
              <a:lnTo>
                <a:pt x="23" y="6"/>
              </a:lnTo>
              <a:lnTo>
                <a:pt x="24" y="7"/>
              </a:lnTo>
              <a:lnTo>
                <a:pt x="25" y="8"/>
              </a:lnTo>
              <a:lnTo>
                <a:pt x="24" y="8"/>
              </a:lnTo>
              <a:lnTo>
                <a:pt x="24" y="9"/>
              </a:lnTo>
              <a:lnTo>
                <a:pt x="24" y="11"/>
              </a:lnTo>
              <a:lnTo>
                <a:pt x="24" y="12"/>
              </a:lnTo>
              <a:lnTo>
                <a:pt x="23" y="13"/>
              </a:lnTo>
              <a:lnTo>
                <a:pt x="24" y="14"/>
              </a:lnTo>
              <a:lnTo>
                <a:pt x="23" y="15"/>
              </a:lnTo>
              <a:lnTo>
                <a:pt x="23" y="16"/>
              </a:lnTo>
              <a:lnTo>
                <a:pt x="22" y="17"/>
              </a:lnTo>
              <a:lnTo>
                <a:pt x="21" y="18"/>
              </a:lnTo>
              <a:lnTo>
                <a:pt x="22" y="19"/>
              </a:lnTo>
              <a:lnTo>
                <a:pt x="22" y="20"/>
              </a:lnTo>
              <a:lnTo>
                <a:pt x="21" y="20"/>
              </a:lnTo>
              <a:lnTo>
                <a:pt x="20" y="21"/>
              </a:lnTo>
              <a:lnTo>
                <a:pt x="19" y="21"/>
              </a:lnTo>
              <a:lnTo>
                <a:pt x="19" y="22"/>
              </a:lnTo>
              <a:lnTo>
                <a:pt x="19" y="23"/>
              </a:lnTo>
              <a:lnTo>
                <a:pt x="19" y="24"/>
              </a:lnTo>
              <a:lnTo>
                <a:pt x="18" y="26"/>
              </a:lnTo>
              <a:lnTo>
                <a:pt x="17" y="26"/>
              </a:lnTo>
              <a:lnTo>
                <a:pt x="16" y="27"/>
              </a:lnTo>
              <a:lnTo>
                <a:pt x="16" y="28"/>
              </a:lnTo>
              <a:lnTo>
                <a:pt x="15" y="29"/>
              </a:lnTo>
              <a:lnTo>
                <a:pt x="14" y="29"/>
              </a:lnTo>
              <a:lnTo>
                <a:pt x="13" y="28"/>
              </a:lnTo>
              <a:lnTo>
                <a:pt x="11" y="28"/>
              </a:lnTo>
              <a:lnTo>
                <a:pt x="10" y="28"/>
              </a:lnTo>
              <a:lnTo>
                <a:pt x="9" y="28"/>
              </a:lnTo>
              <a:lnTo>
                <a:pt x="9" y="29"/>
              </a:lnTo>
              <a:lnTo>
                <a:pt x="8" y="29"/>
              </a:lnTo>
              <a:lnTo>
                <a:pt x="7" y="30"/>
              </a:lnTo>
              <a:lnTo>
                <a:pt x="6" y="31"/>
              </a:lnTo>
              <a:lnTo>
                <a:pt x="5" y="32"/>
              </a:lnTo>
              <a:lnTo>
                <a:pt x="4" y="31"/>
              </a:lnTo>
              <a:lnTo>
                <a:pt x="3" y="31"/>
              </a:lnTo>
              <a:lnTo>
                <a:pt x="2" y="31"/>
              </a:lnTo>
              <a:lnTo>
                <a:pt x="0" y="31"/>
              </a:lnTo>
              <a:lnTo>
                <a:pt x="0" y="3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416560</xdr:colOff>
      <xdr:row>25</xdr:row>
      <xdr:rowOff>9525</xdr:rowOff>
    </xdr:from>
    <xdr:to>
      <xdr:col>12</xdr:col>
      <xdr:colOff>223520</xdr:colOff>
      <xdr:row>26</xdr:row>
      <xdr:rowOff>28575</xdr:rowOff>
    </xdr:to>
    <xdr:sp>
      <xdr:nvSpPr>
        <xdr:cNvPr id="2185280" name="Freeform 45"/>
        <xdr:cNvSpPr/>
      </xdr:nvSpPr>
      <xdr:spPr>
        <a:xfrm>
          <a:off x="7802880" y="3933190"/>
          <a:ext cx="457200" cy="171450"/>
        </a:xfrm>
        <a:custGeom>
          <a:avLst/>
          <a:gdLst>
            <a:gd name="txL" fmla="*/ 0 w 45"/>
            <a:gd name="txT" fmla="*/ 0 h 19"/>
            <a:gd name="txR" fmla="*/ 45 w 45"/>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5" h="19">
              <a:moveTo>
                <a:pt x="1" y="10"/>
              </a:moveTo>
              <a:lnTo>
                <a:pt x="2" y="10"/>
              </a:lnTo>
              <a:lnTo>
                <a:pt x="2" y="9"/>
              </a:lnTo>
              <a:lnTo>
                <a:pt x="3" y="8"/>
              </a:lnTo>
              <a:lnTo>
                <a:pt x="2" y="7"/>
              </a:lnTo>
              <a:lnTo>
                <a:pt x="3" y="6"/>
              </a:lnTo>
              <a:lnTo>
                <a:pt x="3" y="5"/>
              </a:lnTo>
              <a:lnTo>
                <a:pt x="3" y="3"/>
              </a:lnTo>
              <a:lnTo>
                <a:pt x="3" y="2"/>
              </a:lnTo>
              <a:lnTo>
                <a:pt x="4" y="2"/>
              </a:lnTo>
              <a:lnTo>
                <a:pt x="5" y="1"/>
              </a:lnTo>
              <a:lnTo>
                <a:pt x="6" y="0"/>
              </a:lnTo>
              <a:lnTo>
                <a:pt x="8" y="0"/>
              </a:lnTo>
              <a:lnTo>
                <a:pt x="9" y="0"/>
              </a:lnTo>
              <a:lnTo>
                <a:pt x="10" y="1"/>
              </a:lnTo>
              <a:lnTo>
                <a:pt x="11" y="1"/>
              </a:lnTo>
              <a:lnTo>
                <a:pt x="12" y="1"/>
              </a:lnTo>
              <a:lnTo>
                <a:pt x="13" y="1"/>
              </a:lnTo>
              <a:lnTo>
                <a:pt x="14" y="1"/>
              </a:lnTo>
              <a:lnTo>
                <a:pt x="15" y="1"/>
              </a:lnTo>
              <a:lnTo>
                <a:pt x="16" y="1"/>
              </a:lnTo>
              <a:lnTo>
                <a:pt x="17" y="2"/>
              </a:lnTo>
              <a:lnTo>
                <a:pt x="19" y="2"/>
              </a:lnTo>
              <a:lnTo>
                <a:pt x="20" y="3"/>
              </a:lnTo>
              <a:lnTo>
                <a:pt x="21" y="3"/>
              </a:lnTo>
              <a:lnTo>
                <a:pt x="22" y="3"/>
              </a:lnTo>
              <a:lnTo>
                <a:pt x="23" y="3"/>
              </a:lnTo>
              <a:lnTo>
                <a:pt x="24" y="3"/>
              </a:lnTo>
              <a:lnTo>
                <a:pt x="25" y="4"/>
              </a:lnTo>
              <a:lnTo>
                <a:pt x="26" y="4"/>
              </a:lnTo>
              <a:lnTo>
                <a:pt x="28" y="4"/>
              </a:lnTo>
              <a:lnTo>
                <a:pt x="29" y="4"/>
              </a:lnTo>
              <a:lnTo>
                <a:pt x="30" y="4"/>
              </a:lnTo>
              <a:lnTo>
                <a:pt x="31" y="4"/>
              </a:lnTo>
              <a:lnTo>
                <a:pt x="32" y="5"/>
              </a:lnTo>
              <a:lnTo>
                <a:pt x="33" y="5"/>
              </a:lnTo>
              <a:lnTo>
                <a:pt x="35" y="5"/>
              </a:lnTo>
              <a:lnTo>
                <a:pt x="36" y="4"/>
              </a:lnTo>
              <a:lnTo>
                <a:pt x="37" y="4"/>
              </a:lnTo>
              <a:lnTo>
                <a:pt x="38" y="4"/>
              </a:lnTo>
              <a:lnTo>
                <a:pt x="39" y="4"/>
              </a:lnTo>
              <a:lnTo>
                <a:pt x="40" y="4"/>
              </a:lnTo>
              <a:lnTo>
                <a:pt x="41" y="4"/>
              </a:lnTo>
              <a:lnTo>
                <a:pt x="43" y="4"/>
              </a:lnTo>
              <a:lnTo>
                <a:pt x="44" y="4"/>
              </a:lnTo>
              <a:lnTo>
                <a:pt x="45" y="4"/>
              </a:lnTo>
              <a:lnTo>
                <a:pt x="45" y="5"/>
              </a:lnTo>
              <a:lnTo>
                <a:pt x="45" y="6"/>
              </a:lnTo>
              <a:lnTo>
                <a:pt x="42" y="7"/>
              </a:lnTo>
              <a:lnTo>
                <a:pt x="41" y="8"/>
              </a:lnTo>
              <a:lnTo>
                <a:pt x="40" y="9"/>
              </a:lnTo>
              <a:lnTo>
                <a:pt x="39" y="9"/>
              </a:lnTo>
              <a:lnTo>
                <a:pt x="38" y="10"/>
              </a:lnTo>
              <a:lnTo>
                <a:pt x="37" y="11"/>
              </a:lnTo>
              <a:lnTo>
                <a:pt x="36" y="11"/>
              </a:lnTo>
              <a:lnTo>
                <a:pt x="35" y="12"/>
              </a:lnTo>
              <a:lnTo>
                <a:pt x="34" y="12"/>
              </a:lnTo>
              <a:lnTo>
                <a:pt x="33" y="13"/>
              </a:lnTo>
              <a:lnTo>
                <a:pt x="32" y="13"/>
              </a:lnTo>
              <a:lnTo>
                <a:pt x="31" y="13"/>
              </a:lnTo>
              <a:lnTo>
                <a:pt x="30" y="12"/>
              </a:lnTo>
              <a:lnTo>
                <a:pt x="29" y="13"/>
              </a:lnTo>
              <a:lnTo>
                <a:pt x="28" y="13"/>
              </a:lnTo>
              <a:lnTo>
                <a:pt x="27" y="13"/>
              </a:lnTo>
              <a:lnTo>
                <a:pt x="25" y="13"/>
              </a:lnTo>
              <a:lnTo>
                <a:pt x="24" y="13"/>
              </a:lnTo>
              <a:lnTo>
                <a:pt x="23" y="14"/>
              </a:lnTo>
              <a:lnTo>
                <a:pt x="23" y="15"/>
              </a:lnTo>
              <a:lnTo>
                <a:pt x="22" y="15"/>
              </a:lnTo>
              <a:lnTo>
                <a:pt x="21" y="16"/>
              </a:lnTo>
              <a:lnTo>
                <a:pt x="20" y="17"/>
              </a:lnTo>
              <a:lnTo>
                <a:pt x="18" y="18"/>
              </a:lnTo>
              <a:lnTo>
                <a:pt x="17" y="19"/>
              </a:lnTo>
              <a:lnTo>
                <a:pt x="16" y="19"/>
              </a:lnTo>
              <a:lnTo>
                <a:pt x="15" y="19"/>
              </a:lnTo>
              <a:lnTo>
                <a:pt x="15" y="18"/>
              </a:lnTo>
              <a:lnTo>
                <a:pt x="14" y="17"/>
              </a:lnTo>
              <a:lnTo>
                <a:pt x="13" y="16"/>
              </a:lnTo>
              <a:lnTo>
                <a:pt x="12" y="16"/>
              </a:lnTo>
              <a:lnTo>
                <a:pt x="11" y="16"/>
              </a:lnTo>
              <a:lnTo>
                <a:pt x="10" y="16"/>
              </a:lnTo>
              <a:lnTo>
                <a:pt x="9" y="16"/>
              </a:lnTo>
              <a:lnTo>
                <a:pt x="8" y="16"/>
              </a:lnTo>
              <a:lnTo>
                <a:pt x="7" y="17"/>
              </a:lnTo>
              <a:lnTo>
                <a:pt x="6" y="17"/>
              </a:lnTo>
              <a:lnTo>
                <a:pt x="5" y="16"/>
              </a:lnTo>
              <a:lnTo>
                <a:pt x="4" y="16"/>
              </a:lnTo>
              <a:lnTo>
                <a:pt x="3" y="15"/>
              </a:lnTo>
              <a:lnTo>
                <a:pt x="2" y="15"/>
              </a:lnTo>
              <a:lnTo>
                <a:pt x="1" y="14"/>
              </a:lnTo>
              <a:lnTo>
                <a:pt x="1" y="13"/>
              </a:lnTo>
              <a:lnTo>
                <a:pt x="0" y="12"/>
              </a:lnTo>
              <a:lnTo>
                <a:pt x="1" y="11"/>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20320</xdr:colOff>
      <xdr:row>22</xdr:row>
      <xdr:rowOff>104775</xdr:rowOff>
    </xdr:from>
    <xdr:to>
      <xdr:col>12</xdr:col>
      <xdr:colOff>386080</xdr:colOff>
      <xdr:row>23</xdr:row>
      <xdr:rowOff>133350</xdr:rowOff>
    </xdr:to>
    <xdr:sp>
      <xdr:nvSpPr>
        <xdr:cNvPr id="2185281" name="Freeform 46"/>
        <xdr:cNvSpPr/>
      </xdr:nvSpPr>
      <xdr:spPr>
        <a:xfrm>
          <a:off x="8056880" y="3571240"/>
          <a:ext cx="365760" cy="180975"/>
        </a:xfrm>
        <a:custGeom>
          <a:avLst/>
          <a:gdLst>
            <a:gd name="txL" fmla="*/ 0 w 36"/>
            <a:gd name="txT" fmla="*/ 0 h 20"/>
            <a:gd name="txR" fmla="*/ 36 w 36"/>
            <a:gd name="txB" fmla="*/ 20 h 20"/>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20">
              <a:moveTo>
                <a:pt x="0" y="19"/>
              </a:moveTo>
              <a:lnTo>
                <a:pt x="0" y="19"/>
              </a:lnTo>
              <a:lnTo>
                <a:pt x="0" y="18"/>
              </a:lnTo>
              <a:lnTo>
                <a:pt x="0" y="17"/>
              </a:lnTo>
              <a:lnTo>
                <a:pt x="1" y="15"/>
              </a:lnTo>
              <a:lnTo>
                <a:pt x="1" y="14"/>
              </a:lnTo>
              <a:lnTo>
                <a:pt x="1" y="13"/>
              </a:lnTo>
              <a:lnTo>
                <a:pt x="1" y="12"/>
              </a:lnTo>
              <a:lnTo>
                <a:pt x="1" y="11"/>
              </a:lnTo>
              <a:lnTo>
                <a:pt x="2" y="10"/>
              </a:lnTo>
              <a:lnTo>
                <a:pt x="2" y="9"/>
              </a:lnTo>
              <a:lnTo>
                <a:pt x="2" y="8"/>
              </a:lnTo>
              <a:lnTo>
                <a:pt x="2" y="7"/>
              </a:lnTo>
              <a:lnTo>
                <a:pt x="2" y="6"/>
              </a:lnTo>
              <a:lnTo>
                <a:pt x="3" y="5"/>
              </a:lnTo>
              <a:lnTo>
                <a:pt x="2" y="4"/>
              </a:lnTo>
              <a:lnTo>
                <a:pt x="1" y="3"/>
              </a:lnTo>
              <a:lnTo>
                <a:pt x="2" y="2"/>
              </a:lnTo>
              <a:lnTo>
                <a:pt x="3" y="2"/>
              </a:lnTo>
              <a:lnTo>
                <a:pt x="4" y="3"/>
              </a:lnTo>
              <a:lnTo>
                <a:pt x="5" y="3"/>
              </a:lnTo>
              <a:lnTo>
                <a:pt x="6" y="2"/>
              </a:lnTo>
              <a:lnTo>
                <a:pt x="7" y="2"/>
              </a:lnTo>
              <a:lnTo>
                <a:pt x="8" y="1"/>
              </a:lnTo>
              <a:lnTo>
                <a:pt x="9" y="0"/>
              </a:lnTo>
              <a:lnTo>
                <a:pt x="10" y="1"/>
              </a:lnTo>
              <a:lnTo>
                <a:pt x="11" y="2"/>
              </a:lnTo>
              <a:lnTo>
                <a:pt x="12" y="3"/>
              </a:lnTo>
              <a:lnTo>
                <a:pt x="12" y="4"/>
              </a:lnTo>
              <a:lnTo>
                <a:pt x="12" y="5"/>
              </a:lnTo>
              <a:lnTo>
                <a:pt x="13" y="6"/>
              </a:lnTo>
              <a:lnTo>
                <a:pt x="14" y="6"/>
              </a:lnTo>
              <a:lnTo>
                <a:pt x="15" y="6"/>
              </a:lnTo>
              <a:lnTo>
                <a:pt x="16" y="7"/>
              </a:lnTo>
              <a:lnTo>
                <a:pt x="17" y="8"/>
              </a:lnTo>
              <a:lnTo>
                <a:pt x="18" y="8"/>
              </a:lnTo>
              <a:lnTo>
                <a:pt x="18" y="9"/>
              </a:lnTo>
              <a:lnTo>
                <a:pt x="20" y="9"/>
              </a:lnTo>
              <a:lnTo>
                <a:pt x="21" y="9"/>
              </a:lnTo>
              <a:lnTo>
                <a:pt x="21" y="8"/>
              </a:lnTo>
              <a:lnTo>
                <a:pt x="22" y="7"/>
              </a:lnTo>
              <a:lnTo>
                <a:pt x="23" y="6"/>
              </a:lnTo>
              <a:lnTo>
                <a:pt x="24" y="7"/>
              </a:lnTo>
              <a:lnTo>
                <a:pt x="25" y="7"/>
              </a:lnTo>
              <a:lnTo>
                <a:pt x="26" y="7"/>
              </a:lnTo>
              <a:lnTo>
                <a:pt x="27" y="7"/>
              </a:lnTo>
              <a:lnTo>
                <a:pt x="28" y="7"/>
              </a:lnTo>
              <a:lnTo>
                <a:pt x="29" y="7"/>
              </a:lnTo>
              <a:lnTo>
                <a:pt x="30" y="8"/>
              </a:lnTo>
              <a:lnTo>
                <a:pt x="31" y="8"/>
              </a:lnTo>
              <a:lnTo>
                <a:pt x="32" y="9"/>
              </a:lnTo>
              <a:lnTo>
                <a:pt x="33" y="8"/>
              </a:lnTo>
              <a:lnTo>
                <a:pt x="34" y="8"/>
              </a:lnTo>
              <a:lnTo>
                <a:pt x="35" y="10"/>
              </a:lnTo>
              <a:lnTo>
                <a:pt x="36" y="11"/>
              </a:lnTo>
              <a:lnTo>
                <a:pt x="35" y="13"/>
              </a:lnTo>
              <a:lnTo>
                <a:pt x="35" y="14"/>
              </a:lnTo>
              <a:lnTo>
                <a:pt x="35" y="15"/>
              </a:lnTo>
              <a:lnTo>
                <a:pt x="35" y="16"/>
              </a:lnTo>
              <a:lnTo>
                <a:pt x="34" y="17"/>
              </a:lnTo>
              <a:lnTo>
                <a:pt x="32" y="17"/>
              </a:lnTo>
              <a:lnTo>
                <a:pt x="31" y="17"/>
              </a:lnTo>
              <a:lnTo>
                <a:pt x="30" y="17"/>
              </a:lnTo>
              <a:lnTo>
                <a:pt x="29" y="17"/>
              </a:lnTo>
              <a:lnTo>
                <a:pt x="28" y="17"/>
              </a:lnTo>
              <a:lnTo>
                <a:pt x="27" y="18"/>
              </a:lnTo>
              <a:lnTo>
                <a:pt x="25" y="18"/>
              </a:lnTo>
              <a:lnTo>
                <a:pt x="24" y="18"/>
              </a:lnTo>
              <a:lnTo>
                <a:pt x="23" y="18"/>
              </a:lnTo>
              <a:lnTo>
                <a:pt x="22" y="18"/>
              </a:lnTo>
              <a:lnTo>
                <a:pt x="21" y="19"/>
              </a:lnTo>
              <a:lnTo>
                <a:pt x="20" y="19"/>
              </a:lnTo>
              <a:lnTo>
                <a:pt x="19" y="19"/>
              </a:lnTo>
              <a:lnTo>
                <a:pt x="18" y="19"/>
              </a:lnTo>
              <a:lnTo>
                <a:pt x="17" y="19"/>
              </a:lnTo>
              <a:lnTo>
                <a:pt x="16" y="20"/>
              </a:lnTo>
              <a:lnTo>
                <a:pt x="14" y="20"/>
              </a:lnTo>
              <a:lnTo>
                <a:pt x="13" y="20"/>
              </a:lnTo>
              <a:lnTo>
                <a:pt x="12" y="20"/>
              </a:lnTo>
              <a:lnTo>
                <a:pt x="11" y="20"/>
              </a:lnTo>
              <a:lnTo>
                <a:pt x="9" y="20"/>
              </a:lnTo>
              <a:lnTo>
                <a:pt x="8" y="20"/>
              </a:lnTo>
              <a:lnTo>
                <a:pt x="7" y="20"/>
              </a:lnTo>
              <a:lnTo>
                <a:pt x="5" y="20"/>
              </a:lnTo>
              <a:lnTo>
                <a:pt x="4" y="20"/>
              </a:lnTo>
              <a:lnTo>
                <a:pt x="3" y="20"/>
              </a:lnTo>
              <a:lnTo>
                <a:pt x="2" y="20"/>
              </a:lnTo>
              <a:lnTo>
                <a:pt x="1" y="20"/>
              </a:lnTo>
              <a:lnTo>
                <a:pt x="0" y="20"/>
              </a:lnTo>
              <a:lnTo>
                <a:pt x="0"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50800</xdr:colOff>
      <xdr:row>23</xdr:row>
      <xdr:rowOff>114300</xdr:rowOff>
    </xdr:from>
    <xdr:to>
      <xdr:col>12</xdr:col>
      <xdr:colOff>375920</xdr:colOff>
      <xdr:row>25</xdr:row>
      <xdr:rowOff>76200</xdr:rowOff>
    </xdr:to>
    <xdr:sp>
      <xdr:nvSpPr>
        <xdr:cNvPr id="2185282" name="Freeform 47"/>
        <xdr:cNvSpPr/>
      </xdr:nvSpPr>
      <xdr:spPr>
        <a:xfrm>
          <a:off x="8087360" y="3733165"/>
          <a:ext cx="325120" cy="266700"/>
        </a:xfrm>
        <a:custGeom>
          <a:avLst/>
          <a:gdLst>
            <a:gd name="txL" fmla="*/ 0 w 32"/>
            <a:gd name="txT" fmla="*/ 0 h 30"/>
            <a:gd name="txR" fmla="*/ 32 w 32"/>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30">
              <a:moveTo>
                <a:pt x="6" y="5"/>
              </a:moveTo>
              <a:lnTo>
                <a:pt x="6" y="5"/>
              </a:lnTo>
              <a:lnTo>
                <a:pt x="6" y="3"/>
              </a:lnTo>
              <a:lnTo>
                <a:pt x="7" y="3"/>
              </a:lnTo>
              <a:lnTo>
                <a:pt x="6" y="2"/>
              </a:lnTo>
              <a:lnTo>
                <a:pt x="8" y="2"/>
              </a:lnTo>
              <a:lnTo>
                <a:pt x="9" y="2"/>
              </a:lnTo>
              <a:lnTo>
                <a:pt x="10" y="2"/>
              </a:lnTo>
              <a:lnTo>
                <a:pt x="11" y="2"/>
              </a:lnTo>
              <a:lnTo>
                <a:pt x="13" y="2"/>
              </a:lnTo>
              <a:lnTo>
                <a:pt x="14" y="1"/>
              </a:lnTo>
              <a:lnTo>
                <a:pt x="15" y="1"/>
              </a:lnTo>
              <a:lnTo>
                <a:pt x="16" y="1"/>
              </a:lnTo>
              <a:lnTo>
                <a:pt x="17" y="1"/>
              </a:lnTo>
              <a:lnTo>
                <a:pt x="18" y="1"/>
              </a:lnTo>
              <a:lnTo>
                <a:pt x="19" y="0"/>
              </a:lnTo>
              <a:lnTo>
                <a:pt x="20" y="0"/>
              </a:lnTo>
              <a:lnTo>
                <a:pt x="21" y="0"/>
              </a:lnTo>
              <a:lnTo>
                <a:pt x="23" y="1"/>
              </a:lnTo>
              <a:lnTo>
                <a:pt x="24" y="1"/>
              </a:lnTo>
              <a:lnTo>
                <a:pt x="24" y="2"/>
              </a:lnTo>
              <a:lnTo>
                <a:pt x="23" y="2"/>
              </a:lnTo>
              <a:lnTo>
                <a:pt x="22" y="3"/>
              </a:lnTo>
              <a:lnTo>
                <a:pt x="22" y="4"/>
              </a:lnTo>
              <a:lnTo>
                <a:pt x="22" y="5"/>
              </a:lnTo>
              <a:lnTo>
                <a:pt x="22" y="6"/>
              </a:lnTo>
              <a:lnTo>
                <a:pt x="22" y="8"/>
              </a:lnTo>
              <a:lnTo>
                <a:pt x="21" y="8"/>
              </a:lnTo>
              <a:lnTo>
                <a:pt x="22" y="9"/>
              </a:lnTo>
              <a:lnTo>
                <a:pt x="23" y="9"/>
              </a:lnTo>
              <a:lnTo>
                <a:pt x="23" y="10"/>
              </a:lnTo>
              <a:lnTo>
                <a:pt x="23" y="11"/>
              </a:lnTo>
              <a:lnTo>
                <a:pt x="24" y="12"/>
              </a:lnTo>
              <a:lnTo>
                <a:pt x="23" y="13"/>
              </a:lnTo>
              <a:lnTo>
                <a:pt x="24" y="13"/>
              </a:lnTo>
              <a:lnTo>
                <a:pt x="25" y="13"/>
              </a:lnTo>
              <a:lnTo>
                <a:pt x="26" y="14"/>
              </a:lnTo>
              <a:lnTo>
                <a:pt x="27" y="14"/>
              </a:lnTo>
              <a:lnTo>
                <a:pt x="27" y="15"/>
              </a:lnTo>
              <a:lnTo>
                <a:pt x="27" y="17"/>
              </a:lnTo>
              <a:lnTo>
                <a:pt x="27" y="18"/>
              </a:lnTo>
              <a:lnTo>
                <a:pt x="26" y="19"/>
              </a:lnTo>
              <a:lnTo>
                <a:pt x="26" y="20"/>
              </a:lnTo>
              <a:lnTo>
                <a:pt x="27" y="21"/>
              </a:lnTo>
              <a:lnTo>
                <a:pt x="28" y="22"/>
              </a:lnTo>
              <a:lnTo>
                <a:pt x="29" y="22"/>
              </a:lnTo>
              <a:lnTo>
                <a:pt x="30" y="23"/>
              </a:lnTo>
              <a:lnTo>
                <a:pt x="31" y="24"/>
              </a:lnTo>
              <a:lnTo>
                <a:pt x="31" y="25"/>
              </a:lnTo>
              <a:lnTo>
                <a:pt x="32" y="26"/>
              </a:lnTo>
              <a:lnTo>
                <a:pt x="32" y="27"/>
              </a:lnTo>
              <a:lnTo>
                <a:pt x="32" y="28"/>
              </a:lnTo>
              <a:lnTo>
                <a:pt x="31" y="30"/>
              </a:lnTo>
              <a:lnTo>
                <a:pt x="30" y="28"/>
              </a:lnTo>
              <a:lnTo>
                <a:pt x="29" y="28"/>
              </a:lnTo>
              <a:lnTo>
                <a:pt x="28" y="28"/>
              </a:lnTo>
              <a:lnTo>
                <a:pt x="27" y="27"/>
              </a:lnTo>
              <a:lnTo>
                <a:pt x="25" y="27"/>
              </a:lnTo>
              <a:lnTo>
                <a:pt x="24" y="27"/>
              </a:lnTo>
              <a:lnTo>
                <a:pt x="23" y="27"/>
              </a:lnTo>
              <a:lnTo>
                <a:pt x="22" y="27"/>
              </a:lnTo>
              <a:lnTo>
                <a:pt x="21" y="27"/>
              </a:lnTo>
              <a:lnTo>
                <a:pt x="19" y="27"/>
              </a:lnTo>
              <a:lnTo>
                <a:pt x="18" y="27"/>
              </a:lnTo>
              <a:lnTo>
                <a:pt x="17" y="27"/>
              </a:lnTo>
              <a:lnTo>
                <a:pt x="16" y="27"/>
              </a:lnTo>
              <a:lnTo>
                <a:pt x="15" y="27"/>
              </a:lnTo>
              <a:lnTo>
                <a:pt x="13" y="27"/>
              </a:lnTo>
              <a:lnTo>
                <a:pt x="12" y="27"/>
              </a:lnTo>
              <a:lnTo>
                <a:pt x="11" y="27"/>
              </a:lnTo>
              <a:lnTo>
                <a:pt x="10" y="27"/>
              </a:lnTo>
              <a:lnTo>
                <a:pt x="9" y="27"/>
              </a:lnTo>
              <a:lnTo>
                <a:pt x="8" y="27"/>
              </a:lnTo>
              <a:lnTo>
                <a:pt x="7" y="28"/>
              </a:lnTo>
              <a:lnTo>
                <a:pt x="5" y="28"/>
              </a:lnTo>
              <a:lnTo>
                <a:pt x="4" y="28"/>
              </a:lnTo>
              <a:lnTo>
                <a:pt x="4" y="27"/>
              </a:lnTo>
              <a:lnTo>
                <a:pt x="3" y="26"/>
              </a:lnTo>
              <a:lnTo>
                <a:pt x="2" y="25"/>
              </a:lnTo>
              <a:lnTo>
                <a:pt x="2" y="24"/>
              </a:lnTo>
              <a:lnTo>
                <a:pt x="1" y="23"/>
              </a:lnTo>
              <a:lnTo>
                <a:pt x="0" y="22"/>
              </a:lnTo>
              <a:lnTo>
                <a:pt x="1" y="22"/>
              </a:lnTo>
              <a:lnTo>
                <a:pt x="2" y="21"/>
              </a:lnTo>
              <a:lnTo>
                <a:pt x="2" y="20"/>
              </a:lnTo>
              <a:lnTo>
                <a:pt x="2" y="19"/>
              </a:lnTo>
              <a:lnTo>
                <a:pt x="3" y="18"/>
              </a:lnTo>
              <a:lnTo>
                <a:pt x="3" y="17"/>
              </a:lnTo>
              <a:lnTo>
                <a:pt x="2" y="16"/>
              </a:lnTo>
              <a:lnTo>
                <a:pt x="3" y="15"/>
              </a:lnTo>
              <a:lnTo>
                <a:pt x="4" y="15"/>
              </a:lnTo>
              <a:lnTo>
                <a:pt x="5" y="14"/>
              </a:lnTo>
              <a:lnTo>
                <a:pt x="4" y="13"/>
              </a:lnTo>
              <a:lnTo>
                <a:pt x="4" y="12"/>
              </a:lnTo>
              <a:lnTo>
                <a:pt x="5" y="11"/>
              </a:lnTo>
              <a:lnTo>
                <a:pt x="4" y="10"/>
              </a:lnTo>
              <a:lnTo>
                <a:pt x="5" y="10"/>
              </a:lnTo>
              <a:lnTo>
                <a:pt x="5" y="9"/>
              </a:lnTo>
              <a:lnTo>
                <a:pt x="5" y="8"/>
              </a:lnTo>
              <a:lnTo>
                <a:pt x="6" y="6"/>
              </a:lnTo>
              <a:lnTo>
                <a:pt x="5" y="5"/>
              </a:lnTo>
              <a:lnTo>
                <a:pt x="6"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365760</xdr:colOff>
      <xdr:row>22</xdr:row>
      <xdr:rowOff>57150</xdr:rowOff>
    </xdr:from>
    <xdr:to>
      <xdr:col>12</xdr:col>
      <xdr:colOff>619760</xdr:colOff>
      <xdr:row>23</xdr:row>
      <xdr:rowOff>114300</xdr:rowOff>
    </xdr:to>
    <xdr:sp>
      <xdr:nvSpPr>
        <xdr:cNvPr id="2185283" name="Freeform 48"/>
        <xdr:cNvSpPr>
          <a:spLocks noEditPoints="1"/>
        </xdr:cNvSpPr>
      </xdr:nvSpPr>
      <xdr:spPr>
        <a:xfrm>
          <a:off x="8402320" y="3523615"/>
          <a:ext cx="254000" cy="209550"/>
        </a:xfrm>
        <a:custGeom>
          <a:avLst/>
          <a:gdLst>
            <a:gd name="txL" fmla="*/ 0 w 25"/>
            <a:gd name="txT" fmla="*/ 0 h 23"/>
            <a:gd name="txR" fmla="*/ 25 w 25"/>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5" h="23">
              <a:moveTo>
                <a:pt x="0" y="22"/>
              </a:moveTo>
              <a:lnTo>
                <a:pt x="0" y="22"/>
              </a:lnTo>
              <a:lnTo>
                <a:pt x="1" y="21"/>
              </a:lnTo>
              <a:lnTo>
                <a:pt x="1" y="20"/>
              </a:lnTo>
              <a:lnTo>
                <a:pt x="1" y="19"/>
              </a:lnTo>
              <a:lnTo>
                <a:pt x="1" y="18"/>
              </a:lnTo>
              <a:lnTo>
                <a:pt x="2" y="16"/>
              </a:lnTo>
              <a:lnTo>
                <a:pt x="1" y="15"/>
              </a:lnTo>
              <a:lnTo>
                <a:pt x="0" y="13"/>
              </a:lnTo>
              <a:lnTo>
                <a:pt x="1" y="13"/>
              </a:lnTo>
              <a:lnTo>
                <a:pt x="2" y="12"/>
              </a:lnTo>
              <a:lnTo>
                <a:pt x="3" y="12"/>
              </a:lnTo>
              <a:lnTo>
                <a:pt x="4" y="12"/>
              </a:lnTo>
              <a:lnTo>
                <a:pt x="5" y="11"/>
              </a:lnTo>
              <a:lnTo>
                <a:pt x="6" y="10"/>
              </a:lnTo>
              <a:lnTo>
                <a:pt x="8" y="10"/>
              </a:lnTo>
              <a:lnTo>
                <a:pt x="9" y="11"/>
              </a:lnTo>
              <a:lnTo>
                <a:pt x="10" y="11"/>
              </a:lnTo>
              <a:lnTo>
                <a:pt x="11" y="10"/>
              </a:lnTo>
              <a:lnTo>
                <a:pt x="11" y="9"/>
              </a:lnTo>
              <a:lnTo>
                <a:pt x="11" y="8"/>
              </a:lnTo>
              <a:lnTo>
                <a:pt x="11" y="7"/>
              </a:lnTo>
              <a:lnTo>
                <a:pt x="11" y="6"/>
              </a:lnTo>
              <a:lnTo>
                <a:pt x="10" y="5"/>
              </a:lnTo>
              <a:lnTo>
                <a:pt x="10" y="4"/>
              </a:lnTo>
              <a:lnTo>
                <a:pt x="9" y="2"/>
              </a:lnTo>
              <a:lnTo>
                <a:pt x="10" y="3"/>
              </a:lnTo>
              <a:lnTo>
                <a:pt x="11" y="2"/>
              </a:lnTo>
              <a:lnTo>
                <a:pt x="12" y="1"/>
              </a:lnTo>
              <a:lnTo>
                <a:pt x="12" y="0"/>
              </a:lnTo>
              <a:lnTo>
                <a:pt x="12" y="1"/>
              </a:lnTo>
              <a:lnTo>
                <a:pt x="13" y="2"/>
              </a:lnTo>
              <a:lnTo>
                <a:pt x="14" y="3"/>
              </a:lnTo>
              <a:lnTo>
                <a:pt x="15" y="2"/>
              </a:lnTo>
              <a:lnTo>
                <a:pt x="16" y="1"/>
              </a:lnTo>
              <a:lnTo>
                <a:pt x="17" y="1"/>
              </a:lnTo>
              <a:lnTo>
                <a:pt x="18" y="1"/>
              </a:lnTo>
              <a:lnTo>
                <a:pt x="18" y="2"/>
              </a:lnTo>
              <a:lnTo>
                <a:pt x="19" y="3"/>
              </a:lnTo>
              <a:lnTo>
                <a:pt x="19" y="4"/>
              </a:lnTo>
              <a:lnTo>
                <a:pt x="20" y="5"/>
              </a:lnTo>
              <a:lnTo>
                <a:pt x="20" y="6"/>
              </a:lnTo>
              <a:lnTo>
                <a:pt x="21" y="5"/>
              </a:lnTo>
              <a:lnTo>
                <a:pt x="22" y="5"/>
              </a:lnTo>
              <a:lnTo>
                <a:pt x="23" y="4"/>
              </a:lnTo>
              <a:lnTo>
                <a:pt x="24" y="4"/>
              </a:lnTo>
              <a:lnTo>
                <a:pt x="25" y="3"/>
              </a:lnTo>
              <a:lnTo>
                <a:pt x="25" y="4"/>
              </a:lnTo>
              <a:lnTo>
                <a:pt x="25" y="6"/>
              </a:lnTo>
              <a:lnTo>
                <a:pt x="25" y="7"/>
              </a:lnTo>
              <a:lnTo>
                <a:pt x="25" y="8"/>
              </a:lnTo>
              <a:lnTo>
                <a:pt x="25" y="9"/>
              </a:lnTo>
              <a:lnTo>
                <a:pt x="25" y="10"/>
              </a:lnTo>
              <a:lnTo>
                <a:pt x="25" y="11"/>
              </a:lnTo>
              <a:lnTo>
                <a:pt x="25" y="12"/>
              </a:lnTo>
              <a:lnTo>
                <a:pt x="25" y="13"/>
              </a:lnTo>
              <a:lnTo>
                <a:pt x="25" y="15"/>
              </a:lnTo>
              <a:lnTo>
                <a:pt x="24" y="16"/>
              </a:lnTo>
              <a:lnTo>
                <a:pt x="23" y="16"/>
              </a:lnTo>
              <a:lnTo>
                <a:pt x="22" y="16"/>
              </a:lnTo>
              <a:lnTo>
                <a:pt x="22" y="17"/>
              </a:lnTo>
              <a:lnTo>
                <a:pt x="22" y="18"/>
              </a:lnTo>
              <a:lnTo>
                <a:pt x="22" y="19"/>
              </a:lnTo>
              <a:lnTo>
                <a:pt x="22" y="21"/>
              </a:lnTo>
              <a:lnTo>
                <a:pt x="21" y="21"/>
              </a:lnTo>
              <a:lnTo>
                <a:pt x="21" y="23"/>
              </a:lnTo>
              <a:lnTo>
                <a:pt x="20" y="23"/>
              </a:lnTo>
              <a:lnTo>
                <a:pt x="19" y="23"/>
              </a:lnTo>
              <a:lnTo>
                <a:pt x="18" y="23"/>
              </a:lnTo>
              <a:lnTo>
                <a:pt x="17" y="23"/>
              </a:lnTo>
              <a:lnTo>
                <a:pt x="15" y="23"/>
              </a:lnTo>
              <a:lnTo>
                <a:pt x="14" y="23"/>
              </a:lnTo>
              <a:lnTo>
                <a:pt x="13" y="23"/>
              </a:lnTo>
              <a:lnTo>
                <a:pt x="12" y="22"/>
              </a:lnTo>
              <a:lnTo>
                <a:pt x="11" y="22"/>
              </a:lnTo>
              <a:lnTo>
                <a:pt x="9" y="22"/>
              </a:lnTo>
              <a:lnTo>
                <a:pt x="8" y="22"/>
              </a:lnTo>
              <a:lnTo>
                <a:pt x="7" y="22"/>
              </a:lnTo>
              <a:lnTo>
                <a:pt x="6" y="22"/>
              </a:lnTo>
              <a:lnTo>
                <a:pt x="5" y="22"/>
              </a:lnTo>
              <a:lnTo>
                <a:pt x="4" y="22"/>
              </a:lnTo>
              <a:lnTo>
                <a:pt x="3" y="22"/>
              </a:lnTo>
              <a:lnTo>
                <a:pt x="2" y="22"/>
              </a:lnTo>
              <a:lnTo>
                <a:pt x="1" y="22"/>
              </a:lnTo>
              <a:lnTo>
                <a:pt x="0" y="22"/>
              </a:lnTo>
              <a:moveTo>
                <a:pt x="25" y="5"/>
              </a:moveTo>
              <a:lnTo>
                <a:pt x="25" y="5"/>
              </a:lnTo>
              <a:lnTo>
                <a:pt x="25" y="4"/>
              </a:lnTo>
              <a:lnTo>
                <a:pt x="25" y="6"/>
              </a:lnTo>
              <a:lnTo>
                <a:pt x="25"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426720</xdr:colOff>
      <xdr:row>23</xdr:row>
      <xdr:rowOff>114300</xdr:rowOff>
    </xdr:from>
    <xdr:to>
      <xdr:col>13</xdr:col>
      <xdr:colOff>213360</xdr:colOff>
      <xdr:row>25</xdr:row>
      <xdr:rowOff>152400</xdr:rowOff>
    </xdr:to>
    <xdr:sp>
      <xdr:nvSpPr>
        <xdr:cNvPr id="2185284" name="Freeform 49"/>
        <xdr:cNvSpPr/>
      </xdr:nvSpPr>
      <xdr:spPr>
        <a:xfrm>
          <a:off x="8463280" y="3733165"/>
          <a:ext cx="436880" cy="342900"/>
        </a:xfrm>
        <a:custGeom>
          <a:avLst/>
          <a:gdLst>
            <a:gd name="txL" fmla="*/ 0 w 43"/>
            <a:gd name="txT" fmla="*/ 0 h 38"/>
            <a:gd name="txR" fmla="*/ 43 w 43"/>
            <a:gd name="txB" fmla="*/ 38 h 38"/>
          </a:gdLst>
          <a:ahLst/>
          <a:cxnLst>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3" h="38">
              <a:moveTo>
                <a:pt x="18" y="3"/>
              </a:moveTo>
              <a:lnTo>
                <a:pt x="18" y="2"/>
              </a:lnTo>
              <a:lnTo>
                <a:pt x="19" y="2"/>
              </a:lnTo>
              <a:lnTo>
                <a:pt x="20" y="1"/>
              </a:lnTo>
              <a:lnTo>
                <a:pt x="20" y="0"/>
              </a:lnTo>
              <a:lnTo>
                <a:pt x="22" y="0"/>
              </a:lnTo>
              <a:lnTo>
                <a:pt x="23" y="0"/>
              </a:lnTo>
              <a:lnTo>
                <a:pt x="24" y="0"/>
              </a:lnTo>
              <a:lnTo>
                <a:pt x="25" y="0"/>
              </a:lnTo>
              <a:lnTo>
                <a:pt x="27" y="0"/>
              </a:lnTo>
              <a:lnTo>
                <a:pt x="28" y="0"/>
              </a:lnTo>
              <a:lnTo>
                <a:pt x="29" y="0"/>
              </a:lnTo>
              <a:lnTo>
                <a:pt x="30" y="0"/>
              </a:lnTo>
              <a:lnTo>
                <a:pt x="31" y="0"/>
              </a:lnTo>
              <a:lnTo>
                <a:pt x="32" y="1"/>
              </a:lnTo>
              <a:lnTo>
                <a:pt x="33" y="1"/>
              </a:lnTo>
              <a:lnTo>
                <a:pt x="34" y="2"/>
              </a:lnTo>
              <a:lnTo>
                <a:pt x="35" y="3"/>
              </a:lnTo>
              <a:lnTo>
                <a:pt x="35" y="5"/>
              </a:lnTo>
              <a:lnTo>
                <a:pt x="36" y="6"/>
              </a:lnTo>
              <a:lnTo>
                <a:pt x="37" y="8"/>
              </a:lnTo>
              <a:lnTo>
                <a:pt x="38" y="9"/>
              </a:lnTo>
              <a:lnTo>
                <a:pt x="38" y="10"/>
              </a:lnTo>
              <a:lnTo>
                <a:pt x="39" y="11"/>
              </a:lnTo>
              <a:lnTo>
                <a:pt x="41" y="12"/>
              </a:lnTo>
              <a:lnTo>
                <a:pt x="42" y="12"/>
              </a:lnTo>
              <a:lnTo>
                <a:pt x="43" y="12"/>
              </a:lnTo>
              <a:lnTo>
                <a:pt x="43" y="14"/>
              </a:lnTo>
              <a:lnTo>
                <a:pt x="43" y="15"/>
              </a:lnTo>
              <a:lnTo>
                <a:pt x="42" y="16"/>
              </a:lnTo>
              <a:lnTo>
                <a:pt x="41" y="16"/>
              </a:lnTo>
              <a:lnTo>
                <a:pt x="40" y="17"/>
              </a:lnTo>
              <a:lnTo>
                <a:pt x="40" y="18"/>
              </a:lnTo>
              <a:lnTo>
                <a:pt x="39" y="19"/>
              </a:lnTo>
              <a:lnTo>
                <a:pt x="37" y="20"/>
              </a:lnTo>
              <a:lnTo>
                <a:pt x="36" y="20"/>
              </a:lnTo>
              <a:lnTo>
                <a:pt x="35" y="20"/>
              </a:lnTo>
              <a:lnTo>
                <a:pt x="34" y="19"/>
              </a:lnTo>
              <a:lnTo>
                <a:pt x="34" y="20"/>
              </a:lnTo>
              <a:lnTo>
                <a:pt x="32" y="20"/>
              </a:lnTo>
              <a:lnTo>
                <a:pt x="31" y="21"/>
              </a:lnTo>
              <a:lnTo>
                <a:pt x="31" y="22"/>
              </a:lnTo>
              <a:lnTo>
                <a:pt x="31" y="23"/>
              </a:lnTo>
              <a:lnTo>
                <a:pt x="30" y="24"/>
              </a:lnTo>
              <a:lnTo>
                <a:pt x="30" y="25"/>
              </a:lnTo>
              <a:lnTo>
                <a:pt x="29" y="25"/>
              </a:lnTo>
              <a:lnTo>
                <a:pt x="28" y="25"/>
              </a:lnTo>
              <a:lnTo>
                <a:pt x="27" y="26"/>
              </a:lnTo>
              <a:lnTo>
                <a:pt x="26" y="27"/>
              </a:lnTo>
              <a:lnTo>
                <a:pt x="27" y="28"/>
              </a:lnTo>
              <a:lnTo>
                <a:pt x="26" y="29"/>
              </a:lnTo>
              <a:lnTo>
                <a:pt x="25" y="30"/>
              </a:lnTo>
              <a:lnTo>
                <a:pt x="25" y="31"/>
              </a:lnTo>
              <a:lnTo>
                <a:pt x="24" y="31"/>
              </a:lnTo>
              <a:lnTo>
                <a:pt x="23" y="32"/>
              </a:lnTo>
              <a:lnTo>
                <a:pt x="22" y="32"/>
              </a:lnTo>
              <a:lnTo>
                <a:pt x="21" y="33"/>
              </a:lnTo>
              <a:lnTo>
                <a:pt x="20" y="33"/>
              </a:lnTo>
              <a:lnTo>
                <a:pt x="20" y="34"/>
              </a:lnTo>
              <a:lnTo>
                <a:pt x="19" y="35"/>
              </a:lnTo>
              <a:lnTo>
                <a:pt x="18" y="34"/>
              </a:lnTo>
              <a:lnTo>
                <a:pt x="15" y="36"/>
              </a:lnTo>
              <a:lnTo>
                <a:pt x="14" y="36"/>
              </a:lnTo>
              <a:lnTo>
                <a:pt x="13" y="35"/>
              </a:lnTo>
              <a:lnTo>
                <a:pt x="12" y="35"/>
              </a:lnTo>
              <a:lnTo>
                <a:pt x="11" y="36"/>
              </a:lnTo>
              <a:lnTo>
                <a:pt x="11" y="37"/>
              </a:lnTo>
              <a:lnTo>
                <a:pt x="10" y="38"/>
              </a:lnTo>
              <a:lnTo>
                <a:pt x="9" y="37"/>
              </a:lnTo>
              <a:lnTo>
                <a:pt x="8" y="36"/>
              </a:lnTo>
              <a:lnTo>
                <a:pt x="7" y="36"/>
              </a:lnTo>
              <a:lnTo>
                <a:pt x="6" y="35"/>
              </a:lnTo>
              <a:lnTo>
                <a:pt x="5" y="35"/>
              </a:lnTo>
              <a:lnTo>
                <a:pt x="4" y="34"/>
              </a:lnTo>
              <a:lnTo>
                <a:pt x="1" y="33"/>
              </a:lnTo>
              <a:lnTo>
                <a:pt x="2" y="32"/>
              </a:lnTo>
              <a:lnTo>
                <a:pt x="3" y="32"/>
              </a:lnTo>
              <a:lnTo>
                <a:pt x="1" y="29"/>
              </a:lnTo>
              <a:lnTo>
                <a:pt x="1" y="27"/>
              </a:lnTo>
              <a:lnTo>
                <a:pt x="0" y="26"/>
              </a:lnTo>
              <a:lnTo>
                <a:pt x="1" y="25"/>
              </a:lnTo>
              <a:lnTo>
                <a:pt x="2" y="24"/>
              </a:lnTo>
              <a:lnTo>
                <a:pt x="3" y="24"/>
              </a:lnTo>
              <a:lnTo>
                <a:pt x="4" y="23"/>
              </a:lnTo>
              <a:lnTo>
                <a:pt x="6" y="22"/>
              </a:lnTo>
              <a:lnTo>
                <a:pt x="7" y="22"/>
              </a:lnTo>
              <a:lnTo>
                <a:pt x="7" y="21"/>
              </a:lnTo>
              <a:lnTo>
                <a:pt x="7" y="20"/>
              </a:lnTo>
              <a:lnTo>
                <a:pt x="6" y="19"/>
              </a:lnTo>
              <a:lnTo>
                <a:pt x="5" y="18"/>
              </a:lnTo>
              <a:lnTo>
                <a:pt x="4" y="17"/>
              </a:lnTo>
              <a:lnTo>
                <a:pt x="6" y="17"/>
              </a:lnTo>
              <a:lnTo>
                <a:pt x="7" y="16"/>
              </a:lnTo>
              <a:lnTo>
                <a:pt x="8" y="16"/>
              </a:lnTo>
              <a:lnTo>
                <a:pt x="10" y="16"/>
              </a:lnTo>
              <a:lnTo>
                <a:pt x="10" y="15"/>
              </a:lnTo>
              <a:lnTo>
                <a:pt x="10" y="14"/>
              </a:lnTo>
              <a:lnTo>
                <a:pt x="10" y="13"/>
              </a:lnTo>
              <a:lnTo>
                <a:pt x="9" y="12"/>
              </a:lnTo>
              <a:lnTo>
                <a:pt x="9" y="11"/>
              </a:lnTo>
              <a:lnTo>
                <a:pt x="10" y="11"/>
              </a:lnTo>
              <a:lnTo>
                <a:pt x="10" y="10"/>
              </a:lnTo>
              <a:lnTo>
                <a:pt x="9" y="10"/>
              </a:lnTo>
              <a:lnTo>
                <a:pt x="10" y="9"/>
              </a:lnTo>
              <a:lnTo>
                <a:pt x="10" y="8"/>
              </a:lnTo>
              <a:lnTo>
                <a:pt x="11" y="9"/>
              </a:lnTo>
              <a:lnTo>
                <a:pt x="12" y="8"/>
              </a:lnTo>
              <a:lnTo>
                <a:pt x="13" y="7"/>
              </a:lnTo>
              <a:lnTo>
                <a:pt x="14" y="7"/>
              </a:lnTo>
              <a:lnTo>
                <a:pt x="16" y="7"/>
              </a:lnTo>
              <a:lnTo>
                <a:pt x="17" y="6"/>
              </a:lnTo>
              <a:lnTo>
                <a:pt x="17" y="5"/>
              </a:lnTo>
              <a:lnTo>
                <a:pt x="17" y="3"/>
              </a:lnTo>
              <a:lnTo>
                <a:pt x="18"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497840</xdr:colOff>
      <xdr:row>26</xdr:row>
      <xdr:rowOff>76200</xdr:rowOff>
    </xdr:from>
    <xdr:to>
      <xdr:col>12</xdr:col>
      <xdr:colOff>375920</xdr:colOff>
      <xdr:row>29</xdr:row>
      <xdr:rowOff>38100</xdr:rowOff>
    </xdr:to>
    <xdr:sp>
      <xdr:nvSpPr>
        <xdr:cNvPr id="2185285" name="Freeform 50"/>
        <xdr:cNvSpPr/>
      </xdr:nvSpPr>
      <xdr:spPr>
        <a:xfrm>
          <a:off x="7884160" y="4152265"/>
          <a:ext cx="528320" cy="419100"/>
        </a:xfrm>
        <a:custGeom>
          <a:avLst/>
          <a:gdLst>
            <a:gd name="txL" fmla="*/ 0 w 52"/>
            <a:gd name="txT" fmla="*/ 0 h 46"/>
            <a:gd name="txR" fmla="*/ 52 w 52"/>
            <a:gd name="txB" fmla="*/ 46 h 4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52" h="46">
              <a:moveTo>
                <a:pt x="0" y="24"/>
              </a:moveTo>
              <a:lnTo>
                <a:pt x="1" y="24"/>
              </a:lnTo>
              <a:lnTo>
                <a:pt x="2" y="23"/>
              </a:lnTo>
              <a:lnTo>
                <a:pt x="3" y="23"/>
              </a:lnTo>
              <a:lnTo>
                <a:pt x="4" y="23"/>
              </a:lnTo>
              <a:lnTo>
                <a:pt x="5" y="22"/>
              </a:lnTo>
              <a:lnTo>
                <a:pt x="6" y="21"/>
              </a:lnTo>
              <a:lnTo>
                <a:pt x="7" y="20"/>
              </a:lnTo>
              <a:lnTo>
                <a:pt x="7" y="19"/>
              </a:lnTo>
              <a:lnTo>
                <a:pt x="8" y="19"/>
              </a:lnTo>
              <a:lnTo>
                <a:pt x="8" y="18"/>
              </a:lnTo>
              <a:lnTo>
                <a:pt x="7" y="17"/>
              </a:lnTo>
              <a:lnTo>
                <a:pt x="7" y="16"/>
              </a:lnTo>
              <a:lnTo>
                <a:pt x="7" y="15"/>
              </a:lnTo>
              <a:lnTo>
                <a:pt x="8" y="14"/>
              </a:lnTo>
              <a:lnTo>
                <a:pt x="8" y="13"/>
              </a:lnTo>
              <a:lnTo>
                <a:pt x="9" y="12"/>
              </a:lnTo>
              <a:lnTo>
                <a:pt x="10" y="11"/>
              </a:lnTo>
              <a:lnTo>
                <a:pt x="10" y="10"/>
              </a:lnTo>
              <a:lnTo>
                <a:pt x="10" y="9"/>
              </a:lnTo>
              <a:lnTo>
                <a:pt x="10" y="8"/>
              </a:lnTo>
              <a:lnTo>
                <a:pt x="10" y="7"/>
              </a:lnTo>
              <a:lnTo>
                <a:pt x="9" y="6"/>
              </a:lnTo>
              <a:lnTo>
                <a:pt x="9" y="5"/>
              </a:lnTo>
              <a:lnTo>
                <a:pt x="10" y="5"/>
              </a:lnTo>
              <a:lnTo>
                <a:pt x="11" y="6"/>
              </a:lnTo>
              <a:lnTo>
                <a:pt x="12" y="5"/>
              </a:lnTo>
              <a:lnTo>
                <a:pt x="13" y="5"/>
              </a:lnTo>
              <a:lnTo>
                <a:pt x="14" y="5"/>
              </a:lnTo>
              <a:lnTo>
                <a:pt x="15" y="4"/>
              </a:lnTo>
              <a:lnTo>
                <a:pt x="14" y="3"/>
              </a:lnTo>
              <a:lnTo>
                <a:pt x="15" y="3"/>
              </a:lnTo>
              <a:lnTo>
                <a:pt x="17" y="3"/>
              </a:lnTo>
              <a:lnTo>
                <a:pt x="18" y="3"/>
              </a:lnTo>
              <a:lnTo>
                <a:pt x="19" y="2"/>
              </a:lnTo>
              <a:lnTo>
                <a:pt x="20" y="2"/>
              </a:lnTo>
              <a:lnTo>
                <a:pt x="21" y="2"/>
              </a:lnTo>
              <a:lnTo>
                <a:pt x="22" y="2"/>
              </a:lnTo>
              <a:lnTo>
                <a:pt x="23" y="2"/>
              </a:lnTo>
              <a:lnTo>
                <a:pt x="25" y="1"/>
              </a:lnTo>
              <a:lnTo>
                <a:pt x="26" y="1"/>
              </a:lnTo>
              <a:lnTo>
                <a:pt x="27" y="1"/>
              </a:lnTo>
              <a:lnTo>
                <a:pt x="28" y="2"/>
              </a:lnTo>
              <a:lnTo>
                <a:pt x="28" y="3"/>
              </a:lnTo>
              <a:lnTo>
                <a:pt x="30" y="4"/>
              </a:lnTo>
              <a:lnTo>
                <a:pt x="30" y="5"/>
              </a:lnTo>
              <a:lnTo>
                <a:pt x="31" y="6"/>
              </a:lnTo>
              <a:lnTo>
                <a:pt x="33" y="6"/>
              </a:lnTo>
              <a:lnTo>
                <a:pt x="34" y="5"/>
              </a:lnTo>
              <a:lnTo>
                <a:pt x="34" y="4"/>
              </a:lnTo>
              <a:lnTo>
                <a:pt x="35" y="3"/>
              </a:lnTo>
              <a:lnTo>
                <a:pt x="36" y="4"/>
              </a:lnTo>
              <a:lnTo>
                <a:pt x="37" y="3"/>
              </a:lnTo>
              <a:lnTo>
                <a:pt x="38" y="2"/>
              </a:lnTo>
              <a:lnTo>
                <a:pt x="38" y="1"/>
              </a:lnTo>
              <a:lnTo>
                <a:pt x="39" y="1"/>
              </a:lnTo>
              <a:lnTo>
                <a:pt x="40" y="2"/>
              </a:lnTo>
              <a:lnTo>
                <a:pt x="41" y="2"/>
              </a:lnTo>
              <a:lnTo>
                <a:pt x="42" y="1"/>
              </a:lnTo>
              <a:lnTo>
                <a:pt x="43" y="1"/>
              </a:lnTo>
              <a:lnTo>
                <a:pt x="44" y="2"/>
              </a:lnTo>
              <a:lnTo>
                <a:pt x="45" y="2"/>
              </a:lnTo>
              <a:lnTo>
                <a:pt x="46" y="2"/>
              </a:lnTo>
              <a:lnTo>
                <a:pt x="48" y="1"/>
              </a:lnTo>
              <a:lnTo>
                <a:pt x="48" y="0"/>
              </a:lnTo>
              <a:lnTo>
                <a:pt x="49" y="1"/>
              </a:lnTo>
              <a:lnTo>
                <a:pt x="50" y="2"/>
              </a:lnTo>
              <a:lnTo>
                <a:pt x="50" y="3"/>
              </a:lnTo>
              <a:lnTo>
                <a:pt x="51" y="3"/>
              </a:lnTo>
              <a:lnTo>
                <a:pt x="52" y="5"/>
              </a:lnTo>
              <a:lnTo>
                <a:pt x="52" y="6"/>
              </a:lnTo>
              <a:lnTo>
                <a:pt x="52" y="7"/>
              </a:lnTo>
              <a:lnTo>
                <a:pt x="52" y="9"/>
              </a:lnTo>
              <a:lnTo>
                <a:pt x="51" y="10"/>
              </a:lnTo>
              <a:lnTo>
                <a:pt x="51" y="11"/>
              </a:lnTo>
              <a:lnTo>
                <a:pt x="51" y="12"/>
              </a:lnTo>
              <a:lnTo>
                <a:pt x="50" y="13"/>
              </a:lnTo>
              <a:lnTo>
                <a:pt x="50" y="14"/>
              </a:lnTo>
              <a:lnTo>
                <a:pt x="50" y="16"/>
              </a:lnTo>
              <a:lnTo>
                <a:pt x="49" y="17"/>
              </a:lnTo>
              <a:lnTo>
                <a:pt x="49" y="18"/>
              </a:lnTo>
              <a:lnTo>
                <a:pt x="50" y="20"/>
              </a:lnTo>
              <a:lnTo>
                <a:pt x="50" y="21"/>
              </a:lnTo>
              <a:lnTo>
                <a:pt x="49" y="23"/>
              </a:lnTo>
              <a:lnTo>
                <a:pt x="49" y="24"/>
              </a:lnTo>
              <a:lnTo>
                <a:pt x="48" y="25"/>
              </a:lnTo>
              <a:lnTo>
                <a:pt x="47" y="26"/>
              </a:lnTo>
              <a:lnTo>
                <a:pt x="48" y="27"/>
              </a:lnTo>
              <a:lnTo>
                <a:pt x="49" y="28"/>
              </a:lnTo>
              <a:lnTo>
                <a:pt x="50" y="28"/>
              </a:lnTo>
              <a:lnTo>
                <a:pt x="51" y="29"/>
              </a:lnTo>
              <a:lnTo>
                <a:pt x="51" y="30"/>
              </a:lnTo>
              <a:lnTo>
                <a:pt x="50" y="31"/>
              </a:lnTo>
              <a:lnTo>
                <a:pt x="48" y="31"/>
              </a:lnTo>
              <a:lnTo>
                <a:pt x="47" y="31"/>
              </a:lnTo>
              <a:lnTo>
                <a:pt x="47" y="32"/>
              </a:lnTo>
              <a:lnTo>
                <a:pt x="47" y="33"/>
              </a:lnTo>
              <a:lnTo>
                <a:pt x="47" y="35"/>
              </a:lnTo>
              <a:lnTo>
                <a:pt x="47" y="36"/>
              </a:lnTo>
              <a:lnTo>
                <a:pt x="47" y="37"/>
              </a:lnTo>
              <a:lnTo>
                <a:pt x="46" y="38"/>
              </a:lnTo>
              <a:lnTo>
                <a:pt x="46" y="39"/>
              </a:lnTo>
              <a:lnTo>
                <a:pt x="46" y="40"/>
              </a:lnTo>
              <a:lnTo>
                <a:pt x="48" y="41"/>
              </a:lnTo>
              <a:lnTo>
                <a:pt x="50" y="41"/>
              </a:lnTo>
              <a:lnTo>
                <a:pt x="50" y="42"/>
              </a:lnTo>
              <a:lnTo>
                <a:pt x="50" y="45"/>
              </a:lnTo>
              <a:lnTo>
                <a:pt x="49" y="46"/>
              </a:lnTo>
              <a:lnTo>
                <a:pt x="48" y="46"/>
              </a:lnTo>
              <a:lnTo>
                <a:pt x="47" y="45"/>
              </a:lnTo>
              <a:lnTo>
                <a:pt x="45" y="46"/>
              </a:lnTo>
              <a:lnTo>
                <a:pt x="44" y="45"/>
              </a:lnTo>
              <a:lnTo>
                <a:pt x="43" y="45"/>
              </a:lnTo>
              <a:lnTo>
                <a:pt x="42" y="44"/>
              </a:lnTo>
              <a:lnTo>
                <a:pt x="41" y="44"/>
              </a:lnTo>
              <a:lnTo>
                <a:pt x="40" y="43"/>
              </a:lnTo>
              <a:lnTo>
                <a:pt x="39" y="43"/>
              </a:lnTo>
              <a:lnTo>
                <a:pt x="37" y="42"/>
              </a:lnTo>
              <a:lnTo>
                <a:pt x="36" y="41"/>
              </a:lnTo>
              <a:lnTo>
                <a:pt x="35" y="41"/>
              </a:lnTo>
              <a:lnTo>
                <a:pt x="34" y="40"/>
              </a:lnTo>
              <a:lnTo>
                <a:pt x="32" y="39"/>
              </a:lnTo>
              <a:lnTo>
                <a:pt x="31" y="38"/>
              </a:lnTo>
              <a:lnTo>
                <a:pt x="30" y="38"/>
              </a:lnTo>
              <a:lnTo>
                <a:pt x="29" y="37"/>
              </a:lnTo>
              <a:lnTo>
                <a:pt x="28" y="37"/>
              </a:lnTo>
              <a:lnTo>
                <a:pt x="27" y="37"/>
              </a:lnTo>
              <a:lnTo>
                <a:pt x="26" y="36"/>
              </a:lnTo>
              <a:lnTo>
                <a:pt x="25" y="36"/>
              </a:lnTo>
              <a:lnTo>
                <a:pt x="24" y="36"/>
              </a:lnTo>
              <a:lnTo>
                <a:pt x="22" y="36"/>
              </a:lnTo>
              <a:lnTo>
                <a:pt x="21" y="36"/>
              </a:lnTo>
              <a:lnTo>
                <a:pt x="20" y="37"/>
              </a:lnTo>
              <a:lnTo>
                <a:pt x="19" y="37"/>
              </a:lnTo>
              <a:lnTo>
                <a:pt x="18" y="38"/>
              </a:lnTo>
              <a:lnTo>
                <a:pt x="16" y="39"/>
              </a:lnTo>
              <a:lnTo>
                <a:pt x="14" y="39"/>
              </a:lnTo>
              <a:lnTo>
                <a:pt x="13" y="39"/>
              </a:lnTo>
              <a:lnTo>
                <a:pt x="11" y="39"/>
              </a:lnTo>
              <a:lnTo>
                <a:pt x="10" y="40"/>
              </a:lnTo>
              <a:lnTo>
                <a:pt x="9" y="40"/>
              </a:lnTo>
              <a:lnTo>
                <a:pt x="8" y="39"/>
              </a:lnTo>
              <a:lnTo>
                <a:pt x="7" y="39"/>
              </a:lnTo>
              <a:lnTo>
                <a:pt x="5" y="39"/>
              </a:lnTo>
              <a:lnTo>
                <a:pt x="4" y="38"/>
              </a:lnTo>
              <a:lnTo>
                <a:pt x="4" y="36"/>
              </a:lnTo>
              <a:lnTo>
                <a:pt x="5" y="35"/>
              </a:lnTo>
              <a:lnTo>
                <a:pt x="6" y="33"/>
              </a:lnTo>
              <a:lnTo>
                <a:pt x="6" y="32"/>
              </a:lnTo>
              <a:lnTo>
                <a:pt x="6" y="31"/>
              </a:lnTo>
              <a:lnTo>
                <a:pt x="6" y="30"/>
              </a:lnTo>
              <a:lnTo>
                <a:pt x="5" y="29"/>
              </a:lnTo>
              <a:lnTo>
                <a:pt x="4" y="28"/>
              </a:lnTo>
              <a:lnTo>
                <a:pt x="3" y="27"/>
              </a:lnTo>
              <a:lnTo>
                <a:pt x="3" y="26"/>
              </a:lnTo>
              <a:lnTo>
                <a:pt x="2" y="26"/>
              </a:lnTo>
              <a:lnTo>
                <a:pt x="1" y="25"/>
              </a:lnTo>
              <a:lnTo>
                <a:pt x="0"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447040</xdr:colOff>
      <xdr:row>23</xdr:row>
      <xdr:rowOff>123825</xdr:rowOff>
    </xdr:from>
    <xdr:to>
      <xdr:col>12</xdr:col>
      <xdr:colOff>121920</xdr:colOff>
      <xdr:row>25</xdr:row>
      <xdr:rowOff>57150</xdr:rowOff>
    </xdr:to>
    <xdr:sp>
      <xdr:nvSpPr>
        <xdr:cNvPr id="2185286" name="Freeform 51"/>
        <xdr:cNvSpPr/>
      </xdr:nvSpPr>
      <xdr:spPr>
        <a:xfrm>
          <a:off x="7833360" y="3742690"/>
          <a:ext cx="325120" cy="238125"/>
        </a:xfrm>
        <a:custGeom>
          <a:avLst/>
          <a:gdLst>
            <a:gd name="txL" fmla="*/ 0 w 32"/>
            <a:gd name="txT" fmla="*/ 0 h 27"/>
            <a:gd name="txR" fmla="*/ 32 w 32"/>
            <a:gd name="txB" fmla="*/ 27 h 2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2" h="27">
              <a:moveTo>
                <a:pt x="5" y="0"/>
              </a:moveTo>
              <a:lnTo>
                <a:pt x="6" y="0"/>
              </a:lnTo>
              <a:lnTo>
                <a:pt x="7" y="0"/>
              </a:lnTo>
              <a:lnTo>
                <a:pt x="8" y="1"/>
              </a:lnTo>
              <a:lnTo>
                <a:pt x="10" y="1"/>
              </a:lnTo>
              <a:lnTo>
                <a:pt x="11" y="1"/>
              </a:lnTo>
              <a:lnTo>
                <a:pt x="12" y="1"/>
              </a:lnTo>
              <a:lnTo>
                <a:pt x="13" y="1"/>
              </a:lnTo>
              <a:lnTo>
                <a:pt x="14" y="1"/>
              </a:lnTo>
              <a:lnTo>
                <a:pt x="15" y="1"/>
              </a:lnTo>
              <a:lnTo>
                <a:pt x="16" y="1"/>
              </a:lnTo>
              <a:lnTo>
                <a:pt x="18" y="1"/>
              </a:lnTo>
              <a:lnTo>
                <a:pt x="19" y="1"/>
              </a:lnTo>
              <a:lnTo>
                <a:pt x="20" y="1"/>
              </a:lnTo>
              <a:lnTo>
                <a:pt x="22" y="1"/>
              </a:lnTo>
              <a:lnTo>
                <a:pt x="23" y="1"/>
              </a:lnTo>
              <a:lnTo>
                <a:pt x="24" y="1"/>
              </a:lnTo>
              <a:lnTo>
                <a:pt x="25" y="1"/>
              </a:lnTo>
              <a:lnTo>
                <a:pt x="26" y="1"/>
              </a:lnTo>
              <a:lnTo>
                <a:pt x="27" y="1"/>
              </a:lnTo>
              <a:lnTo>
                <a:pt x="29" y="1"/>
              </a:lnTo>
              <a:lnTo>
                <a:pt x="30" y="1"/>
              </a:lnTo>
              <a:lnTo>
                <a:pt x="31" y="1"/>
              </a:lnTo>
              <a:lnTo>
                <a:pt x="32" y="2"/>
              </a:lnTo>
              <a:lnTo>
                <a:pt x="31" y="2"/>
              </a:lnTo>
              <a:lnTo>
                <a:pt x="31" y="4"/>
              </a:lnTo>
              <a:lnTo>
                <a:pt x="30" y="4"/>
              </a:lnTo>
              <a:lnTo>
                <a:pt x="31" y="5"/>
              </a:lnTo>
              <a:lnTo>
                <a:pt x="30" y="7"/>
              </a:lnTo>
              <a:lnTo>
                <a:pt x="30" y="8"/>
              </a:lnTo>
              <a:lnTo>
                <a:pt x="30" y="9"/>
              </a:lnTo>
              <a:lnTo>
                <a:pt x="29" y="9"/>
              </a:lnTo>
              <a:lnTo>
                <a:pt x="30" y="10"/>
              </a:lnTo>
              <a:lnTo>
                <a:pt x="29" y="11"/>
              </a:lnTo>
              <a:lnTo>
                <a:pt x="29" y="12"/>
              </a:lnTo>
              <a:lnTo>
                <a:pt x="30" y="13"/>
              </a:lnTo>
              <a:lnTo>
                <a:pt x="29" y="14"/>
              </a:lnTo>
              <a:lnTo>
                <a:pt x="28" y="14"/>
              </a:lnTo>
              <a:lnTo>
                <a:pt x="27" y="15"/>
              </a:lnTo>
              <a:lnTo>
                <a:pt x="28" y="16"/>
              </a:lnTo>
              <a:lnTo>
                <a:pt x="28" y="17"/>
              </a:lnTo>
              <a:lnTo>
                <a:pt x="27" y="18"/>
              </a:lnTo>
              <a:lnTo>
                <a:pt x="27" y="19"/>
              </a:lnTo>
              <a:lnTo>
                <a:pt x="27" y="20"/>
              </a:lnTo>
              <a:lnTo>
                <a:pt x="26" y="21"/>
              </a:lnTo>
              <a:lnTo>
                <a:pt x="25" y="21"/>
              </a:lnTo>
              <a:lnTo>
                <a:pt x="26" y="22"/>
              </a:lnTo>
              <a:lnTo>
                <a:pt x="27" y="23"/>
              </a:lnTo>
              <a:lnTo>
                <a:pt x="27" y="24"/>
              </a:lnTo>
              <a:lnTo>
                <a:pt x="28" y="25"/>
              </a:lnTo>
              <a:lnTo>
                <a:pt x="29" y="26"/>
              </a:lnTo>
              <a:lnTo>
                <a:pt x="29" y="27"/>
              </a:lnTo>
              <a:lnTo>
                <a:pt x="28" y="26"/>
              </a:lnTo>
              <a:lnTo>
                <a:pt x="27" y="26"/>
              </a:lnTo>
              <a:lnTo>
                <a:pt x="26" y="26"/>
              </a:lnTo>
              <a:lnTo>
                <a:pt x="25" y="26"/>
              </a:lnTo>
              <a:lnTo>
                <a:pt x="23" y="26"/>
              </a:lnTo>
              <a:lnTo>
                <a:pt x="22" y="26"/>
              </a:lnTo>
              <a:lnTo>
                <a:pt x="21" y="25"/>
              </a:lnTo>
              <a:lnTo>
                <a:pt x="20" y="25"/>
              </a:lnTo>
              <a:lnTo>
                <a:pt x="19" y="25"/>
              </a:lnTo>
              <a:lnTo>
                <a:pt x="18" y="25"/>
              </a:lnTo>
              <a:lnTo>
                <a:pt x="17" y="25"/>
              </a:lnTo>
              <a:lnTo>
                <a:pt x="16" y="24"/>
              </a:lnTo>
              <a:lnTo>
                <a:pt x="14" y="24"/>
              </a:lnTo>
              <a:lnTo>
                <a:pt x="13" y="23"/>
              </a:lnTo>
              <a:lnTo>
                <a:pt x="12" y="23"/>
              </a:lnTo>
              <a:lnTo>
                <a:pt x="11" y="23"/>
              </a:lnTo>
              <a:lnTo>
                <a:pt x="10" y="23"/>
              </a:lnTo>
              <a:lnTo>
                <a:pt x="9" y="23"/>
              </a:lnTo>
              <a:lnTo>
                <a:pt x="8" y="23"/>
              </a:lnTo>
              <a:lnTo>
                <a:pt x="7" y="23"/>
              </a:lnTo>
              <a:lnTo>
                <a:pt x="6" y="22"/>
              </a:lnTo>
              <a:lnTo>
                <a:pt x="5" y="22"/>
              </a:lnTo>
              <a:lnTo>
                <a:pt x="3" y="22"/>
              </a:lnTo>
              <a:lnTo>
                <a:pt x="1" y="21"/>
              </a:lnTo>
              <a:lnTo>
                <a:pt x="1" y="20"/>
              </a:lnTo>
              <a:lnTo>
                <a:pt x="1" y="19"/>
              </a:lnTo>
              <a:lnTo>
                <a:pt x="2" y="18"/>
              </a:lnTo>
              <a:lnTo>
                <a:pt x="3" y="17"/>
              </a:lnTo>
              <a:lnTo>
                <a:pt x="3" y="16"/>
              </a:lnTo>
              <a:lnTo>
                <a:pt x="4" y="15"/>
              </a:lnTo>
              <a:lnTo>
                <a:pt x="4" y="14"/>
              </a:lnTo>
              <a:lnTo>
                <a:pt x="4" y="13"/>
              </a:lnTo>
              <a:lnTo>
                <a:pt x="4" y="12"/>
              </a:lnTo>
              <a:lnTo>
                <a:pt x="3" y="11"/>
              </a:lnTo>
              <a:lnTo>
                <a:pt x="2" y="12"/>
              </a:lnTo>
              <a:lnTo>
                <a:pt x="1" y="11"/>
              </a:lnTo>
              <a:lnTo>
                <a:pt x="0" y="10"/>
              </a:lnTo>
              <a:lnTo>
                <a:pt x="0" y="9"/>
              </a:lnTo>
              <a:lnTo>
                <a:pt x="1" y="8"/>
              </a:lnTo>
              <a:lnTo>
                <a:pt x="2" y="8"/>
              </a:lnTo>
              <a:lnTo>
                <a:pt x="3" y="7"/>
              </a:lnTo>
              <a:lnTo>
                <a:pt x="4" y="7"/>
              </a:lnTo>
              <a:lnTo>
                <a:pt x="5" y="6"/>
              </a:lnTo>
              <a:lnTo>
                <a:pt x="5" y="5"/>
              </a:lnTo>
              <a:lnTo>
                <a:pt x="5" y="4"/>
              </a:lnTo>
              <a:lnTo>
                <a:pt x="6" y="3"/>
              </a:lnTo>
              <a:lnTo>
                <a:pt x="5" y="3"/>
              </a:lnTo>
              <a:lnTo>
                <a:pt x="5" y="2"/>
              </a:lnTo>
              <a:lnTo>
                <a:pt x="4" y="0"/>
              </a:lnTo>
              <a:lnTo>
                <a:pt x="5"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233680</xdr:colOff>
      <xdr:row>22</xdr:row>
      <xdr:rowOff>114300</xdr:rowOff>
    </xdr:from>
    <xdr:to>
      <xdr:col>11</xdr:col>
      <xdr:colOff>538480</xdr:colOff>
      <xdr:row>24</xdr:row>
      <xdr:rowOff>47625</xdr:rowOff>
    </xdr:to>
    <xdr:sp>
      <xdr:nvSpPr>
        <xdr:cNvPr id="2185287" name="Freeform 52"/>
        <xdr:cNvSpPr/>
      </xdr:nvSpPr>
      <xdr:spPr>
        <a:xfrm>
          <a:off x="7620000" y="3580765"/>
          <a:ext cx="304800" cy="238125"/>
        </a:xfrm>
        <a:custGeom>
          <a:avLst/>
          <a:gdLst>
            <a:gd name="txL" fmla="*/ 0 w 30"/>
            <a:gd name="txT" fmla="*/ 0 h 27"/>
            <a:gd name="txR" fmla="*/ 30 w 30"/>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27">
              <a:moveTo>
                <a:pt x="8" y="8"/>
              </a:moveTo>
              <a:lnTo>
                <a:pt x="8" y="7"/>
              </a:lnTo>
              <a:lnTo>
                <a:pt x="9" y="6"/>
              </a:lnTo>
              <a:lnTo>
                <a:pt x="10" y="6"/>
              </a:lnTo>
              <a:lnTo>
                <a:pt x="11" y="5"/>
              </a:lnTo>
              <a:lnTo>
                <a:pt x="11" y="4"/>
              </a:lnTo>
              <a:lnTo>
                <a:pt x="12" y="4"/>
              </a:lnTo>
              <a:lnTo>
                <a:pt x="14" y="4"/>
              </a:lnTo>
              <a:lnTo>
                <a:pt x="15" y="3"/>
              </a:lnTo>
              <a:lnTo>
                <a:pt x="15" y="2"/>
              </a:lnTo>
              <a:lnTo>
                <a:pt x="16" y="0"/>
              </a:lnTo>
              <a:lnTo>
                <a:pt x="17" y="1"/>
              </a:lnTo>
              <a:lnTo>
                <a:pt x="18" y="1"/>
              </a:lnTo>
              <a:lnTo>
                <a:pt x="19" y="2"/>
              </a:lnTo>
              <a:lnTo>
                <a:pt x="20" y="1"/>
              </a:lnTo>
              <a:lnTo>
                <a:pt x="21" y="2"/>
              </a:lnTo>
              <a:lnTo>
                <a:pt x="22" y="1"/>
              </a:lnTo>
              <a:lnTo>
                <a:pt x="24" y="0"/>
              </a:lnTo>
              <a:lnTo>
                <a:pt x="24" y="1"/>
              </a:lnTo>
              <a:lnTo>
                <a:pt x="25" y="0"/>
              </a:lnTo>
              <a:lnTo>
                <a:pt x="26" y="0"/>
              </a:lnTo>
              <a:lnTo>
                <a:pt x="28" y="1"/>
              </a:lnTo>
              <a:lnTo>
                <a:pt x="28" y="2"/>
              </a:lnTo>
              <a:lnTo>
                <a:pt x="29" y="3"/>
              </a:lnTo>
              <a:lnTo>
                <a:pt x="30" y="4"/>
              </a:lnTo>
              <a:lnTo>
                <a:pt x="30" y="5"/>
              </a:lnTo>
              <a:lnTo>
                <a:pt x="29" y="6"/>
              </a:lnTo>
              <a:lnTo>
                <a:pt x="29" y="7"/>
              </a:lnTo>
              <a:lnTo>
                <a:pt x="29" y="8"/>
              </a:lnTo>
              <a:lnTo>
                <a:pt x="29" y="10"/>
              </a:lnTo>
              <a:lnTo>
                <a:pt x="28" y="11"/>
              </a:lnTo>
              <a:lnTo>
                <a:pt x="29" y="12"/>
              </a:lnTo>
              <a:lnTo>
                <a:pt x="29" y="13"/>
              </a:lnTo>
              <a:lnTo>
                <a:pt x="29" y="14"/>
              </a:lnTo>
              <a:lnTo>
                <a:pt x="29" y="15"/>
              </a:lnTo>
              <a:lnTo>
                <a:pt x="28" y="16"/>
              </a:lnTo>
              <a:lnTo>
                <a:pt x="28" y="17"/>
              </a:lnTo>
              <a:lnTo>
                <a:pt x="27" y="18"/>
              </a:lnTo>
              <a:lnTo>
                <a:pt x="25" y="18"/>
              </a:lnTo>
              <a:lnTo>
                <a:pt x="24" y="18"/>
              </a:lnTo>
              <a:lnTo>
                <a:pt x="23" y="18"/>
              </a:lnTo>
              <a:lnTo>
                <a:pt x="22" y="18"/>
              </a:lnTo>
              <a:lnTo>
                <a:pt x="20" y="18"/>
              </a:lnTo>
              <a:lnTo>
                <a:pt x="19" y="18"/>
              </a:lnTo>
              <a:lnTo>
                <a:pt x="18" y="18"/>
              </a:lnTo>
              <a:lnTo>
                <a:pt x="17" y="19"/>
              </a:lnTo>
              <a:lnTo>
                <a:pt x="15" y="20"/>
              </a:lnTo>
              <a:lnTo>
                <a:pt x="14" y="21"/>
              </a:lnTo>
              <a:lnTo>
                <a:pt x="13" y="22"/>
              </a:lnTo>
              <a:lnTo>
                <a:pt x="12" y="22"/>
              </a:lnTo>
              <a:lnTo>
                <a:pt x="11" y="23"/>
              </a:lnTo>
              <a:lnTo>
                <a:pt x="10" y="23"/>
              </a:lnTo>
              <a:lnTo>
                <a:pt x="9" y="24"/>
              </a:lnTo>
              <a:lnTo>
                <a:pt x="8" y="25"/>
              </a:lnTo>
              <a:lnTo>
                <a:pt x="7" y="25"/>
              </a:lnTo>
              <a:lnTo>
                <a:pt x="6" y="25"/>
              </a:lnTo>
              <a:lnTo>
                <a:pt x="5" y="26"/>
              </a:lnTo>
              <a:lnTo>
                <a:pt x="4" y="26"/>
              </a:lnTo>
              <a:lnTo>
                <a:pt x="3" y="26"/>
              </a:lnTo>
              <a:lnTo>
                <a:pt x="2" y="27"/>
              </a:lnTo>
              <a:lnTo>
                <a:pt x="1" y="27"/>
              </a:lnTo>
              <a:lnTo>
                <a:pt x="0" y="26"/>
              </a:lnTo>
              <a:lnTo>
                <a:pt x="0" y="24"/>
              </a:lnTo>
              <a:lnTo>
                <a:pt x="0" y="22"/>
              </a:lnTo>
              <a:lnTo>
                <a:pt x="0" y="21"/>
              </a:lnTo>
              <a:lnTo>
                <a:pt x="0" y="19"/>
              </a:lnTo>
              <a:lnTo>
                <a:pt x="0" y="18"/>
              </a:lnTo>
              <a:lnTo>
                <a:pt x="0" y="17"/>
              </a:lnTo>
              <a:lnTo>
                <a:pt x="0" y="16"/>
              </a:lnTo>
              <a:lnTo>
                <a:pt x="1" y="16"/>
              </a:lnTo>
              <a:lnTo>
                <a:pt x="1" y="15"/>
              </a:lnTo>
              <a:lnTo>
                <a:pt x="2" y="14"/>
              </a:lnTo>
              <a:lnTo>
                <a:pt x="2" y="12"/>
              </a:lnTo>
              <a:lnTo>
                <a:pt x="3" y="11"/>
              </a:lnTo>
              <a:lnTo>
                <a:pt x="4" y="11"/>
              </a:lnTo>
              <a:lnTo>
                <a:pt x="4" y="10"/>
              </a:lnTo>
              <a:lnTo>
                <a:pt x="5" y="10"/>
              </a:lnTo>
              <a:lnTo>
                <a:pt x="7" y="9"/>
              </a:lnTo>
              <a:lnTo>
                <a:pt x="7" y="8"/>
              </a:lnTo>
              <a:lnTo>
                <a:pt x="8"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304800</xdr:colOff>
      <xdr:row>19</xdr:row>
      <xdr:rowOff>85725</xdr:rowOff>
    </xdr:from>
    <xdr:to>
      <xdr:col>13</xdr:col>
      <xdr:colOff>40640</xdr:colOff>
      <xdr:row>22</xdr:row>
      <xdr:rowOff>114300</xdr:rowOff>
    </xdr:to>
    <xdr:sp>
      <xdr:nvSpPr>
        <xdr:cNvPr id="2185288" name="Freeform 53"/>
        <xdr:cNvSpPr/>
      </xdr:nvSpPr>
      <xdr:spPr>
        <a:xfrm>
          <a:off x="8341360" y="3094990"/>
          <a:ext cx="386080" cy="485775"/>
        </a:xfrm>
        <a:custGeom>
          <a:avLst/>
          <a:gdLst>
            <a:gd name="txL" fmla="*/ 0 w 38"/>
            <a:gd name="txT" fmla="*/ 0 h 55"/>
            <a:gd name="txR" fmla="*/ 38 w 38"/>
            <a:gd name="txB" fmla="*/ 55 h 5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55">
              <a:moveTo>
                <a:pt x="6" y="29"/>
              </a:moveTo>
              <a:lnTo>
                <a:pt x="7" y="29"/>
              </a:lnTo>
              <a:lnTo>
                <a:pt x="7" y="28"/>
              </a:lnTo>
              <a:lnTo>
                <a:pt x="8" y="26"/>
              </a:lnTo>
              <a:lnTo>
                <a:pt x="8" y="25"/>
              </a:lnTo>
              <a:lnTo>
                <a:pt x="8" y="24"/>
              </a:lnTo>
              <a:lnTo>
                <a:pt x="9" y="23"/>
              </a:lnTo>
              <a:lnTo>
                <a:pt x="9" y="19"/>
              </a:lnTo>
              <a:lnTo>
                <a:pt x="9" y="18"/>
              </a:lnTo>
              <a:lnTo>
                <a:pt x="10" y="16"/>
              </a:lnTo>
              <a:lnTo>
                <a:pt x="10" y="14"/>
              </a:lnTo>
              <a:lnTo>
                <a:pt x="11" y="12"/>
              </a:lnTo>
              <a:lnTo>
                <a:pt x="11" y="7"/>
              </a:lnTo>
              <a:lnTo>
                <a:pt x="12" y="5"/>
              </a:lnTo>
              <a:lnTo>
                <a:pt x="12" y="4"/>
              </a:lnTo>
              <a:lnTo>
                <a:pt x="13" y="2"/>
              </a:lnTo>
              <a:lnTo>
                <a:pt x="13" y="0"/>
              </a:lnTo>
              <a:lnTo>
                <a:pt x="14" y="1"/>
              </a:lnTo>
              <a:lnTo>
                <a:pt x="15" y="2"/>
              </a:lnTo>
              <a:lnTo>
                <a:pt x="16" y="3"/>
              </a:lnTo>
              <a:lnTo>
                <a:pt x="18" y="3"/>
              </a:lnTo>
              <a:lnTo>
                <a:pt x="19" y="4"/>
              </a:lnTo>
              <a:lnTo>
                <a:pt x="20" y="5"/>
              </a:lnTo>
              <a:lnTo>
                <a:pt x="21" y="6"/>
              </a:lnTo>
              <a:lnTo>
                <a:pt x="21" y="8"/>
              </a:lnTo>
              <a:lnTo>
                <a:pt x="22" y="9"/>
              </a:lnTo>
              <a:lnTo>
                <a:pt x="23" y="10"/>
              </a:lnTo>
              <a:lnTo>
                <a:pt x="24" y="12"/>
              </a:lnTo>
              <a:lnTo>
                <a:pt x="24" y="13"/>
              </a:lnTo>
              <a:lnTo>
                <a:pt x="24" y="14"/>
              </a:lnTo>
              <a:lnTo>
                <a:pt x="25" y="16"/>
              </a:lnTo>
              <a:lnTo>
                <a:pt x="25" y="17"/>
              </a:lnTo>
              <a:lnTo>
                <a:pt x="25" y="18"/>
              </a:lnTo>
              <a:lnTo>
                <a:pt x="26" y="19"/>
              </a:lnTo>
              <a:lnTo>
                <a:pt x="26" y="22"/>
              </a:lnTo>
              <a:lnTo>
                <a:pt x="26" y="23"/>
              </a:lnTo>
              <a:lnTo>
                <a:pt x="27" y="24"/>
              </a:lnTo>
              <a:lnTo>
                <a:pt x="27" y="26"/>
              </a:lnTo>
              <a:lnTo>
                <a:pt x="28" y="28"/>
              </a:lnTo>
              <a:lnTo>
                <a:pt x="28" y="29"/>
              </a:lnTo>
              <a:lnTo>
                <a:pt x="29" y="31"/>
              </a:lnTo>
              <a:lnTo>
                <a:pt x="29" y="32"/>
              </a:lnTo>
              <a:lnTo>
                <a:pt x="30" y="33"/>
              </a:lnTo>
              <a:lnTo>
                <a:pt x="31" y="34"/>
              </a:lnTo>
              <a:lnTo>
                <a:pt x="33" y="35"/>
              </a:lnTo>
              <a:lnTo>
                <a:pt x="34" y="36"/>
              </a:lnTo>
              <a:lnTo>
                <a:pt x="35" y="37"/>
              </a:lnTo>
              <a:lnTo>
                <a:pt x="37" y="37"/>
              </a:lnTo>
              <a:lnTo>
                <a:pt x="38" y="38"/>
              </a:lnTo>
              <a:lnTo>
                <a:pt x="36" y="43"/>
              </a:lnTo>
              <a:lnTo>
                <a:pt x="36" y="45"/>
              </a:lnTo>
              <a:lnTo>
                <a:pt x="36" y="46"/>
              </a:lnTo>
              <a:lnTo>
                <a:pt x="36" y="47"/>
              </a:lnTo>
              <a:lnTo>
                <a:pt x="35" y="47"/>
              </a:lnTo>
              <a:lnTo>
                <a:pt x="34" y="46"/>
              </a:lnTo>
              <a:lnTo>
                <a:pt x="33" y="47"/>
              </a:lnTo>
              <a:lnTo>
                <a:pt x="32" y="48"/>
              </a:lnTo>
              <a:lnTo>
                <a:pt x="32" y="49"/>
              </a:lnTo>
              <a:lnTo>
                <a:pt x="32" y="50"/>
              </a:lnTo>
              <a:lnTo>
                <a:pt x="32" y="51"/>
              </a:lnTo>
              <a:lnTo>
                <a:pt x="31" y="52"/>
              </a:lnTo>
              <a:lnTo>
                <a:pt x="30" y="53"/>
              </a:lnTo>
              <a:lnTo>
                <a:pt x="29" y="53"/>
              </a:lnTo>
              <a:lnTo>
                <a:pt x="28" y="54"/>
              </a:lnTo>
              <a:lnTo>
                <a:pt x="27" y="54"/>
              </a:lnTo>
              <a:lnTo>
                <a:pt x="26" y="55"/>
              </a:lnTo>
              <a:lnTo>
                <a:pt x="26" y="54"/>
              </a:lnTo>
              <a:lnTo>
                <a:pt x="25" y="53"/>
              </a:lnTo>
              <a:lnTo>
                <a:pt x="25" y="52"/>
              </a:lnTo>
              <a:lnTo>
                <a:pt x="24" y="51"/>
              </a:lnTo>
              <a:lnTo>
                <a:pt x="24" y="50"/>
              </a:lnTo>
              <a:lnTo>
                <a:pt x="23" y="50"/>
              </a:lnTo>
              <a:lnTo>
                <a:pt x="22" y="50"/>
              </a:lnTo>
              <a:lnTo>
                <a:pt x="21" y="51"/>
              </a:lnTo>
              <a:lnTo>
                <a:pt x="20" y="52"/>
              </a:lnTo>
              <a:lnTo>
                <a:pt x="19" y="51"/>
              </a:lnTo>
              <a:lnTo>
                <a:pt x="18" y="50"/>
              </a:lnTo>
              <a:lnTo>
                <a:pt x="18" y="49"/>
              </a:lnTo>
              <a:lnTo>
                <a:pt x="18" y="50"/>
              </a:lnTo>
              <a:lnTo>
                <a:pt x="17" y="51"/>
              </a:lnTo>
              <a:lnTo>
                <a:pt x="16" y="52"/>
              </a:lnTo>
              <a:lnTo>
                <a:pt x="15" y="51"/>
              </a:lnTo>
              <a:lnTo>
                <a:pt x="14" y="50"/>
              </a:lnTo>
              <a:lnTo>
                <a:pt x="13" y="50"/>
              </a:lnTo>
              <a:lnTo>
                <a:pt x="12" y="50"/>
              </a:lnTo>
              <a:lnTo>
                <a:pt x="11" y="49"/>
              </a:lnTo>
              <a:lnTo>
                <a:pt x="10" y="49"/>
              </a:lnTo>
              <a:lnTo>
                <a:pt x="9" y="49"/>
              </a:lnTo>
              <a:lnTo>
                <a:pt x="8" y="48"/>
              </a:lnTo>
              <a:lnTo>
                <a:pt x="7" y="48"/>
              </a:lnTo>
              <a:lnTo>
                <a:pt x="6" y="48"/>
              </a:lnTo>
              <a:lnTo>
                <a:pt x="5" y="49"/>
              </a:lnTo>
              <a:lnTo>
                <a:pt x="4" y="49"/>
              </a:lnTo>
              <a:lnTo>
                <a:pt x="4" y="47"/>
              </a:lnTo>
              <a:lnTo>
                <a:pt x="3" y="47"/>
              </a:lnTo>
              <a:lnTo>
                <a:pt x="2" y="46"/>
              </a:lnTo>
              <a:lnTo>
                <a:pt x="2" y="44"/>
              </a:lnTo>
              <a:lnTo>
                <a:pt x="2" y="43"/>
              </a:lnTo>
              <a:lnTo>
                <a:pt x="1" y="42"/>
              </a:lnTo>
              <a:lnTo>
                <a:pt x="1" y="41"/>
              </a:lnTo>
              <a:lnTo>
                <a:pt x="1" y="40"/>
              </a:lnTo>
              <a:lnTo>
                <a:pt x="1" y="39"/>
              </a:lnTo>
              <a:lnTo>
                <a:pt x="1" y="38"/>
              </a:lnTo>
              <a:lnTo>
                <a:pt x="1" y="37"/>
              </a:lnTo>
              <a:lnTo>
                <a:pt x="0" y="36"/>
              </a:lnTo>
              <a:lnTo>
                <a:pt x="0" y="34"/>
              </a:lnTo>
              <a:lnTo>
                <a:pt x="0" y="33"/>
              </a:lnTo>
              <a:lnTo>
                <a:pt x="1" y="34"/>
              </a:lnTo>
              <a:lnTo>
                <a:pt x="2" y="34"/>
              </a:lnTo>
              <a:lnTo>
                <a:pt x="3" y="34"/>
              </a:lnTo>
              <a:lnTo>
                <a:pt x="5" y="34"/>
              </a:lnTo>
              <a:lnTo>
                <a:pt x="5" y="33"/>
              </a:lnTo>
              <a:lnTo>
                <a:pt x="6" y="32"/>
              </a:lnTo>
              <a:lnTo>
                <a:pt x="6" y="31"/>
              </a:lnTo>
              <a:lnTo>
                <a:pt x="5" y="29"/>
              </a:lnTo>
              <a:lnTo>
                <a:pt x="6" y="2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193040</xdr:colOff>
      <xdr:row>23</xdr:row>
      <xdr:rowOff>123825</xdr:rowOff>
    </xdr:from>
    <xdr:to>
      <xdr:col>11</xdr:col>
      <xdr:colOff>508000</xdr:colOff>
      <xdr:row>25</xdr:row>
      <xdr:rowOff>28575</xdr:rowOff>
    </xdr:to>
    <xdr:sp>
      <xdr:nvSpPr>
        <xdr:cNvPr id="2185289" name="Freeform 54"/>
        <xdr:cNvSpPr/>
      </xdr:nvSpPr>
      <xdr:spPr>
        <a:xfrm>
          <a:off x="7579360" y="3742690"/>
          <a:ext cx="314960" cy="209550"/>
        </a:xfrm>
        <a:custGeom>
          <a:avLst/>
          <a:gdLst>
            <a:gd name="txL" fmla="*/ 0 w 31"/>
            <a:gd name="txT" fmla="*/ 0 h 24"/>
            <a:gd name="txR" fmla="*/ 31 w 31"/>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4">
              <a:moveTo>
                <a:pt x="1" y="10"/>
              </a:moveTo>
              <a:lnTo>
                <a:pt x="2" y="10"/>
              </a:lnTo>
              <a:lnTo>
                <a:pt x="3" y="9"/>
              </a:lnTo>
              <a:lnTo>
                <a:pt x="5" y="9"/>
              </a:lnTo>
              <a:lnTo>
                <a:pt x="6" y="9"/>
              </a:lnTo>
              <a:lnTo>
                <a:pt x="7" y="8"/>
              </a:lnTo>
              <a:lnTo>
                <a:pt x="8" y="8"/>
              </a:lnTo>
              <a:lnTo>
                <a:pt x="9" y="8"/>
              </a:lnTo>
              <a:lnTo>
                <a:pt x="10" y="7"/>
              </a:lnTo>
              <a:lnTo>
                <a:pt x="11" y="7"/>
              </a:lnTo>
              <a:lnTo>
                <a:pt x="12" y="7"/>
              </a:lnTo>
              <a:lnTo>
                <a:pt x="13" y="6"/>
              </a:lnTo>
              <a:lnTo>
                <a:pt x="14" y="5"/>
              </a:lnTo>
              <a:lnTo>
                <a:pt x="15" y="5"/>
              </a:lnTo>
              <a:lnTo>
                <a:pt x="16" y="4"/>
              </a:lnTo>
              <a:lnTo>
                <a:pt x="17" y="4"/>
              </a:lnTo>
              <a:lnTo>
                <a:pt x="18" y="3"/>
              </a:lnTo>
              <a:lnTo>
                <a:pt x="19" y="2"/>
              </a:lnTo>
              <a:lnTo>
                <a:pt x="21" y="1"/>
              </a:lnTo>
              <a:lnTo>
                <a:pt x="22" y="0"/>
              </a:lnTo>
              <a:lnTo>
                <a:pt x="23" y="0"/>
              </a:lnTo>
              <a:lnTo>
                <a:pt x="24" y="0"/>
              </a:lnTo>
              <a:lnTo>
                <a:pt x="26" y="0"/>
              </a:lnTo>
              <a:lnTo>
                <a:pt x="27" y="0"/>
              </a:lnTo>
              <a:lnTo>
                <a:pt x="28" y="0"/>
              </a:lnTo>
              <a:lnTo>
                <a:pt x="29" y="0"/>
              </a:lnTo>
              <a:lnTo>
                <a:pt x="30" y="2"/>
              </a:lnTo>
              <a:lnTo>
                <a:pt x="30" y="3"/>
              </a:lnTo>
              <a:lnTo>
                <a:pt x="31" y="3"/>
              </a:lnTo>
              <a:lnTo>
                <a:pt x="30" y="4"/>
              </a:lnTo>
              <a:lnTo>
                <a:pt x="30" y="5"/>
              </a:lnTo>
              <a:lnTo>
                <a:pt x="30" y="6"/>
              </a:lnTo>
              <a:lnTo>
                <a:pt x="29" y="7"/>
              </a:lnTo>
              <a:lnTo>
                <a:pt x="28" y="7"/>
              </a:lnTo>
              <a:lnTo>
                <a:pt x="27" y="8"/>
              </a:lnTo>
              <a:lnTo>
                <a:pt x="26" y="8"/>
              </a:lnTo>
              <a:lnTo>
                <a:pt x="25" y="9"/>
              </a:lnTo>
              <a:lnTo>
                <a:pt x="25" y="10"/>
              </a:lnTo>
              <a:lnTo>
                <a:pt x="26" y="11"/>
              </a:lnTo>
              <a:lnTo>
                <a:pt x="27" y="12"/>
              </a:lnTo>
              <a:lnTo>
                <a:pt x="28" y="11"/>
              </a:lnTo>
              <a:lnTo>
                <a:pt x="29" y="12"/>
              </a:lnTo>
              <a:lnTo>
                <a:pt x="29" y="13"/>
              </a:lnTo>
              <a:lnTo>
                <a:pt x="29" y="14"/>
              </a:lnTo>
              <a:lnTo>
                <a:pt x="29" y="15"/>
              </a:lnTo>
              <a:lnTo>
                <a:pt x="28" y="16"/>
              </a:lnTo>
              <a:lnTo>
                <a:pt x="28" y="17"/>
              </a:lnTo>
              <a:lnTo>
                <a:pt x="27" y="18"/>
              </a:lnTo>
              <a:lnTo>
                <a:pt x="26" y="19"/>
              </a:lnTo>
              <a:lnTo>
                <a:pt x="26" y="20"/>
              </a:lnTo>
              <a:lnTo>
                <a:pt x="26" y="21"/>
              </a:lnTo>
              <a:lnTo>
                <a:pt x="28" y="22"/>
              </a:lnTo>
              <a:lnTo>
                <a:pt x="27" y="23"/>
              </a:lnTo>
              <a:lnTo>
                <a:pt x="26" y="24"/>
              </a:lnTo>
              <a:lnTo>
                <a:pt x="25" y="23"/>
              </a:lnTo>
              <a:lnTo>
                <a:pt x="24" y="22"/>
              </a:lnTo>
              <a:lnTo>
                <a:pt x="23" y="22"/>
              </a:lnTo>
              <a:lnTo>
                <a:pt x="22" y="22"/>
              </a:lnTo>
              <a:lnTo>
                <a:pt x="21" y="22"/>
              </a:lnTo>
              <a:lnTo>
                <a:pt x="20" y="21"/>
              </a:lnTo>
              <a:lnTo>
                <a:pt x="20" y="20"/>
              </a:lnTo>
              <a:lnTo>
                <a:pt x="19" y="21"/>
              </a:lnTo>
              <a:lnTo>
                <a:pt x="18" y="22"/>
              </a:lnTo>
              <a:lnTo>
                <a:pt x="17" y="21"/>
              </a:lnTo>
              <a:lnTo>
                <a:pt x="16" y="21"/>
              </a:lnTo>
              <a:lnTo>
                <a:pt x="15" y="21"/>
              </a:lnTo>
              <a:lnTo>
                <a:pt x="14" y="21"/>
              </a:lnTo>
              <a:lnTo>
                <a:pt x="13" y="22"/>
              </a:lnTo>
              <a:lnTo>
                <a:pt x="13" y="21"/>
              </a:lnTo>
              <a:lnTo>
                <a:pt x="13" y="20"/>
              </a:lnTo>
              <a:lnTo>
                <a:pt x="14" y="20"/>
              </a:lnTo>
              <a:lnTo>
                <a:pt x="15" y="19"/>
              </a:lnTo>
              <a:lnTo>
                <a:pt x="15" y="18"/>
              </a:lnTo>
              <a:lnTo>
                <a:pt x="14" y="18"/>
              </a:lnTo>
              <a:lnTo>
                <a:pt x="13" y="17"/>
              </a:lnTo>
              <a:lnTo>
                <a:pt x="12" y="17"/>
              </a:lnTo>
              <a:lnTo>
                <a:pt x="11" y="17"/>
              </a:lnTo>
              <a:lnTo>
                <a:pt x="10" y="16"/>
              </a:lnTo>
              <a:lnTo>
                <a:pt x="8" y="16"/>
              </a:lnTo>
              <a:lnTo>
                <a:pt x="8" y="15"/>
              </a:lnTo>
              <a:lnTo>
                <a:pt x="7" y="14"/>
              </a:lnTo>
              <a:lnTo>
                <a:pt x="6" y="13"/>
              </a:lnTo>
              <a:lnTo>
                <a:pt x="5" y="13"/>
              </a:lnTo>
              <a:lnTo>
                <a:pt x="4" y="13"/>
              </a:lnTo>
              <a:lnTo>
                <a:pt x="3" y="12"/>
              </a:lnTo>
              <a:lnTo>
                <a:pt x="2" y="11"/>
              </a:lnTo>
              <a:lnTo>
                <a:pt x="0" y="10"/>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629920</xdr:colOff>
      <xdr:row>20</xdr:row>
      <xdr:rowOff>104775</xdr:rowOff>
    </xdr:from>
    <xdr:to>
      <xdr:col>12</xdr:col>
      <xdr:colOff>223520</xdr:colOff>
      <xdr:row>22</xdr:row>
      <xdr:rowOff>133350</xdr:rowOff>
    </xdr:to>
    <xdr:sp>
      <xdr:nvSpPr>
        <xdr:cNvPr id="2185290" name="Freeform 55"/>
        <xdr:cNvSpPr/>
      </xdr:nvSpPr>
      <xdr:spPr>
        <a:xfrm>
          <a:off x="8016240" y="3266440"/>
          <a:ext cx="243840" cy="333375"/>
        </a:xfrm>
        <a:custGeom>
          <a:avLst/>
          <a:gdLst>
            <a:gd name="txL" fmla="*/ 0 w 24"/>
            <a:gd name="txT" fmla="*/ 0 h 37"/>
            <a:gd name="txR" fmla="*/ 24 w 24"/>
            <a:gd name="txB" fmla="*/ 37 h 37"/>
          </a:gdLst>
          <a:ahLst/>
          <a:cxnLst>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0"/>
            </a:cxn>
          </a:cxnLst>
          <a:rect l="txL" t="txT" r="txR" b="txB"/>
          <a:pathLst>
            <a:path w="24" h="37">
              <a:moveTo>
                <a:pt x="0" y="0"/>
              </a:moveTo>
              <a:lnTo>
                <a:pt x="1" y="0"/>
              </a:lnTo>
              <a:lnTo>
                <a:pt x="2" y="0"/>
              </a:lnTo>
              <a:lnTo>
                <a:pt x="3" y="0"/>
              </a:lnTo>
              <a:lnTo>
                <a:pt x="4" y="0"/>
              </a:lnTo>
              <a:lnTo>
                <a:pt x="6" y="0"/>
              </a:lnTo>
              <a:lnTo>
                <a:pt x="7" y="0"/>
              </a:lnTo>
              <a:lnTo>
                <a:pt x="8" y="1"/>
              </a:lnTo>
              <a:lnTo>
                <a:pt x="8" y="2"/>
              </a:lnTo>
              <a:lnTo>
                <a:pt x="8" y="3"/>
              </a:lnTo>
              <a:lnTo>
                <a:pt x="8" y="4"/>
              </a:lnTo>
              <a:lnTo>
                <a:pt x="8" y="5"/>
              </a:lnTo>
              <a:lnTo>
                <a:pt x="8" y="6"/>
              </a:lnTo>
              <a:lnTo>
                <a:pt x="8" y="7"/>
              </a:lnTo>
              <a:lnTo>
                <a:pt x="9" y="8"/>
              </a:lnTo>
              <a:lnTo>
                <a:pt x="10" y="8"/>
              </a:lnTo>
              <a:lnTo>
                <a:pt x="11" y="8"/>
              </a:lnTo>
              <a:lnTo>
                <a:pt x="12" y="8"/>
              </a:lnTo>
              <a:lnTo>
                <a:pt x="13" y="8"/>
              </a:lnTo>
              <a:lnTo>
                <a:pt x="15" y="8"/>
              </a:lnTo>
              <a:lnTo>
                <a:pt x="16" y="7"/>
              </a:lnTo>
              <a:lnTo>
                <a:pt x="17" y="7"/>
              </a:lnTo>
              <a:lnTo>
                <a:pt x="18" y="7"/>
              </a:lnTo>
              <a:lnTo>
                <a:pt x="18" y="9"/>
              </a:lnTo>
              <a:lnTo>
                <a:pt x="17" y="10"/>
              </a:lnTo>
              <a:lnTo>
                <a:pt x="16" y="10"/>
              </a:lnTo>
              <a:lnTo>
                <a:pt x="17" y="12"/>
              </a:lnTo>
              <a:lnTo>
                <a:pt x="17" y="13"/>
              </a:lnTo>
              <a:lnTo>
                <a:pt x="16" y="14"/>
              </a:lnTo>
              <a:lnTo>
                <a:pt x="16" y="15"/>
              </a:lnTo>
              <a:lnTo>
                <a:pt x="16" y="16"/>
              </a:lnTo>
              <a:lnTo>
                <a:pt x="16" y="17"/>
              </a:lnTo>
              <a:lnTo>
                <a:pt x="16" y="18"/>
              </a:lnTo>
              <a:lnTo>
                <a:pt x="15" y="19"/>
              </a:lnTo>
              <a:lnTo>
                <a:pt x="15" y="20"/>
              </a:lnTo>
              <a:lnTo>
                <a:pt x="15" y="21"/>
              </a:lnTo>
              <a:lnTo>
                <a:pt x="15" y="22"/>
              </a:lnTo>
              <a:lnTo>
                <a:pt x="16" y="23"/>
              </a:lnTo>
              <a:lnTo>
                <a:pt x="18" y="23"/>
              </a:lnTo>
              <a:lnTo>
                <a:pt x="17" y="24"/>
              </a:lnTo>
              <a:lnTo>
                <a:pt x="18" y="25"/>
              </a:lnTo>
              <a:lnTo>
                <a:pt x="18" y="26"/>
              </a:lnTo>
              <a:lnTo>
                <a:pt x="19" y="26"/>
              </a:lnTo>
              <a:lnTo>
                <a:pt x="19" y="27"/>
              </a:lnTo>
              <a:lnTo>
                <a:pt x="20" y="27"/>
              </a:lnTo>
              <a:lnTo>
                <a:pt x="22" y="27"/>
              </a:lnTo>
              <a:lnTo>
                <a:pt x="23" y="28"/>
              </a:lnTo>
              <a:lnTo>
                <a:pt x="24" y="29"/>
              </a:lnTo>
              <a:lnTo>
                <a:pt x="23" y="29"/>
              </a:lnTo>
              <a:lnTo>
                <a:pt x="22" y="30"/>
              </a:lnTo>
              <a:lnTo>
                <a:pt x="21" y="31"/>
              </a:lnTo>
              <a:lnTo>
                <a:pt x="20" y="32"/>
              </a:lnTo>
              <a:lnTo>
                <a:pt x="20" y="33"/>
              </a:lnTo>
              <a:lnTo>
                <a:pt x="20" y="34"/>
              </a:lnTo>
              <a:lnTo>
                <a:pt x="19" y="35"/>
              </a:lnTo>
              <a:lnTo>
                <a:pt x="18" y="36"/>
              </a:lnTo>
              <a:lnTo>
                <a:pt x="17" y="36"/>
              </a:lnTo>
              <a:lnTo>
                <a:pt x="16" y="37"/>
              </a:lnTo>
              <a:lnTo>
                <a:pt x="15" y="36"/>
              </a:lnTo>
              <a:lnTo>
                <a:pt x="14" y="35"/>
              </a:lnTo>
              <a:lnTo>
                <a:pt x="13" y="34"/>
              </a:lnTo>
              <a:lnTo>
                <a:pt x="12" y="35"/>
              </a:lnTo>
              <a:lnTo>
                <a:pt x="11" y="36"/>
              </a:lnTo>
              <a:lnTo>
                <a:pt x="10" y="36"/>
              </a:lnTo>
              <a:lnTo>
                <a:pt x="9" y="37"/>
              </a:lnTo>
              <a:lnTo>
                <a:pt x="8" y="37"/>
              </a:lnTo>
              <a:lnTo>
                <a:pt x="7" y="36"/>
              </a:lnTo>
              <a:lnTo>
                <a:pt x="6" y="36"/>
              </a:lnTo>
              <a:lnTo>
                <a:pt x="5" y="34"/>
              </a:lnTo>
              <a:lnTo>
                <a:pt x="4" y="33"/>
              </a:lnTo>
              <a:lnTo>
                <a:pt x="4" y="32"/>
              </a:lnTo>
              <a:lnTo>
                <a:pt x="3" y="31"/>
              </a:lnTo>
              <a:lnTo>
                <a:pt x="3" y="30"/>
              </a:lnTo>
              <a:lnTo>
                <a:pt x="3" y="28"/>
              </a:lnTo>
              <a:lnTo>
                <a:pt x="2" y="27"/>
              </a:lnTo>
              <a:lnTo>
                <a:pt x="2" y="26"/>
              </a:lnTo>
              <a:lnTo>
                <a:pt x="2" y="25"/>
              </a:lnTo>
              <a:lnTo>
                <a:pt x="1" y="24"/>
              </a:lnTo>
              <a:lnTo>
                <a:pt x="1" y="23"/>
              </a:lnTo>
              <a:lnTo>
                <a:pt x="1" y="21"/>
              </a:lnTo>
              <a:lnTo>
                <a:pt x="1" y="20"/>
              </a:lnTo>
              <a:lnTo>
                <a:pt x="1" y="18"/>
              </a:lnTo>
              <a:lnTo>
                <a:pt x="1" y="17"/>
              </a:lnTo>
              <a:lnTo>
                <a:pt x="1" y="15"/>
              </a:lnTo>
              <a:lnTo>
                <a:pt x="0" y="14"/>
              </a:lnTo>
              <a:lnTo>
                <a:pt x="0" y="13"/>
              </a:lnTo>
              <a:lnTo>
                <a:pt x="0" y="12"/>
              </a:lnTo>
              <a:lnTo>
                <a:pt x="0" y="11"/>
              </a:lnTo>
              <a:lnTo>
                <a:pt x="0" y="10"/>
              </a:lnTo>
              <a:lnTo>
                <a:pt x="0" y="8"/>
              </a:lnTo>
              <a:lnTo>
                <a:pt x="0" y="7"/>
              </a:lnTo>
              <a:lnTo>
                <a:pt x="0" y="5"/>
              </a:lnTo>
              <a:lnTo>
                <a:pt x="0" y="4"/>
              </a:lnTo>
              <a:lnTo>
                <a:pt x="0" y="3"/>
              </a:lnTo>
              <a:lnTo>
                <a:pt x="0" y="1"/>
              </a:lnTo>
              <a:lnTo>
                <a:pt x="0"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162560</xdr:colOff>
      <xdr:row>26</xdr:row>
      <xdr:rowOff>85725</xdr:rowOff>
    </xdr:from>
    <xdr:to>
      <xdr:col>11</xdr:col>
      <xdr:colOff>558800</xdr:colOff>
      <xdr:row>28</xdr:row>
      <xdr:rowOff>123825</xdr:rowOff>
    </xdr:to>
    <xdr:sp>
      <xdr:nvSpPr>
        <xdr:cNvPr id="2185291" name="Freeform 56"/>
        <xdr:cNvSpPr/>
      </xdr:nvSpPr>
      <xdr:spPr>
        <a:xfrm>
          <a:off x="7548880" y="4161790"/>
          <a:ext cx="396240" cy="342900"/>
        </a:xfrm>
        <a:custGeom>
          <a:avLst/>
          <a:gdLst>
            <a:gd name="txL" fmla="*/ 0 w 39"/>
            <a:gd name="txT" fmla="*/ 0 h 37"/>
            <a:gd name="txR" fmla="*/ 39 w 39"/>
            <a:gd name="txB" fmla="*/ 37 h 37"/>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37">
              <a:moveTo>
                <a:pt x="1" y="8"/>
              </a:moveTo>
              <a:lnTo>
                <a:pt x="1" y="7"/>
              </a:lnTo>
              <a:lnTo>
                <a:pt x="2" y="6"/>
              </a:lnTo>
              <a:lnTo>
                <a:pt x="1" y="4"/>
              </a:lnTo>
              <a:lnTo>
                <a:pt x="1" y="2"/>
              </a:lnTo>
              <a:lnTo>
                <a:pt x="1" y="1"/>
              </a:lnTo>
              <a:lnTo>
                <a:pt x="2" y="0"/>
              </a:lnTo>
              <a:lnTo>
                <a:pt x="3" y="1"/>
              </a:lnTo>
              <a:lnTo>
                <a:pt x="4" y="0"/>
              </a:lnTo>
              <a:lnTo>
                <a:pt x="6" y="0"/>
              </a:lnTo>
              <a:lnTo>
                <a:pt x="7" y="0"/>
              </a:lnTo>
              <a:lnTo>
                <a:pt x="8" y="0"/>
              </a:lnTo>
              <a:lnTo>
                <a:pt x="9" y="1"/>
              </a:lnTo>
              <a:lnTo>
                <a:pt x="11" y="1"/>
              </a:lnTo>
              <a:lnTo>
                <a:pt x="12" y="1"/>
              </a:lnTo>
              <a:lnTo>
                <a:pt x="14" y="1"/>
              </a:lnTo>
              <a:lnTo>
                <a:pt x="15" y="2"/>
              </a:lnTo>
              <a:lnTo>
                <a:pt x="16" y="2"/>
              </a:lnTo>
              <a:lnTo>
                <a:pt x="17" y="2"/>
              </a:lnTo>
              <a:lnTo>
                <a:pt x="18" y="2"/>
              </a:lnTo>
              <a:lnTo>
                <a:pt x="19" y="2"/>
              </a:lnTo>
              <a:lnTo>
                <a:pt x="20" y="3"/>
              </a:lnTo>
              <a:lnTo>
                <a:pt x="21" y="3"/>
              </a:lnTo>
              <a:lnTo>
                <a:pt x="23" y="3"/>
              </a:lnTo>
              <a:lnTo>
                <a:pt x="24" y="3"/>
              </a:lnTo>
              <a:lnTo>
                <a:pt x="25" y="3"/>
              </a:lnTo>
              <a:lnTo>
                <a:pt x="26" y="4"/>
              </a:lnTo>
              <a:lnTo>
                <a:pt x="27" y="5"/>
              </a:lnTo>
              <a:lnTo>
                <a:pt x="28" y="5"/>
              </a:lnTo>
              <a:lnTo>
                <a:pt x="29" y="6"/>
              </a:lnTo>
              <a:lnTo>
                <a:pt x="29" y="7"/>
              </a:lnTo>
              <a:lnTo>
                <a:pt x="28" y="8"/>
              </a:lnTo>
              <a:lnTo>
                <a:pt x="28" y="9"/>
              </a:lnTo>
              <a:lnTo>
                <a:pt x="28" y="10"/>
              </a:lnTo>
              <a:lnTo>
                <a:pt x="28" y="12"/>
              </a:lnTo>
              <a:lnTo>
                <a:pt x="27" y="12"/>
              </a:lnTo>
              <a:lnTo>
                <a:pt x="27" y="14"/>
              </a:lnTo>
              <a:lnTo>
                <a:pt x="27" y="15"/>
              </a:lnTo>
              <a:lnTo>
                <a:pt x="27" y="16"/>
              </a:lnTo>
              <a:lnTo>
                <a:pt x="28" y="16"/>
              </a:lnTo>
              <a:lnTo>
                <a:pt x="28" y="18"/>
              </a:lnTo>
              <a:lnTo>
                <a:pt x="27" y="18"/>
              </a:lnTo>
              <a:lnTo>
                <a:pt x="27" y="19"/>
              </a:lnTo>
              <a:lnTo>
                <a:pt x="27" y="20"/>
              </a:lnTo>
              <a:lnTo>
                <a:pt x="27" y="21"/>
              </a:lnTo>
              <a:lnTo>
                <a:pt x="28" y="22"/>
              </a:lnTo>
              <a:lnTo>
                <a:pt x="29" y="22"/>
              </a:lnTo>
              <a:lnTo>
                <a:pt x="30" y="23"/>
              </a:lnTo>
              <a:lnTo>
                <a:pt x="31" y="23"/>
              </a:lnTo>
              <a:lnTo>
                <a:pt x="32" y="23"/>
              </a:lnTo>
              <a:lnTo>
                <a:pt x="33" y="23"/>
              </a:lnTo>
              <a:lnTo>
                <a:pt x="34" y="24"/>
              </a:lnTo>
              <a:lnTo>
                <a:pt x="35" y="25"/>
              </a:lnTo>
              <a:lnTo>
                <a:pt x="36" y="25"/>
              </a:lnTo>
              <a:lnTo>
                <a:pt x="36" y="26"/>
              </a:lnTo>
              <a:lnTo>
                <a:pt x="37" y="27"/>
              </a:lnTo>
              <a:lnTo>
                <a:pt x="38" y="28"/>
              </a:lnTo>
              <a:lnTo>
                <a:pt x="39" y="29"/>
              </a:lnTo>
              <a:lnTo>
                <a:pt x="39" y="30"/>
              </a:lnTo>
              <a:lnTo>
                <a:pt x="39" y="31"/>
              </a:lnTo>
              <a:lnTo>
                <a:pt x="39" y="32"/>
              </a:lnTo>
              <a:lnTo>
                <a:pt x="38" y="34"/>
              </a:lnTo>
              <a:lnTo>
                <a:pt x="37" y="35"/>
              </a:lnTo>
              <a:lnTo>
                <a:pt x="37" y="37"/>
              </a:lnTo>
              <a:lnTo>
                <a:pt x="36" y="37"/>
              </a:lnTo>
              <a:lnTo>
                <a:pt x="35" y="37"/>
              </a:lnTo>
              <a:lnTo>
                <a:pt x="33" y="36"/>
              </a:lnTo>
              <a:lnTo>
                <a:pt x="32" y="35"/>
              </a:lnTo>
              <a:lnTo>
                <a:pt x="31" y="34"/>
              </a:lnTo>
              <a:lnTo>
                <a:pt x="30" y="33"/>
              </a:lnTo>
              <a:lnTo>
                <a:pt x="28" y="32"/>
              </a:lnTo>
              <a:lnTo>
                <a:pt x="27" y="31"/>
              </a:lnTo>
              <a:lnTo>
                <a:pt x="25" y="30"/>
              </a:lnTo>
              <a:lnTo>
                <a:pt x="24" y="29"/>
              </a:lnTo>
              <a:lnTo>
                <a:pt x="23" y="28"/>
              </a:lnTo>
              <a:lnTo>
                <a:pt x="22" y="27"/>
              </a:lnTo>
              <a:lnTo>
                <a:pt x="21" y="26"/>
              </a:lnTo>
              <a:lnTo>
                <a:pt x="20" y="25"/>
              </a:lnTo>
              <a:lnTo>
                <a:pt x="19" y="25"/>
              </a:lnTo>
              <a:lnTo>
                <a:pt x="18" y="24"/>
              </a:lnTo>
              <a:lnTo>
                <a:pt x="18" y="23"/>
              </a:lnTo>
              <a:lnTo>
                <a:pt x="16" y="22"/>
              </a:lnTo>
              <a:lnTo>
                <a:pt x="16" y="21"/>
              </a:lnTo>
              <a:lnTo>
                <a:pt x="15" y="20"/>
              </a:lnTo>
              <a:lnTo>
                <a:pt x="14" y="19"/>
              </a:lnTo>
              <a:lnTo>
                <a:pt x="14" y="18"/>
              </a:lnTo>
              <a:lnTo>
                <a:pt x="13" y="17"/>
              </a:lnTo>
              <a:lnTo>
                <a:pt x="12" y="15"/>
              </a:lnTo>
              <a:lnTo>
                <a:pt x="11" y="14"/>
              </a:lnTo>
              <a:lnTo>
                <a:pt x="10" y="13"/>
              </a:lnTo>
              <a:lnTo>
                <a:pt x="10" y="12"/>
              </a:lnTo>
              <a:lnTo>
                <a:pt x="9" y="11"/>
              </a:lnTo>
              <a:lnTo>
                <a:pt x="8" y="11"/>
              </a:lnTo>
              <a:lnTo>
                <a:pt x="7" y="10"/>
              </a:lnTo>
              <a:lnTo>
                <a:pt x="6" y="10"/>
              </a:lnTo>
              <a:lnTo>
                <a:pt x="5" y="9"/>
              </a:lnTo>
              <a:lnTo>
                <a:pt x="3" y="9"/>
              </a:lnTo>
              <a:lnTo>
                <a:pt x="2" y="9"/>
              </a:lnTo>
              <a:lnTo>
                <a:pt x="1" y="8"/>
              </a:lnTo>
              <a:lnTo>
                <a:pt x="0" y="8"/>
              </a:lnTo>
              <a:lnTo>
                <a:pt x="1"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579120</xdr:colOff>
      <xdr:row>21</xdr:row>
      <xdr:rowOff>76200</xdr:rowOff>
    </xdr:from>
    <xdr:to>
      <xdr:col>13</xdr:col>
      <xdr:colOff>406400</xdr:colOff>
      <xdr:row>24</xdr:row>
      <xdr:rowOff>66675</xdr:rowOff>
    </xdr:to>
    <xdr:sp>
      <xdr:nvSpPr>
        <xdr:cNvPr id="2185292" name="Freeform 57"/>
        <xdr:cNvSpPr/>
      </xdr:nvSpPr>
      <xdr:spPr>
        <a:xfrm>
          <a:off x="8615680" y="3390265"/>
          <a:ext cx="477520" cy="447675"/>
        </a:xfrm>
        <a:custGeom>
          <a:avLst/>
          <a:gdLst>
            <a:gd name="txL" fmla="*/ 0 w 47"/>
            <a:gd name="txT" fmla="*/ 0 h 49"/>
            <a:gd name="txR" fmla="*/ 47 w 47"/>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7" h="49">
              <a:moveTo>
                <a:pt x="4" y="20"/>
              </a:moveTo>
              <a:lnTo>
                <a:pt x="4" y="20"/>
              </a:lnTo>
              <a:lnTo>
                <a:pt x="4" y="19"/>
              </a:lnTo>
              <a:lnTo>
                <a:pt x="4" y="18"/>
              </a:lnTo>
              <a:lnTo>
                <a:pt x="4" y="17"/>
              </a:lnTo>
              <a:lnTo>
                <a:pt x="5" y="16"/>
              </a:lnTo>
              <a:lnTo>
                <a:pt x="5" y="15"/>
              </a:lnTo>
              <a:lnTo>
                <a:pt x="5" y="14"/>
              </a:lnTo>
              <a:lnTo>
                <a:pt x="5" y="13"/>
              </a:lnTo>
              <a:lnTo>
                <a:pt x="6" y="12"/>
              </a:lnTo>
              <a:lnTo>
                <a:pt x="7" y="11"/>
              </a:lnTo>
              <a:lnTo>
                <a:pt x="8" y="12"/>
              </a:lnTo>
              <a:lnTo>
                <a:pt x="9" y="12"/>
              </a:lnTo>
              <a:lnTo>
                <a:pt x="9" y="11"/>
              </a:lnTo>
              <a:lnTo>
                <a:pt x="9" y="10"/>
              </a:lnTo>
              <a:lnTo>
                <a:pt x="9" y="8"/>
              </a:lnTo>
              <a:lnTo>
                <a:pt x="11" y="3"/>
              </a:lnTo>
              <a:lnTo>
                <a:pt x="13" y="3"/>
              </a:lnTo>
              <a:lnTo>
                <a:pt x="14" y="3"/>
              </a:lnTo>
              <a:lnTo>
                <a:pt x="16" y="3"/>
              </a:lnTo>
              <a:lnTo>
                <a:pt x="17" y="3"/>
              </a:lnTo>
              <a:lnTo>
                <a:pt x="18" y="3"/>
              </a:lnTo>
              <a:lnTo>
                <a:pt x="20" y="3"/>
              </a:lnTo>
              <a:lnTo>
                <a:pt x="22" y="2"/>
              </a:lnTo>
              <a:lnTo>
                <a:pt x="23" y="2"/>
              </a:lnTo>
              <a:lnTo>
                <a:pt x="24" y="2"/>
              </a:lnTo>
              <a:lnTo>
                <a:pt x="25" y="1"/>
              </a:lnTo>
              <a:lnTo>
                <a:pt x="27" y="1"/>
              </a:lnTo>
              <a:lnTo>
                <a:pt x="28" y="1"/>
              </a:lnTo>
              <a:lnTo>
                <a:pt x="31" y="0"/>
              </a:lnTo>
              <a:lnTo>
                <a:pt x="32" y="0"/>
              </a:lnTo>
              <a:lnTo>
                <a:pt x="33" y="0"/>
              </a:lnTo>
              <a:lnTo>
                <a:pt x="35" y="0"/>
              </a:lnTo>
              <a:lnTo>
                <a:pt x="36" y="0"/>
              </a:lnTo>
              <a:lnTo>
                <a:pt x="37" y="0"/>
              </a:lnTo>
              <a:lnTo>
                <a:pt x="39" y="1"/>
              </a:lnTo>
              <a:lnTo>
                <a:pt x="41" y="1"/>
              </a:lnTo>
              <a:lnTo>
                <a:pt x="42" y="2"/>
              </a:lnTo>
              <a:lnTo>
                <a:pt x="44" y="3"/>
              </a:lnTo>
              <a:lnTo>
                <a:pt x="46" y="4"/>
              </a:lnTo>
              <a:lnTo>
                <a:pt x="47" y="5"/>
              </a:lnTo>
              <a:lnTo>
                <a:pt x="46" y="7"/>
              </a:lnTo>
              <a:lnTo>
                <a:pt x="45" y="8"/>
              </a:lnTo>
              <a:lnTo>
                <a:pt x="44" y="9"/>
              </a:lnTo>
              <a:lnTo>
                <a:pt x="42" y="9"/>
              </a:lnTo>
              <a:lnTo>
                <a:pt x="41" y="9"/>
              </a:lnTo>
              <a:lnTo>
                <a:pt x="40" y="10"/>
              </a:lnTo>
              <a:lnTo>
                <a:pt x="40" y="11"/>
              </a:lnTo>
              <a:lnTo>
                <a:pt x="40" y="12"/>
              </a:lnTo>
              <a:lnTo>
                <a:pt x="41" y="13"/>
              </a:lnTo>
              <a:lnTo>
                <a:pt x="40" y="14"/>
              </a:lnTo>
              <a:lnTo>
                <a:pt x="40" y="15"/>
              </a:lnTo>
              <a:lnTo>
                <a:pt x="39" y="15"/>
              </a:lnTo>
              <a:lnTo>
                <a:pt x="37" y="16"/>
              </a:lnTo>
              <a:lnTo>
                <a:pt x="36" y="17"/>
              </a:lnTo>
              <a:lnTo>
                <a:pt x="35" y="18"/>
              </a:lnTo>
              <a:lnTo>
                <a:pt x="35" y="19"/>
              </a:lnTo>
              <a:lnTo>
                <a:pt x="36" y="20"/>
              </a:lnTo>
              <a:lnTo>
                <a:pt x="35" y="21"/>
              </a:lnTo>
              <a:lnTo>
                <a:pt x="34" y="22"/>
              </a:lnTo>
              <a:lnTo>
                <a:pt x="34" y="23"/>
              </a:lnTo>
              <a:lnTo>
                <a:pt x="33" y="25"/>
              </a:lnTo>
              <a:lnTo>
                <a:pt x="33" y="26"/>
              </a:lnTo>
              <a:lnTo>
                <a:pt x="34" y="27"/>
              </a:lnTo>
              <a:lnTo>
                <a:pt x="35" y="27"/>
              </a:lnTo>
              <a:lnTo>
                <a:pt x="35" y="29"/>
              </a:lnTo>
              <a:lnTo>
                <a:pt x="35" y="30"/>
              </a:lnTo>
              <a:lnTo>
                <a:pt x="35" y="31"/>
              </a:lnTo>
              <a:lnTo>
                <a:pt x="35" y="32"/>
              </a:lnTo>
              <a:lnTo>
                <a:pt x="35" y="33"/>
              </a:lnTo>
              <a:lnTo>
                <a:pt x="35" y="34"/>
              </a:lnTo>
              <a:lnTo>
                <a:pt x="35" y="36"/>
              </a:lnTo>
              <a:lnTo>
                <a:pt x="35" y="37"/>
              </a:lnTo>
              <a:lnTo>
                <a:pt x="35" y="38"/>
              </a:lnTo>
              <a:lnTo>
                <a:pt x="34" y="39"/>
              </a:lnTo>
              <a:lnTo>
                <a:pt x="32" y="40"/>
              </a:lnTo>
              <a:lnTo>
                <a:pt x="31" y="41"/>
              </a:lnTo>
              <a:lnTo>
                <a:pt x="31" y="42"/>
              </a:lnTo>
              <a:lnTo>
                <a:pt x="30" y="43"/>
              </a:lnTo>
              <a:lnTo>
                <a:pt x="29" y="43"/>
              </a:lnTo>
              <a:lnTo>
                <a:pt x="28" y="44"/>
              </a:lnTo>
              <a:lnTo>
                <a:pt x="27" y="45"/>
              </a:lnTo>
              <a:lnTo>
                <a:pt x="27" y="46"/>
              </a:lnTo>
              <a:lnTo>
                <a:pt x="27" y="47"/>
              </a:lnTo>
              <a:lnTo>
                <a:pt x="27" y="49"/>
              </a:lnTo>
              <a:lnTo>
                <a:pt x="26" y="49"/>
              </a:lnTo>
              <a:lnTo>
                <a:pt x="24" y="48"/>
              </a:lnTo>
              <a:lnTo>
                <a:pt x="23" y="47"/>
              </a:lnTo>
              <a:lnTo>
                <a:pt x="23" y="46"/>
              </a:lnTo>
              <a:lnTo>
                <a:pt x="22" y="45"/>
              </a:lnTo>
              <a:lnTo>
                <a:pt x="21" y="43"/>
              </a:lnTo>
              <a:lnTo>
                <a:pt x="20" y="42"/>
              </a:lnTo>
              <a:lnTo>
                <a:pt x="20" y="40"/>
              </a:lnTo>
              <a:lnTo>
                <a:pt x="19" y="39"/>
              </a:lnTo>
              <a:lnTo>
                <a:pt x="18" y="38"/>
              </a:lnTo>
              <a:lnTo>
                <a:pt x="17" y="38"/>
              </a:lnTo>
              <a:lnTo>
                <a:pt x="16" y="37"/>
              </a:lnTo>
              <a:lnTo>
                <a:pt x="15" y="37"/>
              </a:lnTo>
              <a:lnTo>
                <a:pt x="14" y="37"/>
              </a:lnTo>
              <a:lnTo>
                <a:pt x="13" y="37"/>
              </a:lnTo>
              <a:lnTo>
                <a:pt x="12" y="37"/>
              </a:lnTo>
              <a:lnTo>
                <a:pt x="10" y="37"/>
              </a:lnTo>
              <a:lnTo>
                <a:pt x="9" y="37"/>
              </a:lnTo>
              <a:lnTo>
                <a:pt x="8" y="37"/>
              </a:lnTo>
              <a:lnTo>
                <a:pt x="7" y="37"/>
              </a:lnTo>
              <a:lnTo>
                <a:pt x="5" y="37"/>
              </a:lnTo>
              <a:lnTo>
                <a:pt x="4" y="37"/>
              </a:lnTo>
              <a:lnTo>
                <a:pt x="3" y="37"/>
              </a:lnTo>
              <a:lnTo>
                <a:pt x="2" y="37"/>
              </a:lnTo>
              <a:lnTo>
                <a:pt x="0" y="37"/>
              </a:lnTo>
              <a:lnTo>
                <a:pt x="0" y="35"/>
              </a:lnTo>
              <a:lnTo>
                <a:pt x="1" y="35"/>
              </a:lnTo>
              <a:lnTo>
                <a:pt x="1" y="33"/>
              </a:lnTo>
              <a:lnTo>
                <a:pt x="1" y="32"/>
              </a:lnTo>
              <a:lnTo>
                <a:pt x="1" y="31"/>
              </a:lnTo>
              <a:lnTo>
                <a:pt x="1" y="30"/>
              </a:lnTo>
              <a:lnTo>
                <a:pt x="2" y="30"/>
              </a:lnTo>
              <a:lnTo>
                <a:pt x="3" y="30"/>
              </a:lnTo>
              <a:lnTo>
                <a:pt x="4" y="29"/>
              </a:lnTo>
              <a:lnTo>
                <a:pt x="4" y="27"/>
              </a:lnTo>
              <a:lnTo>
                <a:pt x="4" y="26"/>
              </a:lnTo>
              <a:lnTo>
                <a:pt x="4" y="25"/>
              </a:lnTo>
              <a:lnTo>
                <a:pt x="4" y="24"/>
              </a:lnTo>
              <a:lnTo>
                <a:pt x="4" y="23"/>
              </a:lnTo>
              <a:lnTo>
                <a:pt x="4" y="22"/>
              </a:lnTo>
              <a:lnTo>
                <a:pt x="4" y="21"/>
              </a:lnTo>
              <a:lnTo>
                <a:pt x="4" y="2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142240</xdr:colOff>
      <xdr:row>22</xdr:row>
      <xdr:rowOff>9525</xdr:rowOff>
    </xdr:from>
    <xdr:to>
      <xdr:col>12</xdr:col>
      <xdr:colOff>477520</xdr:colOff>
      <xdr:row>23</xdr:row>
      <xdr:rowOff>28575</xdr:rowOff>
    </xdr:to>
    <xdr:sp>
      <xdr:nvSpPr>
        <xdr:cNvPr id="2185293" name="Freeform 58"/>
        <xdr:cNvSpPr/>
      </xdr:nvSpPr>
      <xdr:spPr>
        <a:xfrm>
          <a:off x="8178800" y="3475990"/>
          <a:ext cx="335280" cy="171450"/>
        </a:xfrm>
        <a:custGeom>
          <a:avLst/>
          <a:gdLst>
            <a:gd name="txL" fmla="*/ 0 w 33"/>
            <a:gd name="txT" fmla="*/ 0 h 19"/>
            <a:gd name="txR" fmla="*/ 33 w 33"/>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3" h="19">
              <a:moveTo>
                <a:pt x="1" y="13"/>
              </a:moveTo>
              <a:lnTo>
                <a:pt x="1" y="12"/>
              </a:lnTo>
              <a:lnTo>
                <a:pt x="2" y="12"/>
              </a:lnTo>
              <a:lnTo>
                <a:pt x="3" y="11"/>
              </a:lnTo>
              <a:lnTo>
                <a:pt x="4" y="10"/>
              </a:lnTo>
              <a:lnTo>
                <a:pt x="4" y="9"/>
              </a:lnTo>
              <a:lnTo>
                <a:pt x="4" y="8"/>
              </a:lnTo>
              <a:lnTo>
                <a:pt x="5" y="7"/>
              </a:lnTo>
              <a:lnTo>
                <a:pt x="6" y="6"/>
              </a:lnTo>
              <a:lnTo>
                <a:pt x="7" y="5"/>
              </a:lnTo>
              <a:lnTo>
                <a:pt x="8" y="5"/>
              </a:lnTo>
              <a:lnTo>
                <a:pt x="7" y="4"/>
              </a:lnTo>
              <a:lnTo>
                <a:pt x="8" y="3"/>
              </a:lnTo>
              <a:lnTo>
                <a:pt x="9" y="3"/>
              </a:lnTo>
              <a:lnTo>
                <a:pt x="10" y="2"/>
              </a:lnTo>
              <a:lnTo>
                <a:pt x="11" y="2"/>
              </a:lnTo>
              <a:lnTo>
                <a:pt x="12" y="2"/>
              </a:lnTo>
              <a:lnTo>
                <a:pt x="14" y="2"/>
              </a:lnTo>
              <a:lnTo>
                <a:pt x="15" y="1"/>
              </a:lnTo>
              <a:lnTo>
                <a:pt x="16" y="1"/>
              </a:lnTo>
              <a:lnTo>
                <a:pt x="17" y="1"/>
              </a:lnTo>
              <a:lnTo>
                <a:pt x="18" y="0"/>
              </a:lnTo>
              <a:lnTo>
                <a:pt x="18" y="2"/>
              </a:lnTo>
              <a:lnTo>
                <a:pt x="19" y="3"/>
              </a:lnTo>
              <a:lnTo>
                <a:pt x="20" y="3"/>
              </a:lnTo>
              <a:lnTo>
                <a:pt x="20" y="5"/>
              </a:lnTo>
              <a:lnTo>
                <a:pt x="21" y="5"/>
              </a:lnTo>
              <a:lnTo>
                <a:pt x="22" y="4"/>
              </a:lnTo>
              <a:lnTo>
                <a:pt x="23" y="4"/>
              </a:lnTo>
              <a:lnTo>
                <a:pt x="24" y="4"/>
              </a:lnTo>
              <a:lnTo>
                <a:pt x="25" y="5"/>
              </a:lnTo>
              <a:lnTo>
                <a:pt x="26" y="5"/>
              </a:lnTo>
              <a:lnTo>
                <a:pt x="27" y="5"/>
              </a:lnTo>
              <a:lnTo>
                <a:pt x="28" y="6"/>
              </a:lnTo>
              <a:lnTo>
                <a:pt x="29" y="6"/>
              </a:lnTo>
              <a:lnTo>
                <a:pt x="30" y="6"/>
              </a:lnTo>
              <a:lnTo>
                <a:pt x="31" y="7"/>
              </a:lnTo>
              <a:lnTo>
                <a:pt x="32" y="9"/>
              </a:lnTo>
              <a:lnTo>
                <a:pt x="32" y="10"/>
              </a:lnTo>
              <a:lnTo>
                <a:pt x="33" y="11"/>
              </a:lnTo>
              <a:lnTo>
                <a:pt x="33" y="12"/>
              </a:lnTo>
              <a:lnTo>
                <a:pt x="33" y="13"/>
              </a:lnTo>
              <a:lnTo>
                <a:pt x="33" y="14"/>
              </a:lnTo>
              <a:lnTo>
                <a:pt x="33" y="15"/>
              </a:lnTo>
              <a:lnTo>
                <a:pt x="32" y="16"/>
              </a:lnTo>
              <a:lnTo>
                <a:pt x="31" y="16"/>
              </a:lnTo>
              <a:lnTo>
                <a:pt x="30" y="15"/>
              </a:lnTo>
              <a:lnTo>
                <a:pt x="28" y="15"/>
              </a:lnTo>
              <a:lnTo>
                <a:pt x="27" y="16"/>
              </a:lnTo>
              <a:lnTo>
                <a:pt x="26" y="17"/>
              </a:lnTo>
              <a:lnTo>
                <a:pt x="25" y="17"/>
              </a:lnTo>
              <a:lnTo>
                <a:pt x="24" y="17"/>
              </a:lnTo>
              <a:lnTo>
                <a:pt x="23" y="18"/>
              </a:lnTo>
              <a:lnTo>
                <a:pt x="22" y="18"/>
              </a:lnTo>
              <a:lnTo>
                <a:pt x="21" y="18"/>
              </a:lnTo>
              <a:lnTo>
                <a:pt x="20" y="19"/>
              </a:lnTo>
              <a:lnTo>
                <a:pt x="19" y="18"/>
              </a:lnTo>
              <a:lnTo>
                <a:pt x="18" y="18"/>
              </a:lnTo>
              <a:lnTo>
                <a:pt x="17" y="17"/>
              </a:lnTo>
              <a:lnTo>
                <a:pt x="16" y="17"/>
              </a:lnTo>
              <a:lnTo>
                <a:pt x="15" y="17"/>
              </a:lnTo>
              <a:lnTo>
                <a:pt x="14" y="17"/>
              </a:lnTo>
              <a:lnTo>
                <a:pt x="13" y="17"/>
              </a:lnTo>
              <a:lnTo>
                <a:pt x="12" y="17"/>
              </a:lnTo>
              <a:lnTo>
                <a:pt x="11" y="16"/>
              </a:lnTo>
              <a:lnTo>
                <a:pt x="10" y="17"/>
              </a:lnTo>
              <a:lnTo>
                <a:pt x="9" y="18"/>
              </a:lnTo>
              <a:lnTo>
                <a:pt x="9" y="19"/>
              </a:lnTo>
              <a:lnTo>
                <a:pt x="8" y="19"/>
              </a:lnTo>
              <a:lnTo>
                <a:pt x="6" y="19"/>
              </a:lnTo>
              <a:lnTo>
                <a:pt x="6" y="18"/>
              </a:lnTo>
              <a:lnTo>
                <a:pt x="5" y="18"/>
              </a:lnTo>
              <a:lnTo>
                <a:pt x="4" y="17"/>
              </a:lnTo>
              <a:lnTo>
                <a:pt x="3" y="16"/>
              </a:lnTo>
              <a:lnTo>
                <a:pt x="2" y="16"/>
              </a:lnTo>
              <a:lnTo>
                <a:pt x="1" y="16"/>
              </a:lnTo>
              <a:lnTo>
                <a:pt x="0" y="15"/>
              </a:lnTo>
              <a:lnTo>
                <a:pt x="0" y="14"/>
              </a:lnTo>
              <a:lnTo>
                <a:pt x="0" y="13"/>
              </a:lnTo>
              <a:lnTo>
                <a:pt x="1"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619760</xdr:colOff>
      <xdr:row>25</xdr:row>
      <xdr:rowOff>47625</xdr:rowOff>
    </xdr:from>
    <xdr:to>
      <xdr:col>12</xdr:col>
      <xdr:colOff>528320</xdr:colOff>
      <xdr:row>27</xdr:row>
      <xdr:rowOff>38100</xdr:rowOff>
    </xdr:to>
    <xdr:sp>
      <xdr:nvSpPr>
        <xdr:cNvPr id="2185294" name="Freeform 59"/>
        <xdr:cNvSpPr/>
      </xdr:nvSpPr>
      <xdr:spPr>
        <a:xfrm>
          <a:off x="8006080" y="3971290"/>
          <a:ext cx="558800" cy="295275"/>
        </a:xfrm>
        <a:custGeom>
          <a:avLst/>
          <a:gdLst>
            <a:gd name="txL" fmla="*/ 0 w 55"/>
            <a:gd name="txT" fmla="*/ 0 h 32"/>
            <a:gd name="txR" fmla="*/ 55 w 55"/>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5" h="32">
              <a:moveTo>
                <a:pt x="0" y="13"/>
              </a:moveTo>
              <a:lnTo>
                <a:pt x="1" y="12"/>
              </a:lnTo>
              <a:lnTo>
                <a:pt x="2" y="11"/>
              </a:lnTo>
              <a:lnTo>
                <a:pt x="3" y="11"/>
              </a:lnTo>
              <a:lnTo>
                <a:pt x="3" y="10"/>
              </a:lnTo>
              <a:lnTo>
                <a:pt x="4" y="9"/>
              </a:lnTo>
              <a:lnTo>
                <a:pt x="5" y="9"/>
              </a:lnTo>
              <a:lnTo>
                <a:pt x="7" y="9"/>
              </a:lnTo>
              <a:lnTo>
                <a:pt x="8" y="9"/>
              </a:lnTo>
              <a:lnTo>
                <a:pt x="9" y="9"/>
              </a:lnTo>
              <a:lnTo>
                <a:pt x="10" y="8"/>
              </a:lnTo>
              <a:lnTo>
                <a:pt x="11" y="9"/>
              </a:lnTo>
              <a:lnTo>
                <a:pt x="12" y="9"/>
              </a:lnTo>
              <a:lnTo>
                <a:pt x="13" y="9"/>
              </a:lnTo>
              <a:lnTo>
                <a:pt x="14" y="8"/>
              </a:lnTo>
              <a:lnTo>
                <a:pt x="15" y="8"/>
              </a:lnTo>
              <a:lnTo>
                <a:pt x="16" y="7"/>
              </a:lnTo>
              <a:lnTo>
                <a:pt x="17" y="7"/>
              </a:lnTo>
              <a:lnTo>
                <a:pt x="18" y="6"/>
              </a:lnTo>
              <a:lnTo>
                <a:pt x="19" y="5"/>
              </a:lnTo>
              <a:lnTo>
                <a:pt x="20" y="5"/>
              </a:lnTo>
              <a:lnTo>
                <a:pt x="21" y="4"/>
              </a:lnTo>
              <a:lnTo>
                <a:pt x="22" y="3"/>
              </a:lnTo>
              <a:lnTo>
                <a:pt x="25" y="2"/>
              </a:lnTo>
              <a:lnTo>
                <a:pt x="25" y="1"/>
              </a:lnTo>
              <a:lnTo>
                <a:pt x="25" y="0"/>
              </a:lnTo>
              <a:lnTo>
                <a:pt x="26" y="0"/>
              </a:lnTo>
              <a:lnTo>
                <a:pt x="27" y="0"/>
              </a:lnTo>
              <a:lnTo>
                <a:pt x="29" y="0"/>
              </a:lnTo>
              <a:lnTo>
                <a:pt x="30" y="0"/>
              </a:lnTo>
              <a:lnTo>
                <a:pt x="31" y="0"/>
              </a:lnTo>
              <a:lnTo>
                <a:pt x="32" y="0"/>
              </a:lnTo>
              <a:lnTo>
                <a:pt x="33" y="0"/>
              </a:lnTo>
              <a:lnTo>
                <a:pt x="35" y="0"/>
              </a:lnTo>
              <a:lnTo>
                <a:pt x="36" y="1"/>
              </a:lnTo>
              <a:lnTo>
                <a:pt x="37" y="1"/>
              </a:lnTo>
              <a:lnTo>
                <a:pt x="38" y="1"/>
              </a:lnTo>
              <a:lnTo>
                <a:pt x="39" y="3"/>
              </a:lnTo>
              <a:lnTo>
                <a:pt x="40" y="3"/>
              </a:lnTo>
              <a:lnTo>
                <a:pt x="41" y="4"/>
              </a:lnTo>
              <a:lnTo>
                <a:pt x="43" y="5"/>
              </a:lnTo>
              <a:lnTo>
                <a:pt x="44" y="6"/>
              </a:lnTo>
              <a:lnTo>
                <a:pt x="46" y="6"/>
              </a:lnTo>
              <a:lnTo>
                <a:pt x="49" y="7"/>
              </a:lnTo>
              <a:lnTo>
                <a:pt x="50" y="8"/>
              </a:lnTo>
              <a:lnTo>
                <a:pt x="51" y="8"/>
              </a:lnTo>
              <a:lnTo>
                <a:pt x="52" y="9"/>
              </a:lnTo>
              <a:lnTo>
                <a:pt x="53" y="9"/>
              </a:lnTo>
              <a:lnTo>
                <a:pt x="54" y="10"/>
              </a:lnTo>
              <a:lnTo>
                <a:pt x="55" y="11"/>
              </a:lnTo>
              <a:lnTo>
                <a:pt x="54" y="14"/>
              </a:lnTo>
              <a:lnTo>
                <a:pt x="53" y="15"/>
              </a:lnTo>
              <a:lnTo>
                <a:pt x="53" y="16"/>
              </a:lnTo>
              <a:lnTo>
                <a:pt x="53" y="17"/>
              </a:lnTo>
              <a:lnTo>
                <a:pt x="52" y="19"/>
              </a:lnTo>
              <a:lnTo>
                <a:pt x="51" y="20"/>
              </a:lnTo>
              <a:lnTo>
                <a:pt x="51" y="21"/>
              </a:lnTo>
              <a:lnTo>
                <a:pt x="51" y="23"/>
              </a:lnTo>
              <a:lnTo>
                <a:pt x="51" y="24"/>
              </a:lnTo>
              <a:lnTo>
                <a:pt x="51" y="25"/>
              </a:lnTo>
              <a:lnTo>
                <a:pt x="51" y="27"/>
              </a:lnTo>
              <a:lnTo>
                <a:pt x="50" y="28"/>
              </a:lnTo>
              <a:lnTo>
                <a:pt x="51" y="29"/>
              </a:lnTo>
              <a:lnTo>
                <a:pt x="50" y="30"/>
              </a:lnTo>
              <a:lnTo>
                <a:pt x="49" y="31"/>
              </a:lnTo>
              <a:lnTo>
                <a:pt x="49" y="32"/>
              </a:lnTo>
              <a:lnTo>
                <a:pt x="48" y="32"/>
              </a:lnTo>
              <a:lnTo>
                <a:pt x="46" y="31"/>
              </a:lnTo>
              <a:lnTo>
                <a:pt x="45" y="31"/>
              </a:lnTo>
              <a:lnTo>
                <a:pt x="44" y="31"/>
              </a:lnTo>
              <a:lnTo>
                <a:pt x="43" y="30"/>
              </a:lnTo>
              <a:lnTo>
                <a:pt x="42" y="30"/>
              </a:lnTo>
              <a:lnTo>
                <a:pt x="41" y="29"/>
              </a:lnTo>
              <a:lnTo>
                <a:pt x="40" y="29"/>
              </a:lnTo>
              <a:lnTo>
                <a:pt x="40" y="27"/>
              </a:lnTo>
              <a:lnTo>
                <a:pt x="40" y="26"/>
              </a:lnTo>
              <a:lnTo>
                <a:pt x="40" y="25"/>
              </a:lnTo>
              <a:lnTo>
                <a:pt x="39" y="23"/>
              </a:lnTo>
              <a:lnTo>
                <a:pt x="38" y="23"/>
              </a:lnTo>
              <a:lnTo>
                <a:pt x="38" y="22"/>
              </a:lnTo>
              <a:lnTo>
                <a:pt x="37" y="21"/>
              </a:lnTo>
              <a:lnTo>
                <a:pt x="36" y="20"/>
              </a:lnTo>
              <a:lnTo>
                <a:pt x="36" y="21"/>
              </a:lnTo>
              <a:lnTo>
                <a:pt x="34" y="22"/>
              </a:lnTo>
              <a:lnTo>
                <a:pt x="33" y="22"/>
              </a:lnTo>
              <a:lnTo>
                <a:pt x="32" y="22"/>
              </a:lnTo>
              <a:lnTo>
                <a:pt x="31" y="21"/>
              </a:lnTo>
              <a:lnTo>
                <a:pt x="30" y="21"/>
              </a:lnTo>
              <a:lnTo>
                <a:pt x="29" y="22"/>
              </a:lnTo>
              <a:lnTo>
                <a:pt x="28" y="22"/>
              </a:lnTo>
              <a:lnTo>
                <a:pt x="27" y="21"/>
              </a:lnTo>
              <a:lnTo>
                <a:pt x="26" y="21"/>
              </a:lnTo>
              <a:lnTo>
                <a:pt x="26" y="22"/>
              </a:lnTo>
              <a:lnTo>
                <a:pt x="25" y="23"/>
              </a:lnTo>
              <a:lnTo>
                <a:pt x="24" y="24"/>
              </a:lnTo>
              <a:lnTo>
                <a:pt x="23" y="23"/>
              </a:lnTo>
              <a:lnTo>
                <a:pt x="22" y="24"/>
              </a:lnTo>
              <a:lnTo>
                <a:pt x="22" y="25"/>
              </a:lnTo>
              <a:lnTo>
                <a:pt x="21" y="26"/>
              </a:lnTo>
              <a:lnTo>
                <a:pt x="19" y="26"/>
              </a:lnTo>
              <a:lnTo>
                <a:pt x="18" y="25"/>
              </a:lnTo>
              <a:lnTo>
                <a:pt x="18" y="24"/>
              </a:lnTo>
              <a:lnTo>
                <a:pt x="16" y="23"/>
              </a:lnTo>
              <a:lnTo>
                <a:pt x="16" y="22"/>
              </a:lnTo>
              <a:lnTo>
                <a:pt x="15" y="21"/>
              </a:lnTo>
              <a:lnTo>
                <a:pt x="14" y="21"/>
              </a:lnTo>
              <a:lnTo>
                <a:pt x="13" y="21"/>
              </a:lnTo>
              <a:lnTo>
                <a:pt x="11" y="22"/>
              </a:lnTo>
              <a:lnTo>
                <a:pt x="10" y="22"/>
              </a:lnTo>
              <a:lnTo>
                <a:pt x="9" y="22"/>
              </a:lnTo>
              <a:lnTo>
                <a:pt x="8" y="22"/>
              </a:lnTo>
              <a:lnTo>
                <a:pt x="7" y="22"/>
              </a:lnTo>
              <a:lnTo>
                <a:pt x="6" y="23"/>
              </a:lnTo>
              <a:lnTo>
                <a:pt x="5" y="23"/>
              </a:lnTo>
              <a:lnTo>
                <a:pt x="3" y="23"/>
              </a:lnTo>
              <a:lnTo>
                <a:pt x="2" y="23"/>
              </a:lnTo>
              <a:lnTo>
                <a:pt x="2" y="21"/>
              </a:lnTo>
              <a:lnTo>
                <a:pt x="2" y="20"/>
              </a:lnTo>
              <a:lnTo>
                <a:pt x="1" y="19"/>
              </a:lnTo>
              <a:lnTo>
                <a:pt x="1" y="18"/>
              </a:lnTo>
              <a:lnTo>
                <a:pt x="1" y="17"/>
              </a:lnTo>
              <a:lnTo>
                <a:pt x="0" y="16"/>
              </a:lnTo>
              <a:lnTo>
                <a:pt x="0" y="14"/>
              </a:lnTo>
              <a:lnTo>
                <a:pt x="0" y="13"/>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508000</xdr:colOff>
      <xdr:row>22</xdr:row>
      <xdr:rowOff>57150</xdr:rowOff>
    </xdr:from>
    <xdr:to>
      <xdr:col>12</xdr:col>
      <xdr:colOff>50800</xdr:colOff>
      <xdr:row>23</xdr:row>
      <xdr:rowOff>133350</xdr:rowOff>
    </xdr:to>
    <xdr:sp>
      <xdr:nvSpPr>
        <xdr:cNvPr id="2185295" name="Freeform 60"/>
        <xdr:cNvSpPr/>
      </xdr:nvSpPr>
      <xdr:spPr>
        <a:xfrm>
          <a:off x="7894320" y="3523615"/>
          <a:ext cx="193040" cy="228600"/>
        </a:xfrm>
        <a:custGeom>
          <a:avLst/>
          <a:gdLst>
            <a:gd name="txL" fmla="*/ 0 w 19"/>
            <a:gd name="txT" fmla="*/ 0 h 25"/>
            <a:gd name="txR" fmla="*/ 19 w 19"/>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25">
              <a:moveTo>
                <a:pt x="1" y="24"/>
              </a:moveTo>
              <a:lnTo>
                <a:pt x="1" y="23"/>
              </a:lnTo>
              <a:lnTo>
                <a:pt x="1" y="22"/>
              </a:lnTo>
              <a:lnTo>
                <a:pt x="2" y="21"/>
              </a:lnTo>
              <a:lnTo>
                <a:pt x="2" y="20"/>
              </a:lnTo>
              <a:lnTo>
                <a:pt x="2" y="19"/>
              </a:lnTo>
              <a:lnTo>
                <a:pt x="2" y="18"/>
              </a:lnTo>
              <a:lnTo>
                <a:pt x="1" y="17"/>
              </a:lnTo>
              <a:lnTo>
                <a:pt x="2" y="16"/>
              </a:lnTo>
              <a:lnTo>
                <a:pt x="2" y="14"/>
              </a:lnTo>
              <a:lnTo>
                <a:pt x="2" y="13"/>
              </a:lnTo>
              <a:lnTo>
                <a:pt x="2" y="12"/>
              </a:lnTo>
              <a:lnTo>
                <a:pt x="3" y="11"/>
              </a:lnTo>
              <a:lnTo>
                <a:pt x="3" y="10"/>
              </a:lnTo>
              <a:lnTo>
                <a:pt x="4" y="8"/>
              </a:lnTo>
              <a:lnTo>
                <a:pt x="5" y="7"/>
              </a:lnTo>
              <a:lnTo>
                <a:pt x="5" y="6"/>
              </a:lnTo>
              <a:lnTo>
                <a:pt x="6" y="6"/>
              </a:lnTo>
              <a:lnTo>
                <a:pt x="7" y="5"/>
              </a:lnTo>
              <a:lnTo>
                <a:pt x="8" y="3"/>
              </a:lnTo>
              <a:lnTo>
                <a:pt x="8" y="2"/>
              </a:lnTo>
              <a:lnTo>
                <a:pt x="9" y="1"/>
              </a:lnTo>
              <a:lnTo>
                <a:pt x="10" y="0"/>
              </a:lnTo>
              <a:lnTo>
                <a:pt x="11" y="0"/>
              </a:lnTo>
              <a:lnTo>
                <a:pt x="12" y="1"/>
              </a:lnTo>
              <a:lnTo>
                <a:pt x="13" y="1"/>
              </a:lnTo>
              <a:lnTo>
                <a:pt x="14" y="2"/>
              </a:lnTo>
              <a:lnTo>
                <a:pt x="15" y="3"/>
              </a:lnTo>
              <a:lnTo>
                <a:pt x="16" y="3"/>
              </a:lnTo>
              <a:lnTo>
                <a:pt x="16" y="4"/>
              </a:lnTo>
              <a:lnTo>
                <a:pt x="17" y="5"/>
              </a:lnTo>
              <a:lnTo>
                <a:pt x="18" y="7"/>
              </a:lnTo>
              <a:lnTo>
                <a:pt x="17" y="8"/>
              </a:lnTo>
              <a:lnTo>
                <a:pt x="18" y="9"/>
              </a:lnTo>
              <a:lnTo>
                <a:pt x="19" y="10"/>
              </a:lnTo>
              <a:lnTo>
                <a:pt x="18" y="11"/>
              </a:lnTo>
              <a:lnTo>
                <a:pt x="18" y="12"/>
              </a:lnTo>
              <a:lnTo>
                <a:pt x="18" y="13"/>
              </a:lnTo>
              <a:lnTo>
                <a:pt x="18" y="14"/>
              </a:lnTo>
              <a:lnTo>
                <a:pt x="18" y="15"/>
              </a:lnTo>
              <a:lnTo>
                <a:pt x="17" y="16"/>
              </a:lnTo>
              <a:lnTo>
                <a:pt x="17" y="17"/>
              </a:lnTo>
              <a:lnTo>
                <a:pt x="17" y="18"/>
              </a:lnTo>
              <a:lnTo>
                <a:pt x="17" y="19"/>
              </a:lnTo>
              <a:lnTo>
                <a:pt x="17" y="20"/>
              </a:lnTo>
              <a:lnTo>
                <a:pt x="16" y="22"/>
              </a:lnTo>
              <a:lnTo>
                <a:pt x="16" y="23"/>
              </a:lnTo>
              <a:lnTo>
                <a:pt x="16" y="24"/>
              </a:lnTo>
              <a:lnTo>
                <a:pt x="16" y="25"/>
              </a:lnTo>
              <a:lnTo>
                <a:pt x="14" y="25"/>
              </a:lnTo>
              <a:lnTo>
                <a:pt x="13" y="25"/>
              </a:lnTo>
              <a:lnTo>
                <a:pt x="12" y="25"/>
              </a:lnTo>
              <a:lnTo>
                <a:pt x="10" y="25"/>
              </a:lnTo>
              <a:lnTo>
                <a:pt x="9" y="25"/>
              </a:lnTo>
              <a:lnTo>
                <a:pt x="8" y="25"/>
              </a:lnTo>
              <a:lnTo>
                <a:pt x="7" y="25"/>
              </a:lnTo>
              <a:lnTo>
                <a:pt x="6" y="25"/>
              </a:lnTo>
              <a:lnTo>
                <a:pt x="5" y="25"/>
              </a:lnTo>
              <a:lnTo>
                <a:pt x="4" y="25"/>
              </a:lnTo>
              <a:lnTo>
                <a:pt x="2" y="25"/>
              </a:lnTo>
              <a:lnTo>
                <a:pt x="1" y="24"/>
              </a:lnTo>
              <a:lnTo>
                <a:pt x="0" y="24"/>
              </a:lnTo>
              <a:lnTo>
                <a:pt x="1" y="2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254000</xdr:colOff>
      <xdr:row>25</xdr:row>
      <xdr:rowOff>142875</xdr:rowOff>
    </xdr:from>
    <xdr:to>
      <xdr:col>12</xdr:col>
      <xdr:colOff>0</xdr:colOff>
      <xdr:row>27</xdr:row>
      <xdr:rowOff>152400</xdr:rowOff>
    </xdr:to>
    <xdr:sp>
      <xdr:nvSpPr>
        <xdr:cNvPr id="2185296" name="Freeform 61"/>
        <xdr:cNvSpPr/>
      </xdr:nvSpPr>
      <xdr:spPr>
        <a:xfrm>
          <a:off x="7640320" y="4066540"/>
          <a:ext cx="396240" cy="314325"/>
        </a:xfrm>
        <a:custGeom>
          <a:avLst/>
          <a:gdLst>
            <a:gd name="txL" fmla="*/ 0 w 39"/>
            <a:gd name="txT" fmla="*/ 0 h 34"/>
            <a:gd name="txR" fmla="*/ 39 w 39"/>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34">
              <a:moveTo>
                <a:pt x="1" y="11"/>
              </a:moveTo>
              <a:lnTo>
                <a:pt x="1" y="11"/>
              </a:lnTo>
              <a:lnTo>
                <a:pt x="2" y="10"/>
              </a:lnTo>
              <a:lnTo>
                <a:pt x="3" y="9"/>
              </a:lnTo>
              <a:lnTo>
                <a:pt x="4" y="9"/>
              </a:lnTo>
              <a:lnTo>
                <a:pt x="4" y="8"/>
              </a:lnTo>
              <a:lnTo>
                <a:pt x="5" y="8"/>
              </a:lnTo>
              <a:lnTo>
                <a:pt x="6" y="8"/>
              </a:lnTo>
              <a:lnTo>
                <a:pt x="8" y="8"/>
              </a:lnTo>
              <a:lnTo>
                <a:pt x="9" y="9"/>
              </a:lnTo>
              <a:lnTo>
                <a:pt x="10" y="9"/>
              </a:lnTo>
              <a:lnTo>
                <a:pt x="11" y="8"/>
              </a:lnTo>
              <a:lnTo>
                <a:pt x="11" y="7"/>
              </a:lnTo>
              <a:lnTo>
                <a:pt x="12" y="6"/>
              </a:lnTo>
              <a:lnTo>
                <a:pt x="13" y="6"/>
              </a:lnTo>
              <a:lnTo>
                <a:pt x="14" y="4"/>
              </a:lnTo>
              <a:lnTo>
                <a:pt x="14" y="3"/>
              </a:lnTo>
              <a:lnTo>
                <a:pt x="14" y="2"/>
              </a:lnTo>
              <a:lnTo>
                <a:pt x="14" y="1"/>
              </a:lnTo>
              <a:lnTo>
                <a:pt x="15" y="1"/>
              </a:lnTo>
              <a:lnTo>
                <a:pt x="16" y="0"/>
              </a:lnTo>
              <a:lnTo>
                <a:pt x="17" y="0"/>
              </a:lnTo>
              <a:lnTo>
                <a:pt x="18" y="1"/>
              </a:lnTo>
              <a:lnTo>
                <a:pt x="19" y="1"/>
              </a:lnTo>
              <a:lnTo>
                <a:pt x="20" y="2"/>
              </a:lnTo>
              <a:lnTo>
                <a:pt x="21" y="2"/>
              </a:lnTo>
              <a:lnTo>
                <a:pt x="22" y="3"/>
              </a:lnTo>
              <a:lnTo>
                <a:pt x="23" y="3"/>
              </a:lnTo>
              <a:lnTo>
                <a:pt x="24" y="2"/>
              </a:lnTo>
              <a:lnTo>
                <a:pt x="25" y="2"/>
              </a:lnTo>
              <a:lnTo>
                <a:pt x="26" y="2"/>
              </a:lnTo>
              <a:lnTo>
                <a:pt x="27" y="2"/>
              </a:lnTo>
              <a:lnTo>
                <a:pt x="28" y="2"/>
              </a:lnTo>
              <a:lnTo>
                <a:pt x="29" y="2"/>
              </a:lnTo>
              <a:lnTo>
                <a:pt x="30" y="3"/>
              </a:lnTo>
              <a:lnTo>
                <a:pt x="31" y="4"/>
              </a:lnTo>
              <a:lnTo>
                <a:pt x="31" y="5"/>
              </a:lnTo>
              <a:lnTo>
                <a:pt x="32" y="5"/>
              </a:lnTo>
              <a:lnTo>
                <a:pt x="33" y="5"/>
              </a:lnTo>
              <a:lnTo>
                <a:pt x="34" y="4"/>
              </a:lnTo>
              <a:lnTo>
                <a:pt x="36" y="3"/>
              </a:lnTo>
              <a:lnTo>
                <a:pt x="36" y="4"/>
              </a:lnTo>
              <a:lnTo>
                <a:pt x="36" y="6"/>
              </a:lnTo>
              <a:lnTo>
                <a:pt x="37" y="7"/>
              </a:lnTo>
              <a:lnTo>
                <a:pt x="37" y="8"/>
              </a:lnTo>
              <a:lnTo>
                <a:pt x="37" y="9"/>
              </a:lnTo>
              <a:lnTo>
                <a:pt x="38" y="10"/>
              </a:lnTo>
              <a:lnTo>
                <a:pt x="38" y="11"/>
              </a:lnTo>
              <a:lnTo>
                <a:pt x="38" y="13"/>
              </a:lnTo>
              <a:lnTo>
                <a:pt x="39" y="14"/>
              </a:lnTo>
              <a:lnTo>
                <a:pt x="38" y="15"/>
              </a:lnTo>
              <a:lnTo>
                <a:pt x="37" y="15"/>
              </a:lnTo>
              <a:lnTo>
                <a:pt x="36" y="15"/>
              </a:lnTo>
              <a:lnTo>
                <a:pt x="35" y="16"/>
              </a:lnTo>
              <a:lnTo>
                <a:pt x="34" y="15"/>
              </a:lnTo>
              <a:lnTo>
                <a:pt x="33" y="15"/>
              </a:lnTo>
              <a:lnTo>
                <a:pt x="33" y="16"/>
              </a:lnTo>
              <a:lnTo>
                <a:pt x="34" y="17"/>
              </a:lnTo>
              <a:lnTo>
                <a:pt x="34" y="18"/>
              </a:lnTo>
              <a:lnTo>
                <a:pt x="34" y="19"/>
              </a:lnTo>
              <a:lnTo>
                <a:pt x="34" y="20"/>
              </a:lnTo>
              <a:lnTo>
                <a:pt x="34" y="21"/>
              </a:lnTo>
              <a:lnTo>
                <a:pt x="33" y="22"/>
              </a:lnTo>
              <a:lnTo>
                <a:pt x="32" y="23"/>
              </a:lnTo>
              <a:lnTo>
                <a:pt x="32" y="24"/>
              </a:lnTo>
              <a:lnTo>
                <a:pt x="31" y="25"/>
              </a:lnTo>
              <a:lnTo>
                <a:pt x="31" y="26"/>
              </a:lnTo>
              <a:lnTo>
                <a:pt x="31" y="27"/>
              </a:lnTo>
              <a:lnTo>
                <a:pt x="32" y="28"/>
              </a:lnTo>
              <a:lnTo>
                <a:pt x="32" y="29"/>
              </a:lnTo>
              <a:lnTo>
                <a:pt x="31" y="29"/>
              </a:lnTo>
              <a:lnTo>
                <a:pt x="31" y="30"/>
              </a:lnTo>
              <a:lnTo>
                <a:pt x="30" y="31"/>
              </a:lnTo>
              <a:lnTo>
                <a:pt x="29" y="32"/>
              </a:lnTo>
              <a:lnTo>
                <a:pt x="28" y="33"/>
              </a:lnTo>
              <a:lnTo>
                <a:pt x="27" y="33"/>
              </a:lnTo>
              <a:lnTo>
                <a:pt x="26" y="33"/>
              </a:lnTo>
              <a:lnTo>
                <a:pt x="25" y="34"/>
              </a:lnTo>
              <a:lnTo>
                <a:pt x="24" y="34"/>
              </a:lnTo>
              <a:lnTo>
                <a:pt x="23" y="34"/>
              </a:lnTo>
              <a:lnTo>
                <a:pt x="22" y="34"/>
              </a:lnTo>
              <a:lnTo>
                <a:pt x="21" y="34"/>
              </a:lnTo>
              <a:lnTo>
                <a:pt x="20" y="33"/>
              </a:lnTo>
              <a:lnTo>
                <a:pt x="19" y="33"/>
              </a:lnTo>
              <a:lnTo>
                <a:pt x="18" y="32"/>
              </a:lnTo>
              <a:lnTo>
                <a:pt x="18" y="31"/>
              </a:lnTo>
              <a:lnTo>
                <a:pt x="18" y="30"/>
              </a:lnTo>
              <a:lnTo>
                <a:pt x="18" y="29"/>
              </a:lnTo>
              <a:lnTo>
                <a:pt x="19" y="29"/>
              </a:lnTo>
              <a:lnTo>
                <a:pt x="19" y="27"/>
              </a:lnTo>
              <a:lnTo>
                <a:pt x="18" y="27"/>
              </a:lnTo>
              <a:lnTo>
                <a:pt x="18" y="26"/>
              </a:lnTo>
              <a:lnTo>
                <a:pt x="18" y="25"/>
              </a:lnTo>
              <a:lnTo>
                <a:pt x="18" y="23"/>
              </a:lnTo>
              <a:lnTo>
                <a:pt x="19" y="23"/>
              </a:lnTo>
              <a:lnTo>
                <a:pt x="19" y="21"/>
              </a:lnTo>
              <a:lnTo>
                <a:pt x="19" y="20"/>
              </a:lnTo>
              <a:lnTo>
                <a:pt x="19" y="19"/>
              </a:lnTo>
              <a:lnTo>
                <a:pt x="20" y="18"/>
              </a:lnTo>
              <a:lnTo>
                <a:pt x="20" y="17"/>
              </a:lnTo>
              <a:lnTo>
                <a:pt x="19" y="16"/>
              </a:lnTo>
              <a:lnTo>
                <a:pt x="18" y="16"/>
              </a:lnTo>
              <a:lnTo>
                <a:pt x="17" y="15"/>
              </a:lnTo>
              <a:lnTo>
                <a:pt x="16" y="14"/>
              </a:lnTo>
              <a:lnTo>
                <a:pt x="15" y="14"/>
              </a:lnTo>
              <a:lnTo>
                <a:pt x="14" y="14"/>
              </a:lnTo>
              <a:lnTo>
                <a:pt x="12" y="14"/>
              </a:lnTo>
              <a:lnTo>
                <a:pt x="11" y="14"/>
              </a:lnTo>
              <a:lnTo>
                <a:pt x="10" y="13"/>
              </a:lnTo>
              <a:lnTo>
                <a:pt x="9" y="13"/>
              </a:lnTo>
              <a:lnTo>
                <a:pt x="8" y="13"/>
              </a:lnTo>
              <a:lnTo>
                <a:pt x="7" y="13"/>
              </a:lnTo>
              <a:lnTo>
                <a:pt x="6" y="13"/>
              </a:lnTo>
              <a:lnTo>
                <a:pt x="5" y="12"/>
              </a:lnTo>
              <a:lnTo>
                <a:pt x="3" y="12"/>
              </a:lnTo>
              <a:lnTo>
                <a:pt x="2" y="12"/>
              </a:lnTo>
              <a:lnTo>
                <a:pt x="0" y="12"/>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589280</xdr:colOff>
      <xdr:row>18</xdr:row>
      <xdr:rowOff>133350</xdr:rowOff>
    </xdr:from>
    <xdr:to>
      <xdr:col>12</xdr:col>
      <xdr:colOff>314960</xdr:colOff>
      <xdr:row>21</xdr:row>
      <xdr:rowOff>9525</xdr:rowOff>
    </xdr:to>
    <xdr:sp>
      <xdr:nvSpPr>
        <xdr:cNvPr id="2185297" name="Freeform 62"/>
        <xdr:cNvSpPr/>
      </xdr:nvSpPr>
      <xdr:spPr>
        <a:xfrm>
          <a:off x="7975600" y="2990215"/>
          <a:ext cx="375920" cy="333375"/>
        </a:xfrm>
        <a:custGeom>
          <a:avLst/>
          <a:gdLst>
            <a:gd name="txL" fmla="*/ 0 w 37"/>
            <a:gd name="txT" fmla="*/ 0 h 40"/>
            <a:gd name="txR" fmla="*/ 37 w 37"/>
            <a:gd name="txB" fmla="*/ 40 h 40"/>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7" h="40">
              <a:moveTo>
                <a:pt x="0" y="3"/>
              </a:moveTo>
              <a:lnTo>
                <a:pt x="1" y="3"/>
              </a:lnTo>
              <a:lnTo>
                <a:pt x="2" y="2"/>
              </a:lnTo>
              <a:lnTo>
                <a:pt x="3" y="1"/>
              </a:lnTo>
              <a:lnTo>
                <a:pt x="5" y="1"/>
              </a:lnTo>
              <a:lnTo>
                <a:pt x="6" y="1"/>
              </a:lnTo>
              <a:lnTo>
                <a:pt x="7" y="0"/>
              </a:lnTo>
              <a:lnTo>
                <a:pt x="9" y="0"/>
              </a:lnTo>
              <a:lnTo>
                <a:pt x="10" y="0"/>
              </a:lnTo>
              <a:lnTo>
                <a:pt x="11" y="0"/>
              </a:lnTo>
              <a:lnTo>
                <a:pt x="12" y="0"/>
              </a:lnTo>
              <a:lnTo>
                <a:pt x="15" y="0"/>
              </a:lnTo>
              <a:lnTo>
                <a:pt x="16" y="1"/>
              </a:lnTo>
              <a:lnTo>
                <a:pt x="18" y="1"/>
              </a:lnTo>
              <a:lnTo>
                <a:pt x="20" y="2"/>
              </a:lnTo>
              <a:lnTo>
                <a:pt x="21" y="3"/>
              </a:lnTo>
              <a:lnTo>
                <a:pt x="22" y="3"/>
              </a:lnTo>
              <a:lnTo>
                <a:pt x="23" y="4"/>
              </a:lnTo>
              <a:lnTo>
                <a:pt x="25" y="5"/>
              </a:lnTo>
              <a:lnTo>
                <a:pt x="26" y="5"/>
              </a:lnTo>
              <a:lnTo>
                <a:pt x="27" y="6"/>
              </a:lnTo>
              <a:lnTo>
                <a:pt x="30" y="7"/>
              </a:lnTo>
              <a:lnTo>
                <a:pt x="31" y="8"/>
              </a:lnTo>
              <a:lnTo>
                <a:pt x="33" y="9"/>
              </a:lnTo>
              <a:lnTo>
                <a:pt x="34" y="9"/>
              </a:lnTo>
              <a:lnTo>
                <a:pt x="36" y="10"/>
              </a:lnTo>
              <a:lnTo>
                <a:pt x="36" y="11"/>
              </a:lnTo>
              <a:lnTo>
                <a:pt x="35" y="13"/>
              </a:lnTo>
              <a:lnTo>
                <a:pt x="34" y="14"/>
              </a:lnTo>
              <a:lnTo>
                <a:pt x="34" y="15"/>
              </a:lnTo>
              <a:lnTo>
                <a:pt x="34" y="17"/>
              </a:lnTo>
              <a:lnTo>
                <a:pt x="33" y="18"/>
              </a:lnTo>
              <a:lnTo>
                <a:pt x="32" y="21"/>
              </a:lnTo>
              <a:lnTo>
                <a:pt x="35" y="22"/>
              </a:lnTo>
              <a:lnTo>
                <a:pt x="33" y="25"/>
              </a:lnTo>
              <a:lnTo>
                <a:pt x="33" y="26"/>
              </a:lnTo>
              <a:lnTo>
                <a:pt x="32" y="27"/>
              </a:lnTo>
              <a:lnTo>
                <a:pt x="33" y="28"/>
              </a:lnTo>
              <a:lnTo>
                <a:pt x="36" y="29"/>
              </a:lnTo>
              <a:lnTo>
                <a:pt x="37" y="30"/>
              </a:lnTo>
              <a:lnTo>
                <a:pt x="37" y="31"/>
              </a:lnTo>
              <a:lnTo>
                <a:pt x="37" y="32"/>
              </a:lnTo>
              <a:lnTo>
                <a:pt x="36" y="33"/>
              </a:lnTo>
              <a:lnTo>
                <a:pt x="35" y="34"/>
              </a:lnTo>
              <a:lnTo>
                <a:pt x="33" y="35"/>
              </a:lnTo>
              <a:lnTo>
                <a:pt x="33" y="36"/>
              </a:lnTo>
              <a:lnTo>
                <a:pt x="33" y="37"/>
              </a:lnTo>
              <a:lnTo>
                <a:pt x="33" y="38"/>
              </a:lnTo>
              <a:lnTo>
                <a:pt x="32" y="38"/>
              </a:lnTo>
              <a:lnTo>
                <a:pt x="30" y="39"/>
              </a:lnTo>
              <a:lnTo>
                <a:pt x="29" y="39"/>
              </a:lnTo>
              <a:lnTo>
                <a:pt x="28" y="39"/>
              </a:lnTo>
              <a:lnTo>
                <a:pt x="27" y="39"/>
              </a:lnTo>
              <a:lnTo>
                <a:pt x="25" y="39"/>
              </a:lnTo>
              <a:lnTo>
                <a:pt x="24" y="39"/>
              </a:lnTo>
              <a:lnTo>
                <a:pt x="23" y="39"/>
              </a:lnTo>
              <a:lnTo>
                <a:pt x="22" y="39"/>
              </a:lnTo>
              <a:lnTo>
                <a:pt x="21" y="39"/>
              </a:lnTo>
              <a:lnTo>
                <a:pt x="20" y="39"/>
              </a:lnTo>
              <a:lnTo>
                <a:pt x="19" y="40"/>
              </a:lnTo>
              <a:lnTo>
                <a:pt x="17" y="40"/>
              </a:lnTo>
              <a:lnTo>
                <a:pt x="16" y="40"/>
              </a:lnTo>
              <a:lnTo>
                <a:pt x="15" y="40"/>
              </a:lnTo>
              <a:lnTo>
                <a:pt x="14" y="40"/>
              </a:lnTo>
              <a:lnTo>
                <a:pt x="13" y="40"/>
              </a:lnTo>
              <a:lnTo>
                <a:pt x="12" y="39"/>
              </a:lnTo>
              <a:lnTo>
                <a:pt x="12" y="38"/>
              </a:lnTo>
              <a:lnTo>
                <a:pt x="12" y="37"/>
              </a:lnTo>
              <a:lnTo>
                <a:pt x="12" y="36"/>
              </a:lnTo>
              <a:lnTo>
                <a:pt x="12" y="35"/>
              </a:lnTo>
              <a:lnTo>
                <a:pt x="12" y="34"/>
              </a:lnTo>
              <a:lnTo>
                <a:pt x="12" y="33"/>
              </a:lnTo>
              <a:lnTo>
                <a:pt x="11" y="32"/>
              </a:lnTo>
              <a:lnTo>
                <a:pt x="10" y="32"/>
              </a:lnTo>
              <a:lnTo>
                <a:pt x="8" y="32"/>
              </a:lnTo>
              <a:lnTo>
                <a:pt x="7" y="32"/>
              </a:lnTo>
              <a:lnTo>
                <a:pt x="6" y="32"/>
              </a:lnTo>
              <a:lnTo>
                <a:pt x="5" y="32"/>
              </a:lnTo>
              <a:lnTo>
                <a:pt x="4" y="32"/>
              </a:lnTo>
              <a:lnTo>
                <a:pt x="3" y="31"/>
              </a:lnTo>
              <a:lnTo>
                <a:pt x="3" y="30"/>
              </a:lnTo>
              <a:lnTo>
                <a:pt x="3" y="29"/>
              </a:lnTo>
              <a:lnTo>
                <a:pt x="3" y="28"/>
              </a:lnTo>
              <a:lnTo>
                <a:pt x="3" y="26"/>
              </a:lnTo>
              <a:lnTo>
                <a:pt x="3" y="25"/>
              </a:lnTo>
              <a:lnTo>
                <a:pt x="3" y="23"/>
              </a:lnTo>
              <a:lnTo>
                <a:pt x="3" y="22"/>
              </a:lnTo>
              <a:lnTo>
                <a:pt x="3" y="21"/>
              </a:lnTo>
              <a:lnTo>
                <a:pt x="3" y="20"/>
              </a:lnTo>
              <a:lnTo>
                <a:pt x="3" y="19"/>
              </a:lnTo>
              <a:lnTo>
                <a:pt x="3" y="17"/>
              </a:lnTo>
              <a:lnTo>
                <a:pt x="3" y="16"/>
              </a:lnTo>
              <a:lnTo>
                <a:pt x="3" y="15"/>
              </a:lnTo>
              <a:lnTo>
                <a:pt x="3" y="14"/>
              </a:lnTo>
              <a:lnTo>
                <a:pt x="3" y="13"/>
              </a:lnTo>
              <a:lnTo>
                <a:pt x="3" y="12"/>
              </a:lnTo>
              <a:lnTo>
                <a:pt x="2" y="10"/>
              </a:lnTo>
              <a:lnTo>
                <a:pt x="2" y="9"/>
              </a:lnTo>
              <a:lnTo>
                <a:pt x="2" y="8"/>
              </a:lnTo>
              <a:lnTo>
                <a:pt x="1" y="6"/>
              </a:lnTo>
              <a:lnTo>
                <a:pt x="0" y="4"/>
              </a:lnTo>
              <a:lnTo>
                <a:pt x="0"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589280</xdr:colOff>
      <xdr:row>16</xdr:row>
      <xdr:rowOff>28575</xdr:rowOff>
    </xdr:from>
    <xdr:to>
      <xdr:col>5</xdr:col>
      <xdr:colOff>314960</xdr:colOff>
      <xdr:row>17</xdr:row>
      <xdr:rowOff>142875</xdr:rowOff>
    </xdr:to>
    <xdr:sp>
      <xdr:nvSpPr>
        <xdr:cNvPr id="2185298" name="Freeform 63"/>
        <xdr:cNvSpPr/>
      </xdr:nvSpPr>
      <xdr:spPr>
        <a:xfrm>
          <a:off x="3423920" y="2580640"/>
          <a:ext cx="375920" cy="266700"/>
        </a:xfrm>
        <a:custGeom>
          <a:avLst/>
          <a:gdLst>
            <a:gd name="txL" fmla="*/ 0 w 37"/>
            <a:gd name="txT" fmla="*/ 0 h 28"/>
            <a:gd name="txR" fmla="*/ 37 w 37"/>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37" h="28">
              <a:moveTo>
                <a:pt x="1" y="0"/>
              </a:moveTo>
              <a:lnTo>
                <a:pt x="1" y="1"/>
              </a:lnTo>
              <a:lnTo>
                <a:pt x="2" y="1"/>
              </a:lnTo>
              <a:lnTo>
                <a:pt x="3" y="2"/>
              </a:lnTo>
              <a:lnTo>
                <a:pt x="4" y="3"/>
              </a:lnTo>
              <a:lnTo>
                <a:pt x="5" y="3"/>
              </a:lnTo>
              <a:lnTo>
                <a:pt x="6" y="4"/>
              </a:lnTo>
              <a:lnTo>
                <a:pt x="7" y="5"/>
              </a:lnTo>
              <a:lnTo>
                <a:pt x="7" y="6"/>
              </a:lnTo>
              <a:lnTo>
                <a:pt x="8" y="7"/>
              </a:lnTo>
              <a:lnTo>
                <a:pt x="8" y="8"/>
              </a:lnTo>
              <a:lnTo>
                <a:pt x="9" y="9"/>
              </a:lnTo>
              <a:lnTo>
                <a:pt x="9" y="10"/>
              </a:lnTo>
              <a:lnTo>
                <a:pt x="10" y="11"/>
              </a:lnTo>
              <a:lnTo>
                <a:pt x="10" y="12"/>
              </a:lnTo>
              <a:lnTo>
                <a:pt x="11" y="12"/>
              </a:lnTo>
              <a:lnTo>
                <a:pt x="13" y="13"/>
              </a:lnTo>
              <a:lnTo>
                <a:pt x="14" y="14"/>
              </a:lnTo>
              <a:lnTo>
                <a:pt x="15" y="13"/>
              </a:lnTo>
              <a:lnTo>
                <a:pt x="15" y="12"/>
              </a:lnTo>
              <a:lnTo>
                <a:pt x="16" y="11"/>
              </a:lnTo>
              <a:lnTo>
                <a:pt x="16" y="10"/>
              </a:lnTo>
              <a:lnTo>
                <a:pt x="16" y="9"/>
              </a:lnTo>
              <a:lnTo>
                <a:pt x="16" y="8"/>
              </a:lnTo>
              <a:lnTo>
                <a:pt x="16" y="6"/>
              </a:lnTo>
              <a:lnTo>
                <a:pt x="16" y="5"/>
              </a:lnTo>
              <a:lnTo>
                <a:pt x="16" y="4"/>
              </a:lnTo>
              <a:lnTo>
                <a:pt x="17" y="3"/>
              </a:lnTo>
              <a:lnTo>
                <a:pt x="18" y="3"/>
              </a:lnTo>
              <a:lnTo>
                <a:pt x="19" y="2"/>
              </a:lnTo>
              <a:lnTo>
                <a:pt x="19" y="1"/>
              </a:lnTo>
              <a:lnTo>
                <a:pt x="20" y="0"/>
              </a:lnTo>
              <a:lnTo>
                <a:pt x="21" y="1"/>
              </a:lnTo>
              <a:lnTo>
                <a:pt x="22" y="1"/>
              </a:lnTo>
              <a:lnTo>
                <a:pt x="23" y="2"/>
              </a:lnTo>
              <a:lnTo>
                <a:pt x="25" y="3"/>
              </a:lnTo>
              <a:lnTo>
                <a:pt x="26" y="3"/>
              </a:lnTo>
              <a:lnTo>
                <a:pt x="27" y="3"/>
              </a:lnTo>
              <a:lnTo>
                <a:pt x="27" y="5"/>
              </a:lnTo>
              <a:lnTo>
                <a:pt x="28" y="6"/>
              </a:lnTo>
              <a:lnTo>
                <a:pt x="29" y="6"/>
              </a:lnTo>
              <a:lnTo>
                <a:pt x="30" y="7"/>
              </a:lnTo>
              <a:lnTo>
                <a:pt x="31" y="8"/>
              </a:lnTo>
              <a:lnTo>
                <a:pt x="32" y="8"/>
              </a:lnTo>
              <a:lnTo>
                <a:pt x="33" y="9"/>
              </a:lnTo>
              <a:lnTo>
                <a:pt x="34" y="9"/>
              </a:lnTo>
              <a:lnTo>
                <a:pt x="35" y="10"/>
              </a:lnTo>
              <a:lnTo>
                <a:pt x="37" y="11"/>
              </a:lnTo>
              <a:lnTo>
                <a:pt x="36" y="12"/>
              </a:lnTo>
              <a:lnTo>
                <a:pt x="35" y="13"/>
              </a:lnTo>
              <a:lnTo>
                <a:pt x="34" y="14"/>
              </a:lnTo>
              <a:lnTo>
                <a:pt x="33" y="15"/>
              </a:lnTo>
              <a:lnTo>
                <a:pt x="32" y="16"/>
              </a:lnTo>
              <a:lnTo>
                <a:pt x="31" y="17"/>
              </a:lnTo>
              <a:lnTo>
                <a:pt x="30" y="18"/>
              </a:lnTo>
              <a:lnTo>
                <a:pt x="29" y="19"/>
              </a:lnTo>
              <a:lnTo>
                <a:pt x="27" y="20"/>
              </a:lnTo>
              <a:lnTo>
                <a:pt x="26" y="21"/>
              </a:lnTo>
              <a:lnTo>
                <a:pt x="25" y="21"/>
              </a:lnTo>
              <a:lnTo>
                <a:pt x="24" y="21"/>
              </a:lnTo>
              <a:lnTo>
                <a:pt x="23" y="22"/>
              </a:lnTo>
              <a:lnTo>
                <a:pt x="21" y="23"/>
              </a:lnTo>
              <a:lnTo>
                <a:pt x="20" y="23"/>
              </a:lnTo>
              <a:lnTo>
                <a:pt x="19" y="23"/>
              </a:lnTo>
              <a:lnTo>
                <a:pt x="18" y="23"/>
              </a:lnTo>
              <a:lnTo>
                <a:pt x="17" y="23"/>
              </a:lnTo>
              <a:lnTo>
                <a:pt x="16" y="24"/>
              </a:lnTo>
              <a:lnTo>
                <a:pt x="15" y="25"/>
              </a:lnTo>
              <a:lnTo>
                <a:pt x="14" y="26"/>
              </a:lnTo>
              <a:lnTo>
                <a:pt x="13" y="27"/>
              </a:lnTo>
              <a:lnTo>
                <a:pt x="12" y="28"/>
              </a:lnTo>
              <a:lnTo>
                <a:pt x="11" y="28"/>
              </a:lnTo>
              <a:lnTo>
                <a:pt x="9" y="28"/>
              </a:lnTo>
              <a:lnTo>
                <a:pt x="8" y="27"/>
              </a:lnTo>
              <a:lnTo>
                <a:pt x="6" y="27"/>
              </a:lnTo>
              <a:lnTo>
                <a:pt x="7" y="26"/>
              </a:lnTo>
              <a:lnTo>
                <a:pt x="7" y="25"/>
              </a:lnTo>
              <a:lnTo>
                <a:pt x="7" y="24"/>
              </a:lnTo>
              <a:lnTo>
                <a:pt x="7" y="22"/>
              </a:lnTo>
              <a:lnTo>
                <a:pt x="7" y="21"/>
              </a:lnTo>
              <a:lnTo>
                <a:pt x="8" y="20"/>
              </a:lnTo>
              <a:lnTo>
                <a:pt x="7" y="19"/>
              </a:lnTo>
              <a:lnTo>
                <a:pt x="7" y="18"/>
              </a:lnTo>
              <a:lnTo>
                <a:pt x="7" y="17"/>
              </a:lnTo>
              <a:lnTo>
                <a:pt x="8" y="16"/>
              </a:lnTo>
              <a:lnTo>
                <a:pt x="8" y="15"/>
              </a:lnTo>
              <a:lnTo>
                <a:pt x="7" y="14"/>
              </a:lnTo>
              <a:lnTo>
                <a:pt x="7" y="13"/>
              </a:lnTo>
              <a:lnTo>
                <a:pt x="6" y="12"/>
              </a:lnTo>
              <a:lnTo>
                <a:pt x="5" y="11"/>
              </a:lnTo>
              <a:lnTo>
                <a:pt x="4" y="10"/>
              </a:lnTo>
              <a:lnTo>
                <a:pt x="5" y="8"/>
              </a:lnTo>
              <a:lnTo>
                <a:pt x="5" y="7"/>
              </a:lnTo>
              <a:lnTo>
                <a:pt x="4" y="6"/>
              </a:lnTo>
              <a:lnTo>
                <a:pt x="5" y="6"/>
              </a:lnTo>
              <a:lnTo>
                <a:pt x="5" y="5"/>
              </a:lnTo>
              <a:lnTo>
                <a:pt x="4" y="4"/>
              </a:lnTo>
              <a:lnTo>
                <a:pt x="3" y="4"/>
              </a:lnTo>
              <a:lnTo>
                <a:pt x="2" y="3"/>
              </a:lnTo>
              <a:lnTo>
                <a:pt x="1" y="2"/>
              </a:lnTo>
              <a:lnTo>
                <a:pt x="0" y="1"/>
              </a:lnTo>
              <a:lnTo>
                <a:pt x="0" y="0"/>
              </a:lnTo>
              <a:lnTo>
                <a:pt x="1"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71120</xdr:colOff>
      <xdr:row>12</xdr:row>
      <xdr:rowOff>114300</xdr:rowOff>
    </xdr:from>
    <xdr:to>
      <xdr:col>5</xdr:col>
      <xdr:colOff>467360</xdr:colOff>
      <xdr:row>15</xdr:row>
      <xdr:rowOff>28575</xdr:rowOff>
    </xdr:to>
    <xdr:sp>
      <xdr:nvSpPr>
        <xdr:cNvPr id="2185299" name="Freeform 64"/>
        <xdr:cNvSpPr/>
      </xdr:nvSpPr>
      <xdr:spPr>
        <a:xfrm>
          <a:off x="3556000" y="2056765"/>
          <a:ext cx="396240" cy="371475"/>
        </a:xfrm>
        <a:custGeom>
          <a:avLst/>
          <a:gdLst>
            <a:gd name="txL" fmla="*/ 0 w 39"/>
            <a:gd name="txT" fmla="*/ 0 h 42"/>
            <a:gd name="txR" fmla="*/ 39 w 39"/>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42">
              <a:moveTo>
                <a:pt x="1" y="19"/>
              </a:moveTo>
              <a:lnTo>
                <a:pt x="2" y="19"/>
              </a:lnTo>
              <a:lnTo>
                <a:pt x="3" y="18"/>
              </a:lnTo>
              <a:lnTo>
                <a:pt x="4" y="18"/>
              </a:lnTo>
              <a:lnTo>
                <a:pt x="4" y="17"/>
              </a:lnTo>
              <a:lnTo>
                <a:pt x="4" y="15"/>
              </a:lnTo>
              <a:lnTo>
                <a:pt x="4" y="14"/>
              </a:lnTo>
              <a:lnTo>
                <a:pt x="5" y="13"/>
              </a:lnTo>
              <a:lnTo>
                <a:pt x="6" y="12"/>
              </a:lnTo>
              <a:lnTo>
                <a:pt x="6" y="10"/>
              </a:lnTo>
              <a:lnTo>
                <a:pt x="6" y="9"/>
              </a:lnTo>
              <a:lnTo>
                <a:pt x="6" y="8"/>
              </a:lnTo>
              <a:lnTo>
                <a:pt x="6" y="7"/>
              </a:lnTo>
              <a:lnTo>
                <a:pt x="7" y="7"/>
              </a:lnTo>
              <a:lnTo>
                <a:pt x="7" y="6"/>
              </a:lnTo>
              <a:lnTo>
                <a:pt x="8" y="6"/>
              </a:lnTo>
              <a:lnTo>
                <a:pt x="9" y="7"/>
              </a:lnTo>
              <a:lnTo>
                <a:pt x="10" y="8"/>
              </a:lnTo>
              <a:lnTo>
                <a:pt x="11" y="8"/>
              </a:lnTo>
              <a:lnTo>
                <a:pt x="12" y="8"/>
              </a:lnTo>
              <a:lnTo>
                <a:pt x="13" y="7"/>
              </a:lnTo>
              <a:lnTo>
                <a:pt x="13" y="6"/>
              </a:lnTo>
              <a:lnTo>
                <a:pt x="13" y="5"/>
              </a:lnTo>
              <a:lnTo>
                <a:pt x="14" y="4"/>
              </a:lnTo>
              <a:lnTo>
                <a:pt x="15" y="3"/>
              </a:lnTo>
              <a:lnTo>
                <a:pt x="15" y="2"/>
              </a:lnTo>
              <a:lnTo>
                <a:pt x="16" y="1"/>
              </a:lnTo>
              <a:lnTo>
                <a:pt x="17" y="0"/>
              </a:lnTo>
              <a:lnTo>
                <a:pt x="17" y="1"/>
              </a:lnTo>
              <a:lnTo>
                <a:pt x="18" y="1"/>
              </a:lnTo>
              <a:lnTo>
                <a:pt x="18" y="2"/>
              </a:lnTo>
              <a:lnTo>
                <a:pt x="19" y="4"/>
              </a:lnTo>
              <a:lnTo>
                <a:pt x="20" y="4"/>
              </a:lnTo>
              <a:lnTo>
                <a:pt x="20" y="5"/>
              </a:lnTo>
              <a:lnTo>
                <a:pt x="20" y="7"/>
              </a:lnTo>
              <a:lnTo>
                <a:pt x="19" y="8"/>
              </a:lnTo>
              <a:lnTo>
                <a:pt x="18" y="9"/>
              </a:lnTo>
              <a:lnTo>
                <a:pt x="20" y="9"/>
              </a:lnTo>
              <a:lnTo>
                <a:pt x="21" y="8"/>
              </a:lnTo>
              <a:lnTo>
                <a:pt x="22" y="7"/>
              </a:lnTo>
              <a:lnTo>
                <a:pt x="23" y="9"/>
              </a:lnTo>
              <a:lnTo>
                <a:pt x="23" y="10"/>
              </a:lnTo>
              <a:lnTo>
                <a:pt x="24" y="12"/>
              </a:lnTo>
              <a:lnTo>
                <a:pt x="24" y="13"/>
              </a:lnTo>
              <a:lnTo>
                <a:pt x="25" y="14"/>
              </a:lnTo>
              <a:lnTo>
                <a:pt x="25" y="16"/>
              </a:lnTo>
              <a:lnTo>
                <a:pt x="26" y="18"/>
              </a:lnTo>
              <a:lnTo>
                <a:pt x="27" y="19"/>
              </a:lnTo>
              <a:lnTo>
                <a:pt x="27" y="20"/>
              </a:lnTo>
              <a:lnTo>
                <a:pt x="28" y="21"/>
              </a:lnTo>
              <a:lnTo>
                <a:pt x="29" y="21"/>
              </a:lnTo>
              <a:lnTo>
                <a:pt x="30" y="21"/>
              </a:lnTo>
              <a:lnTo>
                <a:pt x="30" y="20"/>
              </a:lnTo>
              <a:lnTo>
                <a:pt x="31" y="19"/>
              </a:lnTo>
              <a:lnTo>
                <a:pt x="31" y="17"/>
              </a:lnTo>
              <a:lnTo>
                <a:pt x="32" y="18"/>
              </a:lnTo>
              <a:lnTo>
                <a:pt x="33" y="18"/>
              </a:lnTo>
              <a:lnTo>
                <a:pt x="34" y="19"/>
              </a:lnTo>
              <a:lnTo>
                <a:pt x="34" y="20"/>
              </a:lnTo>
              <a:lnTo>
                <a:pt x="34" y="21"/>
              </a:lnTo>
              <a:lnTo>
                <a:pt x="33" y="22"/>
              </a:lnTo>
              <a:lnTo>
                <a:pt x="33" y="23"/>
              </a:lnTo>
              <a:lnTo>
                <a:pt x="32" y="24"/>
              </a:lnTo>
              <a:lnTo>
                <a:pt x="33" y="25"/>
              </a:lnTo>
              <a:lnTo>
                <a:pt x="33" y="26"/>
              </a:lnTo>
              <a:lnTo>
                <a:pt x="33" y="27"/>
              </a:lnTo>
              <a:lnTo>
                <a:pt x="34" y="28"/>
              </a:lnTo>
              <a:lnTo>
                <a:pt x="35" y="29"/>
              </a:lnTo>
              <a:lnTo>
                <a:pt x="35" y="30"/>
              </a:lnTo>
              <a:lnTo>
                <a:pt x="36" y="31"/>
              </a:lnTo>
              <a:lnTo>
                <a:pt x="37" y="32"/>
              </a:lnTo>
              <a:lnTo>
                <a:pt x="38" y="32"/>
              </a:lnTo>
              <a:lnTo>
                <a:pt x="39" y="33"/>
              </a:lnTo>
              <a:lnTo>
                <a:pt x="39" y="34"/>
              </a:lnTo>
              <a:lnTo>
                <a:pt x="39" y="35"/>
              </a:lnTo>
              <a:lnTo>
                <a:pt x="39" y="36"/>
              </a:lnTo>
              <a:lnTo>
                <a:pt x="38" y="37"/>
              </a:lnTo>
              <a:lnTo>
                <a:pt x="37" y="37"/>
              </a:lnTo>
              <a:lnTo>
                <a:pt x="36" y="38"/>
              </a:lnTo>
              <a:lnTo>
                <a:pt x="36" y="39"/>
              </a:lnTo>
              <a:lnTo>
                <a:pt x="36" y="40"/>
              </a:lnTo>
              <a:lnTo>
                <a:pt x="36" y="42"/>
              </a:lnTo>
              <a:lnTo>
                <a:pt x="34" y="41"/>
              </a:lnTo>
              <a:lnTo>
                <a:pt x="32" y="39"/>
              </a:lnTo>
              <a:lnTo>
                <a:pt x="31" y="39"/>
              </a:lnTo>
              <a:lnTo>
                <a:pt x="30" y="38"/>
              </a:lnTo>
              <a:lnTo>
                <a:pt x="29" y="38"/>
              </a:lnTo>
              <a:lnTo>
                <a:pt x="28" y="37"/>
              </a:lnTo>
              <a:lnTo>
                <a:pt x="27" y="36"/>
              </a:lnTo>
              <a:lnTo>
                <a:pt x="26" y="36"/>
              </a:lnTo>
              <a:lnTo>
                <a:pt x="24" y="36"/>
              </a:lnTo>
              <a:lnTo>
                <a:pt x="23" y="35"/>
              </a:lnTo>
              <a:lnTo>
                <a:pt x="22" y="35"/>
              </a:lnTo>
              <a:lnTo>
                <a:pt x="21" y="35"/>
              </a:lnTo>
              <a:lnTo>
                <a:pt x="20" y="34"/>
              </a:lnTo>
              <a:lnTo>
                <a:pt x="19" y="33"/>
              </a:lnTo>
              <a:lnTo>
                <a:pt x="18" y="33"/>
              </a:lnTo>
              <a:lnTo>
                <a:pt x="17" y="32"/>
              </a:lnTo>
              <a:lnTo>
                <a:pt x="16" y="31"/>
              </a:lnTo>
              <a:lnTo>
                <a:pt x="15" y="30"/>
              </a:lnTo>
              <a:lnTo>
                <a:pt x="14" y="29"/>
              </a:lnTo>
              <a:lnTo>
                <a:pt x="14" y="28"/>
              </a:lnTo>
              <a:lnTo>
                <a:pt x="13" y="27"/>
              </a:lnTo>
              <a:lnTo>
                <a:pt x="12" y="26"/>
              </a:lnTo>
              <a:lnTo>
                <a:pt x="11" y="25"/>
              </a:lnTo>
              <a:lnTo>
                <a:pt x="10" y="24"/>
              </a:lnTo>
              <a:lnTo>
                <a:pt x="9" y="23"/>
              </a:lnTo>
              <a:lnTo>
                <a:pt x="8" y="22"/>
              </a:lnTo>
              <a:lnTo>
                <a:pt x="7" y="22"/>
              </a:lnTo>
              <a:lnTo>
                <a:pt x="6" y="21"/>
              </a:lnTo>
              <a:lnTo>
                <a:pt x="5" y="21"/>
              </a:lnTo>
              <a:lnTo>
                <a:pt x="4" y="20"/>
              </a:lnTo>
              <a:lnTo>
                <a:pt x="3" y="20"/>
              </a:lnTo>
              <a:lnTo>
                <a:pt x="2" y="19"/>
              </a:lnTo>
              <a:lnTo>
                <a:pt x="0" y="19"/>
              </a:lnTo>
              <a:lnTo>
                <a:pt x="1"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132080</xdr:colOff>
      <xdr:row>16</xdr:row>
      <xdr:rowOff>9525</xdr:rowOff>
    </xdr:from>
    <xdr:to>
      <xdr:col>6</xdr:col>
      <xdr:colOff>457200</xdr:colOff>
      <xdr:row>17</xdr:row>
      <xdr:rowOff>66675</xdr:rowOff>
    </xdr:to>
    <xdr:sp>
      <xdr:nvSpPr>
        <xdr:cNvPr id="2185300" name="Freeform 65"/>
        <xdr:cNvSpPr/>
      </xdr:nvSpPr>
      <xdr:spPr>
        <a:xfrm>
          <a:off x="4267200" y="2561590"/>
          <a:ext cx="325120" cy="209550"/>
        </a:xfrm>
        <a:custGeom>
          <a:avLst/>
          <a:gdLst>
            <a:gd name="txL" fmla="*/ 0 w 32"/>
            <a:gd name="txT" fmla="*/ 0 h 22"/>
            <a:gd name="txR" fmla="*/ 32 w 32"/>
            <a:gd name="txB" fmla="*/ 22 h 22"/>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22">
              <a:moveTo>
                <a:pt x="14" y="1"/>
              </a:moveTo>
              <a:lnTo>
                <a:pt x="15" y="0"/>
              </a:lnTo>
              <a:lnTo>
                <a:pt x="16" y="1"/>
              </a:lnTo>
              <a:lnTo>
                <a:pt x="17" y="1"/>
              </a:lnTo>
              <a:lnTo>
                <a:pt x="19" y="1"/>
              </a:lnTo>
              <a:lnTo>
                <a:pt x="20" y="2"/>
              </a:lnTo>
              <a:lnTo>
                <a:pt x="21" y="2"/>
              </a:lnTo>
              <a:lnTo>
                <a:pt x="22" y="2"/>
              </a:lnTo>
              <a:lnTo>
                <a:pt x="23" y="2"/>
              </a:lnTo>
              <a:lnTo>
                <a:pt x="24" y="3"/>
              </a:lnTo>
              <a:lnTo>
                <a:pt x="25" y="3"/>
              </a:lnTo>
              <a:lnTo>
                <a:pt x="26" y="3"/>
              </a:lnTo>
              <a:lnTo>
                <a:pt x="28" y="3"/>
              </a:lnTo>
              <a:lnTo>
                <a:pt x="29" y="3"/>
              </a:lnTo>
              <a:lnTo>
                <a:pt x="30" y="3"/>
              </a:lnTo>
              <a:lnTo>
                <a:pt x="31" y="4"/>
              </a:lnTo>
              <a:lnTo>
                <a:pt x="32" y="6"/>
              </a:lnTo>
              <a:lnTo>
                <a:pt x="30" y="7"/>
              </a:lnTo>
              <a:lnTo>
                <a:pt x="29" y="7"/>
              </a:lnTo>
              <a:lnTo>
                <a:pt x="28" y="8"/>
              </a:lnTo>
              <a:lnTo>
                <a:pt x="28" y="9"/>
              </a:lnTo>
              <a:lnTo>
                <a:pt x="27" y="10"/>
              </a:lnTo>
              <a:lnTo>
                <a:pt x="26" y="10"/>
              </a:lnTo>
              <a:lnTo>
                <a:pt x="25" y="11"/>
              </a:lnTo>
              <a:lnTo>
                <a:pt x="24" y="12"/>
              </a:lnTo>
              <a:lnTo>
                <a:pt x="24" y="13"/>
              </a:lnTo>
              <a:lnTo>
                <a:pt x="23" y="14"/>
              </a:lnTo>
              <a:lnTo>
                <a:pt x="23" y="15"/>
              </a:lnTo>
              <a:lnTo>
                <a:pt x="22" y="16"/>
              </a:lnTo>
              <a:lnTo>
                <a:pt x="21" y="16"/>
              </a:lnTo>
              <a:lnTo>
                <a:pt x="21" y="17"/>
              </a:lnTo>
              <a:lnTo>
                <a:pt x="20" y="18"/>
              </a:lnTo>
              <a:lnTo>
                <a:pt x="19" y="19"/>
              </a:lnTo>
              <a:lnTo>
                <a:pt x="18" y="19"/>
              </a:lnTo>
              <a:lnTo>
                <a:pt x="17" y="18"/>
              </a:lnTo>
              <a:lnTo>
                <a:pt x="16" y="17"/>
              </a:lnTo>
              <a:lnTo>
                <a:pt x="15" y="16"/>
              </a:lnTo>
              <a:lnTo>
                <a:pt x="14" y="16"/>
              </a:lnTo>
              <a:lnTo>
                <a:pt x="13" y="17"/>
              </a:lnTo>
              <a:lnTo>
                <a:pt x="12" y="18"/>
              </a:lnTo>
              <a:lnTo>
                <a:pt x="11" y="18"/>
              </a:lnTo>
              <a:lnTo>
                <a:pt x="11" y="19"/>
              </a:lnTo>
              <a:lnTo>
                <a:pt x="11" y="20"/>
              </a:lnTo>
              <a:lnTo>
                <a:pt x="10" y="20"/>
              </a:lnTo>
              <a:lnTo>
                <a:pt x="9" y="21"/>
              </a:lnTo>
              <a:lnTo>
                <a:pt x="8" y="21"/>
              </a:lnTo>
              <a:lnTo>
                <a:pt x="6" y="21"/>
              </a:lnTo>
              <a:lnTo>
                <a:pt x="5" y="22"/>
              </a:lnTo>
              <a:lnTo>
                <a:pt x="4" y="22"/>
              </a:lnTo>
              <a:lnTo>
                <a:pt x="3" y="21"/>
              </a:lnTo>
              <a:lnTo>
                <a:pt x="2" y="20"/>
              </a:lnTo>
              <a:lnTo>
                <a:pt x="3" y="18"/>
              </a:lnTo>
              <a:lnTo>
                <a:pt x="4" y="17"/>
              </a:lnTo>
              <a:lnTo>
                <a:pt x="4" y="16"/>
              </a:lnTo>
              <a:lnTo>
                <a:pt x="5" y="15"/>
              </a:lnTo>
              <a:lnTo>
                <a:pt x="5" y="14"/>
              </a:lnTo>
              <a:lnTo>
                <a:pt x="5" y="13"/>
              </a:lnTo>
              <a:lnTo>
                <a:pt x="4" y="13"/>
              </a:lnTo>
              <a:lnTo>
                <a:pt x="3" y="13"/>
              </a:lnTo>
              <a:lnTo>
                <a:pt x="2" y="13"/>
              </a:lnTo>
              <a:lnTo>
                <a:pt x="0" y="12"/>
              </a:lnTo>
              <a:lnTo>
                <a:pt x="0" y="11"/>
              </a:lnTo>
              <a:lnTo>
                <a:pt x="0" y="10"/>
              </a:lnTo>
              <a:lnTo>
                <a:pt x="0" y="9"/>
              </a:lnTo>
              <a:lnTo>
                <a:pt x="1" y="8"/>
              </a:lnTo>
              <a:lnTo>
                <a:pt x="0" y="7"/>
              </a:lnTo>
              <a:lnTo>
                <a:pt x="1" y="6"/>
              </a:lnTo>
              <a:lnTo>
                <a:pt x="2" y="6"/>
              </a:lnTo>
              <a:lnTo>
                <a:pt x="3" y="6"/>
              </a:lnTo>
              <a:lnTo>
                <a:pt x="4" y="5"/>
              </a:lnTo>
              <a:lnTo>
                <a:pt x="4" y="4"/>
              </a:lnTo>
              <a:lnTo>
                <a:pt x="5" y="4"/>
              </a:lnTo>
              <a:lnTo>
                <a:pt x="6" y="4"/>
              </a:lnTo>
              <a:lnTo>
                <a:pt x="7" y="5"/>
              </a:lnTo>
              <a:lnTo>
                <a:pt x="8" y="5"/>
              </a:lnTo>
              <a:lnTo>
                <a:pt x="9" y="4"/>
              </a:lnTo>
              <a:lnTo>
                <a:pt x="10" y="4"/>
              </a:lnTo>
              <a:lnTo>
                <a:pt x="12" y="4"/>
              </a:lnTo>
              <a:lnTo>
                <a:pt x="12" y="3"/>
              </a:lnTo>
              <a:lnTo>
                <a:pt x="13" y="2"/>
              </a:lnTo>
              <a:lnTo>
                <a:pt x="14"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589280</xdr:colOff>
      <xdr:row>13</xdr:row>
      <xdr:rowOff>123825</xdr:rowOff>
    </xdr:from>
    <xdr:to>
      <xdr:col>6</xdr:col>
      <xdr:colOff>254000</xdr:colOff>
      <xdr:row>15</xdr:row>
      <xdr:rowOff>66675</xdr:rowOff>
    </xdr:to>
    <xdr:sp>
      <xdr:nvSpPr>
        <xdr:cNvPr id="2185301" name="Freeform 66"/>
        <xdr:cNvSpPr/>
      </xdr:nvSpPr>
      <xdr:spPr>
        <a:xfrm>
          <a:off x="4074160" y="2218690"/>
          <a:ext cx="314960" cy="247650"/>
        </a:xfrm>
        <a:custGeom>
          <a:avLst/>
          <a:gdLst>
            <a:gd name="txL" fmla="*/ 0 w 31"/>
            <a:gd name="txT" fmla="*/ 0 h 28"/>
            <a:gd name="txR" fmla="*/ 31 w 3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8">
              <a:moveTo>
                <a:pt x="0" y="13"/>
              </a:moveTo>
              <a:lnTo>
                <a:pt x="1" y="12"/>
              </a:lnTo>
              <a:lnTo>
                <a:pt x="2" y="12"/>
              </a:lnTo>
              <a:lnTo>
                <a:pt x="3" y="11"/>
              </a:lnTo>
              <a:lnTo>
                <a:pt x="4" y="10"/>
              </a:lnTo>
              <a:lnTo>
                <a:pt x="5" y="9"/>
              </a:lnTo>
              <a:lnTo>
                <a:pt x="3" y="7"/>
              </a:lnTo>
              <a:lnTo>
                <a:pt x="4" y="5"/>
              </a:lnTo>
              <a:lnTo>
                <a:pt x="4" y="4"/>
              </a:lnTo>
              <a:lnTo>
                <a:pt x="4" y="3"/>
              </a:lnTo>
              <a:lnTo>
                <a:pt x="4" y="2"/>
              </a:lnTo>
              <a:lnTo>
                <a:pt x="5" y="2"/>
              </a:lnTo>
              <a:lnTo>
                <a:pt x="6" y="1"/>
              </a:lnTo>
              <a:lnTo>
                <a:pt x="7" y="1"/>
              </a:lnTo>
              <a:lnTo>
                <a:pt x="8" y="0"/>
              </a:lnTo>
              <a:lnTo>
                <a:pt x="9" y="0"/>
              </a:lnTo>
              <a:lnTo>
                <a:pt x="9" y="1"/>
              </a:lnTo>
              <a:lnTo>
                <a:pt x="10" y="1"/>
              </a:lnTo>
              <a:lnTo>
                <a:pt x="11" y="1"/>
              </a:lnTo>
              <a:lnTo>
                <a:pt x="12" y="1"/>
              </a:lnTo>
              <a:lnTo>
                <a:pt x="13" y="1"/>
              </a:lnTo>
              <a:lnTo>
                <a:pt x="15" y="0"/>
              </a:lnTo>
              <a:lnTo>
                <a:pt x="15" y="1"/>
              </a:lnTo>
              <a:lnTo>
                <a:pt x="16" y="2"/>
              </a:lnTo>
              <a:lnTo>
                <a:pt x="18" y="2"/>
              </a:lnTo>
              <a:lnTo>
                <a:pt x="18" y="3"/>
              </a:lnTo>
              <a:lnTo>
                <a:pt x="19" y="4"/>
              </a:lnTo>
              <a:lnTo>
                <a:pt x="20" y="5"/>
              </a:lnTo>
              <a:lnTo>
                <a:pt x="21" y="6"/>
              </a:lnTo>
              <a:lnTo>
                <a:pt x="22" y="7"/>
              </a:lnTo>
              <a:lnTo>
                <a:pt x="23" y="8"/>
              </a:lnTo>
              <a:lnTo>
                <a:pt x="23" y="9"/>
              </a:lnTo>
              <a:lnTo>
                <a:pt x="24" y="9"/>
              </a:lnTo>
              <a:lnTo>
                <a:pt x="25" y="10"/>
              </a:lnTo>
              <a:lnTo>
                <a:pt x="26" y="11"/>
              </a:lnTo>
              <a:lnTo>
                <a:pt x="26" y="12"/>
              </a:lnTo>
              <a:lnTo>
                <a:pt x="27" y="13"/>
              </a:lnTo>
              <a:lnTo>
                <a:pt x="28" y="14"/>
              </a:lnTo>
              <a:lnTo>
                <a:pt x="28" y="15"/>
              </a:lnTo>
              <a:lnTo>
                <a:pt x="29" y="16"/>
              </a:lnTo>
              <a:lnTo>
                <a:pt x="30" y="17"/>
              </a:lnTo>
              <a:lnTo>
                <a:pt x="31" y="18"/>
              </a:lnTo>
              <a:lnTo>
                <a:pt x="30" y="18"/>
              </a:lnTo>
              <a:lnTo>
                <a:pt x="29" y="18"/>
              </a:lnTo>
              <a:lnTo>
                <a:pt x="28" y="19"/>
              </a:lnTo>
              <a:lnTo>
                <a:pt x="27" y="20"/>
              </a:lnTo>
              <a:lnTo>
                <a:pt x="26" y="20"/>
              </a:lnTo>
              <a:lnTo>
                <a:pt x="25" y="21"/>
              </a:lnTo>
              <a:lnTo>
                <a:pt x="24" y="22"/>
              </a:lnTo>
              <a:lnTo>
                <a:pt x="23" y="23"/>
              </a:lnTo>
              <a:lnTo>
                <a:pt x="22" y="24"/>
              </a:lnTo>
              <a:lnTo>
                <a:pt x="21" y="24"/>
              </a:lnTo>
              <a:lnTo>
                <a:pt x="20" y="25"/>
              </a:lnTo>
              <a:lnTo>
                <a:pt x="18" y="26"/>
              </a:lnTo>
              <a:lnTo>
                <a:pt x="17" y="27"/>
              </a:lnTo>
              <a:lnTo>
                <a:pt x="16" y="27"/>
              </a:lnTo>
              <a:lnTo>
                <a:pt x="15" y="27"/>
              </a:lnTo>
              <a:lnTo>
                <a:pt x="13" y="28"/>
              </a:lnTo>
              <a:lnTo>
                <a:pt x="12" y="28"/>
              </a:lnTo>
              <a:lnTo>
                <a:pt x="11" y="28"/>
              </a:lnTo>
              <a:lnTo>
                <a:pt x="10" y="28"/>
              </a:lnTo>
              <a:lnTo>
                <a:pt x="9" y="27"/>
              </a:lnTo>
              <a:lnTo>
                <a:pt x="8" y="26"/>
              </a:lnTo>
              <a:lnTo>
                <a:pt x="8" y="25"/>
              </a:lnTo>
              <a:lnTo>
                <a:pt x="8" y="24"/>
              </a:lnTo>
              <a:lnTo>
                <a:pt x="8" y="23"/>
              </a:lnTo>
              <a:lnTo>
                <a:pt x="7" y="22"/>
              </a:lnTo>
              <a:lnTo>
                <a:pt x="6" y="21"/>
              </a:lnTo>
              <a:lnTo>
                <a:pt x="6" y="20"/>
              </a:lnTo>
              <a:lnTo>
                <a:pt x="6" y="19"/>
              </a:lnTo>
              <a:lnTo>
                <a:pt x="5" y="18"/>
              </a:lnTo>
              <a:lnTo>
                <a:pt x="4" y="18"/>
              </a:lnTo>
              <a:lnTo>
                <a:pt x="3" y="18"/>
              </a:lnTo>
              <a:lnTo>
                <a:pt x="2" y="18"/>
              </a:lnTo>
              <a:lnTo>
                <a:pt x="2" y="17"/>
              </a:lnTo>
              <a:lnTo>
                <a:pt x="1" y="16"/>
              </a:lnTo>
              <a:lnTo>
                <a:pt x="1" y="15"/>
              </a:lnTo>
              <a:lnTo>
                <a:pt x="0" y="14"/>
              </a:lnTo>
              <a:lnTo>
                <a:pt x="0"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558800</xdr:colOff>
      <xdr:row>14</xdr:row>
      <xdr:rowOff>85725</xdr:rowOff>
    </xdr:from>
    <xdr:to>
      <xdr:col>6</xdr:col>
      <xdr:colOff>254000</xdr:colOff>
      <xdr:row>16</xdr:row>
      <xdr:rowOff>66675</xdr:rowOff>
    </xdr:to>
    <xdr:sp>
      <xdr:nvSpPr>
        <xdr:cNvPr id="2185302" name="Freeform 67"/>
        <xdr:cNvSpPr/>
      </xdr:nvSpPr>
      <xdr:spPr>
        <a:xfrm>
          <a:off x="4043680" y="2332990"/>
          <a:ext cx="345440" cy="285750"/>
        </a:xfrm>
        <a:custGeom>
          <a:avLst/>
          <a:gdLst>
            <a:gd name="txL" fmla="*/ 0 w 34"/>
            <a:gd name="txT" fmla="*/ 0 h 32"/>
            <a:gd name="txR" fmla="*/ 34 w 3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4" h="32">
              <a:moveTo>
                <a:pt x="3" y="1"/>
              </a:moveTo>
              <a:lnTo>
                <a:pt x="3" y="1"/>
              </a:lnTo>
              <a:lnTo>
                <a:pt x="4" y="2"/>
              </a:lnTo>
              <a:lnTo>
                <a:pt x="4" y="3"/>
              </a:lnTo>
              <a:lnTo>
                <a:pt x="5" y="4"/>
              </a:lnTo>
              <a:lnTo>
                <a:pt x="5" y="5"/>
              </a:lnTo>
              <a:lnTo>
                <a:pt x="6" y="5"/>
              </a:lnTo>
              <a:lnTo>
                <a:pt x="7" y="5"/>
              </a:lnTo>
              <a:lnTo>
                <a:pt x="8" y="5"/>
              </a:lnTo>
              <a:lnTo>
                <a:pt x="9" y="6"/>
              </a:lnTo>
              <a:lnTo>
                <a:pt x="9" y="7"/>
              </a:lnTo>
              <a:lnTo>
                <a:pt x="9" y="8"/>
              </a:lnTo>
              <a:lnTo>
                <a:pt x="10" y="9"/>
              </a:lnTo>
              <a:lnTo>
                <a:pt x="11" y="10"/>
              </a:lnTo>
              <a:lnTo>
                <a:pt x="11" y="11"/>
              </a:lnTo>
              <a:lnTo>
                <a:pt x="11" y="12"/>
              </a:lnTo>
              <a:lnTo>
                <a:pt x="11" y="13"/>
              </a:lnTo>
              <a:lnTo>
                <a:pt x="12" y="14"/>
              </a:lnTo>
              <a:lnTo>
                <a:pt x="13" y="15"/>
              </a:lnTo>
              <a:lnTo>
                <a:pt x="14" y="15"/>
              </a:lnTo>
              <a:lnTo>
                <a:pt x="15" y="15"/>
              </a:lnTo>
              <a:lnTo>
                <a:pt x="16" y="15"/>
              </a:lnTo>
              <a:lnTo>
                <a:pt x="18" y="14"/>
              </a:lnTo>
              <a:lnTo>
                <a:pt x="19" y="14"/>
              </a:lnTo>
              <a:lnTo>
                <a:pt x="20" y="14"/>
              </a:lnTo>
              <a:lnTo>
                <a:pt x="21" y="13"/>
              </a:lnTo>
              <a:lnTo>
                <a:pt x="23" y="12"/>
              </a:lnTo>
              <a:lnTo>
                <a:pt x="24" y="13"/>
              </a:lnTo>
              <a:lnTo>
                <a:pt x="23" y="14"/>
              </a:lnTo>
              <a:lnTo>
                <a:pt x="23" y="16"/>
              </a:lnTo>
              <a:lnTo>
                <a:pt x="24" y="17"/>
              </a:lnTo>
              <a:lnTo>
                <a:pt x="25" y="17"/>
              </a:lnTo>
              <a:lnTo>
                <a:pt x="26" y="17"/>
              </a:lnTo>
              <a:lnTo>
                <a:pt x="27" y="18"/>
              </a:lnTo>
              <a:lnTo>
                <a:pt x="28" y="18"/>
              </a:lnTo>
              <a:lnTo>
                <a:pt x="29" y="19"/>
              </a:lnTo>
              <a:lnTo>
                <a:pt x="30" y="19"/>
              </a:lnTo>
              <a:lnTo>
                <a:pt x="31" y="19"/>
              </a:lnTo>
              <a:lnTo>
                <a:pt x="32" y="20"/>
              </a:lnTo>
              <a:lnTo>
                <a:pt x="31" y="21"/>
              </a:lnTo>
              <a:lnTo>
                <a:pt x="31" y="22"/>
              </a:lnTo>
              <a:lnTo>
                <a:pt x="31" y="23"/>
              </a:lnTo>
              <a:lnTo>
                <a:pt x="31" y="24"/>
              </a:lnTo>
              <a:lnTo>
                <a:pt x="32" y="25"/>
              </a:lnTo>
              <a:lnTo>
                <a:pt x="33" y="25"/>
              </a:lnTo>
              <a:lnTo>
                <a:pt x="34" y="26"/>
              </a:lnTo>
              <a:lnTo>
                <a:pt x="33" y="26"/>
              </a:lnTo>
              <a:lnTo>
                <a:pt x="32" y="25"/>
              </a:lnTo>
              <a:lnTo>
                <a:pt x="30" y="25"/>
              </a:lnTo>
              <a:lnTo>
                <a:pt x="29" y="25"/>
              </a:lnTo>
              <a:lnTo>
                <a:pt x="28" y="25"/>
              </a:lnTo>
              <a:lnTo>
                <a:pt x="26" y="24"/>
              </a:lnTo>
              <a:lnTo>
                <a:pt x="25" y="24"/>
              </a:lnTo>
              <a:lnTo>
                <a:pt x="24" y="24"/>
              </a:lnTo>
              <a:lnTo>
                <a:pt x="23" y="24"/>
              </a:lnTo>
              <a:lnTo>
                <a:pt x="22" y="23"/>
              </a:lnTo>
              <a:lnTo>
                <a:pt x="21" y="23"/>
              </a:lnTo>
              <a:lnTo>
                <a:pt x="20" y="23"/>
              </a:lnTo>
              <a:lnTo>
                <a:pt x="19" y="23"/>
              </a:lnTo>
              <a:lnTo>
                <a:pt x="18" y="22"/>
              </a:lnTo>
              <a:lnTo>
                <a:pt x="17" y="22"/>
              </a:lnTo>
              <a:lnTo>
                <a:pt x="16" y="22"/>
              </a:lnTo>
              <a:lnTo>
                <a:pt x="15" y="21"/>
              </a:lnTo>
              <a:lnTo>
                <a:pt x="14" y="21"/>
              </a:lnTo>
              <a:lnTo>
                <a:pt x="13" y="21"/>
              </a:lnTo>
              <a:lnTo>
                <a:pt x="12" y="21"/>
              </a:lnTo>
              <a:lnTo>
                <a:pt x="12" y="22"/>
              </a:lnTo>
              <a:lnTo>
                <a:pt x="12" y="23"/>
              </a:lnTo>
              <a:lnTo>
                <a:pt x="13" y="24"/>
              </a:lnTo>
              <a:lnTo>
                <a:pt x="13" y="25"/>
              </a:lnTo>
              <a:lnTo>
                <a:pt x="12" y="26"/>
              </a:lnTo>
              <a:lnTo>
                <a:pt x="11" y="26"/>
              </a:lnTo>
              <a:lnTo>
                <a:pt x="10" y="26"/>
              </a:lnTo>
              <a:lnTo>
                <a:pt x="10" y="27"/>
              </a:lnTo>
              <a:lnTo>
                <a:pt x="11" y="28"/>
              </a:lnTo>
              <a:lnTo>
                <a:pt x="10" y="30"/>
              </a:lnTo>
              <a:lnTo>
                <a:pt x="9" y="30"/>
              </a:lnTo>
              <a:lnTo>
                <a:pt x="8" y="31"/>
              </a:lnTo>
              <a:lnTo>
                <a:pt x="7" y="32"/>
              </a:lnTo>
              <a:lnTo>
                <a:pt x="6" y="31"/>
              </a:lnTo>
              <a:lnTo>
                <a:pt x="5" y="30"/>
              </a:lnTo>
              <a:lnTo>
                <a:pt x="5" y="29"/>
              </a:lnTo>
              <a:lnTo>
                <a:pt x="4" y="29"/>
              </a:lnTo>
              <a:lnTo>
                <a:pt x="2" y="28"/>
              </a:lnTo>
              <a:lnTo>
                <a:pt x="2" y="27"/>
              </a:lnTo>
              <a:lnTo>
                <a:pt x="2" y="25"/>
              </a:lnTo>
              <a:lnTo>
                <a:pt x="2" y="24"/>
              </a:lnTo>
              <a:lnTo>
                <a:pt x="3" y="24"/>
              </a:lnTo>
              <a:lnTo>
                <a:pt x="3" y="23"/>
              </a:lnTo>
              <a:lnTo>
                <a:pt x="3" y="21"/>
              </a:lnTo>
              <a:lnTo>
                <a:pt x="3" y="20"/>
              </a:lnTo>
              <a:lnTo>
                <a:pt x="3" y="19"/>
              </a:lnTo>
              <a:lnTo>
                <a:pt x="2" y="18"/>
              </a:lnTo>
              <a:lnTo>
                <a:pt x="1" y="18"/>
              </a:lnTo>
              <a:lnTo>
                <a:pt x="2" y="18"/>
              </a:lnTo>
              <a:lnTo>
                <a:pt x="4" y="19"/>
              </a:lnTo>
              <a:lnTo>
                <a:pt x="4" y="17"/>
              </a:lnTo>
              <a:lnTo>
                <a:pt x="3" y="16"/>
              </a:lnTo>
              <a:lnTo>
                <a:pt x="4" y="15"/>
              </a:lnTo>
              <a:lnTo>
                <a:pt x="4" y="14"/>
              </a:lnTo>
              <a:lnTo>
                <a:pt x="4" y="13"/>
              </a:lnTo>
              <a:lnTo>
                <a:pt x="4" y="12"/>
              </a:lnTo>
              <a:lnTo>
                <a:pt x="3" y="11"/>
              </a:lnTo>
              <a:lnTo>
                <a:pt x="2" y="10"/>
              </a:lnTo>
              <a:lnTo>
                <a:pt x="1" y="10"/>
              </a:lnTo>
              <a:lnTo>
                <a:pt x="0" y="9"/>
              </a:lnTo>
              <a:lnTo>
                <a:pt x="0" y="8"/>
              </a:lnTo>
              <a:lnTo>
                <a:pt x="0" y="7"/>
              </a:lnTo>
              <a:lnTo>
                <a:pt x="1" y="6"/>
              </a:lnTo>
              <a:lnTo>
                <a:pt x="1" y="4"/>
              </a:lnTo>
              <a:lnTo>
                <a:pt x="1" y="3"/>
              </a:lnTo>
              <a:lnTo>
                <a:pt x="2" y="2"/>
              </a:lnTo>
              <a:lnTo>
                <a:pt x="2" y="1"/>
              </a:lnTo>
              <a:lnTo>
                <a:pt x="3" y="0"/>
              </a:lnTo>
              <a:lnTo>
                <a:pt x="3"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254000</xdr:colOff>
      <xdr:row>11</xdr:row>
      <xdr:rowOff>133350</xdr:rowOff>
    </xdr:from>
    <xdr:to>
      <xdr:col>5</xdr:col>
      <xdr:colOff>599440</xdr:colOff>
      <xdr:row>13</xdr:row>
      <xdr:rowOff>152400</xdr:rowOff>
    </xdr:to>
    <xdr:sp>
      <xdr:nvSpPr>
        <xdr:cNvPr id="2185303" name="Freeform 68"/>
        <xdr:cNvSpPr/>
      </xdr:nvSpPr>
      <xdr:spPr>
        <a:xfrm>
          <a:off x="3738880" y="1923415"/>
          <a:ext cx="345440" cy="323850"/>
        </a:xfrm>
        <a:custGeom>
          <a:avLst/>
          <a:gdLst>
            <a:gd name="txL" fmla="*/ 0 w 34"/>
            <a:gd name="txT" fmla="*/ 0 h 36"/>
            <a:gd name="txR" fmla="*/ 34 w 34"/>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36">
              <a:moveTo>
                <a:pt x="2" y="18"/>
              </a:moveTo>
              <a:lnTo>
                <a:pt x="2" y="17"/>
              </a:lnTo>
              <a:lnTo>
                <a:pt x="3" y="16"/>
              </a:lnTo>
              <a:lnTo>
                <a:pt x="3" y="15"/>
              </a:lnTo>
              <a:lnTo>
                <a:pt x="3" y="13"/>
              </a:lnTo>
              <a:lnTo>
                <a:pt x="4" y="13"/>
              </a:lnTo>
              <a:lnTo>
                <a:pt x="5" y="12"/>
              </a:lnTo>
              <a:lnTo>
                <a:pt x="6" y="12"/>
              </a:lnTo>
              <a:lnTo>
                <a:pt x="7" y="12"/>
              </a:lnTo>
              <a:lnTo>
                <a:pt x="8" y="12"/>
              </a:lnTo>
              <a:lnTo>
                <a:pt x="9" y="11"/>
              </a:lnTo>
              <a:lnTo>
                <a:pt x="10" y="11"/>
              </a:lnTo>
              <a:lnTo>
                <a:pt x="11" y="10"/>
              </a:lnTo>
              <a:lnTo>
                <a:pt x="11" y="9"/>
              </a:lnTo>
              <a:lnTo>
                <a:pt x="12" y="8"/>
              </a:lnTo>
              <a:lnTo>
                <a:pt x="13" y="8"/>
              </a:lnTo>
              <a:lnTo>
                <a:pt x="14" y="7"/>
              </a:lnTo>
              <a:lnTo>
                <a:pt x="15" y="6"/>
              </a:lnTo>
              <a:lnTo>
                <a:pt x="16" y="6"/>
              </a:lnTo>
              <a:lnTo>
                <a:pt x="17" y="6"/>
              </a:lnTo>
              <a:lnTo>
                <a:pt x="18" y="6"/>
              </a:lnTo>
              <a:lnTo>
                <a:pt x="19" y="7"/>
              </a:lnTo>
              <a:lnTo>
                <a:pt x="20" y="7"/>
              </a:lnTo>
              <a:lnTo>
                <a:pt x="21" y="7"/>
              </a:lnTo>
              <a:lnTo>
                <a:pt x="22" y="7"/>
              </a:lnTo>
              <a:lnTo>
                <a:pt x="23" y="6"/>
              </a:lnTo>
              <a:lnTo>
                <a:pt x="24" y="6"/>
              </a:lnTo>
              <a:lnTo>
                <a:pt x="24" y="5"/>
              </a:lnTo>
              <a:lnTo>
                <a:pt x="24" y="4"/>
              </a:lnTo>
              <a:lnTo>
                <a:pt x="23" y="3"/>
              </a:lnTo>
              <a:lnTo>
                <a:pt x="22" y="2"/>
              </a:lnTo>
              <a:lnTo>
                <a:pt x="23" y="1"/>
              </a:lnTo>
              <a:lnTo>
                <a:pt x="24" y="0"/>
              </a:lnTo>
              <a:lnTo>
                <a:pt x="24" y="1"/>
              </a:lnTo>
              <a:lnTo>
                <a:pt x="26" y="3"/>
              </a:lnTo>
              <a:lnTo>
                <a:pt x="26" y="4"/>
              </a:lnTo>
              <a:lnTo>
                <a:pt x="27" y="4"/>
              </a:lnTo>
              <a:lnTo>
                <a:pt x="28" y="6"/>
              </a:lnTo>
              <a:lnTo>
                <a:pt x="29" y="6"/>
              </a:lnTo>
              <a:lnTo>
                <a:pt x="30" y="7"/>
              </a:lnTo>
              <a:lnTo>
                <a:pt x="30" y="8"/>
              </a:lnTo>
              <a:lnTo>
                <a:pt x="31" y="9"/>
              </a:lnTo>
              <a:lnTo>
                <a:pt x="31" y="10"/>
              </a:lnTo>
              <a:lnTo>
                <a:pt x="32" y="11"/>
              </a:lnTo>
              <a:lnTo>
                <a:pt x="33" y="12"/>
              </a:lnTo>
              <a:lnTo>
                <a:pt x="33" y="13"/>
              </a:lnTo>
              <a:lnTo>
                <a:pt x="34" y="14"/>
              </a:lnTo>
              <a:lnTo>
                <a:pt x="33" y="15"/>
              </a:lnTo>
              <a:lnTo>
                <a:pt x="32" y="15"/>
              </a:lnTo>
              <a:lnTo>
                <a:pt x="31" y="15"/>
              </a:lnTo>
              <a:lnTo>
                <a:pt x="30" y="16"/>
              </a:lnTo>
              <a:lnTo>
                <a:pt x="29" y="17"/>
              </a:lnTo>
              <a:lnTo>
                <a:pt x="29" y="18"/>
              </a:lnTo>
              <a:lnTo>
                <a:pt x="28" y="19"/>
              </a:lnTo>
              <a:lnTo>
                <a:pt x="28" y="20"/>
              </a:lnTo>
              <a:lnTo>
                <a:pt x="28" y="21"/>
              </a:lnTo>
              <a:lnTo>
                <a:pt x="28" y="22"/>
              </a:lnTo>
              <a:lnTo>
                <a:pt x="28" y="23"/>
              </a:lnTo>
              <a:lnTo>
                <a:pt x="29" y="25"/>
              </a:lnTo>
              <a:lnTo>
                <a:pt x="29" y="26"/>
              </a:lnTo>
              <a:lnTo>
                <a:pt x="28" y="26"/>
              </a:lnTo>
              <a:lnTo>
                <a:pt x="28" y="28"/>
              </a:lnTo>
              <a:lnTo>
                <a:pt x="27" y="28"/>
              </a:lnTo>
              <a:lnTo>
                <a:pt x="25" y="28"/>
              </a:lnTo>
              <a:lnTo>
                <a:pt x="25" y="27"/>
              </a:lnTo>
              <a:lnTo>
                <a:pt x="26" y="26"/>
              </a:lnTo>
              <a:lnTo>
                <a:pt x="26" y="25"/>
              </a:lnTo>
              <a:lnTo>
                <a:pt x="25" y="25"/>
              </a:lnTo>
              <a:lnTo>
                <a:pt x="24" y="25"/>
              </a:lnTo>
              <a:lnTo>
                <a:pt x="23" y="25"/>
              </a:lnTo>
              <a:lnTo>
                <a:pt x="22" y="25"/>
              </a:lnTo>
              <a:lnTo>
                <a:pt x="20" y="25"/>
              </a:lnTo>
              <a:lnTo>
                <a:pt x="20" y="26"/>
              </a:lnTo>
              <a:lnTo>
                <a:pt x="20" y="27"/>
              </a:lnTo>
              <a:lnTo>
                <a:pt x="20" y="28"/>
              </a:lnTo>
              <a:lnTo>
                <a:pt x="21" y="30"/>
              </a:lnTo>
              <a:lnTo>
                <a:pt x="20" y="31"/>
              </a:lnTo>
              <a:lnTo>
                <a:pt x="19" y="31"/>
              </a:lnTo>
              <a:lnTo>
                <a:pt x="18" y="30"/>
              </a:lnTo>
              <a:lnTo>
                <a:pt x="17" y="30"/>
              </a:lnTo>
              <a:lnTo>
                <a:pt x="15" y="30"/>
              </a:lnTo>
              <a:lnTo>
                <a:pt x="15" y="31"/>
              </a:lnTo>
              <a:lnTo>
                <a:pt x="13" y="30"/>
              </a:lnTo>
              <a:lnTo>
                <a:pt x="13" y="32"/>
              </a:lnTo>
              <a:lnTo>
                <a:pt x="13" y="34"/>
              </a:lnTo>
              <a:lnTo>
                <a:pt x="12" y="35"/>
              </a:lnTo>
              <a:lnTo>
                <a:pt x="12" y="36"/>
              </a:lnTo>
              <a:lnTo>
                <a:pt x="11" y="36"/>
              </a:lnTo>
              <a:lnTo>
                <a:pt x="10" y="36"/>
              </a:lnTo>
              <a:lnTo>
                <a:pt x="9" y="35"/>
              </a:lnTo>
              <a:lnTo>
                <a:pt x="9" y="34"/>
              </a:lnTo>
              <a:lnTo>
                <a:pt x="8" y="33"/>
              </a:lnTo>
              <a:lnTo>
                <a:pt x="7" y="31"/>
              </a:lnTo>
              <a:lnTo>
                <a:pt x="7" y="29"/>
              </a:lnTo>
              <a:lnTo>
                <a:pt x="6" y="28"/>
              </a:lnTo>
              <a:lnTo>
                <a:pt x="6" y="27"/>
              </a:lnTo>
              <a:lnTo>
                <a:pt x="5" y="25"/>
              </a:lnTo>
              <a:lnTo>
                <a:pt x="5" y="24"/>
              </a:lnTo>
              <a:lnTo>
                <a:pt x="4" y="22"/>
              </a:lnTo>
              <a:lnTo>
                <a:pt x="3" y="23"/>
              </a:lnTo>
              <a:lnTo>
                <a:pt x="2" y="24"/>
              </a:lnTo>
              <a:lnTo>
                <a:pt x="0" y="24"/>
              </a:lnTo>
              <a:lnTo>
                <a:pt x="1" y="23"/>
              </a:lnTo>
              <a:lnTo>
                <a:pt x="2" y="22"/>
              </a:lnTo>
              <a:lnTo>
                <a:pt x="2" y="20"/>
              </a:lnTo>
              <a:lnTo>
                <a:pt x="2" y="19"/>
              </a:lnTo>
              <a:lnTo>
                <a:pt x="2" y="1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528320</xdr:colOff>
      <xdr:row>16</xdr:row>
      <xdr:rowOff>0</xdr:rowOff>
    </xdr:from>
    <xdr:to>
      <xdr:col>6</xdr:col>
      <xdr:colOff>30480</xdr:colOff>
      <xdr:row>17</xdr:row>
      <xdr:rowOff>114300</xdr:rowOff>
    </xdr:to>
    <xdr:sp>
      <xdr:nvSpPr>
        <xdr:cNvPr id="2185304" name="Freeform 69"/>
        <xdr:cNvSpPr/>
      </xdr:nvSpPr>
      <xdr:spPr>
        <a:xfrm>
          <a:off x="4013200" y="2552065"/>
          <a:ext cx="152400" cy="266700"/>
        </a:xfrm>
        <a:custGeom>
          <a:avLst/>
          <a:gdLst>
            <a:gd name="txL" fmla="*/ 0 w 15"/>
            <a:gd name="txT" fmla="*/ 0 h 28"/>
            <a:gd name="txR" fmla="*/ 15 w 15"/>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15" h="28">
              <a:moveTo>
                <a:pt x="5" y="1"/>
              </a:moveTo>
              <a:lnTo>
                <a:pt x="5" y="2"/>
              </a:lnTo>
              <a:lnTo>
                <a:pt x="5" y="3"/>
              </a:lnTo>
              <a:lnTo>
                <a:pt x="7" y="4"/>
              </a:lnTo>
              <a:lnTo>
                <a:pt x="8" y="4"/>
              </a:lnTo>
              <a:lnTo>
                <a:pt x="8" y="5"/>
              </a:lnTo>
              <a:lnTo>
                <a:pt x="9" y="6"/>
              </a:lnTo>
              <a:lnTo>
                <a:pt x="10" y="7"/>
              </a:lnTo>
              <a:lnTo>
                <a:pt x="11" y="8"/>
              </a:lnTo>
              <a:lnTo>
                <a:pt x="11" y="9"/>
              </a:lnTo>
              <a:lnTo>
                <a:pt x="12" y="10"/>
              </a:lnTo>
              <a:lnTo>
                <a:pt x="13" y="10"/>
              </a:lnTo>
              <a:lnTo>
                <a:pt x="14" y="10"/>
              </a:lnTo>
              <a:lnTo>
                <a:pt x="15" y="11"/>
              </a:lnTo>
              <a:lnTo>
                <a:pt x="15" y="12"/>
              </a:lnTo>
              <a:lnTo>
                <a:pt x="15" y="13"/>
              </a:lnTo>
              <a:lnTo>
                <a:pt x="15" y="14"/>
              </a:lnTo>
              <a:lnTo>
                <a:pt x="15" y="16"/>
              </a:lnTo>
              <a:lnTo>
                <a:pt x="14" y="16"/>
              </a:lnTo>
              <a:lnTo>
                <a:pt x="13" y="17"/>
              </a:lnTo>
              <a:lnTo>
                <a:pt x="13" y="18"/>
              </a:lnTo>
              <a:lnTo>
                <a:pt x="12" y="18"/>
              </a:lnTo>
              <a:lnTo>
                <a:pt x="11" y="19"/>
              </a:lnTo>
              <a:lnTo>
                <a:pt x="10" y="19"/>
              </a:lnTo>
              <a:lnTo>
                <a:pt x="10" y="20"/>
              </a:lnTo>
              <a:lnTo>
                <a:pt x="11" y="21"/>
              </a:lnTo>
              <a:lnTo>
                <a:pt x="11" y="22"/>
              </a:lnTo>
              <a:lnTo>
                <a:pt x="12" y="23"/>
              </a:lnTo>
              <a:lnTo>
                <a:pt x="11" y="24"/>
              </a:lnTo>
              <a:lnTo>
                <a:pt x="10" y="24"/>
              </a:lnTo>
              <a:lnTo>
                <a:pt x="9" y="24"/>
              </a:lnTo>
              <a:lnTo>
                <a:pt x="9" y="25"/>
              </a:lnTo>
              <a:lnTo>
                <a:pt x="10" y="27"/>
              </a:lnTo>
              <a:lnTo>
                <a:pt x="10" y="28"/>
              </a:lnTo>
              <a:lnTo>
                <a:pt x="9" y="27"/>
              </a:lnTo>
              <a:lnTo>
                <a:pt x="8" y="27"/>
              </a:lnTo>
              <a:lnTo>
                <a:pt x="7" y="27"/>
              </a:lnTo>
              <a:lnTo>
                <a:pt x="6" y="27"/>
              </a:lnTo>
              <a:lnTo>
                <a:pt x="5" y="27"/>
              </a:lnTo>
              <a:lnTo>
                <a:pt x="3" y="27"/>
              </a:lnTo>
              <a:lnTo>
                <a:pt x="2" y="27"/>
              </a:lnTo>
              <a:lnTo>
                <a:pt x="1" y="25"/>
              </a:lnTo>
              <a:lnTo>
                <a:pt x="1" y="24"/>
              </a:lnTo>
              <a:lnTo>
                <a:pt x="1" y="23"/>
              </a:lnTo>
              <a:lnTo>
                <a:pt x="1" y="22"/>
              </a:lnTo>
              <a:lnTo>
                <a:pt x="1" y="21"/>
              </a:lnTo>
              <a:lnTo>
                <a:pt x="0" y="20"/>
              </a:lnTo>
              <a:lnTo>
                <a:pt x="0" y="19"/>
              </a:lnTo>
              <a:lnTo>
                <a:pt x="0" y="18"/>
              </a:lnTo>
              <a:lnTo>
                <a:pt x="0" y="16"/>
              </a:lnTo>
              <a:lnTo>
                <a:pt x="0" y="15"/>
              </a:lnTo>
              <a:lnTo>
                <a:pt x="0" y="14"/>
              </a:lnTo>
              <a:lnTo>
                <a:pt x="1" y="13"/>
              </a:lnTo>
              <a:lnTo>
                <a:pt x="1" y="12"/>
              </a:lnTo>
              <a:lnTo>
                <a:pt x="1" y="11"/>
              </a:lnTo>
              <a:lnTo>
                <a:pt x="1" y="10"/>
              </a:lnTo>
              <a:lnTo>
                <a:pt x="1" y="9"/>
              </a:lnTo>
              <a:lnTo>
                <a:pt x="1" y="8"/>
              </a:lnTo>
              <a:lnTo>
                <a:pt x="2" y="6"/>
              </a:lnTo>
              <a:lnTo>
                <a:pt x="2" y="5"/>
              </a:lnTo>
              <a:lnTo>
                <a:pt x="3" y="4"/>
              </a:lnTo>
              <a:lnTo>
                <a:pt x="3" y="3"/>
              </a:lnTo>
              <a:lnTo>
                <a:pt x="4" y="2"/>
              </a:lnTo>
              <a:lnTo>
                <a:pt x="5" y="0"/>
              </a:lnTo>
              <a:lnTo>
                <a:pt x="5" y="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619760</xdr:colOff>
      <xdr:row>17</xdr:row>
      <xdr:rowOff>0</xdr:rowOff>
    </xdr:from>
    <xdr:to>
      <xdr:col>6</xdr:col>
      <xdr:colOff>233680</xdr:colOff>
      <xdr:row>18</xdr:row>
      <xdr:rowOff>0</xdr:rowOff>
    </xdr:to>
    <xdr:sp>
      <xdr:nvSpPr>
        <xdr:cNvPr id="2185305" name="Freeform 70"/>
        <xdr:cNvSpPr>
          <a:spLocks noEditPoints="1"/>
        </xdr:cNvSpPr>
      </xdr:nvSpPr>
      <xdr:spPr>
        <a:xfrm>
          <a:off x="4104640" y="2704465"/>
          <a:ext cx="264160" cy="152400"/>
        </a:xfrm>
        <a:custGeom>
          <a:avLst/>
          <a:gdLst>
            <a:gd name="txL" fmla="*/ 0 w 26"/>
            <a:gd name="txT" fmla="*/ 0 h 17"/>
            <a:gd name="txR" fmla="*/ 26 w 26"/>
            <a:gd name="txB" fmla="*/ 17 h 1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17">
              <a:moveTo>
                <a:pt x="6" y="0"/>
              </a:moveTo>
              <a:lnTo>
                <a:pt x="6" y="0"/>
              </a:lnTo>
              <a:lnTo>
                <a:pt x="6" y="1"/>
              </a:lnTo>
              <a:lnTo>
                <a:pt x="7" y="2"/>
              </a:lnTo>
              <a:lnTo>
                <a:pt x="8" y="2"/>
              </a:lnTo>
              <a:lnTo>
                <a:pt x="9" y="2"/>
              </a:lnTo>
              <a:lnTo>
                <a:pt x="10" y="2"/>
              </a:lnTo>
              <a:lnTo>
                <a:pt x="10" y="1"/>
              </a:lnTo>
              <a:lnTo>
                <a:pt x="12" y="1"/>
              </a:lnTo>
              <a:lnTo>
                <a:pt x="13" y="1"/>
              </a:lnTo>
              <a:lnTo>
                <a:pt x="14" y="2"/>
              </a:lnTo>
              <a:lnTo>
                <a:pt x="14" y="3"/>
              </a:lnTo>
              <a:lnTo>
                <a:pt x="15" y="3"/>
              </a:lnTo>
              <a:lnTo>
                <a:pt x="16" y="4"/>
              </a:lnTo>
              <a:lnTo>
                <a:pt x="17" y="5"/>
              </a:lnTo>
              <a:lnTo>
                <a:pt x="18" y="5"/>
              </a:lnTo>
              <a:lnTo>
                <a:pt x="19" y="6"/>
              </a:lnTo>
              <a:lnTo>
                <a:pt x="20" y="7"/>
              </a:lnTo>
              <a:lnTo>
                <a:pt x="21" y="7"/>
              </a:lnTo>
              <a:lnTo>
                <a:pt x="22" y="6"/>
              </a:lnTo>
              <a:lnTo>
                <a:pt x="23" y="8"/>
              </a:lnTo>
              <a:lnTo>
                <a:pt x="23" y="9"/>
              </a:lnTo>
              <a:lnTo>
                <a:pt x="23" y="10"/>
              </a:lnTo>
              <a:lnTo>
                <a:pt x="24" y="11"/>
              </a:lnTo>
              <a:lnTo>
                <a:pt x="24" y="12"/>
              </a:lnTo>
              <a:lnTo>
                <a:pt x="24" y="13"/>
              </a:lnTo>
              <a:lnTo>
                <a:pt x="24" y="14"/>
              </a:lnTo>
              <a:lnTo>
                <a:pt x="25" y="15"/>
              </a:lnTo>
              <a:lnTo>
                <a:pt x="26" y="15"/>
              </a:lnTo>
              <a:lnTo>
                <a:pt x="26" y="17"/>
              </a:lnTo>
              <a:lnTo>
                <a:pt x="25" y="16"/>
              </a:lnTo>
              <a:lnTo>
                <a:pt x="23" y="17"/>
              </a:lnTo>
              <a:lnTo>
                <a:pt x="22" y="17"/>
              </a:lnTo>
              <a:lnTo>
                <a:pt x="21" y="16"/>
              </a:lnTo>
              <a:lnTo>
                <a:pt x="19" y="16"/>
              </a:lnTo>
              <a:lnTo>
                <a:pt x="18" y="15"/>
              </a:lnTo>
              <a:lnTo>
                <a:pt x="17" y="15"/>
              </a:lnTo>
              <a:lnTo>
                <a:pt x="16" y="14"/>
              </a:lnTo>
              <a:lnTo>
                <a:pt x="15" y="13"/>
              </a:lnTo>
              <a:lnTo>
                <a:pt x="15" y="12"/>
              </a:lnTo>
              <a:lnTo>
                <a:pt x="14" y="13"/>
              </a:lnTo>
              <a:lnTo>
                <a:pt x="13" y="13"/>
              </a:lnTo>
              <a:lnTo>
                <a:pt x="12" y="14"/>
              </a:lnTo>
              <a:lnTo>
                <a:pt x="10" y="14"/>
              </a:lnTo>
              <a:lnTo>
                <a:pt x="9" y="14"/>
              </a:lnTo>
              <a:lnTo>
                <a:pt x="8" y="14"/>
              </a:lnTo>
              <a:lnTo>
                <a:pt x="7" y="14"/>
              </a:lnTo>
              <a:lnTo>
                <a:pt x="6" y="14"/>
              </a:lnTo>
              <a:lnTo>
                <a:pt x="5" y="14"/>
              </a:lnTo>
              <a:lnTo>
                <a:pt x="4" y="13"/>
              </a:lnTo>
              <a:lnTo>
                <a:pt x="3" y="13"/>
              </a:lnTo>
              <a:lnTo>
                <a:pt x="1" y="12"/>
              </a:lnTo>
              <a:lnTo>
                <a:pt x="1" y="11"/>
              </a:lnTo>
              <a:lnTo>
                <a:pt x="0" y="9"/>
              </a:lnTo>
              <a:lnTo>
                <a:pt x="0" y="8"/>
              </a:lnTo>
              <a:lnTo>
                <a:pt x="1" y="8"/>
              </a:lnTo>
              <a:lnTo>
                <a:pt x="2" y="8"/>
              </a:lnTo>
              <a:lnTo>
                <a:pt x="3" y="7"/>
              </a:lnTo>
              <a:lnTo>
                <a:pt x="2" y="6"/>
              </a:lnTo>
              <a:lnTo>
                <a:pt x="2" y="5"/>
              </a:lnTo>
              <a:lnTo>
                <a:pt x="1" y="4"/>
              </a:lnTo>
              <a:lnTo>
                <a:pt x="1" y="3"/>
              </a:lnTo>
              <a:lnTo>
                <a:pt x="2" y="3"/>
              </a:lnTo>
              <a:lnTo>
                <a:pt x="3" y="2"/>
              </a:lnTo>
              <a:lnTo>
                <a:pt x="4" y="2"/>
              </a:lnTo>
              <a:lnTo>
                <a:pt x="4" y="1"/>
              </a:lnTo>
              <a:lnTo>
                <a:pt x="5" y="0"/>
              </a:lnTo>
              <a:lnTo>
                <a:pt x="6" y="0"/>
              </a:lnTo>
              <a:moveTo>
                <a:pt x="14" y="13"/>
              </a:moveTo>
              <a:lnTo>
                <a:pt x="14" y="13"/>
              </a:lnTo>
              <a:lnTo>
                <a:pt x="15" y="12"/>
              </a:lnTo>
              <a:lnTo>
                <a:pt x="14" y="13"/>
              </a:lnTo>
              <a:moveTo>
                <a:pt x="20" y="16"/>
              </a:moveTo>
              <a:lnTo>
                <a:pt x="20" y="16"/>
              </a:lnTo>
              <a:lnTo>
                <a:pt x="18" y="15"/>
              </a:lnTo>
              <a:lnTo>
                <a:pt x="19" y="16"/>
              </a:lnTo>
              <a:lnTo>
                <a:pt x="21" y="16"/>
              </a:lnTo>
              <a:lnTo>
                <a:pt x="20" y="16"/>
              </a:lnTo>
              <a:moveTo>
                <a:pt x="4" y="13"/>
              </a:moveTo>
              <a:lnTo>
                <a:pt x="3" y="13"/>
              </a:lnTo>
              <a:lnTo>
                <a:pt x="4" y="13"/>
              </a:lnTo>
              <a:moveTo>
                <a:pt x="6" y="14"/>
              </a:moveTo>
              <a:lnTo>
                <a:pt x="7" y="14"/>
              </a:lnTo>
              <a:lnTo>
                <a:pt x="6" y="14"/>
              </a:lnTo>
              <a:moveTo>
                <a:pt x="17" y="15"/>
              </a:moveTo>
              <a:lnTo>
                <a:pt x="17" y="1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528320</xdr:colOff>
      <xdr:row>12</xdr:row>
      <xdr:rowOff>66675</xdr:rowOff>
    </xdr:from>
    <xdr:to>
      <xdr:col>5</xdr:col>
      <xdr:colOff>284480</xdr:colOff>
      <xdr:row>13</xdr:row>
      <xdr:rowOff>133350</xdr:rowOff>
    </xdr:to>
    <xdr:sp>
      <xdr:nvSpPr>
        <xdr:cNvPr id="2185306" name="Freeform 71"/>
        <xdr:cNvSpPr/>
      </xdr:nvSpPr>
      <xdr:spPr>
        <a:xfrm>
          <a:off x="3362960" y="2009140"/>
          <a:ext cx="406400" cy="219075"/>
        </a:xfrm>
        <a:custGeom>
          <a:avLst/>
          <a:gdLst>
            <a:gd name="txL" fmla="*/ 0 w 40"/>
            <a:gd name="txT" fmla="*/ 0 h 24"/>
            <a:gd name="txR" fmla="*/ 40 w 40"/>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0" h="24">
              <a:moveTo>
                <a:pt x="1" y="9"/>
              </a:moveTo>
              <a:lnTo>
                <a:pt x="1" y="8"/>
              </a:lnTo>
              <a:lnTo>
                <a:pt x="2" y="7"/>
              </a:lnTo>
              <a:lnTo>
                <a:pt x="3" y="7"/>
              </a:lnTo>
              <a:lnTo>
                <a:pt x="4" y="6"/>
              </a:lnTo>
              <a:lnTo>
                <a:pt x="5" y="5"/>
              </a:lnTo>
              <a:lnTo>
                <a:pt x="6" y="5"/>
              </a:lnTo>
              <a:lnTo>
                <a:pt x="6" y="4"/>
              </a:lnTo>
              <a:lnTo>
                <a:pt x="7" y="4"/>
              </a:lnTo>
              <a:lnTo>
                <a:pt x="8" y="3"/>
              </a:lnTo>
              <a:lnTo>
                <a:pt x="9" y="2"/>
              </a:lnTo>
              <a:lnTo>
                <a:pt x="10" y="2"/>
              </a:lnTo>
              <a:lnTo>
                <a:pt x="11" y="1"/>
              </a:lnTo>
              <a:lnTo>
                <a:pt x="12" y="1"/>
              </a:lnTo>
              <a:lnTo>
                <a:pt x="13" y="1"/>
              </a:lnTo>
              <a:lnTo>
                <a:pt x="14" y="0"/>
              </a:lnTo>
              <a:lnTo>
                <a:pt x="16" y="0"/>
              </a:lnTo>
              <a:lnTo>
                <a:pt x="17" y="1"/>
              </a:lnTo>
              <a:lnTo>
                <a:pt x="18" y="1"/>
              </a:lnTo>
              <a:lnTo>
                <a:pt x="19" y="1"/>
              </a:lnTo>
              <a:lnTo>
                <a:pt x="20" y="1"/>
              </a:lnTo>
              <a:lnTo>
                <a:pt x="21" y="1"/>
              </a:lnTo>
              <a:lnTo>
                <a:pt x="22" y="1"/>
              </a:lnTo>
              <a:lnTo>
                <a:pt x="23" y="1"/>
              </a:lnTo>
              <a:lnTo>
                <a:pt x="24" y="2"/>
              </a:lnTo>
              <a:lnTo>
                <a:pt x="26" y="2"/>
              </a:lnTo>
              <a:lnTo>
                <a:pt x="27" y="2"/>
              </a:lnTo>
              <a:lnTo>
                <a:pt x="28" y="2"/>
              </a:lnTo>
              <a:lnTo>
                <a:pt x="29" y="2"/>
              </a:lnTo>
              <a:lnTo>
                <a:pt x="30" y="3"/>
              </a:lnTo>
              <a:lnTo>
                <a:pt x="31" y="3"/>
              </a:lnTo>
              <a:lnTo>
                <a:pt x="32" y="3"/>
              </a:lnTo>
              <a:lnTo>
                <a:pt x="34" y="3"/>
              </a:lnTo>
              <a:lnTo>
                <a:pt x="35" y="3"/>
              </a:lnTo>
              <a:lnTo>
                <a:pt x="36" y="4"/>
              </a:lnTo>
              <a:lnTo>
                <a:pt x="37" y="4"/>
              </a:lnTo>
              <a:lnTo>
                <a:pt x="38" y="4"/>
              </a:lnTo>
              <a:lnTo>
                <a:pt x="40" y="3"/>
              </a:lnTo>
              <a:lnTo>
                <a:pt x="40" y="5"/>
              </a:lnTo>
              <a:lnTo>
                <a:pt x="40" y="6"/>
              </a:lnTo>
              <a:lnTo>
                <a:pt x="39" y="7"/>
              </a:lnTo>
              <a:lnTo>
                <a:pt x="39" y="9"/>
              </a:lnTo>
              <a:lnTo>
                <a:pt x="38" y="9"/>
              </a:lnTo>
              <a:lnTo>
                <a:pt x="37" y="7"/>
              </a:lnTo>
              <a:lnTo>
                <a:pt x="37" y="6"/>
              </a:lnTo>
              <a:lnTo>
                <a:pt x="36" y="6"/>
              </a:lnTo>
              <a:lnTo>
                <a:pt x="36" y="5"/>
              </a:lnTo>
              <a:lnTo>
                <a:pt x="35" y="6"/>
              </a:lnTo>
              <a:lnTo>
                <a:pt x="34" y="7"/>
              </a:lnTo>
              <a:lnTo>
                <a:pt x="34" y="8"/>
              </a:lnTo>
              <a:lnTo>
                <a:pt x="33" y="9"/>
              </a:lnTo>
              <a:lnTo>
                <a:pt x="32" y="10"/>
              </a:lnTo>
              <a:lnTo>
                <a:pt x="32" y="11"/>
              </a:lnTo>
              <a:lnTo>
                <a:pt x="32" y="12"/>
              </a:lnTo>
              <a:lnTo>
                <a:pt x="31" y="13"/>
              </a:lnTo>
              <a:lnTo>
                <a:pt x="30" y="13"/>
              </a:lnTo>
              <a:lnTo>
                <a:pt x="29" y="13"/>
              </a:lnTo>
              <a:lnTo>
                <a:pt x="28" y="12"/>
              </a:lnTo>
              <a:lnTo>
                <a:pt x="27" y="11"/>
              </a:lnTo>
              <a:lnTo>
                <a:pt x="26" y="11"/>
              </a:lnTo>
              <a:lnTo>
                <a:pt x="26" y="12"/>
              </a:lnTo>
              <a:lnTo>
                <a:pt x="25" y="12"/>
              </a:lnTo>
              <a:lnTo>
                <a:pt x="25" y="13"/>
              </a:lnTo>
              <a:lnTo>
                <a:pt x="25" y="14"/>
              </a:lnTo>
              <a:lnTo>
                <a:pt x="25" y="15"/>
              </a:lnTo>
              <a:lnTo>
                <a:pt x="25" y="17"/>
              </a:lnTo>
              <a:lnTo>
                <a:pt x="24" y="18"/>
              </a:lnTo>
              <a:lnTo>
                <a:pt x="23" y="19"/>
              </a:lnTo>
              <a:lnTo>
                <a:pt x="23" y="20"/>
              </a:lnTo>
              <a:lnTo>
                <a:pt x="23" y="22"/>
              </a:lnTo>
              <a:lnTo>
                <a:pt x="23" y="23"/>
              </a:lnTo>
              <a:lnTo>
                <a:pt x="22" y="23"/>
              </a:lnTo>
              <a:lnTo>
                <a:pt x="21" y="24"/>
              </a:lnTo>
              <a:lnTo>
                <a:pt x="19" y="24"/>
              </a:lnTo>
              <a:lnTo>
                <a:pt x="18" y="23"/>
              </a:lnTo>
              <a:lnTo>
                <a:pt x="17" y="23"/>
              </a:lnTo>
              <a:lnTo>
                <a:pt x="16" y="22"/>
              </a:lnTo>
              <a:lnTo>
                <a:pt x="15" y="22"/>
              </a:lnTo>
              <a:lnTo>
                <a:pt x="14" y="21"/>
              </a:lnTo>
              <a:lnTo>
                <a:pt x="13" y="21"/>
              </a:lnTo>
              <a:lnTo>
                <a:pt x="12" y="20"/>
              </a:lnTo>
              <a:lnTo>
                <a:pt x="11" y="19"/>
              </a:lnTo>
              <a:lnTo>
                <a:pt x="10" y="19"/>
              </a:lnTo>
              <a:lnTo>
                <a:pt x="9" y="18"/>
              </a:lnTo>
              <a:lnTo>
                <a:pt x="8" y="18"/>
              </a:lnTo>
              <a:lnTo>
                <a:pt x="7" y="17"/>
              </a:lnTo>
              <a:lnTo>
                <a:pt x="6" y="17"/>
              </a:lnTo>
              <a:lnTo>
                <a:pt x="5" y="17"/>
              </a:lnTo>
              <a:lnTo>
                <a:pt x="4" y="16"/>
              </a:lnTo>
              <a:lnTo>
                <a:pt x="4" y="15"/>
              </a:lnTo>
              <a:lnTo>
                <a:pt x="3" y="14"/>
              </a:lnTo>
              <a:lnTo>
                <a:pt x="3" y="13"/>
              </a:lnTo>
              <a:lnTo>
                <a:pt x="2" y="12"/>
              </a:lnTo>
              <a:lnTo>
                <a:pt x="1" y="11"/>
              </a:lnTo>
              <a:lnTo>
                <a:pt x="0" y="9"/>
              </a:lnTo>
              <a:lnTo>
                <a:pt x="1" y="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396240</xdr:colOff>
      <xdr:row>16</xdr:row>
      <xdr:rowOff>66675</xdr:rowOff>
    </xdr:from>
    <xdr:to>
      <xdr:col>6</xdr:col>
      <xdr:colOff>568960</xdr:colOff>
      <xdr:row>18</xdr:row>
      <xdr:rowOff>28575</xdr:rowOff>
    </xdr:to>
    <xdr:sp>
      <xdr:nvSpPr>
        <xdr:cNvPr id="2185307" name="Freeform 72"/>
        <xdr:cNvSpPr/>
      </xdr:nvSpPr>
      <xdr:spPr>
        <a:xfrm>
          <a:off x="4531360" y="2618740"/>
          <a:ext cx="172720" cy="266700"/>
        </a:xfrm>
        <a:custGeom>
          <a:avLst/>
          <a:gdLst>
            <a:gd name="txL" fmla="*/ 0 w 17"/>
            <a:gd name="txT" fmla="*/ 0 h 29"/>
            <a:gd name="txR" fmla="*/ 17 w 17"/>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7" h="29">
              <a:moveTo>
                <a:pt x="0" y="4"/>
              </a:moveTo>
              <a:lnTo>
                <a:pt x="1" y="4"/>
              </a:lnTo>
              <a:lnTo>
                <a:pt x="2" y="3"/>
              </a:lnTo>
              <a:lnTo>
                <a:pt x="2" y="2"/>
              </a:lnTo>
              <a:lnTo>
                <a:pt x="3" y="1"/>
              </a:lnTo>
              <a:lnTo>
                <a:pt x="4" y="1"/>
              </a:lnTo>
              <a:lnTo>
                <a:pt x="6" y="0"/>
              </a:lnTo>
              <a:lnTo>
                <a:pt x="7" y="1"/>
              </a:lnTo>
              <a:lnTo>
                <a:pt x="8" y="2"/>
              </a:lnTo>
              <a:lnTo>
                <a:pt x="8" y="3"/>
              </a:lnTo>
              <a:lnTo>
                <a:pt x="9" y="4"/>
              </a:lnTo>
              <a:lnTo>
                <a:pt x="10" y="5"/>
              </a:lnTo>
              <a:lnTo>
                <a:pt x="10" y="6"/>
              </a:lnTo>
              <a:lnTo>
                <a:pt x="11" y="7"/>
              </a:lnTo>
              <a:lnTo>
                <a:pt x="12" y="8"/>
              </a:lnTo>
              <a:lnTo>
                <a:pt x="13" y="9"/>
              </a:lnTo>
              <a:lnTo>
                <a:pt x="14" y="10"/>
              </a:lnTo>
              <a:lnTo>
                <a:pt x="15" y="11"/>
              </a:lnTo>
              <a:lnTo>
                <a:pt x="15" y="12"/>
              </a:lnTo>
              <a:lnTo>
                <a:pt x="16" y="13"/>
              </a:lnTo>
              <a:lnTo>
                <a:pt x="17" y="14"/>
              </a:lnTo>
              <a:lnTo>
                <a:pt x="17" y="16"/>
              </a:lnTo>
              <a:lnTo>
                <a:pt x="16" y="17"/>
              </a:lnTo>
              <a:lnTo>
                <a:pt x="16" y="18"/>
              </a:lnTo>
              <a:lnTo>
                <a:pt x="16" y="19"/>
              </a:lnTo>
              <a:lnTo>
                <a:pt x="16" y="20"/>
              </a:lnTo>
              <a:lnTo>
                <a:pt x="16" y="22"/>
              </a:lnTo>
              <a:lnTo>
                <a:pt x="15" y="23"/>
              </a:lnTo>
              <a:lnTo>
                <a:pt x="15" y="24"/>
              </a:lnTo>
              <a:lnTo>
                <a:pt x="14" y="25"/>
              </a:lnTo>
              <a:lnTo>
                <a:pt x="13" y="26"/>
              </a:lnTo>
              <a:lnTo>
                <a:pt x="13" y="27"/>
              </a:lnTo>
              <a:lnTo>
                <a:pt x="12" y="28"/>
              </a:lnTo>
              <a:lnTo>
                <a:pt x="12" y="29"/>
              </a:lnTo>
              <a:lnTo>
                <a:pt x="11" y="29"/>
              </a:lnTo>
              <a:lnTo>
                <a:pt x="10" y="28"/>
              </a:lnTo>
              <a:lnTo>
                <a:pt x="10" y="26"/>
              </a:lnTo>
              <a:lnTo>
                <a:pt x="10" y="25"/>
              </a:lnTo>
              <a:lnTo>
                <a:pt x="10" y="24"/>
              </a:lnTo>
              <a:lnTo>
                <a:pt x="9" y="24"/>
              </a:lnTo>
              <a:lnTo>
                <a:pt x="9" y="23"/>
              </a:lnTo>
              <a:lnTo>
                <a:pt x="8" y="22"/>
              </a:lnTo>
              <a:lnTo>
                <a:pt x="7" y="21"/>
              </a:lnTo>
              <a:lnTo>
                <a:pt x="6" y="21"/>
              </a:lnTo>
              <a:lnTo>
                <a:pt x="5" y="20"/>
              </a:lnTo>
              <a:lnTo>
                <a:pt x="4" y="20"/>
              </a:lnTo>
              <a:lnTo>
                <a:pt x="4" y="19"/>
              </a:lnTo>
              <a:lnTo>
                <a:pt x="5" y="18"/>
              </a:lnTo>
              <a:lnTo>
                <a:pt x="6" y="18"/>
              </a:lnTo>
              <a:lnTo>
                <a:pt x="7" y="17"/>
              </a:lnTo>
              <a:lnTo>
                <a:pt x="8" y="17"/>
              </a:lnTo>
              <a:lnTo>
                <a:pt x="8" y="16"/>
              </a:lnTo>
              <a:lnTo>
                <a:pt x="8" y="15"/>
              </a:lnTo>
              <a:lnTo>
                <a:pt x="7" y="13"/>
              </a:lnTo>
              <a:lnTo>
                <a:pt x="6" y="13"/>
              </a:lnTo>
              <a:lnTo>
                <a:pt x="5" y="12"/>
              </a:lnTo>
              <a:lnTo>
                <a:pt x="5" y="11"/>
              </a:lnTo>
              <a:lnTo>
                <a:pt x="5" y="10"/>
              </a:lnTo>
              <a:lnTo>
                <a:pt x="4" y="9"/>
              </a:lnTo>
              <a:lnTo>
                <a:pt x="4" y="8"/>
              </a:lnTo>
              <a:lnTo>
                <a:pt x="3" y="7"/>
              </a:lnTo>
              <a:lnTo>
                <a:pt x="2" y="6"/>
              </a:lnTo>
              <a:lnTo>
                <a:pt x="1" y="5"/>
              </a:lnTo>
              <a:lnTo>
                <a:pt x="0"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142240</xdr:colOff>
      <xdr:row>14</xdr:row>
      <xdr:rowOff>133350</xdr:rowOff>
    </xdr:from>
    <xdr:to>
      <xdr:col>6</xdr:col>
      <xdr:colOff>436880</xdr:colOff>
      <xdr:row>16</xdr:row>
      <xdr:rowOff>38100</xdr:rowOff>
    </xdr:to>
    <xdr:sp>
      <xdr:nvSpPr>
        <xdr:cNvPr id="2185308" name="Freeform 73"/>
        <xdr:cNvSpPr/>
      </xdr:nvSpPr>
      <xdr:spPr>
        <a:xfrm>
          <a:off x="4277360" y="2380615"/>
          <a:ext cx="294640" cy="209550"/>
        </a:xfrm>
        <a:custGeom>
          <a:avLst/>
          <a:gdLst>
            <a:gd name="txL" fmla="*/ 0 w 29"/>
            <a:gd name="txT" fmla="*/ 0 h 24"/>
            <a:gd name="txR" fmla="*/ 29 w 29"/>
            <a:gd name="txB" fmla="*/ 24 h 24"/>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0" y="2147483647"/>
            </a:cxn>
          </a:cxnLst>
          <a:rect l="txL" t="txT" r="txR" b="txB"/>
          <a:pathLst>
            <a:path w="29" h="24">
              <a:moveTo>
                <a:pt x="0" y="7"/>
              </a:moveTo>
              <a:lnTo>
                <a:pt x="1" y="6"/>
              </a:lnTo>
              <a:lnTo>
                <a:pt x="2" y="6"/>
              </a:lnTo>
              <a:lnTo>
                <a:pt x="3" y="5"/>
              </a:lnTo>
              <a:lnTo>
                <a:pt x="4" y="4"/>
              </a:lnTo>
              <a:lnTo>
                <a:pt x="5" y="3"/>
              </a:lnTo>
              <a:lnTo>
                <a:pt x="6" y="2"/>
              </a:lnTo>
              <a:lnTo>
                <a:pt x="7" y="2"/>
              </a:lnTo>
              <a:lnTo>
                <a:pt x="8" y="1"/>
              </a:lnTo>
              <a:lnTo>
                <a:pt x="9" y="0"/>
              </a:lnTo>
              <a:lnTo>
                <a:pt x="10" y="0"/>
              </a:lnTo>
              <a:lnTo>
                <a:pt x="11" y="0"/>
              </a:lnTo>
              <a:lnTo>
                <a:pt x="11" y="1"/>
              </a:lnTo>
              <a:lnTo>
                <a:pt x="12" y="2"/>
              </a:lnTo>
              <a:lnTo>
                <a:pt x="12" y="3"/>
              </a:lnTo>
              <a:lnTo>
                <a:pt x="13" y="4"/>
              </a:lnTo>
              <a:lnTo>
                <a:pt x="14" y="5"/>
              </a:lnTo>
              <a:lnTo>
                <a:pt x="15" y="6"/>
              </a:lnTo>
              <a:lnTo>
                <a:pt x="15" y="7"/>
              </a:lnTo>
              <a:lnTo>
                <a:pt x="16" y="7"/>
              </a:lnTo>
              <a:lnTo>
                <a:pt x="17" y="8"/>
              </a:lnTo>
              <a:lnTo>
                <a:pt x="17" y="9"/>
              </a:lnTo>
              <a:lnTo>
                <a:pt x="18" y="11"/>
              </a:lnTo>
              <a:lnTo>
                <a:pt x="20" y="12"/>
              </a:lnTo>
              <a:lnTo>
                <a:pt x="20" y="13"/>
              </a:lnTo>
              <a:lnTo>
                <a:pt x="21" y="14"/>
              </a:lnTo>
              <a:lnTo>
                <a:pt x="21" y="15"/>
              </a:lnTo>
              <a:lnTo>
                <a:pt x="22" y="15"/>
              </a:lnTo>
              <a:lnTo>
                <a:pt x="23" y="16"/>
              </a:lnTo>
              <a:lnTo>
                <a:pt x="24" y="17"/>
              </a:lnTo>
              <a:lnTo>
                <a:pt x="24" y="18"/>
              </a:lnTo>
              <a:lnTo>
                <a:pt x="25" y="19"/>
              </a:lnTo>
              <a:lnTo>
                <a:pt x="26" y="20"/>
              </a:lnTo>
              <a:lnTo>
                <a:pt x="27" y="21"/>
              </a:lnTo>
              <a:lnTo>
                <a:pt x="27" y="22"/>
              </a:lnTo>
              <a:lnTo>
                <a:pt x="28" y="23"/>
              </a:lnTo>
              <a:lnTo>
                <a:pt x="29" y="24"/>
              </a:lnTo>
              <a:lnTo>
                <a:pt x="28" y="24"/>
              </a:lnTo>
              <a:lnTo>
                <a:pt x="27" y="24"/>
              </a:lnTo>
              <a:lnTo>
                <a:pt x="25" y="24"/>
              </a:lnTo>
              <a:lnTo>
                <a:pt x="24" y="24"/>
              </a:lnTo>
              <a:lnTo>
                <a:pt x="23" y="24"/>
              </a:lnTo>
              <a:lnTo>
                <a:pt x="22" y="23"/>
              </a:lnTo>
              <a:lnTo>
                <a:pt x="21" y="23"/>
              </a:lnTo>
              <a:lnTo>
                <a:pt x="20" y="23"/>
              </a:lnTo>
              <a:lnTo>
                <a:pt x="19" y="23"/>
              </a:lnTo>
              <a:lnTo>
                <a:pt x="18" y="22"/>
              </a:lnTo>
              <a:lnTo>
                <a:pt x="16" y="22"/>
              </a:lnTo>
              <a:lnTo>
                <a:pt x="15" y="22"/>
              </a:lnTo>
              <a:lnTo>
                <a:pt x="14" y="21"/>
              </a:lnTo>
              <a:lnTo>
                <a:pt x="12" y="21"/>
              </a:lnTo>
              <a:lnTo>
                <a:pt x="11" y="21"/>
              </a:lnTo>
              <a:lnTo>
                <a:pt x="10" y="20"/>
              </a:lnTo>
              <a:lnTo>
                <a:pt x="9" y="20"/>
              </a:lnTo>
              <a:lnTo>
                <a:pt x="8" y="19"/>
              </a:lnTo>
              <a:lnTo>
                <a:pt x="8" y="18"/>
              </a:lnTo>
              <a:lnTo>
                <a:pt x="8" y="17"/>
              </a:lnTo>
              <a:lnTo>
                <a:pt x="8" y="16"/>
              </a:lnTo>
              <a:lnTo>
                <a:pt x="9" y="15"/>
              </a:lnTo>
              <a:lnTo>
                <a:pt x="8" y="14"/>
              </a:lnTo>
              <a:lnTo>
                <a:pt x="7" y="14"/>
              </a:lnTo>
              <a:lnTo>
                <a:pt x="6" y="14"/>
              </a:lnTo>
              <a:lnTo>
                <a:pt x="5" y="13"/>
              </a:lnTo>
              <a:lnTo>
                <a:pt x="4" y="13"/>
              </a:lnTo>
              <a:lnTo>
                <a:pt x="3" y="12"/>
              </a:lnTo>
              <a:lnTo>
                <a:pt x="2" y="12"/>
              </a:lnTo>
              <a:lnTo>
                <a:pt x="1" y="12"/>
              </a:lnTo>
              <a:lnTo>
                <a:pt x="0" y="11"/>
              </a:lnTo>
              <a:lnTo>
                <a:pt x="0" y="9"/>
              </a:lnTo>
              <a:lnTo>
                <a:pt x="1" y="8"/>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386080</xdr:colOff>
      <xdr:row>12</xdr:row>
      <xdr:rowOff>152400</xdr:rowOff>
    </xdr:from>
    <xdr:to>
      <xdr:col>5</xdr:col>
      <xdr:colOff>30480</xdr:colOff>
      <xdr:row>15</xdr:row>
      <xdr:rowOff>57150</xdr:rowOff>
    </xdr:to>
    <xdr:sp>
      <xdr:nvSpPr>
        <xdr:cNvPr id="2185309" name="Freeform 74"/>
        <xdr:cNvSpPr/>
      </xdr:nvSpPr>
      <xdr:spPr>
        <a:xfrm>
          <a:off x="3220720" y="2094865"/>
          <a:ext cx="294640" cy="361950"/>
        </a:xfrm>
        <a:custGeom>
          <a:avLst/>
          <a:gdLst>
            <a:gd name="txL" fmla="*/ 0 w 29"/>
            <a:gd name="txT" fmla="*/ 0 h 41"/>
            <a:gd name="txR" fmla="*/ 29 w 29"/>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41">
              <a:moveTo>
                <a:pt x="1" y="34"/>
              </a:moveTo>
              <a:lnTo>
                <a:pt x="1" y="34"/>
              </a:lnTo>
              <a:lnTo>
                <a:pt x="2" y="33"/>
              </a:lnTo>
              <a:lnTo>
                <a:pt x="3" y="33"/>
              </a:lnTo>
              <a:lnTo>
                <a:pt x="3" y="32"/>
              </a:lnTo>
              <a:lnTo>
                <a:pt x="3" y="31"/>
              </a:lnTo>
              <a:lnTo>
                <a:pt x="3" y="30"/>
              </a:lnTo>
              <a:lnTo>
                <a:pt x="3" y="29"/>
              </a:lnTo>
              <a:lnTo>
                <a:pt x="2" y="27"/>
              </a:lnTo>
              <a:lnTo>
                <a:pt x="2" y="26"/>
              </a:lnTo>
              <a:lnTo>
                <a:pt x="3" y="25"/>
              </a:lnTo>
              <a:lnTo>
                <a:pt x="4" y="24"/>
              </a:lnTo>
              <a:lnTo>
                <a:pt x="5" y="24"/>
              </a:lnTo>
              <a:lnTo>
                <a:pt x="6" y="24"/>
              </a:lnTo>
              <a:lnTo>
                <a:pt x="7" y="23"/>
              </a:lnTo>
              <a:lnTo>
                <a:pt x="8" y="22"/>
              </a:lnTo>
              <a:lnTo>
                <a:pt x="9" y="22"/>
              </a:lnTo>
              <a:lnTo>
                <a:pt x="9" y="20"/>
              </a:lnTo>
              <a:lnTo>
                <a:pt x="8" y="19"/>
              </a:lnTo>
              <a:lnTo>
                <a:pt x="8" y="18"/>
              </a:lnTo>
              <a:lnTo>
                <a:pt x="7" y="17"/>
              </a:lnTo>
              <a:lnTo>
                <a:pt x="6" y="15"/>
              </a:lnTo>
              <a:lnTo>
                <a:pt x="6" y="13"/>
              </a:lnTo>
              <a:lnTo>
                <a:pt x="6" y="12"/>
              </a:lnTo>
              <a:lnTo>
                <a:pt x="6" y="11"/>
              </a:lnTo>
              <a:lnTo>
                <a:pt x="5" y="9"/>
              </a:lnTo>
              <a:lnTo>
                <a:pt x="5" y="8"/>
              </a:lnTo>
              <a:lnTo>
                <a:pt x="4" y="7"/>
              </a:lnTo>
              <a:lnTo>
                <a:pt x="5" y="6"/>
              </a:lnTo>
              <a:lnTo>
                <a:pt x="6" y="6"/>
              </a:lnTo>
              <a:lnTo>
                <a:pt x="7" y="5"/>
              </a:lnTo>
              <a:lnTo>
                <a:pt x="8" y="5"/>
              </a:lnTo>
              <a:lnTo>
                <a:pt x="9" y="4"/>
              </a:lnTo>
              <a:lnTo>
                <a:pt x="10" y="4"/>
              </a:lnTo>
              <a:lnTo>
                <a:pt x="11" y="3"/>
              </a:lnTo>
              <a:lnTo>
                <a:pt x="12" y="2"/>
              </a:lnTo>
              <a:lnTo>
                <a:pt x="13" y="2"/>
              </a:lnTo>
              <a:lnTo>
                <a:pt x="14" y="0"/>
              </a:lnTo>
              <a:lnTo>
                <a:pt x="15" y="2"/>
              </a:lnTo>
              <a:lnTo>
                <a:pt x="16" y="3"/>
              </a:lnTo>
              <a:lnTo>
                <a:pt x="17" y="4"/>
              </a:lnTo>
              <a:lnTo>
                <a:pt x="17" y="5"/>
              </a:lnTo>
              <a:lnTo>
                <a:pt x="18" y="6"/>
              </a:lnTo>
              <a:lnTo>
                <a:pt x="18" y="7"/>
              </a:lnTo>
              <a:lnTo>
                <a:pt x="19" y="8"/>
              </a:lnTo>
              <a:lnTo>
                <a:pt x="20" y="9"/>
              </a:lnTo>
              <a:lnTo>
                <a:pt x="20" y="10"/>
              </a:lnTo>
              <a:lnTo>
                <a:pt x="20" y="12"/>
              </a:lnTo>
              <a:lnTo>
                <a:pt x="21" y="13"/>
              </a:lnTo>
              <a:lnTo>
                <a:pt x="21" y="14"/>
              </a:lnTo>
              <a:lnTo>
                <a:pt x="22" y="15"/>
              </a:lnTo>
              <a:lnTo>
                <a:pt x="22" y="16"/>
              </a:lnTo>
              <a:lnTo>
                <a:pt x="22" y="17"/>
              </a:lnTo>
              <a:lnTo>
                <a:pt x="23" y="18"/>
              </a:lnTo>
              <a:lnTo>
                <a:pt x="23" y="19"/>
              </a:lnTo>
              <a:lnTo>
                <a:pt x="24" y="20"/>
              </a:lnTo>
              <a:lnTo>
                <a:pt x="24" y="21"/>
              </a:lnTo>
              <a:lnTo>
                <a:pt x="25" y="22"/>
              </a:lnTo>
              <a:lnTo>
                <a:pt x="25" y="23"/>
              </a:lnTo>
              <a:lnTo>
                <a:pt x="25" y="24"/>
              </a:lnTo>
              <a:lnTo>
                <a:pt x="26" y="26"/>
              </a:lnTo>
              <a:lnTo>
                <a:pt x="27" y="27"/>
              </a:lnTo>
              <a:lnTo>
                <a:pt x="27" y="28"/>
              </a:lnTo>
              <a:lnTo>
                <a:pt x="27" y="29"/>
              </a:lnTo>
              <a:lnTo>
                <a:pt x="28" y="30"/>
              </a:lnTo>
              <a:lnTo>
                <a:pt x="29" y="32"/>
              </a:lnTo>
              <a:lnTo>
                <a:pt x="28" y="32"/>
              </a:lnTo>
              <a:lnTo>
                <a:pt x="26" y="33"/>
              </a:lnTo>
              <a:lnTo>
                <a:pt x="25" y="33"/>
              </a:lnTo>
              <a:lnTo>
                <a:pt x="24" y="33"/>
              </a:lnTo>
              <a:lnTo>
                <a:pt x="23" y="34"/>
              </a:lnTo>
              <a:lnTo>
                <a:pt x="23" y="35"/>
              </a:lnTo>
              <a:lnTo>
                <a:pt x="23" y="36"/>
              </a:lnTo>
              <a:lnTo>
                <a:pt x="22" y="36"/>
              </a:lnTo>
              <a:lnTo>
                <a:pt x="22" y="35"/>
              </a:lnTo>
              <a:lnTo>
                <a:pt x="22" y="34"/>
              </a:lnTo>
              <a:lnTo>
                <a:pt x="21" y="33"/>
              </a:lnTo>
              <a:lnTo>
                <a:pt x="20" y="32"/>
              </a:lnTo>
              <a:lnTo>
                <a:pt x="19" y="32"/>
              </a:lnTo>
              <a:lnTo>
                <a:pt x="18" y="32"/>
              </a:lnTo>
              <a:lnTo>
                <a:pt x="17" y="32"/>
              </a:lnTo>
              <a:lnTo>
                <a:pt x="16" y="33"/>
              </a:lnTo>
              <a:lnTo>
                <a:pt x="15" y="33"/>
              </a:lnTo>
              <a:lnTo>
                <a:pt x="14" y="34"/>
              </a:lnTo>
              <a:lnTo>
                <a:pt x="13" y="34"/>
              </a:lnTo>
              <a:lnTo>
                <a:pt x="12" y="35"/>
              </a:lnTo>
              <a:lnTo>
                <a:pt x="12" y="36"/>
              </a:lnTo>
              <a:lnTo>
                <a:pt x="12" y="37"/>
              </a:lnTo>
              <a:lnTo>
                <a:pt x="11" y="38"/>
              </a:lnTo>
              <a:lnTo>
                <a:pt x="11" y="39"/>
              </a:lnTo>
              <a:lnTo>
                <a:pt x="11" y="40"/>
              </a:lnTo>
              <a:lnTo>
                <a:pt x="10" y="41"/>
              </a:lnTo>
              <a:lnTo>
                <a:pt x="9" y="41"/>
              </a:lnTo>
              <a:lnTo>
                <a:pt x="8" y="41"/>
              </a:lnTo>
              <a:lnTo>
                <a:pt x="7" y="40"/>
              </a:lnTo>
              <a:lnTo>
                <a:pt x="6" y="40"/>
              </a:lnTo>
              <a:lnTo>
                <a:pt x="5" y="39"/>
              </a:lnTo>
              <a:lnTo>
                <a:pt x="4" y="38"/>
              </a:lnTo>
              <a:lnTo>
                <a:pt x="3" y="38"/>
              </a:lnTo>
              <a:lnTo>
                <a:pt x="2" y="37"/>
              </a:lnTo>
              <a:lnTo>
                <a:pt x="1" y="36"/>
              </a:lnTo>
              <a:lnTo>
                <a:pt x="0" y="35"/>
              </a:lnTo>
              <a:lnTo>
                <a:pt x="1" y="3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579120</xdr:colOff>
      <xdr:row>13</xdr:row>
      <xdr:rowOff>66675</xdr:rowOff>
    </xdr:from>
    <xdr:to>
      <xdr:col>5</xdr:col>
      <xdr:colOff>284480</xdr:colOff>
      <xdr:row>15</xdr:row>
      <xdr:rowOff>76200</xdr:rowOff>
    </xdr:to>
    <xdr:sp>
      <xdr:nvSpPr>
        <xdr:cNvPr id="2185310" name="Freeform 75"/>
        <xdr:cNvSpPr/>
      </xdr:nvSpPr>
      <xdr:spPr>
        <a:xfrm>
          <a:off x="3413760" y="2161540"/>
          <a:ext cx="355600" cy="314325"/>
        </a:xfrm>
        <a:custGeom>
          <a:avLst/>
          <a:gdLst>
            <a:gd name="txL" fmla="*/ 0 w 35"/>
            <a:gd name="txT" fmla="*/ 0 h 35"/>
            <a:gd name="txR" fmla="*/ 35 w 35"/>
            <a:gd name="txB" fmla="*/ 35 h 35"/>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35" h="35">
              <a:moveTo>
                <a:pt x="0" y="0"/>
              </a:moveTo>
              <a:lnTo>
                <a:pt x="1" y="0"/>
              </a:lnTo>
              <a:lnTo>
                <a:pt x="2" y="0"/>
              </a:lnTo>
              <a:lnTo>
                <a:pt x="3" y="1"/>
              </a:lnTo>
              <a:lnTo>
                <a:pt x="4" y="1"/>
              </a:lnTo>
              <a:lnTo>
                <a:pt x="5" y="2"/>
              </a:lnTo>
              <a:lnTo>
                <a:pt x="6" y="2"/>
              </a:lnTo>
              <a:lnTo>
                <a:pt x="7" y="3"/>
              </a:lnTo>
              <a:lnTo>
                <a:pt x="8" y="4"/>
              </a:lnTo>
              <a:lnTo>
                <a:pt x="9" y="4"/>
              </a:lnTo>
              <a:lnTo>
                <a:pt x="10" y="5"/>
              </a:lnTo>
              <a:lnTo>
                <a:pt x="11" y="5"/>
              </a:lnTo>
              <a:lnTo>
                <a:pt x="12" y="6"/>
              </a:lnTo>
              <a:lnTo>
                <a:pt x="13" y="6"/>
              </a:lnTo>
              <a:lnTo>
                <a:pt x="14" y="7"/>
              </a:lnTo>
              <a:lnTo>
                <a:pt x="16" y="7"/>
              </a:lnTo>
              <a:lnTo>
                <a:pt x="17" y="8"/>
              </a:lnTo>
              <a:lnTo>
                <a:pt x="18" y="8"/>
              </a:lnTo>
              <a:lnTo>
                <a:pt x="19" y="9"/>
              </a:lnTo>
              <a:lnTo>
                <a:pt x="20" y="9"/>
              </a:lnTo>
              <a:lnTo>
                <a:pt x="21" y="10"/>
              </a:lnTo>
              <a:lnTo>
                <a:pt x="22" y="10"/>
              </a:lnTo>
              <a:lnTo>
                <a:pt x="23" y="11"/>
              </a:lnTo>
              <a:lnTo>
                <a:pt x="24" y="12"/>
              </a:lnTo>
              <a:lnTo>
                <a:pt x="25" y="13"/>
              </a:lnTo>
              <a:lnTo>
                <a:pt x="26" y="14"/>
              </a:lnTo>
              <a:lnTo>
                <a:pt x="27" y="15"/>
              </a:lnTo>
              <a:lnTo>
                <a:pt x="28" y="16"/>
              </a:lnTo>
              <a:lnTo>
                <a:pt x="28" y="17"/>
              </a:lnTo>
              <a:lnTo>
                <a:pt x="29" y="18"/>
              </a:lnTo>
              <a:lnTo>
                <a:pt x="30" y="19"/>
              </a:lnTo>
              <a:lnTo>
                <a:pt x="31" y="20"/>
              </a:lnTo>
              <a:lnTo>
                <a:pt x="32" y="21"/>
              </a:lnTo>
              <a:lnTo>
                <a:pt x="33" y="21"/>
              </a:lnTo>
              <a:lnTo>
                <a:pt x="34" y="22"/>
              </a:lnTo>
              <a:lnTo>
                <a:pt x="35" y="23"/>
              </a:lnTo>
              <a:lnTo>
                <a:pt x="35" y="24"/>
              </a:lnTo>
              <a:lnTo>
                <a:pt x="34" y="24"/>
              </a:lnTo>
              <a:lnTo>
                <a:pt x="33" y="24"/>
              </a:lnTo>
              <a:lnTo>
                <a:pt x="32" y="23"/>
              </a:lnTo>
              <a:lnTo>
                <a:pt x="31" y="24"/>
              </a:lnTo>
              <a:lnTo>
                <a:pt x="30" y="25"/>
              </a:lnTo>
              <a:lnTo>
                <a:pt x="29" y="25"/>
              </a:lnTo>
              <a:lnTo>
                <a:pt x="28" y="25"/>
              </a:lnTo>
              <a:lnTo>
                <a:pt x="27" y="26"/>
              </a:lnTo>
              <a:lnTo>
                <a:pt x="26" y="26"/>
              </a:lnTo>
              <a:lnTo>
                <a:pt x="25" y="27"/>
              </a:lnTo>
              <a:lnTo>
                <a:pt x="24" y="27"/>
              </a:lnTo>
              <a:lnTo>
                <a:pt x="24" y="29"/>
              </a:lnTo>
              <a:lnTo>
                <a:pt x="23" y="30"/>
              </a:lnTo>
              <a:lnTo>
                <a:pt x="23" y="31"/>
              </a:lnTo>
              <a:lnTo>
                <a:pt x="23" y="32"/>
              </a:lnTo>
              <a:lnTo>
                <a:pt x="23" y="33"/>
              </a:lnTo>
              <a:lnTo>
                <a:pt x="22" y="34"/>
              </a:lnTo>
              <a:lnTo>
                <a:pt x="21" y="35"/>
              </a:lnTo>
              <a:lnTo>
                <a:pt x="20" y="35"/>
              </a:lnTo>
              <a:lnTo>
                <a:pt x="19" y="35"/>
              </a:lnTo>
              <a:lnTo>
                <a:pt x="18" y="35"/>
              </a:lnTo>
              <a:lnTo>
                <a:pt x="17" y="35"/>
              </a:lnTo>
              <a:lnTo>
                <a:pt x="16" y="34"/>
              </a:lnTo>
              <a:lnTo>
                <a:pt x="15" y="34"/>
              </a:lnTo>
              <a:lnTo>
                <a:pt x="14" y="34"/>
              </a:lnTo>
              <a:lnTo>
                <a:pt x="13" y="33"/>
              </a:lnTo>
              <a:lnTo>
                <a:pt x="13" y="32"/>
              </a:lnTo>
              <a:lnTo>
                <a:pt x="12" y="31"/>
              </a:lnTo>
              <a:lnTo>
                <a:pt x="12" y="29"/>
              </a:lnTo>
              <a:lnTo>
                <a:pt x="11" y="28"/>
              </a:lnTo>
              <a:lnTo>
                <a:pt x="11" y="27"/>
              </a:lnTo>
              <a:lnTo>
                <a:pt x="10" y="26"/>
              </a:lnTo>
              <a:lnTo>
                <a:pt x="10" y="25"/>
              </a:lnTo>
              <a:lnTo>
                <a:pt x="10" y="24"/>
              </a:lnTo>
              <a:lnTo>
                <a:pt x="9" y="22"/>
              </a:lnTo>
              <a:lnTo>
                <a:pt x="8" y="21"/>
              </a:lnTo>
              <a:lnTo>
                <a:pt x="8" y="20"/>
              </a:lnTo>
              <a:lnTo>
                <a:pt x="8" y="19"/>
              </a:lnTo>
              <a:lnTo>
                <a:pt x="7" y="18"/>
              </a:lnTo>
              <a:lnTo>
                <a:pt x="6" y="16"/>
              </a:lnTo>
              <a:lnTo>
                <a:pt x="6" y="15"/>
              </a:lnTo>
              <a:lnTo>
                <a:pt x="6" y="14"/>
              </a:lnTo>
              <a:lnTo>
                <a:pt x="5" y="13"/>
              </a:lnTo>
              <a:lnTo>
                <a:pt x="5" y="12"/>
              </a:lnTo>
              <a:lnTo>
                <a:pt x="4" y="11"/>
              </a:lnTo>
              <a:lnTo>
                <a:pt x="4" y="10"/>
              </a:lnTo>
              <a:lnTo>
                <a:pt x="3" y="9"/>
              </a:lnTo>
              <a:lnTo>
                <a:pt x="3" y="8"/>
              </a:lnTo>
              <a:lnTo>
                <a:pt x="3" y="7"/>
              </a:lnTo>
              <a:lnTo>
                <a:pt x="2" y="6"/>
              </a:lnTo>
              <a:lnTo>
                <a:pt x="2" y="5"/>
              </a:lnTo>
              <a:lnTo>
                <a:pt x="1" y="4"/>
              </a:lnTo>
              <a:lnTo>
                <a:pt x="1" y="2"/>
              </a:lnTo>
              <a:lnTo>
                <a:pt x="1" y="1"/>
              </a:lnTo>
              <a:lnTo>
                <a:pt x="0"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193040</xdr:colOff>
      <xdr:row>16</xdr:row>
      <xdr:rowOff>104775</xdr:rowOff>
    </xdr:from>
    <xdr:to>
      <xdr:col>6</xdr:col>
      <xdr:colOff>477520</xdr:colOff>
      <xdr:row>18</xdr:row>
      <xdr:rowOff>28575</xdr:rowOff>
    </xdr:to>
    <xdr:sp>
      <xdr:nvSpPr>
        <xdr:cNvPr id="2185311" name="Freeform 76"/>
        <xdr:cNvSpPr/>
      </xdr:nvSpPr>
      <xdr:spPr>
        <a:xfrm>
          <a:off x="4328160" y="2656840"/>
          <a:ext cx="284480" cy="228600"/>
        </a:xfrm>
        <a:custGeom>
          <a:avLst/>
          <a:gdLst>
            <a:gd name="txL" fmla="*/ 0 w 28"/>
            <a:gd name="txT" fmla="*/ 0 h 25"/>
            <a:gd name="txR" fmla="*/ 28 w 28"/>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5">
              <a:moveTo>
                <a:pt x="1" y="11"/>
              </a:moveTo>
              <a:lnTo>
                <a:pt x="2" y="11"/>
              </a:lnTo>
              <a:lnTo>
                <a:pt x="3" y="11"/>
              </a:lnTo>
              <a:lnTo>
                <a:pt x="4" y="10"/>
              </a:lnTo>
              <a:lnTo>
                <a:pt x="5" y="10"/>
              </a:lnTo>
              <a:lnTo>
                <a:pt x="5" y="9"/>
              </a:lnTo>
              <a:lnTo>
                <a:pt x="5" y="8"/>
              </a:lnTo>
              <a:lnTo>
                <a:pt x="6" y="8"/>
              </a:lnTo>
              <a:lnTo>
                <a:pt x="7" y="7"/>
              </a:lnTo>
              <a:lnTo>
                <a:pt x="8" y="6"/>
              </a:lnTo>
              <a:lnTo>
                <a:pt x="9" y="6"/>
              </a:lnTo>
              <a:lnTo>
                <a:pt x="10" y="7"/>
              </a:lnTo>
              <a:lnTo>
                <a:pt x="11" y="8"/>
              </a:lnTo>
              <a:lnTo>
                <a:pt x="12" y="9"/>
              </a:lnTo>
              <a:lnTo>
                <a:pt x="13" y="9"/>
              </a:lnTo>
              <a:lnTo>
                <a:pt x="14" y="8"/>
              </a:lnTo>
              <a:lnTo>
                <a:pt x="15" y="7"/>
              </a:lnTo>
              <a:lnTo>
                <a:pt x="15" y="6"/>
              </a:lnTo>
              <a:lnTo>
                <a:pt x="16" y="6"/>
              </a:lnTo>
              <a:lnTo>
                <a:pt x="17" y="5"/>
              </a:lnTo>
              <a:lnTo>
                <a:pt x="17" y="4"/>
              </a:lnTo>
              <a:lnTo>
                <a:pt x="18" y="3"/>
              </a:lnTo>
              <a:lnTo>
                <a:pt x="18" y="2"/>
              </a:lnTo>
              <a:lnTo>
                <a:pt x="19" y="1"/>
              </a:lnTo>
              <a:lnTo>
                <a:pt x="20" y="0"/>
              </a:lnTo>
              <a:lnTo>
                <a:pt x="21" y="1"/>
              </a:lnTo>
              <a:lnTo>
                <a:pt x="22" y="2"/>
              </a:lnTo>
              <a:lnTo>
                <a:pt x="23" y="3"/>
              </a:lnTo>
              <a:lnTo>
                <a:pt x="24" y="4"/>
              </a:lnTo>
              <a:lnTo>
                <a:pt x="24" y="5"/>
              </a:lnTo>
              <a:lnTo>
                <a:pt x="25" y="6"/>
              </a:lnTo>
              <a:lnTo>
                <a:pt x="25" y="7"/>
              </a:lnTo>
              <a:lnTo>
                <a:pt x="25" y="8"/>
              </a:lnTo>
              <a:lnTo>
                <a:pt x="26" y="9"/>
              </a:lnTo>
              <a:lnTo>
                <a:pt x="27" y="9"/>
              </a:lnTo>
              <a:lnTo>
                <a:pt x="28" y="11"/>
              </a:lnTo>
              <a:lnTo>
                <a:pt x="28" y="12"/>
              </a:lnTo>
              <a:lnTo>
                <a:pt x="28" y="13"/>
              </a:lnTo>
              <a:lnTo>
                <a:pt x="27" y="13"/>
              </a:lnTo>
              <a:lnTo>
                <a:pt x="26" y="14"/>
              </a:lnTo>
              <a:lnTo>
                <a:pt x="25" y="14"/>
              </a:lnTo>
              <a:lnTo>
                <a:pt x="24" y="15"/>
              </a:lnTo>
              <a:lnTo>
                <a:pt x="24" y="16"/>
              </a:lnTo>
              <a:lnTo>
                <a:pt x="25" y="16"/>
              </a:lnTo>
              <a:lnTo>
                <a:pt x="24" y="16"/>
              </a:lnTo>
              <a:lnTo>
                <a:pt x="23" y="16"/>
              </a:lnTo>
              <a:lnTo>
                <a:pt x="22" y="16"/>
              </a:lnTo>
              <a:lnTo>
                <a:pt x="20" y="16"/>
              </a:lnTo>
              <a:lnTo>
                <a:pt x="19" y="17"/>
              </a:lnTo>
              <a:lnTo>
                <a:pt x="18" y="18"/>
              </a:lnTo>
              <a:lnTo>
                <a:pt x="17" y="18"/>
              </a:lnTo>
              <a:lnTo>
                <a:pt x="16" y="18"/>
              </a:lnTo>
              <a:lnTo>
                <a:pt x="15" y="18"/>
              </a:lnTo>
              <a:lnTo>
                <a:pt x="14" y="19"/>
              </a:lnTo>
              <a:lnTo>
                <a:pt x="13" y="19"/>
              </a:lnTo>
              <a:lnTo>
                <a:pt x="13" y="20"/>
              </a:lnTo>
              <a:lnTo>
                <a:pt x="13" y="21"/>
              </a:lnTo>
              <a:lnTo>
                <a:pt x="12" y="22"/>
              </a:lnTo>
              <a:lnTo>
                <a:pt x="12" y="23"/>
              </a:lnTo>
              <a:lnTo>
                <a:pt x="12" y="25"/>
              </a:lnTo>
              <a:lnTo>
                <a:pt x="10" y="24"/>
              </a:lnTo>
              <a:lnTo>
                <a:pt x="9" y="23"/>
              </a:lnTo>
              <a:lnTo>
                <a:pt x="8" y="23"/>
              </a:lnTo>
              <a:lnTo>
                <a:pt x="7" y="23"/>
              </a:lnTo>
              <a:lnTo>
                <a:pt x="6" y="23"/>
              </a:lnTo>
              <a:lnTo>
                <a:pt x="5" y="22"/>
              </a:lnTo>
              <a:lnTo>
                <a:pt x="4" y="22"/>
              </a:lnTo>
              <a:lnTo>
                <a:pt x="4" y="20"/>
              </a:lnTo>
              <a:lnTo>
                <a:pt x="3" y="20"/>
              </a:lnTo>
              <a:lnTo>
                <a:pt x="2" y="19"/>
              </a:lnTo>
              <a:lnTo>
                <a:pt x="2" y="18"/>
              </a:lnTo>
              <a:lnTo>
                <a:pt x="2" y="17"/>
              </a:lnTo>
              <a:lnTo>
                <a:pt x="2" y="16"/>
              </a:lnTo>
              <a:lnTo>
                <a:pt x="1" y="15"/>
              </a:lnTo>
              <a:lnTo>
                <a:pt x="1" y="14"/>
              </a:lnTo>
              <a:lnTo>
                <a:pt x="1" y="13"/>
              </a:lnTo>
              <a:lnTo>
                <a:pt x="0" y="11"/>
              </a:lnTo>
              <a:lnTo>
                <a:pt x="1"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152400</xdr:colOff>
      <xdr:row>11</xdr:row>
      <xdr:rowOff>19050</xdr:rowOff>
    </xdr:from>
    <xdr:to>
      <xdr:col>5</xdr:col>
      <xdr:colOff>497840</xdr:colOff>
      <xdr:row>12</xdr:row>
      <xdr:rowOff>104775</xdr:rowOff>
    </xdr:to>
    <xdr:sp>
      <xdr:nvSpPr>
        <xdr:cNvPr id="2185312" name="Freeform 77"/>
        <xdr:cNvSpPr/>
      </xdr:nvSpPr>
      <xdr:spPr>
        <a:xfrm>
          <a:off x="3637280" y="1809115"/>
          <a:ext cx="345440" cy="238125"/>
        </a:xfrm>
        <a:custGeom>
          <a:avLst/>
          <a:gdLst>
            <a:gd name="txL" fmla="*/ 0 w 34"/>
            <a:gd name="txT" fmla="*/ 0 h 26"/>
            <a:gd name="txR" fmla="*/ 34 w 34"/>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26">
              <a:moveTo>
                <a:pt x="1" y="11"/>
              </a:moveTo>
              <a:lnTo>
                <a:pt x="1" y="11"/>
              </a:lnTo>
              <a:lnTo>
                <a:pt x="2" y="11"/>
              </a:lnTo>
              <a:lnTo>
                <a:pt x="4" y="10"/>
              </a:lnTo>
              <a:lnTo>
                <a:pt x="5" y="9"/>
              </a:lnTo>
              <a:lnTo>
                <a:pt x="6" y="9"/>
              </a:lnTo>
              <a:lnTo>
                <a:pt x="7" y="8"/>
              </a:lnTo>
              <a:lnTo>
                <a:pt x="8" y="8"/>
              </a:lnTo>
              <a:lnTo>
                <a:pt x="9" y="8"/>
              </a:lnTo>
              <a:lnTo>
                <a:pt x="10" y="7"/>
              </a:lnTo>
              <a:lnTo>
                <a:pt x="12" y="7"/>
              </a:lnTo>
              <a:lnTo>
                <a:pt x="13" y="7"/>
              </a:lnTo>
              <a:lnTo>
                <a:pt x="14" y="6"/>
              </a:lnTo>
              <a:lnTo>
                <a:pt x="15" y="5"/>
              </a:lnTo>
              <a:lnTo>
                <a:pt x="16" y="4"/>
              </a:lnTo>
              <a:lnTo>
                <a:pt x="17" y="4"/>
              </a:lnTo>
              <a:lnTo>
                <a:pt x="18" y="3"/>
              </a:lnTo>
              <a:lnTo>
                <a:pt x="19" y="3"/>
              </a:lnTo>
              <a:lnTo>
                <a:pt x="20" y="3"/>
              </a:lnTo>
              <a:lnTo>
                <a:pt x="21" y="2"/>
              </a:lnTo>
              <a:lnTo>
                <a:pt x="22" y="1"/>
              </a:lnTo>
              <a:lnTo>
                <a:pt x="23" y="0"/>
              </a:lnTo>
              <a:lnTo>
                <a:pt x="24" y="0"/>
              </a:lnTo>
              <a:lnTo>
                <a:pt x="25" y="1"/>
              </a:lnTo>
              <a:lnTo>
                <a:pt x="25" y="2"/>
              </a:lnTo>
              <a:lnTo>
                <a:pt x="26" y="3"/>
              </a:lnTo>
              <a:lnTo>
                <a:pt x="27" y="3"/>
              </a:lnTo>
              <a:lnTo>
                <a:pt x="28" y="4"/>
              </a:lnTo>
              <a:lnTo>
                <a:pt x="28" y="5"/>
              </a:lnTo>
              <a:lnTo>
                <a:pt x="29" y="6"/>
              </a:lnTo>
              <a:lnTo>
                <a:pt x="30" y="7"/>
              </a:lnTo>
              <a:lnTo>
                <a:pt x="30" y="8"/>
              </a:lnTo>
              <a:lnTo>
                <a:pt x="31" y="9"/>
              </a:lnTo>
              <a:lnTo>
                <a:pt x="32" y="10"/>
              </a:lnTo>
              <a:lnTo>
                <a:pt x="34" y="12"/>
              </a:lnTo>
              <a:lnTo>
                <a:pt x="33" y="13"/>
              </a:lnTo>
              <a:lnTo>
                <a:pt x="32" y="14"/>
              </a:lnTo>
              <a:lnTo>
                <a:pt x="33" y="15"/>
              </a:lnTo>
              <a:lnTo>
                <a:pt x="34" y="16"/>
              </a:lnTo>
              <a:lnTo>
                <a:pt x="34" y="17"/>
              </a:lnTo>
              <a:lnTo>
                <a:pt x="34" y="18"/>
              </a:lnTo>
              <a:lnTo>
                <a:pt x="33" y="18"/>
              </a:lnTo>
              <a:lnTo>
                <a:pt x="32" y="19"/>
              </a:lnTo>
              <a:lnTo>
                <a:pt x="31" y="19"/>
              </a:lnTo>
              <a:lnTo>
                <a:pt x="30" y="19"/>
              </a:lnTo>
              <a:lnTo>
                <a:pt x="29" y="19"/>
              </a:lnTo>
              <a:lnTo>
                <a:pt x="28" y="18"/>
              </a:lnTo>
              <a:lnTo>
                <a:pt x="27" y="18"/>
              </a:lnTo>
              <a:lnTo>
                <a:pt x="26" y="18"/>
              </a:lnTo>
              <a:lnTo>
                <a:pt x="25" y="18"/>
              </a:lnTo>
              <a:lnTo>
                <a:pt x="24" y="19"/>
              </a:lnTo>
              <a:lnTo>
                <a:pt x="23" y="20"/>
              </a:lnTo>
              <a:lnTo>
                <a:pt x="22" y="20"/>
              </a:lnTo>
              <a:lnTo>
                <a:pt x="21" y="21"/>
              </a:lnTo>
              <a:lnTo>
                <a:pt x="21" y="22"/>
              </a:lnTo>
              <a:lnTo>
                <a:pt x="20" y="23"/>
              </a:lnTo>
              <a:lnTo>
                <a:pt x="19" y="23"/>
              </a:lnTo>
              <a:lnTo>
                <a:pt x="18" y="24"/>
              </a:lnTo>
              <a:lnTo>
                <a:pt x="17" y="24"/>
              </a:lnTo>
              <a:lnTo>
                <a:pt x="16" y="24"/>
              </a:lnTo>
              <a:lnTo>
                <a:pt x="15" y="24"/>
              </a:lnTo>
              <a:lnTo>
                <a:pt x="14" y="25"/>
              </a:lnTo>
              <a:lnTo>
                <a:pt x="13" y="25"/>
              </a:lnTo>
              <a:lnTo>
                <a:pt x="11" y="26"/>
              </a:lnTo>
              <a:lnTo>
                <a:pt x="10" y="26"/>
              </a:lnTo>
              <a:lnTo>
                <a:pt x="9" y="26"/>
              </a:lnTo>
              <a:lnTo>
                <a:pt x="9" y="24"/>
              </a:lnTo>
              <a:lnTo>
                <a:pt x="8" y="23"/>
              </a:lnTo>
              <a:lnTo>
                <a:pt x="8" y="22"/>
              </a:lnTo>
              <a:lnTo>
                <a:pt x="8" y="21"/>
              </a:lnTo>
              <a:lnTo>
                <a:pt x="8" y="20"/>
              </a:lnTo>
              <a:lnTo>
                <a:pt x="7" y="19"/>
              </a:lnTo>
              <a:lnTo>
                <a:pt x="7" y="17"/>
              </a:lnTo>
              <a:lnTo>
                <a:pt x="7" y="16"/>
              </a:lnTo>
              <a:lnTo>
                <a:pt x="6" y="15"/>
              </a:lnTo>
              <a:lnTo>
                <a:pt x="5" y="14"/>
              </a:lnTo>
              <a:lnTo>
                <a:pt x="4" y="14"/>
              </a:lnTo>
              <a:lnTo>
                <a:pt x="3" y="13"/>
              </a:lnTo>
              <a:lnTo>
                <a:pt x="2" y="13"/>
              </a:lnTo>
              <a:lnTo>
                <a:pt x="1" y="12"/>
              </a:lnTo>
              <a:lnTo>
                <a:pt x="0" y="12"/>
              </a:lnTo>
              <a:lnTo>
                <a:pt x="1"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193040</xdr:colOff>
      <xdr:row>15</xdr:row>
      <xdr:rowOff>28575</xdr:rowOff>
    </xdr:from>
    <xdr:to>
      <xdr:col>5</xdr:col>
      <xdr:colOff>589280</xdr:colOff>
      <xdr:row>18</xdr:row>
      <xdr:rowOff>38100</xdr:rowOff>
    </xdr:to>
    <xdr:sp>
      <xdr:nvSpPr>
        <xdr:cNvPr id="2185313" name="Freeform 78"/>
        <xdr:cNvSpPr/>
      </xdr:nvSpPr>
      <xdr:spPr>
        <a:xfrm>
          <a:off x="3677920" y="2428240"/>
          <a:ext cx="396240" cy="466725"/>
        </a:xfrm>
        <a:custGeom>
          <a:avLst/>
          <a:gdLst>
            <a:gd name="txL" fmla="*/ 0 w 39"/>
            <a:gd name="txT" fmla="*/ 0 h 51"/>
            <a:gd name="txR" fmla="*/ 39 w 39"/>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9" h="51">
              <a:moveTo>
                <a:pt x="7" y="33"/>
              </a:moveTo>
              <a:lnTo>
                <a:pt x="7" y="33"/>
              </a:lnTo>
              <a:lnTo>
                <a:pt x="8" y="32"/>
              </a:lnTo>
              <a:lnTo>
                <a:pt x="9" y="31"/>
              </a:lnTo>
              <a:lnTo>
                <a:pt x="10" y="30"/>
              </a:lnTo>
              <a:lnTo>
                <a:pt x="11" y="29"/>
              </a:lnTo>
              <a:lnTo>
                <a:pt x="12" y="28"/>
              </a:lnTo>
              <a:lnTo>
                <a:pt x="13" y="26"/>
              </a:lnTo>
              <a:lnTo>
                <a:pt x="14" y="25"/>
              </a:lnTo>
              <a:lnTo>
                <a:pt x="15" y="24"/>
              </a:lnTo>
              <a:lnTo>
                <a:pt x="16" y="24"/>
              </a:lnTo>
              <a:lnTo>
                <a:pt x="17" y="23"/>
              </a:lnTo>
              <a:lnTo>
                <a:pt x="17" y="22"/>
              </a:lnTo>
              <a:lnTo>
                <a:pt x="18" y="21"/>
              </a:lnTo>
              <a:lnTo>
                <a:pt x="18" y="20"/>
              </a:lnTo>
              <a:lnTo>
                <a:pt x="19" y="19"/>
              </a:lnTo>
              <a:lnTo>
                <a:pt x="19" y="18"/>
              </a:lnTo>
              <a:lnTo>
                <a:pt x="20" y="17"/>
              </a:lnTo>
              <a:lnTo>
                <a:pt x="20" y="16"/>
              </a:lnTo>
              <a:lnTo>
                <a:pt x="20" y="15"/>
              </a:lnTo>
              <a:lnTo>
                <a:pt x="20" y="14"/>
              </a:lnTo>
              <a:lnTo>
                <a:pt x="21" y="13"/>
              </a:lnTo>
              <a:lnTo>
                <a:pt x="22" y="12"/>
              </a:lnTo>
              <a:lnTo>
                <a:pt x="22" y="11"/>
              </a:lnTo>
              <a:lnTo>
                <a:pt x="23" y="10"/>
              </a:lnTo>
              <a:lnTo>
                <a:pt x="23" y="9"/>
              </a:lnTo>
              <a:lnTo>
                <a:pt x="22" y="8"/>
              </a:lnTo>
              <a:lnTo>
                <a:pt x="22" y="7"/>
              </a:lnTo>
              <a:lnTo>
                <a:pt x="23" y="6"/>
              </a:lnTo>
              <a:lnTo>
                <a:pt x="23" y="5"/>
              </a:lnTo>
              <a:lnTo>
                <a:pt x="22" y="4"/>
              </a:lnTo>
              <a:lnTo>
                <a:pt x="21" y="4"/>
              </a:lnTo>
              <a:lnTo>
                <a:pt x="21" y="3"/>
              </a:lnTo>
              <a:lnTo>
                <a:pt x="21" y="2"/>
              </a:lnTo>
              <a:lnTo>
                <a:pt x="21" y="1"/>
              </a:lnTo>
              <a:lnTo>
                <a:pt x="22" y="0"/>
              </a:lnTo>
              <a:lnTo>
                <a:pt x="24" y="0"/>
              </a:lnTo>
              <a:lnTo>
                <a:pt x="26" y="2"/>
              </a:lnTo>
              <a:lnTo>
                <a:pt x="27" y="2"/>
              </a:lnTo>
              <a:lnTo>
                <a:pt x="29" y="3"/>
              </a:lnTo>
              <a:lnTo>
                <a:pt x="30" y="4"/>
              </a:lnTo>
              <a:lnTo>
                <a:pt x="31" y="4"/>
              </a:lnTo>
              <a:lnTo>
                <a:pt x="32" y="5"/>
              </a:lnTo>
              <a:lnTo>
                <a:pt x="34" y="5"/>
              </a:lnTo>
              <a:lnTo>
                <a:pt x="35" y="6"/>
              </a:lnTo>
              <a:lnTo>
                <a:pt x="36" y="6"/>
              </a:lnTo>
              <a:lnTo>
                <a:pt x="37" y="7"/>
              </a:lnTo>
              <a:lnTo>
                <a:pt x="38" y="7"/>
              </a:lnTo>
              <a:lnTo>
                <a:pt x="39" y="8"/>
              </a:lnTo>
              <a:lnTo>
                <a:pt x="39" y="9"/>
              </a:lnTo>
              <a:lnTo>
                <a:pt x="39" y="10"/>
              </a:lnTo>
              <a:lnTo>
                <a:pt x="39" y="12"/>
              </a:lnTo>
              <a:lnTo>
                <a:pt x="39" y="13"/>
              </a:lnTo>
              <a:lnTo>
                <a:pt x="38" y="13"/>
              </a:lnTo>
              <a:lnTo>
                <a:pt x="38" y="14"/>
              </a:lnTo>
              <a:lnTo>
                <a:pt x="37" y="16"/>
              </a:lnTo>
              <a:lnTo>
                <a:pt x="36" y="17"/>
              </a:lnTo>
              <a:lnTo>
                <a:pt x="36" y="18"/>
              </a:lnTo>
              <a:lnTo>
                <a:pt x="35" y="19"/>
              </a:lnTo>
              <a:lnTo>
                <a:pt x="35" y="20"/>
              </a:lnTo>
              <a:lnTo>
                <a:pt x="34" y="22"/>
              </a:lnTo>
              <a:lnTo>
                <a:pt x="34" y="23"/>
              </a:lnTo>
              <a:lnTo>
                <a:pt x="34" y="24"/>
              </a:lnTo>
              <a:lnTo>
                <a:pt x="34" y="25"/>
              </a:lnTo>
              <a:lnTo>
                <a:pt x="34" y="26"/>
              </a:lnTo>
              <a:lnTo>
                <a:pt x="34" y="27"/>
              </a:lnTo>
              <a:lnTo>
                <a:pt x="33" y="28"/>
              </a:lnTo>
              <a:lnTo>
                <a:pt x="33" y="29"/>
              </a:lnTo>
              <a:lnTo>
                <a:pt x="33" y="30"/>
              </a:lnTo>
              <a:lnTo>
                <a:pt x="33" y="32"/>
              </a:lnTo>
              <a:lnTo>
                <a:pt x="33" y="33"/>
              </a:lnTo>
              <a:lnTo>
                <a:pt x="33" y="34"/>
              </a:lnTo>
              <a:lnTo>
                <a:pt x="34" y="35"/>
              </a:lnTo>
              <a:lnTo>
                <a:pt x="34" y="36"/>
              </a:lnTo>
              <a:lnTo>
                <a:pt x="34" y="37"/>
              </a:lnTo>
              <a:lnTo>
                <a:pt x="34" y="38"/>
              </a:lnTo>
              <a:lnTo>
                <a:pt x="34" y="39"/>
              </a:lnTo>
              <a:lnTo>
                <a:pt x="35" y="41"/>
              </a:lnTo>
              <a:lnTo>
                <a:pt x="34" y="40"/>
              </a:lnTo>
              <a:lnTo>
                <a:pt x="33" y="39"/>
              </a:lnTo>
              <a:lnTo>
                <a:pt x="32" y="39"/>
              </a:lnTo>
              <a:lnTo>
                <a:pt x="30" y="40"/>
              </a:lnTo>
              <a:lnTo>
                <a:pt x="29" y="40"/>
              </a:lnTo>
              <a:lnTo>
                <a:pt x="29" y="41"/>
              </a:lnTo>
              <a:lnTo>
                <a:pt x="28" y="42"/>
              </a:lnTo>
              <a:lnTo>
                <a:pt x="27" y="43"/>
              </a:lnTo>
              <a:lnTo>
                <a:pt x="26" y="43"/>
              </a:lnTo>
              <a:lnTo>
                <a:pt x="25" y="44"/>
              </a:lnTo>
              <a:lnTo>
                <a:pt x="25" y="45"/>
              </a:lnTo>
              <a:lnTo>
                <a:pt x="24" y="46"/>
              </a:lnTo>
              <a:lnTo>
                <a:pt x="23" y="47"/>
              </a:lnTo>
              <a:lnTo>
                <a:pt x="22" y="47"/>
              </a:lnTo>
              <a:lnTo>
                <a:pt x="21" y="48"/>
              </a:lnTo>
              <a:lnTo>
                <a:pt x="19" y="48"/>
              </a:lnTo>
              <a:lnTo>
                <a:pt x="18" y="48"/>
              </a:lnTo>
              <a:lnTo>
                <a:pt x="16" y="48"/>
              </a:lnTo>
              <a:lnTo>
                <a:pt x="14" y="49"/>
              </a:lnTo>
              <a:lnTo>
                <a:pt x="12" y="49"/>
              </a:lnTo>
              <a:lnTo>
                <a:pt x="11" y="50"/>
              </a:lnTo>
              <a:lnTo>
                <a:pt x="10" y="50"/>
              </a:lnTo>
              <a:lnTo>
                <a:pt x="9" y="51"/>
              </a:lnTo>
              <a:lnTo>
                <a:pt x="8" y="50"/>
              </a:lnTo>
              <a:lnTo>
                <a:pt x="6" y="50"/>
              </a:lnTo>
              <a:lnTo>
                <a:pt x="5" y="50"/>
              </a:lnTo>
              <a:lnTo>
                <a:pt x="4" y="50"/>
              </a:lnTo>
              <a:lnTo>
                <a:pt x="3" y="49"/>
              </a:lnTo>
              <a:lnTo>
                <a:pt x="2" y="48"/>
              </a:lnTo>
              <a:lnTo>
                <a:pt x="1" y="47"/>
              </a:lnTo>
              <a:lnTo>
                <a:pt x="0" y="46"/>
              </a:lnTo>
              <a:lnTo>
                <a:pt x="0" y="45"/>
              </a:lnTo>
              <a:lnTo>
                <a:pt x="1" y="45"/>
              </a:lnTo>
              <a:lnTo>
                <a:pt x="2" y="44"/>
              </a:lnTo>
              <a:lnTo>
                <a:pt x="3" y="44"/>
              </a:lnTo>
              <a:lnTo>
                <a:pt x="4" y="43"/>
              </a:lnTo>
              <a:lnTo>
                <a:pt x="5" y="42"/>
              </a:lnTo>
              <a:lnTo>
                <a:pt x="6" y="43"/>
              </a:lnTo>
              <a:lnTo>
                <a:pt x="7" y="43"/>
              </a:lnTo>
              <a:lnTo>
                <a:pt x="8" y="43"/>
              </a:lnTo>
              <a:lnTo>
                <a:pt x="9" y="43"/>
              </a:lnTo>
              <a:lnTo>
                <a:pt x="10" y="43"/>
              </a:lnTo>
              <a:lnTo>
                <a:pt x="11" y="42"/>
              </a:lnTo>
              <a:lnTo>
                <a:pt x="11" y="41"/>
              </a:lnTo>
              <a:lnTo>
                <a:pt x="11" y="40"/>
              </a:lnTo>
              <a:lnTo>
                <a:pt x="10" y="39"/>
              </a:lnTo>
              <a:lnTo>
                <a:pt x="9" y="37"/>
              </a:lnTo>
              <a:lnTo>
                <a:pt x="9" y="36"/>
              </a:lnTo>
              <a:lnTo>
                <a:pt x="7" y="35"/>
              </a:lnTo>
              <a:lnTo>
                <a:pt x="6" y="34"/>
              </a:lnTo>
              <a:lnTo>
                <a:pt x="7" y="3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345440</xdr:colOff>
      <xdr:row>14</xdr:row>
      <xdr:rowOff>133350</xdr:rowOff>
    </xdr:from>
    <xdr:to>
      <xdr:col>5</xdr:col>
      <xdr:colOff>60960</xdr:colOff>
      <xdr:row>16</xdr:row>
      <xdr:rowOff>57150</xdr:rowOff>
    </xdr:to>
    <xdr:sp>
      <xdr:nvSpPr>
        <xdr:cNvPr id="2185314" name="Freeform 79"/>
        <xdr:cNvSpPr/>
      </xdr:nvSpPr>
      <xdr:spPr>
        <a:xfrm>
          <a:off x="3180080" y="2380615"/>
          <a:ext cx="365760" cy="228600"/>
        </a:xfrm>
        <a:custGeom>
          <a:avLst/>
          <a:gdLst>
            <a:gd name="txL" fmla="*/ 0 w 36"/>
            <a:gd name="txT" fmla="*/ 0 h 26"/>
            <a:gd name="txR" fmla="*/ 36 w 36"/>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26">
              <a:moveTo>
                <a:pt x="0" y="10"/>
              </a:moveTo>
              <a:lnTo>
                <a:pt x="1" y="9"/>
              </a:lnTo>
              <a:lnTo>
                <a:pt x="2" y="7"/>
              </a:lnTo>
              <a:lnTo>
                <a:pt x="2" y="6"/>
              </a:lnTo>
              <a:lnTo>
                <a:pt x="3" y="5"/>
              </a:lnTo>
              <a:lnTo>
                <a:pt x="3" y="4"/>
              </a:lnTo>
              <a:lnTo>
                <a:pt x="4" y="3"/>
              </a:lnTo>
              <a:lnTo>
                <a:pt x="5" y="4"/>
              </a:lnTo>
              <a:lnTo>
                <a:pt x="6" y="5"/>
              </a:lnTo>
              <a:lnTo>
                <a:pt x="7" y="6"/>
              </a:lnTo>
              <a:lnTo>
                <a:pt x="8" y="6"/>
              </a:lnTo>
              <a:lnTo>
                <a:pt x="9" y="7"/>
              </a:lnTo>
              <a:lnTo>
                <a:pt x="10" y="8"/>
              </a:lnTo>
              <a:lnTo>
                <a:pt x="11" y="8"/>
              </a:lnTo>
              <a:lnTo>
                <a:pt x="12" y="9"/>
              </a:lnTo>
              <a:lnTo>
                <a:pt x="13" y="9"/>
              </a:lnTo>
              <a:lnTo>
                <a:pt x="14" y="9"/>
              </a:lnTo>
              <a:lnTo>
                <a:pt x="15" y="8"/>
              </a:lnTo>
              <a:lnTo>
                <a:pt x="15" y="7"/>
              </a:lnTo>
              <a:lnTo>
                <a:pt x="15" y="6"/>
              </a:lnTo>
              <a:lnTo>
                <a:pt x="16" y="5"/>
              </a:lnTo>
              <a:lnTo>
                <a:pt x="16" y="4"/>
              </a:lnTo>
              <a:lnTo>
                <a:pt x="16" y="3"/>
              </a:lnTo>
              <a:lnTo>
                <a:pt x="17" y="2"/>
              </a:lnTo>
              <a:lnTo>
                <a:pt x="18" y="2"/>
              </a:lnTo>
              <a:lnTo>
                <a:pt x="19" y="1"/>
              </a:lnTo>
              <a:lnTo>
                <a:pt x="20" y="1"/>
              </a:lnTo>
              <a:lnTo>
                <a:pt x="21" y="0"/>
              </a:lnTo>
              <a:lnTo>
                <a:pt x="22" y="0"/>
              </a:lnTo>
              <a:lnTo>
                <a:pt x="23" y="0"/>
              </a:lnTo>
              <a:lnTo>
                <a:pt x="24" y="0"/>
              </a:lnTo>
              <a:lnTo>
                <a:pt x="25" y="1"/>
              </a:lnTo>
              <a:lnTo>
                <a:pt x="26" y="2"/>
              </a:lnTo>
              <a:lnTo>
                <a:pt x="26" y="3"/>
              </a:lnTo>
              <a:lnTo>
                <a:pt x="26" y="4"/>
              </a:lnTo>
              <a:lnTo>
                <a:pt x="27" y="4"/>
              </a:lnTo>
              <a:lnTo>
                <a:pt x="27" y="3"/>
              </a:lnTo>
              <a:lnTo>
                <a:pt x="27" y="2"/>
              </a:lnTo>
              <a:lnTo>
                <a:pt x="28" y="1"/>
              </a:lnTo>
              <a:lnTo>
                <a:pt x="29" y="1"/>
              </a:lnTo>
              <a:lnTo>
                <a:pt x="30" y="1"/>
              </a:lnTo>
              <a:lnTo>
                <a:pt x="32" y="0"/>
              </a:lnTo>
              <a:lnTo>
                <a:pt x="33" y="0"/>
              </a:lnTo>
              <a:lnTo>
                <a:pt x="33" y="1"/>
              </a:lnTo>
              <a:lnTo>
                <a:pt x="33" y="2"/>
              </a:lnTo>
              <a:lnTo>
                <a:pt x="34" y="3"/>
              </a:lnTo>
              <a:lnTo>
                <a:pt x="34" y="4"/>
              </a:lnTo>
              <a:lnTo>
                <a:pt x="35" y="5"/>
              </a:lnTo>
              <a:lnTo>
                <a:pt x="33" y="6"/>
              </a:lnTo>
              <a:lnTo>
                <a:pt x="33" y="7"/>
              </a:lnTo>
              <a:lnTo>
                <a:pt x="33" y="8"/>
              </a:lnTo>
              <a:lnTo>
                <a:pt x="33" y="9"/>
              </a:lnTo>
              <a:lnTo>
                <a:pt x="33" y="10"/>
              </a:lnTo>
              <a:lnTo>
                <a:pt x="33" y="11"/>
              </a:lnTo>
              <a:lnTo>
                <a:pt x="33" y="12"/>
              </a:lnTo>
              <a:lnTo>
                <a:pt x="34" y="13"/>
              </a:lnTo>
              <a:lnTo>
                <a:pt x="34" y="14"/>
              </a:lnTo>
              <a:lnTo>
                <a:pt x="35" y="14"/>
              </a:lnTo>
              <a:lnTo>
                <a:pt x="36" y="15"/>
              </a:lnTo>
              <a:lnTo>
                <a:pt x="36" y="16"/>
              </a:lnTo>
              <a:lnTo>
                <a:pt x="36" y="17"/>
              </a:lnTo>
              <a:lnTo>
                <a:pt x="35" y="18"/>
              </a:lnTo>
              <a:lnTo>
                <a:pt x="34" y="18"/>
              </a:lnTo>
              <a:lnTo>
                <a:pt x="33" y="18"/>
              </a:lnTo>
              <a:lnTo>
                <a:pt x="32" y="18"/>
              </a:lnTo>
              <a:lnTo>
                <a:pt x="31" y="18"/>
              </a:lnTo>
              <a:lnTo>
                <a:pt x="31" y="19"/>
              </a:lnTo>
              <a:lnTo>
                <a:pt x="30" y="20"/>
              </a:lnTo>
              <a:lnTo>
                <a:pt x="30" y="22"/>
              </a:lnTo>
              <a:lnTo>
                <a:pt x="30" y="23"/>
              </a:lnTo>
              <a:lnTo>
                <a:pt x="31" y="24"/>
              </a:lnTo>
              <a:lnTo>
                <a:pt x="31" y="25"/>
              </a:lnTo>
              <a:lnTo>
                <a:pt x="29" y="26"/>
              </a:lnTo>
              <a:lnTo>
                <a:pt x="28" y="26"/>
              </a:lnTo>
              <a:lnTo>
                <a:pt x="27" y="25"/>
              </a:lnTo>
              <a:lnTo>
                <a:pt x="26" y="24"/>
              </a:lnTo>
              <a:lnTo>
                <a:pt x="25" y="24"/>
              </a:lnTo>
              <a:lnTo>
                <a:pt x="24" y="23"/>
              </a:lnTo>
              <a:lnTo>
                <a:pt x="23" y="22"/>
              </a:lnTo>
              <a:lnTo>
                <a:pt x="22" y="21"/>
              </a:lnTo>
              <a:lnTo>
                <a:pt x="21" y="21"/>
              </a:lnTo>
              <a:lnTo>
                <a:pt x="20" y="20"/>
              </a:lnTo>
              <a:lnTo>
                <a:pt x="19" y="19"/>
              </a:lnTo>
              <a:lnTo>
                <a:pt x="18" y="19"/>
              </a:lnTo>
              <a:lnTo>
                <a:pt x="17" y="18"/>
              </a:lnTo>
              <a:lnTo>
                <a:pt x="16" y="18"/>
              </a:lnTo>
              <a:lnTo>
                <a:pt x="15" y="17"/>
              </a:lnTo>
              <a:lnTo>
                <a:pt x="14" y="17"/>
              </a:lnTo>
              <a:lnTo>
                <a:pt x="13" y="16"/>
              </a:lnTo>
              <a:lnTo>
                <a:pt x="12" y="15"/>
              </a:lnTo>
              <a:lnTo>
                <a:pt x="11" y="15"/>
              </a:lnTo>
              <a:lnTo>
                <a:pt x="10" y="14"/>
              </a:lnTo>
              <a:lnTo>
                <a:pt x="9" y="14"/>
              </a:lnTo>
              <a:lnTo>
                <a:pt x="8" y="13"/>
              </a:lnTo>
              <a:lnTo>
                <a:pt x="7" y="13"/>
              </a:lnTo>
              <a:lnTo>
                <a:pt x="6" y="13"/>
              </a:lnTo>
              <a:lnTo>
                <a:pt x="5" y="13"/>
              </a:lnTo>
              <a:lnTo>
                <a:pt x="4" y="12"/>
              </a:lnTo>
              <a:lnTo>
                <a:pt x="3" y="12"/>
              </a:lnTo>
              <a:lnTo>
                <a:pt x="2" y="12"/>
              </a:lnTo>
              <a:lnTo>
                <a:pt x="0" y="11"/>
              </a:lnTo>
              <a:lnTo>
                <a:pt x="0"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132080</xdr:colOff>
      <xdr:row>14</xdr:row>
      <xdr:rowOff>123825</xdr:rowOff>
    </xdr:from>
    <xdr:to>
      <xdr:col>5</xdr:col>
      <xdr:colOff>436880</xdr:colOff>
      <xdr:row>16</xdr:row>
      <xdr:rowOff>142875</xdr:rowOff>
    </xdr:to>
    <xdr:sp>
      <xdr:nvSpPr>
        <xdr:cNvPr id="2185315" name="Freeform 80"/>
        <xdr:cNvSpPr/>
      </xdr:nvSpPr>
      <xdr:spPr>
        <a:xfrm>
          <a:off x="3616960" y="2371090"/>
          <a:ext cx="304800" cy="323850"/>
        </a:xfrm>
        <a:custGeom>
          <a:avLst/>
          <a:gdLst>
            <a:gd name="txL" fmla="*/ 0 w 30"/>
            <a:gd name="txT" fmla="*/ 0 h 35"/>
            <a:gd name="txR" fmla="*/ 30 w 30"/>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35">
              <a:moveTo>
                <a:pt x="2" y="11"/>
              </a:moveTo>
              <a:lnTo>
                <a:pt x="2" y="11"/>
              </a:lnTo>
              <a:lnTo>
                <a:pt x="3" y="10"/>
              </a:lnTo>
              <a:lnTo>
                <a:pt x="3" y="9"/>
              </a:lnTo>
              <a:lnTo>
                <a:pt x="3" y="8"/>
              </a:lnTo>
              <a:lnTo>
                <a:pt x="3" y="7"/>
              </a:lnTo>
              <a:lnTo>
                <a:pt x="4" y="6"/>
              </a:lnTo>
              <a:lnTo>
                <a:pt x="4" y="4"/>
              </a:lnTo>
              <a:lnTo>
                <a:pt x="5" y="4"/>
              </a:lnTo>
              <a:lnTo>
                <a:pt x="6" y="3"/>
              </a:lnTo>
              <a:lnTo>
                <a:pt x="7" y="3"/>
              </a:lnTo>
              <a:lnTo>
                <a:pt x="8" y="2"/>
              </a:lnTo>
              <a:lnTo>
                <a:pt x="9" y="2"/>
              </a:lnTo>
              <a:lnTo>
                <a:pt x="10" y="2"/>
              </a:lnTo>
              <a:lnTo>
                <a:pt x="11" y="1"/>
              </a:lnTo>
              <a:lnTo>
                <a:pt x="12" y="0"/>
              </a:lnTo>
              <a:lnTo>
                <a:pt x="13" y="1"/>
              </a:lnTo>
              <a:lnTo>
                <a:pt x="14" y="1"/>
              </a:lnTo>
              <a:lnTo>
                <a:pt x="15" y="1"/>
              </a:lnTo>
              <a:lnTo>
                <a:pt x="15" y="0"/>
              </a:lnTo>
              <a:lnTo>
                <a:pt x="16" y="0"/>
              </a:lnTo>
              <a:lnTo>
                <a:pt x="17" y="0"/>
              </a:lnTo>
              <a:lnTo>
                <a:pt x="18" y="1"/>
              </a:lnTo>
              <a:lnTo>
                <a:pt x="20" y="1"/>
              </a:lnTo>
              <a:lnTo>
                <a:pt x="21" y="1"/>
              </a:lnTo>
              <a:lnTo>
                <a:pt x="22" y="2"/>
              </a:lnTo>
              <a:lnTo>
                <a:pt x="23" y="3"/>
              </a:lnTo>
              <a:lnTo>
                <a:pt x="24" y="3"/>
              </a:lnTo>
              <a:lnTo>
                <a:pt x="25" y="4"/>
              </a:lnTo>
              <a:lnTo>
                <a:pt x="26" y="4"/>
              </a:lnTo>
              <a:lnTo>
                <a:pt x="28" y="6"/>
              </a:lnTo>
              <a:lnTo>
                <a:pt x="30" y="7"/>
              </a:lnTo>
              <a:lnTo>
                <a:pt x="28" y="7"/>
              </a:lnTo>
              <a:lnTo>
                <a:pt x="27" y="8"/>
              </a:lnTo>
              <a:lnTo>
                <a:pt x="27" y="9"/>
              </a:lnTo>
              <a:lnTo>
                <a:pt x="27" y="10"/>
              </a:lnTo>
              <a:lnTo>
                <a:pt x="27" y="11"/>
              </a:lnTo>
              <a:lnTo>
                <a:pt x="28" y="11"/>
              </a:lnTo>
              <a:lnTo>
                <a:pt x="29" y="12"/>
              </a:lnTo>
              <a:lnTo>
                <a:pt x="29" y="13"/>
              </a:lnTo>
              <a:lnTo>
                <a:pt x="28" y="14"/>
              </a:lnTo>
              <a:lnTo>
                <a:pt x="28" y="15"/>
              </a:lnTo>
              <a:lnTo>
                <a:pt x="29" y="16"/>
              </a:lnTo>
              <a:lnTo>
                <a:pt x="29" y="17"/>
              </a:lnTo>
              <a:lnTo>
                <a:pt x="28" y="18"/>
              </a:lnTo>
              <a:lnTo>
                <a:pt x="28" y="19"/>
              </a:lnTo>
              <a:lnTo>
                <a:pt x="27" y="20"/>
              </a:lnTo>
              <a:lnTo>
                <a:pt x="26" y="21"/>
              </a:lnTo>
              <a:lnTo>
                <a:pt x="26" y="22"/>
              </a:lnTo>
              <a:lnTo>
                <a:pt x="26" y="23"/>
              </a:lnTo>
              <a:lnTo>
                <a:pt x="26" y="24"/>
              </a:lnTo>
              <a:lnTo>
                <a:pt x="25" y="25"/>
              </a:lnTo>
              <a:lnTo>
                <a:pt x="25" y="26"/>
              </a:lnTo>
              <a:lnTo>
                <a:pt x="24" y="27"/>
              </a:lnTo>
              <a:lnTo>
                <a:pt x="24" y="28"/>
              </a:lnTo>
              <a:lnTo>
                <a:pt x="23" y="29"/>
              </a:lnTo>
              <a:lnTo>
                <a:pt x="23" y="30"/>
              </a:lnTo>
              <a:lnTo>
                <a:pt x="22" y="31"/>
              </a:lnTo>
              <a:lnTo>
                <a:pt x="21" y="31"/>
              </a:lnTo>
              <a:lnTo>
                <a:pt x="20" y="32"/>
              </a:lnTo>
              <a:lnTo>
                <a:pt x="19" y="33"/>
              </a:lnTo>
              <a:lnTo>
                <a:pt x="18" y="35"/>
              </a:lnTo>
              <a:lnTo>
                <a:pt x="16" y="34"/>
              </a:lnTo>
              <a:lnTo>
                <a:pt x="15" y="33"/>
              </a:lnTo>
              <a:lnTo>
                <a:pt x="14" y="33"/>
              </a:lnTo>
              <a:lnTo>
                <a:pt x="13" y="32"/>
              </a:lnTo>
              <a:lnTo>
                <a:pt x="12" y="32"/>
              </a:lnTo>
              <a:lnTo>
                <a:pt x="11" y="31"/>
              </a:lnTo>
              <a:lnTo>
                <a:pt x="10" y="30"/>
              </a:lnTo>
              <a:lnTo>
                <a:pt x="9" y="30"/>
              </a:lnTo>
              <a:lnTo>
                <a:pt x="8" y="29"/>
              </a:lnTo>
              <a:lnTo>
                <a:pt x="8" y="27"/>
              </a:lnTo>
              <a:lnTo>
                <a:pt x="8" y="26"/>
              </a:lnTo>
              <a:lnTo>
                <a:pt x="8" y="25"/>
              </a:lnTo>
              <a:lnTo>
                <a:pt x="8" y="24"/>
              </a:lnTo>
              <a:lnTo>
                <a:pt x="8" y="22"/>
              </a:lnTo>
              <a:lnTo>
                <a:pt x="9" y="22"/>
              </a:lnTo>
              <a:lnTo>
                <a:pt x="10" y="21"/>
              </a:lnTo>
              <a:lnTo>
                <a:pt x="11" y="21"/>
              </a:lnTo>
              <a:lnTo>
                <a:pt x="11" y="20"/>
              </a:lnTo>
              <a:lnTo>
                <a:pt x="10" y="18"/>
              </a:lnTo>
              <a:lnTo>
                <a:pt x="9" y="17"/>
              </a:lnTo>
              <a:lnTo>
                <a:pt x="8" y="17"/>
              </a:lnTo>
              <a:lnTo>
                <a:pt x="8" y="16"/>
              </a:lnTo>
              <a:lnTo>
                <a:pt x="7" y="15"/>
              </a:lnTo>
              <a:lnTo>
                <a:pt x="6" y="15"/>
              </a:lnTo>
              <a:lnTo>
                <a:pt x="5" y="15"/>
              </a:lnTo>
              <a:lnTo>
                <a:pt x="4" y="15"/>
              </a:lnTo>
              <a:lnTo>
                <a:pt x="2" y="15"/>
              </a:lnTo>
              <a:lnTo>
                <a:pt x="1" y="14"/>
              </a:lnTo>
              <a:lnTo>
                <a:pt x="0" y="14"/>
              </a:lnTo>
              <a:lnTo>
                <a:pt x="1" y="13"/>
              </a:lnTo>
              <a:lnTo>
                <a:pt x="1" y="12"/>
              </a:lnTo>
              <a:lnTo>
                <a:pt x="2"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386080</xdr:colOff>
      <xdr:row>13</xdr:row>
      <xdr:rowOff>47625</xdr:rowOff>
    </xdr:from>
    <xdr:to>
      <xdr:col>5</xdr:col>
      <xdr:colOff>640080</xdr:colOff>
      <xdr:row>15</xdr:row>
      <xdr:rowOff>104775</xdr:rowOff>
    </xdr:to>
    <xdr:sp>
      <xdr:nvSpPr>
        <xdr:cNvPr id="2185316" name="Freeform 81"/>
        <xdr:cNvSpPr/>
      </xdr:nvSpPr>
      <xdr:spPr>
        <a:xfrm>
          <a:off x="3870960" y="2142490"/>
          <a:ext cx="254000" cy="361950"/>
        </a:xfrm>
        <a:custGeom>
          <a:avLst/>
          <a:gdLst>
            <a:gd name="txL" fmla="*/ 0 w 25"/>
            <a:gd name="txT" fmla="*/ 0 h 40"/>
            <a:gd name="txR" fmla="*/ 25 w 25"/>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Lst>
          <a:rect l="txL" t="txT" r="txR" b="txB"/>
          <a:pathLst>
            <a:path w="25" h="40">
              <a:moveTo>
                <a:pt x="16" y="2"/>
              </a:moveTo>
              <a:lnTo>
                <a:pt x="17" y="2"/>
              </a:lnTo>
              <a:lnTo>
                <a:pt x="17" y="3"/>
              </a:lnTo>
              <a:lnTo>
                <a:pt x="17" y="4"/>
              </a:lnTo>
              <a:lnTo>
                <a:pt x="18" y="6"/>
              </a:lnTo>
              <a:lnTo>
                <a:pt x="18" y="7"/>
              </a:lnTo>
              <a:lnTo>
                <a:pt x="18" y="8"/>
              </a:lnTo>
              <a:lnTo>
                <a:pt x="17" y="9"/>
              </a:lnTo>
              <a:lnTo>
                <a:pt x="17" y="10"/>
              </a:lnTo>
              <a:lnTo>
                <a:pt x="18" y="11"/>
              </a:lnTo>
              <a:lnTo>
                <a:pt x="19" y="12"/>
              </a:lnTo>
              <a:lnTo>
                <a:pt x="19" y="13"/>
              </a:lnTo>
              <a:lnTo>
                <a:pt x="20" y="14"/>
              </a:lnTo>
              <a:lnTo>
                <a:pt x="21" y="15"/>
              </a:lnTo>
              <a:lnTo>
                <a:pt x="22" y="15"/>
              </a:lnTo>
              <a:lnTo>
                <a:pt x="23" y="15"/>
              </a:lnTo>
              <a:lnTo>
                <a:pt x="25" y="17"/>
              </a:lnTo>
              <a:lnTo>
                <a:pt x="24" y="18"/>
              </a:lnTo>
              <a:lnTo>
                <a:pt x="23" y="19"/>
              </a:lnTo>
              <a:lnTo>
                <a:pt x="22" y="20"/>
              </a:lnTo>
              <a:lnTo>
                <a:pt x="21" y="20"/>
              </a:lnTo>
              <a:lnTo>
                <a:pt x="20" y="21"/>
              </a:lnTo>
              <a:lnTo>
                <a:pt x="19" y="22"/>
              </a:lnTo>
              <a:lnTo>
                <a:pt x="19" y="23"/>
              </a:lnTo>
              <a:lnTo>
                <a:pt x="18" y="24"/>
              </a:lnTo>
              <a:lnTo>
                <a:pt x="18" y="25"/>
              </a:lnTo>
              <a:lnTo>
                <a:pt x="18" y="27"/>
              </a:lnTo>
              <a:lnTo>
                <a:pt x="17" y="28"/>
              </a:lnTo>
              <a:lnTo>
                <a:pt x="17" y="29"/>
              </a:lnTo>
              <a:lnTo>
                <a:pt x="17" y="30"/>
              </a:lnTo>
              <a:lnTo>
                <a:pt x="18" y="31"/>
              </a:lnTo>
              <a:lnTo>
                <a:pt x="19" y="31"/>
              </a:lnTo>
              <a:lnTo>
                <a:pt x="20" y="32"/>
              </a:lnTo>
              <a:lnTo>
                <a:pt x="21" y="33"/>
              </a:lnTo>
              <a:lnTo>
                <a:pt x="21" y="34"/>
              </a:lnTo>
              <a:lnTo>
                <a:pt x="21" y="35"/>
              </a:lnTo>
              <a:lnTo>
                <a:pt x="21" y="36"/>
              </a:lnTo>
              <a:lnTo>
                <a:pt x="20" y="37"/>
              </a:lnTo>
              <a:lnTo>
                <a:pt x="21" y="38"/>
              </a:lnTo>
              <a:lnTo>
                <a:pt x="21" y="40"/>
              </a:lnTo>
              <a:lnTo>
                <a:pt x="19" y="39"/>
              </a:lnTo>
              <a:lnTo>
                <a:pt x="18" y="39"/>
              </a:lnTo>
              <a:lnTo>
                <a:pt x="17" y="38"/>
              </a:lnTo>
              <a:lnTo>
                <a:pt x="16" y="38"/>
              </a:lnTo>
              <a:lnTo>
                <a:pt x="15" y="37"/>
              </a:lnTo>
              <a:lnTo>
                <a:pt x="13" y="37"/>
              </a:lnTo>
              <a:lnTo>
                <a:pt x="12" y="36"/>
              </a:lnTo>
              <a:lnTo>
                <a:pt x="11" y="36"/>
              </a:lnTo>
              <a:lnTo>
                <a:pt x="10" y="35"/>
              </a:lnTo>
              <a:lnTo>
                <a:pt x="8" y="34"/>
              </a:lnTo>
              <a:lnTo>
                <a:pt x="7" y="34"/>
              </a:lnTo>
              <a:lnTo>
                <a:pt x="5" y="32"/>
              </a:lnTo>
              <a:lnTo>
                <a:pt x="5" y="30"/>
              </a:lnTo>
              <a:lnTo>
                <a:pt x="5" y="29"/>
              </a:lnTo>
              <a:lnTo>
                <a:pt x="5" y="28"/>
              </a:lnTo>
              <a:lnTo>
                <a:pt x="6" y="27"/>
              </a:lnTo>
              <a:lnTo>
                <a:pt x="7" y="27"/>
              </a:lnTo>
              <a:lnTo>
                <a:pt x="8" y="26"/>
              </a:lnTo>
              <a:lnTo>
                <a:pt x="8" y="25"/>
              </a:lnTo>
              <a:lnTo>
                <a:pt x="8" y="24"/>
              </a:lnTo>
              <a:lnTo>
                <a:pt x="8" y="23"/>
              </a:lnTo>
              <a:lnTo>
                <a:pt x="7" y="22"/>
              </a:lnTo>
              <a:lnTo>
                <a:pt x="6" y="22"/>
              </a:lnTo>
              <a:lnTo>
                <a:pt x="5" y="21"/>
              </a:lnTo>
              <a:lnTo>
                <a:pt x="4" y="20"/>
              </a:lnTo>
              <a:lnTo>
                <a:pt x="4" y="19"/>
              </a:lnTo>
              <a:lnTo>
                <a:pt x="3" y="18"/>
              </a:lnTo>
              <a:lnTo>
                <a:pt x="2" y="17"/>
              </a:lnTo>
              <a:lnTo>
                <a:pt x="2" y="16"/>
              </a:lnTo>
              <a:lnTo>
                <a:pt x="2" y="15"/>
              </a:lnTo>
              <a:lnTo>
                <a:pt x="1" y="14"/>
              </a:lnTo>
              <a:lnTo>
                <a:pt x="2" y="13"/>
              </a:lnTo>
              <a:lnTo>
                <a:pt x="2" y="12"/>
              </a:lnTo>
              <a:lnTo>
                <a:pt x="3" y="11"/>
              </a:lnTo>
              <a:lnTo>
                <a:pt x="3" y="10"/>
              </a:lnTo>
              <a:lnTo>
                <a:pt x="3" y="9"/>
              </a:lnTo>
              <a:lnTo>
                <a:pt x="2" y="8"/>
              </a:lnTo>
              <a:lnTo>
                <a:pt x="1" y="8"/>
              </a:lnTo>
              <a:lnTo>
                <a:pt x="0" y="7"/>
              </a:lnTo>
              <a:lnTo>
                <a:pt x="0" y="5"/>
              </a:lnTo>
              <a:lnTo>
                <a:pt x="2" y="6"/>
              </a:lnTo>
              <a:lnTo>
                <a:pt x="2" y="5"/>
              </a:lnTo>
              <a:lnTo>
                <a:pt x="4" y="5"/>
              </a:lnTo>
              <a:lnTo>
                <a:pt x="5" y="5"/>
              </a:lnTo>
              <a:lnTo>
                <a:pt x="6" y="6"/>
              </a:lnTo>
              <a:lnTo>
                <a:pt x="7" y="6"/>
              </a:lnTo>
              <a:lnTo>
                <a:pt x="8" y="5"/>
              </a:lnTo>
              <a:lnTo>
                <a:pt x="7" y="3"/>
              </a:lnTo>
              <a:lnTo>
                <a:pt x="7" y="2"/>
              </a:lnTo>
              <a:lnTo>
                <a:pt x="7" y="1"/>
              </a:lnTo>
              <a:lnTo>
                <a:pt x="7" y="0"/>
              </a:lnTo>
              <a:lnTo>
                <a:pt x="9" y="0"/>
              </a:lnTo>
              <a:lnTo>
                <a:pt x="10" y="0"/>
              </a:lnTo>
              <a:lnTo>
                <a:pt x="11" y="0"/>
              </a:lnTo>
              <a:lnTo>
                <a:pt x="12" y="0"/>
              </a:lnTo>
              <a:lnTo>
                <a:pt x="13" y="0"/>
              </a:lnTo>
              <a:lnTo>
                <a:pt x="13" y="1"/>
              </a:lnTo>
              <a:lnTo>
                <a:pt x="12" y="2"/>
              </a:lnTo>
              <a:lnTo>
                <a:pt x="12" y="3"/>
              </a:lnTo>
              <a:lnTo>
                <a:pt x="14" y="3"/>
              </a:lnTo>
              <a:lnTo>
                <a:pt x="15" y="3"/>
              </a:lnTo>
              <a:lnTo>
                <a:pt x="15" y="1"/>
              </a:lnTo>
              <a:lnTo>
                <a:pt x="16" y="1"/>
              </a:lnTo>
              <a:lnTo>
                <a:pt x="16"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640080</xdr:colOff>
      <xdr:row>15</xdr:row>
      <xdr:rowOff>19050</xdr:rowOff>
    </xdr:from>
    <xdr:to>
      <xdr:col>5</xdr:col>
      <xdr:colOff>243840</xdr:colOff>
      <xdr:row>17</xdr:row>
      <xdr:rowOff>9525</xdr:rowOff>
    </xdr:to>
    <xdr:sp>
      <xdr:nvSpPr>
        <xdr:cNvPr id="2185317" name="Freeform 82"/>
        <xdr:cNvSpPr/>
      </xdr:nvSpPr>
      <xdr:spPr>
        <a:xfrm>
          <a:off x="3474720" y="2418715"/>
          <a:ext cx="254000" cy="295275"/>
        </a:xfrm>
        <a:custGeom>
          <a:avLst/>
          <a:gdLst>
            <a:gd name="txL" fmla="*/ 0 w 25"/>
            <a:gd name="txT" fmla="*/ 0 h 32"/>
            <a:gd name="txR" fmla="*/ 25 w 25"/>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32">
              <a:moveTo>
                <a:pt x="1" y="21"/>
              </a:moveTo>
              <a:lnTo>
                <a:pt x="2" y="20"/>
              </a:lnTo>
              <a:lnTo>
                <a:pt x="2" y="19"/>
              </a:lnTo>
              <a:lnTo>
                <a:pt x="1" y="18"/>
              </a:lnTo>
              <a:lnTo>
                <a:pt x="1" y="17"/>
              </a:lnTo>
              <a:lnTo>
                <a:pt x="1" y="15"/>
              </a:lnTo>
              <a:lnTo>
                <a:pt x="2" y="14"/>
              </a:lnTo>
              <a:lnTo>
                <a:pt x="2" y="13"/>
              </a:lnTo>
              <a:lnTo>
                <a:pt x="3" y="13"/>
              </a:lnTo>
              <a:lnTo>
                <a:pt x="4" y="13"/>
              </a:lnTo>
              <a:lnTo>
                <a:pt x="5" y="13"/>
              </a:lnTo>
              <a:lnTo>
                <a:pt x="6" y="13"/>
              </a:lnTo>
              <a:lnTo>
                <a:pt x="7" y="12"/>
              </a:lnTo>
              <a:lnTo>
                <a:pt x="7" y="11"/>
              </a:lnTo>
              <a:lnTo>
                <a:pt x="7" y="10"/>
              </a:lnTo>
              <a:lnTo>
                <a:pt x="6" y="9"/>
              </a:lnTo>
              <a:lnTo>
                <a:pt x="5" y="9"/>
              </a:lnTo>
              <a:lnTo>
                <a:pt x="5" y="8"/>
              </a:lnTo>
              <a:lnTo>
                <a:pt x="4" y="7"/>
              </a:lnTo>
              <a:lnTo>
                <a:pt x="4" y="6"/>
              </a:lnTo>
              <a:lnTo>
                <a:pt x="4" y="5"/>
              </a:lnTo>
              <a:lnTo>
                <a:pt x="4" y="4"/>
              </a:lnTo>
              <a:lnTo>
                <a:pt x="4" y="3"/>
              </a:lnTo>
              <a:lnTo>
                <a:pt x="4" y="2"/>
              </a:lnTo>
              <a:lnTo>
                <a:pt x="4" y="1"/>
              </a:lnTo>
              <a:lnTo>
                <a:pt x="6" y="0"/>
              </a:lnTo>
              <a:lnTo>
                <a:pt x="6" y="2"/>
              </a:lnTo>
              <a:lnTo>
                <a:pt x="7" y="3"/>
              </a:lnTo>
              <a:lnTo>
                <a:pt x="7" y="4"/>
              </a:lnTo>
              <a:lnTo>
                <a:pt x="8" y="5"/>
              </a:lnTo>
              <a:lnTo>
                <a:pt x="9" y="5"/>
              </a:lnTo>
              <a:lnTo>
                <a:pt x="10" y="5"/>
              </a:lnTo>
              <a:lnTo>
                <a:pt x="11" y="6"/>
              </a:lnTo>
              <a:lnTo>
                <a:pt x="12" y="6"/>
              </a:lnTo>
              <a:lnTo>
                <a:pt x="13" y="6"/>
              </a:lnTo>
              <a:lnTo>
                <a:pt x="14" y="6"/>
              </a:lnTo>
              <a:lnTo>
                <a:pt x="15" y="6"/>
              </a:lnTo>
              <a:lnTo>
                <a:pt x="15" y="7"/>
              </a:lnTo>
              <a:lnTo>
                <a:pt x="14" y="8"/>
              </a:lnTo>
              <a:lnTo>
                <a:pt x="15" y="8"/>
              </a:lnTo>
              <a:lnTo>
                <a:pt x="16" y="9"/>
              </a:lnTo>
              <a:lnTo>
                <a:pt x="18" y="9"/>
              </a:lnTo>
              <a:lnTo>
                <a:pt x="19" y="9"/>
              </a:lnTo>
              <a:lnTo>
                <a:pt x="20" y="9"/>
              </a:lnTo>
              <a:lnTo>
                <a:pt x="21" y="9"/>
              </a:lnTo>
              <a:lnTo>
                <a:pt x="22" y="10"/>
              </a:lnTo>
              <a:lnTo>
                <a:pt x="22" y="11"/>
              </a:lnTo>
              <a:lnTo>
                <a:pt x="23" y="11"/>
              </a:lnTo>
              <a:lnTo>
                <a:pt x="24" y="12"/>
              </a:lnTo>
              <a:lnTo>
                <a:pt x="25" y="14"/>
              </a:lnTo>
              <a:lnTo>
                <a:pt x="25" y="15"/>
              </a:lnTo>
              <a:lnTo>
                <a:pt x="24" y="15"/>
              </a:lnTo>
              <a:lnTo>
                <a:pt x="23" y="16"/>
              </a:lnTo>
              <a:lnTo>
                <a:pt x="22" y="16"/>
              </a:lnTo>
              <a:lnTo>
                <a:pt x="22" y="18"/>
              </a:lnTo>
              <a:lnTo>
                <a:pt x="22" y="19"/>
              </a:lnTo>
              <a:lnTo>
                <a:pt x="22" y="20"/>
              </a:lnTo>
              <a:lnTo>
                <a:pt x="22" y="21"/>
              </a:lnTo>
              <a:lnTo>
                <a:pt x="21" y="21"/>
              </a:lnTo>
              <a:lnTo>
                <a:pt x="20" y="21"/>
              </a:lnTo>
              <a:lnTo>
                <a:pt x="18" y="20"/>
              </a:lnTo>
              <a:lnTo>
                <a:pt x="17" y="19"/>
              </a:lnTo>
              <a:lnTo>
                <a:pt x="16" y="19"/>
              </a:lnTo>
              <a:lnTo>
                <a:pt x="15" y="18"/>
              </a:lnTo>
              <a:lnTo>
                <a:pt x="14" y="19"/>
              </a:lnTo>
              <a:lnTo>
                <a:pt x="14" y="20"/>
              </a:lnTo>
              <a:lnTo>
                <a:pt x="13" y="21"/>
              </a:lnTo>
              <a:lnTo>
                <a:pt x="12" y="21"/>
              </a:lnTo>
              <a:lnTo>
                <a:pt x="11" y="22"/>
              </a:lnTo>
              <a:lnTo>
                <a:pt x="11" y="23"/>
              </a:lnTo>
              <a:lnTo>
                <a:pt x="11" y="24"/>
              </a:lnTo>
              <a:lnTo>
                <a:pt x="11" y="26"/>
              </a:lnTo>
              <a:lnTo>
                <a:pt x="11" y="27"/>
              </a:lnTo>
              <a:lnTo>
                <a:pt x="11" y="28"/>
              </a:lnTo>
              <a:lnTo>
                <a:pt x="11" y="29"/>
              </a:lnTo>
              <a:lnTo>
                <a:pt x="10" y="30"/>
              </a:lnTo>
              <a:lnTo>
                <a:pt x="10" y="31"/>
              </a:lnTo>
              <a:lnTo>
                <a:pt x="9" y="32"/>
              </a:lnTo>
              <a:lnTo>
                <a:pt x="8" y="31"/>
              </a:lnTo>
              <a:lnTo>
                <a:pt x="6" y="30"/>
              </a:lnTo>
              <a:lnTo>
                <a:pt x="5" y="30"/>
              </a:lnTo>
              <a:lnTo>
                <a:pt x="5" y="29"/>
              </a:lnTo>
              <a:lnTo>
                <a:pt x="4" y="28"/>
              </a:lnTo>
              <a:lnTo>
                <a:pt x="4" y="27"/>
              </a:lnTo>
              <a:lnTo>
                <a:pt x="3" y="26"/>
              </a:lnTo>
              <a:lnTo>
                <a:pt x="3" y="25"/>
              </a:lnTo>
              <a:lnTo>
                <a:pt x="2" y="24"/>
              </a:lnTo>
              <a:lnTo>
                <a:pt x="2" y="23"/>
              </a:lnTo>
              <a:lnTo>
                <a:pt x="1" y="22"/>
              </a:lnTo>
              <a:lnTo>
                <a:pt x="0" y="21"/>
              </a:lnTo>
              <a:lnTo>
                <a:pt x="1"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629920</xdr:colOff>
      <xdr:row>15</xdr:row>
      <xdr:rowOff>123825</xdr:rowOff>
    </xdr:from>
    <xdr:to>
      <xdr:col>6</xdr:col>
      <xdr:colOff>284480</xdr:colOff>
      <xdr:row>17</xdr:row>
      <xdr:rowOff>47625</xdr:rowOff>
    </xdr:to>
    <xdr:sp>
      <xdr:nvSpPr>
        <xdr:cNvPr id="2185318" name="Freeform 83"/>
        <xdr:cNvSpPr/>
      </xdr:nvSpPr>
      <xdr:spPr>
        <a:xfrm>
          <a:off x="4114800" y="2523490"/>
          <a:ext cx="304800" cy="228600"/>
        </a:xfrm>
        <a:custGeom>
          <a:avLst/>
          <a:gdLst>
            <a:gd name="txL" fmla="*/ 0 w 30"/>
            <a:gd name="txT" fmla="*/ 0 h 25"/>
            <a:gd name="txR" fmla="*/ 30 w 30"/>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25">
              <a:moveTo>
                <a:pt x="1" y="10"/>
              </a:moveTo>
              <a:lnTo>
                <a:pt x="1" y="10"/>
              </a:lnTo>
              <a:lnTo>
                <a:pt x="2" y="9"/>
              </a:lnTo>
              <a:lnTo>
                <a:pt x="3" y="9"/>
              </a:lnTo>
              <a:lnTo>
                <a:pt x="4" y="7"/>
              </a:lnTo>
              <a:lnTo>
                <a:pt x="3" y="6"/>
              </a:lnTo>
              <a:lnTo>
                <a:pt x="3" y="5"/>
              </a:lnTo>
              <a:lnTo>
                <a:pt x="4" y="5"/>
              </a:lnTo>
              <a:lnTo>
                <a:pt x="5" y="5"/>
              </a:lnTo>
              <a:lnTo>
                <a:pt x="6" y="4"/>
              </a:lnTo>
              <a:lnTo>
                <a:pt x="6" y="3"/>
              </a:lnTo>
              <a:lnTo>
                <a:pt x="5" y="2"/>
              </a:lnTo>
              <a:lnTo>
                <a:pt x="5" y="1"/>
              </a:lnTo>
              <a:lnTo>
                <a:pt x="5" y="0"/>
              </a:lnTo>
              <a:lnTo>
                <a:pt x="6" y="0"/>
              </a:lnTo>
              <a:lnTo>
                <a:pt x="7" y="0"/>
              </a:lnTo>
              <a:lnTo>
                <a:pt x="8" y="0"/>
              </a:lnTo>
              <a:lnTo>
                <a:pt x="9" y="1"/>
              </a:lnTo>
              <a:lnTo>
                <a:pt x="10" y="1"/>
              </a:lnTo>
              <a:lnTo>
                <a:pt x="11" y="1"/>
              </a:lnTo>
              <a:lnTo>
                <a:pt x="12" y="2"/>
              </a:lnTo>
              <a:lnTo>
                <a:pt x="13" y="2"/>
              </a:lnTo>
              <a:lnTo>
                <a:pt x="14" y="2"/>
              </a:lnTo>
              <a:lnTo>
                <a:pt x="15" y="2"/>
              </a:lnTo>
              <a:lnTo>
                <a:pt x="16" y="3"/>
              </a:lnTo>
              <a:lnTo>
                <a:pt x="17" y="3"/>
              </a:lnTo>
              <a:lnTo>
                <a:pt x="18" y="3"/>
              </a:lnTo>
              <a:lnTo>
                <a:pt x="19" y="3"/>
              </a:lnTo>
              <a:lnTo>
                <a:pt x="21" y="4"/>
              </a:lnTo>
              <a:lnTo>
                <a:pt x="22" y="4"/>
              </a:lnTo>
              <a:lnTo>
                <a:pt x="23" y="4"/>
              </a:lnTo>
              <a:lnTo>
                <a:pt x="25" y="4"/>
              </a:lnTo>
              <a:lnTo>
                <a:pt x="26" y="5"/>
              </a:lnTo>
              <a:lnTo>
                <a:pt x="27" y="5"/>
              </a:lnTo>
              <a:lnTo>
                <a:pt x="28" y="5"/>
              </a:lnTo>
              <a:lnTo>
                <a:pt x="30" y="5"/>
              </a:lnTo>
              <a:lnTo>
                <a:pt x="28" y="7"/>
              </a:lnTo>
              <a:lnTo>
                <a:pt x="27" y="8"/>
              </a:lnTo>
              <a:lnTo>
                <a:pt x="27" y="9"/>
              </a:lnTo>
              <a:lnTo>
                <a:pt x="25" y="9"/>
              </a:lnTo>
              <a:lnTo>
                <a:pt x="24" y="9"/>
              </a:lnTo>
              <a:lnTo>
                <a:pt x="23" y="10"/>
              </a:lnTo>
              <a:lnTo>
                <a:pt x="22" y="10"/>
              </a:lnTo>
              <a:lnTo>
                <a:pt x="21" y="9"/>
              </a:lnTo>
              <a:lnTo>
                <a:pt x="20" y="9"/>
              </a:lnTo>
              <a:lnTo>
                <a:pt x="19" y="9"/>
              </a:lnTo>
              <a:lnTo>
                <a:pt x="19" y="10"/>
              </a:lnTo>
              <a:lnTo>
                <a:pt x="18" y="11"/>
              </a:lnTo>
              <a:lnTo>
                <a:pt x="17" y="11"/>
              </a:lnTo>
              <a:lnTo>
                <a:pt x="16" y="11"/>
              </a:lnTo>
              <a:lnTo>
                <a:pt x="15" y="12"/>
              </a:lnTo>
              <a:lnTo>
                <a:pt x="16" y="13"/>
              </a:lnTo>
              <a:lnTo>
                <a:pt x="15" y="14"/>
              </a:lnTo>
              <a:lnTo>
                <a:pt x="15" y="15"/>
              </a:lnTo>
              <a:lnTo>
                <a:pt x="15" y="16"/>
              </a:lnTo>
              <a:lnTo>
                <a:pt x="15" y="17"/>
              </a:lnTo>
              <a:lnTo>
                <a:pt x="17" y="18"/>
              </a:lnTo>
              <a:lnTo>
                <a:pt x="18" y="18"/>
              </a:lnTo>
              <a:lnTo>
                <a:pt x="19" y="18"/>
              </a:lnTo>
              <a:lnTo>
                <a:pt x="20" y="18"/>
              </a:lnTo>
              <a:lnTo>
                <a:pt x="20" y="19"/>
              </a:lnTo>
              <a:lnTo>
                <a:pt x="20" y="20"/>
              </a:lnTo>
              <a:lnTo>
                <a:pt x="19" y="21"/>
              </a:lnTo>
              <a:lnTo>
                <a:pt x="19" y="22"/>
              </a:lnTo>
              <a:lnTo>
                <a:pt x="18" y="23"/>
              </a:lnTo>
              <a:lnTo>
                <a:pt x="17" y="25"/>
              </a:lnTo>
              <a:lnTo>
                <a:pt x="16" y="25"/>
              </a:lnTo>
              <a:lnTo>
                <a:pt x="15" y="24"/>
              </a:lnTo>
              <a:lnTo>
                <a:pt x="14" y="23"/>
              </a:lnTo>
              <a:lnTo>
                <a:pt x="13" y="23"/>
              </a:lnTo>
              <a:lnTo>
                <a:pt x="13" y="22"/>
              </a:lnTo>
              <a:lnTo>
                <a:pt x="12" y="21"/>
              </a:lnTo>
              <a:lnTo>
                <a:pt x="11" y="21"/>
              </a:lnTo>
              <a:lnTo>
                <a:pt x="9" y="21"/>
              </a:lnTo>
              <a:lnTo>
                <a:pt x="9" y="22"/>
              </a:lnTo>
              <a:lnTo>
                <a:pt x="8" y="22"/>
              </a:lnTo>
              <a:lnTo>
                <a:pt x="7" y="22"/>
              </a:lnTo>
              <a:lnTo>
                <a:pt x="6" y="22"/>
              </a:lnTo>
              <a:lnTo>
                <a:pt x="5" y="21"/>
              </a:lnTo>
              <a:lnTo>
                <a:pt x="5" y="20"/>
              </a:lnTo>
              <a:lnTo>
                <a:pt x="5" y="18"/>
              </a:lnTo>
              <a:lnTo>
                <a:pt x="5" y="17"/>
              </a:lnTo>
              <a:lnTo>
                <a:pt x="5" y="16"/>
              </a:lnTo>
              <a:lnTo>
                <a:pt x="5" y="15"/>
              </a:lnTo>
              <a:lnTo>
                <a:pt x="4" y="14"/>
              </a:lnTo>
              <a:lnTo>
                <a:pt x="3" y="14"/>
              </a:lnTo>
              <a:lnTo>
                <a:pt x="2" y="14"/>
              </a:lnTo>
              <a:lnTo>
                <a:pt x="1" y="13"/>
              </a:lnTo>
              <a:lnTo>
                <a:pt x="1" y="12"/>
              </a:lnTo>
              <a:lnTo>
                <a:pt x="0" y="11"/>
              </a:lnTo>
              <a:lnTo>
                <a:pt x="1"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314960</xdr:colOff>
      <xdr:row>28</xdr:row>
      <xdr:rowOff>104775</xdr:rowOff>
    </xdr:from>
    <xdr:to>
      <xdr:col>11</xdr:col>
      <xdr:colOff>101600</xdr:colOff>
      <xdr:row>31</xdr:row>
      <xdr:rowOff>38100</xdr:rowOff>
    </xdr:to>
    <xdr:sp>
      <xdr:nvSpPr>
        <xdr:cNvPr id="2185319" name="Freeform 84"/>
        <xdr:cNvSpPr/>
      </xdr:nvSpPr>
      <xdr:spPr>
        <a:xfrm>
          <a:off x="7051040" y="4485640"/>
          <a:ext cx="436880" cy="390525"/>
        </a:xfrm>
        <a:custGeom>
          <a:avLst/>
          <a:gdLst>
            <a:gd name="txL" fmla="*/ 0 w 43"/>
            <a:gd name="txT" fmla="*/ 0 h 45"/>
            <a:gd name="txR" fmla="*/ 43 w 43"/>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43" h="45">
              <a:moveTo>
                <a:pt x="7" y="7"/>
              </a:moveTo>
              <a:lnTo>
                <a:pt x="8" y="7"/>
              </a:lnTo>
              <a:lnTo>
                <a:pt x="9" y="7"/>
              </a:lnTo>
              <a:lnTo>
                <a:pt x="10" y="6"/>
              </a:lnTo>
              <a:lnTo>
                <a:pt x="11" y="6"/>
              </a:lnTo>
              <a:lnTo>
                <a:pt x="12" y="5"/>
              </a:lnTo>
              <a:lnTo>
                <a:pt x="13" y="5"/>
              </a:lnTo>
              <a:lnTo>
                <a:pt x="14" y="4"/>
              </a:lnTo>
              <a:lnTo>
                <a:pt x="15" y="4"/>
              </a:lnTo>
              <a:lnTo>
                <a:pt x="16" y="4"/>
              </a:lnTo>
              <a:lnTo>
                <a:pt x="17" y="4"/>
              </a:lnTo>
              <a:lnTo>
                <a:pt x="18" y="4"/>
              </a:lnTo>
              <a:lnTo>
                <a:pt x="19" y="4"/>
              </a:lnTo>
              <a:lnTo>
                <a:pt x="20" y="3"/>
              </a:lnTo>
              <a:lnTo>
                <a:pt x="20" y="2"/>
              </a:lnTo>
              <a:lnTo>
                <a:pt x="20" y="0"/>
              </a:lnTo>
              <a:lnTo>
                <a:pt x="20" y="1"/>
              </a:lnTo>
              <a:lnTo>
                <a:pt x="21" y="2"/>
              </a:lnTo>
              <a:lnTo>
                <a:pt x="22" y="3"/>
              </a:lnTo>
              <a:lnTo>
                <a:pt x="23" y="4"/>
              </a:lnTo>
              <a:lnTo>
                <a:pt x="23" y="5"/>
              </a:lnTo>
              <a:lnTo>
                <a:pt x="24" y="6"/>
              </a:lnTo>
              <a:lnTo>
                <a:pt x="25" y="7"/>
              </a:lnTo>
              <a:lnTo>
                <a:pt x="25" y="8"/>
              </a:lnTo>
              <a:lnTo>
                <a:pt x="26" y="10"/>
              </a:lnTo>
              <a:lnTo>
                <a:pt x="27" y="10"/>
              </a:lnTo>
              <a:lnTo>
                <a:pt x="27" y="11"/>
              </a:lnTo>
              <a:lnTo>
                <a:pt x="28" y="12"/>
              </a:lnTo>
              <a:lnTo>
                <a:pt x="29" y="13"/>
              </a:lnTo>
              <a:lnTo>
                <a:pt x="30" y="14"/>
              </a:lnTo>
              <a:lnTo>
                <a:pt x="30" y="15"/>
              </a:lnTo>
              <a:lnTo>
                <a:pt x="31" y="16"/>
              </a:lnTo>
              <a:lnTo>
                <a:pt x="32" y="17"/>
              </a:lnTo>
              <a:lnTo>
                <a:pt x="33" y="18"/>
              </a:lnTo>
              <a:lnTo>
                <a:pt x="34" y="19"/>
              </a:lnTo>
              <a:lnTo>
                <a:pt x="35" y="20"/>
              </a:lnTo>
              <a:lnTo>
                <a:pt x="35" y="21"/>
              </a:lnTo>
              <a:lnTo>
                <a:pt x="36" y="23"/>
              </a:lnTo>
              <a:lnTo>
                <a:pt x="37" y="24"/>
              </a:lnTo>
              <a:lnTo>
                <a:pt x="38" y="25"/>
              </a:lnTo>
              <a:lnTo>
                <a:pt x="39" y="27"/>
              </a:lnTo>
              <a:lnTo>
                <a:pt x="41" y="29"/>
              </a:lnTo>
              <a:lnTo>
                <a:pt x="41" y="30"/>
              </a:lnTo>
              <a:lnTo>
                <a:pt x="43" y="33"/>
              </a:lnTo>
              <a:lnTo>
                <a:pt x="42" y="34"/>
              </a:lnTo>
              <a:lnTo>
                <a:pt x="41" y="35"/>
              </a:lnTo>
              <a:lnTo>
                <a:pt x="41" y="36"/>
              </a:lnTo>
              <a:lnTo>
                <a:pt x="40" y="37"/>
              </a:lnTo>
              <a:lnTo>
                <a:pt x="41" y="38"/>
              </a:lnTo>
              <a:lnTo>
                <a:pt x="41" y="39"/>
              </a:lnTo>
              <a:lnTo>
                <a:pt x="42" y="41"/>
              </a:lnTo>
              <a:lnTo>
                <a:pt x="41" y="42"/>
              </a:lnTo>
              <a:lnTo>
                <a:pt x="41" y="45"/>
              </a:lnTo>
              <a:lnTo>
                <a:pt x="39" y="44"/>
              </a:lnTo>
              <a:lnTo>
                <a:pt x="38" y="44"/>
              </a:lnTo>
              <a:lnTo>
                <a:pt x="37" y="44"/>
              </a:lnTo>
              <a:lnTo>
                <a:pt x="36" y="44"/>
              </a:lnTo>
              <a:lnTo>
                <a:pt x="35" y="43"/>
              </a:lnTo>
              <a:lnTo>
                <a:pt x="34" y="43"/>
              </a:lnTo>
              <a:lnTo>
                <a:pt x="33" y="42"/>
              </a:lnTo>
              <a:lnTo>
                <a:pt x="32" y="42"/>
              </a:lnTo>
              <a:lnTo>
                <a:pt x="31" y="42"/>
              </a:lnTo>
              <a:lnTo>
                <a:pt x="30" y="43"/>
              </a:lnTo>
              <a:lnTo>
                <a:pt x="29" y="43"/>
              </a:lnTo>
              <a:lnTo>
                <a:pt x="28" y="44"/>
              </a:lnTo>
              <a:lnTo>
                <a:pt x="27" y="44"/>
              </a:lnTo>
              <a:lnTo>
                <a:pt x="26" y="44"/>
              </a:lnTo>
              <a:lnTo>
                <a:pt x="25" y="45"/>
              </a:lnTo>
              <a:lnTo>
                <a:pt x="23" y="45"/>
              </a:lnTo>
              <a:lnTo>
                <a:pt x="22" y="44"/>
              </a:lnTo>
              <a:lnTo>
                <a:pt x="20" y="44"/>
              </a:lnTo>
              <a:lnTo>
                <a:pt x="19" y="44"/>
              </a:lnTo>
              <a:lnTo>
                <a:pt x="18" y="44"/>
              </a:lnTo>
              <a:lnTo>
                <a:pt x="18" y="43"/>
              </a:lnTo>
              <a:lnTo>
                <a:pt x="17" y="42"/>
              </a:lnTo>
              <a:lnTo>
                <a:pt x="17" y="41"/>
              </a:lnTo>
              <a:lnTo>
                <a:pt x="17" y="40"/>
              </a:lnTo>
              <a:lnTo>
                <a:pt x="17" y="39"/>
              </a:lnTo>
              <a:lnTo>
                <a:pt x="16" y="38"/>
              </a:lnTo>
              <a:lnTo>
                <a:pt x="16" y="37"/>
              </a:lnTo>
              <a:lnTo>
                <a:pt x="16" y="36"/>
              </a:lnTo>
              <a:lnTo>
                <a:pt x="15" y="35"/>
              </a:lnTo>
              <a:lnTo>
                <a:pt x="14" y="33"/>
              </a:lnTo>
              <a:lnTo>
                <a:pt x="13" y="32"/>
              </a:lnTo>
              <a:lnTo>
                <a:pt x="12" y="31"/>
              </a:lnTo>
              <a:lnTo>
                <a:pt x="12" y="30"/>
              </a:lnTo>
              <a:lnTo>
                <a:pt x="12" y="29"/>
              </a:lnTo>
              <a:lnTo>
                <a:pt x="11" y="28"/>
              </a:lnTo>
              <a:lnTo>
                <a:pt x="10" y="28"/>
              </a:lnTo>
              <a:lnTo>
                <a:pt x="8" y="28"/>
              </a:lnTo>
              <a:lnTo>
                <a:pt x="7" y="28"/>
              </a:lnTo>
              <a:lnTo>
                <a:pt x="6" y="28"/>
              </a:lnTo>
              <a:lnTo>
                <a:pt x="5" y="28"/>
              </a:lnTo>
              <a:lnTo>
                <a:pt x="3" y="28"/>
              </a:lnTo>
              <a:lnTo>
                <a:pt x="3" y="27"/>
              </a:lnTo>
              <a:lnTo>
                <a:pt x="2" y="26"/>
              </a:lnTo>
              <a:lnTo>
                <a:pt x="2" y="25"/>
              </a:lnTo>
              <a:lnTo>
                <a:pt x="2" y="24"/>
              </a:lnTo>
              <a:lnTo>
                <a:pt x="2" y="23"/>
              </a:lnTo>
              <a:lnTo>
                <a:pt x="3" y="23"/>
              </a:lnTo>
              <a:lnTo>
                <a:pt x="2" y="21"/>
              </a:lnTo>
              <a:lnTo>
                <a:pt x="1" y="20"/>
              </a:lnTo>
              <a:lnTo>
                <a:pt x="2" y="19"/>
              </a:lnTo>
              <a:lnTo>
                <a:pt x="2" y="18"/>
              </a:lnTo>
              <a:lnTo>
                <a:pt x="0" y="18"/>
              </a:lnTo>
              <a:lnTo>
                <a:pt x="0" y="16"/>
              </a:lnTo>
              <a:lnTo>
                <a:pt x="1" y="15"/>
              </a:lnTo>
              <a:lnTo>
                <a:pt x="0" y="14"/>
              </a:lnTo>
              <a:lnTo>
                <a:pt x="0" y="13"/>
              </a:lnTo>
              <a:lnTo>
                <a:pt x="1" y="12"/>
              </a:lnTo>
              <a:lnTo>
                <a:pt x="2" y="11"/>
              </a:lnTo>
              <a:lnTo>
                <a:pt x="3" y="9"/>
              </a:lnTo>
              <a:lnTo>
                <a:pt x="4" y="10"/>
              </a:lnTo>
              <a:lnTo>
                <a:pt x="5" y="9"/>
              </a:lnTo>
              <a:lnTo>
                <a:pt x="7" y="8"/>
              </a:lnTo>
              <a:lnTo>
                <a:pt x="7" y="7"/>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101600</xdr:colOff>
      <xdr:row>36</xdr:row>
      <xdr:rowOff>85725</xdr:rowOff>
    </xdr:from>
    <xdr:to>
      <xdr:col>10</xdr:col>
      <xdr:colOff>548640</xdr:colOff>
      <xdr:row>40</xdr:row>
      <xdr:rowOff>142875</xdr:rowOff>
    </xdr:to>
    <xdr:sp>
      <xdr:nvSpPr>
        <xdr:cNvPr id="2185320" name="Freeform 85"/>
        <xdr:cNvSpPr/>
      </xdr:nvSpPr>
      <xdr:spPr>
        <a:xfrm>
          <a:off x="6837680" y="5685790"/>
          <a:ext cx="447040" cy="685800"/>
        </a:xfrm>
        <a:custGeom>
          <a:avLst/>
          <a:gdLst>
            <a:gd name="txL" fmla="*/ 0 w 44"/>
            <a:gd name="txT" fmla="*/ 0 h 73"/>
            <a:gd name="txR" fmla="*/ 44 w 44"/>
            <a:gd name="txB" fmla="*/ 73 h 7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4" h="73">
              <a:moveTo>
                <a:pt x="0" y="11"/>
              </a:moveTo>
              <a:lnTo>
                <a:pt x="0" y="10"/>
              </a:lnTo>
              <a:lnTo>
                <a:pt x="1" y="9"/>
              </a:lnTo>
              <a:lnTo>
                <a:pt x="1" y="7"/>
              </a:lnTo>
              <a:lnTo>
                <a:pt x="1" y="6"/>
              </a:lnTo>
              <a:lnTo>
                <a:pt x="3" y="7"/>
              </a:lnTo>
              <a:lnTo>
                <a:pt x="4" y="7"/>
              </a:lnTo>
              <a:lnTo>
                <a:pt x="6" y="7"/>
              </a:lnTo>
              <a:lnTo>
                <a:pt x="7" y="7"/>
              </a:lnTo>
              <a:lnTo>
                <a:pt x="8" y="7"/>
              </a:lnTo>
              <a:lnTo>
                <a:pt x="9" y="7"/>
              </a:lnTo>
              <a:lnTo>
                <a:pt x="10" y="8"/>
              </a:lnTo>
              <a:lnTo>
                <a:pt x="10" y="9"/>
              </a:lnTo>
              <a:lnTo>
                <a:pt x="11" y="11"/>
              </a:lnTo>
              <a:lnTo>
                <a:pt x="13" y="12"/>
              </a:lnTo>
              <a:lnTo>
                <a:pt x="14" y="11"/>
              </a:lnTo>
              <a:lnTo>
                <a:pt x="15" y="10"/>
              </a:lnTo>
              <a:lnTo>
                <a:pt x="16" y="10"/>
              </a:lnTo>
              <a:lnTo>
                <a:pt x="18" y="10"/>
              </a:lnTo>
              <a:lnTo>
                <a:pt x="19" y="10"/>
              </a:lnTo>
              <a:lnTo>
                <a:pt x="19" y="11"/>
              </a:lnTo>
              <a:lnTo>
                <a:pt x="20" y="13"/>
              </a:lnTo>
              <a:lnTo>
                <a:pt x="21" y="13"/>
              </a:lnTo>
              <a:lnTo>
                <a:pt x="22" y="11"/>
              </a:lnTo>
              <a:lnTo>
                <a:pt x="23" y="11"/>
              </a:lnTo>
              <a:lnTo>
                <a:pt x="24" y="10"/>
              </a:lnTo>
              <a:lnTo>
                <a:pt x="25" y="9"/>
              </a:lnTo>
              <a:lnTo>
                <a:pt x="25" y="8"/>
              </a:lnTo>
              <a:lnTo>
                <a:pt x="26" y="7"/>
              </a:lnTo>
              <a:lnTo>
                <a:pt x="26" y="6"/>
              </a:lnTo>
              <a:lnTo>
                <a:pt x="26" y="5"/>
              </a:lnTo>
              <a:lnTo>
                <a:pt x="26" y="4"/>
              </a:lnTo>
              <a:lnTo>
                <a:pt x="27" y="4"/>
              </a:lnTo>
              <a:lnTo>
                <a:pt x="27" y="3"/>
              </a:lnTo>
              <a:lnTo>
                <a:pt x="28" y="2"/>
              </a:lnTo>
              <a:lnTo>
                <a:pt x="28" y="1"/>
              </a:lnTo>
              <a:lnTo>
                <a:pt x="29" y="0"/>
              </a:lnTo>
              <a:lnTo>
                <a:pt x="30" y="2"/>
              </a:lnTo>
              <a:lnTo>
                <a:pt x="32" y="2"/>
              </a:lnTo>
              <a:lnTo>
                <a:pt x="33" y="2"/>
              </a:lnTo>
              <a:lnTo>
                <a:pt x="35" y="3"/>
              </a:lnTo>
              <a:lnTo>
                <a:pt x="37" y="3"/>
              </a:lnTo>
              <a:lnTo>
                <a:pt x="38" y="4"/>
              </a:lnTo>
              <a:lnTo>
                <a:pt x="37" y="5"/>
              </a:lnTo>
              <a:lnTo>
                <a:pt x="38" y="6"/>
              </a:lnTo>
              <a:lnTo>
                <a:pt x="39" y="6"/>
              </a:lnTo>
              <a:lnTo>
                <a:pt x="40" y="7"/>
              </a:lnTo>
              <a:lnTo>
                <a:pt x="41" y="7"/>
              </a:lnTo>
              <a:lnTo>
                <a:pt x="41" y="8"/>
              </a:lnTo>
              <a:lnTo>
                <a:pt x="41" y="9"/>
              </a:lnTo>
              <a:lnTo>
                <a:pt x="40" y="10"/>
              </a:lnTo>
              <a:lnTo>
                <a:pt x="40" y="11"/>
              </a:lnTo>
              <a:lnTo>
                <a:pt x="40" y="13"/>
              </a:lnTo>
              <a:lnTo>
                <a:pt x="39" y="14"/>
              </a:lnTo>
              <a:lnTo>
                <a:pt x="39" y="15"/>
              </a:lnTo>
              <a:lnTo>
                <a:pt x="39" y="16"/>
              </a:lnTo>
              <a:lnTo>
                <a:pt x="39" y="17"/>
              </a:lnTo>
              <a:lnTo>
                <a:pt x="40" y="18"/>
              </a:lnTo>
              <a:lnTo>
                <a:pt x="41" y="19"/>
              </a:lnTo>
              <a:lnTo>
                <a:pt x="41" y="20"/>
              </a:lnTo>
              <a:lnTo>
                <a:pt x="42" y="21"/>
              </a:lnTo>
              <a:lnTo>
                <a:pt x="42" y="22"/>
              </a:lnTo>
              <a:lnTo>
                <a:pt x="43" y="23"/>
              </a:lnTo>
              <a:lnTo>
                <a:pt x="44" y="25"/>
              </a:lnTo>
              <a:lnTo>
                <a:pt x="42" y="28"/>
              </a:lnTo>
              <a:lnTo>
                <a:pt x="41" y="29"/>
              </a:lnTo>
              <a:lnTo>
                <a:pt x="40" y="30"/>
              </a:lnTo>
              <a:lnTo>
                <a:pt x="39" y="31"/>
              </a:lnTo>
              <a:lnTo>
                <a:pt x="40" y="32"/>
              </a:lnTo>
              <a:lnTo>
                <a:pt x="41" y="33"/>
              </a:lnTo>
              <a:lnTo>
                <a:pt x="42" y="33"/>
              </a:lnTo>
              <a:lnTo>
                <a:pt x="43" y="33"/>
              </a:lnTo>
              <a:lnTo>
                <a:pt x="44" y="34"/>
              </a:lnTo>
              <a:lnTo>
                <a:pt x="44" y="35"/>
              </a:lnTo>
              <a:lnTo>
                <a:pt x="44" y="36"/>
              </a:lnTo>
              <a:lnTo>
                <a:pt x="43" y="38"/>
              </a:lnTo>
              <a:lnTo>
                <a:pt x="43" y="39"/>
              </a:lnTo>
              <a:lnTo>
                <a:pt x="43" y="40"/>
              </a:lnTo>
              <a:lnTo>
                <a:pt x="44" y="41"/>
              </a:lnTo>
              <a:lnTo>
                <a:pt x="44" y="42"/>
              </a:lnTo>
              <a:lnTo>
                <a:pt x="44" y="43"/>
              </a:lnTo>
              <a:lnTo>
                <a:pt x="44" y="44"/>
              </a:lnTo>
              <a:lnTo>
                <a:pt x="44" y="45"/>
              </a:lnTo>
              <a:lnTo>
                <a:pt x="43" y="46"/>
              </a:lnTo>
              <a:lnTo>
                <a:pt x="42" y="46"/>
              </a:lnTo>
              <a:lnTo>
                <a:pt x="42" y="47"/>
              </a:lnTo>
              <a:lnTo>
                <a:pt x="41" y="48"/>
              </a:lnTo>
              <a:lnTo>
                <a:pt x="42" y="49"/>
              </a:lnTo>
              <a:lnTo>
                <a:pt x="41" y="50"/>
              </a:lnTo>
              <a:lnTo>
                <a:pt x="42" y="51"/>
              </a:lnTo>
              <a:lnTo>
                <a:pt x="42" y="52"/>
              </a:lnTo>
              <a:lnTo>
                <a:pt x="42" y="54"/>
              </a:lnTo>
              <a:lnTo>
                <a:pt x="41" y="53"/>
              </a:lnTo>
              <a:lnTo>
                <a:pt x="40" y="53"/>
              </a:lnTo>
              <a:lnTo>
                <a:pt x="39" y="52"/>
              </a:lnTo>
              <a:lnTo>
                <a:pt x="38" y="51"/>
              </a:lnTo>
              <a:lnTo>
                <a:pt x="37" y="50"/>
              </a:lnTo>
              <a:lnTo>
                <a:pt x="36" y="49"/>
              </a:lnTo>
              <a:lnTo>
                <a:pt x="35" y="48"/>
              </a:lnTo>
              <a:lnTo>
                <a:pt x="34" y="47"/>
              </a:lnTo>
              <a:lnTo>
                <a:pt x="33" y="47"/>
              </a:lnTo>
              <a:lnTo>
                <a:pt x="32" y="47"/>
              </a:lnTo>
              <a:lnTo>
                <a:pt x="32" y="48"/>
              </a:lnTo>
              <a:lnTo>
                <a:pt x="31" y="49"/>
              </a:lnTo>
              <a:lnTo>
                <a:pt x="30" y="49"/>
              </a:lnTo>
              <a:lnTo>
                <a:pt x="29" y="50"/>
              </a:lnTo>
              <a:lnTo>
                <a:pt x="28" y="51"/>
              </a:lnTo>
              <a:lnTo>
                <a:pt x="28" y="52"/>
              </a:lnTo>
              <a:lnTo>
                <a:pt x="27" y="52"/>
              </a:lnTo>
              <a:lnTo>
                <a:pt x="26" y="54"/>
              </a:lnTo>
              <a:lnTo>
                <a:pt x="25" y="55"/>
              </a:lnTo>
              <a:lnTo>
                <a:pt x="24" y="56"/>
              </a:lnTo>
              <a:lnTo>
                <a:pt x="24" y="57"/>
              </a:lnTo>
              <a:lnTo>
                <a:pt x="24" y="58"/>
              </a:lnTo>
              <a:lnTo>
                <a:pt x="24" y="59"/>
              </a:lnTo>
              <a:lnTo>
                <a:pt x="23" y="60"/>
              </a:lnTo>
              <a:lnTo>
                <a:pt x="22" y="62"/>
              </a:lnTo>
              <a:lnTo>
                <a:pt x="22" y="63"/>
              </a:lnTo>
              <a:lnTo>
                <a:pt x="21" y="64"/>
              </a:lnTo>
              <a:lnTo>
                <a:pt x="21" y="65"/>
              </a:lnTo>
              <a:lnTo>
                <a:pt x="21" y="66"/>
              </a:lnTo>
              <a:lnTo>
                <a:pt x="20" y="67"/>
              </a:lnTo>
              <a:lnTo>
                <a:pt x="20" y="69"/>
              </a:lnTo>
              <a:lnTo>
                <a:pt x="20" y="70"/>
              </a:lnTo>
              <a:lnTo>
                <a:pt x="20" y="71"/>
              </a:lnTo>
              <a:lnTo>
                <a:pt x="19" y="72"/>
              </a:lnTo>
              <a:lnTo>
                <a:pt x="18" y="73"/>
              </a:lnTo>
              <a:lnTo>
                <a:pt x="16" y="73"/>
              </a:lnTo>
              <a:lnTo>
                <a:pt x="15" y="73"/>
              </a:lnTo>
              <a:lnTo>
                <a:pt x="14" y="72"/>
              </a:lnTo>
              <a:lnTo>
                <a:pt x="14" y="71"/>
              </a:lnTo>
              <a:lnTo>
                <a:pt x="14" y="70"/>
              </a:lnTo>
              <a:lnTo>
                <a:pt x="14" y="68"/>
              </a:lnTo>
              <a:lnTo>
                <a:pt x="13" y="67"/>
              </a:lnTo>
              <a:lnTo>
                <a:pt x="13" y="66"/>
              </a:lnTo>
              <a:lnTo>
                <a:pt x="13" y="64"/>
              </a:lnTo>
              <a:lnTo>
                <a:pt x="12" y="63"/>
              </a:lnTo>
              <a:lnTo>
                <a:pt x="12" y="62"/>
              </a:lnTo>
              <a:lnTo>
                <a:pt x="12" y="61"/>
              </a:lnTo>
              <a:lnTo>
                <a:pt x="11" y="60"/>
              </a:lnTo>
              <a:lnTo>
                <a:pt x="11" y="59"/>
              </a:lnTo>
              <a:lnTo>
                <a:pt x="11" y="58"/>
              </a:lnTo>
              <a:lnTo>
                <a:pt x="11" y="56"/>
              </a:lnTo>
              <a:lnTo>
                <a:pt x="10" y="55"/>
              </a:lnTo>
              <a:lnTo>
                <a:pt x="10" y="54"/>
              </a:lnTo>
              <a:lnTo>
                <a:pt x="10" y="53"/>
              </a:lnTo>
              <a:lnTo>
                <a:pt x="10" y="52"/>
              </a:lnTo>
              <a:lnTo>
                <a:pt x="10" y="51"/>
              </a:lnTo>
              <a:lnTo>
                <a:pt x="9" y="50"/>
              </a:lnTo>
              <a:lnTo>
                <a:pt x="9" y="49"/>
              </a:lnTo>
              <a:lnTo>
                <a:pt x="8" y="48"/>
              </a:lnTo>
              <a:lnTo>
                <a:pt x="8" y="46"/>
              </a:lnTo>
              <a:lnTo>
                <a:pt x="8" y="45"/>
              </a:lnTo>
              <a:lnTo>
                <a:pt x="7" y="43"/>
              </a:lnTo>
              <a:lnTo>
                <a:pt x="7" y="42"/>
              </a:lnTo>
              <a:lnTo>
                <a:pt x="7" y="41"/>
              </a:lnTo>
              <a:lnTo>
                <a:pt x="8" y="39"/>
              </a:lnTo>
              <a:lnTo>
                <a:pt x="8" y="38"/>
              </a:lnTo>
              <a:lnTo>
                <a:pt x="8" y="37"/>
              </a:lnTo>
              <a:lnTo>
                <a:pt x="8" y="36"/>
              </a:lnTo>
              <a:lnTo>
                <a:pt x="9" y="34"/>
              </a:lnTo>
              <a:lnTo>
                <a:pt x="9" y="33"/>
              </a:lnTo>
              <a:lnTo>
                <a:pt x="8" y="33"/>
              </a:lnTo>
              <a:lnTo>
                <a:pt x="7" y="33"/>
              </a:lnTo>
              <a:lnTo>
                <a:pt x="6" y="33"/>
              </a:lnTo>
              <a:lnTo>
                <a:pt x="5" y="33"/>
              </a:lnTo>
              <a:lnTo>
                <a:pt x="4" y="31"/>
              </a:lnTo>
              <a:lnTo>
                <a:pt x="4" y="30"/>
              </a:lnTo>
              <a:lnTo>
                <a:pt x="4" y="28"/>
              </a:lnTo>
              <a:lnTo>
                <a:pt x="4" y="27"/>
              </a:lnTo>
              <a:lnTo>
                <a:pt x="3" y="26"/>
              </a:lnTo>
              <a:lnTo>
                <a:pt x="3" y="24"/>
              </a:lnTo>
              <a:lnTo>
                <a:pt x="2" y="22"/>
              </a:lnTo>
              <a:lnTo>
                <a:pt x="2" y="20"/>
              </a:lnTo>
              <a:lnTo>
                <a:pt x="2" y="19"/>
              </a:lnTo>
              <a:lnTo>
                <a:pt x="1" y="18"/>
              </a:lnTo>
              <a:lnTo>
                <a:pt x="1" y="16"/>
              </a:lnTo>
              <a:lnTo>
                <a:pt x="1" y="15"/>
              </a:lnTo>
              <a:lnTo>
                <a:pt x="1" y="13"/>
              </a:lnTo>
              <a:lnTo>
                <a:pt x="0" y="1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254000</xdr:colOff>
      <xdr:row>30</xdr:row>
      <xdr:rowOff>95250</xdr:rowOff>
    </xdr:from>
    <xdr:to>
      <xdr:col>11</xdr:col>
      <xdr:colOff>91440</xdr:colOff>
      <xdr:row>35</xdr:row>
      <xdr:rowOff>47625</xdr:rowOff>
    </xdr:to>
    <xdr:sp>
      <xdr:nvSpPr>
        <xdr:cNvPr id="2185321" name="Freeform 86"/>
        <xdr:cNvSpPr/>
      </xdr:nvSpPr>
      <xdr:spPr>
        <a:xfrm>
          <a:off x="6990080" y="4780915"/>
          <a:ext cx="487680" cy="714375"/>
        </a:xfrm>
        <a:custGeom>
          <a:avLst/>
          <a:gdLst>
            <a:gd name="txL" fmla="*/ 0 w 48"/>
            <a:gd name="txT" fmla="*/ 0 h 81"/>
            <a:gd name="txR" fmla="*/ 48 w 48"/>
            <a:gd name="txB" fmla="*/ 81 h 8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8" h="81">
              <a:moveTo>
                <a:pt x="0" y="6"/>
              </a:moveTo>
              <a:lnTo>
                <a:pt x="1" y="6"/>
              </a:lnTo>
              <a:lnTo>
                <a:pt x="2" y="5"/>
              </a:lnTo>
              <a:lnTo>
                <a:pt x="3" y="6"/>
              </a:lnTo>
              <a:lnTo>
                <a:pt x="4" y="6"/>
              </a:lnTo>
              <a:lnTo>
                <a:pt x="5" y="5"/>
              </a:lnTo>
              <a:lnTo>
                <a:pt x="6" y="5"/>
              </a:lnTo>
              <a:lnTo>
                <a:pt x="7" y="5"/>
              </a:lnTo>
              <a:lnTo>
                <a:pt x="8" y="6"/>
              </a:lnTo>
              <a:lnTo>
                <a:pt x="9" y="6"/>
              </a:lnTo>
              <a:lnTo>
                <a:pt x="10" y="7"/>
              </a:lnTo>
              <a:lnTo>
                <a:pt x="11" y="8"/>
              </a:lnTo>
              <a:lnTo>
                <a:pt x="12" y="7"/>
              </a:lnTo>
              <a:lnTo>
                <a:pt x="12" y="6"/>
              </a:lnTo>
              <a:lnTo>
                <a:pt x="12" y="5"/>
              </a:lnTo>
              <a:lnTo>
                <a:pt x="14" y="4"/>
              </a:lnTo>
              <a:lnTo>
                <a:pt x="15" y="3"/>
              </a:lnTo>
              <a:lnTo>
                <a:pt x="17" y="2"/>
              </a:lnTo>
              <a:lnTo>
                <a:pt x="18" y="2"/>
              </a:lnTo>
              <a:lnTo>
                <a:pt x="18" y="1"/>
              </a:lnTo>
              <a:lnTo>
                <a:pt x="20" y="0"/>
              </a:lnTo>
              <a:lnTo>
                <a:pt x="21" y="2"/>
              </a:lnTo>
              <a:lnTo>
                <a:pt x="22" y="3"/>
              </a:lnTo>
              <a:lnTo>
                <a:pt x="22" y="4"/>
              </a:lnTo>
              <a:lnTo>
                <a:pt x="22" y="5"/>
              </a:lnTo>
              <a:lnTo>
                <a:pt x="23" y="6"/>
              </a:lnTo>
              <a:lnTo>
                <a:pt x="23" y="7"/>
              </a:lnTo>
              <a:lnTo>
                <a:pt x="23" y="8"/>
              </a:lnTo>
              <a:lnTo>
                <a:pt x="23" y="9"/>
              </a:lnTo>
              <a:lnTo>
                <a:pt x="24" y="10"/>
              </a:lnTo>
              <a:lnTo>
                <a:pt x="24" y="11"/>
              </a:lnTo>
              <a:lnTo>
                <a:pt x="25" y="11"/>
              </a:lnTo>
              <a:lnTo>
                <a:pt x="26" y="11"/>
              </a:lnTo>
              <a:lnTo>
                <a:pt x="28" y="11"/>
              </a:lnTo>
              <a:lnTo>
                <a:pt x="29" y="12"/>
              </a:lnTo>
              <a:lnTo>
                <a:pt x="31" y="12"/>
              </a:lnTo>
              <a:lnTo>
                <a:pt x="32" y="11"/>
              </a:lnTo>
              <a:lnTo>
                <a:pt x="33" y="11"/>
              </a:lnTo>
              <a:lnTo>
                <a:pt x="34" y="11"/>
              </a:lnTo>
              <a:lnTo>
                <a:pt x="35" y="10"/>
              </a:lnTo>
              <a:lnTo>
                <a:pt x="36" y="10"/>
              </a:lnTo>
              <a:lnTo>
                <a:pt x="37" y="9"/>
              </a:lnTo>
              <a:lnTo>
                <a:pt x="38" y="9"/>
              </a:lnTo>
              <a:lnTo>
                <a:pt x="39" y="9"/>
              </a:lnTo>
              <a:lnTo>
                <a:pt x="40" y="10"/>
              </a:lnTo>
              <a:lnTo>
                <a:pt x="41" y="10"/>
              </a:lnTo>
              <a:lnTo>
                <a:pt x="42" y="11"/>
              </a:lnTo>
              <a:lnTo>
                <a:pt x="43" y="11"/>
              </a:lnTo>
              <a:lnTo>
                <a:pt x="44" y="11"/>
              </a:lnTo>
              <a:lnTo>
                <a:pt x="45" y="11"/>
              </a:lnTo>
              <a:lnTo>
                <a:pt x="47" y="12"/>
              </a:lnTo>
              <a:lnTo>
                <a:pt x="47" y="9"/>
              </a:lnTo>
              <a:lnTo>
                <a:pt x="48" y="8"/>
              </a:lnTo>
              <a:lnTo>
                <a:pt x="48" y="9"/>
              </a:lnTo>
              <a:lnTo>
                <a:pt x="48" y="10"/>
              </a:lnTo>
              <a:lnTo>
                <a:pt x="48" y="12"/>
              </a:lnTo>
              <a:lnTo>
                <a:pt x="47" y="14"/>
              </a:lnTo>
              <a:lnTo>
                <a:pt x="47" y="16"/>
              </a:lnTo>
              <a:lnTo>
                <a:pt x="46" y="16"/>
              </a:lnTo>
              <a:lnTo>
                <a:pt x="45" y="17"/>
              </a:lnTo>
              <a:lnTo>
                <a:pt x="45" y="18"/>
              </a:lnTo>
              <a:lnTo>
                <a:pt x="45" y="20"/>
              </a:lnTo>
              <a:lnTo>
                <a:pt x="45" y="21"/>
              </a:lnTo>
              <a:lnTo>
                <a:pt x="44" y="22"/>
              </a:lnTo>
              <a:lnTo>
                <a:pt x="44" y="23"/>
              </a:lnTo>
              <a:lnTo>
                <a:pt x="43" y="23"/>
              </a:lnTo>
              <a:lnTo>
                <a:pt x="42" y="24"/>
              </a:lnTo>
              <a:lnTo>
                <a:pt x="41" y="25"/>
              </a:lnTo>
              <a:lnTo>
                <a:pt x="41" y="26"/>
              </a:lnTo>
              <a:lnTo>
                <a:pt x="40" y="28"/>
              </a:lnTo>
              <a:lnTo>
                <a:pt x="40" y="29"/>
              </a:lnTo>
              <a:lnTo>
                <a:pt x="39" y="31"/>
              </a:lnTo>
              <a:lnTo>
                <a:pt x="40" y="32"/>
              </a:lnTo>
              <a:lnTo>
                <a:pt x="39" y="33"/>
              </a:lnTo>
              <a:lnTo>
                <a:pt x="40" y="34"/>
              </a:lnTo>
              <a:lnTo>
                <a:pt x="38" y="34"/>
              </a:lnTo>
              <a:lnTo>
                <a:pt x="37" y="34"/>
              </a:lnTo>
              <a:lnTo>
                <a:pt x="36" y="35"/>
              </a:lnTo>
              <a:lnTo>
                <a:pt x="37" y="36"/>
              </a:lnTo>
              <a:lnTo>
                <a:pt x="37" y="37"/>
              </a:lnTo>
              <a:lnTo>
                <a:pt x="37" y="38"/>
              </a:lnTo>
              <a:lnTo>
                <a:pt x="36" y="39"/>
              </a:lnTo>
              <a:lnTo>
                <a:pt x="35" y="40"/>
              </a:lnTo>
              <a:lnTo>
                <a:pt x="34" y="41"/>
              </a:lnTo>
              <a:lnTo>
                <a:pt x="33" y="41"/>
              </a:lnTo>
              <a:lnTo>
                <a:pt x="33" y="42"/>
              </a:lnTo>
              <a:lnTo>
                <a:pt x="32" y="43"/>
              </a:lnTo>
              <a:lnTo>
                <a:pt x="31" y="44"/>
              </a:lnTo>
              <a:lnTo>
                <a:pt x="31" y="45"/>
              </a:lnTo>
              <a:lnTo>
                <a:pt x="32" y="46"/>
              </a:lnTo>
              <a:lnTo>
                <a:pt x="32" y="47"/>
              </a:lnTo>
              <a:lnTo>
                <a:pt x="33" y="48"/>
              </a:lnTo>
              <a:lnTo>
                <a:pt x="34" y="49"/>
              </a:lnTo>
              <a:lnTo>
                <a:pt x="35" y="50"/>
              </a:lnTo>
              <a:lnTo>
                <a:pt x="36" y="50"/>
              </a:lnTo>
              <a:lnTo>
                <a:pt x="37" y="51"/>
              </a:lnTo>
              <a:lnTo>
                <a:pt x="38" y="52"/>
              </a:lnTo>
              <a:lnTo>
                <a:pt x="38" y="53"/>
              </a:lnTo>
              <a:lnTo>
                <a:pt x="38" y="54"/>
              </a:lnTo>
              <a:lnTo>
                <a:pt x="38" y="55"/>
              </a:lnTo>
              <a:lnTo>
                <a:pt x="37" y="56"/>
              </a:lnTo>
              <a:lnTo>
                <a:pt x="36" y="57"/>
              </a:lnTo>
              <a:lnTo>
                <a:pt x="35" y="57"/>
              </a:lnTo>
              <a:lnTo>
                <a:pt x="32" y="57"/>
              </a:lnTo>
              <a:lnTo>
                <a:pt x="32" y="58"/>
              </a:lnTo>
              <a:lnTo>
                <a:pt x="32" y="59"/>
              </a:lnTo>
              <a:lnTo>
                <a:pt x="31" y="61"/>
              </a:lnTo>
              <a:lnTo>
                <a:pt x="31" y="62"/>
              </a:lnTo>
              <a:lnTo>
                <a:pt x="31" y="64"/>
              </a:lnTo>
              <a:lnTo>
                <a:pt x="30" y="65"/>
              </a:lnTo>
              <a:lnTo>
                <a:pt x="30" y="67"/>
              </a:lnTo>
              <a:lnTo>
                <a:pt x="29" y="68"/>
              </a:lnTo>
              <a:lnTo>
                <a:pt x="29" y="69"/>
              </a:lnTo>
              <a:lnTo>
                <a:pt x="28" y="70"/>
              </a:lnTo>
              <a:lnTo>
                <a:pt x="27" y="71"/>
              </a:lnTo>
              <a:lnTo>
                <a:pt x="28" y="72"/>
              </a:lnTo>
              <a:lnTo>
                <a:pt x="29" y="73"/>
              </a:lnTo>
              <a:lnTo>
                <a:pt x="28" y="74"/>
              </a:lnTo>
              <a:lnTo>
                <a:pt x="28" y="75"/>
              </a:lnTo>
              <a:lnTo>
                <a:pt x="27" y="76"/>
              </a:lnTo>
              <a:lnTo>
                <a:pt x="26" y="77"/>
              </a:lnTo>
              <a:lnTo>
                <a:pt x="24" y="78"/>
              </a:lnTo>
              <a:lnTo>
                <a:pt x="22" y="78"/>
              </a:lnTo>
              <a:lnTo>
                <a:pt x="21" y="77"/>
              </a:lnTo>
              <a:lnTo>
                <a:pt x="21" y="78"/>
              </a:lnTo>
              <a:lnTo>
                <a:pt x="21" y="79"/>
              </a:lnTo>
              <a:lnTo>
                <a:pt x="20" y="81"/>
              </a:lnTo>
              <a:lnTo>
                <a:pt x="18" y="81"/>
              </a:lnTo>
              <a:lnTo>
                <a:pt x="17" y="81"/>
              </a:lnTo>
              <a:lnTo>
                <a:pt x="17" y="80"/>
              </a:lnTo>
              <a:lnTo>
                <a:pt x="16" y="79"/>
              </a:lnTo>
              <a:lnTo>
                <a:pt x="15" y="80"/>
              </a:lnTo>
              <a:lnTo>
                <a:pt x="14" y="80"/>
              </a:lnTo>
              <a:lnTo>
                <a:pt x="12" y="79"/>
              </a:lnTo>
              <a:lnTo>
                <a:pt x="11" y="79"/>
              </a:lnTo>
              <a:lnTo>
                <a:pt x="10" y="79"/>
              </a:lnTo>
              <a:lnTo>
                <a:pt x="6" y="76"/>
              </a:lnTo>
              <a:lnTo>
                <a:pt x="5" y="75"/>
              </a:lnTo>
              <a:lnTo>
                <a:pt x="4" y="75"/>
              </a:lnTo>
              <a:lnTo>
                <a:pt x="2" y="74"/>
              </a:lnTo>
              <a:lnTo>
                <a:pt x="3" y="72"/>
              </a:lnTo>
              <a:lnTo>
                <a:pt x="3" y="70"/>
              </a:lnTo>
              <a:lnTo>
                <a:pt x="4" y="69"/>
              </a:lnTo>
              <a:lnTo>
                <a:pt x="3" y="69"/>
              </a:lnTo>
              <a:lnTo>
                <a:pt x="1" y="69"/>
              </a:lnTo>
              <a:lnTo>
                <a:pt x="2" y="68"/>
              </a:lnTo>
              <a:lnTo>
                <a:pt x="2" y="66"/>
              </a:lnTo>
              <a:lnTo>
                <a:pt x="2" y="65"/>
              </a:lnTo>
              <a:lnTo>
                <a:pt x="4" y="63"/>
              </a:lnTo>
              <a:lnTo>
                <a:pt x="4" y="62"/>
              </a:lnTo>
              <a:lnTo>
                <a:pt x="5" y="62"/>
              </a:lnTo>
              <a:lnTo>
                <a:pt x="6" y="61"/>
              </a:lnTo>
              <a:lnTo>
                <a:pt x="7" y="60"/>
              </a:lnTo>
              <a:lnTo>
                <a:pt x="8" y="59"/>
              </a:lnTo>
              <a:lnTo>
                <a:pt x="9" y="59"/>
              </a:lnTo>
              <a:lnTo>
                <a:pt x="9" y="58"/>
              </a:lnTo>
              <a:lnTo>
                <a:pt x="10" y="57"/>
              </a:lnTo>
              <a:lnTo>
                <a:pt x="10" y="55"/>
              </a:lnTo>
              <a:lnTo>
                <a:pt x="11" y="54"/>
              </a:lnTo>
              <a:lnTo>
                <a:pt x="11" y="53"/>
              </a:lnTo>
              <a:lnTo>
                <a:pt x="12" y="52"/>
              </a:lnTo>
              <a:lnTo>
                <a:pt x="13" y="51"/>
              </a:lnTo>
              <a:lnTo>
                <a:pt x="13" y="49"/>
              </a:lnTo>
              <a:lnTo>
                <a:pt x="15" y="49"/>
              </a:lnTo>
              <a:lnTo>
                <a:pt x="16" y="48"/>
              </a:lnTo>
              <a:lnTo>
                <a:pt x="15" y="47"/>
              </a:lnTo>
              <a:lnTo>
                <a:pt x="15" y="46"/>
              </a:lnTo>
              <a:lnTo>
                <a:pt x="16" y="45"/>
              </a:lnTo>
              <a:lnTo>
                <a:pt x="16" y="43"/>
              </a:lnTo>
              <a:lnTo>
                <a:pt x="16" y="42"/>
              </a:lnTo>
              <a:lnTo>
                <a:pt x="16" y="41"/>
              </a:lnTo>
              <a:lnTo>
                <a:pt x="17" y="40"/>
              </a:lnTo>
              <a:lnTo>
                <a:pt x="17" y="39"/>
              </a:lnTo>
              <a:lnTo>
                <a:pt x="17" y="38"/>
              </a:lnTo>
              <a:lnTo>
                <a:pt x="17" y="37"/>
              </a:lnTo>
              <a:lnTo>
                <a:pt x="17" y="35"/>
              </a:lnTo>
              <a:lnTo>
                <a:pt x="17" y="33"/>
              </a:lnTo>
              <a:lnTo>
                <a:pt x="17" y="32"/>
              </a:lnTo>
              <a:lnTo>
                <a:pt x="16" y="31"/>
              </a:lnTo>
              <a:lnTo>
                <a:pt x="16" y="29"/>
              </a:lnTo>
              <a:lnTo>
                <a:pt x="15" y="27"/>
              </a:lnTo>
              <a:lnTo>
                <a:pt x="15" y="26"/>
              </a:lnTo>
              <a:lnTo>
                <a:pt x="15" y="25"/>
              </a:lnTo>
              <a:lnTo>
                <a:pt x="15" y="24"/>
              </a:lnTo>
              <a:lnTo>
                <a:pt x="14" y="23"/>
              </a:lnTo>
              <a:lnTo>
                <a:pt x="14" y="22"/>
              </a:lnTo>
              <a:lnTo>
                <a:pt x="13" y="21"/>
              </a:lnTo>
              <a:lnTo>
                <a:pt x="12" y="19"/>
              </a:lnTo>
              <a:lnTo>
                <a:pt x="12" y="18"/>
              </a:lnTo>
              <a:lnTo>
                <a:pt x="12" y="17"/>
              </a:lnTo>
              <a:lnTo>
                <a:pt x="11" y="16"/>
              </a:lnTo>
              <a:lnTo>
                <a:pt x="11" y="15"/>
              </a:lnTo>
              <a:lnTo>
                <a:pt x="10" y="15"/>
              </a:lnTo>
              <a:lnTo>
                <a:pt x="9" y="14"/>
              </a:lnTo>
              <a:lnTo>
                <a:pt x="7" y="13"/>
              </a:lnTo>
              <a:lnTo>
                <a:pt x="6" y="13"/>
              </a:lnTo>
              <a:lnTo>
                <a:pt x="5" y="12"/>
              </a:lnTo>
              <a:lnTo>
                <a:pt x="4" y="12"/>
              </a:lnTo>
              <a:lnTo>
                <a:pt x="4" y="10"/>
              </a:lnTo>
              <a:lnTo>
                <a:pt x="3" y="10"/>
              </a:lnTo>
              <a:lnTo>
                <a:pt x="2" y="9"/>
              </a:lnTo>
              <a:lnTo>
                <a:pt x="1" y="8"/>
              </a:lnTo>
              <a:lnTo>
                <a:pt x="0" y="7"/>
              </a:lnTo>
              <a:lnTo>
                <a:pt x="0"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609600</xdr:colOff>
      <xdr:row>28</xdr:row>
      <xdr:rowOff>85725</xdr:rowOff>
    </xdr:from>
    <xdr:to>
      <xdr:col>10</xdr:col>
      <xdr:colOff>457200</xdr:colOff>
      <xdr:row>31</xdr:row>
      <xdr:rowOff>9525</xdr:rowOff>
    </xdr:to>
    <xdr:sp>
      <xdr:nvSpPr>
        <xdr:cNvPr id="2185322" name="Freeform 87"/>
        <xdr:cNvSpPr/>
      </xdr:nvSpPr>
      <xdr:spPr>
        <a:xfrm>
          <a:off x="6695440" y="4466590"/>
          <a:ext cx="497840" cy="381000"/>
        </a:xfrm>
        <a:custGeom>
          <a:avLst/>
          <a:gdLst>
            <a:gd name="txL" fmla="*/ 0 w 49"/>
            <a:gd name="txT" fmla="*/ 0 h 44"/>
            <a:gd name="txR" fmla="*/ 49 w 49"/>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9" h="44">
              <a:moveTo>
                <a:pt x="0" y="7"/>
              </a:moveTo>
              <a:lnTo>
                <a:pt x="1" y="6"/>
              </a:lnTo>
              <a:lnTo>
                <a:pt x="1" y="5"/>
              </a:lnTo>
              <a:lnTo>
                <a:pt x="1" y="4"/>
              </a:lnTo>
              <a:lnTo>
                <a:pt x="2" y="5"/>
              </a:lnTo>
              <a:lnTo>
                <a:pt x="2" y="6"/>
              </a:lnTo>
              <a:lnTo>
                <a:pt x="4" y="6"/>
              </a:lnTo>
              <a:lnTo>
                <a:pt x="4" y="5"/>
              </a:lnTo>
              <a:lnTo>
                <a:pt x="5" y="4"/>
              </a:lnTo>
              <a:lnTo>
                <a:pt x="7" y="4"/>
              </a:lnTo>
              <a:lnTo>
                <a:pt x="7" y="3"/>
              </a:lnTo>
              <a:lnTo>
                <a:pt x="7" y="2"/>
              </a:lnTo>
              <a:lnTo>
                <a:pt x="8" y="1"/>
              </a:lnTo>
              <a:lnTo>
                <a:pt x="9" y="0"/>
              </a:lnTo>
              <a:lnTo>
                <a:pt x="10" y="1"/>
              </a:lnTo>
              <a:lnTo>
                <a:pt x="11" y="2"/>
              </a:lnTo>
              <a:lnTo>
                <a:pt x="12" y="2"/>
              </a:lnTo>
              <a:lnTo>
                <a:pt x="13" y="3"/>
              </a:lnTo>
              <a:lnTo>
                <a:pt x="14" y="4"/>
              </a:lnTo>
              <a:lnTo>
                <a:pt x="14" y="5"/>
              </a:lnTo>
              <a:lnTo>
                <a:pt x="15" y="6"/>
              </a:lnTo>
              <a:lnTo>
                <a:pt x="15" y="7"/>
              </a:lnTo>
              <a:lnTo>
                <a:pt x="16" y="8"/>
              </a:lnTo>
              <a:lnTo>
                <a:pt x="16" y="9"/>
              </a:lnTo>
              <a:lnTo>
                <a:pt x="17" y="10"/>
              </a:lnTo>
              <a:lnTo>
                <a:pt x="17" y="11"/>
              </a:lnTo>
              <a:lnTo>
                <a:pt x="18" y="12"/>
              </a:lnTo>
              <a:lnTo>
                <a:pt x="18" y="13"/>
              </a:lnTo>
              <a:lnTo>
                <a:pt x="20" y="13"/>
              </a:lnTo>
              <a:lnTo>
                <a:pt x="21" y="13"/>
              </a:lnTo>
              <a:lnTo>
                <a:pt x="22" y="13"/>
              </a:lnTo>
              <a:lnTo>
                <a:pt x="23" y="14"/>
              </a:lnTo>
              <a:lnTo>
                <a:pt x="24" y="14"/>
              </a:lnTo>
              <a:lnTo>
                <a:pt x="25" y="14"/>
              </a:lnTo>
              <a:lnTo>
                <a:pt x="26" y="13"/>
              </a:lnTo>
              <a:lnTo>
                <a:pt x="27" y="13"/>
              </a:lnTo>
              <a:lnTo>
                <a:pt x="28" y="13"/>
              </a:lnTo>
              <a:lnTo>
                <a:pt x="27" y="14"/>
              </a:lnTo>
              <a:lnTo>
                <a:pt x="27" y="15"/>
              </a:lnTo>
              <a:lnTo>
                <a:pt x="28" y="15"/>
              </a:lnTo>
              <a:lnTo>
                <a:pt x="29" y="15"/>
              </a:lnTo>
              <a:lnTo>
                <a:pt x="29" y="16"/>
              </a:lnTo>
              <a:lnTo>
                <a:pt x="29" y="18"/>
              </a:lnTo>
              <a:lnTo>
                <a:pt x="28" y="19"/>
              </a:lnTo>
              <a:lnTo>
                <a:pt x="27" y="20"/>
              </a:lnTo>
              <a:lnTo>
                <a:pt x="28" y="19"/>
              </a:lnTo>
              <a:lnTo>
                <a:pt x="30" y="19"/>
              </a:lnTo>
              <a:lnTo>
                <a:pt x="31" y="18"/>
              </a:lnTo>
              <a:lnTo>
                <a:pt x="32" y="18"/>
              </a:lnTo>
              <a:lnTo>
                <a:pt x="33" y="18"/>
              </a:lnTo>
              <a:lnTo>
                <a:pt x="34" y="18"/>
              </a:lnTo>
              <a:lnTo>
                <a:pt x="35" y="18"/>
              </a:lnTo>
              <a:lnTo>
                <a:pt x="35" y="20"/>
              </a:lnTo>
              <a:lnTo>
                <a:pt x="37" y="20"/>
              </a:lnTo>
              <a:lnTo>
                <a:pt x="37" y="21"/>
              </a:lnTo>
              <a:lnTo>
                <a:pt x="36" y="22"/>
              </a:lnTo>
              <a:lnTo>
                <a:pt x="37" y="23"/>
              </a:lnTo>
              <a:lnTo>
                <a:pt x="38" y="25"/>
              </a:lnTo>
              <a:lnTo>
                <a:pt x="37" y="25"/>
              </a:lnTo>
              <a:lnTo>
                <a:pt x="37" y="26"/>
              </a:lnTo>
              <a:lnTo>
                <a:pt x="37" y="27"/>
              </a:lnTo>
              <a:lnTo>
                <a:pt x="37" y="28"/>
              </a:lnTo>
              <a:lnTo>
                <a:pt x="38" y="29"/>
              </a:lnTo>
              <a:lnTo>
                <a:pt x="38" y="30"/>
              </a:lnTo>
              <a:lnTo>
                <a:pt x="40" y="30"/>
              </a:lnTo>
              <a:lnTo>
                <a:pt x="41" y="30"/>
              </a:lnTo>
              <a:lnTo>
                <a:pt x="42" y="30"/>
              </a:lnTo>
              <a:lnTo>
                <a:pt x="43" y="30"/>
              </a:lnTo>
              <a:lnTo>
                <a:pt x="45" y="30"/>
              </a:lnTo>
              <a:lnTo>
                <a:pt x="46" y="30"/>
              </a:lnTo>
              <a:lnTo>
                <a:pt x="47" y="31"/>
              </a:lnTo>
              <a:lnTo>
                <a:pt x="47" y="32"/>
              </a:lnTo>
              <a:lnTo>
                <a:pt x="47" y="33"/>
              </a:lnTo>
              <a:lnTo>
                <a:pt x="48" y="34"/>
              </a:lnTo>
              <a:lnTo>
                <a:pt x="49" y="35"/>
              </a:lnTo>
              <a:lnTo>
                <a:pt x="47" y="36"/>
              </a:lnTo>
              <a:lnTo>
                <a:pt x="47" y="37"/>
              </a:lnTo>
              <a:lnTo>
                <a:pt x="46" y="37"/>
              </a:lnTo>
              <a:lnTo>
                <a:pt x="44" y="38"/>
              </a:lnTo>
              <a:lnTo>
                <a:pt x="43" y="39"/>
              </a:lnTo>
              <a:lnTo>
                <a:pt x="41" y="40"/>
              </a:lnTo>
              <a:lnTo>
                <a:pt x="41" y="41"/>
              </a:lnTo>
              <a:lnTo>
                <a:pt x="41" y="42"/>
              </a:lnTo>
              <a:lnTo>
                <a:pt x="40" y="43"/>
              </a:lnTo>
              <a:lnTo>
                <a:pt x="39" y="42"/>
              </a:lnTo>
              <a:lnTo>
                <a:pt x="38" y="41"/>
              </a:lnTo>
              <a:lnTo>
                <a:pt x="37" y="41"/>
              </a:lnTo>
              <a:lnTo>
                <a:pt x="36" y="40"/>
              </a:lnTo>
              <a:lnTo>
                <a:pt x="35" y="40"/>
              </a:lnTo>
              <a:lnTo>
                <a:pt x="34" y="40"/>
              </a:lnTo>
              <a:lnTo>
                <a:pt x="33" y="41"/>
              </a:lnTo>
              <a:lnTo>
                <a:pt x="32" y="41"/>
              </a:lnTo>
              <a:lnTo>
                <a:pt x="31" y="40"/>
              </a:lnTo>
              <a:lnTo>
                <a:pt x="30" y="41"/>
              </a:lnTo>
              <a:lnTo>
                <a:pt x="29" y="42"/>
              </a:lnTo>
              <a:lnTo>
                <a:pt x="28" y="43"/>
              </a:lnTo>
              <a:lnTo>
                <a:pt x="26" y="43"/>
              </a:lnTo>
              <a:lnTo>
                <a:pt x="25" y="43"/>
              </a:lnTo>
              <a:lnTo>
                <a:pt x="24" y="43"/>
              </a:lnTo>
              <a:lnTo>
                <a:pt x="23" y="43"/>
              </a:lnTo>
              <a:lnTo>
                <a:pt x="22" y="43"/>
              </a:lnTo>
              <a:lnTo>
                <a:pt x="21" y="42"/>
              </a:lnTo>
              <a:lnTo>
                <a:pt x="20" y="41"/>
              </a:lnTo>
              <a:lnTo>
                <a:pt x="19" y="42"/>
              </a:lnTo>
              <a:lnTo>
                <a:pt x="18" y="43"/>
              </a:lnTo>
              <a:lnTo>
                <a:pt x="17" y="43"/>
              </a:lnTo>
              <a:lnTo>
                <a:pt x="16" y="44"/>
              </a:lnTo>
              <a:lnTo>
                <a:pt x="15" y="42"/>
              </a:lnTo>
              <a:lnTo>
                <a:pt x="16" y="42"/>
              </a:lnTo>
              <a:lnTo>
                <a:pt x="17" y="41"/>
              </a:lnTo>
              <a:lnTo>
                <a:pt x="18" y="40"/>
              </a:lnTo>
              <a:lnTo>
                <a:pt x="19" y="40"/>
              </a:lnTo>
              <a:lnTo>
                <a:pt x="20" y="39"/>
              </a:lnTo>
              <a:lnTo>
                <a:pt x="20" y="38"/>
              </a:lnTo>
              <a:lnTo>
                <a:pt x="20" y="37"/>
              </a:lnTo>
              <a:lnTo>
                <a:pt x="20" y="36"/>
              </a:lnTo>
              <a:lnTo>
                <a:pt x="21" y="35"/>
              </a:lnTo>
              <a:lnTo>
                <a:pt x="22" y="35"/>
              </a:lnTo>
              <a:lnTo>
                <a:pt x="22" y="34"/>
              </a:lnTo>
              <a:lnTo>
                <a:pt x="24" y="33"/>
              </a:lnTo>
              <a:lnTo>
                <a:pt x="24" y="32"/>
              </a:lnTo>
              <a:lnTo>
                <a:pt x="24" y="31"/>
              </a:lnTo>
              <a:lnTo>
                <a:pt x="23" y="30"/>
              </a:lnTo>
              <a:lnTo>
                <a:pt x="22" y="30"/>
              </a:lnTo>
              <a:lnTo>
                <a:pt x="21" y="29"/>
              </a:lnTo>
              <a:lnTo>
                <a:pt x="20" y="29"/>
              </a:lnTo>
              <a:lnTo>
                <a:pt x="19" y="29"/>
              </a:lnTo>
              <a:lnTo>
                <a:pt x="18" y="28"/>
              </a:lnTo>
              <a:lnTo>
                <a:pt x="17" y="28"/>
              </a:lnTo>
              <a:lnTo>
                <a:pt x="16" y="27"/>
              </a:lnTo>
              <a:lnTo>
                <a:pt x="15" y="26"/>
              </a:lnTo>
              <a:lnTo>
                <a:pt x="14" y="26"/>
              </a:lnTo>
              <a:lnTo>
                <a:pt x="14" y="25"/>
              </a:lnTo>
              <a:lnTo>
                <a:pt x="13" y="24"/>
              </a:lnTo>
              <a:lnTo>
                <a:pt x="12" y="23"/>
              </a:lnTo>
              <a:lnTo>
                <a:pt x="11" y="22"/>
              </a:lnTo>
              <a:lnTo>
                <a:pt x="11" y="21"/>
              </a:lnTo>
              <a:lnTo>
                <a:pt x="10" y="20"/>
              </a:lnTo>
              <a:lnTo>
                <a:pt x="9" y="19"/>
              </a:lnTo>
              <a:lnTo>
                <a:pt x="8" y="19"/>
              </a:lnTo>
              <a:lnTo>
                <a:pt x="7" y="18"/>
              </a:lnTo>
              <a:lnTo>
                <a:pt x="6" y="17"/>
              </a:lnTo>
              <a:lnTo>
                <a:pt x="5" y="17"/>
              </a:lnTo>
              <a:lnTo>
                <a:pt x="4" y="16"/>
              </a:lnTo>
              <a:lnTo>
                <a:pt x="4" y="15"/>
              </a:lnTo>
              <a:lnTo>
                <a:pt x="3" y="14"/>
              </a:lnTo>
              <a:lnTo>
                <a:pt x="2" y="13"/>
              </a:lnTo>
              <a:lnTo>
                <a:pt x="2" y="12"/>
              </a:lnTo>
              <a:lnTo>
                <a:pt x="2" y="11"/>
              </a:lnTo>
              <a:lnTo>
                <a:pt x="1" y="10"/>
              </a:lnTo>
              <a:lnTo>
                <a:pt x="1" y="9"/>
              </a:lnTo>
              <a:lnTo>
                <a:pt x="0" y="8"/>
              </a:lnTo>
              <a:lnTo>
                <a:pt x="0"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233680</xdr:colOff>
      <xdr:row>32</xdr:row>
      <xdr:rowOff>114300</xdr:rowOff>
    </xdr:from>
    <xdr:to>
      <xdr:col>12</xdr:col>
      <xdr:colOff>325120</xdr:colOff>
      <xdr:row>37</xdr:row>
      <xdr:rowOff>152400</xdr:rowOff>
    </xdr:to>
    <xdr:sp>
      <xdr:nvSpPr>
        <xdr:cNvPr id="2185323" name="Freeform 88"/>
        <xdr:cNvSpPr/>
      </xdr:nvSpPr>
      <xdr:spPr>
        <a:xfrm>
          <a:off x="7620000" y="5104765"/>
          <a:ext cx="741680" cy="809625"/>
        </a:xfrm>
        <a:custGeom>
          <a:avLst/>
          <a:gdLst>
            <a:gd name="txL" fmla="*/ 0 w 73"/>
            <a:gd name="txT" fmla="*/ 0 h 87"/>
            <a:gd name="txR" fmla="*/ 73 w 73"/>
            <a:gd name="txB" fmla="*/ 87 h 8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3" h="87">
              <a:moveTo>
                <a:pt x="13" y="3"/>
              </a:moveTo>
              <a:lnTo>
                <a:pt x="13" y="3"/>
              </a:lnTo>
              <a:lnTo>
                <a:pt x="14" y="5"/>
              </a:lnTo>
              <a:lnTo>
                <a:pt x="14" y="6"/>
              </a:lnTo>
              <a:lnTo>
                <a:pt x="15" y="7"/>
              </a:lnTo>
              <a:lnTo>
                <a:pt x="15" y="8"/>
              </a:lnTo>
              <a:lnTo>
                <a:pt x="16" y="9"/>
              </a:lnTo>
              <a:lnTo>
                <a:pt x="17" y="10"/>
              </a:lnTo>
              <a:lnTo>
                <a:pt x="18" y="11"/>
              </a:lnTo>
              <a:lnTo>
                <a:pt x="18" y="12"/>
              </a:lnTo>
              <a:lnTo>
                <a:pt x="19" y="14"/>
              </a:lnTo>
              <a:lnTo>
                <a:pt x="20" y="14"/>
              </a:lnTo>
              <a:lnTo>
                <a:pt x="21" y="15"/>
              </a:lnTo>
              <a:lnTo>
                <a:pt x="21" y="16"/>
              </a:lnTo>
              <a:lnTo>
                <a:pt x="22" y="17"/>
              </a:lnTo>
              <a:lnTo>
                <a:pt x="23" y="18"/>
              </a:lnTo>
              <a:lnTo>
                <a:pt x="24" y="19"/>
              </a:lnTo>
              <a:lnTo>
                <a:pt x="25" y="19"/>
              </a:lnTo>
              <a:lnTo>
                <a:pt x="25" y="20"/>
              </a:lnTo>
              <a:lnTo>
                <a:pt x="26" y="20"/>
              </a:lnTo>
              <a:lnTo>
                <a:pt x="27" y="20"/>
              </a:lnTo>
              <a:lnTo>
                <a:pt x="28" y="20"/>
              </a:lnTo>
              <a:lnTo>
                <a:pt x="30" y="20"/>
              </a:lnTo>
              <a:lnTo>
                <a:pt x="31" y="20"/>
              </a:lnTo>
              <a:lnTo>
                <a:pt x="32" y="20"/>
              </a:lnTo>
              <a:lnTo>
                <a:pt x="33" y="20"/>
              </a:lnTo>
              <a:lnTo>
                <a:pt x="34" y="20"/>
              </a:lnTo>
              <a:lnTo>
                <a:pt x="35" y="19"/>
              </a:lnTo>
              <a:lnTo>
                <a:pt x="36" y="19"/>
              </a:lnTo>
              <a:lnTo>
                <a:pt x="37" y="18"/>
              </a:lnTo>
              <a:lnTo>
                <a:pt x="36" y="17"/>
              </a:lnTo>
              <a:lnTo>
                <a:pt x="37" y="16"/>
              </a:lnTo>
              <a:lnTo>
                <a:pt x="37" y="15"/>
              </a:lnTo>
              <a:lnTo>
                <a:pt x="37" y="14"/>
              </a:lnTo>
              <a:lnTo>
                <a:pt x="38" y="13"/>
              </a:lnTo>
              <a:lnTo>
                <a:pt x="40" y="12"/>
              </a:lnTo>
              <a:lnTo>
                <a:pt x="42" y="12"/>
              </a:lnTo>
              <a:lnTo>
                <a:pt x="43" y="12"/>
              </a:lnTo>
              <a:lnTo>
                <a:pt x="44" y="12"/>
              </a:lnTo>
              <a:lnTo>
                <a:pt x="45" y="12"/>
              </a:lnTo>
              <a:lnTo>
                <a:pt x="47" y="11"/>
              </a:lnTo>
              <a:lnTo>
                <a:pt x="48" y="11"/>
              </a:lnTo>
              <a:lnTo>
                <a:pt x="49" y="11"/>
              </a:lnTo>
              <a:lnTo>
                <a:pt x="51" y="10"/>
              </a:lnTo>
              <a:lnTo>
                <a:pt x="53" y="9"/>
              </a:lnTo>
              <a:lnTo>
                <a:pt x="52" y="8"/>
              </a:lnTo>
              <a:lnTo>
                <a:pt x="51" y="7"/>
              </a:lnTo>
              <a:lnTo>
                <a:pt x="52" y="6"/>
              </a:lnTo>
              <a:lnTo>
                <a:pt x="51" y="5"/>
              </a:lnTo>
              <a:lnTo>
                <a:pt x="51" y="4"/>
              </a:lnTo>
              <a:lnTo>
                <a:pt x="52" y="2"/>
              </a:lnTo>
              <a:lnTo>
                <a:pt x="52" y="0"/>
              </a:lnTo>
              <a:lnTo>
                <a:pt x="54" y="2"/>
              </a:lnTo>
              <a:lnTo>
                <a:pt x="55" y="3"/>
              </a:lnTo>
              <a:lnTo>
                <a:pt x="56" y="4"/>
              </a:lnTo>
              <a:lnTo>
                <a:pt x="57" y="4"/>
              </a:lnTo>
              <a:lnTo>
                <a:pt x="58" y="4"/>
              </a:lnTo>
              <a:lnTo>
                <a:pt x="59" y="4"/>
              </a:lnTo>
              <a:lnTo>
                <a:pt x="60" y="4"/>
              </a:lnTo>
              <a:lnTo>
                <a:pt x="61" y="5"/>
              </a:lnTo>
              <a:lnTo>
                <a:pt x="63" y="5"/>
              </a:lnTo>
              <a:lnTo>
                <a:pt x="64" y="5"/>
              </a:lnTo>
              <a:lnTo>
                <a:pt x="65" y="6"/>
              </a:lnTo>
              <a:lnTo>
                <a:pt x="66" y="7"/>
              </a:lnTo>
              <a:lnTo>
                <a:pt x="67" y="7"/>
              </a:lnTo>
              <a:lnTo>
                <a:pt x="69" y="7"/>
              </a:lnTo>
              <a:lnTo>
                <a:pt x="70" y="8"/>
              </a:lnTo>
              <a:lnTo>
                <a:pt x="71" y="8"/>
              </a:lnTo>
              <a:lnTo>
                <a:pt x="72" y="8"/>
              </a:lnTo>
              <a:lnTo>
                <a:pt x="73" y="9"/>
              </a:lnTo>
              <a:lnTo>
                <a:pt x="72" y="11"/>
              </a:lnTo>
              <a:lnTo>
                <a:pt x="71" y="12"/>
              </a:lnTo>
              <a:lnTo>
                <a:pt x="70" y="14"/>
              </a:lnTo>
              <a:lnTo>
                <a:pt x="70" y="15"/>
              </a:lnTo>
              <a:lnTo>
                <a:pt x="70" y="16"/>
              </a:lnTo>
              <a:lnTo>
                <a:pt x="70" y="17"/>
              </a:lnTo>
              <a:lnTo>
                <a:pt x="69" y="18"/>
              </a:lnTo>
              <a:lnTo>
                <a:pt x="70" y="19"/>
              </a:lnTo>
              <a:lnTo>
                <a:pt x="70" y="20"/>
              </a:lnTo>
              <a:lnTo>
                <a:pt x="70" y="21"/>
              </a:lnTo>
              <a:lnTo>
                <a:pt x="70" y="22"/>
              </a:lnTo>
              <a:lnTo>
                <a:pt x="71" y="23"/>
              </a:lnTo>
              <a:lnTo>
                <a:pt x="71" y="24"/>
              </a:lnTo>
              <a:lnTo>
                <a:pt x="70" y="25"/>
              </a:lnTo>
              <a:lnTo>
                <a:pt x="70" y="27"/>
              </a:lnTo>
              <a:lnTo>
                <a:pt x="70" y="28"/>
              </a:lnTo>
              <a:lnTo>
                <a:pt x="69" y="29"/>
              </a:lnTo>
              <a:lnTo>
                <a:pt x="69" y="30"/>
              </a:lnTo>
              <a:lnTo>
                <a:pt x="69" y="31"/>
              </a:lnTo>
              <a:lnTo>
                <a:pt x="68" y="32"/>
              </a:lnTo>
              <a:lnTo>
                <a:pt x="68" y="33"/>
              </a:lnTo>
              <a:lnTo>
                <a:pt x="68" y="34"/>
              </a:lnTo>
              <a:lnTo>
                <a:pt x="68" y="35"/>
              </a:lnTo>
              <a:lnTo>
                <a:pt x="67" y="36"/>
              </a:lnTo>
              <a:lnTo>
                <a:pt x="67" y="37"/>
              </a:lnTo>
              <a:lnTo>
                <a:pt x="66" y="38"/>
              </a:lnTo>
              <a:lnTo>
                <a:pt x="65" y="38"/>
              </a:lnTo>
              <a:lnTo>
                <a:pt x="65" y="40"/>
              </a:lnTo>
              <a:lnTo>
                <a:pt x="64" y="41"/>
              </a:lnTo>
              <a:lnTo>
                <a:pt x="65" y="42"/>
              </a:lnTo>
              <a:lnTo>
                <a:pt x="64" y="41"/>
              </a:lnTo>
              <a:lnTo>
                <a:pt x="63" y="42"/>
              </a:lnTo>
              <a:lnTo>
                <a:pt x="63" y="43"/>
              </a:lnTo>
              <a:lnTo>
                <a:pt x="61" y="43"/>
              </a:lnTo>
              <a:lnTo>
                <a:pt x="62" y="44"/>
              </a:lnTo>
              <a:lnTo>
                <a:pt x="62" y="45"/>
              </a:lnTo>
              <a:lnTo>
                <a:pt x="61" y="46"/>
              </a:lnTo>
              <a:lnTo>
                <a:pt x="60" y="46"/>
              </a:lnTo>
              <a:lnTo>
                <a:pt x="60" y="45"/>
              </a:lnTo>
              <a:lnTo>
                <a:pt x="58" y="45"/>
              </a:lnTo>
              <a:lnTo>
                <a:pt x="57" y="44"/>
              </a:lnTo>
              <a:lnTo>
                <a:pt x="56" y="45"/>
              </a:lnTo>
              <a:lnTo>
                <a:pt x="55" y="45"/>
              </a:lnTo>
              <a:lnTo>
                <a:pt x="54" y="44"/>
              </a:lnTo>
              <a:lnTo>
                <a:pt x="53" y="44"/>
              </a:lnTo>
              <a:lnTo>
                <a:pt x="52" y="44"/>
              </a:lnTo>
              <a:lnTo>
                <a:pt x="50" y="44"/>
              </a:lnTo>
              <a:lnTo>
                <a:pt x="49" y="44"/>
              </a:lnTo>
              <a:lnTo>
                <a:pt x="48" y="45"/>
              </a:lnTo>
              <a:lnTo>
                <a:pt x="46" y="46"/>
              </a:lnTo>
              <a:lnTo>
                <a:pt x="45" y="47"/>
              </a:lnTo>
              <a:lnTo>
                <a:pt x="44" y="47"/>
              </a:lnTo>
              <a:lnTo>
                <a:pt x="43" y="47"/>
              </a:lnTo>
              <a:lnTo>
                <a:pt x="42" y="48"/>
              </a:lnTo>
              <a:lnTo>
                <a:pt x="42" y="49"/>
              </a:lnTo>
              <a:lnTo>
                <a:pt x="41" y="50"/>
              </a:lnTo>
              <a:lnTo>
                <a:pt x="41" y="52"/>
              </a:lnTo>
              <a:lnTo>
                <a:pt x="42" y="53"/>
              </a:lnTo>
              <a:lnTo>
                <a:pt x="42" y="54"/>
              </a:lnTo>
              <a:lnTo>
                <a:pt x="43" y="54"/>
              </a:lnTo>
              <a:lnTo>
                <a:pt x="44" y="56"/>
              </a:lnTo>
              <a:lnTo>
                <a:pt x="44" y="58"/>
              </a:lnTo>
              <a:lnTo>
                <a:pt x="44" y="59"/>
              </a:lnTo>
              <a:lnTo>
                <a:pt x="44" y="60"/>
              </a:lnTo>
              <a:lnTo>
                <a:pt x="45" y="61"/>
              </a:lnTo>
              <a:lnTo>
                <a:pt x="45" y="62"/>
              </a:lnTo>
              <a:lnTo>
                <a:pt x="46" y="63"/>
              </a:lnTo>
              <a:lnTo>
                <a:pt x="47" y="64"/>
              </a:lnTo>
              <a:lnTo>
                <a:pt x="46" y="65"/>
              </a:lnTo>
              <a:lnTo>
                <a:pt x="46" y="66"/>
              </a:lnTo>
              <a:lnTo>
                <a:pt x="45" y="67"/>
              </a:lnTo>
              <a:lnTo>
                <a:pt x="44" y="68"/>
              </a:lnTo>
              <a:lnTo>
                <a:pt x="43" y="69"/>
              </a:lnTo>
              <a:lnTo>
                <a:pt x="43" y="70"/>
              </a:lnTo>
              <a:lnTo>
                <a:pt x="42" y="71"/>
              </a:lnTo>
              <a:lnTo>
                <a:pt x="41" y="71"/>
              </a:lnTo>
              <a:lnTo>
                <a:pt x="40" y="72"/>
              </a:lnTo>
              <a:lnTo>
                <a:pt x="40" y="74"/>
              </a:lnTo>
              <a:lnTo>
                <a:pt x="39" y="75"/>
              </a:lnTo>
              <a:lnTo>
                <a:pt x="38" y="75"/>
              </a:lnTo>
              <a:lnTo>
                <a:pt x="37" y="74"/>
              </a:lnTo>
              <a:lnTo>
                <a:pt x="36" y="74"/>
              </a:lnTo>
              <a:lnTo>
                <a:pt x="35" y="75"/>
              </a:lnTo>
              <a:lnTo>
                <a:pt x="35" y="76"/>
              </a:lnTo>
              <a:lnTo>
                <a:pt x="34" y="76"/>
              </a:lnTo>
              <a:lnTo>
                <a:pt x="32" y="75"/>
              </a:lnTo>
              <a:lnTo>
                <a:pt x="31" y="75"/>
              </a:lnTo>
              <a:lnTo>
                <a:pt x="30" y="75"/>
              </a:lnTo>
              <a:lnTo>
                <a:pt x="29" y="76"/>
              </a:lnTo>
              <a:lnTo>
                <a:pt x="28" y="77"/>
              </a:lnTo>
              <a:lnTo>
                <a:pt x="27" y="78"/>
              </a:lnTo>
              <a:lnTo>
                <a:pt x="26" y="78"/>
              </a:lnTo>
              <a:lnTo>
                <a:pt x="26" y="79"/>
              </a:lnTo>
              <a:lnTo>
                <a:pt x="25" y="80"/>
              </a:lnTo>
              <a:lnTo>
                <a:pt x="24" y="82"/>
              </a:lnTo>
              <a:lnTo>
                <a:pt x="23" y="83"/>
              </a:lnTo>
              <a:lnTo>
                <a:pt x="23" y="84"/>
              </a:lnTo>
              <a:lnTo>
                <a:pt x="22" y="84"/>
              </a:lnTo>
              <a:lnTo>
                <a:pt x="21" y="85"/>
              </a:lnTo>
              <a:lnTo>
                <a:pt x="20" y="86"/>
              </a:lnTo>
              <a:lnTo>
                <a:pt x="18" y="87"/>
              </a:lnTo>
              <a:lnTo>
                <a:pt x="19" y="86"/>
              </a:lnTo>
              <a:lnTo>
                <a:pt x="19" y="84"/>
              </a:lnTo>
              <a:lnTo>
                <a:pt x="19" y="83"/>
              </a:lnTo>
              <a:lnTo>
                <a:pt x="20" y="82"/>
              </a:lnTo>
              <a:lnTo>
                <a:pt x="20" y="80"/>
              </a:lnTo>
              <a:lnTo>
                <a:pt x="20" y="79"/>
              </a:lnTo>
              <a:lnTo>
                <a:pt x="19" y="78"/>
              </a:lnTo>
              <a:lnTo>
                <a:pt x="18" y="77"/>
              </a:lnTo>
              <a:lnTo>
                <a:pt x="18" y="76"/>
              </a:lnTo>
              <a:lnTo>
                <a:pt x="17" y="74"/>
              </a:lnTo>
              <a:lnTo>
                <a:pt x="19" y="73"/>
              </a:lnTo>
              <a:lnTo>
                <a:pt x="19" y="72"/>
              </a:lnTo>
              <a:lnTo>
                <a:pt x="20" y="71"/>
              </a:lnTo>
              <a:lnTo>
                <a:pt x="21" y="68"/>
              </a:lnTo>
              <a:lnTo>
                <a:pt x="21" y="67"/>
              </a:lnTo>
              <a:lnTo>
                <a:pt x="21" y="66"/>
              </a:lnTo>
              <a:lnTo>
                <a:pt x="21" y="65"/>
              </a:lnTo>
              <a:lnTo>
                <a:pt x="20" y="61"/>
              </a:lnTo>
              <a:lnTo>
                <a:pt x="20" y="60"/>
              </a:lnTo>
              <a:lnTo>
                <a:pt x="20" y="58"/>
              </a:lnTo>
              <a:lnTo>
                <a:pt x="21" y="55"/>
              </a:lnTo>
              <a:lnTo>
                <a:pt x="21" y="52"/>
              </a:lnTo>
              <a:lnTo>
                <a:pt x="22" y="49"/>
              </a:lnTo>
              <a:lnTo>
                <a:pt x="23" y="48"/>
              </a:lnTo>
              <a:lnTo>
                <a:pt x="23" y="46"/>
              </a:lnTo>
              <a:lnTo>
                <a:pt x="22" y="46"/>
              </a:lnTo>
              <a:lnTo>
                <a:pt x="21" y="46"/>
              </a:lnTo>
              <a:lnTo>
                <a:pt x="19" y="46"/>
              </a:lnTo>
              <a:lnTo>
                <a:pt x="18" y="45"/>
              </a:lnTo>
              <a:lnTo>
                <a:pt x="17" y="45"/>
              </a:lnTo>
              <a:lnTo>
                <a:pt x="16" y="44"/>
              </a:lnTo>
              <a:lnTo>
                <a:pt x="15" y="44"/>
              </a:lnTo>
              <a:lnTo>
                <a:pt x="14" y="43"/>
              </a:lnTo>
              <a:lnTo>
                <a:pt x="13" y="42"/>
              </a:lnTo>
              <a:lnTo>
                <a:pt x="13" y="40"/>
              </a:lnTo>
              <a:lnTo>
                <a:pt x="12" y="39"/>
              </a:lnTo>
              <a:lnTo>
                <a:pt x="12" y="37"/>
              </a:lnTo>
              <a:lnTo>
                <a:pt x="11" y="36"/>
              </a:lnTo>
              <a:lnTo>
                <a:pt x="11" y="35"/>
              </a:lnTo>
              <a:lnTo>
                <a:pt x="11" y="34"/>
              </a:lnTo>
              <a:lnTo>
                <a:pt x="11" y="33"/>
              </a:lnTo>
              <a:lnTo>
                <a:pt x="10" y="32"/>
              </a:lnTo>
              <a:lnTo>
                <a:pt x="10" y="30"/>
              </a:lnTo>
              <a:lnTo>
                <a:pt x="10" y="29"/>
              </a:lnTo>
              <a:lnTo>
                <a:pt x="10" y="28"/>
              </a:lnTo>
              <a:lnTo>
                <a:pt x="9" y="27"/>
              </a:lnTo>
              <a:lnTo>
                <a:pt x="9" y="26"/>
              </a:lnTo>
              <a:lnTo>
                <a:pt x="8" y="25"/>
              </a:lnTo>
              <a:lnTo>
                <a:pt x="7" y="24"/>
              </a:lnTo>
              <a:lnTo>
                <a:pt x="7" y="23"/>
              </a:lnTo>
              <a:lnTo>
                <a:pt x="6" y="22"/>
              </a:lnTo>
              <a:lnTo>
                <a:pt x="5" y="22"/>
              </a:lnTo>
              <a:lnTo>
                <a:pt x="4" y="21"/>
              </a:lnTo>
              <a:lnTo>
                <a:pt x="3" y="21"/>
              </a:lnTo>
              <a:lnTo>
                <a:pt x="2" y="20"/>
              </a:lnTo>
              <a:lnTo>
                <a:pt x="1" y="20"/>
              </a:lnTo>
              <a:lnTo>
                <a:pt x="0" y="19"/>
              </a:lnTo>
              <a:lnTo>
                <a:pt x="1" y="18"/>
              </a:lnTo>
              <a:lnTo>
                <a:pt x="2" y="17"/>
              </a:lnTo>
              <a:lnTo>
                <a:pt x="2" y="16"/>
              </a:lnTo>
              <a:lnTo>
                <a:pt x="2" y="15"/>
              </a:lnTo>
              <a:lnTo>
                <a:pt x="3" y="15"/>
              </a:lnTo>
              <a:lnTo>
                <a:pt x="4" y="14"/>
              </a:lnTo>
              <a:lnTo>
                <a:pt x="3" y="14"/>
              </a:lnTo>
              <a:lnTo>
                <a:pt x="3" y="12"/>
              </a:lnTo>
              <a:lnTo>
                <a:pt x="4" y="12"/>
              </a:lnTo>
              <a:lnTo>
                <a:pt x="5" y="11"/>
              </a:lnTo>
              <a:lnTo>
                <a:pt x="6" y="10"/>
              </a:lnTo>
              <a:lnTo>
                <a:pt x="7" y="10"/>
              </a:lnTo>
              <a:lnTo>
                <a:pt x="7" y="9"/>
              </a:lnTo>
              <a:lnTo>
                <a:pt x="8" y="7"/>
              </a:lnTo>
              <a:lnTo>
                <a:pt x="8" y="6"/>
              </a:lnTo>
              <a:lnTo>
                <a:pt x="9" y="7"/>
              </a:lnTo>
              <a:lnTo>
                <a:pt x="10" y="7"/>
              </a:lnTo>
              <a:lnTo>
                <a:pt x="9" y="5"/>
              </a:lnTo>
              <a:lnTo>
                <a:pt x="10" y="5"/>
              </a:lnTo>
              <a:lnTo>
                <a:pt x="11" y="5"/>
              </a:lnTo>
              <a:lnTo>
                <a:pt x="12" y="4"/>
              </a:lnTo>
              <a:lnTo>
                <a:pt x="13" y="2"/>
              </a:lnTo>
              <a:lnTo>
                <a:pt x="13" y="3"/>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396240</xdr:colOff>
      <xdr:row>27</xdr:row>
      <xdr:rowOff>9525</xdr:rowOff>
    </xdr:from>
    <xdr:to>
      <xdr:col>11</xdr:col>
      <xdr:colOff>487680</xdr:colOff>
      <xdr:row>30</xdr:row>
      <xdr:rowOff>114300</xdr:rowOff>
    </xdr:to>
    <xdr:sp>
      <xdr:nvSpPr>
        <xdr:cNvPr id="2185324" name="Freeform 89"/>
        <xdr:cNvSpPr/>
      </xdr:nvSpPr>
      <xdr:spPr>
        <a:xfrm>
          <a:off x="7132320" y="4237990"/>
          <a:ext cx="741680" cy="561975"/>
        </a:xfrm>
        <a:custGeom>
          <a:avLst/>
          <a:gdLst>
            <a:gd name="txL" fmla="*/ 0 w 73"/>
            <a:gd name="txT" fmla="*/ 0 h 62"/>
            <a:gd name="txR" fmla="*/ 73 w 73"/>
            <a:gd name="txB" fmla="*/ 62 h 6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3" h="62">
              <a:moveTo>
                <a:pt x="1" y="17"/>
              </a:moveTo>
              <a:lnTo>
                <a:pt x="2" y="17"/>
              </a:lnTo>
              <a:lnTo>
                <a:pt x="3" y="16"/>
              </a:lnTo>
              <a:lnTo>
                <a:pt x="4" y="15"/>
              </a:lnTo>
              <a:lnTo>
                <a:pt x="4" y="14"/>
              </a:lnTo>
              <a:lnTo>
                <a:pt x="7" y="14"/>
              </a:lnTo>
              <a:lnTo>
                <a:pt x="8" y="14"/>
              </a:lnTo>
              <a:lnTo>
                <a:pt x="9" y="14"/>
              </a:lnTo>
              <a:lnTo>
                <a:pt x="10" y="15"/>
              </a:lnTo>
              <a:lnTo>
                <a:pt x="11" y="15"/>
              </a:lnTo>
              <a:lnTo>
                <a:pt x="13" y="15"/>
              </a:lnTo>
              <a:lnTo>
                <a:pt x="13" y="16"/>
              </a:lnTo>
              <a:lnTo>
                <a:pt x="15" y="16"/>
              </a:lnTo>
              <a:lnTo>
                <a:pt x="16" y="16"/>
              </a:lnTo>
              <a:lnTo>
                <a:pt x="17" y="16"/>
              </a:lnTo>
              <a:lnTo>
                <a:pt x="18" y="17"/>
              </a:lnTo>
              <a:lnTo>
                <a:pt x="19" y="18"/>
              </a:lnTo>
              <a:lnTo>
                <a:pt x="20" y="18"/>
              </a:lnTo>
              <a:lnTo>
                <a:pt x="21" y="19"/>
              </a:lnTo>
              <a:lnTo>
                <a:pt x="22" y="19"/>
              </a:lnTo>
              <a:lnTo>
                <a:pt x="23" y="20"/>
              </a:lnTo>
              <a:lnTo>
                <a:pt x="23" y="19"/>
              </a:lnTo>
              <a:lnTo>
                <a:pt x="23" y="17"/>
              </a:lnTo>
              <a:lnTo>
                <a:pt x="24" y="16"/>
              </a:lnTo>
              <a:lnTo>
                <a:pt x="24" y="15"/>
              </a:lnTo>
              <a:lnTo>
                <a:pt x="25" y="14"/>
              </a:lnTo>
              <a:lnTo>
                <a:pt x="25" y="13"/>
              </a:lnTo>
              <a:lnTo>
                <a:pt x="26" y="13"/>
              </a:lnTo>
              <a:lnTo>
                <a:pt x="27" y="12"/>
              </a:lnTo>
              <a:lnTo>
                <a:pt x="28" y="13"/>
              </a:lnTo>
              <a:lnTo>
                <a:pt x="28" y="14"/>
              </a:lnTo>
              <a:lnTo>
                <a:pt x="29" y="14"/>
              </a:lnTo>
              <a:lnTo>
                <a:pt x="30" y="13"/>
              </a:lnTo>
              <a:lnTo>
                <a:pt x="31" y="12"/>
              </a:lnTo>
              <a:lnTo>
                <a:pt x="31" y="11"/>
              </a:lnTo>
              <a:lnTo>
                <a:pt x="33" y="11"/>
              </a:lnTo>
              <a:lnTo>
                <a:pt x="33" y="10"/>
              </a:lnTo>
              <a:lnTo>
                <a:pt x="34" y="9"/>
              </a:lnTo>
              <a:lnTo>
                <a:pt x="35" y="8"/>
              </a:lnTo>
              <a:lnTo>
                <a:pt x="36" y="7"/>
              </a:lnTo>
              <a:lnTo>
                <a:pt x="37" y="6"/>
              </a:lnTo>
              <a:lnTo>
                <a:pt x="38" y="5"/>
              </a:lnTo>
              <a:lnTo>
                <a:pt x="39" y="4"/>
              </a:lnTo>
              <a:lnTo>
                <a:pt x="39" y="3"/>
              </a:lnTo>
              <a:lnTo>
                <a:pt x="40" y="2"/>
              </a:lnTo>
              <a:lnTo>
                <a:pt x="40" y="1"/>
              </a:lnTo>
              <a:lnTo>
                <a:pt x="41" y="1"/>
              </a:lnTo>
              <a:lnTo>
                <a:pt x="41" y="2"/>
              </a:lnTo>
              <a:lnTo>
                <a:pt x="42" y="0"/>
              </a:lnTo>
              <a:lnTo>
                <a:pt x="43" y="1"/>
              </a:lnTo>
              <a:lnTo>
                <a:pt x="44" y="1"/>
              </a:lnTo>
              <a:lnTo>
                <a:pt x="46" y="1"/>
              </a:lnTo>
              <a:lnTo>
                <a:pt x="47" y="2"/>
              </a:lnTo>
              <a:lnTo>
                <a:pt x="48" y="2"/>
              </a:lnTo>
              <a:lnTo>
                <a:pt x="49" y="3"/>
              </a:lnTo>
              <a:lnTo>
                <a:pt x="50" y="3"/>
              </a:lnTo>
              <a:lnTo>
                <a:pt x="51" y="4"/>
              </a:lnTo>
              <a:lnTo>
                <a:pt x="51" y="5"/>
              </a:lnTo>
              <a:lnTo>
                <a:pt x="52" y="6"/>
              </a:lnTo>
              <a:lnTo>
                <a:pt x="53" y="7"/>
              </a:lnTo>
              <a:lnTo>
                <a:pt x="54" y="9"/>
              </a:lnTo>
              <a:lnTo>
                <a:pt x="55" y="10"/>
              </a:lnTo>
              <a:lnTo>
                <a:pt x="55" y="11"/>
              </a:lnTo>
              <a:lnTo>
                <a:pt x="56" y="12"/>
              </a:lnTo>
              <a:lnTo>
                <a:pt x="57" y="13"/>
              </a:lnTo>
              <a:lnTo>
                <a:pt x="57" y="14"/>
              </a:lnTo>
              <a:lnTo>
                <a:pt x="59" y="15"/>
              </a:lnTo>
              <a:lnTo>
                <a:pt x="59" y="16"/>
              </a:lnTo>
              <a:lnTo>
                <a:pt x="60" y="17"/>
              </a:lnTo>
              <a:lnTo>
                <a:pt x="61" y="17"/>
              </a:lnTo>
              <a:lnTo>
                <a:pt x="62" y="18"/>
              </a:lnTo>
              <a:lnTo>
                <a:pt x="63" y="19"/>
              </a:lnTo>
              <a:lnTo>
                <a:pt x="64" y="20"/>
              </a:lnTo>
              <a:lnTo>
                <a:pt x="65" y="21"/>
              </a:lnTo>
              <a:lnTo>
                <a:pt x="66" y="22"/>
              </a:lnTo>
              <a:lnTo>
                <a:pt x="68" y="23"/>
              </a:lnTo>
              <a:lnTo>
                <a:pt x="69" y="24"/>
              </a:lnTo>
              <a:lnTo>
                <a:pt x="71" y="25"/>
              </a:lnTo>
              <a:lnTo>
                <a:pt x="72" y="26"/>
              </a:lnTo>
              <a:lnTo>
                <a:pt x="73" y="27"/>
              </a:lnTo>
              <a:lnTo>
                <a:pt x="73" y="29"/>
              </a:lnTo>
              <a:lnTo>
                <a:pt x="73" y="30"/>
              </a:lnTo>
              <a:lnTo>
                <a:pt x="72" y="31"/>
              </a:lnTo>
              <a:lnTo>
                <a:pt x="72" y="32"/>
              </a:lnTo>
              <a:lnTo>
                <a:pt x="72" y="33"/>
              </a:lnTo>
              <a:lnTo>
                <a:pt x="71" y="34"/>
              </a:lnTo>
              <a:lnTo>
                <a:pt x="70" y="34"/>
              </a:lnTo>
              <a:lnTo>
                <a:pt x="69" y="34"/>
              </a:lnTo>
              <a:lnTo>
                <a:pt x="68" y="35"/>
              </a:lnTo>
              <a:lnTo>
                <a:pt x="69" y="36"/>
              </a:lnTo>
              <a:lnTo>
                <a:pt x="68" y="37"/>
              </a:lnTo>
              <a:lnTo>
                <a:pt x="67" y="38"/>
              </a:lnTo>
              <a:lnTo>
                <a:pt x="66" y="38"/>
              </a:lnTo>
              <a:lnTo>
                <a:pt x="65" y="39"/>
              </a:lnTo>
              <a:lnTo>
                <a:pt x="64" y="39"/>
              </a:lnTo>
              <a:lnTo>
                <a:pt x="63" y="40"/>
              </a:lnTo>
              <a:lnTo>
                <a:pt x="62" y="40"/>
              </a:lnTo>
              <a:lnTo>
                <a:pt x="61" y="41"/>
              </a:lnTo>
              <a:lnTo>
                <a:pt x="60" y="41"/>
              </a:lnTo>
              <a:lnTo>
                <a:pt x="59" y="42"/>
              </a:lnTo>
              <a:lnTo>
                <a:pt x="58" y="42"/>
              </a:lnTo>
              <a:lnTo>
                <a:pt x="57" y="42"/>
              </a:lnTo>
              <a:lnTo>
                <a:pt x="57" y="44"/>
              </a:lnTo>
              <a:lnTo>
                <a:pt x="58" y="44"/>
              </a:lnTo>
              <a:lnTo>
                <a:pt x="59" y="45"/>
              </a:lnTo>
              <a:lnTo>
                <a:pt x="58" y="47"/>
              </a:lnTo>
              <a:lnTo>
                <a:pt x="59" y="47"/>
              </a:lnTo>
              <a:lnTo>
                <a:pt x="60" y="48"/>
              </a:lnTo>
              <a:lnTo>
                <a:pt x="61" y="48"/>
              </a:lnTo>
              <a:lnTo>
                <a:pt x="62" y="48"/>
              </a:lnTo>
              <a:lnTo>
                <a:pt x="63" y="49"/>
              </a:lnTo>
              <a:lnTo>
                <a:pt x="63" y="50"/>
              </a:lnTo>
              <a:lnTo>
                <a:pt x="64" y="51"/>
              </a:lnTo>
              <a:lnTo>
                <a:pt x="65" y="51"/>
              </a:lnTo>
              <a:lnTo>
                <a:pt x="66" y="52"/>
              </a:lnTo>
              <a:lnTo>
                <a:pt x="67" y="53"/>
              </a:lnTo>
              <a:lnTo>
                <a:pt x="68" y="53"/>
              </a:lnTo>
              <a:lnTo>
                <a:pt x="69" y="53"/>
              </a:lnTo>
              <a:lnTo>
                <a:pt x="69" y="54"/>
              </a:lnTo>
              <a:lnTo>
                <a:pt x="68" y="56"/>
              </a:lnTo>
              <a:lnTo>
                <a:pt x="68" y="57"/>
              </a:lnTo>
              <a:lnTo>
                <a:pt x="67" y="56"/>
              </a:lnTo>
              <a:lnTo>
                <a:pt x="66" y="56"/>
              </a:lnTo>
              <a:lnTo>
                <a:pt x="65" y="56"/>
              </a:lnTo>
              <a:lnTo>
                <a:pt x="64" y="57"/>
              </a:lnTo>
              <a:lnTo>
                <a:pt x="64" y="58"/>
              </a:lnTo>
              <a:lnTo>
                <a:pt x="64" y="59"/>
              </a:lnTo>
              <a:lnTo>
                <a:pt x="65" y="60"/>
              </a:lnTo>
              <a:lnTo>
                <a:pt x="64" y="61"/>
              </a:lnTo>
              <a:lnTo>
                <a:pt x="63" y="61"/>
              </a:lnTo>
              <a:lnTo>
                <a:pt x="62" y="61"/>
              </a:lnTo>
              <a:lnTo>
                <a:pt x="61" y="61"/>
              </a:lnTo>
              <a:lnTo>
                <a:pt x="60" y="62"/>
              </a:lnTo>
              <a:lnTo>
                <a:pt x="59" y="62"/>
              </a:lnTo>
              <a:lnTo>
                <a:pt x="56" y="62"/>
              </a:lnTo>
              <a:lnTo>
                <a:pt x="55" y="62"/>
              </a:lnTo>
              <a:lnTo>
                <a:pt x="54" y="62"/>
              </a:lnTo>
              <a:lnTo>
                <a:pt x="53" y="62"/>
              </a:lnTo>
              <a:lnTo>
                <a:pt x="52" y="62"/>
              </a:lnTo>
              <a:lnTo>
                <a:pt x="50" y="62"/>
              </a:lnTo>
              <a:lnTo>
                <a:pt x="49" y="61"/>
              </a:lnTo>
              <a:lnTo>
                <a:pt x="47" y="61"/>
              </a:lnTo>
              <a:lnTo>
                <a:pt x="46" y="60"/>
              </a:lnTo>
              <a:lnTo>
                <a:pt x="45" y="60"/>
              </a:lnTo>
              <a:lnTo>
                <a:pt x="44" y="60"/>
              </a:lnTo>
              <a:lnTo>
                <a:pt x="43" y="59"/>
              </a:lnTo>
              <a:lnTo>
                <a:pt x="42" y="58"/>
              </a:lnTo>
              <a:lnTo>
                <a:pt x="40" y="58"/>
              </a:lnTo>
              <a:lnTo>
                <a:pt x="39" y="57"/>
              </a:lnTo>
              <a:lnTo>
                <a:pt x="38" y="56"/>
              </a:lnTo>
              <a:lnTo>
                <a:pt x="36" y="55"/>
              </a:lnTo>
              <a:lnTo>
                <a:pt x="35" y="54"/>
              </a:lnTo>
              <a:lnTo>
                <a:pt x="34" y="54"/>
              </a:lnTo>
              <a:lnTo>
                <a:pt x="33" y="53"/>
              </a:lnTo>
              <a:lnTo>
                <a:pt x="31" y="52"/>
              </a:lnTo>
              <a:lnTo>
                <a:pt x="30" y="51"/>
              </a:lnTo>
              <a:lnTo>
                <a:pt x="29" y="50"/>
              </a:lnTo>
              <a:lnTo>
                <a:pt x="28" y="49"/>
              </a:lnTo>
              <a:lnTo>
                <a:pt x="27" y="48"/>
              </a:lnTo>
              <a:lnTo>
                <a:pt x="26" y="46"/>
              </a:lnTo>
              <a:lnTo>
                <a:pt x="25" y="45"/>
              </a:lnTo>
              <a:lnTo>
                <a:pt x="24" y="44"/>
              </a:lnTo>
              <a:lnTo>
                <a:pt x="23" y="43"/>
              </a:lnTo>
              <a:lnTo>
                <a:pt x="22" y="42"/>
              </a:lnTo>
              <a:lnTo>
                <a:pt x="22" y="41"/>
              </a:lnTo>
              <a:lnTo>
                <a:pt x="21" y="40"/>
              </a:lnTo>
              <a:lnTo>
                <a:pt x="20" y="39"/>
              </a:lnTo>
              <a:lnTo>
                <a:pt x="19" y="38"/>
              </a:lnTo>
              <a:lnTo>
                <a:pt x="19" y="37"/>
              </a:lnTo>
              <a:lnTo>
                <a:pt x="18" y="37"/>
              </a:lnTo>
              <a:lnTo>
                <a:pt x="17" y="35"/>
              </a:lnTo>
              <a:lnTo>
                <a:pt x="17" y="34"/>
              </a:lnTo>
              <a:lnTo>
                <a:pt x="16" y="33"/>
              </a:lnTo>
              <a:lnTo>
                <a:pt x="15" y="32"/>
              </a:lnTo>
              <a:lnTo>
                <a:pt x="15" y="31"/>
              </a:lnTo>
              <a:lnTo>
                <a:pt x="14" y="30"/>
              </a:lnTo>
              <a:lnTo>
                <a:pt x="13" y="29"/>
              </a:lnTo>
              <a:lnTo>
                <a:pt x="12" y="28"/>
              </a:lnTo>
              <a:lnTo>
                <a:pt x="12" y="27"/>
              </a:lnTo>
              <a:lnTo>
                <a:pt x="11" y="26"/>
              </a:lnTo>
              <a:lnTo>
                <a:pt x="10" y="25"/>
              </a:lnTo>
              <a:lnTo>
                <a:pt x="9" y="24"/>
              </a:lnTo>
              <a:lnTo>
                <a:pt x="8" y="23"/>
              </a:lnTo>
              <a:lnTo>
                <a:pt x="5" y="21"/>
              </a:lnTo>
              <a:lnTo>
                <a:pt x="4" y="20"/>
              </a:lnTo>
              <a:lnTo>
                <a:pt x="2" y="18"/>
              </a:lnTo>
              <a:lnTo>
                <a:pt x="0" y="16"/>
              </a:lnTo>
              <a:lnTo>
                <a:pt x="1" y="17"/>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619760</xdr:colOff>
      <xdr:row>28</xdr:row>
      <xdr:rowOff>142875</xdr:rowOff>
    </xdr:from>
    <xdr:to>
      <xdr:col>9</xdr:col>
      <xdr:colOff>375920</xdr:colOff>
      <xdr:row>30</xdr:row>
      <xdr:rowOff>95250</xdr:rowOff>
    </xdr:to>
    <xdr:sp>
      <xdr:nvSpPr>
        <xdr:cNvPr id="2185325" name="Freeform 90"/>
        <xdr:cNvSpPr/>
      </xdr:nvSpPr>
      <xdr:spPr>
        <a:xfrm>
          <a:off x="6055360" y="4523740"/>
          <a:ext cx="406400" cy="257175"/>
        </a:xfrm>
        <a:custGeom>
          <a:avLst/>
          <a:gdLst>
            <a:gd name="txL" fmla="*/ 0 w 40"/>
            <a:gd name="txT" fmla="*/ 0 h 29"/>
            <a:gd name="txR" fmla="*/ 40 w 40"/>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0" h="29">
              <a:moveTo>
                <a:pt x="0" y="20"/>
              </a:moveTo>
              <a:lnTo>
                <a:pt x="1" y="19"/>
              </a:lnTo>
              <a:lnTo>
                <a:pt x="2" y="17"/>
              </a:lnTo>
              <a:lnTo>
                <a:pt x="3" y="16"/>
              </a:lnTo>
              <a:lnTo>
                <a:pt x="4" y="16"/>
              </a:lnTo>
              <a:lnTo>
                <a:pt x="5" y="15"/>
              </a:lnTo>
              <a:lnTo>
                <a:pt x="6" y="14"/>
              </a:lnTo>
              <a:lnTo>
                <a:pt x="7" y="14"/>
              </a:lnTo>
              <a:lnTo>
                <a:pt x="8" y="13"/>
              </a:lnTo>
              <a:lnTo>
                <a:pt x="9" y="12"/>
              </a:lnTo>
              <a:lnTo>
                <a:pt x="11" y="13"/>
              </a:lnTo>
              <a:lnTo>
                <a:pt x="11" y="14"/>
              </a:lnTo>
              <a:lnTo>
                <a:pt x="12" y="15"/>
              </a:lnTo>
              <a:lnTo>
                <a:pt x="13" y="15"/>
              </a:lnTo>
              <a:lnTo>
                <a:pt x="14" y="15"/>
              </a:lnTo>
              <a:lnTo>
                <a:pt x="15" y="14"/>
              </a:lnTo>
              <a:lnTo>
                <a:pt x="15" y="13"/>
              </a:lnTo>
              <a:lnTo>
                <a:pt x="16" y="12"/>
              </a:lnTo>
              <a:lnTo>
                <a:pt x="17" y="12"/>
              </a:lnTo>
              <a:lnTo>
                <a:pt x="18" y="11"/>
              </a:lnTo>
              <a:lnTo>
                <a:pt x="18" y="10"/>
              </a:lnTo>
              <a:lnTo>
                <a:pt x="19" y="10"/>
              </a:lnTo>
              <a:lnTo>
                <a:pt x="20" y="9"/>
              </a:lnTo>
              <a:lnTo>
                <a:pt x="20" y="8"/>
              </a:lnTo>
              <a:lnTo>
                <a:pt x="22" y="9"/>
              </a:lnTo>
              <a:lnTo>
                <a:pt x="23" y="9"/>
              </a:lnTo>
              <a:lnTo>
                <a:pt x="24" y="9"/>
              </a:lnTo>
              <a:lnTo>
                <a:pt x="25" y="10"/>
              </a:lnTo>
              <a:lnTo>
                <a:pt x="26" y="10"/>
              </a:lnTo>
              <a:lnTo>
                <a:pt x="27" y="11"/>
              </a:lnTo>
              <a:lnTo>
                <a:pt x="28" y="11"/>
              </a:lnTo>
              <a:lnTo>
                <a:pt x="29" y="11"/>
              </a:lnTo>
              <a:lnTo>
                <a:pt x="30" y="10"/>
              </a:lnTo>
              <a:lnTo>
                <a:pt x="31" y="10"/>
              </a:lnTo>
              <a:lnTo>
                <a:pt x="32" y="9"/>
              </a:lnTo>
              <a:lnTo>
                <a:pt x="33" y="8"/>
              </a:lnTo>
              <a:lnTo>
                <a:pt x="34" y="7"/>
              </a:lnTo>
              <a:lnTo>
                <a:pt x="34" y="6"/>
              </a:lnTo>
              <a:lnTo>
                <a:pt x="34" y="5"/>
              </a:lnTo>
              <a:lnTo>
                <a:pt x="34" y="4"/>
              </a:lnTo>
              <a:lnTo>
                <a:pt x="34" y="3"/>
              </a:lnTo>
              <a:lnTo>
                <a:pt x="34" y="1"/>
              </a:lnTo>
              <a:lnTo>
                <a:pt x="34" y="0"/>
              </a:lnTo>
              <a:lnTo>
                <a:pt x="35" y="2"/>
              </a:lnTo>
              <a:lnTo>
                <a:pt x="35" y="3"/>
              </a:lnTo>
              <a:lnTo>
                <a:pt x="36" y="4"/>
              </a:lnTo>
              <a:lnTo>
                <a:pt x="37" y="4"/>
              </a:lnTo>
              <a:lnTo>
                <a:pt x="37" y="5"/>
              </a:lnTo>
              <a:lnTo>
                <a:pt x="38" y="6"/>
              </a:lnTo>
              <a:lnTo>
                <a:pt x="39" y="6"/>
              </a:lnTo>
              <a:lnTo>
                <a:pt x="40" y="7"/>
              </a:lnTo>
              <a:lnTo>
                <a:pt x="40" y="8"/>
              </a:lnTo>
              <a:lnTo>
                <a:pt x="39" y="9"/>
              </a:lnTo>
              <a:lnTo>
                <a:pt x="39" y="10"/>
              </a:lnTo>
              <a:lnTo>
                <a:pt x="39" y="11"/>
              </a:lnTo>
              <a:lnTo>
                <a:pt x="38" y="12"/>
              </a:lnTo>
              <a:lnTo>
                <a:pt x="38" y="13"/>
              </a:lnTo>
              <a:lnTo>
                <a:pt x="37" y="15"/>
              </a:lnTo>
              <a:lnTo>
                <a:pt x="36" y="16"/>
              </a:lnTo>
              <a:lnTo>
                <a:pt x="36" y="17"/>
              </a:lnTo>
              <a:lnTo>
                <a:pt x="35" y="18"/>
              </a:lnTo>
              <a:lnTo>
                <a:pt x="35" y="19"/>
              </a:lnTo>
              <a:lnTo>
                <a:pt x="34" y="20"/>
              </a:lnTo>
              <a:lnTo>
                <a:pt x="33" y="21"/>
              </a:lnTo>
              <a:lnTo>
                <a:pt x="32" y="22"/>
              </a:lnTo>
              <a:lnTo>
                <a:pt x="31" y="23"/>
              </a:lnTo>
              <a:lnTo>
                <a:pt x="31" y="24"/>
              </a:lnTo>
              <a:lnTo>
                <a:pt x="30" y="25"/>
              </a:lnTo>
              <a:lnTo>
                <a:pt x="29" y="26"/>
              </a:lnTo>
              <a:lnTo>
                <a:pt x="29" y="27"/>
              </a:lnTo>
              <a:lnTo>
                <a:pt x="28" y="27"/>
              </a:lnTo>
              <a:lnTo>
                <a:pt x="27" y="27"/>
              </a:lnTo>
              <a:lnTo>
                <a:pt x="26" y="28"/>
              </a:lnTo>
              <a:lnTo>
                <a:pt x="25" y="28"/>
              </a:lnTo>
              <a:lnTo>
                <a:pt x="23" y="28"/>
              </a:lnTo>
              <a:lnTo>
                <a:pt x="22" y="29"/>
              </a:lnTo>
              <a:lnTo>
                <a:pt x="21" y="28"/>
              </a:lnTo>
              <a:lnTo>
                <a:pt x="20" y="28"/>
              </a:lnTo>
              <a:lnTo>
                <a:pt x="19" y="29"/>
              </a:lnTo>
              <a:lnTo>
                <a:pt x="17" y="29"/>
              </a:lnTo>
              <a:lnTo>
                <a:pt x="19" y="27"/>
              </a:lnTo>
              <a:lnTo>
                <a:pt x="18" y="26"/>
              </a:lnTo>
              <a:lnTo>
                <a:pt x="17" y="25"/>
              </a:lnTo>
              <a:lnTo>
                <a:pt x="17" y="24"/>
              </a:lnTo>
              <a:lnTo>
                <a:pt x="15" y="24"/>
              </a:lnTo>
              <a:lnTo>
                <a:pt x="14" y="25"/>
              </a:lnTo>
              <a:lnTo>
                <a:pt x="13" y="25"/>
              </a:lnTo>
              <a:lnTo>
                <a:pt x="12" y="26"/>
              </a:lnTo>
              <a:lnTo>
                <a:pt x="11" y="26"/>
              </a:lnTo>
              <a:lnTo>
                <a:pt x="10" y="27"/>
              </a:lnTo>
              <a:lnTo>
                <a:pt x="9" y="27"/>
              </a:lnTo>
              <a:lnTo>
                <a:pt x="8" y="26"/>
              </a:lnTo>
              <a:lnTo>
                <a:pt x="8" y="25"/>
              </a:lnTo>
              <a:lnTo>
                <a:pt x="7" y="24"/>
              </a:lnTo>
              <a:lnTo>
                <a:pt x="6" y="24"/>
              </a:lnTo>
              <a:lnTo>
                <a:pt x="5" y="24"/>
              </a:lnTo>
              <a:lnTo>
                <a:pt x="4" y="23"/>
              </a:lnTo>
              <a:lnTo>
                <a:pt x="3" y="23"/>
              </a:lnTo>
              <a:lnTo>
                <a:pt x="2" y="22"/>
              </a:lnTo>
              <a:lnTo>
                <a:pt x="1" y="21"/>
              </a:lnTo>
              <a:lnTo>
                <a:pt x="0" y="2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314960</xdr:colOff>
      <xdr:row>27</xdr:row>
      <xdr:rowOff>142875</xdr:rowOff>
    </xdr:from>
    <xdr:to>
      <xdr:col>10</xdr:col>
      <xdr:colOff>60960</xdr:colOff>
      <xdr:row>30</xdr:row>
      <xdr:rowOff>66675</xdr:rowOff>
    </xdr:to>
    <xdr:sp>
      <xdr:nvSpPr>
        <xdr:cNvPr id="2185326" name="Freeform 91"/>
        <xdr:cNvSpPr/>
      </xdr:nvSpPr>
      <xdr:spPr>
        <a:xfrm>
          <a:off x="6400800" y="4371340"/>
          <a:ext cx="396240" cy="381000"/>
        </a:xfrm>
        <a:custGeom>
          <a:avLst/>
          <a:gdLst>
            <a:gd name="txL" fmla="*/ 0 w 39"/>
            <a:gd name="txT" fmla="*/ 0 h 43"/>
            <a:gd name="txR" fmla="*/ 39 w 39"/>
            <a:gd name="txB" fmla="*/ 43 h 43"/>
          </a:gdLst>
          <a:ahLst/>
          <a:cxnLst>
            <a:cxn ang="0">
              <a:pos x="0"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9" h="43">
              <a:moveTo>
                <a:pt x="0" y="16"/>
              </a:moveTo>
              <a:lnTo>
                <a:pt x="0" y="15"/>
              </a:lnTo>
              <a:lnTo>
                <a:pt x="0" y="14"/>
              </a:lnTo>
              <a:lnTo>
                <a:pt x="1" y="11"/>
              </a:lnTo>
              <a:lnTo>
                <a:pt x="1" y="9"/>
              </a:lnTo>
              <a:lnTo>
                <a:pt x="1" y="8"/>
              </a:lnTo>
              <a:lnTo>
                <a:pt x="1" y="7"/>
              </a:lnTo>
              <a:lnTo>
                <a:pt x="1" y="6"/>
              </a:lnTo>
              <a:lnTo>
                <a:pt x="1" y="5"/>
              </a:lnTo>
              <a:lnTo>
                <a:pt x="1" y="3"/>
              </a:lnTo>
              <a:lnTo>
                <a:pt x="2" y="2"/>
              </a:lnTo>
              <a:lnTo>
                <a:pt x="3" y="1"/>
              </a:lnTo>
              <a:lnTo>
                <a:pt x="4" y="0"/>
              </a:lnTo>
              <a:lnTo>
                <a:pt x="5" y="0"/>
              </a:lnTo>
              <a:lnTo>
                <a:pt x="6" y="0"/>
              </a:lnTo>
              <a:lnTo>
                <a:pt x="7" y="1"/>
              </a:lnTo>
              <a:lnTo>
                <a:pt x="7" y="2"/>
              </a:lnTo>
              <a:lnTo>
                <a:pt x="8" y="2"/>
              </a:lnTo>
              <a:lnTo>
                <a:pt x="9" y="3"/>
              </a:lnTo>
              <a:lnTo>
                <a:pt x="10" y="4"/>
              </a:lnTo>
              <a:lnTo>
                <a:pt x="11" y="4"/>
              </a:lnTo>
              <a:lnTo>
                <a:pt x="12" y="5"/>
              </a:lnTo>
              <a:lnTo>
                <a:pt x="13" y="6"/>
              </a:lnTo>
              <a:lnTo>
                <a:pt x="14" y="7"/>
              </a:lnTo>
              <a:lnTo>
                <a:pt x="15" y="8"/>
              </a:lnTo>
              <a:lnTo>
                <a:pt x="15" y="9"/>
              </a:lnTo>
              <a:lnTo>
                <a:pt x="15" y="10"/>
              </a:lnTo>
              <a:lnTo>
                <a:pt x="14" y="11"/>
              </a:lnTo>
              <a:lnTo>
                <a:pt x="14" y="12"/>
              </a:lnTo>
              <a:lnTo>
                <a:pt x="14" y="13"/>
              </a:lnTo>
              <a:lnTo>
                <a:pt x="14" y="14"/>
              </a:lnTo>
              <a:lnTo>
                <a:pt x="14" y="15"/>
              </a:lnTo>
              <a:lnTo>
                <a:pt x="15" y="16"/>
              </a:lnTo>
              <a:lnTo>
                <a:pt x="17" y="16"/>
              </a:lnTo>
              <a:lnTo>
                <a:pt x="18" y="16"/>
              </a:lnTo>
              <a:lnTo>
                <a:pt x="19" y="17"/>
              </a:lnTo>
              <a:lnTo>
                <a:pt x="20" y="17"/>
              </a:lnTo>
              <a:lnTo>
                <a:pt x="21" y="17"/>
              </a:lnTo>
              <a:lnTo>
                <a:pt x="22" y="17"/>
              </a:lnTo>
              <a:lnTo>
                <a:pt x="22" y="19"/>
              </a:lnTo>
              <a:lnTo>
                <a:pt x="23" y="19"/>
              </a:lnTo>
              <a:lnTo>
                <a:pt x="24" y="19"/>
              </a:lnTo>
              <a:lnTo>
                <a:pt x="25" y="19"/>
              </a:lnTo>
              <a:lnTo>
                <a:pt x="26" y="19"/>
              </a:lnTo>
              <a:lnTo>
                <a:pt x="27" y="19"/>
              </a:lnTo>
              <a:lnTo>
                <a:pt x="28" y="18"/>
              </a:lnTo>
              <a:lnTo>
                <a:pt x="29" y="18"/>
              </a:lnTo>
              <a:lnTo>
                <a:pt x="29" y="19"/>
              </a:lnTo>
              <a:lnTo>
                <a:pt x="30" y="20"/>
              </a:lnTo>
              <a:lnTo>
                <a:pt x="30" y="21"/>
              </a:lnTo>
              <a:lnTo>
                <a:pt x="31" y="22"/>
              </a:lnTo>
              <a:lnTo>
                <a:pt x="31" y="23"/>
              </a:lnTo>
              <a:lnTo>
                <a:pt x="31" y="24"/>
              </a:lnTo>
              <a:lnTo>
                <a:pt x="32" y="25"/>
              </a:lnTo>
              <a:lnTo>
                <a:pt x="33" y="26"/>
              </a:lnTo>
              <a:lnTo>
                <a:pt x="33" y="27"/>
              </a:lnTo>
              <a:lnTo>
                <a:pt x="34" y="28"/>
              </a:lnTo>
              <a:lnTo>
                <a:pt x="35" y="28"/>
              </a:lnTo>
              <a:lnTo>
                <a:pt x="36" y="29"/>
              </a:lnTo>
              <a:lnTo>
                <a:pt x="37" y="30"/>
              </a:lnTo>
              <a:lnTo>
                <a:pt x="38" y="30"/>
              </a:lnTo>
              <a:lnTo>
                <a:pt x="39" y="31"/>
              </a:lnTo>
              <a:lnTo>
                <a:pt x="37" y="32"/>
              </a:lnTo>
              <a:lnTo>
                <a:pt x="37" y="33"/>
              </a:lnTo>
              <a:lnTo>
                <a:pt x="36" y="34"/>
              </a:lnTo>
              <a:lnTo>
                <a:pt x="36" y="35"/>
              </a:lnTo>
              <a:lnTo>
                <a:pt x="35" y="36"/>
              </a:lnTo>
              <a:lnTo>
                <a:pt x="34" y="37"/>
              </a:lnTo>
              <a:lnTo>
                <a:pt x="34" y="38"/>
              </a:lnTo>
              <a:lnTo>
                <a:pt x="33" y="39"/>
              </a:lnTo>
              <a:lnTo>
                <a:pt x="33" y="40"/>
              </a:lnTo>
              <a:lnTo>
                <a:pt x="32" y="39"/>
              </a:lnTo>
              <a:lnTo>
                <a:pt x="31" y="39"/>
              </a:lnTo>
              <a:lnTo>
                <a:pt x="31" y="40"/>
              </a:lnTo>
              <a:lnTo>
                <a:pt x="30" y="41"/>
              </a:lnTo>
              <a:lnTo>
                <a:pt x="29" y="42"/>
              </a:lnTo>
              <a:lnTo>
                <a:pt x="28" y="43"/>
              </a:lnTo>
              <a:lnTo>
                <a:pt x="27" y="42"/>
              </a:lnTo>
              <a:lnTo>
                <a:pt x="27" y="41"/>
              </a:lnTo>
              <a:lnTo>
                <a:pt x="26" y="40"/>
              </a:lnTo>
              <a:lnTo>
                <a:pt x="25" y="40"/>
              </a:lnTo>
              <a:lnTo>
                <a:pt x="24" y="39"/>
              </a:lnTo>
              <a:lnTo>
                <a:pt x="23" y="38"/>
              </a:lnTo>
              <a:lnTo>
                <a:pt x="23" y="37"/>
              </a:lnTo>
              <a:lnTo>
                <a:pt x="22" y="36"/>
              </a:lnTo>
              <a:lnTo>
                <a:pt x="21" y="36"/>
              </a:lnTo>
              <a:lnTo>
                <a:pt x="20" y="36"/>
              </a:lnTo>
              <a:lnTo>
                <a:pt x="20" y="35"/>
              </a:lnTo>
              <a:lnTo>
                <a:pt x="19" y="34"/>
              </a:lnTo>
              <a:lnTo>
                <a:pt x="18" y="34"/>
              </a:lnTo>
              <a:lnTo>
                <a:pt x="17" y="35"/>
              </a:lnTo>
              <a:lnTo>
                <a:pt x="17" y="33"/>
              </a:lnTo>
              <a:lnTo>
                <a:pt x="17" y="32"/>
              </a:lnTo>
              <a:lnTo>
                <a:pt x="17" y="31"/>
              </a:lnTo>
              <a:lnTo>
                <a:pt x="16" y="30"/>
              </a:lnTo>
              <a:lnTo>
                <a:pt x="15" y="30"/>
              </a:lnTo>
              <a:lnTo>
                <a:pt x="14" y="30"/>
              </a:lnTo>
              <a:lnTo>
                <a:pt x="13" y="30"/>
              </a:lnTo>
              <a:lnTo>
                <a:pt x="12" y="30"/>
              </a:lnTo>
              <a:lnTo>
                <a:pt x="11" y="30"/>
              </a:lnTo>
              <a:lnTo>
                <a:pt x="10" y="31"/>
              </a:lnTo>
              <a:lnTo>
                <a:pt x="10" y="32"/>
              </a:lnTo>
              <a:lnTo>
                <a:pt x="9" y="32"/>
              </a:lnTo>
              <a:lnTo>
                <a:pt x="7" y="32"/>
              </a:lnTo>
              <a:lnTo>
                <a:pt x="7" y="33"/>
              </a:lnTo>
              <a:lnTo>
                <a:pt x="7" y="32"/>
              </a:lnTo>
              <a:lnTo>
                <a:pt x="6" y="32"/>
              </a:lnTo>
              <a:lnTo>
                <a:pt x="6" y="33"/>
              </a:lnTo>
              <a:lnTo>
                <a:pt x="5" y="33"/>
              </a:lnTo>
              <a:lnTo>
                <a:pt x="4" y="32"/>
              </a:lnTo>
              <a:lnTo>
                <a:pt x="3" y="32"/>
              </a:lnTo>
              <a:lnTo>
                <a:pt x="4" y="30"/>
              </a:lnTo>
              <a:lnTo>
                <a:pt x="4" y="29"/>
              </a:lnTo>
              <a:lnTo>
                <a:pt x="5" y="28"/>
              </a:lnTo>
              <a:lnTo>
                <a:pt x="5" y="27"/>
              </a:lnTo>
              <a:lnTo>
                <a:pt x="5" y="26"/>
              </a:lnTo>
              <a:lnTo>
                <a:pt x="6" y="25"/>
              </a:lnTo>
              <a:lnTo>
                <a:pt x="6" y="24"/>
              </a:lnTo>
              <a:lnTo>
                <a:pt x="5" y="23"/>
              </a:lnTo>
              <a:lnTo>
                <a:pt x="4" y="23"/>
              </a:lnTo>
              <a:lnTo>
                <a:pt x="3" y="22"/>
              </a:lnTo>
              <a:lnTo>
                <a:pt x="3" y="21"/>
              </a:lnTo>
              <a:lnTo>
                <a:pt x="2" y="21"/>
              </a:lnTo>
              <a:lnTo>
                <a:pt x="1" y="20"/>
              </a:lnTo>
              <a:lnTo>
                <a:pt x="1" y="19"/>
              </a:lnTo>
              <a:lnTo>
                <a:pt x="0" y="17"/>
              </a:lnTo>
              <a:lnTo>
                <a:pt x="0"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355600</xdr:colOff>
      <xdr:row>28</xdr:row>
      <xdr:rowOff>104775</xdr:rowOff>
    </xdr:from>
    <xdr:to>
      <xdr:col>12</xdr:col>
      <xdr:colOff>457200</xdr:colOff>
      <xdr:row>33</xdr:row>
      <xdr:rowOff>28575</xdr:rowOff>
    </xdr:to>
    <xdr:sp>
      <xdr:nvSpPr>
        <xdr:cNvPr id="2185327" name="Freeform 92"/>
        <xdr:cNvSpPr/>
      </xdr:nvSpPr>
      <xdr:spPr>
        <a:xfrm>
          <a:off x="7741920" y="4485640"/>
          <a:ext cx="751840" cy="685800"/>
        </a:xfrm>
        <a:custGeom>
          <a:avLst/>
          <a:gdLst>
            <a:gd name="txL" fmla="*/ 0 w 74"/>
            <a:gd name="txT" fmla="*/ 0 h 79"/>
            <a:gd name="txR" fmla="*/ 74 w 74"/>
            <a:gd name="txB" fmla="*/ 79 h 7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4" h="79">
              <a:moveTo>
                <a:pt x="1" y="52"/>
              </a:moveTo>
              <a:lnTo>
                <a:pt x="1" y="52"/>
              </a:lnTo>
              <a:lnTo>
                <a:pt x="2" y="52"/>
              </a:lnTo>
              <a:lnTo>
                <a:pt x="3" y="51"/>
              </a:lnTo>
              <a:lnTo>
                <a:pt x="4" y="50"/>
              </a:lnTo>
              <a:lnTo>
                <a:pt x="5" y="49"/>
              </a:lnTo>
              <a:lnTo>
                <a:pt x="6" y="49"/>
              </a:lnTo>
              <a:lnTo>
                <a:pt x="7" y="48"/>
              </a:lnTo>
              <a:lnTo>
                <a:pt x="8" y="49"/>
              </a:lnTo>
              <a:lnTo>
                <a:pt x="9" y="49"/>
              </a:lnTo>
              <a:lnTo>
                <a:pt x="10" y="49"/>
              </a:lnTo>
              <a:lnTo>
                <a:pt x="11" y="50"/>
              </a:lnTo>
              <a:lnTo>
                <a:pt x="12" y="50"/>
              </a:lnTo>
              <a:lnTo>
                <a:pt x="12" y="48"/>
              </a:lnTo>
              <a:lnTo>
                <a:pt x="12" y="47"/>
              </a:lnTo>
              <a:lnTo>
                <a:pt x="13" y="46"/>
              </a:lnTo>
              <a:lnTo>
                <a:pt x="13" y="45"/>
              </a:lnTo>
              <a:lnTo>
                <a:pt x="14" y="44"/>
              </a:lnTo>
              <a:lnTo>
                <a:pt x="14" y="43"/>
              </a:lnTo>
              <a:lnTo>
                <a:pt x="14" y="41"/>
              </a:lnTo>
              <a:lnTo>
                <a:pt x="14" y="40"/>
              </a:lnTo>
              <a:lnTo>
                <a:pt x="15" y="39"/>
              </a:lnTo>
              <a:lnTo>
                <a:pt x="15" y="38"/>
              </a:lnTo>
              <a:lnTo>
                <a:pt x="15" y="37"/>
              </a:lnTo>
              <a:lnTo>
                <a:pt x="15" y="36"/>
              </a:lnTo>
              <a:lnTo>
                <a:pt x="15" y="35"/>
              </a:lnTo>
              <a:lnTo>
                <a:pt x="17" y="34"/>
              </a:lnTo>
              <a:lnTo>
                <a:pt x="18" y="34"/>
              </a:lnTo>
              <a:lnTo>
                <a:pt x="19" y="34"/>
              </a:lnTo>
              <a:lnTo>
                <a:pt x="20" y="34"/>
              </a:lnTo>
              <a:lnTo>
                <a:pt x="22" y="34"/>
              </a:lnTo>
              <a:lnTo>
                <a:pt x="22" y="33"/>
              </a:lnTo>
              <a:lnTo>
                <a:pt x="22" y="32"/>
              </a:lnTo>
              <a:lnTo>
                <a:pt x="22" y="31"/>
              </a:lnTo>
              <a:lnTo>
                <a:pt x="23" y="30"/>
              </a:lnTo>
              <a:lnTo>
                <a:pt x="23" y="28"/>
              </a:lnTo>
              <a:lnTo>
                <a:pt x="23" y="27"/>
              </a:lnTo>
              <a:lnTo>
                <a:pt x="23" y="26"/>
              </a:lnTo>
              <a:lnTo>
                <a:pt x="24" y="25"/>
              </a:lnTo>
              <a:lnTo>
                <a:pt x="23" y="24"/>
              </a:lnTo>
              <a:lnTo>
                <a:pt x="24" y="22"/>
              </a:lnTo>
              <a:lnTo>
                <a:pt x="25" y="22"/>
              </a:lnTo>
              <a:lnTo>
                <a:pt x="26" y="20"/>
              </a:lnTo>
              <a:lnTo>
                <a:pt x="26" y="19"/>
              </a:lnTo>
              <a:lnTo>
                <a:pt x="26" y="18"/>
              </a:lnTo>
              <a:lnTo>
                <a:pt x="27" y="17"/>
              </a:lnTo>
              <a:lnTo>
                <a:pt x="28" y="16"/>
              </a:lnTo>
              <a:lnTo>
                <a:pt x="28" y="14"/>
              </a:lnTo>
              <a:lnTo>
                <a:pt x="26" y="13"/>
              </a:lnTo>
              <a:lnTo>
                <a:pt x="26" y="12"/>
              </a:lnTo>
              <a:lnTo>
                <a:pt x="26" y="11"/>
              </a:lnTo>
              <a:lnTo>
                <a:pt x="26" y="10"/>
              </a:lnTo>
              <a:lnTo>
                <a:pt x="25" y="10"/>
              </a:lnTo>
              <a:lnTo>
                <a:pt x="24" y="9"/>
              </a:lnTo>
              <a:lnTo>
                <a:pt x="25" y="8"/>
              </a:lnTo>
              <a:lnTo>
                <a:pt x="25" y="7"/>
              </a:lnTo>
              <a:lnTo>
                <a:pt x="26" y="6"/>
              </a:lnTo>
              <a:lnTo>
                <a:pt x="27" y="5"/>
              </a:lnTo>
              <a:lnTo>
                <a:pt x="28" y="5"/>
              </a:lnTo>
              <a:lnTo>
                <a:pt x="28" y="3"/>
              </a:lnTo>
              <a:lnTo>
                <a:pt x="30" y="3"/>
              </a:lnTo>
              <a:lnTo>
                <a:pt x="32" y="2"/>
              </a:lnTo>
              <a:lnTo>
                <a:pt x="33" y="1"/>
              </a:lnTo>
              <a:lnTo>
                <a:pt x="34" y="1"/>
              </a:lnTo>
              <a:lnTo>
                <a:pt x="35" y="0"/>
              </a:lnTo>
              <a:lnTo>
                <a:pt x="36" y="0"/>
              </a:lnTo>
              <a:lnTo>
                <a:pt x="38" y="0"/>
              </a:lnTo>
              <a:lnTo>
                <a:pt x="39" y="0"/>
              </a:lnTo>
              <a:lnTo>
                <a:pt x="40" y="0"/>
              </a:lnTo>
              <a:lnTo>
                <a:pt x="41" y="1"/>
              </a:lnTo>
              <a:lnTo>
                <a:pt x="42" y="1"/>
              </a:lnTo>
              <a:lnTo>
                <a:pt x="43" y="1"/>
              </a:lnTo>
              <a:lnTo>
                <a:pt x="44" y="2"/>
              </a:lnTo>
              <a:lnTo>
                <a:pt x="45" y="2"/>
              </a:lnTo>
              <a:lnTo>
                <a:pt x="46" y="3"/>
              </a:lnTo>
              <a:lnTo>
                <a:pt x="48" y="4"/>
              </a:lnTo>
              <a:lnTo>
                <a:pt x="49" y="5"/>
              </a:lnTo>
              <a:lnTo>
                <a:pt x="50" y="5"/>
              </a:lnTo>
              <a:lnTo>
                <a:pt x="51" y="6"/>
              </a:lnTo>
              <a:lnTo>
                <a:pt x="53" y="7"/>
              </a:lnTo>
              <a:lnTo>
                <a:pt x="54" y="7"/>
              </a:lnTo>
              <a:lnTo>
                <a:pt x="55" y="8"/>
              </a:lnTo>
              <a:lnTo>
                <a:pt x="56" y="8"/>
              </a:lnTo>
              <a:lnTo>
                <a:pt x="57" y="9"/>
              </a:lnTo>
              <a:lnTo>
                <a:pt x="58" y="9"/>
              </a:lnTo>
              <a:lnTo>
                <a:pt x="59" y="10"/>
              </a:lnTo>
              <a:lnTo>
                <a:pt x="60" y="11"/>
              </a:lnTo>
              <a:lnTo>
                <a:pt x="61" y="12"/>
              </a:lnTo>
              <a:lnTo>
                <a:pt x="61" y="13"/>
              </a:lnTo>
              <a:lnTo>
                <a:pt x="62" y="13"/>
              </a:lnTo>
              <a:lnTo>
                <a:pt x="63" y="14"/>
              </a:lnTo>
              <a:lnTo>
                <a:pt x="64" y="15"/>
              </a:lnTo>
              <a:lnTo>
                <a:pt x="65" y="15"/>
              </a:lnTo>
              <a:lnTo>
                <a:pt x="66" y="16"/>
              </a:lnTo>
              <a:lnTo>
                <a:pt x="66" y="17"/>
              </a:lnTo>
              <a:lnTo>
                <a:pt x="67" y="18"/>
              </a:lnTo>
              <a:lnTo>
                <a:pt x="67" y="19"/>
              </a:lnTo>
              <a:lnTo>
                <a:pt x="68" y="20"/>
              </a:lnTo>
              <a:lnTo>
                <a:pt x="68" y="22"/>
              </a:lnTo>
              <a:lnTo>
                <a:pt x="69" y="23"/>
              </a:lnTo>
              <a:lnTo>
                <a:pt x="69" y="24"/>
              </a:lnTo>
              <a:lnTo>
                <a:pt x="69" y="25"/>
              </a:lnTo>
              <a:lnTo>
                <a:pt x="69" y="26"/>
              </a:lnTo>
              <a:lnTo>
                <a:pt x="69" y="27"/>
              </a:lnTo>
              <a:lnTo>
                <a:pt x="70" y="28"/>
              </a:lnTo>
              <a:lnTo>
                <a:pt x="70" y="29"/>
              </a:lnTo>
              <a:lnTo>
                <a:pt x="70" y="30"/>
              </a:lnTo>
              <a:lnTo>
                <a:pt x="71" y="31"/>
              </a:lnTo>
              <a:lnTo>
                <a:pt x="71" y="32"/>
              </a:lnTo>
              <a:lnTo>
                <a:pt x="72" y="33"/>
              </a:lnTo>
              <a:lnTo>
                <a:pt x="73" y="34"/>
              </a:lnTo>
              <a:lnTo>
                <a:pt x="73" y="35"/>
              </a:lnTo>
              <a:lnTo>
                <a:pt x="74" y="36"/>
              </a:lnTo>
              <a:lnTo>
                <a:pt x="73" y="37"/>
              </a:lnTo>
              <a:lnTo>
                <a:pt x="72" y="37"/>
              </a:lnTo>
              <a:lnTo>
                <a:pt x="71" y="37"/>
              </a:lnTo>
              <a:lnTo>
                <a:pt x="70" y="37"/>
              </a:lnTo>
              <a:lnTo>
                <a:pt x="68" y="37"/>
              </a:lnTo>
              <a:lnTo>
                <a:pt x="67" y="37"/>
              </a:lnTo>
              <a:lnTo>
                <a:pt x="65" y="37"/>
              </a:lnTo>
              <a:lnTo>
                <a:pt x="64" y="37"/>
              </a:lnTo>
              <a:lnTo>
                <a:pt x="63" y="37"/>
              </a:lnTo>
              <a:lnTo>
                <a:pt x="61" y="36"/>
              </a:lnTo>
              <a:lnTo>
                <a:pt x="60" y="36"/>
              </a:lnTo>
              <a:lnTo>
                <a:pt x="59" y="37"/>
              </a:lnTo>
              <a:lnTo>
                <a:pt x="60" y="39"/>
              </a:lnTo>
              <a:lnTo>
                <a:pt x="61" y="39"/>
              </a:lnTo>
              <a:lnTo>
                <a:pt x="61" y="40"/>
              </a:lnTo>
              <a:lnTo>
                <a:pt x="61" y="42"/>
              </a:lnTo>
              <a:lnTo>
                <a:pt x="60" y="43"/>
              </a:lnTo>
              <a:lnTo>
                <a:pt x="61" y="44"/>
              </a:lnTo>
              <a:lnTo>
                <a:pt x="61" y="45"/>
              </a:lnTo>
              <a:lnTo>
                <a:pt x="61" y="46"/>
              </a:lnTo>
              <a:lnTo>
                <a:pt x="62" y="47"/>
              </a:lnTo>
              <a:lnTo>
                <a:pt x="62" y="49"/>
              </a:lnTo>
              <a:lnTo>
                <a:pt x="62" y="50"/>
              </a:lnTo>
              <a:lnTo>
                <a:pt x="62" y="51"/>
              </a:lnTo>
              <a:lnTo>
                <a:pt x="62" y="53"/>
              </a:lnTo>
              <a:lnTo>
                <a:pt x="62" y="55"/>
              </a:lnTo>
              <a:lnTo>
                <a:pt x="62" y="56"/>
              </a:lnTo>
              <a:lnTo>
                <a:pt x="62" y="57"/>
              </a:lnTo>
              <a:lnTo>
                <a:pt x="63" y="57"/>
              </a:lnTo>
              <a:lnTo>
                <a:pt x="63" y="59"/>
              </a:lnTo>
              <a:lnTo>
                <a:pt x="65" y="60"/>
              </a:lnTo>
              <a:lnTo>
                <a:pt x="65" y="61"/>
              </a:lnTo>
              <a:lnTo>
                <a:pt x="65" y="62"/>
              </a:lnTo>
              <a:lnTo>
                <a:pt x="65" y="63"/>
              </a:lnTo>
              <a:lnTo>
                <a:pt x="65" y="65"/>
              </a:lnTo>
              <a:lnTo>
                <a:pt x="64" y="65"/>
              </a:lnTo>
              <a:lnTo>
                <a:pt x="63" y="66"/>
              </a:lnTo>
              <a:lnTo>
                <a:pt x="62" y="67"/>
              </a:lnTo>
              <a:lnTo>
                <a:pt x="63" y="68"/>
              </a:lnTo>
              <a:lnTo>
                <a:pt x="63" y="69"/>
              </a:lnTo>
              <a:lnTo>
                <a:pt x="63" y="71"/>
              </a:lnTo>
              <a:lnTo>
                <a:pt x="63" y="73"/>
              </a:lnTo>
              <a:lnTo>
                <a:pt x="64" y="74"/>
              </a:lnTo>
              <a:lnTo>
                <a:pt x="65" y="75"/>
              </a:lnTo>
              <a:lnTo>
                <a:pt x="65" y="76"/>
              </a:lnTo>
              <a:lnTo>
                <a:pt x="64" y="77"/>
              </a:lnTo>
              <a:lnTo>
                <a:pt x="63" y="76"/>
              </a:lnTo>
              <a:lnTo>
                <a:pt x="62" y="76"/>
              </a:lnTo>
              <a:lnTo>
                <a:pt x="62" y="77"/>
              </a:lnTo>
              <a:lnTo>
                <a:pt x="61" y="78"/>
              </a:lnTo>
              <a:lnTo>
                <a:pt x="60" y="79"/>
              </a:lnTo>
              <a:lnTo>
                <a:pt x="59" y="79"/>
              </a:lnTo>
              <a:lnTo>
                <a:pt x="58" y="79"/>
              </a:lnTo>
              <a:lnTo>
                <a:pt x="57" y="78"/>
              </a:lnTo>
              <a:lnTo>
                <a:pt x="55" y="78"/>
              </a:lnTo>
              <a:lnTo>
                <a:pt x="54" y="78"/>
              </a:lnTo>
              <a:lnTo>
                <a:pt x="53" y="77"/>
              </a:lnTo>
              <a:lnTo>
                <a:pt x="52" y="76"/>
              </a:lnTo>
              <a:lnTo>
                <a:pt x="51" y="76"/>
              </a:lnTo>
              <a:lnTo>
                <a:pt x="49" y="76"/>
              </a:lnTo>
              <a:lnTo>
                <a:pt x="48" y="75"/>
              </a:lnTo>
              <a:lnTo>
                <a:pt x="47" y="75"/>
              </a:lnTo>
              <a:lnTo>
                <a:pt x="46" y="75"/>
              </a:lnTo>
              <a:lnTo>
                <a:pt x="45" y="75"/>
              </a:lnTo>
              <a:lnTo>
                <a:pt x="44" y="75"/>
              </a:lnTo>
              <a:lnTo>
                <a:pt x="43" y="74"/>
              </a:lnTo>
              <a:lnTo>
                <a:pt x="42" y="73"/>
              </a:lnTo>
              <a:lnTo>
                <a:pt x="40" y="71"/>
              </a:lnTo>
              <a:lnTo>
                <a:pt x="39" y="71"/>
              </a:lnTo>
              <a:lnTo>
                <a:pt x="39" y="70"/>
              </a:lnTo>
              <a:lnTo>
                <a:pt x="37" y="69"/>
              </a:lnTo>
              <a:lnTo>
                <a:pt x="36" y="68"/>
              </a:lnTo>
              <a:lnTo>
                <a:pt x="35" y="67"/>
              </a:lnTo>
              <a:lnTo>
                <a:pt x="34" y="65"/>
              </a:lnTo>
              <a:lnTo>
                <a:pt x="34" y="64"/>
              </a:lnTo>
              <a:lnTo>
                <a:pt x="34" y="63"/>
              </a:lnTo>
              <a:lnTo>
                <a:pt x="33" y="62"/>
              </a:lnTo>
              <a:lnTo>
                <a:pt x="32" y="61"/>
              </a:lnTo>
              <a:lnTo>
                <a:pt x="32" y="60"/>
              </a:lnTo>
              <a:lnTo>
                <a:pt x="31" y="60"/>
              </a:lnTo>
              <a:lnTo>
                <a:pt x="30" y="60"/>
              </a:lnTo>
              <a:lnTo>
                <a:pt x="29" y="60"/>
              </a:lnTo>
              <a:lnTo>
                <a:pt x="29" y="59"/>
              </a:lnTo>
              <a:lnTo>
                <a:pt x="29" y="58"/>
              </a:lnTo>
              <a:lnTo>
                <a:pt x="28" y="57"/>
              </a:lnTo>
              <a:lnTo>
                <a:pt x="27" y="57"/>
              </a:lnTo>
              <a:lnTo>
                <a:pt x="26" y="56"/>
              </a:lnTo>
              <a:lnTo>
                <a:pt x="25" y="56"/>
              </a:lnTo>
              <a:lnTo>
                <a:pt x="24" y="55"/>
              </a:lnTo>
              <a:lnTo>
                <a:pt x="23" y="54"/>
              </a:lnTo>
              <a:lnTo>
                <a:pt x="22" y="54"/>
              </a:lnTo>
              <a:lnTo>
                <a:pt x="21" y="53"/>
              </a:lnTo>
              <a:lnTo>
                <a:pt x="20" y="54"/>
              </a:lnTo>
              <a:lnTo>
                <a:pt x="19" y="54"/>
              </a:lnTo>
              <a:lnTo>
                <a:pt x="18" y="55"/>
              </a:lnTo>
              <a:lnTo>
                <a:pt x="17" y="55"/>
              </a:lnTo>
              <a:lnTo>
                <a:pt x="16" y="56"/>
              </a:lnTo>
              <a:lnTo>
                <a:pt x="15" y="57"/>
              </a:lnTo>
              <a:lnTo>
                <a:pt x="14" y="58"/>
              </a:lnTo>
              <a:lnTo>
                <a:pt x="14" y="59"/>
              </a:lnTo>
              <a:lnTo>
                <a:pt x="13" y="58"/>
              </a:lnTo>
              <a:lnTo>
                <a:pt x="13" y="57"/>
              </a:lnTo>
              <a:lnTo>
                <a:pt x="12" y="56"/>
              </a:lnTo>
              <a:lnTo>
                <a:pt x="10" y="56"/>
              </a:lnTo>
              <a:lnTo>
                <a:pt x="9" y="57"/>
              </a:lnTo>
              <a:lnTo>
                <a:pt x="8" y="57"/>
              </a:lnTo>
              <a:lnTo>
                <a:pt x="7" y="57"/>
              </a:lnTo>
              <a:lnTo>
                <a:pt x="6" y="57"/>
              </a:lnTo>
              <a:lnTo>
                <a:pt x="5" y="56"/>
              </a:lnTo>
              <a:lnTo>
                <a:pt x="4" y="56"/>
              </a:lnTo>
              <a:lnTo>
                <a:pt x="4" y="55"/>
              </a:lnTo>
              <a:lnTo>
                <a:pt x="3" y="54"/>
              </a:lnTo>
              <a:lnTo>
                <a:pt x="2" y="54"/>
              </a:lnTo>
              <a:lnTo>
                <a:pt x="1" y="53"/>
              </a:lnTo>
              <a:lnTo>
                <a:pt x="0" y="53"/>
              </a:lnTo>
              <a:lnTo>
                <a:pt x="1" y="5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314960</xdr:colOff>
      <xdr:row>28</xdr:row>
      <xdr:rowOff>104775</xdr:rowOff>
    </xdr:from>
    <xdr:to>
      <xdr:col>11</xdr:col>
      <xdr:colOff>640080</xdr:colOff>
      <xdr:row>31</xdr:row>
      <xdr:rowOff>114300</xdr:rowOff>
    </xdr:to>
    <xdr:sp>
      <xdr:nvSpPr>
        <xdr:cNvPr id="2185328" name="Freeform 93"/>
        <xdr:cNvSpPr/>
      </xdr:nvSpPr>
      <xdr:spPr>
        <a:xfrm>
          <a:off x="7701280" y="4485640"/>
          <a:ext cx="325120" cy="466725"/>
        </a:xfrm>
        <a:custGeom>
          <a:avLst/>
          <a:gdLst>
            <a:gd name="txL" fmla="*/ 0 w 32"/>
            <a:gd name="txT" fmla="*/ 0 h 53"/>
            <a:gd name="txR" fmla="*/ 32 w 32"/>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53">
              <a:moveTo>
                <a:pt x="1" y="35"/>
              </a:moveTo>
              <a:lnTo>
                <a:pt x="3" y="35"/>
              </a:lnTo>
              <a:lnTo>
                <a:pt x="4" y="35"/>
              </a:lnTo>
              <a:lnTo>
                <a:pt x="5" y="34"/>
              </a:lnTo>
              <a:lnTo>
                <a:pt x="6" y="34"/>
              </a:lnTo>
              <a:lnTo>
                <a:pt x="7" y="34"/>
              </a:lnTo>
              <a:lnTo>
                <a:pt x="8" y="34"/>
              </a:lnTo>
              <a:lnTo>
                <a:pt x="9" y="33"/>
              </a:lnTo>
              <a:lnTo>
                <a:pt x="8" y="32"/>
              </a:lnTo>
              <a:lnTo>
                <a:pt x="8" y="31"/>
              </a:lnTo>
              <a:lnTo>
                <a:pt x="8" y="30"/>
              </a:lnTo>
              <a:lnTo>
                <a:pt x="9" y="29"/>
              </a:lnTo>
              <a:lnTo>
                <a:pt x="10" y="29"/>
              </a:lnTo>
              <a:lnTo>
                <a:pt x="11" y="29"/>
              </a:lnTo>
              <a:lnTo>
                <a:pt x="12" y="30"/>
              </a:lnTo>
              <a:lnTo>
                <a:pt x="12" y="29"/>
              </a:lnTo>
              <a:lnTo>
                <a:pt x="13" y="27"/>
              </a:lnTo>
              <a:lnTo>
                <a:pt x="13" y="26"/>
              </a:lnTo>
              <a:lnTo>
                <a:pt x="12" y="26"/>
              </a:lnTo>
              <a:lnTo>
                <a:pt x="11" y="26"/>
              </a:lnTo>
              <a:lnTo>
                <a:pt x="10" y="25"/>
              </a:lnTo>
              <a:lnTo>
                <a:pt x="9" y="24"/>
              </a:lnTo>
              <a:lnTo>
                <a:pt x="8" y="24"/>
              </a:lnTo>
              <a:lnTo>
                <a:pt x="7" y="23"/>
              </a:lnTo>
              <a:lnTo>
                <a:pt x="7" y="22"/>
              </a:lnTo>
              <a:lnTo>
                <a:pt x="6" y="21"/>
              </a:lnTo>
              <a:lnTo>
                <a:pt x="5" y="21"/>
              </a:lnTo>
              <a:lnTo>
                <a:pt x="4" y="21"/>
              </a:lnTo>
              <a:lnTo>
                <a:pt x="3" y="20"/>
              </a:lnTo>
              <a:lnTo>
                <a:pt x="2" y="20"/>
              </a:lnTo>
              <a:lnTo>
                <a:pt x="3" y="18"/>
              </a:lnTo>
              <a:lnTo>
                <a:pt x="2" y="17"/>
              </a:lnTo>
              <a:lnTo>
                <a:pt x="1" y="17"/>
              </a:lnTo>
              <a:lnTo>
                <a:pt x="1" y="15"/>
              </a:lnTo>
              <a:lnTo>
                <a:pt x="2" y="15"/>
              </a:lnTo>
              <a:lnTo>
                <a:pt x="3" y="15"/>
              </a:lnTo>
              <a:lnTo>
                <a:pt x="4" y="14"/>
              </a:lnTo>
              <a:lnTo>
                <a:pt x="5" y="14"/>
              </a:lnTo>
              <a:lnTo>
                <a:pt x="6" y="13"/>
              </a:lnTo>
              <a:lnTo>
                <a:pt x="7" y="13"/>
              </a:lnTo>
              <a:lnTo>
                <a:pt x="8" y="12"/>
              </a:lnTo>
              <a:lnTo>
                <a:pt x="9" y="12"/>
              </a:lnTo>
              <a:lnTo>
                <a:pt x="10" y="11"/>
              </a:lnTo>
              <a:lnTo>
                <a:pt x="11" y="11"/>
              </a:lnTo>
              <a:lnTo>
                <a:pt x="12" y="10"/>
              </a:lnTo>
              <a:lnTo>
                <a:pt x="13" y="9"/>
              </a:lnTo>
              <a:lnTo>
                <a:pt x="12" y="8"/>
              </a:lnTo>
              <a:lnTo>
                <a:pt x="13" y="7"/>
              </a:lnTo>
              <a:lnTo>
                <a:pt x="14" y="7"/>
              </a:lnTo>
              <a:lnTo>
                <a:pt x="15" y="7"/>
              </a:lnTo>
              <a:lnTo>
                <a:pt x="16" y="6"/>
              </a:lnTo>
              <a:lnTo>
                <a:pt x="16" y="5"/>
              </a:lnTo>
              <a:lnTo>
                <a:pt x="16" y="4"/>
              </a:lnTo>
              <a:lnTo>
                <a:pt x="17" y="3"/>
              </a:lnTo>
              <a:lnTo>
                <a:pt x="17" y="2"/>
              </a:lnTo>
              <a:lnTo>
                <a:pt x="17" y="0"/>
              </a:lnTo>
              <a:lnTo>
                <a:pt x="18" y="1"/>
              </a:lnTo>
              <a:lnTo>
                <a:pt x="20" y="2"/>
              </a:lnTo>
              <a:lnTo>
                <a:pt x="21" y="2"/>
              </a:lnTo>
              <a:lnTo>
                <a:pt x="22" y="2"/>
              </a:lnTo>
              <a:lnTo>
                <a:pt x="23" y="3"/>
              </a:lnTo>
              <a:lnTo>
                <a:pt x="25" y="3"/>
              </a:lnTo>
              <a:lnTo>
                <a:pt x="26" y="3"/>
              </a:lnTo>
              <a:lnTo>
                <a:pt x="27" y="4"/>
              </a:lnTo>
              <a:lnTo>
                <a:pt x="28" y="4"/>
              </a:lnTo>
              <a:lnTo>
                <a:pt x="29" y="3"/>
              </a:lnTo>
              <a:lnTo>
                <a:pt x="31" y="3"/>
              </a:lnTo>
              <a:lnTo>
                <a:pt x="32" y="3"/>
              </a:lnTo>
              <a:lnTo>
                <a:pt x="32" y="5"/>
              </a:lnTo>
              <a:lnTo>
                <a:pt x="31" y="5"/>
              </a:lnTo>
              <a:lnTo>
                <a:pt x="30" y="6"/>
              </a:lnTo>
              <a:lnTo>
                <a:pt x="29" y="7"/>
              </a:lnTo>
              <a:lnTo>
                <a:pt x="29" y="8"/>
              </a:lnTo>
              <a:lnTo>
                <a:pt x="28" y="9"/>
              </a:lnTo>
              <a:lnTo>
                <a:pt x="29" y="10"/>
              </a:lnTo>
              <a:lnTo>
                <a:pt x="30" y="10"/>
              </a:lnTo>
              <a:lnTo>
                <a:pt x="30" y="11"/>
              </a:lnTo>
              <a:lnTo>
                <a:pt x="30" y="12"/>
              </a:lnTo>
              <a:lnTo>
                <a:pt x="30" y="13"/>
              </a:lnTo>
              <a:lnTo>
                <a:pt x="32" y="14"/>
              </a:lnTo>
              <a:lnTo>
                <a:pt x="32" y="16"/>
              </a:lnTo>
              <a:lnTo>
                <a:pt x="31" y="17"/>
              </a:lnTo>
              <a:lnTo>
                <a:pt x="30" y="18"/>
              </a:lnTo>
              <a:lnTo>
                <a:pt x="30" y="19"/>
              </a:lnTo>
              <a:lnTo>
                <a:pt x="30" y="20"/>
              </a:lnTo>
              <a:lnTo>
                <a:pt x="29" y="22"/>
              </a:lnTo>
              <a:lnTo>
                <a:pt x="28" y="22"/>
              </a:lnTo>
              <a:lnTo>
                <a:pt x="27" y="24"/>
              </a:lnTo>
              <a:lnTo>
                <a:pt x="28" y="25"/>
              </a:lnTo>
              <a:lnTo>
                <a:pt x="27" y="26"/>
              </a:lnTo>
              <a:lnTo>
                <a:pt x="27" y="27"/>
              </a:lnTo>
              <a:lnTo>
                <a:pt x="27" y="28"/>
              </a:lnTo>
              <a:lnTo>
                <a:pt x="27" y="30"/>
              </a:lnTo>
              <a:lnTo>
                <a:pt x="26" y="31"/>
              </a:lnTo>
              <a:lnTo>
                <a:pt x="26" y="32"/>
              </a:lnTo>
              <a:lnTo>
                <a:pt x="26" y="33"/>
              </a:lnTo>
              <a:lnTo>
                <a:pt x="26" y="34"/>
              </a:lnTo>
              <a:lnTo>
                <a:pt x="24" y="34"/>
              </a:lnTo>
              <a:lnTo>
                <a:pt x="23" y="34"/>
              </a:lnTo>
              <a:lnTo>
                <a:pt x="22" y="34"/>
              </a:lnTo>
              <a:lnTo>
                <a:pt x="21" y="34"/>
              </a:lnTo>
              <a:lnTo>
                <a:pt x="19" y="35"/>
              </a:lnTo>
              <a:lnTo>
                <a:pt x="19" y="36"/>
              </a:lnTo>
              <a:lnTo>
                <a:pt x="19" y="37"/>
              </a:lnTo>
              <a:lnTo>
                <a:pt x="19" y="38"/>
              </a:lnTo>
              <a:lnTo>
                <a:pt x="19" y="39"/>
              </a:lnTo>
              <a:lnTo>
                <a:pt x="18" y="40"/>
              </a:lnTo>
              <a:lnTo>
                <a:pt x="18" y="41"/>
              </a:lnTo>
              <a:lnTo>
                <a:pt x="18" y="43"/>
              </a:lnTo>
              <a:lnTo>
                <a:pt x="18" y="44"/>
              </a:lnTo>
              <a:lnTo>
                <a:pt x="17" y="45"/>
              </a:lnTo>
              <a:lnTo>
                <a:pt x="17" y="46"/>
              </a:lnTo>
              <a:lnTo>
                <a:pt x="16" y="47"/>
              </a:lnTo>
              <a:lnTo>
                <a:pt x="16" y="48"/>
              </a:lnTo>
              <a:lnTo>
                <a:pt x="16" y="50"/>
              </a:lnTo>
              <a:lnTo>
                <a:pt x="15" y="50"/>
              </a:lnTo>
              <a:lnTo>
                <a:pt x="14" y="49"/>
              </a:lnTo>
              <a:lnTo>
                <a:pt x="13" y="49"/>
              </a:lnTo>
              <a:lnTo>
                <a:pt x="12" y="49"/>
              </a:lnTo>
              <a:lnTo>
                <a:pt x="11" y="48"/>
              </a:lnTo>
              <a:lnTo>
                <a:pt x="10" y="49"/>
              </a:lnTo>
              <a:lnTo>
                <a:pt x="9" y="49"/>
              </a:lnTo>
              <a:lnTo>
                <a:pt x="8" y="50"/>
              </a:lnTo>
              <a:lnTo>
                <a:pt x="7" y="51"/>
              </a:lnTo>
              <a:lnTo>
                <a:pt x="6" y="52"/>
              </a:lnTo>
              <a:lnTo>
                <a:pt x="5" y="52"/>
              </a:lnTo>
              <a:lnTo>
                <a:pt x="4" y="53"/>
              </a:lnTo>
              <a:lnTo>
                <a:pt x="3" y="52"/>
              </a:lnTo>
              <a:lnTo>
                <a:pt x="2" y="51"/>
              </a:lnTo>
              <a:lnTo>
                <a:pt x="1" y="51"/>
              </a:lnTo>
              <a:lnTo>
                <a:pt x="1" y="50"/>
              </a:lnTo>
              <a:lnTo>
                <a:pt x="1" y="49"/>
              </a:lnTo>
              <a:lnTo>
                <a:pt x="1" y="48"/>
              </a:lnTo>
              <a:lnTo>
                <a:pt x="1" y="46"/>
              </a:lnTo>
              <a:lnTo>
                <a:pt x="2" y="46"/>
              </a:lnTo>
              <a:lnTo>
                <a:pt x="3" y="45"/>
              </a:lnTo>
              <a:lnTo>
                <a:pt x="3" y="44"/>
              </a:lnTo>
              <a:lnTo>
                <a:pt x="3" y="43"/>
              </a:lnTo>
              <a:lnTo>
                <a:pt x="4" y="42"/>
              </a:lnTo>
              <a:lnTo>
                <a:pt x="4" y="41"/>
              </a:lnTo>
              <a:lnTo>
                <a:pt x="4" y="40"/>
              </a:lnTo>
              <a:lnTo>
                <a:pt x="3" y="39"/>
              </a:lnTo>
              <a:lnTo>
                <a:pt x="3" y="38"/>
              </a:lnTo>
              <a:lnTo>
                <a:pt x="2" y="37"/>
              </a:lnTo>
              <a:lnTo>
                <a:pt x="1" y="36"/>
              </a:lnTo>
              <a:lnTo>
                <a:pt x="0" y="35"/>
              </a:lnTo>
              <a:lnTo>
                <a:pt x="1" y="3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477520</xdr:colOff>
      <xdr:row>27</xdr:row>
      <xdr:rowOff>142875</xdr:rowOff>
    </xdr:from>
    <xdr:to>
      <xdr:col>9</xdr:col>
      <xdr:colOff>91440</xdr:colOff>
      <xdr:row>30</xdr:row>
      <xdr:rowOff>9525</xdr:rowOff>
    </xdr:to>
    <xdr:sp>
      <xdr:nvSpPr>
        <xdr:cNvPr id="2185329" name="Freeform 94"/>
        <xdr:cNvSpPr/>
      </xdr:nvSpPr>
      <xdr:spPr>
        <a:xfrm>
          <a:off x="5913120" y="4371340"/>
          <a:ext cx="264160" cy="323850"/>
        </a:xfrm>
        <a:custGeom>
          <a:avLst/>
          <a:gdLst>
            <a:gd name="txL" fmla="*/ 0 w 26"/>
            <a:gd name="txT" fmla="*/ 0 h 37"/>
            <a:gd name="txR" fmla="*/ 26 w 26"/>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37">
              <a:moveTo>
                <a:pt x="1" y="15"/>
              </a:moveTo>
              <a:lnTo>
                <a:pt x="1" y="14"/>
              </a:lnTo>
              <a:lnTo>
                <a:pt x="2" y="12"/>
              </a:lnTo>
              <a:lnTo>
                <a:pt x="3" y="11"/>
              </a:lnTo>
              <a:lnTo>
                <a:pt x="3" y="10"/>
              </a:lnTo>
              <a:lnTo>
                <a:pt x="4" y="7"/>
              </a:lnTo>
              <a:lnTo>
                <a:pt x="4" y="6"/>
              </a:lnTo>
              <a:lnTo>
                <a:pt x="5" y="5"/>
              </a:lnTo>
              <a:lnTo>
                <a:pt x="5" y="4"/>
              </a:lnTo>
              <a:lnTo>
                <a:pt x="6" y="3"/>
              </a:lnTo>
              <a:lnTo>
                <a:pt x="6" y="1"/>
              </a:lnTo>
              <a:lnTo>
                <a:pt x="7" y="0"/>
              </a:lnTo>
              <a:lnTo>
                <a:pt x="9" y="0"/>
              </a:lnTo>
              <a:lnTo>
                <a:pt x="10" y="0"/>
              </a:lnTo>
              <a:lnTo>
                <a:pt x="11" y="0"/>
              </a:lnTo>
              <a:lnTo>
                <a:pt x="12" y="1"/>
              </a:lnTo>
              <a:lnTo>
                <a:pt x="13" y="0"/>
              </a:lnTo>
              <a:lnTo>
                <a:pt x="14" y="1"/>
              </a:lnTo>
              <a:lnTo>
                <a:pt x="15" y="2"/>
              </a:lnTo>
              <a:lnTo>
                <a:pt x="16" y="1"/>
              </a:lnTo>
              <a:lnTo>
                <a:pt x="17" y="1"/>
              </a:lnTo>
              <a:lnTo>
                <a:pt x="19" y="1"/>
              </a:lnTo>
              <a:lnTo>
                <a:pt x="20" y="2"/>
              </a:lnTo>
              <a:lnTo>
                <a:pt x="20" y="3"/>
              </a:lnTo>
              <a:lnTo>
                <a:pt x="22" y="3"/>
              </a:lnTo>
              <a:lnTo>
                <a:pt x="23" y="4"/>
              </a:lnTo>
              <a:lnTo>
                <a:pt x="24" y="4"/>
              </a:lnTo>
              <a:lnTo>
                <a:pt x="25" y="5"/>
              </a:lnTo>
              <a:lnTo>
                <a:pt x="26" y="5"/>
              </a:lnTo>
              <a:lnTo>
                <a:pt x="25" y="7"/>
              </a:lnTo>
              <a:lnTo>
                <a:pt x="25" y="8"/>
              </a:lnTo>
              <a:lnTo>
                <a:pt x="24" y="9"/>
              </a:lnTo>
              <a:lnTo>
                <a:pt x="24" y="10"/>
              </a:lnTo>
              <a:lnTo>
                <a:pt x="24" y="11"/>
              </a:lnTo>
              <a:lnTo>
                <a:pt x="23" y="12"/>
              </a:lnTo>
              <a:lnTo>
                <a:pt x="22" y="13"/>
              </a:lnTo>
              <a:lnTo>
                <a:pt x="22" y="14"/>
              </a:lnTo>
              <a:lnTo>
                <a:pt x="21" y="15"/>
              </a:lnTo>
              <a:lnTo>
                <a:pt x="20" y="16"/>
              </a:lnTo>
              <a:lnTo>
                <a:pt x="20" y="17"/>
              </a:lnTo>
              <a:lnTo>
                <a:pt x="19" y="18"/>
              </a:lnTo>
              <a:lnTo>
                <a:pt x="19" y="19"/>
              </a:lnTo>
              <a:lnTo>
                <a:pt x="18" y="20"/>
              </a:lnTo>
              <a:lnTo>
                <a:pt x="17" y="21"/>
              </a:lnTo>
              <a:lnTo>
                <a:pt x="17" y="22"/>
              </a:lnTo>
              <a:lnTo>
                <a:pt x="17" y="24"/>
              </a:lnTo>
              <a:lnTo>
                <a:pt x="17" y="25"/>
              </a:lnTo>
              <a:lnTo>
                <a:pt x="18" y="25"/>
              </a:lnTo>
              <a:lnTo>
                <a:pt x="19" y="26"/>
              </a:lnTo>
              <a:lnTo>
                <a:pt x="20" y="25"/>
              </a:lnTo>
              <a:lnTo>
                <a:pt x="20" y="26"/>
              </a:lnTo>
              <a:lnTo>
                <a:pt x="20" y="27"/>
              </a:lnTo>
              <a:lnTo>
                <a:pt x="21" y="28"/>
              </a:lnTo>
              <a:lnTo>
                <a:pt x="22" y="27"/>
              </a:lnTo>
              <a:lnTo>
                <a:pt x="23" y="28"/>
              </a:lnTo>
              <a:lnTo>
                <a:pt x="23" y="29"/>
              </a:lnTo>
              <a:lnTo>
                <a:pt x="22" y="30"/>
              </a:lnTo>
              <a:lnTo>
                <a:pt x="21" y="31"/>
              </a:lnTo>
              <a:lnTo>
                <a:pt x="20" y="31"/>
              </a:lnTo>
              <a:lnTo>
                <a:pt x="19" y="32"/>
              </a:lnTo>
              <a:lnTo>
                <a:pt x="18" y="33"/>
              </a:lnTo>
              <a:lnTo>
                <a:pt x="17" y="33"/>
              </a:lnTo>
              <a:lnTo>
                <a:pt x="16" y="34"/>
              </a:lnTo>
              <a:lnTo>
                <a:pt x="15" y="36"/>
              </a:lnTo>
              <a:lnTo>
                <a:pt x="14" y="37"/>
              </a:lnTo>
              <a:lnTo>
                <a:pt x="14" y="36"/>
              </a:lnTo>
              <a:lnTo>
                <a:pt x="13" y="35"/>
              </a:lnTo>
              <a:lnTo>
                <a:pt x="13" y="34"/>
              </a:lnTo>
              <a:lnTo>
                <a:pt x="12" y="33"/>
              </a:lnTo>
              <a:lnTo>
                <a:pt x="11" y="32"/>
              </a:lnTo>
              <a:lnTo>
                <a:pt x="10" y="31"/>
              </a:lnTo>
              <a:lnTo>
                <a:pt x="9" y="29"/>
              </a:lnTo>
              <a:lnTo>
                <a:pt x="9" y="28"/>
              </a:lnTo>
              <a:lnTo>
                <a:pt x="8" y="26"/>
              </a:lnTo>
              <a:lnTo>
                <a:pt x="8" y="25"/>
              </a:lnTo>
              <a:lnTo>
                <a:pt x="9" y="24"/>
              </a:lnTo>
              <a:lnTo>
                <a:pt x="8" y="23"/>
              </a:lnTo>
              <a:lnTo>
                <a:pt x="8" y="22"/>
              </a:lnTo>
              <a:lnTo>
                <a:pt x="7" y="22"/>
              </a:lnTo>
              <a:lnTo>
                <a:pt x="7" y="21"/>
              </a:lnTo>
              <a:lnTo>
                <a:pt x="6" y="20"/>
              </a:lnTo>
              <a:lnTo>
                <a:pt x="5" y="20"/>
              </a:lnTo>
              <a:lnTo>
                <a:pt x="4" y="19"/>
              </a:lnTo>
              <a:lnTo>
                <a:pt x="3" y="19"/>
              </a:lnTo>
              <a:lnTo>
                <a:pt x="1" y="18"/>
              </a:lnTo>
              <a:lnTo>
                <a:pt x="1" y="17"/>
              </a:lnTo>
              <a:lnTo>
                <a:pt x="0" y="15"/>
              </a:lnTo>
              <a:lnTo>
                <a:pt x="1"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40640</xdr:colOff>
      <xdr:row>34</xdr:row>
      <xdr:rowOff>28575</xdr:rowOff>
    </xdr:from>
    <xdr:to>
      <xdr:col>11</xdr:col>
      <xdr:colOff>467360</xdr:colOff>
      <xdr:row>41</xdr:row>
      <xdr:rowOff>9525</xdr:rowOff>
    </xdr:to>
    <xdr:sp>
      <xdr:nvSpPr>
        <xdr:cNvPr id="2185330" name="Freeform 95"/>
        <xdr:cNvSpPr/>
      </xdr:nvSpPr>
      <xdr:spPr>
        <a:xfrm>
          <a:off x="6776720" y="5323840"/>
          <a:ext cx="1076960" cy="1066800"/>
        </a:xfrm>
        <a:custGeom>
          <a:avLst/>
          <a:gdLst>
            <a:gd name="txL" fmla="*/ 0 w 106"/>
            <a:gd name="txT" fmla="*/ 0 h 115"/>
            <a:gd name="txR" fmla="*/ 106 w 106"/>
            <a:gd name="txB" fmla="*/ 115 h 1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6" h="115">
              <a:moveTo>
                <a:pt x="0" y="23"/>
              </a:moveTo>
              <a:lnTo>
                <a:pt x="1" y="23"/>
              </a:lnTo>
              <a:lnTo>
                <a:pt x="2" y="22"/>
              </a:lnTo>
              <a:lnTo>
                <a:pt x="3" y="22"/>
              </a:lnTo>
              <a:lnTo>
                <a:pt x="4" y="21"/>
              </a:lnTo>
              <a:lnTo>
                <a:pt x="5" y="20"/>
              </a:lnTo>
              <a:lnTo>
                <a:pt x="6" y="19"/>
              </a:lnTo>
              <a:lnTo>
                <a:pt x="7" y="18"/>
              </a:lnTo>
              <a:lnTo>
                <a:pt x="7" y="17"/>
              </a:lnTo>
              <a:lnTo>
                <a:pt x="7" y="16"/>
              </a:lnTo>
              <a:lnTo>
                <a:pt x="8" y="14"/>
              </a:lnTo>
              <a:lnTo>
                <a:pt x="9" y="13"/>
              </a:lnTo>
              <a:lnTo>
                <a:pt x="9" y="12"/>
              </a:lnTo>
              <a:lnTo>
                <a:pt x="11" y="13"/>
              </a:lnTo>
              <a:lnTo>
                <a:pt x="12" y="14"/>
              </a:lnTo>
              <a:lnTo>
                <a:pt x="12" y="15"/>
              </a:lnTo>
              <a:lnTo>
                <a:pt x="13" y="16"/>
              </a:lnTo>
              <a:lnTo>
                <a:pt x="15" y="16"/>
              </a:lnTo>
              <a:lnTo>
                <a:pt x="16" y="16"/>
              </a:lnTo>
              <a:lnTo>
                <a:pt x="17" y="16"/>
              </a:lnTo>
              <a:lnTo>
                <a:pt x="18" y="16"/>
              </a:lnTo>
              <a:lnTo>
                <a:pt x="19" y="15"/>
              </a:lnTo>
              <a:lnTo>
                <a:pt x="19" y="14"/>
              </a:lnTo>
              <a:lnTo>
                <a:pt x="20" y="12"/>
              </a:lnTo>
              <a:lnTo>
                <a:pt x="21" y="11"/>
              </a:lnTo>
              <a:lnTo>
                <a:pt x="22" y="11"/>
              </a:lnTo>
              <a:lnTo>
                <a:pt x="23" y="11"/>
              </a:lnTo>
              <a:lnTo>
                <a:pt x="25" y="12"/>
              </a:lnTo>
              <a:lnTo>
                <a:pt x="26" y="12"/>
              </a:lnTo>
              <a:lnTo>
                <a:pt x="27" y="13"/>
              </a:lnTo>
              <a:lnTo>
                <a:pt x="31" y="16"/>
              </a:lnTo>
              <a:lnTo>
                <a:pt x="32" y="16"/>
              </a:lnTo>
              <a:lnTo>
                <a:pt x="33" y="16"/>
              </a:lnTo>
              <a:lnTo>
                <a:pt x="35" y="17"/>
              </a:lnTo>
              <a:lnTo>
                <a:pt x="36" y="17"/>
              </a:lnTo>
              <a:lnTo>
                <a:pt x="37" y="16"/>
              </a:lnTo>
              <a:lnTo>
                <a:pt x="38" y="17"/>
              </a:lnTo>
              <a:lnTo>
                <a:pt x="38" y="18"/>
              </a:lnTo>
              <a:lnTo>
                <a:pt x="39" y="18"/>
              </a:lnTo>
              <a:lnTo>
                <a:pt x="41" y="18"/>
              </a:lnTo>
              <a:lnTo>
                <a:pt x="42" y="16"/>
              </a:lnTo>
              <a:lnTo>
                <a:pt x="42" y="15"/>
              </a:lnTo>
              <a:lnTo>
                <a:pt x="42" y="14"/>
              </a:lnTo>
              <a:lnTo>
                <a:pt x="43" y="15"/>
              </a:lnTo>
              <a:lnTo>
                <a:pt x="45" y="15"/>
              </a:lnTo>
              <a:lnTo>
                <a:pt x="47" y="14"/>
              </a:lnTo>
              <a:lnTo>
                <a:pt x="48" y="13"/>
              </a:lnTo>
              <a:lnTo>
                <a:pt x="49" y="12"/>
              </a:lnTo>
              <a:lnTo>
                <a:pt x="50" y="13"/>
              </a:lnTo>
              <a:lnTo>
                <a:pt x="52" y="15"/>
              </a:lnTo>
              <a:lnTo>
                <a:pt x="52" y="14"/>
              </a:lnTo>
              <a:lnTo>
                <a:pt x="53" y="13"/>
              </a:lnTo>
              <a:lnTo>
                <a:pt x="54" y="12"/>
              </a:lnTo>
              <a:lnTo>
                <a:pt x="56" y="12"/>
              </a:lnTo>
              <a:lnTo>
                <a:pt x="57" y="11"/>
              </a:lnTo>
              <a:lnTo>
                <a:pt x="58" y="11"/>
              </a:lnTo>
              <a:lnTo>
                <a:pt x="59" y="11"/>
              </a:lnTo>
              <a:lnTo>
                <a:pt x="60" y="10"/>
              </a:lnTo>
              <a:lnTo>
                <a:pt x="61" y="11"/>
              </a:lnTo>
              <a:lnTo>
                <a:pt x="62" y="11"/>
              </a:lnTo>
              <a:lnTo>
                <a:pt x="64" y="12"/>
              </a:lnTo>
              <a:lnTo>
                <a:pt x="65" y="12"/>
              </a:lnTo>
              <a:lnTo>
                <a:pt x="66" y="12"/>
              </a:lnTo>
              <a:lnTo>
                <a:pt x="68" y="12"/>
              </a:lnTo>
              <a:lnTo>
                <a:pt x="69" y="11"/>
              </a:lnTo>
              <a:lnTo>
                <a:pt x="70" y="11"/>
              </a:lnTo>
              <a:lnTo>
                <a:pt x="72" y="11"/>
              </a:lnTo>
              <a:lnTo>
                <a:pt x="73" y="11"/>
              </a:lnTo>
              <a:lnTo>
                <a:pt x="74" y="11"/>
              </a:lnTo>
              <a:lnTo>
                <a:pt x="75" y="10"/>
              </a:lnTo>
              <a:lnTo>
                <a:pt x="76" y="10"/>
              </a:lnTo>
              <a:lnTo>
                <a:pt x="77" y="9"/>
              </a:lnTo>
              <a:lnTo>
                <a:pt x="79" y="9"/>
              </a:lnTo>
              <a:lnTo>
                <a:pt x="80" y="8"/>
              </a:lnTo>
              <a:lnTo>
                <a:pt x="82" y="8"/>
              </a:lnTo>
              <a:lnTo>
                <a:pt x="83" y="7"/>
              </a:lnTo>
              <a:lnTo>
                <a:pt x="84" y="6"/>
              </a:lnTo>
              <a:lnTo>
                <a:pt x="85" y="5"/>
              </a:lnTo>
              <a:lnTo>
                <a:pt x="85" y="4"/>
              </a:lnTo>
              <a:lnTo>
                <a:pt x="86" y="3"/>
              </a:lnTo>
              <a:lnTo>
                <a:pt x="87" y="3"/>
              </a:lnTo>
              <a:lnTo>
                <a:pt x="88" y="2"/>
              </a:lnTo>
              <a:lnTo>
                <a:pt x="89" y="1"/>
              </a:lnTo>
              <a:lnTo>
                <a:pt x="90" y="0"/>
              </a:lnTo>
              <a:lnTo>
                <a:pt x="91" y="0"/>
              </a:lnTo>
              <a:lnTo>
                <a:pt x="92" y="1"/>
              </a:lnTo>
              <a:lnTo>
                <a:pt x="92" y="2"/>
              </a:lnTo>
              <a:lnTo>
                <a:pt x="93" y="3"/>
              </a:lnTo>
              <a:lnTo>
                <a:pt x="93" y="4"/>
              </a:lnTo>
              <a:lnTo>
                <a:pt x="93" y="5"/>
              </a:lnTo>
              <a:lnTo>
                <a:pt x="93" y="7"/>
              </a:lnTo>
              <a:lnTo>
                <a:pt x="94" y="8"/>
              </a:lnTo>
              <a:lnTo>
                <a:pt x="94" y="9"/>
              </a:lnTo>
              <a:lnTo>
                <a:pt x="94" y="10"/>
              </a:lnTo>
              <a:lnTo>
                <a:pt x="94" y="11"/>
              </a:lnTo>
              <a:lnTo>
                <a:pt x="95" y="12"/>
              </a:lnTo>
              <a:lnTo>
                <a:pt x="95" y="14"/>
              </a:lnTo>
              <a:lnTo>
                <a:pt x="96" y="15"/>
              </a:lnTo>
              <a:lnTo>
                <a:pt x="96" y="17"/>
              </a:lnTo>
              <a:lnTo>
                <a:pt x="97" y="18"/>
              </a:lnTo>
              <a:lnTo>
                <a:pt x="98" y="19"/>
              </a:lnTo>
              <a:lnTo>
                <a:pt x="99" y="19"/>
              </a:lnTo>
              <a:lnTo>
                <a:pt x="100" y="20"/>
              </a:lnTo>
              <a:lnTo>
                <a:pt x="101" y="20"/>
              </a:lnTo>
              <a:lnTo>
                <a:pt x="102" y="21"/>
              </a:lnTo>
              <a:lnTo>
                <a:pt x="104" y="21"/>
              </a:lnTo>
              <a:lnTo>
                <a:pt x="105" y="21"/>
              </a:lnTo>
              <a:lnTo>
                <a:pt x="106" y="21"/>
              </a:lnTo>
              <a:lnTo>
                <a:pt x="106" y="23"/>
              </a:lnTo>
              <a:lnTo>
                <a:pt x="105" y="24"/>
              </a:lnTo>
              <a:lnTo>
                <a:pt x="104" y="27"/>
              </a:lnTo>
              <a:lnTo>
                <a:pt x="104" y="30"/>
              </a:lnTo>
              <a:lnTo>
                <a:pt x="103" y="33"/>
              </a:lnTo>
              <a:lnTo>
                <a:pt x="103" y="35"/>
              </a:lnTo>
              <a:lnTo>
                <a:pt x="103" y="36"/>
              </a:lnTo>
              <a:lnTo>
                <a:pt x="104" y="40"/>
              </a:lnTo>
              <a:lnTo>
                <a:pt x="104" y="41"/>
              </a:lnTo>
              <a:lnTo>
                <a:pt x="104" y="42"/>
              </a:lnTo>
              <a:lnTo>
                <a:pt x="104" y="43"/>
              </a:lnTo>
              <a:lnTo>
                <a:pt x="103" y="46"/>
              </a:lnTo>
              <a:lnTo>
                <a:pt x="102" y="47"/>
              </a:lnTo>
              <a:lnTo>
                <a:pt x="102" y="48"/>
              </a:lnTo>
              <a:lnTo>
                <a:pt x="100" y="49"/>
              </a:lnTo>
              <a:lnTo>
                <a:pt x="101" y="51"/>
              </a:lnTo>
              <a:lnTo>
                <a:pt x="101" y="52"/>
              </a:lnTo>
              <a:lnTo>
                <a:pt x="102" y="53"/>
              </a:lnTo>
              <a:lnTo>
                <a:pt x="103" y="54"/>
              </a:lnTo>
              <a:lnTo>
                <a:pt x="103" y="55"/>
              </a:lnTo>
              <a:lnTo>
                <a:pt x="103" y="57"/>
              </a:lnTo>
              <a:lnTo>
                <a:pt x="102" y="58"/>
              </a:lnTo>
              <a:lnTo>
                <a:pt x="102" y="59"/>
              </a:lnTo>
              <a:lnTo>
                <a:pt x="102" y="61"/>
              </a:lnTo>
              <a:lnTo>
                <a:pt x="101" y="62"/>
              </a:lnTo>
              <a:lnTo>
                <a:pt x="101" y="63"/>
              </a:lnTo>
              <a:lnTo>
                <a:pt x="99" y="64"/>
              </a:lnTo>
              <a:lnTo>
                <a:pt x="98" y="64"/>
              </a:lnTo>
              <a:lnTo>
                <a:pt x="97" y="65"/>
              </a:lnTo>
              <a:lnTo>
                <a:pt x="96" y="65"/>
              </a:lnTo>
              <a:lnTo>
                <a:pt x="95" y="66"/>
              </a:lnTo>
              <a:lnTo>
                <a:pt x="95" y="67"/>
              </a:lnTo>
              <a:lnTo>
                <a:pt x="94" y="68"/>
              </a:lnTo>
              <a:lnTo>
                <a:pt x="93" y="69"/>
              </a:lnTo>
              <a:lnTo>
                <a:pt x="93" y="70"/>
              </a:lnTo>
              <a:lnTo>
                <a:pt x="93" y="71"/>
              </a:lnTo>
              <a:lnTo>
                <a:pt x="93" y="73"/>
              </a:lnTo>
              <a:lnTo>
                <a:pt x="93" y="74"/>
              </a:lnTo>
              <a:lnTo>
                <a:pt x="93" y="75"/>
              </a:lnTo>
              <a:lnTo>
                <a:pt x="92" y="77"/>
              </a:lnTo>
              <a:lnTo>
                <a:pt x="92" y="78"/>
              </a:lnTo>
              <a:lnTo>
                <a:pt x="91" y="79"/>
              </a:lnTo>
              <a:lnTo>
                <a:pt x="92" y="80"/>
              </a:lnTo>
              <a:lnTo>
                <a:pt x="92" y="81"/>
              </a:lnTo>
              <a:lnTo>
                <a:pt x="92" y="82"/>
              </a:lnTo>
              <a:lnTo>
                <a:pt x="92" y="83"/>
              </a:lnTo>
              <a:lnTo>
                <a:pt x="92" y="84"/>
              </a:lnTo>
              <a:lnTo>
                <a:pt x="93" y="85"/>
              </a:lnTo>
              <a:lnTo>
                <a:pt x="92" y="86"/>
              </a:lnTo>
              <a:lnTo>
                <a:pt x="91" y="87"/>
              </a:lnTo>
              <a:lnTo>
                <a:pt x="91" y="88"/>
              </a:lnTo>
              <a:lnTo>
                <a:pt x="92" y="90"/>
              </a:lnTo>
              <a:lnTo>
                <a:pt x="93" y="91"/>
              </a:lnTo>
              <a:lnTo>
                <a:pt x="94" y="92"/>
              </a:lnTo>
              <a:lnTo>
                <a:pt x="94" y="93"/>
              </a:lnTo>
              <a:lnTo>
                <a:pt x="94" y="94"/>
              </a:lnTo>
              <a:lnTo>
                <a:pt x="95" y="95"/>
              </a:lnTo>
              <a:lnTo>
                <a:pt x="95" y="97"/>
              </a:lnTo>
              <a:lnTo>
                <a:pt x="96" y="97"/>
              </a:lnTo>
              <a:lnTo>
                <a:pt x="97" y="99"/>
              </a:lnTo>
              <a:lnTo>
                <a:pt x="98" y="99"/>
              </a:lnTo>
              <a:lnTo>
                <a:pt x="99" y="100"/>
              </a:lnTo>
              <a:lnTo>
                <a:pt x="100" y="101"/>
              </a:lnTo>
              <a:lnTo>
                <a:pt x="99" y="102"/>
              </a:lnTo>
              <a:lnTo>
                <a:pt x="98" y="103"/>
              </a:lnTo>
              <a:lnTo>
                <a:pt x="97" y="104"/>
              </a:lnTo>
              <a:lnTo>
                <a:pt x="96" y="105"/>
              </a:lnTo>
              <a:lnTo>
                <a:pt x="96" y="106"/>
              </a:lnTo>
              <a:lnTo>
                <a:pt x="95" y="107"/>
              </a:lnTo>
              <a:lnTo>
                <a:pt x="95" y="108"/>
              </a:lnTo>
              <a:lnTo>
                <a:pt x="94" y="108"/>
              </a:lnTo>
              <a:lnTo>
                <a:pt x="92" y="109"/>
              </a:lnTo>
              <a:lnTo>
                <a:pt x="91" y="109"/>
              </a:lnTo>
              <a:lnTo>
                <a:pt x="90" y="110"/>
              </a:lnTo>
              <a:lnTo>
                <a:pt x="89" y="110"/>
              </a:lnTo>
              <a:lnTo>
                <a:pt x="88" y="110"/>
              </a:lnTo>
              <a:lnTo>
                <a:pt x="87" y="110"/>
              </a:lnTo>
              <a:lnTo>
                <a:pt x="86" y="110"/>
              </a:lnTo>
              <a:lnTo>
                <a:pt x="85" y="110"/>
              </a:lnTo>
              <a:lnTo>
                <a:pt x="84" y="110"/>
              </a:lnTo>
              <a:lnTo>
                <a:pt x="82" y="110"/>
              </a:lnTo>
              <a:lnTo>
                <a:pt x="81" y="111"/>
              </a:lnTo>
              <a:lnTo>
                <a:pt x="80" y="111"/>
              </a:lnTo>
              <a:lnTo>
                <a:pt x="79" y="111"/>
              </a:lnTo>
              <a:lnTo>
                <a:pt x="78" y="112"/>
              </a:lnTo>
              <a:lnTo>
                <a:pt x="77" y="112"/>
              </a:lnTo>
              <a:lnTo>
                <a:pt x="76" y="112"/>
              </a:lnTo>
              <a:lnTo>
                <a:pt x="74" y="113"/>
              </a:lnTo>
              <a:lnTo>
                <a:pt x="73" y="113"/>
              </a:lnTo>
              <a:lnTo>
                <a:pt x="72" y="113"/>
              </a:lnTo>
              <a:lnTo>
                <a:pt x="71" y="114"/>
              </a:lnTo>
              <a:lnTo>
                <a:pt x="70" y="114"/>
              </a:lnTo>
              <a:lnTo>
                <a:pt x="69" y="114"/>
              </a:lnTo>
              <a:lnTo>
                <a:pt x="68" y="114"/>
              </a:lnTo>
              <a:lnTo>
                <a:pt x="67" y="115"/>
              </a:lnTo>
              <a:lnTo>
                <a:pt x="66" y="114"/>
              </a:lnTo>
              <a:lnTo>
                <a:pt x="65" y="113"/>
              </a:lnTo>
              <a:lnTo>
                <a:pt x="65" y="112"/>
              </a:lnTo>
              <a:lnTo>
                <a:pt x="64" y="111"/>
              </a:lnTo>
              <a:lnTo>
                <a:pt x="64" y="110"/>
              </a:lnTo>
              <a:lnTo>
                <a:pt x="63" y="110"/>
              </a:lnTo>
              <a:lnTo>
                <a:pt x="62" y="110"/>
              </a:lnTo>
              <a:lnTo>
                <a:pt x="61" y="110"/>
              </a:lnTo>
              <a:lnTo>
                <a:pt x="60" y="109"/>
              </a:lnTo>
              <a:lnTo>
                <a:pt x="59" y="108"/>
              </a:lnTo>
              <a:lnTo>
                <a:pt x="58" y="108"/>
              </a:lnTo>
              <a:lnTo>
                <a:pt x="57" y="107"/>
              </a:lnTo>
              <a:lnTo>
                <a:pt x="56" y="108"/>
              </a:lnTo>
              <a:lnTo>
                <a:pt x="55" y="108"/>
              </a:lnTo>
              <a:lnTo>
                <a:pt x="54" y="107"/>
              </a:lnTo>
              <a:lnTo>
                <a:pt x="53" y="107"/>
              </a:lnTo>
              <a:lnTo>
                <a:pt x="52" y="108"/>
              </a:lnTo>
              <a:lnTo>
                <a:pt x="52" y="109"/>
              </a:lnTo>
              <a:lnTo>
                <a:pt x="51" y="109"/>
              </a:lnTo>
              <a:lnTo>
                <a:pt x="50" y="110"/>
              </a:lnTo>
              <a:lnTo>
                <a:pt x="50" y="108"/>
              </a:lnTo>
              <a:lnTo>
                <a:pt x="50" y="106"/>
              </a:lnTo>
              <a:lnTo>
                <a:pt x="50" y="105"/>
              </a:lnTo>
              <a:lnTo>
                <a:pt x="50" y="104"/>
              </a:lnTo>
              <a:lnTo>
                <a:pt x="50" y="103"/>
              </a:lnTo>
              <a:lnTo>
                <a:pt x="50" y="102"/>
              </a:lnTo>
              <a:lnTo>
                <a:pt x="51" y="101"/>
              </a:lnTo>
              <a:lnTo>
                <a:pt x="51" y="100"/>
              </a:lnTo>
              <a:lnTo>
                <a:pt x="50" y="99"/>
              </a:lnTo>
              <a:lnTo>
                <a:pt x="50" y="98"/>
              </a:lnTo>
              <a:lnTo>
                <a:pt x="50" y="97"/>
              </a:lnTo>
              <a:lnTo>
                <a:pt x="49" y="96"/>
              </a:lnTo>
              <a:lnTo>
                <a:pt x="49" y="95"/>
              </a:lnTo>
              <a:lnTo>
                <a:pt x="48" y="93"/>
              </a:lnTo>
              <a:lnTo>
                <a:pt x="48" y="91"/>
              </a:lnTo>
              <a:lnTo>
                <a:pt x="48" y="90"/>
              </a:lnTo>
              <a:lnTo>
                <a:pt x="47" y="89"/>
              </a:lnTo>
              <a:lnTo>
                <a:pt x="48" y="88"/>
              </a:lnTo>
              <a:lnTo>
                <a:pt x="47" y="87"/>
              </a:lnTo>
              <a:lnTo>
                <a:pt x="48" y="86"/>
              </a:lnTo>
              <a:lnTo>
                <a:pt x="48" y="85"/>
              </a:lnTo>
              <a:lnTo>
                <a:pt x="49" y="85"/>
              </a:lnTo>
              <a:lnTo>
                <a:pt x="50" y="84"/>
              </a:lnTo>
              <a:lnTo>
                <a:pt x="50" y="83"/>
              </a:lnTo>
              <a:lnTo>
                <a:pt x="50" y="82"/>
              </a:lnTo>
              <a:lnTo>
                <a:pt x="50" y="81"/>
              </a:lnTo>
              <a:lnTo>
                <a:pt x="50" y="80"/>
              </a:lnTo>
              <a:lnTo>
                <a:pt x="49" y="79"/>
              </a:lnTo>
              <a:lnTo>
                <a:pt x="49" y="78"/>
              </a:lnTo>
              <a:lnTo>
                <a:pt x="49" y="77"/>
              </a:lnTo>
              <a:lnTo>
                <a:pt x="50" y="75"/>
              </a:lnTo>
              <a:lnTo>
                <a:pt x="50" y="74"/>
              </a:lnTo>
              <a:lnTo>
                <a:pt x="50" y="73"/>
              </a:lnTo>
              <a:lnTo>
                <a:pt x="49" y="72"/>
              </a:lnTo>
              <a:lnTo>
                <a:pt x="48" y="72"/>
              </a:lnTo>
              <a:lnTo>
                <a:pt x="47" y="72"/>
              </a:lnTo>
              <a:lnTo>
                <a:pt x="46" y="71"/>
              </a:lnTo>
              <a:lnTo>
                <a:pt x="45" y="70"/>
              </a:lnTo>
              <a:lnTo>
                <a:pt x="46" y="69"/>
              </a:lnTo>
              <a:lnTo>
                <a:pt x="47" y="68"/>
              </a:lnTo>
              <a:lnTo>
                <a:pt x="48" y="67"/>
              </a:lnTo>
              <a:lnTo>
                <a:pt x="50" y="64"/>
              </a:lnTo>
              <a:lnTo>
                <a:pt x="49" y="62"/>
              </a:lnTo>
              <a:lnTo>
                <a:pt x="48" y="61"/>
              </a:lnTo>
              <a:lnTo>
                <a:pt x="48" y="60"/>
              </a:lnTo>
              <a:lnTo>
                <a:pt x="47" y="59"/>
              </a:lnTo>
              <a:lnTo>
                <a:pt x="47" y="58"/>
              </a:lnTo>
              <a:lnTo>
                <a:pt x="46" y="57"/>
              </a:lnTo>
              <a:lnTo>
                <a:pt x="45" y="56"/>
              </a:lnTo>
              <a:lnTo>
                <a:pt x="45" y="55"/>
              </a:lnTo>
              <a:lnTo>
                <a:pt x="45" y="54"/>
              </a:lnTo>
              <a:lnTo>
                <a:pt x="45" y="53"/>
              </a:lnTo>
              <a:lnTo>
                <a:pt x="46" y="52"/>
              </a:lnTo>
              <a:lnTo>
                <a:pt x="46" y="50"/>
              </a:lnTo>
              <a:lnTo>
                <a:pt x="46" y="49"/>
              </a:lnTo>
              <a:lnTo>
                <a:pt x="47" y="48"/>
              </a:lnTo>
              <a:lnTo>
                <a:pt x="47" y="47"/>
              </a:lnTo>
              <a:lnTo>
                <a:pt x="47" y="46"/>
              </a:lnTo>
              <a:lnTo>
                <a:pt x="46" y="46"/>
              </a:lnTo>
              <a:lnTo>
                <a:pt x="45" y="45"/>
              </a:lnTo>
              <a:lnTo>
                <a:pt x="44" y="45"/>
              </a:lnTo>
              <a:lnTo>
                <a:pt x="43" y="44"/>
              </a:lnTo>
              <a:lnTo>
                <a:pt x="44" y="43"/>
              </a:lnTo>
              <a:lnTo>
                <a:pt x="43" y="42"/>
              </a:lnTo>
              <a:lnTo>
                <a:pt x="41" y="42"/>
              </a:lnTo>
              <a:lnTo>
                <a:pt x="39" y="41"/>
              </a:lnTo>
              <a:lnTo>
                <a:pt x="38" y="41"/>
              </a:lnTo>
              <a:lnTo>
                <a:pt x="36" y="41"/>
              </a:lnTo>
              <a:lnTo>
                <a:pt x="35" y="39"/>
              </a:lnTo>
              <a:lnTo>
                <a:pt x="34" y="40"/>
              </a:lnTo>
              <a:lnTo>
                <a:pt x="34" y="41"/>
              </a:lnTo>
              <a:lnTo>
                <a:pt x="33" y="42"/>
              </a:lnTo>
              <a:lnTo>
                <a:pt x="33" y="43"/>
              </a:lnTo>
              <a:lnTo>
                <a:pt x="32" y="43"/>
              </a:lnTo>
              <a:lnTo>
                <a:pt x="32" y="44"/>
              </a:lnTo>
              <a:lnTo>
                <a:pt x="32" y="45"/>
              </a:lnTo>
              <a:lnTo>
                <a:pt x="32" y="46"/>
              </a:lnTo>
              <a:lnTo>
                <a:pt x="31" y="47"/>
              </a:lnTo>
              <a:lnTo>
                <a:pt x="31" y="48"/>
              </a:lnTo>
              <a:lnTo>
                <a:pt x="30" y="49"/>
              </a:lnTo>
              <a:lnTo>
                <a:pt x="29" y="50"/>
              </a:lnTo>
              <a:lnTo>
                <a:pt x="28" y="50"/>
              </a:lnTo>
              <a:lnTo>
                <a:pt x="27" y="52"/>
              </a:lnTo>
              <a:lnTo>
                <a:pt x="26" y="52"/>
              </a:lnTo>
              <a:lnTo>
                <a:pt x="25" y="50"/>
              </a:lnTo>
              <a:lnTo>
                <a:pt x="25" y="49"/>
              </a:lnTo>
              <a:lnTo>
                <a:pt x="24" y="49"/>
              </a:lnTo>
              <a:lnTo>
                <a:pt x="22" y="49"/>
              </a:lnTo>
              <a:lnTo>
                <a:pt x="21" y="49"/>
              </a:lnTo>
              <a:lnTo>
                <a:pt x="20" y="50"/>
              </a:lnTo>
              <a:lnTo>
                <a:pt x="19" y="51"/>
              </a:lnTo>
              <a:lnTo>
                <a:pt x="17" y="50"/>
              </a:lnTo>
              <a:lnTo>
                <a:pt x="16" y="48"/>
              </a:lnTo>
              <a:lnTo>
                <a:pt x="16" y="47"/>
              </a:lnTo>
              <a:lnTo>
                <a:pt x="15" y="46"/>
              </a:lnTo>
              <a:lnTo>
                <a:pt x="14" y="46"/>
              </a:lnTo>
              <a:lnTo>
                <a:pt x="13" y="46"/>
              </a:lnTo>
              <a:lnTo>
                <a:pt x="12" y="46"/>
              </a:lnTo>
              <a:lnTo>
                <a:pt x="10" y="46"/>
              </a:lnTo>
              <a:lnTo>
                <a:pt x="9" y="46"/>
              </a:lnTo>
              <a:lnTo>
                <a:pt x="7" y="45"/>
              </a:lnTo>
              <a:lnTo>
                <a:pt x="6" y="45"/>
              </a:lnTo>
              <a:lnTo>
                <a:pt x="5" y="44"/>
              </a:lnTo>
              <a:lnTo>
                <a:pt x="4" y="43"/>
              </a:lnTo>
              <a:lnTo>
                <a:pt x="4" y="42"/>
              </a:lnTo>
              <a:lnTo>
                <a:pt x="4" y="41"/>
              </a:lnTo>
              <a:lnTo>
                <a:pt x="4" y="39"/>
              </a:lnTo>
              <a:lnTo>
                <a:pt x="3" y="38"/>
              </a:lnTo>
              <a:lnTo>
                <a:pt x="3" y="37"/>
              </a:lnTo>
              <a:lnTo>
                <a:pt x="3" y="36"/>
              </a:lnTo>
              <a:lnTo>
                <a:pt x="3" y="35"/>
              </a:lnTo>
              <a:lnTo>
                <a:pt x="2" y="34"/>
              </a:lnTo>
              <a:lnTo>
                <a:pt x="2" y="33"/>
              </a:lnTo>
              <a:lnTo>
                <a:pt x="1" y="32"/>
              </a:lnTo>
              <a:lnTo>
                <a:pt x="1" y="31"/>
              </a:lnTo>
              <a:lnTo>
                <a:pt x="1" y="30"/>
              </a:lnTo>
              <a:lnTo>
                <a:pt x="1" y="28"/>
              </a:lnTo>
              <a:lnTo>
                <a:pt x="0" y="27"/>
              </a:lnTo>
              <a:lnTo>
                <a:pt x="0" y="25"/>
              </a:lnTo>
              <a:lnTo>
                <a:pt x="0" y="2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528320</xdr:colOff>
      <xdr:row>31</xdr:row>
      <xdr:rowOff>152400</xdr:rowOff>
    </xdr:from>
    <xdr:to>
      <xdr:col>11</xdr:col>
      <xdr:colOff>365760</xdr:colOff>
      <xdr:row>35</xdr:row>
      <xdr:rowOff>19050</xdr:rowOff>
    </xdr:to>
    <xdr:sp>
      <xdr:nvSpPr>
        <xdr:cNvPr id="2185331" name="Freeform 96"/>
        <xdr:cNvSpPr/>
      </xdr:nvSpPr>
      <xdr:spPr>
        <a:xfrm>
          <a:off x="7264400" y="4990465"/>
          <a:ext cx="487680" cy="476250"/>
        </a:xfrm>
        <a:custGeom>
          <a:avLst/>
          <a:gdLst>
            <a:gd name="txL" fmla="*/ 0 w 48"/>
            <a:gd name="txT" fmla="*/ 0 h 54"/>
            <a:gd name="txR" fmla="*/ 48 w 48"/>
            <a:gd name="txB" fmla="*/ 54 h 5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8" h="54">
              <a:moveTo>
                <a:pt x="14" y="1"/>
              </a:moveTo>
              <a:lnTo>
                <a:pt x="15" y="1"/>
              </a:lnTo>
              <a:lnTo>
                <a:pt x="16" y="2"/>
              </a:lnTo>
              <a:lnTo>
                <a:pt x="18" y="3"/>
              </a:lnTo>
              <a:lnTo>
                <a:pt x="19" y="3"/>
              </a:lnTo>
              <a:lnTo>
                <a:pt x="20" y="4"/>
              </a:lnTo>
              <a:lnTo>
                <a:pt x="21" y="4"/>
              </a:lnTo>
              <a:lnTo>
                <a:pt x="22" y="5"/>
              </a:lnTo>
              <a:lnTo>
                <a:pt x="23" y="6"/>
              </a:lnTo>
              <a:lnTo>
                <a:pt x="23" y="7"/>
              </a:lnTo>
              <a:lnTo>
                <a:pt x="24" y="7"/>
              </a:lnTo>
              <a:lnTo>
                <a:pt x="25" y="7"/>
              </a:lnTo>
              <a:lnTo>
                <a:pt x="27" y="6"/>
              </a:lnTo>
              <a:lnTo>
                <a:pt x="27" y="5"/>
              </a:lnTo>
              <a:lnTo>
                <a:pt x="28" y="4"/>
              </a:lnTo>
              <a:lnTo>
                <a:pt x="29" y="5"/>
              </a:lnTo>
              <a:lnTo>
                <a:pt x="30" y="5"/>
              </a:lnTo>
              <a:lnTo>
                <a:pt x="31" y="6"/>
              </a:lnTo>
              <a:lnTo>
                <a:pt x="32" y="6"/>
              </a:lnTo>
              <a:lnTo>
                <a:pt x="33" y="7"/>
              </a:lnTo>
              <a:lnTo>
                <a:pt x="34" y="7"/>
              </a:lnTo>
              <a:lnTo>
                <a:pt x="35" y="6"/>
              </a:lnTo>
              <a:lnTo>
                <a:pt x="35" y="5"/>
              </a:lnTo>
              <a:lnTo>
                <a:pt x="35" y="4"/>
              </a:lnTo>
              <a:lnTo>
                <a:pt x="36" y="3"/>
              </a:lnTo>
              <a:lnTo>
                <a:pt x="36" y="2"/>
              </a:lnTo>
              <a:lnTo>
                <a:pt x="36" y="1"/>
              </a:lnTo>
              <a:lnTo>
                <a:pt x="38" y="0"/>
              </a:lnTo>
              <a:lnTo>
                <a:pt x="39" y="1"/>
              </a:lnTo>
              <a:lnTo>
                <a:pt x="39" y="3"/>
              </a:lnTo>
              <a:lnTo>
                <a:pt x="40" y="4"/>
              </a:lnTo>
              <a:lnTo>
                <a:pt x="41" y="5"/>
              </a:lnTo>
              <a:lnTo>
                <a:pt x="41" y="6"/>
              </a:lnTo>
              <a:lnTo>
                <a:pt x="42" y="7"/>
              </a:lnTo>
              <a:lnTo>
                <a:pt x="43" y="8"/>
              </a:lnTo>
              <a:lnTo>
                <a:pt x="43" y="9"/>
              </a:lnTo>
              <a:lnTo>
                <a:pt x="44" y="10"/>
              </a:lnTo>
              <a:lnTo>
                <a:pt x="45" y="11"/>
              </a:lnTo>
              <a:lnTo>
                <a:pt x="46" y="13"/>
              </a:lnTo>
              <a:lnTo>
                <a:pt x="46" y="14"/>
              </a:lnTo>
              <a:lnTo>
                <a:pt x="47" y="15"/>
              </a:lnTo>
              <a:lnTo>
                <a:pt x="48" y="16"/>
              </a:lnTo>
              <a:lnTo>
                <a:pt x="47" y="18"/>
              </a:lnTo>
              <a:lnTo>
                <a:pt x="46" y="19"/>
              </a:lnTo>
              <a:lnTo>
                <a:pt x="45" y="19"/>
              </a:lnTo>
              <a:lnTo>
                <a:pt x="44" y="19"/>
              </a:lnTo>
              <a:lnTo>
                <a:pt x="45" y="21"/>
              </a:lnTo>
              <a:lnTo>
                <a:pt x="44" y="21"/>
              </a:lnTo>
              <a:lnTo>
                <a:pt x="43" y="20"/>
              </a:lnTo>
              <a:lnTo>
                <a:pt x="43" y="21"/>
              </a:lnTo>
              <a:lnTo>
                <a:pt x="42" y="23"/>
              </a:lnTo>
              <a:lnTo>
                <a:pt x="42" y="24"/>
              </a:lnTo>
              <a:lnTo>
                <a:pt x="41" y="24"/>
              </a:lnTo>
              <a:lnTo>
                <a:pt x="40" y="25"/>
              </a:lnTo>
              <a:lnTo>
                <a:pt x="39" y="26"/>
              </a:lnTo>
              <a:lnTo>
                <a:pt x="38" y="26"/>
              </a:lnTo>
              <a:lnTo>
                <a:pt x="38" y="28"/>
              </a:lnTo>
              <a:lnTo>
                <a:pt x="39" y="28"/>
              </a:lnTo>
              <a:lnTo>
                <a:pt x="38" y="29"/>
              </a:lnTo>
              <a:lnTo>
                <a:pt x="37" y="29"/>
              </a:lnTo>
              <a:lnTo>
                <a:pt x="37" y="30"/>
              </a:lnTo>
              <a:lnTo>
                <a:pt x="37" y="31"/>
              </a:lnTo>
              <a:lnTo>
                <a:pt x="36" y="32"/>
              </a:lnTo>
              <a:lnTo>
                <a:pt x="35" y="33"/>
              </a:lnTo>
              <a:lnTo>
                <a:pt x="36" y="34"/>
              </a:lnTo>
              <a:lnTo>
                <a:pt x="37" y="34"/>
              </a:lnTo>
              <a:lnTo>
                <a:pt x="38" y="35"/>
              </a:lnTo>
              <a:lnTo>
                <a:pt x="39" y="35"/>
              </a:lnTo>
              <a:lnTo>
                <a:pt x="40" y="36"/>
              </a:lnTo>
              <a:lnTo>
                <a:pt x="41" y="36"/>
              </a:lnTo>
              <a:lnTo>
                <a:pt x="42" y="37"/>
              </a:lnTo>
              <a:lnTo>
                <a:pt x="42" y="38"/>
              </a:lnTo>
              <a:lnTo>
                <a:pt x="43" y="39"/>
              </a:lnTo>
              <a:lnTo>
                <a:pt x="42" y="39"/>
              </a:lnTo>
              <a:lnTo>
                <a:pt x="41" y="40"/>
              </a:lnTo>
              <a:lnTo>
                <a:pt x="40" y="41"/>
              </a:lnTo>
              <a:lnTo>
                <a:pt x="39" y="42"/>
              </a:lnTo>
              <a:lnTo>
                <a:pt x="38" y="42"/>
              </a:lnTo>
              <a:lnTo>
                <a:pt x="37" y="43"/>
              </a:lnTo>
              <a:lnTo>
                <a:pt x="37" y="44"/>
              </a:lnTo>
              <a:lnTo>
                <a:pt x="36" y="45"/>
              </a:lnTo>
              <a:lnTo>
                <a:pt x="35" y="46"/>
              </a:lnTo>
              <a:lnTo>
                <a:pt x="34" y="47"/>
              </a:lnTo>
              <a:lnTo>
                <a:pt x="32" y="47"/>
              </a:lnTo>
              <a:lnTo>
                <a:pt x="31" y="48"/>
              </a:lnTo>
              <a:lnTo>
                <a:pt x="29" y="48"/>
              </a:lnTo>
              <a:lnTo>
                <a:pt x="28" y="49"/>
              </a:lnTo>
              <a:lnTo>
                <a:pt x="27" y="49"/>
              </a:lnTo>
              <a:lnTo>
                <a:pt x="26" y="50"/>
              </a:lnTo>
              <a:lnTo>
                <a:pt x="25" y="50"/>
              </a:lnTo>
              <a:lnTo>
                <a:pt x="24" y="50"/>
              </a:lnTo>
              <a:lnTo>
                <a:pt x="22" y="50"/>
              </a:lnTo>
              <a:lnTo>
                <a:pt x="21" y="50"/>
              </a:lnTo>
              <a:lnTo>
                <a:pt x="20" y="51"/>
              </a:lnTo>
              <a:lnTo>
                <a:pt x="18" y="51"/>
              </a:lnTo>
              <a:lnTo>
                <a:pt x="17" y="51"/>
              </a:lnTo>
              <a:lnTo>
                <a:pt x="16" y="51"/>
              </a:lnTo>
              <a:lnTo>
                <a:pt x="14" y="50"/>
              </a:lnTo>
              <a:lnTo>
                <a:pt x="13" y="50"/>
              </a:lnTo>
              <a:lnTo>
                <a:pt x="12" y="49"/>
              </a:lnTo>
              <a:lnTo>
                <a:pt x="11" y="50"/>
              </a:lnTo>
              <a:lnTo>
                <a:pt x="10" y="50"/>
              </a:lnTo>
              <a:lnTo>
                <a:pt x="9" y="50"/>
              </a:lnTo>
              <a:lnTo>
                <a:pt x="8" y="51"/>
              </a:lnTo>
              <a:lnTo>
                <a:pt x="6" y="51"/>
              </a:lnTo>
              <a:lnTo>
                <a:pt x="5" y="52"/>
              </a:lnTo>
              <a:lnTo>
                <a:pt x="4" y="53"/>
              </a:lnTo>
              <a:lnTo>
                <a:pt x="4" y="54"/>
              </a:lnTo>
              <a:lnTo>
                <a:pt x="2" y="52"/>
              </a:lnTo>
              <a:lnTo>
                <a:pt x="1" y="51"/>
              </a:lnTo>
              <a:lnTo>
                <a:pt x="1" y="50"/>
              </a:lnTo>
              <a:lnTo>
                <a:pt x="2" y="49"/>
              </a:lnTo>
              <a:lnTo>
                <a:pt x="1" y="48"/>
              </a:lnTo>
              <a:lnTo>
                <a:pt x="0" y="47"/>
              </a:lnTo>
              <a:lnTo>
                <a:pt x="1" y="46"/>
              </a:lnTo>
              <a:lnTo>
                <a:pt x="2" y="45"/>
              </a:lnTo>
              <a:lnTo>
                <a:pt x="2" y="44"/>
              </a:lnTo>
              <a:lnTo>
                <a:pt x="3" y="43"/>
              </a:lnTo>
              <a:lnTo>
                <a:pt x="3" y="41"/>
              </a:lnTo>
              <a:lnTo>
                <a:pt x="4" y="40"/>
              </a:lnTo>
              <a:lnTo>
                <a:pt x="4" y="38"/>
              </a:lnTo>
              <a:lnTo>
                <a:pt x="4" y="37"/>
              </a:lnTo>
              <a:lnTo>
                <a:pt x="5" y="35"/>
              </a:lnTo>
              <a:lnTo>
                <a:pt x="5" y="34"/>
              </a:lnTo>
              <a:lnTo>
                <a:pt x="5" y="33"/>
              </a:lnTo>
              <a:lnTo>
                <a:pt x="8" y="33"/>
              </a:lnTo>
              <a:lnTo>
                <a:pt x="9" y="33"/>
              </a:lnTo>
              <a:lnTo>
                <a:pt x="10" y="32"/>
              </a:lnTo>
              <a:lnTo>
                <a:pt x="11" y="31"/>
              </a:lnTo>
              <a:lnTo>
                <a:pt x="11" y="30"/>
              </a:lnTo>
              <a:lnTo>
                <a:pt x="11" y="29"/>
              </a:lnTo>
              <a:lnTo>
                <a:pt x="11" y="28"/>
              </a:lnTo>
              <a:lnTo>
                <a:pt x="10" y="27"/>
              </a:lnTo>
              <a:lnTo>
                <a:pt x="9" y="26"/>
              </a:lnTo>
              <a:lnTo>
                <a:pt x="8" y="26"/>
              </a:lnTo>
              <a:lnTo>
                <a:pt x="7" y="25"/>
              </a:lnTo>
              <a:lnTo>
                <a:pt x="6" y="24"/>
              </a:lnTo>
              <a:lnTo>
                <a:pt x="5" y="23"/>
              </a:lnTo>
              <a:lnTo>
                <a:pt x="5" y="22"/>
              </a:lnTo>
              <a:lnTo>
                <a:pt x="4" y="21"/>
              </a:lnTo>
              <a:lnTo>
                <a:pt x="4" y="20"/>
              </a:lnTo>
              <a:lnTo>
                <a:pt x="5" y="19"/>
              </a:lnTo>
              <a:lnTo>
                <a:pt x="6" y="18"/>
              </a:lnTo>
              <a:lnTo>
                <a:pt x="6" y="17"/>
              </a:lnTo>
              <a:lnTo>
                <a:pt x="7" y="17"/>
              </a:lnTo>
              <a:lnTo>
                <a:pt x="8" y="16"/>
              </a:lnTo>
              <a:lnTo>
                <a:pt x="9" y="15"/>
              </a:lnTo>
              <a:lnTo>
                <a:pt x="10" y="14"/>
              </a:lnTo>
              <a:lnTo>
                <a:pt x="10" y="13"/>
              </a:lnTo>
              <a:lnTo>
                <a:pt x="10" y="12"/>
              </a:lnTo>
              <a:lnTo>
                <a:pt x="9" y="11"/>
              </a:lnTo>
              <a:lnTo>
                <a:pt x="10" y="10"/>
              </a:lnTo>
              <a:lnTo>
                <a:pt x="11" y="10"/>
              </a:lnTo>
              <a:lnTo>
                <a:pt x="13" y="10"/>
              </a:lnTo>
              <a:lnTo>
                <a:pt x="12" y="9"/>
              </a:lnTo>
              <a:lnTo>
                <a:pt x="13" y="8"/>
              </a:lnTo>
              <a:lnTo>
                <a:pt x="12" y="7"/>
              </a:lnTo>
              <a:lnTo>
                <a:pt x="13" y="5"/>
              </a:lnTo>
              <a:lnTo>
                <a:pt x="13" y="4"/>
              </a:lnTo>
              <a:lnTo>
                <a:pt x="14" y="2"/>
              </a:lnTo>
              <a:lnTo>
                <a:pt x="14"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497840</xdr:colOff>
      <xdr:row>30</xdr:row>
      <xdr:rowOff>152400</xdr:rowOff>
    </xdr:from>
    <xdr:to>
      <xdr:col>10</xdr:col>
      <xdr:colOff>426720</xdr:colOff>
      <xdr:row>35</xdr:row>
      <xdr:rowOff>95250</xdr:rowOff>
    </xdr:to>
    <xdr:sp>
      <xdr:nvSpPr>
        <xdr:cNvPr id="2185332" name="Freeform 97"/>
        <xdr:cNvSpPr/>
      </xdr:nvSpPr>
      <xdr:spPr>
        <a:xfrm>
          <a:off x="6583680" y="4838065"/>
          <a:ext cx="579120" cy="704850"/>
        </a:xfrm>
        <a:custGeom>
          <a:avLst/>
          <a:gdLst>
            <a:gd name="txL" fmla="*/ 0 w 57"/>
            <a:gd name="txT" fmla="*/ 0 h 80"/>
            <a:gd name="txR" fmla="*/ 57 w 57"/>
            <a:gd name="txB" fmla="*/ 80 h 8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7" h="80">
              <a:moveTo>
                <a:pt x="1" y="50"/>
              </a:moveTo>
              <a:lnTo>
                <a:pt x="2" y="50"/>
              </a:lnTo>
              <a:lnTo>
                <a:pt x="3" y="49"/>
              </a:lnTo>
              <a:lnTo>
                <a:pt x="4" y="49"/>
              </a:lnTo>
              <a:lnTo>
                <a:pt x="6" y="48"/>
              </a:lnTo>
              <a:lnTo>
                <a:pt x="7" y="47"/>
              </a:lnTo>
              <a:lnTo>
                <a:pt x="8" y="47"/>
              </a:lnTo>
              <a:lnTo>
                <a:pt x="10" y="45"/>
              </a:lnTo>
              <a:lnTo>
                <a:pt x="11" y="45"/>
              </a:lnTo>
              <a:lnTo>
                <a:pt x="12" y="44"/>
              </a:lnTo>
              <a:lnTo>
                <a:pt x="14" y="43"/>
              </a:lnTo>
              <a:lnTo>
                <a:pt x="15" y="42"/>
              </a:lnTo>
              <a:lnTo>
                <a:pt x="16" y="41"/>
              </a:lnTo>
              <a:lnTo>
                <a:pt x="17" y="40"/>
              </a:lnTo>
              <a:lnTo>
                <a:pt x="18" y="39"/>
              </a:lnTo>
              <a:lnTo>
                <a:pt x="19" y="38"/>
              </a:lnTo>
              <a:lnTo>
                <a:pt x="20" y="37"/>
              </a:lnTo>
              <a:lnTo>
                <a:pt x="20" y="36"/>
              </a:lnTo>
              <a:lnTo>
                <a:pt x="20" y="35"/>
              </a:lnTo>
              <a:lnTo>
                <a:pt x="21" y="34"/>
              </a:lnTo>
              <a:lnTo>
                <a:pt x="22" y="33"/>
              </a:lnTo>
              <a:lnTo>
                <a:pt x="23" y="32"/>
              </a:lnTo>
              <a:lnTo>
                <a:pt x="23" y="31"/>
              </a:lnTo>
              <a:lnTo>
                <a:pt x="23" y="30"/>
              </a:lnTo>
              <a:lnTo>
                <a:pt x="24" y="29"/>
              </a:lnTo>
              <a:lnTo>
                <a:pt x="25" y="28"/>
              </a:lnTo>
              <a:lnTo>
                <a:pt x="23" y="28"/>
              </a:lnTo>
              <a:lnTo>
                <a:pt x="22" y="28"/>
              </a:lnTo>
              <a:lnTo>
                <a:pt x="21" y="28"/>
              </a:lnTo>
              <a:lnTo>
                <a:pt x="20" y="28"/>
              </a:lnTo>
              <a:lnTo>
                <a:pt x="19" y="28"/>
              </a:lnTo>
              <a:lnTo>
                <a:pt x="18" y="27"/>
              </a:lnTo>
              <a:lnTo>
                <a:pt x="19" y="26"/>
              </a:lnTo>
              <a:lnTo>
                <a:pt x="20" y="25"/>
              </a:lnTo>
              <a:lnTo>
                <a:pt x="21" y="24"/>
              </a:lnTo>
              <a:lnTo>
                <a:pt x="22" y="23"/>
              </a:lnTo>
              <a:lnTo>
                <a:pt x="23" y="22"/>
              </a:lnTo>
              <a:lnTo>
                <a:pt x="23" y="21"/>
              </a:lnTo>
              <a:lnTo>
                <a:pt x="23" y="20"/>
              </a:lnTo>
              <a:lnTo>
                <a:pt x="23" y="19"/>
              </a:lnTo>
              <a:lnTo>
                <a:pt x="24" y="18"/>
              </a:lnTo>
              <a:lnTo>
                <a:pt x="23" y="17"/>
              </a:lnTo>
              <a:lnTo>
                <a:pt x="23" y="16"/>
              </a:lnTo>
              <a:lnTo>
                <a:pt x="23" y="15"/>
              </a:lnTo>
              <a:lnTo>
                <a:pt x="23" y="14"/>
              </a:lnTo>
              <a:lnTo>
                <a:pt x="23" y="13"/>
              </a:lnTo>
              <a:lnTo>
                <a:pt x="23" y="12"/>
              </a:lnTo>
              <a:lnTo>
                <a:pt x="23" y="10"/>
              </a:lnTo>
              <a:lnTo>
                <a:pt x="23" y="9"/>
              </a:lnTo>
              <a:lnTo>
                <a:pt x="24" y="9"/>
              </a:lnTo>
              <a:lnTo>
                <a:pt x="24" y="8"/>
              </a:lnTo>
              <a:lnTo>
                <a:pt x="25" y="7"/>
              </a:lnTo>
              <a:lnTo>
                <a:pt x="26" y="7"/>
              </a:lnTo>
              <a:lnTo>
                <a:pt x="26" y="6"/>
              </a:lnTo>
              <a:lnTo>
                <a:pt x="27" y="5"/>
              </a:lnTo>
              <a:lnTo>
                <a:pt x="27" y="4"/>
              </a:lnTo>
              <a:lnTo>
                <a:pt x="28" y="4"/>
              </a:lnTo>
              <a:lnTo>
                <a:pt x="27" y="3"/>
              </a:lnTo>
              <a:lnTo>
                <a:pt x="28" y="2"/>
              </a:lnTo>
              <a:lnTo>
                <a:pt x="29" y="2"/>
              </a:lnTo>
              <a:lnTo>
                <a:pt x="30" y="1"/>
              </a:lnTo>
              <a:lnTo>
                <a:pt x="31" y="0"/>
              </a:lnTo>
              <a:lnTo>
                <a:pt x="32" y="1"/>
              </a:lnTo>
              <a:lnTo>
                <a:pt x="33" y="2"/>
              </a:lnTo>
              <a:lnTo>
                <a:pt x="34" y="2"/>
              </a:lnTo>
              <a:lnTo>
                <a:pt x="35" y="2"/>
              </a:lnTo>
              <a:lnTo>
                <a:pt x="36" y="2"/>
              </a:lnTo>
              <a:lnTo>
                <a:pt x="37" y="2"/>
              </a:lnTo>
              <a:lnTo>
                <a:pt x="39" y="2"/>
              </a:lnTo>
              <a:lnTo>
                <a:pt x="40" y="1"/>
              </a:lnTo>
              <a:lnTo>
                <a:pt x="41" y="2"/>
              </a:lnTo>
              <a:lnTo>
                <a:pt x="42" y="3"/>
              </a:lnTo>
              <a:lnTo>
                <a:pt x="43" y="4"/>
              </a:lnTo>
              <a:lnTo>
                <a:pt x="44" y="4"/>
              </a:lnTo>
              <a:lnTo>
                <a:pt x="44" y="6"/>
              </a:lnTo>
              <a:lnTo>
                <a:pt x="45" y="6"/>
              </a:lnTo>
              <a:lnTo>
                <a:pt x="46" y="7"/>
              </a:lnTo>
              <a:lnTo>
                <a:pt x="47" y="7"/>
              </a:lnTo>
              <a:lnTo>
                <a:pt x="49" y="8"/>
              </a:lnTo>
              <a:lnTo>
                <a:pt x="50" y="9"/>
              </a:lnTo>
              <a:lnTo>
                <a:pt x="51" y="9"/>
              </a:lnTo>
              <a:lnTo>
                <a:pt x="51" y="10"/>
              </a:lnTo>
              <a:lnTo>
                <a:pt x="52" y="11"/>
              </a:lnTo>
              <a:lnTo>
                <a:pt x="52" y="12"/>
              </a:lnTo>
              <a:lnTo>
                <a:pt x="52" y="13"/>
              </a:lnTo>
              <a:lnTo>
                <a:pt x="53" y="15"/>
              </a:lnTo>
              <a:lnTo>
                <a:pt x="54" y="16"/>
              </a:lnTo>
              <a:lnTo>
                <a:pt x="54" y="17"/>
              </a:lnTo>
              <a:lnTo>
                <a:pt x="55" y="18"/>
              </a:lnTo>
              <a:lnTo>
                <a:pt x="55" y="19"/>
              </a:lnTo>
              <a:lnTo>
                <a:pt x="55" y="20"/>
              </a:lnTo>
              <a:lnTo>
                <a:pt x="55" y="21"/>
              </a:lnTo>
              <a:lnTo>
                <a:pt x="56" y="23"/>
              </a:lnTo>
              <a:lnTo>
                <a:pt x="56" y="25"/>
              </a:lnTo>
              <a:lnTo>
                <a:pt x="57" y="26"/>
              </a:lnTo>
              <a:lnTo>
                <a:pt x="57" y="27"/>
              </a:lnTo>
              <a:lnTo>
                <a:pt x="57" y="29"/>
              </a:lnTo>
              <a:lnTo>
                <a:pt x="57" y="31"/>
              </a:lnTo>
              <a:lnTo>
                <a:pt x="57" y="32"/>
              </a:lnTo>
              <a:lnTo>
                <a:pt x="57" y="33"/>
              </a:lnTo>
              <a:lnTo>
                <a:pt x="57" y="34"/>
              </a:lnTo>
              <a:lnTo>
                <a:pt x="56" y="35"/>
              </a:lnTo>
              <a:lnTo>
                <a:pt x="56" y="36"/>
              </a:lnTo>
              <a:lnTo>
                <a:pt x="56" y="37"/>
              </a:lnTo>
              <a:lnTo>
                <a:pt x="56" y="39"/>
              </a:lnTo>
              <a:lnTo>
                <a:pt x="55" y="40"/>
              </a:lnTo>
              <a:lnTo>
                <a:pt x="55" y="41"/>
              </a:lnTo>
              <a:lnTo>
                <a:pt x="56" y="42"/>
              </a:lnTo>
              <a:lnTo>
                <a:pt x="55" y="43"/>
              </a:lnTo>
              <a:lnTo>
                <a:pt x="53" y="43"/>
              </a:lnTo>
              <a:lnTo>
                <a:pt x="53" y="45"/>
              </a:lnTo>
              <a:lnTo>
                <a:pt x="52" y="46"/>
              </a:lnTo>
              <a:lnTo>
                <a:pt x="51" y="47"/>
              </a:lnTo>
              <a:lnTo>
                <a:pt x="51" y="48"/>
              </a:lnTo>
              <a:lnTo>
                <a:pt x="50" y="49"/>
              </a:lnTo>
              <a:lnTo>
                <a:pt x="50" y="51"/>
              </a:lnTo>
              <a:lnTo>
                <a:pt x="49" y="52"/>
              </a:lnTo>
              <a:lnTo>
                <a:pt x="49" y="53"/>
              </a:lnTo>
              <a:lnTo>
                <a:pt x="48" y="53"/>
              </a:lnTo>
              <a:lnTo>
                <a:pt x="47" y="54"/>
              </a:lnTo>
              <a:lnTo>
                <a:pt x="46" y="55"/>
              </a:lnTo>
              <a:lnTo>
                <a:pt x="45" y="56"/>
              </a:lnTo>
              <a:lnTo>
                <a:pt x="44" y="56"/>
              </a:lnTo>
              <a:lnTo>
                <a:pt x="44" y="57"/>
              </a:lnTo>
              <a:lnTo>
                <a:pt x="42" y="59"/>
              </a:lnTo>
              <a:lnTo>
                <a:pt x="42" y="60"/>
              </a:lnTo>
              <a:lnTo>
                <a:pt x="42" y="62"/>
              </a:lnTo>
              <a:lnTo>
                <a:pt x="41" y="63"/>
              </a:lnTo>
              <a:lnTo>
                <a:pt x="43" y="63"/>
              </a:lnTo>
              <a:lnTo>
                <a:pt x="44" y="63"/>
              </a:lnTo>
              <a:lnTo>
                <a:pt x="43" y="64"/>
              </a:lnTo>
              <a:lnTo>
                <a:pt x="43" y="66"/>
              </a:lnTo>
              <a:lnTo>
                <a:pt x="42" y="68"/>
              </a:lnTo>
              <a:lnTo>
                <a:pt x="41" y="68"/>
              </a:lnTo>
              <a:lnTo>
                <a:pt x="40" y="68"/>
              </a:lnTo>
              <a:lnTo>
                <a:pt x="39" y="69"/>
              </a:lnTo>
              <a:lnTo>
                <a:pt x="38" y="71"/>
              </a:lnTo>
              <a:lnTo>
                <a:pt x="38" y="72"/>
              </a:lnTo>
              <a:lnTo>
                <a:pt x="37" y="73"/>
              </a:lnTo>
              <a:lnTo>
                <a:pt x="36" y="73"/>
              </a:lnTo>
              <a:lnTo>
                <a:pt x="35" y="73"/>
              </a:lnTo>
              <a:lnTo>
                <a:pt x="34" y="73"/>
              </a:lnTo>
              <a:lnTo>
                <a:pt x="32" y="73"/>
              </a:lnTo>
              <a:lnTo>
                <a:pt x="31" y="72"/>
              </a:lnTo>
              <a:lnTo>
                <a:pt x="31" y="71"/>
              </a:lnTo>
              <a:lnTo>
                <a:pt x="30" y="70"/>
              </a:lnTo>
              <a:lnTo>
                <a:pt x="28" y="69"/>
              </a:lnTo>
              <a:lnTo>
                <a:pt x="28" y="70"/>
              </a:lnTo>
              <a:lnTo>
                <a:pt x="27" y="71"/>
              </a:lnTo>
              <a:lnTo>
                <a:pt x="26" y="73"/>
              </a:lnTo>
              <a:lnTo>
                <a:pt x="26" y="74"/>
              </a:lnTo>
              <a:lnTo>
                <a:pt x="26" y="75"/>
              </a:lnTo>
              <a:lnTo>
                <a:pt x="25" y="76"/>
              </a:lnTo>
              <a:lnTo>
                <a:pt x="24" y="77"/>
              </a:lnTo>
              <a:lnTo>
                <a:pt x="23" y="78"/>
              </a:lnTo>
              <a:lnTo>
                <a:pt x="22" y="79"/>
              </a:lnTo>
              <a:lnTo>
                <a:pt x="21" y="79"/>
              </a:lnTo>
              <a:lnTo>
                <a:pt x="20" y="80"/>
              </a:lnTo>
              <a:lnTo>
                <a:pt x="19" y="80"/>
              </a:lnTo>
              <a:lnTo>
                <a:pt x="18" y="79"/>
              </a:lnTo>
              <a:lnTo>
                <a:pt x="18" y="78"/>
              </a:lnTo>
              <a:lnTo>
                <a:pt x="18" y="76"/>
              </a:lnTo>
              <a:lnTo>
                <a:pt x="17" y="75"/>
              </a:lnTo>
              <a:lnTo>
                <a:pt x="17" y="74"/>
              </a:lnTo>
              <a:lnTo>
                <a:pt x="17" y="72"/>
              </a:lnTo>
              <a:lnTo>
                <a:pt x="17" y="71"/>
              </a:lnTo>
              <a:lnTo>
                <a:pt x="16" y="70"/>
              </a:lnTo>
              <a:lnTo>
                <a:pt x="16" y="68"/>
              </a:lnTo>
              <a:lnTo>
                <a:pt x="15" y="67"/>
              </a:lnTo>
              <a:lnTo>
                <a:pt x="15" y="66"/>
              </a:lnTo>
              <a:lnTo>
                <a:pt x="14" y="66"/>
              </a:lnTo>
              <a:lnTo>
                <a:pt x="13" y="64"/>
              </a:lnTo>
              <a:lnTo>
                <a:pt x="13" y="63"/>
              </a:lnTo>
              <a:lnTo>
                <a:pt x="12" y="63"/>
              </a:lnTo>
              <a:lnTo>
                <a:pt x="11" y="62"/>
              </a:lnTo>
              <a:lnTo>
                <a:pt x="10" y="61"/>
              </a:lnTo>
              <a:lnTo>
                <a:pt x="8" y="61"/>
              </a:lnTo>
              <a:lnTo>
                <a:pt x="7" y="61"/>
              </a:lnTo>
              <a:lnTo>
                <a:pt x="6" y="60"/>
              </a:lnTo>
              <a:lnTo>
                <a:pt x="5" y="59"/>
              </a:lnTo>
              <a:lnTo>
                <a:pt x="4" y="58"/>
              </a:lnTo>
              <a:lnTo>
                <a:pt x="4" y="57"/>
              </a:lnTo>
              <a:lnTo>
                <a:pt x="3" y="55"/>
              </a:lnTo>
              <a:lnTo>
                <a:pt x="2" y="54"/>
              </a:lnTo>
              <a:lnTo>
                <a:pt x="2" y="53"/>
              </a:lnTo>
              <a:lnTo>
                <a:pt x="2" y="52"/>
              </a:lnTo>
              <a:lnTo>
                <a:pt x="0" y="51"/>
              </a:lnTo>
              <a:lnTo>
                <a:pt x="1" y="50"/>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132080</xdr:colOff>
      <xdr:row>29</xdr:row>
      <xdr:rowOff>104775</xdr:rowOff>
    </xdr:from>
    <xdr:to>
      <xdr:col>9</xdr:col>
      <xdr:colOff>599440</xdr:colOff>
      <xdr:row>32</xdr:row>
      <xdr:rowOff>85725</xdr:rowOff>
    </xdr:to>
    <xdr:sp>
      <xdr:nvSpPr>
        <xdr:cNvPr id="2185333" name="Freeform 98"/>
        <xdr:cNvSpPr>
          <a:spLocks noEditPoints="1"/>
        </xdr:cNvSpPr>
      </xdr:nvSpPr>
      <xdr:spPr>
        <a:xfrm>
          <a:off x="6217920" y="4638040"/>
          <a:ext cx="467360" cy="438150"/>
        </a:xfrm>
        <a:custGeom>
          <a:avLst/>
          <a:gdLst>
            <a:gd name="txL" fmla="*/ 0 w 46"/>
            <a:gd name="txT" fmla="*/ 0 h 51"/>
            <a:gd name="txR" fmla="*/ 46 w 46"/>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6" h="51">
              <a:moveTo>
                <a:pt x="0" y="21"/>
              </a:moveTo>
              <a:lnTo>
                <a:pt x="1" y="20"/>
              </a:lnTo>
              <a:lnTo>
                <a:pt x="2" y="19"/>
              </a:lnTo>
              <a:lnTo>
                <a:pt x="2" y="18"/>
              </a:lnTo>
              <a:lnTo>
                <a:pt x="3" y="16"/>
              </a:lnTo>
              <a:lnTo>
                <a:pt x="4" y="15"/>
              </a:lnTo>
              <a:lnTo>
                <a:pt x="5" y="15"/>
              </a:lnTo>
              <a:lnTo>
                <a:pt x="6" y="16"/>
              </a:lnTo>
              <a:lnTo>
                <a:pt x="7" y="15"/>
              </a:lnTo>
              <a:lnTo>
                <a:pt x="9" y="15"/>
              </a:lnTo>
              <a:lnTo>
                <a:pt x="10" y="15"/>
              </a:lnTo>
              <a:lnTo>
                <a:pt x="11" y="14"/>
              </a:lnTo>
              <a:lnTo>
                <a:pt x="12" y="14"/>
              </a:lnTo>
              <a:lnTo>
                <a:pt x="13" y="14"/>
              </a:lnTo>
              <a:lnTo>
                <a:pt x="13" y="13"/>
              </a:lnTo>
              <a:lnTo>
                <a:pt x="14" y="12"/>
              </a:lnTo>
              <a:lnTo>
                <a:pt x="15" y="11"/>
              </a:lnTo>
              <a:lnTo>
                <a:pt x="15" y="10"/>
              </a:lnTo>
              <a:lnTo>
                <a:pt x="16" y="9"/>
              </a:lnTo>
              <a:lnTo>
                <a:pt x="17" y="8"/>
              </a:lnTo>
              <a:lnTo>
                <a:pt x="18" y="7"/>
              </a:lnTo>
              <a:lnTo>
                <a:pt x="19" y="6"/>
              </a:lnTo>
              <a:lnTo>
                <a:pt x="19" y="5"/>
              </a:lnTo>
              <a:lnTo>
                <a:pt x="20" y="4"/>
              </a:lnTo>
              <a:lnTo>
                <a:pt x="20" y="3"/>
              </a:lnTo>
              <a:lnTo>
                <a:pt x="21" y="2"/>
              </a:lnTo>
              <a:lnTo>
                <a:pt x="22" y="2"/>
              </a:lnTo>
              <a:lnTo>
                <a:pt x="23" y="3"/>
              </a:lnTo>
              <a:lnTo>
                <a:pt x="24" y="3"/>
              </a:lnTo>
              <a:lnTo>
                <a:pt x="24" y="2"/>
              </a:lnTo>
              <a:lnTo>
                <a:pt x="25" y="2"/>
              </a:lnTo>
              <a:lnTo>
                <a:pt x="25" y="3"/>
              </a:lnTo>
              <a:lnTo>
                <a:pt x="25" y="2"/>
              </a:lnTo>
              <a:lnTo>
                <a:pt x="27" y="2"/>
              </a:lnTo>
              <a:lnTo>
                <a:pt x="28" y="2"/>
              </a:lnTo>
              <a:lnTo>
                <a:pt x="28" y="1"/>
              </a:lnTo>
              <a:lnTo>
                <a:pt x="29" y="0"/>
              </a:lnTo>
              <a:lnTo>
                <a:pt x="30" y="0"/>
              </a:lnTo>
              <a:lnTo>
                <a:pt x="31" y="0"/>
              </a:lnTo>
              <a:lnTo>
                <a:pt x="32" y="0"/>
              </a:lnTo>
              <a:lnTo>
                <a:pt x="33" y="0"/>
              </a:lnTo>
              <a:lnTo>
                <a:pt x="34" y="0"/>
              </a:lnTo>
              <a:lnTo>
                <a:pt x="35" y="1"/>
              </a:lnTo>
              <a:lnTo>
                <a:pt x="35" y="2"/>
              </a:lnTo>
              <a:lnTo>
                <a:pt x="35" y="3"/>
              </a:lnTo>
              <a:lnTo>
                <a:pt x="35" y="5"/>
              </a:lnTo>
              <a:lnTo>
                <a:pt x="36" y="4"/>
              </a:lnTo>
              <a:lnTo>
                <a:pt x="37" y="4"/>
              </a:lnTo>
              <a:lnTo>
                <a:pt x="38" y="5"/>
              </a:lnTo>
              <a:lnTo>
                <a:pt x="38" y="6"/>
              </a:lnTo>
              <a:lnTo>
                <a:pt x="39" y="6"/>
              </a:lnTo>
              <a:lnTo>
                <a:pt x="40" y="6"/>
              </a:lnTo>
              <a:lnTo>
                <a:pt x="41" y="7"/>
              </a:lnTo>
              <a:lnTo>
                <a:pt x="41" y="8"/>
              </a:lnTo>
              <a:lnTo>
                <a:pt x="42" y="9"/>
              </a:lnTo>
              <a:lnTo>
                <a:pt x="43" y="10"/>
              </a:lnTo>
              <a:lnTo>
                <a:pt x="44" y="10"/>
              </a:lnTo>
              <a:lnTo>
                <a:pt x="45" y="11"/>
              </a:lnTo>
              <a:lnTo>
                <a:pt x="45" y="12"/>
              </a:lnTo>
              <a:lnTo>
                <a:pt x="46" y="13"/>
              </a:lnTo>
              <a:lnTo>
                <a:pt x="45" y="13"/>
              </a:lnTo>
              <a:lnTo>
                <a:pt x="44" y="13"/>
              </a:lnTo>
              <a:lnTo>
                <a:pt x="42" y="13"/>
              </a:lnTo>
              <a:lnTo>
                <a:pt x="41" y="13"/>
              </a:lnTo>
              <a:lnTo>
                <a:pt x="40" y="13"/>
              </a:lnTo>
              <a:lnTo>
                <a:pt x="39" y="13"/>
              </a:lnTo>
              <a:lnTo>
                <a:pt x="38" y="13"/>
              </a:lnTo>
              <a:lnTo>
                <a:pt x="37" y="13"/>
              </a:lnTo>
              <a:lnTo>
                <a:pt x="37" y="14"/>
              </a:lnTo>
              <a:lnTo>
                <a:pt x="37" y="16"/>
              </a:lnTo>
              <a:lnTo>
                <a:pt x="37" y="17"/>
              </a:lnTo>
              <a:lnTo>
                <a:pt x="37" y="18"/>
              </a:lnTo>
              <a:lnTo>
                <a:pt x="37" y="19"/>
              </a:lnTo>
              <a:lnTo>
                <a:pt x="38" y="20"/>
              </a:lnTo>
              <a:lnTo>
                <a:pt x="39" y="20"/>
              </a:lnTo>
              <a:lnTo>
                <a:pt x="39" y="21"/>
              </a:lnTo>
              <a:lnTo>
                <a:pt x="40" y="22"/>
              </a:lnTo>
              <a:lnTo>
                <a:pt x="40" y="24"/>
              </a:lnTo>
              <a:lnTo>
                <a:pt x="41" y="25"/>
              </a:lnTo>
              <a:lnTo>
                <a:pt x="42" y="25"/>
              </a:lnTo>
              <a:lnTo>
                <a:pt x="42" y="26"/>
              </a:lnTo>
              <a:lnTo>
                <a:pt x="42" y="27"/>
              </a:lnTo>
              <a:lnTo>
                <a:pt x="43" y="29"/>
              </a:lnTo>
              <a:lnTo>
                <a:pt x="43" y="30"/>
              </a:lnTo>
              <a:lnTo>
                <a:pt x="44" y="31"/>
              </a:lnTo>
              <a:lnTo>
                <a:pt x="44" y="33"/>
              </a:lnTo>
              <a:lnTo>
                <a:pt x="43" y="33"/>
              </a:lnTo>
              <a:lnTo>
                <a:pt x="40" y="33"/>
              </a:lnTo>
              <a:lnTo>
                <a:pt x="39" y="32"/>
              </a:lnTo>
              <a:lnTo>
                <a:pt x="38" y="32"/>
              </a:lnTo>
              <a:lnTo>
                <a:pt x="37" y="33"/>
              </a:lnTo>
              <a:lnTo>
                <a:pt x="37" y="34"/>
              </a:lnTo>
              <a:lnTo>
                <a:pt x="37" y="35"/>
              </a:lnTo>
              <a:lnTo>
                <a:pt x="37" y="36"/>
              </a:lnTo>
              <a:lnTo>
                <a:pt x="36" y="37"/>
              </a:lnTo>
              <a:lnTo>
                <a:pt x="34" y="37"/>
              </a:lnTo>
              <a:lnTo>
                <a:pt x="34" y="36"/>
              </a:lnTo>
              <a:lnTo>
                <a:pt x="33" y="35"/>
              </a:lnTo>
              <a:lnTo>
                <a:pt x="32" y="34"/>
              </a:lnTo>
              <a:lnTo>
                <a:pt x="32" y="35"/>
              </a:lnTo>
              <a:lnTo>
                <a:pt x="32" y="36"/>
              </a:lnTo>
              <a:lnTo>
                <a:pt x="31" y="37"/>
              </a:lnTo>
              <a:lnTo>
                <a:pt x="31" y="38"/>
              </a:lnTo>
              <a:lnTo>
                <a:pt x="31" y="39"/>
              </a:lnTo>
              <a:lnTo>
                <a:pt x="30" y="41"/>
              </a:lnTo>
              <a:lnTo>
                <a:pt x="30" y="42"/>
              </a:lnTo>
              <a:lnTo>
                <a:pt x="30" y="43"/>
              </a:lnTo>
              <a:lnTo>
                <a:pt x="29" y="43"/>
              </a:lnTo>
              <a:lnTo>
                <a:pt x="29" y="45"/>
              </a:lnTo>
              <a:lnTo>
                <a:pt x="29" y="46"/>
              </a:lnTo>
              <a:lnTo>
                <a:pt x="28" y="47"/>
              </a:lnTo>
              <a:lnTo>
                <a:pt x="27" y="47"/>
              </a:lnTo>
              <a:lnTo>
                <a:pt x="27" y="48"/>
              </a:lnTo>
              <a:lnTo>
                <a:pt x="27" y="49"/>
              </a:lnTo>
              <a:lnTo>
                <a:pt x="26" y="49"/>
              </a:lnTo>
              <a:lnTo>
                <a:pt x="26" y="50"/>
              </a:lnTo>
              <a:lnTo>
                <a:pt x="25" y="50"/>
              </a:lnTo>
              <a:lnTo>
                <a:pt x="24" y="50"/>
              </a:lnTo>
              <a:lnTo>
                <a:pt x="23" y="50"/>
              </a:lnTo>
              <a:lnTo>
                <a:pt x="22" y="51"/>
              </a:lnTo>
              <a:lnTo>
                <a:pt x="21" y="51"/>
              </a:lnTo>
              <a:lnTo>
                <a:pt x="20" y="51"/>
              </a:lnTo>
              <a:lnTo>
                <a:pt x="19" y="51"/>
              </a:lnTo>
              <a:lnTo>
                <a:pt x="18" y="50"/>
              </a:lnTo>
              <a:lnTo>
                <a:pt x="18" y="49"/>
              </a:lnTo>
              <a:lnTo>
                <a:pt x="19" y="48"/>
              </a:lnTo>
              <a:lnTo>
                <a:pt x="18" y="47"/>
              </a:lnTo>
              <a:lnTo>
                <a:pt x="18" y="46"/>
              </a:lnTo>
              <a:lnTo>
                <a:pt x="17" y="45"/>
              </a:lnTo>
              <a:lnTo>
                <a:pt x="17" y="44"/>
              </a:lnTo>
              <a:lnTo>
                <a:pt x="17" y="43"/>
              </a:lnTo>
              <a:lnTo>
                <a:pt x="17" y="42"/>
              </a:lnTo>
              <a:lnTo>
                <a:pt x="17" y="41"/>
              </a:lnTo>
              <a:lnTo>
                <a:pt x="17" y="39"/>
              </a:lnTo>
              <a:lnTo>
                <a:pt x="17" y="38"/>
              </a:lnTo>
              <a:lnTo>
                <a:pt x="17" y="37"/>
              </a:lnTo>
              <a:lnTo>
                <a:pt x="17" y="35"/>
              </a:lnTo>
              <a:lnTo>
                <a:pt x="18" y="33"/>
              </a:lnTo>
              <a:lnTo>
                <a:pt x="18" y="32"/>
              </a:lnTo>
              <a:lnTo>
                <a:pt x="17" y="32"/>
              </a:lnTo>
              <a:lnTo>
                <a:pt x="16" y="31"/>
              </a:lnTo>
              <a:lnTo>
                <a:pt x="15" y="31"/>
              </a:lnTo>
              <a:lnTo>
                <a:pt x="14" y="31"/>
              </a:lnTo>
              <a:lnTo>
                <a:pt x="13" y="31"/>
              </a:lnTo>
              <a:lnTo>
                <a:pt x="11" y="30"/>
              </a:lnTo>
              <a:lnTo>
                <a:pt x="10" y="29"/>
              </a:lnTo>
              <a:lnTo>
                <a:pt x="9" y="28"/>
              </a:lnTo>
              <a:lnTo>
                <a:pt x="8" y="27"/>
              </a:lnTo>
              <a:lnTo>
                <a:pt x="8" y="26"/>
              </a:lnTo>
              <a:lnTo>
                <a:pt x="7" y="26"/>
              </a:lnTo>
              <a:lnTo>
                <a:pt x="6" y="25"/>
              </a:lnTo>
              <a:lnTo>
                <a:pt x="5" y="24"/>
              </a:lnTo>
              <a:lnTo>
                <a:pt x="4" y="24"/>
              </a:lnTo>
              <a:lnTo>
                <a:pt x="3" y="24"/>
              </a:lnTo>
              <a:lnTo>
                <a:pt x="2" y="24"/>
              </a:lnTo>
              <a:lnTo>
                <a:pt x="1" y="23"/>
              </a:lnTo>
              <a:lnTo>
                <a:pt x="0" y="22"/>
              </a:lnTo>
              <a:lnTo>
                <a:pt x="0" y="21"/>
              </a:lnTo>
              <a:moveTo>
                <a:pt x="24" y="50"/>
              </a:moveTo>
              <a:lnTo>
                <a:pt x="24" y="50"/>
              </a:lnTo>
              <a:lnTo>
                <a:pt x="25" y="50"/>
              </a:lnTo>
              <a:lnTo>
                <a:pt x="24" y="50"/>
              </a:lnTo>
              <a:moveTo>
                <a:pt x="18" y="50"/>
              </a:moveTo>
              <a:lnTo>
                <a:pt x="18" y="50"/>
              </a:lnTo>
              <a:lnTo>
                <a:pt x="18" y="49"/>
              </a:lnTo>
              <a:lnTo>
                <a:pt x="18" y="50"/>
              </a:lnTo>
              <a:moveTo>
                <a:pt x="23" y="50"/>
              </a:moveTo>
              <a:lnTo>
                <a:pt x="23" y="50"/>
              </a:lnTo>
              <a:lnTo>
                <a:pt x="22" y="51"/>
              </a:lnTo>
              <a:lnTo>
                <a:pt x="23" y="50"/>
              </a:lnTo>
              <a:moveTo>
                <a:pt x="25" y="50"/>
              </a:moveTo>
              <a:lnTo>
                <a:pt x="25" y="50"/>
              </a:lnTo>
              <a:lnTo>
                <a:pt x="26" y="50"/>
              </a:lnTo>
              <a:lnTo>
                <a:pt x="25" y="50"/>
              </a:lnTo>
              <a:moveTo>
                <a:pt x="26" y="50"/>
              </a:moveTo>
              <a:lnTo>
                <a:pt x="26" y="50"/>
              </a:lnTo>
              <a:lnTo>
                <a:pt x="26" y="49"/>
              </a:lnTo>
              <a:lnTo>
                <a:pt x="26" y="50"/>
              </a:lnTo>
              <a:moveTo>
                <a:pt x="17" y="42"/>
              </a:moveTo>
              <a:lnTo>
                <a:pt x="17" y="42"/>
              </a:lnTo>
              <a:moveTo>
                <a:pt x="22" y="51"/>
              </a:moveTo>
              <a:lnTo>
                <a:pt x="22" y="51"/>
              </a:lnTo>
              <a:lnTo>
                <a:pt x="21" y="51"/>
              </a:lnTo>
              <a:lnTo>
                <a:pt x="22" y="51"/>
              </a:lnTo>
              <a:moveTo>
                <a:pt x="17" y="41"/>
              </a:moveTo>
              <a:lnTo>
                <a:pt x="17" y="41"/>
              </a:lnTo>
              <a:moveTo>
                <a:pt x="27" y="49"/>
              </a:moveTo>
              <a:lnTo>
                <a:pt x="27" y="49"/>
              </a:lnTo>
              <a:lnTo>
                <a:pt x="27" y="48"/>
              </a:lnTo>
              <a:lnTo>
                <a:pt x="27" y="49"/>
              </a:lnTo>
              <a:moveTo>
                <a:pt x="18" y="46"/>
              </a:moveTo>
              <a:lnTo>
                <a:pt x="17" y="46"/>
              </a:lnTo>
              <a:lnTo>
                <a:pt x="17" y="45"/>
              </a:lnTo>
              <a:lnTo>
                <a:pt x="17" y="44"/>
              </a:lnTo>
              <a:lnTo>
                <a:pt x="17" y="43"/>
              </a:lnTo>
              <a:lnTo>
                <a:pt x="17" y="44"/>
              </a:lnTo>
              <a:lnTo>
                <a:pt x="17" y="45"/>
              </a:lnTo>
              <a:lnTo>
                <a:pt x="18" y="46"/>
              </a:lnTo>
              <a:moveTo>
                <a:pt x="15" y="31"/>
              </a:moveTo>
              <a:lnTo>
                <a:pt x="16" y="31"/>
              </a:lnTo>
              <a:lnTo>
                <a:pt x="17" y="32"/>
              </a:lnTo>
              <a:lnTo>
                <a:pt x="16" y="32"/>
              </a:lnTo>
              <a:lnTo>
                <a:pt x="15" y="31"/>
              </a:lnTo>
              <a:moveTo>
                <a:pt x="20" y="51"/>
              </a:moveTo>
              <a:lnTo>
                <a:pt x="20" y="51"/>
              </a:lnTo>
              <a:lnTo>
                <a:pt x="19" y="51"/>
              </a:lnTo>
              <a:lnTo>
                <a:pt x="20" y="51"/>
              </a:lnTo>
              <a:moveTo>
                <a:pt x="18" y="33"/>
              </a:moveTo>
              <a:lnTo>
                <a:pt x="18" y="32"/>
              </a:lnTo>
              <a:lnTo>
                <a:pt x="18" y="33"/>
              </a:lnTo>
              <a:moveTo>
                <a:pt x="17" y="36"/>
              </a:moveTo>
              <a:lnTo>
                <a:pt x="17" y="37"/>
              </a:lnTo>
              <a:lnTo>
                <a:pt x="17" y="36"/>
              </a:lnTo>
              <a:lnTo>
                <a:pt x="17" y="35"/>
              </a:lnTo>
              <a:lnTo>
                <a:pt x="17" y="36"/>
              </a:lnTo>
              <a:moveTo>
                <a:pt x="27" y="47"/>
              </a:moveTo>
              <a:lnTo>
                <a:pt x="27" y="47"/>
              </a:lnTo>
              <a:lnTo>
                <a:pt x="27" y="48"/>
              </a:lnTo>
              <a:lnTo>
                <a:pt x="27" y="47"/>
              </a:lnTo>
              <a:moveTo>
                <a:pt x="17" y="38"/>
              </a:moveTo>
              <a:lnTo>
                <a:pt x="17" y="39"/>
              </a:lnTo>
              <a:lnTo>
                <a:pt x="17" y="38"/>
              </a:lnTo>
              <a:moveTo>
                <a:pt x="19" y="51"/>
              </a:moveTo>
              <a:lnTo>
                <a:pt x="19" y="51"/>
              </a:lnTo>
              <a:lnTo>
                <a:pt x="18" y="51"/>
              </a:lnTo>
              <a:lnTo>
                <a:pt x="18" y="50"/>
              </a:lnTo>
              <a:lnTo>
                <a:pt x="19" y="5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284480</xdr:colOff>
      <xdr:row>25</xdr:row>
      <xdr:rowOff>142875</xdr:rowOff>
    </xdr:from>
    <xdr:to>
      <xdr:col>11</xdr:col>
      <xdr:colOff>0</xdr:colOff>
      <xdr:row>28</xdr:row>
      <xdr:rowOff>38100</xdr:rowOff>
    </xdr:to>
    <xdr:sp>
      <xdr:nvSpPr>
        <xdr:cNvPr id="2185334" name="Freeform 99"/>
        <xdr:cNvSpPr/>
      </xdr:nvSpPr>
      <xdr:spPr>
        <a:xfrm>
          <a:off x="7020560" y="4066540"/>
          <a:ext cx="365760" cy="352425"/>
        </a:xfrm>
        <a:custGeom>
          <a:avLst/>
          <a:gdLst>
            <a:gd name="txL" fmla="*/ 0 w 36"/>
            <a:gd name="txT" fmla="*/ 0 h 39"/>
            <a:gd name="txR" fmla="*/ 36 w 36"/>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6" h="39">
              <a:moveTo>
                <a:pt x="5" y="4"/>
              </a:moveTo>
              <a:lnTo>
                <a:pt x="5" y="4"/>
              </a:lnTo>
              <a:lnTo>
                <a:pt x="5" y="2"/>
              </a:lnTo>
              <a:lnTo>
                <a:pt x="6" y="1"/>
              </a:lnTo>
              <a:lnTo>
                <a:pt x="7" y="0"/>
              </a:lnTo>
              <a:lnTo>
                <a:pt x="8" y="1"/>
              </a:lnTo>
              <a:lnTo>
                <a:pt x="9" y="1"/>
              </a:lnTo>
              <a:lnTo>
                <a:pt x="10" y="2"/>
              </a:lnTo>
              <a:lnTo>
                <a:pt x="11" y="2"/>
              </a:lnTo>
              <a:lnTo>
                <a:pt x="12" y="3"/>
              </a:lnTo>
              <a:lnTo>
                <a:pt x="13" y="4"/>
              </a:lnTo>
              <a:lnTo>
                <a:pt x="14" y="4"/>
              </a:lnTo>
              <a:lnTo>
                <a:pt x="16" y="5"/>
              </a:lnTo>
              <a:lnTo>
                <a:pt x="17" y="6"/>
              </a:lnTo>
              <a:lnTo>
                <a:pt x="17" y="7"/>
              </a:lnTo>
              <a:lnTo>
                <a:pt x="18" y="8"/>
              </a:lnTo>
              <a:lnTo>
                <a:pt x="19" y="9"/>
              </a:lnTo>
              <a:lnTo>
                <a:pt x="19" y="10"/>
              </a:lnTo>
              <a:lnTo>
                <a:pt x="20" y="10"/>
              </a:lnTo>
              <a:lnTo>
                <a:pt x="20" y="11"/>
              </a:lnTo>
              <a:lnTo>
                <a:pt x="21" y="12"/>
              </a:lnTo>
              <a:lnTo>
                <a:pt x="22" y="13"/>
              </a:lnTo>
              <a:lnTo>
                <a:pt x="22" y="14"/>
              </a:lnTo>
              <a:lnTo>
                <a:pt x="23" y="15"/>
              </a:lnTo>
              <a:lnTo>
                <a:pt x="24" y="16"/>
              </a:lnTo>
              <a:lnTo>
                <a:pt x="24" y="17"/>
              </a:lnTo>
              <a:lnTo>
                <a:pt x="25" y="18"/>
              </a:lnTo>
              <a:lnTo>
                <a:pt x="26" y="19"/>
              </a:lnTo>
              <a:lnTo>
                <a:pt x="27" y="20"/>
              </a:lnTo>
              <a:lnTo>
                <a:pt x="28" y="21"/>
              </a:lnTo>
              <a:lnTo>
                <a:pt x="29" y="22"/>
              </a:lnTo>
              <a:lnTo>
                <a:pt x="29" y="23"/>
              </a:lnTo>
              <a:lnTo>
                <a:pt x="30" y="24"/>
              </a:lnTo>
              <a:lnTo>
                <a:pt x="30" y="25"/>
              </a:lnTo>
              <a:lnTo>
                <a:pt x="31" y="26"/>
              </a:lnTo>
              <a:lnTo>
                <a:pt x="32" y="27"/>
              </a:lnTo>
              <a:lnTo>
                <a:pt x="32" y="28"/>
              </a:lnTo>
              <a:lnTo>
                <a:pt x="33" y="28"/>
              </a:lnTo>
              <a:lnTo>
                <a:pt x="34" y="29"/>
              </a:lnTo>
              <a:lnTo>
                <a:pt x="34" y="30"/>
              </a:lnTo>
              <a:lnTo>
                <a:pt x="36" y="32"/>
              </a:lnTo>
              <a:lnTo>
                <a:pt x="36" y="33"/>
              </a:lnTo>
              <a:lnTo>
                <a:pt x="35" y="34"/>
              </a:lnTo>
              <a:lnTo>
                <a:pt x="35" y="35"/>
              </a:lnTo>
              <a:lnTo>
                <a:pt x="34" y="36"/>
              </a:lnTo>
              <a:lnTo>
                <a:pt x="34" y="38"/>
              </a:lnTo>
              <a:lnTo>
                <a:pt x="34" y="39"/>
              </a:lnTo>
              <a:lnTo>
                <a:pt x="33" y="38"/>
              </a:lnTo>
              <a:lnTo>
                <a:pt x="32" y="38"/>
              </a:lnTo>
              <a:lnTo>
                <a:pt x="31" y="37"/>
              </a:lnTo>
              <a:lnTo>
                <a:pt x="30" y="37"/>
              </a:lnTo>
              <a:lnTo>
                <a:pt x="29" y="36"/>
              </a:lnTo>
              <a:lnTo>
                <a:pt x="28" y="35"/>
              </a:lnTo>
              <a:lnTo>
                <a:pt x="27" y="35"/>
              </a:lnTo>
              <a:lnTo>
                <a:pt x="26" y="35"/>
              </a:lnTo>
              <a:lnTo>
                <a:pt x="24" y="35"/>
              </a:lnTo>
              <a:lnTo>
                <a:pt x="24" y="34"/>
              </a:lnTo>
              <a:lnTo>
                <a:pt x="22" y="34"/>
              </a:lnTo>
              <a:lnTo>
                <a:pt x="21" y="34"/>
              </a:lnTo>
              <a:lnTo>
                <a:pt x="20" y="33"/>
              </a:lnTo>
              <a:lnTo>
                <a:pt x="19" y="33"/>
              </a:lnTo>
              <a:lnTo>
                <a:pt x="18" y="33"/>
              </a:lnTo>
              <a:lnTo>
                <a:pt x="15" y="33"/>
              </a:lnTo>
              <a:lnTo>
                <a:pt x="16" y="31"/>
              </a:lnTo>
              <a:lnTo>
                <a:pt x="15" y="30"/>
              </a:lnTo>
              <a:lnTo>
                <a:pt x="15" y="29"/>
              </a:lnTo>
              <a:lnTo>
                <a:pt x="15" y="28"/>
              </a:lnTo>
              <a:lnTo>
                <a:pt x="15" y="27"/>
              </a:lnTo>
              <a:lnTo>
                <a:pt x="15" y="26"/>
              </a:lnTo>
              <a:lnTo>
                <a:pt x="14" y="25"/>
              </a:lnTo>
              <a:lnTo>
                <a:pt x="14" y="24"/>
              </a:lnTo>
              <a:lnTo>
                <a:pt x="14" y="22"/>
              </a:lnTo>
              <a:lnTo>
                <a:pt x="14" y="21"/>
              </a:lnTo>
              <a:lnTo>
                <a:pt x="14" y="20"/>
              </a:lnTo>
              <a:lnTo>
                <a:pt x="14" y="19"/>
              </a:lnTo>
              <a:lnTo>
                <a:pt x="14" y="18"/>
              </a:lnTo>
              <a:lnTo>
                <a:pt x="13" y="19"/>
              </a:lnTo>
              <a:lnTo>
                <a:pt x="12" y="19"/>
              </a:lnTo>
              <a:lnTo>
                <a:pt x="11" y="20"/>
              </a:lnTo>
              <a:lnTo>
                <a:pt x="10" y="21"/>
              </a:lnTo>
              <a:lnTo>
                <a:pt x="9" y="20"/>
              </a:lnTo>
              <a:lnTo>
                <a:pt x="9" y="21"/>
              </a:lnTo>
              <a:lnTo>
                <a:pt x="8" y="20"/>
              </a:lnTo>
              <a:lnTo>
                <a:pt x="7" y="19"/>
              </a:lnTo>
              <a:lnTo>
                <a:pt x="6" y="19"/>
              </a:lnTo>
              <a:lnTo>
                <a:pt x="5" y="18"/>
              </a:lnTo>
              <a:lnTo>
                <a:pt x="5" y="17"/>
              </a:lnTo>
              <a:lnTo>
                <a:pt x="5" y="15"/>
              </a:lnTo>
              <a:lnTo>
                <a:pt x="5" y="14"/>
              </a:lnTo>
              <a:lnTo>
                <a:pt x="4" y="13"/>
              </a:lnTo>
              <a:lnTo>
                <a:pt x="3" y="13"/>
              </a:lnTo>
              <a:lnTo>
                <a:pt x="2" y="14"/>
              </a:lnTo>
              <a:lnTo>
                <a:pt x="1" y="14"/>
              </a:lnTo>
              <a:lnTo>
                <a:pt x="1" y="13"/>
              </a:lnTo>
              <a:lnTo>
                <a:pt x="0" y="12"/>
              </a:lnTo>
              <a:lnTo>
                <a:pt x="0" y="11"/>
              </a:lnTo>
              <a:lnTo>
                <a:pt x="1" y="10"/>
              </a:lnTo>
              <a:lnTo>
                <a:pt x="2" y="10"/>
              </a:lnTo>
              <a:lnTo>
                <a:pt x="3" y="10"/>
              </a:lnTo>
              <a:lnTo>
                <a:pt x="4" y="9"/>
              </a:lnTo>
              <a:lnTo>
                <a:pt x="4" y="8"/>
              </a:lnTo>
              <a:lnTo>
                <a:pt x="4" y="7"/>
              </a:lnTo>
              <a:lnTo>
                <a:pt x="4" y="6"/>
              </a:lnTo>
              <a:lnTo>
                <a:pt x="5" y="5"/>
              </a:lnTo>
              <a:lnTo>
                <a:pt x="5"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335280</xdr:colOff>
      <xdr:row>31</xdr:row>
      <xdr:rowOff>114300</xdr:rowOff>
    </xdr:from>
    <xdr:to>
      <xdr:col>12</xdr:col>
      <xdr:colOff>121920</xdr:colOff>
      <xdr:row>33</xdr:row>
      <xdr:rowOff>142875</xdr:rowOff>
    </xdr:to>
    <xdr:sp>
      <xdr:nvSpPr>
        <xdr:cNvPr id="2185335" name="Freeform 100"/>
        <xdr:cNvSpPr/>
      </xdr:nvSpPr>
      <xdr:spPr>
        <a:xfrm>
          <a:off x="7721600" y="4952365"/>
          <a:ext cx="436880" cy="333375"/>
        </a:xfrm>
        <a:custGeom>
          <a:avLst/>
          <a:gdLst>
            <a:gd name="txL" fmla="*/ 0 w 43"/>
            <a:gd name="txT" fmla="*/ 0 h 38"/>
            <a:gd name="txR" fmla="*/ 43 w 43"/>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38">
              <a:moveTo>
                <a:pt x="1" y="15"/>
              </a:moveTo>
              <a:lnTo>
                <a:pt x="1" y="15"/>
              </a:lnTo>
              <a:lnTo>
                <a:pt x="2" y="16"/>
              </a:lnTo>
              <a:lnTo>
                <a:pt x="2" y="17"/>
              </a:lnTo>
              <a:lnTo>
                <a:pt x="3" y="18"/>
              </a:lnTo>
              <a:lnTo>
                <a:pt x="3" y="19"/>
              </a:lnTo>
              <a:lnTo>
                <a:pt x="4" y="19"/>
              </a:lnTo>
              <a:lnTo>
                <a:pt x="5" y="18"/>
              </a:lnTo>
              <a:lnTo>
                <a:pt x="6" y="17"/>
              </a:lnTo>
              <a:lnTo>
                <a:pt x="7" y="17"/>
              </a:lnTo>
              <a:lnTo>
                <a:pt x="7" y="15"/>
              </a:lnTo>
              <a:lnTo>
                <a:pt x="7" y="14"/>
              </a:lnTo>
              <a:lnTo>
                <a:pt x="8" y="14"/>
              </a:lnTo>
              <a:lnTo>
                <a:pt x="9" y="13"/>
              </a:lnTo>
              <a:lnTo>
                <a:pt x="9" y="12"/>
              </a:lnTo>
              <a:lnTo>
                <a:pt x="9" y="11"/>
              </a:lnTo>
              <a:lnTo>
                <a:pt x="10" y="10"/>
              </a:lnTo>
              <a:lnTo>
                <a:pt x="11" y="8"/>
              </a:lnTo>
              <a:lnTo>
                <a:pt x="11" y="7"/>
              </a:lnTo>
              <a:lnTo>
                <a:pt x="12" y="8"/>
              </a:lnTo>
              <a:lnTo>
                <a:pt x="13" y="8"/>
              </a:lnTo>
              <a:lnTo>
                <a:pt x="14" y="8"/>
              </a:lnTo>
              <a:lnTo>
                <a:pt x="15" y="7"/>
              </a:lnTo>
              <a:lnTo>
                <a:pt x="16" y="6"/>
              </a:lnTo>
              <a:lnTo>
                <a:pt x="16" y="5"/>
              </a:lnTo>
              <a:lnTo>
                <a:pt x="17" y="4"/>
              </a:lnTo>
              <a:lnTo>
                <a:pt x="18" y="3"/>
              </a:lnTo>
              <a:lnTo>
                <a:pt x="19" y="2"/>
              </a:lnTo>
              <a:lnTo>
                <a:pt x="20" y="2"/>
              </a:lnTo>
              <a:lnTo>
                <a:pt x="21" y="1"/>
              </a:lnTo>
              <a:lnTo>
                <a:pt x="22" y="1"/>
              </a:lnTo>
              <a:lnTo>
                <a:pt x="23" y="0"/>
              </a:lnTo>
              <a:lnTo>
                <a:pt x="24" y="1"/>
              </a:lnTo>
              <a:lnTo>
                <a:pt x="25" y="1"/>
              </a:lnTo>
              <a:lnTo>
                <a:pt x="26" y="2"/>
              </a:lnTo>
              <a:lnTo>
                <a:pt x="27" y="3"/>
              </a:lnTo>
              <a:lnTo>
                <a:pt x="28" y="3"/>
              </a:lnTo>
              <a:lnTo>
                <a:pt x="29" y="4"/>
              </a:lnTo>
              <a:lnTo>
                <a:pt x="30" y="4"/>
              </a:lnTo>
              <a:lnTo>
                <a:pt x="31" y="5"/>
              </a:lnTo>
              <a:lnTo>
                <a:pt x="31" y="6"/>
              </a:lnTo>
              <a:lnTo>
                <a:pt x="31" y="7"/>
              </a:lnTo>
              <a:lnTo>
                <a:pt x="32" y="7"/>
              </a:lnTo>
              <a:lnTo>
                <a:pt x="33" y="7"/>
              </a:lnTo>
              <a:lnTo>
                <a:pt x="34" y="7"/>
              </a:lnTo>
              <a:lnTo>
                <a:pt x="34" y="8"/>
              </a:lnTo>
              <a:lnTo>
                <a:pt x="35" y="9"/>
              </a:lnTo>
              <a:lnTo>
                <a:pt x="36" y="10"/>
              </a:lnTo>
              <a:lnTo>
                <a:pt x="36" y="11"/>
              </a:lnTo>
              <a:lnTo>
                <a:pt x="36" y="12"/>
              </a:lnTo>
              <a:lnTo>
                <a:pt x="37" y="14"/>
              </a:lnTo>
              <a:lnTo>
                <a:pt x="38" y="15"/>
              </a:lnTo>
              <a:lnTo>
                <a:pt x="39" y="16"/>
              </a:lnTo>
              <a:lnTo>
                <a:pt x="41" y="17"/>
              </a:lnTo>
              <a:lnTo>
                <a:pt x="41" y="18"/>
              </a:lnTo>
              <a:lnTo>
                <a:pt x="42" y="18"/>
              </a:lnTo>
              <a:lnTo>
                <a:pt x="42" y="20"/>
              </a:lnTo>
              <a:lnTo>
                <a:pt x="41" y="22"/>
              </a:lnTo>
              <a:lnTo>
                <a:pt x="41" y="23"/>
              </a:lnTo>
              <a:lnTo>
                <a:pt x="42" y="24"/>
              </a:lnTo>
              <a:lnTo>
                <a:pt x="41" y="25"/>
              </a:lnTo>
              <a:lnTo>
                <a:pt x="42" y="26"/>
              </a:lnTo>
              <a:lnTo>
                <a:pt x="43" y="27"/>
              </a:lnTo>
              <a:lnTo>
                <a:pt x="41" y="28"/>
              </a:lnTo>
              <a:lnTo>
                <a:pt x="39" y="29"/>
              </a:lnTo>
              <a:lnTo>
                <a:pt x="38" y="29"/>
              </a:lnTo>
              <a:lnTo>
                <a:pt x="37" y="29"/>
              </a:lnTo>
              <a:lnTo>
                <a:pt x="35" y="30"/>
              </a:lnTo>
              <a:lnTo>
                <a:pt x="34" y="30"/>
              </a:lnTo>
              <a:lnTo>
                <a:pt x="33" y="30"/>
              </a:lnTo>
              <a:lnTo>
                <a:pt x="32" y="30"/>
              </a:lnTo>
              <a:lnTo>
                <a:pt x="30" y="30"/>
              </a:lnTo>
              <a:lnTo>
                <a:pt x="28" y="31"/>
              </a:lnTo>
              <a:lnTo>
                <a:pt x="27" y="32"/>
              </a:lnTo>
              <a:lnTo>
                <a:pt x="27" y="33"/>
              </a:lnTo>
              <a:lnTo>
                <a:pt x="27" y="34"/>
              </a:lnTo>
              <a:lnTo>
                <a:pt x="26" y="35"/>
              </a:lnTo>
              <a:lnTo>
                <a:pt x="27" y="36"/>
              </a:lnTo>
              <a:lnTo>
                <a:pt x="26" y="37"/>
              </a:lnTo>
              <a:lnTo>
                <a:pt x="25" y="37"/>
              </a:lnTo>
              <a:lnTo>
                <a:pt x="24" y="38"/>
              </a:lnTo>
              <a:lnTo>
                <a:pt x="23" y="38"/>
              </a:lnTo>
              <a:lnTo>
                <a:pt x="22" y="38"/>
              </a:lnTo>
              <a:lnTo>
                <a:pt x="21" y="38"/>
              </a:lnTo>
              <a:lnTo>
                <a:pt x="20" y="38"/>
              </a:lnTo>
              <a:lnTo>
                <a:pt x="18" y="38"/>
              </a:lnTo>
              <a:lnTo>
                <a:pt x="17" y="38"/>
              </a:lnTo>
              <a:lnTo>
                <a:pt x="16" y="38"/>
              </a:lnTo>
              <a:lnTo>
                <a:pt x="15" y="38"/>
              </a:lnTo>
              <a:lnTo>
                <a:pt x="15" y="37"/>
              </a:lnTo>
              <a:lnTo>
                <a:pt x="14" y="37"/>
              </a:lnTo>
              <a:lnTo>
                <a:pt x="13" y="36"/>
              </a:lnTo>
              <a:lnTo>
                <a:pt x="12" y="35"/>
              </a:lnTo>
              <a:lnTo>
                <a:pt x="11" y="34"/>
              </a:lnTo>
              <a:lnTo>
                <a:pt x="11" y="33"/>
              </a:lnTo>
              <a:lnTo>
                <a:pt x="10" y="32"/>
              </a:lnTo>
              <a:lnTo>
                <a:pt x="9" y="32"/>
              </a:lnTo>
              <a:lnTo>
                <a:pt x="8" y="30"/>
              </a:lnTo>
              <a:lnTo>
                <a:pt x="8" y="29"/>
              </a:lnTo>
              <a:lnTo>
                <a:pt x="7" y="28"/>
              </a:lnTo>
              <a:lnTo>
                <a:pt x="6" y="27"/>
              </a:lnTo>
              <a:lnTo>
                <a:pt x="5" y="26"/>
              </a:lnTo>
              <a:lnTo>
                <a:pt x="5" y="25"/>
              </a:lnTo>
              <a:lnTo>
                <a:pt x="4" y="24"/>
              </a:lnTo>
              <a:lnTo>
                <a:pt x="4" y="23"/>
              </a:lnTo>
              <a:lnTo>
                <a:pt x="3" y="21"/>
              </a:lnTo>
              <a:lnTo>
                <a:pt x="3" y="20"/>
              </a:lnTo>
              <a:lnTo>
                <a:pt x="2" y="19"/>
              </a:lnTo>
              <a:lnTo>
                <a:pt x="1" y="18"/>
              </a:lnTo>
              <a:lnTo>
                <a:pt x="1" y="17"/>
              </a:lnTo>
              <a:lnTo>
                <a:pt x="0" y="15"/>
              </a:lnTo>
              <a:lnTo>
                <a:pt x="1" y="1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0</xdr:colOff>
      <xdr:row>27</xdr:row>
      <xdr:rowOff>152400</xdr:rowOff>
    </xdr:from>
    <xdr:to>
      <xdr:col>9</xdr:col>
      <xdr:colOff>335280</xdr:colOff>
      <xdr:row>29</xdr:row>
      <xdr:rowOff>123825</xdr:rowOff>
    </xdr:to>
    <xdr:sp>
      <xdr:nvSpPr>
        <xdr:cNvPr id="2185336" name="Freeform 101"/>
        <xdr:cNvSpPr/>
      </xdr:nvSpPr>
      <xdr:spPr>
        <a:xfrm>
          <a:off x="6085840" y="4380865"/>
          <a:ext cx="335280" cy="276225"/>
        </a:xfrm>
        <a:custGeom>
          <a:avLst/>
          <a:gdLst>
            <a:gd name="txL" fmla="*/ 0 w 33"/>
            <a:gd name="txT" fmla="*/ 0 h 31"/>
            <a:gd name="txR" fmla="*/ 33 w 33"/>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31">
              <a:moveTo>
                <a:pt x="6" y="11"/>
              </a:moveTo>
              <a:lnTo>
                <a:pt x="7" y="10"/>
              </a:lnTo>
              <a:lnTo>
                <a:pt x="7" y="9"/>
              </a:lnTo>
              <a:lnTo>
                <a:pt x="7" y="8"/>
              </a:lnTo>
              <a:lnTo>
                <a:pt x="8" y="7"/>
              </a:lnTo>
              <a:lnTo>
                <a:pt x="8" y="6"/>
              </a:lnTo>
              <a:lnTo>
                <a:pt x="9" y="4"/>
              </a:lnTo>
              <a:lnTo>
                <a:pt x="10" y="4"/>
              </a:lnTo>
              <a:lnTo>
                <a:pt x="10" y="3"/>
              </a:lnTo>
              <a:lnTo>
                <a:pt x="11" y="3"/>
              </a:lnTo>
              <a:lnTo>
                <a:pt x="13" y="3"/>
              </a:lnTo>
              <a:lnTo>
                <a:pt x="13" y="4"/>
              </a:lnTo>
              <a:lnTo>
                <a:pt x="14" y="5"/>
              </a:lnTo>
              <a:lnTo>
                <a:pt x="15" y="5"/>
              </a:lnTo>
              <a:lnTo>
                <a:pt x="16" y="4"/>
              </a:lnTo>
              <a:lnTo>
                <a:pt x="17" y="4"/>
              </a:lnTo>
              <a:lnTo>
                <a:pt x="19" y="4"/>
              </a:lnTo>
              <a:lnTo>
                <a:pt x="20" y="5"/>
              </a:lnTo>
              <a:lnTo>
                <a:pt x="21" y="4"/>
              </a:lnTo>
              <a:lnTo>
                <a:pt x="22" y="4"/>
              </a:lnTo>
              <a:lnTo>
                <a:pt x="23" y="3"/>
              </a:lnTo>
              <a:lnTo>
                <a:pt x="24" y="3"/>
              </a:lnTo>
              <a:lnTo>
                <a:pt x="25" y="1"/>
              </a:lnTo>
              <a:lnTo>
                <a:pt x="26" y="1"/>
              </a:lnTo>
              <a:lnTo>
                <a:pt x="27" y="2"/>
              </a:lnTo>
              <a:lnTo>
                <a:pt x="28" y="1"/>
              </a:lnTo>
              <a:lnTo>
                <a:pt x="29" y="0"/>
              </a:lnTo>
              <a:lnTo>
                <a:pt x="30" y="0"/>
              </a:lnTo>
              <a:lnTo>
                <a:pt x="32" y="0"/>
              </a:lnTo>
              <a:lnTo>
                <a:pt x="33" y="1"/>
              </a:lnTo>
              <a:lnTo>
                <a:pt x="32" y="2"/>
              </a:lnTo>
              <a:lnTo>
                <a:pt x="32" y="4"/>
              </a:lnTo>
              <a:lnTo>
                <a:pt x="32" y="5"/>
              </a:lnTo>
              <a:lnTo>
                <a:pt x="32" y="6"/>
              </a:lnTo>
              <a:lnTo>
                <a:pt x="32" y="7"/>
              </a:lnTo>
              <a:lnTo>
                <a:pt x="32" y="8"/>
              </a:lnTo>
              <a:lnTo>
                <a:pt x="32" y="10"/>
              </a:lnTo>
              <a:lnTo>
                <a:pt x="31" y="13"/>
              </a:lnTo>
              <a:lnTo>
                <a:pt x="31" y="14"/>
              </a:lnTo>
              <a:lnTo>
                <a:pt x="31" y="16"/>
              </a:lnTo>
              <a:lnTo>
                <a:pt x="31" y="17"/>
              </a:lnTo>
              <a:lnTo>
                <a:pt x="31" y="19"/>
              </a:lnTo>
              <a:lnTo>
                <a:pt x="31" y="20"/>
              </a:lnTo>
              <a:lnTo>
                <a:pt x="31" y="21"/>
              </a:lnTo>
              <a:lnTo>
                <a:pt x="31" y="22"/>
              </a:lnTo>
              <a:lnTo>
                <a:pt x="31" y="23"/>
              </a:lnTo>
              <a:lnTo>
                <a:pt x="30" y="24"/>
              </a:lnTo>
              <a:lnTo>
                <a:pt x="29" y="25"/>
              </a:lnTo>
              <a:lnTo>
                <a:pt x="28" y="26"/>
              </a:lnTo>
              <a:lnTo>
                <a:pt x="27" y="26"/>
              </a:lnTo>
              <a:lnTo>
                <a:pt x="26" y="27"/>
              </a:lnTo>
              <a:lnTo>
                <a:pt x="25" y="27"/>
              </a:lnTo>
              <a:lnTo>
                <a:pt x="24" y="27"/>
              </a:lnTo>
              <a:lnTo>
                <a:pt x="23" y="26"/>
              </a:lnTo>
              <a:lnTo>
                <a:pt x="22" y="26"/>
              </a:lnTo>
              <a:lnTo>
                <a:pt x="21" y="25"/>
              </a:lnTo>
              <a:lnTo>
                <a:pt x="20" y="25"/>
              </a:lnTo>
              <a:lnTo>
                <a:pt x="19" y="25"/>
              </a:lnTo>
              <a:lnTo>
                <a:pt x="17" y="24"/>
              </a:lnTo>
              <a:lnTo>
                <a:pt x="17" y="25"/>
              </a:lnTo>
              <a:lnTo>
                <a:pt x="16" y="26"/>
              </a:lnTo>
              <a:lnTo>
                <a:pt x="15" y="26"/>
              </a:lnTo>
              <a:lnTo>
                <a:pt x="15" y="27"/>
              </a:lnTo>
              <a:lnTo>
                <a:pt x="14" y="28"/>
              </a:lnTo>
              <a:lnTo>
                <a:pt x="13" y="28"/>
              </a:lnTo>
              <a:lnTo>
                <a:pt x="12" y="29"/>
              </a:lnTo>
              <a:lnTo>
                <a:pt x="12" y="30"/>
              </a:lnTo>
              <a:lnTo>
                <a:pt x="11" y="31"/>
              </a:lnTo>
              <a:lnTo>
                <a:pt x="10" y="31"/>
              </a:lnTo>
              <a:lnTo>
                <a:pt x="9" y="31"/>
              </a:lnTo>
              <a:lnTo>
                <a:pt x="8" y="30"/>
              </a:lnTo>
              <a:lnTo>
                <a:pt x="8" y="29"/>
              </a:lnTo>
              <a:lnTo>
                <a:pt x="6" y="28"/>
              </a:lnTo>
              <a:lnTo>
                <a:pt x="6" y="27"/>
              </a:lnTo>
              <a:lnTo>
                <a:pt x="5" y="26"/>
              </a:lnTo>
              <a:lnTo>
                <a:pt x="4" y="27"/>
              </a:lnTo>
              <a:lnTo>
                <a:pt x="3" y="26"/>
              </a:lnTo>
              <a:lnTo>
                <a:pt x="3" y="25"/>
              </a:lnTo>
              <a:lnTo>
                <a:pt x="3" y="24"/>
              </a:lnTo>
              <a:lnTo>
                <a:pt x="2" y="25"/>
              </a:lnTo>
              <a:lnTo>
                <a:pt x="1" y="24"/>
              </a:lnTo>
              <a:lnTo>
                <a:pt x="0" y="24"/>
              </a:lnTo>
              <a:lnTo>
                <a:pt x="0" y="23"/>
              </a:lnTo>
              <a:lnTo>
                <a:pt x="0" y="21"/>
              </a:lnTo>
              <a:lnTo>
                <a:pt x="0" y="20"/>
              </a:lnTo>
              <a:lnTo>
                <a:pt x="1" y="19"/>
              </a:lnTo>
              <a:lnTo>
                <a:pt x="2" y="18"/>
              </a:lnTo>
              <a:lnTo>
                <a:pt x="2" y="17"/>
              </a:lnTo>
              <a:lnTo>
                <a:pt x="3" y="16"/>
              </a:lnTo>
              <a:lnTo>
                <a:pt x="3" y="15"/>
              </a:lnTo>
              <a:lnTo>
                <a:pt x="4" y="14"/>
              </a:lnTo>
              <a:lnTo>
                <a:pt x="5" y="13"/>
              </a:lnTo>
              <a:lnTo>
                <a:pt x="5" y="12"/>
              </a:lnTo>
              <a:lnTo>
                <a:pt x="6"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10160</xdr:colOff>
      <xdr:row>29</xdr:row>
      <xdr:rowOff>123825</xdr:rowOff>
    </xdr:from>
    <xdr:to>
      <xdr:col>11</xdr:col>
      <xdr:colOff>497840</xdr:colOff>
      <xdr:row>32</xdr:row>
      <xdr:rowOff>123825</xdr:rowOff>
    </xdr:to>
    <xdr:sp>
      <xdr:nvSpPr>
        <xdr:cNvPr id="2185337" name="Freeform 102"/>
        <xdr:cNvSpPr/>
      </xdr:nvSpPr>
      <xdr:spPr>
        <a:xfrm>
          <a:off x="7396480" y="4657090"/>
          <a:ext cx="487680" cy="457200"/>
        </a:xfrm>
        <a:custGeom>
          <a:avLst/>
          <a:gdLst>
            <a:gd name="txL" fmla="*/ 0 w 48"/>
            <a:gd name="txT" fmla="*/ 0 h 53"/>
            <a:gd name="txR" fmla="*/ 48 w 48"/>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8" h="53">
              <a:moveTo>
                <a:pt x="1" y="1"/>
              </a:moveTo>
              <a:lnTo>
                <a:pt x="1" y="2"/>
              </a:lnTo>
              <a:lnTo>
                <a:pt x="2" y="3"/>
              </a:lnTo>
              <a:lnTo>
                <a:pt x="3" y="4"/>
              </a:lnTo>
              <a:lnTo>
                <a:pt x="4" y="5"/>
              </a:lnTo>
              <a:lnTo>
                <a:pt x="5" y="6"/>
              </a:lnTo>
              <a:lnTo>
                <a:pt x="7" y="7"/>
              </a:lnTo>
              <a:lnTo>
                <a:pt x="8" y="8"/>
              </a:lnTo>
              <a:lnTo>
                <a:pt x="9" y="8"/>
              </a:lnTo>
              <a:lnTo>
                <a:pt x="10" y="9"/>
              </a:lnTo>
              <a:lnTo>
                <a:pt x="12" y="10"/>
              </a:lnTo>
              <a:lnTo>
                <a:pt x="13" y="11"/>
              </a:lnTo>
              <a:lnTo>
                <a:pt x="14" y="12"/>
              </a:lnTo>
              <a:lnTo>
                <a:pt x="16" y="12"/>
              </a:lnTo>
              <a:lnTo>
                <a:pt x="17" y="13"/>
              </a:lnTo>
              <a:lnTo>
                <a:pt x="18" y="14"/>
              </a:lnTo>
              <a:lnTo>
                <a:pt x="19" y="14"/>
              </a:lnTo>
              <a:lnTo>
                <a:pt x="20" y="14"/>
              </a:lnTo>
              <a:lnTo>
                <a:pt x="21" y="15"/>
              </a:lnTo>
              <a:lnTo>
                <a:pt x="23" y="15"/>
              </a:lnTo>
              <a:lnTo>
                <a:pt x="24" y="16"/>
              </a:lnTo>
              <a:lnTo>
                <a:pt x="26" y="16"/>
              </a:lnTo>
              <a:lnTo>
                <a:pt x="27" y="16"/>
              </a:lnTo>
              <a:lnTo>
                <a:pt x="28" y="16"/>
              </a:lnTo>
              <a:lnTo>
                <a:pt x="29" y="16"/>
              </a:lnTo>
              <a:lnTo>
                <a:pt x="30" y="16"/>
              </a:lnTo>
              <a:lnTo>
                <a:pt x="31" y="17"/>
              </a:lnTo>
              <a:lnTo>
                <a:pt x="32" y="18"/>
              </a:lnTo>
              <a:lnTo>
                <a:pt x="33" y="19"/>
              </a:lnTo>
              <a:lnTo>
                <a:pt x="33" y="20"/>
              </a:lnTo>
              <a:lnTo>
                <a:pt x="34" y="21"/>
              </a:lnTo>
              <a:lnTo>
                <a:pt x="34" y="22"/>
              </a:lnTo>
              <a:lnTo>
                <a:pt x="34" y="23"/>
              </a:lnTo>
              <a:lnTo>
                <a:pt x="33" y="24"/>
              </a:lnTo>
              <a:lnTo>
                <a:pt x="33" y="25"/>
              </a:lnTo>
              <a:lnTo>
                <a:pt x="33" y="26"/>
              </a:lnTo>
              <a:lnTo>
                <a:pt x="32" y="27"/>
              </a:lnTo>
              <a:lnTo>
                <a:pt x="31" y="27"/>
              </a:lnTo>
              <a:lnTo>
                <a:pt x="31" y="29"/>
              </a:lnTo>
              <a:lnTo>
                <a:pt x="31" y="30"/>
              </a:lnTo>
              <a:lnTo>
                <a:pt x="31" y="31"/>
              </a:lnTo>
              <a:lnTo>
                <a:pt x="31" y="32"/>
              </a:lnTo>
              <a:lnTo>
                <a:pt x="32" y="32"/>
              </a:lnTo>
              <a:lnTo>
                <a:pt x="33" y="33"/>
              </a:lnTo>
              <a:lnTo>
                <a:pt x="34" y="34"/>
              </a:lnTo>
              <a:lnTo>
                <a:pt x="35" y="34"/>
              </a:lnTo>
              <a:lnTo>
                <a:pt x="36" y="35"/>
              </a:lnTo>
              <a:lnTo>
                <a:pt x="37" y="35"/>
              </a:lnTo>
              <a:lnTo>
                <a:pt x="38" y="36"/>
              </a:lnTo>
              <a:lnTo>
                <a:pt x="38" y="37"/>
              </a:lnTo>
              <a:lnTo>
                <a:pt x="39" y="37"/>
              </a:lnTo>
              <a:lnTo>
                <a:pt x="40" y="38"/>
              </a:lnTo>
              <a:lnTo>
                <a:pt x="41" y="38"/>
              </a:lnTo>
              <a:lnTo>
                <a:pt x="42" y="38"/>
              </a:lnTo>
              <a:lnTo>
                <a:pt x="43" y="38"/>
              </a:lnTo>
              <a:lnTo>
                <a:pt x="44" y="37"/>
              </a:lnTo>
              <a:lnTo>
                <a:pt x="46" y="37"/>
              </a:lnTo>
              <a:lnTo>
                <a:pt x="47" y="38"/>
              </a:lnTo>
              <a:lnTo>
                <a:pt x="47" y="39"/>
              </a:lnTo>
              <a:lnTo>
                <a:pt x="48" y="40"/>
              </a:lnTo>
              <a:lnTo>
                <a:pt x="47" y="41"/>
              </a:lnTo>
              <a:lnTo>
                <a:pt x="46" y="42"/>
              </a:lnTo>
              <a:lnTo>
                <a:pt x="45" y="42"/>
              </a:lnTo>
              <a:lnTo>
                <a:pt x="44" y="42"/>
              </a:lnTo>
              <a:lnTo>
                <a:pt x="43" y="41"/>
              </a:lnTo>
              <a:lnTo>
                <a:pt x="43" y="42"/>
              </a:lnTo>
              <a:lnTo>
                <a:pt x="42" y="44"/>
              </a:lnTo>
              <a:lnTo>
                <a:pt x="41" y="45"/>
              </a:lnTo>
              <a:lnTo>
                <a:pt x="41" y="46"/>
              </a:lnTo>
              <a:lnTo>
                <a:pt x="41" y="47"/>
              </a:lnTo>
              <a:lnTo>
                <a:pt x="40" y="48"/>
              </a:lnTo>
              <a:lnTo>
                <a:pt x="39" y="48"/>
              </a:lnTo>
              <a:lnTo>
                <a:pt x="39" y="49"/>
              </a:lnTo>
              <a:lnTo>
                <a:pt x="39" y="51"/>
              </a:lnTo>
              <a:lnTo>
                <a:pt x="38" y="51"/>
              </a:lnTo>
              <a:lnTo>
                <a:pt x="37" y="52"/>
              </a:lnTo>
              <a:lnTo>
                <a:pt x="36" y="53"/>
              </a:lnTo>
              <a:lnTo>
                <a:pt x="35" y="53"/>
              </a:lnTo>
              <a:lnTo>
                <a:pt x="35" y="52"/>
              </a:lnTo>
              <a:lnTo>
                <a:pt x="34" y="51"/>
              </a:lnTo>
              <a:lnTo>
                <a:pt x="34" y="50"/>
              </a:lnTo>
              <a:lnTo>
                <a:pt x="33" y="49"/>
              </a:lnTo>
              <a:lnTo>
                <a:pt x="32" y="49"/>
              </a:lnTo>
              <a:lnTo>
                <a:pt x="31" y="48"/>
              </a:lnTo>
              <a:lnTo>
                <a:pt x="30" y="47"/>
              </a:lnTo>
              <a:lnTo>
                <a:pt x="30" y="46"/>
              </a:lnTo>
              <a:lnTo>
                <a:pt x="29" y="45"/>
              </a:lnTo>
              <a:lnTo>
                <a:pt x="28" y="44"/>
              </a:lnTo>
              <a:lnTo>
                <a:pt x="28" y="43"/>
              </a:lnTo>
              <a:lnTo>
                <a:pt x="27" y="42"/>
              </a:lnTo>
              <a:lnTo>
                <a:pt x="26" y="41"/>
              </a:lnTo>
              <a:lnTo>
                <a:pt x="26" y="39"/>
              </a:lnTo>
              <a:lnTo>
                <a:pt x="25" y="38"/>
              </a:lnTo>
              <a:lnTo>
                <a:pt x="23" y="39"/>
              </a:lnTo>
              <a:lnTo>
                <a:pt x="23" y="40"/>
              </a:lnTo>
              <a:lnTo>
                <a:pt x="23" y="41"/>
              </a:lnTo>
              <a:lnTo>
                <a:pt x="22" y="42"/>
              </a:lnTo>
              <a:lnTo>
                <a:pt x="22" y="43"/>
              </a:lnTo>
              <a:lnTo>
                <a:pt x="22" y="44"/>
              </a:lnTo>
              <a:lnTo>
                <a:pt x="21" y="45"/>
              </a:lnTo>
              <a:lnTo>
                <a:pt x="20" y="45"/>
              </a:lnTo>
              <a:lnTo>
                <a:pt x="19" y="44"/>
              </a:lnTo>
              <a:lnTo>
                <a:pt x="18" y="44"/>
              </a:lnTo>
              <a:lnTo>
                <a:pt x="17" y="43"/>
              </a:lnTo>
              <a:lnTo>
                <a:pt x="16" y="43"/>
              </a:lnTo>
              <a:lnTo>
                <a:pt x="15" y="42"/>
              </a:lnTo>
              <a:lnTo>
                <a:pt x="14" y="43"/>
              </a:lnTo>
              <a:lnTo>
                <a:pt x="14" y="44"/>
              </a:lnTo>
              <a:lnTo>
                <a:pt x="12" y="45"/>
              </a:lnTo>
              <a:lnTo>
                <a:pt x="11" y="45"/>
              </a:lnTo>
              <a:lnTo>
                <a:pt x="10" y="45"/>
              </a:lnTo>
              <a:lnTo>
                <a:pt x="10" y="44"/>
              </a:lnTo>
              <a:lnTo>
                <a:pt x="9" y="43"/>
              </a:lnTo>
              <a:lnTo>
                <a:pt x="8" y="42"/>
              </a:lnTo>
              <a:lnTo>
                <a:pt x="7" y="42"/>
              </a:lnTo>
              <a:lnTo>
                <a:pt x="6" y="41"/>
              </a:lnTo>
              <a:lnTo>
                <a:pt x="5" y="41"/>
              </a:lnTo>
              <a:lnTo>
                <a:pt x="3" y="40"/>
              </a:lnTo>
              <a:lnTo>
                <a:pt x="2" y="39"/>
              </a:lnTo>
              <a:lnTo>
                <a:pt x="1" y="40"/>
              </a:lnTo>
              <a:lnTo>
                <a:pt x="1" y="39"/>
              </a:lnTo>
              <a:lnTo>
                <a:pt x="2" y="38"/>
              </a:lnTo>
              <a:lnTo>
                <a:pt x="3" y="37"/>
              </a:lnTo>
              <a:lnTo>
                <a:pt x="4" y="37"/>
              </a:lnTo>
              <a:lnTo>
                <a:pt x="4" y="36"/>
              </a:lnTo>
              <a:lnTo>
                <a:pt x="5" y="35"/>
              </a:lnTo>
              <a:lnTo>
                <a:pt x="5" y="34"/>
              </a:lnTo>
              <a:lnTo>
                <a:pt x="5" y="32"/>
              </a:lnTo>
              <a:lnTo>
                <a:pt x="5" y="31"/>
              </a:lnTo>
              <a:lnTo>
                <a:pt x="6" y="30"/>
              </a:lnTo>
              <a:lnTo>
                <a:pt x="7" y="30"/>
              </a:lnTo>
              <a:lnTo>
                <a:pt x="7" y="28"/>
              </a:lnTo>
              <a:lnTo>
                <a:pt x="8" y="26"/>
              </a:lnTo>
              <a:lnTo>
                <a:pt x="8" y="24"/>
              </a:lnTo>
              <a:lnTo>
                <a:pt x="8" y="23"/>
              </a:lnTo>
              <a:lnTo>
                <a:pt x="8" y="22"/>
              </a:lnTo>
              <a:lnTo>
                <a:pt x="7" y="20"/>
              </a:lnTo>
              <a:lnTo>
                <a:pt x="7" y="19"/>
              </a:lnTo>
              <a:lnTo>
                <a:pt x="6" y="18"/>
              </a:lnTo>
              <a:lnTo>
                <a:pt x="7" y="17"/>
              </a:lnTo>
              <a:lnTo>
                <a:pt x="7" y="16"/>
              </a:lnTo>
              <a:lnTo>
                <a:pt x="8" y="15"/>
              </a:lnTo>
              <a:lnTo>
                <a:pt x="9" y="14"/>
              </a:lnTo>
              <a:lnTo>
                <a:pt x="7" y="11"/>
              </a:lnTo>
              <a:lnTo>
                <a:pt x="7" y="10"/>
              </a:lnTo>
              <a:lnTo>
                <a:pt x="5" y="8"/>
              </a:lnTo>
              <a:lnTo>
                <a:pt x="4" y="6"/>
              </a:lnTo>
              <a:lnTo>
                <a:pt x="3" y="5"/>
              </a:lnTo>
              <a:lnTo>
                <a:pt x="2" y="4"/>
              </a:lnTo>
              <a:lnTo>
                <a:pt x="1" y="2"/>
              </a:lnTo>
              <a:lnTo>
                <a:pt x="1" y="1"/>
              </a:lnTo>
              <a:lnTo>
                <a:pt x="0" y="0"/>
              </a:lnTo>
              <a:lnTo>
                <a:pt x="1"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71120</xdr:colOff>
      <xdr:row>27</xdr:row>
      <xdr:rowOff>76200</xdr:rowOff>
    </xdr:from>
    <xdr:to>
      <xdr:col>10</xdr:col>
      <xdr:colOff>518160</xdr:colOff>
      <xdr:row>29</xdr:row>
      <xdr:rowOff>114300</xdr:rowOff>
    </xdr:to>
    <xdr:sp>
      <xdr:nvSpPr>
        <xdr:cNvPr id="2185338" name="Freeform 103"/>
        <xdr:cNvSpPr/>
      </xdr:nvSpPr>
      <xdr:spPr>
        <a:xfrm>
          <a:off x="6807200" y="4304665"/>
          <a:ext cx="447040" cy="342900"/>
        </a:xfrm>
        <a:custGeom>
          <a:avLst/>
          <a:gdLst>
            <a:gd name="txL" fmla="*/ 0 w 44"/>
            <a:gd name="txT" fmla="*/ 0 h 38"/>
            <a:gd name="txR" fmla="*/ 44 w 44"/>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4" h="38">
              <a:moveTo>
                <a:pt x="1" y="19"/>
              </a:moveTo>
              <a:lnTo>
                <a:pt x="1" y="19"/>
              </a:lnTo>
              <a:lnTo>
                <a:pt x="2" y="18"/>
              </a:lnTo>
              <a:lnTo>
                <a:pt x="2" y="17"/>
              </a:lnTo>
              <a:lnTo>
                <a:pt x="2" y="16"/>
              </a:lnTo>
              <a:lnTo>
                <a:pt x="3" y="15"/>
              </a:lnTo>
              <a:lnTo>
                <a:pt x="3" y="14"/>
              </a:lnTo>
              <a:lnTo>
                <a:pt x="3" y="13"/>
              </a:lnTo>
              <a:lnTo>
                <a:pt x="4" y="12"/>
              </a:lnTo>
              <a:lnTo>
                <a:pt x="4" y="11"/>
              </a:lnTo>
              <a:lnTo>
                <a:pt x="5" y="11"/>
              </a:lnTo>
              <a:lnTo>
                <a:pt x="7" y="11"/>
              </a:lnTo>
              <a:lnTo>
                <a:pt x="7" y="10"/>
              </a:lnTo>
              <a:lnTo>
                <a:pt x="8" y="9"/>
              </a:lnTo>
              <a:lnTo>
                <a:pt x="9" y="8"/>
              </a:lnTo>
              <a:lnTo>
                <a:pt x="10" y="7"/>
              </a:lnTo>
              <a:lnTo>
                <a:pt x="11" y="6"/>
              </a:lnTo>
              <a:lnTo>
                <a:pt x="11" y="5"/>
              </a:lnTo>
              <a:lnTo>
                <a:pt x="12" y="5"/>
              </a:lnTo>
              <a:lnTo>
                <a:pt x="13" y="5"/>
              </a:lnTo>
              <a:lnTo>
                <a:pt x="14" y="4"/>
              </a:lnTo>
              <a:lnTo>
                <a:pt x="15" y="3"/>
              </a:lnTo>
              <a:lnTo>
                <a:pt x="16" y="3"/>
              </a:lnTo>
              <a:lnTo>
                <a:pt x="17" y="3"/>
              </a:lnTo>
              <a:lnTo>
                <a:pt x="18" y="3"/>
              </a:lnTo>
              <a:lnTo>
                <a:pt x="19" y="3"/>
              </a:lnTo>
              <a:lnTo>
                <a:pt x="19" y="2"/>
              </a:lnTo>
              <a:lnTo>
                <a:pt x="20" y="1"/>
              </a:lnTo>
              <a:lnTo>
                <a:pt x="21" y="1"/>
              </a:lnTo>
              <a:lnTo>
                <a:pt x="22" y="0"/>
              </a:lnTo>
              <a:lnTo>
                <a:pt x="23" y="0"/>
              </a:lnTo>
              <a:lnTo>
                <a:pt x="24" y="1"/>
              </a:lnTo>
              <a:lnTo>
                <a:pt x="25" y="2"/>
              </a:lnTo>
              <a:lnTo>
                <a:pt x="26" y="2"/>
              </a:lnTo>
              <a:lnTo>
                <a:pt x="26" y="3"/>
              </a:lnTo>
              <a:lnTo>
                <a:pt x="27" y="4"/>
              </a:lnTo>
              <a:lnTo>
                <a:pt x="28" y="5"/>
              </a:lnTo>
              <a:lnTo>
                <a:pt x="29" y="6"/>
              </a:lnTo>
              <a:lnTo>
                <a:pt x="30" y="6"/>
              </a:lnTo>
              <a:lnTo>
                <a:pt x="30" y="7"/>
              </a:lnTo>
              <a:lnTo>
                <a:pt x="31" y="8"/>
              </a:lnTo>
              <a:lnTo>
                <a:pt x="32" y="9"/>
              </a:lnTo>
              <a:lnTo>
                <a:pt x="34" y="11"/>
              </a:lnTo>
              <a:lnTo>
                <a:pt x="36" y="13"/>
              </a:lnTo>
              <a:lnTo>
                <a:pt x="37" y="14"/>
              </a:lnTo>
              <a:lnTo>
                <a:pt x="40" y="16"/>
              </a:lnTo>
              <a:lnTo>
                <a:pt x="41" y="17"/>
              </a:lnTo>
              <a:lnTo>
                <a:pt x="42" y="18"/>
              </a:lnTo>
              <a:lnTo>
                <a:pt x="43" y="19"/>
              </a:lnTo>
              <a:lnTo>
                <a:pt x="44" y="20"/>
              </a:lnTo>
              <a:lnTo>
                <a:pt x="44" y="22"/>
              </a:lnTo>
              <a:lnTo>
                <a:pt x="44" y="23"/>
              </a:lnTo>
              <a:lnTo>
                <a:pt x="43" y="24"/>
              </a:lnTo>
              <a:lnTo>
                <a:pt x="42" y="24"/>
              </a:lnTo>
              <a:lnTo>
                <a:pt x="41" y="24"/>
              </a:lnTo>
              <a:lnTo>
                <a:pt x="40" y="24"/>
              </a:lnTo>
              <a:lnTo>
                <a:pt x="39" y="24"/>
              </a:lnTo>
              <a:lnTo>
                <a:pt x="38" y="24"/>
              </a:lnTo>
              <a:lnTo>
                <a:pt x="37" y="25"/>
              </a:lnTo>
              <a:lnTo>
                <a:pt x="36" y="25"/>
              </a:lnTo>
              <a:lnTo>
                <a:pt x="35" y="26"/>
              </a:lnTo>
              <a:lnTo>
                <a:pt x="34" y="26"/>
              </a:lnTo>
              <a:lnTo>
                <a:pt x="33" y="27"/>
              </a:lnTo>
              <a:lnTo>
                <a:pt x="32" y="27"/>
              </a:lnTo>
              <a:lnTo>
                <a:pt x="31" y="28"/>
              </a:lnTo>
              <a:lnTo>
                <a:pt x="29" y="29"/>
              </a:lnTo>
              <a:lnTo>
                <a:pt x="28" y="30"/>
              </a:lnTo>
              <a:lnTo>
                <a:pt x="27" y="29"/>
              </a:lnTo>
              <a:lnTo>
                <a:pt x="26" y="31"/>
              </a:lnTo>
              <a:lnTo>
                <a:pt x="25" y="32"/>
              </a:lnTo>
              <a:lnTo>
                <a:pt x="24" y="33"/>
              </a:lnTo>
              <a:lnTo>
                <a:pt x="24" y="34"/>
              </a:lnTo>
              <a:lnTo>
                <a:pt x="25" y="35"/>
              </a:lnTo>
              <a:lnTo>
                <a:pt x="24" y="36"/>
              </a:lnTo>
              <a:lnTo>
                <a:pt x="23" y="36"/>
              </a:lnTo>
              <a:lnTo>
                <a:pt x="22" y="36"/>
              </a:lnTo>
              <a:lnTo>
                <a:pt x="21" y="36"/>
              </a:lnTo>
              <a:lnTo>
                <a:pt x="20" y="36"/>
              </a:lnTo>
              <a:lnTo>
                <a:pt x="19" y="37"/>
              </a:lnTo>
              <a:lnTo>
                <a:pt x="17" y="37"/>
              </a:lnTo>
              <a:lnTo>
                <a:pt x="16" y="38"/>
              </a:lnTo>
              <a:lnTo>
                <a:pt x="17" y="37"/>
              </a:lnTo>
              <a:lnTo>
                <a:pt x="18" y="36"/>
              </a:lnTo>
              <a:lnTo>
                <a:pt x="18" y="34"/>
              </a:lnTo>
              <a:lnTo>
                <a:pt x="18" y="33"/>
              </a:lnTo>
              <a:lnTo>
                <a:pt x="17" y="33"/>
              </a:lnTo>
              <a:lnTo>
                <a:pt x="16" y="33"/>
              </a:lnTo>
              <a:lnTo>
                <a:pt x="16" y="32"/>
              </a:lnTo>
              <a:lnTo>
                <a:pt x="17" y="31"/>
              </a:lnTo>
              <a:lnTo>
                <a:pt x="16" y="31"/>
              </a:lnTo>
              <a:lnTo>
                <a:pt x="15" y="31"/>
              </a:lnTo>
              <a:lnTo>
                <a:pt x="14" y="32"/>
              </a:lnTo>
              <a:lnTo>
                <a:pt x="13" y="32"/>
              </a:lnTo>
              <a:lnTo>
                <a:pt x="12" y="32"/>
              </a:lnTo>
              <a:lnTo>
                <a:pt x="11" y="31"/>
              </a:lnTo>
              <a:lnTo>
                <a:pt x="10" y="31"/>
              </a:lnTo>
              <a:lnTo>
                <a:pt x="9" y="31"/>
              </a:lnTo>
              <a:lnTo>
                <a:pt x="7" y="31"/>
              </a:lnTo>
              <a:lnTo>
                <a:pt x="7" y="30"/>
              </a:lnTo>
              <a:lnTo>
                <a:pt x="6" y="29"/>
              </a:lnTo>
              <a:lnTo>
                <a:pt x="6" y="28"/>
              </a:lnTo>
              <a:lnTo>
                <a:pt x="5" y="27"/>
              </a:lnTo>
              <a:lnTo>
                <a:pt x="5" y="26"/>
              </a:lnTo>
              <a:lnTo>
                <a:pt x="4" y="25"/>
              </a:lnTo>
              <a:lnTo>
                <a:pt x="4" y="24"/>
              </a:lnTo>
              <a:lnTo>
                <a:pt x="3" y="23"/>
              </a:lnTo>
              <a:lnTo>
                <a:pt x="3" y="22"/>
              </a:lnTo>
              <a:lnTo>
                <a:pt x="2" y="21"/>
              </a:lnTo>
              <a:lnTo>
                <a:pt x="1" y="20"/>
              </a:lnTo>
              <a:lnTo>
                <a:pt x="0" y="20"/>
              </a:lnTo>
              <a:lnTo>
                <a:pt x="1" y="1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508000</xdr:colOff>
      <xdr:row>29</xdr:row>
      <xdr:rowOff>114300</xdr:rowOff>
    </xdr:from>
    <xdr:to>
      <xdr:col>10</xdr:col>
      <xdr:colOff>203200</xdr:colOff>
      <xdr:row>31</xdr:row>
      <xdr:rowOff>85725</xdr:rowOff>
    </xdr:to>
    <xdr:sp>
      <xdr:nvSpPr>
        <xdr:cNvPr id="2185339" name="Freeform 104"/>
        <xdr:cNvSpPr/>
      </xdr:nvSpPr>
      <xdr:spPr>
        <a:xfrm>
          <a:off x="6593840" y="4647565"/>
          <a:ext cx="345440" cy="276225"/>
        </a:xfrm>
        <a:custGeom>
          <a:avLst/>
          <a:gdLst>
            <a:gd name="txL" fmla="*/ 0 w 34"/>
            <a:gd name="txT" fmla="*/ 0 h 32"/>
            <a:gd name="txR" fmla="*/ 34 w 3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Lst>
          <a:rect l="txL" t="txT" r="txR" b="txB"/>
          <a:pathLst>
            <a:path w="34" h="32">
              <a:moveTo>
                <a:pt x="5" y="12"/>
              </a:moveTo>
              <a:lnTo>
                <a:pt x="5" y="12"/>
              </a:lnTo>
              <a:lnTo>
                <a:pt x="7" y="12"/>
              </a:lnTo>
              <a:lnTo>
                <a:pt x="8" y="12"/>
              </a:lnTo>
              <a:lnTo>
                <a:pt x="9" y="12"/>
              </a:lnTo>
              <a:lnTo>
                <a:pt x="10" y="11"/>
              </a:lnTo>
              <a:lnTo>
                <a:pt x="11" y="10"/>
              </a:lnTo>
              <a:lnTo>
                <a:pt x="12" y="9"/>
              </a:lnTo>
              <a:lnTo>
                <a:pt x="12" y="8"/>
              </a:lnTo>
              <a:lnTo>
                <a:pt x="13" y="8"/>
              </a:lnTo>
              <a:lnTo>
                <a:pt x="14" y="9"/>
              </a:lnTo>
              <a:lnTo>
                <a:pt x="14" y="8"/>
              </a:lnTo>
              <a:lnTo>
                <a:pt x="15" y="7"/>
              </a:lnTo>
              <a:lnTo>
                <a:pt x="15" y="6"/>
              </a:lnTo>
              <a:lnTo>
                <a:pt x="16" y="5"/>
              </a:lnTo>
              <a:lnTo>
                <a:pt x="17" y="4"/>
              </a:lnTo>
              <a:lnTo>
                <a:pt x="17" y="3"/>
              </a:lnTo>
              <a:lnTo>
                <a:pt x="18" y="2"/>
              </a:lnTo>
              <a:lnTo>
                <a:pt x="18" y="1"/>
              </a:lnTo>
              <a:lnTo>
                <a:pt x="20" y="0"/>
              </a:lnTo>
              <a:lnTo>
                <a:pt x="21" y="1"/>
              </a:lnTo>
              <a:lnTo>
                <a:pt x="21" y="2"/>
              </a:lnTo>
              <a:lnTo>
                <a:pt x="22" y="3"/>
              </a:lnTo>
              <a:lnTo>
                <a:pt x="23" y="4"/>
              </a:lnTo>
              <a:lnTo>
                <a:pt x="24" y="5"/>
              </a:lnTo>
              <a:lnTo>
                <a:pt x="24" y="6"/>
              </a:lnTo>
              <a:lnTo>
                <a:pt x="25" y="6"/>
              </a:lnTo>
              <a:lnTo>
                <a:pt x="26" y="7"/>
              </a:lnTo>
              <a:lnTo>
                <a:pt x="27" y="8"/>
              </a:lnTo>
              <a:lnTo>
                <a:pt x="28" y="8"/>
              </a:lnTo>
              <a:lnTo>
                <a:pt x="29" y="9"/>
              </a:lnTo>
              <a:lnTo>
                <a:pt x="30" y="9"/>
              </a:lnTo>
              <a:lnTo>
                <a:pt x="31" y="9"/>
              </a:lnTo>
              <a:lnTo>
                <a:pt x="32" y="10"/>
              </a:lnTo>
              <a:lnTo>
                <a:pt x="33" y="10"/>
              </a:lnTo>
              <a:lnTo>
                <a:pt x="34" y="11"/>
              </a:lnTo>
              <a:lnTo>
                <a:pt x="34" y="12"/>
              </a:lnTo>
              <a:lnTo>
                <a:pt x="34" y="13"/>
              </a:lnTo>
              <a:lnTo>
                <a:pt x="32" y="14"/>
              </a:lnTo>
              <a:lnTo>
                <a:pt x="32" y="15"/>
              </a:lnTo>
              <a:lnTo>
                <a:pt x="31" y="15"/>
              </a:lnTo>
              <a:lnTo>
                <a:pt x="30" y="16"/>
              </a:lnTo>
              <a:lnTo>
                <a:pt x="30" y="17"/>
              </a:lnTo>
              <a:lnTo>
                <a:pt x="30" y="18"/>
              </a:lnTo>
              <a:lnTo>
                <a:pt x="30" y="19"/>
              </a:lnTo>
              <a:lnTo>
                <a:pt x="29" y="20"/>
              </a:lnTo>
              <a:lnTo>
                <a:pt x="28" y="20"/>
              </a:lnTo>
              <a:lnTo>
                <a:pt x="27" y="21"/>
              </a:lnTo>
              <a:lnTo>
                <a:pt x="26" y="22"/>
              </a:lnTo>
              <a:lnTo>
                <a:pt x="25" y="22"/>
              </a:lnTo>
              <a:lnTo>
                <a:pt x="26" y="24"/>
              </a:lnTo>
              <a:lnTo>
                <a:pt x="27" y="25"/>
              </a:lnTo>
              <a:lnTo>
                <a:pt x="26" y="25"/>
              </a:lnTo>
              <a:lnTo>
                <a:pt x="26" y="26"/>
              </a:lnTo>
              <a:lnTo>
                <a:pt x="25" y="27"/>
              </a:lnTo>
              <a:lnTo>
                <a:pt x="25" y="28"/>
              </a:lnTo>
              <a:lnTo>
                <a:pt x="24" y="28"/>
              </a:lnTo>
              <a:lnTo>
                <a:pt x="23" y="29"/>
              </a:lnTo>
              <a:lnTo>
                <a:pt x="23" y="30"/>
              </a:lnTo>
              <a:lnTo>
                <a:pt x="22" y="30"/>
              </a:lnTo>
              <a:lnTo>
                <a:pt x="21" y="29"/>
              </a:lnTo>
              <a:lnTo>
                <a:pt x="21" y="28"/>
              </a:lnTo>
              <a:lnTo>
                <a:pt x="20" y="27"/>
              </a:lnTo>
              <a:lnTo>
                <a:pt x="20" y="26"/>
              </a:lnTo>
              <a:lnTo>
                <a:pt x="19" y="25"/>
              </a:lnTo>
              <a:lnTo>
                <a:pt x="19" y="24"/>
              </a:lnTo>
              <a:lnTo>
                <a:pt x="18" y="24"/>
              </a:lnTo>
              <a:lnTo>
                <a:pt x="17" y="24"/>
              </a:lnTo>
              <a:lnTo>
                <a:pt x="16" y="25"/>
              </a:lnTo>
              <a:lnTo>
                <a:pt x="15" y="25"/>
              </a:lnTo>
              <a:lnTo>
                <a:pt x="14" y="26"/>
              </a:lnTo>
              <a:lnTo>
                <a:pt x="13" y="27"/>
              </a:lnTo>
              <a:lnTo>
                <a:pt x="13" y="28"/>
              </a:lnTo>
              <a:lnTo>
                <a:pt x="12" y="28"/>
              </a:lnTo>
              <a:lnTo>
                <a:pt x="11" y="28"/>
              </a:lnTo>
              <a:lnTo>
                <a:pt x="11" y="30"/>
              </a:lnTo>
              <a:lnTo>
                <a:pt x="10" y="30"/>
              </a:lnTo>
              <a:lnTo>
                <a:pt x="9" y="31"/>
              </a:lnTo>
              <a:lnTo>
                <a:pt x="8" y="32"/>
              </a:lnTo>
              <a:lnTo>
                <a:pt x="7" y="32"/>
              </a:lnTo>
              <a:lnTo>
                <a:pt x="7" y="30"/>
              </a:lnTo>
              <a:lnTo>
                <a:pt x="6" y="29"/>
              </a:lnTo>
              <a:lnTo>
                <a:pt x="6" y="28"/>
              </a:lnTo>
              <a:lnTo>
                <a:pt x="5" y="26"/>
              </a:lnTo>
              <a:lnTo>
                <a:pt x="5" y="25"/>
              </a:lnTo>
              <a:lnTo>
                <a:pt x="5" y="24"/>
              </a:lnTo>
              <a:lnTo>
                <a:pt x="4" y="24"/>
              </a:lnTo>
              <a:lnTo>
                <a:pt x="3" y="23"/>
              </a:lnTo>
              <a:lnTo>
                <a:pt x="3" y="21"/>
              </a:lnTo>
              <a:lnTo>
                <a:pt x="2" y="20"/>
              </a:lnTo>
              <a:lnTo>
                <a:pt x="2" y="19"/>
              </a:lnTo>
              <a:lnTo>
                <a:pt x="1" y="19"/>
              </a:lnTo>
              <a:lnTo>
                <a:pt x="0" y="18"/>
              </a:lnTo>
              <a:lnTo>
                <a:pt x="0" y="17"/>
              </a:lnTo>
              <a:lnTo>
                <a:pt x="0" y="16"/>
              </a:lnTo>
              <a:lnTo>
                <a:pt x="0" y="15"/>
              </a:lnTo>
              <a:lnTo>
                <a:pt x="0" y="13"/>
              </a:lnTo>
              <a:lnTo>
                <a:pt x="0" y="12"/>
              </a:lnTo>
              <a:lnTo>
                <a:pt x="1" y="12"/>
              </a:lnTo>
              <a:lnTo>
                <a:pt x="2" y="12"/>
              </a:lnTo>
              <a:lnTo>
                <a:pt x="3" y="12"/>
              </a:lnTo>
              <a:lnTo>
                <a:pt x="4" y="12"/>
              </a:lnTo>
              <a:lnTo>
                <a:pt x="5" y="1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31</xdr:row>
      <xdr:rowOff>9525</xdr:rowOff>
    </xdr:from>
    <xdr:to>
      <xdr:col>10</xdr:col>
      <xdr:colOff>101600</xdr:colOff>
      <xdr:row>33</xdr:row>
      <xdr:rowOff>133350</xdr:rowOff>
    </xdr:to>
    <xdr:sp>
      <xdr:nvSpPr>
        <xdr:cNvPr id="2185340" name="Freeform 105"/>
        <xdr:cNvSpPr/>
      </xdr:nvSpPr>
      <xdr:spPr>
        <a:xfrm>
          <a:off x="6502400" y="4847590"/>
          <a:ext cx="335280" cy="428625"/>
        </a:xfrm>
        <a:custGeom>
          <a:avLst/>
          <a:gdLst>
            <a:gd name="txL" fmla="*/ 0 w 33"/>
            <a:gd name="txT" fmla="*/ 0 h 48"/>
            <a:gd name="txR" fmla="*/ 33 w 33"/>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48">
              <a:moveTo>
                <a:pt x="0" y="21"/>
              </a:moveTo>
              <a:lnTo>
                <a:pt x="1" y="21"/>
              </a:lnTo>
              <a:lnTo>
                <a:pt x="1" y="20"/>
              </a:lnTo>
              <a:lnTo>
                <a:pt x="1" y="18"/>
              </a:lnTo>
              <a:lnTo>
                <a:pt x="2" y="18"/>
              </a:lnTo>
              <a:lnTo>
                <a:pt x="2" y="17"/>
              </a:lnTo>
              <a:lnTo>
                <a:pt x="2" y="16"/>
              </a:lnTo>
              <a:lnTo>
                <a:pt x="3" y="14"/>
              </a:lnTo>
              <a:lnTo>
                <a:pt x="3" y="13"/>
              </a:lnTo>
              <a:lnTo>
                <a:pt x="3" y="12"/>
              </a:lnTo>
              <a:lnTo>
                <a:pt x="4" y="11"/>
              </a:lnTo>
              <a:lnTo>
                <a:pt x="4" y="10"/>
              </a:lnTo>
              <a:lnTo>
                <a:pt x="4" y="9"/>
              </a:lnTo>
              <a:lnTo>
                <a:pt x="5" y="10"/>
              </a:lnTo>
              <a:lnTo>
                <a:pt x="6" y="11"/>
              </a:lnTo>
              <a:lnTo>
                <a:pt x="6" y="12"/>
              </a:lnTo>
              <a:lnTo>
                <a:pt x="8" y="12"/>
              </a:lnTo>
              <a:lnTo>
                <a:pt x="9" y="11"/>
              </a:lnTo>
              <a:lnTo>
                <a:pt x="9" y="10"/>
              </a:lnTo>
              <a:lnTo>
                <a:pt x="9" y="9"/>
              </a:lnTo>
              <a:lnTo>
                <a:pt x="9" y="8"/>
              </a:lnTo>
              <a:lnTo>
                <a:pt x="10" y="7"/>
              </a:lnTo>
              <a:lnTo>
                <a:pt x="11" y="7"/>
              </a:lnTo>
              <a:lnTo>
                <a:pt x="12" y="8"/>
              </a:lnTo>
              <a:lnTo>
                <a:pt x="15" y="8"/>
              </a:lnTo>
              <a:lnTo>
                <a:pt x="16" y="8"/>
              </a:lnTo>
              <a:lnTo>
                <a:pt x="17" y="8"/>
              </a:lnTo>
              <a:lnTo>
                <a:pt x="18" y="7"/>
              </a:lnTo>
              <a:lnTo>
                <a:pt x="19" y="6"/>
              </a:lnTo>
              <a:lnTo>
                <a:pt x="20" y="6"/>
              </a:lnTo>
              <a:lnTo>
                <a:pt x="20" y="4"/>
              </a:lnTo>
              <a:lnTo>
                <a:pt x="21" y="4"/>
              </a:lnTo>
              <a:lnTo>
                <a:pt x="22" y="4"/>
              </a:lnTo>
              <a:lnTo>
                <a:pt x="22" y="3"/>
              </a:lnTo>
              <a:lnTo>
                <a:pt x="23" y="2"/>
              </a:lnTo>
              <a:lnTo>
                <a:pt x="24" y="1"/>
              </a:lnTo>
              <a:lnTo>
                <a:pt x="25" y="1"/>
              </a:lnTo>
              <a:lnTo>
                <a:pt x="26" y="0"/>
              </a:lnTo>
              <a:lnTo>
                <a:pt x="27" y="0"/>
              </a:lnTo>
              <a:lnTo>
                <a:pt x="28" y="0"/>
              </a:lnTo>
              <a:lnTo>
                <a:pt x="28" y="1"/>
              </a:lnTo>
              <a:lnTo>
                <a:pt x="29" y="2"/>
              </a:lnTo>
              <a:lnTo>
                <a:pt x="29" y="3"/>
              </a:lnTo>
              <a:lnTo>
                <a:pt x="30" y="4"/>
              </a:lnTo>
              <a:lnTo>
                <a:pt x="30" y="5"/>
              </a:lnTo>
              <a:lnTo>
                <a:pt x="31" y="6"/>
              </a:lnTo>
              <a:lnTo>
                <a:pt x="31" y="7"/>
              </a:lnTo>
              <a:lnTo>
                <a:pt x="31" y="9"/>
              </a:lnTo>
              <a:lnTo>
                <a:pt x="31" y="10"/>
              </a:lnTo>
              <a:lnTo>
                <a:pt x="31" y="11"/>
              </a:lnTo>
              <a:lnTo>
                <a:pt x="31" y="12"/>
              </a:lnTo>
              <a:lnTo>
                <a:pt x="31" y="13"/>
              </a:lnTo>
              <a:lnTo>
                <a:pt x="31" y="14"/>
              </a:lnTo>
              <a:lnTo>
                <a:pt x="32" y="15"/>
              </a:lnTo>
              <a:lnTo>
                <a:pt x="31" y="16"/>
              </a:lnTo>
              <a:lnTo>
                <a:pt x="31" y="17"/>
              </a:lnTo>
              <a:lnTo>
                <a:pt x="31" y="18"/>
              </a:lnTo>
              <a:lnTo>
                <a:pt x="31" y="19"/>
              </a:lnTo>
              <a:lnTo>
                <a:pt x="30" y="20"/>
              </a:lnTo>
              <a:lnTo>
                <a:pt x="29" y="21"/>
              </a:lnTo>
              <a:lnTo>
                <a:pt x="28" y="22"/>
              </a:lnTo>
              <a:lnTo>
                <a:pt x="27" y="23"/>
              </a:lnTo>
              <a:lnTo>
                <a:pt x="26" y="24"/>
              </a:lnTo>
              <a:lnTo>
                <a:pt x="27" y="25"/>
              </a:lnTo>
              <a:lnTo>
                <a:pt x="28" y="25"/>
              </a:lnTo>
              <a:lnTo>
                <a:pt x="29" y="25"/>
              </a:lnTo>
              <a:lnTo>
                <a:pt x="30" y="25"/>
              </a:lnTo>
              <a:lnTo>
                <a:pt x="31" y="25"/>
              </a:lnTo>
              <a:lnTo>
                <a:pt x="33" y="25"/>
              </a:lnTo>
              <a:lnTo>
                <a:pt x="32" y="26"/>
              </a:lnTo>
              <a:lnTo>
                <a:pt x="31" y="27"/>
              </a:lnTo>
              <a:lnTo>
                <a:pt x="31" y="28"/>
              </a:lnTo>
              <a:lnTo>
                <a:pt x="31" y="29"/>
              </a:lnTo>
              <a:lnTo>
                <a:pt x="30" y="30"/>
              </a:lnTo>
              <a:lnTo>
                <a:pt x="29" y="31"/>
              </a:lnTo>
              <a:lnTo>
                <a:pt x="28" y="32"/>
              </a:lnTo>
              <a:lnTo>
                <a:pt x="28" y="33"/>
              </a:lnTo>
              <a:lnTo>
                <a:pt x="28" y="34"/>
              </a:lnTo>
              <a:lnTo>
                <a:pt x="27" y="35"/>
              </a:lnTo>
              <a:lnTo>
                <a:pt x="26" y="36"/>
              </a:lnTo>
              <a:lnTo>
                <a:pt x="25" y="37"/>
              </a:lnTo>
              <a:lnTo>
                <a:pt x="24" y="38"/>
              </a:lnTo>
              <a:lnTo>
                <a:pt x="23" y="39"/>
              </a:lnTo>
              <a:lnTo>
                <a:pt x="22" y="40"/>
              </a:lnTo>
              <a:lnTo>
                <a:pt x="20" y="41"/>
              </a:lnTo>
              <a:lnTo>
                <a:pt x="19" y="42"/>
              </a:lnTo>
              <a:lnTo>
                <a:pt x="18" y="42"/>
              </a:lnTo>
              <a:lnTo>
                <a:pt x="16" y="44"/>
              </a:lnTo>
              <a:lnTo>
                <a:pt x="15" y="44"/>
              </a:lnTo>
              <a:lnTo>
                <a:pt x="14" y="45"/>
              </a:lnTo>
              <a:lnTo>
                <a:pt x="12" y="46"/>
              </a:lnTo>
              <a:lnTo>
                <a:pt x="11" y="46"/>
              </a:lnTo>
              <a:lnTo>
                <a:pt x="10" y="47"/>
              </a:lnTo>
              <a:lnTo>
                <a:pt x="8" y="48"/>
              </a:lnTo>
              <a:lnTo>
                <a:pt x="7" y="46"/>
              </a:lnTo>
              <a:lnTo>
                <a:pt x="6" y="45"/>
              </a:lnTo>
              <a:lnTo>
                <a:pt x="5" y="44"/>
              </a:lnTo>
              <a:lnTo>
                <a:pt x="4" y="45"/>
              </a:lnTo>
              <a:lnTo>
                <a:pt x="4" y="44"/>
              </a:lnTo>
              <a:lnTo>
                <a:pt x="4" y="43"/>
              </a:lnTo>
              <a:lnTo>
                <a:pt x="5" y="42"/>
              </a:lnTo>
              <a:lnTo>
                <a:pt x="5" y="40"/>
              </a:lnTo>
              <a:lnTo>
                <a:pt x="4" y="39"/>
              </a:lnTo>
              <a:lnTo>
                <a:pt x="4" y="38"/>
              </a:lnTo>
              <a:lnTo>
                <a:pt x="4" y="37"/>
              </a:lnTo>
              <a:lnTo>
                <a:pt x="4" y="36"/>
              </a:lnTo>
              <a:lnTo>
                <a:pt x="4" y="35"/>
              </a:lnTo>
              <a:lnTo>
                <a:pt x="4" y="34"/>
              </a:lnTo>
              <a:lnTo>
                <a:pt x="4" y="33"/>
              </a:lnTo>
              <a:lnTo>
                <a:pt x="3" y="32"/>
              </a:lnTo>
              <a:lnTo>
                <a:pt x="3" y="31"/>
              </a:lnTo>
              <a:lnTo>
                <a:pt x="2" y="30"/>
              </a:lnTo>
              <a:lnTo>
                <a:pt x="2" y="28"/>
              </a:lnTo>
              <a:lnTo>
                <a:pt x="2" y="27"/>
              </a:lnTo>
              <a:lnTo>
                <a:pt x="1" y="26"/>
              </a:lnTo>
              <a:lnTo>
                <a:pt x="1" y="25"/>
              </a:lnTo>
              <a:lnTo>
                <a:pt x="1" y="24"/>
              </a:lnTo>
              <a:lnTo>
                <a:pt x="1" y="23"/>
              </a:lnTo>
              <a:lnTo>
                <a:pt x="0" y="22"/>
              </a:lnTo>
              <a:lnTo>
                <a:pt x="0" y="2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91440</xdr:colOff>
      <xdr:row>15</xdr:row>
      <xdr:rowOff>114300</xdr:rowOff>
    </xdr:from>
    <xdr:to>
      <xdr:col>7</xdr:col>
      <xdr:colOff>264160</xdr:colOff>
      <xdr:row>16</xdr:row>
      <xdr:rowOff>114300</xdr:rowOff>
    </xdr:to>
    <xdr:sp>
      <xdr:nvSpPr>
        <xdr:cNvPr id="2185341" name="Freeform 106"/>
        <xdr:cNvSpPr/>
      </xdr:nvSpPr>
      <xdr:spPr>
        <a:xfrm>
          <a:off x="4876800" y="2513965"/>
          <a:ext cx="172720" cy="152400"/>
        </a:xfrm>
        <a:custGeom>
          <a:avLst/>
          <a:gdLst>
            <a:gd name="txL" fmla="*/ 0 w 17"/>
            <a:gd name="txT" fmla="*/ 0 h 17"/>
            <a:gd name="txR" fmla="*/ 17 w 17"/>
            <a:gd name="txB" fmla="*/ 17 h 17"/>
          </a:gdLst>
          <a:ahLst/>
          <a:cxnLst>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7" h="17">
              <a:moveTo>
                <a:pt x="0" y="13"/>
              </a:moveTo>
              <a:lnTo>
                <a:pt x="0" y="12"/>
              </a:lnTo>
              <a:lnTo>
                <a:pt x="1" y="11"/>
              </a:lnTo>
              <a:lnTo>
                <a:pt x="2" y="10"/>
              </a:lnTo>
              <a:lnTo>
                <a:pt x="2" y="9"/>
              </a:lnTo>
              <a:lnTo>
                <a:pt x="2" y="8"/>
              </a:lnTo>
              <a:lnTo>
                <a:pt x="2" y="7"/>
              </a:lnTo>
              <a:lnTo>
                <a:pt x="3" y="6"/>
              </a:lnTo>
              <a:lnTo>
                <a:pt x="3" y="5"/>
              </a:lnTo>
              <a:lnTo>
                <a:pt x="3" y="4"/>
              </a:lnTo>
              <a:lnTo>
                <a:pt x="4" y="3"/>
              </a:lnTo>
              <a:lnTo>
                <a:pt x="5" y="2"/>
              </a:lnTo>
              <a:lnTo>
                <a:pt x="6" y="1"/>
              </a:lnTo>
              <a:lnTo>
                <a:pt x="7" y="0"/>
              </a:lnTo>
              <a:lnTo>
                <a:pt x="8" y="0"/>
              </a:lnTo>
              <a:lnTo>
                <a:pt x="9" y="1"/>
              </a:lnTo>
              <a:lnTo>
                <a:pt x="10" y="2"/>
              </a:lnTo>
              <a:lnTo>
                <a:pt x="10" y="3"/>
              </a:lnTo>
              <a:lnTo>
                <a:pt x="11" y="3"/>
              </a:lnTo>
              <a:lnTo>
                <a:pt x="12" y="4"/>
              </a:lnTo>
              <a:lnTo>
                <a:pt x="13" y="5"/>
              </a:lnTo>
              <a:lnTo>
                <a:pt x="14" y="6"/>
              </a:lnTo>
              <a:lnTo>
                <a:pt x="15" y="7"/>
              </a:lnTo>
              <a:lnTo>
                <a:pt x="16" y="8"/>
              </a:lnTo>
              <a:lnTo>
                <a:pt x="17" y="8"/>
              </a:lnTo>
              <a:lnTo>
                <a:pt x="16" y="9"/>
              </a:lnTo>
              <a:lnTo>
                <a:pt x="16" y="10"/>
              </a:lnTo>
              <a:lnTo>
                <a:pt x="15" y="11"/>
              </a:lnTo>
              <a:lnTo>
                <a:pt x="15" y="12"/>
              </a:lnTo>
              <a:lnTo>
                <a:pt x="15" y="13"/>
              </a:lnTo>
              <a:lnTo>
                <a:pt x="15" y="15"/>
              </a:lnTo>
              <a:lnTo>
                <a:pt x="13" y="16"/>
              </a:lnTo>
              <a:lnTo>
                <a:pt x="11" y="16"/>
              </a:lnTo>
              <a:lnTo>
                <a:pt x="10" y="16"/>
              </a:lnTo>
              <a:lnTo>
                <a:pt x="9" y="16"/>
              </a:lnTo>
              <a:lnTo>
                <a:pt x="8" y="16"/>
              </a:lnTo>
              <a:lnTo>
                <a:pt x="7" y="17"/>
              </a:lnTo>
              <a:lnTo>
                <a:pt x="6" y="17"/>
              </a:lnTo>
              <a:lnTo>
                <a:pt x="5" y="17"/>
              </a:lnTo>
              <a:lnTo>
                <a:pt x="4" y="16"/>
              </a:lnTo>
              <a:lnTo>
                <a:pt x="3" y="15"/>
              </a:lnTo>
              <a:lnTo>
                <a:pt x="2" y="14"/>
              </a:lnTo>
              <a:lnTo>
                <a:pt x="2" y="13"/>
              </a:lnTo>
              <a:lnTo>
                <a:pt x="1" y="13"/>
              </a:lnTo>
              <a:lnTo>
                <a:pt x="0" y="14"/>
              </a:lnTo>
              <a:lnTo>
                <a:pt x="0"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426720</xdr:colOff>
      <xdr:row>18</xdr:row>
      <xdr:rowOff>19050</xdr:rowOff>
    </xdr:from>
    <xdr:to>
      <xdr:col>8</xdr:col>
      <xdr:colOff>10160</xdr:colOff>
      <xdr:row>19</xdr:row>
      <xdr:rowOff>28575</xdr:rowOff>
    </xdr:to>
    <xdr:sp>
      <xdr:nvSpPr>
        <xdr:cNvPr id="2185342" name="Freeform 107"/>
        <xdr:cNvSpPr/>
      </xdr:nvSpPr>
      <xdr:spPr>
        <a:xfrm>
          <a:off x="5212080" y="2875915"/>
          <a:ext cx="233680" cy="161925"/>
        </a:xfrm>
        <a:custGeom>
          <a:avLst/>
          <a:gdLst>
            <a:gd name="txL" fmla="*/ 0 w 23"/>
            <a:gd name="txT" fmla="*/ 0 h 18"/>
            <a:gd name="txR" fmla="*/ 23 w 23"/>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3" h="18">
              <a:moveTo>
                <a:pt x="1" y="5"/>
              </a:moveTo>
              <a:lnTo>
                <a:pt x="2" y="5"/>
              </a:lnTo>
              <a:lnTo>
                <a:pt x="3" y="5"/>
              </a:lnTo>
              <a:lnTo>
                <a:pt x="4" y="4"/>
              </a:lnTo>
              <a:lnTo>
                <a:pt x="5" y="4"/>
              </a:lnTo>
              <a:lnTo>
                <a:pt x="6" y="3"/>
              </a:lnTo>
              <a:lnTo>
                <a:pt x="7" y="3"/>
              </a:lnTo>
              <a:lnTo>
                <a:pt x="8" y="3"/>
              </a:lnTo>
              <a:lnTo>
                <a:pt x="9" y="2"/>
              </a:lnTo>
              <a:lnTo>
                <a:pt x="11" y="1"/>
              </a:lnTo>
              <a:lnTo>
                <a:pt x="12" y="0"/>
              </a:lnTo>
              <a:lnTo>
                <a:pt x="13" y="0"/>
              </a:lnTo>
              <a:lnTo>
                <a:pt x="14" y="1"/>
              </a:lnTo>
              <a:lnTo>
                <a:pt x="15" y="2"/>
              </a:lnTo>
              <a:lnTo>
                <a:pt x="16" y="3"/>
              </a:lnTo>
              <a:lnTo>
                <a:pt x="16" y="4"/>
              </a:lnTo>
              <a:lnTo>
                <a:pt x="17" y="3"/>
              </a:lnTo>
              <a:lnTo>
                <a:pt x="18" y="2"/>
              </a:lnTo>
              <a:lnTo>
                <a:pt x="20" y="2"/>
              </a:lnTo>
              <a:lnTo>
                <a:pt x="21" y="2"/>
              </a:lnTo>
              <a:lnTo>
                <a:pt x="21" y="3"/>
              </a:lnTo>
              <a:lnTo>
                <a:pt x="22" y="4"/>
              </a:lnTo>
              <a:lnTo>
                <a:pt x="22" y="5"/>
              </a:lnTo>
              <a:lnTo>
                <a:pt x="23" y="7"/>
              </a:lnTo>
              <a:lnTo>
                <a:pt x="21" y="7"/>
              </a:lnTo>
              <a:lnTo>
                <a:pt x="20" y="7"/>
              </a:lnTo>
              <a:lnTo>
                <a:pt x="19" y="8"/>
              </a:lnTo>
              <a:lnTo>
                <a:pt x="20" y="9"/>
              </a:lnTo>
              <a:lnTo>
                <a:pt x="21" y="10"/>
              </a:lnTo>
              <a:lnTo>
                <a:pt x="22" y="11"/>
              </a:lnTo>
              <a:lnTo>
                <a:pt x="21" y="13"/>
              </a:lnTo>
              <a:lnTo>
                <a:pt x="20" y="13"/>
              </a:lnTo>
              <a:lnTo>
                <a:pt x="19" y="14"/>
              </a:lnTo>
              <a:lnTo>
                <a:pt x="18" y="15"/>
              </a:lnTo>
              <a:lnTo>
                <a:pt x="17" y="15"/>
              </a:lnTo>
              <a:lnTo>
                <a:pt x="17" y="16"/>
              </a:lnTo>
              <a:lnTo>
                <a:pt x="17" y="17"/>
              </a:lnTo>
              <a:lnTo>
                <a:pt x="15" y="18"/>
              </a:lnTo>
              <a:lnTo>
                <a:pt x="14" y="18"/>
              </a:lnTo>
              <a:lnTo>
                <a:pt x="13" y="17"/>
              </a:lnTo>
              <a:lnTo>
                <a:pt x="12" y="17"/>
              </a:lnTo>
              <a:lnTo>
                <a:pt x="11" y="16"/>
              </a:lnTo>
              <a:lnTo>
                <a:pt x="10" y="15"/>
              </a:lnTo>
              <a:lnTo>
                <a:pt x="9" y="14"/>
              </a:lnTo>
              <a:lnTo>
                <a:pt x="8" y="14"/>
              </a:lnTo>
              <a:lnTo>
                <a:pt x="7" y="14"/>
              </a:lnTo>
              <a:lnTo>
                <a:pt x="6" y="13"/>
              </a:lnTo>
              <a:lnTo>
                <a:pt x="5" y="11"/>
              </a:lnTo>
              <a:lnTo>
                <a:pt x="4" y="10"/>
              </a:lnTo>
              <a:lnTo>
                <a:pt x="3" y="9"/>
              </a:lnTo>
              <a:lnTo>
                <a:pt x="2" y="8"/>
              </a:lnTo>
              <a:lnTo>
                <a:pt x="1" y="6"/>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223520</xdr:colOff>
      <xdr:row>16</xdr:row>
      <xdr:rowOff>47625</xdr:rowOff>
    </xdr:from>
    <xdr:to>
      <xdr:col>7</xdr:col>
      <xdr:colOff>497840</xdr:colOff>
      <xdr:row>17</xdr:row>
      <xdr:rowOff>38100</xdr:rowOff>
    </xdr:to>
    <xdr:sp>
      <xdr:nvSpPr>
        <xdr:cNvPr id="2185343" name="Freeform 108"/>
        <xdr:cNvSpPr/>
      </xdr:nvSpPr>
      <xdr:spPr>
        <a:xfrm>
          <a:off x="5008880" y="2599690"/>
          <a:ext cx="274320" cy="142875"/>
        </a:xfrm>
        <a:custGeom>
          <a:avLst/>
          <a:gdLst>
            <a:gd name="txL" fmla="*/ 0 w 27"/>
            <a:gd name="txT" fmla="*/ 0 h 15"/>
            <a:gd name="txR" fmla="*/ 27 w 27"/>
            <a:gd name="txB" fmla="*/ 15 h 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15">
              <a:moveTo>
                <a:pt x="1" y="5"/>
              </a:moveTo>
              <a:lnTo>
                <a:pt x="2" y="5"/>
              </a:lnTo>
              <a:lnTo>
                <a:pt x="3" y="4"/>
              </a:lnTo>
              <a:lnTo>
                <a:pt x="4" y="4"/>
              </a:lnTo>
              <a:lnTo>
                <a:pt x="5" y="4"/>
              </a:lnTo>
              <a:lnTo>
                <a:pt x="7" y="5"/>
              </a:lnTo>
              <a:lnTo>
                <a:pt x="8" y="4"/>
              </a:lnTo>
              <a:lnTo>
                <a:pt x="9" y="3"/>
              </a:lnTo>
              <a:lnTo>
                <a:pt x="10" y="3"/>
              </a:lnTo>
              <a:lnTo>
                <a:pt x="11" y="3"/>
              </a:lnTo>
              <a:lnTo>
                <a:pt x="12" y="4"/>
              </a:lnTo>
              <a:lnTo>
                <a:pt x="13" y="4"/>
              </a:lnTo>
              <a:lnTo>
                <a:pt x="14" y="4"/>
              </a:lnTo>
              <a:lnTo>
                <a:pt x="15" y="5"/>
              </a:lnTo>
              <a:lnTo>
                <a:pt x="16" y="4"/>
              </a:lnTo>
              <a:lnTo>
                <a:pt x="17" y="3"/>
              </a:lnTo>
              <a:lnTo>
                <a:pt x="17" y="2"/>
              </a:lnTo>
              <a:lnTo>
                <a:pt x="16" y="1"/>
              </a:lnTo>
              <a:lnTo>
                <a:pt x="16" y="0"/>
              </a:lnTo>
              <a:lnTo>
                <a:pt x="17" y="0"/>
              </a:lnTo>
              <a:lnTo>
                <a:pt x="18" y="0"/>
              </a:lnTo>
              <a:lnTo>
                <a:pt x="20" y="0"/>
              </a:lnTo>
              <a:lnTo>
                <a:pt x="21" y="0"/>
              </a:lnTo>
              <a:lnTo>
                <a:pt x="21" y="2"/>
              </a:lnTo>
              <a:lnTo>
                <a:pt x="21" y="3"/>
              </a:lnTo>
              <a:lnTo>
                <a:pt x="21" y="4"/>
              </a:lnTo>
              <a:lnTo>
                <a:pt x="22" y="3"/>
              </a:lnTo>
              <a:lnTo>
                <a:pt x="23" y="3"/>
              </a:lnTo>
              <a:lnTo>
                <a:pt x="24" y="4"/>
              </a:lnTo>
              <a:lnTo>
                <a:pt x="24" y="5"/>
              </a:lnTo>
              <a:lnTo>
                <a:pt x="25" y="6"/>
              </a:lnTo>
              <a:lnTo>
                <a:pt x="26" y="7"/>
              </a:lnTo>
              <a:lnTo>
                <a:pt x="26" y="9"/>
              </a:lnTo>
              <a:lnTo>
                <a:pt x="27" y="10"/>
              </a:lnTo>
              <a:lnTo>
                <a:pt x="26" y="11"/>
              </a:lnTo>
              <a:lnTo>
                <a:pt x="25" y="12"/>
              </a:lnTo>
              <a:lnTo>
                <a:pt x="24" y="12"/>
              </a:lnTo>
              <a:lnTo>
                <a:pt x="23" y="13"/>
              </a:lnTo>
              <a:lnTo>
                <a:pt x="22" y="14"/>
              </a:lnTo>
              <a:lnTo>
                <a:pt x="21" y="14"/>
              </a:lnTo>
              <a:lnTo>
                <a:pt x="20" y="15"/>
              </a:lnTo>
              <a:lnTo>
                <a:pt x="19" y="15"/>
              </a:lnTo>
              <a:lnTo>
                <a:pt x="18" y="15"/>
              </a:lnTo>
              <a:lnTo>
                <a:pt x="17" y="14"/>
              </a:lnTo>
              <a:lnTo>
                <a:pt x="16" y="15"/>
              </a:lnTo>
              <a:lnTo>
                <a:pt x="15" y="15"/>
              </a:lnTo>
              <a:lnTo>
                <a:pt x="14" y="14"/>
              </a:lnTo>
              <a:lnTo>
                <a:pt x="13" y="14"/>
              </a:lnTo>
              <a:lnTo>
                <a:pt x="12" y="13"/>
              </a:lnTo>
              <a:lnTo>
                <a:pt x="11" y="13"/>
              </a:lnTo>
              <a:lnTo>
                <a:pt x="10" y="13"/>
              </a:lnTo>
              <a:lnTo>
                <a:pt x="8" y="14"/>
              </a:lnTo>
              <a:lnTo>
                <a:pt x="7" y="14"/>
              </a:lnTo>
              <a:lnTo>
                <a:pt x="5" y="15"/>
              </a:lnTo>
              <a:lnTo>
                <a:pt x="4" y="15"/>
              </a:lnTo>
              <a:lnTo>
                <a:pt x="3" y="15"/>
              </a:lnTo>
              <a:lnTo>
                <a:pt x="2" y="14"/>
              </a:lnTo>
              <a:lnTo>
                <a:pt x="1" y="13"/>
              </a:lnTo>
              <a:lnTo>
                <a:pt x="1" y="11"/>
              </a:lnTo>
              <a:lnTo>
                <a:pt x="2" y="10"/>
              </a:lnTo>
              <a:lnTo>
                <a:pt x="2" y="9"/>
              </a:lnTo>
              <a:lnTo>
                <a:pt x="1" y="8"/>
              </a:lnTo>
              <a:lnTo>
                <a:pt x="1" y="7"/>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436880</xdr:colOff>
      <xdr:row>15</xdr:row>
      <xdr:rowOff>152400</xdr:rowOff>
    </xdr:from>
    <xdr:to>
      <xdr:col>7</xdr:col>
      <xdr:colOff>609600</xdr:colOff>
      <xdr:row>16</xdr:row>
      <xdr:rowOff>114300</xdr:rowOff>
    </xdr:to>
    <xdr:sp>
      <xdr:nvSpPr>
        <xdr:cNvPr id="2185344" name="Freeform 109"/>
        <xdr:cNvSpPr/>
      </xdr:nvSpPr>
      <xdr:spPr>
        <a:xfrm>
          <a:off x="5222240" y="2552065"/>
          <a:ext cx="172720" cy="114300"/>
        </a:xfrm>
        <a:custGeom>
          <a:avLst/>
          <a:gdLst>
            <a:gd name="txL" fmla="*/ 0 w 17"/>
            <a:gd name="txT" fmla="*/ 0 h 13"/>
            <a:gd name="txR" fmla="*/ 17 w 17"/>
            <a:gd name="txB" fmla="*/ 13 h 13"/>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17" h="13">
              <a:moveTo>
                <a:pt x="14" y="0"/>
              </a:moveTo>
              <a:lnTo>
                <a:pt x="14" y="1"/>
              </a:lnTo>
              <a:lnTo>
                <a:pt x="15" y="2"/>
              </a:lnTo>
              <a:lnTo>
                <a:pt x="15" y="3"/>
              </a:lnTo>
              <a:lnTo>
                <a:pt x="16" y="4"/>
              </a:lnTo>
              <a:lnTo>
                <a:pt x="16" y="5"/>
              </a:lnTo>
              <a:lnTo>
                <a:pt x="16" y="6"/>
              </a:lnTo>
              <a:lnTo>
                <a:pt x="16" y="7"/>
              </a:lnTo>
              <a:lnTo>
                <a:pt x="16" y="8"/>
              </a:lnTo>
              <a:lnTo>
                <a:pt x="17" y="9"/>
              </a:lnTo>
              <a:lnTo>
                <a:pt x="17" y="12"/>
              </a:lnTo>
              <a:lnTo>
                <a:pt x="17" y="13"/>
              </a:lnTo>
              <a:lnTo>
                <a:pt x="15" y="13"/>
              </a:lnTo>
              <a:lnTo>
                <a:pt x="14" y="13"/>
              </a:lnTo>
              <a:lnTo>
                <a:pt x="13" y="13"/>
              </a:lnTo>
              <a:lnTo>
                <a:pt x="12" y="12"/>
              </a:lnTo>
              <a:lnTo>
                <a:pt x="11" y="11"/>
              </a:lnTo>
              <a:lnTo>
                <a:pt x="10" y="10"/>
              </a:lnTo>
              <a:lnTo>
                <a:pt x="9" y="10"/>
              </a:lnTo>
              <a:lnTo>
                <a:pt x="8" y="10"/>
              </a:lnTo>
              <a:lnTo>
                <a:pt x="7" y="11"/>
              </a:lnTo>
              <a:lnTo>
                <a:pt x="7" y="12"/>
              </a:lnTo>
              <a:lnTo>
                <a:pt x="6" y="13"/>
              </a:lnTo>
              <a:lnTo>
                <a:pt x="5" y="13"/>
              </a:lnTo>
              <a:lnTo>
                <a:pt x="4" y="12"/>
              </a:lnTo>
              <a:lnTo>
                <a:pt x="3" y="11"/>
              </a:lnTo>
              <a:lnTo>
                <a:pt x="3" y="10"/>
              </a:lnTo>
              <a:lnTo>
                <a:pt x="2" y="9"/>
              </a:lnTo>
              <a:lnTo>
                <a:pt x="1" y="9"/>
              </a:lnTo>
              <a:lnTo>
                <a:pt x="0" y="10"/>
              </a:lnTo>
              <a:lnTo>
                <a:pt x="0" y="9"/>
              </a:lnTo>
              <a:lnTo>
                <a:pt x="0" y="8"/>
              </a:lnTo>
              <a:lnTo>
                <a:pt x="0" y="6"/>
              </a:lnTo>
              <a:lnTo>
                <a:pt x="0" y="5"/>
              </a:lnTo>
              <a:lnTo>
                <a:pt x="0" y="4"/>
              </a:lnTo>
              <a:lnTo>
                <a:pt x="0" y="3"/>
              </a:lnTo>
              <a:lnTo>
                <a:pt x="0" y="2"/>
              </a:lnTo>
              <a:lnTo>
                <a:pt x="1" y="1"/>
              </a:lnTo>
              <a:lnTo>
                <a:pt x="2" y="0"/>
              </a:lnTo>
              <a:lnTo>
                <a:pt x="3" y="0"/>
              </a:lnTo>
              <a:lnTo>
                <a:pt x="4" y="1"/>
              </a:lnTo>
              <a:lnTo>
                <a:pt x="5" y="1"/>
              </a:lnTo>
              <a:lnTo>
                <a:pt x="6" y="1"/>
              </a:lnTo>
              <a:lnTo>
                <a:pt x="7" y="1"/>
              </a:lnTo>
              <a:lnTo>
                <a:pt x="8" y="1"/>
              </a:lnTo>
              <a:lnTo>
                <a:pt x="9" y="1"/>
              </a:lnTo>
              <a:lnTo>
                <a:pt x="11" y="1"/>
              </a:lnTo>
              <a:lnTo>
                <a:pt x="12" y="2"/>
              </a:lnTo>
              <a:lnTo>
                <a:pt x="13" y="0"/>
              </a:lnTo>
              <a:lnTo>
                <a:pt x="14"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325120</xdr:colOff>
      <xdr:row>15</xdr:row>
      <xdr:rowOff>0</xdr:rowOff>
    </xdr:from>
    <xdr:to>
      <xdr:col>6</xdr:col>
      <xdr:colOff>589280</xdr:colOff>
      <xdr:row>16</xdr:row>
      <xdr:rowOff>38100</xdr:rowOff>
    </xdr:to>
    <xdr:sp>
      <xdr:nvSpPr>
        <xdr:cNvPr id="2185345" name="Freeform 110"/>
        <xdr:cNvSpPr/>
      </xdr:nvSpPr>
      <xdr:spPr>
        <a:xfrm>
          <a:off x="4460240" y="2399665"/>
          <a:ext cx="264160" cy="190500"/>
        </a:xfrm>
        <a:custGeom>
          <a:avLst/>
          <a:gdLst>
            <a:gd name="txL" fmla="*/ 0 w 26"/>
            <a:gd name="txT" fmla="*/ 0 h 21"/>
            <a:gd name="txR" fmla="*/ 26 w 26"/>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1">
              <a:moveTo>
                <a:pt x="1" y="7"/>
              </a:moveTo>
              <a:lnTo>
                <a:pt x="1" y="7"/>
              </a:lnTo>
              <a:lnTo>
                <a:pt x="2" y="6"/>
              </a:lnTo>
              <a:lnTo>
                <a:pt x="3" y="5"/>
              </a:lnTo>
              <a:lnTo>
                <a:pt x="4" y="6"/>
              </a:lnTo>
              <a:lnTo>
                <a:pt x="5" y="7"/>
              </a:lnTo>
              <a:lnTo>
                <a:pt x="6" y="6"/>
              </a:lnTo>
              <a:lnTo>
                <a:pt x="7" y="6"/>
              </a:lnTo>
              <a:lnTo>
                <a:pt x="8" y="6"/>
              </a:lnTo>
              <a:lnTo>
                <a:pt x="9" y="7"/>
              </a:lnTo>
              <a:lnTo>
                <a:pt x="10" y="7"/>
              </a:lnTo>
              <a:lnTo>
                <a:pt x="11" y="6"/>
              </a:lnTo>
              <a:lnTo>
                <a:pt x="13" y="6"/>
              </a:lnTo>
              <a:lnTo>
                <a:pt x="14" y="6"/>
              </a:lnTo>
              <a:lnTo>
                <a:pt x="15" y="5"/>
              </a:lnTo>
              <a:lnTo>
                <a:pt x="15" y="4"/>
              </a:lnTo>
              <a:lnTo>
                <a:pt x="15" y="3"/>
              </a:lnTo>
              <a:lnTo>
                <a:pt x="16" y="2"/>
              </a:lnTo>
              <a:lnTo>
                <a:pt x="16" y="1"/>
              </a:lnTo>
              <a:lnTo>
                <a:pt x="17" y="0"/>
              </a:lnTo>
              <a:lnTo>
                <a:pt x="18" y="2"/>
              </a:lnTo>
              <a:lnTo>
                <a:pt x="18" y="3"/>
              </a:lnTo>
              <a:lnTo>
                <a:pt x="19" y="4"/>
              </a:lnTo>
              <a:lnTo>
                <a:pt x="20" y="5"/>
              </a:lnTo>
              <a:lnTo>
                <a:pt x="21" y="6"/>
              </a:lnTo>
              <a:lnTo>
                <a:pt x="22" y="7"/>
              </a:lnTo>
              <a:lnTo>
                <a:pt x="23" y="8"/>
              </a:lnTo>
              <a:lnTo>
                <a:pt x="24" y="8"/>
              </a:lnTo>
              <a:lnTo>
                <a:pt x="24" y="9"/>
              </a:lnTo>
              <a:lnTo>
                <a:pt x="25" y="10"/>
              </a:lnTo>
              <a:lnTo>
                <a:pt x="26" y="11"/>
              </a:lnTo>
              <a:lnTo>
                <a:pt x="25" y="11"/>
              </a:lnTo>
              <a:lnTo>
                <a:pt x="24" y="12"/>
              </a:lnTo>
              <a:lnTo>
                <a:pt x="23" y="12"/>
              </a:lnTo>
              <a:lnTo>
                <a:pt x="21" y="12"/>
              </a:lnTo>
              <a:lnTo>
                <a:pt x="20" y="12"/>
              </a:lnTo>
              <a:lnTo>
                <a:pt x="19" y="12"/>
              </a:lnTo>
              <a:lnTo>
                <a:pt x="18" y="12"/>
              </a:lnTo>
              <a:lnTo>
                <a:pt x="17" y="12"/>
              </a:lnTo>
              <a:lnTo>
                <a:pt x="16" y="13"/>
              </a:lnTo>
              <a:lnTo>
                <a:pt x="16" y="14"/>
              </a:lnTo>
              <a:lnTo>
                <a:pt x="16" y="15"/>
              </a:lnTo>
              <a:lnTo>
                <a:pt x="16" y="16"/>
              </a:lnTo>
              <a:lnTo>
                <a:pt x="17" y="17"/>
              </a:lnTo>
              <a:lnTo>
                <a:pt x="17" y="18"/>
              </a:lnTo>
              <a:lnTo>
                <a:pt x="17" y="19"/>
              </a:lnTo>
              <a:lnTo>
                <a:pt x="16" y="19"/>
              </a:lnTo>
              <a:lnTo>
                <a:pt x="15" y="19"/>
              </a:lnTo>
              <a:lnTo>
                <a:pt x="14" y="20"/>
              </a:lnTo>
              <a:lnTo>
                <a:pt x="13" y="20"/>
              </a:lnTo>
              <a:lnTo>
                <a:pt x="12" y="21"/>
              </a:lnTo>
              <a:lnTo>
                <a:pt x="11" y="21"/>
              </a:lnTo>
              <a:lnTo>
                <a:pt x="10" y="20"/>
              </a:lnTo>
              <a:lnTo>
                <a:pt x="9" y="19"/>
              </a:lnTo>
              <a:lnTo>
                <a:pt x="9" y="18"/>
              </a:lnTo>
              <a:lnTo>
                <a:pt x="8" y="17"/>
              </a:lnTo>
              <a:lnTo>
                <a:pt x="7" y="16"/>
              </a:lnTo>
              <a:lnTo>
                <a:pt x="6" y="15"/>
              </a:lnTo>
              <a:lnTo>
                <a:pt x="6" y="14"/>
              </a:lnTo>
              <a:lnTo>
                <a:pt x="5" y="13"/>
              </a:lnTo>
              <a:lnTo>
                <a:pt x="4" y="12"/>
              </a:lnTo>
              <a:lnTo>
                <a:pt x="3" y="12"/>
              </a:lnTo>
              <a:lnTo>
                <a:pt x="3" y="11"/>
              </a:lnTo>
              <a:lnTo>
                <a:pt x="2" y="10"/>
              </a:lnTo>
              <a:lnTo>
                <a:pt x="2" y="9"/>
              </a:lnTo>
              <a:lnTo>
                <a:pt x="0" y="8"/>
              </a:lnTo>
              <a:lnTo>
                <a:pt x="1"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497840</xdr:colOff>
      <xdr:row>14</xdr:row>
      <xdr:rowOff>104775</xdr:rowOff>
    </xdr:from>
    <xdr:to>
      <xdr:col>7</xdr:col>
      <xdr:colOff>121920</xdr:colOff>
      <xdr:row>16</xdr:row>
      <xdr:rowOff>85725</xdr:rowOff>
    </xdr:to>
    <xdr:sp>
      <xdr:nvSpPr>
        <xdr:cNvPr id="2185346" name="Freeform 111"/>
        <xdr:cNvSpPr/>
      </xdr:nvSpPr>
      <xdr:spPr>
        <a:xfrm>
          <a:off x="4632960" y="2352040"/>
          <a:ext cx="274320" cy="285750"/>
        </a:xfrm>
        <a:custGeom>
          <a:avLst/>
          <a:gdLst>
            <a:gd name="txL" fmla="*/ 0 w 27"/>
            <a:gd name="txT" fmla="*/ 0 h 32"/>
            <a:gd name="txR" fmla="*/ 27 w 27"/>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7" h="32">
              <a:moveTo>
                <a:pt x="0" y="4"/>
              </a:moveTo>
              <a:lnTo>
                <a:pt x="1" y="4"/>
              </a:lnTo>
              <a:lnTo>
                <a:pt x="2" y="4"/>
              </a:lnTo>
              <a:lnTo>
                <a:pt x="3" y="4"/>
              </a:lnTo>
              <a:lnTo>
                <a:pt x="4" y="3"/>
              </a:lnTo>
              <a:lnTo>
                <a:pt x="5" y="2"/>
              </a:lnTo>
              <a:lnTo>
                <a:pt x="6" y="2"/>
              </a:lnTo>
              <a:lnTo>
                <a:pt x="7" y="1"/>
              </a:lnTo>
              <a:lnTo>
                <a:pt x="7" y="0"/>
              </a:lnTo>
              <a:lnTo>
                <a:pt x="8" y="1"/>
              </a:lnTo>
              <a:lnTo>
                <a:pt x="10" y="1"/>
              </a:lnTo>
              <a:lnTo>
                <a:pt x="11" y="1"/>
              </a:lnTo>
              <a:lnTo>
                <a:pt x="12" y="1"/>
              </a:lnTo>
              <a:lnTo>
                <a:pt x="13" y="1"/>
              </a:lnTo>
              <a:lnTo>
                <a:pt x="13" y="2"/>
              </a:lnTo>
              <a:lnTo>
                <a:pt x="14" y="3"/>
              </a:lnTo>
              <a:lnTo>
                <a:pt x="15" y="4"/>
              </a:lnTo>
              <a:lnTo>
                <a:pt x="15" y="5"/>
              </a:lnTo>
              <a:lnTo>
                <a:pt x="16" y="6"/>
              </a:lnTo>
              <a:lnTo>
                <a:pt x="17" y="8"/>
              </a:lnTo>
              <a:lnTo>
                <a:pt x="18" y="8"/>
              </a:lnTo>
              <a:lnTo>
                <a:pt x="19" y="9"/>
              </a:lnTo>
              <a:lnTo>
                <a:pt x="19" y="10"/>
              </a:lnTo>
              <a:lnTo>
                <a:pt x="19" y="11"/>
              </a:lnTo>
              <a:lnTo>
                <a:pt x="20" y="12"/>
              </a:lnTo>
              <a:lnTo>
                <a:pt x="20" y="13"/>
              </a:lnTo>
              <a:lnTo>
                <a:pt x="21" y="14"/>
              </a:lnTo>
              <a:lnTo>
                <a:pt x="22" y="15"/>
              </a:lnTo>
              <a:lnTo>
                <a:pt x="22" y="16"/>
              </a:lnTo>
              <a:lnTo>
                <a:pt x="22" y="17"/>
              </a:lnTo>
              <a:lnTo>
                <a:pt x="22" y="18"/>
              </a:lnTo>
              <a:lnTo>
                <a:pt x="23" y="19"/>
              </a:lnTo>
              <a:lnTo>
                <a:pt x="24" y="20"/>
              </a:lnTo>
              <a:lnTo>
                <a:pt x="25" y="21"/>
              </a:lnTo>
              <a:lnTo>
                <a:pt x="26" y="21"/>
              </a:lnTo>
              <a:lnTo>
                <a:pt x="27" y="22"/>
              </a:lnTo>
              <a:lnTo>
                <a:pt x="27" y="23"/>
              </a:lnTo>
              <a:lnTo>
                <a:pt x="27" y="24"/>
              </a:lnTo>
              <a:lnTo>
                <a:pt x="26" y="25"/>
              </a:lnTo>
              <a:lnTo>
                <a:pt x="26" y="26"/>
              </a:lnTo>
              <a:lnTo>
                <a:pt x="26" y="27"/>
              </a:lnTo>
              <a:lnTo>
                <a:pt x="26" y="28"/>
              </a:lnTo>
              <a:lnTo>
                <a:pt x="25" y="29"/>
              </a:lnTo>
              <a:lnTo>
                <a:pt x="24" y="30"/>
              </a:lnTo>
              <a:lnTo>
                <a:pt x="24" y="32"/>
              </a:lnTo>
              <a:lnTo>
                <a:pt x="23" y="30"/>
              </a:lnTo>
              <a:lnTo>
                <a:pt x="22" y="30"/>
              </a:lnTo>
              <a:lnTo>
                <a:pt x="21" y="29"/>
              </a:lnTo>
              <a:lnTo>
                <a:pt x="20" y="28"/>
              </a:lnTo>
              <a:lnTo>
                <a:pt x="20" y="27"/>
              </a:lnTo>
              <a:lnTo>
                <a:pt x="19" y="26"/>
              </a:lnTo>
              <a:lnTo>
                <a:pt x="18" y="25"/>
              </a:lnTo>
              <a:lnTo>
                <a:pt x="17" y="24"/>
              </a:lnTo>
              <a:lnTo>
                <a:pt x="17" y="23"/>
              </a:lnTo>
              <a:lnTo>
                <a:pt x="16" y="22"/>
              </a:lnTo>
              <a:lnTo>
                <a:pt x="15" y="21"/>
              </a:lnTo>
              <a:lnTo>
                <a:pt x="14" y="20"/>
              </a:lnTo>
              <a:lnTo>
                <a:pt x="14" y="19"/>
              </a:lnTo>
              <a:lnTo>
                <a:pt x="13" y="18"/>
              </a:lnTo>
              <a:lnTo>
                <a:pt x="12" y="18"/>
              </a:lnTo>
              <a:lnTo>
                <a:pt x="11" y="17"/>
              </a:lnTo>
              <a:lnTo>
                <a:pt x="9" y="17"/>
              </a:lnTo>
              <a:lnTo>
                <a:pt x="8" y="16"/>
              </a:lnTo>
              <a:lnTo>
                <a:pt x="7" y="15"/>
              </a:lnTo>
              <a:lnTo>
                <a:pt x="7" y="14"/>
              </a:lnTo>
              <a:lnTo>
                <a:pt x="6" y="14"/>
              </a:lnTo>
              <a:lnTo>
                <a:pt x="5" y="13"/>
              </a:lnTo>
              <a:lnTo>
                <a:pt x="4" y="12"/>
              </a:lnTo>
              <a:lnTo>
                <a:pt x="3" y="11"/>
              </a:lnTo>
              <a:lnTo>
                <a:pt x="2" y="10"/>
              </a:lnTo>
              <a:lnTo>
                <a:pt x="1" y="9"/>
              </a:lnTo>
              <a:lnTo>
                <a:pt x="1" y="8"/>
              </a:lnTo>
              <a:lnTo>
                <a:pt x="0" y="6"/>
              </a:lnTo>
              <a:lnTo>
                <a:pt x="0" y="5"/>
              </a:lnTo>
              <a:lnTo>
                <a:pt x="0"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182880</xdr:colOff>
      <xdr:row>15</xdr:row>
      <xdr:rowOff>38100</xdr:rowOff>
    </xdr:from>
    <xdr:to>
      <xdr:col>7</xdr:col>
      <xdr:colOff>375920</xdr:colOff>
      <xdr:row>16</xdr:row>
      <xdr:rowOff>0</xdr:rowOff>
    </xdr:to>
    <xdr:sp>
      <xdr:nvSpPr>
        <xdr:cNvPr id="2185347" name="Freeform 112"/>
        <xdr:cNvSpPr/>
      </xdr:nvSpPr>
      <xdr:spPr>
        <a:xfrm>
          <a:off x="4968240" y="2437765"/>
          <a:ext cx="193040" cy="114300"/>
        </a:xfrm>
        <a:custGeom>
          <a:avLst/>
          <a:gdLst>
            <a:gd name="txL" fmla="*/ 0 w 19"/>
            <a:gd name="txT" fmla="*/ 0 h 13"/>
            <a:gd name="txR" fmla="*/ 19 w 19"/>
            <a:gd name="txB" fmla="*/ 13 h 13"/>
          </a:gdLst>
          <a:ahLst/>
          <a:cxnLst>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9" h="13">
              <a:moveTo>
                <a:pt x="8" y="1"/>
              </a:moveTo>
              <a:lnTo>
                <a:pt x="8" y="0"/>
              </a:lnTo>
              <a:lnTo>
                <a:pt x="9" y="0"/>
              </a:lnTo>
              <a:lnTo>
                <a:pt x="11" y="0"/>
              </a:lnTo>
              <a:lnTo>
                <a:pt x="12" y="1"/>
              </a:lnTo>
              <a:lnTo>
                <a:pt x="13" y="1"/>
              </a:lnTo>
              <a:lnTo>
                <a:pt x="14" y="1"/>
              </a:lnTo>
              <a:lnTo>
                <a:pt x="15" y="2"/>
              </a:lnTo>
              <a:lnTo>
                <a:pt x="16" y="3"/>
              </a:lnTo>
              <a:lnTo>
                <a:pt x="17" y="3"/>
              </a:lnTo>
              <a:lnTo>
                <a:pt x="17" y="4"/>
              </a:lnTo>
              <a:lnTo>
                <a:pt x="18" y="5"/>
              </a:lnTo>
              <a:lnTo>
                <a:pt x="18" y="6"/>
              </a:lnTo>
              <a:lnTo>
                <a:pt x="19" y="8"/>
              </a:lnTo>
              <a:lnTo>
                <a:pt x="19" y="9"/>
              </a:lnTo>
              <a:lnTo>
                <a:pt x="19" y="10"/>
              </a:lnTo>
              <a:lnTo>
                <a:pt x="19" y="11"/>
              </a:lnTo>
              <a:lnTo>
                <a:pt x="19" y="13"/>
              </a:lnTo>
              <a:lnTo>
                <a:pt x="18" y="11"/>
              </a:lnTo>
              <a:lnTo>
                <a:pt x="17" y="10"/>
              </a:lnTo>
              <a:lnTo>
                <a:pt x="17" y="9"/>
              </a:lnTo>
              <a:lnTo>
                <a:pt x="16" y="10"/>
              </a:lnTo>
              <a:lnTo>
                <a:pt x="15" y="11"/>
              </a:lnTo>
              <a:lnTo>
                <a:pt x="14" y="11"/>
              </a:lnTo>
              <a:lnTo>
                <a:pt x="13" y="11"/>
              </a:lnTo>
              <a:lnTo>
                <a:pt x="12" y="10"/>
              </a:lnTo>
              <a:lnTo>
                <a:pt x="11" y="10"/>
              </a:lnTo>
              <a:lnTo>
                <a:pt x="10" y="9"/>
              </a:lnTo>
              <a:lnTo>
                <a:pt x="9" y="9"/>
              </a:lnTo>
              <a:lnTo>
                <a:pt x="8" y="9"/>
              </a:lnTo>
              <a:lnTo>
                <a:pt x="7" y="10"/>
              </a:lnTo>
              <a:lnTo>
                <a:pt x="6" y="11"/>
              </a:lnTo>
              <a:lnTo>
                <a:pt x="6" y="12"/>
              </a:lnTo>
              <a:lnTo>
                <a:pt x="5" y="13"/>
              </a:lnTo>
              <a:lnTo>
                <a:pt x="4" y="13"/>
              </a:lnTo>
              <a:lnTo>
                <a:pt x="3" y="12"/>
              </a:lnTo>
              <a:lnTo>
                <a:pt x="2" y="11"/>
              </a:lnTo>
              <a:lnTo>
                <a:pt x="2" y="10"/>
              </a:lnTo>
              <a:lnTo>
                <a:pt x="3" y="9"/>
              </a:lnTo>
              <a:lnTo>
                <a:pt x="3" y="8"/>
              </a:lnTo>
              <a:lnTo>
                <a:pt x="3" y="7"/>
              </a:lnTo>
              <a:lnTo>
                <a:pt x="3" y="6"/>
              </a:lnTo>
              <a:lnTo>
                <a:pt x="3" y="5"/>
              </a:lnTo>
              <a:lnTo>
                <a:pt x="2" y="5"/>
              </a:lnTo>
              <a:lnTo>
                <a:pt x="1" y="4"/>
              </a:lnTo>
              <a:lnTo>
                <a:pt x="0" y="4"/>
              </a:lnTo>
              <a:lnTo>
                <a:pt x="0" y="3"/>
              </a:lnTo>
              <a:lnTo>
                <a:pt x="0" y="2"/>
              </a:lnTo>
              <a:lnTo>
                <a:pt x="2" y="2"/>
              </a:lnTo>
              <a:lnTo>
                <a:pt x="3" y="1"/>
              </a:lnTo>
              <a:lnTo>
                <a:pt x="4" y="1"/>
              </a:lnTo>
              <a:lnTo>
                <a:pt x="5" y="1"/>
              </a:lnTo>
              <a:lnTo>
                <a:pt x="6" y="1"/>
              </a:lnTo>
              <a:lnTo>
                <a:pt x="7" y="1"/>
              </a:lnTo>
              <a:lnTo>
                <a:pt x="8"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568960</xdr:colOff>
      <xdr:row>13</xdr:row>
      <xdr:rowOff>133350</xdr:rowOff>
    </xdr:from>
    <xdr:to>
      <xdr:col>7</xdr:col>
      <xdr:colOff>254000</xdr:colOff>
      <xdr:row>15</xdr:row>
      <xdr:rowOff>152400</xdr:rowOff>
    </xdr:to>
    <xdr:sp>
      <xdr:nvSpPr>
        <xdr:cNvPr id="2185348" name="Freeform 113"/>
        <xdr:cNvSpPr/>
      </xdr:nvSpPr>
      <xdr:spPr>
        <a:xfrm>
          <a:off x="4704080" y="2228215"/>
          <a:ext cx="335280" cy="323850"/>
        </a:xfrm>
        <a:custGeom>
          <a:avLst/>
          <a:gdLst>
            <a:gd name="txL" fmla="*/ 0 w 33"/>
            <a:gd name="txT" fmla="*/ 0 h 36"/>
            <a:gd name="txR" fmla="*/ 33 w 33"/>
            <a:gd name="txB" fmla="*/ 36 h 36"/>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36">
              <a:moveTo>
                <a:pt x="0" y="14"/>
              </a:moveTo>
              <a:lnTo>
                <a:pt x="0" y="13"/>
              </a:lnTo>
              <a:lnTo>
                <a:pt x="0" y="12"/>
              </a:lnTo>
              <a:lnTo>
                <a:pt x="0" y="11"/>
              </a:lnTo>
              <a:lnTo>
                <a:pt x="1" y="10"/>
              </a:lnTo>
              <a:lnTo>
                <a:pt x="2" y="10"/>
              </a:lnTo>
              <a:lnTo>
                <a:pt x="3" y="8"/>
              </a:lnTo>
              <a:lnTo>
                <a:pt x="4" y="7"/>
              </a:lnTo>
              <a:lnTo>
                <a:pt x="5" y="7"/>
              </a:lnTo>
              <a:lnTo>
                <a:pt x="6" y="7"/>
              </a:lnTo>
              <a:lnTo>
                <a:pt x="7" y="5"/>
              </a:lnTo>
              <a:lnTo>
                <a:pt x="8" y="4"/>
              </a:lnTo>
              <a:lnTo>
                <a:pt x="9" y="4"/>
              </a:lnTo>
              <a:lnTo>
                <a:pt x="10" y="3"/>
              </a:lnTo>
              <a:lnTo>
                <a:pt x="11" y="2"/>
              </a:lnTo>
              <a:lnTo>
                <a:pt x="12" y="2"/>
              </a:lnTo>
              <a:lnTo>
                <a:pt x="12" y="1"/>
              </a:lnTo>
              <a:lnTo>
                <a:pt x="14" y="2"/>
              </a:lnTo>
              <a:lnTo>
                <a:pt x="15" y="2"/>
              </a:lnTo>
              <a:lnTo>
                <a:pt x="16" y="3"/>
              </a:lnTo>
              <a:lnTo>
                <a:pt x="17" y="2"/>
              </a:lnTo>
              <a:lnTo>
                <a:pt x="17" y="1"/>
              </a:lnTo>
              <a:lnTo>
                <a:pt x="17" y="0"/>
              </a:lnTo>
              <a:lnTo>
                <a:pt x="18" y="1"/>
              </a:lnTo>
              <a:lnTo>
                <a:pt x="18" y="3"/>
              </a:lnTo>
              <a:lnTo>
                <a:pt x="18" y="4"/>
              </a:lnTo>
              <a:lnTo>
                <a:pt x="18" y="5"/>
              </a:lnTo>
              <a:lnTo>
                <a:pt x="18" y="6"/>
              </a:lnTo>
              <a:lnTo>
                <a:pt x="19" y="7"/>
              </a:lnTo>
              <a:lnTo>
                <a:pt x="20" y="9"/>
              </a:lnTo>
              <a:lnTo>
                <a:pt x="21" y="10"/>
              </a:lnTo>
              <a:lnTo>
                <a:pt x="21" y="11"/>
              </a:lnTo>
              <a:lnTo>
                <a:pt x="22" y="12"/>
              </a:lnTo>
              <a:lnTo>
                <a:pt x="23" y="12"/>
              </a:lnTo>
              <a:lnTo>
                <a:pt x="24" y="13"/>
              </a:lnTo>
              <a:lnTo>
                <a:pt x="25" y="13"/>
              </a:lnTo>
              <a:lnTo>
                <a:pt x="26" y="14"/>
              </a:lnTo>
              <a:lnTo>
                <a:pt x="27" y="15"/>
              </a:lnTo>
              <a:lnTo>
                <a:pt x="27" y="16"/>
              </a:lnTo>
              <a:lnTo>
                <a:pt x="28" y="17"/>
              </a:lnTo>
              <a:lnTo>
                <a:pt x="28" y="18"/>
              </a:lnTo>
              <a:lnTo>
                <a:pt x="29" y="19"/>
              </a:lnTo>
              <a:lnTo>
                <a:pt x="29" y="20"/>
              </a:lnTo>
              <a:lnTo>
                <a:pt x="30" y="20"/>
              </a:lnTo>
              <a:lnTo>
                <a:pt x="31" y="21"/>
              </a:lnTo>
              <a:lnTo>
                <a:pt x="31" y="22"/>
              </a:lnTo>
              <a:lnTo>
                <a:pt x="32" y="24"/>
              </a:lnTo>
              <a:lnTo>
                <a:pt x="33" y="25"/>
              </a:lnTo>
              <a:lnTo>
                <a:pt x="32" y="25"/>
              </a:lnTo>
              <a:lnTo>
                <a:pt x="31" y="25"/>
              </a:lnTo>
              <a:lnTo>
                <a:pt x="30" y="25"/>
              </a:lnTo>
              <a:lnTo>
                <a:pt x="29" y="25"/>
              </a:lnTo>
              <a:lnTo>
                <a:pt x="28" y="26"/>
              </a:lnTo>
              <a:lnTo>
                <a:pt x="26" y="26"/>
              </a:lnTo>
              <a:lnTo>
                <a:pt x="26" y="27"/>
              </a:lnTo>
              <a:lnTo>
                <a:pt x="26" y="28"/>
              </a:lnTo>
              <a:lnTo>
                <a:pt x="27" y="28"/>
              </a:lnTo>
              <a:lnTo>
                <a:pt x="28" y="29"/>
              </a:lnTo>
              <a:lnTo>
                <a:pt x="29" y="29"/>
              </a:lnTo>
              <a:lnTo>
                <a:pt x="29" y="30"/>
              </a:lnTo>
              <a:lnTo>
                <a:pt x="29" y="31"/>
              </a:lnTo>
              <a:lnTo>
                <a:pt x="29" y="32"/>
              </a:lnTo>
              <a:lnTo>
                <a:pt x="29" y="33"/>
              </a:lnTo>
              <a:lnTo>
                <a:pt x="28" y="34"/>
              </a:lnTo>
              <a:lnTo>
                <a:pt x="28" y="35"/>
              </a:lnTo>
              <a:lnTo>
                <a:pt x="27" y="35"/>
              </a:lnTo>
              <a:lnTo>
                <a:pt x="27" y="34"/>
              </a:lnTo>
              <a:lnTo>
                <a:pt x="26" y="33"/>
              </a:lnTo>
              <a:lnTo>
                <a:pt x="25" y="32"/>
              </a:lnTo>
              <a:lnTo>
                <a:pt x="24" y="32"/>
              </a:lnTo>
              <a:lnTo>
                <a:pt x="23" y="33"/>
              </a:lnTo>
              <a:lnTo>
                <a:pt x="22" y="34"/>
              </a:lnTo>
              <a:lnTo>
                <a:pt x="21" y="35"/>
              </a:lnTo>
              <a:lnTo>
                <a:pt x="20" y="36"/>
              </a:lnTo>
              <a:lnTo>
                <a:pt x="19" y="35"/>
              </a:lnTo>
              <a:lnTo>
                <a:pt x="18" y="35"/>
              </a:lnTo>
              <a:lnTo>
                <a:pt x="17" y="34"/>
              </a:lnTo>
              <a:lnTo>
                <a:pt x="16" y="33"/>
              </a:lnTo>
              <a:lnTo>
                <a:pt x="15" y="32"/>
              </a:lnTo>
              <a:lnTo>
                <a:pt x="15" y="31"/>
              </a:lnTo>
              <a:lnTo>
                <a:pt x="15" y="30"/>
              </a:lnTo>
              <a:lnTo>
                <a:pt x="15" y="29"/>
              </a:lnTo>
              <a:lnTo>
                <a:pt x="14" y="28"/>
              </a:lnTo>
              <a:lnTo>
                <a:pt x="13" y="27"/>
              </a:lnTo>
              <a:lnTo>
                <a:pt x="13" y="26"/>
              </a:lnTo>
              <a:lnTo>
                <a:pt x="12" y="25"/>
              </a:lnTo>
              <a:lnTo>
                <a:pt x="12" y="24"/>
              </a:lnTo>
              <a:lnTo>
                <a:pt x="12" y="23"/>
              </a:lnTo>
              <a:lnTo>
                <a:pt x="11" y="22"/>
              </a:lnTo>
              <a:lnTo>
                <a:pt x="10" y="22"/>
              </a:lnTo>
              <a:lnTo>
                <a:pt x="9" y="20"/>
              </a:lnTo>
              <a:lnTo>
                <a:pt x="8" y="19"/>
              </a:lnTo>
              <a:lnTo>
                <a:pt x="8" y="18"/>
              </a:lnTo>
              <a:lnTo>
                <a:pt x="7" y="17"/>
              </a:lnTo>
              <a:lnTo>
                <a:pt x="6" y="16"/>
              </a:lnTo>
              <a:lnTo>
                <a:pt x="6" y="15"/>
              </a:lnTo>
              <a:lnTo>
                <a:pt x="5" y="15"/>
              </a:lnTo>
              <a:lnTo>
                <a:pt x="4" y="15"/>
              </a:lnTo>
              <a:lnTo>
                <a:pt x="3" y="15"/>
              </a:lnTo>
              <a:lnTo>
                <a:pt x="1" y="15"/>
              </a:lnTo>
              <a:lnTo>
                <a:pt x="0" y="1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223520</xdr:colOff>
      <xdr:row>15</xdr:row>
      <xdr:rowOff>123825</xdr:rowOff>
    </xdr:from>
    <xdr:to>
      <xdr:col>7</xdr:col>
      <xdr:colOff>396240</xdr:colOff>
      <xdr:row>16</xdr:row>
      <xdr:rowOff>95250</xdr:rowOff>
    </xdr:to>
    <xdr:sp>
      <xdr:nvSpPr>
        <xdr:cNvPr id="2185349" name="Freeform 114"/>
        <xdr:cNvSpPr/>
      </xdr:nvSpPr>
      <xdr:spPr>
        <a:xfrm>
          <a:off x="5008880" y="2523490"/>
          <a:ext cx="172720" cy="123825"/>
        </a:xfrm>
        <a:custGeom>
          <a:avLst/>
          <a:gdLst>
            <a:gd name="txL" fmla="*/ 0 w 17"/>
            <a:gd name="txT" fmla="*/ 0 h 14"/>
            <a:gd name="txR" fmla="*/ 17 w 17"/>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7" h="14">
              <a:moveTo>
                <a:pt x="1" y="4"/>
              </a:moveTo>
              <a:lnTo>
                <a:pt x="1" y="4"/>
              </a:lnTo>
              <a:lnTo>
                <a:pt x="2" y="3"/>
              </a:lnTo>
              <a:lnTo>
                <a:pt x="2" y="2"/>
              </a:lnTo>
              <a:lnTo>
                <a:pt x="3" y="1"/>
              </a:lnTo>
              <a:lnTo>
                <a:pt x="4" y="0"/>
              </a:lnTo>
              <a:lnTo>
                <a:pt x="5" y="0"/>
              </a:lnTo>
              <a:lnTo>
                <a:pt x="6" y="0"/>
              </a:lnTo>
              <a:lnTo>
                <a:pt x="7" y="1"/>
              </a:lnTo>
              <a:lnTo>
                <a:pt x="8" y="1"/>
              </a:lnTo>
              <a:lnTo>
                <a:pt x="9" y="2"/>
              </a:lnTo>
              <a:lnTo>
                <a:pt x="10" y="2"/>
              </a:lnTo>
              <a:lnTo>
                <a:pt x="11" y="2"/>
              </a:lnTo>
              <a:lnTo>
                <a:pt x="12" y="1"/>
              </a:lnTo>
              <a:lnTo>
                <a:pt x="13" y="0"/>
              </a:lnTo>
              <a:lnTo>
                <a:pt x="13" y="1"/>
              </a:lnTo>
              <a:lnTo>
                <a:pt x="14" y="2"/>
              </a:lnTo>
              <a:lnTo>
                <a:pt x="15" y="4"/>
              </a:lnTo>
              <a:lnTo>
                <a:pt x="16" y="6"/>
              </a:lnTo>
              <a:lnTo>
                <a:pt x="16" y="7"/>
              </a:lnTo>
              <a:lnTo>
                <a:pt x="16" y="8"/>
              </a:lnTo>
              <a:lnTo>
                <a:pt x="16" y="9"/>
              </a:lnTo>
              <a:lnTo>
                <a:pt x="16" y="10"/>
              </a:lnTo>
              <a:lnTo>
                <a:pt x="17" y="11"/>
              </a:lnTo>
              <a:lnTo>
                <a:pt x="17" y="12"/>
              </a:lnTo>
              <a:lnTo>
                <a:pt x="16" y="13"/>
              </a:lnTo>
              <a:lnTo>
                <a:pt x="15" y="14"/>
              </a:lnTo>
              <a:lnTo>
                <a:pt x="14" y="13"/>
              </a:lnTo>
              <a:lnTo>
                <a:pt x="13" y="13"/>
              </a:lnTo>
              <a:lnTo>
                <a:pt x="12" y="13"/>
              </a:lnTo>
              <a:lnTo>
                <a:pt x="11" y="12"/>
              </a:lnTo>
              <a:lnTo>
                <a:pt x="10" y="12"/>
              </a:lnTo>
              <a:lnTo>
                <a:pt x="9" y="12"/>
              </a:lnTo>
              <a:lnTo>
                <a:pt x="8" y="13"/>
              </a:lnTo>
              <a:lnTo>
                <a:pt x="7" y="14"/>
              </a:lnTo>
              <a:lnTo>
                <a:pt x="5" y="13"/>
              </a:lnTo>
              <a:lnTo>
                <a:pt x="4" y="13"/>
              </a:lnTo>
              <a:lnTo>
                <a:pt x="3" y="13"/>
              </a:lnTo>
              <a:lnTo>
                <a:pt x="2" y="14"/>
              </a:lnTo>
              <a:lnTo>
                <a:pt x="2" y="12"/>
              </a:lnTo>
              <a:lnTo>
                <a:pt x="2" y="11"/>
              </a:lnTo>
              <a:lnTo>
                <a:pt x="2" y="10"/>
              </a:lnTo>
              <a:lnTo>
                <a:pt x="3" y="9"/>
              </a:lnTo>
              <a:lnTo>
                <a:pt x="3" y="8"/>
              </a:lnTo>
              <a:lnTo>
                <a:pt x="4" y="7"/>
              </a:lnTo>
              <a:lnTo>
                <a:pt x="3" y="7"/>
              </a:lnTo>
              <a:lnTo>
                <a:pt x="2" y="6"/>
              </a:lnTo>
              <a:lnTo>
                <a:pt x="1" y="5"/>
              </a:lnTo>
              <a:lnTo>
                <a:pt x="0" y="4"/>
              </a:lnTo>
              <a:lnTo>
                <a:pt x="1"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91440</xdr:colOff>
      <xdr:row>13</xdr:row>
      <xdr:rowOff>104775</xdr:rowOff>
    </xdr:from>
    <xdr:to>
      <xdr:col>7</xdr:col>
      <xdr:colOff>457200</xdr:colOff>
      <xdr:row>15</xdr:row>
      <xdr:rowOff>85725</xdr:rowOff>
    </xdr:to>
    <xdr:sp>
      <xdr:nvSpPr>
        <xdr:cNvPr id="2185350" name="Freeform 115"/>
        <xdr:cNvSpPr/>
      </xdr:nvSpPr>
      <xdr:spPr>
        <a:xfrm>
          <a:off x="4876800" y="2199640"/>
          <a:ext cx="365760" cy="285750"/>
        </a:xfrm>
        <a:custGeom>
          <a:avLst/>
          <a:gdLst>
            <a:gd name="txL" fmla="*/ 0 w 36"/>
            <a:gd name="txT" fmla="*/ 0 h 32"/>
            <a:gd name="txR" fmla="*/ 36 w 36"/>
            <a:gd name="txB" fmla="*/ 32 h 32"/>
          </a:gdLst>
          <a:ahLst/>
          <a:cxnLst>
            <a:cxn ang="0">
              <a:pos x="2147483647" y="2147483647"/>
            </a:cxn>
            <a:cxn ang="0">
              <a:pos x="2147483647" y="0"/>
            </a:cxn>
            <a:cxn ang="0">
              <a:pos x="2147483647" y="0"/>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32">
              <a:moveTo>
                <a:pt x="1" y="2"/>
              </a:moveTo>
              <a:lnTo>
                <a:pt x="2" y="2"/>
              </a:lnTo>
              <a:lnTo>
                <a:pt x="2" y="1"/>
              </a:lnTo>
              <a:lnTo>
                <a:pt x="4" y="0"/>
              </a:lnTo>
              <a:lnTo>
                <a:pt x="5" y="0"/>
              </a:lnTo>
              <a:lnTo>
                <a:pt x="7" y="0"/>
              </a:lnTo>
              <a:lnTo>
                <a:pt x="8" y="0"/>
              </a:lnTo>
              <a:lnTo>
                <a:pt x="10" y="1"/>
              </a:lnTo>
              <a:lnTo>
                <a:pt x="11" y="1"/>
              </a:lnTo>
              <a:lnTo>
                <a:pt x="12" y="0"/>
              </a:lnTo>
              <a:lnTo>
                <a:pt x="13" y="0"/>
              </a:lnTo>
              <a:lnTo>
                <a:pt x="14" y="0"/>
              </a:lnTo>
              <a:lnTo>
                <a:pt x="15" y="1"/>
              </a:lnTo>
              <a:lnTo>
                <a:pt x="17" y="1"/>
              </a:lnTo>
              <a:lnTo>
                <a:pt x="19" y="1"/>
              </a:lnTo>
              <a:lnTo>
                <a:pt x="20" y="1"/>
              </a:lnTo>
              <a:lnTo>
                <a:pt x="21" y="2"/>
              </a:lnTo>
              <a:lnTo>
                <a:pt x="22" y="2"/>
              </a:lnTo>
              <a:lnTo>
                <a:pt x="23" y="2"/>
              </a:lnTo>
              <a:lnTo>
                <a:pt x="24" y="2"/>
              </a:lnTo>
              <a:lnTo>
                <a:pt x="25" y="3"/>
              </a:lnTo>
              <a:lnTo>
                <a:pt x="26" y="3"/>
              </a:lnTo>
              <a:lnTo>
                <a:pt x="27" y="3"/>
              </a:lnTo>
              <a:lnTo>
                <a:pt x="28" y="4"/>
              </a:lnTo>
              <a:lnTo>
                <a:pt x="29" y="4"/>
              </a:lnTo>
              <a:lnTo>
                <a:pt x="30" y="4"/>
              </a:lnTo>
              <a:lnTo>
                <a:pt x="31" y="5"/>
              </a:lnTo>
              <a:lnTo>
                <a:pt x="32" y="6"/>
              </a:lnTo>
              <a:lnTo>
                <a:pt x="33" y="7"/>
              </a:lnTo>
              <a:lnTo>
                <a:pt x="33" y="8"/>
              </a:lnTo>
              <a:lnTo>
                <a:pt x="34" y="9"/>
              </a:lnTo>
              <a:lnTo>
                <a:pt x="34" y="10"/>
              </a:lnTo>
              <a:lnTo>
                <a:pt x="34" y="12"/>
              </a:lnTo>
              <a:lnTo>
                <a:pt x="34" y="13"/>
              </a:lnTo>
              <a:lnTo>
                <a:pt x="34" y="14"/>
              </a:lnTo>
              <a:lnTo>
                <a:pt x="34" y="15"/>
              </a:lnTo>
              <a:lnTo>
                <a:pt x="35" y="16"/>
              </a:lnTo>
              <a:lnTo>
                <a:pt x="34" y="17"/>
              </a:lnTo>
              <a:lnTo>
                <a:pt x="34" y="18"/>
              </a:lnTo>
              <a:lnTo>
                <a:pt x="34" y="19"/>
              </a:lnTo>
              <a:lnTo>
                <a:pt x="34" y="20"/>
              </a:lnTo>
              <a:lnTo>
                <a:pt x="35" y="21"/>
              </a:lnTo>
              <a:lnTo>
                <a:pt x="36" y="23"/>
              </a:lnTo>
              <a:lnTo>
                <a:pt x="35" y="24"/>
              </a:lnTo>
              <a:lnTo>
                <a:pt x="34" y="25"/>
              </a:lnTo>
              <a:lnTo>
                <a:pt x="33" y="26"/>
              </a:lnTo>
              <a:lnTo>
                <a:pt x="32" y="26"/>
              </a:lnTo>
              <a:lnTo>
                <a:pt x="31" y="27"/>
              </a:lnTo>
              <a:lnTo>
                <a:pt x="30" y="27"/>
              </a:lnTo>
              <a:lnTo>
                <a:pt x="30" y="29"/>
              </a:lnTo>
              <a:lnTo>
                <a:pt x="30" y="30"/>
              </a:lnTo>
              <a:lnTo>
                <a:pt x="29" y="30"/>
              </a:lnTo>
              <a:lnTo>
                <a:pt x="28" y="31"/>
              </a:lnTo>
              <a:lnTo>
                <a:pt x="27" y="32"/>
              </a:lnTo>
              <a:lnTo>
                <a:pt x="26" y="31"/>
              </a:lnTo>
              <a:lnTo>
                <a:pt x="26" y="30"/>
              </a:lnTo>
              <a:lnTo>
                <a:pt x="25" y="30"/>
              </a:lnTo>
              <a:lnTo>
                <a:pt x="24" y="29"/>
              </a:lnTo>
              <a:lnTo>
                <a:pt x="23" y="28"/>
              </a:lnTo>
              <a:lnTo>
                <a:pt x="22" y="28"/>
              </a:lnTo>
              <a:lnTo>
                <a:pt x="21" y="28"/>
              </a:lnTo>
              <a:lnTo>
                <a:pt x="20" y="27"/>
              </a:lnTo>
              <a:lnTo>
                <a:pt x="18" y="27"/>
              </a:lnTo>
              <a:lnTo>
                <a:pt x="17" y="27"/>
              </a:lnTo>
              <a:lnTo>
                <a:pt x="16" y="28"/>
              </a:lnTo>
              <a:lnTo>
                <a:pt x="15" y="27"/>
              </a:lnTo>
              <a:lnTo>
                <a:pt x="14" y="25"/>
              </a:lnTo>
              <a:lnTo>
                <a:pt x="14" y="24"/>
              </a:lnTo>
              <a:lnTo>
                <a:pt x="13" y="23"/>
              </a:lnTo>
              <a:lnTo>
                <a:pt x="12" y="23"/>
              </a:lnTo>
              <a:lnTo>
                <a:pt x="12" y="22"/>
              </a:lnTo>
              <a:lnTo>
                <a:pt x="11" y="21"/>
              </a:lnTo>
              <a:lnTo>
                <a:pt x="11" y="20"/>
              </a:lnTo>
              <a:lnTo>
                <a:pt x="10" y="19"/>
              </a:lnTo>
              <a:lnTo>
                <a:pt x="10" y="18"/>
              </a:lnTo>
              <a:lnTo>
                <a:pt x="9" y="17"/>
              </a:lnTo>
              <a:lnTo>
                <a:pt x="8" y="16"/>
              </a:lnTo>
              <a:lnTo>
                <a:pt x="7" y="16"/>
              </a:lnTo>
              <a:lnTo>
                <a:pt x="6" y="15"/>
              </a:lnTo>
              <a:lnTo>
                <a:pt x="5" y="15"/>
              </a:lnTo>
              <a:lnTo>
                <a:pt x="4" y="14"/>
              </a:lnTo>
              <a:lnTo>
                <a:pt x="4" y="13"/>
              </a:lnTo>
              <a:lnTo>
                <a:pt x="3" y="12"/>
              </a:lnTo>
              <a:lnTo>
                <a:pt x="2" y="10"/>
              </a:lnTo>
              <a:lnTo>
                <a:pt x="1" y="9"/>
              </a:lnTo>
              <a:lnTo>
                <a:pt x="1" y="8"/>
              </a:lnTo>
              <a:lnTo>
                <a:pt x="1" y="7"/>
              </a:lnTo>
              <a:lnTo>
                <a:pt x="1" y="6"/>
              </a:lnTo>
              <a:lnTo>
                <a:pt x="1" y="4"/>
              </a:lnTo>
              <a:lnTo>
                <a:pt x="0" y="3"/>
              </a:lnTo>
              <a:lnTo>
                <a:pt x="1"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568960</xdr:colOff>
      <xdr:row>18</xdr:row>
      <xdr:rowOff>38100</xdr:rowOff>
    </xdr:from>
    <xdr:to>
      <xdr:col>8</xdr:col>
      <xdr:colOff>182880</xdr:colOff>
      <xdr:row>19</xdr:row>
      <xdr:rowOff>85725</xdr:rowOff>
    </xdr:to>
    <xdr:sp>
      <xdr:nvSpPr>
        <xdr:cNvPr id="2185351" name="Freeform 116"/>
        <xdr:cNvSpPr/>
      </xdr:nvSpPr>
      <xdr:spPr>
        <a:xfrm>
          <a:off x="5354320" y="2894965"/>
          <a:ext cx="264160" cy="200025"/>
        </a:xfrm>
        <a:custGeom>
          <a:avLst/>
          <a:gdLst>
            <a:gd name="txL" fmla="*/ 0 w 26"/>
            <a:gd name="txT" fmla="*/ 0 h 22"/>
            <a:gd name="txR" fmla="*/ 26 w 26"/>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2">
              <a:moveTo>
                <a:pt x="1" y="16"/>
              </a:moveTo>
              <a:lnTo>
                <a:pt x="1" y="16"/>
              </a:lnTo>
              <a:lnTo>
                <a:pt x="3" y="15"/>
              </a:lnTo>
              <a:lnTo>
                <a:pt x="3" y="14"/>
              </a:lnTo>
              <a:lnTo>
                <a:pt x="3" y="13"/>
              </a:lnTo>
              <a:lnTo>
                <a:pt x="4" y="13"/>
              </a:lnTo>
              <a:lnTo>
                <a:pt x="5" y="12"/>
              </a:lnTo>
              <a:lnTo>
                <a:pt x="6" y="11"/>
              </a:lnTo>
              <a:lnTo>
                <a:pt x="7" y="11"/>
              </a:lnTo>
              <a:lnTo>
                <a:pt x="8" y="9"/>
              </a:lnTo>
              <a:lnTo>
                <a:pt x="7" y="8"/>
              </a:lnTo>
              <a:lnTo>
                <a:pt x="6" y="7"/>
              </a:lnTo>
              <a:lnTo>
                <a:pt x="5" y="6"/>
              </a:lnTo>
              <a:lnTo>
                <a:pt x="6" y="5"/>
              </a:lnTo>
              <a:lnTo>
                <a:pt x="7" y="5"/>
              </a:lnTo>
              <a:lnTo>
                <a:pt x="9" y="5"/>
              </a:lnTo>
              <a:lnTo>
                <a:pt x="10" y="4"/>
              </a:lnTo>
              <a:lnTo>
                <a:pt x="11" y="4"/>
              </a:lnTo>
              <a:lnTo>
                <a:pt x="12" y="3"/>
              </a:lnTo>
              <a:lnTo>
                <a:pt x="13" y="3"/>
              </a:lnTo>
              <a:lnTo>
                <a:pt x="14" y="3"/>
              </a:lnTo>
              <a:lnTo>
                <a:pt x="15" y="2"/>
              </a:lnTo>
              <a:lnTo>
                <a:pt x="16" y="1"/>
              </a:lnTo>
              <a:lnTo>
                <a:pt x="16" y="0"/>
              </a:lnTo>
              <a:lnTo>
                <a:pt x="17" y="2"/>
              </a:lnTo>
              <a:lnTo>
                <a:pt x="18" y="3"/>
              </a:lnTo>
              <a:lnTo>
                <a:pt x="19" y="3"/>
              </a:lnTo>
              <a:lnTo>
                <a:pt x="20" y="4"/>
              </a:lnTo>
              <a:lnTo>
                <a:pt x="21" y="4"/>
              </a:lnTo>
              <a:lnTo>
                <a:pt x="22" y="5"/>
              </a:lnTo>
              <a:lnTo>
                <a:pt x="23" y="6"/>
              </a:lnTo>
              <a:lnTo>
                <a:pt x="24" y="6"/>
              </a:lnTo>
              <a:lnTo>
                <a:pt x="25" y="7"/>
              </a:lnTo>
              <a:lnTo>
                <a:pt x="25" y="8"/>
              </a:lnTo>
              <a:lnTo>
                <a:pt x="25" y="9"/>
              </a:lnTo>
              <a:lnTo>
                <a:pt x="26" y="10"/>
              </a:lnTo>
              <a:lnTo>
                <a:pt x="26" y="12"/>
              </a:lnTo>
              <a:lnTo>
                <a:pt x="25" y="12"/>
              </a:lnTo>
              <a:lnTo>
                <a:pt x="24" y="13"/>
              </a:lnTo>
              <a:lnTo>
                <a:pt x="23" y="13"/>
              </a:lnTo>
              <a:lnTo>
                <a:pt x="22" y="13"/>
              </a:lnTo>
              <a:lnTo>
                <a:pt x="20" y="13"/>
              </a:lnTo>
              <a:lnTo>
                <a:pt x="19" y="12"/>
              </a:lnTo>
              <a:lnTo>
                <a:pt x="18" y="12"/>
              </a:lnTo>
              <a:lnTo>
                <a:pt x="17" y="13"/>
              </a:lnTo>
              <a:lnTo>
                <a:pt x="18" y="14"/>
              </a:lnTo>
              <a:lnTo>
                <a:pt x="18" y="15"/>
              </a:lnTo>
              <a:lnTo>
                <a:pt x="19" y="16"/>
              </a:lnTo>
              <a:lnTo>
                <a:pt x="20" y="17"/>
              </a:lnTo>
              <a:lnTo>
                <a:pt x="18" y="18"/>
              </a:lnTo>
              <a:lnTo>
                <a:pt x="17" y="17"/>
              </a:lnTo>
              <a:lnTo>
                <a:pt x="16" y="16"/>
              </a:lnTo>
              <a:lnTo>
                <a:pt x="15" y="17"/>
              </a:lnTo>
              <a:lnTo>
                <a:pt x="14" y="17"/>
              </a:lnTo>
              <a:lnTo>
                <a:pt x="13" y="18"/>
              </a:lnTo>
              <a:lnTo>
                <a:pt x="12" y="19"/>
              </a:lnTo>
              <a:lnTo>
                <a:pt x="10" y="19"/>
              </a:lnTo>
              <a:lnTo>
                <a:pt x="9" y="18"/>
              </a:lnTo>
              <a:lnTo>
                <a:pt x="8" y="18"/>
              </a:lnTo>
              <a:lnTo>
                <a:pt x="7" y="19"/>
              </a:lnTo>
              <a:lnTo>
                <a:pt x="6" y="19"/>
              </a:lnTo>
              <a:lnTo>
                <a:pt x="5" y="20"/>
              </a:lnTo>
              <a:lnTo>
                <a:pt x="4" y="21"/>
              </a:lnTo>
              <a:lnTo>
                <a:pt x="4" y="22"/>
              </a:lnTo>
              <a:lnTo>
                <a:pt x="2" y="21"/>
              </a:lnTo>
              <a:lnTo>
                <a:pt x="1" y="20"/>
              </a:lnTo>
              <a:lnTo>
                <a:pt x="1" y="18"/>
              </a:lnTo>
              <a:lnTo>
                <a:pt x="0" y="17"/>
              </a:lnTo>
              <a:lnTo>
                <a:pt x="0" y="16"/>
              </a:lnTo>
              <a:lnTo>
                <a:pt x="1"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365760</xdr:colOff>
      <xdr:row>15</xdr:row>
      <xdr:rowOff>0</xdr:rowOff>
    </xdr:from>
    <xdr:to>
      <xdr:col>7</xdr:col>
      <xdr:colOff>568960</xdr:colOff>
      <xdr:row>16</xdr:row>
      <xdr:rowOff>47625</xdr:rowOff>
    </xdr:to>
    <xdr:sp>
      <xdr:nvSpPr>
        <xdr:cNvPr id="2185352" name="Freeform 117"/>
        <xdr:cNvSpPr/>
      </xdr:nvSpPr>
      <xdr:spPr>
        <a:xfrm>
          <a:off x="5151120" y="2399665"/>
          <a:ext cx="203200" cy="200025"/>
        </a:xfrm>
        <a:custGeom>
          <a:avLst/>
          <a:gdLst>
            <a:gd name="txL" fmla="*/ 0 w 20"/>
            <a:gd name="txT" fmla="*/ 0 h 22"/>
            <a:gd name="txR" fmla="*/ 20 w 20"/>
            <a:gd name="txB" fmla="*/ 22 h 22"/>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0" h="22">
              <a:moveTo>
                <a:pt x="0" y="8"/>
              </a:moveTo>
              <a:lnTo>
                <a:pt x="1" y="8"/>
              </a:lnTo>
              <a:lnTo>
                <a:pt x="2" y="7"/>
              </a:lnTo>
              <a:lnTo>
                <a:pt x="3" y="7"/>
              </a:lnTo>
              <a:lnTo>
                <a:pt x="3" y="6"/>
              </a:lnTo>
              <a:lnTo>
                <a:pt x="3" y="4"/>
              </a:lnTo>
              <a:lnTo>
                <a:pt x="4" y="4"/>
              </a:lnTo>
              <a:lnTo>
                <a:pt x="5" y="3"/>
              </a:lnTo>
              <a:lnTo>
                <a:pt x="6" y="3"/>
              </a:lnTo>
              <a:lnTo>
                <a:pt x="7" y="2"/>
              </a:lnTo>
              <a:lnTo>
                <a:pt x="8" y="1"/>
              </a:lnTo>
              <a:lnTo>
                <a:pt x="9" y="0"/>
              </a:lnTo>
              <a:lnTo>
                <a:pt x="9" y="2"/>
              </a:lnTo>
              <a:lnTo>
                <a:pt x="10" y="3"/>
              </a:lnTo>
              <a:lnTo>
                <a:pt x="11" y="4"/>
              </a:lnTo>
              <a:lnTo>
                <a:pt x="11" y="5"/>
              </a:lnTo>
              <a:lnTo>
                <a:pt x="12" y="6"/>
              </a:lnTo>
              <a:lnTo>
                <a:pt x="13" y="6"/>
              </a:lnTo>
              <a:lnTo>
                <a:pt x="14" y="7"/>
              </a:lnTo>
              <a:lnTo>
                <a:pt x="14" y="8"/>
              </a:lnTo>
              <a:lnTo>
                <a:pt x="15" y="9"/>
              </a:lnTo>
              <a:lnTo>
                <a:pt x="16" y="10"/>
              </a:lnTo>
              <a:lnTo>
                <a:pt x="17" y="10"/>
              </a:lnTo>
              <a:lnTo>
                <a:pt x="18" y="11"/>
              </a:lnTo>
              <a:lnTo>
                <a:pt x="18" y="12"/>
              </a:lnTo>
              <a:lnTo>
                <a:pt x="18" y="13"/>
              </a:lnTo>
              <a:lnTo>
                <a:pt x="19" y="14"/>
              </a:lnTo>
              <a:lnTo>
                <a:pt x="20" y="16"/>
              </a:lnTo>
              <a:lnTo>
                <a:pt x="19" y="18"/>
              </a:lnTo>
              <a:lnTo>
                <a:pt x="18" y="17"/>
              </a:lnTo>
              <a:lnTo>
                <a:pt x="16" y="17"/>
              </a:lnTo>
              <a:lnTo>
                <a:pt x="15" y="17"/>
              </a:lnTo>
              <a:lnTo>
                <a:pt x="14" y="17"/>
              </a:lnTo>
              <a:lnTo>
                <a:pt x="13" y="17"/>
              </a:lnTo>
              <a:lnTo>
                <a:pt x="12" y="17"/>
              </a:lnTo>
              <a:lnTo>
                <a:pt x="11" y="17"/>
              </a:lnTo>
              <a:lnTo>
                <a:pt x="10" y="16"/>
              </a:lnTo>
              <a:lnTo>
                <a:pt x="9" y="16"/>
              </a:lnTo>
              <a:lnTo>
                <a:pt x="8" y="17"/>
              </a:lnTo>
              <a:lnTo>
                <a:pt x="7" y="18"/>
              </a:lnTo>
              <a:lnTo>
                <a:pt x="7" y="19"/>
              </a:lnTo>
              <a:lnTo>
                <a:pt x="7" y="20"/>
              </a:lnTo>
              <a:lnTo>
                <a:pt x="7" y="21"/>
              </a:lnTo>
              <a:lnTo>
                <a:pt x="7" y="22"/>
              </a:lnTo>
              <a:lnTo>
                <a:pt x="6" y="22"/>
              </a:lnTo>
              <a:lnTo>
                <a:pt x="4" y="22"/>
              </a:lnTo>
              <a:lnTo>
                <a:pt x="3" y="22"/>
              </a:lnTo>
              <a:lnTo>
                <a:pt x="2" y="22"/>
              </a:lnTo>
              <a:lnTo>
                <a:pt x="2" y="21"/>
              </a:lnTo>
              <a:lnTo>
                <a:pt x="2" y="20"/>
              </a:lnTo>
              <a:lnTo>
                <a:pt x="2" y="19"/>
              </a:lnTo>
              <a:lnTo>
                <a:pt x="1" y="17"/>
              </a:lnTo>
              <a:lnTo>
                <a:pt x="1" y="15"/>
              </a:lnTo>
              <a:lnTo>
                <a:pt x="1" y="14"/>
              </a:lnTo>
              <a:lnTo>
                <a:pt x="1" y="13"/>
              </a:lnTo>
              <a:lnTo>
                <a:pt x="1" y="12"/>
              </a:lnTo>
              <a:lnTo>
                <a:pt x="0" y="10"/>
              </a:lnTo>
              <a:lnTo>
                <a:pt x="0" y="9"/>
              </a:lnTo>
              <a:lnTo>
                <a:pt x="0" y="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457200</xdr:colOff>
      <xdr:row>16</xdr:row>
      <xdr:rowOff>47625</xdr:rowOff>
    </xdr:from>
    <xdr:to>
      <xdr:col>7</xdr:col>
      <xdr:colOff>50800</xdr:colOff>
      <xdr:row>17</xdr:row>
      <xdr:rowOff>76200</xdr:rowOff>
    </xdr:to>
    <xdr:sp>
      <xdr:nvSpPr>
        <xdr:cNvPr id="2185353" name="Freeform 118"/>
        <xdr:cNvSpPr/>
      </xdr:nvSpPr>
      <xdr:spPr>
        <a:xfrm>
          <a:off x="4592320" y="2599690"/>
          <a:ext cx="243840" cy="180975"/>
        </a:xfrm>
        <a:custGeom>
          <a:avLst/>
          <a:gdLst>
            <a:gd name="txL" fmla="*/ 0 w 24"/>
            <a:gd name="txT" fmla="*/ 0 h 19"/>
            <a:gd name="txR" fmla="*/ 24 w 24"/>
            <a:gd name="txB" fmla="*/ 19 h 19"/>
          </a:gdLst>
          <a:ahLst/>
          <a:cxnLst>
            <a:cxn ang="0">
              <a:pos x="0"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4" h="19">
              <a:moveTo>
                <a:pt x="0" y="1"/>
              </a:moveTo>
              <a:lnTo>
                <a:pt x="1" y="1"/>
              </a:lnTo>
              <a:lnTo>
                <a:pt x="2" y="1"/>
              </a:lnTo>
              <a:lnTo>
                <a:pt x="3" y="0"/>
              </a:lnTo>
              <a:lnTo>
                <a:pt x="4" y="0"/>
              </a:lnTo>
              <a:lnTo>
                <a:pt x="5" y="0"/>
              </a:lnTo>
              <a:lnTo>
                <a:pt x="5" y="2"/>
              </a:lnTo>
              <a:lnTo>
                <a:pt x="6" y="3"/>
              </a:lnTo>
              <a:lnTo>
                <a:pt x="7" y="3"/>
              </a:lnTo>
              <a:lnTo>
                <a:pt x="8" y="3"/>
              </a:lnTo>
              <a:lnTo>
                <a:pt x="9" y="3"/>
              </a:lnTo>
              <a:lnTo>
                <a:pt x="9" y="4"/>
              </a:lnTo>
              <a:lnTo>
                <a:pt x="9" y="5"/>
              </a:lnTo>
              <a:lnTo>
                <a:pt x="9" y="6"/>
              </a:lnTo>
              <a:lnTo>
                <a:pt x="10" y="7"/>
              </a:lnTo>
              <a:lnTo>
                <a:pt x="10" y="8"/>
              </a:lnTo>
              <a:lnTo>
                <a:pt x="11" y="8"/>
              </a:lnTo>
              <a:lnTo>
                <a:pt x="12" y="8"/>
              </a:lnTo>
              <a:lnTo>
                <a:pt x="13" y="9"/>
              </a:lnTo>
              <a:lnTo>
                <a:pt x="14" y="9"/>
              </a:lnTo>
              <a:lnTo>
                <a:pt x="15" y="9"/>
              </a:lnTo>
              <a:lnTo>
                <a:pt x="16" y="9"/>
              </a:lnTo>
              <a:lnTo>
                <a:pt x="17" y="9"/>
              </a:lnTo>
              <a:lnTo>
                <a:pt x="18" y="9"/>
              </a:lnTo>
              <a:lnTo>
                <a:pt x="19" y="8"/>
              </a:lnTo>
              <a:lnTo>
                <a:pt x="20" y="8"/>
              </a:lnTo>
              <a:lnTo>
                <a:pt x="21" y="7"/>
              </a:lnTo>
              <a:lnTo>
                <a:pt x="22" y="7"/>
              </a:lnTo>
              <a:lnTo>
                <a:pt x="23" y="8"/>
              </a:lnTo>
              <a:lnTo>
                <a:pt x="24" y="9"/>
              </a:lnTo>
              <a:lnTo>
                <a:pt x="24" y="10"/>
              </a:lnTo>
              <a:lnTo>
                <a:pt x="22" y="11"/>
              </a:lnTo>
              <a:lnTo>
                <a:pt x="20" y="12"/>
              </a:lnTo>
              <a:lnTo>
                <a:pt x="19" y="12"/>
              </a:lnTo>
              <a:lnTo>
                <a:pt x="18" y="13"/>
              </a:lnTo>
              <a:lnTo>
                <a:pt x="18" y="14"/>
              </a:lnTo>
              <a:lnTo>
                <a:pt x="17" y="15"/>
              </a:lnTo>
              <a:lnTo>
                <a:pt x="16" y="16"/>
              </a:lnTo>
              <a:lnTo>
                <a:pt x="16" y="17"/>
              </a:lnTo>
              <a:lnTo>
                <a:pt x="15" y="18"/>
              </a:lnTo>
              <a:lnTo>
                <a:pt x="15" y="19"/>
              </a:lnTo>
              <a:lnTo>
                <a:pt x="14" y="19"/>
              </a:lnTo>
              <a:lnTo>
                <a:pt x="13" y="18"/>
              </a:lnTo>
              <a:lnTo>
                <a:pt x="12" y="18"/>
              </a:lnTo>
              <a:lnTo>
                <a:pt x="11" y="16"/>
              </a:lnTo>
              <a:lnTo>
                <a:pt x="10" y="15"/>
              </a:lnTo>
              <a:lnTo>
                <a:pt x="9" y="14"/>
              </a:lnTo>
              <a:lnTo>
                <a:pt x="9" y="13"/>
              </a:lnTo>
              <a:lnTo>
                <a:pt x="8" y="12"/>
              </a:lnTo>
              <a:lnTo>
                <a:pt x="7" y="11"/>
              </a:lnTo>
              <a:lnTo>
                <a:pt x="6" y="10"/>
              </a:lnTo>
              <a:lnTo>
                <a:pt x="5" y="9"/>
              </a:lnTo>
              <a:lnTo>
                <a:pt x="4" y="8"/>
              </a:lnTo>
              <a:lnTo>
                <a:pt x="4" y="7"/>
              </a:lnTo>
              <a:lnTo>
                <a:pt x="3" y="6"/>
              </a:lnTo>
              <a:lnTo>
                <a:pt x="2" y="5"/>
              </a:lnTo>
              <a:lnTo>
                <a:pt x="2" y="4"/>
              </a:lnTo>
              <a:lnTo>
                <a:pt x="1" y="3"/>
              </a:lnTo>
              <a:lnTo>
                <a:pt x="0" y="2"/>
              </a:lnTo>
              <a:lnTo>
                <a:pt x="0" y="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558800</xdr:colOff>
      <xdr:row>17</xdr:row>
      <xdr:rowOff>114300</xdr:rowOff>
    </xdr:from>
    <xdr:to>
      <xdr:col>8</xdr:col>
      <xdr:colOff>91440</xdr:colOff>
      <xdr:row>18</xdr:row>
      <xdr:rowOff>85725</xdr:rowOff>
    </xdr:to>
    <xdr:sp>
      <xdr:nvSpPr>
        <xdr:cNvPr id="2185354" name="Freeform 119"/>
        <xdr:cNvSpPr/>
      </xdr:nvSpPr>
      <xdr:spPr>
        <a:xfrm>
          <a:off x="5344160" y="2818765"/>
          <a:ext cx="182880" cy="123825"/>
        </a:xfrm>
        <a:custGeom>
          <a:avLst/>
          <a:gdLst>
            <a:gd name="txL" fmla="*/ 0 w 18"/>
            <a:gd name="txT" fmla="*/ 0 h 14"/>
            <a:gd name="txR" fmla="*/ 18 w 18"/>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8" h="14">
              <a:moveTo>
                <a:pt x="1" y="6"/>
              </a:moveTo>
              <a:lnTo>
                <a:pt x="2" y="6"/>
              </a:lnTo>
              <a:lnTo>
                <a:pt x="3" y="5"/>
              </a:lnTo>
              <a:lnTo>
                <a:pt x="4" y="4"/>
              </a:lnTo>
              <a:lnTo>
                <a:pt x="5" y="3"/>
              </a:lnTo>
              <a:lnTo>
                <a:pt x="6" y="3"/>
              </a:lnTo>
              <a:lnTo>
                <a:pt x="7" y="2"/>
              </a:lnTo>
              <a:lnTo>
                <a:pt x="8" y="1"/>
              </a:lnTo>
              <a:lnTo>
                <a:pt x="10" y="1"/>
              </a:lnTo>
              <a:lnTo>
                <a:pt x="11" y="0"/>
              </a:lnTo>
              <a:lnTo>
                <a:pt x="13" y="1"/>
              </a:lnTo>
              <a:lnTo>
                <a:pt x="14" y="1"/>
              </a:lnTo>
              <a:lnTo>
                <a:pt x="15" y="2"/>
              </a:lnTo>
              <a:lnTo>
                <a:pt x="16" y="2"/>
              </a:lnTo>
              <a:lnTo>
                <a:pt x="16" y="4"/>
              </a:lnTo>
              <a:lnTo>
                <a:pt x="16" y="5"/>
              </a:lnTo>
              <a:lnTo>
                <a:pt x="16" y="6"/>
              </a:lnTo>
              <a:lnTo>
                <a:pt x="17" y="6"/>
              </a:lnTo>
              <a:lnTo>
                <a:pt x="18" y="8"/>
              </a:lnTo>
              <a:lnTo>
                <a:pt x="17" y="9"/>
              </a:lnTo>
              <a:lnTo>
                <a:pt x="17" y="10"/>
              </a:lnTo>
              <a:lnTo>
                <a:pt x="16" y="11"/>
              </a:lnTo>
              <a:lnTo>
                <a:pt x="15" y="12"/>
              </a:lnTo>
              <a:lnTo>
                <a:pt x="14" y="12"/>
              </a:lnTo>
              <a:lnTo>
                <a:pt x="13" y="12"/>
              </a:lnTo>
              <a:lnTo>
                <a:pt x="12" y="13"/>
              </a:lnTo>
              <a:lnTo>
                <a:pt x="11" y="13"/>
              </a:lnTo>
              <a:lnTo>
                <a:pt x="10" y="14"/>
              </a:lnTo>
              <a:lnTo>
                <a:pt x="9" y="12"/>
              </a:lnTo>
              <a:lnTo>
                <a:pt x="9" y="11"/>
              </a:lnTo>
              <a:lnTo>
                <a:pt x="8" y="10"/>
              </a:lnTo>
              <a:lnTo>
                <a:pt x="8" y="9"/>
              </a:lnTo>
              <a:lnTo>
                <a:pt x="7" y="9"/>
              </a:lnTo>
              <a:lnTo>
                <a:pt x="5" y="9"/>
              </a:lnTo>
              <a:lnTo>
                <a:pt x="4" y="10"/>
              </a:lnTo>
              <a:lnTo>
                <a:pt x="3" y="11"/>
              </a:lnTo>
              <a:lnTo>
                <a:pt x="3" y="10"/>
              </a:lnTo>
              <a:lnTo>
                <a:pt x="2" y="9"/>
              </a:lnTo>
              <a:lnTo>
                <a:pt x="1" y="8"/>
              </a:lnTo>
              <a:lnTo>
                <a:pt x="0" y="7"/>
              </a:lnTo>
              <a:lnTo>
                <a:pt x="1" y="6"/>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325120</xdr:colOff>
      <xdr:row>17</xdr:row>
      <xdr:rowOff>19050</xdr:rowOff>
    </xdr:from>
    <xdr:to>
      <xdr:col>7</xdr:col>
      <xdr:colOff>558800</xdr:colOff>
      <xdr:row>18</xdr:row>
      <xdr:rowOff>76200</xdr:rowOff>
    </xdr:to>
    <xdr:sp>
      <xdr:nvSpPr>
        <xdr:cNvPr id="2185355" name="Freeform 120"/>
        <xdr:cNvSpPr/>
      </xdr:nvSpPr>
      <xdr:spPr>
        <a:xfrm>
          <a:off x="5110480" y="2723515"/>
          <a:ext cx="233680" cy="209550"/>
        </a:xfrm>
        <a:custGeom>
          <a:avLst/>
          <a:gdLst>
            <a:gd name="txL" fmla="*/ 0 w 23"/>
            <a:gd name="txT" fmla="*/ 0 h 23"/>
            <a:gd name="txR" fmla="*/ 23 w 23"/>
            <a:gd name="txB" fmla="*/ 23 h 23"/>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0"/>
            </a:cxn>
          </a:cxnLst>
          <a:rect l="txL" t="txT" r="txR" b="txB"/>
          <a:pathLst>
            <a:path w="23" h="23">
              <a:moveTo>
                <a:pt x="1" y="0"/>
              </a:moveTo>
              <a:lnTo>
                <a:pt x="1" y="0"/>
              </a:lnTo>
              <a:lnTo>
                <a:pt x="2" y="0"/>
              </a:lnTo>
              <a:lnTo>
                <a:pt x="3" y="1"/>
              </a:lnTo>
              <a:lnTo>
                <a:pt x="4" y="1"/>
              </a:lnTo>
              <a:lnTo>
                <a:pt x="5" y="2"/>
              </a:lnTo>
              <a:lnTo>
                <a:pt x="6" y="2"/>
              </a:lnTo>
              <a:lnTo>
                <a:pt x="7" y="1"/>
              </a:lnTo>
              <a:lnTo>
                <a:pt x="8" y="2"/>
              </a:lnTo>
              <a:lnTo>
                <a:pt x="9" y="2"/>
              </a:lnTo>
              <a:lnTo>
                <a:pt x="10" y="2"/>
              </a:lnTo>
              <a:lnTo>
                <a:pt x="11" y="1"/>
              </a:lnTo>
              <a:lnTo>
                <a:pt x="12" y="1"/>
              </a:lnTo>
              <a:lnTo>
                <a:pt x="13" y="0"/>
              </a:lnTo>
              <a:lnTo>
                <a:pt x="14" y="1"/>
              </a:lnTo>
              <a:lnTo>
                <a:pt x="15" y="2"/>
              </a:lnTo>
              <a:lnTo>
                <a:pt x="15" y="3"/>
              </a:lnTo>
              <a:lnTo>
                <a:pt x="16" y="4"/>
              </a:lnTo>
              <a:lnTo>
                <a:pt x="17" y="4"/>
              </a:lnTo>
              <a:lnTo>
                <a:pt x="18" y="4"/>
              </a:lnTo>
              <a:lnTo>
                <a:pt x="18" y="6"/>
              </a:lnTo>
              <a:lnTo>
                <a:pt x="17" y="6"/>
              </a:lnTo>
              <a:lnTo>
                <a:pt x="16" y="7"/>
              </a:lnTo>
              <a:lnTo>
                <a:pt x="15" y="8"/>
              </a:lnTo>
              <a:lnTo>
                <a:pt x="14" y="9"/>
              </a:lnTo>
              <a:lnTo>
                <a:pt x="15" y="10"/>
              </a:lnTo>
              <a:lnTo>
                <a:pt x="16" y="10"/>
              </a:lnTo>
              <a:lnTo>
                <a:pt x="17" y="11"/>
              </a:lnTo>
              <a:lnTo>
                <a:pt x="18" y="10"/>
              </a:lnTo>
              <a:lnTo>
                <a:pt x="19" y="11"/>
              </a:lnTo>
              <a:lnTo>
                <a:pt x="20" y="12"/>
              </a:lnTo>
              <a:lnTo>
                <a:pt x="21" y="13"/>
              </a:lnTo>
              <a:lnTo>
                <a:pt x="21" y="14"/>
              </a:lnTo>
              <a:lnTo>
                <a:pt x="22" y="15"/>
              </a:lnTo>
              <a:lnTo>
                <a:pt x="23" y="16"/>
              </a:lnTo>
              <a:lnTo>
                <a:pt x="23" y="17"/>
              </a:lnTo>
              <a:lnTo>
                <a:pt x="22" y="17"/>
              </a:lnTo>
              <a:lnTo>
                <a:pt x="21" y="18"/>
              </a:lnTo>
              <a:lnTo>
                <a:pt x="19" y="19"/>
              </a:lnTo>
              <a:lnTo>
                <a:pt x="18" y="20"/>
              </a:lnTo>
              <a:lnTo>
                <a:pt x="17" y="20"/>
              </a:lnTo>
              <a:lnTo>
                <a:pt x="16" y="20"/>
              </a:lnTo>
              <a:lnTo>
                <a:pt x="15" y="21"/>
              </a:lnTo>
              <a:lnTo>
                <a:pt x="14" y="21"/>
              </a:lnTo>
              <a:lnTo>
                <a:pt x="13" y="22"/>
              </a:lnTo>
              <a:lnTo>
                <a:pt x="12" y="22"/>
              </a:lnTo>
              <a:lnTo>
                <a:pt x="10" y="23"/>
              </a:lnTo>
              <a:lnTo>
                <a:pt x="10" y="22"/>
              </a:lnTo>
              <a:lnTo>
                <a:pt x="8" y="23"/>
              </a:lnTo>
              <a:lnTo>
                <a:pt x="8" y="22"/>
              </a:lnTo>
              <a:lnTo>
                <a:pt x="8" y="21"/>
              </a:lnTo>
              <a:lnTo>
                <a:pt x="6" y="21"/>
              </a:lnTo>
              <a:lnTo>
                <a:pt x="6" y="20"/>
              </a:lnTo>
              <a:lnTo>
                <a:pt x="6" y="19"/>
              </a:lnTo>
              <a:lnTo>
                <a:pt x="5" y="18"/>
              </a:lnTo>
              <a:lnTo>
                <a:pt x="5" y="16"/>
              </a:lnTo>
              <a:lnTo>
                <a:pt x="4" y="15"/>
              </a:lnTo>
              <a:lnTo>
                <a:pt x="4" y="14"/>
              </a:lnTo>
              <a:lnTo>
                <a:pt x="4" y="13"/>
              </a:lnTo>
              <a:lnTo>
                <a:pt x="3" y="11"/>
              </a:lnTo>
              <a:lnTo>
                <a:pt x="3" y="10"/>
              </a:lnTo>
              <a:lnTo>
                <a:pt x="2" y="8"/>
              </a:lnTo>
              <a:lnTo>
                <a:pt x="2" y="7"/>
              </a:lnTo>
              <a:lnTo>
                <a:pt x="2" y="6"/>
              </a:lnTo>
              <a:lnTo>
                <a:pt x="0" y="2"/>
              </a:lnTo>
              <a:lnTo>
                <a:pt x="0" y="0"/>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457200</xdr:colOff>
      <xdr:row>16</xdr:row>
      <xdr:rowOff>85725</xdr:rowOff>
    </xdr:from>
    <xdr:to>
      <xdr:col>8</xdr:col>
      <xdr:colOff>0</xdr:colOff>
      <xdr:row>18</xdr:row>
      <xdr:rowOff>19050</xdr:rowOff>
    </xdr:to>
    <xdr:sp>
      <xdr:nvSpPr>
        <xdr:cNvPr id="2185356" name="Freeform 121"/>
        <xdr:cNvSpPr/>
      </xdr:nvSpPr>
      <xdr:spPr>
        <a:xfrm>
          <a:off x="5242560" y="2637790"/>
          <a:ext cx="193040" cy="238125"/>
        </a:xfrm>
        <a:custGeom>
          <a:avLst/>
          <a:gdLst>
            <a:gd name="txL" fmla="*/ 0 w 19"/>
            <a:gd name="txT" fmla="*/ 0 h 26"/>
            <a:gd name="txR" fmla="*/ 19 w 19"/>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26">
              <a:moveTo>
                <a:pt x="1" y="9"/>
              </a:moveTo>
              <a:lnTo>
                <a:pt x="1" y="8"/>
              </a:lnTo>
              <a:lnTo>
                <a:pt x="2" y="8"/>
              </a:lnTo>
              <a:lnTo>
                <a:pt x="3" y="7"/>
              </a:lnTo>
              <a:lnTo>
                <a:pt x="4" y="6"/>
              </a:lnTo>
              <a:lnTo>
                <a:pt x="3" y="5"/>
              </a:lnTo>
              <a:lnTo>
                <a:pt x="3" y="3"/>
              </a:lnTo>
              <a:lnTo>
                <a:pt x="4" y="3"/>
              </a:lnTo>
              <a:lnTo>
                <a:pt x="5" y="2"/>
              </a:lnTo>
              <a:lnTo>
                <a:pt x="5" y="1"/>
              </a:lnTo>
              <a:lnTo>
                <a:pt x="6" y="0"/>
              </a:lnTo>
              <a:lnTo>
                <a:pt x="7" y="0"/>
              </a:lnTo>
              <a:lnTo>
                <a:pt x="8" y="0"/>
              </a:lnTo>
              <a:lnTo>
                <a:pt x="9" y="1"/>
              </a:lnTo>
              <a:lnTo>
                <a:pt x="10" y="2"/>
              </a:lnTo>
              <a:lnTo>
                <a:pt x="11" y="3"/>
              </a:lnTo>
              <a:lnTo>
                <a:pt x="12" y="3"/>
              </a:lnTo>
              <a:lnTo>
                <a:pt x="13" y="3"/>
              </a:lnTo>
              <a:lnTo>
                <a:pt x="15" y="3"/>
              </a:lnTo>
              <a:lnTo>
                <a:pt x="16" y="4"/>
              </a:lnTo>
              <a:lnTo>
                <a:pt x="17" y="6"/>
              </a:lnTo>
              <a:lnTo>
                <a:pt x="18" y="7"/>
              </a:lnTo>
              <a:lnTo>
                <a:pt x="18" y="8"/>
              </a:lnTo>
              <a:lnTo>
                <a:pt x="18" y="9"/>
              </a:lnTo>
              <a:lnTo>
                <a:pt x="18" y="10"/>
              </a:lnTo>
              <a:lnTo>
                <a:pt x="18" y="11"/>
              </a:lnTo>
              <a:lnTo>
                <a:pt x="19" y="13"/>
              </a:lnTo>
              <a:lnTo>
                <a:pt x="19" y="14"/>
              </a:lnTo>
              <a:lnTo>
                <a:pt x="19" y="15"/>
              </a:lnTo>
              <a:lnTo>
                <a:pt x="18" y="16"/>
              </a:lnTo>
              <a:lnTo>
                <a:pt x="18" y="18"/>
              </a:lnTo>
              <a:lnTo>
                <a:pt x="18" y="20"/>
              </a:lnTo>
              <a:lnTo>
                <a:pt x="17" y="21"/>
              </a:lnTo>
              <a:lnTo>
                <a:pt x="16" y="22"/>
              </a:lnTo>
              <a:lnTo>
                <a:pt x="15" y="22"/>
              </a:lnTo>
              <a:lnTo>
                <a:pt x="14" y="23"/>
              </a:lnTo>
              <a:lnTo>
                <a:pt x="13" y="24"/>
              </a:lnTo>
              <a:lnTo>
                <a:pt x="12" y="25"/>
              </a:lnTo>
              <a:lnTo>
                <a:pt x="10" y="26"/>
              </a:lnTo>
              <a:lnTo>
                <a:pt x="10" y="25"/>
              </a:lnTo>
              <a:lnTo>
                <a:pt x="9" y="24"/>
              </a:lnTo>
              <a:lnTo>
                <a:pt x="8" y="23"/>
              </a:lnTo>
              <a:lnTo>
                <a:pt x="8" y="22"/>
              </a:lnTo>
              <a:lnTo>
                <a:pt x="7" y="21"/>
              </a:lnTo>
              <a:lnTo>
                <a:pt x="6" y="20"/>
              </a:lnTo>
              <a:lnTo>
                <a:pt x="5" y="19"/>
              </a:lnTo>
              <a:lnTo>
                <a:pt x="4" y="20"/>
              </a:lnTo>
              <a:lnTo>
                <a:pt x="3" y="19"/>
              </a:lnTo>
              <a:lnTo>
                <a:pt x="2" y="19"/>
              </a:lnTo>
              <a:lnTo>
                <a:pt x="1" y="18"/>
              </a:lnTo>
              <a:lnTo>
                <a:pt x="2" y="17"/>
              </a:lnTo>
              <a:lnTo>
                <a:pt x="3" y="16"/>
              </a:lnTo>
              <a:lnTo>
                <a:pt x="4" y="15"/>
              </a:lnTo>
              <a:lnTo>
                <a:pt x="5" y="15"/>
              </a:lnTo>
              <a:lnTo>
                <a:pt x="5" y="13"/>
              </a:lnTo>
              <a:lnTo>
                <a:pt x="4" y="13"/>
              </a:lnTo>
              <a:lnTo>
                <a:pt x="3" y="13"/>
              </a:lnTo>
              <a:lnTo>
                <a:pt x="2" y="12"/>
              </a:lnTo>
              <a:lnTo>
                <a:pt x="2" y="11"/>
              </a:lnTo>
              <a:lnTo>
                <a:pt x="1" y="10"/>
              </a:lnTo>
              <a:lnTo>
                <a:pt x="0" y="9"/>
              </a:lnTo>
              <a:lnTo>
                <a:pt x="1"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548640</xdr:colOff>
      <xdr:row>16</xdr:row>
      <xdr:rowOff>28575</xdr:rowOff>
    </xdr:from>
    <xdr:to>
      <xdr:col>7</xdr:col>
      <xdr:colOff>243840</xdr:colOff>
      <xdr:row>17</xdr:row>
      <xdr:rowOff>47625</xdr:rowOff>
    </xdr:to>
    <xdr:sp>
      <xdr:nvSpPr>
        <xdr:cNvPr id="2185357" name="Freeform 122"/>
        <xdr:cNvSpPr/>
      </xdr:nvSpPr>
      <xdr:spPr>
        <a:xfrm>
          <a:off x="4683760" y="2580640"/>
          <a:ext cx="345440" cy="171450"/>
        </a:xfrm>
        <a:custGeom>
          <a:avLst/>
          <a:gdLst>
            <a:gd name="txL" fmla="*/ 0 w 34"/>
            <a:gd name="txT" fmla="*/ 0 h 18"/>
            <a:gd name="txR" fmla="*/ 34 w 34"/>
            <a:gd name="txB" fmla="*/ 18 h 18"/>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34" h="18">
              <a:moveTo>
                <a:pt x="1" y="6"/>
              </a:moveTo>
              <a:lnTo>
                <a:pt x="1" y="6"/>
              </a:lnTo>
              <a:lnTo>
                <a:pt x="2" y="6"/>
              </a:lnTo>
              <a:lnTo>
                <a:pt x="3" y="6"/>
              </a:lnTo>
              <a:lnTo>
                <a:pt x="3" y="5"/>
              </a:lnTo>
              <a:lnTo>
                <a:pt x="3" y="4"/>
              </a:lnTo>
              <a:lnTo>
                <a:pt x="4" y="3"/>
              </a:lnTo>
              <a:lnTo>
                <a:pt x="4" y="1"/>
              </a:lnTo>
              <a:lnTo>
                <a:pt x="5" y="1"/>
              </a:lnTo>
              <a:lnTo>
                <a:pt x="6" y="0"/>
              </a:lnTo>
              <a:lnTo>
                <a:pt x="8" y="0"/>
              </a:lnTo>
              <a:lnTo>
                <a:pt x="9" y="0"/>
              </a:lnTo>
              <a:lnTo>
                <a:pt x="10" y="0"/>
              </a:lnTo>
              <a:lnTo>
                <a:pt x="12" y="0"/>
              </a:lnTo>
              <a:lnTo>
                <a:pt x="13" y="0"/>
              </a:lnTo>
              <a:lnTo>
                <a:pt x="14" y="0"/>
              </a:lnTo>
              <a:lnTo>
                <a:pt x="15" y="1"/>
              </a:lnTo>
              <a:lnTo>
                <a:pt x="15" y="2"/>
              </a:lnTo>
              <a:lnTo>
                <a:pt x="16" y="3"/>
              </a:lnTo>
              <a:lnTo>
                <a:pt x="17" y="4"/>
              </a:lnTo>
              <a:lnTo>
                <a:pt x="18" y="4"/>
              </a:lnTo>
              <a:lnTo>
                <a:pt x="19" y="6"/>
              </a:lnTo>
              <a:lnTo>
                <a:pt x="20" y="5"/>
              </a:lnTo>
              <a:lnTo>
                <a:pt x="21" y="5"/>
              </a:lnTo>
              <a:lnTo>
                <a:pt x="21" y="6"/>
              </a:lnTo>
              <a:lnTo>
                <a:pt x="22" y="7"/>
              </a:lnTo>
              <a:lnTo>
                <a:pt x="23" y="8"/>
              </a:lnTo>
              <a:lnTo>
                <a:pt x="24" y="9"/>
              </a:lnTo>
              <a:lnTo>
                <a:pt x="25" y="9"/>
              </a:lnTo>
              <a:lnTo>
                <a:pt x="26" y="9"/>
              </a:lnTo>
              <a:lnTo>
                <a:pt x="27" y="8"/>
              </a:lnTo>
              <a:lnTo>
                <a:pt x="28" y="8"/>
              </a:lnTo>
              <a:lnTo>
                <a:pt x="29" y="8"/>
              </a:lnTo>
              <a:lnTo>
                <a:pt x="30" y="8"/>
              </a:lnTo>
              <a:lnTo>
                <a:pt x="32" y="8"/>
              </a:lnTo>
              <a:lnTo>
                <a:pt x="33" y="9"/>
              </a:lnTo>
              <a:lnTo>
                <a:pt x="33" y="10"/>
              </a:lnTo>
              <a:lnTo>
                <a:pt x="34" y="11"/>
              </a:lnTo>
              <a:lnTo>
                <a:pt x="34" y="12"/>
              </a:lnTo>
              <a:lnTo>
                <a:pt x="33" y="13"/>
              </a:lnTo>
              <a:lnTo>
                <a:pt x="33" y="15"/>
              </a:lnTo>
              <a:lnTo>
                <a:pt x="34" y="16"/>
              </a:lnTo>
              <a:lnTo>
                <a:pt x="32" y="17"/>
              </a:lnTo>
              <a:lnTo>
                <a:pt x="31" y="17"/>
              </a:lnTo>
              <a:lnTo>
                <a:pt x="30" y="18"/>
              </a:lnTo>
              <a:lnTo>
                <a:pt x="29" y="18"/>
              </a:lnTo>
              <a:lnTo>
                <a:pt x="28" y="17"/>
              </a:lnTo>
              <a:lnTo>
                <a:pt x="27" y="16"/>
              </a:lnTo>
              <a:lnTo>
                <a:pt x="26" y="15"/>
              </a:lnTo>
              <a:lnTo>
                <a:pt x="25" y="14"/>
              </a:lnTo>
              <a:lnTo>
                <a:pt x="24" y="14"/>
              </a:lnTo>
              <a:lnTo>
                <a:pt x="23" y="15"/>
              </a:lnTo>
              <a:lnTo>
                <a:pt x="22" y="14"/>
              </a:lnTo>
              <a:lnTo>
                <a:pt x="21" y="15"/>
              </a:lnTo>
              <a:lnTo>
                <a:pt x="20" y="15"/>
              </a:lnTo>
              <a:lnTo>
                <a:pt x="20" y="14"/>
              </a:lnTo>
              <a:lnTo>
                <a:pt x="20" y="13"/>
              </a:lnTo>
              <a:lnTo>
                <a:pt x="19" y="13"/>
              </a:lnTo>
              <a:lnTo>
                <a:pt x="17" y="12"/>
              </a:lnTo>
              <a:lnTo>
                <a:pt x="15" y="12"/>
              </a:lnTo>
              <a:lnTo>
                <a:pt x="15" y="11"/>
              </a:lnTo>
              <a:lnTo>
                <a:pt x="14" y="10"/>
              </a:lnTo>
              <a:lnTo>
                <a:pt x="13" y="9"/>
              </a:lnTo>
              <a:lnTo>
                <a:pt x="12" y="9"/>
              </a:lnTo>
              <a:lnTo>
                <a:pt x="11" y="10"/>
              </a:lnTo>
              <a:lnTo>
                <a:pt x="10" y="10"/>
              </a:lnTo>
              <a:lnTo>
                <a:pt x="9" y="11"/>
              </a:lnTo>
              <a:lnTo>
                <a:pt x="8" y="11"/>
              </a:lnTo>
              <a:lnTo>
                <a:pt x="7" y="11"/>
              </a:lnTo>
              <a:lnTo>
                <a:pt x="6" y="11"/>
              </a:lnTo>
              <a:lnTo>
                <a:pt x="5" y="11"/>
              </a:lnTo>
              <a:lnTo>
                <a:pt x="4" y="11"/>
              </a:lnTo>
              <a:lnTo>
                <a:pt x="3" y="10"/>
              </a:lnTo>
              <a:lnTo>
                <a:pt x="2" y="10"/>
              </a:lnTo>
              <a:lnTo>
                <a:pt x="1" y="10"/>
              </a:lnTo>
              <a:lnTo>
                <a:pt x="1" y="9"/>
              </a:lnTo>
              <a:lnTo>
                <a:pt x="0" y="8"/>
              </a:lnTo>
              <a:lnTo>
                <a:pt x="0" y="7"/>
              </a:lnTo>
              <a:lnTo>
                <a:pt x="0" y="6"/>
              </a:lnTo>
              <a:lnTo>
                <a:pt x="0" y="5"/>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436880</xdr:colOff>
      <xdr:row>15</xdr:row>
      <xdr:rowOff>104775</xdr:rowOff>
    </xdr:from>
    <xdr:to>
      <xdr:col>7</xdr:col>
      <xdr:colOff>40640</xdr:colOff>
      <xdr:row>16</xdr:row>
      <xdr:rowOff>85725</xdr:rowOff>
    </xdr:to>
    <xdr:sp>
      <xdr:nvSpPr>
        <xdr:cNvPr id="2185358" name="Freeform 123"/>
        <xdr:cNvSpPr/>
      </xdr:nvSpPr>
      <xdr:spPr>
        <a:xfrm>
          <a:off x="4572000" y="2504440"/>
          <a:ext cx="254000" cy="133350"/>
        </a:xfrm>
        <a:custGeom>
          <a:avLst/>
          <a:gdLst>
            <a:gd name="txL" fmla="*/ 0 w 25"/>
            <a:gd name="txT" fmla="*/ 0 h 15"/>
            <a:gd name="txR" fmla="*/ 25 w 25"/>
            <a:gd name="txB" fmla="*/ 15 h 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5" h="15">
              <a:moveTo>
                <a:pt x="0" y="10"/>
              </a:moveTo>
              <a:lnTo>
                <a:pt x="1" y="10"/>
              </a:lnTo>
              <a:lnTo>
                <a:pt x="2" y="9"/>
              </a:lnTo>
              <a:lnTo>
                <a:pt x="3" y="9"/>
              </a:lnTo>
              <a:lnTo>
                <a:pt x="4" y="8"/>
              </a:lnTo>
              <a:lnTo>
                <a:pt x="5" y="8"/>
              </a:lnTo>
              <a:lnTo>
                <a:pt x="6" y="8"/>
              </a:lnTo>
              <a:lnTo>
                <a:pt x="6" y="7"/>
              </a:lnTo>
              <a:lnTo>
                <a:pt x="6" y="6"/>
              </a:lnTo>
              <a:lnTo>
                <a:pt x="5" y="5"/>
              </a:lnTo>
              <a:lnTo>
                <a:pt x="5" y="4"/>
              </a:lnTo>
              <a:lnTo>
                <a:pt x="5" y="3"/>
              </a:lnTo>
              <a:lnTo>
                <a:pt x="5" y="2"/>
              </a:lnTo>
              <a:lnTo>
                <a:pt x="6" y="1"/>
              </a:lnTo>
              <a:lnTo>
                <a:pt x="7" y="1"/>
              </a:lnTo>
              <a:lnTo>
                <a:pt x="8" y="1"/>
              </a:lnTo>
              <a:lnTo>
                <a:pt x="9" y="1"/>
              </a:lnTo>
              <a:lnTo>
                <a:pt x="10" y="1"/>
              </a:lnTo>
              <a:lnTo>
                <a:pt x="12" y="1"/>
              </a:lnTo>
              <a:lnTo>
                <a:pt x="13" y="1"/>
              </a:lnTo>
              <a:lnTo>
                <a:pt x="14" y="0"/>
              </a:lnTo>
              <a:lnTo>
                <a:pt x="15" y="0"/>
              </a:lnTo>
              <a:lnTo>
                <a:pt x="17" y="0"/>
              </a:lnTo>
              <a:lnTo>
                <a:pt x="18" y="1"/>
              </a:lnTo>
              <a:lnTo>
                <a:pt x="19" y="1"/>
              </a:lnTo>
              <a:lnTo>
                <a:pt x="20" y="2"/>
              </a:lnTo>
              <a:lnTo>
                <a:pt x="20" y="3"/>
              </a:lnTo>
              <a:lnTo>
                <a:pt x="21" y="4"/>
              </a:lnTo>
              <a:lnTo>
                <a:pt x="22" y="5"/>
              </a:lnTo>
              <a:lnTo>
                <a:pt x="23" y="6"/>
              </a:lnTo>
              <a:lnTo>
                <a:pt x="23" y="7"/>
              </a:lnTo>
              <a:lnTo>
                <a:pt x="24" y="8"/>
              </a:lnTo>
              <a:lnTo>
                <a:pt x="25" y="9"/>
              </a:lnTo>
              <a:lnTo>
                <a:pt x="24" y="9"/>
              </a:lnTo>
              <a:lnTo>
                <a:pt x="23" y="9"/>
              </a:lnTo>
              <a:lnTo>
                <a:pt x="21" y="9"/>
              </a:lnTo>
              <a:lnTo>
                <a:pt x="20" y="9"/>
              </a:lnTo>
              <a:lnTo>
                <a:pt x="19" y="9"/>
              </a:lnTo>
              <a:lnTo>
                <a:pt x="17" y="9"/>
              </a:lnTo>
              <a:lnTo>
                <a:pt x="16" y="10"/>
              </a:lnTo>
              <a:lnTo>
                <a:pt x="15" y="10"/>
              </a:lnTo>
              <a:lnTo>
                <a:pt x="15" y="12"/>
              </a:lnTo>
              <a:lnTo>
                <a:pt x="14" y="13"/>
              </a:lnTo>
              <a:lnTo>
                <a:pt x="14" y="14"/>
              </a:lnTo>
              <a:lnTo>
                <a:pt x="14" y="15"/>
              </a:lnTo>
              <a:lnTo>
                <a:pt x="13" y="15"/>
              </a:lnTo>
              <a:lnTo>
                <a:pt x="12" y="15"/>
              </a:lnTo>
              <a:lnTo>
                <a:pt x="11" y="14"/>
              </a:lnTo>
              <a:lnTo>
                <a:pt x="10" y="14"/>
              </a:lnTo>
              <a:lnTo>
                <a:pt x="9" y="14"/>
              </a:lnTo>
              <a:lnTo>
                <a:pt x="8" y="14"/>
              </a:lnTo>
              <a:lnTo>
                <a:pt x="7" y="13"/>
              </a:lnTo>
              <a:lnTo>
                <a:pt x="7" y="11"/>
              </a:lnTo>
              <a:lnTo>
                <a:pt x="6" y="11"/>
              </a:lnTo>
              <a:lnTo>
                <a:pt x="5" y="11"/>
              </a:lnTo>
              <a:lnTo>
                <a:pt x="4" y="12"/>
              </a:lnTo>
              <a:lnTo>
                <a:pt x="3" y="12"/>
              </a:lnTo>
              <a:lnTo>
                <a:pt x="2" y="13"/>
              </a:lnTo>
              <a:lnTo>
                <a:pt x="1" y="11"/>
              </a:lnTo>
              <a:lnTo>
                <a:pt x="0"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375920</xdr:colOff>
      <xdr:row>31</xdr:row>
      <xdr:rowOff>85725</xdr:rowOff>
    </xdr:from>
    <xdr:to>
      <xdr:col>8</xdr:col>
      <xdr:colOff>609600</xdr:colOff>
      <xdr:row>32</xdr:row>
      <xdr:rowOff>133350</xdr:rowOff>
    </xdr:to>
    <xdr:sp>
      <xdr:nvSpPr>
        <xdr:cNvPr id="2185359" name="Freeform 124"/>
        <xdr:cNvSpPr/>
      </xdr:nvSpPr>
      <xdr:spPr>
        <a:xfrm>
          <a:off x="5811520" y="4923790"/>
          <a:ext cx="233680" cy="200025"/>
        </a:xfrm>
        <a:custGeom>
          <a:avLst/>
          <a:gdLst>
            <a:gd name="txL" fmla="*/ 0 w 23"/>
            <a:gd name="txT" fmla="*/ 0 h 23"/>
            <a:gd name="txR" fmla="*/ 23 w 23"/>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Lst>
          <a:rect l="txL" t="txT" r="txR" b="txB"/>
          <a:pathLst>
            <a:path w="23" h="23">
              <a:moveTo>
                <a:pt x="2" y="12"/>
              </a:moveTo>
              <a:lnTo>
                <a:pt x="2" y="12"/>
              </a:lnTo>
              <a:lnTo>
                <a:pt x="3" y="11"/>
              </a:lnTo>
              <a:lnTo>
                <a:pt x="3" y="10"/>
              </a:lnTo>
              <a:lnTo>
                <a:pt x="4" y="8"/>
              </a:lnTo>
              <a:lnTo>
                <a:pt x="5" y="7"/>
              </a:lnTo>
              <a:lnTo>
                <a:pt x="5" y="6"/>
              </a:lnTo>
              <a:lnTo>
                <a:pt x="6" y="5"/>
              </a:lnTo>
              <a:lnTo>
                <a:pt x="7" y="4"/>
              </a:lnTo>
              <a:lnTo>
                <a:pt x="8" y="2"/>
              </a:lnTo>
              <a:lnTo>
                <a:pt x="9" y="2"/>
              </a:lnTo>
              <a:lnTo>
                <a:pt x="10" y="0"/>
              </a:lnTo>
              <a:lnTo>
                <a:pt x="11" y="1"/>
              </a:lnTo>
              <a:lnTo>
                <a:pt x="12" y="2"/>
              </a:lnTo>
              <a:lnTo>
                <a:pt x="13" y="2"/>
              </a:lnTo>
              <a:lnTo>
                <a:pt x="14" y="2"/>
              </a:lnTo>
              <a:lnTo>
                <a:pt x="15" y="3"/>
              </a:lnTo>
              <a:lnTo>
                <a:pt x="16" y="3"/>
              </a:lnTo>
              <a:lnTo>
                <a:pt x="17" y="3"/>
              </a:lnTo>
              <a:lnTo>
                <a:pt x="18" y="3"/>
              </a:lnTo>
              <a:lnTo>
                <a:pt x="19" y="2"/>
              </a:lnTo>
              <a:lnTo>
                <a:pt x="20" y="3"/>
              </a:lnTo>
              <a:lnTo>
                <a:pt x="21" y="4"/>
              </a:lnTo>
              <a:lnTo>
                <a:pt x="22" y="4"/>
              </a:lnTo>
              <a:lnTo>
                <a:pt x="22" y="5"/>
              </a:lnTo>
              <a:lnTo>
                <a:pt x="23" y="6"/>
              </a:lnTo>
              <a:lnTo>
                <a:pt x="22" y="7"/>
              </a:lnTo>
              <a:lnTo>
                <a:pt x="21" y="8"/>
              </a:lnTo>
              <a:lnTo>
                <a:pt x="21" y="9"/>
              </a:lnTo>
              <a:lnTo>
                <a:pt x="21" y="10"/>
              </a:lnTo>
              <a:lnTo>
                <a:pt x="20" y="11"/>
              </a:lnTo>
              <a:lnTo>
                <a:pt x="20" y="12"/>
              </a:lnTo>
              <a:lnTo>
                <a:pt x="20" y="13"/>
              </a:lnTo>
              <a:lnTo>
                <a:pt x="20" y="15"/>
              </a:lnTo>
              <a:lnTo>
                <a:pt x="20" y="16"/>
              </a:lnTo>
              <a:lnTo>
                <a:pt x="20" y="17"/>
              </a:lnTo>
              <a:lnTo>
                <a:pt x="20" y="18"/>
              </a:lnTo>
              <a:lnTo>
                <a:pt x="20" y="19"/>
              </a:lnTo>
              <a:lnTo>
                <a:pt x="20" y="20"/>
              </a:lnTo>
              <a:lnTo>
                <a:pt x="19" y="21"/>
              </a:lnTo>
              <a:lnTo>
                <a:pt x="19" y="23"/>
              </a:lnTo>
              <a:lnTo>
                <a:pt x="17" y="22"/>
              </a:lnTo>
              <a:lnTo>
                <a:pt x="16" y="22"/>
              </a:lnTo>
              <a:lnTo>
                <a:pt x="15" y="22"/>
              </a:lnTo>
              <a:lnTo>
                <a:pt x="13" y="22"/>
              </a:lnTo>
              <a:lnTo>
                <a:pt x="12" y="22"/>
              </a:lnTo>
              <a:lnTo>
                <a:pt x="11" y="22"/>
              </a:lnTo>
              <a:lnTo>
                <a:pt x="10" y="23"/>
              </a:lnTo>
              <a:lnTo>
                <a:pt x="9" y="22"/>
              </a:lnTo>
              <a:lnTo>
                <a:pt x="8" y="22"/>
              </a:lnTo>
              <a:lnTo>
                <a:pt x="7" y="22"/>
              </a:lnTo>
              <a:lnTo>
                <a:pt x="5" y="23"/>
              </a:lnTo>
              <a:lnTo>
                <a:pt x="4" y="23"/>
              </a:lnTo>
              <a:lnTo>
                <a:pt x="3" y="22"/>
              </a:lnTo>
              <a:lnTo>
                <a:pt x="2" y="22"/>
              </a:lnTo>
              <a:lnTo>
                <a:pt x="1" y="23"/>
              </a:lnTo>
              <a:lnTo>
                <a:pt x="0" y="22"/>
              </a:lnTo>
              <a:lnTo>
                <a:pt x="0" y="21"/>
              </a:lnTo>
              <a:lnTo>
                <a:pt x="0" y="20"/>
              </a:lnTo>
              <a:lnTo>
                <a:pt x="0" y="19"/>
              </a:lnTo>
              <a:lnTo>
                <a:pt x="1" y="18"/>
              </a:lnTo>
              <a:lnTo>
                <a:pt x="1" y="16"/>
              </a:lnTo>
              <a:lnTo>
                <a:pt x="1" y="15"/>
              </a:lnTo>
              <a:lnTo>
                <a:pt x="2" y="14"/>
              </a:lnTo>
              <a:lnTo>
                <a:pt x="2" y="13"/>
              </a:lnTo>
              <a:lnTo>
                <a:pt x="2" y="1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568960</xdr:colOff>
      <xdr:row>30</xdr:row>
      <xdr:rowOff>152400</xdr:rowOff>
    </xdr:from>
    <xdr:to>
      <xdr:col>9</xdr:col>
      <xdr:colOff>264160</xdr:colOff>
      <xdr:row>32</xdr:row>
      <xdr:rowOff>142875</xdr:rowOff>
    </xdr:to>
    <xdr:sp>
      <xdr:nvSpPr>
        <xdr:cNvPr id="2185360" name="Freeform 125"/>
        <xdr:cNvSpPr/>
      </xdr:nvSpPr>
      <xdr:spPr>
        <a:xfrm>
          <a:off x="6004560" y="4838065"/>
          <a:ext cx="345440" cy="295275"/>
        </a:xfrm>
        <a:custGeom>
          <a:avLst/>
          <a:gdLst>
            <a:gd name="txL" fmla="*/ 0 w 34"/>
            <a:gd name="txT" fmla="*/ 0 h 35"/>
            <a:gd name="txR" fmla="*/ 34 w 34"/>
            <a:gd name="txB" fmla="*/ 35 h 3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35">
              <a:moveTo>
                <a:pt x="0" y="33"/>
              </a:moveTo>
              <a:lnTo>
                <a:pt x="0" y="32"/>
              </a:lnTo>
              <a:lnTo>
                <a:pt x="1" y="31"/>
              </a:lnTo>
              <a:lnTo>
                <a:pt x="1" y="30"/>
              </a:lnTo>
              <a:lnTo>
                <a:pt x="1" y="29"/>
              </a:lnTo>
              <a:lnTo>
                <a:pt x="1" y="28"/>
              </a:lnTo>
              <a:lnTo>
                <a:pt x="1" y="27"/>
              </a:lnTo>
              <a:lnTo>
                <a:pt x="1" y="26"/>
              </a:lnTo>
              <a:lnTo>
                <a:pt x="1" y="24"/>
              </a:lnTo>
              <a:lnTo>
                <a:pt x="1" y="23"/>
              </a:lnTo>
              <a:lnTo>
                <a:pt x="1" y="22"/>
              </a:lnTo>
              <a:lnTo>
                <a:pt x="2" y="21"/>
              </a:lnTo>
              <a:lnTo>
                <a:pt x="2" y="20"/>
              </a:lnTo>
              <a:lnTo>
                <a:pt x="2" y="19"/>
              </a:lnTo>
              <a:lnTo>
                <a:pt x="3" y="18"/>
              </a:lnTo>
              <a:lnTo>
                <a:pt x="4" y="17"/>
              </a:lnTo>
              <a:lnTo>
                <a:pt x="4" y="16"/>
              </a:lnTo>
              <a:lnTo>
                <a:pt x="5" y="16"/>
              </a:lnTo>
              <a:lnTo>
                <a:pt x="6" y="15"/>
              </a:lnTo>
              <a:lnTo>
                <a:pt x="7" y="14"/>
              </a:lnTo>
              <a:lnTo>
                <a:pt x="8" y="14"/>
              </a:lnTo>
              <a:lnTo>
                <a:pt x="9" y="13"/>
              </a:lnTo>
              <a:lnTo>
                <a:pt x="10" y="12"/>
              </a:lnTo>
              <a:lnTo>
                <a:pt x="11" y="12"/>
              </a:lnTo>
              <a:lnTo>
                <a:pt x="11" y="11"/>
              </a:lnTo>
              <a:lnTo>
                <a:pt x="12" y="10"/>
              </a:lnTo>
              <a:lnTo>
                <a:pt x="13" y="9"/>
              </a:lnTo>
              <a:lnTo>
                <a:pt x="14" y="8"/>
              </a:lnTo>
              <a:lnTo>
                <a:pt x="14" y="7"/>
              </a:lnTo>
              <a:lnTo>
                <a:pt x="15" y="7"/>
              </a:lnTo>
              <a:lnTo>
                <a:pt x="16" y="6"/>
              </a:lnTo>
              <a:lnTo>
                <a:pt x="17" y="4"/>
              </a:lnTo>
              <a:lnTo>
                <a:pt x="18" y="3"/>
              </a:lnTo>
              <a:lnTo>
                <a:pt x="19" y="2"/>
              </a:lnTo>
              <a:lnTo>
                <a:pt x="20" y="1"/>
              </a:lnTo>
              <a:lnTo>
                <a:pt x="21" y="0"/>
              </a:lnTo>
              <a:lnTo>
                <a:pt x="22" y="1"/>
              </a:lnTo>
              <a:lnTo>
                <a:pt x="23" y="2"/>
              </a:lnTo>
              <a:lnTo>
                <a:pt x="24" y="2"/>
              </a:lnTo>
              <a:lnTo>
                <a:pt x="25" y="2"/>
              </a:lnTo>
              <a:lnTo>
                <a:pt x="26" y="2"/>
              </a:lnTo>
              <a:lnTo>
                <a:pt x="27" y="3"/>
              </a:lnTo>
              <a:lnTo>
                <a:pt x="28" y="4"/>
              </a:lnTo>
              <a:lnTo>
                <a:pt x="29" y="4"/>
              </a:lnTo>
              <a:lnTo>
                <a:pt x="29" y="5"/>
              </a:lnTo>
              <a:lnTo>
                <a:pt x="30" y="6"/>
              </a:lnTo>
              <a:lnTo>
                <a:pt x="31" y="7"/>
              </a:lnTo>
              <a:lnTo>
                <a:pt x="32" y="8"/>
              </a:lnTo>
              <a:lnTo>
                <a:pt x="34" y="9"/>
              </a:lnTo>
              <a:lnTo>
                <a:pt x="34" y="10"/>
              </a:lnTo>
              <a:lnTo>
                <a:pt x="34" y="11"/>
              </a:lnTo>
              <a:lnTo>
                <a:pt x="33" y="11"/>
              </a:lnTo>
              <a:lnTo>
                <a:pt x="32" y="11"/>
              </a:lnTo>
              <a:lnTo>
                <a:pt x="31" y="12"/>
              </a:lnTo>
              <a:lnTo>
                <a:pt x="32" y="13"/>
              </a:lnTo>
              <a:lnTo>
                <a:pt x="32" y="14"/>
              </a:lnTo>
              <a:lnTo>
                <a:pt x="32" y="15"/>
              </a:lnTo>
              <a:lnTo>
                <a:pt x="33" y="14"/>
              </a:lnTo>
              <a:lnTo>
                <a:pt x="33" y="15"/>
              </a:lnTo>
              <a:lnTo>
                <a:pt x="33" y="16"/>
              </a:lnTo>
              <a:lnTo>
                <a:pt x="33" y="17"/>
              </a:lnTo>
              <a:lnTo>
                <a:pt x="34" y="19"/>
              </a:lnTo>
              <a:lnTo>
                <a:pt x="33" y="19"/>
              </a:lnTo>
              <a:lnTo>
                <a:pt x="32" y="20"/>
              </a:lnTo>
              <a:lnTo>
                <a:pt x="31" y="19"/>
              </a:lnTo>
              <a:lnTo>
                <a:pt x="30" y="20"/>
              </a:lnTo>
              <a:lnTo>
                <a:pt x="29" y="21"/>
              </a:lnTo>
              <a:lnTo>
                <a:pt x="29" y="20"/>
              </a:lnTo>
              <a:lnTo>
                <a:pt x="28" y="20"/>
              </a:lnTo>
              <a:lnTo>
                <a:pt x="27" y="21"/>
              </a:lnTo>
              <a:lnTo>
                <a:pt x="27" y="22"/>
              </a:lnTo>
              <a:lnTo>
                <a:pt x="27" y="23"/>
              </a:lnTo>
              <a:lnTo>
                <a:pt x="26" y="23"/>
              </a:lnTo>
              <a:lnTo>
                <a:pt x="25" y="22"/>
              </a:lnTo>
              <a:lnTo>
                <a:pt x="24" y="22"/>
              </a:lnTo>
              <a:lnTo>
                <a:pt x="23" y="23"/>
              </a:lnTo>
              <a:lnTo>
                <a:pt x="22" y="23"/>
              </a:lnTo>
              <a:lnTo>
                <a:pt x="21" y="24"/>
              </a:lnTo>
              <a:lnTo>
                <a:pt x="20" y="22"/>
              </a:lnTo>
              <a:lnTo>
                <a:pt x="19" y="22"/>
              </a:lnTo>
              <a:lnTo>
                <a:pt x="19" y="19"/>
              </a:lnTo>
              <a:lnTo>
                <a:pt x="18" y="20"/>
              </a:lnTo>
              <a:lnTo>
                <a:pt x="18" y="21"/>
              </a:lnTo>
              <a:lnTo>
                <a:pt x="18" y="22"/>
              </a:lnTo>
              <a:lnTo>
                <a:pt x="18" y="24"/>
              </a:lnTo>
              <a:lnTo>
                <a:pt x="17" y="25"/>
              </a:lnTo>
              <a:lnTo>
                <a:pt x="17" y="26"/>
              </a:lnTo>
              <a:lnTo>
                <a:pt x="18" y="27"/>
              </a:lnTo>
              <a:lnTo>
                <a:pt x="17" y="28"/>
              </a:lnTo>
              <a:lnTo>
                <a:pt x="16" y="28"/>
              </a:lnTo>
              <a:lnTo>
                <a:pt x="14" y="28"/>
              </a:lnTo>
              <a:lnTo>
                <a:pt x="15" y="30"/>
              </a:lnTo>
              <a:lnTo>
                <a:pt x="14" y="31"/>
              </a:lnTo>
              <a:lnTo>
                <a:pt x="13" y="31"/>
              </a:lnTo>
              <a:lnTo>
                <a:pt x="11" y="32"/>
              </a:lnTo>
              <a:lnTo>
                <a:pt x="10" y="33"/>
              </a:lnTo>
              <a:lnTo>
                <a:pt x="8" y="33"/>
              </a:lnTo>
              <a:lnTo>
                <a:pt x="7" y="34"/>
              </a:lnTo>
              <a:lnTo>
                <a:pt x="5" y="34"/>
              </a:lnTo>
              <a:lnTo>
                <a:pt x="4" y="35"/>
              </a:lnTo>
              <a:lnTo>
                <a:pt x="3" y="35"/>
              </a:lnTo>
              <a:lnTo>
                <a:pt x="2" y="35"/>
              </a:lnTo>
              <a:lnTo>
                <a:pt x="1" y="34"/>
              </a:lnTo>
              <a:lnTo>
                <a:pt x="0" y="34"/>
              </a:lnTo>
              <a:lnTo>
                <a:pt x="0" y="3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91440</xdr:colOff>
      <xdr:row>30</xdr:row>
      <xdr:rowOff>0</xdr:rowOff>
    </xdr:from>
    <xdr:to>
      <xdr:col>8</xdr:col>
      <xdr:colOff>365760</xdr:colOff>
      <xdr:row>31</xdr:row>
      <xdr:rowOff>85725</xdr:rowOff>
    </xdr:to>
    <xdr:sp>
      <xdr:nvSpPr>
        <xdr:cNvPr id="2185361" name="Freeform 126"/>
        <xdr:cNvSpPr/>
      </xdr:nvSpPr>
      <xdr:spPr>
        <a:xfrm>
          <a:off x="5527040" y="4685665"/>
          <a:ext cx="274320" cy="238125"/>
        </a:xfrm>
        <a:custGeom>
          <a:avLst/>
          <a:gdLst>
            <a:gd name="txL" fmla="*/ 0 w 27"/>
            <a:gd name="txT" fmla="*/ 0 h 27"/>
            <a:gd name="txR" fmla="*/ 27 w 27"/>
            <a:gd name="txB" fmla="*/ 27 h 27"/>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27">
              <a:moveTo>
                <a:pt x="1" y="5"/>
              </a:moveTo>
              <a:lnTo>
                <a:pt x="2" y="5"/>
              </a:lnTo>
              <a:lnTo>
                <a:pt x="3" y="5"/>
              </a:lnTo>
              <a:lnTo>
                <a:pt x="4" y="4"/>
              </a:lnTo>
              <a:lnTo>
                <a:pt x="5" y="4"/>
              </a:lnTo>
              <a:lnTo>
                <a:pt x="6" y="3"/>
              </a:lnTo>
              <a:lnTo>
                <a:pt x="7" y="2"/>
              </a:lnTo>
              <a:lnTo>
                <a:pt x="8" y="1"/>
              </a:lnTo>
              <a:lnTo>
                <a:pt x="9" y="0"/>
              </a:lnTo>
              <a:lnTo>
                <a:pt x="10" y="1"/>
              </a:lnTo>
              <a:lnTo>
                <a:pt x="11" y="2"/>
              </a:lnTo>
              <a:lnTo>
                <a:pt x="12" y="3"/>
              </a:lnTo>
              <a:lnTo>
                <a:pt x="13" y="4"/>
              </a:lnTo>
              <a:lnTo>
                <a:pt x="14" y="5"/>
              </a:lnTo>
              <a:lnTo>
                <a:pt x="15" y="6"/>
              </a:lnTo>
              <a:lnTo>
                <a:pt x="16" y="7"/>
              </a:lnTo>
              <a:lnTo>
                <a:pt x="16" y="8"/>
              </a:lnTo>
              <a:lnTo>
                <a:pt x="17" y="8"/>
              </a:lnTo>
              <a:lnTo>
                <a:pt x="18" y="9"/>
              </a:lnTo>
              <a:lnTo>
                <a:pt x="19" y="10"/>
              </a:lnTo>
              <a:lnTo>
                <a:pt x="19" y="11"/>
              </a:lnTo>
              <a:lnTo>
                <a:pt x="20" y="12"/>
              </a:lnTo>
              <a:lnTo>
                <a:pt x="21" y="13"/>
              </a:lnTo>
              <a:lnTo>
                <a:pt x="22" y="13"/>
              </a:lnTo>
              <a:lnTo>
                <a:pt x="23" y="14"/>
              </a:lnTo>
              <a:lnTo>
                <a:pt x="24" y="15"/>
              </a:lnTo>
              <a:lnTo>
                <a:pt x="25" y="15"/>
              </a:lnTo>
              <a:lnTo>
                <a:pt x="26" y="16"/>
              </a:lnTo>
              <a:lnTo>
                <a:pt x="27" y="16"/>
              </a:lnTo>
              <a:lnTo>
                <a:pt x="26" y="18"/>
              </a:lnTo>
              <a:lnTo>
                <a:pt x="25" y="18"/>
              </a:lnTo>
              <a:lnTo>
                <a:pt x="24" y="19"/>
              </a:lnTo>
              <a:lnTo>
                <a:pt x="23" y="20"/>
              </a:lnTo>
              <a:lnTo>
                <a:pt x="23" y="21"/>
              </a:lnTo>
              <a:lnTo>
                <a:pt x="22" y="21"/>
              </a:lnTo>
              <a:lnTo>
                <a:pt x="21" y="22"/>
              </a:lnTo>
              <a:lnTo>
                <a:pt x="20" y="23"/>
              </a:lnTo>
              <a:lnTo>
                <a:pt x="19" y="23"/>
              </a:lnTo>
              <a:lnTo>
                <a:pt x="18" y="25"/>
              </a:lnTo>
              <a:lnTo>
                <a:pt x="16" y="27"/>
              </a:lnTo>
              <a:lnTo>
                <a:pt x="15" y="26"/>
              </a:lnTo>
              <a:lnTo>
                <a:pt x="14" y="26"/>
              </a:lnTo>
              <a:lnTo>
                <a:pt x="13" y="25"/>
              </a:lnTo>
              <a:lnTo>
                <a:pt x="12" y="24"/>
              </a:lnTo>
              <a:lnTo>
                <a:pt x="12" y="23"/>
              </a:lnTo>
              <a:lnTo>
                <a:pt x="12" y="22"/>
              </a:lnTo>
              <a:lnTo>
                <a:pt x="11" y="21"/>
              </a:lnTo>
              <a:lnTo>
                <a:pt x="10" y="20"/>
              </a:lnTo>
              <a:lnTo>
                <a:pt x="9" y="19"/>
              </a:lnTo>
              <a:lnTo>
                <a:pt x="9" y="18"/>
              </a:lnTo>
              <a:lnTo>
                <a:pt x="10" y="17"/>
              </a:lnTo>
              <a:lnTo>
                <a:pt x="10" y="16"/>
              </a:lnTo>
              <a:lnTo>
                <a:pt x="10" y="15"/>
              </a:lnTo>
              <a:lnTo>
                <a:pt x="8" y="16"/>
              </a:lnTo>
              <a:lnTo>
                <a:pt x="7" y="16"/>
              </a:lnTo>
              <a:lnTo>
                <a:pt x="6" y="15"/>
              </a:lnTo>
              <a:lnTo>
                <a:pt x="6" y="14"/>
              </a:lnTo>
              <a:lnTo>
                <a:pt x="5" y="14"/>
              </a:lnTo>
              <a:lnTo>
                <a:pt x="4" y="15"/>
              </a:lnTo>
              <a:lnTo>
                <a:pt x="3" y="14"/>
              </a:lnTo>
              <a:lnTo>
                <a:pt x="3" y="13"/>
              </a:lnTo>
              <a:lnTo>
                <a:pt x="3" y="12"/>
              </a:lnTo>
              <a:lnTo>
                <a:pt x="2" y="11"/>
              </a:lnTo>
              <a:lnTo>
                <a:pt x="2" y="10"/>
              </a:lnTo>
              <a:lnTo>
                <a:pt x="1" y="9"/>
              </a:lnTo>
              <a:lnTo>
                <a:pt x="1" y="8"/>
              </a:lnTo>
              <a:lnTo>
                <a:pt x="0" y="7"/>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589280</xdr:colOff>
      <xdr:row>31</xdr:row>
      <xdr:rowOff>66675</xdr:rowOff>
    </xdr:from>
    <xdr:to>
      <xdr:col>8</xdr:col>
      <xdr:colOff>314960</xdr:colOff>
      <xdr:row>33</xdr:row>
      <xdr:rowOff>47625</xdr:rowOff>
    </xdr:to>
    <xdr:sp>
      <xdr:nvSpPr>
        <xdr:cNvPr id="2185362" name="Freeform 127"/>
        <xdr:cNvSpPr/>
      </xdr:nvSpPr>
      <xdr:spPr>
        <a:xfrm>
          <a:off x="5374640" y="4904740"/>
          <a:ext cx="375920" cy="285750"/>
        </a:xfrm>
        <a:custGeom>
          <a:avLst/>
          <a:gdLst>
            <a:gd name="txL" fmla="*/ 0 w 37"/>
            <a:gd name="txT" fmla="*/ 0 h 33"/>
            <a:gd name="txR" fmla="*/ 37 w 37"/>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7" h="33">
              <a:moveTo>
                <a:pt x="1" y="1"/>
              </a:moveTo>
              <a:lnTo>
                <a:pt x="2" y="1"/>
              </a:lnTo>
              <a:lnTo>
                <a:pt x="3" y="2"/>
              </a:lnTo>
              <a:lnTo>
                <a:pt x="4" y="2"/>
              </a:lnTo>
              <a:lnTo>
                <a:pt x="4" y="3"/>
              </a:lnTo>
              <a:lnTo>
                <a:pt x="5" y="3"/>
              </a:lnTo>
              <a:lnTo>
                <a:pt x="6" y="4"/>
              </a:lnTo>
              <a:lnTo>
                <a:pt x="7" y="5"/>
              </a:lnTo>
              <a:lnTo>
                <a:pt x="8" y="5"/>
              </a:lnTo>
              <a:lnTo>
                <a:pt x="9" y="6"/>
              </a:lnTo>
              <a:lnTo>
                <a:pt x="10" y="6"/>
              </a:lnTo>
              <a:lnTo>
                <a:pt x="11" y="7"/>
              </a:lnTo>
              <a:lnTo>
                <a:pt x="12" y="7"/>
              </a:lnTo>
              <a:lnTo>
                <a:pt x="13" y="8"/>
              </a:lnTo>
              <a:lnTo>
                <a:pt x="14" y="8"/>
              </a:lnTo>
              <a:lnTo>
                <a:pt x="15" y="8"/>
              </a:lnTo>
              <a:lnTo>
                <a:pt x="16" y="8"/>
              </a:lnTo>
              <a:lnTo>
                <a:pt x="17" y="8"/>
              </a:lnTo>
              <a:lnTo>
                <a:pt x="18" y="8"/>
              </a:lnTo>
              <a:lnTo>
                <a:pt x="19" y="7"/>
              </a:lnTo>
              <a:lnTo>
                <a:pt x="20" y="7"/>
              </a:lnTo>
              <a:lnTo>
                <a:pt x="21" y="6"/>
              </a:lnTo>
              <a:lnTo>
                <a:pt x="23" y="5"/>
              </a:lnTo>
              <a:lnTo>
                <a:pt x="24" y="5"/>
              </a:lnTo>
              <a:lnTo>
                <a:pt x="24" y="6"/>
              </a:lnTo>
              <a:lnTo>
                <a:pt x="25" y="8"/>
              </a:lnTo>
              <a:lnTo>
                <a:pt x="25" y="9"/>
              </a:lnTo>
              <a:lnTo>
                <a:pt x="26" y="10"/>
              </a:lnTo>
              <a:lnTo>
                <a:pt x="27" y="11"/>
              </a:lnTo>
              <a:lnTo>
                <a:pt x="28" y="11"/>
              </a:lnTo>
              <a:lnTo>
                <a:pt x="29" y="11"/>
              </a:lnTo>
              <a:lnTo>
                <a:pt x="30" y="10"/>
              </a:lnTo>
              <a:lnTo>
                <a:pt x="31" y="10"/>
              </a:lnTo>
              <a:lnTo>
                <a:pt x="32" y="11"/>
              </a:lnTo>
              <a:lnTo>
                <a:pt x="33" y="11"/>
              </a:lnTo>
              <a:lnTo>
                <a:pt x="34" y="11"/>
              </a:lnTo>
              <a:lnTo>
                <a:pt x="36" y="12"/>
              </a:lnTo>
              <a:lnTo>
                <a:pt x="37" y="12"/>
              </a:lnTo>
              <a:lnTo>
                <a:pt x="35" y="14"/>
              </a:lnTo>
              <a:lnTo>
                <a:pt x="35" y="15"/>
              </a:lnTo>
              <a:lnTo>
                <a:pt x="34" y="16"/>
              </a:lnTo>
              <a:lnTo>
                <a:pt x="34" y="17"/>
              </a:lnTo>
              <a:lnTo>
                <a:pt x="33" y="18"/>
              </a:lnTo>
              <a:lnTo>
                <a:pt x="33" y="19"/>
              </a:lnTo>
              <a:lnTo>
                <a:pt x="33" y="20"/>
              </a:lnTo>
              <a:lnTo>
                <a:pt x="33" y="21"/>
              </a:lnTo>
              <a:lnTo>
                <a:pt x="34" y="22"/>
              </a:lnTo>
              <a:lnTo>
                <a:pt x="34" y="24"/>
              </a:lnTo>
              <a:lnTo>
                <a:pt x="34" y="25"/>
              </a:lnTo>
              <a:lnTo>
                <a:pt x="35" y="26"/>
              </a:lnTo>
              <a:lnTo>
                <a:pt x="35" y="27"/>
              </a:lnTo>
              <a:lnTo>
                <a:pt x="34" y="27"/>
              </a:lnTo>
              <a:lnTo>
                <a:pt x="33" y="28"/>
              </a:lnTo>
              <a:lnTo>
                <a:pt x="31" y="27"/>
              </a:lnTo>
              <a:lnTo>
                <a:pt x="30" y="27"/>
              </a:lnTo>
              <a:lnTo>
                <a:pt x="29" y="26"/>
              </a:lnTo>
              <a:lnTo>
                <a:pt x="29" y="25"/>
              </a:lnTo>
              <a:lnTo>
                <a:pt x="28" y="25"/>
              </a:lnTo>
              <a:lnTo>
                <a:pt x="27" y="26"/>
              </a:lnTo>
              <a:lnTo>
                <a:pt x="26" y="28"/>
              </a:lnTo>
              <a:lnTo>
                <a:pt x="25" y="28"/>
              </a:lnTo>
              <a:lnTo>
                <a:pt x="24" y="28"/>
              </a:lnTo>
              <a:lnTo>
                <a:pt x="23" y="28"/>
              </a:lnTo>
              <a:lnTo>
                <a:pt x="21" y="28"/>
              </a:lnTo>
              <a:lnTo>
                <a:pt x="21" y="29"/>
              </a:lnTo>
              <a:lnTo>
                <a:pt x="19" y="30"/>
              </a:lnTo>
              <a:lnTo>
                <a:pt x="18" y="30"/>
              </a:lnTo>
              <a:lnTo>
                <a:pt x="18" y="28"/>
              </a:lnTo>
              <a:lnTo>
                <a:pt x="17" y="29"/>
              </a:lnTo>
              <a:lnTo>
                <a:pt x="17" y="30"/>
              </a:lnTo>
              <a:lnTo>
                <a:pt x="17" y="31"/>
              </a:lnTo>
              <a:lnTo>
                <a:pt x="16" y="31"/>
              </a:lnTo>
              <a:lnTo>
                <a:pt x="15" y="31"/>
              </a:lnTo>
              <a:lnTo>
                <a:pt x="14" y="32"/>
              </a:lnTo>
              <a:lnTo>
                <a:pt x="13" y="32"/>
              </a:lnTo>
              <a:lnTo>
                <a:pt x="12" y="33"/>
              </a:lnTo>
              <a:lnTo>
                <a:pt x="12" y="32"/>
              </a:lnTo>
              <a:lnTo>
                <a:pt x="11" y="31"/>
              </a:lnTo>
              <a:lnTo>
                <a:pt x="10" y="29"/>
              </a:lnTo>
              <a:lnTo>
                <a:pt x="10" y="28"/>
              </a:lnTo>
              <a:lnTo>
                <a:pt x="9" y="27"/>
              </a:lnTo>
              <a:lnTo>
                <a:pt x="8" y="27"/>
              </a:lnTo>
              <a:lnTo>
                <a:pt x="7" y="26"/>
              </a:lnTo>
              <a:lnTo>
                <a:pt x="8" y="26"/>
              </a:lnTo>
              <a:lnTo>
                <a:pt x="8" y="25"/>
              </a:lnTo>
              <a:lnTo>
                <a:pt x="8" y="23"/>
              </a:lnTo>
              <a:lnTo>
                <a:pt x="7" y="22"/>
              </a:lnTo>
              <a:lnTo>
                <a:pt x="7" y="21"/>
              </a:lnTo>
              <a:lnTo>
                <a:pt x="7" y="19"/>
              </a:lnTo>
              <a:lnTo>
                <a:pt x="6" y="18"/>
              </a:lnTo>
              <a:lnTo>
                <a:pt x="6" y="16"/>
              </a:lnTo>
              <a:lnTo>
                <a:pt x="5" y="16"/>
              </a:lnTo>
              <a:lnTo>
                <a:pt x="5" y="15"/>
              </a:lnTo>
              <a:lnTo>
                <a:pt x="4" y="14"/>
              </a:lnTo>
              <a:lnTo>
                <a:pt x="5" y="13"/>
              </a:lnTo>
              <a:lnTo>
                <a:pt x="5" y="12"/>
              </a:lnTo>
              <a:lnTo>
                <a:pt x="5" y="11"/>
              </a:lnTo>
              <a:lnTo>
                <a:pt x="5" y="10"/>
              </a:lnTo>
              <a:lnTo>
                <a:pt x="4" y="8"/>
              </a:lnTo>
              <a:lnTo>
                <a:pt x="4" y="7"/>
              </a:lnTo>
              <a:lnTo>
                <a:pt x="4" y="6"/>
              </a:lnTo>
              <a:lnTo>
                <a:pt x="4" y="5"/>
              </a:lnTo>
              <a:lnTo>
                <a:pt x="3" y="5"/>
              </a:lnTo>
              <a:lnTo>
                <a:pt x="3" y="4"/>
              </a:lnTo>
              <a:lnTo>
                <a:pt x="2" y="3"/>
              </a:lnTo>
              <a:lnTo>
                <a:pt x="1" y="2"/>
              </a:lnTo>
              <a:lnTo>
                <a:pt x="1" y="1"/>
              </a:lnTo>
              <a:lnTo>
                <a:pt x="0" y="0"/>
              </a:lnTo>
              <a:lnTo>
                <a:pt x="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457200</xdr:colOff>
      <xdr:row>37</xdr:row>
      <xdr:rowOff>133350</xdr:rowOff>
    </xdr:from>
    <xdr:to>
      <xdr:col>8</xdr:col>
      <xdr:colOff>396240</xdr:colOff>
      <xdr:row>41</xdr:row>
      <xdr:rowOff>95250</xdr:rowOff>
    </xdr:to>
    <xdr:sp>
      <xdr:nvSpPr>
        <xdr:cNvPr id="2185363" name="Freeform 128"/>
        <xdr:cNvSpPr/>
      </xdr:nvSpPr>
      <xdr:spPr>
        <a:xfrm>
          <a:off x="5242560" y="5895340"/>
          <a:ext cx="589280" cy="581025"/>
        </a:xfrm>
        <a:custGeom>
          <a:avLst/>
          <a:gdLst>
            <a:gd name="txL" fmla="*/ 0 w 58"/>
            <a:gd name="txT" fmla="*/ 0 h 64"/>
            <a:gd name="txR" fmla="*/ 58 w 58"/>
            <a:gd name="txB" fmla="*/ 64 h 6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8" h="64">
              <a:moveTo>
                <a:pt x="0" y="42"/>
              </a:moveTo>
              <a:lnTo>
                <a:pt x="0" y="41"/>
              </a:lnTo>
              <a:lnTo>
                <a:pt x="1" y="39"/>
              </a:lnTo>
              <a:lnTo>
                <a:pt x="1" y="38"/>
              </a:lnTo>
              <a:lnTo>
                <a:pt x="2" y="36"/>
              </a:lnTo>
              <a:lnTo>
                <a:pt x="2" y="35"/>
              </a:lnTo>
              <a:lnTo>
                <a:pt x="3" y="34"/>
              </a:lnTo>
              <a:lnTo>
                <a:pt x="3" y="33"/>
              </a:lnTo>
              <a:lnTo>
                <a:pt x="4" y="32"/>
              </a:lnTo>
              <a:lnTo>
                <a:pt x="4" y="31"/>
              </a:lnTo>
              <a:lnTo>
                <a:pt x="5" y="29"/>
              </a:lnTo>
              <a:lnTo>
                <a:pt x="5" y="27"/>
              </a:lnTo>
              <a:lnTo>
                <a:pt x="6" y="26"/>
              </a:lnTo>
              <a:lnTo>
                <a:pt x="6" y="25"/>
              </a:lnTo>
              <a:lnTo>
                <a:pt x="7" y="24"/>
              </a:lnTo>
              <a:lnTo>
                <a:pt x="7" y="23"/>
              </a:lnTo>
              <a:lnTo>
                <a:pt x="8" y="22"/>
              </a:lnTo>
              <a:lnTo>
                <a:pt x="9" y="21"/>
              </a:lnTo>
              <a:lnTo>
                <a:pt x="10" y="20"/>
              </a:lnTo>
              <a:lnTo>
                <a:pt x="11" y="19"/>
              </a:lnTo>
              <a:lnTo>
                <a:pt x="11" y="18"/>
              </a:lnTo>
              <a:lnTo>
                <a:pt x="12" y="16"/>
              </a:lnTo>
              <a:lnTo>
                <a:pt x="12" y="15"/>
              </a:lnTo>
              <a:lnTo>
                <a:pt x="13" y="13"/>
              </a:lnTo>
              <a:lnTo>
                <a:pt x="14" y="12"/>
              </a:lnTo>
              <a:lnTo>
                <a:pt x="14" y="11"/>
              </a:lnTo>
              <a:lnTo>
                <a:pt x="15" y="10"/>
              </a:lnTo>
              <a:lnTo>
                <a:pt x="15" y="9"/>
              </a:lnTo>
              <a:lnTo>
                <a:pt x="16" y="8"/>
              </a:lnTo>
              <a:lnTo>
                <a:pt x="16" y="7"/>
              </a:lnTo>
              <a:lnTo>
                <a:pt x="17" y="6"/>
              </a:lnTo>
              <a:lnTo>
                <a:pt x="18" y="5"/>
              </a:lnTo>
              <a:lnTo>
                <a:pt x="18" y="4"/>
              </a:lnTo>
              <a:lnTo>
                <a:pt x="19" y="3"/>
              </a:lnTo>
              <a:lnTo>
                <a:pt x="19" y="2"/>
              </a:lnTo>
              <a:lnTo>
                <a:pt x="20" y="1"/>
              </a:lnTo>
              <a:lnTo>
                <a:pt x="21" y="0"/>
              </a:lnTo>
              <a:lnTo>
                <a:pt x="21" y="1"/>
              </a:lnTo>
              <a:lnTo>
                <a:pt x="21" y="2"/>
              </a:lnTo>
              <a:lnTo>
                <a:pt x="21" y="3"/>
              </a:lnTo>
              <a:lnTo>
                <a:pt x="21" y="4"/>
              </a:lnTo>
              <a:lnTo>
                <a:pt x="22" y="5"/>
              </a:lnTo>
              <a:lnTo>
                <a:pt x="22" y="6"/>
              </a:lnTo>
              <a:lnTo>
                <a:pt x="23" y="7"/>
              </a:lnTo>
              <a:lnTo>
                <a:pt x="24" y="7"/>
              </a:lnTo>
              <a:lnTo>
                <a:pt x="25" y="7"/>
              </a:lnTo>
              <a:lnTo>
                <a:pt x="26" y="6"/>
              </a:lnTo>
              <a:lnTo>
                <a:pt x="27" y="6"/>
              </a:lnTo>
              <a:lnTo>
                <a:pt x="28" y="5"/>
              </a:lnTo>
              <a:lnTo>
                <a:pt x="29" y="5"/>
              </a:lnTo>
              <a:lnTo>
                <a:pt x="29" y="3"/>
              </a:lnTo>
              <a:lnTo>
                <a:pt x="30" y="4"/>
              </a:lnTo>
              <a:lnTo>
                <a:pt x="31" y="5"/>
              </a:lnTo>
              <a:lnTo>
                <a:pt x="31" y="6"/>
              </a:lnTo>
              <a:lnTo>
                <a:pt x="32" y="7"/>
              </a:lnTo>
              <a:lnTo>
                <a:pt x="32" y="8"/>
              </a:lnTo>
              <a:lnTo>
                <a:pt x="33" y="9"/>
              </a:lnTo>
              <a:lnTo>
                <a:pt x="33" y="10"/>
              </a:lnTo>
              <a:lnTo>
                <a:pt x="33" y="11"/>
              </a:lnTo>
              <a:lnTo>
                <a:pt x="33" y="12"/>
              </a:lnTo>
              <a:lnTo>
                <a:pt x="33" y="13"/>
              </a:lnTo>
              <a:lnTo>
                <a:pt x="33" y="14"/>
              </a:lnTo>
              <a:lnTo>
                <a:pt x="34" y="15"/>
              </a:lnTo>
              <a:lnTo>
                <a:pt x="34" y="16"/>
              </a:lnTo>
              <a:lnTo>
                <a:pt x="35" y="17"/>
              </a:lnTo>
              <a:lnTo>
                <a:pt x="37" y="18"/>
              </a:lnTo>
              <a:lnTo>
                <a:pt x="38" y="19"/>
              </a:lnTo>
              <a:lnTo>
                <a:pt x="38" y="20"/>
              </a:lnTo>
              <a:lnTo>
                <a:pt x="39" y="21"/>
              </a:lnTo>
              <a:lnTo>
                <a:pt x="40" y="22"/>
              </a:lnTo>
              <a:lnTo>
                <a:pt x="41" y="23"/>
              </a:lnTo>
              <a:lnTo>
                <a:pt x="41" y="25"/>
              </a:lnTo>
              <a:lnTo>
                <a:pt x="41" y="26"/>
              </a:lnTo>
              <a:lnTo>
                <a:pt x="41" y="27"/>
              </a:lnTo>
              <a:lnTo>
                <a:pt x="42" y="28"/>
              </a:lnTo>
              <a:lnTo>
                <a:pt x="42" y="29"/>
              </a:lnTo>
              <a:lnTo>
                <a:pt x="43" y="30"/>
              </a:lnTo>
              <a:lnTo>
                <a:pt x="44" y="31"/>
              </a:lnTo>
              <a:lnTo>
                <a:pt x="47" y="30"/>
              </a:lnTo>
              <a:lnTo>
                <a:pt x="48" y="31"/>
              </a:lnTo>
              <a:lnTo>
                <a:pt x="49" y="32"/>
              </a:lnTo>
              <a:lnTo>
                <a:pt x="48" y="32"/>
              </a:lnTo>
              <a:lnTo>
                <a:pt x="48" y="33"/>
              </a:lnTo>
              <a:lnTo>
                <a:pt x="48" y="36"/>
              </a:lnTo>
              <a:lnTo>
                <a:pt x="50" y="38"/>
              </a:lnTo>
              <a:lnTo>
                <a:pt x="51" y="39"/>
              </a:lnTo>
              <a:lnTo>
                <a:pt x="51" y="38"/>
              </a:lnTo>
              <a:lnTo>
                <a:pt x="52" y="39"/>
              </a:lnTo>
              <a:lnTo>
                <a:pt x="53" y="39"/>
              </a:lnTo>
              <a:lnTo>
                <a:pt x="54" y="40"/>
              </a:lnTo>
              <a:lnTo>
                <a:pt x="55" y="41"/>
              </a:lnTo>
              <a:lnTo>
                <a:pt x="56" y="42"/>
              </a:lnTo>
              <a:lnTo>
                <a:pt x="57" y="42"/>
              </a:lnTo>
              <a:lnTo>
                <a:pt x="58" y="42"/>
              </a:lnTo>
              <a:lnTo>
                <a:pt x="57" y="43"/>
              </a:lnTo>
              <a:lnTo>
                <a:pt x="55" y="44"/>
              </a:lnTo>
              <a:lnTo>
                <a:pt x="54" y="45"/>
              </a:lnTo>
              <a:lnTo>
                <a:pt x="53" y="46"/>
              </a:lnTo>
              <a:lnTo>
                <a:pt x="52" y="47"/>
              </a:lnTo>
              <a:lnTo>
                <a:pt x="51" y="47"/>
              </a:lnTo>
              <a:lnTo>
                <a:pt x="50" y="48"/>
              </a:lnTo>
              <a:lnTo>
                <a:pt x="49" y="48"/>
              </a:lnTo>
              <a:lnTo>
                <a:pt x="48" y="49"/>
              </a:lnTo>
              <a:lnTo>
                <a:pt x="46" y="50"/>
              </a:lnTo>
              <a:lnTo>
                <a:pt x="45" y="51"/>
              </a:lnTo>
              <a:lnTo>
                <a:pt x="44" y="52"/>
              </a:lnTo>
              <a:lnTo>
                <a:pt x="43" y="52"/>
              </a:lnTo>
              <a:lnTo>
                <a:pt x="42" y="53"/>
              </a:lnTo>
              <a:lnTo>
                <a:pt x="42" y="54"/>
              </a:lnTo>
              <a:lnTo>
                <a:pt x="41" y="55"/>
              </a:lnTo>
              <a:lnTo>
                <a:pt x="37" y="55"/>
              </a:lnTo>
              <a:lnTo>
                <a:pt x="37" y="56"/>
              </a:lnTo>
              <a:lnTo>
                <a:pt x="36" y="57"/>
              </a:lnTo>
              <a:lnTo>
                <a:pt x="36" y="58"/>
              </a:lnTo>
              <a:lnTo>
                <a:pt x="35" y="59"/>
              </a:lnTo>
              <a:lnTo>
                <a:pt x="34" y="60"/>
              </a:lnTo>
              <a:lnTo>
                <a:pt x="34" y="61"/>
              </a:lnTo>
              <a:lnTo>
                <a:pt x="34" y="62"/>
              </a:lnTo>
              <a:lnTo>
                <a:pt x="34" y="63"/>
              </a:lnTo>
              <a:lnTo>
                <a:pt x="33" y="63"/>
              </a:lnTo>
              <a:lnTo>
                <a:pt x="30" y="64"/>
              </a:lnTo>
              <a:lnTo>
                <a:pt x="29" y="64"/>
              </a:lnTo>
              <a:lnTo>
                <a:pt x="27" y="64"/>
              </a:lnTo>
              <a:lnTo>
                <a:pt x="26" y="62"/>
              </a:lnTo>
              <a:lnTo>
                <a:pt x="25" y="61"/>
              </a:lnTo>
              <a:lnTo>
                <a:pt x="25" y="60"/>
              </a:lnTo>
              <a:lnTo>
                <a:pt x="24" y="58"/>
              </a:lnTo>
              <a:lnTo>
                <a:pt x="23" y="57"/>
              </a:lnTo>
              <a:lnTo>
                <a:pt x="22" y="56"/>
              </a:lnTo>
              <a:lnTo>
                <a:pt x="21" y="55"/>
              </a:lnTo>
              <a:lnTo>
                <a:pt x="20" y="53"/>
              </a:lnTo>
              <a:lnTo>
                <a:pt x="20" y="52"/>
              </a:lnTo>
              <a:lnTo>
                <a:pt x="19" y="51"/>
              </a:lnTo>
              <a:lnTo>
                <a:pt x="20" y="50"/>
              </a:lnTo>
              <a:lnTo>
                <a:pt x="19" y="49"/>
              </a:lnTo>
              <a:lnTo>
                <a:pt x="18" y="48"/>
              </a:lnTo>
              <a:lnTo>
                <a:pt x="17" y="47"/>
              </a:lnTo>
              <a:lnTo>
                <a:pt x="17" y="46"/>
              </a:lnTo>
              <a:lnTo>
                <a:pt x="16" y="45"/>
              </a:lnTo>
              <a:lnTo>
                <a:pt x="15" y="45"/>
              </a:lnTo>
              <a:lnTo>
                <a:pt x="14" y="45"/>
              </a:lnTo>
              <a:lnTo>
                <a:pt x="14" y="43"/>
              </a:lnTo>
              <a:lnTo>
                <a:pt x="13" y="41"/>
              </a:lnTo>
              <a:lnTo>
                <a:pt x="12" y="42"/>
              </a:lnTo>
              <a:lnTo>
                <a:pt x="11" y="42"/>
              </a:lnTo>
              <a:lnTo>
                <a:pt x="10" y="43"/>
              </a:lnTo>
              <a:lnTo>
                <a:pt x="9" y="43"/>
              </a:lnTo>
              <a:lnTo>
                <a:pt x="8" y="43"/>
              </a:lnTo>
              <a:lnTo>
                <a:pt x="7" y="42"/>
              </a:lnTo>
              <a:lnTo>
                <a:pt x="6" y="41"/>
              </a:lnTo>
              <a:lnTo>
                <a:pt x="6" y="42"/>
              </a:lnTo>
              <a:lnTo>
                <a:pt x="4" y="43"/>
              </a:lnTo>
              <a:lnTo>
                <a:pt x="2" y="42"/>
              </a:lnTo>
              <a:lnTo>
                <a:pt x="0" y="4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325120</xdr:colOff>
      <xdr:row>36</xdr:row>
      <xdr:rowOff>57150</xdr:rowOff>
    </xdr:from>
    <xdr:to>
      <xdr:col>8</xdr:col>
      <xdr:colOff>132080</xdr:colOff>
      <xdr:row>40</xdr:row>
      <xdr:rowOff>47625</xdr:rowOff>
    </xdr:to>
    <xdr:sp>
      <xdr:nvSpPr>
        <xdr:cNvPr id="2185364" name="Freeform 129"/>
        <xdr:cNvSpPr/>
      </xdr:nvSpPr>
      <xdr:spPr>
        <a:xfrm>
          <a:off x="5110480" y="5657215"/>
          <a:ext cx="457200" cy="619125"/>
        </a:xfrm>
        <a:custGeom>
          <a:avLst/>
          <a:gdLst>
            <a:gd name="txL" fmla="*/ 0 w 45"/>
            <a:gd name="txT" fmla="*/ 0 h 66"/>
            <a:gd name="txR" fmla="*/ 45 w 45"/>
            <a:gd name="txB" fmla="*/ 66 h 6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45" h="66">
              <a:moveTo>
                <a:pt x="5" y="31"/>
              </a:moveTo>
              <a:lnTo>
                <a:pt x="6" y="31"/>
              </a:lnTo>
              <a:lnTo>
                <a:pt x="7" y="30"/>
              </a:lnTo>
              <a:lnTo>
                <a:pt x="8" y="30"/>
              </a:lnTo>
              <a:lnTo>
                <a:pt x="9" y="29"/>
              </a:lnTo>
              <a:lnTo>
                <a:pt x="10" y="30"/>
              </a:lnTo>
              <a:lnTo>
                <a:pt x="11" y="30"/>
              </a:lnTo>
              <a:lnTo>
                <a:pt x="12" y="30"/>
              </a:lnTo>
              <a:lnTo>
                <a:pt x="13" y="29"/>
              </a:lnTo>
              <a:lnTo>
                <a:pt x="14" y="29"/>
              </a:lnTo>
              <a:lnTo>
                <a:pt x="15" y="29"/>
              </a:lnTo>
              <a:lnTo>
                <a:pt x="16" y="28"/>
              </a:lnTo>
              <a:lnTo>
                <a:pt x="17" y="27"/>
              </a:lnTo>
              <a:lnTo>
                <a:pt x="17" y="26"/>
              </a:lnTo>
              <a:lnTo>
                <a:pt x="17" y="24"/>
              </a:lnTo>
              <a:lnTo>
                <a:pt x="17" y="23"/>
              </a:lnTo>
              <a:lnTo>
                <a:pt x="17" y="22"/>
              </a:lnTo>
              <a:lnTo>
                <a:pt x="16" y="21"/>
              </a:lnTo>
              <a:lnTo>
                <a:pt x="15" y="21"/>
              </a:lnTo>
              <a:lnTo>
                <a:pt x="13" y="20"/>
              </a:lnTo>
              <a:lnTo>
                <a:pt x="13" y="19"/>
              </a:lnTo>
              <a:lnTo>
                <a:pt x="14" y="18"/>
              </a:lnTo>
              <a:lnTo>
                <a:pt x="15" y="17"/>
              </a:lnTo>
              <a:lnTo>
                <a:pt x="17" y="16"/>
              </a:lnTo>
              <a:lnTo>
                <a:pt x="18" y="16"/>
              </a:lnTo>
              <a:lnTo>
                <a:pt x="17" y="15"/>
              </a:lnTo>
              <a:lnTo>
                <a:pt x="16" y="14"/>
              </a:lnTo>
              <a:lnTo>
                <a:pt x="16" y="12"/>
              </a:lnTo>
              <a:lnTo>
                <a:pt x="16" y="11"/>
              </a:lnTo>
              <a:lnTo>
                <a:pt x="15" y="10"/>
              </a:lnTo>
              <a:lnTo>
                <a:pt x="15" y="9"/>
              </a:lnTo>
              <a:lnTo>
                <a:pt x="15" y="7"/>
              </a:lnTo>
              <a:lnTo>
                <a:pt x="15" y="6"/>
              </a:lnTo>
              <a:lnTo>
                <a:pt x="14" y="5"/>
              </a:lnTo>
              <a:lnTo>
                <a:pt x="14" y="4"/>
              </a:lnTo>
              <a:lnTo>
                <a:pt x="14" y="2"/>
              </a:lnTo>
              <a:lnTo>
                <a:pt x="15" y="2"/>
              </a:lnTo>
              <a:lnTo>
                <a:pt x="16" y="1"/>
              </a:lnTo>
              <a:lnTo>
                <a:pt x="17" y="1"/>
              </a:lnTo>
              <a:lnTo>
                <a:pt x="17" y="0"/>
              </a:lnTo>
              <a:lnTo>
                <a:pt x="18" y="1"/>
              </a:lnTo>
              <a:lnTo>
                <a:pt x="19" y="2"/>
              </a:lnTo>
              <a:lnTo>
                <a:pt x="20" y="4"/>
              </a:lnTo>
              <a:lnTo>
                <a:pt x="20" y="5"/>
              </a:lnTo>
              <a:lnTo>
                <a:pt x="21" y="6"/>
              </a:lnTo>
              <a:lnTo>
                <a:pt x="21" y="7"/>
              </a:lnTo>
              <a:lnTo>
                <a:pt x="22" y="8"/>
              </a:lnTo>
              <a:lnTo>
                <a:pt x="23" y="9"/>
              </a:lnTo>
              <a:lnTo>
                <a:pt x="23" y="10"/>
              </a:lnTo>
              <a:lnTo>
                <a:pt x="23" y="11"/>
              </a:lnTo>
              <a:lnTo>
                <a:pt x="23" y="12"/>
              </a:lnTo>
              <a:lnTo>
                <a:pt x="24" y="12"/>
              </a:lnTo>
              <a:lnTo>
                <a:pt x="25" y="11"/>
              </a:lnTo>
              <a:lnTo>
                <a:pt x="26" y="10"/>
              </a:lnTo>
              <a:lnTo>
                <a:pt x="27" y="10"/>
              </a:lnTo>
              <a:lnTo>
                <a:pt x="28" y="9"/>
              </a:lnTo>
              <a:lnTo>
                <a:pt x="29" y="8"/>
              </a:lnTo>
              <a:lnTo>
                <a:pt x="30" y="7"/>
              </a:lnTo>
              <a:lnTo>
                <a:pt x="31" y="6"/>
              </a:lnTo>
              <a:lnTo>
                <a:pt x="32" y="5"/>
              </a:lnTo>
              <a:lnTo>
                <a:pt x="33" y="5"/>
              </a:lnTo>
              <a:lnTo>
                <a:pt x="34" y="4"/>
              </a:lnTo>
              <a:lnTo>
                <a:pt x="35" y="3"/>
              </a:lnTo>
              <a:lnTo>
                <a:pt x="36" y="2"/>
              </a:lnTo>
              <a:lnTo>
                <a:pt x="37" y="2"/>
              </a:lnTo>
              <a:lnTo>
                <a:pt x="38" y="1"/>
              </a:lnTo>
              <a:lnTo>
                <a:pt x="39" y="2"/>
              </a:lnTo>
              <a:lnTo>
                <a:pt x="40" y="1"/>
              </a:lnTo>
              <a:lnTo>
                <a:pt x="41" y="0"/>
              </a:lnTo>
              <a:lnTo>
                <a:pt x="42" y="0"/>
              </a:lnTo>
              <a:lnTo>
                <a:pt x="43" y="1"/>
              </a:lnTo>
              <a:lnTo>
                <a:pt x="44" y="2"/>
              </a:lnTo>
              <a:lnTo>
                <a:pt x="45" y="3"/>
              </a:lnTo>
              <a:lnTo>
                <a:pt x="44" y="4"/>
              </a:lnTo>
              <a:lnTo>
                <a:pt x="44" y="5"/>
              </a:lnTo>
              <a:lnTo>
                <a:pt x="43" y="7"/>
              </a:lnTo>
              <a:lnTo>
                <a:pt x="42" y="7"/>
              </a:lnTo>
              <a:lnTo>
                <a:pt x="41" y="8"/>
              </a:lnTo>
              <a:lnTo>
                <a:pt x="41" y="9"/>
              </a:lnTo>
              <a:lnTo>
                <a:pt x="40" y="10"/>
              </a:lnTo>
              <a:lnTo>
                <a:pt x="39" y="11"/>
              </a:lnTo>
              <a:lnTo>
                <a:pt x="38" y="12"/>
              </a:lnTo>
              <a:lnTo>
                <a:pt x="38" y="13"/>
              </a:lnTo>
              <a:lnTo>
                <a:pt x="37" y="14"/>
              </a:lnTo>
              <a:lnTo>
                <a:pt x="37" y="15"/>
              </a:lnTo>
              <a:lnTo>
                <a:pt x="37" y="16"/>
              </a:lnTo>
              <a:lnTo>
                <a:pt x="36" y="17"/>
              </a:lnTo>
              <a:lnTo>
                <a:pt x="36" y="18"/>
              </a:lnTo>
              <a:lnTo>
                <a:pt x="35" y="19"/>
              </a:lnTo>
              <a:lnTo>
                <a:pt x="34" y="20"/>
              </a:lnTo>
              <a:lnTo>
                <a:pt x="33" y="21"/>
              </a:lnTo>
              <a:lnTo>
                <a:pt x="33" y="22"/>
              </a:lnTo>
              <a:lnTo>
                <a:pt x="32" y="22"/>
              </a:lnTo>
              <a:lnTo>
                <a:pt x="33" y="23"/>
              </a:lnTo>
              <a:lnTo>
                <a:pt x="34" y="24"/>
              </a:lnTo>
              <a:lnTo>
                <a:pt x="33" y="25"/>
              </a:lnTo>
              <a:lnTo>
                <a:pt x="32" y="26"/>
              </a:lnTo>
              <a:lnTo>
                <a:pt x="32" y="27"/>
              </a:lnTo>
              <a:lnTo>
                <a:pt x="31" y="28"/>
              </a:lnTo>
              <a:lnTo>
                <a:pt x="31" y="29"/>
              </a:lnTo>
              <a:lnTo>
                <a:pt x="30" y="30"/>
              </a:lnTo>
              <a:lnTo>
                <a:pt x="29" y="31"/>
              </a:lnTo>
              <a:lnTo>
                <a:pt x="29" y="32"/>
              </a:lnTo>
              <a:lnTo>
                <a:pt x="28" y="33"/>
              </a:lnTo>
              <a:lnTo>
                <a:pt x="28" y="34"/>
              </a:lnTo>
              <a:lnTo>
                <a:pt x="27" y="35"/>
              </a:lnTo>
              <a:lnTo>
                <a:pt x="27" y="36"/>
              </a:lnTo>
              <a:lnTo>
                <a:pt x="26" y="37"/>
              </a:lnTo>
              <a:lnTo>
                <a:pt x="25" y="39"/>
              </a:lnTo>
              <a:lnTo>
                <a:pt x="25" y="40"/>
              </a:lnTo>
              <a:lnTo>
                <a:pt x="24" y="42"/>
              </a:lnTo>
              <a:lnTo>
                <a:pt x="24" y="43"/>
              </a:lnTo>
              <a:lnTo>
                <a:pt x="23" y="44"/>
              </a:lnTo>
              <a:lnTo>
                <a:pt x="22" y="45"/>
              </a:lnTo>
              <a:lnTo>
                <a:pt x="21" y="46"/>
              </a:lnTo>
              <a:lnTo>
                <a:pt x="20" y="47"/>
              </a:lnTo>
              <a:lnTo>
                <a:pt x="20" y="48"/>
              </a:lnTo>
              <a:lnTo>
                <a:pt x="19" y="49"/>
              </a:lnTo>
              <a:lnTo>
                <a:pt x="19" y="50"/>
              </a:lnTo>
              <a:lnTo>
                <a:pt x="18" y="51"/>
              </a:lnTo>
              <a:lnTo>
                <a:pt x="18" y="53"/>
              </a:lnTo>
              <a:lnTo>
                <a:pt x="17" y="55"/>
              </a:lnTo>
              <a:lnTo>
                <a:pt x="17" y="56"/>
              </a:lnTo>
              <a:lnTo>
                <a:pt x="16" y="57"/>
              </a:lnTo>
              <a:lnTo>
                <a:pt x="16" y="58"/>
              </a:lnTo>
              <a:lnTo>
                <a:pt x="15" y="59"/>
              </a:lnTo>
              <a:lnTo>
                <a:pt x="15" y="60"/>
              </a:lnTo>
              <a:lnTo>
                <a:pt x="14" y="62"/>
              </a:lnTo>
              <a:lnTo>
                <a:pt x="14" y="63"/>
              </a:lnTo>
              <a:lnTo>
                <a:pt x="13" y="65"/>
              </a:lnTo>
              <a:lnTo>
                <a:pt x="13" y="66"/>
              </a:lnTo>
              <a:lnTo>
                <a:pt x="12" y="66"/>
              </a:lnTo>
              <a:lnTo>
                <a:pt x="10" y="65"/>
              </a:lnTo>
              <a:lnTo>
                <a:pt x="8" y="64"/>
              </a:lnTo>
              <a:lnTo>
                <a:pt x="7" y="64"/>
              </a:lnTo>
              <a:lnTo>
                <a:pt x="6" y="63"/>
              </a:lnTo>
              <a:lnTo>
                <a:pt x="6" y="61"/>
              </a:lnTo>
              <a:lnTo>
                <a:pt x="5" y="60"/>
              </a:lnTo>
              <a:lnTo>
                <a:pt x="5" y="59"/>
              </a:lnTo>
              <a:lnTo>
                <a:pt x="6" y="58"/>
              </a:lnTo>
              <a:lnTo>
                <a:pt x="7" y="58"/>
              </a:lnTo>
              <a:lnTo>
                <a:pt x="8" y="56"/>
              </a:lnTo>
              <a:lnTo>
                <a:pt x="6" y="56"/>
              </a:lnTo>
              <a:lnTo>
                <a:pt x="5" y="56"/>
              </a:lnTo>
              <a:lnTo>
                <a:pt x="6" y="55"/>
              </a:lnTo>
              <a:lnTo>
                <a:pt x="6" y="54"/>
              </a:lnTo>
              <a:lnTo>
                <a:pt x="7" y="52"/>
              </a:lnTo>
              <a:lnTo>
                <a:pt x="7" y="51"/>
              </a:lnTo>
              <a:lnTo>
                <a:pt x="8" y="50"/>
              </a:lnTo>
              <a:lnTo>
                <a:pt x="7" y="50"/>
              </a:lnTo>
              <a:lnTo>
                <a:pt x="6" y="50"/>
              </a:lnTo>
              <a:lnTo>
                <a:pt x="5" y="49"/>
              </a:lnTo>
              <a:lnTo>
                <a:pt x="4" y="48"/>
              </a:lnTo>
              <a:lnTo>
                <a:pt x="4" y="47"/>
              </a:lnTo>
              <a:lnTo>
                <a:pt x="4" y="46"/>
              </a:lnTo>
              <a:lnTo>
                <a:pt x="5" y="45"/>
              </a:lnTo>
              <a:lnTo>
                <a:pt x="4" y="44"/>
              </a:lnTo>
              <a:lnTo>
                <a:pt x="4" y="43"/>
              </a:lnTo>
              <a:lnTo>
                <a:pt x="3" y="42"/>
              </a:lnTo>
              <a:lnTo>
                <a:pt x="3" y="41"/>
              </a:lnTo>
              <a:lnTo>
                <a:pt x="2" y="40"/>
              </a:lnTo>
              <a:lnTo>
                <a:pt x="2" y="39"/>
              </a:lnTo>
              <a:lnTo>
                <a:pt x="1" y="39"/>
              </a:lnTo>
              <a:lnTo>
                <a:pt x="0" y="38"/>
              </a:lnTo>
              <a:lnTo>
                <a:pt x="0" y="37"/>
              </a:lnTo>
              <a:lnTo>
                <a:pt x="0" y="36"/>
              </a:lnTo>
              <a:lnTo>
                <a:pt x="0" y="35"/>
              </a:lnTo>
              <a:lnTo>
                <a:pt x="0" y="34"/>
              </a:lnTo>
              <a:lnTo>
                <a:pt x="1" y="34"/>
              </a:lnTo>
              <a:lnTo>
                <a:pt x="2" y="33"/>
              </a:lnTo>
              <a:lnTo>
                <a:pt x="3" y="32"/>
              </a:lnTo>
              <a:lnTo>
                <a:pt x="5" y="3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243840</xdr:colOff>
      <xdr:row>33</xdr:row>
      <xdr:rowOff>104775</xdr:rowOff>
    </xdr:from>
    <xdr:to>
      <xdr:col>8</xdr:col>
      <xdr:colOff>629920</xdr:colOff>
      <xdr:row>35</xdr:row>
      <xdr:rowOff>133350</xdr:rowOff>
    </xdr:to>
    <xdr:sp>
      <xdr:nvSpPr>
        <xdr:cNvPr id="2185365" name="Freeform 130"/>
        <xdr:cNvSpPr/>
      </xdr:nvSpPr>
      <xdr:spPr>
        <a:xfrm>
          <a:off x="5679440" y="5247640"/>
          <a:ext cx="386080" cy="333375"/>
        </a:xfrm>
        <a:custGeom>
          <a:avLst/>
          <a:gdLst>
            <a:gd name="txL" fmla="*/ 0 w 38"/>
            <a:gd name="txT" fmla="*/ 0 h 36"/>
            <a:gd name="txR" fmla="*/ 38 w 38"/>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36">
              <a:moveTo>
                <a:pt x="0" y="29"/>
              </a:moveTo>
              <a:lnTo>
                <a:pt x="0" y="28"/>
              </a:lnTo>
              <a:lnTo>
                <a:pt x="1" y="27"/>
              </a:lnTo>
              <a:lnTo>
                <a:pt x="1" y="26"/>
              </a:lnTo>
              <a:lnTo>
                <a:pt x="1" y="24"/>
              </a:lnTo>
              <a:lnTo>
                <a:pt x="1" y="23"/>
              </a:lnTo>
              <a:lnTo>
                <a:pt x="1" y="22"/>
              </a:lnTo>
              <a:lnTo>
                <a:pt x="2" y="20"/>
              </a:lnTo>
              <a:lnTo>
                <a:pt x="3" y="20"/>
              </a:lnTo>
              <a:lnTo>
                <a:pt x="4" y="19"/>
              </a:lnTo>
              <a:lnTo>
                <a:pt x="5" y="18"/>
              </a:lnTo>
              <a:lnTo>
                <a:pt x="5" y="17"/>
              </a:lnTo>
              <a:lnTo>
                <a:pt x="6" y="16"/>
              </a:lnTo>
              <a:lnTo>
                <a:pt x="7" y="15"/>
              </a:lnTo>
              <a:lnTo>
                <a:pt x="8" y="15"/>
              </a:lnTo>
              <a:lnTo>
                <a:pt x="9" y="14"/>
              </a:lnTo>
              <a:lnTo>
                <a:pt x="9" y="13"/>
              </a:lnTo>
              <a:lnTo>
                <a:pt x="9" y="12"/>
              </a:lnTo>
              <a:lnTo>
                <a:pt x="8" y="11"/>
              </a:lnTo>
              <a:lnTo>
                <a:pt x="8" y="9"/>
              </a:lnTo>
              <a:lnTo>
                <a:pt x="8" y="8"/>
              </a:lnTo>
              <a:lnTo>
                <a:pt x="8" y="7"/>
              </a:lnTo>
              <a:lnTo>
                <a:pt x="8" y="6"/>
              </a:lnTo>
              <a:lnTo>
                <a:pt x="8" y="4"/>
              </a:lnTo>
              <a:lnTo>
                <a:pt x="9" y="5"/>
              </a:lnTo>
              <a:lnTo>
                <a:pt x="9" y="6"/>
              </a:lnTo>
              <a:lnTo>
                <a:pt x="10" y="7"/>
              </a:lnTo>
              <a:lnTo>
                <a:pt x="11" y="7"/>
              </a:lnTo>
              <a:lnTo>
                <a:pt x="12" y="7"/>
              </a:lnTo>
              <a:lnTo>
                <a:pt x="13" y="6"/>
              </a:lnTo>
              <a:lnTo>
                <a:pt x="13" y="5"/>
              </a:lnTo>
              <a:lnTo>
                <a:pt x="13" y="4"/>
              </a:lnTo>
              <a:lnTo>
                <a:pt x="13" y="3"/>
              </a:lnTo>
              <a:lnTo>
                <a:pt x="13" y="2"/>
              </a:lnTo>
              <a:lnTo>
                <a:pt x="13" y="1"/>
              </a:lnTo>
              <a:lnTo>
                <a:pt x="14" y="0"/>
              </a:lnTo>
              <a:lnTo>
                <a:pt x="15" y="0"/>
              </a:lnTo>
              <a:lnTo>
                <a:pt x="16" y="0"/>
              </a:lnTo>
              <a:lnTo>
                <a:pt x="17" y="1"/>
              </a:lnTo>
              <a:lnTo>
                <a:pt x="18" y="1"/>
              </a:lnTo>
              <a:lnTo>
                <a:pt x="20" y="2"/>
              </a:lnTo>
              <a:lnTo>
                <a:pt x="21" y="3"/>
              </a:lnTo>
              <a:lnTo>
                <a:pt x="22" y="3"/>
              </a:lnTo>
              <a:lnTo>
                <a:pt x="23" y="3"/>
              </a:lnTo>
              <a:lnTo>
                <a:pt x="24" y="3"/>
              </a:lnTo>
              <a:lnTo>
                <a:pt x="25" y="4"/>
              </a:lnTo>
              <a:lnTo>
                <a:pt x="26" y="4"/>
              </a:lnTo>
              <a:lnTo>
                <a:pt x="27" y="4"/>
              </a:lnTo>
              <a:lnTo>
                <a:pt x="29" y="4"/>
              </a:lnTo>
              <a:lnTo>
                <a:pt x="30" y="4"/>
              </a:lnTo>
              <a:lnTo>
                <a:pt x="31" y="4"/>
              </a:lnTo>
              <a:lnTo>
                <a:pt x="32" y="4"/>
              </a:lnTo>
              <a:lnTo>
                <a:pt x="33" y="5"/>
              </a:lnTo>
              <a:lnTo>
                <a:pt x="35" y="5"/>
              </a:lnTo>
              <a:lnTo>
                <a:pt x="36" y="5"/>
              </a:lnTo>
              <a:lnTo>
                <a:pt x="37" y="5"/>
              </a:lnTo>
              <a:lnTo>
                <a:pt x="38" y="5"/>
              </a:lnTo>
              <a:lnTo>
                <a:pt x="37" y="7"/>
              </a:lnTo>
              <a:lnTo>
                <a:pt x="37" y="8"/>
              </a:lnTo>
              <a:lnTo>
                <a:pt x="36" y="9"/>
              </a:lnTo>
              <a:lnTo>
                <a:pt x="34" y="9"/>
              </a:lnTo>
              <a:lnTo>
                <a:pt x="33" y="10"/>
              </a:lnTo>
              <a:lnTo>
                <a:pt x="31" y="11"/>
              </a:lnTo>
              <a:lnTo>
                <a:pt x="30" y="11"/>
              </a:lnTo>
              <a:lnTo>
                <a:pt x="30" y="12"/>
              </a:lnTo>
              <a:lnTo>
                <a:pt x="30" y="13"/>
              </a:lnTo>
              <a:lnTo>
                <a:pt x="29" y="14"/>
              </a:lnTo>
              <a:lnTo>
                <a:pt x="29" y="15"/>
              </a:lnTo>
              <a:lnTo>
                <a:pt x="28" y="16"/>
              </a:lnTo>
              <a:lnTo>
                <a:pt x="28" y="18"/>
              </a:lnTo>
              <a:lnTo>
                <a:pt x="28" y="19"/>
              </a:lnTo>
              <a:lnTo>
                <a:pt x="29" y="19"/>
              </a:lnTo>
              <a:lnTo>
                <a:pt x="30" y="20"/>
              </a:lnTo>
              <a:lnTo>
                <a:pt x="30" y="22"/>
              </a:lnTo>
              <a:lnTo>
                <a:pt x="31" y="23"/>
              </a:lnTo>
              <a:lnTo>
                <a:pt x="31" y="24"/>
              </a:lnTo>
              <a:lnTo>
                <a:pt x="32" y="25"/>
              </a:lnTo>
              <a:lnTo>
                <a:pt x="33" y="26"/>
              </a:lnTo>
              <a:lnTo>
                <a:pt x="33" y="27"/>
              </a:lnTo>
              <a:lnTo>
                <a:pt x="32" y="28"/>
              </a:lnTo>
              <a:lnTo>
                <a:pt x="31" y="28"/>
              </a:lnTo>
              <a:lnTo>
                <a:pt x="30" y="29"/>
              </a:lnTo>
              <a:lnTo>
                <a:pt x="29" y="30"/>
              </a:lnTo>
              <a:lnTo>
                <a:pt x="30" y="31"/>
              </a:lnTo>
              <a:lnTo>
                <a:pt x="30" y="32"/>
              </a:lnTo>
              <a:lnTo>
                <a:pt x="29" y="33"/>
              </a:lnTo>
              <a:lnTo>
                <a:pt x="29" y="34"/>
              </a:lnTo>
              <a:lnTo>
                <a:pt x="28" y="35"/>
              </a:lnTo>
              <a:lnTo>
                <a:pt x="27" y="36"/>
              </a:lnTo>
              <a:lnTo>
                <a:pt x="26" y="36"/>
              </a:lnTo>
              <a:lnTo>
                <a:pt x="25" y="35"/>
              </a:lnTo>
              <a:lnTo>
                <a:pt x="24" y="35"/>
              </a:lnTo>
              <a:lnTo>
                <a:pt x="23" y="34"/>
              </a:lnTo>
              <a:lnTo>
                <a:pt x="22" y="33"/>
              </a:lnTo>
              <a:lnTo>
                <a:pt x="21" y="32"/>
              </a:lnTo>
              <a:lnTo>
                <a:pt x="20" y="32"/>
              </a:lnTo>
              <a:lnTo>
                <a:pt x="20" y="33"/>
              </a:lnTo>
              <a:lnTo>
                <a:pt x="19" y="34"/>
              </a:lnTo>
              <a:lnTo>
                <a:pt x="18" y="35"/>
              </a:lnTo>
              <a:lnTo>
                <a:pt x="17" y="36"/>
              </a:lnTo>
              <a:lnTo>
                <a:pt x="16" y="36"/>
              </a:lnTo>
              <a:lnTo>
                <a:pt x="15" y="35"/>
              </a:lnTo>
              <a:lnTo>
                <a:pt x="15" y="34"/>
              </a:lnTo>
              <a:lnTo>
                <a:pt x="14" y="33"/>
              </a:lnTo>
              <a:lnTo>
                <a:pt x="13" y="31"/>
              </a:lnTo>
              <a:lnTo>
                <a:pt x="13" y="30"/>
              </a:lnTo>
              <a:lnTo>
                <a:pt x="12" y="30"/>
              </a:lnTo>
              <a:lnTo>
                <a:pt x="11" y="29"/>
              </a:lnTo>
              <a:lnTo>
                <a:pt x="11" y="28"/>
              </a:lnTo>
              <a:lnTo>
                <a:pt x="10" y="28"/>
              </a:lnTo>
              <a:lnTo>
                <a:pt x="10" y="30"/>
              </a:lnTo>
              <a:lnTo>
                <a:pt x="9" y="30"/>
              </a:lnTo>
              <a:lnTo>
                <a:pt x="8" y="30"/>
              </a:lnTo>
              <a:lnTo>
                <a:pt x="7" y="29"/>
              </a:lnTo>
              <a:lnTo>
                <a:pt x="6" y="29"/>
              </a:lnTo>
              <a:lnTo>
                <a:pt x="5" y="30"/>
              </a:lnTo>
              <a:lnTo>
                <a:pt x="5" y="31"/>
              </a:lnTo>
              <a:lnTo>
                <a:pt x="4" y="32"/>
              </a:lnTo>
              <a:lnTo>
                <a:pt x="4" y="33"/>
              </a:lnTo>
              <a:lnTo>
                <a:pt x="3" y="32"/>
              </a:lnTo>
              <a:lnTo>
                <a:pt x="2" y="32"/>
              </a:lnTo>
              <a:lnTo>
                <a:pt x="1" y="31"/>
              </a:lnTo>
              <a:lnTo>
                <a:pt x="1" y="30"/>
              </a:lnTo>
              <a:lnTo>
                <a:pt x="0" y="2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223520</xdr:colOff>
      <xdr:row>32</xdr:row>
      <xdr:rowOff>9525</xdr:rowOff>
    </xdr:from>
    <xdr:to>
      <xdr:col>9</xdr:col>
      <xdr:colOff>40640</xdr:colOff>
      <xdr:row>34</xdr:row>
      <xdr:rowOff>9525</xdr:rowOff>
    </xdr:to>
    <xdr:sp>
      <xdr:nvSpPr>
        <xdr:cNvPr id="2185366" name="Freeform 131"/>
        <xdr:cNvSpPr/>
      </xdr:nvSpPr>
      <xdr:spPr>
        <a:xfrm>
          <a:off x="5659120" y="4999990"/>
          <a:ext cx="467360" cy="304800"/>
        </a:xfrm>
        <a:custGeom>
          <a:avLst/>
          <a:gdLst>
            <a:gd name="txL" fmla="*/ 0 w 46"/>
            <a:gd name="txT" fmla="*/ 0 h 34"/>
            <a:gd name="txR" fmla="*/ 46 w 46"/>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6" h="34">
              <a:moveTo>
                <a:pt x="1" y="13"/>
              </a:moveTo>
              <a:lnTo>
                <a:pt x="1" y="13"/>
              </a:lnTo>
              <a:lnTo>
                <a:pt x="1" y="14"/>
              </a:lnTo>
              <a:lnTo>
                <a:pt x="2" y="15"/>
              </a:lnTo>
              <a:lnTo>
                <a:pt x="3" y="15"/>
              </a:lnTo>
              <a:lnTo>
                <a:pt x="5" y="16"/>
              </a:lnTo>
              <a:lnTo>
                <a:pt x="6" y="15"/>
              </a:lnTo>
              <a:lnTo>
                <a:pt x="7" y="15"/>
              </a:lnTo>
              <a:lnTo>
                <a:pt x="7" y="14"/>
              </a:lnTo>
              <a:lnTo>
                <a:pt x="6" y="13"/>
              </a:lnTo>
              <a:lnTo>
                <a:pt x="6" y="12"/>
              </a:lnTo>
              <a:lnTo>
                <a:pt x="6" y="10"/>
              </a:lnTo>
              <a:lnTo>
                <a:pt x="5" y="9"/>
              </a:lnTo>
              <a:lnTo>
                <a:pt x="5" y="8"/>
              </a:lnTo>
              <a:lnTo>
                <a:pt x="5" y="7"/>
              </a:lnTo>
              <a:lnTo>
                <a:pt x="5" y="6"/>
              </a:lnTo>
              <a:lnTo>
                <a:pt x="6" y="5"/>
              </a:lnTo>
              <a:lnTo>
                <a:pt x="6" y="4"/>
              </a:lnTo>
              <a:lnTo>
                <a:pt x="7" y="3"/>
              </a:lnTo>
              <a:lnTo>
                <a:pt x="7" y="2"/>
              </a:lnTo>
              <a:lnTo>
                <a:pt x="9" y="0"/>
              </a:lnTo>
              <a:lnTo>
                <a:pt x="10" y="0"/>
              </a:lnTo>
              <a:lnTo>
                <a:pt x="11" y="1"/>
              </a:lnTo>
              <a:lnTo>
                <a:pt x="12" y="1"/>
              </a:lnTo>
              <a:lnTo>
                <a:pt x="13" y="1"/>
              </a:lnTo>
              <a:lnTo>
                <a:pt x="14" y="2"/>
              </a:lnTo>
              <a:lnTo>
                <a:pt x="15" y="2"/>
              </a:lnTo>
              <a:lnTo>
                <a:pt x="16" y="2"/>
              </a:lnTo>
              <a:lnTo>
                <a:pt x="17" y="3"/>
              </a:lnTo>
              <a:lnTo>
                <a:pt x="17" y="4"/>
              </a:lnTo>
              <a:lnTo>
                <a:pt x="16" y="5"/>
              </a:lnTo>
              <a:lnTo>
                <a:pt x="16" y="6"/>
              </a:lnTo>
              <a:lnTo>
                <a:pt x="16" y="8"/>
              </a:lnTo>
              <a:lnTo>
                <a:pt x="15" y="9"/>
              </a:lnTo>
              <a:lnTo>
                <a:pt x="15" y="10"/>
              </a:lnTo>
              <a:lnTo>
                <a:pt x="15" y="11"/>
              </a:lnTo>
              <a:lnTo>
                <a:pt x="15" y="12"/>
              </a:lnTo>
              <a:lnTo>
                <a:pt x="16" y="13"/>
              </a:lnTo>
              <a:lnTo>
                <a:pt x="17" y="12"/>
              </a:lnTo>
              <a:lnTo>
                <a:pt x="18" y="12"/>
              </a:lnTo>
              <a:lnTo>
                <a:pt x="19" y="13"/>
              </a:lnTo>
              <a:lnTo>
                <a:pt x="20" y="13"/>
              </a:lnTo>
              <a:lnTo>
                <a:pt x="22" y="12"/>
              </a:lnTo>
              <a:lnTo>
                <a:pt x="23" y="12"/>
              </a:lnTo>
              <a:lnTo>
                <a:pt x="24" y="12"/>
              </a:lnTo>
              <a:lnTo>
                <a:pt x="25" y="13"/>
              </a:lnTo>
              <a:lnTo>
                <a:pt x="26" y="12"/>
              </a:lnTo>
              <a:lnTo>
                <a:pt x="27" y="12"/>
              </a:lnTo>
              <a:lnTo>
                <a:pt x="28" y="12"/>
              </a:lnTo>
              <a:lnTo>
                <a:pt x="30" y="12"/>
              </a:lnTo>
              <a:lnTo>
                <a:pt x="31" y="12"/>
              </a:lnTo>
              <a:lnTo>
                <a:pt x="32" y="12"/>
              </a:lnTo>
              <a:lnTo>
                <a:pt x="34" y="13"/>
              </a:lnTo>
              <a:lnTo>
                <a:pt x="35" y="13"/>
              </a:lnTo>
              <a:lnTo>
                <a:pt x="36" y="14"/>
              </a:lnTo>
              <a:lnTo>
                <a:pt x="37" y="14"/>
              </a:lnTo>
              <a:lnTo>
                <a:pt x="38" y="14"/>
              </a:lnTo>
              <a:lnTo>
                <a:pt x="39" y="13"/>
              </a:lnTo>
              <a:lnTo>
                <a:pt x="41" y="13"/>
              </a:lnTo>
              <a:lnTo>
                <a:pt x="42" y="12"/>
              </a:lnTo>
              <a:lnTo>
                <a:pt x="44" y="12"/>
              </a:lnTo>
              <a:lnTo>
                <a:pt x="45" y="11"/>
              </a:lnTo>
              <a:lnTo>
                <a:pt x="45" y="12"/>
              </a:lnTo>
              <a:lnTo>
                <a:pt x="45" y="14"/>
              </a:lnTo>
              <a:lnTo>
                <a:pt x="45" y="15"/>
              </a:lnTo>
              <a:lnTo>
                <a:pt x="46" y="16"/>
              </a:lnTo>
              <a:lnTo>
                <a:pt x="45" y="17"/>
              </a:lnTo>
              <a:lnTo>
                <a:pt x="45" y="18"/>
              </a:lnTo>
              <a:lnTo>
                <a:pt x="45" y="19"/>
              </a:lnTo>
              <a:lnTo>
                <a:pt x="45" y="21"/>
              </a:lnTo>
              <a:lnTo>
                <a:pt x="45" y="22"/>
              </a:lnTo>
              <a:lnTo>
                <a:pt x="44" y="22"/>
              </a:lnTo>
              <a:lnTo>
                <a:pt x="44" y="23"/>
              </a:lnTo>
              <a:lnTo>
                <a:pt x="44" y="25"/>
              </a:lnTo>
              <a:lnTo>
                <a:pt x="44" y="26"/>
              </a:lnTo>
              <a:lnTo>
                <a:pt x="43" y="26"/>
              </a:lnTo>
              <a:lnTo>
                <a:pt x="43" y="28"/>
              </a:lnTo>
              <a:lnTo>
                <a:pt x="42" y="29"/>
              </a:lnTo>
              <a:lnTo>
                <a:pt x="41" y="29"/>
              </a:lnTo>
              <a:lnTo>
                <a:pt x="41" y="30"/>
              </a:lnTo>
              <a:lnTo>
                <a:pt x="41" y="31"/>
              </a:lnTo>
              <a:lnTo>
                <a:pt x="40" y="32"/>
              </a:lnTo>
              <a:lnTo>
                <a:pt x="39" y="32"/>
              </a:lnTo>
              <a:lnTo>
                <a:pt x="38" y="32"/>
              </a:lnTo>
              <a:lnTo>
                <a:pt x="37" y="32"/>
              </a:lnTo>
              <a:lnTo>
                <a:pt x="35" y="32"/>
              </a:lnTo>
              <a:lnTo>
                <a:pt x="34" y="31"/>
              </a:lnTo>
              <a:lnTo>
                <a:pt x="33" y="31"/>
              </a:lnTo>
              <a:lnTo>
                <a:pt x="32" y="31"/>
              </a:lnTo>
              <a:lnTo>
                <a:pt x="31" y="31"/>
              </a:lnTo>
              <a:lnTo>
                <a:pt x="29" y="31"/>
              </a:lnTo>
              <a:lnTo>
                <a:pt x="28" y="31"/>
              </a:lnTo>
              <a:lnTo>
                <a:pt x="27" y="31"/>
              </a:lnTo>
              <a:lnTo>
                <a:pt x="26" y="30"/>
              </a:lnTo>
              <a:lnTo>
                <a:pt x="25" y="30"/>
              </a:lnTo>
              <a:lnTo>
                <a:pt x="24" y="30"/>
              </a:lnTo>
              <a:lnTo>
                <a:pt x="23" y="30"/>
              </a:lnTo>
              <a:lnTo>
                <a:pt x="22" y="29"/>
              </a:lnTo>
              <a:lnTo>
                <a:pt x="20" y="28"/>
              </a:lnTo>
              <a:lnTo>
                <a:pt x="19" y="28"/>
              </a:lnTo>
              <a:lnTo>
                <a:pt x="18" y="27"/>
              </a:lnTo>
              <a:lnTo>
                <a:pt x="17" y="27"/>
              </a:lnTo>
              <a:lnTo>
                <a:pt x="16" y="27"/>
              </a:lnTo>
              <a:lnTo>
                <a:pt x="15" y="28"/>
              </a:lnTo>
              <a:lnTo>
                <a:pt x="15" y="29"/>
              </a:lnTo>
              <a:lnTo>
                <a:pt x="15" y="30"/>
              </a:lnTo>
              <a:lnTo>
                <a:pt x="15" y="31"/>
              </a:lnTo>
              <a:lnTo>
                <a:pt x="15" y="32"/>
              </a:lnTo>
              <a:lnTo>
                <a:pt x="15" y="33"/>
              </a:lnTo>
              <a:lnTo>
                <a:pt x="14" y="34"/>
              </a:lnTo>
              <a:lnTo>
                <a:pt x="13" y="34"/>
              </a:lnTo>
              <a:lnTo>
                <a:pt x="12" y="34"/>
              </a:lnTo>
              <a:lnTo>
                <a:pt x="11" y="33"/>
              </a:lnTo>
              <a:lnTo>
                <a:pt x="11" y="32"/>
              </a:lnTo>
              <a:lnTo>
                <a:pt x="10" y="31"/>
              </a:lnTo>
              <a:lnTo>
                <a:pt x="9" y="30"/>
              </a:lnTo>
              <a:lnTo>
                <a:pt x="9" y="29"/>
              </a:lnTo>
              <a:lnTo>
                <a:pt x="8" y="28"/>
              </a:lnTo>
              <a:lnTo>
                <a:pt x="7" y="27"/>
              </a:lnTo>
              <a:lnTo>
                <a:pt x="6" y="27"/>
              </a:lnTo>
              <a:lnTo>
                <a:pt x="6" y="26"/>
              </a:lnTo>
              <a:lnTo>
                <a:pt x="5" y="25"/>
              </a:lnTo>
              <a:lnTo>
                <a:pt x="4" y="24"/>
              </a:lnTo>
              <a:lnTo>
                <a:pt x="4" y="23"/>
              </a:lnTo>
              <a:lnTo>
                <a:pt x="3" y="22"/>
              </a:lnTo>
              <a:lnTo>
                <a:pt x="2" y="21"/>
              </a:lnTo>
              <a:lnTo>
                <a:pt x="1" y="20"/>
              </a:lnTo>
              <a:lnTo>
                <a:pt x="1" y="19"/>
              </a:lnTo>
              <a:lnTo>
                <a:pt x="1" y="18"/>
              </a:lnTo>
              <a:lnTo>
                <a:pt x="0" y="17"/>
              </a:lnTo>
              <a:lnTo>
                <a:pt x="1" y="16"/>
              </a:lnTo>
              <a:lnTo>
                <a:pt x="1" y="15"/>
              </a:lnTo>
              <a:lnTo>
                <a:pt x="1" y="14"/>
              </a:lnTo>
              <a:lnTo>
                <a:pt x="0" y="13"/>
              </a:lnTo>
              <a:lnTo>
                <a:pt x="1"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396240</xdr:colOff>
      <xdr:row>34</xdr:row>
      <xdr:rowOff>0</xdr:rowOff>
    </xdr:from>
    <xdr:to>
      <xdr:col>10</xdr:col>
      <xdr:colOff>10160</xdr:colOff>
      <xdr:row>35</xdr:row>
      <xdr:rowOff>85725</xdr:rowOff>
    </xdr:to>
    <xdr:sp>
      <xdr:nvSpPr>
        <xdr:cNvPr id="2185367" name="Freeform 132"/>
        <xdr:cNvSpPr/>
      </xdr:nvSpPr>
      <xdr:spPr>
        <a:xfrm>
          <a:off x="6482080" y="5295265"/>
          <a:ext cx="264160" cy="238125"/>
        </a:xfrm>
        <a:custGeom>
          <a:avLst/>
          <a:gdLst>
            <a:gd name="txL" fmla="*/ 0 w 26"/>
            <a:gd name="txT" fmla="*/ 0 h 25"/>
            <a:gd name="txR" fmla="*/ 26 w 26"/>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25">
              <a:moveTo>
                <a:pt x="13" y="1"/>
              </a:moveTo>
              <a:lnTo>
                <a:pt x="13" y="1"/>
              </a:lnTo>
              <a:lnTo>
                <a:pt x="14" y="3"/>
              </a:lnTo>
              <a:lnTo>
                <a:pt x="14" y="4"/>
              </a:lnTo>
              <a:lnTo>
                <a:pt x="15" y="5"/>
              </a:lnTo>
              <a:lnTo>
                <a:pt x="16" y="6"/>
              </a:lnTo>
              <a:lnTo>
                <a:pt x="17" y="7"/>
              </a:lnTo>
              <a:lnTo>
                <a:pt x="18" y="7"/>
              </a:lnTo>
              <a:lnTo>
                <a:pt x="20" y="7"/>
              </a:lnTo>
              <a:lnTo>
                <a:pt x="21" y="8"/>
              </a:lnTo>
              <a:lnTo>
                <a:pt x="22" y="9"/>
              </a:lnTo>
              <a:lnTo>
                <a:pt x="23" y="9"/>
              </a:lnTo>
              <a:lnTo>
                <a:pt x="23" y="10"/>
              </a:lnTo>
              <a:lnTo>
                <a:pt x="24" y="12"/>
              </a:lnTo>
              <a:lnTo>
                <a:pt x="25" y="12"/>
              </a:lnTo>
              <a:lnTo>
                <a:pt x="25" y="13"/>
              </a:lnTo>
              <a:lnTo>
                <a:pt x="26" y="14"/>
              </a:lnTo>
              <a:lnTo>
                <a:pt x="24" y="13"/>
              </a:lnTo>
              <a:lnTo>
                <a:pt x="23" y="13"/>
              </a:lnTo>
              <a:lnTo>
                <a:pt x="22" y="13"/>
              </a:lnTo>
              <a:lnTo>
                <a:pt x="23" y="14"/>
              </a:lnTo>
              <a:lnTo>
                <a:pt x="23" y="15"/>
              </a:lnTo>
              <a:lnTo>
                <a:pt x="22" y="16"/>
              </a:lnTo>
              <a:lnTo>
                <a:pt x="21" y="18"/>
              </a:lnTo>
              <a:lnTo>
                <a:pt x="21" y="19"/>
              </a:lnTo>
              <a:lnTo>
                <a:pt x="21" y="20"/>
              </a:lnTo>
              <a:lnTo>
                <a:pt x="21" y="21"/>
              </a:lnTo>
              <a:lnTo>
                <a:pt x="21" y="22"/>
              </a:lnTo>
              <a:lnTo>
                <a:pt x="20" y="23"/>
              </a:lnTo>
              <a:lnTo>
                <a:pt x="19" y="24"/>
              </a:lnTo>
              <a:lnTo>
                <a:pt x="18" y="24"/>
              </a:lnTo>
              <a:lnTo>
                <a:pt x="17" y="24"/>
              </a:lnTo>
              <a:lnTo>
                <a:pt x="15" y="24"/>
              </a:lnTo>
              <a:lnTo>
                <a:pt x="14" y="24"/>
              </a:lnTo>
              <a:lnTo>
                <a:pt x="13" y="24"/>
              </a:lnTo>
              <a:lnTo>
                <a:pt x="13" y="25"/>
              </a:lnTo>
              <a:lnTo>
                <a:pt x="12" y="25"/>
              </a:lnTo>
              <a:lnTo>
                <a:pt x="11" y="24"/>
              </a:lnTo>
              <a:lnTo>
                <a:pt x="10" y="24"/>
              </a:lnTo>
              <a:lnTo>
                <a:pt x="9" y="24"/>
              </a:lnTo>
              <a:lnTo>
                <a:pt x="9" y="23"/>
              </a:lnTo>
              <a:lnTo>
                <a:pt x="8" y="21"/>
              </a:lnTo>
              <a:lnTo>
                <a:pt x="7" y="20"/>
              </a:lnTo>
              <a:lnTo>
                <a:pt x="7" y="18"/>
              </a:lnTo>
              <a:lnTo>
                <a:pt x="6" y="17"/>
              </a:lnTo>
              <a:lnTo>
                <a:pt x="6" y="16"/>
              </a:lnTo>
              <a:lnTo>
                <a:pt x="5" y="15"/>
              </a:lnTo>
              <a:lnTo>
                <a:pt x="4" y="14"/>
              </a:lnTo>
              <a:lnTo>
                <a:pt x="3" y="13"/>
              </a:lnTo>
              <a:lnTo>
                <a:pt x="2" y="12"/>
              </a:lnTo>
              <a:lnTo>
                <a:pt x="1" y="11"/>
              </a:lnTo>
              <a:lnTo>
                <a:pt x="0" y="10"/>
              </a:lnTo>
              <a:lnTo>
                <a:pt x="0" y="9"/>
              </a:lnTo>
              <a:lnTo>
                <a:pt x="2" y="8"/>
              </a:lnTo>
              <a:lnTo>
                <a:pt x="3" y="7"/>
              </a:lnTo>
              <a:lnTo>
                <a:pt x="4" y="6"/>
              </a:lnTo>
              <a:lnTo>
                <a:pt x="5" y="7"/>
              </a:lnTo>
              <a:lnTo>
                <a:pt x="6" y="7"/>
              </a:lnTo>
              <a:lnTo>
                <a:pt x="7" y="6"/>
              </a:lnTo>
              <a:lnTo>
                <a:pt x="8" y="5"/>
              </a:lnTo>
              <a:lnTo>
                <a:pt x="9" y="3"/>
              </a:lnTo>
              <a:lnTo>
                <a:pt x="10" y="3"/>
              </a:lnTo>
              <a:lnTo>
                <a:pt x="11" y="1"/>
              </a:lnTo>
              <a:lnTo>
                <a:pt x="12" y="0"/>
              </a:lnTo>
              <a:lnTo>
                <a:pt x="13"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629920</xdr:colOff>
      <xdr:row>32</xdr:row>
      <xdr:rowOff>66675</xdr:rowOff>
    </xdr:from>
    <xdr:to>
      <xdr:col>9</xdr:col>
      <xdr:colOff>609600</xdr:colOff>
      <xdr:row>37</xdr:row>
      <xdr:rowOff>28575</xdr:rowOff>
    </xdr:to>
    <xdr:sp>
      <xdr:nvSpPr>
        <xdr:cNvPr id="2185368" name="Freeform 133"/>
        <xdr:cNvSpPr/>
      </xdr:nvSpPr>
      <xdr:spPr>
        <a:xfrm>
          <a:off x="6065520" y="5057140"/>
          <a:ext cx="629920" cy="733425"/>
        </a:xfrm>
        <a:custGeom>
          <a:avLst/>
          <a:gdLst>
            <a:gd name="txL" fmla="*/ 0 w 62"/>
            <a:gd name="txT" fmla="*/ 0 h 79"/>
            <a:gd name="txR" fmla="*/ 62 w 62"/>
            <a:gd name="txB" fmla="*/ 79 h 7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62" h="79">
              <a:moveTo>
                <a:pt x="1" y="26"/>
              </a:moveTo>
              <a:lnTo>
                <a:pt x="1" y="25"/>
              </a:lnTo>
              <a:lnTo>
                <a:pt x="1" y="24"/>
              </a:lnTo>
              <a:lnTo>
                <a:pt x="1" y="23"/>
              </a:lnTo>
              <a:lnTo>
                <a:pt x="2" y="23"/>
              </a:lnTo>
              <a:lnTo>
                <a:pt x="3" y="22"/>
              </a:lnTo>
              <a:lnTo>
                <a:pt x="3" y="20"/>
              </a:lnTo>
              <a:lnTo>
                <a:pt x="4" y="20"/>
              </a:lnTo>
              <a:lnTo>
                <a:pt x="4" y="19"/>
              </a:lnTo>
              <a:lnTo>
                <a:pt x="4" y="17"/>
              </a:lnTo>
              <a:lnTo>
                <a:pt x="4" y="16"/>
              </a:lnTo>
              <a:lnTo>
                <a:pt x="5" y="16"/>
              </a:lnTo>
              <a:lnTo>
                <a:pt x="5" y="15"/>
              </a:lnTo>
              <a:lnTo>
                <a:pt x="5" y="13"/>
              </a:lnTo>
              <a:lnTo>
                <a:pt x="5" y="12"/>
              </a:lnTo>
              <a:lnTo>
                <a:pt x="5" y="11"/>
              </a:lnTo>
              <a:lnTo>
                <a:pt x="6" y="10"/>
              </a:lnTo>
              <a:lnTo>
                <a:pt x="5" y="9"/>
              </a:lnTo>
              <a:lnTo>
                <a:pt x="5" y="8"/>
              </a:lnTo>
              <a:lnTo>
                <a:pt x="5" y="6"/>
              </a:lnTo>
              <a:lnTo>
                <a:pt x="5" y="5"/>
              </a:lnTo>
              <a:lnTo>
                <a:pt x="7" y="4"/>
              </a:lnTo>
              <a:lnTo>
                <a:pt x="8" y="4"/>
              </a:lnTo>
              <a:lnTo>
                <a:pt x="9" y="3"/>
              </a:lnTo>
              <a:lnTo>
                <a:pt x="8" y="1"/>
              </a:lnTo>
              <a:lnTo>
                <a:pt x="10" y="1"/>
              </a:lnTo>
              <a:lnTo>
                <a:pt x="11" y="1"/>
              </a:lnTo>
              <a:lnTo>
                <a:pt x="12" y="0"/>
              </a:lnTo>
              <a:lnTo>
                <a:pt x="13" y="0"/>
              </a:lnTo>
              <a:lnTo>
                <a:pt x="14" y="0"/>
              </a:lnTo>
              <a:lnTo>
                <a:pt x="15" y="0"/>
              </a:lnTo>
              <a:lnTo>
                <a:pt x="15" y="1"/>
              </a:lnTo>
              <a:lnTo>
                <a:pt x="16" y="2"/>
              </a:lnTo>
              <a:lnTo>
                <a:pt x="16" y="3"/>
              </a:lnTo>
              <a:lnTo>
                <a:pt x="17" y="4"/>
              </a:lnTo>
              <a:lnTo>
                <a:pt x="17" y="5"/>
              </a:lnTo>
              <a:lnTo>
                <a:pt x="16" y="6"/>
              </a:lnTo>
              <a:lnTo>
                <a:pt x="17" y="7"/>
              </a:lnTo>
              <a:lnTo>
                <a:pt x="18" y="7"/>
              </a:lnTo>
              <a:lnTo>
                <a:pt x="19" y="7"/>
              </a:lnTo>
              <a:lnTo>
                <a:pt x="20" y="6"/>
              </a:lnTo>
              <a:lnTo>
                <a:pt x="21" y="6"/>
              </a:lnTo>
              <a:lnTo>
                <a:pt x="22" y="5"/>
              </a:lnTo>
              <a:lnTo>
                <a:pt x="23" y="5"/>
              </a:lnTo>
              <a:lnTo>
                <a:pt x="24" y="5"/>
              </a:lnTo>
              <a:lnTo>
                <a:pt x="24" y="6"/>
              </a:lnTo>
              <a:lnTo>
                <a:pt x="24" y="7"/>
              </a:lnTo>
              <a:lnTo>
                <a:pt x="25" y="8"/>
              </a:lnTo>
              <a:lnTo>
                <a:pt x="25" y="9"/>
              </a:lnTo>
              <a:lnTo>
                <a:pt x="26" y="9"/>
              </a:lnTo>
              <a:lnTo>
                <a:pt x="26" y="10"/>
              </a:lnTo>
              <a:lnTo>
                <a:pt x="27" y="11"/>
              </a:lnTo>
              <a:lnTo>
                <a:pt x="26" y="12"/>
              </a:lnTo>
              <a:lnTo>
                <a:pt x="27" y="13"/>
              </a:lnTo>
              <a:lnTo>
                <a:pt x="27" y="14"/>
              </a:lnTo>
              <a:lnTo>
                <a:pt x="26" y="15"/>
              </a:lnTo>
              <a:lnTo>
                <a:pt x="27" y="16"/>
              </a:lnTo>
              <a:lnTo>
                <a:pt x="28" y="17"/>
              </a:lnTo>
              <a:lnTo>
                <a:pt x="29" y="17"/>
              </a:lnTo>
              <a:lnTo>
                <a:pt x="30" y="18"/>
              </a:lnTo>
              <a:lnTo>
                <a:pt x="30" y="17"/>
              </a:lnTo>
              <a:lnTo>
                <a:pt x="31" y="18"/>
              </a:lnTo>
              <a:lnTo>
                <a:pt x="32" y="18"/>
              </a:lnTo>
              <a:lnTo>
                <a:pt x="34" y="18"/>
              </a:lnTo>
              <a:lnTo>
                <a:pt x="35" y="19"/>
              </a:lnTo>
              <a:lnTo>
                <a:pt x="36" y="19"/>
              </a:lnTo>
              <a:lnTo>
                <a:pt x="37" y="19"/>
              </a:lnTo>
              <a:lnTo>
                <a:pt x="38" y="19"/>
              </a:lnTo>
              <a:lnTo>
                <a:pt x="39" y="19"/>
              </a:lnTo>
              <a:lnTo>
                <a:pt x="40" y="20"/>
              </a:lnTo>
              <a:lnTo>
                <a:pt x="41" y="20"/>
              </a:lnTo>
              <a:lnTo>
                <a:pt x="42" y="21"/>
              </a:lnTo>
              <a:lnTo>
                <a:pt x="43" y="21"/>
              </a:lnTo>
              <a:lnTo>
                <a:pt x="44" y="22"/>
              </a:lnTo>
              <a:lnTo>
                <a:pt x="45" y="22"/>
              </a:lnTo>
              <a:lnTo>
                <a:pt x="47" y="22"/>
              </a:lnTo>
              <a:lnTo>
                <a:pt x="47" y="21"/>
              </a:lnTo>
              <a:lnTo>
                <a:pt x="48" y="20"/>
              </a:lnTo>
              <a:lnTo>
                <a:pt x="49" y="21"/>
              </a:lnTo>
              <a:lnTo>
                <a:pt x="50" y="22"/>
              </a:lnTo>
              <a:lnTo>
                <a:pt x="51" y="24"/>
              </a:lnTo>
              <a:lnTo>
                <a:pt x="53" y="25"/>
              </a:lnTo>
              <a:lnTo>
                <a:pt x="53" y="26"/>
              </a:lnTo>
              <a:lnTo>
                <a:pt x="53" y="27"/>
              </a:lnTo>
              <a:lnTo>
                <a:pt x="52" y="28"/>
              </a:lnTo>
              <a:lnTo>
                <a:pt x="51" y="30"/>
              </a:lnTo>
              <a:lnTo>
                <a:pt x="50" y="30"/>
              </a:lnTo>
              <a:lnTo>
                <a:pt x="49" y="32"/>
              </a:lnTo>
              <a:lnTo>
                <a:pt x="48" y="33"/>
              </a:lnTo>
              <a:lnTo>
                <a:pt x="47" y="34"/>
              </a:lnTo>
              <a:lnTo>
                <a:pt x="46" y="34"/>
              </a:lnTo>
              <a:lnTo>
                <a:pt x="45" y="33"/>
              </a:lnTo>
              <a:lnTo>
                <a:pt x="44" y="34"/>
              </a:lnTo>
              <a:lnTo>
                <a:pt x="43" y="35"/>
              </a:lnTo>
              <a:lnTo>
                <a:pt x="41" y="36"/>
              </a:lnTo>
              <a:lnTo>
                <a:pt x="41" y="37"/>
              </a:lnTo>
              <a:lnTo>
                <a:pt x="42" y="38"/>
              </a:lnTo>
              <a:lnTo>
                <a:pt x="43" y="39"/>
              </a:lnTo>
              <a:lnTo>
                <a:pt x="44" y="40"/>
              </a:lnTo>
              <a:lnTo>
                <a:pt x="45" y="41"/>
              </a:lnTo>
              <a:lnTo>
                <a:pt x="46" y="42"/>
              </a:lnTo>
              <a:lnTo>
                <a:pt x="47" y="43"/>
              </a:lnTo>
              <a:lnTo>
                <a:pt x="47" y="44"/>
              </a:lnTo>
              <a:lnTo>
                <a:pt x="48" y="45"/>
              </a:lnTo>
              <a:lnTo>
                <a:pt x="48" y="47"/>
              </a:lnTo>
              <a:lnTo>
                <a:pt x="49" y="48"/>
              </a:lnTo>
              <a:lnTo>
                <a:pt x="50" y="50"/>
              </a:lnTo>
              <a:lnTo>
                <a:pt x="48" y="50"/>
              </a:lnTo>
              <a:lnTo>
                <a:pt x="47" y="50"/>
              </a:lnTo>
              <a:lnTo>
                <a:pt x="45" y="51"/>
              </a:lnTo>
              <a:lnTo>
                <a:pt x="43" y="50"/>
              </a:lnTo>
              <a:lnTo>
                <a:pt x="44" y="51"/>
              </a:lnTo>
              <a:lnTo>
                <a:pt x="45" y="53"/>
              </a:lnTo>
              <a:lnTo>
                <a:pt x="47" y="55"/>
              </a:lnTo>
              <a:lnTo>
                <a:pt x="48" y="56"/>
              </a:lnTo>
              <a:lnTo>
                <a:pt x="48" y="57"/>
              </a:lnTo>
              <a:lnTo>
                <a:pt x="49" y="58"/>
              </a:lnTo>
              <a:lnTo>
                <a:pt x="50" y="59"/>
              </a:lnTo>
              <a:lnTo>
                <a:pt x="50" y="61"/>
              </a:lnTo>
              <a:lnTo>
                <a:pt x="51" y="61"/>
              </a:lnTo>
              <a:lnTo>
                <a:pt x="52" y="62"/>
              </a:lnTo>
              <a:lnTo>
                <a:pt x="53" y="63"/>
              </a:lnTo>
              <a:lnTo>
                <a:pt x="53" y="64"/>
              </a:lnTo>
              <a:lnTo>
                <a:pt x="54" y="65"/>
              </a:lnTo>
              <a:lnTo>
                <a:pt x="55" y="66"/>
              </a:lnTo>
              <a:lnTo>
                <a:pt x="56" y="67"/>
              </a:lnTo>
              <a:lnTo>
                <a:pt x="57" y="68"/>
              </a:lnTo>
              <a:lnTo>
                <a:pt x="58" y="68"/>
              </a:lnTo>
              <a:lnTo>
                <a:pt x="58" y="70"/>
              </a:lnTo>
              <a:lnTo>
                <a:pt x="59" y="71"/>
              </a:lnTo>
              <a:lnTo>
                <a:pt x="60" y="71"/>
              </a:lnTo>
              <a:lnTo>
                <a:pt x="61" y="71"/>
              </a:lnTo>
              <a:lnTo>
                <a:pt x="61" y="72"/>
              </a:lnTo>
              <a:lnTo>
                <a:pt x="62" y="73"/>
              </a:lnTo>
              <a:lnTo>
                <a:pt x="62" y="74"/>
              </a:lnTo>
              <a:lnTo>
                <a:pt x="61" y="74"/>
              </a:lnTo>
              <a:lnTo>
                <a:pt x="60" y="76"/>
              </a:lnTo>
              <a:lnTo>
                <a:pt x="60" y="77"/>
              </a:lnTo>
              <a:lnTo>
                <a:pt x="59" y="78"/>
              </a:lnTo>
              <a:lnTo>
                <a:pt x="59" y="79"/>
              </a:lnTo>
              <a:lnTo>
                <a:pt x="58" y="78"/>
              </a:lnTo>
              <a:lnTo>
                <a:pt x="57" y="77"/>
              </a:lnTo>
              <a:lnTo>
                <a:pt x="57" y="76"/>
              </a:lnTo>
              <a:lnTo>
                <a:pt x="56" y="75"/>
              </a:lnTo>
              <a:lnTo>
                <a:pt x="55" y="75"/>
              </a:lnTo>
              <a:lnTo>
                <a:pt x="54" y="73"/>
              </a:lnTo>
              <a:lnTo>
                <a:pt x="54" y="72"/>
              </a:lnTo>
              <a:lnTo>
                <a:pt x="53" y="71"/>
              </a:lnTo>
              <a:lnTo>
                <a:pt x="53" y="70"/>
              </a:lnTo>
              <a:lnTo>
                <a:pt x="52" y="69"/>
              </a:lnTo>
              <a:lnTo>
                <a:pt x="52" y="68"/>
              </a:lnTo>
              <a:lnTo>
                <a:pt x="51" y="67"/>
              </a:lnTo>
              <a:lnTo>
                <a:pt x="50" y="66"/>
              </a:lnTo>
              <a:lnTo>
                <a:pt x="49" y="66"/>
              </a:lnTo>
              <a:lnTo>
                <a:pt x="48" y="65"/>
              </a:lnTo>
              <a:lnTo>
                <a:pt x="46" y="65"/>
              </a:lnTo>
              <a:lnTo>
                <a:pt x="45" y="66"/>
              </a:lnTo>
              <a:lnTo>
                <a:pt x="43" y="66"/>
              </a:lnTo>
              <a:lnTo>
                <a:pt x="42" y="67"/>
              </a:lnTo>
              <a:lnTo>
                <a:pt x="41" y="67"/>
              </a:lnTo>
              <a:lnTo>
                <a:pt x="40" y="67"/>
              </a:lnTo>
              <a:lnTo>
                <a:pt x="39" y="67"/>
              </a:lnTo>
              <a:lnTo>
                <a:pt x="38" y="66"/>
              </a:lnTo>
              <a:lnTo>
                <a:pt x="36" y="66"/>
              </a:lnTo>
              <a:lnTo>
                <a:pt x="35" y="66"/>
              </a:lnTo>
              <a:lnTo>
                <a:pt x="34" y="66"/>
              </a:lnTo>
              <a:lnTo>
                <a:pt x="32" y="65"/>
              </a:lnTo>
              <a:lnTo>
                <a:pt x="32" y="64"/>
              </a:lnTo>
              <a:lnTo>
                <a:pt x="31" y="63"/>
              </a:lnTo>
              <a:lnTo>
                <a:pt x="30" y="62"/>
              </a:lnTo>
              <a:lnTo>
                <a:pt x="29" y="61"/>
              </a:lnTo>
              <a:lnTo>
                <a:pt x="29" y="60"/>
              </a:lnTo>
              <a:lnTo>
                <a:pt x="28" y="59"/>
              </a:lnTo>
              <a:lnTo>
                <a:pt x="28" y="58"/>
              </a:lnTo>
              <a:lnTo>
                <a:pt x="27" y="57"/>
              </a:lnTo>
              <a:lnTo>
                <a:pt x="26" y="57"/>
              </a:lnTo>
              <a:lnTo>
                <a:pt x="25" y="56"/>
              </a:lnTo>
              <a:lnTo>
                <a:pt x="24" y="55"/>
              </a:lnTo>
              <a:lnTo>
                <a:pt x="23" y="55"/>
              </a:lnTo>
              <a:lnTo>
                <a:pt x="22" y="54"/>
              </a:lnTo>
              <a:lnTo>
                <a:pt x="21" y="53"/>
              </a:lnTo>
              <a:lnTo>
                <a:pt x="22" y="52"/>
              </a:lnTo>
              <a:lnTo>
                <a:pt x="22" y="51"/>
              </a:lnTo>
              <a:lnTo>
                <a:pt x="21" y="51"/>
              </a:lnTo>
              <a:lnTo>
                <a:pt x="20" y="51"/>
              </a:lnTo>
              <a:lnTo>
                <a:pt x="18" y="51"/>
              </a:lnTo>
              <a:lnTo>
                <a:pt x="17" y="51"/>
              </a:lnTo>
              <a:lnTo>
                <a:pt x="16" y="50"/>
              </a:lnTo>
              <a:lnTo>
                <a:pt x="15" y="50"/>
              </a:lnTo>
              <a:lnTo>
                <a:pt x="14" y="49"/>
              </a:lnTo>
              <a:lnTo>
                <a:pt x="14" y="48"/>
              </a:lnTo>
              <a:lnTo>
                <a:pt x="13" y="47"/>
              </a:lnTo>
              <a:lnTo>
                <a:pt x="13" y="46"/>
              </a:lnTo>
              <a:lnTo>
                <a:pt x="13" y="45"/>
              </a:lnTo>
              <a:lnTo>
                <a:pt x="13" y="43"/>
              </a:lnTo>
              <a:lnTo>
                <a:pt x="14" y="43"/>
              </a:lnTo>
              <a:lnTo>
                <a:pt x="15" y="42"/>
              </a:lnTo>
              <a:lnTo>
                <a:pt x="16" y="42"/>
              </a:lnTo>
              <a:lnTo>
                <a:pt x="16" y="41"/>
              </a:lnTo>
              <a:lnTo>
                <a:pt x="16" y="40"/>
              </a:lnTo>
              <a:lnTo>
                <a:pt x="15" y="39"/>
              </a:lnTo>
              <a:lnTo>
                <a:pt x="14" y="38"/>
              </a:lnTo>
              <a:lnTo>
                <a:pt x="13" y="38"/>
              </a:lnTo>
              <a:lnTo>
                <a:pt x="12" y="37"/>
              </a:lnTo>
              <a:lnTo>
                <a:pt x="11" y="37"/>
              </a:lnTo>
              <a:lnTo>
                <a:pt x="11" y="36"/>
              </a:lnTo>
              <a:lnTo>
                <a:pt x="11" y="35"/>
              </a:lnTo>
              <a:lnTo>
                <a:pt x="11" y="34"/>
              </a:lnTo>
              <a:lnTo>
                <a:pt x="12" y="33"/>
              </a:lnTo>
              <a:lnTo>
                <a:pt x="13" y="33"/>
              </a:lnTo>
              <a:lnTo>
                <a:pt x="12" y="32"/>
              </a:lnTo>
              <a:lnTo>
                <a:pt x="11" y="32"/>
              </a:lnTo>
              <a:lnTo>
                <a:pt x="10" y="32"/>
              </a:lnTo>
              <a:lnTo>
                <a:pt x="9" y="31"/>
              </a:lnTo>
              <a:lnTo>
                <a:pt x="8" y="31"/>
              </a:lnTo>
              <a:lnTo>
                <a:pt x="7" y="30"/>
              </a:lnTo>
              <a:lnTo>
                <a:pt x="6" y="30"/>
              </a:lnTo>
              <a:lnTo>
                <a:pt x="5" y="29"/>
              </a:lnTo>
              <a:lnTo>
                <a:pt x="5" y="28"/>
              </a:lnTo>
              <a:lnTo>
                <a:pt x="4" y="27"/>
              </a:lnTo>
              <a:lnTo>
                <a:pt x="3" y="27"/>
              </a:lnTo>
              <a:lnTo>
                <a:pt x="2" y="27"/>
              </a:lnTo>
              <a:lnTo>
                <a:pt x="0" y="26"/>
              </a:lnTo>
              <a:lnTo>
                <a:pt x="1" y="2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0</xdr:colOff>
      <xdr:row>36</xdr:row>
      <xdr:rowOff>114300</xdr:rowOff>
    </xdr:from>
    <xdr:to>
      <xdr:col>8</xdr:col>
      <xdr:colOff>518160</xdr:colOff>
      <xdr:row>40</xdr:row>
      <xdr:rowOff>38100</xdr:rowOff>
    </xdr:to>
    <xdr:sp>
      <xdr:nvSpPr>
        <xdr:cNvPr id="2185369" name="Freeform 134"/>
        <xdr:cNvSpPr/>
      </xdr:nvSpPr>
      <xdr:spPr>
        <a:xfrm>
          <a:off x="5435600" y="5714365"/>
          <a:ext cx="518160" cy="552450"/>
        </a:xfrm>
        <a:custGeom>
          <a:avLst/>
          <a:gdLst>
            <a:gd name="txL" fmla="*/ 0 w 51"/>
            <a:gd name="txT" fmla="*/ 0 h 60"/>
            <a:gd name="txR" fmla="*/ 51 w 51"/>
            <a:gd name="txB" fmla="*/ 60 h 6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1" h="60">
              <a:moveTo>
                <a:pt x="8" y="5"/>
              </a:moveTo>
              <a:lnTo>
                <a:pt x="9" y="4"/>
              </a:lnTo>
              <a:lnTo>
                <a:pt x="9" y="3"/>
              </a:lnTo>
              <a:lnTo>
                <a:pt x="10" y="2"/>
              </a:lnTo>
              <a:lnTo>
                <a:pt x="11" y="2"/>
              </a:lnTo>
              <a:lnTo>
                <a:pt x="12" y="2"/>
              </a:lnTo>
              <a:lnTo>
                <a:pt x="13" y="3"/>
              </a:lnTo>
              <a:lnTo>
                <a:pt x="14" y="2"/>
              </a:lnTo>
              <a:lnTo>
                <a:pt x="14" y="1"/>
              </a:lnTo>
              <a:lnTo>
                <a:pt x="15" y="0"/>
              </a:lnTo>
              <a:lnTo>
                <a:pt x="15" y="1"/>
              </a:lnTo>
              <a:lnTo>
                <a:pt x="15" y="2"/>
              </a:lnTo>
              <a:lnTo>
                <a:pt x="15" y="3"/>
              </a:lnTo>
              <a:lnTo>
                <a:pt x="15" y="4"/>
              </a:lnTo>
              <a:lnTo>
                <a:pt x="16" y="5"/>
              </a:lnTo>
              <a:lnTo>
                <a:pt x="16" y="6"/>
              </a:lnTo>
              <a:lnTo>
                <a:pt x="17" y="7"/>
              </a:lnTo>
              <a:lnTo>
                <a:pt x="18" y="8"/>
              </a:lnTo>
              <a:lnTo>
                <a:pt x="19" y="8"/>
              </a:lnTo>
              <a:lnTo>
                <a:pt x="19" y="9"/>
              </a:lnTo>
              <a:lnTo>
                <a:pt x="20" y="11"/>
              </a:lnTo>
              <a:lnTo>
                <a:pt x="20" y="12"/>
              </a:lnTo>
              <a:lnTo>
                <a:pt x="20" y="13"/>
              </a:lnTo>
              <a:lnTo>
                <a:pt x="21" y="13"/>
              </a:lnTo>
              <a:lnTo>
                <a:pt x="22" y="12"/>
              </a:lnTo>
              <a:lnTo>
                <a:pt x="22" y="11"/>
              </a:lnTo>
              <a:lnTo>
                <a:pt x="23" y="11"/>
              </a:lnTo>
              <a:lnTo>
                <a:pt x="24" y="11"/>
              </a:lnTo>
              <a:lnTo>
                <a:pt x="25" y="10"/>
              </a:lnTo>
              <a:lnTo>
                <a:pt x="26" y="10"/>
              </a:lnTo>
              <a:lnTo>
                <a:pt x="27" y="10"/>
              </a:lnTo>
              <a:lnTo>
                <a:pt x="27" y="11"/>
              </a:lnTo>
              <a:lnTo>
                <a:pt x="27" y="12"/>
              </a:lnTo>
              <a:lnTo>
                <a:pt x="27" y="13"/>
              </a:lnTo>
              <a:lnTo>
                <a:pt x="28" y="13"/>
              </a:lnTo>
              <a:lnTo>
                <a:pt x="30" y="12"/>
              </a:lnTo>
              <a:lnTo>
                <a:pt x="31" y="12"/>
              </a:lnTo>
              <a:lnTo>
                <a:pt x="31" y="13"/>
              </a:lnTo>
              <a:lnTo>
                <a:pt x="32" y="14"/>
              </a:lnTo>
              <a:lnTo>
                <a:pt x="33" y="14"/>
              </a:lnTo>
              <a:lnTo>
                <a:pt x="34" y="15"/>
              </a:lnTo>
              <a:lnTo>
                <a:pt x="35" y="16"/>
              </a:lnTo>
              <a:lnTo>
                <a:pt x="37" y="17"/>
              </a:lnTo>
              <a:lnTo>
                <a:pt x="38" y="17"/>
              </a:lnTo>
              <a:lnTo>
                <a:pt x="39" y="18"/>
              </a:lnTo>
              <a:lnTo>
                <a:pt x="40" y="19"/>
              </a:lnTo>
              <a:lnTo>
                <a:pt x="41" y="20"/>
              </a:lnTo>
              <a:lnTo>
                <a:pt x="42" y="21"/>
              </a:lnTo>
              <a:lnTo>
                <a:pt x="43" y="22"/>
              </a:lnTo>
              <a:lnTo>
                <a:pt x="44" y="23"/>
              </a:lnTo>
              <a:lnTo>
                <a:pt x="45" y="24"/>
              </a:lnTo>
              <a:lnTo>
                <a:pt x="45" y="25"/>
              </a:lnTo>
              <a:lnTo>
                <a:pt x="46" y="26"/>
              </a:lnTo>
              <a:lnTo>
                <a:pt x="46" y="27"/>
              </a:lnTo>
              <a:lnTo>
                <a:pt x="47" y="28"/>
              </a:lnTo>
              <a:lnTo>
                <a:pt x="48" y="29"/>
              </a:lnTo>
              <a:lnTo>
                <a:pt x="48" y="30"/>
              </a:lnTo>
              <a:lnTo>
                <a:pt x="49" y="32"/>
              </a:lnTo>
              <a:lnTo>
                <a:pt x="48" y="33"/>
              </a:lnTo>
              <a:lnTo>
                <a:pt x="48" y="34"/>
              </a:lnTo>
              <a:lnTo>
                <a:pt x="49" y="35"/>
              </a:lnTo>
              <a:lnTo>
                <a:pt x="50" y="36"/>
              </a:lnTo>
              <a:lnTo>
                <a:pt x="51" y="38"/>
              </a:lnTo>
              <a:lnTo>
                <a:pt x="51" y="39"/>
              </a:lnTo>
              <a:lnTo>
                <a:pt x="51" y="40"/>
              </a:lnTo>
              <a:lnTo>
                <a:pt x="51" y="41"/>
              </a:lnTo>
              <a:lnTo>
                <a:pt x="51" y="42"/>
              </a:lnTo>
              <a:lnTo>
                <a:pt x="50" y="43"/>
              </a:lnTo>
              <a:lnTo>
                <a:pt x="49" y="44"/>
              </a:lnTo>
              <a:lnTo>
                <a:pt x="48" y="44"/>
              </a:lnTo>
              <a:lnTo>
                <a:pt x="47" y="45"/>
              </a:lnTo>
              <a:lnTo>
                <a:pt x="46" y="46"/>
              </a:lnTo>
              <a:lnTo>
                <a:pt x="45" y="47"/>
              </a:lnTo>
              <a:lnTo>
                <a:pt x="44" y="48"/>
              </a:lnTo>
              <a:lnTo>
                <a:pt x="44" y="49"/>
              </a:lnTo>
              <a:lnTo>
                <a:pt x="44" y="50"/>
              </a:lnTo>
              <a:lnTo>
                <a:pt x="44" y="52"/>
              </a:lnTo>
              <a:lnTo>
                <a:pt x="44" y="53"/>
              </a:lnTo>
              <a:lnTo>
                <a:pt x="43" y="54"/>
              </a:lnTo>
              <a:lnTo>
                <a:pt x="42" y="54"/>
              </a:lnTo>
              <a:lnTo>
                <a:pt x="42" y="55"/>
              </a:lnTo>
              <a:lnTo>
                <a:pt x="42" y="56"/>
              </a:lnTo>
              <a:lnTo>
                <a:pt x="42" y="57"/>
              </a:lnTo>
              <a:lnTo>
                <a:pt x="42" y="58"/>
              </a:lnTo>
              <a:lnTo>
                <a:pt x="39" y="59"/>
              </a:lnTo>
              <a:lnTo>
                <a:pt x="38" y="59"/>
              </a:lnTo>
              <a:lnTo>
                <a:pt x="38" y="58"/>
              </a:lnTo>
              <a:lnTo>
                <a:pt x="37" y="58"/>
              </a:lnTo>
              <a:lnTo>
                <a:pt x="35" y="58"/>
              </a:lnTo>
              <a:lnTo>
                <a:pt x="36" y="60"/>
              </a:lnTo>
              <a:lnTo>
                <a:pt x="35" y="59"/>
              </a:lnTo>
              <a:lnTo>
                <a:pt x="34" y="58"/>
              </a:lnTo>
              <a:lnTo>
                <a:pt x="33" y="58"/>
              </a:lnTo>
              <a:lnTo>
                <a:pt x="32" y="57"/>
              </a:lnTo>
              <a:lnTo>
                <a:pt x="32" y="58"/>
              </a:lnTo>
              <a:lnTo>
                <a:pt x="31" y="57"/>
              </a:lnTo>
              <a:lnTo>
                <a:pt x="29" y="55"/>
              </a:lnTo>
              <a:lnTo>
                <a:pt x="29" y="52"/>
              </a:lnTo>
              <a:lnTo>
                <a:pt x="29" y="51"/>
              </a:lnTo>
              <a:lnTo>
                <a:pt x="30" y="51"/>
              </a:lnTo>
              <a:lnTo>
                <a:pt x="29" y="50"/>
              </a:lnTo>
              <a:lnTo>
                <a:pt x="28" y="49"/>
              </a:lnTo>
              <a:lnTo>
                <a:pt x="25" y="50"/>
              </a:lnTo>
              <a:lnTo>
                <a:pt x="24" y="49"/>
              </a:lnTo>
              <a:lnTo>
                <a:pt x="23" y="48"/>
              </a:lnTo>
              <a:lnTo>
                <a:pt x="23" y="47"/>
              </a:lnTo>
              <a:lnTo>
                <a:pt x="22" y="46"/>
              </a:lnTo>
              <a:lnTo>
                <a:pt x="22" y="45"/>
              </a:lnTo>
              <a:lnTo>
                <a:pt x="22" y="44"/>
              </a:lnTo>
              <a:lnTo>
                <a:pt x="22" y="42"/>
              </a:lnTo>
              <a:lnTo>
                <a:pt x="21" y="41"/>
              </a:lnTo>
              <a:lnTo>
                <a:pt x="20" y="40"/>
              </a:lnTo>
              <a:lnTo>
                <a:pt x="19" y="39"/>
              </a:lnTo>
              <a:lnTo>
                <a:pt x="19" y="38"/>
              </a:lnTo>
              <a:lnTo>
                <a:pt x="18" y="37"/>
              </a:lnTo>
              <a:lnTo>
                <a:pt x="16" y="36"/>
              </a:lnTo>
              <a:lnTo>
                <a:pt x="15" y="35"/>
              </a:lnTo>
              <a:lnTo>
                <a:pt x="15" y="34"/>
              </a:lnTo>
              <a:lnTo>
                <a:pt x="14" y="33"/>
              </a:lnTo>
              <a:lnTo>
                <a:pt x="14" y="32"/>
              </a:lnTo>
              <a:lnTo>
                <a:pt x="14" y="31"/>
              </a:lnTo>
              <a:lnTo>
                <a:pt x="14" y="30"/>
              </a:lnTo>
              <a:lnTo>
                <a:pt x="14" y="29"/>
              </a:lnTo>
              <a:lnTo>
                <a:pt x="14" y="28"/>
              </a:lnTo>
              <a:lnTo>
                <a:pt x="13" y="27"/>
              </a:lnTo>
              <a:lnTo>
                <a:pt x="13" y="26"/>
              </a:lnTo>
              <a:lnTo>
                <a:pt x="12" y="25"/>
              </a:lnTo>
              <a:lnTo>
                <a:pt x="12" y="24"/>
              </a:lnTo>
              <a:lnTo>
                <a:pt x="11" y="23"/>
              </a:lnTo>
              <a:lnTo>
                <a:pt x="10" y="22"/>
              </a:lnTo>
              <a:lnTo>
                <a:pt x="10" y="24"/>
              </a:lnTo>
              <a:lnTo>
                <a:pt x="9" y="24"/>
              </a:lnTo>
              <a:lnTo>
                <a:pt x="8" y="25"/>
              </a:lnTo>
              <a:lnTo>
                <a:pt x="7" y="25"/>
              </a:lnTo>
              <a:lnTo>
                <a:pt x="6" y="26"/>
              </a:lnTo>
              <a:lnTo>
                <a:pt x="5" y="26"/>
              </a:lnTo>
              <a:lnTo>
                <a:pt x="4" y="26"/>
              </a:lnTo>
              <a:lnTo>
                <a:pt x="3" y="25"/>
              </a:lnTo>
              <a:lnTo>
                <a:pt x="3" y="24"/>
              </a:lnTo>
              <a:lnTo>
                <a:pt x="2" y="23"/>
              </a:lnTo>
              <a:lnTo>
                <a:pt x="2" y="22"/>
              </a:lnTo>
              <a:lnTo>
                <a:pt x="2" y="21"/>
              </a:lnTo>
              <a:lnTo>
                <a:pt x="2" y="20"/>
              </a:lnTo>
              <a:lnTo>
                <a:pt x="2" y="19"/>
              </a:lnTo>
              <a:lnTo>
                <a:pt x="1" y="18"/>
              </a:lnTo>
              <a:lnTo>
                <a:pt x="0" y="17"/>
              </a:lnTo>
              <a:lnTo>
                <a:pt x="1" y="17"/>
              </a:lnTo>
              <a:lnTo>
                <a:pt x="1" y="16"/>
              </a:lnTo>
              <a:lnTo>
                <a:pt x="2" y="15"/>
              </a:lnTo>
              <a:lnTo>
                <a:pt x="3" y="14"/>
              </a:lnTo>
              <a:lnTo>
                <a:pt x="4" y="13"/>
              </a:lnTo>
              <a:lnTo>
                <a:pt x="4" y="12"/>
              </a:lnTo>
              <a:lnTo>
                <a:pt x="5" y="11"/>
              </a:lnTo>
              <a:lnTo>
                <a:pt x="5" y="10"/>
              </a:lnTo>
              <a:lnTo>
                <a:pt x="5" y="9"/>
              </a:lnTo>
              <a:lnTo>
                <a:pt x="6" y="8"/>
              </a:lnTo>
              <a:lnTo>
                <a:pt x="6" y="7"/>
              </a:lnTo>
              <a:lnTo>
                <a:pt x="7" y="6"/>
              </a:lnTo>
              <a:lnTo>
                <a:pt x="8"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34</xdr:row>
      <xdr:rowOff>123825</xdr:rowOff>
    </xdr:from>
    <xdr:to>
      <xdr:col>10</xdr:col>
      <xdr:colOff>111760</xdr:colOff>
      <xdr:row>37</xdr:row>
      <xdr:rowOff>47625</xdr:rowOff>
    </xdr:to>
    <xdr:sp>
      <xdr:nvSpPr>
        <xdr:cNvPr id="2185370" name="Freeform 135"/>
        <xdr:cNvSpPr/>
      </xdr:nvSpPr>
      <xdr:spPr>
        <a:xfrm>
          <a:off x="6502400" y="5419090"/>
          <a:ext cx="345440" cy="390525"/>
        </a:xfrm>
        <a:custGeom>
          <a:avLst/>
          <a:gdLst>
            <a:gd name="txL" fmla="*/ 0 w 34"/>
            <a:gd name="txT" fmla="*/ 0 h 41"/>
            <a:gd name="txR" fmla="*/ 34 w 34"/>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41">
              <a:moveTo>
                <a:pt x="1" y="10"/>
              </a:moveTo>
              <a:lnTo>
                <a:pt x="2" y="11"/>
              </a:lnTo>
              <a:lnTo>
                <a:pt x="4" y="10"/>
              </a:lnTo>
              <a:lnTo>
                <a:pt x="5" y="10"/>
              </a:lnTo>
              <a:lnTo>
                <a:pt x="7" y="10"/>
              </a:lnTo>
              <a:lnTo>
                <a:pt x="7" y="11"/>
              </a:lnTo>
              <a:lnTo>
                <a:pt x="8" y="11"/>
              </a:lnTo>
              <a:lnTo>
                <a:pt x="9" y="11"/>
              </a:lnTo>
              <a:lnTo>
                <a:pt x="10" y="12"/>
              </a:lnTo>
              <a:lnTo>
                <a:pt x="11" y="12"/>
              </a:lnTo>
              <a:lnTo>
                <a:pt x="11" y="11"/>
              </a:lnTo>
              <a:lnTo>
                <a:pt x="12" y="11"/>
              </a:lnTo>
              <a:lnTo>
                <a:pt x="13" y="11"/>
              </a:lnTo>
              <a:lnTo>
                <a:pt x="15" y="11"/>
              </a:lnTo>
              <a:lnTo>
                <a:pt x="16" y="11"/>
              </a:lnTo>
              <a:lnTo>
                <a:pt x="17" y="11"/>
              </a:lnTo>
              <a:lnTo>
                <a:pt x="18" y="10"/>
              </a:lnTo>
              <a:lnTo>
                <a:pt x="19" y="9"/>
              </a:lnTo>
              <a:lnTo>
                <a:pt x="19" y="8"/>
              </a:lnTo>
              <a:lnTo>
                <a:pt x="19" y="7"/>
              </a:lnTo>
              <a:lnTo>
                <a:pt x="19" y="6"/>
              </a:lnTo>
              <a:lnTo>
                <a:pt x="19" y="5"/>
              </a:lnTo>
              <a:lnTo>
                <a:pt x="20" y="3"/>
              </a:lnTo>
              <a:lnTo>
                <a:pt x="21" y="2"/>
              </a:lnTo>
              <a:lnTo>
                <a:pt x="21" y="1"/>
              </a:lnTo>
              <a:lnTo>
                <a:pt x="20" y="0"/>
              </a:lnTo>
              <a:lnTo>
                <a:pt x="21" y="0"/>
              </a:lnTo>
              <a:lnTo>
                <a:pt x="22" y="0"/>
              </a:lnTo>
              <a:lnTo>
                <a:pt x="24" y="1"/>
              </a:lnTo>
              <a:lnTo>
                <a:pt x="24" y="3"/>
              </a:lnTo>
              <a:lnTo>
                <a:pt x="25" y="4"/>
              </a:lnTo>
              <a:lnTo>
                <a:pt x="25" y="5"/>
              </a:lnTo>
              <a:lnTo>
                <a:pt x="25" y="7"/>
              </a:lnTo>
              <a:lnTo>
                <a:pt x="25" y="8"/>
              </a:lnTo>
              <a:lnTo>
                <a:pt x="26" y="9"/>
              </a:lnTo>
              <a:lnTo>
                <a:pt x="26" y="11"/>
              </a:lnTo>
              <a:lnTo>
                <a:pt x="26" y="12"/>
              </a:lnTo>
              <a:lnTo>
                <a:pt x="27" y="13"/>
              </a:lnTo>
              <a:lnTo>
                <a:pt x="27" y="15"/>
              </a:lnTo>
              <a:lnTo>
                <a:pt x="27" y="17"/>
              </a:lnTo>
              <a:lnTo>
                <a:pt x="28" y="18"/>
              </a:lnTo>
              <a:lnTo>
                <a:pt x="28" y="20"/>
              </a:lnTo>
              <a:lnTo>
                <a:pt x="28" y="21"/>
              </a:lnTo>
              <a:lnTo>
                <a:pt x="28" y="22"/>
              </a:lnTo>
              <a:lnTo>
                <a:pt x="29" y="23"/>
              </a:lnTo>
              <a:lnTo>
                <a:pt x="29" y="24"/>
              </a:lnTo>
              <a:lnTo>
                <a:pt x="30" y="25"/>
              </a:lnTo>
              <a:lnTo>
                <a:pt x="30" y="26"/>
              </a:lnTo>
              <a:lnTo>
                <a:pt x="30" y="27"/>
              </a:lnTo>
              <a:lnTo>
                <a:pt x="30" y="28"/>
              </a:lnTo>
              <a:lnTo>
                <a:pt x="31" y="29"/>
              </a:lnTo>
              <a:lnTo>
                <a:pt x="31" y="31"/>
              </a:lnTo>
              <a:lnTo>
                <a:pt x="31" y="32"/>
              </a:lnTo>
              <a:lnTo>
                <a:pt x="31" y="33"/>
              </a:lnTo>
              <a:lnTo>
                <a:pt x="32" y="34"/>
              </a:lnTo>
              <a:lnTo>
                <a:pt x="33" y="35"/>
              </a:lnTo>
              <a:lnTo>
                <a:pt x="34" y="35"/>
              </a:lnTo>
              <a:lnTo>
                <a:pt x="34" y="36"/>
              </a:lnTo>
              <a:lnTo>
                <a:pt x="34" y="38"/>
              </a:lnTo>
              <a:lnTo>
                <a:pt x="33" y="39"/>
              </a:lnTo>
              <a:lnTo>
                <a:pt x="33" y="40"/>
              </a:lnTo>
              <a:lnTo>
                <a:pt x="31" y="40"/>
              </a:lnTo>
              <a:lnTo>
                <a:pt x="30" y="41"/>
              </a:lnTo>
              <a:lnTo>
                <a:pt x="29" y="39"/>
              </a:lnTo>
              <a:lnTo>
                <a:pt x="29" y="38"/>
              </a:lnTo>
              <a:lnTo>
                <a:pt x="28" y="38"/>
              </a:lnTo>
              <a:lnTo>
                <a:pt x="27" y="37"/>
              </a:lnTo>
              <a:lnTo>
                <a:pt x="25" y="35"/>
              </a:lnTo>
              <a:lnTo>
                <a:pt x="24" y="34"/>
              </a:lnTo>
              <a:lnTo>
                <a:pt x="23" y="33"/>
              </a:lnTo>
              <a:lnTo>
                <a:pt x="22" y="33"/>
              </a:lnTo>
              <a:lnTo>
                <a:pt x="21" y="33"/>
              </a:lnTo>
              <a:lnTo>
                <a:pt x="19" y="33"/>
              </a:lnTo>
              <a:lnTo>
                <a:pt x="18" y="32"/>
              </a:lnTo>
              <a:lnTo>
                <a:pt x="18" y="31"/>
              </a:lnTo>
              <a:lnTo>
                <a:pt x="17" y="31"/>
              </a:lnTo>
              <a:lnTo>
                <a:pt x="16" y="31"/>
              </a:lnTo>
              <a:lnTo>
                <a:pt x="15" y="30"/>
              </a:lnTo>
              <a:lnTo>
                <a:pt x="15" y="28"/>
              </a:lnTo>
              <a:lnTo>
                <a:pt x="14" y="28"/>
              </a:lnTo>
              <a:lnTo>
                <a:pt x="13" y="27"/>
              </a:lnTo>
              <a:lnTo>
                <a:pt x="12" y="26"/>
              </a:lnTo>
              <a:lnTo>
                <a:pt x="11" y="25"/>
              </a:lnTo>
              <a:lnTo>
                <a:pt x="10" y="24"/>
              </a:lnTo>
              <a:lnTo>
                <a:pt x="10" y="23"/>
              </a:lnTo>
              <a:lnTo>
                <a:pt x="9" y="22"/>
              </a:lnTo>
              <a:lnTo>
                <a:pt x="8" y="21"/>
              </a:lnTo>
              <a:lnTo>
                <a:pt x="7" y="21"/>
              </a:lnTo>
              <a:lnTo>
                <a:pt x="7" y="19"/>
              </a:lnTo>
              <a:lnTo>
                <a:pt x="6" y="18"/>
              </a:lnTo>
              <a:lnTo>
                <a:pt x="5" y="17"/>
              </a:lnTo>
              <a:lnTo>
                <a:pt x="5" y="16"/>
              </a:lnTo>
              <a:lnTo>
                <a:pt x="4" y="15"/>
              </a:lnTo>
              <a:lnTo>
                <a:pt x="2" y="13"/>
              </a:lnTo>
              <a:lnTo>
                <a:pt x="1" y="11"/>
              </a:lnTo>
              <a:lnTo>
                <a:pt x="0" y="10"/>
              </a:lnTo>
              <a:lnTo>
                <a:pt x="1"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599440</xdr:colOff>
      <xdr:row>28</xdr:row>
      <xdr:rowOff>38100</xdr:rowOff>
    </xdr:from>
    <xdr:to>
      <xdr:col>8</xdr:col>
      <xdr:colOff>223520</xdr:colOff>
      <xdr:row>30</xdr:row>
      <xdr:rowOff>104775</xdr:rowOff>
    </xdr:to>
    <xdr:sp>
      <xdr:nvSpPr>
        <xdr:cNvPr id="2185371" name="Freeform 136"/>
        <xdr:cNvSpPr/>
      </xdr:nvSpPr>
      <xdr:spPr>
        <a:xfrm>
          <a:off x="5384800" y="4418965"/>
          <a:ext cx="274320" cy="371475"/>
        </a:xfrm>
        <a:custGeom>
          <a:avLst/>
          <a:gdLst>
            <a:gd name="txL" fmla="*/ 0 w 27"/>
            <a:gd name="txT" fmla="*/ 0 h 41"/>
            <a:gd name="txR" fmla="*/ 27 w 27"/>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7" h="41">
              <a:moveTo>
                <a:pt x="4" y="19"/>
              </a:moveTo>
              <a:lnTo>
                <a:pt x="4" y="19"/>
              </a:lnTo>
              <a:lnTo>
                <a:pt x="5" y="18"/>
              </a:lnTo>
              <a:lnTo>
                <a:pt x="6" y="18"/>
              </a:lnTo>
              <a:lnTo>
                <a:pt x="7" y="17"/>
              </a:lnTo>
              <a:lnTo>
                <a:pt x="7" y="16"/>
              </a:lnTo>
              <a:lnTo>
                <a:pt x="8" y="15"/>
              </a:lnTo>
              <a:lnTo>
                <a:pt x="9" y="14"/>
              </a:lnTo>
              <a:lnTo>
                <a:pt x="10" y="14"/>
              </a:lnTo>
              <a:lnTo>
                <a:pt x="10" y="13"/>
              </a:lnTo>
              <a:lnTo>
                <a:pt x="11" y="12"/>
              </a:lnTo>
              <a:lnTo>
                <a:pt x="11" y="11"/>
              </a:lnTo>
              <a:lnTo>
                <a:pt x="11" y="10"/>
              </a:lnTo>
              <a:lnTo>
                <a:pt x="12" y="9"/>
              </a:lnTo>
              <a:lnTo>
                <a:pt x="12" y="8"/>
              </a:lnTo>
              <a:lnTo>
                <a:pt x="13" y="7"/>
              </a:lnTo>
              <a:lnTo>
                <a:pt x="14" y="6"/>
              </a:lnTo>
              <a:lnTo>
                <a:pt x="15" y="6"/>
              </a:lnTo>
              <a:lnTo>
                <a:pt x="16" y="5"/>
              </a:lnTo>
              <a:lnTo>
                <a:pt x="17" y="4"/>
              </a:lnTo>
              <a:lnTo>
                <a:pt x="17" y="3"/>
              </a:lnTo>
              <a:lnTo>
                <a:pt x="18" y="2"/>
              </a:lnTo>
              <a:lnTo>
                <a:pt x="18" y="1"/>
              </a:lnTo>
              <a:lnTo>
                <a:pt x="19" y="0"/>
              </a:lnTo>
              <a:lnTo>
                <a:pt x="20" y="0"/>
              </a:lnTo>
              <a:lnTo>
                <a:pt x="22" y="0"/>
              </a:lnTo>
              <a:lnTo>
                <a:pt x="23" y="0"/>
              </a:lnTo>
              <a:lnTo>
                <a:pt x="24" y="0"/>
              </a:lnTo>
              <a:lnTo>
                <a:pt x="25" y="1"/>
              </a:lnTo>
              <a:lnTo>
                <a:pt x="26" y="1"/>
              </a:lnTo>
              <a:lnTo>
                <a:pt x="26" y="2"/>
              </a:lnTo>
              <a:lnTo>
                <a:pt x="26" y="3"/>
              </a:lnTo>
              <a:lnTo>
                <a:pt x="26" y="5"/>
              </a:lnTo>
              <a:lnTo>
                <a:pt x="26" y="6"/>
              </a:lnTo>
              <a:lnTo>
                <a:pt x="26" y="7"/>
              </a:lnTo>
              <a:lnTo>
                <a:pt x="27" y="8"/>
              </a:lnTo>
              <a:lnTo>
                <a:pt x="26" y="9"/>
              </a:lnTo>
              <a:lnTo>
                <a:pt x="26" y="10"/>
              </a:lnTo>
              <a:lnTo>
                <a:pt x="25" y="10"/>
              </a:lnTo>
              <a:lnTo>
                <a:pt x="24" y="11"/>
              </a:lnTo>
              <a:lnTo>
                <a:pt x="23" y="12"/>
              </a:lnTo>
              <a:lnTo>
                <a:pt x="23" y="13"/>
              </a:lnTo>
              <a:lnTo>
                <a:pt x="23" y="14"/>
              </a:lnTo>
              <a:lnTo>
                <a:pt x="23" y="15"/>
              </a:lnTo>
              <a:lnTo>
                <a:pt x="24" y="16"/>
              </a:lnTo>
              <a:lnTo>
                <a:pt x="23" y="17"/>
              </a:lnTo>
              <a:lnTo>
                <a:pt x="22" y="17"/>
              </a:lnTo>
              <a:lnTo>
                <a:pt x="21" y="18"/>
              </a:lnTo>
              <a:lnTo>
                <a:pt x="20" y="18"/>
              </a:lnTo>
              <a:lnTo>
                <a:pt x="19" y="20"/>
              </a:lnTo>
              <a:lnTo>
                <a:pt x="18" y="21"/>
              </a:lnTo>
              <a:lnTo>
                <a:pt x="17" y="22"/>
              </a:lnTo>
              <a:lnTo>
                <a:pt x="17" y="23"/>
              </a:lnTo>
              <a:lnTo>
                <a:pt x="17" y="24"/>
              </a:lnTo>
              <a:lnTo>
                <a:pt x="18" y="25"/>
              </a:lnTo>
              <a:lnTo>
                <a:pt x="19" y="26"/>
              </a:lnTo>
              <a:lnTo>
                <a:pt x="20" y="27"/>
              </a:lnTo>
              <a:lnTo>
                <a:pt x="21" y="28"/>
              </a:lnTo>
              <a:lnTo>
                <a:pt x="22" y="29"/>
              </a:lnTo>
              <a:lnTo>
                <a:pt x="23" y="30"/>
              </a:lnTo>
              <a:lnTo>
                <a:pt x="22" y="31"/>
              </a:lnTo>
              <a:lnTo>
                <a:pt x="21" y="32"/>
              </a:lnTo>
              <a:lnTo>
                <a:pt x="20" y="33"/>
              </a:lnTo>
              <a:lnTo>
                <a:pt x="19" y="34"/>
              </a:lnTo>
              <a:lnTo>
                <a:pt x="18" y="34"/>
              </a:lnTo>
              <a:lnTo>
                <a:pt x="17" y="35"/>
              </a:lnTo>
              <a:lnTo>
                <a:pt x="16" y="35"/>
              </a:lnTo>
              <a:lnTo>
                <a:pt x="14" y="36"/>
              </a:lnTo>
              <a:lnTo>
                <a:pt x="13" y="36"/>
              </a:lnTo>
              <a:lnTo>
                <a:pt x="12" y="37"/>
              </a:lnTo>
              <a:lnTo>
                <a:pt x="11" y="37"/>
              </a:lnTo>
              <a:lnTo>
                <a:pt x="10" y="38"/>
              </a:lnTo>
              <a:lnTo>
                <a:pt x="10" y="39"/>
              </a:lnTo>
              <a:lnTo>
                <a:pt x="9" y="39"/>
              </a:lnTo>
              <a:lnTo>
                <a:pt x="8" y="40"/>
              </a:lnTo>
              <a:lnTo>
                <a:pt x="7" y="41"/>
              </a:lnTo>
              <a:lnTo>
                <a:pt x="6" y="39"/>
              </a:lnTo>
              <a:lnTo>
                <a:pt x="6" y="38"/>
              </a:lnTo>
              <a:lnTo>
                <a:pt x="5" y="37"/>
              </a:lnTo>
              <a:lnTo>
                <a:pt x="4" y="36"/>
              </a:lnTo>
              <a:lnTo>
                <a:pt x="3" y="35"/>
              </a:lnTo>
              <a:lnTo>
                <a:pt x="2" y="34"/>
              </a:lnTo>
              <a:lnTo>
                <a:pt x="1" y="33"/>
              </a:lnTo>
              <a:lnTo>
                <a:pt x="1" y="32"/>
              </a:lnTo>
              <a:lnTo>
                <a:pt x="1" y="31"/>
              </a:lnTo>
              <a:lnTo>
                <a:pt x="0" y="29"/>
              </a:lnTo>
              <a:lnTo>
                <a:pt x="0" y="28"/>
              </a:lnTo>
              <a:lnTo>
                <a:pt x="0" y="27"/>
              </a:lnTo>
              <a:lnTo>
                <a:pt x="0" y="26"/>
              </a:lnTo>
              <a:lnTo>
                <a:pt x="0" y="25"/>
              </a:lnTo>
              <a:lnTo>
                <a:pt x="0" y="24"/>
              </a:lnTo>
              <a:lnTo>
                <a:pt x="1" y="23"/>
              </a:lnTo>
              <a:lnTo>
                <a:pt x="2" y="23"/>
              </a:lnTo>
              <a:lnTo>
                <a:pt x="3" y="23"/>
              </a:lnTo>
              <a:lnTo>
                <a:pt x="3" y="22"/>
              </a:lnTo>
              <a:lnTo>
                <a:pt x="4" y="21"/>
              </a:lnTo>
              <a:lnTo>
                <a:pt x="4" y="20"/>
              </a:lnTo>
              <a:lnTo>
                <a:pt x="4" y="1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497840</xdr:colOff>
      <xdr:row>35</xdr:row>
      <xdr:rowOff>57150</xdr:rowOff>
    </xdr:from>
    <xdr:to>
      <xdr:col>8</xdr:col>
      <xdr:colOff>375920</xdr:colOff>
      <xdr:row>37</xdr:row>
      <xdr:rowOff>76200</xdr:rowOff>
    </xdr:to>
    <xdr:sp>
      <xdr:nvSpPr>
        <xdr:cNvPr id="2185372" name="Freeform 137"/>
        <xdr:cNvSpPr/>
      </xdr:nvSpPr>
      <xdr:spPr>
        <a:xfrm>
          <a:off x="5283200" y="5504815"/>
          <a:ext cx="528320" cy="333375"/>
        </a:xfrm>
        <a:custGeom>
          <a:avLst/>
          <a:gdLst>
            <a:gd name="txL" fmla="*/ 0 w 52"/>
            <a:gd name="txT" fmla="*/ 0 h 35"/>
            <a:gd name="txR" fmla="*/ 52 w 52"/>
            <a:gd name="txB" fmla="*/ 35 h 35"/>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2" h="35">
              <a:moveTo>
                <a:pt x="28" y="8"/>
              </a:moveTo>
              <a:lnTo>
                <a:pt x="29" y="8"/>
              </a:lnTo>
              <a:lnTo>
                <a:pt x="30" y="8"/>
              </a:lnTo>
              <a:lnTo>
                <a:pt x="31" y="6"/>
              </a:lnTo>
              <a:lnTo>
                <a:pt x="31" y="5"/>
              </a:lnTo>
              <a:lnTo>
                <a:pt x="31" y="4"/>
              </a:lnTo>
              <a:lnTo>
                <a:pt x="31" y="3"/>
              </a:lnTo>
              <a:lnTo>
                <a:pt x="32" y="2"/>
              </a:lnTo>
              <a:lnTo>
                <a:pt x="34" y="1"/>
              </a:lnTo>
              <a:lnTo>
                <a:pt x="34" y="0"/>
              </a:lnTo>
              <a:lnTo>
                <a:pt x="35" y="0"/>
              </a:lnTo>
              <a:lnTo>
                <a:pt x="36" y="0"/>
              </a:lnTo>
              <a:lnTo>
                <a:pt x="37" y="1"/>
              </a:lnTo>
              <a:lnTo>
                <a:pt x="38" y="1"/>
              </a:lnTo>
              <a:lnTo>
                <a:pt x="38" y="2"/>
              </a:lnTo>
              <a:lnTo>
                <a:pt x="39" y="1"/>
              </a:lnTo>
              <a:lnTo>
                <a:pt x="40" y="2"/>
              </a:lnTo>
              <a:lnTo>
                <a:pt x="40" y="3"/>
              </a:lnTo>
              <a:lnTo>
                <a:pt x="41" y="4"/>
              </a:lnTo>
              <a:lnTo>
                <a:pt x="42" y="4"/>
              </a:lnTo>
              <a:lnTo>
                <a:pt x="43" y="5"/>
              </a:lnTo>
              <a:lnTo>
                <a:pt x="43" y="4"/>
              </a:lnTo>
              <a:lnTo>
                <a:pt x="44" y="3"/>
              </a:lnTo>
              <a:lnTo>
                <a:pt x="44" y="2"/>
              </a:lnTo>
              <a:lnTo>
                <a:pt x="45" y="1"/>
              </a:lnTo>
              <a:lnTo>
                <a:pt x="46" y="1"/>
              </a:lnTo>
              <a:lnTo>
                <a:pt x="47" y="2"/>
              </a:lnTo>
              <a:lnTo>
                <a:pt x="48" y="2"/>
              </a:lnTo>
              <a:lnTo>
                <a:pt x="49" y="2"/>
              </a:lnTo>
              <a:lnTo>
                <a:pt x="49" y="0"/>
              </a:lnTo>
              <a:lnTo>
                <a:pt x="50" y="0"/>
              </a:lnTo>
              <a:lnTo>
                <a:pt x="50" y="1"/>
              </a:lnTo>
              <a:lnTo>
                <a:pt x="51" y="2"/>
              </a:lnTo>
              <a:lnTo>
                <a:pt x="52" y="2"/>
              </a:lnTo>
              <a:lnTo>
                <a:pt x="52" y="3"/>
              </a:lnTo>
              <a:lnTo>
                <a:pt x="52" y="5"/>
              </a:lnTo>
              <a:lnTo>
                <a:pt x="51" y="6"/>
              </a:lnTo>
              <a:lnTo>
                <a:pt x="51" y="8"/>
              </a:lnTo>
              <a:lnTo>
                <a:pt x="50" y="9"/>
              </a:lnTo>
              <a:lnTo>
                <a:pt x="50" y="10"/>
              </a:lnTo>
              <a:lnTo>
                <a:pt x="49" y="10"/>
              </a:lnTo>
              <a:lnTo>
                <a:pt x="49" y="11"/>
              </a:lnTo>
              <a:lnTo>
                <a:pt x="48" y="12"/>
              </a:lnTo>
              <a:lnTo>
                <a:pt x="48" y="13"/>
              </a:lnTo>
              <a:lnTo>
                <a:pt x="47" y="14"/>
              </a:lnTo>
              <a:lnTo>
                <a:pt x="47" y="15"/>
              </a:lnTo>
              <a:lnTo>
                <a:pt x="47" y="16"/>
              </a:lnTo>
              <a:lnTo>
                <a:pt x="46" y="17"/>
              </a:lnTo>
              <a:lnTo>
                <a:pt x="46" y="18"/>
              </a:lnTo>
              <a:lnTo>
                <a:pt x="46" y="20"/>
              </a:lnTo>
              <a:lnTo>
                <a:pt x="46" y="21"/>
              </a:lnTo>
              <a:lnTo>
                <a:pt x="46" y="23"/>
              </a:lnTo>
              <a:lnTo>
                <a:pt x="46" y="24"/>
              </a:lnTo>
              <a:lnTo>
                <a:pt x="46" y="25"/>
              </a:lnTo>
              <a:lnTo>
                <a:pt x="46" y="27"/>
              </a:lnTo>
              <a:lnTo>
                <a:pt x="45" y="27"/>
              </a:lnTo>
              <a:lnTo>
                <a:pt x="45" y="28"/>
              </a:lnTo>
              <a:lnTo>
                <a:pt x="43" y="27"/>
              </a:lnTo>
              <a:lnTo>
                <a:pt x="44" y="28"/>
              </a:lnTo>
              <a:lnTo>
                <a:pt x="44" y="30"/>
              </a:lnTo>
              <a:lnTo>
                <a:pt x="45" y="31"/>
              </a:lnTo>
              <a:lnTo>
                <a:pt x="44" y="32"/>
              </a:lnTo>
              <a:lnTo>
                <a:pt x="45" y="33"/>
              </a:lnTo>
              <a:lnTo>
                <a:pt x="46" y="34"/>
              </a:lnTo>
              <a:lnTo>
                <a:pt x="45" y="34"/>
              </a:lnTo>
              <a:lnTo>
                <a:pt x="43" y="35"/>
              </a:lnTo>
              <a:lnTo>
                <a:pt x="42" y="35"/>
              </a:lnTo>
              <a:lnTo>
                <a:pt x="42" y="34"/>
              </a:lnTo>
              <a:lnTo>
                <a:pt x="42" y="33"/>
              </a:lnTo>
              <a:lnTo>
                <a:pt x="42" y="32"/>
              </a:lnTo>
              <a:lnTo>
                <a:pt x="41" y="32"/>
              </a:lnTo>
              <a:lnTo>
                <a:pt x="40" y="32"/>
              </a:lnTo>
              <a:lnTo>
                <a:pt x="39" y="33"/>
              </a:lnTo>
              <a:lnTo>
                <a:pt x="38" y="33"/>
              </a:lnTo>
              <a:lnTo>
                <a:pt x="37" y="33"/>
              </a:lnTo>
              <a:lnTo>
                <a:pt x="37" y="34"/>
              </a:lnTo>
              <a:lnTo>
                <a:pt x="36" y="35"/>
              </a:lnTo>
              <a:lnTo>
                <a:pt x="35" y="35"/>
              </a:lnTo>
              <a:lnTo>
                <a:pt x="35" y="34"/>
              </a:lnTo>
              <a:lnTo>
                <a:pt x="35" y="33"/>
              </a:lnTo>
              <a:lnTo>
                <a:pt x="34" y="31"/>
              </a:lnTo>
              <a:lnTo>
                <a:pt x="34" y="30"/>
              </a:lnTo>
              <a:lnTo>
                <a:pt x="33" y="30"/>
              </a:lnTo>
              <a:lnTo>
                <a:pt x="32" y="29"/>
              </a:lnTo>
              <a:lnTo>
                <a:pt x="31" y="28"/>
              </a:lnTo>
              <a:lnTo>
                <a:pt x="31" y="27"/>
              </a:lnTo>
              <a:lnTo>
                <a:pt x="30" y="26"/>
              </a:lnTo>
              <a:lnTo>
                <a:pt x="30" y="25"/>
              </a:lnTo>
              <a:lnTo>
                <a:pt x="30" y="24"/>
              </a:lnTo>
              <a:lnTo>
                <a:pt x="30" y="23"/>
              </a:lnTo>
              <a:lnTo>
                <a:pt x="30" y="22"/>
              </a:lnTo>
              <a:lnTo>
                <a:pt x="29" y="23"/>
              </a:lnTo>
              <a:lnTo>
                <a:pt x="29" y="24"/>
              </a:lnTo>
              <a:lnTo>
                <a:pt x="28" y="25"/>
              </a:lnTo>
              <a:lnTo>
                <a:pt x="27" y="24"/>
              </a:lnTo>
              <a:lnTo>
                <a:pt x="26" y="24"/>
              </a:lnTo>
              <a:lnTo>
                <a:pt x="27" y="22"/>
              </a:lnTo>
              <a:lnTo>
                <a:pt x="27" y="21"/>
              </a:lnTo>
              <a:lnTo>
                <a:pt x="28" y="20"/>
              </a:lnTo>
              <a:lnTo>
                <a:pt x="27" y="19"/>
              </a:lnTo>
              <a:lnTo>
                <a:pt x="26" y="18"/>
              </a:lnTo>
              <a:lnTo>
                <a:pt x="25" y="17"/>
              </a:lnTo>
              <a:lnTo>
                <a:pt x="24" y="17"/>
              </a:lnTo>
              <a:lnTo>
                <a:pt x="23" y="18"/>
              </a:lnTo>
              <a:lnTo>
                <a:pt x="22" y="19"/>
              </a:lnTo>
              <a:lnTo>
                <a:pt x="21" y="18"/>
              </a:lnTo>
              <a:lnTo>
                <a:pt x="20" y="19"/>
              </a:lnTo>
              <a:lnTo>
                <a:pt x="19" y="19"/>
              </a:lnTo>
              <a:lnTo>
                <a:pt x="18" y="20"/>
              </a:lnTo>
              <a:lnTo>
                <a:pt x="17" y="21"/>
              </a:lnTo>
              <a:lnTo>
                <a:pt x="16" y="22"/>
              </a:lnTo>
              <a:lnTo>
                <a:pt x="15" y="22"/>
              </a:lnTo>
              <a:lnTo>
                <a:pt x="14" y="23"/>
              </a:lnTo>
              <a:lnTo>
                <a:pt x="13" y="24"/>
              </a:lnTo>
              <a:lnTo>
                <a:pt x="12" y="25"/>
              </a:lnTo>
              <a:lnTo>
                <a:pt x="11" y="26"/>
              </a:lnTo>
              <a:lnTo>
                <a:pt x="10" y="27"/>
              </a:lnTo>
              <a:lnTo>
                <a:pt x="9" y="27"/>
              </a:lnTo>
              <a:lnTo>
                <a:pt x="8" y="28"/>
              </a:lnTo>
              <a:lnTo>
                <a:pt x="7" y="29"/>
              </a:lnTo>
              <a:lnTo>
                <a:pt x="6" y="29"/>
              </a:lnTo>
              <a:lnTo>
                <a:pt x="6" y="28"/>
              </a:lnTo>
              <a:lnTo>
                <a:pt x="6" y="27"/>
              </a:lnTo>
              <a:lnTo>
                <a:pt x="6" y="26"/>
              </a:lnTo>
              <a:lnTo>
                <a:pt x="5" y="25"/>
              </a:lnTo>
              <a:lnTo>
                <a:pt x="4" y="24"/>
              </a:lnTo>
              <a:lnTo>
                <a:pt x="4" y="23"/>
              </a:lnTo>
              <a:lnTo>
                <a:pt x="3" y="22"/>
              </a:lnTo>
              <a:lnTo>
                <a:pt x="3" y="21"/>
              </a:lnTo>
              <a:lnTo>
                <a:pt x="2" y="19"/>
              </a:lnTo>
              <a:lnTo>
                <a:pt x="1" y="18"/>
              </a:lnTo>
              <a:lnTo>
                <a:pt x="0" y="17"/>
              </a:lnTo>
              <a:lnTo>
                <a:pt x="1" y="16"/>
              </a:lnTo>
              <a:lnTo>
                <a:pt x="0" y="15"/>
              </a:lnTo>
              <a:lnTo>
                <a:pt x="0" y="14"/>
              </a:lnTo>
              <a:lnTo>
                <a:pt x="0" y="13"/>
              </a:lnTo>
              <a:lnTo>
                <a:pt x="1" y="13"/>
              </a:lnTo>
              <a:lnTo>
                <a:pt x="2" y="12"/>
              </a:lnTo>
              <a:lnTo>
                <a:pt x="3" y="11"/>
              </a:lnTo>
              <a:lnTo>
                <a:pt x="4" y="11"/>
              </a:lnTo>
              <a:lnTo>
                <a:pt x="5" y="10"/>
              </a:lnTo>
              <a:lnTo>
                <a:pt x="7" y="10"/>
              </a:lnTo>
              <a:lnTo>
                <a:pt x="8" y="9"/>
              </a:lnTo>
              <a:lnTo>
                <a:pt x="9" y="10"/>
              </a:lnTo>
              <a:lnTo>
                <a:pt x="10" y="10"/>
              </a:lnTo>
              <a:lnTo>
                <a:pt x="11" y="10"/>
              </a:lnTo>
              <a:lnTo>
                <a:pt x="12" y="9"/>
              </a:lnTo>
              <a:lnTo>
                <a:pt x="12" y="8"/>
              </a:lnTo>
              <a:lnTo>
                <a:pt x="13" y="8"/>
              </a:lnTo>
              <a:lnTo>
                <a:pt x="14" y="7"/>
              </a:lnTo>
              <a:lnTo>
                <a:pt x="15" y="6"/>
              </a:lnTo>
              <a:lnTo>
                <a:pt x="16" y="5"/>
              </a:lnTo>
              <a:lnTo>
                <a:pt x="16" y="4"/>
              </a:lnTo>
              <a:lnTo>
                <a:pt x="17" y="5"/>
              </a:lnTo>
              <a:lnTo>
                <a:pt x="18" y="6"/>
              </a:lnTo>
              <a:lnTo>
                <a:pt x="18" y="8"/>
              </a:lnTo>
              <a:lnTo>
                <a:pt x="18" y="9"/>
              </a:lnTo>
              <a:lnTo>
                <a:pt x="19" y="8"/>
              </a:lnTo>
              <a:lnTo>
                <a:pt x="20" y="8"/>
              </a:lnTo>
              <a:lnTo>
                <a:pt x="21" y="8"/>
              </a:lnTo>
              <a:lnTo>
                <a:pt x="22" y="8"/>
              </a:lnTo>
              <a:lnTo>
                <a:pt x="23" y="8"/>
              </a:lnTo>
              <a:lnTo>
                <a:pt x="24" y="7"/>
              </a:lnTo>
              <a:lnTo>
                <a:pt x="26" y="7"/>
              </a:lnTo>
              <a:lnTo>
                <a:pt x="27" y="7"/>
              </a:lnTo>
              <a:lnTo>
                <a:pt x="28" y="7"/>
              </a:lnTo>
              <a:lnTo>
                <a:pt x="28"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284480</xdr:colOff>
      <xdr:row>35</xdr:row>
      <xdr:rowOff>85725</xdr:rowOff>
    </xdr:from>
    <xdr:to>
      <xdr:col>9</xdr:col>
      <xdr:colOff>142240</xdr:colOff>
      <xdr:row>38</xdr:row>
      <xdr:rowOff>95250</xdr:rowOff>
    </xdr:to>
    <xdr:sp>
      <xdr:nvSpPr>
        <xdr:cNvPr id="2185373" name="Freeform 138"/>
        <xdr:cNvSpPr/>
      </xdr:nvSpPr>
      <xdr:spPr>
        <a:xfrm>
          <a:off x="5720080" y="5533390"/>
          <a:ext cx="508000" cy="485775"/>
        </a:xfrm>
        <a:custGeom>
          <a:avLst/>
          <a:gdLst>
            <a:gd name="txL" fmla="*/ 0 w 50"/>
            <a:gd name="txT" fmla="*/ 0 h 51"/>
            <a:gd name="txR" fmla="*/ 50 w 50"/>
            <a:gd name="txB" fmla="*/ 51 h 5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0" h="51">
              <a:moveTo>
                <a:pt x="8" y="2"/>
              </a:moveTo>
              <a:lnTo>
                <a:pt x="9" y="2"/>
              </a:lnTo>
              <a:lnTo>
                <a:pt x="9" y="0"/>
              </a:lnTo>
              <a:lnTo>
                <a:pt x="10" y="2"/>
              </a:lnTo>
              <a:lnTo>
                <a:pt x="11" y="3"/>
              </a:lnTo>
              <a:lnTo>
                <a:pt x="11" y="4"/>
              </a:lnTo>
              <a:lnTo>
                <a:pt x="12" y="5"/>
              </a:lnTo>
              <a:lnTo>
                <a:pt x="13" y="5"/>
              </a:lnTo>
              <a:lnTo>
                <a:pt x="14" y="4"/>
              </a:lnTo>
              <a:lnTo>
                <a:pt x="15" y="3"/>
              </a:lnTo>
              <a:lnTo>
                <a:pt x="16" y="2"/>
              </a:lnTo>
              <a:lnTo>
                <a:pt x="16" y="1"/>
              </a:lnTo>
              <a:lnTo>
                <a:pt x="17" y="1"/>
              </a:lnTo>
              <a:lnTo>
                <a:pt x="18" y="2"/>
              </a:lnTo>
              <a:lnTo>
                <a:pt x="19" y="3"/>
              </a:lnTo>
              <a:lnTo>
                <a:pt x="20" y="4"/>
              </a:lnTo>
              <a:lnTo>
                <a:pt x="21" y="4"/>
              </a:lnTo>
              <a:lnTo>
                <a:pt x="22" y="5"/>
              </a:lnTo>
              <a:lnTo>
                <a:pt x="23" y="5"/>
              </a:lnTo>
              <a:lnTo>
                <a:pt x="24" y="4"/>
              </a:lnTo>
              <a:lnTo>
                <a:pt x="24" y="5"/>
              </a:lnTo>
              <a:lnTo>
                <a:pt x="25" y="6"/>
              </a:lnTo>
              <a:lnTo>
                <a:pt x="25" y="7"/>
              </a:lnTo>
              <a:lnTo>
                <a:pt x="26" y="7"/>
              </a:lnTo>
              <a:lnTo>
                <a:pt x="27" y="8"/>
              </a:lnTo>
              <a:lnTo>
                <a:pt x="27" y="9"/>
              </a:lnTo>
              <a:lnTo>
                <a:pt x="27" y="10"/>
              </a:lnTo>
              <a:lnTo>
                <a:pt x="28" y="11"/>
              </a:lnTo>
              <a:lnTo>
                <a:pt x="29" y="12"/>
              </a:lnTo>
              <a:lnTo>
                <a:pt x="30" y="11"/>
              </a:lnTo>
              <a:lnTo>
                <a:pt x="31" y="11"/>
              </a:lnTo>
              <a:lnTo>
                <a:pt x="32" y="11"/>
              </a:lnTo>
              <a:lnTo>
                <a:pt x="33" y="10"/>
              </a:lnTo>
              <a:lnTo>
                <a:pt x="34" y="9"/>
              </a:lnTo>
              <a:lnTo>
                <a:pt x="34" y="8"/>
              </a:lnTo>
              <a:lnTo>
                <a:pt x="35" y="7"/>
              </a:lnTo>
              <a:lnTo>
                <a:pt x="36" y="9"/>
              </a:lnTo>
              <a:lnTo>
                <a:pt x="35" y="9"/>
              </a:lnTo>
              <a:lnTo>
                <a:pt x="35" y="10"/>
              </a:lnTo>
              <a:lnTo>
                <a:pt x="35" y="11"/>
              </a:lnTo>
              <a:lnTo>
                <a:pt x="35" y="12"/>
              </a:lnTo>
              <a:lnTo>
                <a:pt x="36" y="13"/>
              </a:lnTo>
              <a:lnTo>
                <a:pt x="35" y="14"/>
              </a:lnTo>
              <a:lnTo>
                <a:pt x="33" y="14"/>
              </a:lnTo>
              <a:lnTo>
                <a:pt x="32" y="15"/>
              </a:lnTo>
              <a:lnTo>
                <a:pt x="31" y="16"/>
              </a:lnTo>
              <a:lnTo>
                <a:pt x="31" y="17"/>
              </a:lnTo>
              <a:lnTo>
                <a:pt x="32" y="18"/>
              </a:lnTo>
              <a:lnTo>
                <a:pt x="32" y="19"/>
              </a:lnTo>
              <a:lnTo>
                <a:pt x="31" y="20"/>
              </a:lnTo>
              <a:lnTo>
                <a:pt x="32" y="21"/>
              </a:lnTo>
              <a:lnTo>
                <a:pt x="32" y="22"/>
              </a:lnTo>
              <a:lnTo>
                <a:pt x="33" y="23"/>
              </a:lnTo>
              <a:lnTo>
                <a:pt x="34" y="24"/>
              </a:lnTo>
              <a:lnTo>
                <a:pt x="35" y="25"/>
              </a:lnTo>
              <a:lnTo>
                <a:pt x="36" y="25"/>
              </a:lnTo>
              <a:lnTo>
                <a:pt x="37" y="24"/>
              </a:lnTo>
              <a:lnTo>
                <a:pt x="36" y="25"/>
              </a:lnTo>
              <a:lnTo>
                <a:pt x="37" y="26"/>
              </a:lnTo>
              <a:lnTo>
                <a:pt x="39" y="24"/>
              </a:lnTo>
              <a:lnTo>
                <a:pt x="40" y="27"/>
              </a:lnTo>
              <a:lnTo>
                <a:pt x="41" y="28"/>
              </a:lnTo>
              <a:lnTo>
                <a:pt x="43" y="27"/>
              </a:lnTo>
              <a:lnTo>
                <a:pt x="45" y="27"/>
              </a:lnTo>
              <a:lnTo>
                <a:pt x="46" y="28"/>
              </a:lnTo>
              <a:lnTo>
                <a:pt x="47" y="29"/>
              </a:lnTo>
              <a:lnTo>
                <a:pt x="47" y="30"/>
              </a:lnTo>
              <a:lnTo>
                <a:pt x="48" y="31"/>
              </a:lnTo>
              <a:lnTo>
                <a:pt x="48" y="32"/>
              </a:lnTo>
              <a:lnTo>
                <a:pt x="49" y="33"/>
              </a:lnTo>
              <a:lnTo>
                <a:pt x="50" y="35"/>
              </a:lnTo>
              <a:lnTo>
                <a:pt x="50" y="36"/>
              </a:lnTo>
              <a:lnTo>
                <a:pt x="50" y="37"/>
              </a:lnTo>
              <a:lnTo>
                <a:pt x="50" y="39"/>
              </a:lnTo>
              <a:lnTo>
                <a:pt x="50" y="41"/>
              </a:lnTo>
              <a:lnTo>
                <a:pt x="49" y="42"/>
              </a:lnTo>
              <a:lnTo>
                <a:pt x="48" y="44"/>
              </a:lnTo>
              <a:lnTo>
                <a:pt x="47" y="45"/>
              </a:lnTo>
              <a:lnTo>
                <a:pt x="46" y="45"/>
              </a:lnTo>
              <a:lnTo>
                <a:pt x="45" y="45"/>
              </a:lnTo>
              <a:lnTo>
                <a:pt x="44" y="46"/>
              </a:lnTo>
              <a:lnTo>
                <a:pt x="43" y="47"/>
              </a:lnTo>
              <a:lnTo>
                <a:pt x="42" y="48"/>
              </a:lnTo>
              <a:lnTo>
                <a:pt x="40" y="48"/>
              </a:lnTo>
              <a:lnTo>
                <a:pt x="39" y="47"/>
              </a:lnTo>
              <a:lnTo>
                <a:pt x="38" y="47"/>
              </a:lnTo>
              <a:lnTo>
                <a:pt x="37" y="47"/>
              </a:lnTo>
              <a:lnTo>
                <a:pt x="36" y="47"/>
              </a:lnTo>
              <a:lnTo>
                <a:pt x="35" y="47"/>
              </a:lnTo>
              <a:lnTo>
                <a:pt x="35" y="45"/>
              </a:lnTo>
              <a:lnTo>
                <a:pt x="34" y="44"/>
              </a:lnTo>
              <a:lnTo>
                <a:pt x="33" y="44"/>
              </a:lnTo>
              <a:lnTo>
                <a:pt x="32" y="44"/>
              </a:lnTo>
              <a:lnTo>
                <a:pt x="31" y="45"/>
              </a:lnTo>
              <a:lnTo>
                <a:pt x="30" y="45"/>
              </a:lnTo>
              <a:lnTo>
                <a:pt x="28" y="46"/>
              </a:lnTo>
              <a:lnTo>
                <a:pt x="26" y="46"/>
              </a:lnTo>
              <a:lnTo>
                <a:pt x="26" y="47"/>
              </a:lnTo>
              <a:lnTo>
                <a:pt x="26" y="48"/>
              </a:lnTo>
              <a:lnTo>
                <a:pt x="25" y="49"/>
              </a:lnTo>
              <a:lnTo>
                <a:pt x="24" y="50"/>
              </a:lnTo>
              <a:lnTo>
                <a:pt x="24" y="51"/>
              </a:lnTo>
              <a:lnTo>
                <a:pt x="23" y="51"/>
              </a:lnTo>
              <a:lnTo>
                <a:pt x="21" y="51"/>
              </a:lnTo>
              <a:lnTo>
                <a:pt x="20" y="49"/>
              </a:lnTo>
              <a:lnTo>
                <a:pt x="20" y="48"/>
              </a:lnTo>
              <a:lnTo>
                <a:pt x="19" y="47"/>
              </a:lnTo>
              <a:lnTo>
                <a:pt x="18" y="46"/>
              </a:lnTo>
              <a:lnTo>
                <a:pt x="18" y="45"/>
              </a:lnTo>
              <a:lnTo>
                <a:pt x="17" y="44"/>
              </a:lnTo>
              <a:lnTo>
                <a:pt x="17" y="43"/>
              </a:lnTo>
              <a:lnTo>
                <a:pt x="16" y="42"/>
              </a:lnTo>
              <a:lnTo>
                <a:pt x="15" y="41"/>
              </a:lnTo>
              <a:lnTo>
                <a:pt x="14" y="40"/>
              </a:lnTo>
              <a:lnTo>
                <a:pt x="13" y="39"/>
              </a:lnTo>
              <a:lnTo>
                <a:pt x="12" y="38"/>
              </a:lnTo>
              <a:lnTo>
                <a:pt x="11" y="37"/>
              </a:lnTo>
              <a:lnTo>
                <a:pt x="10" y="36"/>
              </a:lnTo>
              <a:lnTo>
                <a:pt x="9" y="36"/>
              </a:lnTo>
              <a:lnTo>
                <a:pt x="7" y="35"/>
              </a:lnTo>
              <a:lnTo>
                <a:pt x="6" y="34"/>
              </a:lnTo>
              <a:lnTo>
                <a:pt x="5" y="33"/>
              </a:lnTo>
              <a:lnTo>
                <a:pt x="4" y="33"/>
              </a:lnTo>
              <a:lnTo>
                <a:pt x="3" y="32"/>
              </a:lnTo>
              <a:lnTo>
                <a:pt x="3" y="31"/>
              </a:lnTo>
              <a:lnTo>
                <a:pt x="2" y="30"/>
              </a:lnTo>
              <a:lnTo>
                <a:pt x="1" y="29"/>
              </a:lnTo>
              <a:lnTo>
                <a:pt x="2" y="28"/>
              </a:lnTo>
              <a:lnTo>
                <a:pt x="1" y="27"/>
              </a:lnTo>
              <a:lnTo>
                <a:pt x="1" y="25"/>
              </a:lnTo>
              <a:lnTo>
                <a:pt x="0" y="24"/>
              </a:lnTo>
              <a:lnTo>
                <a:pt x="2" y="25"/>
              </a:lnTo>
              <a:lnTo>
                <a:pt x="2" y="24"/>
              </a:lnTo>
              <a:lnTo>
                <a:pt x="3" y="24"/>
              </a:lnTo>
              <a:lnTo>
                <a:pt x="3" y="22"/>
              </a:lnTo>
              <a:lnTo>
                <a:pt x="3" y="21"/>
              </a:lnTo>
              <a:lnTo>
                <a:pt x="3" y="20"/>
              </a:lnTo>
              <a:lnTo>
                <a:pt x="3" y="18"/>
              </a:lnTo>
              <a:lnTo>
                <a:pt x="3" y="17"/>
              </a:lnTo>
              <a:lnTo>
                <a:pt x="3" y="15"/>
              </a:lnTo>
              <a:lnTo>
                <a:pt x="3" y="14"/>
              </a:lnTo>
              <a:lnTo>
                <a:pt x="4" y="13"/>
              </a:lnTo>
              <a:lnTo>
                <a:pt x="4" y="12"/>
              </a:lnTo>
              <a:lnTo>
                <a:pt x="4" y="11"/>
              </a:lnTo>
              <a:lnTo>
                <a:pt x="5" y="10"/>
              </a:lnTo>
              <a:lnTo>
                <a:pt x="5" y="9"/>
              </a:lnTo>
              <a:lnTo>
                <a:pt x="6" y="8"/>
              </a:lnTo>
              <a:lnTo>
                <a:pt x="6" y="7"/>
              </a:lnTo>
              <a:lnTo>
                <a:pt x="7" y="7"/>
              </a:lnTo>
              <a:lnTo>
                <a:pt x="7" y="6"/>
              </a:lnTo>
              <a:lnTo>
                <a:pt x="8" y="5"/>
              </a:lnTo>
              <a:lnTo>
                <a:pt x="8" y="3"/>
              </a:lnTo>
              <a:lnTo>
                <a:pt x="8" y="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182880</xdr:colOff>
      <xdr:row>30</xdr:row>
      <xdr:rowOff>76200</xdr:rowOff>
    </xdr:from>
    <xdr:to>
      <xdr:col>8</xdr:col>
      <xdr:colOff>538480</xdr:colOff>
      <xdr:row>32</xdr:row>
      <xdr:rowOff>38100</xdr:rowOff>
    </xdr:to>
    <xdr:sp>
      <xdr:nvSpPr>
        <xdr:cNvPr id="2185374" name="Freeform 139"/>
        <xdr:cNvSpPr/>
      </xdr:nvSpPr>
      <xdr:spPr>
        <a:xfrm>
          <a:off x="5618480" y="4761865"/>
          <a:ext cx="355600" cy="266700"/>
        </a:xfrm>
        <a:custGeom>
          <a:avLst/>
          <a:gdLst>
            <a:gd name="txL" fmla="*/ 0 w 35"/>
            <a:gd name="txT" fmla="*/ 0 h 32"/>
            <a:gd name="txR" fmla="*/ 35 w 35"/>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5" h="32">
              <a:moveTo>
                <a:pt x="1" y="23"/>
              </a:moveTo>
              <a:lnTo>
                <a:pt x="2" y="22"/>
              </a:lnTo>
              <a:lnTo>
                <a:pt x="3" y="22"/>
              </a:lnTo>
              <a:lnTo>
                <a:pt x="4" y="21"/>
              </a:lnTo>
              <a:lnTo>
                <a:pt x="5" y="21"/>
              </a:lnTo>
              <a:lnTo>
                <a:pt x="6" y="20"/>
              </a:lnTo>
              <a:lnTo>
                <a:pt x="7" y="19"/>
              </a:lnTo>
              <a:lnTo>
                <a:pt x="9" y="17"/>
              </a:lnTo>
              <a:lnTo>
                <a:pt x="10" y="15"/>
              </a:lnTo>
              <a:lnTo>
                <a:pt x="11" y="15"/>
              </a:lnTo>
              <a:lnTo>
                <a:pt x="12" y="14"/>
              </a:lnTo>
              <a:lnTo>
                <a:pt x="13" y="13"/>
              </a:lnTo>
              <a:lnTo>
                <a:pt x="14" y="13"/>
              </a:lnTo>
              <a:lnTo>
                <a:pt x="14" y="12"/>
              </a:lnTo>
              <a:lnTo>
                <a:pt x="15" y="11"/>
              </a:lnTo>
              <a:lnTo>
                <a:pt x="16" y="10"/>
              </a:lnTo>
              <a:lnTo>
                <a:pt x="17" y="10"/>
              </a:lnTo>
              <a:lnTo>
                <a:pt x="18" y="8"/>
              </a:lnTo>
              <a:lnTo>
                <a:pt x="18" y="7"/>
              </a:lnTo>
              <a:lnTo>
                <a:pt x="18" y="6"/>
              </a:lnTo>
              <a:lnTo>
                <a:pt x="18" y="5"/>
              </a:lnTo>
              <a:lnTo>
                <a:pt x="19" y="4"/>
              </a:lnTo>
              <a:lnTo>
                <a:pt x="19" y="3"/>
              </a:lnTo>
              <a:lnTo>
                <a:pt x="21" y="3"/>
              </a:lnTo>
              <a:lnTo>
                <a:pt x="22" y="2"/>
              </a:lnTo>
              <a:lnTo>
                <a:pt x="23" y="2"/>
              </a:lnTo>
              <a:lnTo>
                <a:pt x="24" y="2"/>
              </a:lnTo>
              <a:lnTo>
                <a:pt x="24" y="1"/>
              </a:lnTo>
              <a:lnTo>
                <a:pt x="25" y="0"/>
              </a:lnTo>
              <a:lnTo>
                <a:pt x="27" y="2"/>
              </a:lnTo>
              <a:lnTo>
                <a:pt x="28" y="3"/>
              </a:lnTo>
              <a:lnTo>
                <a:pt x="29" y="4"/>
              </a:lnTo>
              <a:lnTo>
                <a:pt x="29" y="5"/>
              </a:lnTo>
              <a:lnTo>
                <a:pt x="30" y="6"/>
              </a:lnTo>
              <a:lnTo>
                <a:pt x="30" y="7"/>
              </a:lnTo>
              <a:lnTo>
                <a:pt x="31" y="8"/>
              </a:lnTo>
              <a:lnTo>
                <a:pt x="31" y="9"/>
              </a:lnTo>
              <a:lnTo>
                <a:pt x="32" y="10"/>
              </a:lnTo>
              <a:lnTo>
                <a:pt x="33" y="11"/>
              </a:lnTo>
              <a:lnTo>
                <a:pt x="35" y="11"/>
              </a:lnTo>
              <a:lnTo>
                <a:pt x="34" y="12"/>
              </a:lnTo>
              <a:lnTo>
                <a:pt x="33" y="13"/>
              </a:lnTo>
              <a:lnTo>
                <a:pt x="33" y="14"/>
              </a:lnTo>
              <a:lnTo>
                <a:pt x="32" y="15"/>
              </a:lnTo>
              <a:lnTo>
                <a:pt x="31" y="17"/>
              </a:lnTo>
              <a:lnTo>
                <a:pt x="31" y="18"/>
              </a:lnTo>
              <a:lnTo>
                <a:pt x="29" y="19"/>
              </a:lnTo>
              <a:lnTo>
                <a:pt x="28" y="21"/>
              </a:lnTo>
              <a:lnTo>
                <a:pt x="27" y="21"/>
              </a:lnTo>
              <a:lnTo>
                <a:pt x="26" y="23"/>
              </a:lnTo>
              <a:lnTo>
                <a:pt x="25" y="24"/>
              </a:lnTo>
              <a:lnTo>
                <a:pt x="24" y="25"/>
              </a:lnTo>
              <a:lnTo>
                <a:pt x="24" y="26"/>
              </a:lnTo>
              <a:lnTo>
                <a:pt x="23" y="27"/>
              </a:lnTo>
              <a:lnTo>
                <a:pt x="22" y="29"/>
              </a:lnTo>
              <a:lnTo>
                <a:pt x="22" y="30"/>
              </a:lnTo>
              <a:lnTo>
                <a:pt x="21" y="31"/>
              </a:lnTo>
              <a:lnTo>
                <a:pt x="21" y="32"/>
              </a:lnTo>
              <a:lnTo>
                <a:pt x="20" y="31"/>
              </a:lnTo>
              <a:lnTo>
                <a:pt x="19" y="31"/>
              </a:lnTo>
              <a:lnTo>
                <a:pt x="18" y="31"/>
              </a:lnTo>
              <a:lnTo>
                <a:pt x="17" y="30"/>
              </a:lnTo>
              <a:lnTo>
                <a:pt x="16" y="30"/>
              </a:lnTo>
              <a:lnTo>
                <a:pt x="15" y="30"/>
              </a:lnTo>
              <a:lnTo>
                <a:pt x="14" y="29"/>
              </a:lnTo>
              <a:lnTo>
                <a:pt x="13" y="29"/>
              </a:lnTo>
              <a:lnTo>
                <a:pt x="12" y="29"/>
              </a:lnTo>
              <a:lnTo>
                <a:pt x="10" y="28"/>
              </a:lnTo>
              <a:lnTo>
                <a:pt x="9" y="28"/>
              </a:lnTo>
              <a:lnTo>
                <a:pt x="8" y="28"/>
              </a:lnTo>
              <a:lnTo>
                <a:pt x="7" y="27"/>
              </a:lnTo>
              <a:lnTo>
                <a:pt x="6" y="27"/>
              </a:lnTo>
              <a:lnTo>
                <a:pt x="5" y="28"/>
              </a:lnTo>
              <a:lnTo>
                <a:pt x="4" y="28"/>
              </a:lnTo>
              <a:lnTo>
                <a:pt x="3" y="28"/>
              </a:lnTo>
              <a:lnTo>
                <a:pt x="2" y="27"/>
              </a:lnTo>
              <a:lnTo>
                <a:pt x="1" y="26"/>
              </a:lnTo>
              <a:lnTo>
                <a:pt x="1" y="25"/>
              </a:lnTo>
              <a:lnTo>
                <a:pt x="0" y="23"/>
              </a:lnTo>
              <a:lnTo>
                <a:pt x="1" y="2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528320</xdr:colOff>
      <xdr:row>33</xdr:row>
      <xdr:rowOff>152400</xdr:rowOff>
    </xdr:from>
    <xdr:to>
      <xdr:col>9</xdr:col>
      <xdr:colOff>325120</xdr:colOff>
      <xdr:row>38</xdr:row>
      <xdr:rowOff>19050</xdr:rowOff>
    </xdr:to>
    <xdr:sp>
      <xdr:nvSpPr>
        <xdr:cNvPr id="2185375" name="Freeform 140"/>
        <xdr:cNvSpPr/>
      </xdr:nvSpPr>
      <xdr:spPr>
        <a:xfrm>
          <a:off x="5963920" y="5295265"/>
          <a:ext cx="447040" cy="647700"/>
        </a:xfrm>
        <a:custGeom>
          <a:avLst/>
          <a:gdLst>
            <a:gd name="txL" fmla="*/ 0 w 44"/>
            <a:gd name="txT" fmla="*/ 0 h 69"/>
            <a:gd name="txR" fmla="*/ 44 w 44"/>
            <a:gd name="txB" fmla="*/ 69 h 6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44" h="69">
              <a:moveTo>
                <a:pt x="2" y="7"/>
              </a:moveTo>
              <a:lnTo>
                <a:pt x="2" y="7"/>
              </a:lnTo>
              <a:lnTo>
                <a:pt x="2" y="6"/>
              </a:lnTo>
              <a:lnTo>
                <a:pt x="3" y="6"/>
              </a:lnTo>
              <a:lnTo>
                <a:pt x="5" y="5"/>
              </a:lnTo>
              <a:lnTo>
                <a:pt x="6" y="4"/>
              </a:lnTo>
              <a:lnTo>
                <a:pt x="8" y="4"/>
              </a:lnTo>
              <a:lnTo>
                <a:pt x="9" y="3"/>
              </a:lnTo>
              <a:lnTo>
                <a:pt x="9" y="2"/>
              </a:lnTo>
              <a:lnTo>
                <a:pt x="10" y="0"/>
              </a:lnTo>
              <a:lnTo>
                <a:pt x="12" y="1"/>
              </a:lnTo>
              <a:lnTo>
                <a:pt x="13" y="1"/>
              </a:lnTo>
              <a:lnTo>
                <a:pt x="14" y="1"/>
              </a:lnTo>
              <a:lnTo>
                <a:pt x="15" y="2"/>
              </a:lnTo>
              <a:lnTo>
                <a:pt x="15" y="3"/>
              </a:lnTo>
              <a:lnTo>
                <a:pt x="16" y="4"/>
              </a:lnTo>
              <a:lnTo>
                <a:pt x="17" y="4"/>
              </a:lnTo>
              <a:lnTo>
                <a:pt x="18" y="5"/>
              </a:lnTo>
              <a:lnTo>
                <a:pt x="19" y="5"/>
              </a:lnTo>
              <a:lnTo>
                <a:pt x="20" y="6"/>
              </a:lnTo>
              <a:lnTo>
                <a:pt x="21" y="6"/>
              </a:lnTo>
              <a:lnTo>
                <a:pt x="22" y="6"/>
              </a:lnTo>
              <a:lnTo>
                <a:pt x="23" y="7"/>
              </a:lnTo>
              <a:lnTo>
                <a:pt x="22" y="7"/>
              </a:lnTo>
              <a:lnTo>
                <a:pt x="21" y="8"/>
              </a:lnTo>
              <a:lnTo>
                <a:pt x="21" y="9"/>
              </a:lnTo>
              <a:lnTo>
                <a:pt x="21" y="10"/>
              </a:lnTo>
              <a:lnTo>
                <a:pt x="21" y="11"/>
              </a:lnTo>
              <a:lnTo>
                <a:pt x="22" y="11"/>
              </a:lnTo>
              <a:lnTo>
                <a:pt x="23" y="12"/>
              </a:lnTo>
              <a:lnTo>
                <a:pt x="24" y="12"/>
              </a:lnTo>
              <a:lnTo>
                <a:pt x="25" y="13"/>
              </a:lnTo>
              <a:lnTo>
                <a:pt x="26" y="14"/>
              </a:lnTo>
              <a:lnTo>
                <a:pt x="26" y="15"/>
              </a:lnTo>
              <a:lnTo>
                <a:pt x="26" y="16"/>
              </a:lnTo>
              <a:lnTo>
                <a:pt x="25" y="16"/>
              </a:lnTo>
              <a:lnTo>
                <a:pt x="24" y="17"/>
              </a:lnTo>
              <a:lnTo>
                <a:pt x="23" y="17"/>
              </a:lnTo>
              <a:lnTo>
                <a:pt x="23" y="19"/>
              </a:lnTo>
              <a:lnTo>
                <a:pt x="23" y="20"/>
              </a:lnTo>
              <a:lnTo>
                <a:pt x="23" y="21"/>
              </a:lnTo>
              <a:lnTo>
                <a:pt x="24" y="22"/>
              </a:lnTo>
              <a:lnTo>
                <a:pt x="24" y="23"/>
              </a:lnTo>
              <a:lnTo>
                <a:pt x="25" y="24"/>
              </a:lnTo>
              <a:lnTo>
                <a:pt x="26" y="24"/>
              </a:lnTo>
              <a:lnTo>
                <a:pt x="27" y="25"/>
              </a:lnTo>
              <a:lnTo>
                <a:pt x="28" y="25"/>
              </a:lnTo>
              <a:lnTo>
                <a:pt x="30" y="25"/>
              </a:lnTo>
              <a:lnTo>
                <a:pt x="31" y="25"/>
              </a:lnTo>
              <a:lnTo>
                <a:pt x="32" y="25"/>
              </a:lnTo>
              <a:lnTo>
                <a:pt x="32" y="26"/>
              </a:lnTo>
              <a:lnTo>
                <a:pt x="31" y="27"/>
              </a:lnTo>
              <a:lnTo>
                <a:pt x="32" y="28"/>
              </a:lnTo>
              <a:lnTo>
                <a:pt x="33" y="29"/>
              </a:lnTo>
              <a:lnTo>
                <a:pt x="34" y="29"/>
              </a:lnTo>
              <a:lnTo>
                <a:pt x="35" y="30"/>
              </a:lnTo>
              <a:lnTo>
                <a:pt x="36" y="31"/>
              </a:lnTo>
              <a:lnTo>
                <a:pt x="37" y="31"/>
              </a:lnTo>
              <a:lnTo>
                <a:pt x="38" y="32"/>
              </a:lnTo>
              <a:lnTo>
                <a:pt x="38" y="33"/>
              </a:lnTo>
              <a:lnTo>
                <a:pt x="39" y="34"/>
              </a:lnTo>
              <a:lnTo>
                <a:pt x="39" y="35"/>
              </a:lnTo>
              <a:lnTo>
                <a:pt x="40" y="36"/>
              </a:lnTo>
              <a:lnTo>
                <a:pt x="41" y="37"/>
              </a:lnTo>
              <a:lnTo>
                <a:pt x="42" y="38"/>
              </a:lnTo>
              <a:lnTo>
                <a:pt x="42" y="39"/>
              </a:lnTo>
              <a:lnTo>
                <a:pt x="44" y="40"/>
              </a:lnTo>
              <a:lnTo>
                <a:pt x="42" y="41"/>
              </a:lnTo>
              <a:lnTo>
                <a:pt x="42" y="42"/>
              </a:lnTo>
              <a:lnTo>
                <a:pt x="41" y="44"/>
              </a:lnTo>
              <a:lnTo>
                <a:pt x="41" y="45"/>
              </a:lnTo>
              <a:lnTo>
                <a:pt x="40" y="46"/>
              </a:lnTo>
              <a:lnTo>
                <a:pt x="40" y="48"/>
              </a:lnTo>
              <a:lnTo>
                <a:pt x="38" y="48"/>
              </a:lnTo>
              <a:lnTo>
                <a:pt x="37" y="48"/>
              </a:lnTo>
              <a:lnTo>
                <a:pt x="36" y="48"/>
              </a:lnTo>
              <a:lnTo>
                <a:pt x="35" y="49"/>
              </a:lnTo>
              <a:lnTo>
                <a:pt x="34" y="49"/>
              </a:lnTo>
              <a:lnTo>
                <a:pt x="32" y="50"/>
              </a:lnTo>
              <a:lnTo>
                <a:pt x="31" y="50"/>
              </a:lnTo>
              <a:lnTo>
                <a:pt x="31" y="51"/>
              </a:lnTo>
              <a:lnTo>
                <a:pt x="30" y="52"/>
              </a:lnTo>
              <a:lnTo>
                <a:pt x="31" y="54"/>
              </a:lnTo>
              <a:lnTo>
                <a:pt x="32" y="55"/>
              </a:lnTo>
              <a:lnTo>
                <a:pt x="33" y="56"/>
              </a:lnTo>
              <a:lnTo>
                <a:pt x="33" y="57"/>
              </a:lnTo>
              <a:lnTo>
                <a:pt x="34" y="59"/>
              </a:lnTo>
              <a:lnTo>
                <a:pt x="34" y="60"/>
              </a:lnTo>
              <a:lnTo>
                <a:pt x="34" y="62"/>
              </a:lnTo>
              <a:lnTo>
                <a:pt x="33" y="62"/>
              </a:lnTo>
              <a:lnTo>
                <a:pt x="32" y="63"/>
              </a:lnTo>
              <a:lnTo>
                <a:pt x="31" y="64"/>
              </a:lnTo>
              <a:lnTo>
                <a:pt x="31" y="65"/>
              </a:lnTo>
              <a:lnTo>
                <a:pt x="31" y="66"/>
              </a:lnTo>
              <a:lnTo>
                <a:pt x="29" y="67"/>
              </a:lnTo>
              <a:lnTo>
                <a:pt x="28" y="68"/>
              </a:lnTo>
              <a:lnTo>
                <a:pt x="27" y="69"/>
              </a:lnTo>
              <a:lnTo>
                <a:pt x="25" y="68"/>
              </a:lnTo>
              <a:lnTo>
                <a:pt x="26" y="67"/>
              </a:lnTo>
              <a:lnTo>
                <a:pt x="26" y="65"/>
              </a:lnTo>
              <a:lnTo>
                <a:pt x="26" y="63"/>
              </a:lnTo>
              <a:lnTo>
                <a:pt x="26" y="62"/>
              </a:lnTo>
              <a:lnTo>
                <a:pt x="26" y="61"/>
              </a:lnTo>
              <a:lnTo>
                <a:pt x="25" y="59"/>
              </a:lnTo>
              <a:lnTo>
                <a:pt x="24" y="58"/>
              </a:lnTo>
              <a:lnTo>
                <a:pt x="24" y="57"/>
              </a:lnTo>
              <a:lnTo>
                <a:pt x="23" y="56"/>
              </a:lnTo>
              <a:lnTo>
                <a:pt x="23" y="55"/>
              </a:lnTo>
              <a:lnTo>
                <a:pt x="22" y="54"/>
              </a:lnTo>
              <a:lnTo>
                <a:pt x="21" y="53"/>
              </a:lnTo>
              <a:lnTo>
                <a:pt x="19" y="53"/>
              </a:lnTo>
              <a:lnTo>
                <a:pt x="17" y="54"/>
              </a:lnTo>
              <a:lnTo>
                <a:pt x="16" y="53"/>
              </a:lnTo>
              <a:lnTo>
                <a:pt x="15" y="50"/>
              </a:lnTo>
              <a:lnTo>
                <a:pt x="13" y="52"/>
              </a:lnTo>
              <a:lnTo>
                <a:pt x="12" y="51"/>
              </a:lnTo>
              <a:lnTo>
                <a:pt x="13" y="50"/>
              </a:lnTo>
              <a:lnTo>
                <a:pt x="12" y="51"/>
              </a:lnTo>
              <a:lnTo>
                <a:pt x="11" y="51"/>
              </a:lnTo>
              <a:lnTo>
                <a:pt x="10" y="50"/>
              </a:lnTo>
              <a:lnTo>
                <a:pt x="9" y="49"/>
              </a:lnTo>
              <a:lnTo>
                <a:pt x="8" y="48"/>
              </a:lnTo>
              <a:lnTo>
                <a:pt x="8" y="47"/>
              </a:lnTo>
              <a:lnTo>
                <a:pt x="7" y="46"/>
              </a:lnTo>
              <a:lnTo>
                <a:pt x="8" y="45"/>
              </a:lnTo>
              <a:lnTo>
                <a:pt x="8" y="44"/>
              </a:lnTo>
              <a:lnTo>
                <a:pt x="7" y="43"/>
              </a:lnTo>
              <a:lnTo>
                <a:pt x="7" y="42"/>
              </a:lnTo>
              <a:lnTo>
                <a:pt x="8" y="41"/>
              </a:lnTo>
              <a:lnTo>
                <a:pt x="9" y="40"/>
              </a:lnTo>
              <a:lnTo>
                <a:pt x="11" y="40"/>
              </a:lnTo>
              <a:lnTo>
                <a:pt x="12" y="39"/>
              </a:lnTo>
              <a:lnTo>
                <a:pt x="11" y="38"/>
              </a:lnTo>
              <a:lnTo>
                <a:pt x="11" y="37"/>
              </a:lnTo>
              <a:lnTo>
                <a:pt x="11" y="36"/>
              </a:lnTo>
              <a:lnTo>
                <a:pt x="11" y="35"/>
              </a:lnTo>
              <a:lnTo>
                <a:pt x="12" y="35"/>
              </a:lnTo>
              <a:lnTo>
                <a:pt x="11" y="33"/>
              </a:lnTo>
              <a:lnTo>
                <a:pt x="10" y="34"/>
              </a:lnTo>
              <a:lnTo>
                <a:pt x="10" y="35"/>
              </a:lnTo>
              <a:lnTo>
                <a:pt x="9" y="36"/>
              </a:lnTo>
              <a:lnTo>
                <a:pt x="8" y="37"/>
              </a:lnTo>
              <a:lnTo>
                <a:pt x="7" y="37"/>
              </a:lnTo>
              <a:lnTo>
                <a:pt x="6" y="37"/>
              </a:lnTo>
              <a:lnTo>
                <a:pt x="5" y="38"/>
              </a:lnTo>
              <a:lnTo>
                <a:pt x="4" y="37"/>
              </a:lnTo>
              <a:lnTo>
                <a:pt x="3" y="36"/>
              </a:lnTo>
              <a:lnTo>
                <a:pt x="3" y="35"/>
              </a:lnTo>
              <a:lnTo>
                <a:pt x="3" y="34"/>
              </a:lnTo>
              <a:lnTo>
                <a:pt x="2" y="33"/>
              </a:lnTo>
              <a:lnTo>
                <a:pt x="1" y="33"/>
              </a:lnTo>
              <a:lnTo>
                <a:pt x="1" y="32"/>
              </a:lnTo>
              <a:lnTo>
                <a:pt x="0" y="31"/>
              </a:lnTo>
              <a:lnTo>
                <a:pt x="0" y="30"/>
              </a:lnTo>
              <a:lnTo>
                <a:pt x="1" y="29"/>
              </a:lnTo>
              <a:lnTo>
                <a:pt x="1" y="28"/>
              </a:lnTo>
              <a:lnTo>
                <a:pt x="2" y="27"/>
              </a:lnTo>
              <a:lnTo>
                <a:pt x="2" y="26"/>
              </a:lnTo>
              <a:lnTo>
                <a:pt x="1" y="25"/>
              </a:lnTo>
              <a:lnTo>
                <a:pt x="2" y="24"/>
              </a:lnTo>
              <a:lnTo>
                <a:pt x="3" y="23"/>
              </a:lnTo>
              <a:lnTo>
                <a:pt x="4" y="23"/>
              </a:lnTo>
              <a:lnTo>
                <a:pt x="5" y="22"/>
              </a:lnTo>
              <a:lnTo>
                <a:pt x="5" y="21"/>
              </a:lnTo>
              <a:lnTo>
                <a:pt x="4" y="20"/>
              </a:lnTo>
              <a:lnTo>
                <a:pt x="3" y="19"/>
              </a:lnTo>
              <a:lnTo>
                <a:pt x="3" y="18"/>
              </a:lnTo>
              <a:lnTo>
                <a:pt x="2" y="17"/>
              </a:lnTo>
              <a:lnTo>
                <a:pt x="2" y="15"/>
              </a:lnTo>
              <a:lnTo>
                <a:pt x="1" y="14"/>
              </a:lnTo>
              <a:lnTo>
                <a:pt x="0" y="14"/>
              </a:lnTo>
              <a:lnTo>
                <a:pt x="0" y="13"/>
              </a:lnTo>
              <a:lnTo>
                <a:pt x="0" y="11"/>
              </a:lnTo>
              <a:lnTo>
                <a:pt x="1" y="10"/>
              </a:lnTo>
              <a:lnTo>
                <a:pt x="1" y="9"/>
              </a:lnTo>
              <a:lnTo>
                <a:pt x="2" y="8"/>
              </a:lnTo>
              <a:lnTo>
                <a:pt x="2" y="7"/>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91440</xdr:colOff>
      <xdr:row>31</xdr:row>
      <xdr:rowOff>66675</xdr:rowOff>
    </xdr:from>
    <xdr:to>
      <xdr:col>9</xdr:col>
      <xdr:colOff>467360</xdr:colOff>
      <xdr:row>33</xdr:row>
      <xdr:rowOff>114300</xdr:rowOff>
    </xdr:to>
    <xdr:sp>
      <xdr:nvSpPr>
        <xdr:cNvPr id="2185376" name="Freeform 141"/>
        <xdr:cNvSpPr/>
      </xdr:nvSpPr>
      <xdr:spPr>
        <a:xfrm>
          <a:off x="6177280" y="4904740"/>
          <a:ext cx="375920" cy="352425"/>
        </a:xfrm>
        <a:custGeom>
          <a:avLst/>
          <a:gdLst>
            <a:gd name="txL" fmla="*/ 0 w 37"/>
            <a:gd name="txT" fmla="*/ 0 h 40"/>
            <a:gd name="txR" fmla="*/ 37 w 37"/>
            <a:gd name="txB" fmla="*/ 40 h 40"/>
          </a:gdLst>
          <a:ahLst/>
          <a:cxnLst>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7" h="40">
              <a:moveTo>
                <a:pt x="14" y="3"/>
              </a:moveTo>
              <a:lnTo>
                <a:pt x="15" y="2"/>
              </a:lnTo>
              <a:lnTo>
                <a:pt x="16" y="2"/>
              </a:lnTo>
              <a:lnTo>
                <a:pt x="17" y="2"/>
              </a:lnTo>
              <a:lnTo>
                <a:pt x="17" y="1"/>
              </a:lnTo>
              <a:lnTo>
                <a:pt x="17" y="0"/>
              </a:lnTo>
              <a:lnTo>
                <a:pt x="18" y="0"/>
              </a:lnTo>
              <a:lnTo>
                <a:pt x="19" y="0"/>
              </a:lnTo>
              <a:lnTo>
                <a:pt x="20" y="1"/>
              </a:lnTo>
              <a:lnTo>
                <a:pt x="21" y="1"/>
              </a:lnTo>
              <a:lnTo>
                <a:pt x="22" y="1"/>
              </a:lnTo>
              <a:lnTo>
                <a:pt x="22" y="2"/>
              </a:lnTo>
              <a:lnTo>
                <a:pt x="22" y="3"/>
              </a:lnTo>
              <a:lnTo>
                <a:pt x="21" y="4"/>
              </a:lnTo>
              <a:lnTo>
                <a:pt x="21" y="5"/>
              </a:lnTo>
              <a:lnTo>
                <a:pt x="21" y="6"/>
              </a:lnTo>
              <a:lnTo>
                <a:pt x="21" y="7"/>
              </a:lnTo>
              <a:lnTo>
                <a:pt x="21" y="8"/>
              </a:lnTo>
              <a:lnTo>
                <a:pt x="21" y="9"/>
              </a:lnTo>
              <a:lnTo>
                <a:pt x="21" y="10"/>
              </a:lnTo>
              <a:lnTo>
                <a:pt x="21" y="11"/>
              </a:lnTo>
              <a:lnTo>
                <a:pt x="21" y="12"/>
              </a:lnTo>
              <a:lnTo>
                <a:pt x="21" y="13"/>
              </a:lnTo>
              <a:lnTo>
                <a:pt x="21" y="14"/>
              </a:lnTo>
              <a:lnTo>
                <a:pt x="21" y="15"/>
              </a:lnTo>
              <a:lnTo>
                <a:pt x="22" y="15"/>
              </a:lnTo>
              <a:lnTo>
                <a:pt x="22" y="16"/>
              </a:lnTo>
              <a:lnTo>
                <a:pt x="23" y="17"/>
              </a:lnTo>
              <a:lnTo>
                <a:pt x="22" y="18"/>
              </a:lnTo>
              <a:lnTo>
                <a:pt x="22" y="19"/>
              </a:lnTo>
              <a:lnTo>
                <a:pt x="22" y="20"/>
              </a:lnTo>
              <a:lnTo>
                <a:pt x="23" y="20"/>
              </a:lnTo>
              <a:lnTo>
                <a:pt x="24" y="20"/>
              </a:lnTo>
              <a:lnTo>
                <a:pt x="25" y="20"/>
              </a:lnTo>
              <a:lnTo>
                <a:pt x="26" y="20"/>
              </a:lnTo>
              <a:lnTo>
                <a:pt x="27" y="19"/>
              </a:lnTo>
              <a:lnTo>
                <a:pt x="28" y="19"/>
              </a:lnTo>
              <a:lnTo>
                <a:pt x="29" y="19"/>
              </a:lnTo>
              <a:lnTo>
                <a:pt x="30" y="19"/>
              </a:lnTo>
              <a:lnTo>
                <a:pt x="30" y="18"/>
              </a:lnTo>
              <a:lnTo>
                <a:pt x="31" y="18"/>
              </a:lnTo>
              <a:lnTo>
                <a:pt x="31" y="17"/>
              </a:lnTo>
              <a:lnTo>
                <a:pt x="31" y="16"/>
              </a:lnTo>
              <a:lnTo>
                <a:pt x="32" y="16"/>
              </a:lnTo>
              <a:lnTo>
                <a:pt x="33" y="17"/>
              </a:lnTo>
              <a:lnTo>
                <a:pt x="33" y="18"/>
              </a:lnTo>
              <a:lnTo>
                <a:pt x="33" y="19"/>
              </a:lnTo>
              <a:lnTo>
                <a:pt x="33" y="20"/>
              </a:lnTo>
              <a:lnTo>
                <a:pt x="34" y="21"/>
              </a:lnTo>
              <a:lnTo>
                <a:pt x="34" y="22"/>
              </a:lnTo>
              <a:lnTo>
                <a:pt x="34" y="24"/>
              </a:lnTo>
              <a:lnTo>
                <a:pt x="35" y="25"/>
              </a:lnTo>
              <a:lnTo>
                <a:pt x="35" y="26"/>
              </a:lnTo>
              <a:lnTo>
                <a:pt x="36" y="27"/>
              </a:lnTo>
              <a:lnTo>
                <a:pt x="36" y="28"/>
              </a:lnTo>
              <a:lnTo>
                <a:pt x="36" y="29"/>
              </a:lnTo>
              <a:lnTo>
                <a:pt x="36" y="30"/>
              </a:lnTo>
              <a:lnTo>
                <a:pt x="36" y="31"/>
              </a:lnTo>
              <a:lnTo>
                <a:pt x="36" y="32"/>
              </a:lnTo>
              <a:lnTo>
                <a:pt x="36" y="33"/>
              </a:lnTo>
              <a:lnTo>
                <a:pt x="37" y="34"/>
              </a:lnTo>
              <a:lnTo>
                <a:pt x="37" y="36"/>
              </a:lnTo>
              <a:lnTo>
                <a:pt x="36" y="37"/>
              </a:lnTo>
              <a:lnTo>
                <a:pt x="36" y="38"/>
              </a:lnTo>
              <a:lnTo>
                <a:pt x="36" y="39"/>
              </a:lnTo>
              <a:lnTo>
                <a:pt x="36" y="40"/>
              </a:lnTo>
              <a:lnTo>
                <a:pt x="34" y="40"/>
              </a:lnTo>
              <a:lnTo>
                <a:pt x="33" y="40"/>
              </a:lnTo>
              <a:lnTo>
                <a:pt x="32" y="39"/>
              </a:lnTo>
              <a:lnTo>
                <a:pt x="31" y="39"/>
              </a:lnTo>
              <a:lnTo>
                <a:pt x="30" y="38"/>
              </a:lnTo>
              <a:lnTo>
                <a:pt x="29" y="38"/>
              </a:lnTo>
              <a:lnTo>
                <a:pt x="28" y="37"/>
              </a:lnTo>
              <a:lnTo>
                <a:pt x="27" y="37"/>
              </a:lnTo>
              <a:lnTo>
                <a:pt x="26" y="37"/>
              </a:lnTo>
              <a:lnTo>
                <a:pt x="25" y="37"/>
              </a:lnTo>
              <a:lnTo>
                <a:pt x="24" y="37"/>
              </a:lnTo>
              <a:lnTo>
                <a:pt x="23" y="36"/>
              </a:lnTo>
              <a:lnTo>
                <a:pt x="21" y="36"/>
              </a:lnTo>
              <a:lnTo>
                <a:pt x="20" y="36"/>
              </a:lnTo>
              <a:lnTo>
                <a:pt x="19" y="35"/>
              </a:lnTo>
              <a:lnTo>
                <a:pt x="19" y="36"/>
              </a:lnTo>
              <a:lnTo>
                <a:pt x="18" y="35"/>
              </a:lnTo>
              <a:lnTo>
                <a:pt x="17" y="35"/>
              </a:lnTo>
              <a:lnTo>
                <a:pt x="16" y="34"/>
              </a:lnTo>
              <a:lnTo>
                <a:pt x="15" y="33"/>
              </a:lnTo>
              <a:lnTo>
                <a:pt x="16" y="32"/>
              </a:lnTo>
              <a:lnTo>
                <a:pt x="16" y="31"/>
              </a:lnTo>
              <a:lnTo>
                <a:pt x="15" y="30"/>
              </a:lnTo>
              <a:lnTo>
                <a:pt x="16" y="29"/>
              </a:lnTo>
              <a:lnTo>
                <a:pt x="15" y="28"/>
              </a:lnTo>
              <a:lnTo>
                <a:pt x="15" y="27"/>
              </a:lnTo>
              <a:lnTo>
                <a:pt x="14" y="27"/>
              </a:lnTo>
              <a:lnTo>
                <a:pt x="14" y="26"/>
              </a:lnTo>
              <a:lnTo>
                <a:pt x="13" y="25"/>
              </a:lnTo>
              <a:lnTo>
                <a:pt x="13" y="24"/>
              </a:lnTo>
              <a:lnTo>
                <a:pt x="13" y="23"/>
              </a:lnTo>
              <a:lnTo>
                <a:pt x="12" y="23"/>
              </a:lnTo>
              <a:lnTo>
                <a:pt x="11" y="23"/>
              </a:lnTo>
              <a:lnTo>
                <a:pt x="10" y="24"/>
              </a:lnTo>
              <a:lnTo>
                <a:pt x="9" y="24"/>
              </a:lnTo>
              <a:lnTo>
                <a:pt x="8" y="25"/>
              </a:lnTo>
              <a:lnTo>
                <a:pt x="7" y="25"/>
              </a:lnTo>
              <a:lnTo>
                <a:pt x="6" y="25"/>
              </a:lnTo>
              <a:lnTo>
                <a:pt x="5" y="24"/>
              </a:lnTo>
              <a:lnTo>
                <a:pt x="6" y="23"/>
              </a:lnTo>
              <a:lnTo>
                <a:pt x="6" y="22"/>
              </a:lnTo>
              <a:lnTo>
                <a:pt x="5" y="21"/>
              </a:lnTo>
              <a:lnTo>
                <a:pt x="5" y="20"/>
              </a:lnTo>
              <a:lnTo>
                <a:pt x="4" y="19"/>
              </a:lnTo>
              <a:lnTo>
                <a:pt x="4" y="18"/>
              </a:lnTo>
              <a:lnTo>
                <a:pt x="3" y="18"/>
              </a:lnTo>
              <a:lnTo>
                <a:pt x="2" y="18"/>
              </a:lnTo>
              <a:lnTo>
                <a:pt x="1" y="18"/>
              </a:lnTo>
              <a:lnTo>
                <a:pt x="0" y="17"/>
              </a:lnTo>
              <a:lnTo>
                <a:pt x="0" y="16"/>
              </a:lnTo>
              <a:lnTo>
                <a:pt x="1" y="15"/>
              </a:lnTo>
              <a:lnTo>
                <a:pt x="1" y="13"/>
              </a:lnTo>
              <a:lnTo>
                <a:pt x="1" y="12"/>
              </a:lnTo>
              <a:lnTo>
                <a:pt x="1" y="11"/>
              </a:lnTo>
              <a:lnTo>
                <a:pt x="2" y="10"/>
              </a:lnTo>
              <a:lnTo>
                <a:pt x="2" y="13"/>
              </a:lnTo>
              <a:lnTo>
                <a:pt x="3" y="13"/>
              </a:lnTo>
              <a:lnTo>
                <a:pt x="4" y="15"/>
              </a:lnTo>
              <a:lnTo>
                <a:pt x="5" y="14"/>
              </a:lnTo>
              <a:lnTo>
                <a:pt x="6" y="14"/>
              </a:lnTo>
              <a:lnTo>
                <a:pt x="7" y="13"/>
              </a:lnTo>
              <a:lnTo>
                <a:pt x="8" y="13"/>
              </a:lnTo>
              <a:lnTo>
                <a:pt x="9" y="14"/>
              </a:lnTo>
              <a:lnTo>
                <a:pt x="10" y="14"/>
              </a:lnTo>
              <a:lnTo>
                <a:pt x="10" y="13"/>
              </a:lnTo>
              <a:lnTo>
                <a:pt x="10" y="12"/>
              </a:lnTo>
              <a:lnTo>
                <a:pt x="11" y="11"/>
              </a:lnTo>
              <a:lnTo>
                <a:pt x="12" y="11"/>
              </a:lnTo>
              <a:lnTo>
                <a:pt x="12" y="12"/>
              </a:lnTo>
              <a:lnTo>
                <a:pt x="13" y="11"/>
              </a:lnTo>
              <a:lnTo>
                <a:pt x="14" y="10"/>
              </a:lnTo>
              <a:lnTo>
                <a:pt x="15" y="11"/>
              </a:lnTo>
              <a:lnTo>
                <a:pt x="16" y="10"/>
              </a:lnTo>
              <a:lnTo>
                <a:pt x="17" y="10"/>
              </a:lnTo>
              <a:lnTo>
                <a:pt x="16" y="8"/>
              </a:lnTo>
              <a:lnTo>
                <a:pt x="16" y="7"/>
              </a:lnTo>
              <a:lnTo>
                <a:pt x="16" y="6"/>
              </a:lnTo>
              <a:lnTo>
                <a:pt x="16" y="5"/>
              </a:lnTo>
              <a:lnTo>
                <a:pt x="15" y="6"/>
              </a:lnTo>
              <a:lnTo>
                <a:pt x="15" y="5"/>
              </a:lnTo>
              <a:lnTo>
                <a:pt x="15" y="4"/>
              </a:lnTo>
              <a:lnTo>
                <a:pt x="14"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386080</xdr:colOff>
      <xdr:row>28</xdr:row>
      <xdr:rowOff>123825</xdr:rowOff>
    </xdr:from>
    <xdr:to>
      <xdr:col>9</xdr:col>
      <xdr:colOff>20320</xdr:colOff>
      <xdr:row>31</xdr:row>
      <xdr:rowOff>9525</xdr:rowOff>
    </xdr:to>
    <xdr:sp>
      <xdr:nvSpPr>
        <xdr:cNvPr id="2185377" name="Freeform 142"/>
        <xdr:cNvSpPr/>
      </xdr:nvSpPr>
      <xdr:spPr>
        <a:xfrm>
          <a:off x="5821680" y="4504690"/>
          <a:ext cx="284480" cy="342900"/>
        </a:xfrm>
        <a:custGeom>
          <a:avLst/>
          <a:gdLst>
            <a:gd name="txL" fmla="*/ 0 w 28"/>
            <a:gd name="txT" fmla="*/ 0 h 40"/>
            <a:gd name="txR" fmla="*/ 28 w 28"/>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Lst>
          <a:rect l="txL" t="txT" r="txR" b="txB"/>
          <a:pathLst>
            <a:path w="28" h="40">
              <a:moveTo>
                <a:pt x="10" y="1"/>
              </a:moveTo>
              <a:lnTo>
                <a:pt x="10" y="2"/>
              </a:lnTo>
              <a:lnTo>
                <a:pt x="10" y="3"/>
              </a:lnTo>
              <a:lnTo>
                <a:pt x="12" y="4"/>
              </a:lnTo>
              <a:lnTo>
                <a:pt x="13" y="4"/>
              </a:lnTo>
              <a:lnTo>
                <a:pt x="14" y="5"/>
              </a:lnTo>
              <a:lnTo>
                <a:pt x="15" y="5"/>
              </a:lnTo>
              <a:lnTo>
                <a:pt x="16" y="6"/>
              </a:lnTo>
              <a:lnTo>
                <a:pt x="16" y="7"/>
              </a:lnTo>
              <a:lnTo>
                <a:pt x="17" y="7"/>
              </a:lnTo>
              <a:lnTo>
                <a:pt x="17" y="8"/>
              </a:lnTo>
              <a:lnTo>
                <a:pt x="18" y="9"/>
              </a:lnTo>
              <a:lnTo>
                <a:pt x="17" y="10"/>
              </a:lnTo>
              <a:lnTo>
                <a:pt x="17" y="11"/>
              </a:lnTo>
              <a:lnTo>
                <a:pt x="18" y="13"/>
              </a:lnTo>
              <a:lnTo>
                <a:pt x="18" y="14"/>
              </a:lnTo>
              <a:lnTo>
                <a:pt x="19" y="16"/>
              </a:lnTo>
              <a:lnTo>
                <a:pt x="20" y="17"/>
              </a:lnTo>
              <a:lnTo>
                <a:pt x="21" y="18"/>
              </a:lnTo>
              <a:lnTo>
                <a:pt x="22" y="19"/>
              </a:lnTo>
              <a:lnTo>
                <a:pt x="22" y="20"/>
              </a:lnTo>
              <a:lnTo>
                <a:pt x="23" y="21"/>
              </a:lnTo>
              <a:lnTo>
                <a:pt x="23" y="22"/>
              </a:lnTo>
              <a:lnTo>
                <a:pt x="24" y="23"/>
              </a:lnTo>
              <a:lnTo>
                <a:pt x="25" y="24"/>
              </a:lnTo>
              <a:lnTo>
                <a:pt x="26" y="25"/>
              </a:lnTo>
              <a:lnTo>
                <a:pt x="27" y="25"/>
              </a:lnTo>
              <a:lnTo>
                <a:pt x="28" y="26"/>
              </a:lnTo>
              <a:lnTo>
                <a:pt x="28" y="27"/>
              </a:lnTo>
              <a:lnTo>
                <a:pt x="27" y="28"/>
              </a:lnTo>
              <a:lnTo>
                <a:pt x="26" y="29"/>
              </a:lnTo>
              <a:lnTo>
                <a:pt x="25" y="29"/>
              </a:lnTo>
              <a:lnTo>
                <a:pt x="25" y="30"/>
              </a:lnTo>
              <a:lnTo>
                <a:pt x="25" y="31"/>
              </a:lnTo>
              <a:lnTo>
                <a:pt x="24" y="30"/>
              </a:lnTo>
              <a:lnTo>
                <a:pt x="23" y="31"/>
              </a:lnTo>
              <a:lnTo>
                <a:pt x="22" y="31"/>
              </a:lnTo>
              <a:lnTo>
                <a:pt x="21" y="32"/>
              </a:lnTo>
              <a:lnTo>
                <a:pt x="20" y="33"/>
              </a:lnTo>
              <a:lnTo>
                <a:pt x="19" y="32"/>
              </a:lnTo>
              <a:lnTo>
                <a:pt x="19" y="31"/>
              </a:lnTo>
              <a:lnTo>
                <a:pt x="18" y="30"/>
              </a:lnTo>
              <a:lnTo>
                <a:pt x="17" y="32"/>
              </a:lnTo>
              <a:lnTo>
                <a:pt x="17" y="33"/>
              </a:lnTo>
              <a:lnTo>
                <a:pt x="17" y="34"/>
              </a:lnTo>
              <a:lnTo>
                <a:pt x="16" y="35"/>
              </a:lnTo>
              <a:lnTo>
                <a:pt x="16" y="36"/>
              </a:lnTo>
              <a:lnTo>
                <a:pt x="16" y="37"/>
              </a:lnTo>
              <a:lnTo>
                <a:pt x="15" y="39"/>
              </a:lnTo>
              <a:lnTo>
                <a:pt x="15" y="40"/>
              </a:lnTo>
              <a:lnTo>
                <a:pt x="13" y="40"/>
              </a:lnTo>
              <a:lnTo>
                <a:pt x="12" y="39"/>
              </a:lnTo>
              <a:lnTo>
                <a:pt x="11" y="38"/>
              </a:lnTo>
              <a:lnTo>
                <a:pt x="11" y="37"/>
              </a:lnTo>
              <a:lnTo>
                <a:pt x="10" y="36"/>
              </a:lnTo>
              <a:lnTo>
                <a:pt x="10" y="35"/>
              </a:lnTo>
              <a:lnTo>
                <a:pt x="9" y="34"/>
              </a:lnTo>
              <a:lnTo>
                <a:pt x="9" y="33"/>
              </a:lnTo>
              <a:lnTo>
                <a:pt x="8" y="32"/>
              </a:lnTo>
              <a:lnTo>
                <a:pt x="7" y="31"/>
              </a:lnTo>
              <a:lnTo>
                <a:pt x="5" y="29"/>
              </a:lnTo>
              <a:lnTo>
                <a:pt x="6" y="29"/>
              </a:lnTo>
              <a:lnTo>
                <a:pt x="6" y="28"/>
              </a:lnTo>
              <a:lnTo>
                <a:pt x="7" y="27"/>
              </a:lnTo>
              <a:lnTo>
                <a:pt x="7" y="26"/>
              </a:lnTo>
              <a:lnTo>
                <a:pt x="6" y="26"/>
              </a:lnTo>
              <a:lnTo>
                <a:pt x="4" y="25"/>
              </a:lnTo>
              <a:lnTo>
                <a:pt x="4" y="24"/>
              </a:lnTo>
              <a:lnTo>
                <a:pt x="4" y="23"/>
              </a:lnTo>
              <a:lnTo>
                <a:pt x="5" y="23"/>
              </a:lnTo>
              <a:lnTo>
                <a:pt x="6" y="22"/>
              </a:lnTo>
              <a:lnTo>
                <a:pt x="7" y="21"/>
              </a:lnTo>
              <a:lnTo>
                <a:pt x="7" y="19"/>
              </a:lnTo>
              <a:lnTo>
                <a:pt x="6" y="18"/>
              </a:lnTo>
              <a:lnTo>
                <a:pt x="5" y="17"/>
              </a:lnTo>
              <a:lnTo>
                <a:pt x="4" y="16"/>
              </a:lnTo>
              <a:lnTo>
                <a:pt x="4" y="15"/>
              </a:lnTo>
              <a:lnTo>
                <a:pt x="4" y="13"/>
              </a:lnTo>
              <a:lnTo>
                <a:pt x="4" y="12"/>
              </a:lnTo>
              <a:lnTo>
                <a:pt x="3" y="11"/>
              </a:lnTo>
              <a:lnTo>
                <a:pt x="3" y="10"/>
              </a:lnTo>
              <a:lnTo>
                <a:pt x="2" y="9"/>
              </a:lnTo>
              <a:lnTo>
                <a:pt x="1" y="8"/>
              </a:lnTo>
              <a:lnTo>
                <a:pt x="0" y="7"/>
              </a:lnTo>
              <a:lnTo>
                <a:pt x="1" y="6"/>
              </a:lnTo>
              <a:lnTo>
                <a:pt x="0" y="5"/>
              </a:lnTo>
              <a:lnTo>
                <a:pt x="1" y="4"/>
              </a:lnTo>
              <a:lnTo>
                <a:pt x="2" y="3"/>
              </a:lnTo>
              <a:lnTo>
                <a:pt x="2" y="4"/>
              </a:lnTo>
              <a:lnTo>
                <a:pt x="3" y="5"/>
              </a:lnTo>
              <a:lnTo>
                <a:pt x="4" y="4"/>
              </a:lnTo>
              <a:lnTo>
                <a:pt x="5" y="3"/>
              </a:lnTo>
              <a:lnTo>
                <a:pt x="5" y="2"/>
              </a:lnTo>
              <a:lnTo>
                <a:pt x="4" y="2"/>
              </a:lnTo>
              <a:lnTo>
                <a:pt x="5" y="1"/>
              </a:lnTo>
              <a:lnTo>
                <a:pt x="6" y="0"/>
              </a:lnTo>
              <a:lnTo>
                <a:pt x="7" y="1"/>
              </a:lnTo>
              <a:lnTo>
                <a:pt x="8" y="1"/>
              </a:lnTo>
              <a:lnTo>
                <a:pt x="9" y="0"/>
              </a:lnTo>
              <a:lnTo>
                <a:pt x="10"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182880</xdr:colOff>
      <xdr:row>29</xdr:row>
      <xdr:rowOff>76200</xdr:rowOff>
    </xdr:from>
    <xdr:to>
      <xdr:col>8</xdr:col>
      <xdr:colOff>457200</xdr:colOff>
      <xdr:row>30</xdr:row>
      <xdr:rowOff>152400</xdr:rowOff>
    </xdr:to>
    <xdr:sp>
      <xdr:nvSpPr>
        <xdr:cNvPr id="2185378" name="Freeform 143"/>
        <xdr:cNvSpPr/>
      </xdr:nvSpPr>
      <xdr:spPr>
        <a:xfrm>
          <a:off x="5618480" y="4609465"/>
          <a:ext cx="274320" cy="228600"/>
        </a:xfrm>
        <a:custGeom>
          <a:avLst/>
          <a:gdLst>
            <a:gd name="txL" fmla="*/ 0 w 27"/>
            <a:gd name="txT" fmla="*/ 0 h 25"/>
            <a:gd name="txR" fmla="*/ 27 w 27"/>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25">
              <a:moveTo>
                <a:pt x="0" y="9"/>
              </a:moveTo>
              <a:lnTo>
                <a:pt x="1" y="8"/>
              </a:lnTo>
              <a:lnTo>
                <a:pt x="2" y="7"/>
              </a:lnTo>
              <a:lnTo>
                <a:pt x="3" y="7"/>
              </a:lnTo>
              <a:lnTo>
                <a:pt x="4" y="6"/>
              </a:lnTo>
              <a:lnTo>
                <a:pt x="4" y="5"/>
              </a:lnTo>
              <a:lnTo>
                <a:pt x="5" y="5"/>
              </a:lnTo>
              <a:lnTo>
                <a:pt x="7" y="5"/>
              </a:lnTo>
              <a:lnTo>
                <a:pt x="8" y="4"/>
              </a:lnTo>
              <a:lnTo>
                <a:pt x="9" y="4"/>
              </a:lnTo>
              <a:lnTo>
                <a:pt x="10" y="4"/>
              </a:lnTo>
              <a:lnTo>
                <a:pt x="11" y="4"/>
              </a:lnTo>
              <a:lnTo>
                <a:pt x="12" y="3"/>
              </a:lnTo>
              <a:lnTo>
                <a:pt x="13" y="3"/>
              </a:lnTo>
              <a:lnTo>
                <a:pt x="14" y="2"/>
              </a:lnTo>
              <a:lnTo>
                <a:pt x="14" y="1"/>
              </a:lnTo>
              <a:lnTo>
                <a:pt x="15" y="0"/>
              </a:lnTo>
              <a:lnTo>
                <a:pt x="16" y="1"/>
              </a:lnTo>
              <a:lnTo>
                <a:pt x="17" y="1"/>
              </a:lnTo>
              <a:lnTo>
                <a:pt x="18" y="2"/>
              </a:lnTo>
              <a:lnTo>
                <a:pt x="19" y="3"/>
              </a:lnTo>
              <a:lnTo>
                <a:pt x="20" y="3"/>
              </a:lnTo>
              <a:lnTo>
                <a:pt x="21" y="3"/>
              </a:lnTo>
              <a:lnTo>
                <a:pt x="21" y="4"/>
              </a:lnTo>
              <a:lnTo>
                <a:pt x="22" y="4"/>
              </a:lnTo>
              <a:lnTo>
                <a:pt x="23" y="3"/>
              </a:lnTo>
              <a:lnTo>
                <a:pt x="24" y="3"/>
              </a:lnTo>
              <a:lnTo>
                <a:pt x="24" y="4"/>
              </a:lnTo>
              <a:lnTo>
                <a:pt x="25" y="5"/>
              </a:lnTo>
              <a:lnTo>
                <a:pt x="26" y="6"/>
              </a:lnTo>
              <a:lnTo>
                <a:pt x="27" y="7"/>
              </a:lnTo>
              <a:lnTo>
                <a:pt x="27" y="9"/>
              </a:lnTo>
              <a:lnTo>
                <a:pt x="26" y="10"/>
              </a:lnTo>
              <a:lnTo>
                <a:pt x="25" y="11"/>
              </a:lnTo>
              <a:lnTo>
                <a:pt x="24" y="11"/>
              </a:lnTo>
              <a:lnTo>
                <a:pt x="24" y="12"/>
              </a:lnTo>
              <a:lnTo>
                <a:pt x="24" y="13"/>
              </a:lnTo>
              <a:lnTo>
                <a:pt x="26" y="14"/>
              </a:lnTo>
              <a:lnTo>
                <a:pt x="27" y="14"/>
              </a:lnTo>
              <a:lnTo>
                <a:pt x="27" y="15"/>
              </a:lnTo>
              <a:lnTo>
                <a:pt x="26" y="16"/>
              </a:lnTo>
              <a:lnTo>
                <a:pt x="26" y="17"/>
              </a:lnTo>
              <a:lnTo>
                <a:pt x="25" y="17"/>
              </a:lnTo>
              <a:lnTo>
                <a:pt x="24" y="18"/>
              </a:lnTo>
              <a:lnTo>
                <a:pt x="24" y="19"/>
              </a:lnTo>
              <a:lnTo>
                <a:pt x="23" y="19"/>
              </a:lnTo>
              <a:lnTo>
                <a:pt x="22" y="19"/>
              </a:lnTo>
              <a:lnTo>
                <a:pt x="21" y="20"/>
              </a:lnTo>
              <a:lnTo>
                <a:pt x="19" y="20"/>
              </a:lnTo>
              <a:lnTo>
                <a:pt x="19" y="21"/>
              </a:lnTo>
              <a:lnTo>
                <a:pt x="18" y="22"/>
              </a:lnTo>
              <a:lnTo>
                <a:pt x="18" y="23"/>
              </a:lnTo>
              <a:lnTo>
                <a:pt x="18" y="24"/>
              </a:lnTo>
              <a:lnTo>
                <a:pt x="18" y="25"/>
              </a:lnTo>
              <a:lnTo>
                <a:pt x="17" y="25"/>
              </a:lnTo>
              <a:lnTo>
                <a:pt x="16" y="24"/>
              </a:lnTo>
              <a:lnTo>
                <a:pt x="15" y="24"/>
              </a:lnTo>
              <a:lnTo>
                <a:pt x="14" y="23"/>
              </a:lnTo>
              <a:lnTo>
                <a:pt x="13" y="22"/>
              </a:lnTo>
              <a:lnTo>
                <a:pt x="12" y="22"/>
              </a:lnTo>
              <a:lnTo>
                <a:pt x="11" y="21"/>
              </a:lnTo>
              <a:lnTo>
                <a:pt x="10" y="20"/>
              </a:lnTo>
              <a:lnTo>
                <a:pt x="10" y="19"/>
              </a:lnTo>
              <a:lnTo>
                <a:pt x="9" y="18"/>
              </a:lnTo>
              <a:lnTo>
                <a:pt x="8" y="17"/>
              </a:lnTo>
              <a:lnTo>
                <a:pt x="7" y="17"/>
              </a:lnTo>
              <a:lnTo>
                <a:pt x="7" y="16"/>
              </a:lnTo>
              <a:lnTo>
                <a:pt x="6" y="15"/>
              </a:lnTo>
              <a:lnTo>
                <a:pt x="5" y="14"/>
              </a:lnTo>
              <a:lnTo>
                <a:pt x="4" y="13"/>
              </a:lnTo>
              <a:lnTo>
                <a:pt x="3" y="12"/>
              </a:lnTo>
              <a:lnTo>
                <a:pt x="2" y="11"/>
              </a:lnTo>
              <a:lnTo>
                <a:pt x="1" y="10"/>
              </a:lnTo>
              <a:lnTo>
                <a:pt x="0"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121920</xdr:colOff>
      <xdr:row>28</xdr:row>
      <xdr:rowOff>38100</xdr:rowOff>
    </xdr:from>
    <xdr:to>
      <xdr:col>8</xdr:col>
      <xdr:colOff>508000</xdr:colOff>
      <xdr:row>30</xdr:row>
      <xdr:rowOff>0</xdr:rowOff>
    </xdr:to>
    <xdr:sp>
      <xdr:nvSpPr>
        <xdr:cNvPr id="2185379" name="Freeform 144"/>
        <xdr:cNvSpPr/>
      </xdr:nvSpPr>
      <xdr:spPr>
        <a:xfrm>
          <a:off x="5557520" y="4418965"/>
          <a:ext cx="386080" cy="266700"/>
        </a:xfrm>
        <a:custGeom>
          <a:avLst/>
          <a:gdLst>
            <a:gd name="txL" fmla="*/ 0 w 38"/>
            <a:gd name="txT" fmla="*/ 0 h 30"/>
            <a:gd name="txR" fmla="*/ 38 w 38"/>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30">
              <a:moveTo>
                <a:pt x="9" y="6"/>
              </a:moveTo>
              <a:lnTo>
                <a:pt x="9" y="6"/>
              </a:lnTo>
              <a:lnTo>
                <a:pt x="9" y="5"/>
              </a:lnTo>
              <a:lnTo>
                <a:pt x="9" y="3"/>
              </a:lnTo>
              <a:lnTo>
                <a:pt x="9" y="2"/>
              </a:lnTo>
              <a:lnTo>
                <a:pt x="9" y="1"/>
              </a:lnTo>
              <a:lnTo>
                <a:pt x="11" y="1"/>
              </a:lnTo>
              <a:lnTo>
                <a:pt x="12" y="1"/>
              </a:lnTo>
              <a:lnTo>
                <a:pt x="13" y="1"/>
              </a:lnTo>
              <a:lnTo>
                <a:pt x="14" y="1"/>
              </a:lnTo>
              <a:lnTo>
                <a:pt x="15" y="1"/>
              </a:lnTo>
              <a:lnTo>
                <a:pt x="16" y="1"/>
              </a:lnTo>
              <a:lnTo>
                <a:pt x="18" y="1"/>
              </a:lnTo>
              <a:lnTo>
                <a:pt x="19" y="1"/>
              </a:lnTo>
              <a:lnTo>
                <a:pt x="21" y="0"/>
              </a:lnTo>
              <a:lnTo>
                <a:pt x="22" y="0"/>
              </a:lnTo>
              <a:lnTo>
                <a:pt x="23" y="1"/>
              </a:lnTo>
              <a:lnTo>
                <a:pt x="24" y="1"/>
              </a:lnTo>
              <a:lnTo>
                <a:pt x="25" y="2"/>
              </a:lnTo>
              <a:lnTo>
                <a:pt x="26" y="3"/>
              </a:lnTo>
              <a:lnTo>
                <a:pt x="27" y="3"/>
              </a:lnTo>
              <a:lnTo>
                <a:pt x="27" y="4"/>
              </a:lnTo>
              <a:lnTo>
                <a:pt x="28" y="5"/>
              </a:lnTo>
              <a:lnTo>
                <a:pt x="29" y="6"/>
              </a:lnTo>
              <a:lnTo>
                <a:pt x="30" y="6"/>
              </a:lnTo>
              <a:lnTo>
                <a:pt x="31" y="6"/>
              </a:lnTo>
              <a:lnTo>
                <a:pt x="32" y="6"/>
              </a:lnTo>
              <a:lnTo>
                <a:pt x="33" y="5"/>
              </a:lnTo>
              <a:lnTo>
                <a:pt x="35" y="5"/>
              </a:lnTo>
              <a:lnTo>
                <a:pt x="36" y="5"/>
              </a:lnTo>
              <a:lnTo>
                <a:pt x="37" y="5"/>
              </a:lnTo>
              <a:lnTo>
                <a:pt x="38" y="5"/>
              </a:lnTo>
              <a:lnTo>
                <a:pt x="37" y="6"/>
              </a:lnTo>
              <a:lnTo>
                <a:pt x="36" y="8"/>
              </a:lnTo>
              <a:lnTo>
                <a:pt x="35" y="9"/>
              </a:lnTo>
              <a:lnTo>
                <a:pt x="34" y="10"/>
              </a:lnTo>
              <a:lnTo>
                <a:pt x="33" y="10"/>
              </a:lnTo>
              <a:lnTo>
                <a:pt x="32" y="9"/>
              </a:lnTo>
              <a:lnTo>
                <a:pt x="31" y="10"/>
              </a:lnTo>
              <a:lnTo>
                <a:pt x="30" y="11"/>
              </a:lnTo>
              <a:lnTo>
                <a:pt x="31" y="11"/>
              </a:lnTo>
              <a:lnTo>
                <a:pt x="31" y="12"/>
              </a:lnTo>
              <a:lnTo>
                <a:pt x="30" y="13"/>
              </a:lnTo>
              <a:lnTo>
                <a:pt x="29" y="14"/>
              </a:lnTo>
              <a:lnTo>
                <a:pt x="28" y="13"/>
              </a:lnTo>
              <a:lnTo>
                <a:pt x="28" y="12"/>
              </a:lnTo>
              <a:lnTo>
                <a:pt x="27" y="13"/>
              </a:lnTo>
              <a:lnTo>
                <a:pt x="26" y="14"/>
              </a:lnTo>
              <a:lnTo>
                <a:pt x="27" y="15"/>
              </a:lnTo>
              <a:lnTo>
                <a:pt x="26" y="16"/>
              </a:lnTo>
              <a:lnTo>
                <a:pt x="27" y="17"/>
              </a:lnTo>
              <a:lnTo>
                <a:pt x="28" y="18"/>
              </a:lnTo>
              <a:lnTo>
                <a:pt x="29" y="19"/>
              </a:lnTo>
              <a:lnTo>
                <a:pt x="29" y="20"/>
              </a:lnTo>
              <a:lnTo>
                <a:pt x="30" y="21"/>
              </a:lnTo>
              <a:lnTo>
                <a:pt x="30" y="22"/>
              </a:lnTo>
              <a:lnTo>
                <a:pt x="30" y="24"/>
              </a:lnTo>
              <a:lnTo>
                <a:pt x="29" y="24"/>
              </a:lnTo>
              <a:lnTo>
                <a:pt x="28" y="25"/>
              </a:lnTo>
              <a:lnTo>
                <a:pt x="27" y="25"/>
              </a:lnTo>
              <a:lnTo>
                <a:pt x="27" y="24"/>
              </a:lnTo>
              <a:lnTo>
                <a:pt x="26" y="24"/>
              </a:lnTo>
              <a:lnTo>
                <a:pt x="25" y="24"/>
              </a:lnTo>
              <a:lnTo>
                <a:pt x="24" y="23"/>
              </a:lnTo>
              <a:lnTo>
                <a:pt x="23" y="22"/>
              </a:lnTo>
              <a:lnTo>
                <a:pt x="22" y="22"/>
              </a:lnTo>
              <a:lnTo>
                <a:pt x="21" y="21"/>
              </a:lnTo>
              <a:lnTo>
                <a:pt x="20" y="22"/>
              </a:lnTo>
              <a:lnTo>
                <a:pt x="20" y="23"/>
              </a:lnTo>
              <a:lnTo>
                <a:pt x="19" y="24"/>
              </a:lnTo>
              <a:lnTo>
                <a:pt x="18" y="24"/>
              </a:lnTo>
              <a:lnTo>
                <a:pt x="17" y="25"/>
              </a:lnTo>
              <a:lnTo>
                <a:pt x="16" y="25"/>
              </a:lnTo>
              <a:lnTo>
                <a:pt x="15" y="25"/>
              </a:lnTo>
              <a:lnTo>
                <a:pt x="14" y="25"/>
              </a:lnTo>
              <a:lnTo>
                <a:pt x="13" y="26"/>
              </a:lnTo>
              <a:lnTo>
                <a:pt x="11" y="26"/>
              </a:lnTo>
              <a:lnTo>
                <a:pt x="10" y="26"/>
              </a:lnTo>
              <a:lnTo>
                <a:pt x="10" y="27"/>
              </a:lnTo>
              <a:lnTo>
                <a:pt x="9" y="28"/>
              </a:lnTo>
              <a:lnTo>
                <a:pt x="8" y="28"/>
              </a:lnTo>
              <a:lnTo>
                <a:pt x="7" y="29"/>
              </a:lnTo>
              <a:lnTo>
                <a:pt x="6" y="30"/>
              </a:lnTo>
              <a:lnTo>
                <a:pt x="5" y="29"/>
              </a:lnTo>
              <a:lnTo>
                <a:pt x="4" y="28"/>
              </a:lnTo>
              <a:lnTo>
                <a:pt x="3" y="27"/>
              </a:lnTo>
              <a:lnTo>
                <a:pt x="2" y="26"/>
              </a:lnTo>
              <a:lnTo>
                <a:pt x="1" y="25"/>
              </a:lnTo>
              <a:lnTo>
                <a:pt x="0" y="24"/>
              </a:lnTo>
              <a:lnTo>
                <a:pt x="0" y="23"/>
              </a:lnTo>
              <a:lnTo>
                <a:pt x="0" y="22"/>
              </a:lnTo>
              <a:lnTo>
                <a:pt x="1" y="21"/>
              </a:lnTo>
              <a:lnTo>
                <a:pt x="2" y="20"/>
              </a:lnTo>
              <a:lnTo>
                <a:pt x="3" y="18"/>
              </a:lnTo>
              <a:lnTo>
                <a:pt x="4" y="18"/>
              </a:lnTo>
              <a:lnTo>
                <a:pt x="5" y="17"/>
              </a:lnTo>
              <a:lnTo>
                <a:pt x="6" y="17"/>
              </a:lnTo>
              <a:lnTo>
                <a:pt x="7" y="16"/>
              </a:lnTo>
              <a:lnTo>
                <a:pt x="6" y="15"/>
              </a:lnTo>
              <a:lnTo>
                <a:pt x="6" y="14"/>
              </a:lnTo>
              <a:lnTo>
                <a:pt x="6" y="13"/>
              </a:lnTo>
              <a:lnTo>
                <a:pt x="6" y="12"/>
              </a:lnTo>
              <a:lnTo>
                <a:pt x="7" y="11"/>
              </a:lnTo>
              <a:lnTo>
                <a:pt x="8" y="10"/>
              </a:lnTo>
              <a:lnTo>
                <a:pt x="9" y="10"/>
              </a:lnTo>
              <a:lnTo>
                <a:pt x="9" y="9"/>
              </a:lnTo>
              <a:lnTo>
                <a:pt x="10" y="8"/>
              </a:lnTo>
              <a:lnTo>
                <a:pt x="9" y="7"/>
              </a:lnTo>
              <a:lnTo>
                <a:pt x="9"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50800</xdr:colOff>
      <xdr:row>32</xdr:row>
      <xdr:rowOff>133350</xdr:rowOff>
    </xdr:from>
    <xdr:to>
      <xdr:col>8</xdr:col>
      <xdr:colOff>335280</xdr:colOff>
      <xdr:row>35</xdr:row>
      <xdr:rowOff>133350</xdr:rowOff>
    </xdr:to>
    <xdr:sp>
      <xdr:nvSpPr>
        <xdr:cNvPr id="2185380" name="Freeform 145"/>
        <xdr:cNvSpPr/>
      </xdr:nvSpPr>
      <xdr:spPr>
        <a:xfrm>
          <a:off x="5486400" y="5123815"/>
          <a:ext cx="284480" cy="457200"/>
        </a:xfrm>
        <a:custGeom>
          <a:avLst/>
          <a:gdLst>
            <a:gd name="txL" fmla="*/ 0 w 28"/>
            <a:gd name="txT" fmla="*/ 0 h 50"/>
            <a:gd name="txR" fmla="*/ 28 w 28"/>
            <a:gd name="txB" fmla="*/ 50 h 50"/>
          </a:gdLst>
          <a:ahLst/>
          <a:cxnLst>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50">
              <a:moveTo>
                <a:pt x="3" y="20"/>
              </a:moveTo>
              <a:lnTo>
                <a:pt x="3" y="19"/>
              </a:lnTo>
              <a:lnTo>
                <a:pt x="3" y="18"/>
              </a:lnTo>
              <a:lnTo>
                <a:pt x="2" y="18"/>
              </a:lnTo>
              <a:lnTo>
                <a:pt x="1" y="17"/>
              </a:lnTo>
              <a:lnTo>
                <a:pt x="0" y="17"/>
              </a:lnTo>
              <a:lnTo>
                <a:pt x="1" y="16"/>
              </a:lnTo>
              <a:lnTo>
                <a:pt x="2" y="16"/>
              </a:lnTo>
              <a:lnTo>
                <a:pt x="2" y="15"/>
              </a:lnTo>
              <a:lnTo>
                <a:pt x="2" y="13"/>
              </a:lnTo>
              <a:lnTo>
                <a:pt x="1" y="12"/>
              </a:lnTo>
              <a:lnTo>
                <a:pt x="1" y="11"/>
              </a:lnTo>
              <a:lnTo>
                <a:pt x="1" y="10"/>
              </a:lnTo>
              <a:lnTo>
                <a:pt x="1" y="9"/>
              </a:lnTo>
              <a:lnTo>
                <a:pt x="1" y="8"/>
              </a:lnTo>
              <a:lnTo>
                <a:pt x="2" y="7"/>
              </a:lnTo>
              <a:lnTo>
                <a:pt x="3" y="7"/>
              </a:lnTo>
              <a:lnTo>
                <a:pt x="4" y="6"/>
              </a:lnTo>
              <a:lnTo>
                <a:pt x="5" y="6"/>
              </a:lnTo>
              <a:lnTo>
                <a:pt x="6" y="6"/>
              </a:lnTo>
              <a:lnTo>
                <a:pt x="6" y="5"/>
              </a:lnTo>
              <a:lnTo>
                <a:pt x="6" y="4"/>
              </a:lnTo>
              <a:lnTo>
                <a:pt x="7" y="3"/>
              </a:lnTo>
              <a:lnTo>
                <a:pt x="7" y="5"/>
              </a:lnTo>
              <a:lnTo>
                <a:pt x="8" y="5"/>
              </a:lnTo>
              <a:lnTo>
                <a:pt x="10" y="4"/>
              </a:lnTo>
              <a:lnTo>
                <a:pt x="10" y="3"/>
              </a:lnTo>
              <a:lnTo>
                <a:pt x="12" y="3"/>
              </a:lnTo>
              <a:lnTo>
                <a:pt x="13" y="3"/>
              </a:lnTo>
              <a:lnTo>
                <a:pt x="14" y="3"/>
              </a:lnTo>
              <a:lnTo>
                <a:pt x="15" y="3"/>
              </a:lnTo>
              <a:lnTo>
                <a:pt x="16" y="1"/>
              </a:lnTo>
              <a:lnTo>
                <a:pt x="17" y="0"/>
              </a:lnTo>
              <a:lnTo>
                <a:pt x="18" y="1"/>
              </a:lnTo>
              <a:lnTo>
                <a:pt x="18" y="2"/>
              </a:lnTo>
              <a:lnTo>
                <a:pt x="18" y="3"/>
              </a:lnTo>
              <a:lnTo>
                <a:pt x="17" y="4"/>
              </a:lnTo>
              <a:lnTo>
                <a:pt x="18" y="5"/>
              </a:lnTo>
              <a:lnTo>
                <a:pt x="18" y="6"/>
              </a:lnTo>
              <a:lnTo>
                <a:pt x="18" y="7"/>
              </a:lnTo>
              <a:lnTo>
                <a:pt x="19" y="8"/>
              </a:lnTo>
              <a:lnTo>
                <a:pt x="20" y="9"/>
              </a:lnTo>
              <a:lnTo>
                <a:pt x="21" y="10"/>
              </a:lnTo>
              <a:lnTo>
                <a:pt x="21" y="11"/>
              </a:lnTo>
              <a:lnTo>
                <a:pt x="22" y="12"/>
              </a:lnTo>
              <a:lnTo>
                <a:pt x="23" y="13"/>
              </a:lnTo>
              <a:lnTo>
                <a:pt x="23" y="14"/>
              </a:lnTo>
              <a:lnTo>
                <a:pt x="24" y="14"/>
              </a:lnTo>
              <a:lnTo>
                <a:pt x="25" y="15"/>
              </a:lnTo>
              <a:lnTo>
                <a:pt x="26" y="16"/>
              </a:lnTo>
              <a:lnTo>
                <a:pt x="26" y="17"/>
              </a:lnTo>
              <a:lnTo>
                <a:pt x="27" y="18"/>
              </a:lnTo>
              <a:lnTo>
                <a:pt x="27" y="20"/>
              </a:lnTo>
              <a:lnTo>
                <a:pt x="27" y="21"/>
              </a:lnTo>
              <a:lnTo>
                <a:pt x="27" y="22"/>
              </a:lnTo>
              <a:lnTo>
                <a:pt x="27" y="23"/>
              </a:lnTo>
              <a:lnTo>
                <a:pt x="27" y="25"/>
              </a:lnTo>
              <a:lnTo>
                <a:pt x="28" y="26"/>
              </a:lnTo>
              <a:lnTo>
                <a:pt x="28" y="27"/>
              </a:lnTo>
              <a:lnTo>
                <a:pt x="28" y="28"/>
              </a:lnTo>
              <a:lnTo>
                <a:pt x="27" y="29"/>
              </a:lnTo>
              <a:lnTo>
                <a:pt x="26" y="29"/>
              </a:lnTo>
              <a:lnTo>
                <a:pt x="25" y="30"/>
              </a:lnTo>
              <a:lnTo>
                <a:pt x="24" y="31"/>
              </a:lnTo>
              <a:lnTo>
                <a:pt x="24" y="32"/>
              </a:lnTo>
              <a:lnTo>
                <a:pt x="23" y="33"/>
              </a:lnTo>
              <a:lnTo>
                <a:pt x="22" y="34"/>
              </a:lnTo>
              <a:lnTo>
                <a:pt x="21" y="34"/>
              </a:lnTo>
              <a:lnTo>
                <a:pt x="20" y="36"/>
              </a:lnTo>
              <a:lnTo>
                <a:pt x="20" y="37"/>
              </a:lnTo>
              <a:lnTo>
                <a:pt x="20" y="38"/>
              </a:lnTo>
              <a:lnTo>
                <a:pt x="20" y="40"/>
              </a:lnTo>
              <a:lnTo>
                <a:pt x="20" y="41"/>
              </a:lnTo>
              <a:lnTo>
                <a:pt x="19" y="42"/>
              </a:lnTo>
              <a:lnTo>
                <a:pt x="19" y="43"/>
              </a:lnTo>
              <a:lnTo>
                <a:pt x="18" y="44"/>
              </a:lnTo>
              <a:lnTo>
                <a:pt x="18" y="43"/>
              </a:lnTo>
              <a:lnTo>
                <a:pt x="17" y="43"/>
              </a:lnTo>
              <a:lnTo>
                <a:pt x="16" y="42"/>
              </a:lnTo>
              <a:lnTo>
                <a:pt x="15" y="42"/>
              </a:lnTo>
              <a:lnTo>
                <a:pt x="14" y="42"/>
              </a:lnTo>
              <a:lnTo>
                <a:pt x="14" y="43"/>
              </a:lnTo>
              <a:lnTo>
                <a:pt x="12" y="44"/>
              </a:lnTo>
              <a:lnTo>
                <a:pt x="11" y="45"/>
              </a:lnTo>
              <a:lnTo>
                <a:pt x="11" y="46"/>
              </a:lnTo>
              <a:lnTo>
                <a:pt x="11" y="47"/>
              </a:lnTo>
              <a:lnTo>
                <a:pt x="11" y="48"/>
              </a:lnTo>
              <a:lnTo>
                <a:pt x="10" y="50"/>
              </a:lnTo>
              <a:lnTo>
                <a:pt x="9" y="50"/>
              </a:lnTo>
              <a:lnTo>
                <a:pt x="8" y="49"/>
              </a:lnTo>
              <a:lnTo>
                <a:pt x="8" y="48"/>
              </a:lnTo>
              <a:lnTo>
                <a:pt x="7" y="46"/>
              </a:lnTo>
              <a:lnTo>
                <a:pt x="7" y="44"/>
              </a:lnTo>
              <a:lnTo>
                <a:pt x="7" y="43"/>
              </a:lnTo>
              <a:lnTo>
                <a:pt x="7" y="41"/>
              </a:lnTo>
              <a:lnTo>
                <a:pt x="6" y="39"/>
              </a:lnTo>
              <a:lnTo>
                <a:pt x="6" y="38"/>
              </a:lnTo>
              <a:lnTo>
                <a:pt x="6" y="37"/>
              </a:lnTo>
              <a:lnTo>
                <a:pt x="5" y="37"/>
              </a:lnTo>
              <a:lnTo>
                <a:pt x="4" y="36"/>
              </a:lnTo>
              <a:lnTo>
                <a:pt x="4" y="34"/>
              </a:lnTo>
              <a:lnTo>
                <a:pt x="4" y="33"/>
              </a:lnTo>
              <a:lnTo>
                <a:pt x="4" y="32"/>
              </a:lnTo>
              <a:lnTo>
                <a:pt x="3" y="29"/>
              </a:lnTo>
              <a:lnTo>
                <a:pt x="2" y="29"/>
              </a:lnTo>
              <a:lnTo>
                <a:pt x="0" y="29"/>
              </a:lnTo>
              <a:lnTo>
                <a:pt x="0" y="27"/>
              </a:lnTo>
              <a:lnTo>
                <a:pt x="1" y="27"/>
              </a:lnTo>
              <a:lnTo>
                <a:pt x="2" y="27"/>
              </a:lnTo>
              <a:lnTo>
                <a:pt x="1" y="26"/>
              </a:lnTo>
              <a:lnTo>
                <a:pt x="3" y="26"/>
              </a:lnTo>
              <a:lnTo>
                <a:pt x="2" y="25"/>
              </a:lnTo>
              <a:lnTo>
                <a:pt x="3" y="23"/>
              </a:lnTo>
              <a:lnTo>
                <a:pt x="3" y="22"/>
              </a:lnTo>
              <a:lnTo>
                <a:pt x="3" y="21"/>
              </a:lnTo>
              <a:lnTo>
                <a:pt x="3" y="2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579120</xdr:colOff>
      <xdr:row>30</xdr:row>
      <xdr:rowOff>57150</xdr:rowOff>
    </xdr:from>
    <xdr:to>
      <xdr:col>8</xdr:col>
      <xdr:colOff>254000</xdr:colOff>
      <xdr:row>31</xdr:row>
      <xdr:rowOff>142875</xdr:rowOff>
    </xdr:to>
    <xdr:sp>
      <xdr:nvSpPr>
        <xdr:cNvPr id="2185381" name="Freeform 146"/>
        <xdr:cNvSpPr/>
      </xdr:nvSpPr>
      <xdr:spPr>
        <a:xfrm>
          <a:off x="5364480" y="4742815"/>
          <a:ext cx="325120" cy="238125"/>
        </a:xfrm>
        <a:custGeom>
          <a:avLst/>
          <a:gdLst>
            <a:gd name="txL" fmla="*/ 0 w 32"/>
            <a:gd name="txT" fmla="*/ 0 h 27"/>
            <a:gd name="txR" fmla="*/ 32 w 32"/>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7">
              <a:moveTo>
                <a:pt x="1" y="18"/>
              </a:moveTo>
              <a:lnTo>
                <a:pt x="1" y="18"/>
              </a:lnTo>
              <a:lnTo>
                <a:pt x="2" y="17"/>
              </a:lnTo>
              <a:lnTo>
                <a:pt x="3" y="16"/>
              </a:lnTo>
              <a:lnTo>
                <a:pt x="4" y="15"/>
              </a:lnTo>
              <a:lnTo>
                <a:pt x="5" y="14"/>
              </a:lnTo>
              <a:lnTo>
                <a:pt x="5" y="13"/>
              </a:lnTo>
              <a:lnTo>
                <a:pt x="6" y="13"/>
              </a:lnTo>
              <a:lnTo>
                <a:pt x="7" y="12"/>
              </a:lnTo>
              <a:lnTo>
                <a:pt x="7" y="11"/>
              </a:lnTo>
              <a:lnTo>
                <a:pt x="8" y="10"/>
              </a:lnTo>
              <a:lnTo>
                <a:pt x="9" y="9"/>
              </a:lnTo>
              <a:lnTo>
                <a:pt x="9" y="8"/>
              </a:lnTo>
              <a:lnTo>
                <a:pt x="10" y="7"/>
              </a:lnTo>
              <a:lnTo>
                <a:pt x="9" y="6"/>
              </a:lnTo>
              <a:lnTo>
                <a:pt x="9" y="5"/>
              </a:lnTo>
              <a:lnTo>
                <a:pt x="10" y="4"/>
              </a:lnTo>
              <a:lnTo>
                <a:pt x="11" y="3"/>
              </a:lnTo>
              <a:lnTo>
                <a:pt x="12" y="3"/>
              </a:lnTo>
              <a:lnTo>
                <a:pt x="12" y="2"/>
              </a:lnTo>
              <a:lnTo>
                <a:pt x="13" y="1"/>
              </a:lnTo>
              <a:lnTo>
                <a:pt x="14" y="1"/>
              </a:lnTo>
              <a:lnTo>
                <a:pt x="15" y="0"/>
              </a:lnTo>
              <a:lnTo>
                <a:pt x="16" y="0"/>
              </a:lnTo>
              <a:lnTo>
                <a:pt x="16" y="1"/>
              </a:lnTo>
              <a:lnTo>
                <a:pt x="17" y="2"/>
              </a:lnTo>
              <a:lnTo>
                <a:pt x="17" y="3"/>
              </a:lnTo>
              <a:lnTo>
                <a:pt x="18" y="4"/>
              </a:lnTo>
              <a:lnTo>
                <a:pt x="18" y="5"/>
              </a:lnTo>
              <a:lnTo>
                <a:pt x="19" y="6"/>
              </a:lnTo>
              <a:lnTo>
                <a:pt x="19" y="7"/>
              </a:lnTo>
              <a:lnTo>
                <a:pt x="19" y="8"/>
              </a:lnTo>
              <a:lnTo>
                <a:pt x="20" y="9"/>
              </a:lnTo>
              <a:lnTo>
                <a:pt x="21" y="8"/>
              </a:lnTo>
              <a:lnTo>
                <a:pt x="22" y="8"/>
              </a:lnTo>
              <a:lnTo>
                <a:pt x="22" y="9"/>
              </a:lnTo>
              <a:lnTo>
                <a:pt x="23" y="10"/>
              </a:lnTo>
              <a:lnTo>
                <a:pt x="24" y="10"/>
              </a:lnTo>
              <a:lnTo>
                <a:pt x="26" y="9"/>
              </a:lnTo>
              <a:lnTo>
                <a:pt x="26" y="10"/>
              </a:lnTo>
              <a:lnTo>
                <a:pt x="26" y="11"/>
              </a:lnTo>
              <a:lnTo>
                <a:pt x="25" y="12"/>
              </a:lnTo>
              <a:lnTo>
                <a:pt x="25" y="13"/>
              </a:lnTo>
              <a:lnTo>
                <a:pt x="26" y="14"/>
              </a:lnTo>
              <a:lnTo>
                <a:pt x="27" y="15"/>
              </a:lnTo>
              <a:lnTo>
                <a:pt x="28" y="16"/>
              </a:lnTo>
              <a:lnTo>
                <a:pt x="28" y="17"/>
              </a:lnTo>
              <a:lnTo>
                <a:pt x="28" y="18"/>
              </a:lnTo>
              <a:lnTo>
                <a:pt x="29" y="19"/>
              </a:lnTo>
              <a:lnTo>
                <a:pt x="30" y="20"/>
              </a:lnTo>
              <a:lnTo>
                <a:pt x="31" y="20"/>
              </a:lnTo>
              <a:lnTo>
                <a:pt x="32" y="21"/>
              </a:lnTo>
              <a:lnTo>
                <a:pt x="31" y="22"/>
              </a:lnTo>
              <a:lnTo>
                <a:pt x="30" y="23"/>
              </a:lnTo>
              <a:lnTo>
                <a:pt x="29" y="23"/>
              </a:lnTo>
              <a:lnTo>
                <a:pt x="28" y="24"/>
              </a:lnTo>
              <a:lnTo>
                <a:pt x="27" y="24"/>
              </a:lnTo>
              <a:lnTo>
                <a:pt x="25" y="25"/>
              </a:lnTo>
              <a:lnTo>
                <a:pt x="25" y="24"/>
              </a:lnTo>
              <a:lnTo>
                <a:pt x="24" y="24"/>
              </a:lnTo>
              <a:lnTo>
                <a:pt x="22" y="25"/>
              </a:lnTo>
              <a:lnTo>
                <a:pt x="21" y="26"/>
              </a:lnTo>
              <a:lnTo>
                <a:pt x="20" y="26"/>
              </a:lnTo>
              <a:lnTo>
                <a:pt x="19" y="27"/>
              </a:lnTo>
              <a:lnTo>
                <a:pt x="18" y="27"/>
              </a:lnTo>
              <a:lnTo>
                <a:pt x="17" y="27"/>
              </a:lnTo>
              <a:lnTo>
                <a:pt x="16" y="27"/>
              </a:lnTo>
              <a:lnTo>
                <a:pt x="15" y="27"/>
              </a:lnTo>
              <a:lnTo>
                <a:pt x="14" y="27"/>
              </a:lnTo>
              <a:lnTo>
                <a:pt x="13" y="26"/>
              </a:lnTo>
              <a:lnTo>
                <a:pt x="12" y="26"/>
              </a:lnTo>
              <a:lnTo>
                <a:pt x="11" y="25"/>
              </a:lnTo>
              <a:lnTo>
                <a:pt x="10" y="25"/>
              </a:lnTo>
              <a:lnTo>
                <a:pt x="9" y="24"/>
              </a:lnTo>
              <a:lnTo>
                <a:pt x="8" y="24"/>
              </a:lnTo>
              <a:lnTo>
                <a:pt x="7" y="23"/>
              </a:lnTo>
              <a:lnTo>
                <a:pt x="6" y="22"/>
              </a:lnTo>
              <a:lnTo>
                <a:pt x="5" y="22"/>
              </a:lnTo>
              <a:lnTo>
                <a:pt x="5" y="21"/>
              </a:lnTo>
              <a:lnTo>
                <a:pt x="4" y="21"/>
              </a:lnTo>
              <a:lnTo>
                <a:pt x="3" y="20"/>
              </a:lnTo>
              <a:lnTo>
                <a:pt x="1" y="19"/>
              </a:lnTo>
              <a:lnTo>
                <a:pt x="0" y="19"/>
              </a:lnTo>
              <a:lnTo>
                <a:pt x="1" y="1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477520</xdr:colOff>
      <xdr:row>30</xdr:row>
      <xdr:rowOff>47625</xdr:rowOff>
    </xdr:from>
    <xdr:to>
      <xdr:col>9</xdr:col>
      <xdr:colOff>162560</xdr:colOff>
      <xdr:row>31</xdr:row>
      <xdr:rowOff>142875</xdr:rowOff>
    </xdr:to>
    <xdr:sp>
      <xdr:nvSpPr>
        <xdr:cNvPr id="2185382" name="Freeform 147"/>
        <xdr:cNvSpPr/>
      </xdr:nvSpPr>
      <xdr:spPr>
        <a:xfrm>
          <a:off x="5913120" y="4733290"/>
          <a:ext cx="335280" cy="247650"/>
        </a:xfrm>
        <a:custGeom>
          <a:avLst/>
          <a:gdLst>
            <a:gd name="txL" fmla="*/ 0 w 33"/>
            <a:gd name="txT" fmla="*/ 0 h 28"/>
            <a:gd name="txR" fmla="*/ 33 w 33"/>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28">
              <a:moveTo>
                <a:pt x="1" y="21"/>
              </a:moveTo>
              <a:lnTo>
                <a:pt x="2" y="21"/>
              </a:lnTo>
              <a:lnTo>
                <a:pt x="2" y="20"/>
              </a:lnTo>
              <a:lnTo>
                <a:pt x="3" y="18"/>
              </a:lnTo>
              <a:lnTo>
                <a:pt x="4" y="17"/>
              </a:lnTo>
              <a:lnTo>
                <a:pt x="4" y="16"/>
              </a:lnTo>
              <a:lnTo>
                <a:pt x="5" y="15"/>
              </a:lnTo>
              <a:lnTo>
                <a:pt x="6" y="14"/>
              </a:lnTo>
              <a:lnTo>
                <a:pt x="6" y="13"/>
              </a:lnTo>
              <a:lnTo>
                <a:pt x="7" y="11"/>
              </a:lnTo>
              <a:lnTo>
                <a:pt x="7" y="10"/>
              </a:lnTo>
              <a:lnTo>
                <a:pt x="7" y="9"/>
              </a:lnTo>
              <a:lnTo>
                <a:pt x="8" y="8"/>
              </a:lnTo>
              <a:lnTo>
                <a:pt x="8" y="7"/>
              </a:lnTo>
              <a:lnTo>
                <a:pt x="8" y="6"/>
              </a:lnTo>
              <a:lnTo>
                <a:pt x="9" y="4"/>
              </a:lnTo>
              <a:lnTo>
                <a:pt x="10" y="5"/>
              </a:lnTo>
              <a:lnTo>
                <a:pt x="10" y="6"/>
              </a:lnTo>
              <a:lnTo>
                <a:pt x="11" y="7"/>
              </a:lnTo>
              <a:lnTo>
                <a:pt x="12" y="6"/>
              </a:lnTo>
              <a:lnTo>
                <a:pt x="13" y="5"/>
              </a:lnTo>
              <a:lnTo>
                <a:pt x="14" y="5"/>
              </a:lnTo>
              <a:lnTo>
                <a:pt x="15" y="4"/>
              </a:lnTo>
              <a:lnTo>
                <a:pt x="16" y="5"/>
              </a:lnTo>
              <a:lnTo>
                <a:pt x="16" y="4"/>
              </a:lnTo>
              <a:lnTo>
                <a:pt x="16" y="3"/>
              </a:lnTo>
              <a:lnTo>
                <a:pt x="17" y="3"/>
              </a:lnTo>
              <a:lnTo>
                <a:pt x="18" y="2"/>
              </a:lnTo>
              <a:lnTo>
                <a:pt x="19" y="1"/>
              </a:lnTo>
              <a:lnTo>
                <a:pt x="19" y="0"/>
              </a:lnTo>
              <a:lnTo>
                <a:pt x="20" y="0"/>
              </a:lnTo>
              <a:lnTo>
                <a:pt x="21" y="0"/>
              </a:lnTo>
              <a:lnTo>
                <a:pt x="22" y="1"/>
              </a:lnTo>
              <a:lnTo>
                <a:pt x="22" y="2"/>
              </a:lnTo>
              <a:lnTo>
                <a:pt x="23" y="3"/>
              </a:lnTo>
              <a:lnTo>
                <a:pt x="24" y="3"/>
              </a:lnTo>
              <a:lnTo>
                <a:pt x="25" y="2"/>
              </a:lnTo>
              <a:lnTo>
                <a:pt x="26" y="2"/>
              </a:lnTo>
              <a:lnTo>
                <a:pt x="27" y="1"/>
              </a:lnTo>
              <a:lnTo>
                <a:pt x="28" y="1"/>
              </a:lnTo>
              <a:lnTo>
                <a:pt x="29" y="0"/>
              </a:lnTo>
              <a:lnTo>
                <a:pt x="31" y="0"/>
              </a:lnTo>
              <a:lnTo>
                <a:pt x="31" y="1"/>
              </a:lnTo>
              <a:lnTo>
                <a:pt x="32" y="2"/>
              </a:lnTo>
              <a:lnTo>
                <a:pt x="33" y="3"/>
              </a:lnTo>
              <a:lnTo>
                <a:pt x="31" y="5"/>
              </a:lnTo>
              <a:lnTo>
                <a:pt x="33" y="5"/>
              </a:lnTo>
              <a:lnTo>
                <a:pt x="32" y="7"/>
              </a:lnTo>
              <a:lnTo>
                <a:pt x="32" y="8"/>
              </a:lnTo>
              <a:lnTo>
                <a:pt x="31" y="9"/>
              </a:lnTo>
              <a:lnTo>
                <a:pt x="30" y="11"/>
              </a:lnTo>
              <a:lnTo>
                <a:pt x="29" y="12"/>
              </a:lnTo>
              <a:lnTo>
                <a:pt x="28" y="13"/>
              </a:lnTo>
              <a:lnTo>
                <a:pt x="27" y="14"/>
              </a:lnTo>
              <a:lnTo>
                <a:pt x="26" y="15"/>
              </a:lnTo>
              <a:lnTo>
                <a:pt x="25" y="17"/>
              </a:lnTo>
              <a:lnTo>
                <a:pt x="24" y="18"/>
              </a:lnTo>
              <a:lnTo>
                <a:pt x="23" y="18"/>
              </a:lnTo>
              <a:lnTo>
                <a:pt x="23" y="19"/>
              </a:lnTo>
              <a:lnTo>
                <a:pt x="22" y="20"/>
              </a:lnTo>
              <a:lnTo>
                <a:pt x="21" y="21"/>
              </a:lnTo>
              <a:lnTo>
                <a:pt x="20" y="22"/>
              </a:lnTo>
              <a:lnTo>
                <a:pt x="20" y="23"/>
              </a:lnTo>
              <a:lnTo>
                <a:pt x="19" y="23"/>
              </a:lnTo>
              <a:lnTo>
                <a:pt x="18" y="24"/>
              </a:lnTo>
              <a:lnTo>
                <a:pt x="17" y="25"/>
              </a:lnTo>
              <a:lnTo>
                <a:pt x="16" y="25"/>
              </a:lnTo>
              <a:lnTo>
                <a:pt x="15" y="26"/>
              </a:lnTo>
              <a:lnTo>
                <a:pt x="14" y="27"/>
              </a:lnTo>
              <a:lnTo>
                <a:pt x="13" y="27"/>
              </a:lnTo>
              <a:lnTo>
                <a:pt x="13" y="28"/>
              </a:lnTo>
              <a:lnTo>
                <a:pt x="12" y="27"/>
              </a:lnTo>
              <a:lnTo>
                <a:pt x="12" y="26"/>
              </a:lnTo>
              <a:lnTo>
                <a:pt x="11" y="26"/>
              </a:lnTo>
              <a:lnTo>
                <a:pt x="10" y="25"/>
              </a:lnTo>
              <a:lnTo>
                <a:pt x="9" y="24"/>
              </a:lnTo>
              <a:lnTo>
                <a:pt x="8" y="25"/>
              </a:lnTo>
              <a:lnTo>
                <a:pt x="7" y="25"/>
              </a:lnTo>
              <a:lnTo>
                <a:pt x="6" y="25"/>
              </a:lnTo>
              <a:lnTo>
                <a:pt x="5" y="25"/>
              </a:lnTo>
              <a:lnTo>
                <a:pt x="4" y="24"/>
              </a:lnTo>
              <a:lnTo>
                <a:pt x="3" y="24"/>
              </a:lnTo>
              <a:lnTo>
                <a:pt x="2" y="24"/>
              </a:lnTo>
              <a:lnTo>
                <a:pt x="1" y="23"/>
              </a:lnTo>
              <a:lnTo>
                <a:pt x="0" y="22"/>
              </a:lnTo>
              <a:lnTo>
                <a:pt x="1"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203200</xdr:colOff>
      <xdr:row>18</xdr:row>
      <xdr:rowOff>104775</xdr:rowOff>
    </xdr:from>
    <xdr:to>
      <xdr:col>5</xdr:col>
      <xdr:colOff>508000</xdr:colOff>
      <xdr:row>20</xdr:row>
      <xdr:rowOff>47625</xdr:rowOff>
    </xdr:to>
    <xdr:sp>
      <xdr:nvSpPr>
        <xdr:cNvPr id="2185383" name="Freeform 148"/>
        <xdr:cNvSpPr/>
      </xdr:nvSpPr>
      <xdr:spPr>
        <a:xfrm>
          <a:off x="3688080" y="2961640"/>
          <a:ext cx="304800" cy="247650"/>
        </a:xfrm>
        <a:custGeom>
          <a:avLst/>
          <a:gdLst>
            <a:gd name="txL" fmla="*/ 0 w 30"/>
            <a:gd name="txT" fmla="*/ 0 h 29"/>
            <a:gd name="txR" fmla="*/ 30 w 30"/>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0" h="29">
              <a:moveTo>
                <a:pt x="1" y="15"/>
              </a:moveTo>
              <a:lnTo>
                <a:pt x="1" y="15"/>
              </a:lnTo>
              <a:lnTo>
                <a:pt x="3" y="15"/>
              </a:lnTo>
              <a:lnTo>
                <a:pt x="4" y="14"/>
              </a:lnTo>
              <a:lnTo>
                <a:pt x="5" y="13"/>
              </a:lnTo>
              <a:lnTo>
                <a:pt x="6" y="12"/>
              </a:lnTo>
              <a:lnTo>
                <a:pt x="7" y="11"/>
              </a:lnTo>
              <a:lnTo>
                <a:pt x="8" y="10"/>
              </a:lnTo>
              <a:lnTo>
                <a:pt x="10" y="8"/>
              </a:lnTo>
              <a:lnTo>
                <a:pt x="10" y="7"/>
              </a:lnTo>
              <a:lnTo>
                <a:pt x="11" y="6"/>
              </a:lnTo>
              <a:lnTo>
                <a:pt x="12" y="5"/>
              </a:lnTo>
              <a:lnTo>
                <a:pt x="13" y="5"/>
              </a:lnTo>
              <a:lnTo>
                <a:pt x="13" y="4"/>
              </a:lnTo>
              <a:lnTo>
                <a:pt x="14" y="3"/>
              </a:lnTo>
              <a:lnTo>
                <a:pt x="15" y="2"/>
              </a:lnTo>
              <a:lnTo>
                <a:pt x="16" y="1"/>
              </a:lnTo>
              <a:lnTo>
                <a:pt x="16" y="0"/>
              </a:lnTo>
              <a:lnTo>
                <a:pt x="18" y="0"/>
              </a:lnTo>
              <a:lnTo>
                <a:pt x="19" y="0"/>
              </a:lnTo>
              <a:lnTo>
                <a:pt x="19" y="1"/>
              </a:lnTo>
              <a:lnTo>
                <a:pt x="20" y="2"/>
              </a:lnTo>
              <a:lnTo>
                <a:pt x="20" y="3"/>
              </a:lnTo>
              <a:lnTo>
                <a:pt x="21" y="4"/>
              </a:lnTo>
              <a:lnTo>
                <a:pt x="21" y="5"/>
              </a:lnTo>
              <a:lnTo>
                <a:pt x="21" y="6"/>
              </a:lnTo>
              <a:lnTo>
                <a:pt x="22" y="7"/>
              </a:lnTo>
              <a:lnTo>
                <a:pt x="23" y="7"/>
              </a:lnTo>
              <a:lnTo>
                <a:pt x="24" y="7"/>
              </a:lnTo>
              <a:lnTo>
                <a:pt x="24" y="8"/>
              </a:lnTo>
              <a:lnTo>
                <a:pt x="23" y="9"/>
              </a:lnTo>
              <a:lnTo>
                <a:pt x="23" y="11"/>
              </a:lnTo>
              <a:lnTo>
                <a:pt x="24" y="10"/>
              </a:lnTo>
              <a:lnTo>
                <a:pt x="25" y="10"/>
              </a:lnTo>
              <a:lnTo>
                <a:pt x="26" y="9"/>
              </a:lnTo>
              <a:lnTo>
                <a:pt x="27" y="9"/>
              </a:lnTo>
              <a:lnTo>
                <a:pt x="28" y="10"/>
              </a:lnTo>
              <a:lnTo>
                <a:pt x="28" y="11"/>
              </a:lnTo>
              <a:lnTo>
                <a:pt x="28" y="12"/>
              </a:lnTo>
              <a:lnTo>
                <a:pt x="29" y="12"/>
              </a:lnTo>
              <a:lnTo>
                <a:pt x="30" y="12"/>
              </a:lnTo>
              <a:lnTo>
                <a:pt x="30" y="13"/>
              </a:lnTo>
              <a:lnTo>
                <a:pt x="30" y="14"/>
              </a:lnTo>
              <a:lnTo>
                <a:pt x="29" y="16"/>
              </a:lnTo>
              <a:lnTo>
                <a:pt x="29" y="17"/>
              </a:lnTo>
              <a:lnTo>
                <a:pt x="28" y="18"/>
              </a:lnTo>
              <a:lnTo>
                <a:pt x="28" y="20"/>
              </a:lnTo>
              <a:lnTo>
                <a:pt x="28" y="21"/>
              </a:lnTo>
              <a:lnTo>
                <a:pt x="28" y="22"/>
              </a:lnTo>
              <a:lnTo>
                <a:pt x="27" y="23"/>
              </a:lnTo>
              <a:lnTo>
                <a:pt x="27" y="24"/>
              </a:lnTo>
              <a:lnTo>
                <a:pt x="27" y="25"/>
              </a:lnTo>
              <a:lnTo>
                <a:pt x="27" y="26"/>
              </a:lnTo>
              <a:lnTo>
                <a:pt x="27" y="27"/>
              </a:lnTo>
              <a:lnTo>
                <a:pt x="26" y="29"/>
              </a:lnTo>
              <a:lnTo>
                <a:pt x="25" y="29"/>
              </a:lnTo>
              <a:lnTo>
                <a:pt x="24" y="29"/>
              </a:lnTo>
              <a:lnTo>
                <a:pt x="23" y="29"/>
              </a:lnTo>
              <a:lnTo>
                <a:pt x="22" y="28"/>
              </a:lnTo>
              <a:lnTo>
                <a:pt x="21" y="28"/>
              </a:lnTo>
              <a:lnTo>
                <a:pt x="20" y="28"/>
              </a:lnTo>
              <a:lnTo>
                <a:pt x="18" y="27"/>
              </a:lnTo>
              <a:lnTo>
                <a:pt x="17" y="27"/>
              </a:lnTo>
              <a:lnTo>
                <a:pt x="16" y="27"/>
              </a:lnTo>
              <a:lnTo>
                <a:pt x="15" y="26"/>
              </a:lnTo>
              <a:lnTo>
                <a:pt x="16" y="25"/>
              </a:lnTo>
              <a:lnTo>
                <a:pt x="15" y="24"/>
              </a:lnTo>
              <a:lnTo>
                <a:pt x="15" y="23"/>
              </a:lnTo>
              <a:lnTo>
                <a:pt x="15" y="22"/>
              </a:lnTo>
              <a:lnTo>
                <a:pt x="16" y="22"/>
              </a:lnTo>
              <a:lnTo>
                <a:pt x="17" y="22"/>
              </a:lnTo>
              <a:lnTo>
                <a:pt x="16" y="21"/>
              </a:lnTo>
              <a:lnTo>
                <a:pt x="15" y="21"/>
              </a:lnTo>
              <a:lnTo>
                <a:pt x="15" y="20"/>
              </a:lnTo>
              <a:lnTo>
                <a:pt x="14" y="19"/>
              </a:lnTo>
              <a:lnTo>
                <a:pt x="13" y="18"/>
              </a:lnTo>
              <a:lnTo>
                <a:pt x="12" y="18"/>
              </a:lnTo>
              <a:lnTo>
                <a:pt x="11" y="17"/>
              </a:lnTo>
              <a:lnTo>
                <a:pt x="10" y="16"/>
              </a:lnTo>
              <a:lnTo>
                <a:pt x="9" y="16"/>
              </a:lnTo>
              <a:lnTo>
                <a:pt x="8" y="17"/>
              </a:lnTo>
              <a:lnTo>
                <a:pt x="7" y="17"/>
              </a:lnTo>
              <a:lnTo>
                <a:pt x="7" y="15"/>
              </a:lnTo>
              <a:lnTo>
                <a:pt x="6" y="15"/>
              </a:lnTo>
              <a:lnTo>
                <a:pt x="4" y="15"/>
              </a:lnTo>
              <a:lnTo>
                <a:pt x="3" y="15"/>
              </a:lnTo>
              <a:lnTo>
                <a:pt x="1" y="15"/>
              </a:lnTo>
              <a:lnTo>
                <a:pt x="0" y="15"/>
              </a:lnTo>
              <a:lnTo>
                <a:pt x="1"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355600</xdr:colOff>
      <xdr:row>17</xdr:row>
      <xdr:rowOff>152400</xdr:rowOff>
    </xdr:from>
    <xdr:to>
      <xdr:col>4</xdr:col>
      <xdr:colOff>640080</xdr:colOff>
      <xdr:row>19</xdr:row>
      <xdr:rowOff>142875</xdr:rowOff>
    </xdr:to>
    <xdr:sp>
      <xdr:nvSpPr>
        <xdr:cNvPr id="2185384" name="Freeform 149"/>
        <xdr:cNvSpPr/>
      </xdr:nvSpPr>
      <xdr:spPr>
        <a:xfrm>
          <a:off x="3190240" y="2856865"/>
          <a:ext cx="284480" cy="295275"/>
        </a:xfrm>
        <a:custGeom>
          <a:avLst/>
          <a:gdLst>
            <a:gd name="txL" fmla="*/ 0 w 28"/>
            <a:gd name="txT" fmla="*/ 0 h 33"/>
            <a:gd name="txR" fmla="*/ 28 w 28"/>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33">
              <a:moveTo>
                <a:pt x="1" y="33"/>
              </a:moveTo>
              <a:lnTo>
                <a:pt x="1" y="33"/>
              </a:lnTo>
              <a:lnTo>
                <a:pt x="2" y="32"/>
              </a:lnTo>
              <a:lnTo>
                <a:pt x="4" y="32"/>
              </a:lnTo>
              <a:lnTo>
                <a:pt x="5" y="32"/>
              </a:lnTo>
              <a:lnTo>
                <a:pt x="6" y="31"/>
              </a:lnTo>
              <a:lnTo>
                <a:pt x="6" y="30"/>
              </a:lnTo>
              <a:lnTo>
                <a:pt x="7" y="29"/>
              </a:lnTo>
              <a:lnTo>
                <a:pt x="6" y="27"/>
              </a:lnTo>
              <a:lnTo>
                <a:pt x="6" y="26"/>
              </a:lnTo>
              <a:lnTo>
                <a:pt x="6" y="25"/>
              </a:lnTo>
              <a:lnTo>
                <a:pt x="5" y="24"/>
              </a:lnTo>
              <a:lnTo>
                <a:pt x="5" y="23"/>
              </a:lnTo>
              <a:lnTo>
                <a:pt x="5" y="22"/>
              </a:lnTo>
              <a:lnTo>
                <a:pt x="5" y="21"/>
              </a:lnTo>
              <a:lnTo>
                <a:pt x="5" y="20"/>
              </a:lnTo>
              <a:lnTo>
                <a:pt x="5" y="19"/>
              </a:lnTo>
              <a:lnTo>
                <a:pt x="4" y="18"/>
              </a:lnTo>
              <a:lnTo>
                <a:pt x="4" y="17"/>
              </a:lnTo>
              <a:lnTo>
                <a:pt x="4" y="16"/>
              </a:lnTo>
              <a:lnTo>
                <a:pt x="3" y="14"/>
              </a:lnTo>
              <a:lnTo>
                <a:pt x="3" y="13"/>
              </a:lnTo>
              <a:lnTo>
                <a:pt x="2" y="12"/>
              </a:lnTo>
              <a:lnTo>
                <a:pt x="2" y="11"/>
              </a:lnTo>
              <a:lnTo>
                <a:pt x="2" y="10"/>
              </a:lnTo>
              <a:lnTo>
                <a:pt x="1" y="9"/>
              </a:lnTo>
              <a:lnTo>
                <a:pt x="1" y="8"/>
              </a:lnTo>
              <a:lnTo>
                <a:pt x="1" y="6"/>
              </a:lnTo>
              <a:lnTo>
                <a:pt x="3" y="5"/>
              </a:lnTo>
              <a:lnTo>
                <a:pt x="3" y="4"/>
              </a:lnTo>
              <a:lnTo>
                <a:pt x="3" y="2"/>
              </a:lnTo>
              <a:lnTo>
                <a:pt x="4" y="1"/>
              </a:lnTo>
              <a:lnTo>
                <a:pt x="5" y="1"/>
              </a:lnTo>
              <a:lnTo>
                <a:pt x="6" y="1"/>
              </a:lnTo>
              <a:lnTo>
                <a:pt x="7" y="1"/>
              </a:lnTo>
              <a:lnTo>
                <a:pt x="8" y="2"/>
              </a:lnTo>
              <a:lnTo>
                <a:pt x="8" y="3"/>
              </a:lnTo>
              <a:lnTo>
                <a:pt x="9" y="4"/>
              </a:lnTo>
              <a:lnTo>
                <a:pt x="10" y="5"/>
              </a:lnTo>
              <a:lnTo>
                <a:pt x="11" y="4"/>
              </a:lnTo>
              <a:lnTo>
                <a:pt x="12" y="3"/>
              </a:lnTo>
              <a:lnTo>
                <a:pt x="12" y="1"/>
              </a:lnTo>
              <a:lnTo>
                <a:pt x="13" y="1"/>
              </a:lnTo>
              <a:lnTo>
                <a:pt x="14" y="0"/>
              </a:lnTo>
              <a:lnTo>
                <a:pt x="15" y="1"/>
              </a:lnTo>
              <a:lnTo>
                <a:pt x="16" y="2"/>
              </a:lnTo>
              <a:lnTo>
                <a:pt x="16" y="3"/>
              </a:lnTo>
              <a:lnTo>
                <a:pt x="17" y="4"/>
              </a:lnTo>
              <a:lnTo>
                <a:pt x="17" y="5"/>
              </a:lnTo>
              <a:lnTo>
                <a:pt x="18" y="5"/>
              </a:lnTo>
              <a:lnTo>
                <a:pt x="20" y="4"/>
              </a:lnTo>
              <a:lnTo>
                <a:pt x="21" y="4"/>
              </a:lnTo>
              <a:lnTo>
                <a:pt x="21" y="3"/>
              </a:lnTo>
              <a:lnTo>
                <a:pt x="21" y="2"/>
              </a:lnTo>
              <a:lnTo>
                <a:pt x="23" y="1"/>
              </a:lnTo>
              <a:lnTo>
                <a:pt x="23" y="3"/>
              </a:lnTo>
              <a:lnTo>
                <a:pt x="24" y="2"/>
              </a:lnTo>
              <a:lnTo>
                <a:pt x="25" y="2"/>
              </a:lnTo>
              <a:lnTo>
                <a:pt x="25" y="3"/>
              </a:lnTo>
              <a:lnTo>
                <a:pt x="26" y="3"/>
              </a:lnTo>
              <a:lnTo>
                <a:pt x="27" y="6"/>
              </a:lnTo>
              <a:lnTo>
                <a:pt x="27" y="7"/>
              </a:lnTo>
              <a:lnTo>
                <a:pt x="28" y="8"/>
              </a:lnTo>
              <a:lnTo>
                <a:pt x="28" y="9"/>
              </a:lnTo>
              <a:lnTo>
                <a:pt x="28" y="10"/>
              </a:lnTo>
              <a:lnTo>
                <a:pt x="28" y="11"/>
              </a:lnTo>
              <a:lnTo>
                <a:pt x="28" y="12"/>
              </a:lnTo>
              <a:lnTo>
                <a:pt x="28" y="14"/>
              </a:lnTo>
              <a:lnTo>
                <a:pt x="28" y="15"/>
              </a:lnTo>
              <a:lnTo>
                <a:pt x="27" y="16"/>
              </a:lnTo>
              <a:lnTo>
                <a:pt x="26" y="17"/>
              </a:lnTo>
              <a:lnTo>
                <a:pt x="25" y="17"/>
              </a:lnTo>
              <a:lnTo>
                <a:pt x="24" y="17"/>
              </a:lnTo>
              <a:lnTo>
                <a:pt x="23" y="17"/>
              </a:lnTo>
              <a:lnTo>
                <a:pt x="21" y="17"/>
              </a:lnTo>
              <a:lnTo>
                <a:pt x="20" y="16"/>
              </a:lnTo>
              <a:lnTo>
                <a:pt x="20" y="17"/>
              </a:lnTo>
              <a:lnTo>
                <a:pt x="19" y="17"/>
              </a:lnTo>
              <a:lnTo>
                <a:pt x="18" y="18"/>
              </a:lnTo>
              <a:lnTo>
                <a:pt x="17" y="18"/>
              </a:lnTo>
              <a:lnTo>
                <a:pt x="15" y="18"/>
              </a:lnTo>
              <a:lnTo>
                <a:pt x="14" y="18"/>
              </a:lnTo>
              <a:lnTo>
                <a:pt x="13" y="19"/>
              </a:lnTo>
              <a:lnTo>
                <a:pt x="13" y="20"/>
              </a:lnTo>
              <a:lnTo>
                <a:pt x="13" y="21"/>
              </a:lnTo>
              <a:lnTo>
                <a:pt x="14" y="22"/>
              </a:lnTo>
              <a:lnTo>
                <a:pt x="14" y="23"/>
              </a:lnTo>
              <a:lnTo>
                <a:pt x="14" y="24"/>
              </a:lnTo>
              <a:lnTo>
                <a:pt x="14" y="25"/>
              </a:lnTo>
              <a:lnTo>
                <a:pt x="15" y="26"/>
              </a:lnTo>
              <a:lnTo>
                <a:pt x="15" y="27"/>
              </a:lnTo>
              <a:lnTo>
                <a:pt x="16" y="29"/>
              </a:lnTo>
              <a:lnTo>
                <a:pt x="16" y="30"/>
              </a:lnTo>
              <a:lnTo>
                <a:pt x="17" y="30"/>
              </a:lnTo>
              <a:lnTo>
                <a:pt x="16" y="31"/>
              </a:lnTo>
              <a:lnTo>
                <a:pt x="15" y="31"/>
              </a:lnTo>
              <a:lnTo>
                <a:pt x="14" y="31"/>
              </a:lnTo>
              <a:lnTo>
                <a:pt x="13" y="31"/>
              </a:lnTo>
              <a:lnTo>
                <a:pt x="11" y="31"/>
              </a:lnTo>
              <a:lnTo>
                <a:pt x="10" y="31"/>
              </a:lnTo>
              <a:lnTo>
                <a:pt x="9" y="32"/>
              </a:lnTo>
              <a:lnTo>
                <a:pt x="8" y="32"/>
              </a:lnTo>
              <a:lnTo>
                <a:pt x="7" y="32"/>
              </a:lnTo>
              <a:lnTo>
                <a:pt x="6" y="32"/>
              </a:lnTo>
              <a:lnTo>
                <a:pt x="5" y="32"/>
              </a:lnTo>
              <a:lnTo>
                <a:pt x="3" y="33"/>
              </a:lnTo>
              <a:lnTo>
                <a:pt x="2" y="33"/>
              </a:lnTo>
              <a:lnTo>
                <a:pt x="0" y="33"/>
              </a:lnTo>
              <a:lnTo>
                <a:pt x="1" y="3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538480</xdr:colOff>
      <xdr:row>18</xdr:row>
      <xdr:rowOff>114300</xdr:rowOff>
    </xdr:from>
    <xdr:to>
      <xdr:col>4</xdr:col>
      <xdr:colOff>274320</xdr:colOff>
      <xdr:row>20</xdr:row>
      <xdr:rowOff>19050</xdr:rowOff>
    </xdr:to>
    <xdr:sp>
      <xdr:nvSpPr>
        <xdr:cNvPr id="2185385" name="Freeform 150"/>
        <xdr:cNvSpPr/>
      </xdr:nvSpPr>
      <xdr:spPr>
        <a:xfrm>
          <a:off x="2722880" y="2971165"/>
          <a:ext cx="386080" cy="209550"/>
        </a:xfrm>
        <a:custGeom>
          <a:avLst/>
          <a:gdLst>
            <a:gd name="txL" fmla="*/ 0 w 38"/>
            <a:gd name="txT" fmla="*/ 0 h 25"/>
            <a:gd name="txR" fmla="*/ 38 w 38"/>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38" h="25">
              <a:moveTo>
                <a:pt x="1" y="14"/>
              </a:moveTo>
              <a:lnTo>
                <a:pt x="1" y="14"/>
              </a:lnTo>
              <a:lnTo>
                <a:pt x="2" y="14"/>
              </a:lnTo>
              <a:lnTo>
                <a:pt x="3" y="14"/>
              </a:lnTo>
              <a:lnTo>
                <a:pt x="4" y="14"/>
              </a:lnTo>
              <a:lnTo>
                <a:pt x="6" y="15"/>
              </a:lnTo>
              <a:lnTo>
                <a:pt x="7" y="15"/>
              </a:lnTo>
              <a:lnTo>
                <a:pt x="8" y="15"/>
              </a:lnTo>
              <a:lnTo>
                <a:pt x="9" y="15"/>
              </a:lnTo>
              <a:lnTo>
                <a:pt x="10" y="15"/>
              </a:lnTo>
              <a:lnTo>
                <a:pt x="11" y="16"/>
              </a:lnTo>
              <a:lnTo>
                <a:pt x="11" y="15"/>
              </a:lnTo>
              <a:lnTo>
                <a:pt x="12" y="14"/>
              </a:lnTo>
              <a:lnTo>
                <a:pt x="12" y="13"/>
              </a:lnTo>
              <a:lnTo>
                <a:pt x="12" y="11"/>
              </a:lnTo>
              <a:lnTo>
                <a:pt x="12" y="10"/>
              </a:lnTo>
              <a:lnTo>
                <a:pt x="13" y="9"/>
              </a:lnTo>
              <a:lnTo>
                <a:pt x="13" y="8"/>
              </a:lnTo>
              <a:lnTo>
                <a:pt x="14" y="8"/>
              </a:lnTo>
              <a:lnTo>
                <a:pt x="14" y="7"/>
              </a:lnTo>
              <a:lnTo>
                <a:pt x="15" y="6"/>
              </a:lnTo>
              <a:lnTo>
                <a:pt x="15" y="5"/>
              </a:lnTo>
              <a:lnTo>
                <a:pt x="16" y="4"/>
              </a:lnTo>
              <a:lnTo>
                <a:pt x="16" y="3"/>
              </a:lnTo>
              <a:lnTo>
                <a:pt x="17" y="1"/>
              </a:lnTo>
              <a:lnTo>
                <a:pt x="18" y="1"/>
              </a:lnTo>
              <a:lnTo>
                <a:pt x="19" y="1"/>
              </a:lnTo>
              <a:lnTo>
                <a:pt x="20" y="0"/>
              </a:lnTo>
              <a:lnTo>
                <a:pt x="21" y="1"/>
              </a:lnTo>
              <a:lnTo>
                <a:pt x="22" y="0"/>
              </a:lnTo>
              <a:lnTo>
                <a:pt x="23" y="1"/>
              </a:lnTo>
              <a:lnTo>
                <a:pt x="24" y="1"/>
              </a:lnTo>
              <a:lnTo>
                <a:pt x="24" y="2"/>
              </a:lnTo>
              <a:lnTo>
                <a:pt x="25" y="3"/>
              </a:lnTo>
              <a:lnTo>
                <a:pt x="26" y="3"/>
              </a:lnTo>
              <a:lnTo>
                <a:pt x="27" y="3"/>
              </a:lnTo>
              <a:lnTo>
                <a:pt x="27" y="4"/>
              </a:lnTo>
              <a:lnTo>
                <a:pt x="27" y="5"/>
              </a:lnTo>
              <a:lnTo>
                <a:pt x="28" y="5"/>
              </a:lnTo>
              <a:lnTo>
                <a:pt x="30" y="5"/>
              </a:lnTo>
              <a:lnTo>
                <a:pt x="31" y="6"/>
              </a:lnTo>
              <a:lnTo>
                <a:pt x="32" y="7"/>
              </a:lnTo>
              <a:lnTo>
                <a:pt x="32" y="8"/>
              </a:lnTo>
              <a:lnTo>
                <a:pt x="33" y="9"/>
              </a:lnTo>
              <a:lnTo>
                <a:pt x="33" y="10"/>
              </a:lnTo>
              <a:lnTo>
                <a:pt x="33" y="11"/>
              </a:lnTo>
              <a:lnTo>
                <a:pt x="32" y="12"/>
              </a:lnTo>
              <a:lnTo>
                <a:pt x="32" y="14"/>
              </a:lnTo>
              <a:lnTo>
                <a:pt x="33" y="14"/>
              </a:lnTo>
              <a:lnTo>
                <a:pt x="33" y="15"/>
              </a:lnTo>
              <a:lnTo>
                <a:pt x="32" y="17"/>
              </a:lnTo>
              <a:lnTo>
                <a:pt x="31" y="17"/>
              </a:lnTo>
              <a:lnTo>
                <a:pt x="31" y="18"/>
              </a:lnTo>
              <a:lnTo>
                <a:pt x="32" y="18"/>
              </a:lnTo>
              <a:lnTo>
                <a:pt x="32" y="20"/>
              </a:lnTo>
              <a:lnTo>
                <a:pt x="31" y="20"/>
              </a:lnTo>
              <a:lnTo>
                <a:pt x="30" y="21"/>
              </a:lnTo>
              <a:lnTo>
                <a:pt x="31" y="22"/>
              </a:lnTo>
              <a:lnTo>
                <a:pt x="33" y="22"/>
              </a:lnTo>
              <a:lnTo>
                <a:pt x="34" y="22"/>
              </a:lnTo>
              <a:lnTo>
                <a:pt x="35" y="21"/>
              </a:lnTo>
              <a:lnTo>
                <a:pt x="36" y="21"/>
              </a:lnTo>
              <a:lnTo>
                <a:pt x="37" y="22"/>
              </a:lnTo>
              <a:lnTo>
                <a:pt x="38" y="22"/>
              </a:lnTo>
              <a:lnTo>
                <a:pt x="35" y="23"/>
              </a:lnTo>
              <a:lnTo>
                <a:pt x="34" y="23"/>
              </a:lnTo>
              <a:lnTo>
                <a:pt x="33" y="23"/>
              </a:lnTo>
              <a:lnTo>
                <a:pt x="31" y="24"/>
              </a:lnTo>
              <a:lnTo>
                <a:pt x="30" y="24"/>
              </a:lnTo>
              <a:lnTo>
                <a:pt x="28" y="25"/>
              </a:lnTo>
              <a:lnTo>
                <a:pt x="27" y="25"/>
              </a:lnTo>
              <a:lnTo>
                <a:pt x="26" y="25"/>
              </a:lnTo>
              <a:lnTo>
                <a:pt x="25" y="25"/>
              </a:lnTo>
              <a:lnTo>
                <a:pt x="23" y="24"/>
              </a:lnTo>
              <a:lnTo>
                <a:pt x="22" y="24"/>
              </a:lnTo>
              <a:lnTo>
                <a:pt x="21" y="24"/>
              </a:lnTo>
              <a:lnTo>
                <a:pt x="20" y="23"/>
              </a:lnTo>
              <a:lnTo>
                <a:pt x="19" y="23"/>
              </a:lnTo>
              <a:lnTo>
                <a:pt x="17" y="23"/>
              </a:lnTo>
              <a:lnTo>
                <a:pt x="16" y="23"/>
              </a:lnTo>
              <a:lnTo>
                <a:pt x="15" y="22"/>
              </a:lnTo>
              <a:lnTo>
                <a:pt x="14" y="22"/>
              </a:lnTo>
              <a:lnTo>
                <a:pt x="13" y="22"/>
              </a:lnTo>
              <a:lnTo>
                <a:pt x="12" y="23"/>
              </a:lnTo>
              <a:lnTo>
                <a:pt x="11" y="23"/>
              </a:lnTo>
              <a:lnTo>
                <a:pt x="10" y="23"/>
              </a:lnTo>
              <a:lnTo>
                <a:pt x="9" y="23"/>
              </a:lnTo>
              <a:lnTo>
                <a:pt x="7" y="23"/>
              </a:lnTo>
              <a:lnTo>
                <a:pt x="6" y="23"/>
              </a:lnTo>
              <a:lnTo>
                <a:pt x="5" y="22"/>
              </a:lnTo>
              <a:lnTo>
                <a:pt x="4" y="22"/>
              </a:lnTo>
              <a:lnTo>
                <a:pt x="3" y="22"/>
              </a:lnTo>
              <a:lnTo>
                <a:pt x="2" y="22"/>
              </a:lnTo>
              <a:lnTo>
                <a:pt x="1" y="22"/>
              </a:lnTo>
              <a:lnTo>
                <a:pt x="0" y="21"/>
              </a:lnTo>
              <a:lnTo>
                <a:pt x="0" y="20"/>
              </a:lnTo>
              <a:lnTo>
                <a:pt x="0" y="19"/>
              </a:lnTo>
              <a:lnTo>
                <a:pt x="0" y="18"/>
              </a:lnTo>
              <a:lnTo>
                <a:pt x="0" y="17"/>
              </a:lnTo>
              <a:lnTo>
                <a:pt x="0" y="16"/>
              </a:lnTo>
              <a:lnTo>
                <a:pt x="0" y="14"/>
              </a:lnTo>
              <a:lnTo>
                <a:pt x="1"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487680</xdr:colOff>
      <xdr:row>18</xdr:row>
      <xdr:rowOff>123825</xdr:rowOff>
    </xdr:from>
    <xdr:to>
      <xdr:col>5</xdr:col>
      <xdr:colOff>111760</xdr:colOff>
      <xdr:row>19</xdr:row>
      <xdr:rowOff>152400</xdr:rowOff>
    </xdr:to>
    <xdr:sp>
      <xdr:nvSpPr>
        <xdr:cNvPr id="2185386" name="Freeform 151"/>
        <xdr:cNvSpPr>
          <a:spLocks noEditPoints="1"/>
        </xdr:cNvSpPr>
      </xdr:nvSpPr>
      <xdr:spPr>
        <a:xfrm>
          <a:off x="3322320" y="2980690"/>
          <a:ext cx="274320" cy="180975"/>
        </a:xfrm>
        <a:custGeom>
          <a:avLst/>
          <a:gdLst>
            <a:gd name="txL" fmla="*/ 0 w 27"/>
            <a:gd name="txT" fmla="*/ 0 h 21"/>
            <a:gd name="txR" fmla="*/ 27 w 27"/>
            <a:gd name="txB" fmla="*/ 21 h 21"/>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0"/>
            </a:cxn>
            <a:cxn ang="0">
              <a:pos x="2147483647" y="2147483647"/>
            </a:cxn>
            <a:cxn ang="0">
              <a:pos x="2147483647" y="0"/>
            </a:cxn>
          </a:cxnLst>
          <a:rect l="txL" t="txT" r="txR" b="txB"/>
          <a:pathLst>
            <a:path w="27" h="21">
              <a:moveTo>
                <a:pt x="16" y="1"/>
              </a:moveTo>
              <a:lnTo>
                <a:pt x="16" y="2"/>
              </a:lnTo>
              <a:lnTo>
                <a:pt x="17" y="2"/>
              </a:lnTo>
              <a:lnTo>
                <a:pt x="18" y="2"/>
              </a:lnTo>
              <a:lnTo>
                <a:pt x="19" y="1"/>
              </a:lnTo>
              <a:lnTo>
                <a:pt x="20" y="1"/>
              </a:lnTo>
              <a:lnTo>
                <a:pt x="21" y="1"/>
              </a:lnTo>
              <a:lnTo>
                <a:pt x="21" y="0"/>
              </a:lnTo>
              <a:lnTo>
                <a:pt x="22" y="0"/>
              </a:lnTo>
              <a:lnTo>
                <a:pt x="23" y="0"/>
              </a:lnTo>
              <a:lnTo>
                <a:pt x="24" y="0"/>
              </a:lnTo>
              <a:lnTo>
                <a:pt x="25" y="0"/>
              </a:lnTo>
              <a:lnTo>
                <a:pt x="26" y="1"/>
              </a:lnTo>
              <a:lnTo>
                <a:pt x="27" y="1"/>
              </a:lnTo>
              <a:lnTo>
                <a:pt x="27" y="2"/>
              </a:lnTo>
              <a:lnTo>
                <a:pt x="27" y="3"/>
              </a:lnTo>
              <a:lnTo>
                <a:pt x="27" y="5"/>
              </a:lnTo>
              <a:lnTo>
                <a:pt x="27" y="6"/>
              </a:lnTo>
              <a:lnTo>
                <a:pt x="26" y="6"/>
              </a:lnTo>
              <a:lnTo>
                <a:pt x="26" y="7"/>
              </a:lnTo>
              <a:lnTo>
                <a:pt x="25" y="8"/>
              </a:lnTo>
              <a:lnTo>
                <a:pt x="25" y="9"/>
              </a:lnTo>
              <a:lnTo>
                <a:pt x="25" y="10"/>
              </a:lnTo>
              <a:lnTo>
                <a:pt x="24" y="11"/>
              </a:lnTo>
              <a:lnTo>
                <a:pt x="23" y="12"/>
              </a:lnTo>
              <a:lnTo>
                <a:pt x="24" y="13"/>
              </a:lnTo>
              <a:lnTo>
                <a:pt x="25" y="13"/>
              </a:lnTo>
              <a:lnTo>
                <a:pt x="25" y="14"/>
              </a:lnTo>
              <a:lnTo>
                <a:pt x="25" y="15"/>
              </a:lnTo>
              <a:lnTo>
                <a:pt x="24" y="15"/>
              </a:lnTo>
              <a:lnTo>
                <a:pt x="24" y="16"/>
              </a:lnTo>
              <a:lnTo>
                <a:pt x="24" y="17"/>
              </a:lnTo>
              <a:lnTo>
                <a:pt x="25" y="18"/>
              </a:lnTo>
              <a:lnTo>
                <a:pt x="25" y="20"/>
              </a:lnTo>
              <a:lnTo>
                <a:pt x="24" y="20"/>
              </a:lnTo>
              <a:lnTo>
                <a:pt x="23" y="20"/>
              </a:lnTo>
              <a:lnTo>
                <a:pt x="22" y="21"/>
              </a:lnTo>
              <a:lnTo>
                <a:pt x="21" y="21"/>
              </a:lnTo>
              <a:lnTo>
                <a:pt x="19" y="21"/>
              </a:lnTo>
              <a:lnTo>
                <a:pt x="19" y="20"/>
              </a:lnTo>
              <a:lnTo>
                <a:pt x="18" y="20"/>
              </a:lnTo>
              <a:lnTo>
                <a:pt x="17" y="20"/>
              </a:lnTo>
              <a:lnTo>
                <a:pt x="16" y="19"/>
              </a:lnTo>
              <a:lnTo>
                <a:pt x="15" y="18"/>
              </a:lnTo>
              <a:lnTo>
                <a:pt x="14" y="18"/>
              </a:lnTo>
              <a:lnTo>
                <a:pt x="13" y="18"/>
              </a:lnTo>
              <a:lnTo>
                <a:pt x="12" y="19"/>
              </a:lnTo>
              <a:lnTo>
                <a:pt x="10" y="19"/>
              </a:lnTo>
              <a:lnTo>
                <a:pt x="9" y="19"/>
              </a:lnTo>
              <a:lnTo>
                <a:pt x="8" y="20"/>
              </a:lnTo>
              <a:lnTo>
                <a:pt x="7" y="20"/>
              </a:lnTo>
              <a:lnTo>
                <a:pt x="6" y="20"/>
              </a:lnTo>
              <a:lnTo>
                <a:pt x="4" y="21"/>
              </a:lnTo>
              <a:lnTo>
                <a:pt x="4" y="19"/>
              </a:lnTo>
              <a:lnTo>
                <a:pt x="4" y="17"/>
              </a:lnTo>
              <a:lnTo>
                <a:pt x="4" y="16"/>
              </a:lnTo>
              <a:lnTo>
                <a:pt x="3" y="16"/>
              </a:lnTo>
              <a:lnTo>
                <a:pt x="3" y="15"/>
              </a:lnTo>
              <a:lnTo>
                <a:pt x="2" y="13"/>
              </a:lnTo>
              <a:lnTo>
                <a:pt x="2" y="12"/>
              </a:lnTo>
              <a:lnTo>
                <a:pt x="1" y="11"/>
              </a:lnTo>
              <a:lnTo>
                <a:pt x="1" y="10"/>
              </a:lnTo>
              <a:lnTo>
                <a:pt x="1" y="9"/>
              </a:lnTo>
              <a:lnTo>
                <a:pt x="1" y="8"/>
              </a:lnTo>
              <a:lnTo>
                <a:pt x="0" y="7"/>
              </a:lnTo>
              <a:lnTo>
                <a:pt x="0" y="6"/>
              </a:lnTo>
              <a:lnTo>
                <a:pt x="0" y="5"/>
              </a:lnTo>
              <a:lnTo>
                <a:pt x="1" y="4"/>
              </a:lnTo>
              <a:lnTo>
                <a:pt x="2" y="4"/>
              </a:lnTo>
              <a:lnTo>
                <a:pt x="4" y="4"/>
              </a:lnTo>
              <a:lnTo>
                <a:pt x="5" y="4"/>
              </a:lnTo>
              <a:lnTo>
                <a:pt x="6" y="3"/>
              </a:lnTo>
              <a:lnTo>
                <a:pt x="7" y="3"/>
              </a:lnTo>
              <a:lnTo>
                <a:pt x="7" y="2"/>
              </a:lnTo>
              <a:lnTo>
                <a:pt x="8" y="3"/>
              </a:lnTo>
              <a:lnTo>
                <a:pt x="10" y="3"/>
              </a:lnTo>
              <a:lnTo>
                <a:pt x="11" y="3"/>
              </a:lnTo>
              <a:lnTo>
                <a:pt x="12" y="3"/>
              </a:lnTo>
              <a:lnTo>
                <a:pt x="13" y="3"/>
              </a:lnTo>
              <a:lnTo>
                <a:pt x="14" y="2"/>
              </a:lnTo>
              <a:lnTo>
                <a:pt x="15" y="1"/>
              </a:lnTo>
              <a:lnTo>
                <a:pt x="16" y="1"/>
              </a:lnTo>
              <a:moveTo>
                <a:pt x="23" y="0"/>
              </a:moveTo>
              <a:lnTo>
                <a:pt x="23" y="0"/>
              </a:lnTo>
              <a:moveTo>
                <a:pt x="17" y="2"/>
              </a:moveTo>
              <a:lnTo>
                <a:pt x="17" y="2"/>
              </a:lnTo>
              <a:lnTo>
                <a:pt x="18" y="2"/>
              </a:lnTo>
              <a:lnTo>
                <a:pt x="17" y="2"/>
              </a:lnTo>
              <a:moveTo>
                <a:pt x="22" y="0"/>
              </a:moveTo>
              <a:lnTo>
                <a:pt x="21" y="0"/>
              </a:lnTo>
              <a:lnTo>
                <a:pt x="22" y="0"/>
              </a:lnTo>
              <a:moveTo>
                <a:pt x="19" y="1"/>
              </a:moveTo>
              <a:lnTo>
                <a:pt x="19" y="1"/>
              </a:lnTo>
              <a:moveTo>
                <a:pt x="25" y="0"/>
              </a:moveTo>
              <a:lnTo>
                <a:pt x="25" y="0"/>
              </a:lnTo>
              <a:lnTo>
                <a:pt x="26" y="1"/>
              </a:lnTo>
              <a:lnTo>
                <a:pt x="25" y="0"/>
              </a:lnTo>
              <a:lnTo>
                <a:pt x="24" y="0"/>
              </a:lnTo>
              <a:lnTo>
                <a:pt x="25"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20320</xdr:colOff>
      <xdr:row>19</xdr:row>
      <xdr:rowOff>66675</xdr:rowOff>
    </xdr:from>
    <xdr:to>
      <xdr:col>5</xdr:col>
      <xdr:colOff>294640</xdr:colOff>
      <xdr:row>21</xdr:row>
      <xdr:rowOff>9525</xdr:rowOff>
    </xdr:to>
    <xdr:sp>
      <xdr:nvSpPr>
        <xdr:cNvPr id="2185387" name="Freeform 152"/>
        <xdr:cNvSpPr/>
      </xdr:nvSpPr>
      <xdr:spPr>
        <a:xfrm>
          <a:off x="3505200" y="3075940"/>
          <a:ext cx="274320" cy="247650"/>
        </a:xfrm>
        <a:custGeom>
          <a:avLst/>
          <a:gdLst>
            <a:gd name="txL" fmla="*/ 0 w 27"/>
            <a:gd name="txT" fmla="*/ 0 h 30"/>
            <a:gd name="txR" fmla="*/ 27 w 27"/>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7" h="30">
              <a:moveTo>
                <a:pt x="0" y="22"/>
              </a:moveTo>
              <a:lnTo>
                <a:pt x="0" y="22"/>
              </a:lnTo>
              <a:lnTo>
                <a:pt x="0" y="21"/>
              </a:lnTo>
              <a:lnTo>
                <a:pt x="1" y="20"/>
              </a:lnTo>
              <a:lnTo>
                <a:pt x="1" y="19"/>
              </a:lnTo>
              <a:lnTo>
                <a:pt x="1" y="18"/>
              </a:lnTo>
              <a:lnTo>
                <a:pt x="1" y="16"/>
              </a:lnTo>
              <a:lnTo>
                <a:pt x="1" y="14"/>
              </a:lnTo>
              <a:lnTo>
                <a:pt x="1" y="13"/>
              </a:lnTo>
              <a:lnTo>
                <a:pt x="1" y="12"/>
              </a:lnTo>
              <a:lnTo>
                <a:pt x="1" y="11"/>
              </a:lnTo>
              <a:lnTo>
                <a:pt x="1" y="10"/>
              </a:lnTo>
              <a:lnTo>
                <a:pt x="3" y="10"/>
              </a:lnTo>
              <a:lnTo>
                <a:pt x="4" y="10"/>
              </a:lnTo>
              <a:lnTo>
                <a:pt x="5" y="9"/>
              </a:lnTo>
              <a:lnTo>
                <a:pt x="6" y="9"/>
              </a:lnTo>
              <a:lnTo>
                <a:pt x="7" y="9"/>
              </a:lnTo>
              <a:lnTo>
                <a:pt x="7" y="7"/>
              </a:lnTo>
              <a:lnTo>
                <a:pt x="6" y="6"/>
              </a:lnTo>
              <a:lnTo>
                <a:pt x="6" y="5"/>
              </a:lnTo>
              <a:lnTo>
                <a:pt x="6" y="4"/>
              </a:lnTo>
              <a:lnTo>
                <a:pt x="7" y="4"/>
              </a:lnTo>
              <a:lnTo>
                <a:pt x="7" y="3"/>
              </a:lnTo>
              <a:lnTo>
                <a:pt x="7" y="2"/>
              </a:lnTo>
              <a:lnTo>
                <a:pt x="8" y="2"/>
              </a:lnTo>
              <a:lnTo>
                <a:pt x="9" y="1"/>
              </a:lnTo>
              <a:lnTo>
                <a:pt x="10" y="1"/>
              </a:lnTo>
              <a:lnTo>
                <a:pt x="12" y="0"/>
              </a:lnTo>
              <a:lnTo>
                <a:pt x="13" y="0"/>
              </a:lnTo>
              <a:lnTo>
                <a:pt x="14" y="0"/>
              </a:lnTo>
              <a:lnTo>
                <a:pt x="15" y="0"/>
              </a:lnTo>
              <a:lnTo>
                <a:pt x="15" y="1"/>
              </a:lnTo>
              <a:lnTo>
                <a:pt x="16" y="1"/>
              </a:lnTo>
              <a:lnTo>
                <a:pt x="17" y="1"/>
              </a:lnTo>
              <a:lnTo>
                <a:pt x="18" y="2"/>
              </a:lnTo>
              <a:lnTo>
                <a:pt x="19" y="3"/>
              </a:lnTo>
              <a:lnTo>
                <a:pt x="19" y="4"/>
              </a:lnTo>
              <a:lnTo>
                <a:pt x="19" y="6"/>
              </a:lnTo>
              <a:lnTo>
                <a:pt x="19" y="7"/>
              </a:lnTo>
              <a:lnTo>
                <a:pt x="19" y="8"/>
              </a:lnTo>
              <a:lnTo>
                <a:pt x="19" y="9"/>
              </a:lnTo>
              <a:lnTo>
                <a:pt x="19" y="10"/>
              </a:lnTo>
              <a:lnTo>
                <a:pt x="19" y="11"/>
              </a:lnTo>
              <a:lnTo>
                <a:pt x="20" y="13"/>
              </a:lnTo>
              <a:lnTo>
                <a:pt x="19" y="14"/>
              </a:lnTo>
              <a:lnTo>
                <a:pt x="20" y="15"/>
              </a:lnTo>
              <a:lnTo>
                <a:pt x="20" y="16"/>
              </a:lnTo>
              <a:lnTo>
                <a:pt x="21" y="17"/>
              </a:lnTo>
              <a:lnTo>
                <a:pt x="22" y="18"/>
              </a:lnTo>
              <a:lnTo>
                <a:pt x="23" y="19"/>
              </a:lnTo>
              <a:lnTo>
                <a:pt x="25" y="20"/>
              </a:lnTo>
              <a:lnTo>
                <a:pt x="26" y="21"/>
              </a:lnTo>
              <a:lnTo>
                <a:pt x="27" y="22"/>
              </a:lnTo>
              <a:lnTo>
                <a:pt x="26" y="23"/>
              </a:lnTo>
              <a:lnTo>
                <a:pt x="25" y="24"/>
              </a:lnTo>
              <a:lnTo>
                <a:pt x="24" y="24"/>
              </a:lnTo>
              <a:lnTo>
                <a:pt x="23" y="25"/>
              </a:lnTo>
              <a:lnTo>
                <a:pt x="22" y="25"/>
              </a:lnTo>
              <a:lnTo>
                <a:pt x="21" y="26"/>
              </a:lnTo>
              <a:lnTo>
                <a:pt x="20" y="26"/>
              </a:lnTo>
              <a:lnTo>
                <a:pt x="19" y="26"/>
              </a:lnTo>
              <a:lnTo>
                <a:pt x="18" y="25"/>
              </a:lnTo>
              <a:lnTo>
                <a:pt x="17" y="25"/>
              </a:lnTo>
              <a:lnTo>
                <a:pt x="16" y="25"/>
              </a:lnTo>
              <a:lnTo>
                <a:pt x="14" y="25"/>
              </a:lnTo>
              <a:lnTo>
                <a:pt x="13" y="25"/>
              </a:lnTo>
              <a:lnTo>
                <a:pt x="12" y="25"/>
              </a:lnTo>
              <a:lnTo>
                <a:pt x="11" y="25"/>
              </a:lnTo>
              <a:lnTo>
                <a:pt x="10" y="26"/>
              </a:lnTo>
              <a:lnTo>
                <a:pt x="9" y="26"/>
              </a:lnTo>
              <a:lnTo>
                <a:pt x="8" y="27"/>
              </a:lnTo>
              <a:lnTo>
                <a:pt x="7" y="28"/>
              </a:lnTo>
              <a:lnTo>
                <a:pt x="6" y="29"/>
              </a:lnTo>
              <a:lnTo>
                <a:pt x="5" y="29"/>
              </a:lnTo>
              <a:lnTo>
                <a:pt x="4" y="29"/>
              </a:lnTo>
              <a:lnTo>
                <a:pt x="3" y="30"/>
              </a:lnTo>
              <a:lnTo>
                <a:pt x="2" y="30"/>
              </a:lnTo>
              <a:lnTo>
                <a:pt x="1" y="30"/>
              </a:lnTo>
              <a:lnTo>
                <a:pt x="1" y="29"/>
              </a:lnTo>
              <a:lnTo>
                <a:pt x="1" y="28"/>
              </a:lnTo>
              <a:lnTo>
                <a:pt x="0" y="27"/>
              </a:lnTo>
              <a:lnTo>
                <a:pt x="0" y="26"/>
              </a:lnTo>
              <a:lnTo>
                <a:pt x="0" y="25"/>
              </a:lnTo>
              <a:lnTo>
                <a:pt x="0" y="24"/>
              </a:lnTo>
              <a:lnTo>
                <a:pt x="0" y="23"/>
              </a:lnTo>
              <a:lnTo>
                <a:pt x="0"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243840</xdr:colOff>
      <xdr:row>17</xdr:row>
      <xdr:rowOff>85725</xdr:rowOff>
    </xdr:from>
    <xdr:to>
      <xdr:col>6</xdr:col>
      <xdr:colOff>20320</xdr:colOff>
      <xdr:row>20</xdr:row>
      <xdr:rowOff>76200</xdr:rowOff>
    </xdr:to>
    <xdr:sp>
      <xdr:nvSpPr>
        <xdr:cNvPr id="2185388" name="Freeform 153"/>
        <xdr:cNvSpPr>
          <a:spLocks noEditPoints="1"/>
        </xdr:cNvSpPr>
      </xdr:nvSpPr>
      <xdr:spPr>
        <a:xfrm>
          <a:off x="3728720" y="2790190"/>
          <a:ext cx="426720" cy="447675"/>
        </a:xfrm>
        <a:custGeom>
          <a:avLst/>
          <a:gdLst>
            <a:gd name="txL" fmla="*/ 0 w 42"/>
            <a:gd name="txT" fmla="*/ 0 h 51"/>
            <a:gd name="txR" fmla="*/ 42 w 42"/>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2" h="51">
              <a:moveTo>
                <a:pt x="2" y="11"/>
              </a:moveTo>
              <a:lnTo>
                <a:pt x="3" y="11"/>
              </a:lnTo>
              <a:lnTo>
                <a:pt x="4" y="12"/>
              </a:lnTo>
              <a:lnTo>
                <a:pt x="5" y="11"/>
              </a:lnTo>
              <a:lnTo>
                <a:pt x="6" y="11"/>
              </a:lnTo>
              <a:lnTo>
                <a:pt x="7" y="10"/>
              </a:lnTo>
              <a:lnTo>
                <a:pt x="9" y="10"/>
              </a:lnTo>
              <a:lnTo>
                <a:pt x="11" y="9"/>
              </a:lnTo>
              <a:lnTo>
                <a:pt x="13" y="9"/>
              </a:lnTo>
              <a:lnTo>
                <a:pt x="14" y="9"/>
              </a:lnTo>
              <a:lnTo>
                <a:pt x="16" y="9"/>
              </a:lnTo>
              <a:lnTo>
                <a:pt x="17" y="8"/>
              </a:lnTo>
              <a:lnTo>
                <a:pt x="18" y="8"/>
              </a:lnTo>
              <a:lnTo>
                <a:pt x="19" y="7"/>
              </a:lnTo>
              <a:lnTo>
                <a:pt x="20" y="6"/>
              </a:lnTo>
              <a:lnTo>
                <a:pt x="20" y="5"/>
              </a:lnTo>
              <a:lnTo>
                <a:pt x="21" y="4"/>
              </a:lnTo>
              <a:lnTo>
                <a:pt x="22" y="4"/>
              </a:lnTo>
              <a:lnTo>
                <a:pt x="23" y="3"/>
              </a:lnTo>
              <a:lnTo>
                <a:pt x="24" y="2"/>
              </a:lnTo>
              <a:lnTo>
                <a:pt x="24" y="1"/>
              </a:lnTo>
              <a:lnTo>
                <a:pt x="25" y="1"/>
              </a:lnTo>
              <a:lnTo>
                <a:pt x="27" y="0"/>
              </a:lnTo>
              <a:lnTo>
                <a:pt x="28" y="0"/>
              </a:lnTo>
              <a:lnTo>
                <a:pt x="29" y="1"/>
              </a:lnTo>
              <a:lnTo>
                <a:pt x="30" y="2"/>
              </a:lnTo>
              <a:lnTo>
                <a:pt x="31" y="2"/>
              </a:lnTo>
              <a:lnTo>
                <a:pt x="33" y="2"/>
              </a:lnTo>
              <a:lnTo>
                <a:pt x="34" y="2"/>
              </a:lnTo>
              <a:lnTo>
                <a:pt x="35" y="2"/>
              </a:lnTo>
              <a:lnTo>
                <a:pt x="36" y="2"/>
              </a:lnTo>
              <a:lnTo>
                <a:pt x="37" y="2"/>
              </a:lnTo>
              <a:lnTo>
                <a:pt x="38" y="3"/>
              </a:lnTo>
              <a:lnTo>
                <a:pt x="39" y="3"/>
              </a:lnTo>
              <a:lnTo>
                <a:pt x="39" y="4"/>
              </a:lnTo>
              <a:lnTo>
                <a:pt x="39" y="5"/>
              </a:lnTo>
              <a:lnTo>
                <a:pt x="40" y="6"/>
              </a:lnTo>
              <a:lnTo>
                <a:pt x="39" y="7"/>
              </a:lnTo>
              <a:lnTo>
                <a:pt x="38" y="7"/>
              </a:lnTo>
              <a:lnTo>
                <a:pt x="38" y="8"/>
              </a:lnTo>
              <a:lnTo>
                <a:pt x="37" y="8"/>
              </a:lnTo>
              <a:lnTo>
                <a:pt x="37" y="9"/>
              </a:lnTo>
              <a:lnTo>
                <a:pt x="36" y="10"/>
              </a:lnTo>
              <a:lnTo>
                <a:pt x="36" y="11"/>
              </a:lnTo>
              <a:lnTo>
                <a:pt x="35" y="11"/>
              </a:lnTo>
              <a:lnTo>
                <a:pt x="35" y="12"/>
              </a:lnTo>
              <a:lnTo>
                <a:pt x="35" y="13"/>
              </a:lnTo>
              <a:lnTo>
                <a:pt x="35" y="14"/>
              </a:lnTo>
              <a:lnTo>
                <a:pt x="34" y="16"/>
              </a:lnTo>
              <a:lnTo>
                <a:pt x="33" y="16"/>
              </a:lnTo>
              <a:lnTo>
                <a:pt x="33" y="17"/>
              </a:lnTo>
              <a:lnTo>
                <a:pt x="33" y="18"/>
              </a:lnTo>
              <a:lnTo>
                <a:pt x="33" y="19"/>
              </a:lnTo>
              <a:lnTo>
                <a:pt x="34" y="20"/>
              </a:lnTo>
              <a:lnTo>
                <a:pt x="34" y="21"/>
              </a:lnTo>
              <a:lnTo>
                <a:pt x="35" y="23"/>
              </a:lnTo>
              <a:lnTo>
                <a:pt x="35" y="24"/>
              </a:lnTo>
              <a:lnTo>
                <a:pt x="35" y="25"/>
              </a:lnTo>
              <a:lnTo>
                <a:pt x="35" y="26"/>
              </a:lnTo>
              <a:lnTo>
                <a:pt x="35" y="27"/>
              </a:lnTo>
              <a:lnTo>
                <a:pt x="36" y="28"/>
              </a:lnTo>
              <a:lnTo>
                <a:pt x="36" y="29"/>
              </a:lnTo>
              <a:lnTo>
                <a:pt x="36" y="30"/>
              </a:lnTo>
              <a:lnTo>
                <a:pt x="36" y="31"/>
              </a:lnTo>
              <a:lnTo>
                <a:pt x="36" y="32"/>
              </a:lnTo>
              <a:lnTo>
                <a:pt x="37" y="33"/>
              </a:lnTo>
              <a:lnTo>
                <a:pt x="37" y="34"/>
              </a:lnTo>
              <a:lnTo>
                <a:pt x="37" y="35"/>
              </a:lnTo>
              <a:lnTo>
                <a:pt x="38" y="36"/>
              </a:lnTo>
              <a:lnTo>
                <a:pt x="39" y="38"/>
              </a:lnTo>
              <a:lnTo>
                <a:pt x="40" y="39"/>
              </a:lnTo>
              <a:lnTo>
                <a:pt x="40" y="40"/>
              </a:lnTo>
              <a:lnTo>
                <a:pt x="40" y="41"/>
              </a:lnTo>
              <a:lnTo>
                <a:pt x="41" y="42"/>
              </a:lnTo>
              <a:lnTo>
                <a:pt x="41" y="44"/>
              </a:lnTo>
              <a:lnTo>
                <a:pt x="41" y="45"/>
              </a:lnTo>
              <a:lnTo>
                <a:pt x="41" y="46"/>
              </a:lnTo>
              <a:lnTo>
                <a:pt x="42" y="47"/>
              </a:lnTo>
              <a:lnTo>
                <a:pt x="40" y="47"/>
              </a:lnTo>
              <a:lnTo>
                <a:pt x="41" y="49"/>
              </a:lnTo>
              <a:lnTo>
                <a:pt x="41" y="50"/>
              </a:lnTo>
              <a:lnTo>
                <a:pt x="40" y="51"/>
              </a:lnTo>
              <a:lnTo>
                <a:pt x="39" y="51"/>
              </a:lnTo>
              <a:lnTo>
                <a:pt x="38" y="51"/>
              </a:lnTo>
              <a:lnTo>
                <a:pt x="37" y="51"/>
              </a:lnTo>
              <a:lnTo>
                <a:pt x="36" y="51"/>
              </a:lnTo>
              <a:lnTo>
                <a:pt x="35" y="49"/>
              </a:lnTo>
              <a:lnTo>
                <a:pt x="35" y="48"/>
              </a:lnTo>
              <a:lnTo>
                <a:pt x="35" y="47"/>
              </a:lnTo>
              <a:lnTo>
                <a:pt x="34" y="47"/>
              </a:lnTo>
              <a:lnTo>
                <a:pt x="33" y="47"/>
              </a:lnTo>
              <a:lnTo>
                <a:pt x="32" y="47"/>
              </a:lnTo>
              <a:lnTo>
                <a:pt x="31" y="47"/>
              </a:lnTo>
              <a:lnTo>
                <a:pt x="30" y="48"/>
              </a:lnTo>
              <a:lnTo>
                <a:pt x="29" y="48"/>
              </a:lnTo>
              <a:lnTo>
                <a:pt x="27" y="48"/>
              </a:lnTo>
              <a:lnTo>
                <a:pt x="26" y="48"/>
              </a:lnTo>
              <a:lnTo>
                <a:pt x="25" y="48"/>
              </a:lnTo>
              <a:lnTo>
                <a:pt x="24" y="48"/>
              </a:lnTo>
              <a:lnTo>
                <a:pt x="22" y="48"/>
              </a:lnTo>
              <a:lnTo>
                <a:pt x="23" y="46"/>
              </a:lnTo>
              <a:lnTo>
                <a:pt x="23" y="45"/>
              </a:lnTo>
              <a:lnTo>
                <a:pt x="23" y="44"/>
              </a:lnTo>
              <a:lnTo>
                <a:pt x="23" y="43"/>
              </a:lnTo>
              <a:lnTo>
                <a:pt x="23" y="42"/>
              </a:lnTo>
              <a:lnTo>
                <a:pt x="24" y="41"/>
              </a:lnTo>
              <a:lnTo>
                <a:pt x="24" y="40"/>
              </a:lnTo>
              <a:lnTo>
                <a:pt x="24" y="39"/>
              </a:lnTo>
              <a:lnTo>
                <a:pt x="24" y="37"/>
              </a:lnTo>
              <a:lnTo>
                <a:pt x="25" y="36"/>
              </a:lnTo>
              <a:lnTo>
                <a:pt x="25" y="35"/>
              </a:lnTo>
              <a:lnTo>
                <a:pt x="26" y="33"/>
              </a:lnTo>
              <a:lnTo>
                <a:pt x="26" y="32"/>
              </a:lnTo>
              <a:lnTo>
                <a:pt x="26" y="31"/>
              </a:lnTo>
              <a:lnTo>
                <a:pt x="25" y="31"/>
              </a:lnTo>
              <a:lnTo>
                <a:pt x="24" y="31"/>
              </a:lnTo>
              <a:lnTo>
                <a:pt x="24" y="30"/>
              </a:lnTo>
              <a:lnTo>
                <a:pt x="24" y="29"/>
              </a:lnTo>
              <a:lnTo>
                <a:pt x="23" y="28"/>
              </a:lnTo>
              <a:lnTo>
                <a:pt x="22" y="28"/>
              </a:lnTo>
              <a:lnTo>
                <a:pt x="21" y="29"/>
              </a:lnTo>
              <a:lnTo>
                <a:pt x="20" y="29"/>
              </a:lnTo>
              <a:lnTo>
                <a:pt x="19" y="30"/>
              </a:lnTo>
              <a:lnTo>
                <a:pt x="19" y="28"/>
              </a:lnTo>
              <a:lnTo>
                <a:pt x="20" y="27"/>
              </a:lnTo>
              <a:lnTo>
                <a:pt x="20" y="26"/>
              </a:lnTo>
              <a:lnTo>
                <a:pt x="19" y="26"/>
              </a:lnTo>
              <a:lnTo>
                <a:pt x="18" y="26"/>
              </a:lnTo>
              <a:lnTo>
                <a:pt x="17" y="25"/>
              </a:lnTo>
              <a:lnTo>
                <a:pt x="17" y="24"/>
              </a:lnTo>
              <a:lnTo>
                <a:pt x="17" y="23"/>
              </a:lnTo>
              <a:lnTo>
                <a:pt x="16" y="22"/>
              </a:lnTo>
              <a:lnTo>
                <a:pt x="16" y="21"/>
              </a:lnTo>
              <a:lnTo>
                <a:pt x="15" y="20"/>
              </a:lnTo>
              <a:lnTo>
                <a:pt x="15" y="19"/>
              </a:lnTo>
              <a:lnTo>
                <a:pt x="14" y="19"/>
              </a:lnTo>
              <a:lnTo>
                <a:pt x="12" y="19"/>
              </a:lnTo>
              <a:lnTo>
                <a:pt x="12" y="20"/>
              </a:lnTo>
              <a:lnTo>
                <a:pt x="11" y="21"/>
              </a:lnTo>
              <a:lnTo>
                <a:pt x="10" y="22"/>
              </a:lnTo>
              <a:lnTo>
                <a:pt x="9" y="23"/>
              </a:lnTo>
              <a:lnTo>
                <a:pt x="9" y="24"/>
              </a:lnTo>
              <a:lnTo>
                <a:pt x="8" y="24"/>
              </a:lnTo>
              <a:lnTo>
                <a:pt x="7" y="25"/>
              </a:lnTo>
              <a:lnTo>
                <a:pt x="6" y="26"/>
              </a:lnTo>
              <a:lnTo>
                <a:pt x="6" y="25"/>
              </a:lnTo>
              <a:lnTo>
                <a:pt x="5" y="25"/>
              </a:lnTo>
              <a:lnTo>
                <a:pt x="5" y="23"/>
              </a:lnTo>
              <a:lnTo>
                <a:pt x="4" y="22"/>
              </a:lnTo>
              <a:lnTo>
                <a:pt x="4" y="21"/>
              </a:lnTo>
              <a:lnTo>
                <a:pt x="4" y="20"/>
              </a:lnTo>
              <a:lnTo>
                <a:pt x="3" y="20"/>
              </a:lnTo>
              <a:lnTo>
                <a:pt x="1" y="20"/>
              </a:lnTo>
              <a:lnTo>
                <a:pt x="1" y="19"/>
              </a:lnTo>
              <a:lnTo>
                <a:pt x="1" y="18"/>
              </a:lnTo>
              <a:lnTo>
                <a:pt x="1" y="17"/>
              </a:lnTo>
              <a:lnTo>
                <a:pt x="1" y="16"/>
              </a:lnTo>
              <a:lnTo>
                <a:pt x="0" y="14"/>
              </a:lnTo>
              <a:lnTo>
                <a:pt x="1" y="13"/>
              </a:lnTo>
              <a:lnTo>
                <a:pt x="1" y="11"/>
              </a:lnTo>
              <a:lnTo>
                <a:pt x="2" y="11"/>
              </a:lnTo>
              <a:moveTo>
                <a:pt x="33" y="18"/>
              </a:moveTo>
              <a:lnTo>
                <a:pt x="33" y="18"/>
              </a:lnTo>
              <a:lnTo>
                <a:pt x="33" y="17"/>
              </a:lnTo>
              <a:lnTo>
                <a:pt x="33" y="18"/>
              </a:lnTo>
              <a:moveTo>
                <a:pt x="36" y="32"/>
              </a:moveTo>
              <a:lnTo>
                <a:pt x="36" y="32"/>
              </a:lnTo>
              <a:lnTo>
                <a:pt x="37" y="33"/>
              </a:lnTo>
              <a:lnTo>
                <a:pt x="36" y="32"/>
              </a:lnTo>
              <a:moveTo>
                <a:pt x="39" y="7"/>
              </a:moveTo>
              <a:lnTo>
                <a:pt x="39" y="7"/>
              </a:lnTo>
              <a:moveTo>
                <a:pt x="37" y="34"/>
              </a:moveTo>
              <a:lnTo>
                <a:pt x="37" y="34"/>
              </a:lnTo>
              <a:lnTo>
                <a:pt x="37" y="35"/>
              </a:lnTo>
              <a:lnTo>
                <a:pt x="37" y="34"/>
              </a:lnTo>
              <a:moveTo>
                <a:pt x="36" y="30"/>
              </a:moveTo>
              <a:lnTo>
                <a:pt x="36" y="30"/>
              </a:lnTo>
              <a:moveTo>
                <a:pt x="35" y="14"/>
              </a:moveTo>
              <a:lnTo>
                <a:pt x="35" y="14"/>
              </a:lnTo>
              <a:lnTo>
                <a:pt x="34" y="16"/>
              </a:lnTo>
              <a:lnTo>
                <a:pt x="33" y="16"/>
              </a:lnTo>
              <a:lnTo>
                <a:pt x="34" y="15"/>
              </a:lnTo>
              <a:lnTo>
                <a:pt x="35" y="14"/>
              </a:lnTo>
              <a:moveTo>
                <a:pt x="36" y="29"/>
              </a:moveTo>
              <a:lnTo>
                <a:pt x="36" y="29"/>
              </a:lnTo>
              <a:lnTo>
                <a:pt x="36" y="28"/>
              </a:lnTo>
              <a:lnTo>
                <a:pt x="36" y="29"/>
              </a:lnTo>
              <a:moveTo>
                <a:pt x="37" y="8"/>
              </a:moveTo>
              <a:lnTo>
                <a:pt x="37" y="8"/>
              </a:lnTo>
              <a:lnTo>
                <a:pt x="37" y="9"/>
              </a:lnTo>
              <a:lnTo>
                <a:pt x="36" y="10"/>
              </a:lnTo>
              <a:lnTo>
                <a:pt x="36" y="11"/>
              </a:lnTo>
              <a:lnTo>
                <a:pt x="36" y="10"/>
              </a:lnTo>
              <a:lnTo>
                <a:pt x="37" y="9"/>
              </a:lnTo>
              <a:lnTo>
                <a:pt x="37" y="8"/>
              </a:lnTo>
              <a:moveTo>
                <a:pt x="34" y="19"/>
              </a:moveTo>
              <a:lnTo>
                <a:pt x="34" y="19"/>
              </a:lnTo>
              <a:lnTo>
                <a:pt x="33" y="19"/>
              </a:lnTo>
              <a:lnTo>
                <a:pt x="34" y="20"/>
              </a:lnTo>
              <a:lnTo>
                <a:pt x="34" y="19"/>
              </a:lnTo>
              <a:moveTo>
                <a:pt x="35" y="23"/>
              </a:moveTo>
              <a:lnTo>
                <a:pt x="35" y="23"/>
              </a:lnTo>
              <a:lnTo>
                <a:pt x="34" y="20"/>
              </a:lnTo>
              <a:lnTo>
                <a:pt x="34" y="21"/>
              </a:lnTo>
              <a:lnTo>
                <a:pt x="35" y="23"/>
              </a:lnTo>
              <a:lnTo>
                <a:pt x="35" y="24"/>
              </a:lnTo>
              <a:lnTo>
                <a:pt x="35" y="23"/>
              </a:lnTo>
              <a:moveTo>
                <a:pt x="40" y="6"/>
              </a:moveTo>
              <a:lnTo>
                <a:pt x="40" y="6"/>
              </a:lnTo>
              <a:lnTo>
                <a:pt x="39" y="5"/>
              </a:lnTo>
              <a:lnTo>
                <a:pt x="40" y="6"/>
              </a:lnTo>
              <a:moveTo>
                <a:pt x="33" y="17"/>
              </a:moveTo>
              <a:lnTo>
                <a:pt x="33" y="17"/>
              </a:lnTo>
              <a:lnTo>
                <a:pt x="33" y="16"/>
              </a:lnTo>
              <a:lnTo>
                <a:pt x="33" y="17"/>
              </a:lnTo>
              <a:moveTo>
                <a:pt x="35" y="26"/>
              </a:moveTo>
              <a:lnTo>
                <a:pt x="35" y="26"/>
              </a:lnTo>
              <a:lnTo>
                <a:pt x="35" y="27"/>
              </a:lnTo>
              <a:lnTo>
                <a:pt x="36" y="28"/>
              </a:lnTo>
              <a:lnTo>
                <a:pt x="35" y="27"/>
              </a:lnTo>
              <a:lnTo>
                <a:pt x="35" y="26"/>
              </a:lnTo>
              <a:moveTo>
                <a:pt x="35" y="25"/>
              </a:moveTo>
              <a:lnTo>
                <a:pt x="36" y="25"/>
              </a:lnTo>
              <a:lnTo>
                <a:pt x="35" y="24"/>
              </a:lnTo>
              <a:lnTo>
                <a:pt x="35" y="25"/>
              </a:lnTo>
              <a:moveTo>
                <a:pt x="35" y="12"/>
              </a:moveTo>
              <a:lnTo>
                <a:pt x="35" y="12"/>
              </a:lnTo>
              <a:lnTo>
                <a:pt x="35" y="13"/>
              </a:lnTo>
              <a:lnTo>
                <a:pt x="35" y="1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264160</xdr:colOff>
      <xdr:row>19</xdr:row>
      <xdr:rowOff>114300</xdr:rowOff>
    </xdr:from>
    <xdr:to>
      <xdr:col>4</xdr:col>
      <xdr:colOff>528320</xdr:colOff>
      <xdr:row>21</xdr:row>
      <xdr:rowOff>66675</xdr:rowOff>
    </xdr:to>
    <xdr:sp>
      <xdr:nvSpPr>
        <xdr:cNvPr id="2185389" name="Freeform 154"/>
        <xdr:cNvSpPr/>
      </xdr:nvSpPr>
      <xdr:spPr>
        <a:xfrm>
          <a:off x="3098800" y="3123565"/>
          <a:ext cx="264160" cy="257175"/>
        </a:xfrm>
        <a:custGeom>
          <a:avLst/>
          <a:gdLst>
            <a:gd name="txL" fmla="*/ 0 w 26"/>
            <a:gd name="txT" fmla="*/ 0 h 31"/>
            <a:gd name="txR" fmla="*/ 26 w 26"/>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31">
              <a:moveTo>
                <a:pt x="2" y="5"/>
              </a:moveTo>
              <a:lnTo>
                <a:pt x="3" y="5"/>
              </a:lnTo>
              <a:lnTo>
                <a:pt x="5" y="4"/>
              </a:lnTo>
              <a:lnTo>
                <a:pt x="6" y="4"/>
              </a:lnTo>
              <a:lnTo>
                <a:pt x="7" y="4"/>
              </a:lnTo>
              <a:lnTo>
                <a:pt x="8" y="3"/>
              </a:lnTo>
              <a:lnTo>
                <a:pt x="9" y="3"/>
              </a:lnTo>
              <a:lnTo>
                <a:pt x="11" y="3"/>
              </a:lnTo>
              <a:lnTo>
                <a:pt x="12" y="3"/>
              </a:lnTo>
              <a:lnTo>
                <a:pt x="14" y="2"/>
              </a:lnTo>
              <a:lnTo>
                <a:pt x="15" y="2"/>
              </a:lnTo>
              <a:lnTo>
                <a:pt x="16" y="2"/>
              </a:lnTo>
              <a:lnTo>
                <a:pt x="17" y="2"/>
              </a:lnTo>
              <a:lnTo>
                <a:pt x="18" y="2"/>
              </a:lnTo>
              <a:lnTo>
                <a:pt x="19" y="1"/>
              </a:lnTo>
              <a:lnTo>
                <a:pt x="20" y="1"/>
              </a:lnTo>
              <a:lnTo>
                <a:pt x="22" y="1"/>
              </a:lnTo>
              <a:lnTo>
                <a:pt x="23" y="1"/>
              </a:lnTo>
              <a:lnTo>
                <a:pt x="24" y="1"/>
              </a:lnTo>
              <a:lnTo>
                <a:pt x="25" y="1"/>
              </a:lnTo>
              <a:lnTo>
                <a:pt x="26" y="0"/>
              </a:lnTo>
              <a:lnTo>
                <a:pt x="26" y="1"/>
              </a:lnTo>
              <a:lnTo>
                <a:pt x="26" y="3"/>
              </a:lnTo>
              <a:lnTo>
                <a:pt x="26" y="5"/>
              </a:lnTo>
              <a:lnTo>
                <a:pt x="24" y="5"/>
              </a:lnTo>
              <a:lnTo>
                <a:pt x="23" y="6"/>
              </a:lnTo>
              <a:lnTo>
                <a:pt x="22" y="6"/>
              </a:lnTo>
              <a:lnTo>
                <a:pt x="21" y="6"/>
              </a:lnTo>
              <a:lnTo>
                <a:pt x="20" y="6"/>
              </a:lnTo>
              <a:lnTo>
                <a:pt x="19" y="7"/>
              </a:lnTo>
              <a:lnTo>
                <a:pt x="18" y="7"/>
              </a:lnTo>
              <a:lnTo>
                <a:pt x="16" y="7"/>
              </a:lnTo>
              <a:lnTo>
                <a:pt x="17" y="8"/>
              </a:lnTo>
              <a:lnTo>
                <a:pt x="17" y="9"/>
              </a:lnTo>
              <a:lnTo>
                <a:pt x="18" y="10"/>
              </a:lnTo>
              <a:lnTo>
                <a:pt x="18" y="11"/>
              </a:lnTo>
              <a:lnTo>
                <a:pt x="18" y="12"/>
              </a:lnTo>
              <a:lnTo>
                <a:pt x="19" y="13"/>
              </a:lnTo>
              <a:lnTo>
                <a:pt x="19" y="14"/>
              </a:lnTo>
              <a:lnTo>
                <a:pt x="19" y="15"/>
              </a:lnTo>
              <a:lnTo>
                <a:pt x="20" y="16"/>
              </a:lnTo>
              <a:lnTo>
                <a:pt x="18" y="17"/>
              </a:lnTo>
              <a:lnTo>
                <a:pt x="18" y="18"/>
              </a:lnTo>
              <a:lnTo>
                <a:pt x="17" y="18"/>
              </a:lnTo>
              <a:lnTo>
                <a:pt x="16" y="19"/>
              </a:lnTo>
              <a:lnTo>
                <a:pt x="15" y="19"/>
              </a:lnTo>
              <a:lnTo>
                <a:pt x="16" y="20"/>
              </a:lnTo>
              <a:lnTo>
                <a:pt x="16" y="21"/>
              </a:lnTo>
              <a:lnTo>
                <a:pt x="17" y="22"/>
              </a:lnTo>
              <a:lnTo>
                <a:pt x="18" y="23"/>
              </a:lnTo>
              <a:lnTo>
                <a:pt x="18" y="24"/>
              </a:lnTo>
              <a:lnTo>
                <a:pt x="19" y="25"/>
              </a:lnTo>
              <a:lnTo>
                <a:pt x="19" y="26"/>
              </a:lnTo>
              <a:lnTo>
                <a:pt x="20" y="27"/>
              </a:lnTo>
              <a:lnTo>
                <a:pt x="20" y="28"/>
              </a:lnTo>
              <a:lnTo>
                <a:pt x="21" y="29"/>
              </a:lnTo>
              <a:lnTo>
                <a:pt x="21" y="30"/>
              </a:lnTo>
              <a:lnTo>
                <a:pt x="20" y="31"/>
              </a:lnTo>
              <a:lnTo>
                <a:pt x="19" y="30"/>
              </a:lnTo>
              <a:lnTo>
                <a:pt x="18" y="30"/>
              </a:lnTo>
              <a:lnTo>
                <a:pt x="16" y="31"/>
              </a:lnTo>
              <a:lnTo>
                <a:pt x="15" y="31"/>
              </a:lnTo>
              <a:lnTo>
                <a:pt x="14" y="30"/>
              </a:lnTo>
              <a:lnTo>
                <a:pt x="13" y="30"/>
              </a:lnTo>
              <a:lnTo>
                <a:pt x="11" y="30"/>
              </a:lnTo>
              <a:lnTo>
                <a:pt x="10" y="29"/>
              </a:lnTo>
              <a:lnTo>
                <a:pt x="9" y="29"/>
              </a:lnTo>
              <a:lnTo>
                <a:pt x="8" y="27"/>
              </a:lnTo>
              <a:lnTo>
                <a:pt x="7" y="27"/>
              </a:lnTo>
              <a:lnTo>
                <a:pt x="6" y="25"/>
              </a:lnTo>
              <a:lnTo>
                <a:pt x="5" y="24"/>
              </a:lnTo>
              <a:lnTo>
                <a:pt x="4" y="23"/>
              </a:lnTo>
              <a:lnTo>
                <a:pt x="3" y="22"/>
              </a:lnTo>
              <a:lnTo>
                <a:pt x="3" y="21"/>
              </a:lnTo>
              <a:lnTo>
                <a:pt x="2" y="20"/>
              </a:lnTo>
              <a:lnTo>
                <a:pt x="1" y="19"/>
              </a:lnTo>
              <a:lnTo>
                <a:pt x="1" y="18"/>
              </a:lnTo>
              <a:lnTo>
                <a:pt x="1" y="17"/>
              </a:lnTo>
              <a:lnTo>
                <a:pt x="0" y="16"/>
              </a:lnTo>
              <a:lnTo>
                <a:pt x="0" y="15"/>
              </a:lnTo>
              <a:lnTo>
                <a:pt x="1" y="14"/>
              </a:lnTo>
              <a:lnTo>
                <a:pt x="2" y="13"/>
              </a:lnTo>
              <a:lnTo>
                <a:pt x="1" y="12"/>
              </a:lnTo>
              <a:lnTo>
                <a:pt x="2" y="11"/>
              </a:lnTo>
              <a:lnTo>
                <a:pt x="2" y="10"/>
              </a:lnTo>
              <a:lnTo>
                <a:pt x="2" y="9"/>
              </a:lnTo>
              <a:lnTo>
                <a:pt x="2" y="7"/>
              </a:lnTo>
              <a:lnTo>
                <a:pt x="2" y="6"/>
              </a:lnTo>
              <a:lnTo>
                <a:pt x="1" y="5"/>
              </a:lnTo>
              <a:lnTo>
                <a:pt x="2"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528320</xdr:colOff>
      <xdr:row>17</xdr:row>
      <xdr:rowOff>9525</xdr:rowOff>
    </xdr:from>
    <xdr:to>
      <xdr:col>4</xdr:col>
      <xdr:colOff>264160</xdr:colOff>
      <xdr:row>19</xdr:row>
      <xdr:rowOff>0</xdr:rowOff>
    </xdr:to>
    <xdr:sp>
      <xdr:nvSpPr>
        <xdr:cNvPr id="2185390" name="Freeform 155"/>
        <xdr:cNvSpPr>
          <a:spLocks noEditPoints="1"/>
        </xdr:cNvSpPr>
      </xdr:nvSpPr>
      <xdr:spPr>
        <a:xfrm>
          <a:off x="2712720" y="2713990"/>
          <a:ext cx="386080" cy="295275"/>
        </a:xfrm>
        <a:custGeom>
          <a:avLst/>
          <a:gdLst>
            <a:gd name="txL" fmla="*/ 0 w 38"/>
            <a:gd name="txT" fmla="*/ 0 h 33"/>
            <a:gd name="txR" fmla="*/ 38 w 38"/>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33">
              <a:moveTo>
                <a:pt x="0" y="20"/>
              </a:moveTo>
              <a:lnTo>
                <a:pt x="1" y="20"/>
              </a:lnTo>
              <a:lnTo>
                <a:pt x="1" y="19"/>
              </a:lnTo>
              <a:lnTo>
                <a:pt x="1" y="17"/>
              </a:lnTo>
              <a:lnTo>
                <a:pt x="2" y="17"/>
              </a:lnTo>
              <a:lnTo>
                <a:pt x="2" y="16"/>
              </a:lnTo>
              <a:lnTo>
                <a:pt x="2" y="15"/>
              </a:lnTo>
              <a:lnTo>
                <a:pt x="1" y="15"/>
              </a:lnTo>
              <a:lnTo>
                <a:pt x="1" y="14"/>
              </a:lnTo>
              <a:lnTo>
                <a:pt x="1" y="13"/>
              </a:lnTo>
              <a:lnTo>
                <a:pt x="1" y="12"/>
              </a:lnTo>
              <a:lnTo>
                <a:pt x="1" y="11"/>
              </a:lnTo>
              <a:lnTo>
                <a:pt x="2" y="10"/>
              </a:lnTo>
              <a:lnTo>
                <a:pt x="2" y="9"/>
              </a:lnTo>
              <a:lnTo>
                <a:pt x="3" y="9"/>
              </a:lnTo>
              <a:lnTo>
                <a:pt x="4" y="8"/>
              </a:lnTo>
              <a:lnTo>
                <a:pt x="4" y="6"/>
              </a:lnTo>
              <a:lnTo>
                <a:pt x="6" y="7"/>
              </a:lnTo>
              <a:lnTo>
                <a:pt x="6" y="6"/>
              </a:lnTo>
              <a:lnTo>
                <a:pt x="6" y="5"/>
              </a:lnTo>
              <a:lnTo>
                <a:pt x="6" y="4"/>
              </a:lnTo>
              <a:lnTo>
                <a:pt x="5" y="4"/>
              </a:lnTo>
              <a:lnTo>
                <a:pt x="5" y="3"/>
              </a:lnTo>
              <a:lnTo>
                <a:pt x="6" y="1"/>
              </a:lnTo>
              <a:lnTo>
                <a:pt x="6" y="0"/>
              </a:lnTo>
              <a:lnTo>
                <a:pt x="7" y="0"/>
              </a:lnTo>
              <a:lnTo>
                <a:pt x="8" y="1"/>
              </a:lnTo>
              <a:lnTo>
                <a:pt x="9" y="1"/>
              </a:lnTo>
              <a:lnTo>
                <a:pt x="11" y="2"/>
              </a:lnTo>
              <a:lnTo>
                <a:pt x="13" y="2"/>
              </a:lnTo>
              <a:lnTo>
                <a:pt x="14" y="2"/>
              </a:lnTo>
              <a:lnTo>
                <a:pt x="15" y="3"/>
              </a:lnTo>
              <a:lnTo>
                <a:pt x="17" y="3"/>
              </a:lnTo>
              <a:lnTo>
                <a:pt x="18" y="3"/>
              </a:lnTo>
              <a:lnTo>
                <a:pt x="19" y="3"/>
              </a:lnTo>
              <a:lnTo>
                <a:pt x="21" y="4"/>
              </a:lnTo>
              <a:lnTo>
                <a:pt x="22" y="4"/>
              </a:lnTo>
              <a:lnTo>
                <a:pt x="24" y="5"/>
              </a:lnTo>
              <a:lnTo>
                <a:pt x="25" y="5"/>
              </a:lnTo>
              <a:lnTo>
                <a:pt x="25" y="6"/>
              </a:lnTo>
              <a:lnTo>
                <a:pt x="25" y="7"/>
              </a:lnTo>
              <a:lnTo>
                <a:pt x="24" y="8"/>
              </a:lnTo>
              <a:lnTo>
                <a:pt x="23" y="8"/>
              </a:lnTo>
              <a:lnTo>
                <a:pt x="23" y="10"/>
              </a:lnTo>
              <a:lnTo>
                <a:pt x="23" y="11"/>
              </a:lnTo>
              <a:lnTo>
                <a:pt x="23" y="12"/>
              </a:lnTo>
              <a:lnTo>
                <a:pt x="23" y="13"/>
              </a:lnTo>
              <a:lnTo>
                <a:pt x="23" y="14"/>
              </a:lnTo>
              <a:lnTo>
                <a:pt x="23" y="15"/>
              </a:lnTo>
              <a:lnTo>
                <a:pt x="23" y="16"/>
              </a:lnTo>
              <a:lnTo>
                <a:pt x="24" y="16"/>
              </a:lnTo>
              <a:lnTo>
                <a:pt x="25" y="16"/>
              </a:lnTo>
              <a:lnTo>
                <a:pt x="26" y="16"/>
              </a:lnTo>
              <a:lnTo>
                <a:pt x="28" y="16"/>
              </a:lnTo>
              <a:lnTo>
                <a:pt x="29" y="17"/>
              </a:lnTo>
              <a:lnTo>
                <a:pt x="29" y="16"/>
              </a:lnTo>
              <a:lnTo>
                <a:pt x="30" y="16"/>
              </a:lnTo>
              <a:lnTo>
                <a:pt x="31" y="17"/>
              </a:lnTo>
              <a:lnTo>
                <a:pt x="32" y="16"/>
              </a:lnTo>
              <a:lnTo>
                <a:pt x="33" y="15"/>
              </a:lnTo>
              <a:lnTo>
                <a:pt x="33" y="14"/>
              </a:lnTo>
              <a:lnTo>
                <a:pt x="34" y="13"/>
              </a:lnTo>
              <a:lnTo>
                <a:pt x="34" y="12"/>
              </a:lnTo>
              <a:lnTo>
                <a:pt x="34" y="11"/>
              </a:lnTo>
              <a:lnTo>
                <a:pt x="35" y="12"/>
              </a:lnTo>
              <a:lnTo>
                <a:pt x="36" y="13"/>
              </a:lnTo>
              <a:lnTo>
                <a:pt x="36" y="14"/>
              </a:lnTo>
              <a:lnTo>
                <a:pt x="37" y="15"/>
              </a:lnTo>
              <a:lnTo>
                <a:pt x="36" y="16"/>
              </a:lnTo>
              <a:lnTo>
                <a:pt x="37" y="16"/>
              </a:lnTo>
              <a:lnTo>
                <a:pt x="38" y="17"/>
              </a:lnTo>
              <a:lnTo>
                <a:pt x="38" y="19"/>
              </a:lnTo>
              <a:lnTo>
                <a:pt x="38" y="20"/>
              </a:lnTo>
              <a:lnTo>
                <a:pt x="38" y="21"/>
              </a:lnTo>
              <a:lnTo>
                <a:pt x="37" y="23"/>
              </a:lnTo>
              <a:lnTo>
                <a:pt x="35" y="23"/>
              </a:lnTo>
              <a:lnTo>
                <a:pt x="34" y="23"/>
              </a:lnTo>
              <a:lnTo>
                <a:pt x="33" y="23"/>
              </a:lnTo>
              <a:lnTo>
                <a:pt x="33" y="25"/>
              </a:lnTo>
              <a:lnTo>
                <a:pt x="33" y="26"/>
              </a:lnTo>
              <a:lnTo>
                <a:pt x="33" y="27"/>
              </a:lnTo>
              <a:lnTo>
                <a:pt x="33" y="28"/>
              </a:lnTo>
              <a:lnTo>
                <a:pt x="33" y="29"/>
              </a:lnTo>
              <a:lnTo>
                <a:pt x="32" y="31"/>
              </a:lnTo>
              <a:lnTo>
                <a:pt x="31" y="32"/>
              </a:lnTo>
              <a:lnTo>
                <a:pt x="31" y="33"/>
              </a:lnTo>
              <a:lnTo>
                <a:pt x="29" y="33"/>
              </a:lnTo>
              <a:lnTo>
                <a:pt x="28" y="33"/>
              </a:lnTo>
              <a:lnTo>
                <a:pt x="28" y="32"/>
              </a:lnTo>
              <a:lnTo>
                <a:pt x="28" y="31"/>
              </a:lnTo>
              <a:lnTo>
                <a:pt x="27" y="31"/>
              </a:lnTo>
              <a:lnTo>
                <a:pt x="26" y="31"/>
              </a:lnTo>
              <a:lnTo>
                <a:pt x="25" y="30"/>
              </a:lnTo>
              <a:lnTo>
                <a:pt x="25" y="29"/>
              </a:lnTo>
              <a:lnTo>
                <a:pt x="26" y="28"/>
              </a:lnTo>
              <a:lnTo>
                <a:pt x="25" y="27"/>
              </a:lnTo>
              <a:lnTo>
                <a:pt x="26" y="25"/>
              </a:lnTo>
              <a:lnTo>
                <a:pt x="26" y="24"/>
              </a:lnTo>
              <a:lnTo>
                <a:pt x="25" y="24"/>
              </a:lnTo>
              <a:lnTo>
                <a:pt x="24" y="23"/>
              </a:lnTo>
              <a:lnTo>
                <a:pt x="22" y="23"/>
              </a:lnTo>
              <a:lnTo>
                <a:pt x="22" y="22"/>
              </a:lnTo>
              <a:lnTo>
                <a:pt x="21" y="23"/>
              </a:lnTo>
              <a:lnTo>
                <a:pt x="20" y="22"/>
              </a:lnTo>
              <a:lnTo>
                <a:pt x="19" y="22"/>
              </a:lnTo>
              <a:lnTo>
                <a:pt x="18" y="22"/>
              </a:lnTo>
              <a:lnTo>
                <a:pt x="17" y="22"/>
              </a:lnTo>
              <a:lnTo>
                <a:pt x="16" y="22"/>
              </a:lnTo>
              <a:lnTo>
                <a:pt x="15" y="21"/>
              </a:lnTo>
              <a:lnTo>
                <a:pt x="14" y="21"/>
              </a:lnTo>
              <a:lnTo>
                <a:pt x="14" y="20"/>
              </a:lnTo>
              <a:lnTo>
                <a:pt x="14" y="19"/>
              </a:lnTo>
              <a:lnTo>
                <a:pt x="13" y="18"/>
              </a:lnTo>
              <a:lnTo>
                <a:pt x="12" y="18"/>
              </a:lnTo>
              <a:lnTo>
                <a:pt x="12" y="19"/>
              </a:lnTo>
              <a:lnTo>
                <a:pt x="12" y="20"/>
              </a:lnTo>
              <a:lnTo>
                <a:pt x="10" y="20"/>
              </a:lnTo>
              <a:lnTo>
                <a:pt x="9" y="20"/>
              </a:lnTo>
              <a:lnTo>
                <a:pt x="8" y="21"/>
              </a:lnTo>
              <a:lnTo>
                <a:pt x="7" y="20"/>
              </a:lnTo>
              <a:lnTo>
                <a:pt x="6" y="20"/>
              </a:lnTo>
              <a:lnTo>
                <a:pt x="5" y="20"/>
              </a:lnTo>
              <a:lnTo>
                <a:pt x="5" y="21"/>
              </a:lnTo>
              <a:lnTo>
                <a:pt x="3" y="21"/>
              </a:lnTo>
              <a:lnTo>
                <a:pt x="1" y="21"/>
              </a:lnTo>
              <a:lnTo>
                <a:pt x="0" y="20"/>
              </a:lnTo>
              <a:moveTo>
                <a:pt x="2" y="17"/>
              </a:moveTo>
              <a:lnTo>
                <a:pt x="2" y="17"/>
              </a:lnTo>
              <a:lnTo>
                <a:pt x="1" y="17"/>
              </a:lnTo>
              <a:lnTo>
                <a:pt x="2" y="17"/>
              </a:lnTo>
              <a:moveTo>
                <a:pt x="3" y="8"/>
              </a:moveTo>
              <a:lnTo>
                <a:pt x="4" y="8"/>
              </a:lnTo>
              <a:lnTo>
                <a:pt x="3" y="9"/>
              </a:lnTo>
              <a:lnTo>
                <a:pt x="3" y="8"/>
              </a:lnTo>
              <a:moveTo>
                <a:pt x="1" y="15"/>
              </a:moveTo>
              <a:lnTo>
                <a:pt x="1" y="15"/>
              </a:lnTo>
              <a:lnTo>
                <a:pt x="1" y="14"/>
              </a:lnTo>
              <a:lnTo>
                <a:pt x="1" y="15"/>
              </a:lnTo>
              <a:moveTo>
                <a:pt x="2" y="9"/>
              </a:moveTo>
              <a:lnTo>
                <a:pt x="2" y="9"/>
              </a:lnTo>
              <a:lnTo>
                <a:pt x="2" y="10"/>
              </a:lnTo>
              <a:lnTo>
                <a:pt x="2" y="9"/>
              </a:lnTo>
              <a:lnTo>
                <a:pt x="3" y="9"/>
              </a:lnTo>
              <a:lnTo>
                <a:pt x="2" y="9"/>
              </a:lnTo>
              <a:moveTo>
                <a:pt x="2" y="16"/>
              </a:moveTo>
              <a:lnTo>
                <a:pt x="2" y="16"/>
              </a:lnTo>
              <a:moveTo>
                <a:pt x="4" y="6"/>
              </a:moveTo>
              <a:lnTo>
                <a:pt x="5" y="6"/>
              </a:lnTo>
              <a:lnTo>
                <a:pt x="6" y="6"/>
              </a:lnTo>
              <a:lnTo>
                <a:pt x="6" y="7"/>
              </a:lnTo>
              <a:lnTo>
                <a:pt x="4" y="6"/>
              </a:lnTo>
              <a:moveTo>
                <a:pt x="6" y="5"/>
              </a:moveTo>
              <a:lnTo>
                <a:pt x="6" y="4"/>
              </a:lnTo>
              <a:lnTo>
                <a:pt x="6" y="5"/>
              </a:lnTo>
              <a:lnTo>
                <a:pt x="6" y="6"/>
              </a:lnTo>
              <a:lnTo>
                <a:pt x="6" y="5"/>
              </a:lnTo>
              <a:moveTo>
                <a:pt x="1" y="12"/>
              </a:moveTo>
              <a:lnTo>
                <a:pt x="1" y="13"/>
              </a:lnTo>
              <a:lnTo>
                <a:pt x="1" y="14"/>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30480</xdr:colOff>
      <xdr:row>15</xdr:row>
      <xdr:rowOff>114300</xdr:rowOff>
    </xdr:from>
    <xdr:to>
      <xdr:col>4</xdr:col>
      <xdr:colOff>416560</xdr:colOff>
      <xdr:row>18</xdr:row>
      <xdr:rowOff>9525</xdr:rowOff>
    </xdr:to>
    <xdr:sp>
      <xdr:nvSpPr>
        <xdr:cNvPr id="2185391" name="Freeform 156"/>
        <xdr:cNvSpPr/>
      </xdr:nvSpPr>
      <xdr:spPr>
        <a:xfrm>
          <a:off x="2865120" y="2513965"/>
          <a:ext cx="386080" cy="352425"/>
        </a:xfrm>
        <a:custGeom>
          <a:avLst/>
          <a:gdLst>
            <a:gd name="txL" fmla="*/ 0 w 38"/>
            <a:gd name="txT" fmla="*/ 0 h 39"/>
            <a:gd name="txR" fmla="*/ 38 w 38"/>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39">
              <a:moveTo>
                <a:pt x="0" y="24"/>
              </a:moveTo>
              <a:lnTo>
                <a:pt x="1" y="23"/>
              </a:lnTo>
              <a:lnTo>
                <a:pt x="1" y="22"/>
              </a:lnTo>
              <a:lnTo>
                <a:pt x="2" y="21"/>
              </a:lnTo>
              <a:lnTo>
                <a:pt x="4" y="19"/>
              </a:lnTo>
              <a:lnTo>
                <a:pt x="4" y="18"/>
              </a:lnTo>
              <a:lnTo>
                <a:pt x="5" y="17"/>
              </a:lnTo>
              <a:lnTo>
                <a:pt x="6" y="17"/>
              </a:lnTo>
              <a:lnTo>
                <a:pt x="7" y="16"/>
              </a:lnTo>
              <a:lnTo>
                <a:pt x="8" y="16"/>
              </a:lnTo>
              <a:lnTo>
                <a:pt x="10" y="16"/>
              </a:lnTo>
              <a:lnTo>
                <a:pt x="8" y="15"/>
              </a:lnTo>
              <a:lnTo>
                <a:pt x="7" y="14"/>
              </a:lnTo>
              <a:lnTo>
                <a:pt x="7" y="13"/>
              </a:lnTo>
              <a:lnTo>
                <a:pt x="6" y="12"/>
              </a:lnTo>
              <a:lnTo>
                <a:pt x="6" y="11"/>
              </a:lnTo>
              <a:lnTo>
                <a:pt x="8" y="11"/>
              </a:lnTo>
              <a:lnTo>
                <a:pt x="8" y="10"/>
              </a:lnTo>
              <a:lnTo>
                <a:pt x="9" y="9"/>
              </a:lnTo>
              <a:lnTo>
                <a:pt x="10" y="9"/>
              </a:lnTo>
              <a:lnTo>
                <a:pt x="10" y="8"/>
              </a:lnTo>
              <a:lnTo>
                <a:pt x="11" y="7"/>
              </a:lnTo>
              <a:lnTo>
                <a:pt x="12" y="6"/>
              </a:lnTo>
              <a:lnTo>
                <a:pt x="11" y="5"/>
              </a:lnTo>
              <a:lnTo>
                <a:pt x="11" y="4"/>
              </a:lnTo>
              <a:lnTo>
                <a:pt x="11" y="3"/>
              </a:lnTo>
              <a:lnTo>
                <a:pt x="10" y="2"/>
              </a:lnTo>
              <a:lnTo>
                <a:pt x="11" y="2"/>
              </a:lnTo>
              <a:lnTo>
                <a:pt x="13" y="2"/>
              </a:lnTo>
              <a:lnTo>
                <a:pt x="14" y="3"/>
              </a:lnTo>
              <a:lnTo>
                <a:pt x="15" y="3"/>
              </a:lnTo>
              <a:lnTo>
                <a:pt x="16" y="3"/>
              </a:lnTo>
              <a:lnTo>
                <a:pt x="17" y="3"/>
              </a:lnTo>
              <a:lnTo>
                <a:pt x="18" y="4"/>
              </a:lnTo>
              <a:lnTo>
                <a:pt x="19" y="3"/>
              </a:lnTo>
              <a:lnTo>
                <a:pt x="20" y="3"/>
              </a:lnTo>
              <a:lnTo>
                <a:pt x="21" y="3"/>
              </a:lnTo>
              <a:lnTo>
                <a:pt x="22" y="3"/>
              </a:lnTo>
              <a:lnTo>
                <a:pt x="23" y="2"/>
              </a:lnTo>
              <a:lnTo>
                <a:pt x="24" y="2"/>
              </a:lnTo>
              <a:lnTo>
                <a:pt x="25" y="2"/>
              </a:lnTo>
              <a:lnTo>
                <a:pt x="26" y="1"/>
              </a:lnTo>
              <a:lnTo>
                <a:pt x="27" y="1"/>
              </a:lnTo>
              <a:lnTo>
                <a:pt x="29" y="0"/>
              </a:lnTo>
              <a:lnTo>
                <a:pt x="28" y="1"/>
              </a:lnTo>
              <a:lnTo>
                <a:pt x="28" y="3"/>
              </a:lnTo>
              <a:lnTo>
                <a:pt x="28" y="4"/>
              </a:lnTo>
              <a:lnTo>
                <a:pt x="27" y="5"/>
              </a:lnTo>
              <a:lnTo>
                <a:pt x="27" y="6"/>
              </a:lnTo>
              <a:lnTo>
                <a:pt x="27" y="7"/>
              </a:lnTo>
              <a:lnTo>
                <a:pt x="27" y="8"/>
              </a:lnTo>
              <a:lnTo>
                <a:pt x="27" y="9"/>
              </a:lnTo>
              <a:lnTo>
                <a:pt x="26" y="10"/>
              </a:lnTo>
              <a:lnTo>
                <a:pt x="26" y="11"/>
              </a:lnTo>
              <a:lnTo>
                <a:pt x="26" y="12"/>
              </a:lnTo>
              <a:lnTo>
                <a:pt x="25" y="14"/>
              </a:lnTo>
              <a:lnTo>
                <a:pt x="27" y="13"/>
              </a:lnTo>
              <a:lnTo>
                <a:pt x="28" y="13"/>
              </a:lnTo>
              <a:lnTo>
                <a:pt x="29" y="14"/>
              </a:lnTo>
              <a:lnTo>
                <a:pt x="29" y="15"/>
              </a:lnTo>
              <a:lnTo>
                <a:pt x="30" y="17"/>
              </a:lnTo>
              <a:lnTo>
                <a:pt x="30" y="18"/>
              </a:lnTo>
              <a:lnTo>
                <a:pt x="31" y="19"/>
              </a:lnTo>
              <a:lnTo>
                <a:pt x="32" y="20"/>
              </a:lnTo>
              <a:lnTo>
                <a:pt x="33" y="20"/>
              </a:lnTo>
              <a:lnTo>
                <a:pt x="34" y="20"/>
              </a:lnTo>
              <a:lnTo>
                <a:pt x="36" y="20"/>
              </a:lnTo>
              <a:lnTo>
                <a:pt x="36" y="21"/>
              </a:lnTo>
              <a:lnTo>
                <a:pt x="36" y="23"/>
              </a:lnTo>
              <a:lnTo>
                <a:pt x="36" y="24"/>
              </a:lnTo>
              <a:lnTo>
                <a:pt x="37" y="24"/>
              </a:lnTo>
              <a:lnTo>
                <a:pt x="38" y="25"/>
              </a:lnTo>
              <a:lnTo>
                <a:pt x="37" y="26"/>
              </a:lnTo>
              <a:lnTo>
                <a:pt x="36" y="26"/>
              </a:lnTo>
              <a:lnTo>
                <a:pt x="35" y="25"/>
              </a:lnTo>
              <a:lnTo>
                <a:pt x="34" y="25"/>
              </a:lnTo>
              <a:lnTo>
                <a:pt x="33" y="24"/>
              </a:lnTo>
              <a:lnTo>
                <a:pt x="32" y="24"/>
              </a:lnTo>
              <a:lnTo>
                <a:pt x="31" y="25"/>
              </a:lnTo>
              <a:lnTo>
                <a:pt x="30" y="25"/>
              </a:lnTo>
              <a:lnTo>
                <a:pt x="29" y="26"/>
              </a:lnTo>
              <a:lnTo>
                <a:pt x="29" y="28"/>
              </a:lnTo>
              <a:lnTo>
                <a:pt x="29" y="29"/>
              </a:lnTo>
              <a:lnTo>
                <a:pt x="29" y="30"/>
              </a:lnTo>
              <a:lnTo>
                <a:pt x="30" y="31"/>
              </a:lnTo>
              <a:lnTo>
                <a:pt x="30" y="32"/>
              </a:lnTo>
              <a:lnTo>
                <a:pt x="30" y="33"/>
              </a:lnTo>
              <a:lnTo>
                <a:pt x="29" y="33"/>
              </a:lnTo>
              <a:lnTo>
                <a:pt x="28" y="33"/>
              </a:lnTo>
              <a:lnTo>
                <a:pt x="27" y="32"/>
              </a:lnTo>
              <a:lnTo>
                <a:pt x="26" y="32"/>
              </a:lnTo>
              <a:lnTo>
                <a:pt x="25" y="32"/>
              </a:lnTo>
              <a:lnTo>
                <a:pt x="24" y="31"/>
              </a:lnTo>
              <a:lnTo>
                <a:pt x="22" y="31"/>
              </a:lnTo>
              <a:lnTo>
                <a:pt x="21" y="31"/>
              </a:lnTo>
              <a:lnTo>
                <a:pt x="21" y="32"/>
              </a:lnTo>
              <a:lnTo>
                <a:pt x="22" y="33"/>
              </a:lnTo>
              <a:lnTo>
                <a:pt x="23" y="34"/>
              </a:lnTo>
              <a:lnTo>
                <a:pt x="23" y="35"/>
              </a:lnTo>
              <a:lnTo>
                <a:pt x="24" y="36"/>
              </a:lnTo>
              <a:lnTo>
                <a:pt x="23" y="37"/>
              </a:lnTo>
              <a:lnTo>
                <a:pt x="23" y="38"/>
              </a:lnTo>
              <a:lnTo>
                <a:pt x="22" y="38"/>
              </a:lnTo>
              <a:lnTo>
                <a:pt x="21" y="38"/>
              </a:lnTo>
              <a:lnTo>
                <a:pt x="22" y="37"/>
              </a:lnTo>
              <a:lnTo>
                <a:pt x="21" y="36"/>
              </a:lnTo>
              <a:lnTo>
                <a:pt x="21" y="35"/>
              </a:lnTo>
              <a:lnTo>
                <a:pt x="20" y="34"/>
              </a:lnTo>
              <a:lnTo>
                <a:pt x="19" y="33"/>
              </a:lnTo>
              <a:lnTo>
                <a:pt x="19" y="34"/>
              </a:lnTo>
              <a:lnTo>
                <a:pt x="19" y="35"/>
              </a:lnTo>
              <a:lnTo>
                <a:pt x="18" y="36"/>
              </a:lnTo>
              <a:lnTo>
                <a:pt x="18" y="37"/>
              </a:lnTo>
              <a:lnTo>
                <a:pt x="17" y="38"/>
              </a:lnTo>
              <a:lnTo>
                <a:pt x="16" y="39"/>
              </a:lnTo>
              <a:lnTo>
                <a:pt x="15" y="38"/>
              </a:lnTo>
              <a:lnTo>
                <a:pt x="14" y="38"/>
              </a:lnTo>
              <a:lnTo>
                <a:pt x="14" y="39"/>
              </a:lnTo>
              <a:lnTo>
                <a:pt x="13" y="38"/>
              </a:lnTo>
              <a:lnTo>
                <a:pt x="11" y="38"/>
              </a:lnTo>
              <a:lnTo>
                <a:pt x="10" y="38"/>
              </a:lnTo>
              <a:lnTo>
                <a:pt x="9" y="38"/>
              </a:lnTo>
              <a:lnTo>
                <a:pt x="8" y="38"/>
              </a:lnTo>
              <a:lnTo>
                <a:pt x="8" y="37"/>
              </a:lnTo>
              <a:lnTo>
                <a:pt x="8" y="36"/>
              </a:lnTo>
              <a:lnTo>
                <a:pt x="8" y="35"/>
              </a:lnTo>
              <a:lnTo>
                <a:pt x="8" y="34"/>
              </a:lnTo>
              <a:lnTo>
                <a:pt x="8" y="33"/>
              </a:lnTo>
              <a:lnTo>
                <a:pt x="8" y="32"/>
              </a:lnTo>
              <a:lnTo>
                <a:pt x="8" y="30"/>
              </a:lnTo>
              <a:lnTo>
                <a:pt x="9" y="30"/>
              </a:lnTo>
              <a:lnTo>
                <a:pt x="10" y="29"/>
              </a:lnTo>
              <a:lnTo>
                <a:pt x="10" y="28"/>
              </a:lnTo>
              <a:lnTo>
                <a:pt x="10" y="27"/>
              </a:lnTo>
              <a:lnTo>
                <a:pt x="9" y="27"/>
              </a:lnTo>
              <a:lnTo>
                <a:pt x="7" y="26"/>
              </a:lnTo>
              <a:lnTo>
                <a:pt x="6" y="26"/>
              </a:lnTo>
              <a:lnTo>
                <a:pt x="4" y="25"/>
              </a:lnTo>
              <a:lnTo>
                <a:pt x="3" y="25"/>
              </a:lnTo>
              <a:lnTo>
                <a:pt x="2" y="25"/>
              </a:lnTo>
              <a:lnTo>
                <a:pt x="0" y="25"/>
              </a:lnTo>
              <a:lnTo>
                <a:pt x="0"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619760</xdr:colOff>
      <xdr:row>17</xdr:row>
      <xdr:rowOff>38100</xdr:rowOff>
    </xdr:from>
    <xdr:to>
      <xdr:col>5</xdr:col>
      <xdr:colOff>304800</xdr:colOff>
      <xdr:row>19</xdr:row>
      <xdr:rowOff>85725</xdr:rowOff>
    </xdr:to>
    <xdr:sp>
      <xdr:nvSpPr>
        <xdr:cNvPr id="2185392" name="Freeform 157"/>
        <xdr:cNvSpPr/>
      </xdr:nvSpPr>
      <xdr:spPr>
        <a:xfrm>
          <a:off x="3454400" y="2742565"/>
          <a:ext cx="335280" cy="352425"/>
        </a:xfrm>
        <a:custGeom>
          <a:avLst/>
          <a:gdLst>
            <a:gd name="txL" fmla="*/ 0 w 33"/>
            <a:gd name="txT" fmla="*/ 0 h 39"/>
            <a:gd name="txR" fmla="*/ 33 w 33"/>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39">
              <a:moveTo>
                <a:pt x="1" y="15"/>
              </a:moveTo>
              <a:lnTo>
                <a:pt x="2" y="14"/>
              </a:lnTo>
              <a:lnTo>
                <a:pt x="2" y="12"/>
              </a:lnTo>
              <a:lnTo>
                <a:pt x="3" y="12"/>
              </a:lnTo>
              <a:lnTo>
                <a:pt x="4" y="12"/>
              </a:lnTo>
              <a:lnTo>
                <a:pt x="5" y="12"/>
              </a:lnTo>
              <a:lnTo>
                <a:pt x="7" y="12"/>
              </a:lnTo>
              <a:lnTo>
                <a:pt x="8" y="11"/>
              </a:lnTo>
              <a:lnTo>
                <a:pt x="9" y="11"/>
              </a:lnTo>
              <a:lnTo>
                <a:pt x="10" y="10"/>
              </a:lnTo>
              <a:lnTo>
                <a:pt x="11" y="9"/>
              </a:lnTo>
              <a:lnTo>
                <a:pt x="12" y="8"/>
              </a:lnTo>
              <a:lnTo>
                <a:pt x="13" y="7"/>
              </a:lnTo>
              <a:lnTo>
                <a:pt x="14" y="6"/>
              </a:lnTo>
              <a:lnTo>
                <a:pt x="15" y="6"/>
              </a:lnTo>
              <a:lnTo>
                <a:pt x="16" y="6"/>
              </a:lnTo>
              <a:lnTo>
                <a:pt x="17" y="6"/>
              </a:lnTo>
              <a:lnTo>
                <a:pt x="18" y="6"/>
              </a:lnTo>
              <a:lnTo>
                <a:pt x="20" y="5"/>
              </a:lnTo>
              <a:lnTo>
                <a:pt x="21" y="4"/>
              </a:lnTo>
              <a:lnTo>
                <a:pt x="22" y="4"/>
              </a:lnTo>
              <a:lnTo>
                <a:pt x="23" y="4"/>
              </a:lnTo>
              <a:lnTo>
                <a:pt x="24" y="3"/>
              </a:lnTo>
              <a:lnTo>
                <a:pt x="26" y="2"/>
              </a:lnTo>
              <a:lnTo>
                <a:pt x="27" y="1"/>
              </a:lnTo>
              <a:lnTo>
                <a:pt x="28" y="0"/>
              </a:lnTo>
              <a:lnTo>
                <a:pt x="29" y="1"/>
              </a:lnTo>
              <a:lnTo>
                <a:pt x="31" y="2"/>
              </a:lnTo>
              <a:lnTo>
                <a:pt x="31" y="3"/>
              </a:lnTo>
              <a:lnTo>
                <a:pt x="32" y="5"/>
              </a:lnTo>
              <a:lnTo>
                <a:pt x="33" y="6"/>
              </a:lnTo>
              <a:lnTo>
                <a:pt x="33" y="7"/>
              </a:lnTo>
              <a:lnTo>
                <a:pt x="33" y="8"/>
              </a:lnTo>
              <a:lnTo>
                <a:pt x="32" y="9"/>
              </a:lnTo>
              <a:lnTo>
                <a:pt x="31" y="9"/>
              </a:lnTo>
              <a:lnTo>
                <a:pt x="30" y="9"/>
              </a:lnTo>
              <a:lnTo>
                <a:pt x="29" y="9"/>
              </a:lnTo>
              <a:lnTo>
                <a:pt x="28" y="9"/>
              </a:lnTo>
              <a:lnTo>
                <a:pt x="27" y="8"/>
              </a:lnTo>
              <a:lnTo>
                <a:pt x="26" y="9"/>
              </a:lnTo>
              <a:lnTo>
                <a:pt x="25" y="10"/>
              </a:lnTo>
              <a:lnTo>
                <a:pt x="24" y="10"/>
              </a:lnTo>
              <a:lnTo>
                <a:pt x="23" y="11"/>
              </a:lnTo>
              <a:lnTo>
                <a:pt x="22" y="11"/>
              </a:lnTo>
              <a:lnTo>
                <a:pt x="22" y="12"/>
              </a:lnTo>
              <a:lnTo>
                <a:pt x="23" y="13"/>
              </a:lnTo>
              <a:lnTo>
                <a:pt x="24" y="14"/>
              </a:lnTo>
              <a:lnTo>
                <a:pt x="25" y="15"/>
              </a:lnTo>
              <a:lnTo>
                <a:pt x="26" y="16"/>
              </a:lnTo>
              <a:lnTo>
                <a:pt x="27" y="16"/>
              </a:lnTo>
              <a:lnTo>
                <a:pt x="28" y="16"/>
              </a:lnTo>
              <a:lnTo>
                <a:pt x="28" y="18"/>
              </a:lnTo>
              <a:lnTo>
                <a:pt x="27" y="19"/>
              </a:lnTo>
              <a:lnTo>
                <a:pt x="28" y="21"/>
              </a:lnTo>
              <a:lnTo>
                <a:pt x="28" y="22"/>
              </a:lnTo>
              <a:lnTo>
                <a:pt x="28" y="23"/>
              </a:lnTo>
              <a:lnTo>
                <a:pt x="28" y="24"/>
              </a:lnTo>
              <a:lnTo>
                <a:pt x="28" y="25"/>
              </a:lnTo>
              <a:lnTo>
                <a:pt x="30" y="25"/>
              </a:lnTo>
              <a:lnTo>
                <a:pt x="31" y="25"/>
              </a:lnTo>
              <a:lnTo>
                <a:pt x="31" y="26"/>
              </a:lnTo>
              <a:lnTo>
                <a:pt x="31" y="27"/>
              </a:lnTo>
              <a:lnTo>
                <a:pt x="32" y="28"/>
              </a:lnTo>
              <a:lnTo>
                <a:pt x="32" y="30"/>
              </a:lnTo>
              <a:lnTo>
                <a:pt x="33" y="30"/>
              </a:lnTo>
              <a:lnTo>
                <a:pt x="33" y="31"/>
              </a:lnTo>
              <a:lnTo>
                <a:pt x="33" y="32"/>
              </a:lnTo>
              <a:lnTo>
                <a:pt x="31" y="34"/>
              </a:lnTo>
              <a:lnTo>
                <a:pt x="30" y="35"/>
              </a:lnTo>
              <a:lnTo>
                <a:pt x="29" y="36"/>
              </a:lnTo>
              <a:lnTo>
                <a:pt x="28" y="37"/>
              </a:lnTo>
              <a:lnTo>
                <a:pt x="27" y="38"/>
              </a:lnTo>
              <a:lnTo>
                <a:pt x="26" y="39"/>
              </a:lnTo>
              <a:lnTo>
                <a:pt x="24" y="39"/>
              </a:lnTo>
              <a:lnTo>
                <a:pt x="23" y="39"/>
              </a:lnTo>
              <a:lnTo>
                <a:pt x="22" y="38"/>
              </a:lnTo>
              <a:lnTo>
                <a:pt x="21" y="38"/>
              </a:lnTo>
              <a:lnTo>
                <a:pt x="20" y="38"/>
              </a:lnTo>
              <a:lnTo>
                <a:pt x="20" y="37"/>
              </a:lnTo>
              <a:lnTo>
                <a:pt x="19" y="37"/>
              </a:lnTo>
              <a:lnTo>
                <a:pt x="18" y="37"/>
              </a:lnTo>
              <a:lnTo>
                <a:pt x="17" y="37"/>
              </a:lnTo>
              <a:lnTo>
                <a:pt x="15" y="38"/>
              </a:lnTo>
              <a:lnTo>
                <a:pt x="14" y="38"/>
              </a:lnTo>
              <a:lnTo>
                <a:pt x="13" y="39"/>
              </a:lnTo>
              <a:lnTo>
                <a:pt x="12" y="39"/>
              </a:lnTo>
              <a:lnTo>
                <a:pt x="11" y="39"/>
              </a:lnTo>
              <a:lnTo>
                <a:pt x="10" y="38"/>
              </a:lnTo>
              <a:lnTo>
                <a:pt x="11" y="37"/>
              </a:lnTo>
              <a:lnTo>
                <a:pt x="12" y="36"/>
              </a:lnTo>
              <a:lnTo>
                <a:pt x="12" y="35"/>
              </a:lnTo>
              <a:lnTo>
                <a:pt x="12" y="34"/>
              </a:lnTo>
              <a:lnTo>
                <a:pt x="13" y="33"/>
              </a:lnTo>
              <a:lnTo>
                <a:pt x="13" y="32"/>
              </a:lnTo>
              <a:lnTo>
                <a:pt x="14" y="32"/>
              </a:lnTo>
              <a:lnTo>
                <a:pt x="14" y="31"/>
              </a:lnTo>
              <a:lnTo>
                <a:pt x="14" y="29"/>
              </a:lnTo>
              <a:lnTo>
                <a:pt x="14" y="28"/>
              </a:lnTo>
              <a:lnTo>
                <a:pt x="14" y="27"/>
              </a:lnTo>
              <a:lnTo>
                <a:pt x="13" y="27"/>
              </a:lnTo>
              <a:lnTo>
                <a:pt x="12" y="26"/>
              </a:lnTo>
              <a:lnTo>
                <a:pt x="11" y="26"/>
              </a:lnTo>
              <a:lnTo>
                <a:pt x="10" y="26"/>
              </a:lnTo>
              <a:lnTo>
                <a:pt x="9" y="26"/>
              </a:lnTo>
              <a:lnTo>
                <a:pt x="8" y="26"/>
              </a:lnTo>
              <a:lnTo>
                <a:pt x="7" y="27"/>
              </a:lnTo>
              <a:lnTo>
                <a:pt x="6" y="27"/>
              </a:lnTo>
              <a:lnTo>
                <a:pt x="5" y="28"/>
              </a:lnTo>
              <a:lnTo>
                <a:pt x="4" y="28"/>
              </a:lnTo>
              <a:lnTo>
                <a:pt x="3" y="28"/>
              </a:lnTo>
              <a:lnTo>
                <a:pt x="2" y="27"/>
              </a:lnTo>
              <a:lnTo>
                <a:pt x="2" y="26"/>
              </a:lnTo>
              <a:lnTo>
                <a:pt x="2" y="24"/>
              </a:lnTo>
              <a:lnTo>
                <a:pt x="2" y="23"/>
              </a:lnTo>
              <a:lnTo>
                <a:pt x="2" y="22"/>
              </a:lnTo>
              <a:lnTo>
                <a:pt x="2" y="21"/>
              </a:lnTo>
              <a:lnTo>
                <a:pt x="2" y="20"/>
              </a:lnTo>
              <a:lnTo>
                <a:pt x="1" y="19"/>
              </a:lnTo>
              <a:lnTo>
                <a:pt x="1" y="18"/>
              </a:lnTo>
              <a:lnTo>
                <a:pt x="0" y="15"/>
              </a:lnTo>
              <a:lnTo>
                <a:pt x="1" y="1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193040</xdr:colOff>
      <xdr:row>18</xdr:row>
      <xdr:rowOff>47625</xdr:rowOff>
    </xdr:from>
    <xdr:to>
      <xdr:col>4</xdr:col>
      <xdr:colOff>426720</xdr:colOff>
      <xdr:row>19</xdr:row>
      <xdr:rowOff>152400</xdr:rowOff>
    </xdr:to>
    <xdr:sp>
      <xdr:nvSpPr>
        <xdr:cNvPr id="2185393" name="Freeform 158"/>
        <xdr:cNvSpPr/>
      </xdr:nvSpPr>
      <xdr:spPr>
        <a:xfrm>
          <a:off x="3027680" y="2904490"/>
          <a:ext cx="233680" cy="257175"/>
        </a:xfrm>
        <a:custGeom>
          <a:avLst/>
          <a:gdLst>
            <a:gd name="txL" fmla="*/ 0 w 23"/>
            <a:gd name="txT" fmla="*/ 0 h 29"/>
            <a:gd name="txR" fmla="*/ 23 w 23"/>
            <a:gd name="txB" fmla="*/ 29 h 2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29">
              <a:moveTo>
                <a:pt x="0" y="11"/>
              </a:moveTo>
              <a:lnTo>
                <a:pt x="0" y="11"/>
              </a:lnTo>
              <a:lnTo>
                <a:pt x="1" y="10"/>
              </a:lnTo>
              <a:lnTo>
                <a:pt x="2" y="8"/>
              </a:lnTo>
              <a:lnTo>
                <a:pt x="2" y="7"/>
              </a:lnTo>
              <a:lnTo>
                <a:pt x="2" y="6"/>
              </a:lnTo>
              <a:lnTo>
                <a:pt x="2" y="5"/>
              </a:lnTo>
              <a:lnTo>
                <a:pt x="2" y="4"/>
              </a:lnTo>
              <a:lnTo>
                <a:pt x="2" y="2"/>
              </a:lnTo>
              <a:lnTo>
                <a:pt x="3" y="2"/>
              </a:lnTo>
              <a:lnTo>
                <a:pt x="4" y="2"/>
              </a:lnTo>
              <a:lnTo>
                <a:pt x="6" y="2"/>
              </a:lnTo>
              <a:lnTo>
                <a:pt x="7" y="2"/>
              </a:lnTo>
              <a:lnTo>
                <a:pt x="8" y="2"/>
              </a:lnTo>
              <a:lnTo>
                <a:pt x="9" y="2"/>
              </a:lnTo>
              <a:lnTo>
                <a:pt x="10" y="1"/>
              </a:lnTo>
              <a:lnTo>
                <a:pt x="11" y="1"/>
              </a:lnTo>
              <a:lnTo>
                <a:pt x="12" y="1"/>
              </a:lnTo>
              <a:lnTo>
                <a:pt x="13" y="0"/>
              </a:lnTo>
              <a:lnTo>
                <a:pt x="14" y="1"/>
              </a:lnTo>
              <a:lnTo>
                <a:pt x="15" y="1"/>
              </a:lnTo>
              <a:lnTo>
                <a:pt x="16" y="0"/>
              </a:lnTo>
              <a:lnTo>
                <a:pt x="17" y="0"/>
              </a:lnTo>
              <a:lnTo>
                <a:pt x="17" y="2"/>
              </a:lnTo>
              <a:lnTo>
                <a:pt x="17" y="3"/>
              </a:lnTo>
              <a:lnTo>
                <a:pt x="18" y="4"/>
              </a:lnTo>
              <a:lnTo>
                <a:pt x="18" y="5"/>
              </a:lnTo>
              <a:lnTo>
                <a:pt x="18" y="6"/>
              </a:lnTo>
              <a:lnTo>
                <a:pt x="19" y="7"/>
              </a:lnTo>
              <a:lnTo>
                <a:pt x="19" y="8"/>
              </a:lnTo>
              <a:lnTo>
                <a:pt x="20" y="10"/>
              </a:lnTo>
              <a:lnTo>
                <a:pt x="20" y="11"/>
              </a:lnTo>
              <a:lnTo>
                <a:pt x="20" y="12"/>
              </a:lnTo>
              <a:lnTo>
                <a:pt x="21" y="13"/>
              </a:lnTo>
              <a:lnTo>
                <a:pt x="21" y="14"/>
              </a:lnTo>
              <a:lnTo>
                <a:pt x="21" y="15"/>
              </a:lnTo>
              <a:lnTo>
                <a:pt x="21" y="16"/>
              </a:lnTo>
              <a:lnTo>
                <a:pt x="21" y="17"/>
              </a:lnTo>
              <a:lnTo>
                <a:pt x="21" y="18"/>
              </a:lnTo>
              <a:lnTo>
                <a:pt x="22" y="19"/>
              </a:lnTo>
              <a:lnTo>
                <a:pt x="22" y="20"/>
              </a:lnTo>
              <a:lnTo>
                <a:pt x="22" y="21"/>
              </a:lnTo>
              <a:lnTo>
                <a:pt x="23" y="23"/>
              </a:lnTo>
              <a:lnTo>
                <a:pt x="22" y="24"/>
              </a:lnTo>
              <a:lnTo>
                <a:pt x="22" y="25"/>
              </a:lnTo>
              <a:lnTo>
                <a:pt x="21" y="26"/>
              </a:lnTo>
              <a:lnTo>
                <a:pt x="20" y="26"/>
              </a:lnTo>
              <a:lnTo>
                <a:pt x="18" y="26"/>
              </a:lnTo>
              <a:lnTo>
                <a:pt x="17" y="27"/>
              </a:lnTo>
              <a:lnTo>
                <a:pt x="16" y="27"/>
              </a:lnTo>
              <a:lnTo>
                <a:pt x="15" y="27"/>
              </a:lnTo>
              <a:lnTo>
                <a:pt x="14" y="28"/>
              </a:lnTo>
              <a:lnTo>
                <a:pt x="13" y="28"/>
              </a:lnTo>
              <a:lnTo>
                <a:pt x="12" y="28"/>
              </a:lnTo>
              <a:lnTo>
                <a:pt x="10" y="29"/>
              </a:lnTo>
              <a:lnTo>
                <a:pt x="8" y="29"/>
              </a:lnTo>
              <a:lnTo>
                <a:pt x="7" y="29"/>
              </a:lnTo>
              <a:lnTo>
                <a:pt x="6" y="28"/>
              </a:lnTo>
              <a:lnTo>
                <a:pt x="5" y="28"/>
              </a:lnTo>
              <a:lnTo>
                <a:pt x="4" y="29"/>
              </a:lnTo>
              <a:lnTo>
                <a:pt x="3" y="29"/>
              </a:lnTo>
              <a:lnTo>
                <a:pt x="1" y="29"/>
              </a:lnTo>
              <a:lnTo>
                <a:pt x="0" y="28"/>
              </a:lnTo>
              <a:lnTo>
                <a:pt x="1" y="27"/>
              </a:lnTo>
              <a:lnTo>
                <a:pt x="2" y="27"/>
              </a:lnTo>
              <a:lnTo>
                <a:pt x="2" y="25"/>
              </a:lnTo>
              <a:lnTo>
                <a:pt x="1" y="25"/>
              </a:lnTo>
              <a:lnTo>
                <a:pt x="1" y="24"/>
              </a:lnTo>
              <a:lnTo>
                <a:pt x="2" y="24"/>
              </a:lnTo>
              <a:lnTo>
                <a:pt x="3" y="22"/>
              </a:lnTo>
              <a:lnTo>
                <a:pt x="3" y="21"/>
              </a:lnTo>
              <a:lnTo>
                <a:pt x="2" y="21"/>
              </a:lnTo>
              <a:lnTo>
                <a:pt x="2" y="19"/>
              </a:lnTo>
              <a:lnTo>
                <a:pt x="3" y="18"/>
              </a:lnTo>
              <a:lnTo>
                <a:pt x="3" y="17"/>
              </a:lnTo>
              <a:lnTo>
                <a:pt x="3" y="16"/>
              </a:lnTo>
              <a:lnTo>
                <a:pt x="2" y="15"/>
              </a:lnTo>
              <a:lnTo>
                <a:pt x="2" y="14"/>
              </a:lnTo>
              <a:lnTo>
                <a:pt x="1" y="13"/>
              </a:lnTo>
              <a:lnTo>
                <a:pt x="0" y="12"/>
              </a:lnTo>
              <a:lnTo>
                <a:pt x="0"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508000</xdr:colOff>
      <xdr:row>18</xdr:row>
      <xdr:rowOff>19050</xdr:rowOff>
    </xdr:from>
    <xdr:to>
      <xdr:col>4</xdr:col>
      <xdr:colOff>142240</xdr:colOff>
      <xdr:row>19</xdr:row>
      <xdr:rowOff>104775</xdr:rowOff>
    </xdr:to>
    <xdr:sp>
      <xdr:nvSpPr>
        <xdr:cNvPr id="2185394" name="Freeform 159"/>
        <xdr:cNvSpPr/>
      </xdr:nvSpPr>
      <xdr:spPr>
        <a:xfrm>
          <a:off x="2692400" y="2875915"/>
          <a:ext cx="284480" cy="238125"/>
        </a:xfrm>
        <a:custGeom>
          <a:avLst/>
          <a:gdLst>
            <a:gd name="txL" fmla="*/ 0 w 28"/>
            <a:gd name="txT" fmla="*/ 0 h 26"/>
            <a:gd name="txR" fmla="*/ 28 w 28"/>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6">
              <a:moveTo>
                <a:pt x="1" y="21"/>
              </a:moveTo>
              <a:lnTo>
                <a:pt x="1" y="21"/>
              </a:lnTo>
              <a:lnTo>
                <a:pt x="2" y="20"/>
              </a:lnTo>
              <a:lnTo>
                <a:pt x="2" y="19"/>
              </a:lnTo>
              <a:lnTo>
                <a:pt x="4" y="17"/>
              </a:lnTo>
              <a:lnTo>
                <a:pt x="4" y="16"/>
              </a:lnTo>
              <a:lnTo>
                <a:pt x="4" y="15"/>
              </a:lnTo>
              <a:lnTo>
                <a:pt x="5" y="14"/>
              </a:lnTo>
              <a:lnTo>
                <a:pt x="6" y="13"/>
              </a:lnTo>
              <a:lnTo>
                <a:pt x="7" y="10"/>
              </a:lnTo>
              <a:lnTo>
                <a:pt x="7" y="9"/>
              </a:lnTo>
              <a:lnTo>
                <a:pt x="7" y="8"/>
              </a:lnTo>
              <a:lnTo>
                <a:pt x="7" y="7"/>
              </a:lnTo>
              <a:lnTo>
                <a:pt x="7" y="6"/>
              </a:lnTo>
              <a:lnTo>
                <a:pt x="7" y="5"/>
              </a:lnTo>
              <a:lnTo>
                <a:pt x="7" y="3"/>
              </a:lnTo>
              <a:lnTo>
                <a:pt x="7" y="2"/>
              </a:lnTo>
              <a:lnTo>
                <a:pt x="8" y="2"/>
              </a:lnTo>
              <a:lnTo>
                <a:pt x="9" y="2"/>
              </a:lnTo>
              <a:lnTo>
                <a:pt x="10" y="3"/>
              </a:lnTo>
              <a:lnTo>
                <a:pt x="11" y="2"/>
              </a:lnTo>
              <a:lnTo>
                <a:pt x="12" y="2"/>
              </a:lnTo>
              <a:lnTo>
                <a:pt x="14" y="2"/>
              </a:lnTo>
              <a:lnTo>
                <a:pt x="14" y="1"/>
              </a:lnTo>
              <a:lnTo>
                <a:pt x="14" y="0"/>
              </a:lnTo>
              <a:lnTo>
                <a:pt x="15" y="0"/>
              </a:lnTo>
              <a:lnTo>
                <a:pt x="16" y="1"/>
              </a:lnTo>
              <a:lnTo>
                <a:pt x="16" y="2"/>
              </a:lnTo>
              <a:lnTo>
                <a:pt x="16" y="3"/>
              </a:lnTo>
              <a:lnTo>
                <a:pt x="17" y="3"/>
              </a:lnTo>
              <a:lnTo>
                <a:pt x="18" y="4"/>
              </a:lnTo>
              <a:lnTo>
                <a:pt x="19" y="4"/>
              </a:lnTo>
              <a:lnTo>
                <a:pt x="20" y="4"/>
              </a:lnTo>
              <a:lnTo>
                <a:pt x="21" y="4"/>
              </a:lnTo>
              <a:lnTo>
                <a:pt x="22" y="4"/>
              </a:lnTo>
              <a:lnTo>
                <a:pt x="23" y="5"/>
              </a:lnTo>
              <a:lnTo>
                <a:pt x="24" y="4"/>
              </a:lnTo>
              <a:lnTo>
                <a:pt x="24" y="5"/>
              </a:lnTo>
              <a:lnTo>
                <a:pt x="26" y="5"/>
              </a:lnTo>
              <a:lnTo>
                <a:pt x="27" y="6"/>
              </a:lnTo>
              <a:lnTo>
                <a:pt x="28" y="6"/>
              </a:lnTo>
              <a:lnTo>
                <a:pt x="28" y="7"/>
              </a:lnTo>
              <a:lnTo>
                <a:pt x="27" y="9"/>
              </a:lnTo>
              <a:lnTo>
                <a:pt x="28" y="10"/>
              </a:lnTo>
              <a:lnTo>
                <a:pt x="27" y="11"/>
              </a:lnTo>
              <a:lnTo>
                <a:pt x="26" y="11"/>
              </a:lnTo>
              <a:lnTo>
                <a:pt x="25" y="10"/>
              </a:lnTo>
              <a:lnTo>
                <a:pt x="24" y="11"/>
              </a:lnTo>
              <a:lnTo>
                <a:pt x="23" y="10"/>
              </a:lnTo>
              <a:lnTo>
                <a:pt x="22" y="11"/>
              </a:lnTo>
              <a:lnTo>
                <a:pt x="21" y="11"/>
              </a:lnTo>
              <a:lnTo>
                <a:pt x="20" y="11"/>
              </a:lnTo>
              <a:lnTo>
                <a:pt x="19" y="13"/>
              </a:lnTo>
              <a:lnTo>
                <a:pt x="19" y="14"/>
              </a:lnTo>
              <a:lnTo>
                <a:pt x="18" y="15"/>
              </a:lnTo>
              <a:lnTo>
                <a:pt x="18" y="16"/>
              </a:lnTo>
              <a:lnTo>
                <a:pt x="17" y="17"/>
              </a:lnTo>
              <a:lnTo>
                <a:pt x="17" y="18"/>
              </a:lnTo>
              <a:lnTo>
                <a:pt x="16" y="18"/>
              </a:lnTo>
              <a:lnTo>
                <a:pt x="16" y="19"/>
              </a:lnTo>
              <a:lnTo>
                <a:pt x="15" y="20"/>
              </a:lnTo>
              <a:lnTo>
                <a:pt x="15" y="21"/>
              </a:lnTo>
              <a:lnTo>
                <a:pt x="15" y="23"/>
              </a:lnTo>
              <a:lnTo>
                <a:pt x="15" y="24"/>
              </a:lnTo>
              <a:lnTo>
                <a:pt x="14" y="25"/>
              </a:lnTo>
              <a:lnTo>
                <a:pt x="14" y="26"/>
              </a:lnTo>
              <a:lnTo>
                <a:pt x="13" y="25"/>
              </a:lnTo>
              <a:lnTo>
                <a:pt x="12" y="25"/>
              </a:lnTo>
              <a:lnTo>
                <a:pt x="11" y="25"/>
              </a:lnTo>
              <a:lnTo>
                <a:pt x="10" y="25"/>
              </a:lnTo>
              <a:lnTo>
                <a:pt x="9" y="25"/>
              </a:lnTo>
              <a:lnTo>
                <a:pt x="7" y="24"/>
              </a:lnTo>
              <a:lnTo>
                <a:pt x="6" y="24"/>
              </a:lnTo>
              <a:lnTo>
                <a:pt x="5" y="24"/>
              </a:lnTo>
              <a:lnTo>
                <a:pt x="4" y="24"/>
              </a:lnTo>
              <a:lnTo>
                <a:pt x="3" y="24"/>
              </a:lnTo>
              <a:lnTo>
                <a:pt x="2" y="23"/>
              </a:lnTo>
              <a:lnTo>
                <a:pt x="1" y="23"/>
              </a:lnTo>
              <a:lnTo>
                <a:pt x="0" y="22"/>
              </a:lnTo>
              <a:lnTo>
                <a:pt x="1"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416560</xdr:colOff>
      <xdr:row>20</xdr:row>
      <xdr:rowOff>76200</xdr:rowOff>
    </xdr:from>
    <xdr:to>
      <xdr:col>5</xdr:col>
      <xdr:colOff>111760</xdr:colOff>
      <xdr:row>21</xdr:row>
      <xdr:rowOff>123825</xdr:rowOff>
    </xdr:to>
    <xdr:sp>
      <xdr:nvSpPr>
        <xdr:cNvPr id="2185395" name="Freeform 160"/>
        <xdr:cNvSpPr/>
      </xdr:nvSpPr>
      <xdr:spPr>
        <a:xfrm>
          <a:off x="3251200" y="3237865"/>
          <a:ext cx="345440" cy="200025"/>
        </a:xfrm>
        <a:custGeom>
          <a:avLst/>
          <a:gdLst>
            <a:gd name="txL" fmla="*/ 0 w 34"/>
            <a:gd name="txT" fmla="*/ 0 h 22"/>
            <a:gd name="txR" fmla="*/ 34 w 34"/>
            <a:gd name="txB" fmla="*/ 22 h 22"/>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4" h="22">
              <a:moveTo>
                <a:pt x="5" y="2"/>
              </a:moveTo>
              <a:lnTo>
                <a:pt x="6" y="2"/>
              </a:lnTo>
              <a:lnTo>
                <a:pt x="7" y="1"/>
              </a:lnTo>
              <a:lnTo>
                <a:pt x="8" y="0"/>
              </a:lnTo>
              <a:lnTo>
                <a:pt x="9" y="1"/>
              </a:lnTo>
              <a:lnTo>
                <a:pt x="9" y="2"/>
              </a:lnTo>
              <a:lnTo>
                <a:pt x="10" y="3"/>
              </a:lnTo>
              <a:lnTo>
                <a:pt x="11" y="4"/>
              </a:lnTo>
              <a:lnTo>
                <a:pt x="11" y="5"/>
              </a:lnTo>
              <a:lnTo>
                <a:pt x="12" y="6"/>
              </a:lnTo>
              <a:lnTo>
                <a:pt x="13" y="7"/>
              </a:lnTo>
              <a:lnTo>
                <a:pt x="13" y="8"/>
              </a:lnTo>
              <a:lnTo>
                <a:pt x="14" y="9"/>
              </a:lnTo>
              <a:lnTo>
                <a:pt x="15" y="9"/>
              </a:lnTo>
              <a:lnTo>
                <a:pt x="15" y="8"/>
              </a:lnTo>
              <a:lnTo>
                <a:pt x="16" y="8"/>
              </a:lnTo>
              <a:lnTo>
                <a:pt x="16" y="7"/>
              </a:lnTo>
              <a:lnTo>
                <a:pt x="18" y="6"/>
              </a:lnTo>
              <a:lnTo>
                <a:pt x="19" y="6"/>
              </a:lnTo>
              <a:lnTo>
                <a:pt x="20" y="5"/>
              </a:lnTo>
              <a:lnTo>
                <a:pt x="21" y="5"/>
              </a:lnTo>
              <a:lnTo>
                <a:pt x="22" y="4"/>
              </a:lnTo>
              <a:lnTo>
                <a:pt x="24" y="4"/>
              </a:lnTo>
              <a:lnTo>
                <a:pt x="25" y="4"/>
              </a:lnTo>
              <a:lnTo>
                <a:pt x="25" y="5"/>
              </a:lnTo>
              <a:lnTo>
                <a:pt x="25" y="6"/>
              </a:lnTo>
              <a:lnTo>
                <a:pt x="25" y="7"/>
              </a:lnTo>
              <a:lnTo>
                <a:pt x="25" y="8"/>
              </a:lnTo>
              <a:lnTo>
                <a:pt x="26" y="9"/>
              </a:lnTo>
              <a:lnTo>
                <a:pt x="26" y="10"/>
              </a:lnTo>
              <a:lnTo>
                <a:pt x="26" y="11"/>
              </a:lnTo>
              <a:lnTo>
                <a:pt x="27" y="11"/>
              </a:lnTo>
              <a:lnTo>
                <a:pt x="28" y="11"/>
              </a:lnTo>
              <a:lnTo>
                <a:pt x="29" y="10"/>
              </a:lnTo>
              <a:lnTo>
                <a:pt x="30" y="10"/>
              </a:lnTo>
              <a:lnTo>
                <a:pt x="31" y="10"/>
              </a:lnTo>
              <a:lnTo>
                <a:pt x="32" y="11"/>
              </a:lnTo>
              <a:lnTo>
                <a:pt x="32" y="12"/>
              </a:lnTo>
              <a:lnTo>
                <a:pt x="32" y="13"/>
              </a:lnTo>
              <a:lnTo>
                <a:pt x="33" y="14"/>
              </a:lnTo>
              <a:lnTo>
                <a:pt x="34" y="15"/>
              </a:lnTo>
              <a:lnTo>
                <a:pt x="34" y="16"/>
              </a:lnTo>
              <a:lnTo>
                <a:pt x="34" y="17"/>
              </a:lnTo>
              <a:lnTo>
                <a:pt x="33" y="17"/>
              </a:lnTo>
              <a:lnTo>
                <a:pt x="32" y="17"/>
              </a:lnTo>
              <a:lnTo>
                <a:pt x="31" y="17"/>
              </a:lnTo>
              <a:lnTo>
                <a:pt x="30" y="16"/>
              </a:lnTo>
              <a:lnTo>
                <a:pt x="29" y="16"/>
              </a:lnTo>
              <a:lnTo>
                <a:pt x="27" y="15"/>
              </a:lnTo>
              <a:lnTo>
                <a:pt x="26" y="15"/>
              </a:lnTo>
              <a:lnTo>
                <a:pt x="26" y="16"/>
              </a:lnTo>
              <a:lnTo>
                <a:pt x="26" y="17"/>
              </a:lnTo>
              <a:lnTo>
                <a:pt x="26" y="18"/>
              </a:lnTo>
              <a:lnTo>
                <a:pt x="25" y="18"/>
              </a:lnTo>
              <a:lnTo>
                <a:pt x="24" y="19"/>
              </a:lnTo>
              <a:lnTo>
                <a:pt x="23" y="20"/>
              </a:lnTo>
              <a:lnTo>
                <a:pt x="22" y="20"/>
              </a:lnTo>
              <a:lnTo>
                <a:pt x="21" y="21"/>
              </a:lnTo>
              <a:lnTo>
                <a:pt x="20" y="22"/>
              </a:lnTo>
              <a:lnTo>
                <a:pt x="19" y="21"/>
              </a:lnTo>
              <a:lnTo>
                <a:pt x="19" y="20"/>
              </a:lnTo>
              <a:lnTo>
                <a:pt x="18" y="19"/>
              </a:lnTo>
              <a:lnTo>
                <a:pt x="17" y="19"/>
              </a:lnTo>
              <a:lnTo>
                <a:pt x="17" y="18"/>
              </a:lnTo>
              <a:lnTo>
                <a:pt x="16" y="17"/>
              </a:lnTo>
              <a:lnTo>
                <a:pt x="16" y="16"/>
              </a:lnTo>
              <a:lnTo>
                <a:pt x="15" y="16"/>
              </a:lnTo>
              <a:lnTo>
                <a:pt x="14" y="17"/>
              </a:lnTo>
              <a:lnTo>
                <a:pt x="13" y="17"/>
              </a:lnTo>
              <a:lnTo>
                <a:pt x="13" y="18"/>
              </a:lnTo>
              <a:lnTo>
                <a:pt x="12" y="18"/>
              </a:lnTo>
              <a:lnTo>
                <a:pt x="11" y="17"/>
              </a:lnTo>
              <a:lnTo>
                <a:pt x="9" y="17"/>
              </a:lnTo>
              <a:lnTo>
                <a:pt x="9" y="16"/>
              </a:lnTo>
              <a:lnTo>
                <a:pt x="8" y="16"/>
              </a:lnTo>
              <a:lnTo>
                <a:pt x="6" y="16"/>
              </a:lnTo>
              <a:lnTo>
                <a:pt x="6" y="15"/>
              </a:lnTo>
              <a:lnTo>
                <a:pt x="5" y="14"/>
              </a:lnTo>
              <a:lnTo>
                <a:pt x="5" y="13"/>
              </a:lnTo>
              <a:lnTo>
                <a:pt x="4" y="12"/>
              </a:lnTo>
              <a:lnTo>
                <a:pt x="4" y="11"/>
              </a:lnTo>
              <a:lnTo>
                <a:pt x="3" y="10"/>
              </a:lnTo>
              <a:lnTo>
                <a:pt x="3" y="9"/>
              </a:lnTo>
              <a:lnTo>
                <a:pt x="2" y="8"/>
              </a:lnTo>
              <a:lnTo>
                <a:pt x="1" y="7"/>
              </a:lnTo>
              <a:lnTo>
                <a:pt x="1" y="6"/>
              </a:lnTo>
              <a:lnTo>
                <a:pt x="0" y="5"/>
              </a:lnTo>
              <a:lnTo>
                <a:pt x="1" y="5"/>
              </a:lnTo>
              <a:lnTo>
                <a:pt x="2" y="4"/>
              </a:lnTo>
              <a:lnTo>
                <a:pt x="3" y="4"/>
              </a:lnTo>
              <a:lnTo>
                <a:pt x="3" y="3"/>
              </a:lnTo>
              <a:lnTo>
                <a:pt x="5" y="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60960</xdr:colOff>
      <xdr:row>15</xdr:row>
      <xdr:rowOff>28575</xdr:rowOff>
    </xdr:from>
    <xdr:to>
      <xdr:col>4</xdr:col>
      <xdr:colOff>640080</xdr:colOff>
      <xdr:row>17</xdr:row>
      <xdr:rowOff>0</xdr:rowOff>
    </xdr:to>
    <xdr:sp>
      <xdr:nvSpPr>
        <xdr:cNvPr id="2185396" name="Freeform 161"/>
        <xdr:cNvSpPr/>
      </xdr:nvSpPr>
      <xdr:spPr>
        <a:xfrm>
          <a:off x="2895600" y="2428240"/>
          <a:ext cx="579120" cy="276225"/>
        </a:xfrm>
        <a:custGeom>
          <a:avLst/>
          <a:gdLst>
            <a:gd name="txL" fmla="*/ 0 w 57"/>
            <a:gd name="txT" fmla="*/ 0 h 30"/>
            <a:gd name="txR" fmla="*/ 57 w 57"/>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7" h="30">
              <a:moveTo>
                <a:pt x="1" y="5"/>
              </a:moveTo>
              <a:lnTo>
                <a:pt x="1" y="4"/>
              </a:lnTo>
              <a:lnTo>
                <a:pt x="3" y="4"/>
              </a:lnTo>
              <a:lnTo>
                <a:pt x="4" y="4"/>
              </a:lnTo>
              <a:lnTo>
                <a:pt x="5" y="3"/>
              </a:lnTo>
              <a:lnTo>
                <a:pt x="6" y="3"/>
              </a:lnTo>
              <a:lnTo>
                <a:pt x="7" y="3"/>
              </a:lnTo>
              <a:lnTo>
                <a:pt x="8" y="2"/>
              </a:lnTo>
              <a:lnTo>
                <a:pt x="9" y="2"/>
              </a:lnTo>
              <a:lnTo>
                <a:pt x="10" y="2"/>
              </a:lnTo>
              <a:lnTo>
                <a:pt x="11" y="2"/>
              </a:lnTo>
              <a:lnTo>
                <a:pt x="12" y="1"/>
              </a:lnTo>
              <a:lnTo>
                <a:pt x="13" y="1"/>
              </a:lnTo>
              <a:lnTo>
                <a:pt x="15" y="0"/>
              </a:lnTo>
              <a:lnTo>
                <a:pt x="16" y="1"/>
              </a:lnTo>
              <a:lnTo>
                <a:pt x="17" y="2"/>
              </a:lnTo>
              <a:lnTo>
                <a:pt x="18" y="3"/>
              </a:lnTo>
              <a:lnTo>
                <a:pt x="19" y="3"/>
              </a:lnTo>
              <a:lnTo>
                <a:pt x="20" y="4"/>
              </a:lnTo>
              <a:lnTo>
                <a:pt x="22" y="4"/>
              </a:lnTo>
              <a:lnTo>
                <a:pt x="23" y="4"/>
              </a:lnTo>
              <a:lnTo>
                <a:pt x="25" y="4"/>
              </a:lnTo>
              <a:lnTo>
                <a:pt x="26" y="4"/>
              </a:lnTo>
              <a:lnTo>
                <a:pt x="27" y="5"/>
              </a:lnTo>
              <a:lnTo>
                <a:pt x="28" y="5"/>
              </a:lnTo>
              <a:lnTo>
                <a:pt x="30" y="6"/>
              </a:lnTo>
              <a:lnTo>
                <a:pt x="31" y="6"/>
              </a:lnTo>
              <a:lnTo>
                <a:pt x="32" y="6"/>
              </a:lnTo>
              <a:lnTo>
                <a:pt x="33" y="7"/>
              </a:lnTo>
              <a:lnTo>
                <a:pt x="34" y="7"/>
              </a:lnTo>
              <a:lnTo>
                <a:pt x="35" y="7"/>
              </a:lnTo>
              <a:lnTo>
                <a:pt x="36" y="7"/>
              </a:lnTo>
              <a:lnTo>
                <a:pt x="37" y="8"/>
              </a:lnTo>
              <a:lnTo>
                <a:pt x="38" y="8"/>
              </a:lnTo>
              <a:lnTo>
                <a:pt x="39" y="9"/>
              </a:lnTo>
              <a:lnTo>
                <a:pt x="40" y="9"/>
              </a:lnTo>
              <a:lnTo>
                <a:pt x="41" y="10"/>
              </a:lnTo>
              <a:lnTo>
                <a:pt x="42" y="11"/>
              </a:lnTo>
              <a:lnTo>
                <a:pt x="43" y="11"/>
              </a:lnTo>
              <a:lnTo>
                <a:pt x="44" y="12"/>
              </a:lnTo>
              <a:lnTo>
                <a:pt x="45" y="12"/>
              </a:lnTo>
              <a:lnTo>
                <a:pt x="46" y="13"/>
              </a:lnTo>
              <a:lnTo>
                <a:pt x="47" y="13"/>
              </a:lnTo>
              <a:lnTo>
                <a:pt x="48" y="14"/>
              </a:lnTo>
              <a:lnTo>
                <a:pt x="49" y="15"/>
              </a:lnTo>
              <a:lnTo>
                <a:pt x="50" y="15"/>
              </a:lnTo>
              <a:lnTo>
                <a:pt x="51" y="16"/>
              </a:lnTo>
              <a:lnTo>
                <a:pt x="52" y="17"/>
              </a:lnTo>
              <a:lnTo>
                <a:pt x="52" y="18"/>
              </a:lnTo>
              <a:lnTo>
                <a:pt x="53" y="19"/>
              </a:lnTo>
              <a:lnTo>
                <a:pt x="54" y="20"/>
              </a:lnTo>
              <a:lnTo>
                <a:pt x="55" y="21"/>
              </a:lnTo>
              <a:lnTo>
                <a:pt x="56" y="21"/>
              </a:lnTo>
              <a:lnTo>
                <a:pt x="57" y="22"/>
              </a:lnTo>
              <a:lnTo>
                <a:pt x="57" y="23"/>
              </a:lnTo>
              <a:lnTo>
                <a:pt x="56" y="23"/>
              </a:lnTo>
              <a:lnTo>
                <a:pt x="57" y="24"/>
              </a:lnTo>
              <a:lnTo>
                <a:pt x="57" y="25"/>
              </a:lnTo>
              <a:lnTo>
                <a:pt x="56" y="27"/>
              </a:lnTo>
              <a:lnTo>
                <a:pt x="56" y="26"/>
              </a:lnTo>
              <a:lnTo>
                <a:pt x="55" y="25"/>
              </a:lnTo>
              <a:lnTo>
                <a:pt x="54" y="25"/>
              </a:lnTo>
              <a:lnTo>
                <a:pt x="53" y="24"/>
              </a:lnTo>
              <a:lnTo>
                <a:pt x="52" y="25"/>
              </a:lnTo>
              <a:lnTo>
                <a:pt x="51" y="25"/>
              </a:lnTo>
              <a:lnTo>
                <a:pt x="50" y="25"/>
              </a:lnTo>
              <a:lnTo>
                <a:pt x="49" y="26"/>
              </a:lnTo>
              <a:lnTo>
                <a:pt x="48" y="26"/>
              </a:lnTo>
              <a:lnTo>
                <a:pt x="47" y="27"/>
              </a:lnTo>
              <a:lnTo>
                <a:pt x="46" y="27"/>
              </a:lnTo>
              <a:lnTo>
                <a:pt x="45" y="27"/>
              </a:lnTo>
              <a:lnTo>
                <a:pt x="44" y="28"/>
              </a:lnTo>
              <a:lnTo>
                <a:pt x="43" y="29"/>
              </a:lnTo>
              <a:lnTo>
                <a:pt x="42" y="29"/>
              </a:lnTo>
              <a:lnTo>
                <a:pt x="41" y="29"/>
              </a:lnTo>
              <a:lnTo>
                <a:pt x="40" y="29"/>
              </a:lnTo>
              <a:lnTo>
                <a:pt x="39" y="29"/>
              </a:lnTo>
              <a:lnTo>
                <a:pt x="38" y="29"/>
              </a:lnTo>
              <a:lnTo>
                <a:pt x="37" y="29"/>
              </a:lnTo>
              <a:lnTo>
                <a:pt x="35" y="30"/>
              </a:lnTo>
              <a:lnTo>
                <a:pt x="34" y="30"/>
              </a:lnTo>
              <a:lnTo>
                <a:pt x="33" y="29"/>
              </a:lnTo>
              <a:lnTo>
                <a:pt x="31" y="29"/>
              </a:lnTo>
              <a:lnTo>
                <a:pt x="30" y="29"/>
              </a:lnTo>
              <a:lnTo>
                <a:pt x="29" y="29"/>
              </a:lnTo>
              <a:lnTo>
                <a:pt x="28" y="28"/>
              </a:lnTo>
              <a:lnTo>
                <a:pt x="27" y="27"/>
              </a:lnTo>
              <a:lnTo>
                <a:pt x="27" y="26"/>
              </a:lnTo>
              <a:lnTo>
                <a:pt x="26" y="24"/>
              </a:lnTo>
              <a:lnTo>
                <a:pt x="26" y="23"/>
              </a:lnTo>
              <a:lnTo>
                <a:pt x="25" y="22"/>
              </a:lnTo>
              <a:lnTo>
                <a:pt x="24" y="22"/>
              </a:lnTo>
              <a:lnTo>
                <a:pt x="22" y="23"/>
              </a:lnTo>
              <a:lnTo>
                <a:pt x="23" y="21"/>
              </a:lnTo>
              <a:lnTo>
                <a:pt x="23" y="20"/>
              </a:lnTo>
              <a:lnTo>
                <a:pt x="23" y="19"/>
              </a:lnTo>
              <a:lnTo>
                <a:pt x="24" y="18"/>
              </a:lnTo>
              <a:lnTo>
                <a:pt x="24" y="17"/>
              </a:lnTo>
              <a:lnTo>
                <a:pt x="24" y="16"/>
              </a:lnTo>
              <a:lnTo>
                <a:pt x="24" y="15"/>
              </a:lnTo>
              <a:lnTo>
                <a:pt x="24" y="14"/>
              </a:lnTo>
              <a:lnTo>
                <a:pt x="25" y="13"/>
              </a:lnTo>
              <a:lnTo>
                <a:pt x="25" y="12"/>
              </a:lnTo>
              <a:lnTo>
                <a:pt x="25" y="10"/>
              </a:lnTo>
              <a:lnTo>
                <a:pt x="26" y="9"/>
              </a:lnTo>
              <a:lnTo>
                <a:pt x="24" y="10"/>
              </a:lnTo>
              <a:lnTo>
                <a:pt x="23" y="10"/>
              </a:lnTo>
              <a:lnTo>
                <a:pt x="22" y="11"/>
              </a:lnTo>
              <a:lnTo>
                <a:pt x="21" y="11"/>
              </a:lnTo>
              <a:lnTo>
                <a:pt x="20" y="11"/>
              </a:lnTo>
              <a:lnTo>
                <a:pt x="19" y="12"/>
              </a:lnTo>
              <a:lnTo>
                <a:pt x="18" y="12"/>
              </a:lnTo>
              <a:lnTo>
                <a:pt x="17" y="12"/>
              </a:lnTo>
              <a:lnTo>
                <a:pt x="16" y="12"/>
              </a:lnTo>
              <a:lnTo>
                <a:pt x="15" y="13"/>
              </a:lnTo>
              <a:lnTo>
                <a:pt x="14" y="12"/>
              </a:lnTo>
              <a:lnTo>
                <a:pt x="13" y="12"/>
              </a:lnTo>
              <a:lnTo>
                <a:pt x="12" y="12"/>
              </a:lnTo>
              <a:lnTo>
                <a:pt x="11" y="12"/>
              </a:lnTo>
              <a:lnTo>
                <a:pt x="10" y="11"/>
              </a:lnTo>
              <a:lnTo>
                <a:pt x="8" y="11"/>
              </a:lnTo>
              <a:lnTo>
                <a:pt x="7" y="11"/>
              </a:lnTo>
              <a:lnTo>
                <a:pt x="6" y="10"/>
              </a:lnTo>
              <a:lnTo>
                <a:pt x="5" y="10"/>
              </a:lnTo>
              <a:lnTo>
                <a:pt x="4" y="9"/>
              </a:lnTo>
              <a:lnTo>
                <a:pt x="3" y="8"/>
              </a:lnTo>
              <a:lnTo>
                <a:pt x="2" y="8"/>
              </a:lnTo>
              <a:lnTo>
                <a:pt x="1" y="7"/>
              </a:lnTo>
              <a:lnTo>
                <a:pt x="1" y="6"/>
              </a:lnTo>
              <a:lnTo>
                <a:pt x="0" y="5"/>
              </a:lnTo>
              <a:lnTo>
                <a:pt x="1"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375920</xdr:colOff>
      <xdr:row>15</xdr:row>
      <xdr:rowOff>76200</xdr:rowOff>
    </xdr:from>
    <xdr:to>
      <xdr:col>4</xdr:col>
      <xdr:colOff>152400</xdr:colOff>
      <xdr:row>17</xdr:row>
      <xdr:rowOff>38100</xdr:rowOff>
    </xdr:to>
    <xdr:sp>
      <xdr:nvSpPr>
        <xdr:cNvPr id="2185397" name="Freeform 162"/>
        <xdr:cNvSpPr/>
      </xdr:nvSpPr>
      <xdr:spPr>
        <a:xfrm>
          <a:off x="2560320" y="2475865"/>
          <a:ext cx="426720" cy="266700"/>
        </a:xfrm>
        <a:custGeom>
          <a:avLst/>
          <a:gdLst>
            <a:gd name="txL" fmla="*/ 0 w 42"/>
            <a:gd name="txT" fmla="*/ 0 h 29"/>
            <a:gd name="txR" fmla="*/ 42 w 42"/>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2" h="29">
              <a:moveTo>
                <a:pt x="18" y="5"/>
              </a:moveTo>
              <a:lnTo>
                <a:pt x="18" y="5"/>
              </a:lnTo>
              <a:lnTo>
                <a:pt x="19" y="6"/>
              </a:lnTo>
              <a:lnTo>
                <a:pt x="20" y="7"/>
              </a:lnTo>
              <a:lnTo>
                <a:pt x="21" y="6"/>
              </a:lnTo>
              <a:lnTo>
                <a:pt x="22" y="5"/>
              </a:lnTo>
              <a:lnTo>
                <a:pt x="23" y="5"/>
              </a:lnTo>
              <a:lnTo>
                <a:pt x="24" y="5"/>
              </a:lnTo>
              <a:lnTo>
                <a:pt x="25" y="5"/>
              </a:lnTo>
              <a:lnTo>
                <a:pt x="26" y="4"/>
              </a:lnTo>
              <a:lnTo>
                <a:pt x="27" y="4"/>
              </a:lnTo>
              <a:lnTo>
                <a:pt x="28" y="4"/>
              </a:lnTo>
              <a:lnTo>
                <a:pt x="29" y="3"/>
              </a:lnTo>
              <a:lnTo>
                <a:pt x="30" y="3"/>
              </a:lnTo>
              <a:lnTo>
                <a:pt x="31" y="3"/>
              </a:lnTo>
              <a:lnTo>
                <a:pt x="32" y="2"/>
              </a:lnTo>
              <a:lnTo>
                <a:pt x="33" y="2"/>
              </a:lnTo>
              <a:lnTo>
                <a:pt x="33" y="1"/>
              </a:lnTo>
              <a:lnTo>
                <a:pt x="33" y="0"/>
              </a:lnTo>
              <a:lnTo>
                <a:pt x="34" y="1"/>
              </a:lnTo>
              <a:lnTo>
                <a:pt x="34" y="2"/>
              </a:lnTo>
              <a:lnTo>
                <a:pt x="35" y="3"/>
              </a:lnTo>
              <a:lnTo>
                <a:pt x="36" y="3"/>
              </a:lnTo>
              <a:lnTo>
                <a:pt x="37" y="4"/>
              </a:lnTo>
              <a:lnTo>
                <a:pt x="38" y="5"/>
              </a:lnTo>
              <a:lnTo>
                <a:pt x="39" y="5"/>
              </a:lnTo>
              <a:lnTo>
                <a:pt x="40" y="6"/>
              </a:lnTo>
              <a:lnTo>
                <a:pt x="41" y="7"/>
              </a:lnTo>
              <a:lnTo>
                <a:pt x="41" y="8"/>
              </a:lnTo>
              <a:lnTo>
                <a:pt x="41" y="9"/>
              </a:lnTo>
              <a:lnTo>
                <a:pt x="42" y="10"/>
              </a:lnTo>
              <a:lnTo>
                <a:pt x="41" y="11"/>
              </a:lnTo>
              <a:lnTo>
                <a:pt x="40" y="12"/>
              </a:lnTo>
              <a:lnTo>
                <a:pt x="40" y="13"/>
              </a:lnTo>
              <a:lnTo>
                <a:pt x="39" y="13"/>
              </a:lnTo>
              <a:lnTo>
                <a:pt x="38" y="14"/>
              </a:lnTo>
              <a:lnTo>
                <a:pt x="38" y="15"/>
              </a:lnTo>
              <a:lnTo>
                <a:pt x="36" y="15"/>
              </a:lnTo>
              <a:lnTo>
                <a:pt x="36" y="16"/>
              </a:lnTo>
              <a:lnTo>
                <a:pt x="37" y="17"/>
              </a:lnTo>
              <a:lnTo>
                <a:pt x="37" y="18"/>
              </a:lnTo>
              <a:lnTo>
                <a:pt x="38" y="19"/>
              </a:lnTo>
              <a:lnTo>
                <a:pt x="40" y="20"/>
              </a:lnTo>
              <a:lnTo>
                <a:pt x="38" y="20"/>
              </a:lnTo>
              <a:lnTo>
                <a:pt x="37" y="20"/>
              </a:lnTo>
              <a:lnTo>
                <a:pt x="36" y="21"/>
              </a:lnTo>
              <a:lnTo>
                <a:pt x="35" y="21"/>
              </a:lnTo>
              <a:lnTo>
                <a:pt x="34" y="22"/>
              </a:lnTo>
              <a:lnTo>
                <a:pt x="34" y="23"/>
              </a:lnTo>
              <a:lnTo>
                <a:pt x="32" y="25"/>
              </a:lnTo>
              <a:lnTo>
                <a:pt x="31" y="26"/>
              </a:lnTo>
              <a:lnTo>
                <a:pt x="31" y="27"/>
              </a:lnTo>
              <a:lnTo>
                <a:pt x="30" y="29"/>
              </a:lnTo>
              <a:lnTo>
                <a:pt x="29" y="28"/>
              </a:lnTo>
              <a:lnTo>
                <a:pt x="28" y="28"/>
              </a:lnTo>
              <a:lnTo>
                <a:pt x="26" y="28"/>
              </a:lnTo>
              <a:lnTo>
                <a:pt x="24" y="27"/>
              </a:lnTo>
              <a:lnTo>
                <a:pt x="23" y="27"/>
              </a:lnTo>
              <a:lnTo>
                <a:pt x="22" y="26"/>
              </a:lnTo>
              <a:lnTo>
                <a:pt x="21" y="26"/>
              </a:lnTo>
              <a:lnTo>
                <a:pt x="20" y="25"/>
              </a:lnTo>
              <a:lnTo>
                <a:pt x="19" y="25"/>
              </a:lnTo>
              <a:lnTo>
                <a:pt x="18" y="24"/>
              </a:lnTo>
              <a:lnTo>
                <a:pt x="17" y="23"/>
              </a:lnTo>
              <a:lnTo>
                <a:pt x="16" y="23"/>
              </a:lnTo>
              <a:lnTo>
                <a:pt x="15" y="22"/>
              </a:lnTo>
              <a:lnTo>
                <a:pt x="13" y="21"/>
              </a:lnTo>
              <a:lnTo>
                <a:pt x="12" y="21"/>
              </a:lnTo>
              <a:lnTo>
                <a:pt x="11" y="20"/>
              </a:lnTo>
              <a:lnTo>
                <a:pt x="9" y="19"/>
              </a:lnTo>
              <a:lnTo>
                <a:pt x="6" y="18"/>
              </a:lnTo>
              <a:lnTo>
                <a:pt x="5" y="18"/>
              </a:lnTo>
              <a:lnTo>
                <a:pt x="4" y="17"/>
              </a:lnTo>
              <a:lnTo>
                <a:pt x="3" y="17"/>
              </a:lnTo>
              <a:lnTo>
                <a:pt x="2" y="16"/>
              </a:lnTo>
              <a:lnTo>
                <a:pt x="1" y="16"/>
              </a:lnTo>
              <a:lnTo>
                <a:pt x="0" y="16"/>
              </a:lnTo>
              <a:lnTo>
                <a:pt x="0" y="15"/>
              </a:lnTo>
              <a:lnTo>
                <a:pt x="1" y="15"/>
              </a:lnTo>
              <a:lnTo>
                <a:pt x="2" y="14"/>
              </a:lnTo>
              <a:lnTo>
                <a:pt x="5" y="13"/>
              </a:lnTo>
              <a:lnTo>
                <a:pt x="6" y="12"/>
              </a:lnTo>
              <a:lnTo>
                <a:pt x="7" y="12"/>
              </a:lnTo>
              <a:lnTo>
                <a:pt x="8" y="11"/>
              </a:lnTo>
              <a:lnTo>
                <a:pt x="9" y="11"/>
              </a:lnTo>
              <a:lnTo>
                <a:pt x="10" y="10"/>
              </a:lnTo>
              <a:lnTo>
                <a:pt x="11" y="9"/>
              </a:lnTo>
              <a:lnTo>
                <a:pt x="12" y="9"/>
              </a:lnTo>
              <a:lnTo>
                <a:pt x="13" y="8"/>
              </a:lnTo>
              <a:lnTo>
                <a:pt x="14" y="7"/>
              </a:lnTo>
              <a:lnTo>
                <a:pt x="15" y="6"/>
              </a:lnTo>
              <a:lnTo>
                <a:pt x="16" y="5"/>
              </a:lnTo>
              <a:lnTo>
                <a:pt x="17" y="5"/>
              </a:lnTo>
              <a:lnTo>
                <a:pt x="17" y="4"/>
              </a:lnTo>
              <a:lnTo>
                <a:pt x="18"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121920</xdr:colOff>
      <xdr:row>16</xdr:row>
      <xdr:rowOff>66675</xdr:rowOff>
    </xdr:from>
    <xdr:to>
      <xdr:col>3</xdr:col>
      <xdr:colOff>589280</xdr:colOff>
      <xdr:row>18</xdr:row>
      <xdr:rowOff>38100</xdr:rowOff>
    </xdr:to>
    <xdr:sp>
      <xdr:nvSpPr>
        <xdr:cNvPr id="2185398" name="Freeform 163"/>
        <xdr:cNvSpPr/>
      </xdr:nvSpPr>
      <xdr:spPr>
        <a:xfrm>
          <a:off x="2306320" y="2618740"/>
          <a:ext cx="467360" cy="276225"/>
        </a:xfrm>
        <a:custGeom>
          <a:avLst/>
          <a:gdLst>
            <a:gd name="txL" fmla="*/ 0 w 46"/>
            <a:gd name="txT" fmla="*/ 0 h 30"/>
            <a:gd name="txR" fmla="*/ 46 w 46"/>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46" h="30">
              <a:moveTo>
                <a:pt x="1" y="13"/>
              </a:moveTo>
              <a:lnTo>
                <a:pt x="2" y="13"/>
              </a:lnTo>
              <a:lnTo>
                <a:pt x="3" y="13"/>
              </a:lnTo>
              <a:lnTo>
                <a:pt x="4" y="13"/>
              </a:lnTo>
              <a:lnTo>
                <a:pt x="6" y="12"/>
              </a:lnTo>
              <a:lnTo>
                <a:pt x="7" y="12"/>
              </a:lnTo>
              <a:lnTo>
                <a:pt x="8" y="11"/>
              </a:lnTo>
              <a:lnTo>
                <a:pt x="9" y="11"/>
              </a:lnTo>
              <a:lnTo>
                <a:pt x="11" y="11"/>
              </a:lnTo>
              <a:lnTo>
                <a:pt x="12" y="10"/>
              </a:lnTo>
              <a:lnTo>
                <a:pt x="13" y="10"/>
              </a:lnTo>
              <a:lnTo>
                <a:pt x="15" y="9"/>
              </a:lnTo>
              <a:lnTo>
                <a:pt x="16" y="9"/>
              </a:lnTo>
              <a:lnTo>
                <a:pt x="17" y="9"/>
              </a:lnTo>
              <a:lnTo>
                <a:pt x="18" y="9"/>
              </a:lnTo>
              <a:lnTo>
                <a:pt x="20" y="9"/>
              </a:lnTo>
              <a:lnTo>
                <a:pt x="22" y="9"/>
              </a:lnTo>
              <a:lnTo>
                <a:pt x="23" y="9"/>
              </a:lnTo>
              <a:lnTo>
                <a:pt x="25" y="9"/>
              </a:lnTo>
              <a:lnTo>
                <a:pt x="25" y="7"/>
              </a:lnTo>
              <a:lnTo>
                <a:pt x="24" y="6"/>
              </a:lnTo>
              <a:lnTo>
                <a:pt x="24" y="5"/>
              </a:lnTo>
              <a:lnTo>
                <a:pt x="24" y="4"/>
              </a:lnTo>
              <a:lnTo>
                <a:pt x="23" y="3"/>
              </a:lnTo>
              <a:lnTo>
                <a:pt x="22" y="3"/>
              </a:lnTo>
              <a:lnTo>
                <a:pt x="21" y="1"/>
              </a:lnTo>
              <a:lnTo>
                <a:pt x="21" y="0"/>
              </a:lnTo>
              <a:lnTo>
                <a:pt x="23" y="0"/>
              </a:lnTo>
              <a:lnTo>
                <a:pt x="24" y="0"/>
              </a:lnTo>
              <a:lnTo>
                <a:pt x="25" y="0"/>
              </a:lnTo>
              <a:lnTo>
                <a:pt x="26" y="0"/>
              </a:lnTo>
              <a:lnTo>
                <a:pt x="27" y="0"/>
              </a:lnTo>
              <a:lnTo>
                <a:pt x="28" y="1"/>
              </a:lnTo>
              <a:lnTo>
                <a:pt x="29" y="1"/>
              </a:lnTo>
              <a:lnTo>
                <a:pt x="30" y="2"/>
              </a:lnTo>
              <a:lnTo>
                <a:pt x="31" y="2"/>
              </a:lnTo>
              <a:lnTo>
                <a:pt x="34" y="3"/>
              </a:lnTo>
              <a:lnTo>
                <a:pt x="36" y="4"/>
              </a:lnTo>
              <a:lnTo>
                <a:pt x="37" y="5"/>
              </a:lnTo>
              <a:lnTo>
                <a:pt x="38" y="5"/>
              </a:lnTo>
              <a:lnTo>
                <a:pt x="40" y="6"/>
              </a:lnTo>
              <a:lnTo>
                <a:pt x="41" y="7"/>
              </a:lnTo>
              <a:lnTo>
                <a:pt x="42" y="7"/>
              </a:lnTo>
              <a:lnTo>
                <a:pt x="43" y="8"/>
              </a:lnTo>
              <a:lnTo>
                <a:pt x="44" y="9"/>
              </a:lnTo>
              <a:lnTo>
                <a:pt x="45" y="9"/>
              </a:lnTo>
              <a:lnTo>
                <a:pt x="46" y="10"/>
              </a:lnTo>
              <a:lnTo>
                <a:pt x="46" y="11"/>
              </a:lnTo>
              <a:lnTo>
                <a:pt x="45" y="13"/>
              </a:lnTo>
              <a:lnTo>
                <a:pt x="45" y="14"/>
              </a:lnTo>
              <a:lnTo>
                <a:pt x="46" y="14"/>
              </a:lnTo>
              <a:lnTo>
                <a:pt x="46" y="16"/>
              </a:lnTo>
              <a:lnTo>
                <a:pt x="45" y="16"/>
              </a:lnTo>
              <a:lnTo>
                <a:pt x="44" y="16"/>
              </a:lnTo>
              <a:lnTo>
                <a:pt x="44" y="17"/>
              </a:lnTo>
              <a:lnTo>
                <a:pt x="44" y="18"/>
              </a:lnTo>
              <a:lnTo>
                <a:pt x="43" y="19"/>
              </a:lnTo>
              <a:lnTo>
                <a:pt x="42" y="19"/>
              </a:lnTo>
              <a:lnTo>
                <a:pt x="42" y="20"/>
              </a:lnTo>
              <a:lnTo>
                <a:pt x="41" y="22"/>
              </a:lnTo>
              <a:lnTo>
                <a:pt x="41" y="24"/>
              </a:lnTo>
              <a:lnTo>
                <a:pt x="41" y="25"/>
              </a:lnTo>
              <a:lnTo>
                <a:pt x="42" y="26"/>
              </a:lnTo>
              <a:lnTo>
                <a:pt x="42" y="27"/>
              </a:lnTo>
              <a:lnTo>
                <a:pt x="41" y="27"/>
              </a:lnTo>
              <a:lnTo>
                <a:pt x="41" y="29"/>
              </a:lnTo>
              <a:lnTo>
                <a:pt x="41" y="30"/>
              </a:lnTo>
              <a:lnTo>
                <a:pt x="40" y="30"/>
              </a:lnTo>
              <a:lnTo>
                <a:pt x="38" y="30"/>
              </a:lnTo>
              <a:lnTo>
                <a:pt x="37" y="30"/>
              </a:lnTo>
              <a:lnTo>
                <a:pt x="36" y="29"/>
              </a:lnTo>
              <a:lnTo>
                <a:pt x="35" y="29"/>
              </a:lnTo>
              <a:lnTo>
                <a:pt x="34" y="30"/>
              </a:lnTo>
              <a:lnTo>
                <a:pt x="33" y="30"/>
              </a:lnTo>
              <a:lnTo>
                <a:pt x="32" y="29"/>
              </a:lnTo>
              <a:lnTo>
                <a:pt x="31" y="28"/>
              </a:lnTo>
              <a:lnTo>
                <a:pt x="30" y="28"/>
              </a:lnTo>
              <a:lnTo>
                <a:pt x="29" y="27"/>
              </a:lnTo>
              <a:lnTo>
                <a:pt x="28" y="27"/>
              </a:lnTo>
              <a:lnTo>
                <a:pt x="27" y="27"/>
              </a:lnTo>
              <a:lnTo>
                <a:pt x="26" y="27"/>
              </a:lnTo>
              <a:lnTo>
                <a:pt x="24" y="26"/>
              </a:lnTo>
              <a:lnTo>
                <a:pt x="23" y="26"/>
              </a:lnTo>
              <a:lnTo>
                <a:pt x="22" y="26"/>
              </a:lnTo>
              <a:lnTo>
                <a:pt x="21" y="26"/>
              </a:lnTo>
              <a:lnTo>
                <a:pt x="20" y="25"/>
              </a:lnTo>
              <a:lnTo>
                <a:pt x="19" y="25"/>
              </a:lnTo>
              <a:lnTo>
                <a:pt x="18" y="25"/>
              </a:lnTo>
              <a:lnTo>
                <a:pt x="17" y="25"/>
              </a:lnTo>
              <a:lnTo>
                <a:pt x="16" y="25"/>
              </a:lnTo>
              <a:lnTo>
                <a:pt x="15" y="24"/>
              </a:lnTo>
              <a:lnTo>
                <a:pt x="13" y="24"/>
              </a:lnTo>
              <a:lnTo>
                <a:pt x="12" y="24"/>
              </a:lnTo>
              <a:lnTo>
                <a:pt x="11" y="24"/>
              </a:lnTo>
              <a:lnTo>
                <a:pt x="10" y="23"/>
              </a:lnTo>
              <a:lnTo>
                <a:pt x="9" y="23"/>
              </a:lnTo>
              <a:lnTo>
                <a:pt x="8" y="23"/>
              </a:lnTo>
              <a:lnTo>
                <a:pt x="6" y="22"/>
              </a:lnTo>
              <a:lnTo>
                <a:pt x="6" y="21"/>
              </a:lnTo>
              <a:lnTo>
                <a:pt x="5" y="20"/>
              </a:lnTo>
              <a:lnTo>
                <a:pt x="4" y="20"/>
              </a:lnTo>
              <a:lnTo>
                <a:pt x="3" y="19"/>
              </a:lnTo>
              <a:lnTo>
                <a:pt x="2" y="19"/>
              </a:lnTo>
              <a:lnTo>
                <a:pt x="2" y="18"/>
              </a:lnTo>
              <a:lnTo>
                <a:pt x="1" y="17"/>
              </a:lnTo>
              <a:lnTo>
                <a:pt x="0" y="17"/>
              </a:lnTo>
              <a:lnTo>
                <a:pt x="0" y="16"/>
              </a:lnTo>
              <a:lnTo>
                <a:pt x="1" y="15"/>
              </a:lnTo>
              <a:lnTo>
                <a:pt x="0" y="14"/>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518160</xdr:colOff>
      <xdr:row>19</xdr:row>
      <xdr:rowOff>152400</xdr:rowOff>
    </xdr:from>
    <xdr:to>
      <xdr:col>4</xdr:col>
      <xdr:colOff>365760</xdr:colOff>
      <xdr:row>21</xdr:row>
      <xdr:rowOff>152400</xdr:rowOff>
    </xdr:to>
    <xdr:sp>
      <xdr:nvSpPr>
        <xdr:cNvPr id="2185399" name="Freeform 164"/>
        <xdr:cNvSpPr/>
      </xdr:nvSpPr>
      <xdr:spPr>
        <a:xfrm>
          <a:off x="2702560" y="3161665"/>
          <a:ext cx="497840" cy="304800"/>
        </a:xfrm>
        <a:custGeom>
          <a:avLst/>
          <a:gdLst>
            <a:gd name="txL" fmla="*/ 0 w 49"/>
            <a:gd name="txT" fmla="*/ 0 h 34"/>
            <a:gd name="txR" fmla="*/ 49 w 49"/>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9" h="34">
              <a:moveTo>
                <a:pt x="5" y="9"/>
              </a:moveTo>
              <a:lnTo>
                <a:pt x="5" y="9"/>
              </a:lnTo>
              <a:lnTo>
                <a:pt x="7" y="9"/>
              </a:lnTo>
              <a:lnTo>
                <a:pt x="9" y="8"/>
              </a:lnTo>
              <a:lnTo>
                <a:pt x="10" y="8"/>
              </a:lnTo>
              <a:lnTo>
                <a:pt x="11" y="8"/>
              </a:lnTo>
              <a:lnTo>
                <a:pt x="12" y="7"/>
              </a:lnTo>
              <a:lnTo>
                <a:pt x="13" y="7"/>
              </a:lnTo>
              <a:lnTo>
                <a:pt x="14" y="7"/>
              </a:lnTo>
              <a:lnTo>
                <a:pt x="16" y="7"/>
              </a:lnTo>
              <a:lnTo>
                <a:pt x="17" y="6"/>
              </a:lnTo>
              <a:lnTo>
                <a:pt x="17" y="5"/>
              </a:lnTo>
              <a:lnTo>
                <a:pt x="17" y="4"/>
              </a:lnTo>
              <a:lnTo>
                <a:pt x="17" y="3"/>
              </a:lnTo>
              <a:lnTo>
                <a:pt x="16" y="2"/>
              </a:lnTo>
              <a:lnTo>
                <a:pt x="16" y="0"/>
              </a:lnTo>
              <a:lnTo>
                <a:pt x="17" y="0"/>
              </a:lnTo>
              <a:lnTo>
                <a:pt x="18" y="1"/>
              </a:lnTo>
              <a:lnTo>
                <a:pt x="19" y="1"/>
              </a:lnTo>
              <a:lnTo>
                <a:pt x="21" y="1"/>
              </a:lnTo>
              <a:lnTo>
                <a:pt x="22" y="1"/>
              </a:lnTo>
              <a:lnTo>
                <a:pt x="23" y="2"/>
              </a:lnTo>
              <a:lnTo>
                <a:pt x="24" y="2"/>
              </a:lnTo>
              <a:lnTo>
                <a:pt x="25" y="2"/>
              </a:lnTo>
              <a:lnTo>
                <a:pt x="27" y="3"/>
              </a:lnTo>
              <a:lnTo>
                <a:pt x="28" y="3"/>
              </a:lnTo>
              <a:lnTo>
                <a:pt x="29" y="3"/>
              </a:lnTo>
              <a:lnTo>
                <a:pt x="30" y="3"/>
              </a:lnTo>
              <a:lnTo>
                <a:pt x="32" y="2"/>
              </a:lnTo>
              <a:lnTo>
                <a:pt x="33" y="2"/>
              </a:lnTo>
              <a:lnTo>
                <a:pt x="35" y="1"/>
              </a:lnTo>
              <a:lnTo>
                <a:pt x="36" y="1"/>
              </a:lnTo>
              <a:lnTo>
                <a:pt x="37" y="1"/>
              </a:lnTo>
              <a:lnTo>
                <a:pt x="40" y="0"/>
              </a:lnTo>
              <a:lnTo>
                <a:pt x="41" y="1"/>
              </a:lnTo>
              <a:lnTo>
                <a:pt x="41" y="2"/>
              </a:lnTo>
              <a:lnTo>
                <a:pt x="41" y="4"/>
              </a:lnTo>
              <a:lnTo>
                <a:pt x="41" y="5"/>
              </a:lnTo>
              <a:lnTo>
                <a:pt x="41" y="6"/>
              </a:lnTo>
              <a:lnTo>
                <a:pt x="40" y="7"/>
              </a:lnTo>
              <a:lnTo>
                <a:pt x="41" y="8"/>
              </a:lnTo>
              <a:lnTo>
                <a:pt x="40" y="9"/>
              </a:lnTo>
              <a:lnTo>
                <a:pt x="39" y="10"/>
              </a:lnTo>
              <a:lnTo>
                <a:pt x="39" y="11"/>
              </a:lnTo>
              <a:lnTo>
                <a:pt x="40" y="12"/>
              </a:lnTo>
              <a:lnTo>
                <a:pt x="40" y="13"/>
              </a:lnTo>
              <a:lnTo>
                <a:pt x="40" y="14"/>
              </a:lnTo>
              <a:lnTo>
                <a:pt x="41" y="15"/>
              </a:lnTo>
              <a:lnTo>
                <a:pt x="42" y="16"/>
              </a:lnTo>
              <a:lnTo>
                <a:pt x="42" y="17"/>
              </a:lnTo>
              <a:lnTo>
                <a:pt x="43" y="18"/>
              </a:lnTo>
              <a:lnTo>
                <a:pt x="44" y="19"/>
              </a:lnTo>
              <a:lnTo>
                <a:pt x="45" y="20"/>
              </a:lnTo>
              <a:lnTo>
                <a:pt x="46" y="22"/>
              </a:lnTo>
              <a:lnTo>
                <a:pt x="47" y="22"/>
              </a:lnTo>
              <a:lnTo>
                <a:pt x="48" y="24"/>
              </a:lnTo>
              <a:lnTo>
                <a:pt x="49" y="24"/>
              </a:lnTo>
              <a:lnTo>
                <a:pt x="47" y="24"/>
              </a:lnTo>
              <a:lnTo>
                <a:pt x="45" y="25"/>
              </a:lnTo>
              <a:lnTo>
                <a:pt x="44" y="25"/>
              </a:lnTo>
              <a:lnTo>
                <a:pt x="43" y="25"/>
              </a:lnTo>
              <a:lnTo>
                <a:pt x="41" y="24"/>
              </a:lnTo>
              <a:lnTo>
                <a:pt x="40" y="23"/>
              </a:lnTo>
              <a:lnTo>
                <a:pt x="38" y="23"/>
              </a:lnTo>
              <a:lnTo>
                <a:pt x="37" y="22"/>
              </a:lnTo>
              <a:lnTo>
                <a:pt x="36" y="21"/>
              </a:lnTo>
              <a:lnTo>
                <a:pt x="34" y="20"/>
              </a:lnTo>
              <a:lnTo>
                <a:pt x="33" y="20"/>
              </a:lnTo>
              <a:lnTo>
                <a:pt x="32" y="21"/>
              </a:lnTo>
              <a:lnTo>
                <a:pt x="31" y="21"/>
              </a:lnTo>
              <a:lnTo>
                <a:pt x="30" y="22"/>
              </a:lnTo>
              <a:lnTo>
                <a:pt x="28" y="22"/>
              </a:lnTo>
              <a:lnTo>
                <a:pt x="26" y="22"/>
              </a:lnTo>
              <a:lnTo>
                <a:pt x="25" y="23"/>
              </a:lnTo>
              <a:lnTo>
                <a:pt x="24" y="24"/>
              </a:lnTo>
              <a:lnTo>
                <a:pt x="23" y="25"/>
              </a:lnTo>
              <a:lnTo>
                <a:pt x="22" y="25"/>
              </a:lnTo>
              <a:lnTo>
                <a:pt x="21" y="26"/>
              </a:lnTo>
              <a:lnTo>
                <a:pt x="20" y="27"/>
              </a:lnTo>
              <a:lnTo>
                <a:pt x="20" y="28"/>
              </a:lnTo>
              <a:lnTo>
                <a:pt x="19" y="29"/>
              </a:lnTo>
              <a:lnTo>
                <a:pt x="19" y="30"/>
              </a:lnTo>
              <a:lnTo>
                <a:pt x="17" y="30"/>
              </a:lnTo>
              <a:lnTo>
                <a:pt x="17" y="31"/>
              </a:lnTo>
              <a:lnTo>
                <a:pt x="16" y="32"/>
              </a:lnTo>
              <a:lnTo>
                <a:pt x="16" y="33"/>
              </a:lnTo>
              <a:lnTo>
                <a:pt x="15" y="33"/>
              </a:lnTo>
              <a:lnTo>
                <a:pt x="14" y="34"/>
              </a:lnTo>
              <a:lnTo>
                <a:pt x="13" y="34"/>
              </a:lnTo>
              <a:lnTo>
                <a:pt x="12" y="34"/>
              </a:lnTo>
              <a:lnTo>
                <a:pt x="11" y="33"/>
              </a:lnTo>
              <a:lnTo>
                <a:pt x="10" y="33"/>
              </a:lnTo>
              <a:lnTo>
                <a:pt x="9" y="32"/>
              </a:lnTo>
              <a:lnTo>
                <a:pt x="9" y="31"/>
              </a:lnTo>
              <a:lnTo>
                <a:pt x="9" y="30"/>
              </a:lnTo>
              <a:lnTo>
                <a:pt x="8" y="29"/>
              </a:lnTo>
              <a:lnTo>
                <a:pt x="8" y="28"/>
              </a:lnTo>
              <a:lnTo>
                <a:pt x="7" y="27"/>
              </a:lnTo>
              <a:lnTo>
                <a:pt x="6" y="27"/>
              </a:lnTo>
              <a:lnTo>
                <a:pt x="6" y="25"/>
              </a:lnTo>
              <a:lnTo>
                <a:pt x="7" y="24"/>
              </a:lnTo>
              <a:lnTo>
                <a:pt x="7" y="23"/>
              </a:lnTo>
              <a:lnTo>
                <a:pt x="7" y="22"/>
              </a:lnTo>
              <a:lnTo>
                <a:pt x="7" y="21"/>
              </a:lnTo>
              <a:lnTo>
                <a:pt x="7" y="20"/>
              </a:lnTo>
              <a:lnTo>
                <a:pt x="7" y="19"/>
              </a:lnTo>
              <a:lnTo>
                <a:pt x="6" y="19"/>
              </a:lnTo>
              <a:lnTo>
                <a:pt x="4" y="19"/>
              </a:lnTo>
              <a:lnTo>
                <a:pt x="3" y="18"/>
              </a:lnTo>
              <a:lnTo>
                <a:pt x="2" y="18"/>
              </a:lnTo>
              <a:lnTo>
                <a:pt x="1" y="18"/>
              </a:lnTo>
              <a:lnTo>
                <a:pt x="0" y="17"/>
              </a:lnTo>
              <a:lnTo>
                <a:pt x="1" y="16"/>
              </a:lnTo>
              <a:lnTo>
                <a:pt x="1" y="15"/>
              </a:lnTo>
              <a:lnTo>
                <a:pt x="2" y="14"/>
              </a:lnTo>
              <a:lnTo>
                <a:pt x="3" y="13"/>
              </a:lnTo>
              <a:lnTo>
                <a:pt x="3" y="12"/>
              </a:lnTo>
              <a:lnTo>
                <a:pt x="3" y="11"/>
              </a:lnTo>
              <a:lnTo>
                <a:pt x="4" y="9"/>
              </a:lnTo>
              <a:lnTo>
                <a:pt x="5"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243840</xdr:colOff>
      <xdr:row>16</xdr:row>
      <xdr:rowOff>95250</xdr:rowOff>
    </xdr:from>
    <xdr:to>
      <xdr:col>5</xdr:col>
      <xdr:colOff>50800</xdr:colOff>
      <xdr:row>18</xdr:row>
      <xdr:rowOff>66675</xdr:rowOff>
    </xdr:to>
    <xdr:sp>
      <xdr:nvSpPr>
        <xdr:cNvPr id="2185400" name="Freeform 165"/>
        <xdr:cNvSpPr/>
      </xdr:nvSpPr>
      <xdr:spPr>
        <a:xfrm>
          <a:off x="3078480" y="2647315"/>
          <a:ext cx="457200" cy="276225"/>
        </a:xfrm>
        <a:custGeom>
          <a:avLst/>
          <a:gdLst>
            <a:gd name="txL" fmla="*/ 0 w 45"/>
            <a:gd name="txT" fmla="*/ 0 h 30"/>
            <a:gd name="txR" fmla="*/ 45 w 45"/>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5" h="30">
              <a:moveTo>
                <a:pt x="16" y="5"/>
              </a:moveTo>
              <a:lnTo>
                <a:pt x="16" y="6"/>
              </a:lnTo>
              <a:lnTo>
                <a:pt x="17" y="6"/>
              </a:lnTo>
              <a:lnTo>
                <a:pt x="19" y="5"/>
              </a:lnTo>
              <a:lnTo>
                <a:pt x="20" y="5"/>
              </a:lnTo>
              <a:lnTo>
                <a:pt x="21" y="5"/>
              </a:lnTo>
              <a:lnTo>
                <a:pt x="22" y="5"/>
              </a:lnTo>
              <a:lnTo>
                <a:pt x="23" y="5"/>
              </a:lnTo>
              <a:lnTo>
                <a:pt x="24" y="5"/>
              </a:lnTo>
              <a:lnTo>
                <a:pt x="25" y="5"/>
              </a:lnTo>
              <a:lnTo>
                <a:pt x="26" y="4"/>
              </a:lnTo>
              <a:lnTo>
                <a:pt x="27" y="3"/>
              </a:lnTo>
              <a:lnTo>
                <a:pt x="28" y="3"/>
              </a:lnTo>
              <a:lnTo>
                <a:pt x="29" y="3"/>
              </a:lnTo>
              <a:lnTo>
                <a:pt x="30" y="2"/>
              </a:lnTo>
              <a:lnTo>
                <a:pt x="31" y="2"/>
              </a:lnTo>
              <a:lnTo>
                <a:pt x="32" y="1"/>
              </a:lnTo>
              <a:lnTo>
                <a:pt x="33" y="1"/>
              </a:lnTo>
              <a:lnTo>
                <a:pt x="34" y="1"/>
              </a:lnTo>
              <a:lnTo>
                <a:pt x="35" y="0"/>
              </a:lnTo>
              <a:lnTo>
                <a:pt x="36" y="1"/>
              </a:lnTo>
              <a:lnTo>
                <a:pt x="37" y="1"/>
              </a:lnTo>
              <a:lnTo>
                <a:pt x="38" y="2"/>
              </a:lnTo>
              <a:lnTo>
                <a:pt x="38" y="3"/>
              </a:lnTo>
              <a:lnTo>
                <a:pt x="39" y="4"/>
              </a:lnTo>
              <a:lnTo>
                <a:pt x="40" y="5"/>
              </a:lnTo>
              <a:lnTo>
                <a:pt x="41" y="6"/>
              </a:lnTo>
              <a:lnTo>
                <a:pt x="41" y="7"/>
              </a:lnTo>
              <a:lnTo>
                <a:pt x="42" y="8"/>
              </a:lnTo>
              <a:lnTo>
                <a:pt x="42" y="9"/>
              </a:lnTo>
              <a:lnTo>
                <a:pt x="41" y="10"/>
              </a:lnTo>
              <a:lnTo>
                <a:pt x="41" y="11"/>
              </a:lnTo>
              <a:lnTo>
                <a:pt x="41" y="12"/>
              </a:lnTo>
              <a:lnTo>
                <a:pt x="42" y="13"/>
              </a:lnTo>
              <a:lnTo>
                <a:pt x="41" y="14"/>
              </a:lnTo>
              <a:lnTo>
                <a:pt x="41" y="15"/>
              </a:lnTo>
              <a:lnTo>
                <a:pt x="41" y="17"/>
              </a:lnTo>
              <a:lnTo>
                <a:pt x="41" y="18"/>
              </a:lnTo>
              <a:lnTo>
                <a:pt x="41" y="19"/>
              </a:lnTo>
              <a:lnTo>
                <a:pt x="40" y="20"/>
              </a:lnTo>
              <a:lnTo>
                <a:pt x="42" y="20"/>
              </a:lnTo>
              <a:lnTo>
                <a:pt x="43" y="21"/>
              </a:lnTo>
              <a:lnTo>
                <a:pt x="45" y="21"/>
              </a:lnTo>
              <a:lnTo>
                <a:pt x="44" y="22"/>
              </a:lnTo>
              <a:lnTo>
                <a:pt x="42" y="22"/>
              </a:lnTo>
              <a:lnTo>
                <a:pt x="41" y="22"/>
              </a:lnTo>
              <a:lnTo>
                <a:pt x="40" y="22"/>
              </a:lnTo>
              <a:lnTo>
                <a:pt x="39" y="22"/>
              </a:lnTo>
              <a:lnTo>
                <a:pt x="39" y="24"/>
              </a:lnTo>
              <a:lnTo>
                <a:pt x="37" y="25"/>
              </a:lnTo>
              <a:lnTo>
                <a:pt x="36" y="25"/>
              </a:lnTo>
              <a:lnTo>
                <a:pt x="36" y="24"/>
              </a:lnTo>
              <a:lnTo>
                <a:pt x="35" y="24"/>
              </a:lnTo>
              <a:lnTo>
                <a:pt x="34" y="25"/>
              </a:lnTo>
              <a:lnTo>
                <a:pt x="34" y="23"/>
              </a:lnTo>
              <a:lnTo>
                <a:pt x="32" y="24"/>
              </a:lnTo>
              <a:lnTo>
                <a:pt x="32" y="25"/>
              </a:lnTo>
              <a:lnTo>
                <a:pt x="32" y="26"/>
              </a:lnTo>
              <a:lnTo>
                <a:pt x="31" y="26"/>
              </a:lnTo>
              <a:lnTo>
                <a:pt x="29" y="27"/>
              </a:lnTo>
              <a:lnTo>
                <a:pt x="28" y="27"/>
              </a:lnTo>
              <a:lnTo>
                <a:pt x="28" y="26"/>
              </a:lnTo>
              <a:lnTo>
                <a:pt x="27" y="25"/>
              </a:lnTo>
              <a:lnTo>
                <a:pt x="27" y="24"/>
              </a:lnTo>
              <a:lnTo>
                <a:pt x="26" y="23"/>
              </a:lnTo>
              <a:lnTo>
                <a:pt x="25" y="22"/>
              </a:lnTo>
              <a:lnTo>
                <a:pt x="24" y="23"/>
              </a:lnTo>
              <a:lnTo>
                <a:pt x="23" y="23"/>
              </a:lnTo>
              <a:lnTo>
                <a:pt x="23" y="25"/>
              </a:lnTo>
              <a:lnTo>
                <a:pt x="22" y="26"/>
              </a:lnTo>
              <a:lnTo>
                <a:pt x="21" y="27"/>
              </a:lnTo>
              <a:lnTo>
                <a:pt x="20" y="26"/>
              </a:lnTo>
              <a:lnTo>
                <a:pt x="19" y="25"/>
              </a:lnTo>
              <a:lnTo>
                <a:pt x="19" y="24"/>
              </a:lnTo>
              <a:lnTo>
                <a:pt x="18" y="23"/>
              </a:lnTo>
              <a:lnTo>
                <a:pt x="17" y="23"/>
              </a:lnTo>
              <a:lnTo>
                <a:pt x="16" y="23"/>
              </a:lnTo>
              <a:lnTo>
                <a:pt x="15" y="23"/>
              </a:lnTo>
              <a:lnTo>
                <a:pt x="14" y="24"/>
              </a:lnTo>
              <a:lnTo>
                <a:pt x="14" y="26"/>
              </a:lnTo>
              <a:lnTo>
                <a:pt x="14" y="27"/>
              </a:lnTo>
              <a:lnTo>
                <a:pt x="12" y="28"/>
              </a:lnTo>
              <a:lnTo>
                <a:pt x="11" y="28"/>
              </a:lnTo>
              <a:lnTo>
                <a:pt x="10" y="29"/>
              </a:lnTo>
              <a:lnTo>
                <a:pt x="9" y="29"/>
              </a:lnTo>
              <a:lnTo>
                <a:pt x="8" y="28"/>
              </a:lnTo>
              <a:lnTo>
                <a:pt x="7" y="29"/>
              </a:lnTo>
              <a:lnTo>
                <a:pt x="6" y="29"/>
              </a:lnTo>
              <a:lnTo>
                <a:pt x="5" y="29"/>
              </a:lnTo>
              <a:lnTo>
                <a:pt x="4" y="30"/>
              </a:lnTo>
              <a:lnTo>
                <a:pt x="3" y="30"/>
              </a:lnTo>
              <a:lnTo>
                <a:pt x="2" y="30"/>
              </a:lnTo>
              <a:lnTo>
                <a:pt x="1" y="30"/>
              </a:lnTo>
              <a:lnTo>
                <a:pt x="2" y="28"/>
              </a:lnTo>
              <a:lnTo>
                <a:pt x="2" y="27"/>
              </a:lnTo>
              <a:lnTo>
                <a:pt x="2" y="26"/>
              </a:lnTo>
              <a:lnTo>
                <a:pt x="2" y="24"/>
              </a:lnTo>
              <a:lnTo>
                <a:pt x="1" y="23"/>
              </a:lnTo>
              <a:lnTo>
                <a:pt x="2" y="23"/>
              </a:lnTo>
              <a:lnTo>
                <a:pt x="2" y="22"/>
              </a:lnTo>
              <a:lnTo>
                <a:pt x="3" y="21"/>
              </a:lnTo>
              <a:lnTo>
                <a:pt x="2" y="20"/>
              </a:lnTo>
              <a:lnTo>
                <a:pt x="2" y="19"/>
              </a:lnTo>
              <a:lnTo>
                <a:pt x="1" y="18"/>
              </a:lnTo>
              <a:lnTo>
                <a:pt x="0" y="17"/>
              </a:lnTo>
              <a:lnTo>
                <a:pt x="0" y="16"/>
              </a:lnTo>
              <a:lnTo>
                <a:pt x="1" y="16"/>
              </a:lnTo>
              <a:lnTo>
                <a:pt x="3" y="16"/>
              </a:lnTo>
              <a:lnTo>
                <a:pt x="4" y="17"/>
              </a:lnTo>
              <a:lnTo>
                <a:pt x="5" y="17"/>
              </a:lnTo>
              <a:lnTo>
                <a:pt x="6" y="17"/>
              </a:lnTo>
              <a:lnTo>
                <a:pt x="7" y="18"/>
              </a:lnTo>
              <a:lnTo>
                <a:pt x="8" y="18"/>
              </a:lnTo>
              <a:lnTo>
                <a:pt x="9" y="18"/>
              </a:lnTo>
              <a:lnTo>
                <a:pt x="9" y="17"/>
              </a:lnTo>
              <a:lnTo>
                <a:pt x="9" y="16"/>
              </a:lnTo>
              <a:lnTo>
                <a:pt x="8" y="15"/>
              </a:lnTo>
              <a:lnTo>
                <a:pt x="8" y="14"/>
              </a:lnTo>
              <a:lnTo>
                <a:pt x="8" y="13"/>
              </a:lnTo>
              <a:lnTo>
                <a:pt x="8" y="11"/>
              </a:lnTo>
              <a:lnTo>
                <a:pt x="9" y="10"/>
              </a:lnTo>
              <a:lnTo>
                <a:pt x="10" y="10"/>
              </a:lnTo>
              <a:lnTo>
                <a:pt x="11" y="9"/>
              </a:lnTo>
              <a:lnTo>
                <a:pt x="12" y="9"/>
              </a:lnTo>
              <a:lnTo>
                <a:pt x="13" y="10"/>
              </a:lnTo>
              <a:lnTo>
                <a:pt x="14" y="10"/>
              </a:lnTo>
              <a:lnTo>
                <a:pt x="15" y="11"/>
              </a:lnTo>
              <a:lnTo>
                <a:pt x="16" y="11"/>
              </a:lnTo>
              <a:lnTo>
                <a:pt x="17" y="10"/>
              </a:lnTo>
              <a:lnTo>
                <a:pt x="16" y="9"/>
              </a:lnTo>
              <a:lnTo>
                <a:pt x="15" y="9"/>
              </a:lnTo>
              <a:lnTo>
                <a:pt x="15" y="8"/>
              </a:lnTo>
              <a:lnTo>
                <a:pt x="15" y="6"/>
              </a:lnTo>
              <a:lnTo>
                <a:pt x="15" y="5"/>
              </a:lnTo>
              <a:lnTo>
                <a:pt x="16"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203200</xdr:colOff>
      <xdr:row>19</xdr:row>
      <xdr:rowOff>85725</xdr:rowOff>
    </xdr:from>
    <xdr:to>
      <xdr:col>5</xdr:col>
      <xdr:colOff>467360</xdr:colOff>
      <xdr:row>21</xdr:row>
      <xdr:rowOff>19050</xdr:rowOff>
    </xdr:to>
    <xdr:sp>
      <xdr:nvSpPr>
        <xdr:cNvPr id="2185401" name="Freeform 166"/>
        <xdr:cNvSpPr/>
      </xdr:nvSpPr>
      <xdr:spPr>
        <a:xfrm>
          <a:off x="3688080" y="3094990"/>
          <a:ext cx="264160" cy="238125"/>
        </a:xfrm>
        <a:custGeom>
          <a:avLst/>
          <a:gdLst>
            <a:gd name="txL" fmla="*/ 0 w 26"/>
            <a:gd name="txT" fmla="*/ 0 h 29"/>
            <a:gd name="txR" fmla="*/ 26 w 26"/>
            <a:gd name="txB" fmla="*/ 29 h 29"/>
          </a:gdLst>
          <a:ahLst/>
          <a:cxnLst>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26" h="29">
              <a:moveTo>
                <a:pt x="1" y="0"/>
              </a:moveTo>
              <a:lnTo>
                <a:pt x="1" y="0"/>
              </a:lnTo>
              <a:lnTo>
                <a:pt x="3" y="0"/>
              </a:lnTo>
              <a:lnTo>
                <a:pt x="4" y="0"/>
              </a:lnTo>
              <a:lnTo>
                <a:pt x="6" y="0"/>
              </a:lnTo>
              <a:lnTo>
                <a:pt x="7" y="0"/>
              </a:lnTo>
              <a:lnTo>
                <a:pt x="7" y="2"/>
              </a:lnTo>
              <a:lnTo>
                <a:pt x="8" y="2"/>
              </a:lnTo>
              <a:lnTo>
                <a:pt x="9" y="1"/>
              </a:lnTo>
              <a:lnTo>
                <a:pt x="10" y="1"/>
              </a:lnTo>
              <a:lnTo>
                <a:pt x="11" y="2"/>
              </a:lnTo>
              <a:lnTo>
                <a:pt x="12" y="3"/>
              </a:lnTo>
              <a:lnTo>
                <a:pt x="13" y="3"/>
              </a:lnTo>
              <a:lnTo>
                <a:pt x="14" y="4"/>
              </a:lnTo>
              <a:lnTo>
                <a:pt x="15" y="5"/>
              </a:lnTo>
              <a:lnTo>
                <a:pt x="15" y="6"/>
              </a:lnTo>
              <a:lnTo>
                <a:pt x="16" y="6"/>
              </a:lnTo>
              <a:lnTo>
                <a:pt x="17" y="7"/>
              </a:lnTo>
              <a:lnTo>
                <a:pt x="16" y="7"/>
              </a:lnTo>
              <a:lnTo>
                <a:pt x="15" y="7"/>
              </a:lnTo>
              <a:lnTo>
                <a:pt x="15" y="8"/>
              </a:lnTo>
              <a:lnTo>
                <a:pt x="15" y="9"/>
              </a:lnTo>
              <a:lnTo>
                <a:pt x="16" y="10"/>
              </a:lnTo>
              <a:lnTo>
                <a:pt x="15" y="11"/>
              </a:lnTo>
              <a:lnTo>
                <a:pt x="16" y="12"/>
              </a:lnTo>
              <a:lnTo>
                <a:pt x="17" y="12"/>
              </a:lnTo>
              <a:lnTo>
                <a:pt x="18" y="12"/>
              </a:lnTo>
              <a:lnTo>
                <a:pt x="20" y="13"/>
              </a:lnTo>
              <a:lnTo>
                <a:pt x="21" y="13"/>
              </a:lnTo>
              <a:lnTo>
                <a:pt x="22" y="13"/>
              </a:lnTo>
              <a:lnTo>
                <a:pt x="23" y="14"/>
              </a:lnTo>
              <a:lnTo>
                <a:pt x="24" y="14"/>
              </a:lnTo>
              <a:lnTo>
                <a:pt x="25" y="14"/>
              </a:lnTo>
              <a:lnTo>
                <a:pt x="26" y="14"/>
              </a:lnTo>
              <a:lnTo>
                <a:pt x="26" y="15"/>
              </a:lnTo>
              <a:lnTo>
                <a:pt x="25" y="16"/>
              </a:lnTo>
              <a:lnTo>
                <a:pt x="25" y="17"/>
              </a:lnTo>
              <a:lnTo>
                <a:pt x="25" y="18"/>
              </a:lnTo>
              <a:lnTo>
                <a:pt x="24" y="20"/>
              </a:lnTo>
              <a:lnTo>
                <a:pt x="23" y="21"/>
              </a:lnTo>
              <a:lnTo>
                <a:pt x="22" y="22"/>
              </a:lnTo>
              <a:lnTo>
                <a:pt x="22" y="23"/>
              </a:lnTo>
              <a:lnTo>
                <a:pt x="21" y="24"/>
              </a:lnTo>
              <a:lnTo>
                <a:pt x="20" y="25"/>
              </a:lnTo>
              <a:lnTo>
                <a:pt x="19" y="26"/>
              </a:lnTo>
              <a:lnTo>
                <a:pt x="18" y="27"/>
              </a:lnTo>
              <a:lnTo>
                <a:pt x="18" y="28"/>
              </a:lnTo>
              <a:lnTo>
                <a:pt x="17" y="29"/>
              </a:lnTo>
              <a:lnTo>
                <a:pt x="16" y="29"/>
              </a:lnTo>
              <a:lnTo>
                <a:pt x="14" y="28"/>
              </a:lnTo>
              <a:lnTo>
                <a:pt x="13" y="27"/>
              </a:lnTo>
              <a:lnTo>
                <a:pt x="12" y="26"/>
              </a:lnTo>
              <a:lnTo>
                <a:pt x="11" y="25"/>
              </a:lnTo>
              <a:lnTo>
                <a:pt x="11" y="24"/>
              </a:lnTo>
              <a:lnTo>
                <a:pt x="10" y="23"/>
              </a:lnTo>
              <a:lnTo>
                <a:pt x="10" y="22"/>
              </a:lnTo>
              <a:lnTo>
                <a:pt x="9" y="20"/>
              </a:lnTo>
              <a:lnTo>
                <a:pt x="8" y="19"/>
              </a:lnTo>
              <a:lnTo>
                <a:pt x="7" y="18"/>
              </a:lnTo>
              <a:lnTo>
                <a:pt x="5" y="17"/>
              </a:lnTo>
              <a:lnTo>
                <a:pt x="4" y="16"/>
              </a:lnTo>
              <a:lnTo>
                <a:pt x="3" y="15"/>
              </a:lnTo>
              <a:lnTo>
                <a:pt x="2" y="14"/>
              </a:lnTo>
              <a:lnTo>
                <a:pt x="2" y="13"/>
              </a:lnTo>
              <a:lnTo>
                <a:pt x="1" y="12"/>
              </a:lnTo>
              <a:lnTo>
                <a:pt x="2" y="11"/>
              </a:lnTo>
              <a:lnTo>
                <a:pt x="1" y="9"/>
              </a:lnTo>
              <a:lnTo>
                <a:pt x="1" y="8"/>
              </a:lnTo>
              <a:lnTo>
                <a:pt x="1" y="7"/>
              </a:lnTo>
              <a:lnTo>
                <a:pt x="1" y="6"/>
              </a:lnTo>
              <a:lnTo>
                <a:pt x="1" y="5"/>
              </a:lnTo>
              <a:lnTo>
                <a:pt x="1" y="4"/>
              </a:lnTo>
              <a:lnTo>
                <a:pt x="1" y="2"/>
              </a:lnTo>
              <a:lnTo>
                <a:pt x="1" y="1"/>
              </a:lnTo>
              <a:lnTo>
                <a:pt x="0" y="0"/>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294640</xdr:colOff>
      <xdr:row>19</xdr:row>
      <xdr:rowOff>66675</xdr:rowOff>
    </xdr:from>
    <xdr:to>
      <xdr:col>4</xdr:col>
      <xdr:colOff>40640</xdr:colOff>
      <xdr:row>20</xdr:row>
      <xdr:rowOff>133350</xdr:rowOff>
    </xdr:to>
    <xdr:sp>
      <xdr:nvSpPr>
        <xdr:cNvPr id="2185402" name="Freeform 167"/>
        <xdr:cNvSpPr>
          <a:spLocks noEditPoints="1"/>
        </xdr:cNvSpPr>
      </xdr:nvSpPr>
      <xdr:spPr>
        <a:xfrm>
          <a:off x="2479040" y="3075940"/>
          <a:ext cx="396240" cy="219075"/>
        </a:xfrm>
        <a:custGeom>
          <a:avLst/>
          <a:gdLst>
            <a:gd name="txL" fmla="*/ 0 w 39"/>
            <a:gd name="txT" fmla="*/ 0 h 25"/>
            <a:gd name="txR" fmla="*/ 39 w 39"/>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9" h="25">
              <a:moveTo>
                <a:pt x="12" y="14"/>
              </a:moveTo>
              <a:lnTo>
                <a:pt x="12" y="14"/>
              </a:lnTo>
              <a:lnTo>
                <a:pt x="13" y="12"/>
              </a:lnTo>
              <a:lnTo>
                <a:pt x="13" y="11"/>
              </a:lnTo>
              <a:lnTo>
                <a:pt x="13" y="10"/>
              </a:lnTo>
              <a:lnTo>
                <a:pt x="13" y="9"/>
              </a:lnTo>
              <a:lnTo>
                <a:pt x="14" y="8"/>
              </a:lnTo>
              <a:lnTo>
                <a:pt x="14" y="6"/>
              </a:lnTo>
              <a:lnTo>
                <a:pt x="15" y="5"/>
              </a:lnTo>
              <a:lnTo>
                <a:pt x="16" y="5"/>
              </a:lnTo>
              <a:lnTo>
                <a:pt x="17" y="4"/>
              </a:lnTo>
              <a:lnTo>
                <a:pt x="17" y="3"/>
              </a:lnTo>
              <a:lnTo>
                <a:pt x="18" y="3"/>
              </a:lnTo>
              <a:lnTo>
                <a:pt x="19" y="2"/>
              </a:lnTo>
              <a:lnTo>
                <a:pt x="20" y="1"/>
              </a:lnTo>
              <a:lnTo>
                <a:pt x="21" y="0"/>
              </a:lnTo>
              <a:lnTo>
                <a:pt x="22" y="1"/>
              </a:lnTo>
              <a:lnTo>
                <a:pt x="23" y="1"/>
              </a:lnTo>
              <a:lnTo>
                <a:pt x="24" y="2"/>
              </a:lnTo>
              <a:lnTo>
                <a:pt x="24" y="4"/>
              </a:lnTo>
              <a:lnTo>
                <a:pt x="24" y="5"/>
              </a:lnTo>
              <a:lnTo>
                <a:pt x="24" y="6"/>
              </a:lnTo>
              <a:lnTo>
                <a:pt x="24" y="7"/>
              </a:lnTo>
              <a:lnTo>
                <a:pt x="24" y="8"/>
              </a:lnTo>
              <a:lnTo>
                <a:pt x="24" y="9"/>
              </a:lnTo>
              <a:lnTo>
                <a:pt x="25" y="10"/>
              </a:lnTo>
              <a:lnTo>
                <a:pt x="26" y="10"/>
              </a:lnTo>
              <a:lnTo>
                <a:pt x="27" y="10"/>
              </a:lnTo>
              <a:lnTo>
                <a:pt x="28" y="10"/>
              </a:lnTo>
              <a:lnTo>
                <a:pt x="29" y="10"/>
              </a:lnTo>
              <a:lnTo>
                <a:pt x="30" y="11"/>
              </a:lnTo>
              <a:lnTo>
                <a:pt x="31" y="11"/>
              </a:lnTo>
              <a:lnTo>
                <a:pt x="33" y="11"/>
              </a:lnTo>
              <a:lnTo>
                <a:pt x="34" y="11"/>
              </a:lnTo>
              <a:lnTo>
                <a:pt x="35" y="11"/>
              </a:lnTo>
              <a:lnTo>
                <a:pt x="36" y="11"/>
              </a:lnTo>
              <a:lnTo>
                <a:pt x="37" y="10"/>
              </a:lnTo>
              <a:lnTo>
                <a:pt x="38" y="10"/>
              </a:lnTo>
              <a:lnTo>
                <a:pt x="38" y="12"/>
              </a:lnTo>
              <a:lnTo>
                <a:pt x="39" y="13"/>
              </a:lnTo>
              <a:lnTo>
                <a:pt x="39" y="14"/>
              </a:lnTo>
              <a:lnTo>
                <a:pt x="39" y="15"/>
              </a:lnTo>
              <a:lnTo>
                <a:pt x="39" y="16"/>
              </a:lnTo>
              <a:lnTo>
                <a:pt x="38" y="17"/>
              </a:lnTo>
              <a:lnTo>
                <a:pt x="36" y="17"/>
              </a:lnTo>
              <a:lnTo>
                <a:pt x="35" y="17"/>
              </a:lnTo>
              <a:lnTo>
                <a:pt x="34" y="17"/>
              </a:lnTo>
              <a:lnTo>
                <a:pt x="33" y="18"/>
              </a:lnTo>
              <a:lnTo>
                <a:pt x="32" y="18"/>
              </a:lnTo>
              <a:lnTo>
                <a:pt x="31" y="18"/>
              </a:lnTo>
              <a:lnTo>
                <a:pt x="29" y="19"/>
              </a:lnTo>
              <a:lnTo>
                <a:pt x="27" y="19"/>
              </a:lnTo>
              <a:lnTo>
                <a:pt x="26" y="19"/>
              </a:lnTo>
              <a:lnTo>
                <a:pt x="25" y="20"/>
              </a:lnTo>
              <a:lnTo>
                <a:pt x="24" y="20"/>
              </a:lnTo>
              <a:lnTo>
                <a:pt x="23" y="20"/>
              </a:lnTo>
              <a:lnTo>
                <a:pt x="22" y="21"/>
              </a:lnTo>
              <a:lnTo>
                <a:pt x="21" y="21"/>
              </a:lnTo>
              <a:lnTo>
                <a:pt x="20" y="21"/>
              </a:lnTo>
              <a:lnTo>
                <a:pt x="19" y="21"/>
              </a:lnTo>
              <a:lnTo>
                <a:pt x="18" y="21"/>
              </a:lnTo>
              <a:lnTo>
                <a:pt x="17" y="22"/>
              </a:lnTo>
              <a:lnTo>
                <a:pt x="16" y="22"/>
              </a:lnTo>
              <a:lnTo>
                <a:pt x="15" y="22"/>
              </a:lnTo>
              <a:lnTo>
                <a:pt x="14" y="23"/>
              </a:lnTo>
              <a:lnTo>
                <a:pt x="12" y="23"/>
              </a:lnTo>
              <a:lnTo>
                <a:pt x="11" y="23"/>
              </a:lnTo>
              <a:lnTo>
                <a:pt x="9" y="23"/>
              </a:lnTo>
              <a:lnTo>
                <a:pt x="9" y="24"/>
              </a:lnTo>
              <a:lnTo>
                <a:pt x="7" y="24"/>
              </a:lnTo>
              <a:lnTo>
                <a:pt x="5" y="24"/>
              </a:lnTo>
              <a:lnTo>
                <a:pt x="4" y="24"/>
              </a:lnTo>
              <a:lnTo>
                <a:pt x="0" y="25"/>
              </a:lnTo>
              <a:lnTo>
                <a:pt x="1" y="24"/>
              </a:lnTo>
              <a:lnTo>
                <a:pt x="2" y="23"/>
              </a:lnTo>
              <a:lnTo>
                <a:pt x="3" y="23"/>
              </a:lnTo>
              <a:lnTo>
                <a:pt x="4" y="22"/>
              </a:lnTo>
              <a:lnTo>
                <a:pt x="6" y="21"/>
              </a:lnTo>
              <a:lnTo>
                <a:pt x="7" y="20"/>
              </a:lnTo>
              <a:lnTo>
                <a:pt x="9" y="20"/>
              </a:lnTo>
              <a:lnTo>
                <a:pt x="10" y="19"/>
              </a:lnTo>
              <a:lnTo>
                <a:pt x="11" y="18"/>
              </a:lnTo>
              <a:lnTo>
                <a:pt x="11" y="17"/>
              </a:lnTo>
              <a:lnTo>
                <a:pt x="12" y="15"/>
              </a:lnTo>
              <a:lnTo>
                <a:pt x="12" y="14"/>
              </a:lnTo>
              <a:moveTo>
                <a:pt x="8" y="24"/>
              </a:moveTo>
              <a:lnTo>
                <a:pt x="7" y="24"/>
              </a:lnTo>
              <a:lnTo>
                <a:pt x="9" y="24"/>
              </a:lnTo>
              <a:lnTo>
                <a:pt x="9" y="23"/>
              </a:lnTo>
              <a:lnTo>
                <a:pt x="8" y="24"/>
              </a:lnTo>
              <a:moveTo>
                <a:pt x="4" y="24"/>
              </a:moveTo>
              <a:lnTo>
                <a:pt x="4" y="24"/>
              </a:lnTo>
              <a:lnTo>
                <a:pt x="5" y="24"/>
              </a:lnTo>
              <a:lnTo>
                <a:pt x="4" y="24"/>
              </a:lnTo>
              <a:moveTo>
                <a:pt x="23" y="20"/>
              </a:moveTo>
              <a:lnTo>
                <a:pt x="23" y="20"/>
              </a:lnTo>
              <a:lnTo>
                <a:pt x="24" y="20"/>
              </a:lnTo>
              <a:lnTo>
                <a:pt x="23" y="20"/>
              </a:lnTo>
              <a:moveTo>
                <a:pt x="21" y="21"/>
              </a:moveTo>
              <a:lnTo>
                <a:pt x="21" y="21"/>
              </a:lnTo>
              <a:lnTo>
                <a:pt x="20" y="21"/>
              </a:lnTo>
              <a:lnTo>
                <a:pt x="19" y="21"/>
              </a:lnTo>
              <a:lnTo>
                <a:pt x="20" y="21"/>
              </a:lnTo>
              <a:lnTo>
                <a:pt x="21" y="21"/>
              </a:lnTo>
              <a:moveTo>
                <a:pt x="17" y="22"/>
              </a:moveTo>
              <a:lnTo>
                <a:pt x="17" y="22"/>
              </a:lnTo>
              <a:lnTo>
                <a:pt x="16" y="22"/>
              </a:lnTo>
              <a:lnTo>
                <a:pt x="17"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264160</xdr:colOff>
      <xdr:row>20</xdr:row>
      <xdr:rowOff>76200</xdr:rowOff>
    </xdr:from>
    <xdr:to>
      <xdr:col>3</xdr:col>
      <xdr:colOff>589280</xdr:colOff>
      <xdr:row>21</xdr:row>
      <xdr:rowOff>95250</xdr:rowOff>
    </xdr:to>
    <xdr:sp>
      <xdr:nvSpPr>
        <xdr:cNvPr id="2185403" name="Freeform 168"/>
        <xdr:cNvSpPr/>
      </xdr:nvSpPr>
      <xdr:spPr>
        <a:xfrm>
          <a:off x="2448560" y="3237865"/>
          <a:ext cx="325120" cy="171450"/>
        </a:xfrm>
        <a:custGeom>
          <a:avLst/>
          <a:gdLst>
            <a:gd name="txL" fmla="*/ 0 w 32"/>
            <a:gd name="txT" fmla="*/ 0 h 19"/>
            <a:gd name="txR" fmla="*/ 32 w 32"/>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19">
              <a:moveTo>
                <a:pt x="1" y="11"/>
              </a:moveTo>
              <a:lnTo>
                <a:pt x="1" y="10"/>
              </a:lnTo>
              <a:lnTo>
                <a:pt x="1" y="9"/>
              </a:lnTo>
              <a:lnTo>
                <a:pt x="2" y="8"/>
              </a:lnTo>
              <a:lnTo>
                <a:pt x="3" y="6"/>
              </a:lnTo>
              <a:lnTo>
                <a:pt x="7" y="5"/>
              </a:lnTo>
              <a:lnTo>
                <a:pt x="8" y="5"/>
              </a:lnTo>
              <a:lnTo>
                <a:pt x="10" y="5"/>
              </a:lnTo>
              <a:lnTo>
                <a:pt x="12" y="4"/>
              </a:lnTo>
              <a:lnTo>
                <a:pt x="14" y="4"/>
              </a:lnTo>
              <a:lnTo>
                <a:pt x="15" y="4"/>
              </a:lnTo>
              <a:lnTo>
                <a:pt x="17" y="4"/>
              </a:lnTo>
              <a:lnTo>
                <a:pt x="18" y="3"/>
              </a:lnTo>
              <a:lnTo>
                <a:pt x="19" y="3"/>
              </a:lnTo>
              <a:lnTo>
                <a:pt x="20" y="3"/>
              </a:lnTo>
              <a:lnTo>
                <a:pt x="21" y="2"/>
              </a:lnTo>
              <a:lnTo>
                <a:pt x="22" y="2"/>
              </a:lnTo>
              <a:lnTo>
                <a:pt x="23" y="2"/>
              </a:lnTo>
              <a:lnTo>
                <a:pt x="24" y="2"/>
              </a:lnTo>
              <a:lnTo>
                <a:pt x="26" y="1"/>
              </a:lnTo>
              <a:lnTo>
                <a:pt x="27" y="1"/>
              </a:lnTo>
              <a:lnTo>
                <a:pt x="28" y="1"/>
              </a:lnTo>
              <a:lnTo>
                <a:pt x="29" y="0"/>
              </a:lnTo>
              <a:lnTo>
                <a:pt x="28" y="2"/>
              </a:lnTo>
              <a:lnTo>
                <a:pt x="28" y="3"/>
              </a:lnTo>
              <a:lnTo>
                <a:pt x="28" y="4"/>
              </a:lnTo>
              <a:lnTo>
                <a:pt x="27" y="5"/>
              </a:lnTo>
              <a:lnTo>
                <a:pt x="26" y="6"/>
              </a:lnTo>
              <a:lnTo>
                <a:pt x="26" y="7"/>
              </a:lnTo>
              <a:lnTo>
                <a:pt x="25" y="8"/>
              </a:lnTo>
              <a:lnTo>
                <a:pt x="26" y="9"/>
              </a:lnTo>
              <a:lnTo>
                <a:pt x="27" y="9"/>
              </a:lnTo>
              <a:lnTo>
                <a:pt x="28" y="9"/>
              </a:lnTo>
              <a:lnTo>
                <a:pt x="29" y="10"/>
              </a:lnTo>
              <a:lnTo>
                <a:pt x="31" y="10"/>
              </a:lnTo>
              <a:lnTo>
                <a:pt x="32" y="10"/>
              </a:lnTo>
              <a:lnTo>
                <a:pt x="32" y="11"/>
              </a:lnTo>
              <a:lnTo>
                <a:pt x="32" y="12"/>
              </a:lnTo>
              <a:lnTo>
                <a:pt x="32" y="13"/>
              </a:lnTo>
              <a:lnTo>
                <a:pt x="32" y="14"/>
              </a:lnTo>
              <a:lnTo>
                <a:pt x="32" y="15"/>
              </a:lnTo>
              <a:lnTo>
                <a:pt x="31" y="16"/>
              </a:lnTo>
              <a:lnTo>
                <a:pt x="29" y="16"/>
              </a:lnTo>
              <a:lnTo>
                <a:pt x="29" y="17"/>
              </a:lnTo>
              <a:lnTo>
                <a:pt x="28" y="17"/>
              </a:lnTo>
              <a:lnTo>
                <a:pt x="27" y="18"/>
              </a:lnTo>
              <a:lnTo>
                <a:pt x="26" y="19"/>
              </a:lnTo>
              <a:lnTo>
                <a:pt x="25" y="19"/>
              </a:lnTo>
              <a:lnTo>
                <a:pt x="24" y="19"/>
              </a:lnTo>
              <a:lnTo>
                <a:pt x="22" y="19"/>
              </a:lnTo>
              <a:lnTo>
                <a:pt x="20" y="19"/>
              </a:lnTo>
              <a:lnTo>
                <a:pt x="19" y="19"/>
              </a:lnTo>
              <a:lnTo>
                <a:pt x="18" y="18"/>
              </a:lnTo>
              <a:lnTo>
                <a:pt x="17" y="18"/>
              </a:lnTo>
              <a:lnTo>
                <a:pt x="16" y="18"/>
              </a:lnTo>
              <a:lnTo>
                <a:pt x="15" y="17"/>
              </a:lnTo>
              <a:lnTo>
                <a:pt x="14" y="17"/>
              </a:lnTo>
              <a:lnTo>
                <a:pt x="13" y="16"/>
              </a:lnTo>
              <a:lnTo>
                <a:pt x="12" y="16"/>
              </a:lnTo>
              <a:lnTo>
                <a:pt x="11" y="16"/>
              </a:lnTo>
              <a:lnTo>
                <a:pt x="10" y="15"/>
              </a:lnTo>
              <a:lnTo>
                <a:pt x="9" y="15"/>
              </a:lnTo>
              <a:lnTo>
                <a:pt x="8" y="14"/>
              </a:lnTo>
              <a:lnTo>
                <a:pt x="7" y="14"/>
              </a:lnTo>
              <a:lnTo>
                <a:pt x="6" y="14"/>
              </a:lnTo>
              <a:lnTo>
                <a:pt x="4" y="13"/>
              </a:lnTo>
              <a:lnTo>
                <a:pt x="2" y="12"/>
              </a:lnTo>
              <a:lnTo>
                <a:pt x="0" y="11"/>
              </a:lnTo>
              <a:lnTo>
                <a:pt x="1"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365760</xdr:colOff>
      <xdr:row>20</xdr:row>
      <xdr:rowOff>38100</xdr:rowOff>
    </xdr:from>
    <xdr:to>
      <xdr:col>5</xdr:col>
      <xdr:colOff>609600</xdr:colOff>
      <xdr:row>21</xdr:row>
      <xdr:rowOff>76200</xdr:rowOff>
    </xdr:to>
    <xdr:sp>
      <xdr:nvSpPr>
        <xdr:cNvPr id="2185404" name="Freeform 169"/>
        <xdr:cNvSpPr/>
      </xdr:nvSpPr>
      <xdr:spPr>
        <a:xfrm>
          <a:off x="3850640" y="3199765"/>
          <a:ext cx="243840" cy="190500"/>
        </a:xfrm>
        <a:custGeom>
          <a:avLst/>
          <a:gdLst>
            <a:gd name="txL" fmla="*/ 0 w 24"/>
            <a:gd name="txT" fmla="*/ 0 h 22"/>
            <a:gd name="txR" fmla="*/ 24 w 24"/>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22">
              <a:moveTo>
                <a:pt x="0" y="16"/>
              </a:moveTo>
              <a:lnTo>
                <a:pt x="1" y="16"/>
              </a:lnTo>
              <a:lnTo>
                <a:pt x="2" y="15"/>
              </a:lnTo>
              <a:lnTo>
                <a:pt x="2" y="14"/>
              </a:lnTo>
              <a:lnTo>
                <a:pt x="3" y="13"/>
              </a:lnTo>
              <a:lnTo>
                <a:pt x="4" y="12"/>
              </a:lnTo>
              <a:lnTo>
                <a:pt x="5" y="11"/>
              </a:lnTo>
              <a:lnTo>
                <a:pt x="6" y="10"/>
              </a:lnTo>
              <a:lnTo>
                <a:pt x="6" y="9"/>
              </a:lnTo>
              <a:lnTo>
                <a:pt x="7" y="8"/>
              </a:lnTo>
              <a:lnTo>
                <a:pt x="8" y="7"/>
              </a:lnTo>
              <a:lnTo>
                <a:pt x="9" y="5"/>
              </a:lnTo>
              <a:lnTo>
                <a:pt x="9" y="4"/>
              </a:lnTo>
              <a:lnTo>
                <a:pt x="9" y="3"/>
              </a:lnTo>
              <a:lnTo>
                <a:pt x="10" y="2"/>
              </a:lnTo>
              <a:lnTo>
                <a:pt x="10" y="1"/>
              </a:lnTo>
              <a:lnTo>
                <a:pt x="12" y="1"/>
              </a:lnTo>
              <a:lnTo>
                <a:pt x="13" y="1"/>
              </a:lnTo>
              <a:lnTo>
                <a:pt x="14" y="1"/>
              </a:lnTo>
              <a:lnTo>
                <a:pt x="15" y="1"/>
              </a:lnTo>
              <a:lnTo>
                <a:pt x="17" y="1"/>
              </a:lnTo>
              <a:lnTo>
                <a:pt x="18" y="1"/>
              </a:lnTo>
              <a:lnTo>
                <a:pt x="19" y="0"/>
              </a:lnTo>
              <a:lnTo>
                <a:pt x="20" y="0"/>
              </a:lnTo>
              <a:lnTo>
                <a:pt x="21" y="0"/>
              </a:lnTo>
              <a:lnTo>
                <a:pt x="22" y="0"/>
              </a:lnTo>
              <a:lnTo>
                <a:pt x="23" y="0"/>
              </a:lnTo>
              <a:lnTo>
                <a:pt x="23" y="1"/>
              </a:lnTo>
              <a:lnTo>
                <a:pt x="23" y="2"/>
              </a:lnTo>
              <a:lnTo>
                <a:pt x="24" y="4"/>
              </a:lnTo>
              <a:lnTo>
                <a:pt x="22" y="4"/>
              </a:lnTo>
              <a:lnTo>
                <a:pt x="21" y="4"/>
              </a:lnTo>
              <a:lnTo>
                <a:pt x="20" y="4"/>
              </a:lnTo>
              <a:lnTo>
                <a:pt x="20" y="5"/>
              </a:lnTo>
              <a:lnTo>
                <a:pt x="21" y="6"/>
              </a:lnTo>
              <a:lnTo>
                <a:pt x="21" y="7"/>
              </a:lnTo>
              <a:lnTo>
                <a:pt x="22" y="9"/>
              </a:lnTo>
              <a:lnTo>
                <a:pt x="22" y="10"/>
              </a:lnTo>
              <a:lnTo>
                <a:pt x="22" y="11"/>
              </a:lnTo>
              <a:lnTo>
                <a:pt x="21" y="12"/>
              </a:lnTo>
              <a:lnTo>
                <a:pt x="21" y="14"/>
              </a:lnTo>
              <a:lnTo>
                <a:pt x="21" y="15"/>
              </a:lnTo>
              <a:lnTo>
                <a:pt x="20" y="16"/>
              </a:lnTo>
              <a:lnTo>
                <a:pt x="20" y="17"/>
              </a:lnTo>
              <a:lnTo>
                <a:pt x="19" y="18"/>
              </a:lnTo>
              <a:lnTo>
                <a:pt x="19" y="19"/>
              </a:lnTo>
              <a:lnTo>
                <a:pt x="19" y="20"/>
              </a:lnTo>
              <a:lnTo>
                <a:pt x="18" y="20"/>
              </a:lnTo>
              <a:lnTo>
                <a:pt x="17" y="20"/>
              </a:lnTo>
              <a:lnTo>
                <a:pt x="15" y="20"/>
              </a:lnTo>
              <a:lnTo>
                <a:pt x="14" y="20"/>
              </a:lnTo>
              <a:lnTo>
                <a:pt x="13" y="20"/>
              </a:lnTo>
              <a:lnTo>
                <a:pt x="12" y="21"/>
              </a:lnTo>
              <a:lnTo>
                <a:pt x="11" y="21"/>
              </a:lnTo>
              <a:lnTo>
                <a:pt x="9" y="21"/>
              </a:lnTo>
              <a:lnTo>
                <a:pt x="7" y="22"/>
              </a:lnTo>
              <a:lnTo>
                <a:pt x="6" y="22"/>
              </a:lnTo>
              <a:lnTo>
                <a:pt x="5" y="22"/>
              </a:lnTo>
              <a:lnTo>
                <a:pt x="4" y="21"/>
              </a:lnTo>
              <a:lnTo>
                <a:pt x="3" y="21"/>
              </a:lnTo>
              <a:lnTo>
                <a:pt x="2" y="20"/>
              </a:lnTo>
              <a:lnTo>
                <a:pt x="2" y="19"/>
              </a:lnTo>
              <a:lnTo>
                <a:pt x="1" y="18"/>
              </a:lnTo>
              <a:lnTo>
                <a:pt x="1" y="17"/>
              </a:lnTo>
              <a:lnTo>
                <a:pt x="0"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426720</xdr:colOff>
      <xdr:row>19</xdr:row>
      <xdr:rowOff>133350</xdr:rowOff>
    </xdr:from>
    <xdr:to>
      <xdr:col>5</xdr:col>
      <xdr:colOff>30480</xdr:colOff>
      <xdr:row>20</xdr:row>
      <xdr:rowOff>152400</xdr:rowOff>
    </xdr:to>
    <xdr:sp>
      <xdr:nvSpPr>
        <xdr:cNvPr id="2185405" name="Freeform 170"/>
        <xdr:cNvSpPr/>
      </xdr:nvSpPr>
      <xdr:spPr>
        <a:xfrm>
          <a:off x="3261360" y="3142615"/>
          <a:ext cx="254000" cy="171450"/>
        </a:xfrm>
        <a:custGeom>
          <a:avLst/>
          <a:gdLst>
            <a:gd name="txL" fmla="*/ 0 w 25"/>
            <a:gd name="txT" fmla="*/ 0 h 21"/>
            <a:gd name="txR" fmla="*/ 25 w 25"/>
            <a:gd name="txB" fmla="*/ 21 h 21"/>
          </a:gdLst>
          <a:ahLst/>
          <a:cxnLst>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1">
              <a:moveTo>
                <a:pt x="11" y="3"/>
              </a:moveTo>
              <a:lnTo>
                <a:pt x="12" y="2"/>
              </a:lnTo>
              <a:lnTo>
                <a:pt x="13" y="2"/>
              </a:lnTo>
              <a:lnTo>
                <a:pt x="14" y="2"/>
              </a:lnTo>
              <a:lnTo>
                <a:pt x="15" y="1"/>
              </a:lnTo>
              <a:lnTo>
                <a:pt x="16" y="1"/>
              </a:lnTo>
              <a:lnTo>
                <a:pt x="18" y="1"/>
              </a:lnTo>
              <a:lnTo>
                <a:pt x="19" y="0"/>
              </a:lnTo>
              <a:lnTo>
                <a:pt x="20" y="0"/>
              </a:lnTo>
              <a:lnTo>
                <a:pt x="21" y="0"/>
              </a:lnTo>
              <a:lnTo>
                <a:pt x="22" y="1"/>
              </a:lnTo>
              <a:lnTo>
                <a:pt x="23" y="2"/>
              </a:lnTo>
              <a:lnTo>
                <a:pt x="24" y="2"/>
              </a:lnTo>
              <a:lnTo>
                <a:pt x="25" y="2"/>
              </a:lnTo>
              <a:lnTo>
                <a:pt x="25" y="3"/>
              </a:lnTo>
              <a:lnTo>
                <a:pt x="25" y="4"/>
              </a:lnTo>
              <a:lnTo>
                <a:pt x="25" y="5"/>
              </a:lnTo>
              <a:lnTo>
                <a:pt x="25" y="6"/>
              </a:lnTo>
              <a:lnTo>
                <a:pt x="25" y="7"/>
              </a:lnTo>
              <a:lnTo>
                <a:pt x="25" y="9"/>
              </a:lnTo>
              <a:lnTo>
                <a:pt x="25" y="11"/>
              </a:lnTo>
              <a:lnTo>
                <a:pt x="25" y="12"/>
              </a:lnTo>
              <a:lnTo>
                <a:pt x="25" y="13"/>
              </a:lnTo>
              <a:lnTo>
                <a:pt x="24" y="14"/>
              </a:lnTo>
              <a:lnTo>
                <a:pt x="24" y="15"/>
              </a:lnTo>
              <a:lnTo>
                <a:pt x="24" y="16"/>
              </a:lnTo>
              <a:lnTo>
                <a:pt x="23" y="16"/>
              </a:lnTo>
              <a:lnTo>
                <a:pt x="21" y="16"/>
              </a:lnTo>
              <a:lnTo>
                <a:pt x="20" y="17"/>
              </a:lnTo>
              <a:lnTo>
                <a:pt x="19" y="17"/>
              </a:lnTo>
              <a:lnTo>
                <a:pt x="18" y="18"/>
              </a:lnTo>
              <a:lnTo>
                <a:pt x="17" y="18"/>
              </a:lnTo>
              <a:lnTo>
                <a:pt x="15" y="19"/>
              </a:lnTo>
              <a:lnTo>
                <a:pt x="15" y="20"/>
              </a:lnTo>
              <a:lnTo>
                <a:pt x="14" y="20"/>
              </a:lnTo>
              <a:lnTo>
                <a:pt x="14" y="21"/>
              </a:lnTo>
              <a:lnTo>
                <a:pt x="13" y="21"/>
              </a:lnTo>
              <a:lnTo>
                <a:pt x="12" y="20"/>
              </a:lnTo>
              <a:lnTo>
                <a:pt x="12" y="19"/>
              </a:lnTo>
              <a:lnTo>
                <a:pt x="11" y="18"/>
              </a:lnTo>
              <a:lnTo>
                <a:pt x="10" y="17"/>
              </a:lnTo>
              <a:lnTo>
                <a:pt x="10" y="16"/>
              </a:lnTo>
              <a:lnTo>
                <a:pt x="9" y="15"/>
              </a:lnTo>
              <a:lnTo>
                <a:pt x="8" y="14"/>
              </a:lnTo>
              <a:lnTo>
                <a:pt x="8" y="13"/>
              </a:lnTo>
              <a:lnTo>
                <a:pt x="7" y="12"/>
              </a:lnTo>
              <a:lnTo>
                <a:pt x="6" y="13"/>
              </a:lnTo>
              <a:lnTo>
                <a:pt x="5" y="14"/>
              </a:lnTo>
              <a:lnTo>
                <a:pt x="4" y="14"/>
              </a:lnTo>
              <a:lnTo>
                <a:pt x="3" y="13"/>
              </a:lnTo>
              <a:lnTo>
                <a:pt x="3" y="12"/>
              </a:lnTo>
              <a:lnTo>
                <a:pt x="3" y="11"/>
              </a:lnTo>
              <a:lnTo>
                <a:pt x="2" y="10"/>
              </a:lnTo>
              <a:lnTo>
                <a:pt x="2" y="9"/>
              </a:lnTo>
              <a:lnTo>
                <a:pt x="2" y="8"/>
              </a:lnTo>
              <a:lnTo>
                <a:pt x="1" y="7"/>
              </a:lnTo>
              <a:lnTo>
                <a:pt x="1" y="6"/>
              </a:lnTo>
              <a:lnTo>
                <a:pt x="0" y="5"/>
              </a:lnTo>
              <a:lnTo>
                <a:pt x="2" y="5"/>
              </a:lnTo>
              <a:lnTo>
                <a:pt x="3" y="5"/>
              </a:lnTo>
              <a:lnTo>
                <a:pt x="4" y="4"/>
              </a:lnTo>
              <a:lnTo>
                <a:pt x="5" y="4"/>
              </a:lnTo>
              <a:lnTo>
                <a:pt x="6" y="4"/>
              </a:lnTo>
              <a:lnTo>
                <a:pt x="7" y="4"/>
              </a:lnTo>
              <a:lnTo>
                <a:pt x="8" y="3"/>
              </a:lnTo>
              <a:lnTo>
                <a:pt x="10" y="3"/>
              </a:lnTo>
              <a:lnTo>
                <a:pt x="1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477520</xdr:colOff>
      <xdr:row>9</xdr:row>
      <xdr:rowOff>47625</xdr:rowOff>
    </xdr:from>
    <xdr:to>
      <xdr:col>8</xdr:col>
      <xdr:colOff>335280</xdr:colOff>
      <xdr:row>10</xdr:row>
      <xdr:rowOff>19050</xdr:rowOff>
    </xdr:to>
    <xdr:sp>
      <xdr:nvSpPr>
        <xdr:cNvPr id="2185406" name="Freeform 171"/>
        <xdr:cNvSpPr/>
      </xdr:nvSpPr>
      <xdr:spPr>
        <a:xfrm>
          <a:off x="5262880" y="1532890"/>
          <a:ext cx="508000" cy="123825"/>
        </a:xfrm>
        <a:custGeom>
          <a:avLst/>
          <a:gdLst>
            <a:gd name="txL" fmla="*/ 0 w 50"/>
            <a:gd name="txT" fmla="*/ 0 h 14"/>
            <a:gd name="txR" fmla="*/ 50 w 50"/>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0" h="14">
              <a:moveTo>
                <a:pt x="1" y="9"/>
              </a:moveTo>
              <a:lnTo>
                <a:pt x="1" y="8"/>
              </a:lnTo>
              <a:lnTo>
                <a:pt x="2" y="7"/>
              </a:lnTo>
              <a:lnTo>
                <a:pt x="3" y="7"/>
              </a:lnTo>
              <a:lnTo>
                <a:pt x="4" y="7"/>
              </a:lnTo>
              <a:lnTo>
                <a:pt x="5" y="8"/>
              </a:lnTo>
              <a:lnTo>
                <a:pt x="6" y="8"/>
              </a:lnTo>
              <a:lnTo>
                <a:pt x="7" y="8"/>
              </a:lnTo>
              <a:lnTo>
                <a:pt x="8" y="7"/>
              </a:lnTo>
              <a:lnTo>
                <a:pt x="9" y="6"/>
              </a:lnTo>
              <a:lnTo>
                <a:pt x="9" y="5"/>
              </a:lnTo>
              <a:lnTo>
                <a:pt x="10" y="5"/>
              </a:lnTo>
              <a:lnTo>
                <a:pt x="11" y="5"/>
              </a:lnTo>
              <a:lnTo>
                <a:pt x="13" y="6"/>
              </a:lnTo>
              <a:lnTo>
                <a:pt x="14" y="6"/>
              </a:lnTo>
              <a:lnTo>
                <a:pt x="16" y="7"/>
              </a:lnTo>
              <a:lnTo>
                <a:pt x="17" y="7"/>
              </a:lnTo>
              <a:lnTo>
                <a:pt x="18" y="7"/>
              </a:lnTo>
              <a:lnTo>
                <a:pt x="19" y="7"/>
              </a:lnTo>
              <a:lnTo>
                <a:pt x="20" y="7"/>
              </a:lnTo>
              <a:lnTo>
                <a:pt x="23" y="7"/>
              </a:lnTo>
              <a:lnTo>
                <a:pt x="24" y="7"/>
              </a:lnTo>
              <a:lnTo>
                <a:pt x="25" y="7"/>
              </a:lnTo>
              <a:lnTo>
                <a:pt x="26" y="7"/>
              </a:lnTo>
              <a:lnTo>
                <a:pt x="27" y="7"/>
              </a:lnTo>
              <a:lnTo>
                <a:pt x="28" y="7"/>
              </a:lnTo>
              <a:lnTo>
                <a:pt x="29" y="6"/>
              </a:lnTo>
              <a:lnTo>
                <a:pt x="30" y="5"/>
              </a:lnTo>
              <a:lnTo>
                <a:pt x="31" y="5"/>
              </a:lnTo>
              <a:lnTo>
                <a:pt x="32" y="4"/>
              </a:lnTo>
              <a:lnTo>
                <a:pt x="33" y="4"/>
              </a:lnTo>
              <a:lnTo>
                <a:pt x="34" y="3"/>
              </a:lnTo>
              <a:lnTo>
                <a:pt x="35" y="3"/>
              </a:lnTo>
              <a:lnTo>
                <a:pt x="36" y="2"/>
              </a:lnTo>
              <a:lnTo>
                <a:pt x="37" y="2"/>
              </a:lnTo>
              <a:lnTo>
                <a:pt x="38" y="1"/>
              </a:lnTo>
              <a:lnTo>
                <a:pt x="39" y="1"/>
              </a:lnTo>
              <a:lnTo>
                <a:pt x="40" y="0"/>
              </a:lnTo>
              <a:lnTo>
                <a:pt x="41" y="0"/>
              </a:lnTo>
              <a:lnTo>
                <a:pt x="42" y="0"/>
              </a:lnTo>
              <a:lnTo>
                <a:pt x="43" y="0"/>
              </a:lnTo>
              <a:lnTo>
                <a:pt x="44" y="0"/>
              </a:lnTo>
              <a:lnTo>
                <a:pt x="46" y="0"/>
              </a:lnTo>
              <a:lnTo>
                <a:pt x="47" y="0"/>
              </a:lnTo>
              <a:lnTo>
                <a:pt x="48" y="0"/>
              </a:lnTo>
              <a:lnTo>
                <a:pt x="49" y="0"/>
              </a:lnTo>
              <a:lnTo>
                <a:pt x="50" y="0"/>
              </a:lnTo>
              <a:lnTo>
                <a:pt x="50" y="1"/>
              </a:lnTo>
              <a:lnTo>
                <a:pt x="48" y="1"/>
              </a:lnTo>
              <a:lnTo>
                <a:pt x="47" y="1"/>
              </a:lnTo>
              <a:lnTo>
                <a:pt x="46" y="2"/>
              </a:lnTo>
              <a:lnTo>
                <a:pt x="45" y="3"/>
              </a:lnTo>
              <a:lnTo>
                <a:pt x="44" y="3"/>
              </a:lnTo>
              <a:lnTo>
                <a:pt x="43" y="4"/>
              </a:lnTo>
              <a:lnTo>
                <a:pt x="42" y="4"/>
              </a:lnTo>
              <a:lnTo>
                <a:pt x="41" y="5"/>
              </a:lnTo>
              <a:lnTo>
                <a:pt x="40" y="5"/>
              </a:lnTo>
              <a:lnTo>
                <a:pt x="40" y="6"/>
              </a:lnTo>
              <a:lnTo>
                <a:pt x="40" y="7"/>
              </a:lnTo>
              <a:lnTo>
                <a:pt x="41" y="7"/>
              </a:lnTo>
              <a:lnTo>
                <a:pt x="42" y="7"/>
              </a:lnTo>
              <a:lnTo>
                <a:pt x="43" y="7"/>
              </a:lnTo>
              <a:lnTo>
                <a:pt x="44" y="8"/>
              </a:lnTo>
              <a:lnTo>
                <a:pt x="44" y="9"/>
              </a:lnTo>
              <a:lnTo>
                <a:pt x="45" y="10"/>
              </a:lnTo>
              <a:lnTo>
                <a:pt x="46" y="10"/>
              </a:lnTo>
              <a:lnTo>
                <a:pt x="47" y="11"/>
              </a:lnTo>
              <a:lnTo>
                <a:pt x="47" y="12"/>
              </a:lnTo>
              <a:lnTo>
                <a:pt x="45" y="12"/>
              </a:lnTo>
              <a:lnTo>
                <a:pt x="44" y="12"/>
              </a:lnTo>
              <a:lnTo>
                <a:pt x="43" y="12"/>
              </a:lnTo>
              <a:lnTo>
                <a:pt x="42" y="13"/>
              </a:lnTo>
              <a:lnTo>
                <a:pt x="41" y="12"/>
              </a:lnTo>
              <a:lnTo>
                <a:pt x="40" y="12"/>
              </a:lnTo>
              <a:lnTo>
                <a:pt x="39" y="12"/>
              </a:lnTo>
              <a:lnTo>
                <a:pt x="39" y="13"/>
              </a:lnTo>
              <a:lnTo>
                <a:pt x="37" y="13"/>
              </a:lnTo>
              <a:lnTo>
                <a:pt x="36" y="13"/>
              </a:lnTo>
              <a:lnTo>
                <a:pt x="35" y="13"/>
              </a:lnTo>
              <a:lnTo>
                <a:pt x="34" y="13"/>
              </a:lnTo>
              <a:lnTo>
                <a:pt x="33" y="13"/>
              </a:lnTo>
              <a:lnTo>
                <a:pt x="32" y="13"/>
              </a:lnTo>
              <a:lnTo>
                <a:pt x="31" y="13"/>
              </a:lnTo>
              <a:lnTo>
                <a:pt x="30" y="13"/>
              </a:lnTo>
              <a:lnTo>
                <a:pt x="29" y="14"/>
              </a:lnTo>
              <a:lnTo>
                <a:pt x="28" y="14"/>
              </a:lnTo>
              <a:lnTo>
                <a:pt x="26" y="14"/>
              </a:lnTo>
              <a:lnTo>
                <a:pt x="25" y="13"/>
              </a:lnTo>
              <a:lnTo>
                <a:pt x="24" y="13"/>
              </a:lnTo>
              <a:lnTo>
                <a:pt x="23" y="14"/>
              </a:lnTo>
              <a:lnTo>
                <a:pt x="22" y="14"/>
              </a:lnTo>
              <a:lnTo>
                <a:pt x="21" y="14"/>
              </a:lnTo>
              <a:lnTo>
                <a:pt x="19" y="14"/>
              </a:lnTo>
              <a:lnTo>
                <a:pt x="18" y="14"/>
              </a:lnTo>
              <a:lnTo>
                <a:pt x="17" y="14"/>
              </a:lnTo>
              <a:lnTo>
                <a:pt x="16" y="14"/>
              </a:lnTo>
              <a:lnTo>
                <a:pt x="15" y="14"/>
              </a:lnTo>
              <a:lnTo>
                <a:pt x="14" y="13"/>
              </a:lnTo>
              <a:lnTo>
                <a:pt x="13" y="13"/>
              </a:lnTo>
              <a:lnTo>
                <a:pt x="12" y="13"/>
              </a:lnTo>
              <a:lnTo>
                <a:pt x="11" y="12"/>
              </a:lnTo>
              <a:lnTo>
                <a:pt x="10" y="12"/>
              </a:lnTo>
              <a:lnTo>
                <a:pt x="9" y="12"/>
              </a:lnTo>
              <a:lnTo>
                <a:pt x="8" y="12"/>
              </a:lnTo>
              <a:lnTo>
                <a:pt x="6" y="12"/>
              </a:lnTo>
              <a:lnTo>
                <a:pt x="5" y="12"/>
              </a:lnTo>
              <a:lnTo>
                <a:pt x="4" y="11"/>
              </a:lnTo>
              <a:lnTo>
                <a:pt x="3" y="11"/>
              </a:lnTo>
              <a:lnTo>
                <a:pt x="2" y="10"/>
              </a:lnTo>
              <a:lnTo>
                <a:pt x="1" y="10"/>
              </a:lnTo>
              <a:lnTo>
                <a:pt x="0" y="9"/>
              </a:lnTo>
              <a:lnTo>
                <a:pt x="1"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243840</xdr:colOff>
      <xdr:row>6</xdr:row>
      <xdr:rowOff>0</xdr:rowOff>
    </xdr:from>
    <xdr:to>
      <xdr:col>8</xdr:col>
      <xdr:colOff>589280</xdr:colOff>
      <xdr:row>8</xdr:row>
      <xdr:rowOff>123825</xdr:rowOff>
    </xdr:to>
    <xdr:sp>
      <xdr:nvSpPr>
        <xdr:cNvPr id="2185407" name="Freeform 172"/>
        <xdr:cNvSpPr/>
      </xdr:nvSpPr>
      <xdr:spPr>
        <a:xfrm>
          <a:off x="5679440" y="1028065"/>
          <a:ext cx="345440" cy="428625"/>
        </a:xfrm>
        <a:custGeom>
          <a:avLst/>
          <a:gdLst>
            <a:gd name="txL" fmla="*/ 0 w 34"/>
            <a:gd name="txT" fmla="*/ 0 h 45"/>
            <a:gd name="txR" fmla="*/ 34 w 34"/>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34" h="45">
              <a:moveTo>
                <a:pt x="2" y="22"/>
              </a:moveTo>
              <a:lnTo>
                <a:pt x="3" y="22"/>
              </a:lnTo>
              <a:lnTo>
                <a:pt x="3" y="21"/>
              </a:lnTo>
              <a:lnTo>
                <a:pt x="4" y="20"/>
              </a:lnTo>
              <a:lnTo>
                <a:pt x="5" y="21"/>
              </a:lnTo>
              <a:lnTo>
                <a:pt x="6" y="21"/>
              </a:lnTo>
              <a:lnTo>
                <a:pt x="7" y="21"/>
              </a:lnTo>
              <a:lnTo>
                <a:pt x="8" y="21"/>
              </a:lnTo>
              <a:lnTo>
                <a:pt x="9" y="21"/>
              </a:lnTo>
              <a:lnTo>
                <a:pt x="10" y="21"/>
              </a:lnTo>
              <a:lnTo>
                <a:pt x="11" y="21"/>
              </a:lnTo>
              <a:lnTo>
                <a:pt x="12" y="20"/>
              </a:lnTo>
              <a:lnTo>
                <a:pt x="13" y="20"/>
              </a:lnTo>
              <a:lnTo>
                <a:pt x="14" y="19"/>
              </a:lnTo>
              <a:lnTo>
                <a:pt x="14" y="18"/>
              </a:lnTo>
              <a:lnTo>
                <a:pt x="15" y="17"/>
              </a:lnTo>
              <a:lnTo>
                <a:pt x="15" y="16"/>
              </a:lnTo>
              <a:lnTo>
                <a:pt x="15" y="15"/>
              </a:lnTo>
              <a:lnTo>
                <a:pt x="15" y="14"/>
              </a:lnTo>
              <a:lnTo>
                <a:pt x="16" y="13"/>
              </a:lnTo>
              <a:lnTo>
                <a:pt x="16" y="12"/>
              </a:lnTo>
              <a:lnTo>
                <a:pt x="17" y="11"/>
              </a:lnTo>
              <a:lnTo>
                <a:pt x="18" y="10"/>
              </a:lnTo>
              <a:lnTo>
                <a:pt x="19" y="9"/>
              </a:lnTo>
              <a:lnTo>
                <a:pt x="19" y="8"/>
              </a:lnTo>
              <a:lnTo>
                <a:pt x="19" y="7"/>
              </a:lnTo>
              <a:lnTo>
                <a:pt x="18" y="6"/>
              </a:lnTo>
              <a:lnTo>
                <a:pt x="18" y="5"/>
              </a:lnTo>
              <a:lnTo>
                <a:pt x="17" y="4"/>
              </a:lnTo>
              <a:lnTo>
                <a:pt x="16" y="3"/>
              </a:lnTo>
              <a:lnTo>
                <a:pt x="15" y="3"/>
              </a:lnTo>
              <a:lnTo>
                <a:pt x="16" y="2"/>
              </a:lnTo>
              <a:lnTo>
                <a:pt x="17" y="1"/>
              </a:lnTo>
              <a:lnTo>
                <a:pt x="17" y="0"/>
              </a:lnTo>
              <a:lnTo>
                <a:pt x="18" y="0"/>
              </a:lnTo>
              <a:lnTo>
                <a:pt x="20" y="0"/>
              </a:lnTo>
              <a:lnTo>
                <a:pt x="20" y="1"/>
              </a:lnTo>
              <a:lnTo>
                <a:pt x="21" y="3"/>
              </a:lnTo>
              <a:lnTo>
                <a:pt x="22" y="4"/>
              </a:lnTo>
              <a:lnTo>
                <a:pt x="22" y="5"/>
              </a:lnTo>
              <a:lnTo>
                <a:pt x="23" y="5"/>
              </a:lnTo>
              <a:lnTo>
                <a:pt x="24" y="5"/>
              </a:lnTo>
              <a:lnTo>
                <a:pt x="25" y="6"/>
              </a:lnTo>
              <a:lnTo>
                <a:pt x="26" y="5"/>
              </a:lnTo>
              <a:lnTo>
                <a:pt x="27" y="5"/>
              </a:lnTo>
              <a:lnTo>
                <a:pt x="28" y="6"/>
              </a:lnTo>
              <a:lnTo>
                <a:pt x="28" y="7"/>
              </a:lnTo>
              <a:lnTo>
                <a:pt x="28" y="8"/>
              </a:lnTo>
              <a:lnTo>
                <a:pt x="29" y="9"/>
              </a:lnTo>
              <a:lnTo>
                <a:pt x="30" y="9"/>
              </a:lnTo>
              <a:lnTo>
                <a:pt x="31" y="10"/>
              </a:lnTo>
              <a:lnTo>
                <a:pt x="32" y="10"/>
              </a:lnTo>
              <a:lnTo>
                <a:pt x="33" y="9"/>
              </a:lnTo>
              <a:lnTo>
                <a:pt x="34" y="10"/>
              </a:lnTo>
              <a:lnTo>
                <a:pt x="34" y="11"/>
              </a:lnTo>
              <a:lnTo>
                <a:pt x="33" y="12"/>
              </a:lnTo>
              <a:lnTo>
                <a:pt x="33" y="13"/>
              </a:lnTo>
              <a:lnTo>
                <a:pt x="32" y="14"/>
              </a:lnTo>
              <a:lnTo>
                <a:pt x="31" y="15"/>
              </a:lnTo>
              <a:lnTo>
                <a:pt x="31" y="16"/>
              </a:lnTo>
              <a:lnTo>
                <a:pt x="30" y="17"/>
              </a:lnTo>
              <a:lnTo>
                <a:pt x="29" y="18"/>
              </a:lnTo>
              <a:lnTo>
                <a:pt x="29" y="19"/>
              </a:lnTo>
              <a:lnTo>
                <a:pt x="28" y="20"/>
              </a:lnTo>
              <a:lnTo>
                <a:pt x="27" y="21"/>
              </a:lnTo>
              <a:lnTo>
                <a:pt x="27" y="22"/>
              </a:lnTo>
              <a:lnTo>
                <a:pt x="26" y="23"/>
              </a:lnTo>
              <a:lnTo>
                <a:pt x="25" y="24"/>
              </a:lnTo>
              <a:lnTo>
                <a:pt x="25" y="25"/>
              </a:lnTo>
              <a:lnTo>
                <a:pt x="24" y="25"/>
              </a:lnTo>
              <a:lnTo>
                <a:pt x="23" y="27"/>
              </a:lnTo>
              <a:lnTo>
                <a:pt x="22" y="28"/>
              </a:lnTo>
              <a:lnTo>
                <a:pt x="20" y="28"/>
              </a:lnTo>
              <a:lnTo>
                <a:pt x="19" y="29"/>
              </a:lnTo>
              <a:lnTo>
                <a:pt x="18" y="29"/>
              </a:lnTo>
              <a:lnTo>
                <a:pt x="17" y="30"/>
              </a:lnTo>
              <a:lnTo>
                <a:pt x="17" y="32"/>
              </a:lnTo>
              <a:lnTo>
                <a:pt x="16" y="33"/>
              </a:lnTo>
              <a:lnTo>
                <a:pt x="16" y="34"/>
              </a:lnTo>
              <a:lnTo>
                <a:pt x="15" y="36"/>
              </a:lnTo>
              <a:lnTo>
                <a:pt x="15" y="37"/>
              </a:lnTo>
              <a:lnTo>
                <a:pt x="14" y="38"/>
              </a:lnTo>
              <a:lnTo>
                <a:pt x="14" y="40"/>
              </a:lnTo>
              <a:lnTo>
                <a:pt x="14" y="41"/>
              </a:lnTo>
              <a:lnTo>
                <a:pt x="14" y="42"/>
              </a:lnTo>
              <a:lnTo>
                <a:pt x="13" y="43"/>
              </a:lnTo>
              <a:lnTo>
                <a:pt x="13" y="45"/>
              </a:lnTo>
              <a:lnTo>
                <a:pt x="12" y="44"/>
              </a:lnTo>
              <a:lnTo>
                <a:pt x="11" y="44"/>
              </a:lnTo>
              <a:lnTo>
                <a:pt x="10" y="43"/>
              </a:lnTo>
              <a:lnTo>
                <a:pt x="9" y="43"/>
              </a:lnTo>
              <a:lnTo>
                <a:pt x="8" y="43"/>
              </a:lnTo>
              <a:lnTo>
                <a:pt x="7" y="42"/>
              </a:lnTo>
              <a:lnTo>
                <a:pt x="6" y="42"/>
              </a:lnTo>
              <a:lnTo>
                <a:pt x="6" y="41"/>
              </a:lnTo>
              <a:lnTo>
                <a:pt x="6" y="39"/>
              </a:lnTo>
              <a:lnTo>
                <a:pt x="7" y="38"/>
              </a:lnTo>
              <a:lnTo>
                <a:pt x="7" y="37"/>
              </a:lnTo>
              <a:lnTo>
                <a:pt x="6" y="35"/>
              </a:lnTo>
              <a:lnTo>
                <a:pt x="6" y="34"/>
              </a:lnTo>
              <a:lnTo>
                <a:pt x="6" y="33"/>
              </a:lnTo>
              <a:lnTo>
                <a:pt x="5" y="31"/>
              </a:lnTo>
              <a:lnTo>
                <a:pt x="6" y="30"/>
              </a:lnTo>
              <a:lnTo>
                <a:pt x="7" y="30"/>
              </a:lnTo>
              <a:lnTo>
                <a:pt x="7" y="29"/>
              </a:lnTo>
              <a:lnTo>
                <a:pt x="6" y="28"/>
              </a:lnTo>
              <a:lnTo>
                <a:pt x="5" y="28"/>
              </a:lnTo>
              <a:lnTo>
                <a:pt x="4" y="29"/>
              </a:lnTo>
              <a:lnTo>
                <a:pt x="3" y="29"/>
              </a:lnTo>
              <a:lnTo>
                <a:pt x="2" y="29"/>
              </a:lnTo>
              <a:lnTo>
                <a:pt x="1" y="29"/>
              </a:lnTo>
              <a:lnTo>
                <a:pt x="0" y="28"/>
              </a:lnTo>
              <a:lnTo>
                <a:pt x="0" y="27"/>
              </a:lnTo>
              <a:lnTo>
                <a:pt x="0" y="26"/>
              </a:lnTo>
              <a:lnTo>
                <a:pt x="0" y="25"/>
              </a:lnTo>
              <a:lnTo>
                <a:pt x="1" y="23"/>
              </a:lnTo>
              <a:lnTo>
                <a:pt x="2" y="2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142240</xdr:colOff>
      <xdr:row>2</xdr:row>
      <xdr:rowOff>0</xdr:rowOff>
    </xdr:from>
    <xdr:to>
      <xdr:col>9</xdr:col>
      <xdr:colOff>50800</xdr:colOff>
      <xdr:row>4</xdr:row>
      <xdr:rowOff>161925</xdr:rowOff>
    </xdr:to>
    <xdr:sp>
      <xdr:nvSpPr>
        <xdr:cNvPr id="2185408" name="Freeform 173"/>
        <xdr:cNvSpPr/>
      </xdr:nvSpPr>
      <xdr:spPr>
        <a:xfrm>
          <a:off x="4927600" y="368300"/>
          <a:ext cx="1209040" cy="501650"/>
        </a:xfrm>
        <a:custGeom>
          <a:avLst/>
          <a:gdLst>
            <a:gd name="txL" fmla="*/ 0 w 119"/>
            <a:gd name="txT" fmla="*/ 0 h 51"/>
            <a:gd name="txR" fmla="*/ 119 w 119"/>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9" h="51">
              <a:moveTo>
                <a:pt x="118" y="12"/>
              </a:moveTo>
              <a:lnTo>
                <a:pt x="118" y="12"/>
              </a:lnTo>
              <a:lnTo>
                <a:pt x="118" y="13"/>
              </a:lnTo>
              <a:lnTo>
                <a:pt x="118" y="14"/>
              </a:lnTo>
              <a:lnTo>
                <a:pt x="117" y="16"/>
              </a:lnTo>
              <a:lnTo>
                <a:pt x="117" y="17"/>
              </a:lnTo>
              <a:lnTo>
                <a:pt x="117" y="18"/>
              </a:lnTo>
              <a:lnTo>
                <a:pt x="117" y="19"/>
              </a:lnTo>
              <a:lnTo>
                <a:pt x="116" y="20"/>
              </a:lnTo>
              <a:lnTo>
                <a:pt x="116" y="21"/>
              </a:lnTo>
              <a:lnTo>
                <a:pt x="116" y="22"/>
              </a:lnTo>
              <a:lnTo>
                <a:pt x="116" y="23"/>
              </a:lnTo>
              <a:lnTo>
                <a:pt x="116" y="24"/>
              </a:lnTo>
              <a:lnTo>
                <a:pt x="116" y="25"/>
              </a:lnTo>
              <a:lnTo>
                <a:pt x="115" y="27"/>
              </a:lnTo>
              <a:lnTo>
                <a:pt x="115" y="28"/>
              </a:lnTo>
              <a:lnTo>
                <a:pt x="115" y="29"/>
              </a:lnTo>
              <a:lnTo>
                <a:pt x="115" y="30"/>
              </a:lnTo>
              <a:lnTo>
                <a:pt x="114" y="32"/>
              </a:lnTo>
              <a:lnTo>
                <a:pt x="114" y="33"/>
              </a:lnTo>
              <a:lnTo>
                <a:pt x="113" y="35"/>
              </a:lnTo>
              <a:lnTo>
                <a:pt x="113" y="37"/>
              </a:lnTo>
              <a:lnTo>
                <a:pt x="113" y="38"/>
              </a:lnTo>
              <a:lnTo>
                <a:pt x="113" y="39"/>
              </a:lnTo>
              <a:lnTo>
                <a:pt x="112" y="40"/>
              </a:lnTo>
              <a:lnTo>
                <a:pt x="112" y="41"/>
              </a:lnTo>
              <a:lnTo>
                <a:pt x="112" y="42"/>
              </a:lnTo>
              <a:lnTo>
                <a:pt x="112" y="43"/>
              </a:lnTo>
              <a:lnTo>
                <a:pt x="111" y="44"/>
              </a:lnTo>
              <a:lnTo>
                <a:pt x="111" y="45"/>
              </a:lnTo>
              <a:lnTo>
                <a:pt x="111" y="47"/>
              </a:lnTo>
              <a:lnTo>
                <a:pt x="111" y="48"/>
              </a:lnTo>
              <a:lnTo>
                <a:pt x="110" y="49"/>
              </a:lnTo>
              <a:lnTo>
                <a:pt x="110" y="50"/>
              </a:lnTo>
              <a:lnTo>
                <a:pt x="110" y="51"/>
              </a:lnTo>
              <a:lnTo>
                <a:pt x="109" y="51"/>
              </a:lnTo>
              <a:lnTo>
                <a:pt x="108" y="51"/>
              </a:lnTo>
              <a:lnTo>
                <a:pt x="107" y="51"/>
              </a:lnTo>
              <a:lnTo>
                <a:pt x="106" y="50"/>
              </a:lnTo>
              <a:lnTo>
                <a:pt x="105" y="49"/>
              </a:lnTo>
              <a:lnTo>
                <a:pt x="104" y="48"/>
              </a:lnTo>
              <a:lnTo>
                <a:pt x="103" y="47"/>
              </a:lnTo>
              <a:lnTo>
                <a:pt x="103" y="46"/>
              </a:lnTo>
              <a:lnTo>
                <a:pt x="103" y="45"/>
              </a:lnTo>
              <a:lnTo>
                <a:pt x="103" y="44"/>
              </a:lnTo>
              <a:lnTo>
                <a:pt x="103" y="42"/>
              </a:lnTo>
              <a:lnTo>
                <a:pt x="102" y="40"/>
              </a:lnTo>
              <a:lnTo>
                <a:pt x="101" y="39"/>
              </a:lnTo>
              <a:lnTo>
                <a:pt x="100" y="38"/>
              </a:lnTo>
              <a:lnTo>
                <a:pt x="99" y="39"/>
              </a:lnTo>
              <a:lnTo>
                <a:pt x="98" y="40"/>
              </a:lnTo>
              <a:lnTo>
                <a:pt x="97" y="40"/>
              </a:lnTo>
              <a:lnTo>
                <a:pt x="96" y="40"/>
              </a:lnTo>
              <a:lnTo>
                <a:pt x="95" y="41"/>
              </a:lnTo>
              <a:lnTo>
                <a:pt x="94" y="42"/>
              </a:lnTo>
              <a:lnTo>
                <a:pt x="94" y="43"/>
              </a:lnTo>
              <a:lnTo>
                <a:pt x="93" y="44"/>
              </a:lnTo>
              <a:lnTo>
                <a:pt x="92" y="45"/>
              </a:lnTo>
              <a:lnTo>
                <a:pt x="91" y="46"/>
              </a:lnTo>
              <a:lnTo>
                <a:pt x="90" y="47"/>
              </a:lnTo>
              <a:lnTo>
                <a:pt x="90" y="49"/>
              </a:lnTo>
              <a:lnTo>
                <a:pt x="89" y="49"/>
              </a:lnTo>
              <a:lnTo>
                <a:pt x="88" y="50"/>
              </a:lnTo>
              <a:lnTo>
                <a:pt x="87" y="50"/>
              </a:lnTo>
              <a:lnTo>
                <a:pt x="86" y="49"/>
              </a:lnTo>
              <a:lnTo>
                <a:pt x="85" y="49"/>
              </a:lnTo>
              <a:lnTo>
                <a:pt x="84" y="47"/>
              </a:lnTo>
              <a:lnTo>
                <a:pt x="83" y="47"/>
              </a:lnTo>
              <a:lnTo>
                <a:pt x="82" y="47"/>
              </a:lnTo>
              <a:lnTo>
                <a:pt x="81" y="47"/>
              </a:lnTo>
              <a:lnTo>
                <a:pt x="81" y="46"/>
              </a:lnTo>
              <a:lnTo>
                <a:pt x="80" y="46"/>
              </a:lnTo>
              <a:lnTo>
                <a:pt x="78" y="46"/>
              </a:lnTo>
              <a:lnTo>
                <a:pt x="77" y="46"/>
              </a:lnTo>
              <a:lnTo>
                <a:pt x="76" y="46"/>
              </a:lnTo>
              <a:lnTo>
                <a:pt x="75" y="46"/>
              </a:lnTo>
              <a:lnTo>
                <a:pt x="74" y="46"/>
              </a:lnTo>
              <a:lnTo>
                <a:pt x="73" y="45"/>
              </a:lnTo>
              <a:lnTo>
                <a:pt x="72" y="45"/>
              </a:lnTo>
              <a:lnTo>
                <a:pt x="71" y="45"/>
              </a:lnTo>
              <a:lnTo>
                <a:pt x="70" y="43"/>
              </a:lnTo>
              <a:lnTo>
                <a:pt x="69" y="42"/>
              </a:lnTo>
              <a:lnTo>
                <a:pt x="69" y="41"/>
              </a:lnTo>
              <a:lnTo>
                <a:pt x="68" y="39"/>
              </a:lnTo>
              <a:lnTo>
                <a:pt x="67" y="38"/>
              </a:lnTo>
              <a:lnTo>
                <a:pt x="67" y="37"/>
              </a:lnTo>
              <a:lnTo>
                <a:pt x="66" y="36"/>
              </a:lnTo>
              <a:lnTo>
                <a:pt x="65" y="35"/>
              </a:lnTo>
              <a:lnTo>
                <a:pt x="64" y="35"/>
              </a:lnTo>
              <a:lnTo>
                <a:pt x="63" y="34"/>
              </a:lnTo>
              <a:lnTo>
                <a:pt x="62" y="33"/>
              </a:lnTo>
              <a:lnTo>
                <a:pt x="61" y="33"/>
              </a:lnTo>
              <a:lnTo>
                <a:pt x="60" y="32"/>
              </a:lnTo>
              <a:lnTo>
                <a:pt x="59" y="31"/>
              </a:lnTo>
              <a:lnTo>
                <a:pt x="59" y="33"/>
              </a:lnTo>
              <a:lnTo>
                <a:pt x="58" y="34"/>
              </a:lnTo>
              <a:lnTo>
                <a:pt x="58" y="36"/>
              </a:lnTo>
              <a:lnTo>
                <a:pt x="58" y="37"/>
              </a:lnTo>
              <a:lnTo>
                <a:pt x="57" y="39"/>
              </a:lnTo>
              <a:lnTo>
                <a:pt x="57" y="40"/>
              </a:lnTo>
              <a:lnTo>
                <a:pt x="56" y="40"/>
              </a:lnTo>
              <a:lnTo>
                <a:pt x="55" y="41"/>
              </a:lnTo>
              <a:lnTo>
                <a:pt x="54" y="42"/>
              </a:lnTo>
              <a:lnTo>
                <a:pt x="54" y="43"/>
              </a:lnTo>
              <a:lnTo>
                <a:pt x="54" y="44"/>
              </a:lnTo>
              <a:lnTo>
                <a:pt x="52" y="44"/>
              </a:lnTo>
              <a:lnTo>
                <a:pt x="51" y="44"/>
              </a:lnTo>
              <a:lnTo>
                <a:pt x="48" y="43"/>
              </a:lnTo>
              <a:lnTo>
                <a:pt x="47" y="43"/>
              </a:lnTo>
              <a:lnTo>
                <a:pt x="45" y="43"/>
              </a:lnTo>
              <a:lnTo>
                <a:pt x="44" y="43"/>
              </a:lnTo>
              <a:lnTo>
                <a:pt x="42" y="42"/>
              </a:lnTo>
              <a:lnTo>
                <a:pt x="39" y="42"/>
              </a:lnTo>
              <a:lnTo>
                <a:pt x="37" y="42"/>
              </a:lnTo>
              <a:lnTo>
                <a:pt x="36" y="42"/>
              </a:lnTo>
              <a:lnTo>
                <a:pt x="35" y="42"/>
              </a:lnTo>
              <a:lnTo>
                <a:pt x="33" y="42"/>
              </a:lnTo>
              <a:lnTo>
                <a:pt x="32" y="41"/>
              </a:lnTo>
              <a:lnTo>
                <a:pt x="31" y="41"/>
              </a:lnTo>
              <a:lnTo>
                <a:pt x="30" y="40"/>
              </a:lnTo>
              <a:lnTo>
                <a:pt x="29" y="40"/>
              </a:lnTo>
              <a:lnTo>
                <a:pt x="28" y="39"/>
              </a:lnTo>
              <a:lnTo>
                <a:pt x="26" y="40"/>
              </a:lnTo>
              <a:lnTo>
                <a:pt x="24" y="41"/>
              </a:lnTo>
              <a:lnTo>
                <a:pt x="23" y="41"/>
              </a:lnTo>
              <a:lnTo>
                <a:pt x="21" y="41"/>
              </a:lnTo>
              <a:lnTo>
                <a:pt x="20" y="42"/>
              </a:lnTo>
              <a:lnTo>
                <a:pt x="19" y="42"/>
              </a:lnTo>
              <a:lnTo>
                <a:pt x="18" y="42"/>
              </a:lnTo>
              <a:lnTo>
                <a:pt x="15" y="42"/>
              </a:lnTo>
              <a:lnTo>
                <a:pt x="14" y="42"/>
              </a:lnTo>
              <a:lnTo>
                <a:pt x="13" y="39"/>
              </a:lnTo>
              <a:lnTo>
                <a:pt x="14" y="37"/>
              </a:lnTo>
              <a:lnTo>
                <a:pt x="14" y="34"/>
              </a:lnTo>
              <a:lnTo>
                <a:pt x="15" y="34"/>
              </a:lnTo>
              <a:lnTo>
                <a:pt x="17" y="33"/>
              </a:lnTo>
              <a:lnTo>
                <a:pt x="17" y="31"/>
              </a:lnTo>
              <a:lnTo>
                <a:pt x="17" y="29"/>
              </a:lnTo>
              <a:lnTo>
                <a:pt x="16" y="27"/>
              </a:lnTo>
              <a:lnTo>
                <a:pt x="16" y="25"/>
              </a:lnTo>
              <a:lnTo>
                <a:pt x="16" y="21"/>
              </a:lnTo>
              <a:lnTo>
                <a:pt x="16" y="19"/>
              </a:lnTo>
              <a:lnTo>
                <a:pt x="15" y="18"/>
              </a:lnTo>
              <a:lnTo>
                <a:pt x="14" y="18"/>
              </a:lnTo>
              <a:lnTo>
                <a:pt x="13" y="18"/>
              </a:lnTo>
              <a:lnTo>
                <a:pt x="11" y="18"/>
              </a:lnTo>
              <a:lnTo>
                <a:pt x="9" y="18"/>
              </a:lnTo>
              <a:lnTo>
                <a:pt x="8" y="17"/>
              </a:lnTo>
              <a:lnTo>
                <a:pt x="7" y="16"/>
              </a:lnTo>
              <a:lnTo>
                <a:pt x="6" y="15"/>
              </a:lnTo>
              <a:lnTo>
                <a:pt x="5" y="14"/>
              </a:lnTo>
              <a:lnTo>
                <a:pt x="4" y="13"/>
              </a:lnTo>
              <a:lnTo>
                <a:pt x="2" y="12"/>
              </a:lnTo>
              <a:lnTo>
                <a:pt x="1" y="11"/>
              </a:lnTo>
              <a:lnTo>
                <a:pt x="0" y="10"/>
              </a:lnTo>
              <a:lnTo>
                <a:pt x="0" y="8"/>
              </a:lnTo>
              <a:lnTo>
                <a:pt x="1" y="7"/>
              </a:lnTo>
              <a:lnTo>
                <a:pt x="2" y="8"/>
              </a:lnTo>
              <a:lnTo>
                <a:pt x="3" y="8"/>
              </a:lnTo>
              <a:lnTo>
                <a:pt x="4" y="8"/>
              </a:lnTo>
              <a:lnTo>
                <a:pt x="6" y="9"/>
              </a:lnTo>
              <a:lnTo>
                <a:pt x="7" y="9"/>
              </a:lnTo>
              <a:lnTo>
                <a:pt x="8" y="10"/>
              </a:lnTo>
              <a:lnTo>
                <a:pt x="10" y="11"/>
              </a:lnTo>
              <a:lnTo>
                <a:pt x="11" y="11"/>
              </a:lnTo>
              <a:lnTo>
                <a:pt x="12" y="11"/>
              </a:lnTo>
              <a:lnTo>
                <a:pt x="13" y="11"/>
              </a:lnTo>
              <a:lnTo>
                <a:pt x="15" y="11"/>
              </a:lnTo>
              <a:lnTo>
                <a:pt x="16" y="11"/>
              </a:lnTo>
              <a:lnTo>
                <a:pt x="17" y="11"/>
              </a:lnTo>
              <a:lnTo>
                <a:pt x="19" y="11"/>
              </a:lnTo>
              <a:lnTo>
                <a:pt x="20" y="10"/>
              </a:lnTo>
              <a:lnTo>
                <a:pt x="21" y="10"/>
              </a:lnTo>
              <a:lnTo>
                <a:pt x="22" y="9"/>
              </a:lnTo>
              <a:lnTo>
                <a:pt x="24" y="8"/>
              </a:lnTo>
              <a:lnTo>
                <a:pt x="25" y="7"/>
              </a:lnTo>
              <a:lnTo>
                <a:pt x="26" y="7"/>
              </a:lnTo>
              <a:lnTo>
                <a:pt x="28" y="6"/>
              </a:lnTo>
              <a:lnTo>
                <a:pt x="29" y="6"/>
              </a:lnTo>
              <a:lnTo>
                <a:pt x="30" y="6"/>
              </a:lnTo>
              <a:lnTo>
                <a:pt x="32" y="5"/>
              </a:lnTo>
              <a:lnTo>
                <a:pt x="33" y="5"/>
              </a:lnTo>
              <a:lnTo>
                <a:pt x="34" y="5"/>
              </a:lnTo>
              <a:lnTo>
                <a:pt x="36" y="5"/>
              </a:lnTo>
              <a:lnTo>
                <a:pt x="37" y="5"/>
              </a:lnTo>
              <a:lnTo>
                <a:pt x="38" y="5"/>
              </a:lnTo>
              <a:lnTo>
                <a:pt x="39" y="5"/>
              </a:lnTo>
              <a:lnTo>
                <a:pt x="41" y="5"/>
              </a:lnTo>
              <a:lnTo>
                <a:pt x="42" y="6"/>
              </a:lnTo>
              <a:lnTo>
                <a:pt x="43" y="6"/>
              </a:lnTo>
              <a:lnTo>
                <a:pt x="45" y="5"/>
              </a:lnTo>
              <a:lnTo>
                <a:pt x="46" y="5"/>
              </a:lnTo>
              <a:lnTo>
                <a:pt x="47" y="5"/>
              </a:lnTo>
              <a:lnTo>
                <a:pt x="48" y="4"/>
              </a:lnTo>
              <a:lnTo>
                <a:pt x="49" y="4"/>
              </a:lnTo>
              <a:lnTo>
                <a:pt x="50" y="3"/>
              </a:lnTo>
              <a:lnTo>
                <a:pt x="51" y="3"/>
              </a:lnTo>
              <a:lnTo>
                <a:pt x="52" y="2"/>
              </a:lnTo>
              <a:lnTo>
                <a:pt x="53" y="1"/>
              </a:lnTo>
              <a:lnTo>
                <a:pt x="54" y="1"/>
              </a:lnTo>
              <a:lnTo>
                <a:pt x="56" y="0"/>
              </a:lnTo>
              <a:lnTo>
                <a:pt x="58" y="0"/>
              </a:lnTo>
              <a:lnTo>
                <a:pt x="59" y="0"/>
              </a:lnTo>
              <a:lnTo>
                <a:pt x="60" y="0"/>
              </a:lnTo>
              <a:lnTo>
                <a:pt x="61" y="0"/>
              </a:lnTo>
              <a:lnTo>
                <a:pt x="62" y="0"/>
              </a:lnTo>
              <a:lnTo>
                <a:pt x="63" y="0"/>
              </a:lnTo>
              <a:lnTo>
                <a:pt x="65" y="1"/>
              </a:lnTo>
              <a:lnTo>
                <a:pt x="67" y="1"/>
              </a:lnTo>
              <a:lnTo>
                <a:pt x="68" y="1"/>
              </a:lnTo>
              <a:lnTo>
                <a:pt x="69" y="2"/>
              </a:lnTo>
              <a:lnTo>
                <a:pt x="70" y="2"/>
              </a:lnTo>
              <a:lnTo>
                <a:pt x="71" y="2"/>
              </a:lnTo>
              <a:lnTo>
                <a:pt x="73" y="2"/>
              </a:lnTo>
              <a:lnTo>
                <a:pt x="74" y="2"/>
              </a:lnTo>
              <a:lnTo>
                <a:pt x="76" y="3"/>
              </a:lnTo>
              <a:lnTo>
                <a:pt x="77" y="2"/>
              </a:lnTo>
              <a:lnTo>
                <a:pt x="78" y="2"/>
              </a:lnTo>
              <a:lnTo>
                <a:pt x="80" y="2"/>
              </a:lnTo>
              <a:lnTo>
                <a:pt x="81" y="2"/>
              </a:lnTo>
              <a:lnTo>
                <a:pt x="83" y="2"/>
              </a:lnTo>
              <a:lnTo>
                <a:pt x="84" y="3"/>
              </a:lnTo>
              <a:lnTo>
                <a:pt x="85" y="3"/>
              </a:lnTo>
              <a:lnTo>
                <a:pt x="86" y="4"/>
              </a:lnTo>
              <a:lnTo>
                <a:pt x="87" y="4"/>
              </a:lnTo>
              <a:lnTo>
                <a:pt x="89" y="4"/>
              </a:lnTo>
              <a:lnTo>
                <a:pt x="90" y="5"/>
              </a:lnTo>
              <a:lnTo>
                <a:pt x="91" y="6"/>
              </a:lnTo>
              <a:lnTo>
                <a:pt x="92" y="6"/>
              </a:lnTo>
              <a:lnTo>
                <a:pt x="93" y="7"/>
              </a:lnTo>
              <a:lnTo>
                <a:pt x="94" y="8"/>
              </a:lnTo>
              <a:lnTo>
                <a:pt x="95" y="8"/>
              </a:lnTo>
              <a:lnTo>
                <a:pt x="96" y="9"/>
              </a:lnTo>
              <a:lnTo>
                <a:pt x="97" y="10"/>
              </a:lnTo>
              <a:lnTo>
                <a:pt x="98" y="11"/>
              </a:lnTo>
              <a:lnTo>
                <a:pt x="99" y="11"/>
              </a:lnTo>
              <a:lnTo>
                <a:pt x="101" y="12"/>
              </a:lnTo>
              <a:lnTo>
                <a:pt x="102" y="12"/>
              </a:lnTo>
              <a:lnTo>
                <a:pt x="103" y="13"/>
              </a:lnTo>
              <a:lnTo>
                <a:pt x="105" y="13"/>
              </a:lnTo>
              <a:lnTo>
                <a:pt x="107" y="13"/>
              </a:lnTo>
              <a:lnTo>
                <a:pt x="108" y="13"/>
              </a:lnTo>
              <a:lnTo>
                <a:pt x="109" y="13"/>
              </a:lnTo>
              <a:lnTo>
                <a:pt x="110" y="13"/>
              </a:lnTo>
              <a:lnTo>
                <a:pt x="112" y="13"/>
              </a:lnTo>
              <a:lnTo>
                <a:pt x="113" y="13"/>
              </a:lnTo>
              <a:lnTo>
                <a:pt x="114" y="12"/>
              </a:lnTo>
              <a:lnTo>
                <a:pt x="115" y="12"/>
              </a:lnTo>
              <a:lnTo>
                <a:pt x="116" y="12"/>
              </a:lnTo>
              <a:lnTo>
                <a:pt x="118" y="11"/>
              </a:lnTo>
              <a:lnTo>
                <a:pt x="119" y="11"/>
              </a:lnTo>
              <a:lnTo>
                <a:pt x="118"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579120</xdr:colOff>
      <xdr:row>2</xdr:row>
      <xdr:rowOff>104775</xdr:rowOff>
    </xdr:from>
    <xdr:to>
      <xdr:col>8</xdr:col>
      <xdr:colOff>10160</xdr:colOff>
      <xdr:row>7</xdr:row>
      <xdr:rowOff>47625</xdr:rowOff>
    </xdr:to>
    <xdr:sp>
      <xdr:nvSpPr>
        <xdr:cNvPr id="2185409" name="Freeform 174"/>
        <xdr:cNvSpPr/>
      </xdr:nvSpPr>
      <xdr:spPr>
        <a:xfrm>
          <a:off x="4714240" y="473075"/>
          <a:ext cx="731520" cy="755015"/>
        </a:xfrm>
        <a:custGeom>
          <a:avLst/>
          <a:gdLst>
            <a:gd name="txL" fmla="*/ 0 w 72"/>
            <a:gd name="txT" fmla="*/ 0 h 81"/>
            <a:gd name="txR" fmla="*/ 72 w 72"/>
            <a:gd name="txB" fmla="*/ 81 h 81"/>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72" h="81">
              <a:moveTo>
                <a:pt x="4" y="29"/>
              </a:moveTo>
              <a:lnTo>
                <a:pt x="4" y="28"/>
              </a:lnTo>
              <a:lnTo>
                <a:pt x="5" y="27"/>
              </a:lnTo>
              <a:lnTo>
                <a:pt x="6" y="26"/>
              </a:lnTo>
              <a:lnTo>
                <a:pt x="7" y="25"/>
              </a:lnTo>
              <a:lnTo>
                <a:pt x="8" y="23"/>
              </a:lnTo>
              <a:lnTo>
                <a:pt x="8" y="22"/>
              </a:lnTo>
              <a:lnTo>
                <a:pt x="9" y="22"/>
              </a:lnTo>
              <a:lnTo>
                <a:pt x="10" y="21"/>
              </a:lnTo>
              <a:lnTo>
                <a:pt x="11" y="21"/>
              </a:lnTo>
              <a:lnTo>
                <a:pt x="13" y="22"/>
              </a:lnTo>
              <a:lnTo>
                <a:pt x="14" y="20"/>
              </a:lnTo>
              <a:lnTo>
                <a:pt x="15" y="18"/>
              </a:lnTo>
              <a:lnTo>
                <a:pt x="15" y="17"/>
              </a:lnTo>
              <a:lnTo>
                <a:pt x="16" y="16"/>
              </a:lnTo>
              <a:lnTo>
                <a:pt x="17" y="14"/>
              </a:lnTo>
              <a:lnTo>
                <a:pt x="18" y="12"/>
              </a:lnTo>
              <a:lnTo>
                <a:pt x="20" y="9"/>
              </a:lnTo>
              <a:lnTo>
                <a:pt x="21" y="8"/>
              </a:lnTo>
              <a:lnTo>
                <a:pt x="22" y="6"/>
              </a:lnTo>
              <a:lnTo>
                <a:pt x="22" y="4"/>
              </a:lnTo>
              <a:lnTo>
                <a:pt x="22" y="3"/>
              </a:lnTo>
              <a:lnTo>
                <a:pt x="22" y="2"/>
              </a:lnTo>
              <a:lnTo>
                <a:pt x="22" y="0"/>
              </a:lnTo>
              <a:lnTo>
                <a:pt x="23" y="1"/>
              </a:lnTo>
              <a:lnTo>
                <a:pt x="25" y="2"/>
              </a:lnTo>
              <a:lnTo>
                <a:pt x="26" y="3"/>
              </a:lnTo>
              <a:lnTo>
                <a:pt x="27" y="4"/>
              </a:lnTo>
              <a:lnTo>
                <a:pt x="28" y="5"/>
              </a:lnTo>
              <a:lnTo>
                <a:pt x="29" y="6"/>
              </a:lnTo>
              <a:lnTo>
                <a:pt x="30" y="7"/>
              </a:lnTo>
              <a:lnTo>
                <a:pt x="32" y="7"/>
              </a:lnTo>
              <a:lnTo>
                <a:pt x="34" y="7"/>
              </a:lnTo>
              <a:lnTo>
                <a:pt x="35" y="7"/>
              </a:lnTo>
              <a:lnTo>
                <a:pt x="36" y="7"/>
              </a:lnTo>
              <a:lnTo>
                <a:pt x="37" y="8"/>
              </a:lnTo>
              <a:lnTo>
                <a:pt x="37" y="10"/>
              </a:lnTo>
              <a:lnTo>
                <a:pt x="37" y="14"/>
              </a:lnTo>
              <a:lnTo>
                <a:pt x="37" y="16"/>
              </a:lnTo>
              <a:lnTo>
                <a:pt x="38" y="18"/>
              </a:lnTo>
              <a:lnTo>
                <a:pt x="38" y="20"/>
              </a:lnTo>
              <a:lnTo>
                <a:pt x="38" y="22"/>
              </a:lnTo>
              <a:lnTo>
                <a:pt x="36" y="23"/>
              </a:lnTo>
              <a:lnTo>
                <a:pt x="35" y="23"/>
              </a:lnTo>
              <a:lnTo>
                <a:pt x="35" y="26"/>
              </a:lnTo>
              <a:lnTo>
                <a:pt x="34" y="28"/>
              </a:lnTo>
              <a:lnTo>
                <a:pt x="35" y="31"/>
              </a:lnTo>
              <a:lnTo>
                <a:pt x="36" y="31"/>
              </a:lnTo>
              <a:lnTo>
                <a:pt x="39" y="31"/>
              </a:lnTo>
              <a:lnTo>
                <a:pt x="40" y="31"/>
              </a:lnTo>
              <a:lnTo>
                <a:pt x="41" y="31"/>
              </a:lnTo>
              <a:lnTo>
                <a:pt x="42" y="30"/>
              </a:lnTo>
              <a:lnTo>
                <a:pt x="44" y="30"/>
              </a:lnTo>
              <a:lnTo>
                <a:pt x="45" y="30"/>
              </a:lnTo>
              <a:lnTo>
                <a:pt x="47" y="29"/>
              </a:lnTo>
              <a:lnTo>
                <a:pt x="49" y="28"/>
              </a:lnTo>
              <a:lnTo>
                <a:pt x="50" y="29"/>
              </a:lnTo>
              <a:lnTo>
                <a:pt x="51" y="29"/>
              </a:lnTo>
              <a:lnTo>
                <a:pt x="52" y="30"/>
              </a:lnTo>
              <a:lnTo>
                <a:pt x="53" y="30"/>
              </a:lnTo>
              <a:lnTo>
                <a:pt x="54" y="31"/>
              </a:lnTo>
              <a:lnTo>
                <a:pt x="56" y="31"/>
              </a:lnTo>
              <a:lnTo>
                <a:pt x="57" y="31"/>
              </a:lnTo>
              <a:lnTo>
                <a:pt x="58" y="31"/>
              </a:lnTo>
              <a:lnTo>
                <a:pt x="60" y="31"/>
              </a:lnTo>
              <a:lnTo>
                <a:pt x="60" y="33"/>
              </a:lnTo>
              <a:lnTo>
                <a:pt x="60" y="35"/>
              </a:lnTo>
              <a:lnTo>
                <a:pt x="61" y="36"/>
              </a:lnTo>
              <a:lnTo>
                <a:pt x="62" y="36"/>
              </a:lnTo>
              <a:lnTo>
                <a:pt x="62" y="38"/>
              </a:lnTo>
              <a:lnTo>
                <a:pt x="62" y="39"/>
              </a:lnTo>
              <a:lnTo>
                <a:pt x="64" y="39"/>
              </a:lnTo>
              <a:lnTo>
                <a:pt x="66" y="39"/>
              </a:lnTo>
              <a:lnTo>
                <a:pt x="67" y="41"/>
              </a:lnTo>
              <a:lnTo>
                <a:pt x="65" y="42"/>
              </a:lnTo>
              <a:lnTo>
                <a:pt x="63" y="43"/>
              </a:lnTo>
              <a:lnTo>
                <a:pt x="61" y="43"/>
              </a:lnTo>
              <a:lnTo>
                <a:pt x="61" y="45"/>
              </a:lnTo>
              <a:lnTo>
                <a:pt x="62" y="46"/>
              </a:lnTo>
              <a:lnTo>
                <a:pt x="62" y="48"/>
              </a:lnTo>
              <a:lnTo>
                <a:pt x="62" y="50"/>
              </a:lnTo>
              <a:lnTo>
                <a:pt x="62" y="51"/>
              </a:lnTo>
              <a:lnTo>
                <a:pt x="62" y="53"/>
              </a:lnTo>
              <a:lnTo>
                <a:pt x="62" y="54"/>
              </a:lnTo>
              <a:lnTo>
                <a:pt x="63" y="55"/>
              </a:lnTo>
              <a:lnTo>
                <a:pt x="62" y="56"/>
              </a:lnTo>
              <a:lnTo>
                <a:pt x="62" y="57"/>
              </a:lnTo>
              <a:lnTo>
                <a:pt x="61" y="58"/>
              </a:lnTo>
              <a:lnTo>
                <a:pt x="60" y="59"/>
              </a:lnTo>
              <a:lnTo>
                <a:pt x="61" y="60"/>
              </a:lnTo>
              <a:lnTo>
                <a:pt x="62" y="61"/>
              </a:lnTo>
              <a:lnTo>
                <a:pt x="63" y="62"/>
              </a:lnTo>
              <a:lnTo>
                <a:pt x="63" y="63"/>
              </a:lnTo>
              <a:lnTo>
                <a:pt x="64" y="64"/>
              </a:lnTo>
              <a:lnTo>
                <a:pt x="64" y="65"/>
              </a:lnTo>
              <a:lnTo>
                <a:pt x="65" y="65"/>
              </a:lnTo>
              <a:lnTo>
                <a:pt x="66" y="65"/>
              </a:lnTo>
              <a:lnTo>
                <a:pt x="67" y="66"/>
              </a:lnTo>
              <a:lnTo>
                <a:pt x="68" y="65"/>
              </a:lnTo>
              <a:lnTo>
                <a:pt x="69" y="65"/>
              </a:lnTo>
              <a:lnTo>
                <a:pt x="70" y="67"/>
              </a:lnTo>
              <a:lnTo>
                <a:pt x="71" y="68"/>
              </a:lnTo>
              <a:lnTo>
                <a:pt x="71" y="69"/>
              </a:lnTo>
              <a:lnTo>
                <a:pt x="72" y="69"/>
              </a:lnTo>
              <a:lnTo>
                <a:pt x="71" y="70"/>
              </a:lnTo>
              <a:lnTo>
                <a:pt x="70" y="70"/>
              </a:lnTo>
              <a:lnTo>
                <a:pt x="69" y="70"/>
              </a:lnTo>
              <a:lnTo>
                <a:pt x="68" y="70"/>
              </a:lnTo>
              <a:lnTo>
                <a:pt x="67" y="71"/>
              </a:lnTo>
              <a:lnTo>
                <a:pt x="66" y="71"/>
              </a:lnTo>
              <a:lnTo>
                <a:pt x="65" y="71"/>
              </a:lnTo>
              <a:lnTo>
                <a:pt x="64" y="72"/>
              </a:lnTo>
              <a:lnTo>
                <a:pt x="63" y="72"/>
              </a:lnTo>
              <a:lnTo>
                <a:pt x="62" y="72"/>
              </a:lnTo>
              <a:lnTo>
                <a:pt x="61" y="71"/>
              </a:lnTo>
              <a:lnTo>
                <a:pt x="61" y="70"/>
              </a:lnTo>
              <a:lnTo>
                <a:pt x="60" y="70"/>
              </a:lnTo>
              <a:lnTo>
                <a:pt x="59" y="71"/>
              </a:lnTo>
              <a:lnTo>
                <a:pt x="58" y="71"/>
              </a:lnTo>
              <a:lnTo>
                <a:pt x="57" y="72"/>
              </a:lnTo>
              <a:lnTo>
                <a:pt x="56" y="72"/>
              </a:lnTo>
              <a:lnTo>
                <a:pt x="55" y="73"/>
              </a:lnTo>
              <a:lnTo>
                <a:pt x="55" y="75"/>
              </a:lnTo>
              <a:lnTo>
                <a:pt x="55" y="76"/>
              </a:lnTo>
              <a:lnTo>
                <a:pt x="54" y="76"/>
              </a:lnTo>
              <a:lnTo>
                <a:pt x="54" y="77"/>
              </a:lnTo>
              <a:lnTo>
                <a:pt x="53" y="78"/>
              </a:lnTo>
              <a:lnTo>
                <a:pt x="53" y="79"/>
              </a:lnTo>
              <a:lnTo>
                <a:pt x="52" y="80"/>
              </a:lnTo>
              <a:lnTo>
                <a:pt x="51" y="81"/>
              </a:lnTo>
              <a:lnTo>
                <a:pt x="50" y="81"/>
              </a:lnTo>
              <a:lnTo>
                <a:pt x="49" y="81"/>
              </a:lnTo>
              <a:lnTo>
                <a:pt x="48" y="80"/>
              </a:lnTo>
              <a:lnTo>
                <a:pt x="47" y="79"/>
              </a:lnTo>
              <a:lnTo>
                <a:pt x="46" y="78"/>
              </a:lnTo>
              <a:lnTo>
                <a:pt x="45" y="77"/>
              </a:lnTo>
              <a:lnTo>
                <a:pt x="44" y="75"/>
              </a:lnTo>
              <a:lnTo>
                <a:pt x="44" y="74"/>
              </a:lnTo>
              <a:lnTo>
                <a:pt x="43" y="73"/>
              </a:lnTo>
              <a:lnTo>
                <a:pt x="42" y="72"/>
              </a:lnTo>
              <a:lnTo>
                <a:pt x="40" y="72"/>
              </a:lnTo>
              <a:lnTo>
                <a:pt x="39" y="71"/>
              </a:lnTo>
              <a:lnTo>
                <a:pt x="39" y="70"/>
              </a:lnTo>
              <a:lnTo>
                <a:pt x="38" y="69"/>
              </a:lnTo>
              <a:lnTo>
                <a:pt x="38" y="68"/>
              </a:lnTo>
              <a:lnTo>
                <a:pt x="38" y="67"/>
              </a:lnTo>
              <a:lnTo>
                <a:pt x="37" y="67"/>
              </a:lnTo>
              <a:lnTo>
                <a:pt x="36" y="67"/>
              </a:lnTo>
              <a:lnTo>
                <a:pt x="35" y="66"/>
              </a:lnTo>
              <a:lnTo>
                <a:pt x="36" y="65"/>
              </a:lnTo>
              <a:lnTo>
                <a:pt x="36" y="64"/>
              </a:lnTo>
              <a:lnTo>
                <a:pt x="35" y="63"/>
              </a:lnTo>
              <a:lnTo>
                <a:pt x="36" y="62"/>
              </a:lnTo>
              <a:lnTo>
                <a:pt x="37" y="61"/>
              </a:lnTo>
              <a:lnTo>
                <a:pt x="37" y="60"/>
              </a:lnTo>
              <a:lnTo>
                <a:pt x="36" y="59"/>
              </a:lnTo>
              <a:lnTo>
                <a:pt x="35" y="59"/>
              </a:lnTo>
              <a:lnTo>
                <a:pt x="34" y="58"/>
              </a:lnTo>
              <a:lnTo>
                <a:pt x="34" y="57"/>
              </a:lnTo>
              <a:lnTo>
                <a:pt x="34" y="56"/>
              </a:lnTo>
              <a:lnTo>
                <a:pt x="33" y="55"/>
              </a:lnTo>
              <a:lnTo>
                <a:pt x="33" y="54"/>
              </a:lnTo>
              <a:lnTo>
                <a:pt x="33" y="53"/>
              </a:lnTo>
              <a:lnTo>
                <a:pt x="33" y="52"/>
              </a:lnTo>
              <a:lnTo>
                <a:pt x="32" y="51"/>
              </a:lnTo>
              <a:lnTo>
                <a:pt x="32" y="50"/>
              </a:lnTo>
              <a:lnTo>
                <a:pt x="31" y="50"/>
              </a:lnTo>
              <a:lnTo>
                <a:pt x="30" y="50"/>
              </a:lnTo>
              <a:lnTo>
                <a:pt x="29" y="49"/>
              </a:lnTo>
              <a:lnTo>
                <a:pt x="28" y="49"/>
              </a:lnTo>
              <a:lnTo>
                <a:pt x="26" y="48"/>
              </a:lnTo>
              <a:lnTo>
                <a:pt x="25" y="48"/>
              </a:lnTo>
              <a:lnTo>
                <a:pt x="24" y="46"/>
              </a:lnTo>
              <a:lnTo>
                <a:pt x="23" y="46"/>
              </a:lnTo>
              <a:lnTo>
                <a:pt x="20" y="46"/>
              </a:lnTo>
              <a:lnTo>
                <a:pt x="19" y="45"/>
              </a:lnTo>
              <a:lnTo>
                <a:pt x="16" y="44"/>
              </a:lnTo>
              <a:lnTo>
                <a:pt x="15" y="44"/>
              </a:lnTo>
              <a:lnTo>
                <a:pt x="13" y="44"/>
              </a:lnTo>
              <a:lnTo>
                <a:pt x="12" y="43"/>
              </a:lnTo>
              <a:lnTo>
                <a:pt x="10" y="43"/>
              </a:lnTo>
              <a:lnTo>
                <a:pt x="8" y="42"/>
              </a:lnTo>
              <a:lnTo>
                <a:pt x="7" y="42"/>
              </a:lnTo>
              <a:lnTo>
                <a:pt x="6" y="41"/>
              </a:lnTo>
              <a:lnTo>
                <a:pt x="5" y="41"/>
              </a:lnTo>
              <a:lnTo>
                <a:pt x="4" y="41"/>
              </a:lnTo>
              <a:lnTo>
                <a:pt x="3" y="40"/>
              </a:lnTo>
              <a:lnTo>
                <a:pt x="2" y="40"/>
              </a:lnTo>
              <a:lnTo>
                <a:pt x="1" y="39"/>
              </a:lnTo>
              <a:lnTo>
                <a:pt x="0" y="39"/>
              </a:lnTo>
              <a:lnTo>
                <a:pt x="0" y="37"/>
              </a:lnTo>
              <a:lnTo>
                <a:pt x="1" y="35"/>
              </a:lnTo>
              <a:lnTo>
                <a:pt x="1" y="34"/>
              </a:lnTo>
              <a:lnTo>
                <a:pt x="2" y="33"/>
              </a:lnTo>
              <a:lnTo>
                <a:pt x="2" y="32"/>
              </a:lnTo>
              <a:lnTo>
                <a:pt x="3" y="29"/>
              </a:lnTo>
              <a:lnTo>
                <a:pt x="4" y="2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477520</xdr:colOff>
      <xdr:row>8</xdr:row>
      <xdr:rowOff>19050</xdr:rowOff>
    </xdr:from>
    <xdr:to>
      <xdr:col>9</xdr:col>
      <xdr:colOff>325120</xdr:colOff>
      <xdr:row>9</xdr:row>
      <xdr:rowOff>114300</xdr:rowOff>
    </xdr:to>
    <xdr:sp>
      <xdr:nvSpPr>
        <xdr:cNvPr id="2185410" name="Freeform 175"/>
        <xdr:cNvSpPr/>
      </xdr:nvSpPr>
      <xdr:spPr>
        <a:xfrm>
          <a:off x="5913120" y="1351915"/>
          <a:ext cx="497840" cy="247650"/>
        </a:xfrm>
        <a:custGeom>
          <a:avLst/>
          <a:gdLst>
            <a:gd name="txL" fmla="*/ 0 w 49"/>
            <a:gd name="txT" fmla="*/ 0 h 26"/>
            <a:gd name="txR" fmla="*/ 49 w 49"/>
            <a:gd name="txB" fmla="*/ 26 h 26"/>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Lst>
          <a:rect l="txL" t="txT" r="txR" b="txB"/>
          <a:pathLst>
            <a:path w="49" h="26">
              <a:moveTo>
                <a:pt x="12" y="1"/>
              </a:moveTo>
              <a:lnTo>
                <a:pt x="13" y="1"/>
              </a:lnTo>
              <a:lnTo>
                <a:pt x="14" y="1"/>
              </a:lnTo>
              <a:lnTo>
                <a:pt x="15" y="1"/>
              </a:lnTo>
              <a:lnTo>
                <a:pt x="16" y="1"/>
              </a:lnTo>
              <a:lnTo>
                <a:pt x="16" y="0"/>
              </a:lnTo>
              <a:lnTo>
                <a:pt x="17" y="0"/>
              </a:lnTo>
              <a:lnTo>
                <a:pt x="18" y="1"/>
              </a:lnTo>
              <a:lnTo>
                <a:pt x="18" y="2"/>
              </a:lnTo>
              <a:lnTo>
                <a:pt x="17" y="3"/>
              </a:lnTo>
              <a:lnTo>
                <a:pt x="17" y="5"/>
              </a:lnTo>
              <a:lnTo>
                <a:pt x="17" y="6"/>
              </a:lnTo>
              <a:lnTo>
                <a:pt x="19" y="6"/>
              </a:lnTo>
              <a:lnTo>
                <a:pt x="20" y="6"/>
              </a:lnTo>
              <a:lnTo>
                <a:pt x="21" y="6"/>
              </a:lnTo>
              <a:lnTo>
                <a:pt x="21" y="7"/>
              </a:lnTo>
              <a:lnTo>
                <a:pt x="21" y="8"/>
              </a:lnTo>
              <a:lnTo>
                <a:pt x="22" y="8"/>
              </a:lnTo>
              <a:lnTo>
                <a:pt x="24" y="8"/>
              </a:lnTo>
              <a:lnTo>
                <a:pt x="25" y="9"/>
              </a:lnTo>
              <a:lnTo>
                <a:pt x="26" y="8"/>
              </a:lnTo>
              <a:lnTo>
                <a:pt x="29" y="9"/>
              </a:lnTo>
              <a:lnTo>
                <a:pt x="30" y="9"/>
              </a:lnTo>
              <a:lnTo>
                <a:pt x="31" y="10"/>
              </a:lnTo>
              <a:lnTo>
                <a:pt x="33" y="9"/>
              </a:lnTo>
              <a:lnTo>
                <a:pt x="35" y="8"/>
              </a:lnTo>
              <a:lnTo>
                <a:pt x="36" y="9"/>
              </a:lnTo>
              <a:lnTo>
                <a:pt x="38" y="9"/>
              </a:lnTo>
              <a:lnTo>
                <a:pt x="40" y="10"/>
              </a:lnTo>
              <a:lnTo>
                <a:pt x="40" y="11"/>
              </a:lnTo>
              <a:lnTo>
                <a:pt x="41" y="12"/>
              </a:lnTo>
              <a:lnTo>
                <a:pt x="43" y="13"/>
              </a:lnTo>
              <a:lnTo>
                <a:pt x="44" y="12"/>
              </a:lnTo>
              <a:lnTo>
                <a:pt x="46" y="10"/>
              </a:lnTo>
              <a:lnTo>
                <a:pt x="49" y="8"/>
              </a:lnTo>
              <a:lnTo>
                <a:pt x="48" y="9"/>
              </a:lnTo>
              <a:lnTo>
                <a:pt x="47" y="10"/>
              </a:lnTo>
              <a:lnTo>
                <a:pt x="46" y="11"/>
              </a:lnTo>
              <a:lnTo>
                <a:pt x="46" y="12"/>
              </a:lnTo>
              <a:lnTo>
                <a:pt x="45" y="13"/>
              </a:lnTo>
              <a:lnTo>
                <a:pt x="44" y="14"/>
              </a:lnTo>
              <a:lnTo>
                <a:pt x="43" y="15"/>
              </a:lnTo>
              <a:lnTo>
                <a:pt x="43" y="16"/>
              </a:lnTo>
              <a:lnTo>
                <a:pt x="42" y="16"/>
              </a:lnTo>
              <a:lnTo>
                <a:pt x="42" y="18"/>
              </a:lnTo>
              <a:lnTo>
                <a:pt x="41" y="19"/>
              </a:lnTo>
              <a:lnTo>
                <a:pt x="40" y="20"/>
              </a:lnTo>
              <a:lnTo>
                <a:pt x="40" y="21"/>
              </a:lnTo>
              <a:lnTo>
                <a:pt x="39" y="22"/>
              </a:lnTo>
              <a:lnTo>
                <a:pt x="39" y="23"/>
              </a:lnTo>
              <a:lnTo>
                <a:pt x="38" y="23"/>
              </a:lnTo>
              <a:lnTo>
                <a:pt x="35" y="23"/>
              </a:lnTo>
              <a:lnTo>
                <a:pt x="34" y="23"/>
              </a:lnTo>
              <a:lnTo>
                <a:pt x="33" y="24"/>
              </a:lnTo>
              <a:lnTo>
                <a:pt x="32" y="24"/>
              </a:lnTo>
              <a:lnTo>
                <a:pt x="29" y="25"/>
              </a:lnTo>
              <a:lnTo>
                <a:pt x="28" y="26"/>
              </a:lnTo>
              <a:lnTo>
                <a:pt x="27" y="26"/>
              </a:lnTo>
              <a:lnTo>
                <a:pt x="25" y="25"/>
              </a:lnTo>
              <a:lnTo>
                <a:pt x="24" y="24"/>
              </a:lnTo>
              <a:lnTo>
                <a:pt x="23" y="24"/>
              </a:lnTo>
              <a:lnTo>
                <a:pt x="22" y="23"/>
              </a:lnTo>
              <a:lnTo>
                <a:pt x="21" y="23"/>
              </a:lnTo>
              <a:lnTo>
                <a:pt x="20" y="23"/>
              </a:lnTo>
              <a:lnTo>
                <a:pt x="18" y="22"/>
              </a:lnTo>
              <a:lnTo>
                <a:pt x="17" y="22"/>
              </a:lnTo>
              <a:lnTo>
                <a:pt x="16" y="22"/>
              </a:lnTo>
              <a:lnTo>
                <a:pt x="15" y="22"/>
              </a:lnTo>
              <a:lnTo>
                <a:pt x="14" y="22"/>
              </a:lnTo>
              <a:lnTo>
                <a:pt x="13" y="21"/>
              </a:lnTo>
              <a:lnTo>
                <a:pt x="12" y="21"/>
              </a:lnTo>
              <a:lnTo>
                <a:pt x="11" y="21"/>
              </a:lnTo>
              <a:lnTo>
                <a:pt x="9" y="21"/>
              </a:lnTo>
              <a:lnTo>
                <a:pt x="8" y="21"/>
              </a:lnTo>
              <a:lnTo>
                <a:pt x="7" y="21"/>
              </a:lnTo>
              <a:lnTo>
                <a:pt x="6" y="21"/>
              </a:lnTo>
              <a:lnTo>
                <a:pt x="4" y="21"/>
              </a:lnTo>
              <a:lnTo>
                <a:pt x="3" y="21"/>
              </a:lnTo>
              <a:lnTo>
                <a:pt x="1" y="21"/>
              </a:lnTo>
              <a:lnTo>
                <a:pt x="1" y="20"/>
              </a:lnTo>
              <a:lnTo>
                <a:pt x="0" y="19"/>
              </a:lnTo>
              <a:lnTo>
                <a:pt x="0" y="18"/>
              </a:lnTo>
              <a:lnTo>
                <a:pt x="1" y="17"/>
              </a:lnTo>
              <a:lnTo>
                <a:pt x="1" y="16"/>
              </a:lnTo>
              <a:lnTo>
                <a:pt x="1" y="15"/>
              </a:lnTo>
              <a:lnTo>
                <a:pt x="1" y="14"/>
              </a:lnTo>
              <a:lnTo>
                <a:pt x="1" y="13"/>
              </a:lnTo>
              <a:lnTo>
                <a:pt x="1" y="11"/>
              </a:lnTo>
              <a:lnTo>
                <a:pt x="1" y="10"/>
              </a:lnTo>
              <a:lnTo>
                <a:pt x="1" y="9"/>
              </a:lnTo>
              <a:lnTo>
                <a:pt x="1" y="8"/>
              </a:lnTo>
              <a:lnTo>
                <a:pt x="2" y="7"/>
              </a:lnTo>
              <a:lnTo>
                <a:pt x="2" y="6"/>
              </a:lnTo>
              <a:lnTo>
                <a:pt x="2" y="5"/>
              </a:lnTo>
              <a:lnTo>
                <a:pt x="1" y="4"/>
              </a:lnTo>
              <a:lnTo>
                <a:pt x="1" y="3"/>
              </a:lnTo>
              <a:lnTo>
                <a:pt x="1" y="2"/>
              </a:lnTo>
              <a:lnTo>
                <a:pt x="1" y="1"/>
              </a:lnTo>
              <a:lnTo>
                <a:pt x="2" y="0"/>
              </a:lnTo>
              <a:lnTo>
                <a:pt x="3" y="0"/>
              </a:lnTo>
              <a:lnTo>
                <a:pt x="4" y="1"/>
              </a:lnTo>
              <a:lnTo>
                <a:pt x="5" y="1"/>
              </a:lnTo>
              <a:lnTo>
                <a:pt x="6" y="1"/>
              </a:lnTo>
              <a:lnTo>
                <a:pt x="7" y="1"/>
              </a:lnTo>
              <a:lnTo>
                <a:pt x="8" y="2"/>
              </a:lnTo>
              <a:lnTo>
                <a:pt x="9" y="2"/>
              </a:lnTo>
              <a:lnTo>
                <a:pt x="10" y="3"/>
              </a:lnTo>
              <a:lnTo>
                <a:pt x="11" y="3"/>
              </a:lnTo>
              <a:lnTo>
                <a:pt x="12" y="2"/>
              </a:lnTo>
              <a:lnTo>
                <a:pt x="12"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30480</xdr:colOff>
      <xdr:row>4</xdr:row>
      <xdr:rowOff>19050</xdr:rowOff>
    </xdr:from>
    <xdr:to>
      <xdr:col>9</xdr:col>
      <xdr:colOff>477520</xdr:colOff>
      <xdr:row>6</xdr:row>
      <xdr:rowOff>0</xdr:rowOff>
    </xdr:to>
    <xdr:sp>
      <xdr:nvSpPr>
        <xdr:cNvPr id="2185411" name="Freeform 176"/>
        <xdr:cNvSpPr>
          <a:spLocks noEditPoints="1"/>
        </xdr:cNvSpPr>
      </xdr:nvSpPr>
      <xdr:spPr>
        <a:xfrm>
          <a:off x="6116320" y="727075"/>
          <a:ext cx="447040" cy="300990"/>
        </a:xfrm>
        <a:custGeom>
          <a:avLst/>
          <a:gdLst>
            <a:gd name="txL" fmla="*/ 0 w 44"/>
            <a:gd name="txT" fmla="*/ 0 h 35"/>
            <a:gd name="txR" fmla="*/ 44 w 44"/>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4" h="35">
              <a:moveTo>
                <a:pt x="6" y="13"/>
              </a:moveTo>
              <a:lnTo>
                <a:pt x="6" y="12"/>
              </a:lnTo>
              <a:lnTo>
                <a:pt x="6" y="10"/>
              </a:lnTo>
              <a:lnTo>
                <a:pt x="7" y="8"/>
              </a:lnTo>
              <a:lnTo>
                <a:pt x="8" y="7"/>
              </a:lnTo>
              <a:lnTo>
                <a:pt x="8" y="6"/>
              </a:lnTo>
              <a:lnTo>
                <a:pt x="9" y="5"/>
              </a:lnTo>
              <a:lnTo>
                <a:pt x="9" y="4"/>
              </a:lnTo>
              <a:lnTo>
                <a:pt x="9" y="3"/>
              </a:lnTo>
              <a:lnTo>
                <a:pt x="10" y="2"/>
              </a:lnTo>
              <a:lnTo>
                <a:pt x="10" y="1"/>
              </a:lnTo>
              <a:lnTo>
                <a:pt x="12" y="1"/>
              </a:lnTo>
              <a:lnTo>
                <a:pt x="13" y="1"/>
              </a:lnTo>
              <a:lnTo>
                <a:pt x="14" y="1"/>
              </a:lnTo>
              <a:lnTo>
                <a:pt x="15" y="1"/>
              </a:lnTo>
              <a:lnTo>
                <a:pt x="16" y="1"/>
              </a:lnTo>
              <a:lnTo>
                <a:pt x="16" y="0"/>
              </a:lnTo>
              <a:lnTo>
                <a:pt x="17" y="0"/>
              </a:lnTo>
              <a:lnTo>
                <a:pt x="18" y="0"/>
              </a:lnTo>
              <a:lnTo>
                <a:pt x="19" y="0"/>
              </a:lnTo>
              <a:lnTo>
                <a:pt x="20" y="1"/>
              </a:lnTo>
              <a:lnTo>
                <a:pt x="21" y="1"/>
              </a:lnTo>
              <a:lnTo>
                <a:pt x="23" y="1"/>
              </a:lnTo>
              <a:lnTo>
                <a:pt x="23" y="2"/>
              </a:lnTo>
              <a:lnTo>
                <a:pt x="23" y="4"/>
              </a:lnTo>
              <a:lnTo>
                <a:pt x="24" y="4"/>
              </a:lnTo>
              <a:lnTo>
                <a:pt x="25" y="4"/>
              </a:lnTo>
              <a:lnTo>
                <a:pt x="26" y="4"/>
              </a:lnTo>
              <a:lnTo>
                <a:pt x="28" y="4"/>
              </a:lnTo>
              <a:lnTo>
                <a:pt x="29" y="4"/>
              </a:lnTo>
              <a:lnTo>
                <a:pt x="30" y="4"/>
              </a:lnTo>
              <a:lnTo>
                <a:pt x="30" y="5"/>
              </a:lnTo>
              <a:lnTo>
                <a:pt x="30" y="6"/>
              </a:lnTo>
              <a:lnTo>
                <a:pt x="31" y="7"/>
              </a:lnTo>
              <a:lnTo>
                <a:pt x="32" y="8"/>
              </a:lnTo>
              <a:lnTo>
                <a:pt x="34" y="9"/>
              </a:lnTo>
              <a:lnTo>
                <a:pt x="35" y="9"/>
              </a:lnTo>
              <a:lnTo>
                <a:pt x="37" y="10"/>
              </a:lnTo>
              <a:lnTo>
                <a:pt x="38" y="10"/>
              </a:lnTo>
              <a:lnTo>
                <a:pt x="39" y="10"/>
              </a:lnTo>
              <a:lnTo>
                <a:pt x="42" y="10"/>
              </a:lnTo>
              <a:lnTo>
                <a:pt x="43" y="11"/>
              </a:lnTo>
              <a:lnTo>
                <a:pt x="44" y="12"/>
              </a:lnTo>
              <a:lnTo>
                <a:pt x="44" y="13"/>
              </a:lnTo>
              <a:lnTo>
                <a:pt x="44" y="14"/>
              </a:lnTo>
              <a:lnTo>
                <a:pt x="44" y="17"/>
              </a:lnTo>
              <a:lnTo>
                <a:pt x="43" y="19"/>
              </a:lnTo>
              <a:lnTo>
                <a:pt x="43" y="21"/>
              </a:lnTo>
              <a:lnTo>
                <a:pt x="42" y="23"/>
              </a:lnTo>
              <a:lnTo>
                <a:pt x="42" y="25"/>
              </a:lnTo>
              <a:lnTo>
                <a:pt x="42" y="26"/>
              </a:lnTo>
              <a:lnTo>
                <a:pt x="42" y="28"/>
              </a:lnTo>
              <a:lnTo>
                <a:pt x="42" y="29"/>
              </a:lnTo>
              <a:lnTo>
                <a:pt x="42" y="30"/>
              </a:lnTo>
              <a:lnTo>
                <a:pt x="42" y="33"/>
              </a:lnTo>
              <a:lnTo>
                <a:pt x="40" y="32"/>
              </a:lnTo>
              <a:lnTo>
                <a:pt x="39" y="32"/>
              </a:lnTo>
              <a:lnTo>
                <a:pt x="33" y="30"/>
              </a:lnTo>
              <a:lnTo>
                <a:pt x="33" y="31"/>
              </a:lnTo>
              <a:lnTo>
                <a:pt x="32" y="32"/>
              </a:lnTo>
              <a:lnTo>
                <a:pt x="30" y="35"/>
              </a:lnTo>
              <a:lnTo>
                <a:pt x="28" y="35"/>
              </a:lnTo>
              <a:lnTo>
                <a:pt x="27" y="35"/>
              </a:lnTo>
              <a:lnTo>
                <a:pt x="25" y="35"/>
              </a:lnTo>
              <a:lnTo>
                <a:pt x="24" y="34"/>
              </a:lnTo>
              <a:lnTo>
                <a:pt x="23" y="33"/>
              </a:lnTo>
              <a:lnTo>
                <a:pt x="23" y="32"/>
              </a:lnTo>
              <a:lnTo>
                <a:pt x="23" y="31"/>
              </a:lnTo>
              <a:lnTo>
                <a:pt x="21" y="30"/>
              </a:lnTo>
              <a:lnTo>
                <a:pt x="20" y="31"/>
              </a:lnTo>
              <a:lnTo>
                <a:pt x="19" y="30"/>
              </a:lnTo>
              <a:lnTo>
                <a:pt x="18" y="30"/>
              </a:lnTo>
              <a:lnTo>
                <a:pt x="17" y="30"/>
              </a:lnTo>
              <a:lnTo>
                <a:pt x="16" y="29"/>
              </a:lnTo>
              <a:lnTo>
                <a:pt x="15" y="29"/>
              </a:lnTo>
              <a:lnTo>
                <a:pt x="14" y="29"/>
              </a:lnTo>
              <a:lnTo>
                <a:pt x="13" y="29"/>
              </a:lnTo>
              <a:lnTo>
                <a:pt x="13" y="28"/>
              </a:lnTo>
              <a:lnTo>
                <a:pt x="13" y="29"/>
              </a:lnTo>
              <a:lnTo>
                <a:pt x="12" y="29"/>
              </a:lnTo>
              <a:lnTo>
                <a:pt x="11" y="29"/>
              </a:lnTo>
              <a:lnTo>
                <a:pt x="10" y="30"/>
              </a:lnTo>
              <a:lnTo>
                <a:pt x="9" y="29"/>
              </a:lnTo>
              <a:lnTo>
                <a:pt x="8" y="29"/>
              </a:lnTo>
              <a:lnTo>
                <a:pt x="6" y="30"/>
              </a:lnTo>
              <a:lnTo>
                <a:pt x="5" y="29"/>
              </a:lnTo>
              <a:lnTo>
                <a:pt x="3" y="30"/>
              </a:lnTo>
              <a:lnTo>
                <a:pt x="2" y="30"/>
              </a:lnTo>
              <a:lnTo>
                <a:pt x="0" y="30"/>
              </a:lnTo>
              <a:lnTo>
                <a:pt x="1" y="28"/>
              </a:lnTo>
              <a:lnTo>
                <a:pt x="1" y="27"/>
              </a:lnTo>
              <a:lnTo>
                <a:pt x="1" y="26"/>
              </a:lnTo>
              <a:lnTo>
                <a:pt x="1" y="25"/>
              </a:lnTo>
              <a:lnTo>
                <a:pt x="1" y="24"/>
              </a:lnTo>
              <a:lnTo>
                <a:pt x="2" y="22"/>
              </a:lnTo>
              <a:lnTo>
                <a:pt x="2" y="21"/>
              </a:lnTo>
              <a:lnTo>
                <a:pt x="2" y="20"/>
              </a:lnTo>
              <a:lnTo>
                <a:pt x="2" y="19"/>
              </a:lnTo>
              <a:lnTo>
                <a:pt x="2" y="18"/>
              </a:lnTo>
              <a:lnTo>
                <a:pt x="3" y="17"/>
              </a:lnTo>
              <a:lnTo>
                <a:pt x="3" y="16"/>
              </a:lnTo>
              <a:lnTo>
                <a:pt x="3" y="15"/>
              </a:lnTo>
              <a:lnTo>
                <a:pt x="4" y="15"/>
              </a:lnTo>
              <a:lnTo>
                <a:pt x="5" y="15"/>
              </a:lnTo>
              <a:lnTo>
                <a:pt x="6" y="14"/>
              </a:lnTo>
              <a:lnTo>
                <a:pt x="6" y="13"/>
              </a:lnTo>
              <a:moveTo>
                <a:pt x="7" y="30"/>
              </a:moveTo>
              <a:lnTo>
                <a:pt x="7" y="30"/>
              </a:lnTo>
              <a:lnTo>
                <a:pt x="6" y="30"/>
              </a:lnTo>
              <a:lnTo>
                <a:pt x="8" y="29"/>
              </a:lnTo>
              <a:lnTo>
                <a:pt x="7" y="30"/>
              </a:lnTo>
              <a:moveTo>
                <a:pt x="3" y="30"/>
              </a:moveTo>
              <a:lnTo>
                <a:pt x="3" y="30"/>
              </a:lnTo>
              <a:moveTo>
                <a:pt x="14" y="29"/>
              </a:moveTo>
              <a:lnTo>
                <a:pt x="14" y="29"/>
              </a:lnTo>
              <a:lnTo>
                <a:pt x="15" y="29"/>
              </a:lnTo>
              <a:lnTo>
                <a:pt x="14" y="29"/>
              </a:lnTo>
              <a:moveTo>
                <a:pt x="31" y="33"/>
              </a:moveTo>
              <a:lnTo>
                <a:pt x="32" y="32"/>
              </a:lnTo>
              <a:lnTo>
                <a:pt x="30" y="35"/>
              </a:lnTo>
              <a:lnTo>
                <a:pt x="31" y="33"/>
              </a:lnTo>
              <a:moveTo>
                <a:pt x="23" y="32"/>
              </a:moveTo>
              <a:lnTo>
                <a:pt x="23" y="31"/>
              </a:lnTo>
              <a:lnTo>
                <a:pt x="23" y="32"/>
              </a:lnTo>
              <a:lnTo>
                <a:pt x="23" y="33"/>
              </a:lnTo>
              <a:lnTo>
                <a:pt x="23" y="32"/>
              </a:lnTo>
              <a:moveTo>
                <a:pt x="24" y="34"/>
              </a:moveTo>
              <a:lnTo>
                <a:pt x="24" y="34"/>
              </a:lnTo>
              <a:lnTo>
                <a:pt x="25" y="35"/>
              </a:lnTo>
              <a:lnTo>
                <a:pt x="24" y="34"/>
              </a:lnTo>
              <a:moveTo>
                <a:pt x="18" y="30"/>
              </a:moveTo>
              <a:lnTo>
                <a:pt x="18" y="30"/>
              </a:lnTo>
              <a:lnTo>
                <a:pt x="17" y="30"/>
              </a:lnTo>
              <a:lnTo>
                <a:pt x="18" y="30"/>
              </a:lnTo>
              <a:moveTo>
                <a:pt x="33" y="31"/>
              </a:moveTo>
              <a:lnTo>
                <a:pt x="32" y="32"/>
              </a:lnTo>
              <a:lnTo>
                <a:pt x="33" y="31"/>
              </a:lnTo>
              <a:moveTo>
                <a:pt x="6" y="30"/>
              </a:moveTo>
              <a:lnTo>
                <a:pt x="6" y="30"/>
              </a:lnTo>
              <a:moveTo>
                <a:pt x="13" y="29"/>
              </a:moveTo>
              <a:lnTo>
                <a:pt x="13" y="29"/>
              </a:lnTo>
              <a:lnTo>
                <a:pt x="13" y="28"/>
              </a:lnTo>
              <a:lnTo>
                <a:pt x="13" y="2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132080</xdr:colOff>
      <xdr:row>2</xdr:row>
      <xdr:rowOff>123825</xdr:rowOff>
    </xdr:from>
    <xdr:to>
      <xdr:col>9</xdr:col>
      <xdr:colOff>467360</xdr:colOff>
      <xdr:row>4</xdr:row>
      <xdr:rowOff>123825</xdr:rowOff>
    </xdr:to>
    <xdr:sp>
      <xdr:nvSpPr>
        <xdr:cNvPr id="2185412" name="Freeform 177"/>
        <xdr:cNvSpPr/>
      </xdr:nvSpPr>
      <xdr:spPr>
        <a:xfrm>
          <a:off x="6217920" y="492125"/>
          <a:ext cx="335280" cy="339725"/>
        </a:xfrm>
        <a:custGeom>
          <a:avLst/>
          <a:gdLst>
            <a:gd name="txL" fmla="*/ 0 w 33"/>
            <a:gd name="txT" fmla="*/ 0 h 34"/>
            <a:gd name="txR" fmla="*/ 33 w 33"/>
            <a:gd name="txB" fmla="*/ 34 h 3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34">
              <a:moveTo>
                <a:pt x="0" y="23"/>
              </a:moveTo>
              <a:lnTo>
                <a:pt x="0" y="22"/>
              </a:lnTo>
              <a:lnTo>
                <a:pt x="1" y="21"/>
              </a:lnTo>
              <a:lnTo>
                <a:pt x="1" y="20"/>
              </a:lnTo>
              <a:lnTo>
                <a:pt x="1" y="19"/>
              </a:lnTo>
              <a:lnTo>
                <a:pt x="2" y="18"/>
              </a:lnTo>
              <a:lnTo>
                <a:pt x="2" y="17"/>
              </a:lnTo>
              <a:lnTo>
                <a:pt x="3" y="16"/>
              </a:lnTo>
              <a:lnTo>
                <a:pt x="3" y="15"/>
              </a:lnTo>
              <a:lnTo>
                <a:pt x="4" y="14"/>
              </a:lnTo>
              <a:lnTo>
                <a:pt x="4" y="13"/>
              </a:lnTo>
              <a:lnTo>
                <a:pt x="5" y="12"/>
              </a:lnTo>
              <a:lnTo>
                <a:pt x="6" y="11"/>
              </a:lnTo>
              <a:lnTo>
                <a:pt x="6" y="10"/>
              </a:lnTo>
              <a:lnTo>
                <a:pt x="7" y="9"/>
              </a:lnTo>
              <a:lnTo>
                <a:pt x="7" y="8"/>
              </a:lnTo>
              <a:lnTo>
                <a:pt x="7" y="7"/>
              </a:lnTo>
              <a:lnTo>
                <a:pt x="8" y="6"/>
              </a:lnTo>
              <a:lnTo>
                <a:pt x="8" y="5"/>
              </a:lnTo>
              <a:lnTo>
                <a:pt x="8" y="4"/>
              </a:lnTo>
              <a:lnTo>
                <a:pt x="8" y="3"/>
              </a:lnTo>
              <a:lnTo>
                <a:pt x="8" y="2"/>
              </a:lnTo>
              <a:lnTo>
                <a:pt x="8" y="0"/>
              </a:lnTo>
              <a:lnTo>
                <a:pt x="9" y="0"/>
              </a:lnTo>
              <a:lnTo>
                <a:pt x="11" y="0"/>
              </a:lnTo>
              <a:lnTo>
                <a:pt x="12" y="0"/>
              </a:lnTo>
              <a:lnTo>
                <a:pt x="13" y="0"/>
              </a:lnTo>
              <a:lnTo>
                <a:pt x="14" y="1"/>
              </a:lnTo>
              <a:lnTo>
                <a:pt x="16" y="1"/>
              </a:lnTo>
              <a:lnTo>
                <a:pt x="17" y="1"/>
              </a:lnTo>
              <a:lnTo>
                <a:pt x="19" y="2"/>
              </a:lnTo>
              <a:lnTo>
                <a:pt x="20" y="2"/>
              </a:lnTo>
              <a:lnTo>
                <a:pt x="21" y="2"/>
              </a:lnTo>
              <a:lnTo>
                <a:pt x="22" y="2"/>
              </a:lnTo>
              <a:lnTo>
                <a:pt x="23" y="2"/>
              </a:lnTo>
              <a:lnTo>
                <a:pt x="24" y="2"/>
              </a:lnTo>
              <a:lnTo>
                <a:pt x="26" y="2"/>
              </a:lnTo>
              <a:lnTo>
                <a:pt x="27" y="2"/>
              </a:lnTo>
              <a:lnTo>
                <a:pt x="28" y="2"/>
              </a:lnTo>
              <a:lnTo>
                <a:pt x="30" y="2"/>
              </a:lnTo>
              <a:lnTo>
                <a:pt x="31" y="2"/>
              </a:lnTo>
              <a:lnTo>
                <a:pt x="31" y="3"/>
              </a:lnTo>
              <a:lnTo>
                <a:pt x="31" y="5"/>
              </a:lnTo>
              <a:lnTo>
                <a:pt x="32" y="6"/>
              </a:lnTo>
              <a:lnTo>
                <a:pt x="32" y="7"/>
              </a:lnTo>
              <a:lnTo>
                <a:pt x="32" y="8"/>
              </a:lnTo>
              <a:lnTo>
                <a:pt x="32" y="9"/>
              </a:lnTo>
              <a:lnTo>
                <a:pt x="32" y="11"/>
              </a:lnTo>
              <a:lnTo>
                <a:pt x="32" y="12"/>
              </a:lnTo>
              <a:lnTo>
                <a:pt x="32" y="13"/>
              </a:lnTo>
              <a:lnTo>
                <a:pt x="32" y="15"/>
              </a:lnTo>
              <a:lnTo>
                <a:pt x="31" y="16"/>
              </a:lnTo>
              <a:lnTo>
                <a:pt x="31" y="17"/>
              </a:lnTo>
              <a:lnTo>
                <a:pt x="31" y="18"/>
              </a:lnTo>
              <a:lnTo>
                <a:pt x="31" y="19"/>
              </a:lnTo>
              <a:lnTo>
                <a:pt x="32" y="21"/>
              </a:lnTo>
              <a:lnTo>
                <a:pt x="32" y="22"/>
              </a:lnTo>
              <a:lnTo>
                <a:pt x="32" y="23"/>
              </a:lnTo>
              <a:lnTo>
                <a:pt x="32" y="24"/>
              </a:lnTo>
              <a:lnTo>
                <a:pt x="32" y="25"/>
              </a:lnTo>
              <a:lnTo>
                <a:pt x="32" y="27"/>
              </a:lnTo>
              <a:lnTo>
                <a:pt x="32" y="28"/>
              </a:lnTo>
              <a:lnTo>
                <a:pt x="32" y="29"/>
              </a:lnTo>
              <a:lnTo>
                <a:pt x="32" y="30"/>
              </a:lnTo>
              <a:lnTo>
                <a:pt x="32" y="31"/>
              </a:lnTo>
              <a:lnTo>
                <a:pt x="32" y="32"/>
              </a:lnTo>
              <a:lnTo>
                <a:pt x="33" y="34"/>
              </a:lnTo>
              <a:lnTo>
                <a:pt x="32" y="33"/>
              </a:lnTo>
              <a:lnTo>
                <a:pt x="29" y="33"/>
              </a:lnTo>
              <a:lnTo>
                <a:pt x="28" y="33"/>
              </a:lnTo>
              <a:lnTo>
                <a:pt x="27" y="33"/>
              </a:lnTo>
              <a:lnTo>
                <a:pt x="25" y="32"/>
              </a:lnTo>
              <a:lnTo>
                <a:pt x="24" y="32"/>
              </a:lnTo>
              <a:lnTo>
                <a:pt x="22" y="31"/>
              </a:lnTo>
              <a:lnTo>
                <a:pt x="21" y="30"/>
              </a:lnTo>
              <a:lnTo>
                <a:pt x="20" y="29"/>
              </a:lnTo>
              <a:lnTo>
                <a:pt x="20" y="28"/>
              </a:lnTo>
              <a:lnTo>
                <a:pt x="20" y="27"/>
              </a:lnTo>
              <a:lnTo>
                <a:pt x="19" y="27"/>
              </a:lnTo>
              <a:lnTo>
                <a:pt x="18" y="27"/>
              </a:lnTo>
              <a:lnTo>
                <a:pt x="16" y="27"/>
              </a:lnTo>
              <a:lnTo>
                <a:pt x="15" y="27"/>
              </a:lnTo>
              <a:lnTo>
                <a:pt x="14" y="27"/>
              </a:lnTo>
              <a:lnTo>
                <a:pt x="13" y="27"/>
              </a:lnTo>
              <a:lnTo>
                <a:pt x="13" y="25"/>
              </a:lnTo>
              <a:lnTo>
                <a:pt x="13" y="24"/>
              </a:lnTo>
              <a:lnTo>
                <a:pt x="11" y="24"/>
              </a:lnTo>
              <a:lnTo>
                <a:pt x="10" y="24"/>
              </a:lnTo>
              <a:lnTo>
                <a:pt x="9" y="23"/>
              </a:lnTo>
              <a:lnTo>
                <a:pt x="8" y="23"/>
              </a:lnTo>
              <a:lnTo>
                <a:pt x="7" y="23"/>
              </a:lnTo>
              <a:lnTo>
                <a:pt x="6" y="23"/>
              </a:lnTo>
              <a:lnTo>
                <a:pt x="6" y="24"/>
              </a:lnTo>
              <a:lnTo>
                <a:pt x="5" y="24"/>
              </a:lnTo>
              <a:lnTo>
                <a:pt x="4" y="24"/>
              </a:lnTo>
              <a:lnTo>
                <a:pt x="3" y="24"/>
              </a:lnTo>
              <a:lnTo>
                <a:pt x="2" y="24"/>
              </a:lnTo>
              <a:lnTo>
                <a:pt x="0" y="24"/>
              </a:lnTo>
              <a:lnTo>
                <a:pt x="0" y="2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xdr:colOff>
      <xdr:row>5</xdr:row>
      <xdr:rowOff>85725</xdr:rowOff>
    </xdr:from>
    <xdr:to>
      <xdr:col>8</xdr:col>
      <xdr:colOff>447040</xdr:colOff>
      <xdr:row>7</xdr:row>
      <xdr:rowOff>66675</xdr:rowOff>
    </xdr:to>
    <xdr:sp>
      <xdr:nvSpPr>
        <xdr:cNvPr id="2185413" name="Freeform 178"/>
        <xdr:cNvSpPr/>
      </xdr:nvSpPr>
      <xdr:spPr>
        <a:xfrm>
          <a:off x="5496560" y="961390"/>
          <a:ext cx="386080" cy="285750"/>
        </a:xfrm>
        <a:custGeom>
          <a:avLst/>
          <a:gdLst>
            <a:gd name="txL" fmla="*/ 0 w 38"/>
            <a:gd name="txT" fmla="*/ 0 h 31"/>
            <a:gd name="txR" fmla="*/ 38 w 38"/>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38" h="31">
              <a:moveTo>
                <a:pt x="3" y="17"/>
              </a:moveTo>
              <a:lnTo>
                <a:pt x="3" y="17"/>
              </a:lnTo>
              <a:lnTo>
                <a:pt x="4" y="16"/>
              </a:lnTo>
              <a:lnTo>
                <a:pt x="5" y="16"/>
              </a:lnTo>
              <a:lnTo>
                <a:pt x="5" y="15"/>
              </a:lnTo>
              <a:lnTo>
                <a:pt x="4" y="14"/>
              </a:lnTo>
              <a:lnTo>
                <a:pt x="5" y="13"/>
              </a:lnTo>
              <a:lnTo>
                <a:pt x="6" y="13"/>
              </a:lnTo>
              <a:lnTo>
                <a:pt x="7" y="13"/>
              </a:lnTo>
              <a:lnTo>
                <a:pt x="8" y="12"/>
              </a:lnTo>
              <a:lnTo>
                <a:pt x="9" y="11"/>
              </a:lnTo>
              <a:lnTo>
                <a:pt x="10" y="11"/>
              </a:lnTo>
              <a:lnTo>
                <a:pt x="11" y="10"/>
              </a:lnTo>
              <a:lnTo>
                <a:pt x="12" y="10"/>
              </a:lnTo>
              <a:lnTo>
                <a:pt x="13" y="9"/>
              </a:lnTo>
              <a:lnTo>
                <a:pt x="14" y="9"/>
              </a:lnTo>
              <a:lnTo>
                <a:pt x="15" y="8"/>
              </a:lnTo>
              <a:lnTo>
                <a:pt x="16" y="7"/>
              </a:lnTo>
              <a:lnTo>
                <a:pt x="15" y="6"/>
              </a:lnTo>
              <a:lnTo>
                <a:pt x="14" y="6"/>
              </a:lnTo>
              <a:lnTo>
                <a:pt x="14" y="5"/>
              </a:lnTo>
              <a:lnTo>
                <a:pt x="14" y="4"/>
              </a:lnTo>
              <a:lnTo>
                <a:pt x="15" y="3"/>
              </a:lnTo>
              <a:lnTo>
                <a:pt x="15" y="2"/>
              </a:lnTo>
              <a:lnTo>
                <a:pt x="14" y="1"/>
              </a:lnTo>
              <a:lnTo>
                <a:pt x="15" y="0"/>
              </a:lnTo>
              <a:lnTo>
                <a:pt x="16" y="0"/>
              </a:lnTo>
              <a:lnTo>
                <a:pt x="17" y="0"/>
              </a:lnTo>
              <a:lnTo>
                <a:pt x="18" y="0"/>
              </a:lnTo>
              <a:lnTo>
                <a:pt x="19" y="0"/>
              </a:lnTo>
              <a:lnTo>
                <a:pt x="20" y="0"/>
              </a:lnTo>
              <a:lnTo>
                <a:pt x="21" y="0"/>
              </a:lnTo>
              <a:lnTo>
                <a:pt x="23" y="0"/>
              </a:lnTo>
              <a:lnTo>
                <a:pt x="24" y="0"/>
              </a:lnTo>
              <a:lnTo>
                <a:pt x="25" y="1"/>
              </a:lnTo>
              <a:lnTo>
                <a:pt x="26" y="2"/>
              </a:lnTo>
              <a:lnTo>
                <a:pt x="27" y="2"/>
              </a:lnTo>
              <a:lnTo>
                <a:pt x="28" y="2"/>
              </a:lnTo>
              <a:lnTo>
                <a:pt x="29" y="2"/>
              </a:lnTo>
              <a:lnTo>
                <a:pt x="31" y="2"/>
              </a:lnTo>
              <a:lnTo>
                <a:pt x="32" y="2"/>
              </a:lnTo>
              <a:lnTo>
                <a:pt x="33" y="2"/>
              </a:lnTo>
              <a:lnTo>
                <a:pt x="34" y="3"/>
              </a:lnTo>
              <a:lnTo>
                <a:pt x="35" y="4"/>
              </a:lnTo>
              <a:lnTo>
                <a:pt x="36" y="5"/>
              </a:lnTo>
              <a:lnTo>
                <a:pt x="36" y="6"/>
              </a:lnTo>
              <a:lnTo>
                <a:pt x="37" y="7"/>
              </a:lnTo>
              <a:lnTo>
                <a:pt x="38" y="8"/>
              </a:lnTo>
              <a:lnTo>
                <a:pt x="36" y="8"/>
              </a:lnTo>
              <a:lnTo>
                <a:pt x="35" y="8"/>
              </a:lnTo>
              <a:lnTo>
                <a:pt x="35" y="9"/>
              </a:lnTo>
              <a:lnTo>
                <a:pt x="34" y="10"/>
              </a:lnTo>
              <a:lnTo>
                <a:pt x="33" y="11"/>
              </a:lnTo>
              <a:lnTo>
                <a:pt x="34" y="11"/>
              </a:lnTo>
              <a:lnTo>
                <a:pt x="35" y="12"/>
              </a:lnTo>
              <a:lnTo>
                <a:pt x="36" y="13"/>
              </a:lnTo>
              <a:lnTo>
                <a:pt x="36" y="14"/>
              </a:lnTo>
              <a:lnTo>
                <a:pt x="37" y="15"/>
              </a:lnTo>
              <a:lnTo>
                <a:pt x="37" y="16"/>
              </a:lnTo>
              <a:lnTo>
                <a:pt x="37" y="17"/>
              </a:lnTo>
              <a:lnTo>
                <a:pt x="36" y="18"/>
              </a:lnTo>
              <a:lnTo>
                <a:pt x="35" y="19"/>
              </a:lnTo>
              <a:lnTo>
                <a:pt x="34" y="20"/>
              </a:lnTo>
              <a:lnTo>
                <a:pt x="34" y="21"/>
              </a:lnTo>
              <a:lnTo>
                <a:pt x="33" y="22"/>
              </a:lnTo>
              <a:lnTo>
                <a:pt x="33" y="23"/>
              </a:lnTo>
              <a:lnTo>
                <a:pt x="33" y="24"/>
              </a:lnTo>
              <a:lnTo>
                <a:pt x="33" y="25"/>
              </a:lnTo>
              <a:lnTo>
                <a:pt x="32" y="26"/>
              </a:lnTo>
              <a:lnTo>
                <a:pt x="32" y="27"/>
              </a:lnTo>
              <a:lnTo>
                <a:pt x="31" y="28"/>
              </a:lnTo>
              <a:lnTo>
                <a:pt x="30" y="28"/>
              </a:lnTo>
              <a:lnTo>
                <a:pt x="29" y="29"/>
              </a:lnTo>
              <a:lnTo>
                <a:pt x="28" y="29"/>
              </a:lnTo>
              <a:lnTo>
                <a:pt x="27" y="29"/>
              </a:lnTo>
              <a:lnTo>
                <a:pt x="26" y="29"/>
              </a:lnTo>
              <a:lnTo>
                <a:pt x="25" y="29"/>
              </a:lnTo>
              <a:lnTo>
                <a:pt x="24" y="29"/>
              </a:lnTo>
              <a:lnTo>
                <a:pt x="23" y="29"/>
              </a:lnTo>
              <a:lnTo>
                <a:pt x="22" y="28"/>
              </a:lnTo>
              <a:lnTo>
                <a:pt x="21" y="29"/>
              </a:lnTo>
              <a:lnTo>
                <a:pt x="21" y="30"/>
              </a:lnTo>
              <a:lnTo>
                <a:pt x="19" y="31"/>
              </a:lnTo>
              <a:lnTo>
                <a:pt x="18" y="30"/>
              </a:lnTo>
              <a:lnTo>
                <a:pt x="17" y="30"/>
              </a:lnTo>
              <a:lnTo>
                <a:pt x="16" y="30"/>
              </a:lnTo>
              <a:lnTo>
                <a:pt x="15" y="30"/>
              </a:lnTo>
              <a:lnTo>
                <a:pt x="13" y="30"/>
              </a:lnTo>
              <a:lnTo>
                <a:pt x="12" y="29"/>
              </a:lnTo>
              <a:lnTo>
                <a:pt x="13" y="28"/>
              </a:lnTo>
              <a:lnTo>
                <a:pt x="13" y="27"/>
              </a:lnTo>
              <a:lnTo>
                <a:pt x="13" y="26"/>
              </a:lnTo>
              <a:lnTo>
                <a:pt x="13" y="25"/>
              </a:lnTo>
              <a:lnTo>
                <a:pt x="14" y="24"/>
              </a:lnTo>
              <a:lnTo>
                <a:pt x="14" y="23"/>
              </a:lnTo>
              <a:lnTo>
                <a:pt x="13" y="22"/>
              </a:lnTo>
              <a:lnTo>
                <a:pt x="12" y="22"/>
              </a:lnTo>
              <a:lnTo>
                <a:pt x="11" y="23"/>
              </a:lnTo>
              <a:lnTo>
                <a:pt x="9" y="23"/>
              </a:lnTo>
              <a:lnTo>
                <a:pt x="8" y="23"/>
              </a:lnTo>
              <a:lnTo>
                <a:pt x="7" y="24"/>
              </a:lnTo>
              <a:lnTo>
                <a:pt x="6" y="24"/>
              </a:lnTo>
              <a:lnTo>
                <a:pt x="5" y="24"/>
              </a:lnTo>
              <a:lnTo>
                <a:pt x="4" y="24"/>
              </a:lnTo>
              <a:lnTo>
                <a:pt x="3" y="25"/>
              </a:lnTo>
              <a:lnTo>
                <a:pt x="2" y="25"/>
              </a:lnTo>
              <a:lnTo>
                <a:pt x="1" y="26"/>
              </a:lnTo>
              <a:lnTo>
                <a:pt x="1" y="24"/>
              </a:lnTo>
              <a:lnTo>
                <a:pt x="1" y="23"/>
              </a:lnTo>
              <a:lnTo>
                <a:pt x="0" y="21"/>
              </a:lnTo>
              <a:lnTo>
                <a:pt x="0" y="20"/>
              </a:lnTo>
              <a:lnTo>
                <a:pt x="0" y="19"/>
              </a:lnTo>
              <a:lnTo>
                <a:pt x="1" y="18"/>
              </a:lnTo>
              <a:lnTo>
                <a:pt x="1" y="17"/>
              </a:lnTo>
              <a:lnTo>
                <a:pt x="2" y="16"/>
              </a:lnTo>
              <a:lnTo>
                <a:pt x="3" y="1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335280</xdr:colOff>
      <xdr:row>7</xdr:row>
      <xdr:rowOff>76200</xdr:rowOff>
    </xdr:from>
    <xdr:to>
      <xdr:col>8</xdr:col>
      <xdr:colOff>599440</xdr:colOff>
      <xdr:row>9</xdr:row>
      <xdr:rowOff>76200</xdr:rowOff>
    </xdr:to>
    <xdr:sp>
      <xdr:nvSpPr>
        <xdr:cNvPr id="2185414" name="Freeform 179"/>
        <xdr:cNvSpPr/>
      </xdr:nvSpPr>
      <xdr:spPr>
        <a:xfrm>
          <a:off x="5770880" y="1256665"/>
          <a:ext cx="264160" cy="304800"/>
        </a:xfrm>
        <a:custGeom>
          <a:avLst/>
          <a:gdLst>
            <a:gd name="txL" fmla="*/ 0 w 26"/>
            <a:gd name="txT" fmla="*/ 0 h 33"/>
            <a:gd name="txR" fmla="*/ 26 w 26"/>
            <a:gd name="txB" fmla="*/ 33 h 3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33">
              <a:moveTo>
                <a:pt x="0" y="29"/>
              </a:moveTo>
              <a:lnTo>
                <a:pt x="0" y="28"/>
              </a:lnTo>
              <a:lnTo>
                <a:pt x="1" y="27"/>
              </a:lnTo>
              <a:lnTo>
                <a:pt x="1" y="26"/>
              </a:lnTo>
              <a:lnTo>
                <a:pt x="2" y="25"/>
              </a:lnTo>
              <a:lnTo>
                <a:pt x="2" y="24"/>
              </a:lnTo>
              <a:lnTo>
                <a:pt x="3" y="22"/>
              </a:lnTo>
              <a:lnTo>
                <a:pt x="3" y="21"/>
              </a:lnTo>
              <a:lnTo>
                <a:pt x="4" y="21"/>
              </a:lnTo>
              <a:lnTo>
                <a:pt x="4" y="19"/>
              </a:lnTo>
              <a:lnTo>
                <a:pt x="5" y="18"/>
              </a:lnTo>
              <a:lnTo>
                <a:pt x="5" y="17"/>
              </a:lnTo>
              <a:lnTo>
                <a:pt x="5" y="16"/>
              </a:lnTo>
              <a:lnTo>
                <a:pt x="5" y="14"/>
              </a:lnTo>
              <a:lnTo>
                <a:pt x="6" y="13"/>
              </a:lnTo>
              <a:lnTo>
                <a:pt x="6" y="12"/>
              </a:lnTo>
              <a:lnTo>
                <a:pt x="7" y="10"/>
              </a:lnTo>
              <a:lnTo>
                <a:pt x="7" y="9"/>
              </a:lnTo>
              <a:lnTo>
                <a:pt x="8" y="8"/>
              </a:lnTo>
              <a:lnTo>
                <a:pt x="8" y="6"/>
              </a:lnTo>
              <a:lnTo>
                <a:pt x="9" y="5"/>
              </a:lnTo>
              <a:lnTo>
                <a:pt x="10" y="5"/>
              </a:lnTo>
              <a:lnTo>
                <a:pt x="11" y="4"/>
              </a:lnTo>
              <a:lnTo>
                <a:pt x="13" y="4"/>
              </a:lnTo>
              <a:lnTo>
                <a:pt x="14" y="3"/>
              </a:lnTo>
              <a:lnTo>
                <a:pt x="15" y="1"/>
              </a:lnTo>
              <a:lnTo>
                <a:pt x="16" y="1"/>
              </a:lnTo>
              <a:lnTo>
                <a:pt x="16" y="0"/>
              </a:lnTo>
              <a:lnTo>
                <a:pt x="17" y="0"/>
              </a:lnTo>
              <a:lnTo>
                <a:pt x="18" y="0"/>
              </a:lnTo>
              <a:lnTo>
                <a:pt x="19" y="0"/>
              </a:lnTo>
              <a:lnTo>
                <a:pt x="20" y="1"/>
              </a:lnTo>
              <a:lnTo>
                <a:pt x="22" y="2"/>
              </a:lnTo>
              <a:lnTo>
                <a:pt x="22" y="3"/>
              </a:lnTo>
              <a:lnTo>
                <a:pt x="23" y="4"/>
              </a:lnTo>
              <a:lnTo>
                <a:pt x="23" y="5"/>
              </a:lnTo>
              <a:lnTo>
                <a:pt x="24" y="6"/>
              </a:lnTo>
              <a:lnTo>
                <a:pt x="24" y="7"/>
              </a:lnTo>
              <a:lnTo>
                <a:pt x="24" y="8"/>
              </a:lnTo>
              <a:lnTo>
                <a:pt x="25" y="9"/>
              </a:lnTo>
              <a:lnTo>
                <a:pt x="25" y="10"/>
              </a:lnTo>
              <a:lnTo>
                <a:pt x="25" y="11"/>
              </a:lnTo>
              <a:lnTo>
                <a:pt x="26" y="12"/>
              </a:lnTo>
              <a:lnTo>
                <a:pt x="26" y="13"/>
              </a:lnTo>
              <a:lnTo>
                <a:pt x="25" y="14"/>
              </a:lnTo>
              <a:lnTo>
                <a:pt x="24" y="14"/>
              </a:lnTo>
              <a:lnTo>
                <a:pt x="23" y="13"/>
              </a:lnTo>
              <a:lnTo>
                <a:pt x="22" y="13"/>
              </a:lnTo>
              <a:lnTo>
                <a:pt x="21" y="12"/>
              </a:lnTo>
              <a:lnTo>
                <a:pt x="20" y="12"/>
              </a:lnTo>
              <a:lnTo>
                <a:pt x="19" y="12"/>
              </a:lnTo>
              <a:lnTo>
                <a:pt x="18" y="12"/>
              </a:lnTo>
              <a:lnTo>
                <a:pt x="17" y="11"/>
              </a:lnTo>
              <a:lnTo>
                <a:pt x="16" y="11"/>
              </a:lnTo>
              <a:lnTo>
                <a:pt x="15" y="12"/>
              </a:lnTo>
              <a:lnTo>
                <a:pt x="15" y="13"/>
              </a:lnTo>
              <a:lnTo>
                <a:pt x="15" y="14"/>
              </a:lnTo>
              <a:lnTo>
                <a:pt x="15" y="15"/>
              </a:lnTo>
              <a:lnTo>
                <a:pt x="16" y="16"/>
              </a:lnTo>
              <a:lnTo>
                <a:pt x="16" y="17"/>
              </a:lnTo>
              <a:lnTo>
                <a:pt x="16" y="18"/>
              </a:lnTo>
              <a:lnTo>
                <a:pt x="15" y="19"/>
              </a:lnTo>
              <a:lnTo>
                <a:pt x="15" y="20"/>
              </a:lnTo>
              <a:lnTo>
                <a:pt x="15" y="21"/>
              </a:lnTo>
              <a:lnTo>
                <a:pt x="15" y="22"/>
              </a:lnTo>
              <a:lnTo>
                <a:pt x="15" y="24"/>
              </a:lnTo>
              <a:lnTo>
                <a:pt x="15" y="25"/>
              </a:lnTo>
              <a:lnTo>
                <a:pt x="15" y="26"/>
              </a:lnTo>
              <a:lnTo>
                <a:pt x="15" y="27"/>
              </a:lnTo>
              <a:lnTo>
                <a:pt x="15" y="28"/>
              </a:lnTo>
              <a:lnTo>
                <a:pt x="14" y="29"/>
              </a:lnTo>
              <a:lnTo>
                <a:pt x="14" y="30"/>
              </a:lnTo>
              <a:lnTo>
                <a:pt x="15" y="31"/>
              </a:lnTo>
              <a:lnTo>
                <a:pt x="15" y="32"/>
              </a:lnTo>
              <a:lnTo>
                <a:pt x="14" y="32"/>
              </a:lnTo>
              <a:lnTo>
                <a:pt x="13" y="33"/>
              </a:lnTo>
              <a:lnTo>
                <a:pt x="12" y="33"/>
              </a:lnTo>
              <a:lnTo>
                <a:pt x="11" y="33"/>
              </a:lnTo>
              <a:lnTo>
                <a:pt x="10" y="33"/>
              </a:lnTo>
              <a:lnTo>
                <a:pt x="8" y="33"/>
              </a:lnTo>
              <a:lnTo>
                <a:pt x="7" y="32"/>
              </a:lnTo>
              <a:lnTo>
                <a:pt x="6" y="32"/>
              </a:lnTo>
              <a:lnTo>
                <a:pt x="5" y="31"/>
              </a:lnTo>
              <a:lnTo>
                <a:pt x="4" y="31"/>
              </a:lnTo>
              <a:lnTo>
                <a:pt x="3" y="30"/>
              </a:lnTo>
              <a:lnTo>
                <a:pt x="2" y="30"/>
              </a:lnTo>
              <a:lnTo>
                <a:pt x="1" y="30"/>
              </a:lnTo>
              <a:lnTo>
                <a:pt x="0" y="30"/>
              </a:lnTo>
              <a:lnTo>
                <a:pt x="0" y="2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538480</xdr:colOff>
      <xdr:row>3</xdr:row>
      <xdr:rowOff>133350</xdr:rowOff>
    </xdr:from>
    <xdr:to>
      <xdr:col>8</xdr:col>
      <xdr:colOff>274320</xdr:colOff>
      <xdr:row>6</xdr:row>
      <xdr:rowOff>85725</xdr:rowOff>
    </xdr:to>
    <xdr:sp>
      <xdr:nvSpPr>
        <xdr:cNvPr id="2185415" name="Freeform 180"/>
        <xdr:cNvSpPr/>
      </xdr:nvSpPr>
      <xdr:spPr>
        <a:xfrm>
          <a:off x="5323840" y="688975"/>
          <a:ext cx="386080" cy="424815"/>
        </a:xfrm>
        <a:custGeom>
          <a:avLst/>
          <a:gdLst>
            <a:gd name="txL" fmla="*/ 0 w 38"/>
            <a:gd name="txT" fmla="*/ 0 h 49"/>
            <a:gd name="txR" fmla="*/ 38 w 38"/>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49">
              <a:moveTo>
                <a:pt x="1" y="11"/>
              </a:moveTo>
              <a:lnTo>
                <a:pt x="3" y="11"/>
              </a:lnTo>
              <a:lnTo>
                <a:pt x="5" y="12"/>
              </a:lnTo>
              <a:lnTo>
                <a:pt x="6" y="12"/>
              </a:lnTo>
              <a:lnTo>
                <a:pt x="8" y="12"/>
              </a:lnTo>
              <a:lnTo>
                <a:pt x="9" y="12"/>
              </a:lnTo>
              <a:lnTo>
                <a:pt x="12" y="13"/>
              </a:lnTo>
              <a:lnTo>
                <a:pt x="13" y="13"/>
              </a:lnTo>
              <a:lnTo>
                <a:pt x="15" y="13"/>
              </a:lnTo>
              <a:lnTo>
                <a:pt x="15" y="12"/>
              </a:lnTo>
              <a:lnTo>
                <a:pt x="15" y="11"/>
              </a:lnTo>
              <a:lnTo>
                <a:pt x="16" y="10"/>
              </a:lnTo>
              <a:lnTo>
                <a:pt x="17" y="9"/>
              </a:lnTo>
              <a:lnTo>
                <a:pt x="18" y="9"/>
              </a:lnTo>
              <a:lnTo>
                <a:pt x="18" y="8"/>
              </a:lnTo>
              <a:lnTo>
                <a:pt x="19" y="6"/>
              </a:lnTo>
              <a:lnTo>
                <a:pt x="19" y="5"/>
              </a:lnTo>
              <a:lnTo>
                <a:pt x="19" y="3"/>
              </a:lnTo>
              <a:lnTo>
                <a:pt x="20" y="2"/>
              </a:lnTo>
              <a:lnTo>
                <a:pt x="20" y="0"/>
              </a:lnTo>
              <a:lnTo>
                <a:pt x="21" y="1"/>
              </a:lnTo>
              <a:lnTo>
                <a:pt x="22" y="2"/>
              </a:lnTo>
              <a:lnTo>
                <a:pt x="23" y="2"/>
              </a:lnTo>
              <a:lnTo>
                <a:pt x="24" y="3"/>
              </a:lnTo>
              <a:lnTo>
                <a:pt x="25" y="4"/>
              </a:lnTo>
              <a:lnTo>
                <a:pt x="26" y="4"/>
              </a:lnTo>
              <a:lnTo>
                <a:pt x="27" y="5"/>
              </a:lnTo>
              <a:lnTo>
                <a:pt x="28" y="6"/>
              </a:lnTo>
              <a:lnTo>
                <a:pt x="28" y="7"/>
              </a:lnTo>
              <a:lnTo>
                <a:pt x="29" y="8"/>
              </a:lnTo>
              <a:lnTo>
                <a:pt x="30" y="10"/>
              </a:lnTo>
              <a:lnTo>
                <a:pt x="30" y="11"/>
              </a:lnTo>
              <a:lnTo>
                <a:pt x="31" y="12"/>
              </a:lnTo>
              <a:lnTo>
                <a:pt x="32" y="14"/>
              </a:lnTo>
              <a:lnTo>
                <a:pt x="33" y="14"/>
              </a:lnTo>
              <a:lnTo>
                <a:pt x="34" y="16"/>
              </a:lnTo>
              <a:lnTo>
                <a:pt x="34" y="17"/>
              </a:lnTo>
              <a:lnTo>
                <a:pt x="35" y="18"/>
              </a:lnTo>
              <a:lnTo>
                <a:pt x="36" y="19"/>
              </a:lnTo>
              <a:lnTo>
                <a:pt x="36" y="20"/>
              </a:lnTo>
              <a:lnTo>
                <a:pt x="37" y="21"/>
              </a:lnTo>
              <a:lnTo>
                <a:pt x="37" y="22"/>
              </a:lnTo>
              <a:lnTo>
                <a:pt x="37" y="23"/>
              </a:lnTo>
              <a:lnTo>
                <a:pt x="38" y="24"/>
              </a:lnTo>
              <a:lnTo>
                <a:pt x="38" y="25"/>
              </a:lnTo>
              <a:lnTo>
                <a:pt x="38" y="26"/>
              </a:lnTo>
              <a:lnTo>
                <a:pt x="38" y="27"/>
              </a:lnTo>
              <a:lnTo>
                <a:pt x="38" y="28"/>
              </a:lnTo>
              <a:lnTo>
                <a:pt x="38" y="30"/>
              </a:lnTo>
              <a:lnTo>
                <a:pt x="38" y="31"/>
              </a:lnTo>
              <a:lnTo>
                <a:pt x="38" y="32"/>
              </a:lnTo>
              <a:lnTo>
                <a:pt x="37" y="32"/>
              </a:lnTo>
              <a:lnTo>
                <a:pt x="36" y="32"/>
              </a:lnTo>
              <a:lnTo>
                <a:pt x="35" y="32"/>
              </a:lnTo>
              <a:lnTo>
                <a:pt x="34" y="32"/>
              </a:lnTo>
              <a:lnTo>
                <a:pt x="33" y="32"/>
              </a:lnTo>
              <a:lnTo>
                <a:pt x="32" y="32"/>
              </a:lnTo>
              <a:lnTo>
                <a:pt x="31" y="33"/>
              </a:lnTo>
              <a:lnTo>
                <a:pt x="32" y="34"/>
              </a:lnTo>
              <a:lnTo>
                <a:pt x="32" y="35"/>
              </a:lnTo>
              <a:lnTo>
                <a:pt x="31" y="36"/>
              </a:lnTo>
              <a:lnTo>
                <a:pt x="31" y="37"/>
              </a:lnTo>
              <a:lnTo>
                <a:pt x="31" y="38"/>
              </a:lnTo>
              <a:lnTo>
                <a:pt x="32" y="38"/>
              </a:lnTo>
              <a:lnTo>
                <a:pt x="33" y="39"/>
              </a:lnTo>
              <a:lnTo>
                <a:pt x="32" y="40"/>
              </a:lnTo>
              <a:lnTo>
                <a:pt x="31" y="41"/>
              </a:lnTo>
              <a:lnTo>
                <a:pt x="30" y="41"/>
              </a:lnTo>
              <a:lnTo>
                <a:pt x="29" y="42"/>
              </a:lnTo>
              <a:lnTo>
                <a:pt x="28" y="42"/>
              </a:lnTo>
              <a:lnTo>
                <a:pt x="27" y="43"/>
              </a:lnTo>
              <a:lnTo>
                <a:pt x="26" y="43"/>
              </a:lnTo>
              <a:lnTo>
                <a:pt x="25" y="44"/>
              </a:lnTo>
              <a:lnTo>
                <a:pt x="24" y="45"/>
              </a:lnTo>
              <a:lnTo>
                <a:pt x="23" y="45"/>
              </a:lnTo>
              <a:lnTo>
                <a:pt x="22" y="45"/>
              </a:lnTo>
              <a:lnTo>
                <a:pt x="21" y="46"/>
              </a:lnTo>
              <a:lnTo>
                <a:pt x="22" y="47"/>
              </a:lnTo>
              <a:lnTo>
                <a:pt x="22" y="48"/>
              </a:lnTo>
              <a:lnTo>
                <a:pt x="21" y="48"/>
              </a:lnTo>
              <a:lnTo>
                <a:pt x="20" y="49"/>
              </a:lnTo>
              <a:lnTo>
                <a:pt x="19" y="48"/>
              </a:lnTo>
              <a:lnTo>
                <a:pt x="19" y="46"/>
              </a:lnTo>
              <a:lnTo>
                <a:pt x="19" y="45"/>
              </a:lnTo>
              <a:lnTo>
                <a:pt x="20" y="44"/>
              </a:lnTo>
              <a:lnTo>
                <a:pt x="19" y="42"/>
              </a:lnTo>
              <a:lnTo>
                <a:pt x="18" y="42"/>
              </a:lnTo>
              <a:lnTo>
                <a:pt x="17" y="42"/>
              </a:lnTo>
              <a:lnTo>
                <a:pt x="16" y="42"/>
              </a:lnTo>
              <a:lnTo>
                <a:pt x="15" y="42"/>
              </a:lnTo>
              <a:lnTo>
                <a:pt x="14" y="42"/>
              </a:lnTo>
              <a:lnTo>
                <a:pt x="13" y="43"/>
              </a:lnTo>
              <a:lnTo>
                <a:pt x="12" y="43"/>
              </a:lnTo>
              <a:lnTo>
                <a:pt x="11" y="44"/>
              </a:lnTo>
              <a:lnTo>
                <a:pt x="10" y="45"/>
              </a:lnTo>
              <a:lnTo>
                <a:pt x="9" y="45"/>
              </a:lnTo>
              <a:lnTo>
                <a:pt x="8" y="45"/>
              </a:lnTo>
              <a:lnTo>
                <a:pt x="7" y="46"/>
              </a:lnTo>
              <a:lnTo>
                <a:pt x="6" y="45"/>
              </a:lnTo>
              <a:lnTo>
                <a:pt x="5" y="45"/>
              </a:lnTo>
              <a:lnTo>
                <a:pt x="4" y="45"/>
              </a:lnTo>
              <a:lnTo>
                <a:pt x="4" y="44"/>
              </a:lnTo>
              <a:lnTo>
                <a:pt x="3" y="43"/>
              </a:lnTo>
              <a:lnTo>
                <a:pt x="3" y="42"/>
              </a:lnTo>
              <a:lnTo>
                <a:pt x="2" y="41"/>
              </a:lnTo>
              <a:lnTo>
                <a:pt x="1" y="40"/>
              </a:lnTo>
              <a:lnTo>
                <a:pt x="0" y="39"/>
              </a:lnTo>
              <a:lnTo>
                <a:pt x="1" y="38"/>
              </a:lnTo>
              <a:lnTo>
                <a:pt x="2" y="37"/>
              </a:lnTo>
              <a:lnTo>
                <a:pt x="2" y="36"/>
              </a:lnTo>
              <a:lnTo>
                <a:pt x="3" y="35"/>
              </a:lnTo>
              <a:lnTo>
                <a:pt x="2" y="34"/>
              </a:lnTo>
              <a:lnTo>
                <a:pt x="2" y="33"/>
              </a:lnTo>
              <a:lnTo>
                <a:pt x="2" y="31"/>
              </a:lnTo>
              <a:lnTo>
                <a:pt x="2" y="30"/>
              </a:lnTo>
              <a:lnTo>
                <a:pt x="2" y="28"/>
              </a:lnTo>
              <a:lnTo>
                <a:pt x="2" y="26"/>
              </a:lnTo>
              <a:lnTo>
                <a:pt x="1" y="25"/>
              </a:lnTo>
              <a:lnTo>
                <a:pt x="1" y="23"/>
              </a:lnTo>
              <a:lnTo>
                <a:pt x="3" y="23"/>
              </a:lnTo>
              <a:lnTo>
                <a:pt x="5" y="22"/>
              </a:lnTo>
              <a:lnTo>
                <a:pt x="7" y="21"/>
              </a:lnTo>
              <a:lnTo>
                <a:pt x="6" y="19"/>
              </a:lnTo>
              <a:lnTo>
                <a:pt x="4" y="19"/>
              </a:lnTo>
              <a:lnTo>
                <a:pt x="2" y="19"/>
              </a:lnTo>
              <a:lnTo>
                <a:pt x="2" y="18"/>
              </a:lnTo>
              <a:lnTo>
                <a:pt x="2" y="16"/>
              </a:lnTo>
              <a:lnTo>
                <a:pt x="1" y="16"/>
              </a:lnTo>
              <a:lnTo>
                <a:pt x="0" y="15"/>
              </a:lnTo>
              <a:lnTo>
                <a:pt x="0" y="13"/>
              </a:lnTo>
              <a:lnTo>
                <a:pt x="0" y="11"/>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497840</xdr:colOff>
      <xdr:row>6</xdr:row>
      <xdr:rowOff>57150</xdr:rowOff>
    </xdr:from>
    <xdr:to>
      <xdr:col>9</xdr:col>
      <xdr:colOff>426720</xdr:colOff>
      <xdr:row>8</xdr:row>
      <xdr:rowOff>38100</xdr:rowOff>
    </xdr:to>
    <xdr:sp>
      <xdr:nvSpPr>
        <xdr:cNvPr id="2185416" name="Freeform 181"/>
        <xdr:cNvSpPr/>
      </xdr:nvSpPr>
      <xdr:spPr>
        <a:xfrm>
          <a:off x="5933440" y="1085215"/>
          <a:ext cx="579120" cy="285750"/>
        </a:xfrm>
        <a:custGeom>
          <a:avLst/>
          <a:gdLst>
            <a:gd name="txL" fmla="*/ 0 w 57"/>
            <a:gd name="txT" fmla="*/ 0 h 30"/>
            <a:gd name="txR" fmla="*/ 57 w 57"/>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57" h="30">
              <a:moveTo>
                <a:pt x="1" y="17"/>
              </a:moveTo>
              <a:lnTo>
                <a:pt x="1" y="17"/>
              </a:lnTo>
              <a:lnTo>
                <a:pt x="2" y="16"/>
              </a:lnTo>
              <a:lnTo>
                <a:pt x="2" y="15"/>
              </a:lnTo>
              <a:lnTo>
                <a:pt x="3" y="14"/>
              </a:lnTo>
              <a:lnTo>
                <a:pt x="4" y="13"/>
              </a:lnTo>
              <a:lnTo>
                <a:pt x="4" y="12"/>
              </a:lnTo>
              <a:lnTo>
                <a:pt x="5" y="11"/>
              </a:lnTo>
              <a:lnTo>
                <a:pt x="6" y="10"/>
              </a:lnTo>
              <a:lnTo>
                <a:pt x="6" y="9"/>
              </a:lnTo>
              <a:lnTo>
                <a:pt x="7" y="8"/>
              </a:lnTo>
              <a:lnTo>
                <a:pt x="8" y="7"/>
              </a:lnTo>
              <a:lnTo>
                <a:pt x="8" y="6"/>
              </a:lnTo>
              <a:lnTo>
                <a:pt x="9" y="5"/>
              </a:lnTo>
              <a:lnTo>
                <a:pt x="9" y="4"/>
              </a:lnTo>
              <a:lnTo>
                <a:pt x="10" y="2"/>
              </a:lnTo>
              <a:lnTo>
                <a:pt x="10" y="1"/>
              </a:lnTo>
              <a:lnTo>
                <a:pt x="10" y="0"/>
              </a:lnTo>
              <a:lnTo>
                <a:pt x="11" y="0"/>
              </a:lnTo>
              <a:lnTo>
                <a:pt x="14" y="0"/>
              </a:lnTo>
              <a:lnTo>
                <a:pt x="15" y="0"/>
              </a:lnTo>
              <a:lnTo>
                <a:pt x="17" y="0"/>
              </a:lnTo>
              <a:lnTo>
                <a:pt x="16" y="1"/>
              </a:lnTo>
              <a:lnTo>
                <a:pt x="16" y="2"/>
              </a:lnTo>
              <a:lnTo>
                <a:pt x="15" y="3"/>
              </a:lnTo>
              <a:lnTo>
                <a:pt x="14" y="4"/>
              </a:lnTo>
              <a:lnTo>
                <a:pt x="14" y="5"/>
              </a:lnTo>
              <a:lnTo>
                <a:pt x="15" y="5"/>
              </a:lnTo>
              <a:lnTo>
                <a:pt x="16" y="6"/>
              </a:lnTo>
              <a:lnTo>
                <a:pt x="17" y="6"/>
              </a:lnTo>
              <a:lnTo>
                <a:pt x="18" y="6"/>
              </a:lnTo>
              <a:lnTo>
                <a:pt x="19" y="6"/>
              </a:lnTo>
              <a:lnTo>
                <a:pt x="21" y="6"/>
              </a:lnTo>
              <a:lnTo>
                <a:pt x="22" y="7"/>
              </a:lnTo>
              <a:lnTo>
                <a:pt x="23" y="7"/>
              </a:lnTo>
              <a:lnTo>
                <a:pt x="24" y="7"/>
              </a:lnTo>
              <a:lnTo>
                <a:pt x="25" y="7"/>
              </a:lnTo>
              <a:lnTo>
                <a:pt x="26" y="7"/>
              </a:lnTo>
              <a:lnTo>
                <a:pt x="27" y="8"/>
              </a:lnTo>
              <a:lnTo>
                <a:pt x="28" y="8"/>
              </a:lnTo>
              <a:lnTo>
                <a:pt x="29" y="8"/>
              </a:lnTo>
              <a:lnTo>
                <a:pt x="30" y="9"/>
              </a:lnTo>
              <a:lnTo>
                <a:pt x="31" y="9"/>
              </a:lnTo>
              <a:lnTo>
                <a:pt x="32" y="9"/>
              </a:lnTo>
              <a:lnTo>
                <a:pt x="33" y="10"/>
              </a:lnTo>
              <a:lnTo>
                <a:pt x="34" y="10"/>
              </a:lnTo>
              <a:lnTo>
                <a:pt x="36" y="10"/>
              </a:lnTo>
              <a:lnTo>
                <a:pt x="37" y="10"/>
              </a:lnTo>
              <a:lnTo>
                <a:pt x="39" y="11"/>
              </a:lnTo>
              <a:lnTo>
                <a:pt x="40" y="11"/>
              </a:lnTo>
              <a:lnTo>
                <a:pt x="42" y="11"/>
              </a:lnTo>
              <a:lnTo>
                <a:pt x="42" y="9"/>
              </a:lnTo>
              <a:lnTo>
                <a:pt x="42" y="8"/>
              </a:lnTo>
              <a:lnTo>
                <a:pt x="43" y="7"/>
              </a:lnTo>
              <a:lnTo>
                <a:pt x="44" y="6"/>
              </a:lnTo>
              <a:lnTo>
                <a:pt x="45" y="7"/>
              </a:lnTo>
              <a:lnTo>
                <a:pt x="53" y="11"/>
              </a:lnTo>
              <a:lnTo>
                <a:pt x="56" y="11"/>
              </a:lnTo>
              <a:lnTo>
                <a:pt x="57" y="12"/>
              </a:lnTo>
              <a:lnTo>
                <a:pt x="57" y="13"/>
              </a:lnTo>
              <a:lnTo>
                <a:pt x="57" y="14"/>
              </a:lnTo>
              <a:lnTo>
                <a:pt x="56" y="15"/>
              </a:lnTo>
              <a:lnTo>
                <a:pt x="55" y="17"/>
              </a:lnTo>
              <a:lnTo>
                <a:pt x="54" y="19"/>
              </a:lnTo>
              <a:lnTo>
                <a:pt x="54" y="20"/>
              </a:lnTo>
              <a:lnTo>
                <a:pt x="53" y="22"/>
              </a:lnTo>
              <a:lnTo>
                <a:pt x="53" y="23"/>
              </a:lnTo>
              <a:lnTo>
                <a:pt x="52" y="24"/>
              </a:lnTo>
              <a:lnTo>
                <a:pt x="52" y="25"/>
              </a:lnTo>
              <a:lnTo>
                <a:pt x="51" y="27"/>
              </a:lnTo>
              <a:lnTo>
                <a:pt x="50" y="28"/>
              </a:lnTo>
              <a:lnTo>
                <a:pt x="49" y="30"/>
              </a:lnTo>
              <a:lnTo>
                <a:pt x="48" y="30"/>
              </a:lnTo>
              <a:lnTo>
                <a:pt x="47" y="30"/>
              </a:lnTo>
              <a:lnTo>
                <a:pt x="45" y="30"/>
              </a:lnTo>
              <a:lnTo>
                <a:pt x="43" y="30"/>
              </a:lnTo>
              <a:lnTo>
                <a:pt x="40" y="30"/>
              </a:lnTo>
              <a:lnTo>
                <a:pt x="38" y="30"/>
              </a:lnTo>
              <a:lnTo>
                <a:pt x="38" y="29"/>
              </a:lnTo>
              <a:lnTo>
                <a:pt x="37" y="28"/>
              </a:lnTo>
              <a:lnTo>
                <a:pt x="36" y="28"/>
              </a:lnTo>
              <a:lnTo>
                <a:pt x="35" y="27"/>
              </a:lnTo>
              <a:lnTo>
                <a:pt x="34" y="27"/>
              </a:lnTo>
              <a:lnTo>
                <a:pt x="33" y="27"/>
              </a:lnTo>
              <a:lnTo>
                <a:pt x="32" y="27"/>
              </a:lnTo>
              <a:lnTo>
                <a:pt x="31" y="27"/>
              </a:lnTo>
              <a:lnTo>
                <a:pt x="29" y="26"/>
              </a:lnTo>
              <a:lnTo>
                <a:pt x="28" y="26"/>
              </a:lnTo>
              <a:lnTo>
                <a:pt x="28" y="25"/>
              </a:lnTo>
              <a:lnTo>
                <a:pt x="28" y="24"/>
              </a:lnTo>
              <a:lnTo>
                <a:pt x="28" y="22"/>
              </a:lnTo>
              <a:lnTo>
                <a:pt x="27" y="22"/>
              </a:lnTo>
              <a:lnTo>
                <a:pt x="26" y="22"/>
              </a:lnTo>
              <a:lnTo>
                <a:pt x="25" y="21"/>
              </a:lnTo>
              <a:lnTo>
                <a:pt x="24" y="21"/>
              </a:lnTo>
              <a:lnTo>
                <a:pt x="23" y="21"/>
              </a:lnTo>
              <a:lnTo>
                <a:pt x="22" y="20"/>
              </a:lnTo>
              <a:lnTo>
                <a:pt x="21" y="20"/>
              </a:lnTo>
              <a:lnTo>
                <a:pt x="20" y="19"/>
              </a:lnTo>
              <a:lnTo>
                <a:pt x="19" y="18"/>
              </a:lnTo>
              <a:lnTo>
                <a:pt x="18" y="18"/>
              </a:lnTo>
              <a:lnTo>
                <a:pt x="17" y="18"/>
              </a:lnTo>
              <a:lnTo>
                <a:pt x="17" y="19"/>
              </a:lnTo>
              <a:lnTo>
                <a:pt x="16" y="20"/>
              </a:lnTo>
              <a:lnTo>
                <a:pt x="16" y="21"/>
              </a:lnTo>
              <a:lnTo>
                <a:pt x="15" y="22"/>
              </a:lnTo>
              <a:lnTo>
                <a:pt x="15" y="21"/>
              </a:lnTo>
              <a:lnTo>
                <a:pt x="14" y="21"/>
              </a:lnTo>
              <a:lnTo>
                <a:pt x="12" y="20"/>
              </a:lnTo>
              <a:lnTo>
                <a:pt x="10" y="20"/>
              </a:lnTo>
              <a:lnTo>
                <a:pt x="9" y="20"/>
              </a:lnTo>
              <a:lnTo>
                <a:pt x="8" y="20"/>
              </a:lnTo>
              <a:lnTo>
                <a:pt x="7" y="20"/>
              </a:lnTo>
              <a:lnTo>
                <a:pt x="6" y="20"/>
              </a:lnTo>
              <a:lnTo>
                <a:pt x="4" y="19"/>
              </a:lnTo>
              <a:lnTo>
                <a:pt x="3" y="18"/>
              </a:lnTo>
              <a:lnTo>
                <a:pt x="2" y="18"/>
              </a:lnTo>
              <a:lnTo>
                <a:pt x="1" y="18"/>
              </a:lnTo>
              <a:lnTo>
                <a:pt x="0" y="18"/>
              </a:lnTo>
              <a:lnTo>
                <a:pt x="1" y="1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558800</xdr:colOff>
      <xdr:row>7</xdr:row>
      <xdr:rowOff>76200</xdr:rowOff>
    </xdr:from>
    <xdr:to>
      <xdr:col>9</xdr:col>
      <xdr:colOff>345440</xdr:colOff>
      <xdr:row>8</xdr:row>
      <xdr:rowOff>152400</xdr:rowOff>
    </xdr:to>
    <xdr:sp>
      <xdr:nvSpPr>
        <xdr:cNvPr id="2185417" name="Freeform 182"/>
        <xdr:cNvSpPr/>
      </xdr:nvSpPr>
      <xdr:spPr>
        <a:xfrm>
          <a:off x="5994400" y="1256665"/>
          <a:ext cx="436880" cy="228600"/>
        </a:xfrm>
        <a:custGeom>
          <a:avLst/>
          <a:gdLst>
            <a:gd name="txL" fmla="*/ 0 w 43"/>
            <a:gd name="txT" fmla="*/ 0 h 24"/>
            <a:gd name="txR" fmla="*/ 43 w 43"/>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24">
              <a:moveTo>
                <a:pt x="0" y="2"/>
              </a:moveTo>
              <a:lnTo>
                <a:pt x="1" y="2"/>
              </a:lnTo>
              <a:lnTo>
                <a:pt x="2" y="2"/>
              </a:lnTo>
              <a:lnTo>
                <a:pt x="3" y="2"/>
              </a:lnTo>
              <a:lnTo>
                <a:pt x="4" y="2"/>
              </a:lnTo>
              <a:lnTo>
                <a:pt x="6" y="2"/>
              </a:lnTo>
              <a:lnTo>
                <a:pt x="8" y="3"/>
              </a:lnTo>
              <a:lnTo>
                <a:pt x="9" y="3"/>
              </a:lnTo>
              <a:lnTo>
                <a:pt x="9" y="4"/>
              </a:lnTo>
              <a:lnTo>
                <a:pt x="10" y="3"/>
              </a:lnTo>
              <a:lnTo>
                <a:pt x="10" y="2"/>
              </a:lnTo>
              <a:lnTo>
                <a:pt x="11" y="1"/>
              </a:lnTo>
              <a:lnTo>
                <a:pt x="11" y="0"/>
              </a:lnTo>
              <a:lnTo>
                <a:pt x="12" y="0"/>
              </a:lnTo>
              <a:lnTo>
                <a:pt x="13" y="0"/>
              </a:lnTo>
              <a:lnTo>
                <a:pt x="14" y="1"/>
              </a:lnTo>
              <a:lnTo>
                <a:pt x="15" y="2"/>
              </a:lnTo>
              <a:lnTo>
                <a:pt x="16" y="2"/>
              </a:lnTo>
              <a:lnTo>
                <a:pt x="17" y="3"/>
              </a:lnTo>
              <a:lnTo>
                <a:pt x="18" y="3"/>
              </a:lnTo>
              <a:lnTo>
                <a:pt x="19" y="3"/>
              </a:lnTo>
              <a:lnTo>
                <a:pt x="20" y="4"/>
              </a:lnTo>
              <a:lnTo>
                <a:pt x="21" y="4"/>
              </a:lnTo>
              <a:lnTo>
                <a:pt x="22" y="4"/>
              </a:lnTo>
              <a:lnTo>
                <a:pt x="22" y="6"/>
              </a:lnTo>
              <a:lnTo>
                <a:pt x="22" y="7"/>
              </a:lnTo>
              <a:lnTo>
                <a:pt x="22" y="8"/>
              </a:lnTo>
              <a:lnTo>
                <a:pt x="23" y="8"/>
              </a:lnTo>
              <a:lnTo>
                <a:pt x="25" y="9"/>
              </a:lnTo>
              <a:lnTo>
                <a:pt x="26" y="9"/>
              </a:lnTo>
              <a:lnTo>
                <a:pt x="27" y="9"/>
              </a:lnTo>
              <a:lnTo>
                <a:pt x="28" y="9"/>
              </a:lnTo>
              <a:lnTo>
                <a:pt x="29" y="9"/>
              </a:lnTo>
              <a:lnTo>
                <a:pt x="30" y="10"/>
              </a:lnTo>
              <a:lnTo>
                <a:pt x="31" y="10"/>
              </a:lnTo>
              <a:lnTo>
                <a:pt x="32" y="11"/>
              </a:lnTo>
              <a:lnTo>
                <a:pt x="32" y="12"/>
              </a:lnTo>
              <a:lnTo>
                <a:pt x="34" y="12"/>
              </a:lnTo>
              <a:lnTo>
                <a:pt x="37" y="12"/>
              </a:lnTo>
              <a:lnTo>
                <a:pt x="39" y="12"/>
              </a:lnTo>
              <a:lnTo>
                <a:pt x="41" y="12"/>
              </a:lnTo>
              <a:lnTo>
                <a:pt x="42" y="12"/>
              </a:lnTo>
              <a:lnTo>
                <a:pt x="43" y="12"/>
              </a:lnTo>
              <a:lnTo>
                <a:pt x="43" y="13"/>
              </a:lnTo>
              <a:lnTo>
                <a:pt x="42" y="14"/>
              </a:lnTo>
              <a:lnTo>
                <a:pt x="42" y="15"/>
              </a:lnTo>
              <a:lnTo>
                <a:pt x="41" y="17"/>
              </a:lnTo>
              <a:lnTo>
                <a:pt x="41" y="18"/>
              </a:lnTo>
              <a:lnTo>
                <a:pt x="41" y="19"/>
              </a:lnTo>
              <a:lnTo>
                <a:pt x="38" y="21"/>
              </a:lnTo>
              <a:lnTo>
                <a:pt x="36" y="23"/>
              </a:lnTo>
              <a:lnTo>
                <a:pt x="35" y="24"/>
              </a:lnTo>
              <a:lnTo>
                <a:pt x="33" y="23"/>
              </a:lnTo>
              <a:lnTo>
                <a:pt x="32" y="22"/>
              </a:lnTo>
              <a:lnTo>
                <a:pt x="32" y="21"/>
              </a:lnTo>
              <a:lnTo>
                <a:pt x="30" y="20"/>
              </a:lnTo>
              <a:lnTo>
                <a:pt x="28" y="20"/>
              </a:lnTo>
              <a:lnTo>
                <a:pt x="27" y="19"/>
              </a:lnTo>
              <a:lnTo>
                <a:pt x="25" y="20"/>
              </a:lnTo>
              <a:lnTo>
                <a:pt x="23" y="21"/>
              </a:lnTo>
              <a:lnTo>
                <a:pt x="22" y="20"/>
              </a:lnTo>
              <a:lnTo>
                <a:pt x="21" y="20"/>
              </a:lnTo>
              <a:lnTo>
                <a:pt x="18" y="19"/>
              </a:lnTo>
              <a:lnTo>
                <a:pt x="17" y="20"/>
              </a:lnTo>
              <a:lnTo>
                <a:pt x="16" y="19"/>
              </a:lnTo>
              <a:lnTo>
                <a:pt x="14" y="19"/>
              </a:lnTo>
              <a:lnTo>
                <a:pt x="13" y="19"/>
              </a:lnTo>
              <a:lnTo>
                <a:pt x="13" y="18"/>
              </a:lnTo>
              <a:lnTo>
                <a:pt x="13" y="17"/>
              </a:lnTo>
              <a:lnTo>
                <a:pt x="12" y="17"/>
              </a:lnTo>
              <a:lnTo>
                <a:pt x="11" y="17"/>
              </a:lnTo>
              <a:lnTo>
                <a:pt x="9" y="17"/>
              </a:lnTo>
              <a:lnTo>
                <a:pt x="9" y="16"/>
              </a:lnTo>
              <a:lnTo>
                <a:pt x="9" y="14"/>
              </a:lnTo>
              <a:lnTo>
                <a:pt x="10" y="13"/>
              </a:lnTo>
              <a:lnTo>
                <a:pt x="10" y="12"/>
              </a:lnTo>
              <a:lnTo>
                <a:pt x="9" y="11"/>
              </a:lnTo>
              <a:lnTo>
                <a:pt x="8" y="11"/>
              </a:lnTo>
              <a:lnTo>
                <a:pt x="8" y="12"/>
              </a:lnTo>
              <a:lnTo>
                <a:pt x="7" y="12"/>
              </a:lnTo>
              <a:lnTo>
                <a:pt x="6" y="12"/>
              </a:lnTo>
              <a:lnTo>
                <a:pt x="5" y="12"/>
              </a:lnTo>
              <a:lnTo>
                <a:pt x="4" y="12"/>
              </a:lnTo>
              <a:lnTo>
                <a:pt x="3" y="11"/>
              </a:lnTo>
              <a:lnTo>
                <a:pt x="3" y="10"/>
              </a:lnTo>
              <a:lnTo>
                <a:pt x="3" y="9"/>
              </a:lnTo>
              <a:lnTo>
                <a:pt x="2" y="8"/>
              </a:lnTo>
              <a:lnTo>
                <a:pt x="2" y="7"/>
              </a:lnTo>
              <a:lnTo>
                <a:pt x="2" y="6"/>
              </a:lnTo>
              <a:lnTo>
                <a:pt x="1" y="5"/>
              </a:lnTo>
              <a:lnTo>
                <a:pt x="1" y="4"/>
              </a:lnTo>
              <a:lnTo>
                <a:pt x="0" y="3"/>
              </a:lnTo>
              <a:lnTo>
                <a:pt x="0"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30480</xdr:colOff>
      <xdr:row>8</xdr:row>
      <xdr:rowOff>38100</xdr:rowOff>
    </xdr:from>
    <xdr:to>
      <xdr:col>8</xdr:col>
      <xdr:colOff>375920</xdr:colOff>
      <xdr:row>9</xdr:row>
      <xdr:rowOff>114300</xdr:rowOff>
    </xdr:to>
    <xdr:sp>
      <xdr:nvSpPr>
        <xdr:cNvPr id="2185418" name="Freeform 183"/>
        <xdr:cNvSpPr/>
      </xdr:nvSpPr>
      <xdr:spPr>
        <a:xfrm>
          <a:off x="5466080" y="1370965"/>
          <a:ext cx="345440" cy="228600"/>
        </a:xfrm>
        <a:custGeom>
          <a:avLst/>
          <a:gdLst>
            <a:gd name="txL" fmla="*/ 0 w 34"/>
            <a:gd name="txT" fmla="*/ 0 h 25"/>
            <a:gd name="txR" fmla="*/ 34 w 34"/>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4" h="25">
              <a:moveTo>
                <a:pt x="4" y="15"/>
              </a:moveTo>
              <a:lnTo>
                <a:pt x="5" y="15"/>
              </a:lnTo>
              <a:lnTo>
                <a:pt x="6" y="14"/>
              </a:lnTo>
              <a:lnTo>
                <a:pt x="6" y="13"/>
              </a:lnTo>
              <a:lnTo>
                <a:pt x="7" y="12"/>
              </a:lnTo>
              <a:lnTo>
                <a:pt x="7" y="11"/>
              </a:lnTo>
              <a:lnTo>
                <a:pt x="8" y="11"/>
              </a:lnTo>
              <a:lnTo>
                <a:pt x="9" y="10"/>
              </a:lnTo>
              <a:lnTo>
                <a:pt x="9" y="11"/>
              </a:lnTo>
              <a:lnTo>
                <a:pt x="10" y="10"/>
              </a:lnTo>
              <a:lnTo>
                <a:pt x="10" y="9"/>
              </a:lnTo>
              <a:lnTo>
                <a:pt x="11" y="8"/>
              </a:lnTo>
              <a:lnTo>
                <a:pt x="11" y="7"/>
              </a:lnTo>
              <a:lnTo>
                <a:pt x="12" y="6"/>
              </a:lnTo>
              <a:lnTo>
                <a:pt x="13" y="6"/>
              </a:lnTo>
              <a:lnTo>
                <a:pt x="14" y="5"/>
              </a:lnTo>
              <a:lnTo>
                <a:pt x="15" y="4"/>
              </a:lnTo>
              <a:lnTo>
                <a:pt x="16" y="3"/>
              </a:lnTo>
              <a:lnTo>
                <a:pt x="17" y="2"/>
              </a:lnTo>
              <a:lnTo>
                <a:pt x="17" y="0"/>
              </a:lnTo>
              <a:lnTo>
                <a:pt x="18" y="1"/>
              </a:lnTo>
              <a:lnTo>
                <a:pt x="19" y="1"/>
              </a:lnTo>
              <a:lnTo>
                <a:pt x="20" y="1"/>
              </a:lnTo>
              <a:lnTo>
                <a:pt x="21" y="2"/>
              </a:lnTo>
              <a:lnTo>
                <a:pt x="22" y="2"/>
              </a:lnTo>
              <a:lnTo>
                <a:pt x="23" y="3"/>
              </a:lnTo>
              <a:lnTo>
                <a:pt x="24" y="3"/>
              </a:lnTo>
              <a:lnTo>
                <a:pt x="25" y="3"/>
              </a:lnTo>
              <a:lnTo>
                <a:pt x="26" y="3"/>
              </a:lnTo>
              <a:lnTo>
                <a:pt x="27" y="3"/>
              </a:lnTo>
              <a:lnTo>
                <a:pt x="27" y="5"/>
              </a:lnTo>
              <a:lnTo>
                <a:pt x="27" y="6"/>
              </a:lnTo>
              <a:lnTo>
                <a:pt x="28" y="6"/>
              </a:lnTo>
              <a:lnTo>
                <a:pt x="29" y="7"/>
              </a:lnTo>
              <a:lnTo>
                <a:pt x="30" y="7"/>
              </a:lnTo>
              <a:lnTo>
                <a:pt x="31" y="7"/>
              </a:lnTo>
              <a:lnTo>
                <a:pt x="32" y="8"/>
              </a:lnTo>
              <a:lnTo>
                <a:pt x="33" y="8"/>
              </a:lnTo>
              <a:lnTo>
                <a:pt x="34" y="9"/>
              </a:lnTo>
              <a:lnTo>
                <a:pt x="33" y="9"/>
              </a:lnTo>
              <a:lnTo>
                <a:pt x="33" y="10"/>
              </a:lnTo>
              <a:lnTo>
                <a:pt x="32" y="12"/>
              </a:lnTo>
              <a:lnTo>
                <a:pt x="32" y="13"/>
              </a:lnTo>
              <a:lnTo>
                <a:pt x="31" y="14"/>
              </a:lnTo>
              <a:lnTo>
                <a:pt x="31" y="15"/>
              </a:lnTo>
              <a:lnTo>
                <a:pt x="30" y="16"/>
              </a:lnTo>
              <a:lnTo>
                <a:pt x="30" y="18"/>
              </a:lnTo>
              <a:lnTo>
                <a:pt x="29" y="18"/>
              </a:lnTo>
              <a:lnTo>
                <a:pt x="28" y="18"/>
              </a:lnTo>
              <a:lnTo>
                <a:pt x="27" y="18"/>
              </a:lnTo>
              <a:lnTo>
                <a:pt x="26" y="18"/>
              </a:lnTo>
              <a:lnTo>
                <a:pt x="24" y="18"/>
              </a:lnTo>
              <a:lnTo>
                <a:pt x="23" y="18"/>
              </a:lnTo>
              <a:lnTo>
                <a:pt x="22" y="18"/>
              </a:lnTo>
              <a:lnTo>
                <a:pt x="21" y="18"/>
              </a:lnTo>
              <a:lnTo>
                <a:pt x="20" y="18"/>
              </a:lnTo>
              <a:lnTo>
                <a:pt x="19" y="19"/>
              </a:lnTo>
              <a:lnTo>
                <a:pt x="18" y="19"/>
              </a:lnTo>
              <a:lnTo>
                <a:pt x="17" y="20"/>
              </a:lnTo>
              <a:lnTo>
                <a:pt x="16" y="20"/>
              </a:lnTo>
              <a:lnTo>
                <a:pt x="15" y="21"/>
              </a:lnTo>
              <a:lnTo>
                <a:pt x="14" y="21"/>
              </a:lnTo>
              <a:lnTo>
                <a:pt x="13" y="22"/>
              </a:lnTo>
              <a:lnTo>
                <a:pt x="12" y="22"/>
              </a:lnTo>
              <a:lnTo>
                <a:pt x="11" y="23"/>
              </a:lnTo>
              <a:lnTo>
                <a:pt x="10" y="23"/>
              </a:lnTo>
              <a:lnTo>
                <a:pt x="9" y="24"/>
              </a:lnTo>
              <a:lnTo>
                <a:pt x="8" y="25"/>
              </a:lnTo>
              <a:lnTo>
                <a:pt x="7" y="25"/>
              </a:lnTo>
              <a:lnTo>
                <a:pt x="6" y="25"/>
              </a:lnTo>
              <a:lnTo>
                <a:pt x="5" y="25"/>
              </a:lnTo>
              <a:lnTo>
                <a:pt x="4" y="25"/>
              </a:lnTo>
              <a:lnTo>
                <a:pt x="3" y="25"/>
              </a:lnTo>
              <a:lnTo>
                <a:pt x="0" y="25"/>
              </a:lnTo>
              <a:lnTo>
                <a:pt x="1" y="22"/>
              </a:lnTo>
              <a:lnTo>
                <a:pt x="0" y="22"/>
              </a:lnTo>
              <a:lnTo>
                <a:pt x="0" y="21"/>
              </a:lnTo>
              <a:lnTo>
                <a:pt x="0" y="20"/>
              </a:lnTo>
              <a:lnTo>
                <a:pt x="1" y="19"/>
              </a:lnTo>
              <a:lnTo>
                <a:pt x="1" y="18"/>
              </a:lnTo>
              <a:lnTo>
                <a:pt x="2" y="17"/>
              </a:lnTo>
              <a:lnTo>
                <a:pt x="2" y="16"/>
              </a:lnTo>
              <a:lnTo>
                <a:pt x="3" y="15"/>
              </a:lnTo>
              <a:lnTo>
                <a:pt x="4" y="14"/>
              </a:lnTo>
              <a:lnTo>
                <a:pt x="4"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640080</xdr:colOff>
      <xdr:row>5</xdr:row>
      <xdr:rowOff>104775</xdr:rowOff>
    </xdr:from>
    <xdr:to>
      <xdr:col>9</xdr:col>
      <xdr:colOff>457200</xdr:colOff>
      <xdr:row>7</xdr:row>
      <xdr:rowOff>19050</xdr:rowOff>
    </xdr:to>
    <xdr:sp>
      <xdr:nvSpPr>
        <xdr:cNvPr id="2185419" name="Freeform 184"/>
        <xdr:cNvSpPr/>
      </xdr:nvSpPr>
      <xdr:spPr>
        <a:xfrm>
          <a:off x="6075680" y="980440"/>
          <a:ext cx="467360" cy="219075"/>
        </a:xfrm>
        <a:custGeom>
          <a:avLst/>
          <a:gdLst>
            <a:gd name="txL" fmla="*/ 0 w 46"/>
            <a:gd name="txT" fmla="*/ 0 h 24"/>
            <a:gd name="txR" fmla="*/ 46 w 4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46" h="24">
              <a:moveTo>
                <a:pt x="3" y="11"/>
              </a:moveTo>
              <a:lnTo>
                <a:pt x="3" y="10"/>
              </a:lnTo>
              <a:lnTo>
                <a:pt x="3" y="9"/>
              </a:lnTo>
              <a:lnTo>
                <a:pt x="3" y="8"/>
              </a:lnTo>
              <a:lnTo>
                <a:pt x="4" y="7"/>
              </a:lnTo>
              <a:lnTo>
                <a:pt x="4" y="5"/>
              </a:lnTo>
              <a:lnTo>
                <a:pt x="4" y="4"/>
              </a:lnTo>
              <a:lnTo>
                <a:pt x="4" y="3"/>
              </a:lnTo>
              <a:lnTo>
                <a:pt x="4" y="2"/>
              </a:lnTo>
              <a:lnTo>
                <a:pt x="4" y="1"/>
              </a:lnTo>
              <a:lnTo>
                <a:pt x="6" y="1"/>
              </a:lnTo>
              <a:lnTo>
                <a:pt x="7" y="1"/>
              </a:lnTo>
              <a:lnTo>
                <a:pt x="8" y="1"/>
              </a:lnTo>
              <a:lnTo>
                <a:pt x="9" y="1"/>
              </a:lnTo>
              <a:lnTo>
                <a:pt x="10" y="1"/>
              </a:lnTo>
              <a:lnTo>
                <a:pt x="11" y="1"/>
              </a:lnTo>
              <a:lnTo>
                <a:pt x="12" y="0"/>
              </a:lnTo>
              <a:lnTo>
                <a:pt x="13" y="0"/>
              </a:lnTo>
              <a:lnTo>
                <a:pt x="14" y="1"/>
              </a:lnTo>
              <a:lnTo>
                <a:pt x="15" y="1"/>
              </a:lnTo>
              <a:lnTo>
                <a:pt x="16" y="0"/>
              </a:lnTo>
              <a:lnTo>
                <a:pt x="17" y="0"/>
              </a:lnTo>
              <a:lnTo>
                <a:pt x="18" y="0"/>
              </a:lnTo>
              <a:lnTo>
                <a:pt x="19" y="0"/>
              </a:lnTo>
              <a:lnTo>
                <a:pt x="21" y="1"/>
              </a:lnTo>
              <a:lnTo>
                <a:pt x="22" y="1"/>
              </a:lnTo>
              <a:lnTo>
                <a:pt x="23" y="1"/>
              </a:lnTo>
              <a:lnTo>
                <a:pt x="24" y="2"/>
              </a:lnTo>
              <a:lnTo>
                <a:pt x="27" y="2"/>
              </a:lnTo>
              <a:lnTo>
                <a:pt x="27" y="4"/>
              </a:lnTo>
              <a:lnTo>
                <a:pt x="27" y="5"/>
              </a:lnTo>
              <a:lnTo>
                <a:pt x="28" y="5"/>
              </a:lnTo>
              <a:lnTo>
                <a:pt x="29" y="6"/>
              </a:lnTo>
              <a:lnTo>
                <a:pt x="31" y="6"/>
              </a:lnTo>
              <a:lnTo>
                <a:pt x="32" y="6"/>
              </a:lnTo>
              <a:lnTo>
                <a:pt x="34" y="6"/>
              </a:lnTo>
              <a:lnTo>
                <a:pt x="36" y="3"/>
              </a:lnTo>
              <a:lnTo>
                <a:pt x="37" y="2"/>
              </a:lnTo>
              <a:lnTo>
                <a:pt x="43" y="3"/>
              </a:lnTo>
              <a:lnTo>
                <a:pt x="44" y="3"/>
              </a:lnTo>
              <a:lnTo>
                <a:pt x="46" y="4"/>
              </a:lnTo>
              <a:lnTo>
                <a:pt x="46" y="5"/>
              </a:lnTo>
              <a:lnTo>
                <a:pt x="46" y="6"/>
              </a:lnTo>
              <a:lnTo>
                <a:pt x="46" y="8"/>
              </a:lnTo>
              <a:lnTo>
                <a:pt x="45" y="11"/>
              </a:lnTo>
              <a:lnTo>
                <a:pt x="45" y="13"/>
              </a:lnTo>
              <a:lnTo>
                <a:pt x="45" y="14"/>
              </a:lnTo>
              <a:lnTo>
                <a:pt x="45" y="17"/>
              </a:lnTo>
              <a:lnTo>
                <a:pt x="45" y="18"/>
              </a:lnTo>
              <a:lnTo>
                <a:pt x="45" y="19"/>
              </a:lnTo>
              <a:lnTo>
                <a:pt x="44" y="20"/>
              </a:lnTo>
              <a:lnTo>
                <a:pt x="44" y="22"/>
              </a:lnTo>
              <a:lnTo>
                <a:pt x="44" y="23"/>
              </a:lnTo>
              <a:lnTo>
                <a:pt x="43" y="24"/>
              </a:lnTo>
              <a:lnTo>
                <a:pt x="42" y="23"/>
              </a:lnTo>
              <a:lnTo>
                <a:pt x="39" y="23"/>
              </a:lnTo>
              <a:lnTo>
                <a:pt x="31" y="19"/>
              </a:lnTo>
              <a:lnTo>
                <a:pt x="30" y="18"/>
              </a:lnTo>
              <a:lnTo>
                <a:pt x="29" y="19"/>
              </a:lnTo>
              <a:lnTo>
                <a:pt x="28" y="20"/>
              </a:lnTo>
              <a:lnTo>
                <a:pt x="28" y="21"/>
              </a:lnTo>
              <a:lnTo>
                <a:pt x="28" y="23"/>
              </a:lnTo>
              <a:lnTo>
                <a:pt x="26" y="23"/>
              </a:lnTo>
              <a:lnTo>
                <a:pt x="25" y="23"/>
              </a:lnTo>
              <a:lnTo>
                <a:pt x="23" y="22"/>
              </a:lnTo>
              <a:lnTo>
                <a:pt x="22" y="22"/>
              </a:lnTo>
              <a:lnTo>
                <a:pt x="20" y="22"/>
              </a:lnTo>
              <a:lnTo>
                <a:pt x="19" y="22"/>
              </a:lnTo>
              <a:lnTo>
                <a:pt x="18" y="21"/>
              </a:lnTo>
              <a:lnTo>
                <a:pt x="17" y="21"/>
              </a:lnTo>
              <a:lnTo>
                <a:pt x="16" y="21"/>
              </a:lnTo>
              <a:lnTo>
                <a:pt x="15" y="20"/>
              </a:lnTo>
              <a:lnTo>
                <a:pt x="14" y="20"/>
              </a:lnTo>
              <a:lnTo>
                <a:pt x="13" y="20"/>
              </a:lnTo>
              <a:lnTo>
                <a:pt x="12" y="19"/>
              </a:lnTo>
              <a:lnTo>
                <a:pt x="11" y="19"/>
              </a:lnTo>
              <a:lnTo>
                <a:pt x="10" y="19"/>
              </a:lnTo>
              <a:lnTo>
                <a:pt x="9" y="19"/>
              </a:lnTo>
              <a:lnTo>
                <a:pt x="8" y="19"/>
              </a:lnTo>
              <a:lnTo>
                <a:pt x="7" y="18"/>
              </a:lnTo>
              <a:lnTo>
                <a:pt x="5" y="18"/>
              </a:lnTo>
              <a:lnTo>
                <a:pt x="4" y="18"/>
              </a:lnTo>
              <a:lnTo>
                <a:pt x="3" y="18"/>
              </a:lnTo>
              <a:lnTo>
                <a:pt x="2" y="18"/>
              </a:lnTo>
              <a:lnTo>
                <a:pt x="1" y="17"/>
              </a:lnTo>
              <a:lnTo>
                <a:pt x="0" y="17"/>
              </a:lnTo>
              <a:lnTo>
                <a:pt x="0" y="16"/>
              </a:lnTo>
              <a:lnTo>
                <a:pt x="1" y="15"/>
              </a:lnTo>
              <a:lnTo>
                <a:pt x="2" y="14"/>
              </a:lnTo>
              <a:lnTo>
                <a:pt x="2" y="13"/>
              </a:lnTo>
              <a:lnTo>
                <a:pt x="3" y="12"/>
              </a:lnTo>
              <a:lnTo>
                <a:pt x="3"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396240</xdr:colOff>
      <xdr:row>4</xdr:row>
      <xdr:rowOff>76200</xdr:rowOff>
    </xdr:from>
    <xdr:to>
      <xdr:col>9</xdr:col>
      <xdr:colOff>91440</xdr:colOff>
      <xdr:row>6</xdr:row>
      <xdr:rowOff>95250</xdr:rowOff>
    </xdr:to>
    <xdr:sp>
      <xdr:nvSpPr>
        <xdr:cNvPr id="2185420" name="Freeform 185"/>
        <xdr:cNvSpPr/>
      </xdr:nvSpPr>
      <xdr:spPr>
        <a:xfrm>
          <a:off x="5831840" y="784225"/>
          <a:ext cx="345440" cy="339090"/>
        </a:xfrm>
        <a:custGeom>
          <a:avLst/>
          <a:gdLst>
            <a:gd name="txL" fmla="*/ 0 w 34"/>
            <a:gd name="txT" fmla="*/ 0 h 39"/>
            <a:gd name="txR" fmla="*/ 34 w 34"/>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39">
              <a:moveTo>
                <a:pt x="0" y="23"/>
              </a:moveTo>
              <a:lnTo>
                <a:pt x="1" y="22"/>
              </a:lnTo>
              <a:lnTo>
                <a:pt x="2" y="22"/>
              </a:lnTo>
              <a:lnTo>
                <a:pt x="3" y="23"/>
              </a:lnTo>
              <a:lnTo>
                <a:pt x="5" y="23"/>
              </a:lnTo>
              <a:lnTo>
                <a:pt x="6" y="23"/>
              </a:lnTo>
              <a:lnTo>
                <a:pt x="6" y="22"/>
              </a:lnTo>
              <a:lnTo>
                <a:pt x="7" y="21"/>
              </a:lnTo>
              <a:lnTo>
                <a:pt x="8" y="21"/>
              </a:lnTo>
              <a:lnTo>
                <a:pt x="9" y="20"/>
              </a:lnTo>
              <a:lnTo>
                <a:pt x="10" y="19"/>
              </a:lnTo>
              <a:lnTo>
                <a:pt x="10" y="18"/>
              </a:lnTo>
              <a:lnTo>
                <a:pt x="11" y="17"/>
              </a:lnTo>
              <a:lnTo>
                <a:pt x="11" y="16"/>
              </a:lnTo>
              <a:lnTo>
                <a:pt x="12" y="15"/>
              </a:lnTo>
              <a:lnTo>
                <a:pt x="12" y="14"/>
              </a:lnTo>
              <a:lnTo>
                <a:pt x="12" y="13"/>
              </a:lnTo>
              <a:lnTo>
                <a:pt x="13" y="12"/>
              </a:lnTo>
              <a:lnTo>
                <a:pt x="13" y="11"/>
              </a:lnTo>
              <a:lnTo>
                <a:pt x="14" y="10"/>
              </a:lnTo>
              <a:lnTo>
                <a:pt x="14" y="9"/>
              </a:lnTo>
              <a:lnTo>
                <a:pt x="15" y="8"/>
              </a:lnTo>
              <a:lnTo>
                <a:pt x="16" y="7"/>
              </a:lnTo>
              <a:lnTo>
                <a:pt x="17" y="8"/>
              </a:lnTo>
              <a:lnTo>
                <a:pt x="18" y="9"/>
              </a:lnTo>
              <a:lnTo>
                <a:pt x="19" y="9"/>
              </a:lnTo>
              <a:lnTo>
                <a:pt x="20" y="9"/>
              </a:lnTo>
              <a:lnTo>
                <a:pt x="21" y="9"/>
              </a:lnTo>
              <a:lnTo>
                <a:pt x="21" y="8"/>
              </a:lnTo>
              <a:lnTo>
                <a:pt x="21" y="7"/>
              </a:lnTo>
              <a:lnTo>
                <a:pt x="22" y="6"/>
              </a:lnTo>
              <a:lnTo>
                <a:pt x="22" y="5"/>
              </a:lnTo>
              <a:lnTo>
                <a:pt x="22" y="3"/>
              </a:lnTo>
              <a:lnTo>
                <a:pt x="22" y="2"/>
              </a:lnTo>
              <a:lnTo>
                <a:pt x="23" y="1"/>
              </a:lnTo>
              <a:lnTo>
                <a:pt x="24" y="1"/>
              </a:lnTo>
              <a:lnTo>
                <a:pt x="25" y="0"/>
              </a:lnTo>
              <a:lnTo>
                <a:pt x="26" y="1"/>
              </a:lnTo>
              <a:lnTo>
                <a:pt x="26" y="2"/>
              </a:lnTo>
              <a:lnTo>
                <a:pt x="26" y="3"/>
              </a:lnTo>
              <a:lnTo>
                <a:pt x="27" y="4"/>
              </a:lnTo>
              <a:lnTo>
                <a:pt x="27" y="5"/>
              </a:lnTo>
              <a:lnTo>
                <a:pt x="28" y="5"/>
              </a:lnTo>
              <a:lnTo>
                <a:pt x="29" y="4"/>
              </a:lnTo>
              <a:lnTo>
                <a:pt x="30" y="4"/>
              </a:lnTo>
              <a:lnTo>
                <a:pt x="31" y="4"/>
              </a:lnTo>
              <a:lnTo>
                <a:pt x="32" y="4"/>
              </a:lnTo>
              <a:lnTo>
                <a:pt x="34" y="4"/>
              </a:lnTo>
              <a:lnTo>
                <a:pt x="34" y="6"/>
              </a:lnTo>
              <a:lnTo>
                <a:pt x="34" y="7"/>
              </a:lnTo>
              <a:lnTo>
                <a:pt x="34" y="8"/>
              </a:lnTo>
              <a:lnTo>
                <a:pt x="33" y="9"/>
              </a:lnTo>
              <a:lnTo>
                <a:pt x="32" y="9"/>
              </a:lnTo>
              <a:lnTo>
                <a:pt x="31" y="9"/>
              </a:lnTo>
              <a:lnTo>
                <a:pt x="31" y="10"/>
              </a:lnTo>
              <a:lnTo>
                <a:pt x="31" y="11"/>
              </a:lnTo>
              <a:lnTo>
                <a:pt x="30" y="12"/>
              </a:lnTo>
              <a:lnTo>
                <a:pt x="30" y="13"/>
              </a:lnTo>
              <a:lnTo>
                <a:pt x="30" y="14"/>
              </a:lnTo>
              <a:lnTo>
                <a:pt x="30" y="15"/>
              </a:lnTo>
              <a:lnTo>
                <a:pt x="30" y="16"/>
              </a:lnTo>
              <a:lnTo>
                <a:pt x="29" y="18"/>
              </a:lnTo>
              <a:lnTo>
                <a:pt x="29" y="19"/>
              </a:lnTo>
              <a:lnTo>
                <a:pt x="29" y="20"/>
              </a:lnTo>
              <a:lnTo>
                <a:pt x="29" y="21"/>
              </a:lnTo>
              <a:lnTo>
                <a:pt x="29" y="22"/>
              </a:lnTo>
              <a:lnTo>
                <a:pt x="28" y="24"/>
              </a:lnTo>
              <a:lnTo>
                <a:pt x="28" y="25"/>
              </a:lnTo>
              <a:lnTo>
                <a:pt x="28" y="26"/>
              </a:lnTo>
              <a:lnTo>
                <a:pt x="28" y="27"/>
              </a:lnTo>
              <a:lnTo>
                <a:pt x="28" y="28"/>
              </a:lnTo>
              <a:lnTo>
                <a:pt x="28" y="30"/>
              </a:lnTo>
              <a:lnTo>
                <a:pt x="27" y="31"/>
              </a:lnTo>
              <a:lnTo>
                <a:pt x="27" y="32"/>
              </a:lnTo>
              <a:lnTo>
                <a:pt x="27" y="33"/>
              </a:lnTo>
              <a:lnTo>
                <a:pt x="27" y="35"/>
              </a:lnTo>
              <a:lnTo>
                <a:pt x="25" y="35"/>
              </a:lnTo>
              <a:lnTo>
                <a:pt x="24" y="35"/>
              </a:lnTo>
              <a:lnTo>
                <a:pt x="21" y="35"/>
              </a:lnTo>
              <a:lnTo>
                <a:pt x="20" y="35"/>
              </a:lnTo>
              <a:lnTo>
                <a:pt x="20" y="36"/>
              </a:lnTo>
              <a:lnTo>
                <a:pt x="20" y="37"/>
              </a:lnTo>
              <a:lnTo>
                <a:pt x="19" y="39"/>
              </a:lnTo>
              <a:lnTo>
                <a:pt x="18" y="38"/>
              </a:lnTo>
              <a:lnTo>
                <a:pt x="17" y="39"/>
              </a:lnTo>
              <a:lnTo>
                <a:pt x="16" y="39"/>
              </a:lnTo>
              <a:lnTo>
                <a:pt x="15" y="38"/>
              </a:lnTo>
              <a:lnTo>
                <a:pt x="14" y="38"/>
              </a:lnTo>
              <a:lnTo>
                <a:pt x="13" y="37"/>
              </a:lnTo>
              <a:lnTo>
                <a:pt x="13" y="36"/>
              </a:lnTo>
              <a:lnTo>
                <a:pt x="13" y="35"/>
              </a:lnTo>
              <a:lnTo>
                <a:pt x="12" y="34"/>
              </a:lnTo>
              <a:lnTo>
                <a:pt x="11" y="34"/>
              </a:lnTo>
              <a:lnTo>
                <a:pt x="10" y="35"/>
              </a:lnTo>
              <a:lnTo>
                <a:pt x="9" y="34"/>
              </a:lnTo>
              <a:lnTo>
                <a:pt x="8" y="34"/>
              </a:lnTo>
              <a:lnTo>
                <a:pt x="7" y="34"/>
              </a:lnTo>
              <a:lnTo>
                <a:pt x="7" y="33"/>
              </a:lnTo>
              <a:lnTo>
                <a:pt x="6" y="32"/>
              </a:lnTo>
              <a:lnTo>
                <a:pt x="5" y="30"/>
              </a:lnTo>
              <a:lnTo>
                <a:pt x="5" y="29"/>
              </a:lnTo>
              <a:lnTo>
                <a:pt x="4" y="28"/>
              </a:lnTo>
              <a:lnTo>
                <a:pt x="3" y="27"/>
              </a:lnTo>
              <a:lnTo>
                <a:pt x="3" y="26"/>
              </a:lnTo>
              <a:lnTo>
                <a:pt x="2" y="25"/>
              </a:lnTo>
              <a:lnTo>
                <a:pt x="1" y="24"/>
              </a:lnTo>
              <a:lnTo>
                <a:pt x="0" y="2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436880</xdr:colOff>
      <xdr:row>6</xdr:row>
      <xdr:rowOff>19050</xdr:rowOff>
    </xdr:from>
    <xdr:to>
      <xdr:col>8</xdr:col>
      <xdr:colOff>91440</xdr:colOff>
      <xdr:row>8</xdr:row>
      <xdr:rowOff>95250</xdr:rowOff>
    </xdr:to>
    <xdr:sp>
      <xdr:nvSpPr>
        <xdr:cNvPr id="2185421" name="Freeform 186"/>
        <xdr:cNvSpPr/>
      </xdr:nvSpPr>
      <xdr:spPr>
        <a:xfrm>
          <a:off x="5222240" y="1047115"/>
          <a:ext cx="304800" cy="381000"/>
        </a:xfrm>
        <a:custGeom>
          <a:avLst/>
          <a:gdLst>
            <a:gd name="txL" fmla="*/ 0 w 30"/>
            <a:gd name="txT" fmla="*/ 0 h 40"/>
            <a:gd name="txR" fmla="*/ 30 w 30"/>
            <a:gd name="txB" fmla="*/ 40 h 40"/>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40">
              <a:moveTo>
                <a:pt x="21" y="6"/>
              </a:moveTo>
              <a:lnTo>
                <a:pt x="21" y="6"/>
              </a:lnTo>
              <a:lnTo>
                <a:pt x="20" y="5"/>
              </a:lnTo>
              <a:lnTo>
                <a:pt x="19" y="3"/>
              </a:lnTo>
              <a:lnTo>
                <a:pt x="20" y="3"/>
              </a:lnTo>
              <a:lnTo>
                <a:pt x="21" y="2"/>
              </a:lnTo>
              <a:lnTo>
                <a:pt x="22" y="1"/>
              </a:lnTo>
              <a:lnTo>
                <a:pt x="23" y="1"/>
              </a:lnTo>
              <a:lnTo>
                <a:pt x="24" y="0"/>
              </a:lnTo>
              <a:lnTo>
                <a:pt x="25" y="0"/>
              </a:lnTo>
              <a:lnTo>
                <a:pt x="26" y="0"/>
              </a:lnTo>
              <a:lnTo>
                <a:pt x="27" y="0"/>
              </a:lnTo>
              <a:lnTo>
                <a:pt x="28" y="0"/>
              </a:lnTo>
              <a:lnTo>
                <a:pt x="29" y="0"/>
              </a:lnTo>
              <a:lnTo>
                <a:pt x="30" y="2"/>
              </a:lnTo>
              <a:lnTo>
                <a:pt x="29" y="3"/>
              </a:lnTo>
              <a:lnTo>
                <a:pt x="29" y="4"/>
              </a:lnTo>
              <a:lnTo>
                <a:pt x="29" y="6"/>
              </a:lnTo>
              <a:lnTo>
                <a:pt x="28" y="7"/>
              </a:lnTo>
              <a:lnTo>
                <a:pt x="28" y="8"/>
              </a:lnTo>
              <a:lnTo>
                <a:pt x="27" y="9"/>
              </a:lnTo>
              <a:lnTo>
                <a:pt x="27" y="10"/>
              </a:lnTo>
              <a:lnTo>
                <a:pt x="27" y="11"/>
              </a:lnTo>
              <a:lnTo>
                <a:pt x="28" y="13"/>
              </a:lnTo>
              <a:lnTo>
                <a:pt x="28" y="14"/>
              </a:lnTo>
              <a:lnTo>
                <a:pt x="28" y="16"/>
              </a:lnTo>
              <a:lnTo>
                <a:pt x="29" y="17"/>
              </a:lnTo>
              <a:lnTo>
                <a:pt x="29" y="18"/>
              </a:lnTo>
              <a:lnTo>
                <a:pt x="28" y="18"/>
              </a:lnTo>
              <a:lnTo>
                <a:pt x="28" y="19"/>
              </a:lnTo>
              <a:lnTo>
                <a:pt x="27" y="19"/>
              </a:lnTo>
              <a:lnTo>
                <a:pt x="25" y="20"/>
              </a:lnTo>
              <a:lnTo>
                <a:pt x="23" y="21"/>
              </a:lnTo>
              <a:lnTo>
                <a:pt x="22" y="21"/>
              </a:lnTo>
              <a:lnTo>
                <a:pt x="22" y="22"/>
              </a:lnTo>
              <a:lnTo>
                <a:pt x="22" y="23"/>
              </a:lnTo>
              <a:lnTo>
                <a:pt x="21" y="24"/>
              </a:lnTo>
              <a:lnTo>
                <a:pt x="22" y="25"/>
              </a:lnTo>
              <a:lnTo>
                <a:pt x="22" y="26"/>
              </a:lnTo>
              <a:lnTo>
                <a:pt x="22" y="27"/>
              </a:lnTo>
              <a:lnTo>
                <a:pt x="21" y="28"/>
              </a:lnTo>
              <a:lnTo>
                <a:pt x="20" y="29"/>
              </a:lnTo>
              <a:lnTo>
                <a:pt x="20" y="30"/>
              </a:lnTo>
              <a:lnTo>
                <a:pt x="20" y="31"/>
              </a:lnTo>
              <a:lnTo>
                <a:pt x="21" y="32"/>
              </a:lnTo>
              <a:lnTo>
                <a:pt x="20" y="32"/>
              </a:lnTo>
              <a:lnTo>
                <a:pt x="19" y="33"/>
              </a:lnTo>
              <a:lnTo>
                <a:pt x="18" y="34"/>
              </a:lnTo>
              <a:lnTo>
                <a:pt x="18" y="35"/>
              </a:lnTo>
              <a:lnTo>
                <a:pt x="17" y="36"/>
              </a:lnTo>
              <a:lnTo>
                <a:pt x="16" y="37"/>
              </a:lnTo>
              <a:lnTo>
                <a:pt x="15" y="37"/>
              </a:lnTo>
              <a:lnTo>
                <a:pt x="14" y="38"/>
              </a:lnTo>
              <a:lnTo>
                <a:pt x="14" y="39"/>
              </a:lnTo>
              <a:lnTo>
                <a:pt x="13" y="39"/>
              </a:lnTo>
              <a:lnTo>
                <a:pt x="12" y="39"/>
              </a:lnTo>
              <a:lnTo>
                <a:pt x="11" y="39"/>
              </a:lnTo>
              <a:lnTo>
                <a:pt x="10" y="39"/>
              </a:lnTo>
              <a:lnTo>
                <a:pt x="9" y="39"/>
              </a:lnTo>
              <a:lnTo>
                <a:pt x="8" y="40"/>
              </a:lnTo>
              <a:lnTo>
                <a:pt x="6" y="40"/>
              </a:lnTo>
              <a:lnTo>
                <a:pt x="5" y="40"/>
              </a:lnTo>
              <a:lnTo>
                <a:pt x="4" y="40"/>
              </a:lnTo>
              <a:lnTo>
                <a:pt x="5" y="39"/>
              </a:lnTo>
              <a:lnTo>
                <a:pt x="5" y="38"/>
              </a:lnTo>
              <a:lnTo>
                <a:pt x="5" y="37"/>
              </a:lnTo>
              <a:lnTo>
                <a:pt x="5" y="36"/>
              </a:lnTo>
              <a:lnTo>
                <a:pt x="6" y="35"/>
              </a:lnTo>
              <a:lnTo>
                <a:pt x="7" y="34"/>
              </a:lnTo>
              <a:lnTo>
                <a:pt x="7" y="32"/>
              </a:lnTo>
              <a:lnTo>
                <a:pt x="8" y="30"/>
              </a:lnTo>
              <a:lnTo>
                <a:pt x="8" y="29"/>
              </a:lnTo>
              <a:lnTo>
                <a:pt x="9" y="28"/>
              </a:lnTo>
              <a:lnTo>
                <a:pt x="9" y="26"/>
              </a:lnTo>
              <a:lnTo>
                <a:pt x="8" y="26"/>
              </a:lnTo>
              <a:lnTo>
                <a:pt x="7" y="26"/>
              </a:lnTo>
              <a:lnTo>
                <a:pt x="6" y="26"/>
              </a:lnTo>
              <a:lnTo>
                <a:pt x="5" y="25"/>
              </a:lnTo>
              <a:lnTo>
                <a:pt x="4" y="24"/>
              </a:lnTo>
              <a:lnTo>
                <a:pt x="4" y="23"/>
              </a:lnTo>
              <a:lnTo>
                <a:pt x="4" y="22"/>
              </a:lnTo>
              <a:lnTo>
                <a:pt x="3" y="22"/>
              </a:lnTo>
              <a:lnTo>
                <a:pt x="2" y="21"/>
              </a:lnTo>
              <a:lnTo>
                <a:pt x="1" y="20"/>
              </a:lnTo>
              <a:lnTo>
                <a:pt x="0" y="19"/>
              </a:lnTo>
              <a:lnTo>
                <a:pt x="1" y="19"/>
              </a:lnTo>
              <a:lnTo>
                <a:pt x="2" y="18"/>
              </a:lnTo>
              <a:lnTo>
                <a:pt x="3" y="17"/>
              </a:lnTo>
              <a:lnTo>
                <a:pt x="3" y="16"/>
              </a:lnTo>
              <a:lnTo>
                <a:pt x="4" y="15"/>
              </a:lnTo>
              <a:lnTo>
                <a:pt x="4" y="14"/>
              </a:lnTo>
              <a:lnTo>
                <a:pt x="5" y="14"/>
              </a:lnTo>
              <a:lnTo>
                <a:pt x="5" y="13"/>
              </a:lnTo>
              <a:lnTo>
                <a:pt x="5" y="11"/>
              </a:lnTo>
              <a:lnTo>
                <a:pt x="6" y="10"/>
              </a:lnTo>
              <a:lnTo>
                <a:pt x="7" y="10"/>
              </a:lnTo>
              <a:lnTo>
                <a:pt x="8" y="9"/>
              </a:lnTo>
              <a:lnTo>
                <a:pt x="9" y="9"/>
              </a:lnTo>
              <a:lnTo>
                <a:pt x="10" y="8"/>
              </a:lnTo>
              <a:lnTo>
                <a:pt x="11" y="8"/>
              </a:lnTo>
              <a:lnTo>
                <a:pt x="11" y="9"/>
              </a:lnTo>
              <a:lnTo>
                <a:pt x="12" y="10"/>
              </a:lnTo>
              <a:lnTo>
                <a:pt x="13" y="10"/>
              </a:lnTo>
              <a:lnTo>
                <a:pt x="14" y="10"/>
              </a:lnTo>
              <a:lnTo>
                <a:pt x="15" y="9"/>
              </a:lnTo>
              <a:lnTo>
                <a:pt x="16" y="9"/>
              </a:lnTo>
              <a:lnTo>
                <a:pt x="17" y="9"/>
              </a:lnTo>
              <a:lnTo>
                <a:pt x="18" y="8"/>
              </a:lnTo>
              <a:lnTo>
                <a:pt x="19" y="8"/>
              </a:lnTo>
              <a:lnTo>
                <a:pt x="20" y="8"/>
              </a:lnTo>
              <a:lnTo>
                <a:pt x="21" y="8"/>
              </a:lnTo>
              <a:lnTo>
                <a:pt x="22" y="7"/>
              </a:lnTo>
              <a:lnTo>
                <a:pt x="21" y="7"/>
              </a:lnTo>
              <a:lnTo>
                <a:pt x="2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375920</xdr:colOff>
      <xdr:row>8</xdr:row>
      <xdr:rowOff>9525</xdr:rowOff>
    </xdr:from>
    <xdr:to>
      <xdr:col>8</xdr:col>
      <xdr:colOff>71120</xdr:colOff>
      <xdr:row>9</xdr:row>
      <xdr:rowOff>152400</xdr:rowOff>
    </xdr:to>
    <xdr:sp>
      <xdr:nvSpPr>
        <xdr:cNvPr id="2185422" name="Freeform 187"/>
        <xdr:cNvSpPr/>
      </xdr:nvSpPr>
      <xdr:spPr>
        <a:xfrm>
          <a:off x="5161280" y="1342390"/>
          <a:ext cx="345440" cy="295275"/>
        </a:xfrm>
        <a:custGeom>
          <a:avLst/>
          <a:gdLst>
            <a:gd name="txL" fmla="*/ 0 w 34"/>
            <a:gd name="txT" fmla="*/ 0 h 31"/>
            <a:gd name="txR" fmla="*/ 34 w 34"/>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31">
              <a:moveTo>
                <a:pt x="1" y="22"/>
              </a:moveTo>
              <a:lnTo>
                <a:pt x="1" y="22"/>
              </a:lnTo>
              <a:lnTo>
                <a:pt x="2" y="22"/>
              </a:lnTo>
              <a:lnTo>
                <a:pt x="3" y="21"/>
              </a:lnTo>
              <a:lnTo>
                <a:pt x="3" y="20"/>
              </a:lnTo>
              <a:lnTo>
                <a:pt x="4" y="19"/>
              </a:lnTo>
              <a:lnTo>
                <a:pt x="5" y="18"/>
              </a:lnTo>
              <a:lnTo>
                <a:pt x="5" y="17"/>
              </a:lnTo>
              <a:lnTo>
                <a:pt x="6" y="16"/>
              </a:lnTo>
              <a:lnTo>
                <a:pt x="7" y="15"/>
              </a:lnTo>
              <a:lnTo>
                <a:pt x="7" y="14"/>
              </a:lnTo>
              <a:lnTo>
                <a:pt x="8" y="14"/>
              </a:lnTo>
              <a:lnTo>
                <a:pt x="9" y="13"/>
              </a:lnTo>
              <a:lnTo>
                <a:pt x="9" y="12"/>
              </a:lnTo>
              <a:lnTo>
                <a:pt x="10" y="11"/>
              </a:lnTo>
              <a:lnTo>
                <a:pt x="10" y="10"/>
              </a:lnTo>
              <a:lnTo>
                <a:pt x="10" y="8"/>
              </a:lnTo>
              <a:lnTo>
                <a:pt x="11" y="8"/>
              </a:lnTo>
              <a:lnTo>
                <a:pt x="12" y="8"/>
              </a:lnTo>
              <a:lnTo>
                <a:pt x="14" y="8"/>
              </a:lnTo>
              <a:lnTo>
                <a:pt x="15" y="7"/>
              </a:lnTo>
              <a:lnTo>
                <a:pt x="16" y="7"/>
              </a:lnTo>
              <a:lnTo>
                <a:pt x="17" y="7"/>
              </a:lnTo>
              <a:lnTo>
                <a:pt x="18" y="7"/>
              </a:lnTo>
              <a:lnTo>
                <a:pt x="19" y="7"/>
              </a:lnTo>
              <a:lnTo>
                <a:pt x="20" y="7"/>
              </a:lnTo>
              <a:lnTo>
                <a:pt x="20" y="6"/>
              </a:lnTo>
              <a:lnTo>
                <a:pt x="21" y="5"/>
              </a:lnTo>
              <a:lnTo>
                <a:pt x="22" y="5"/>
              </a:lnTo>
              <a:lnTo>
                <a:pt x="23" y="4"/>
              </a:lnTo>
              <a:lnTo>
                <a:pt x="24" y="3"/>
              </a:lnTo>
              <a:lnTo>
                <a:pt x="24" y="2"/>
              </a:lnTo>
              <a:lnTo>
                <a:pt x="25" y="1"/>
              </a:lnTo>
              <a:lnTo>
                <a:pt x="26" y="0"/>
              </a:lnTo>
              <a:lnTo>
                <a:pt x="27" y="0"/>
              </a:lnTo>
              <a:lnTo>
                <a:pt x="28" y="0"/>
              </a:lnTo>
              <a:lnTo>
                <a:pt x="29" y="1"/>
              </a:lnTo>
              <a:lnTo>
                <a:pt x="30" y="1"/>
              </a:lnTo>
              <a:lnTo>
                <a:pt x="31" y="2"/>
              </a:lnTo>
              <a:lnTo>
                <a:pt x="32" y="2"/>
              </a:lnTo>
              <a:lnTo>
                <a:pt x="33" y="3"/>
              </a:lnTo>
              <a:lnTo>
                <a:pt x="33" y="4"/>
              </a:lnTo>
              <a:lnTo>
                <a:pt x="32" y="5"/>
              </a:lnTo>
              <a:lnTo>
                <a:pt x="32" y="6"/>
              </a:lnTo>
              <a:lnTo>
                <a:pt x="32" y="7"/>
              </a:lnTo>
              <a:lnTo>
                <a:pt x="32" y="9"/>
              </a:lnTo>
              <a:lnTo>
                <a:pt x="31" y="10"/>
              </a:lnTo>
              <a:lnTo>
                <a:pt x="31" y="11"/>
              </a:lnTo>
              <a:lnTo>
                <a:pt x="30" y="12"/>
              </a:lnTo>
              <a:lnTo>
                <a:pt x="30" y="13"/>
              </a:lnTo>
              <a:lnTo>
                <a:pt x="29" y="14"/>
              </a:lnTo>
              <a:lnTo>
                <a:pt x="30" y="14"/>
              </a:lnTo>
              <a:lnTo>
                <a:pt x="31" y="14"/>
              </a:lnTo>
              <a:lnTo>
                <a:pt x="32" y="15"/>
              </a:lnTo>
              <a:lnTo>
                <a:pt x="33" y="15"/>
              </a:lnTo>
              <a:lnTo>
                <a:pt x="34" y="16"/>
              </a:lnTo>
              <a:lnTo>
                <a:pt x="33" y="17"/>
              </a:lnTo>
              <a:lnTo>
                <a:pt x="32" y="18"/>
              </a:lnTo>
              <a:lnTo>
                <a:pt x="32" y="19"/>
              </a:lnTo>
              <a:lnTo>
                <a:pt x="31" y="20"/>
              </a:lnTo>
              <a:lnTo>
                <a:pt x="31" y="21"/>
              </a:lnTo>
              <a:lnTo>
                <a:pt x="30" y="22"/>
              </a:lnTo>
              <a:lnTo>
                <a:pt x="30" y="23"/>
              </a:lnTo>
              <a:lnTo>
                <a:pt x="30" y="24"/>
              </a:lnTo>
              <a:lnTo>
                <a:pt x="31" y="24"/>
              </a:lnTo>
              <a:lnTo>
                <a:pt x="30" y="27"/>
              </a:lnTo>
              <a:lnTo>
                <a:pt x="29" y="27"/>
              </a:lnTo>
              <a:lnTo>
                <a:pt x="28" y="27"/>
              </a:lnTo>
              <a:lnTo>
                <a:pt x="27" y="27"/>
              </a:lnTo>
              <a:lnTo>
                <a:pt x="26" y="27"/>
              </a:lnTo>
              <a:lnTo>
                <a:pt x="24" y="26"/>
              </a:lnTo>
              <a:lnTo>
                <a:pt x="23" y="26"/>
              </a:lnTo>
              <a:lnTo>
                <a:pt x="21" y="25"/>
              </a:lnTo>
              <a:lnTo>
                <a:pt x="20" y="25"/>
              </a:lnTo>
              <a:lnTo>
                <a:pt x="19" y="25"/>
              </a:lnTo>
              <a:lnTo>
                <a:pt x="19" y="26"/>
              </a:lnTo>
              <a:lnTo>
                <a:pt x="18" y="27"/>
              </a:lnTo>
              <a:lnTo>
                <a:pt x="17" y="28"/>
              </a:lnTo>
              <a:lnTo>
                <a:pt x="16" y="28"/>
              </a:lnTo>
              <a:lnTo>
                <a:pt x="15" y="28"/>
              </a:lnTo>
              <a:lnTo>
                <a:pt x="14" y="27"/>
              </a:lnTo>
              <a:lnTo>
                <a:pt x="13" y="27"/>
              </a:lnTo>
              <a:lnTo>
                <a:pt x="12" y="27"/>
              </a:lnTo>
              <a:lnTo>
                <a:pt x="11" y="28"/>
              </a:lnTo>
              <a:lnTo>
                <a:pt x="10" y="29"/>
              </a:lnTo>
              <a:lnTo>
                <a:pt x="9" y="30"/>
              </a:lnTo>
              <a:lnTo>
                <a:pt x="8" y="31"/>
              </a:lnTo>
              <a:lnTo>
                <a:pt x="6" y="31"/>
              </a:lnTo>
              <a:lnTo>
                <a:pt x="5" y="30"/>
              </a:lnTo>
              <a:lnTo>
                <a:pt x="4" y="28"/>
              </a:lnTo>
              <a:lnTo>
                <a:pt x="3" y="27"/>
              </a:lnTo>
              <a:lnTo>
                <a:pt x="2" y="26"/>
              </a:lnTo>
              <a:lnTo>
                <a:pt x="1" y="25"/>
              </a:lnTo>
              <a:lnTo>
                <a:pt x="1" y="24"/>
              </a:lnTo>
              <a:lnTo>
                <a:pt x="0" y="23"/>
              </a:lnTo>
              <a:lnTo>
                <a:pt x="1"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223520</xdr:colOff>
      <xdr:row>4</xdr:row>
      <xdr:rowOff>38100</xdr:rowOff>
    </xdr:from>
    <xdr:to>
      <xdr:col>8</xdr:col>
      <xdr:colOff>558800</xdr:colOff>
      <xdr:row>5</xdr:row>
      <xdr:rowOff>104775</xdr:rowOff>
    </xdr:to>
    <xdr:sp>
      <xdr:nvSpPr>
        <xdr:cNvPr id="2185423" name="Freeform 188"/>
        <xdr:cNvSpPr/>
      </xdr:nvSpPr>
      <xdr:spPr>
        <a:xfrm>
          <a:off x="5659120" y="746125"/>
          <a:ext cx="335280" cy="234315"/>
        </a:xfrm>
        <a:custGeom>
          <a:avLst/>
          <a:gdLst>
            <a:gd name="txL" fmla="*/ 0 w 33"/>
            <a:gd name="txT" fmla="*/ 0 h 27"/>
            <a:gd name="txR" fmla="*/ 33 w 33"/>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27">
              <a:moveTo>
                <a:pt x="0" y="7"/>
              </a:moveTo>
              <a:lnTo>
                <a:pt x="1" y="7"/>
              </a:lnTo>
              <a:lnTo>
                <a:pt x="2" y="8"/>
              </a:lnTo>
              <a:lnTo>
                <a:pt x="3" y="8"/>
              </a:lnTo>
              <a:lnTo>
                <a:pt x="4" y="8"/>
              </a:lnTo>
              <a:lnTo>
                <a:pt x="5" y="8"/>
              </a:lnTo>
              <a:lnTo>
                <a:pt x="6" y="8"/>
              </a:lnTo>
              <a:lnTo>
                <a:pt x="8" y="8"/>
              </a:lnTo>
              <a:lnTo>
                <a:pt x="9" y="8"/>
              </a:lnTo>
              <a:lnTo>
                <a:pt x="9" y="9"/>
              </a:lnTo>
              <a:lnTo>
                <a:pt x="10" y="9"/>
              </a:lnTo>
              <a:lnTo>
                <a:pt x="11" y="9"/>
              </a:lnTo>
              <a:lnTo>
                <a:pt x="12" y="9"/>
              </a:lnTo>
              <a:lnTo>
                <a:pt x="13" y="11"/>
              </a:lnTo>
              <a:lnTo>
                <a:pt x="14" y="11"/>
              </a:lnTo>
              <a:lnTo>
                <a:pt x="15" y="12"/>
              </a:lnTo>
              <a:lnTo>
                <a:pt x="16" y="12"/>
              </a:lnTo>
              <a:lnTo>
                <a:pt x="17" y="11"/>
              </a:lnTo>
              <a:lnTo>
                <a:pt x="18" y="11"/>
              </a:lnTo>
              <a:lnTo>
                <a:pt x="18" y="9"/>
              </a:lnTo>
              <a:lnTo>
                <a:pt x="19" y="8"/>
              </a:lnTo>
              <a:lnTo>
                <a:pt x="20" y="7"/>
              </a:lnTo>
              <a:lnTo>
                <a:pt x="21" y="6"/>
              </a:lnTo>
              <a:lnTo>
                <a:pt x="22" y="5"/>
              </a:lnTo>
              <a:lnTo>
                <a:pt x="22" y="4"/>
              </a:lnTo>
              <a:lnTo>
                <a:pt x="23" y="3"/>
              </a:lnTo>
              <a:lnTo>
                <a:pt x="24" y="2"/>
              </a:lnTo>
              <a:lnTo>
                <a:pt x="25" y="2"/>
              </a:lnTo>
              <a:lnTo>
                <a:pt x="26" y="2"/>
              </a:lnTo>
              <a:lnTo>
                <a:pt x="27" y="1"/>
              </a:lnTo>
              <a:lnTo>
                <a:pt x="28" y="0"/>
              </a:lnTo>
              <a:lnTo>
                <a:pt x="29" y="1"/>
              </a:lnTo>
              <a:lnTo>
                <a:pt x="30" y="2"/>
              </a:lnTo>
              <a:lnTo>
                <a:pt x="31" y="4"/>
              </a:lnTo>
              <a:lnTo>
                <a:pt x="31" y="6"/>
              </a:lnTo>
              <a:lnTo>
                <a:pt x="31" y="7"/>
              </a:lnTo>
              <a:lnTo>
                <a:pt x="31" y="8"/>
              </a:lnTo>
              <a:lnTo>
                <a:pt x="31" y="9"/>
              </a:lnTo>
              <a:lnTo>
                <a:pt x="32" y="10"/>
              </a:lnTo>
              <a:lnTo>
                <a:pt x="33" y="11"/>
              </a:lnTo>
              <a:lnTo>
                <a:pt x="32" y="12"/>
              </a:lnTo>
              <a:lnTo>
                <a:pt x="31" y="13"/>
              </a:lnTo>
              <a:lnTo>
                <a:pt x="31" y="14"/>
              </a:lnTo>
              <a:lnTo>
                <a:pt x="30" y="15"/>
              </a:lnTo>
              <a:lnTo>
                <a:pt x="30" y="16"/>
              </a:lnTo>
              <a:lnTo>
                <a:pt x="29" y="17"/>
              </a:lnTo>
              <a:lnTo>
                <a:pt x="29" y="18"/>
              </a:lnTo>
              <a:lnTo>
                <a:pt x="29" y="19"/>
              </a:lnTo>
              <a:lnTo>
                <a:pt x="28" y="20"/>
              </a:lnTo>
              <a:lnTo>
                <a:pt x="28" y="21"/>
              </a:lnTo>
              <a:lnTo>
                <a:pt x="27" y="22"/>
              </a:lnTo>
              <a:lnTo>
                <a:pt x="27" y="23"/>
              </a:lnTo>
              <a:lnTo>
                <a:pt x="26" y="24"/>
              </a:lnTo>
              <a:lnTo>
                <a:pt x="25" y="25"/>
              </a:lnTo>
              <a:lnTo>
                <a:pt x="24" y="25"/>
              </a:lnTo>
              <a:lnTo>
                <a:pt x="23" y="26"/>
              </a:lnTo>
              <a:lnTo>
                <a:pt x="23" y="27"/>
              </a:lnTo>
              <a:lnTo>
                <a:pt x="22" y="27"/>
              </a:lnTo>
              <a:lnTo>
                <a:pt x="20" y="27"/>
              </a:lnTo>
              <a:lnTo>
                <a:pt x="19" y="26"/>
              </a:lnTo>
              <a:lnTo>
                <a:pt x="18" y="26"/>
              </a:lnTo>
              <a:lnTo>
                <a:pt x="17" y="27"/>
              </a:lnTo>
              <a:lnTo>
                <a:pt x="16" y="27"/>
              </a:lnTo>
              <a:lnTo>
                <a:pt x="15" y="27"/>
              </a:lnTo>
              <a:lnTo>
                <a:pt x="13" y="27"/>
              </a:lnTo>
              <a:lnTo>
                <a:pt x="12" y="27"/>
              </a:lnTo>
              <a:lnTo>
                <a:pt x="11" y="27"/>
              </a:lnTo>
              <a:lnTo>
                <a:pt x="10" y="27"/>
              </a:lnTo>
              <a:lnTo>
                <a:pt x="9" y="26"/>
              </a:lnTo>
              <a:lnTo>
                <a:pt x="8" y="25"/>
              </a:lnTo>
              <a:lnTo>
                <a:pt x="7" y="25"/>
              </a:lnTo>
              <a:lnTo>
                <a:pt x="5" y="25"/>
              </a:lnTo>
              <a:lnTo>
                <a:pt x="5" y="24"/>
              </a:lnTo>
              <a:lnTo>
                <a:pt x="5" y="23"/>
              </a:lnTo>
              <a:lnTo>
                <a:pt x="5" y="21"/>
              </a:lnTo>
              <a:lnTo>
                <a:pt x="5" y="20"/>
              </a:lnTo>
              <a:lnTo>
                <a:pt x="5" y="19"/>
              </a:lnTo>
              <a:lnTo>
                <a:pt x="5" y="18"/>
              </a:lnTo>
              <a:lnTo>
                <a:pt x="5" y="17"/>
              </a:lnTo>
              <a:lnTo>
                <a:pt x="4" y="16"/>
              </a:lnTo>
              <a:lnTo>
                <a:pt x="4" y="15"/>
              </a:lnTo>
              <a:lnTo>
                <a:pt x="4" y="14"/>
              </a:lnTo>
              <a:lnTo>
                <a:pt x="3" y="13"/>
              </a:lnTo>
              <a:lnTo>
                <a:pt x="3" y="12"/>
              </a:lnTo>
              <a:lnTo>
                <a:pt x="2" y="11"/>
              </a:lnTo>
              <a:lnTo>
                <a:pt x="1" y="10"/>
              </a:lnTo>
              <a:lnTo>
                <a:pt x="1" y="9"/>
              </a:lnTo>
              <a:lnTo>
                <a:pt x="0"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629920</xdr:colOff>
      <xdr:row>2</xdr:row>
      <xdr:rowOff>104775</xdr:rowOff>
    </xdr:from>
    <xdr:to>
      <xdr:col>9</xdr:col>
      <xdr:colOff>213360</xdr:colOff>
      <xdr:row>4</xdr:row>
      <xdr:rowOff>123825</xdr:rowOff>
    </xdr:to>
    <xdr:sp>
      <xdr:nvSpPr>
        <xdr:cNvPr id="2185424" name="Freeform 189"/>
        <xdr:cNvSpPr/>
      </xdr:nvSpPr>
      <xdr:spPr>
        <a:xfrm>
          <a:off x="6065520" y="473075"/>
          <a:ext cx="233680" cy="358775"/>
        </a:xfrm>
        <a:custGeom>
          <a:avLst/>
          <a:gdLst>
            <a:gd name="txL" fmla="*/ 0 w 23"/>
            <a:gd name="txT" fmla="*/ 0 h 36"/>
            <a:gd name="txR" fmla="*/ 23 w 23"/>
            <a:gd name="txB" fmla="*/ 36 h 36"/>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36">
              <a:moveTo>
                <a:pt x="0" y="31"/>
              </a:moveTo>
              <a:lnTo>
                <a:pt x="0" y="31"/>
              </a:lnTo>
              <a:lnTo>
                <a:pt x="0" y="30"/>
              </a:lnTo>
              <a:lnTo>
                <a:pt x="0" y="29"/>
              </a:lnTo>
              <a:lnTo>
                <a:pt x="1" y="28"/>
              </a:lnTo>
              <a:lnTo>
                <a:pt x="1" y="27"/>
              </a:lnTo>
              <a:lnTo>
                <a:pt x="1" y="26"/>
              </a:lnTo>
              <a:lnTo>
                <a:pt x="1" y="24"/>
              </a:lnTo>
              <a:lnTo>
                <a:pt x="2" y="22"/>
              </a:lnTo>
              <a:lnTo>
                <a:pt x="2" y="21"/>
              </a:lnTo>
              <a:lnTo>
                <a:pt x="3" y="19"/>
              </a:lnTo>
              <a:lnTo>
                <a:pt x="3" y="18"/>
              </a:lnTo>
              <a:lnTo>
                <a:pt x="3" y="17"/>
              </a:lnTo>
              <a:lnTo>
                <a:pt x="3" y="16"/>
              </a:lnTo>
              <a:lnTo>
                <a:pt x="4" y="14"/>
              </a:lnTo>
              <a:lnTo>
                <a:pt x="4" y="13"/>
              </a:lnTo>
              <a:lnTo>
                <a:pt x="4" y="12"/>
              </a:lnTo>
              <a:lnTo>
                <a:pt x="4" y="11"/>
              </a:lnTo>
              <a:lnTo>
                <a:pt x="4" y="10"/>
              </a:lnTo>
              <a:lnTo>
                <a:pt x="4" y="9"/>
              </a:lnTo>
              <a:lnTo>
                <a:pt x="5" y="8"/>
              </a:lnTo>
              <a:lnTo>
                <a:pt x="5" y="7"/>
              </a:lnTo>
              <a:lnTo>
                <a:pt x="5" y="6"/>
              </a:lnTo>
              <a:lnTo>
                <a:pt x="5" y="5"/>
              </a:lnTo>
              <a:lnTo>
                <a:pt x="6" y="3"/>
              </a:lnTo>
              <a:lnTo>
                <a:pt x="6" y="2"/>
              </a:lnTo>
              <a:lnTo>
                <a:pt x="6" y="1"/>
              </a:lnTo>
              <a:lnTo>
                <a:pt x="7" y="0"/>
              </a:lnTo>
              <a:lnTo>
                <a:pt x="8" y="1"/>
              </a:lnTo>
              <a:lnTo>
                <a:pt x="9" y="1"/>
              </a:lnTo>
              <a:lnTo>
                <a:pt x="11" y="1"/>
              </a:lnTo>
              <a:lnTo>
                <a:pt x="12" y="1"/>
              </a:lnTo>
              <a:lnTo>
                <a:pt x="13" y="2"/>
              </a:lnTo>
              <a:lnTo>
                <a:pt x="14" y="2"/>
              </a:lnTo>
              <a:lnTo>
                <a:pt x="15" y="2"/>
              </a:lnTo>
              <a:lnTo>
                <a:pt x="16" y="2"/>
              </a:lnTo>
              <a:lnTo>
                <a:pt x="17" y="2"/>
              </a:lnTo>
              <a:lnTo>
                <a:pt x="18" y="2"/>
              </a:lnTo>
              <a:lnTo>
                <a:pt x="19" y="2"/>
              </a:lnTo>
              <a:lnTo>
                <a:pt x="21" y="2"/>
              </a:lnTo>
              <a:lnTo>
                <a:pt x="22" y="2"/>
              </a:lnTo>
              <a:lnTo>
                <a:pt x="23" y="2"/>
              </a:lnTo>
              <a:lnTo>
                <a:pt x="23" y="4"/>
              </a:lnTo>
              <a:lnTo>
                <a:pt x="23" y="5"/>
              </a:lnTo>
              <a:lnTo>
                <a:pt x="23" y="6"/>
              </a:lnTo>
              <a:lnTo>
                <a:pt x="23" y="7"/>
              </a:lnTo>
              <a:lnTo>
                <a:pt x="23" y="8"/>
              </a:lnTo>
              <a:lnTo>
                <a:pt x="22" y="9"/>
              </a:lnTo>
              <a:lnTo>
                <a:pt x="22" y="10"/>
              </a:lnTo>
              <a:lnTo>
                <a:pt x="22" y="11"/>
              </a:lnTo>
              <a:lnTo>
                <a:pt x="21" y="12"/>
              </a:lnTo>
              <a:lnTo>
                <a:pt x="21" y="13"/>
              </a:lnTo>
              <a:lnTo>
                <a:pt x="20" y="14"/>
              </a:lnTo>
              <a:lnTo>
                <a:pt x="19" y="15"/>
              </a:lnTo>
              <a:lnTo>
                <a:pt x="19" y="16"/>
              </a:lnTo>
              <a:lnTo>
                <a:pt x="18" y="17"/>
              </a:lnTo>
              <a:lnTo>
                <a:pt x="18" y="18"/>
              </a:lnTo>
              <a:lnTo>
                <a:pt x="17" y="19"/>
              </a:lnTo>
              <a:lnTo>
                <a:pt x="17" y="20"/>
              </a:lnTo>
              <a:lnTo>
                <a:pt x="16" y="21"/>
              </a:lnTo>
              <a:lnTo>
                <a:pt x="16" y="22"/>
              </a:lnTo>
              <a:lnTo>
                <a:pt x="16" y="23"/>
              </a:lnTo>
              <a:lnTo>
                <a:pt x="15" y="24"/>
              </a:lnTo>
              <a:lnTo>
                <a:pt x="15" y="26"/>
              </a:lnTo>
              <a:lnTo>
                <a:pt x="15" y="27"/>
              </a:lnTo>
              <a:lnTo>
                <a:pt x="14" y="28"/>
              </a:lnTo>
              <a:lnTo>
                <a:pt x="14" y="29"/>
              </a:lnTo>
              <a:lnTo>
                <a:pt x="14" y="30"/>
              </a:lnTo>
              <a:lnTo>
                <a:pt x="13" y="31"/>
              </a:lnTo>
              <a:lnTo>
                <a:pt x="13" y="32"/>
              </a:lnTo>
              <a:lnTo>
                <a:pt x="12" y="33"/>
              </a:lnTo>
              <a:lnTo>
                <a:pt x="11" y="35"/>
              </a:lnTo>
              <a:lnTo>
                <a:pt x="9" y="35"/>
              </a:lnTo>
              <a:lnTo>
                <a:pt x="8" y="35"/>
              </a:lnTo>
              <a:lnTo>
                <a:pt x="7" y="35"/>
              </a:lnTo>
              <a:lnTo>
                <a:pt x="6" y="35"/>
              </a:lnTo>
              <a:lnTo>
                <a:pt x="5" y="36"/>
              </a:lnTo>
              <a:lnTo>
                <a:pt x="4" y="36"/>
              </a:lnTo>
              <a:lnTo>
                <a:pt x="4" y="35"/>
              </a:lnTo>
              <a:lnTo>
                <a:pt x="3" y="34"/>
              </a:lnTo>
              <a:lnTo>
                <a:pt x="3" y="33"/>
              </a:lnTo>
              <a:lnTo>
                <a:pt x="3" y="32"/>
              </a:lnTo>
              <a:lnTo>
                <a:pt x="2" y="31"/>
              </a:lnTo>
              <a:lnTo>
                <a:pt x="1" y="32"/>
              </a:lnTo>
              <a:lnTo>
                <a:pt x="0" y="32"/>
              </a:lnTo>
              <a:lnTo>
                <a:pt x="0" y="3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233680</xdr:colOff>
      <xdr:row>9</xdr:row>
      <xdr:rowOff>47625</xdr:rowOff>
    </xdr:from>
    <xdr:to>
      <xdr:col>9</xdr:col>
      <xdr:colOff>243840</xdr:colOff>
      <xdr:row>10</xdr:row>
      <xdr:rowOff>38100</xdr:rowOff>
    </xdr:to>
    <xdr:sp>
      <xdr:nvSpPr>
        <xdr:cNvPr id="2185425" name="Freeform 190"/>
        <xdr:cNvSpPr/>
      </xdr:nvSpPr>
      <xdr:spPr>
        <a:xfrm>
          <a:off x="5669280" y="1532890"/>
          <a:ext cx="660400" cy="142875"/>
        </a:xfrm>
        <a:custGeom>
          <a:avLst/>
          <a:gdLst>
            <a:gd name="txL" fmla="*/ 0 w 65"/>
            <a:gd name="txT" fmla="*/ 0 h 16"/>
            <a:gd name="txR" fmla="*/ 65 w 65"/>
            <a:gd name="txB" fmla="*/ 16 h 16"/>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65" h="16">
              <a:moveTo>
                <a:pt x="11" y="0"/>
              </a:moveTo>
              <a:lnTo>
                <a:pt x="11" y="0"/>
              </a:lnTo>
              <a:lnTo>
                <a:pt x="12" y="0"/>
              </a:lnTo>
              <a:lnTo>
                <a:pt x="13" y="0"/>
              </a:lnTo>
              <a:lnTo>
                <a:pt x="14" y="1"/>
              </a:lnTo>
              <a:lnTo>
                <a:pt x="15" y="1"/>
              </a:lnTo>
              <a:lnTo>
                <a:pt x="16" y="2"/>
              </a:lnTo>
              <a:lnTo>
                <a:pt x="17" y="2"/>
              </a:lnTo>
              <a:lnTo>
                <a:pt x="18" y="3"/>
              </a:lnTo>
              <a:lnTo>
                <a:pt x="20" y="3"/>
              </a:lnTo>
              <a:lnTo>
                <a:pt x="21" y="3"/>
              </a:lnTo>
              <a:lnTo>
                <a:pt x="22" y="3"/>
              </a:lnTo>
              <a:lnTo>
                <a:pt x="23" y="3"/>
              </a:lnTo>
              <a:lnTo>
                <a:pt x="24" y="2"/>
              </a:lnTo>
              <a:lnTo>
                <a:pt x="25" y="2"/>
              </a:lnTo>
              <a:lnTo>
                <a:pt x="27" y="2"/>
              </a:lnTo>
              <a:lnTo>
                <a:pt x="28" y="2"/>
              </a:lnTo>
              <a:lnTo>
                <a:pt x="30" y="2"/>
              </a:lnTo>
              <a:lnTo>
                <a:pt x="31" y="2"/>
              </a:lnTo>
              <a:lnTo>
                <a:pt x="32" y="2"/>
              </a:lnTo>
              <a:lnTo>
                <a:pt x="33" y="2"/>
              </a:lnTo>
              <a:lnTo>
                <a:pt x="35" y="2"/>
              </a:lnTo>
              <a:lnTo>
                <a:pt x="36" y="2"/>
              </a:lnTo>
              <a:lnTo>
                <a:pt x="37" y="2"/>
              </a:lnTo>
              <a:lnTo>
                <a:pt x="38" y="3"/>
              </a:lnTo>
              <a:lnTo>
                <a:pt x="39" y="3"/>
              </a:lnTo>
              <a:lnTo>
                <a:pt x="40" y="3"/>
              </a:lnTo>
              <a:lnTo>
                <a:pt x="41" y="3"/>
              </a:lnTo>
              <a:lnTo>
                <a:pt x="42" y="3"/>
              </a:lnTo>
              <a:lnTo>
                <a:pt x="44" y="4"/>
              </a:lnTo>
              <a:lnTo>
                <a:pt x="45" y="4"/>
              </a:lnTo>
              <a:lnTo>
                <a:pt x="46" y="4"/>
              </a:lnTo>
              <a:lnTo>
                <a:pt x="47" y="5"/>
              </a:lnTo>
              <a:lnTo>
                <a:pt x="48" y="5"/>
              </a:lnTo>
              <a:lnTo>
                <a:pt x="49" y="6"/>
              </a:lnTo>
              <a:lnTo>
                <a:pt x="51" y="7"/>
              </a:lnTo>
              <a:lnTo>
                <a:pt x="52" y="7"/>
              </a:lnTo>
              <a:lnTo>
                <a:pt x="53" y="6"/>
              </a:lnTo>
              <a:lnTo>
                <a:pt x="56" y="5"/>
              </a:lnTo>
              <a:lnTo>
                <a:pt x="57" y="5"/>
              </a:lnTo>
              <a:lnTo>
                <a:pt x="58" y="4"/>
              </a:lnTo>
              <a:lnTo>
                <a:pt x="59" y="4"/>
              </a:lnTo>
              <a:lnTo>
                <a:pt x="62" y="4"/>
              </a:lnTo>
              <a:lnTo>
                <a:pt x="63" y="4"/>
              </a:lnTo>
              <a:lnTo>
                <a:pt x="63" y="5"/>
              </a:lnTo>
              <a:lnTo>
                <a:pt x="63" y="6"/>
              </a:lnTo>
              <a:lnTo>
                <a:pt x="64" y="8"/>
              </a:lnTo>
              <a:lnTo>
                <a:pt x="65" y="9"/>
              </a:lnTo>
              <a:lnTo>
                <a:pt x="64" y="10"/>
              </a:lnTo>
              <a:lnTo>
                <a:pt x="64" y="12"/>
              </a:lnTo>
              <a:lnTo>
                <a:pt x="63" y="12"/>
              </a:lnTo>
              <a:lnTo>
                <a:pt x="61" y="13"/>
              </a:lnTo>
              <a:lnTo>
                <a:pt x="59" y="15"/>
              </a:lnTo>
              <a:lnTo>
                <a:pt x="58" y="15"/>
              </a:lnTo>
              <a:lnTo>
                <a:pt x="57" y="16"/>
              </a:lnTo>
              <a:lnTo>
                <a:pt x="56" y="16"/>
              </a:lnTo>
              <a:lnTo>
                <a:pt x="54" y="15"/>
              </a:lnTo>
              <a:lnTo>
                <a:pt x="53" y="15"/>
              </a:lnTo>
              <a:lnTo>
                <a:pt x="51" y="14"/>
              </a:lnTo>
              <a:lnTo>
                <a:pt x="49" y="14"/>
              </a:lnTo>
              <a:lnTo>
                <a:pt x="46" y="13"/>
              </a:lnTo>
              <a:lnTo>
                <a:pt x="45" y="12"/>
              </a:lnTo>
              <a:lnTo>
                <a:pt x="44" y="12"/>
              </a:lnTo>
              <a:lnTo>
                <a:pt x="43" y="11"/>
              </a:lnTo>
              <a:lnTo>
                <a:pt x="42" y="11"/>
              </a:lnTo>
              <a:lnTo>
                <a:pt x="41" y="11"/>
              </a:lnTo>
              <a:lnTo>
                <a:pt x="40" y="12"/>
              </a:lnTo>
              <a:lnTo>
                <a:pt x="39" y="12"/>
              </a:lnTo>
              <a:lnTo>
                <a:pt x="37" y="12"/>
              </a:lnTo>
              <a:lnTo>
                <a:pt x="36" y="12"/>
              </a:lnTo>
              <a:lnTo>
                <a:pt x="35" y="12"/>
              </a:lnTo>
              <a:lnTo>
                <a:pt x="34" y="12"/>
              </a:lnTo>
              <a:lnTo>
                <a:pt x="33" y="12"/>
              </a:lnTo>
              <a:lnTo>
                <a:pt x="32" y="12"/>
              </a:lnTo>
              <a:lnTo>
                <a:pt x="30" y="12"/>
              </a:lnTo>
              <a:lnTo>
                <a:pt x="29" y="12"/>
              </a:lnTo>
              <a:lnTo>
                <a:pt x="28" y="12"/>
              </a:lnTo>
              <a:lnTo>
                <a:pt x="26" y="12"/>
              </a:lnTo>
              <a:lnTo>
                <a:pt x="25" y="12"/>
              </a:lnTo>
              <a:lnTo>
                <a:pt x="24" y="12"/>
              </a:lnTo>
              <a:lnTo>
                <a:pt x="23" y="12"/>
              </a:lnTo>
              <a:lnTo>
                <a:pt x="22" y="13"/>
              </a:lnTo>
              <a:lnTo>
                <a:pt x="21" y="13"/>
              </a:lnTo>
              <a:lnTo>
                <a:pt x="19" y="13"/>
              </a:lnTo>
              <a:lnTo>
                <a:pt x="18" y="12"/>
              </a:lnTo>
              <a:lnTo>
                <a:pt x="17" y="13"/>
              </a:lnTo>
              <a:lnTo>
                <a:pt x="16" y="13"/>
              </a:lnTo>
              <a:lnTo>
                <a:pt x="15" y="13"/>
              </a:lnTo>
              <a:lnTo>
                <a:pt x="14" y="13"/>
              </a:lnTo>
              <a:lnTo>
                <a:pt x="12" y="13"/>
              </a:lnTo>
              <a:lnTo>
                <a:pt x="11" y="13"/>
              </a:lnTo>
              <a:lnTo>
                <a:pt x="10" y="13"/>
              </a:lnTo>
              <a:lnTo>
                <a:pt x="9" y="13"/>
              </a:lnTo>
              <a:lnTo>
                <a:pt x="7" y="12"/>
              </a:lnTo>
              <a:lnTo>
                <a:pt x="7" y="11"/>
              </a:lnTo>
              <a:lnTo>
                <a:pt x="6" y="10"/>
              </a:lnTo>
              <a:lnTo>
                <a:pt x="5" y="10"/>
              </a:lnTo>
              <a:lnTo>
                <a:pt x="4" y="9"/>
              </a:lnTo>
              <a:lnTo>
                <a:pt x="4" y="8"/>
              </a:lnTo>
              <a:lnTo>
                <a:pt x="3" y="7"/>
              </a:lnTo>
              <a:lnTo>
                <a:pt x="2" y="7"/>
              </a:lnTo>
              <a:lnTo>
                <a:pt x="1" y="7"/>
              </a:lnTo>
              <a:lnTo>
                <a:pt x="0" y="7"/>
              </a:lnTo>
              <a:lnTo>
                <a:pt x="0" y="6"/>
              </a:lnTo>
              <a:lnTo>
                <a:pt x="0" y="5"/>
              </a:lnTo>
              <a:lnTo>
                <a:pt x="1" y="5"/>
              </a:lnTo>
              <a:lnTo>
                <a:pt x="2" y="4"/>
              </a:lnTo>
              <a:lnTo>
                <a:pt x="3" y="4"/>
              </a:lnTo>
              <a:lnTo>
                <a:pt x="4" y="3"/>
              </a:lnTo>
              <a:lnTo>
                <a:pt x="5" y="3"/>
              </a:lnTo>
              <a:lnTo>
                <a:pt x="6" y="2"/>
              </a:lnTo>
              <a:lnTo>
                <a:pt x="7" y="1"/>
              </a:lnTo>
              <a:lnTo>
                <a:pt x="8" y="1"/>
              </a:lnTo>
              <a:lnTo>
                <a:pt x="10" y="1"/>
              </a:lnTo>
              <a:lnTo>
                <a:pt x="10" y="0"/>
              </a:lnTo>
              <a:lnTo>
                <a:pt x="11"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640080</xdr:colOff>
      <xdr:row>6</xdr:row>
      <xdr:rowOff>142875</xdr:rowOff>
    </xdr:from>
    <xdr:to>
      <xdr:col>8</xdr:col>
      <xdr:colOff>314960</xdr:colOff>
      <xdr:row>9</xdr:row>
      <xdr:rowOff>19050</xdr:rowOff>
    </xdr:to>
    <xdr:sp>
      <xdr:nvSpPr>
        <xdr:cNvPr id="2185426" name="Freeform 191"/>
        <xdr:cNvSpPr/>
      </xdr:nvSpPr>
      <xdr:spPr>
        <a:xfrm>
          <a:off x="5425440" y="1170940"/>
          <a:ext cx="325120" cy="333375"/>
        </a:xfrm>
        <a:custGeom>
          <a:avLst/>
          <a:gdLst>
            <a:gd name="txL" fmla="*/ 0 w 32"/>
            <a:gd name="txT" fmla="*/ 0 h 37"/>
            <a:gd name="txR" fmla="*/ 32 w 32"/>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37">
              <a:moveTo>
                <a:pt x="8" y="4"/>
              </a:moveTo>
              <a:lnTo>
                <a:pt x="8" y="4"/>
              </a:lnTo>
              <a:lnTo>
                <a:pt x="9" y="3"/>
              </a:lnTo>
              <a:lnTo>
                <a:pt x="10" y="3"/>
              </a:lnTo>
              <a:lnTo>
                <a:pt x="11" y="2"/>
              </a:lnTo>
              <a:lnTo>
                <a:pt x="12" y="2"/>
              </a:lnTo>
              <a:lnTo>
                <a:pt x="13" y="2"/>
              </a:lnTo>
              <a:lnTo>
                <a:pt x="14" y="2"/>
              </a:lnTo>
              <a:lnTo>
                <a:pt x="15" y="1"/>
              </a:lnTo>
              <a:lnTo>
                <a:pt x="16" y="1"/>
              </a:lnTo>
              <a:lnTo>
                <a:pt x="18" y="1"/>
              </a:lnTo>
              <a:lnTo>
                <a:pt x="19" y="0"/>
              </a:lnTo>
              <a:lnTo>
                <a:pt x="20" y="0"/>
              </a:lnTo>
              <a:lnTo>
                <a:pt x="21" y="1"/>
              </a:lnTo>
              <a:lnTo>
                <a:pt x="21" y="2"/>
              </a:lnTo>
              <a:lnTo>
                <a:pt x="20" y="3"/>
              </a:lnTo>
              <a:lnTo>
                <a:pt x="20" y="4"/>
              </a:lnTo>
              <a:lnTo>
                <a:pt x="20" y="5"/>
              </a:lnTo>
              <a:lnTo>
                <a:pt x="20" y="6"/>
              </a:lnTo>
              <a:lnTo>
                <a:pt x="19" y="7"/>
              </a:lnTo>
              <a:lnTo>
                <a:pt x="20" y="8"/>
              </a:lnTo>
              <a:lnTo>
                <a:pt x="22" y="8"/>
              </a:lnTo>
              <a:lnTo>
                <a:pt x="23" y="8"/>
              </a:lnTo>
              <a:lnTo>
                <a:pt x="24" y="8"/>
              </a:lnTo>
              <a:lnTo>
                <a:pt x="25" y="8"/>
              </a:lnTo>
              <a:lnTo>
                <a:pt x="26" y="9"/>
              </a:lnTo>
              <a:lnTo>
                <a:pt x="25" y="11"/>
              </a:lnTo>
              <a:lnTo>
                <a:pt x="25" y="12"/>
              </a:lnTo>
              <a:lnTo>
                <a:pt x="25" y="13"/>
              </a:lnTo>
              <a:lnTo>
                <a:pt x="25" y="14"/>
              </a:lnTo>
              <a:lnTo>
                <a:pt x="26" y="15"/>
              </a:lnTo>
              <a:lnTo>
                <a:pt x="27" y="15"/>
              </a:lnTo>
              <a:lnTo>
                <a:pt x="28" y="15"/>
              </a:lnTo>
              <a:lnTo>
                <a:pt x="29" y="15"/>
              </a:lnTo>
              <a:lnTo>
                <a:pt x="30" y="14"/>
              </a:lnTo>
              <a:lnTo>
                <a:pt x="31" y="14"/>
              </a:lnTo>
              <a:lnTo>
                <a:pt x="32" y="15"/>
              </a:lnTo>
              <a:lnTo>
                <a:pt x="32" y="16"/>
              </a:lnTo>
              <a:lnTo>
                <a:pt x="31" y="16"/>
              </a:lnTo>
              <a:lnTo>
                <a:pt x="30" y="17"/>
              </a:lnTo>
              <a:lnTo>
                <a:pt x="31" y="19"/>
              </a:lnTo>
              <a:lnTo>
                <a:pt x="31" y="20"/>
              </a:lnTo>
              <a:lnTo>
                <a:pt x="31" y="21"/>
              </a:lnTo>
              <a:lnTo>
                <a:pt x="32" y="23"/>
              </a:lnTo>
              <a:lnTo>
                <a:pt x="32" y="24"/>
              </a:lnTo>
              <a:lnTo>
                <a:pt x="31" y="25"/>
              </a:lnTo>
              <a:lnTo>
                <a:pt x="30" y="25"/>
              </a:lnTo>
              <a:lnTo>
                <a:pt x="29" y="25"/>
              </a:lnTo>
              <a:lnTo>
                <a:pt x="28" y="25"/>
              </a:lnTo>
              <a:lnTo>
                <a:pt x="27" y="25"/>
              </a:lnTo>
              <a:lnTo>
                <a:pt x="26" y="24"/>
              </a:lnTo>
              <a:lnTo>
                <a:pt x="25" y="24"/>
              </a:lnTo>
              <a:lnTo>
                <a:pt x="24" y="23"/>
              </a:lnTo>
              <a:lnTo>
                <a:pt x="23" y="23"/>
              </a:lnTo>
              <a:lnTo>
                <a:pt x="22" y="23"/>
              </a:lnTo>
              <a:lnTo>
                <a:pt x="21" y="22"/>
              </a:lnTo>
              <a:lnTo>
                <a:pt x="21" y="24"/>
              </a:lnTo>
              <a:lnTo>
                <a:pt x="20" y="25"/>
              </a:lnTo>
              <a:lnTo>
                <a:pt x="19" y="26"/>
              </a:lnTo>
              <a:lnTo>
                <a:pt x="18" y="27"/>
              </a:lnTo>
              <a:lnTo>
                <a:pt x="17" y="28"/>
              </a:lnTo>
              <a:lnTo>
                <a:pt x="16" y="28"/>
              </a:lnTo>
              <a:lnTo>
                <a:pt x="15" y="29"/>
              </a:lnTo>
              <a:lnTo>
                <a:pt x="15" y="30"/>
              </a:lnTo>
              <a:lnTo>
                <a:pt x="14" y="31"/>
              </a:lnTo>
              <a:lnTo>
                <a:pt x="14" y="32"/>
              </a:lnTo>
              <a:lnTo>
                <a:pt x="13" y="33"/>
              </a:lnTo>
              <a:lnTo>
                <a:pt x="13" y="32"/>
              </a:lnTo>
              <a:lnTo>
                <a:pt x="12" y="33"/>
              </a:lnTo>
              <a:lnTo>
                <a:pt x="11" y="33"/>
              </a:lnTo>
              <a:lnTo>
                <a:pt x="11" y="34"/>
              </a:lnTo>
              <a:lnTo>
                <a:pt x="10" y="35"/>
              </a:lnTo>
              <a:lnTo>
                <a:pt x="10" y="36"/>
              </a:lnTo>
              <a:lnTo>
                <a:pt x="9" y="37"/>
              </a:lnTo>
              <a:lnTo>
                <a:pt x="8" y="36"/>
              </a:lnTo>
              <a:lnTo>
                <a:pt x="7" y="35"/>
              </a:lnTo>
              <a:lnTo>
                <a:pt x="6" y="35"/>
              </a:lnTo>
              <a:lnTo>
                <a:pt x="5" y="34"/>
              </a:lnTo>
              <a:lnTo>
                <a:pt x="4" y="34"/>
              </a:lnTo>
              <a:lnTo>
                <a:pt x="3" y="34"/>
              </a:lnTo>
              <a:lnTo>
                <a:pt x="4" y="33"/>
              </a:lnTo>
              <a:lnTo>
                <a:pt x="4" y="32"/>
              </a:lnTo>
              <a:lnTo>
                <a:pt x="5" y="31"/>
              </a:lnTo>
              <a:lnTo>
                <a:pt x="5" y="30"/>
              </a:lnTo>
              <a:lnTo>
                <a:pt x="6" y="29"/>
              </a:lnTo>
              <a:lnTo>
                <a:pt x="6" y="27"/>
              </a:lnTo>
              <a:lnTo>
                <a:pt x="6" y="26"/>
              </a:lnTo>
              <a:lnTo>
                <a:pt x="6" y="25"/>
              </a:lnTo>
              <a:lnTo>
                <a:pt x="7" y="24"/>
              </a:lnTo>
              <a:lnTo>
                <a:pt x="7" y="23"/>
              </a:lnTo>
              <a:lnTo>
                <a:pt x="6" y="22"/>
              </a:lnTo>
              <a:lnTo>
                <a:pt x="5" y="22"/>
              </a:lnTo>
              <a:lnTo>
                <a:pt x="4" y="21"/>
              </a:lnTo>
              <a:lnTo>
                <a:pt x="3" y="21"/>
              </a:lnTo>
              <a:lnTo>
                <a:pt x="2" y="20"/>
              </a:lnTo>
              <a:lnTo>
                <a:pt x="1" y="20"/>
              </a:lnTo>
              <a:lnTo>
                <a:pt x="0" y="19"/>
              </a:lnTo>
              <a:lnTo>
                <a:pt x="0" y="18"/>
              </a:lnTo>
              <a:lnTo>
                <a:pt x="0" y="17"/>
              </a:lnTo>
              <a:lnTo>
                <a:pt x="1" y="16"/>
              </a:lnTo>
              <a:lnTo>
                <a:pt x="2" y="15"/>
              </a:lnTo>
              <a:lnTo>
                <a:pt x="2" y="14"/>
              </a:lnTo>
              <a:lnTo>
                <a:pt x="2" y="13"/>
              </a:lnTo>
              <a:lnTo>
                <a:pt x="1" y="12"/>
              </a:lnTo>
              <a:lnTo>
                <a:pt x="2" y="11"/>
              </a:lnTo>
              <a:lnTo>
                <a:pt x="2" y="10"/>
              </a:lnTo>
              <a:lnTo>
                <a:pt x="2" y="9"/>
              </a:lnTo>
              <a:lnTo>
                <a:pt x="3" y="9"/>
              </a:lnTo>
              <a:lnTo>
                <a:pt x="5" y="8"/>
              </a:lnTo>
              <a:lnTo>
                <a:pt x="7" y="7"/>
              </a:lnTo>
              <a:lnTo>
                <a:pt x="8" y="7"/>
              </a:lnTo>
              <a:lnTo>
                <a:pt x="8" y="6"/>
              </a:lnTo>
              <a:lnTo>
                <a:pt x="9" y="6"/>
              </a:lnTo>
              <a:lnTo>
                <a:pt x="9" y="5"/>
              </a:lnTo>
              <a:lnTo>
                <a:pt x="8"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426720</xdr:colOff>
      <xdr:row>20</xdr:row>
      <xdr:rowOff>38100</xdr:rowOff>
    </xdr:from>
    <xdr:to>
      <xdr:col>12</xdr:col>
      <xdr:colOff>20320</xdr:colOff>
      <xdr:row>22</xdr:row>
      <xdr:rowOff>104775</xdr:rowOff>
    </xdr:to>
    <xdr:sp>
      <xdr:nvSpPr>
        <xdr:cNvPr id="2185427" name="Freeform 192"/>
        <xdr:cNvSpPr/>
      </xdr:nvSpPr>
      <xdr:spPr>
        <a:xfrm>
          <a:off x="7813040" y="3199765"/>
          <a:ext cx="243840" cy="371475"/>
        </a:xfrm>
        <a:custGeom>
          <a:avLst/>
          <a:gdLst>
            <a:gd name="txL" fmla="*/ 0 w 24"/>
            <a:gd name="txT" fmla="*/ 0 h 41"/>
            <a:gd name="txR" fmla="*/ 24 w 24"/>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4" h="41">
              <a:moveTo>
                <a:pt x="2" y="9"/>
              </a:moveTo>
              <a:lnTo>
                <a:pt x="3" y="9"/>
              </a:lnTo>
              <a:lnTo>
                <a:pt x="4" y="8"/>
              </a:lnTo>
              <a:lnTo>
                <a:pt x="5" y="7"/>
              </a:lnTo>
              <a:lnTo>
                <a:pt x="6" y="7"/>
              </a:lnTo>
              <a:lnTo>
                <a:pt x="7" y="6"/>
              </a:lnTo>
              <a:lnTo>
                <a:pt x="9" y="5"/>
              </a:lnTo>
              <a:lnTo>
                <a:pt x="10" y="5"/>
              </a:lnTo>
              <a:lnTo>
                <a:pt x="11" y="4"/>
              </a:lnTo>
              <a:lnTo>
                <a:pt x="12" y="4"/>
              </a:lnTo>
              <a:lnTo>
                <a:pt x="13" y="3"/>
              </a:lnTo>
              <a:lnTo>
                <a:pt x="14" y="2"/>
              </a:lnTo>
              <a:lnTo>
                <a:pt x="15" y="2"/>
              </a:lnTo>
              <a:lnTo>
                <a:pt x="16" y="1"/>
              </a:lnTo>
              <a:lnTo>
                <a:pt x="17" y="1"/>
              </a:lnTo>
              <a:lnTo>
                <a:pt x="18" y="0"/>
              </a:lnTo>
              <a:lnTo>
                <a:pt x="19" y="0"/>
              </a:lnTo>
              <a:lnTo>
                <a:pt x="19" y="1"/>
              </a:lnTo>
              <a:lnTo>
                <a:pt x="19" y="3"/>
              </a:lnTo>
              <a:lnTo>
                <a:pt x="19" y="4"/>
              </a:lnTo>
              <a:lnTo>
                <a:pt x="19" y="5"/>
              </a:lnTo>
              <a:lnTo>
                <a:pt x="19" y="6"/>
              </a:lnTo>
              <a:lnTo>
                <a:pt x="20" y="7"/>
              </a:lnTo>
              <a:lnTo>
                <a:pt x="20" y="8"/>
              </a:lnTo>
              <a:lnTo>
                <a:pt x="20" y="10"/>
              </a:lnTo>
              <a:lnTo>
                <a:pt x="20" y="11"/>
              </a:lnTo>
              <a:lnTo>
                <a:pt x="20" y="12"/>
              </a:lnTo>
              <a:lnTo>
                <a:pt x="20" y="14"/>
              </a:lnTo>
              <a:lnTo>
                <a:pt x="20" y="15"/>
              </a:lnTo>
              <a:lnTo>
                <a:pt x="20" y="17"/>
              </a:lnTo>
              <a:lnTo>
                <a:pt x="20" y="18"/>
              </a:lnTo>
              <a:lnTo>
                <a:pt x="20" y="19"/>
              </a:lnTo>
              <a:lnTo>
                <a:pt x="20" y="20"/>
              </a:lnTo>
              <a:lnTo>
                <a:pt x="20" y="21"/>
              </a:lnTo>
              <a:lnTo>
                <a:pt x="21" y="22"/>
              </a:lnTo>
              <a:lnTo>
                <a:pt x="21" y="24"/>
              </a:lnTo>
              <a:lnTo>
                <a:pt x="21" y="25"/>
              </a:lnTo>
              <a:lnTo>
                <a:pt x="21" y="27"/>
              </a:lnTo>
              <a:lnTo>
                <a:pt x="21" y="28"/>
              </a:lnTo>
              <a:lnTo>
                <a:pt x="21" y="30"/>
              </a:lnTo>
              <a:lnTo>
                <a:pt x="21" y="31"/>
              </a:lnTo>
              <a:lnTo>
                <a:pt x="22" y="32"/>
              </a:lnTo>
              <a:lnTo>
                <a:pt x="22" y="33"/>
              </a:lnTo>
              <a:lnTo>
                <a:pt x="22" y="34"/>
              </a:lnTo>
              <a:lnTo>
                <a:pt x="23" y="35"/>
              </a:lnTo>
              <a:lnTo>
                <a:pt x="23" y="37"/>
              </a:lnTo>
              <a:lnTo>
                <a:pt x="23" y="38"/>
              </a:lnTo>
              <a:lnTo>
                <a:pt x="24" y="39"/>
              </a:lnTo>
              <a:lnTo>
                <a:pt x="23" y="39"/>
              </a:lnTo>
              <a:lnTo>
                <a:pt x="22" y="38"/>
              </a:lnTo>
              <a:lnTo>
                <a:pt x="21" y="37"/>
              </a:lnTo>
              <a:lnTo>
                <a:pt x="20" y="37"/>
              </a:lnTo>
              <a:lnTo>
                <a:pt x="19" y="36"/>
              </a:lnTo>
              <a:lnTo>
                <a:pt x="18" y="36"/>
              </a:lnTo>
              <a:lnTo>
                <a:pt x="17" y="37"/>
              </a:lnTo>
              <a:lnTo>
                <a:pt x="16" y="38"/>
              </a:lnTo>
              <a:lnTo>
                <a:pt x="16" y="39"/>
              </a:lnTo>
              <a:lnTo>
                <a:pt x="15" y="41"/>
              </a:lnTo>
              <a:lnTo>
                <a:pt x="13" y="40"/>
              </a:lnTo>
              <a:lnTo>
                <a:pt x="11" y="38"/>
              </a:lnTo>
              <a:lnTo>
                <a:pt x="10" y="38"/>
              </a:lnTo>
              <a:lnTo>
                <a:pt x="9" y="37"/>
              </a:lnTo>
              <a:lnTo>
                <a:pt x="8" y="36"/>
              </a:lnTo>
              <a:lnTo>
                <a:pt x="7" y="35"/>
              </a:lnTo>
              <a:lnTo>
                <a:pt x="6" y="35"/>
              </a:lnTo>
              <a:lnTo>
                <a:pt x="5" y="34"/>
              </a:lnTo>
              <a:lnTo>
                <a:pt x="4" y="33"/>
              </a:lnTo>
              <a:lnTo>
                <a:pt x="4" y="32"/>
              </a:lnTo>
              <a:lnTo>
                <a:pt x="4" y="31"/>
              </a:lnTo>
              <a:lnTo>
                <a:pt x="4" y="30"/>
              </a:lnTo>
              <a:lnTo>
                <a:pt x="5" y="29"/>
              </a:lnTo>
              <a:lnTo>
                <a:pt x="5" y="28"/>
              </a:lnTo>
              <a:lnTo>
                <a:pt x="5" y="27"/>
              </a:lnTo>
              <a:lnTo>
                <a:pt x="4" y="27"/>
              </a:lnTo>
              <a:lnTo>
                <a:pt x="3" y="26"/>
              </a:lnTo>
              <a:lnTo>
                <a:pt x="3" y="25"/>
              </a:lnTo>
              <a:lnTo>
                <a:pt x="3" y="24"/>
              </a:lnTo>
              <a:lnTo>
                <a:pt x="3" y="23"/>
              </a:lnTo>
              <a:lnTo>
                <a:pt x="4" y="22"/>
              </a:lnTo>
              <a:lnTo>
                <a:pt x="4" y="20"/>
              </a:lnTo>
              <a:lnTo>
                <a:pt x="4" y="19"/>
              </a:lnTo>
              <a:lnTo>
                <a:pt x="3" y="19"/>
              </a:lnTo>
              <a:lnTo>
                <a:pt x="2" y="19"/>
              </a:lnTo>
              <a:lnTo>
                <a:pt x="1" y="19"/>
              </a:lnTo>
              <a:lnTo>
                <a:pt x="0" y="18"/>
              </a:lnTo>
              <a:lnTo>
                <a:pt x="0" y="17"/>
              </a:lnTo>
              <a:lnTo>
                <a:pt x="0" y="16"/>
              </a:lnTo>
              <a:lnTo>
                <a:pt x="1" y="15"/>
              </a:lnTo>
              <a:lnTo>
                <a:pt x="1" y="14"/>
              </a:lnTo>
              <a:lnTo>
                <a:pt x="1" y="13"/>
              </a:lnTo>
              <a:lnTo>
                <a:pt x="1" y="11"/>
              </a:lnTo>
              <a:lnTo>
                <a:pt x="1" y="10"/>
              </a:lnTo>
              <a:lnTo>
                <a:pt x="1" y="9"/>
              </a:lnTo>
              <a:lnTo>
                <a:pt x="2" y="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20320</xdr:colOff>
      <xdr:row>21</xdr:row>
      <xdr:rowOff>161925</xdr:rowOff>
    </xdr:from>
    <xdr:to>
      <xdr:col>10</xdr:col>
      <xdr:colOff>314960</xdr:colOff>
      <xdr:row>23</xdr:row>
      <xdr:rowOff>161925</xdr:rowOff>
    </xdr:to>
    <xdr:sp>
      <xdr:nvSpPr>
        <xdr:cNvPr id="2185428" name="Freeform 193"/>
        <xdr:cNvSpPr/>
      </xdr:nvSpPr>
      <xdr:spPr>
        <a:xfrm>
          <a:off x="6756400" y="3466465"/>
          <a:ext cx="294640" cy="304800"/>
        </a:xfrm>
        <a:custGeom>
          <a:avLst/>
          <a:gdLst>
            <a:gd name="txL" fmla="*/ 0 w 29"/>
            <a:gd name="txT" fmla="*/ 0 h 34"/>
            <a:gd name="txR" fmla="*/ 29 w 29"/>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34">
              <a:moveTo>
                <a:pt x="0" y="4"/>
              </a:moveTo>
              <a:lnTo>
                <a:pt x="1" y="3"/>
              </a:lnTo>
              <a:lnTo>
                <a:pt x="2" y="3"/>
              </a:lnTo>
              <a:lnTo>
                <a:pt x="3" y="3"/>
              </a:lnTo>
              <a:lnTo>
                <a:pt x="4" y="3"/>
              </a:lnTo>
              <a:lnTo>
                <a:pt x="5" y="3"/>
              </a:lnTo>
              <a:lnTo>
                <a:pt x="7" y="2"/>
              </a:lnTo>
              <a:lnTo>
                <a:pt x="8" y="2"/>
              </a:lnTo>
              <a:lnTo>
                <a:pt x="9" y="2"/>
              </a:lnTo>
              <a:lnTo>
                <a:pt x="10" y="2"/>
              </a:lnTo>
              <a:lnTo>
                <a:pt x="11" y="1"/>
              </a:lnTo>
              <a:lnTo>
                <a:pt x="12" y="1"/>
              </a:lnTo>
              <a:lnTo>
                <a:pt x="13" y="1"/>
              </a:lnTo>
              <a:lnTo>
                <a:pt x="14" y="1"/>
              </a:lnTo>
              <a:lnTo>
                <a:pt x="15" y="1"/>
              </a:lnTo>
              <a:lnTo>
                <a:pt x="16" y="0"/>
              </a:lnTo>
              <a:lnTo>
                <a:pt x="17" y="0"/>
              </a:lnTo>
              <a:lnTo>
                <a:pt x="18" y="0"/>
              </a:lnTo>
              <a:lnTo>
                <a:pt x="19" y="0"/>
              </a:lnTo>
              <a:lnTo>
                <a:pt x="20" y="2"/>
              </a:lnTo>
              <a:lnTo>
                <a:pt x="20" y="3"/>
              </a:lnTo>
              <a:lnTo>
                <a:pt x="20" y="4"/>
              </a:lnTo>
              <a:lnTo>
                <a:pt x="20" y="5"/>
              </a:lnTo>
              <a:lnTo>
                <a:pt x="21" y="6"/>
              </a:lnTo>
              <a:lnTo>
                <a:pt x="21" y="7"/>
              </a:lnTo>
              <a:lnTo>
                <a:pt x="22" y="8"/>
              </a:lnTo>
              <a:lnTo>
                <a:pt x="22" y="10"/>
              </a:lnTo>
              <a:lnTo>
                <a:pt x="22" y="11"/>
              </a:lnTo>
              <a:lnTo>
                <a:pt x="23" y="12"/>
              </a:lnTo>
              <a:lnTo>
                <a:pt x="23" y="13"/>
              </a:lnTo>
              <a:lnTo>
                <a:pt x="24" y="15"/>
              </a:lnTo>
              <a:lnTo>
                <a:pt x="24" y="16"/>
              </a:lnTo>
              <a:lnTo>
                <a:pt x="25" y="17"/>
              </a:lnTo>
              <a:lnTo>
                <a:pt x="25" y="18"/>
              </a:lnTo>
              <a:lnTo>
                <a:pt x="26" y="20"/>
              </a:lnTo>
              <a:lnTo>
                <a:pt x="27" y="20"/>
              </a:lnTo>
              <a:lnTo>
                <a:pt x="27" y="22"/>
              </a:lnTo>
              <a:lnTo>
                <a:pt x="28" y="23"/>
              </a:lnTo>
              <a:lnTo>
                <a:pt x="28" y="24"/>
              </a:lnTo>
              <a:lnTo>
                <a:pt x="28" y="25"/>
              </a:lnTo>
              <a:lnTo>
                <a:pt x="29" y="26"/>
              </a:lnTo>
              <a:lnTo>
                <a:pt x="29" y="27"/>
              </a:lnTo>
              <a:lnTo>
                <a:pt x="29" y="28"/>
              </a:lnTo>
              <a:lnTo>
                <a:pt x="28" y="29"/>
              </a:lnTo>
              <a:lnTo>
                <a:pt x="27" y="29"/>
              </a:lnTo>
              <a:lnTo>
                <a:pt x="25" y="30"/>
              </a:lnTo>
              <a:lnTo>
                <a:pt x="24" y="31"/>
              </a:lnTo>
              <a:lnTo>
                <a:pt x="23" y="32"/>
              </a:lnTo>
              <a:lnTo>
                <a:pt x="22" y="33"/>
              </a:lnTo>
              <a:lnTo>
                <a:pt x="21" y="31"/>
              </a:lnTo>
              <a:lnTo>
                <a:pt x="20" y="31"/>
              </a:lnTo>
              <a:lnTo>
                <a:pt x="19" y="31"/>
              </a:lnTo>
              <a:lnTo>
                <a:pt x="18" y="31"/>
              </a:lnTo>
              <a:lnTo>
                <a:pt x="17" y="32"/>
              </a:lnTo>
              <a:lnTo>
                <a:pt x="16" y="32"/>
              </a:lnTo>
              <a:lnTo>
                <a:pt x="15" y="33"/>
              </a:lnTo>
              <a:lnTo>
                <a:pt x="13" y="33"/>
              </a:lnTo>
              <a:lnTo>
                <a:pt x="12" y="33"/>
              </a:lnTo>
              <a:lnTo>
                <a:pt x="11" y="34"/>
              </a:lnTo>
              <a:lnTo>
                <a:pt x="10" y="34"/>
              </a:lnTo>
              <a:lnTo>
                <a:pt x="9" y="34"/>
              </a:lnTo>
              <a:lnTo>
                <a:pt x="9" y="32"/>
              </a:lnTo>
              <a:lnTo>
                <a:pt x="9" y="31"/>
              </a:lnTo>
              <a:lnTo>
                <a:pt x="10" y="31"/>
              </a:lnTo>
              <a:lnTo>
                <a:pt x="11" y="30"/>
              </a:lnTo>
              <a:lnTo>
                <a:pt x="12" y="30"/>
              </a:lnTo>
              <a:lnTo>
                <a:pt x="13" y="29"/>
              </a:lnTo>
              <a:lnTo>
                <a:pt x="13" y="28"/>
              </a:lnTo>
              <a:lnTo>
                <a:pt x="13" y="27"/>
              </a:lnTo>
              <a:lnTo>
                <a:pt x="12" y="26"/>
              </a:lnTo>
              <a:lnTo>
                <a:pt x="12" y="24"/>
              </a:lnTo>
              <a:lnTo>
                <a:pt x="13" y="24"/>
              </a:lnTo>
              <a:lnTo>
                <a:pt x="15" y="25"/>
              </a:lnTo>
              <a:lnTo>
                <a:pt x="16" y="25"/>
              </a:lnTo>
              <a:lnTo>
                <a:pt x="16" y="24"/>
              </a:lnTo>
              <a:lnTo>
                <a:pt x="16" y="23"/>
              </a:lnTo>
              <a:lnTo>
                <a:pt x="15" y="22"/>
              </a:lnTo>
              <a:lnTo>
                <a:pt x="15" y="21"/>
              </a:lnTo>
              <a:lnTo>
                <a:pt x="15" y="20"/>
              </a:lnTo>
              <a:lnTo>
                <a:pt x="14" y="19"/>
              </a:lnTo>
              <a:lnTo>
                <a:pt x="16" y="18"/>
              </a:lnTo>
              <a:lnTo>
                <a:pt x="17" y="18"/>
              </a:lnTo>
              <a:lnTo>
                <a:pt x="18" y="17"/>
              </a:lnTo>
              <a:lnTo>
                <a:pt x="16" y="18"/>
              </a:lnTo>
              <a:lnTo>
                <a:pt x="15" y="18"/>
              </a:lnTo>
              <a:lnTo>
                <a:pt x="14" y="18"/>
              </a:lnTo>
              <a:lnTo>
                <a:pt x="13" y="18"/>
              </a:lnTo>
              <a:lnTo>
                <a:pt x="12" y="19"/>
              </a:lnTo>
              <a:lnTo>
                <a:pt x="11" y="18"/>
              </a:lnTo>
              <a:lnTo>
                <a:pt x="10" y="16"/>
              </a:lnTo>
              <a:lnTo>
                <a:pt x="9" y="15"/>
              </a:lnTo>
              <a:lnTo>
                <a:pt x="8" y="14"/>
              </a:lnTo>
              <a:lnTo>
                <a:pt x="7" y="13"/>
              </a:lnTo>
              <a:lnTo>
                <a:pt x="6" y="11"/>
              </a:lnTo>
              <a:lnTo>
                <a:pt x="6" y="10"/>
              </a:lnTo>
              <a:lnTo>
                <a:pt x="5" y="9"/>
              </a:lnTo>
              <a:lnTo>
                <a:pt x="4" y="8"/>
              </a:lnTo>
              <a:lnTo>
                <a:pt x="3" y="7"/>
              </a:lnTo>
              <a:lnTo>
                <a:pt x="2" y="6"/>
              </a:lnTo>
              <a:lnTo>
                <a:pt x="1" y="6"/>
              </a:lnTo>
              <a:lnTo>
                <a:pt x="1" y="5"/>
              </a:lnTo>
              <a:lnTo>
                <a:pt x="0"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213360</xdr:colOff>
      <xdr:row>21</xdr:row>
      <xdr:rowOff>66675</xdr:rowOff>
    </xdr:from>
    <xdr:to>
      <xdr:col>10</xdr:col>
      <xdr:colOff>558800</xdr:colOff>
      <xdr:row>22</xdr:row>
      <xdr:rowOff>142875</xdr:rowOff>
    </xdr:to>
    <xdr:sp>
      <xdr:nvSpPr>
        <xdr:cNvPr id="2185429" name="Freeform 194"/>
        <xdr:cNvSpPr/>
      </xdr:nvSpPr>
      <xdr:spPr>
        <a:xfrm>
          <a:off x="6949440" y="3380740"/>
          <a:ext cx="345440" cy="228600"/>
        </a:xfrm>
        <a:custGeom>
          <a:avLst/>
          <a:gdLst>
            <a:gd name="txL" fmla="*/ 0 w 34"/>
            <a:gd name="txT" fmla="*/ 0 h 24"/>
            <a:gd name="txR" fmla="*/ 34 w 34"/>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24">
              <a:moveTo>
                <a:pt x="1" y="9"/>
              </a:moveTo>
              <a:lnTo>
                <a:pt x="2" y="9"/>
              </a:lnTo>
              <a:lnTo>
                <a:pt x="3" y="8"/>
              </a:lnTo>
              <a:lnTo>
                <a:pt x="4" y="8"/>
              </a:lnTo>
              <a:lnTo>
                <a:pt x="5" y="8"/>
              </a:lnTo>
              <a:lnTo>
                <a:pt x="6" y="8"/>
              </a:lnTo>
              <a:lnTo>
                <a:pt x="7" y="7"/>
              </a:lnTo>
              <a:lnTo>
                <a:pt x="8" y="6"/>
              </a:lnTo>
              <a:lnTo>
                <a:pt x="9" y="6"/>
              </a:lnTo>
              <a:lnTo>
                <a:pt x="10" y="5"/>
              </a:lnTo>
              <a:lnTo>
                <a:pt x="11" y="5"/>
              </a:lnTo>
              <a:lnTo>
                <a:pt x="13" y="4"/>
              </a:lnTo>
              <a:lnTo>
                <a:pt x="14" y="4"/>
              </a:lnTo>
              <a:lnTo>
                <a:pt x="15" y="3"/>
              </a:lnTo>
              <a:lnTo>
                <a:pt x="16" y="3"/>
              </a:lnTo>
              <a:lnTo>
                <a:pt x="17" y="2"/>
              </a:lnTo>
              <a:lnTo>
                <a:pt x="19" y="1"/>
              </a:lnTo>
              <a:lnTo>
                <a:pt x="20" y="0"/>
              </a:lnTo>
              <a:lnTo>
                <a:pt x="21" y="0"/>
              </a:lnTo>
              <a:lnTo>
                <a:pt x="21" y="1"/>
              </a:lnTo>
              <a:lnTo>
                <a:pt x="22" y="2"/>
              </a:lnTo>
              <a:lnTo>
                <a:pt x="23" y="3"/>
              </a:lnTo>
              <a:lnTo>
                <a:pt x="24" y="4"/>
              </a:lnTo>
              <a:lnTo>
                <a:pt x="25" y="3"/>
              </a:lnTo>
              <a:lnTo>
                <a:pt x="26" y="4"/>
              </a:lnTo>
              <a:lnTo>
                <a:pt x="26" y="5"/>
              </a:lnTo>
              <a:lnTo>
                <a:pt x="27" y="6"/>
              </a:lnTo>
              <a:lnTo>
                <a:pt x="27" y="7"/>
              </a:lnTo>
              <a:lnTo>
                <a:pt x="28" y="8"/>
              </a:lnTo>
              <a:lnTo>
                <a:pt x="28" y="9"/>
              </a:lnTo>
              <a:lnTo>
                <a:pt x="29" y="8"/>
              </a:lnTo>
              <a:lnTo>
                <a:pt x="30" y="8"/>
              </a:lnTo>
              <a:lnTo>
                <a:pt x="31" y="7"/>
              </a:lnTo>
              <a:lnTo>
                <a:pt x="30" y="8"/>
              </a:lnTo>
              <a:lnTo>
                <a:pt x="31" y="9"/>
              </a:lnTo>
              <a:lnTo>
                <a:pt x="32" y="10"/>
              </a:lnTo>
              <a:lnTo>
                <a:pt x="32" y="12"/>
              </a:lnTo>
              <a:lnTo>
                <a:pt x="33" y="13"/>
              </a:lnTo>
              <a:lnTo>
                <a:pt x="34" y="15"/>
              </a:lnTo>
              <a:lnTo>
                <a:pt x="32" y="15"/>
              </a:lnTo>
              <a:lnTo>
                <a:pt x="31" y="16"/>
              </a:lnTo>
              <a:lnTo>
                <a:pt x="30" y="17"/>
              </a:lnTo>
              <a:lnTo>
                <a:pt x="30" y="20"/>
              </a:lnTo>
              <a:lnTo>
                <a:pt x="29" y="22"/>
              </a:lnTo>
              <a:lnTo>
                <a:pt x="29" y="23"/>
              </a:lnTo>
              <a:lnTo>
                <a:pt x="28" y="21"/>
              </a:lnTo>
              <a:lnTo>
                <a:pt x="27" y="20"/>
              </a:lnTo>
              <a:lnTo>
                <a:pt x="27" y="19"/>
              </a:lnTo>
              <a:lnTo>
                <a:pt x="26" y="18"/>
              </a:lnTo>
              <a:lnTo>
                <a:pt x="25" y="17"/>
              </a:lnTo>
              <a:lnTo>
                <a:pt x="24" y="17"/>
              </a:lnTo>
              <a:lnTo>
                <a:pt x="23" y="17"/>
              </a:lnTo>
              <a:lnTo>
                <a:pt x="22" y="17"/>
              </a:lnTo>
              <a:lnTo>
                <a:pt x="21" y="16"/>
              </a:lnTo>
              <a:lnTo>
                <a:pt x="20" y="16"/>
              </a:lnTo>
              <a:lnTo>
                <a:pt x="19" y="16"/>
              </a:lnTo>
              <a:lnTo>
                <a:pt x="18" y="17"/>
              </a:lnTo>
              <a:lnTo>
                <a:pt x="17" y="18"/>
              </a:lnTo>
              <a:lnTo>
                <a:pt x="17" y="19"/>
              </a:lnTo>
              <a:lnTo>
                <a:pt x="17" y="20"/>
              </a:lnTo>
              <a:lnTo>
                <a:pt x="16" y="22"/>
              </a:lnTo>
              <a:lnTo>
                <a:pt x="16" y="23"/>
              </a:lnTo>
              <a:lnTo>
                <a:pt x="16" y="24"/>
              </a:lnTo>
              <a:lnTo>
                <a:pt x="15" y="23"/>
              </a:lnTo>
              <a:lnTo>
                <a:pt x="13" y="23"/>
              </a:lnTo>
              <a:lnTo>
                <a:pt x="12" y="23"/>
              </a:lnTo>
              <a:lnTo>
                <a:pt x="11" y="23"/>
              </a:lnTo>
              <a:lnTo>
                <a:pt x="10" y="23"/>
              </a:lnTo>
              <a:lnTo>
                <a:pt x="10" y="21"/>
              </a:lnTo>
              <a:lnTo>
                <a:pt x="10" y="20"/>
              </a:lnTo>
              <a:lnTo>
                <a:pt x="9" y="20"/>
              </a:lnTo>
              <a:lnTo>
                <a:pt x="8" y="21"/>
              </a:lnTo>
              <a:lnTo>
                <a:pt x="7" y="22"/>
              </a:lnTo>
              <a:lnTo>
                <a:pt x="6" y="22"/>
              </a:lnTo>
              <a:lnTo>
                <a:pt x="5" y="22"/>
              </a:lnTo>
              <a:lnTo>
                <a:pt x="4" y="22"/>
              </a:lnTo>
              <a:lnTo>
                <a:pt x="4" y="21"/>
              </a:lnTo>
              <a:lnTo>
                <a:pt x="3" y="20"/>
              </a:lnTo>
              <a:lnTo>
                <a:pt x="3" y="19"/>
              </a:lnTo>
              <a:lnTo>
                <a:pt x="3" y="17"/>
              </a:lnTo>
              <a:lnTo>
                <a:pt x="2" y="16"/>
              </a:lnTo>
              <a:lnTo>
                <a:pt x="2" y="15"/>
              </a:lnTo>
              <a:lnTo>
                <a:pt x="1" y="14"/>
              </a:lnTo>
              <a:lnTo>
                <a:pt x="1" y="13"/>
              </a:lnTo>
              <a:lnTo>
                <a:pt x="1" y="12"/>
              </a:lnTo>
              <a:lnTo>
                <a:pt x="1" y="11"/>
              </a:lnTo>
              <a:lnTo>
                <a:pt x="0" y="9"/>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447040</xdr:colOff>
      <xdr:row>26</xdr:row>
      <xdr:rowOff>19050</xdr:rowOff>
    </xdr:from>
    <xdr:to>
      <xdr:col>11</xdr:col>
      <xdr:colOff>182880</xdr:colOff>
      <xdr:row>27</xdr:row>
      <xdr:rowOff>142875</xdr:rowOff>
    </xdr:to>
    <xdr:sp>
      <xdr:nvSpPr>
        <xdr:cNvPr id="2185430" name="Freeform 195"/>
        <xdr:cNvSpPr/>
      </xdr:nvSpPr>
      <xdr:spPr>
        <a:xfrm>
          <a:off x="7183120" y="4095115"/>
          <a:ext cx="386080" cy="276225"/>
        </a:xfrm>
        <a:custGeom>
          <a:avLst/>
          <a:gdLst>
            <a:gd name="txL" fmla="*/ 0 w 38"/>
            <a:gd name="txT" fmla="*/ 0 h 29"/>
            <a:gd name="txR" fmla="*/ 38 w 38"/>
            <a:gd name="txB" fmla="*/ 29 h 29"/>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29">
              <a:moveTo>
                <a:pt x="0" y="1"/>
              </a:moveTo>
              <a:lnTo>
                <a:pt x="1" y="0"/>
              </a:lnTo>
              <a:lnTo>
                <a:pt x="2" y="0"/>
              </a:lnTo>
              <a:lnTo>
                <a:pt x="3" y="0"/>
              </a:lnTo>
              <a:lnTo>
                <a:pt x="4" y="1"/>
              </a:lnTo>
              <a:lnTo>
                <a:pt x="5" y="1"/>
              </a:lnTo>
              <a:lnTo>
                <a:pt x="6" y="2"/>
              </a:lnTo>
              <a:lnTo>
                <a:pt x="7" y="2"/>
              </a:lnTo>
              <a:lnTo>
                <a:pt x="8" y="2"/>
              </a:lnTo>
              <a:lnTo>
                <a:pt x="10" y="2"/>
              </a:lnTo>
              <a:lnTo>
                <a:pt x="12" y="3"/>
              </a:lnTo>
              <a:lnTo>
                <a:pt x="13" y="3"/>
              </a:lnTo>
              <a:lnTo>
                <a:pt x="14" y="3"/>
              </a:lnTo>
              <a:lnTo>
                <a:pt x="16" y="3"/>
              </a:lnTo>
              <a:lnTo>
                <a:pt x="18" y="3"/>
              </a:lnTo>
              <a:lnTo>
                <a:pt x="21" y="4"/>
              </a:lnTo>
              <a:lnTo>
                <a:pt x="22" y="4"/>
              </a:lnTo>
              <a:lnTo>
                <a:pt x="23" y="4"/>
              </a:lnTo>
              <a:lnTo>
                <a:pt x="24" y="4"/>
              </a:lnTo>
              <a:lnTo>
                <a:pt x="25" y="4"/>
              </a:lnTo>
              <a:lnTo>
                <a:pt x="26" y="5"/>
              </a:lnTo>
              <a:lnTo>
                <a:pt x="27" y="5"/>
              </a:lnTo>
              <a:lnTo>
                <a:pt x="28" y="5"/>
              </a:lnTo>
              <a:lnTo>
                <a:pt x="30" y="5"/>
              </a:lnTo>
              <a:lnTo>
                <a:pt x="31" y="5"/>
              </a:lnTo>
              <a:lnTo>
                <a:pt x="32" y="5"/>
              </a:lnTo>
              <a:lnTo>
                <a:pt x="33" y="6"/>
              </a:lnTo>
              <a:lnTo>
                <a:pt x="34" y="7"/>
              </a:lnTo>
              <a:lnTo>
                <a:pt x="35" y="8"/>
              </a:lnTo>
              <a:lnTo>
                <a:pt x="35" y="9"/>
              </a:lnTo>
              <a:lnTo>
                <a:pt x="36" y="9"/>
              </a:lnTo>
              <a:lnTo>
                <a:pt x="37" y="10"/>
              </a:lnTo>
              <a:lnTo>
                <a:pt x="37" y="11"/>
              </a:lnTo>
              <a:lnTo>
                <a:pt x="38" y="13"/>
              </a:lnTo>
              <a:lnTo>
                <a:pt x="37" y="14"/>
              </a:lnTo>
              <a:lnTo>
                <a:pt x="36" y="15"/>
              </a:lnTo>
              <a:lnTo>
                <a:pt x="37" y="15"/>
              </a:lnTo>
              <a:lnTo>
                <a:pt x="36" y="17"/>
              </a:lnTo>
              <a:lnTo>
                <a:pt x="36" y="16"/>
              </a:lnTo>
              <a:lnTo>
                <a:pt x="35" y="16"/>
              </a:lnTo>
              <a:lnTo>
                <a:pt x="35" y="17"/>
              </a:lnTo>
              <a:lnTo>
                <a:pt x="34" y="18"/>
              </a:lnTo>
              <a:lnTo>
                <a:pt x="34" y="19"/>
              </a:lnTo>
              <a:lnTo>
                <a:pt x="33" y="20"/>
              </a:lnTo>
              <a:lnTo>
                <a:pt x="32" y="21"/>
              </a:lnTo>
              <a:lnTo>
                <a:pt x="31" y="22"/>
              </a:lnTo>
              <a:lnTo>
                <a:pt x="30" y="23"/>
              </a:lnTo>
              <a:lnTo>
                <a:pt x="29" y="24"/>
              </a:lnTo>
              <a:lnTo>
                <a:pt x="28" y="25"/>
              </a:lnTo>
              <a:lnTo>
                <a:pt x="28" y="26"/>
              </a:lnTo>
              <a:lnTo>
                <a:pt x="26" y="26"/>
              </a:lnTo>
              <a:lnTo>
                <a:pt x="26" y="27"/>
              </a:lnTo>
              <a:lnTo>
                <a:pt x="25" y="28"/>
              </a:lnTo>
              <a:lnTo>
                <a:pt x="24" y="29"/>
              </a:lnTo>
              <a:lnTo>
                <a:pt x="23" y="29"/>
              </a:lnTo>
              <a:lnTo>
                <a:pt x="23" y="28"/>
              </a:lnTo>
              <a:lnTo>
                <a:pt x="22" y="27"/>
              </a:lnTo>
              <a:lnTo>
                <a:pt x="21" y="28"/>
              </a:lnTo>
              <a:lnTo>
                <a:pt x="20" y="28"/>
              </a:lnTo>
              <a:lnTo>
                <a:pt x="18" y="26"/>
              </a:lnTo>
              <a:lnTo>
                <a:pt x="18" y="25"/>
              </a:lnTo>
              <a:lnTo>
                <a:pt x="17" y="24"/>
              </a:lnTo>
              <a:lnTo>
                <a:pt x="16" y="24"/>
              </a:lnTo>
              <a:lnTo>
                <a:pt x="16" y="23"/>
              </a:lnTo>
              <a:lnTo>
                <a:pt x="15" y="22"/>
              </a:lnTo>
              <a:lnTo>
                <a:pt x="14" y="21"/>
              </a:lnTo>
              <a:lnTo>
                <a:pt x="14" y="20"/>
              </a:lnTo>
              <a:lnTo>
                <a:pt x="13" y="19"/>
              </a:lnTo>
              <a:lnTo>
                <a:pt x="13" y="18"/>
              </a:lnTo>
              <a:lnTo>
                <a:pt x="12" y="17"/>
              </a:lnTo>
              <a:lnTo>
                <a:pt x="11" y="16"/>
              </a:lnTo>
              <a:lnTo>
                <a:pt x="10" y="15"/>
              </a:lnTo>
              <a:lnTo>
                <a:pt x="9" y="14"/>
              </a:lnTo>
              <a:lnTo>
                <a:pt x="8" y="13"/>
              </a:lnTo>
              <a:lnTo>
                <a:pt x="8" y="12"/>
              </a:lnTo>
              <a:lnTo>
                <a:pt x="7" y="11"/>
              </a:lnTo>
              <a:lnTo>
                <a:pt x="6" y="10"/>
              </a:lnTo>
              <a:lnTo>
                <a:pt x="6" y="9"/>
              </a:lnTo>
              <a:lnTo>
                <a:pt x="5" y="8"/>
              </a:lnTo>
              <a:lnTo>
                <a:pt x="4" y="7"/>
              </a:lnTo>
              <a:lnTo>
                <a:pt x="4" y="6"/>
              </a:lnTo>
              <a:lnTo>
                <a:pt x="3" y="6"/>
              </a:lnTo>
              <a:lnTo>
                <a:pt x="3" y="5"/>
              </a:lnTo>
              <a:lnTo>
                <a:pt x="2" y="4"/>
              </a:lnTo>
              <a:lnTo>
                <a:pt x="1" y="3"/>
              </a:lnTo>
              <a:lnTo>
                <a:pt x="1" y="2"/>
              </a:lnTo>
              <a:lnTo>
                <a:pt x="0"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508000</xdr:colOff>
      <xdr:row>23</xdr:row>
      <xdr:rowOff>85725</xdr:rowOff>
    </xdr:from>
    <xdr:to>
      <xdr:col>11</xdr:col>
      <xdr:colOff>243840</xdr:colOff>
      <xdr:row>25</xdr:row>
      <xdr:rowOff>38100</xdr:rowOff>
    </xdr:to>
    <xdr:sp>
      <xdr:nvSpPr>
        <xdr:cNvPr id="2185431" name="Freeform 196"/>
        <xdr:cNvSpPr/>
      </xdr:nvSpPr>
      <xdr:spPr>
        <a:xfrm>
          <a:off x="7244080" y="3704590"/>
          <a:ext cx="386080" cy="257175"/>
        </a:xfrm>
        <a:custGeom>
          <a:avLst/>
          <a:gdLst>
            <a:gd name="txL" fmla="*/ 0 w 38"/>
            <a:gd name="txT" fmla="*/ 0 h 29"/>
            <a:gd name="txR" fmla="*/ 38 w 38"/>
            <a:gd name="txB" fmla="*/ 29 h 29"/>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29">
              <a:moveTo>
                <a:pt x="0" y="6"/>
              </a:moveTo>
              <a:lnTo>
                <a:pt x="1" y="5"/>
              </a:lnTo>
              <a:lnTo>
                <a:pt x="2" y="4"/>
              </a:lnTo>
              <a:lnTo>
                <a:pt x="3" y="3"/>
              </a:lnTo>
              <a:lnTo>
                <a:pt x="4" y="2"/>
              </a:lnTo>
              <a:lnTo>
                <a:pt x="5" y="1"/>
              </a:lnTo>
              <a:lnTo>
                <a:pt x="7" y="0"/>
              </a:lnTo>
              <a:lnTo>
                <a:pt x="8" y="0"/>
              </a:lnTo>
              <a:lnTo>
                <a:pt x="9" y="1"/>
              </a:lnTo>
              <a:lnTo>
                <a:pt x="10" y="1"/>
              </a:lnTo>
              <a:lnTo>
                <a:pt x="11" y="2"/>
              </a:lnTo>
              <a:lnTo>
                <a:pt x="11" y="3"/>
              </a:lnTo>
              <a:lnTo>
                <a:pt x="11" y="4"/>
              </a:lnTo>
              <a:lnTo>
                <a:pt x="12" y="5"/>
              </a:lnTo>
              <a:lnTo>
                <a:pt x="12" y="6"/>
              </a:lnTo>
              <a:lnTo>
                <a:pt x="13" y="7"/>
              </a:lnTo>
              <a:lnTo>
                <a:pt x="14" y="7"/>
              </a:lnTo>
              <a:lnTo>
                <a:pt x="15" y="7"/>
              </a:lnTo>
              <a:lnTo>
                <a:pt x="16" y="7"/>
              </a:lnTo>
              <a:lnTo>
                <a:pt x="17" y="7"/>
              </a:lnTo>
              <a:lnTo>
                <a:pt x="18" y="6"/>
              </a:lnTo>
              <a:lnTo>
                <a:pt x="19" y="6"/>
              </a:lnTo>
              <a:lnTo>
                <a:pt x="20" y="6"/>
              </a:lnTo>
              <a:lnTo>
                <a:pt x="21" y="5"/>
              </a:lnTo>
              <a:lnTo>
                <a:pt x="22" y="5"/>
              </a:lnTo>
              <a:lnTo>
                <a:pt x="22" y="6"/>
              </a:lnTo>
              <a:lnTo>
                <a:pt x="22" y="8"/>
              </a:lnTo>
              <a:lnTo>
                <a:pt x="23" y="9"/>
              </a:lnTo>
              <a:lnTo>
                <a:pt x="24" y="9"/>
              </a:lnTo>
              <a:lnTo>
                <a:pt x="26" y="9"/>
              </a:lnTo>
              <a:lnTo>
                <a:pt x="27" y="9"/>
              </a:lnTo>
              <a:lnTo>
                <a:pt x="28" y="9"/>
              </a:lnTo>
              <a:lnTo>
                <a:pt x="29" y="9"/>
              </a:lnTo>
              <a:lnTo>
                <a:pt x="30" y="9"/>
              </a:lnTo>
              <a:lnTo>
                <a:pt x="32" y="10"/>
              </a:lnTo>
              <a:lnTo>
                <a:pt x="33" y="10"/>
              </a:lnTo>
              <a:lnTo>
                <a:pt x="34" y="10"/>
              </a:lnTo>
              <a:lnTo>
                <a:pt x="36" y="10"/>
              </a:lnTo>
              <a:lnTo>
                <a:pt x="37" y="10"/>
              </a:lnTo>
              <a:lnTo>
                <a:pt x="37" y="12"/>
              </a:lnTo>
              <a:lnTo>
                <a:pt x="38" y="13"/>
              </a:lnTo>
              <a:lnTo>
                <a:pt x="36" y="13"/>
              </a:lnTo>
              <a:lnTo>
                <a:pt x="35" y="14"/>
              </a:lnTo>
              <a:lnTo>
                <a:pt x="33" y="14"/>
              </a:lnTo>
              <a:lnTo>
                <a:pt x="32" y="14"/>
              </a:lnTo>
              <a:lnTo>
                <a:pt x="31" y="15"/>
              </a:lnTo>
              <a:lnTo>
                <a:pt x="30" y="15"/>
              </a:lnTo>
              <a:lnTo>
                <a:pt x="27" y="16"/>
              </a:lnTo>
              <a:lnTo>
                <a:pt x="28" y="18"/>
              </a:lnTo>
              <a:lnTo>
                <a:pt x="27" y="19"/>
              </a:lnTo>
              <a:lnTo>
                <a:pt x="26" y="20"/>
              </a:lnTo>
              <a:lnTo>
                <a:pt x="23" y="22"/>
              </a:lnTo>
              <a:lnTo>
                <a:pt x="22" y="23"/>
              </a:lnTo>
              <a:lnTo>
                <a:pt x="21" y="24"/>
              </a:lnTo>
              <a:lnTo>
                <a:pt x="22" y="26"/>
              </a:lnTo>
              <a:lnTo>
                <a:pt x="22" y="27"/>
              </a:lnTo>
              <a:lnTo>
                <a:pt x="20" y="27"/>
              </a:lnTo>
              <a:lnTo>
                <a:pt x="19" y="28"/>
              </a:lnTo>
              <a:lnTo>
                <a:pt x="18" y="28"/>
              </a:lnTo>
              <a:lnTo>
                <a:pt x="17" y="28"/>
              </a:lnTo>
              <a:lnTo>
                <a:pt x="16" y="28"/>
              </a:lnTo>
              <a:lnTo>
                <a:pt x="15" y="28"/>
              </a:lnTo>
              <a:lnTo>
                <a:pt x="14" y="28"/>
              </a:lnTo>
              <a:lnTo>
                <a:pt x="13" y="28"/>
              </a:lnTo>
              <a:lnTo>
                <a:pt x="12" y="29"/>
              </a:lnTo>
              <a:lnTo>
                <a:pt x="11" y="29"/>
              </a:lnTo>
              <a:lnTo>
                <a:pt x="9" y="29"/>
              </a:lnTo>
              <a:lnTo>
                <a:pt x="8" y="29"/>
              </a:lnTo>
              <a:lnTo>
                <a:pt x="6" y="29"/>
              </a:lnTo>
              <a:lnTo>
                <a:pt x="5" y="28"/>
              </a:lnTo>
              <a:lnTo>
                <a:pt x="4" y="28"/>
              </a:lnTo>
              <a:lnTo>
                <a:pt x="3" y="28"/>
              </a:lnTo>
              <a:lnTo>
                <a:pt x="2" y="26"/>
              </a:lnTo>
              <a:lnTo>
                <a:pt x="3" y="26"/>
              </a:lnTo>
              <a:lnTo>
                <a:pt x="5" y="26"/>
              </a:lnTo>
              <a:lnTo>
                <a:pt x="6" y="25"/>
              </a:lnTo>
              <a:lnTo>
                <a:pt x="5" y="24"/>
              </a:lnTo>
              <a:lnTo>
                <a:pt x="5" y="23"/>
              </a:lnTo>
              <a:lnTo>
                <a:pt x="5" y="22"/>
              </a:lnTo>
              <a:lnTo>
                <a:pt x="5" y="21"/>
              </a:lnTo>
              <a:lnTo>
                <a:pt x="4" y="20"/>
              </a:lnTo>
              <a:lnTo>
                <a:pt x="4" y="18"/>
              </a:lnTo>
              <a:lnTo>
                <a:pt x="3" y="17"/>
              </a:lnTo>
              <a:lnTo>
                <a:pt x="3" y="16"/>
              </a:lnTo>
              <a:lnTo>
                <a:pt x="3" y="15"/>
              </a:lnTo>
              <a:lnTo>
                <a:pt x="2" y="14"/>
              </a:lnTo>
              <a:lnTo>
                <a:pt x="2" y="13"/>
              </a:lnTo>
              <a:lnTo>
                <a:pt x="3" y="13"/>
              </a:lnTo>
              <a:lnTo>
                <a:pt x="3" y="12"/>
              </a:lnTo>
              <a:lnTo>
                <a:pt x="3" y="11"/>
              </a:lnTo>
              <a:lnTo>
                <a:pt x="3" y="10"/>
              </a:lnTo>
              <a:lnTo>
                <a:pt x="4" y="9"/>
              </a:lnTo>
              <a:lnTo>
                <a:pt x="3" y="8"/>
              </a:lnTo>
              <a:lnTo>
                <a:pt x="2" y="7"/>
              </a:lnTo>
              <a:lnTo>
                <a:pt x="1" y="7"/>
              </a:lnTo>
              <a:lnTo>
                <a:pt x="0"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487680</xdr:colOff>
      <xdr:row>24</xdr:row>
      <xdr:rowOff>57150</xdr:rowOff>
    </xdr:from>
    <xdr:to>
      <xdr:col>11</xdr:col>
      <xdr:colOff>294640</xdr:colOff>
      <xdr:row>26</xdr:row>
      <xdr:rowOff>133350</xdr:rowOff>
    </xdr:to>
    <xdr:sp>
      <xdr:nvSpPr>
        <xdr:cNvPr id="2185432" name="Freeform 197"/>
        <xdr:cNvSpPr/>
      </xdr:nvSpPr>
      <xdr:spPr>
        <a:xfrm>
          <a:off x="7223760" y="3828415"/>
          <a:ext cx="457200" cy="381000"/>
        </a:xfrm>
        <a:custGeom>
          <a:avLst/>
          <a:gdLst>
            <a:gd name="txL" fmla="*/ 0 w 45"/>
            <a:gd name="txT" fmla="*/ 0 h 41"/>
            <a:gd name="txR" fmla="*/ 45 w 45"/>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5" h="41">
              <a:moveTo>
                <a:pt x="2" y="22"/>
              </a:moveTo>
              <a:lnTo>
                <a:pt x="2" y="21"/>
              </a:lnTo>
              <a:lnTo>
                <a:pt x="2" y="20"/>
              </a:lnTo>
              <a:lnTo>
                <a:pt x="3" y="19"/>
              </a:lnTo>
              <a:lnTo>
                <a:pt x="3" y="17"/>
              </a:lnTo>
              <a:lnTo>
                <a:pt x="3" y="16"/>
              </a:lnTo>
              <a:lnTo>
                <a:pt x="3" y="15"/>
              </a:lnTo>
              <a:lnTo>
                <a:pt x="3" y="14"/>
              </a:lnTo>
              <a:lnTo>
                <a:pt x="5" y="14"/>
              </a:lnTo>
              <a:lnTo>
                <a:pt x="6" y="14"/>
              </a:lnTo>
              <a:lnTo>
                <a:pt x="7" y="14"/>
              </a:lnTo>
              <a:lnTo>
                <a:pt x="8" y="15"/>
              </a:lnTo>
              <a:lnTo>
                <a:pt x="10" y="15"/>
              </a:lnTo>
              <a:lnTo>
                <a:pt x="11" y="15"/>
              </a:lnTo>
              <a:lnTo>
                <a:pt x="13" y="15"/>
              </a:lnTo>
              <a:lnTo>
                <a:pt x="14" y="15"/>
              </a:lnTo>
              <a:lnTo>
                <a:pt x="15" y="14"/>
              </a:lnTo>
              <a:lnTo>
                <a:pt x="16" y="14"/>
              </a:lnTo>
              <a:lnTo>
                <a:pt x="17" y="14"/>
              </a:lnTo>
              <a:lnTo>
                <a:pt x="18" y="14"/>
              </a:lnTo>
              <a:lnTo>
                <a:pt x="19" y="14"/>
              </a:lnTo>
              <a:lnTo>
                <a:pt x="20" y="14"/>
              </a:lnTo>
              <a:lnTo>
                <a:pt x="21" y="14"/>
              </a:lnTo>
              <a:lnTo>
                <a:pt x="22" y="13"/>
              </a:lnTo>
              <a:lnTo>
                <a:pt x="24" y="13"/>
              </a:lnTo>
              <a:lnTo>
                <a:pt x="24" y="12"/>
              </a:lnTo>
              <a:lnTo>
                <a:pt x="23" y="10"/>
              </a:lnTo>
              <a:lnTo>
                <a:pt x="24" y="9"/>
              </a:lnTo>
              <a:lnTo>
                <a:pt x="25" y="8"/>
              </a:lnTo>
              <a:lnTo>
                <a:pt x="28" y="6"/>
              </a:lnTo>
              <a:lnTo>
                <a:pt x="29" y="5"/>
              </a:lnTo>
              <a:lnTo>
                <a:pt x="30" y="4"/>
              </a:lnTo>
              <a:lnTo>
                <a:pt x="29" y="2"/>
              </a:lnTo>
              <a:lnTo>
                <a:pt x="32" y="1"/>
              </a:lnTo>
              <a:lnTo>
                <a:pt x="33" y="1"/>
              </a:lnTo>
              <a:lnTo>
                <a:pt x="34" y="0"/>
              </a:lnTo>
              <a:lnTo>
                <a:pt x="35" y="0"/>
              </a:lnTo>
              <a:lnTo>
                <a:pt x="37" y="1"/>
              </a:lnTo>
              <a:lnTo>
                <a:pt x="38" y="2"/>
              </a:lnTo>
              <a:lnTo>
                <a:pt x="39" y="3"/>
              </a:lnTo>
              <a:lnTo>
                <a:pt x="40" y="3"/>
              </a:lnTo>
              <a:lnTo>
                <a:pt x="41" y="3"/>
              </a:lnTo>
              <a:lnTo>
                <a:pt x="42" y="4"/>
              </a:lnTo>
              <a:lnTo>
                <a:pt x="43" y="5"/>
              </a:lnTo>
              <a:lnTo>
                <a:pt x="43" y="6"/>
              </a:lnTo>
              <a:lnTo>
                <a:pt x="43" y="7"/>
              </a:lnTo>
              <a:lnTo>
                <a:pt x="43" y="8"/>
              </a:lnTo>
              <a:lnTo>
                <a:pt x="44" y="9"/>
              </a:lnTo>
              <a:lnTo>
                <a:pt x="44" y="10"/>
              </a:lnTo>
              <a:lnTo>
                <a:pt x="44" y="12"/>
              </a:lnTo>
              <a:lnTo>
                <a:pt x="44" y="13"/>
              </a:lnTo>
              <a:lnTo>
                <a:pt x="44" y="14"/>
              </a:lnTo>
              <a:lnTo>
                <a:pt x="44" y="15"/>
              </a:lnTo>
              <a:lnTo>
                <a:pt x="45" y="16"/>
              </a:lnTo>
              <a:lnTo>
                <a:pt x="45" y="17"/>
              </a:lnTo>
              <a:lnTo>
                <a:pt x="45" y="18"/>
              </a:lnTo>
              <a:lnTo>
                <a:pt x="45" y="19"/>
              </a:lnTo>
              <a:lnTo>
                <a:pt x="45" y="20"/>
              </a:lnTo>
              <a:lnTo>
                <a:pt x="45" y="21"/>
              </a:lnTo>
              <a:lnTo>
                <a:pt x="44" y="22"/>
              </a:lnTo>
              <a:lnTo>
                <a:pt x="44" y="23"/>
              </a:lnTo>
              <a:lnTo>
                <a:pt x="44" y="24"/>
              </a:lnTo>
              <a:lnTo>
                <a:pt x="45" y="25"/>
              </a:lnTo>
              <a:lnTo>
                <a:pt x="44" y="26"/>
              </a:lnTo>
              <a:lnTo>
                <a:pt x="43" y="27"/>
              </a:lnTo>
              <a:lnTo>
                <a:pt x="42" y="27"/>
              </a:lnTo>
              <a:lnTo>
                <a:pt x="41" y="26"/>
              </a:lnTo>
              <a:lnTo>
                <a:pt x="40" y="26"/>
              </a:lnTo>
              <a:lnTo>
                <a:pt x="41" y="27"/>
              </a:lnTo>
              <a:lnTo>
                <a:pt x="42" y="28"/>
              </a:lnTo>
              <a:lnTo>
                <a:pt x="42" y="29"/>
              </a:lnTo>
              <a:lnTo>
                <a:pt x="41" y="30"/>
              </a:lnTo>
              <a:lnTo>
                <a:pt x="40" y="31"/>
              </a:lnTo>
              <a:lnTo>
                <a:pt x="39" y="32"/>
              </a:lnTo>
              <a:lnTo>
                <a:pt x="38" y="31"/>
              </a:lnTo>
              <a:lnTo>
                <a:pt x="38" y="32"/>
              </a:lnTo>
              <a:lnTo>
                <a:pt x="38" y="33"/>
              </a:lnTo>
              <a:lnTo>
                <a:pt x="37" y="34"/>
              </a:lnTo>
              <a:lnTo>
                <a:pt x="37" y="35"/>
              </a:lnTo>
              <a:lnTo>
                <a:pt x="36" y="37"/>
              </a:lnTo>
              <a:lnTo>
                <a:pt x="35" y="38"/>
              </a:lnTo>
              <a:lnTo>
                <a:pt x="34" y="37"/>
              </a:lnTo>
              <a:lnTo>
                <a:pt x="33" y="38"/>
              </a:lnTo>
              <a:lnTo>
                <a:pt x="33" y="39"/>
              </a:lnTo>
              <a:lnTo>
                <a:pt x="33" y="41"/>
              </a:lnTo>
              <a:lnTo>
                <a:pt x="33" y="40"/>
              </a:lnTo>
              <a:lnTo>
                <a:pt x="32" y="39"/>
              </a:lnTo>
              <a:lnTo>
                <a:pt x="31" y="39"/>
              </a:lnTo>
              <a:lnTo>
                <a:pt x="31" y="38"/>
              </a:lnTo>
              <a:lnTo>
                <a:pt x="30" y="37"/>
              </a:lnTo>
              <a:lnTo>
                <a:pt x="29" y="36"/>
              </a:lnTo>
              <a:lnTo>
                <a:pt x="28" y="35"/>
              </a:lnTo>
              <a:lnTo>
                <a:pt x="27" y="35"/>
              </a:lnTo>
              <a:lnTo>
                <a:pt x="26" y="35"/>
              </a:lnTo>
              <a:lnTo>
                <a:pt x="24" y="35"/>
              </a:lnTo>
              <a:lnTo>
                <a:pt x="23" y="35"/>
              </a:lnTo>
              <a:lnTo>
                <a:pt x="22" y="35"/>
              </a:lnTo>
              <a:lnTo>
                <a:pt x="21" y="34"/>
              </a:lnTo>
              <a:lnTo>
                <a:pt x="20" y="34"/>
              </a:lnTo>
              <a:lnTo>
                <a:pt x="19" y="34"/>
              </a:lnTo>
              <a:lnTo>
                <a:pt x="18" y="34"/>
              </a:lnTo>
              <a:lnTo>
                <a:pt x="17" y="34"/>
              </a:lnTo>
              <a:lnTo>
                <a:pt x="14" y="33"/>
              </a:lnTo>
              <a:lnTo>
                <a:pt x="12" y="33"/>
              </a:lnTo>
              <a:lnTo>
                <a:pt x="10" y="33"/>
              </a:lnTo>
              <a:lnTo>
                <a:pt x="9" y="33"/>
              </a:lnTo>
              <a:lnTo>
                <a:pt x="8" y="33"/>
              </a:lnTo>
              <a:lnTo>
                <a:pt x="6" y="32"/>
              </a:lnTo>
              <a:lnTo>
                <a:pt x="4" y="32"/>
              </a:lnTo>
              <a:lnTo>
                <a:pt x="5" y="31"/>
              </a:lnTo>
              <a:lnTo>
                <a:pt x="4" y="31"/>
              </a:lnTo>
              <a:lnTo>
                <a:pt x="3" y="30"/>
              </a:lnTo>
              <a:lnTo>
                <a:pt x="3" y="29"/>
              </a:lnTo>
              <a:lnTo>
                <a:pt x="3" y="28"/>
              </a:lnTo>
              <a:lnTo>
                <a:pt x="1" y="27"/>
              </a:lnTo>
              <a:lnTo>
                <a:pt x="0" y="27"/>
              </a:lnTo>
              <a:lnTo>
                <a:pt x="1" y="25"/>
              </a:lnTo>
              <a:lnTo>
                <a:pt x="2" y="24"/>
              </a:lnTo>
              <a:lnTo>
                <a:pt x="2"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233680</xdr:colOff>
      <xdr:row>23</xdr:row>
      <xdr:rowOff>95250</xdr:rowOff>
    </xdr:from>
    <xdr:to>
      <xdr:col>10</xdr:col>
      <xdr:colOff>568960</xdr:colOff>
      <xdr:row>25</xdr:row>
      <xdr:rowOff>28575</xdr:rowOff>
    </xdr:to>
    <xdr:sp>
      <xdr:nvSpPr>
        <xdr:cNvPr id="2185433" name="Freeform 198"/>
        <xdr:cNvSpPr/>
      </xdr:nvSpPr>
      <xdr:spPr>
        <a:xfrm>
          <a:off x="6969760" y="3714115"/>
          <a:ext cx="335280" cy="238125"/>
        </a:xfrm>
        <a:custGeom>
          <a:avLst/>
          <a:gdLst>
            <a:gd name="txL" fmla="*/ 0 w 33"/>
            <a:gd name="txT" fmla="*/ 0 h 27"/>
            <a:gd name="txR" fmla="*/ 33 w 33"/>
            <a:gd name="txB" fmla="*/ 27 h 27"/>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3" h="27">
              <a:moveTo>
                <a:pt x="2" y="5"/>
              </a:moveTo>
              <a:lnTo>
                <a:pt x="2" y="5"/>
              </a:lnTo>
              <a:lnTo>
                <a:pt x="3" y="4"/>
              </a:lnTo>
              <a:lnTo>
                <a:pt x="4" y="3"/>
              </a:lnTo>
              <a:lnTo>
                <a:pt x="6" y="2"/>
              </a:lnTo>
              <a:lnTo>
                <a:pt x="7" y="2"/>
              </a:lnTo>
              <a:lnTo>
                <a:pt x="8" y="1"/>
              </a:lnTo>
              <a:lnTo>
                <a:pt x="8" y="0"/>
              </a:lnTo>
              <a:lnTo>
                <a:pt x="9" y="1"/>
              </a:lnTo>
              <a:lnTo>
                <a:pt x="9" y="2"/>
              </a:lnTo>
              <a:lnTo>
                <a:pt x="9" y="3"/>
              </a:lnTo>
              <a:lnTo>
                <a:pt x="11" y="4"/>
              </a:lnTo>
              <a:lnTo>
                <a:pt x="12" y="4"/>
              </a:lnTo>
              <a:lnTo>
                <a:pt x="13" y="5"/>
              </a:lnTo>
              <a:lnTo>
                <a:pt x="14" y="5"/>
              </a:lnTo>
              <a:lnTo>
                <a:pt x="15" y="6"/>
              </a:lnTo>
              <a:lnTo>
                <a:pt x="16" y="7"/>
              </a:lnTo>
              <a:lnTo>
                <a:pt x="17" y="8"/>
              </a:lnTo>
              <a:lnTo>
                <a:pt x="18" y="9"/>
              </a:lnTo>
              <a:lnTo>
                <a:pt x="19" y="8"/>
              </a:lnTo>
              <a:lnTo>
                <a:pt x="20" y="7"/>
              </a:lnTo>
              <a:lnTo>
                <a:pt x="21" y="7"/>
              </a:lnTo>
              <a:lnTo>
                <a:pt x="22" y="7"/>
              </a:lnTo>
              <a:lnTo>
                <a:pt x="23" y="6"/>
              </a:lnTo>
              <a:lnTo>
                <a:pt x="24" y="6"/>
              </a:lnTo>
              <a:lnTo>
                <a:pt x="25" y="5"/>
              </a:lnTo>
              <a:lnTo>
                <a:pt x="27" y="5"/>
              </a:lnTo>
              <a:lnTo>
                <a:pt x="28" y="6"/>
              </a:lnTo>
              <a:lnTo>
                <a:pt x="29" y="6"/>
              </a:lnTo>
              <a:lnTo>
                <a:pt x="30" y="7"/>
              </a:lnTo>
              <a:lnTo>
                <a:pt x="31" y="8"/>
              </a:lnTo>
              <a:lnTo>
                <a:pt x="30" y="9"/>
              </a:lnTo>
              <a:lnTo>
                <a:pt x="30" y="10"/>
              </a:lnTo>
              <a:lnTo>
                <a:pt x="30" y="11"/>
              </a:lnTo>
              <a:lnTo>
                <a:pt x="30" y="12"/>
              </a:lnTo>
              <a:lnTo>
                <a:pt x="29" y="12"/>
              </a:lnTo>
              <a:lnTo>
                <a:pt x="29" y="13"/>
              </a:lnTo>
              <a:lnTo>
                <a:pt x="30" y="14"/>
              </a:lnTo>
              <a:lnTo>
                <a:pt x="30" y="15"/>
              </a:lnTo>
              <a:lnTo>
                <a:pt x="30" y="16"/>
              </a:lnTo>
              <a:lnTo>
                <a:pt x="31" y="17"/>
              </a:lnTo>
              <a:lnTo>
                <a:pt x="31" y="19"/>
              </a:lnTo>
              <a:lnTo>
                <a:pt x="32" y="20"/>
              </a:lnTo>
              <a:lnTo>
                <a:pt x="32" y="21"/>
              </a:lnTo>
              <a:lnTo>
                <a:pt x="32" y="22"/>
              </a:lnTo>
              <a:lnTo>
                <a:pt x="32" y="23"/>
              </a:lnTo>
              <a:lnTo>
                <a:pt x="33" y="24"/>
              </a:lnTo>
              <a:lnTo>
                <a:pt x="32" y="25"/>
              </a:lnTo>
              <a:lnTo>
                <a:pt x="30" y="25"/>
              </a:lnTo>
              <a:lnTo>
                <a:pt x="29" y="25"/>
              </a:lnTo>
              <a:lnTo>
                <a:pt x="30" y="27"/>
              </a:lnTo>
              <a:lnTo>
                <a:pt x="28" y="27"/>
              </a:lnTo>
              <a:lnTo>
                <a:pt x="26" y="27"/>
              </a:lnTo>
              <a:lnTo>
                <a:pt x="25" y="26"/>
              </a:lnTo>
              <a:lnTo>
                <a:pt x="24" y="26"/>
              </a:lnTo>
              <a:lnTo>
                <a:pt x="23" y="25"/>
              </a:lnTo>
              <a:lnTo>
                <a:pt x="22" y="25"/>
              </a:lnTo>
              <a:lnTo>
                <a:pt x="21" y="25"/>
              </a:lnTo>
              <a:lnTo>
                <a:pt x="20" y="25"/>
              </a:lnTo>
              <a:lnTo>
                <a:pt x="19" y="25"/>
              </a:lnTo>
              <a:lnTo>
                <a:pt x="18" y="25"/>
              </a:lnTo>
              <a:lnTo>
                <a:pt x="17" y="24"/>
              </a:lnTo>
              <a:lnTo>
                <a:pt x="17" y="23"/>
              </a:lnTo>
              <a:lnTo>
                <a:pt x="15" y="23"/>
              </a:lnTo>
              <a:lnTo>
                <a:pt x="15" y="24"/>
              </a:lnTo>
              <a:lnTo>
                <a:pt x="15" y="25"/>
              </a:lnTo>
              <a:lnTo>
                <a:pt x="14" y="25"/>
              </a:lnTo>
              <a:lnTo>
                <a:pt x="12" y="25"/>
              </a:lnTo>
              <a:lnTo>
                <a:pt x="11" y="25"/>
              </a:lnTo>
              <a:lnTo>
                <a:pt x="10" y="25"/>
              </a:lnTo>
              <a:lnTo>
                <a:pt x="9" y="25"/>
              </a:lnTo>
              <a:lnTo>
                <a:pt x="8" y="24"/>
              </a:lnTo>
              <a:lnTo>
                <a:pt x="6" y="24"/>
              </a:lnTo>
              <a:lnTo>
                <a:pt x="6" y="23"/>
              </a:lnTo>
              <a:lnTo>
                <a:pt x="6" y="22"/>
              </a:lnTo>
              <a:lnTo>
                <a:pt x="6" y="20"/>
              </a:lnTo>
              <a:lnTo>
                <a:pt x="6" y="18"/>
              </a:lnTo>
              <a:lnTo>
                <a:pt x="6" y="17"/>
              </a:lnTo>
              <a:lnTo>
                <a:pt x="6" y="16"/>
              </a:lnTo>
              <a:lnTo>
                <a:pt x="6" y="15"/>
              </a:lnTo>
              <a:lnTo>
                <a:pt x="6" y="14"/>
              </a:lnTo>
              <a:lnTo>
                <a:pt x="5" y="14"/>
              </a:lnTo>
              <a:lnTo>
                <a:pt x="4" y="15"/>
              </a:lnTo>
              <a:lnTo>
                <a:pt x="3" y="15"/>
              </a:lnTo>
              <a:lnTo>
                <a:pt x="2" y="14"/>
              </a:lnTo>
              <a:lnTo>
                <a:pt x="1" y="13"/>
              </a:lnTo>
              <a:lnTo>
                <a:pt x="1" y="12"/>
              </a:lnTo>
              <a:lnTo>
                <a:pt x="1" y="10"/>
              </a:lnTo>
              <a:lnTo>
                <a:pt x="0" y="9"/>
              </a:lnTo>
              <a:lnTo>
                <a:pt x="0" y="8"/>
              </a:lnTo>
              <a:lnTo>
                <a:pt x="1" y="7"/>
              </a:lnTo>
              <a:lnTo>
                <a:pt x="1" y="6"/>
              </a:lnTo>
              <a:lnTo>
                <a:pt x="2"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121920</xdr:colOff>
      <xdr:row>20</xdr:row>
      <xdr:rowOff>47625</xdr:rowOff>
    </xdr:from>
    <xdr:to>
      <xdr:col>11</xdr:col>
      <xdr:colOff>314960</xdr:colOff>
      <xdr:row>22</xdr:row>
      <xdr:rowOff>57150</xdr:rowOff>
    </xdr:to>
    <xdr:sp>
      <xdr:nvSpPr>
        <xdr:cNvPr id="2185434" name="Freeform 199"/>
        <xdr:cNvSpPr/>
      </xdr:nvSpPr>
      <xdr:spPr>
        <a:xfrm>
          <a:off x="7508240" y="3209290"/>
          <a:ext cx="193040" cy="314325"/>
        </a:xfrm>
        <a:custGeom>
          <a:avLst/>
          <a:gdLst>
            <a:gd name="txL" fmla="*/ 0 w 19"/>
            <a:gd name="txT" fmla="*/ 0 h 35"/>
            <a:gd name="txR" fmla="*/ 19 w 19"/>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9" h="35">
              <a:moveTo>
                <a:pt x="0" y="5"/>
              </a:moveTo>
              <a:lnTo>
                <a:pt x="1" y="4"/>
              </a:lnTo>
              <a:lnTo>
                <a:pt x="2" y="4"/>
              </a:lnTo>
              <a:lnTo>
                <a:pt x="3" y="3"/>
              </a:lnTo>
              <a:lnTo>
                <a:pt x="4" y="2"/>
              </a:lnTo>
              <a:lnTo>
                <a:pt x="4" y="1"/>
              </a:lnTo>
              <a:lnTo>
                <a:pt x="6" y="0"/>
              </a:lnTo>
              <a:lnTo>
                <a:pt x="9" y="2"/>
              </a:lnTo>
              <a:lnTo>
                <a:pt x="10" y="3"/>
              </a:lnTo>
              <a:lnTo>
                <a:pt x="11" y="4"/>
              </a:lnTo>
              <a:lnTo>
                <a:pt x="12" y="5"/>
              </a:lnTo>
              <a:lnTo>
                <a:pt x="12" y="6"/>
              </a:lnTo>
              <a:lnTo>
                <a:pt x="12" y="7"/>
              </a:lnTo>
              <a:lnTo>
                <a:pt x="11" y="8"/>
              </a:lnTo>
              <a:lnTo>
                <a:pt x="11" y="9"/>
              </a:lnTo>
              <a:lnTo>
                <a:pt x="11" y="10"/>
              </a:lnTo>
              <a:lnTo>
                <a:pt x="11" y="11"/>
              </a:lnTo>
              <a:lnTo>
                <a:pt x="10" y="12"/>
              </a:lnTo>
              <a:lnTo>
                <a:pt x="11" y="13"/>
              </a:lnTo>
              <a:lnTo>
                <a:pt x="12" y="13"/>
              </a:lnTo>
              <a:lnTo>
                <a:pt x="13" y="13"/>
              </a:lnTo>
              <a:lnTo>
                <a:pt x="13" y="14"/>
              </a:lnTo>
              <a:lnTo>
                <a:pt x="13" y="15"/>
              </a:lnTo>
              <a:lnTo>
                <a:pt x="13" y="17"/>
              </a:lnTo>
              <a:lnTo>
                <a:pt x="13" y="18"/>
              </a:lnTo>
              <a:lnTo>
                <a:pt x="13" y="19"/>
              </a:lnTo>
              <a:lnTo>
                <a:pt x="13" y="20"/>
              </a:lnTo>
              <a:lnTo>
                <a:pt x="13" y="21"/>
              </a:lnTo>
              <a:lnTo>
                <a:pt x="13" y="22"/>
              </a:lnTo>
              <a:lnTo>
                <a:pt x="14" y="22"/>
              </a:lnTo>
              <a:lnTo>
                <a:pt x="15" y="23"/>
              </a:lnTo>
              <a:lnTo>
                <a:pt x="15" y="24"/>
              </a:lnTo>
              <a:lnTo>
                <a:pt x="15" y="25"/>
              </a:lnTo>
              <a:lnTo>
                <a:pt x="16" y="26"/>
              </a:lnTo>
              <a:lnTo>
                <a:pt x="17" y="26"/>
              </a:lnTo>
              <a:lnTo>
                <a:pt x="17" y="25"/>
              </a:lnTo>
              <a:lnTo>
                <a:pt x="18" y="24"/>
              </a:lnTo>
              <a:lnTo>
                <a:pt x="19" y="25"/>
              </a:lnTo>
              <a:lnTo>
                <a:pt x="19" y="26"/>
              </a:lnTo>
              <a:lnTo>
                <a:pt x="19" y="27"/>
              </a:lnTo>
              <a:lnTo>
                <a:pt x="19" y="29"/>
              </a:lnTo>
              <a:lnTo>
                <a:pt x="19" y="31"/>
              </a:lnTo>
              <a:lnTo>
                <a:pt x="18" y="32"/>
              </a:lnTo>
              <a:lnTo>
                <a:pt x="18" y="33"/>
              </a:lnTo>
              <a:lnTo>
                <a:pt x="17" y="34"/>
              </a:lnTo>
              <a:lnTo>
                <a:pt x="16" y="35"/>
              </a:lnTo>
              <a:lnTo>
                <a:pt x="14" y="34"/>
              </a:lnTo>
              <a:lnTo>
                <a:pt x="13" y="34"/>
              </a:lnTo>
              <a:lnTo>
                <a:pt x="12" y="34"/>
              </a:lnTo>
              <a:lnTo>
                <a:pt x="11" y="34"/>
              </a:lnTo>
              <a:lnTo>
                <a:pt x="10" y="33"/>
              </a:lnTo>
              <a:lnTo>
                <a:pt x="9" y="33"/>
              </a:lnTo>
              <a:lnTo>
                <a:pt x="8" y="33"/>
              </a:lnTo>
              <a:lnTo>
                <a:pt x="7" y="33"/>
              </a:lnTo>
              <a:lnTo>
                <a:pt x="6" y="33"/>
              </a:lnTo>
              <a:lnTo>
                <a:pt x="5" y="32"/>
              </a:lnTo>
              <a:lnTo>
                <a:pt x="4" y="32"/>
              </a:lnTo>
              <a:lnTo>
                <a:pt x="2" y="32"/>
              </a:lnTo>
              <a:lnTo>
                <a:pt x="1" y="32"/>
              </a:lnTo>
              <a:lnTo>
                <a:pt x="1" y="31"/>
              </a:lnTo>
              <a:lnTo>
                <a:pt x="1" y="30"/>
              </a:lnTo>
              <a:lnTo>
                <a:pt x="0" y="29"/>
              </a:lnTo>
              <a:lnTo>
                <a:pt x="0" y="28"/>
              </a:lnTo>
              <a:lnTo>
                <a:pt x="0" y="27"/>
              </a:lnTo>
              <a:lnTo>
                <a:pt x="1" y="26"/>
              </a:lnTo>
              <a:lnTo>
                <a:pt x="1" y="25"/>
              </a:lnTo>
              <a:lnTo>
                <a:pt x="1" y="24"/>
              </a:lnTo>
              <a:lnTo>
                <a:pt x="1" y="23"/>
              </a:lnTo>
              <a:lnTo>
                <a:pt x="1" y="21"/>
              </a:lnTo>
              <a:lnTo>
                <a:pt x="0" y="20"/>
              </a:lnTo>
              <a:lnTo>
                <a:pt x="0" y="19"/>
              </a:lnTo>
              <a:lnTo>
                <a:pt x="0" y="18"/>
              </a:lnTo>
              <a:lnTo>
                <a:pt x="0" y="16"/>
              </a:lnTo>
              <a:lnTo>
                <a:pt x="1" y="17"/>
              </a:lnTo>
              <a:lnTo>
                <a:pt x="2" y="17"/>
              </a:lnTo>
              <a:lnTo>
                <a:pt x="3" y="16"/>
              </a:lnTo>
              <a:lnTo>
                <a:pt x="5" y="16"/>
              </a:lnTo>
              <a:lnTo>
                <a:pt x="5" y="15"/>
              </a:lnTo>
              <a:lnTo>
                <a:pt x="5" y="13"/>
              </a:lnTo>
              <a:lnTo>
                <a:pt x="5" y="12"/>
              </a:lnTo>
              <a:lnTo>
                <a:pt x="5" y="11"/>
              </a:lnTo>
              <a:lnTo>
                <a:pt x="5" y="9"/>
              </a:lnTo>
              <a:lnTo>
                <a:pt x="4" y="10"/>
              </a:lnTo>
              <a:lnTo>
                <a:pt x="3" y="9"/>
              </a:lnTo>
              <a:lnTo>
                <a:pt x="3" y="8"/>
              </a:lnTo>
              <a:lnTo>
                <a:pt x="1" y="6"/>
              </a:lnTo>
              <a:lnTo>
                <a:pt x="0"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375920</xdr:colOff>
      <xdr:row>21</xdr:row>
      <xdr:rowOff>133350</xdr:rowOff>
    </xdr:from>
    <xdr:to>
      <xdr:col>10</xdr:col>
      <xdr:colOff>142240</xdr:colOff>
      <xdr:row>23</xdr:row>
      <xdr:rowOff>104775</xdr:rowOff>
    </xdr:to>
    <xdr:sp>
      <xdr:nvSpPr>
        <xdr:cNvPr id="2185435" name="Freeform 200"/>
        <xdr:cNvSpPr/>
      </xdr:nvSpPr>
      <xdr:spPr>
        <a:xfrm>
          <a:off x="6461760" y="3447415"/>
          <a:ext cx="416560" cy="276225"/>
        </a:xfrm>
        <a:custGeom>
          <a:avLst/>
          <a:gdLst>
            <a:gd name="txL" fmla="*/ 0 w 41"/>
            <a:gd name="txT" fmla="*/ 0 h 31"/>
            <a:gd name="txR" fmla="*/ 41 w 41"/>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31">
              <a:moveTo>
                <a:pt x="4" y="1"/>
              </a:moveTo>
              <a:lnTo>
                <a:pt x="5" y="1"/>
              </a:lnTo>
              <a:lnTo>
                <a:pt x="6" y="2"/>
              </a:lnTo>
              <a:lnTo>
                <a:pt x="7" y="3"/>
              </a:lnTo>
              <a:lnTo>
                <a:pt x="8" y="3"/>
              </a:lnTo>
              <a:lnTo>
                <a:pt x="9" y="3"/>
              </a:lnTo>
              <a:lnTo>
                <a:pt x="11" y="3"/>
              </a:lnTo>
              <a:lnTo>
                <a:pt x="12" y="4"/>
              </a:lnTo>
              <a:lnTo>
                <a:pt x="14" y="4"/>
              </a:lnTo>
              <a:lnTo>
                <a:pt x="15" y="3"/>
              </a:lnTo>
              <a:lnTo>
                <a:pt x="17" y="3"/>
              </a:lnTo>
              <a:lnTo>
                <a:pt x="18" y="3"/>
              </a:lnTo>
              <a:lnTo>
                <a:pt x="21" y="2"/>
              </a:lnTo>
              <a:lnTo>
                <a:pt x="22" y="1"/>
              </a:lnTo>
              <a:lnTo>
                <a:pt x="23" y="4"/>
              </a:lnTo>
              <a:lnTo>
                <a:pt x="24" y="5"/>
              </a:lnTo>
              <a:lnTo>
                <a:pt x="24" y="6"/>
              </a:lnTo>
              <a:lnTo>
                <a:pt x="25" y="7"/>
              </a:lnTo>
              <a:lnTo>
                <a:pt x="25" y="8"/>
              </a:lnTo>
              <a:lnTo>
                <a:pt x="27" y="8"/>
              </a:lnTo>
              <a:lnTo>
                <a:pt x="28" y="8"/>
              </a:lnTo>
              <a:lnTo>
                <a:pt x="29" y="7"/>
              </a:lnTo>
              <a:lnTo>
                <a:pt x="30" y="8"/>
              </a:lnTo>
              <a:lnTo>
                <a:pt x="30" y="9"/>
              </a:lnTo>
              <a:lnTo>
                <a:pt x="31" y="9"/>
              </a:lnTo>
              <a:lnTo>
                <a:pt x="32" y="10"/>
              </a:lnTo>
              <a:lnTo>
                <a:pt x="33" y="11"/>
              </a:lnTo>
              <a:lnTo>
                <a:pt x="34" y="12"/>
              </a:lnTo>
              <a:lnTo>
                <a:pt x="35" y="13"/>
              </a:lnTo>
              <a:lnTo>
                <a:pt x="35" y="14"/>
              </a:lnTo>
              <a:lnTo>
                <a:pt x="36" y="16"/>
              </a:lnTo>
              <a:lnTo>
                <a:pt x="37" y="17"/>
              </a:lnTo>
              <a:lnTo>
                <a:pt x="38" y="18"/>
              </a:lnTo>
              <a:lnTo>
                <a:pt x="39" y="19"/>
              </a:lnTo>
              <a:lnTo>
                <a:pt x="40" y="21"/>
              </a:lnTo>
              <a:lnTo>
                <a:pt x="41" y="22"/>
              </a:lnTo>
              <a:lnTo>
                <a:pt x="39" y="22"/>
              </a:lnTo>
              <a:lnTo>
                <a:pt x="38" y="22"/>
              </a:lnTo>
              <a:lnTo>
                <a:pt x="37" y="22"/>
              </a:lnTo>
              <a:lnTo>
                <a:pt x="36" y="23"/>
              </a:lnTo>
              <a:lnTo>
                <a:pt x="33" y="23"/>
              </a:lnTo>
              <a:lnTo>
                <a:pt x="32" y="23"/>
              </a:lnTo>
              <a:lnTo>
                <a:pt x="29" y="24"/>
              </a:lnTo>
              <a:lnTo>
                <a:pt x="28" y="24"/>
              </a:lnTo>
              <a:lnTo>
                <a:pt x="27" y="24"/>
              </a:lnTo>
              <a:lnTo>
                <a:pt x="26" y="24"/>
              </a:lnTo>
              <a:lnTo>
                <a:pt x="25" y="24"/>
              </a:lnTo>
              <a:lnTo>
                <a:pt x="22" y="23"/>
              </a:lnTo>
              <a:lnTo>
                <a:pt x="21" y="23"/>
              </a:lnTo>
              <a:lnTo>
                <a:pt x="20" y="23"/>
              </a:lnTo>
              <a:lnTo>
                <a:pt x="19" y="23"/>
              </a:lnTo>
              <a:lnTo>
                <a:pt x="18" y="23"/>
              </a:lnTo>
              <a:lnTo>
                <a:pt x="17" y="23"/>
              </a:lnTo>
              <a:lnTo>
                <a:pt x="15" y="24"/>
              </a:lnTo>
              <a:lnTo>
                <a:pt x="14" y="24"/>
              </a:lnTo>
              <a:lnTo>
                <a:pt x="13" y="24"/>
              </a:lnTo>
              <a:lnTo>
                <a:pt x="12" y="25"/>
              </a:lnTo>
              <a:lnTo>
                <a:pt x="13" y="26"/>
              </a:lnTo>
              <a:lnTo>
                <a:pt x="13" y="27"/>
              </a:lnTo>
              <a:lnTo>
                <a:pt x="14" y="28"/>
              </a:lnTo>
              <a:lnTo>
                <a:pt x="15" y="29"/>
              </a:lnTo>
              <a:lnTo>
                <a:pt x="13" y="31"/>
              </a:lnTo>
              <a:lnTo>
                <a:pt x="12" y="30"/>
              </a:lnTo>
              <a:lnTo>
                <a:pt x="11" y="30"/>
              </a:lnTo>
              <a:lnTo>
                <a:pt x="10" y="29"/>
              </a:lnTo>
              <a:lnTo>
                <a:pt x="9" y="29"/>
              </a:lnTo>
              <a:lnTo>
                <a:pt x="8" y="28"/>
              </a:lnTo>
              <a:lnTo>
                <a:pt x="9" y="27"/>
              </a:lnTo>
              <a:lnTo>
                <a:pt x="8" y="26"/>
              </a:lnTo>
              <a:lnTo>
                <a:pt x="8" y="25"/>
              </a:lnTo>
              <a:lnTo>
                <a:pt x="7" y="24"/>
              </a:lnTo>
              <a:lnTo>
                <a:pt x="7" y="23"/>
              </a:lnTo>
              <a:lnTo>
                <a:pt x="6" y="22"/>
              </a:lnTo>
              <a:lnTo>
                <a:pt x="5" y="21"/>
              </a:lnTo>
              <a:lnTo>
                <a:pt x="4" y="21"/>
              </a:lnTo>
              <a:lnTo>
                <a:pt x="5" y="19"/>
              </a:lnTo>
              <a:lnTo>
                <a:pt x="6" y="19"/>
              </a:lnTo>
              <a:lnTo>
                <a:pt x="6" y="18"/>
              </a:lnTo>
              <a:lnTo>
                <a:pt x="6" y="17"/>
              </a:lnTo>
              <a:lnTo>
                <a:pt x="7" y="16"/>
              </a:lnTo>
              <a:lnTo>
                <a:pt x="8" y="15"/>
              </a:lnTo>
              <a:lnTo>
                <a:pt x="8" y="14"/>
              </a:lnTo>
              <a:lnTo>
                <a:pt x="8" y="13"/>
              </a:lnTo>
              <a:lnTo>
                <a:pt x="8" y="12"/>
              </a:lnTo>
              <a:lnTo>
                <a:pt x="9" y="11"/>
              </a:lnTo>
              <a:lnTo>
                <a:pt x="10" y="10"/>
              </a:lnTo>
              <a:lnTo>
                <a:pt x="9" y="10"/>
              </a:lnTo>
              <a:lnTo>
                <a:pt x="8" y="10"/>
              </a:lnTo>
              <a:lnTo>
                <a:pt x="6" y="11"/>
              </a:lnTo>
              <a:lnTo>
                <a:pt x="6" y="12"/>
              </a:lnTo>
              <a:lnTo>
                <a:pt x="4" y="12"/>
              </a:lnTo>
              <a:lnTo>
                <a:pt x="4" y="10"/>
              </a:lnTo>
              <a:lnTo>
                <a:pt x="2" y="10"/>
              </a:lnTo>
              <a:lnTo>
                <a:pt x="1" y="9"/>
              </a:lnTo>
              <a:lnTo>
                <a:pt x="0" y="9"/>
              </a:lnTo>
              <a:lnTo>
                <a:pt x="1" y="8"/>
              </a:lnTo>
              <a:lnTo>
                <a:pt x="1" y="7"/>
              </a:lnTo>
              <a:lnTo>
                <a:pt x="1" y="5"/>
              </a:lnTo>
              <a:lnTo>
                <a:pt x="1" y="4"/>
              </a:lnTo>
              <a:lnTo>
                <a:pt x="1" y="3"/>
              </a:lnTo>
              <a:lnTo>
                <a:pt x="2" y="2"/>
              </a:lnTo>
              <a:lnTo>
                <a:pt x="2" y="1"/>
              </a:lnTo>
              <a:lnTo>
                <a:pt x="3" y="0"/>
              </a:lnTo>
              <a:lnTo>
                <a:pt x="4"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254000</xdr:colOff>
      <xdr:row>22</xdr:row>
      <xdr:rowOff>66675</xdr:rowOff>
    </xdr:from>
    <xdr:to>
      <xdr:col>10</xdr:col>
      <xdr:colOff>589280</xdr:colOff>
      <xdr:row>24</xdr:row>
      <xdr:rowOff>19050</xdr:rowOff>
    </xdr:to>
    <xdr:sp>
      <xdr:nvSpPr>
        <xdr:cNvPr id="2185436" name="Freeform 201"/>
        <xdr:cNvSpPr/>
      </xdr:nvSpPr>
      <xdr:spPr>
        <a:xfrm>
          <a:off x="6990080" y="3533140"/>
          <a:ext cx="335280" cy="257175"/>
        </a:xfrm>
        <a:custGeom>
          <a:avLst/>
          <a:gdLst>
            <a:gd name="txL" fmla="*/ 0 w 33"/>
            <a:gd name="txT" fmla="*/ 0 h 29"/>
            <a:gd name="txR" fmla="*/ 33 w 33"/>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29">
              <a:moveTo>
                <a:pt x="26" y="6"/>
              </a:moveTo>
              <a:lnTo>
                <a:pt x="26" y="7"/>
              </a:lnTo>
              <a:lnTo>
                <a:pt x="26" y="8"/>
              </a:lnTo>
              <a:lnTo>
                <a:pt x="25" y="9"/>
              </a:lnTo>
              <a:lnTo>
                <a:pt x="25" y="10"/>
              </a:lnTo>
              <a:lnTo>
                <a:pt x="26" y="11"/>
              </a:lnTo>
              <a:lnTo>
                <a:pt x="26" y="12"/>
              </a:lnTo>
              <a:lnTo>
                <a:pt x="27" y="12"/>
              </a:lnTo>
              <a:lnTo>
                <a:pt x="29" y="13"/>
              </a:lnTo>
              <a:lnTo>
                <a:pt x="30" y="13"/>
              </a:lnTo>
              <a:lnTo>
                <a:pt x="31" y="13"/>
              </a:lnTo>
              <a:lnTo>
                <a:pt x="33" y="14"/>
              </a:lnTo>
              <a:lnTo>
                <a:pt x="33" y="16"/>
              </a:lnTo>
              <a:lnTo>
                <a:pt x="33" y="17"/>
              </a:lnTo>
              <a:lnTo>
                <a:pt x="32" y="19"/>
              </a:lnTo>
              <a:lnTo>
                <a:pt x="30" y="20"/>
              </a:lnTo>
              <a:lnTo>
                <a:pt x="29" y="21"/>
              </a:lnTo>
              <a:lnTo>
                <a:pt x="28" y="22"/>
              </a:lnTo>
              <a:lnTo>
                <a:pt x="27" y="23"/>
              </a:lnTo>
              <a:lnTo>
                <a:pt x="26" y="24"/>
              </a:lnTo>
              <a:lnTo>
                <a:pt x="25" y="25"/>
              </a:lnTo>
              <a:lnTo>
                <a:pt x="23" y="25"/>
              </a:lnTo>
              <a:lnTo>
                <a:pt x="22" y="26"/>
              </a:lnTo>
              <a:lnTo>
                <a:pt x="21" y="26"/>
              </a:lnTo>
              <a:lnTo>
                <a:pt x="20" y="27"/>
              </a:lnTo>
              <a:lnTo>
                <a:pt x="19" y="27"/>
              </a:lnTo>
              <a:lnTo>
                <a:pt x="18" y="27"/>
              </a:lnTo>
              <a:lnTo>
                <a:pt x="17" y="28"/>
              </a:lnTo>
              <a:lnTo>
                <a:pt x="16" y="29"/>
              </a:lnTo>
              <a:lnTo>
                <a:pt x="15" y="28"/>
              </a:lnTo>
              <a:lnTo>
                <a:pt x="14" y="27"/>
              </a:lnTo>
              <a:lnTo>
                <a:pt x="13" y="26"/>
              </a:lnTo>
              <a:lnTo>
                <a:pt x="12" y="25"/>
              </a:lnTo>
              <a:lnTo>
                <a:pt x="11" y="25"/>
              </a:lnTo>
              <a:lnTo>
                <a:pt x="10" y="24"/>
              </a:lnTo>
              <a:lnTo>
                <a:pt x="9" y="24"/>
              </a:lnTo>
              <a:lnTo>
                <a:pt x="7" y="23"/>
              </a:lnTo>
              <a:lnTo>
                <a:pt x="7" y="22"/>
              </a:lnTo>
              <a:lnTo>
                <a:pt x="7" y="21"/>
              </a:lnTo>
              <a:lnTo>
                <a:pt x="6" y="20"/>
              </a:lnTo>
              <a:lnTo>
                <a:pt x="6" y="19"/>
              </a:lnTo>
              <a:lnTo>
                <a:pt x="5" y="18"/>
              </a:lnTo>
              <a:lnTo>
                <a:pt x="5" y="17"/>
              </a:lnTo>
              <a:lnTo>
                <a:pt x="5" y="16"/>
              </a:lnTo>
              <a:lnTo>
                <a:pt x="4" y="15"/>
              </a:lnTo>
              <a:lnTo>
                <a:pt x="4" y="13"/>
              </a:lnTo>
              <a:lnTo>
                <a:pt x="3" y="13"/>
              </a:lnTo>
              <a:lnTo>
                <a:pt x="2" y="11"/>
              </a:lnTo>
              <a:lnTo>
                <a:pt x="2" y="10"/>
              </a:lnTo>
              <a:lnTo>
                <a:pt x="1" y="9"/>
              </a:lnTo>
              <a:lnTo>
                <a:pt x="1" y="8"/>
              </a:lnTo>
              <a:lnTo>
                <a:pt x="0" y="6"/>
              </a:lnTo>
              <a:lnTo>
                <a:pt x="1" y="6"/>
              </a:lnTo>
              <a:lnTo>
                <a:pt x="2" y="6"/>
              </a:lnTo>
              <a:lnTo>
                <a:pt x="3" y="6"/>
              </a:lnTo>
              <a:lnTo>
                <a:pt x="4" y="5"/>
              </a:lnTo>
              <a:lnTo>
                <a:pt x="5" y="4"/>
              </a:lnTo>
              <a:lnTo>
                <a:pt x="6" y="4"/>
              </a:lnTo>
              <a:lnTo>
                <a:pt x="6" y="5"/>
              </a:lnTo>
              <a:lnTo>
                <a:pt x="6" y="7"/>
              </a:lnTo>
              <a:lnTo>
                <a:pt x="7" y="7"/>
              </a:lnTo>
              <a:lnTo>
                <a:pt x="8" y="7"/>
              </a:lnTo>
              <a:lnTo>
                <a:pt x="9" y="7"/>
              </a:lnTo>
              <a:lnTo>
                <a:pt x="11" y="7"/>
              </a:lnTo>
              <a:lnTo>
                <a:pt x="12" y="8"/>
              </a:lnTo>
              <a:lnTo>
                <a:pt x="12" y="7"/>
              </a:lnTo>
              <a:lnTo>
                <a:pt x="12" y="6"/>
              </a:lnTo>
              <a:lnTo>
                <a:pt x="13" y="4"/>
              </a:lnTo>
              <a:lnTo>
                <a:pt x="13" y="3"/>
              </a:lnTo>
              <a:lnTo>
                <a:pt x="13" y="2"/>
              </a:lnTo>
              <a:lnTo>
                <a:pt x="14" y="1"/>
              </a:lnTo>
              <a:lnTo>
                <a:pt x="15" y="0"/>
              </a:lnTo>
              <a:lnTo>
                <a:pt x="16" y="0"/>
              </a:lnTo>
              <a:lnTo>
                <a:pt x="17" y="0"/>
              </a:lnTo>
              <a:lnTo>
                <a:pt x="18" y="1"/>
              </a:lnTo>
              <a:lnTo>
                <a:pt x="19" y="1"/>
              </a:lnTo>
              <a:lnTo>
                <a:pt x="20" y="1"/>
              </a:lnTo>
              <a:lnTo>
                <a:pt x="21" y="1"/>
              </a:lnTo>
              <a:lnTo>
                <a:pt x="22" y="2"/>
              </a:lnTo>
              <a:lnTo>
                <a:pt x="23" y="3"/>
              </a:lnTo>
              <a:lnTo>
                <a:pt x="23" y="4"/>
              </a:lnTo>
              <a:lnTo>
                <a:pt x="24" y="5"/>
              </a:lnTo>
              <a:lnTo>
                <a:pt x="25" y="7"/>
              </a:lnTo>
              <a:lnTo>
                <a:pt x="25" y="6"/>
              </a:lnTo>
              <a:lnTo>
                <a:pt x="26"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111760</xdr:colOff>
      <xdr:row>23</xdr:row>
      <xdr:rowOff>133350</xdr:rowOff>
    </xdr:from>
    <xdr:to>
      <xdr:col>10</xdr:col>
      <xdr:colOff>538480</xdr:colOff>
      <xdr:row>26</xdr:row>
      <xdr:rowOff>38100</xdr:rowOff>
    </xdr:to>
    <xdr:sp>
      <xdr:nvSpPr>
        <xdr:cNvPr id="2185437" name="Freeform 202"/>
        <xdr:cNvSpPr/>
      </xdr:nvSpPr>
      <xdr:spPr>
        <a:xfrm>
          <a:off x="6847840" y="3752215"/>
          <a:ext cx="426720" cy="361950"/>
        </a:xfrm>
        <a:custGeom>
          <a:avLst/>
          <a:gdLst>
            <a:gd name="txL" fmla="*/ 0 w 42"/>
            <a:gd name="txT" fmla="*/ 0 h 41"/>
            <a:gd name="txR" fmla="*/ 42 w 42"/>
            <a:gd name="txB" fmla="*/ 41 h 41"/>
          </a:gdLst>
          <a:ahLst/>
          <a:cxnLst>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41">
              <a:moveTo>
                <a:pt x="1" y="3"/>
              </a:moveTo>
              <a:lnTo>
                <a:pt x="1" y="3"/>
              </a:lnTo>
              <a:lnTo>
                <a:pt x="2" y="3"/>
              </a:lnTo>
              <a:lnTo>
                <a:pt x="3" y="2"/>
              </a:lnTo>
              <a:lnTo>
                <a:pt x="4" y="2"/>
              </a:lnTo>
              <a:lnTo>
                <a:pt x="6" y="2"/>
              </a:lnTo>
              <a:lnTo>
                <a:pt x="7" y="1"/>
              </a:lnTo>
              <a:lnTo>
                <a:pt x="8" y="1"/>
              </a:lnTo>
              <a:lnTo>
                <a:pt x="9" y="0"/>
              </a:lnTo>
              <a:lnTo>
                <a:pt x="10" y="0"/>
              </a:lnTo>
              <a:lnTo>
                <a:pt x="11" y="0"/>
              </a:lnTo>
              <a:lnTo>
                <a:pt x="12" y="0"/>
              </a:lnTo>
              <a:lnTo>
                <a:pt x="13" y="2"/>
              </a:lnTo>
              <a:lnTo>
                <a:pt x="13" y="3"/>
              </a:lnTo>
              <a:lnTo>
                <a:pt x="12" y="4"/>
              </a:lnTo>
              <a:lnTo>
                <a:pt x="12" y="5"/>
              </a:lnTo>
              <a:lnTo>
                <a:pt x="13" y="6"/>
              </a:lnTo>
              <a:lnTo>
                <a:pt x="13" y="8"/>
              </a:lnTo>
              <a:lnTo>
                <a:pt x="13" y="9"/>
              </a:lnTo>
              <a:lnTo>
                <a:pt x="14" y="10"/>
              </a:lnTo>
              <a:lnTo>
                <a:pt x="15" y="11"/>
              </a:lnTo>
              <a:lnTo>
                <a:pt x="16" y="11"/>
              </a:lnTo>
              <a:lnTo>
                <a:pt x="17" y="10"/>
              </a:lnTo>
              <a:lnTo>
                <a:pt x="18" y="10"/>
              </a:lnTo>
              <a:lnTo>
                <a:pt x="18" y="11"/>
              </a:lnTo>
              <a:lnTo>
                <a:pt x="18" y="12"/>
              </a:lnTo>
              <a:lnTo>
                <a:pt x="18" y="13"/>
              </a:lnTo>
              <a:lnTo>
                <a:pt x="18" y="14"/>
              </a:lnTo>
              <a:lnTo>
                <a:pt x="18" y="16"/>
              </a:lnTo>
              <a:lnTo>
                <a:pt x="18" y="18"/>
              </a:lnTo>
              <a:lnTo>
                <a:pt x="18" y="19"/>
              </a:lnTo>
              <a:lnTo>
                <a:pt x="18" y="20"/>
              </a:lnTo>
              <a:lnTo>
                <a:pt x="20" y="20"/>
              </a:lnTo>
              <a:lnTo>
                <a:pt x="21" y="21"/>
              </a:lnTo>
              <a:lnTo>
                <a:pt x="22" y="21"/>
              </a:lnTo>
              <a:lnTo>
                <a:pt x="23" y="21"/>
              </a:lnTo>
              <a:lnTo>
                <a:pt x="24" y="21"/>
              </a:lnTo>
              <a:lnTo>
                <a:pt x="26" y="21"/>
              </a:lnTo>
              <a:lnTo>
                <a:pt x="27" y="21"/>
              </a:lnTo>
              <a:lnTo>
                <a:pt x="27" y="20"/>
              </a:lnTo>
              <a:lnTo>
                <a:pt x="27" y="19"/>
              </a:lnTo>
              <a:lnTo>
                <a:pt x="29" y="19"/>
              </a:lnTo>
              <a:lnTo>
                <a:pt x="29" y="20"/>
              </a:lnTo>
              <a:lnTo>
                <a:pt x="30" y="21"/>
              </a:lnTo>
              <a:lnTo>
                <a:pt x="31" y="21"/>
              </a:lnTo>
              <a:lnTo>
                <a:pt x="32" y="21"/>
              </a:lnTo>
              <a:lnTo>
                <a:pt x="33" y="21"/>
              </a:lnTo>
              <a:lnTo>
                <a:pt x="34" y="21"/>
              </a:lnTo>
              <a:lnTo>
                <a:pt x="35" y="21"/>
              </a:lnTo>
              <a:lnTo>
                <a:pt x="36" y="22"/>
              </a:lnTo>
              <a:lnTo>
                <a:pt x="37" y="22"/>
              </a:lnTo>
              <a:lnTo>
                <a:pt x="38" y="23"/>
              </a:lnTo>
              <a:lnTo>
                <a:pt x="40" y="23"/>
              </a:lnTo>
              <a:lnTo>
                <a:pt x="40" y="24"/>
              </a:lnTo>
              <a:lnTo>
                <a:pt x="40" y="25"/>
              </a:lnTo>
              <a:lnTo>
                <a:pt x="40" y="26"/>
              </a:lnTo>
              <a:lnTo>
                <a:pt x="40" y="28"/>
              </a:lnTo>
              <a:lnTo>
                <a:pt x="39" y="29"/>
              </a:lnTo>
              <a:lnTo>
                <a:pt x="39" y="30"/>
              </a:lnTo>
              <a:lnTo>
                <a:pt x="39" y="31"/>
              </a:lnTo>
              <a:lnTo>
                <a:pt x="39" y="33"/>
              </a:lnTo>
              <a:lnTo>
                <a:pt x="38" y="34"/>
              </a:lnTo>
              <a:lnTo>
                <a:pt x="37" y="36"/>
              </a:lnTo>
              <a:lnTo>
                <a:pt x="38" y="36"/>
              </a:lnTo>
              <a:lnTo>
                <a:pt x="40" y="37"/>
              </a:lnTo>
              <a:lnTo>
                <a:pt x="40" y="38"/>
              </a:lnTo>
              <a:lnTo>
                <a:pt x="40" y="39"/>
              </a:lnTo>
              <a:lnTo>
                <a:pt x="41" y="40"/>
              </a:lnTo>
              <a:lnTo>
                <a:pt x="42" y="40"/>
              </a:lnTo>
              <a:lnTo>
                <a:pt x="41" y="41"/>
              </a:lnTo>
              <a:lnTo>
                <a:pt x="40" y="41"/>
              </a:lnTo>
              <a:lnTo>
                <a:pt x="39" y="41"/>
              </a:lnTo>
              <a:lnTo>
                <a:pt x="38" y="40"/>
              </a:lnTo>
              <a:lnTo>
                <a:pt x="37" y="40"/>
              </a:lnTo>
              <a:lnTo>
                <a:pt x="36" y="39"/>
              </a:lnTo>
              <a:lnTo>
                <a:pt x="35" y="39"/>
              </a:lnTo>
              <a:lnTo>
                <a:pt x="34" y="39"/>
              </a:lnTo>
              <a:lnTo>
                <a:pt x="33" y="40"/>
              </a:lnTo>
              <a:lnTo>
                <a:pt x="31" y="39"/>
              </a:lnTo>
              <a:lnTo>
                <a:pt x="30" y="39"/>
              </a:lnTo>
              <a:lnTo>
                <a:pt x="29" y="38"/>
              </a:lnTo>
              <a:lnTo>
                <a:pt x="28" y="37"/>
              </a:lnTo>
              <a:lnTo>
                <a:pt x="27" y="37"/>
              </a:lnTo>
              <a:lnTo>
                <a:pt x="26" y="36"/>
              </a:lnTo>
              <a:lnTo>
                <a:pt x="25" y="36"/>
              </a:lnTo>
              <a:lnTo>
                <a:pt x="24" y="35"/>
              </a:lnTo>
              <a:lnTo>
                <a:pt x="23" y="36"/>
              </a:lnTo>
              <a:lnTo>
                <a:pt x="22" y="37"/>
              </a:lnTo>
              <a:lnTo>
                <a:pt x="22" y="39"/>
              </a:lnTo>
              <a:lnTo>
                <a:pt x="22" y="40"/>
              </a:lnTo>
              <a:lnTo>
                <a:pt x="20" y="40"/>
              </a:lnTo>
              <a:lnTo>
                <a:pt x="19" y="40"/>
              </a:lnTo>
              <a:lnTo>
                <a:pt x="18" y="40"/>
              </a:lnTo>
              <a:lnTo>
                <a:pt x="17" y="39"/>
              </a:lnTo>
              <a:lnTo>
                <a:pt x="16" y="39"/>
              </a:lnTo>
              <a:lnTo>
                <a:pt x="15" y="39"/>
              </a:lnTo>
              <a:lnTo>
                <a:pt x="14" y="38"/>
              </a:lnTo>
              <a:lnTo>
                <a:pt x="13" y="37"/>
              </a:lnTo>
              <a:lnTo>
                <a:pt x="13" y="36"/>
              </a:lnTo>
              <a:lnTo>
                <a:pt x="14" y="35"/>
              </a:lnTo>
              <a:lnTo>
                <a:pt x="13" y="34"/>
              </a:lnTo>
              <a:lnTo>
                <a:pt x="13" y="33"/>
              </a:lnTo>
              <a:lnTo>
                <a:pt x="13" y="32"/>
              </a:lnTo>
              <a:lnTo>
                <a:pt x="14" y="31"/>
              </a:lnTo>
              <a:lnTo>
                <a:pt x="15" y="31"/>
              </a:lnTo>
              <a:lnTo>
                <a:pt x="14" y="29"/>
              </a:lnTo>
              <a:lnTo>
                <a:pt x="14" y="28"/>
              </a:lnTo>
              <a:lnTo>
                <a:pt x="13" y="28"/>
              </a:lnTo>
              <a:lnTo>
                <a:pt x="12" y="27"/>
              </a:lnTo>
              <a:lnTo>
                <a:pt x="10" y="27"/>
              </a:lnTo>
              <a:lnTo>
                <a:pt x="9" y="27"/>
              </a:lnTo>
              <a:lnTo>
                <a:pt x="8" y="26"/>
              </a:lnTo>
              <a:lnTo>
                <a:pt x="7" y="26"/>
              </a:lnTo>
              <a:lnTo>
                <a:pt x="6" y="25"/>
              </a:lnTo>
              <a:lnTo>
                <a:pt x="7" y="26"/>
              </a:lnTo>
              <a:lnTo>
                <a:pt x="9" y="25"/>
              </a:lnTo>
              <a:lnTo>
                <a:pt x="10" y="25"/>
              </a:lnTo>
              <a:lnTo>
                <a:pt x="11" y="25"/>
              </a:lnTo>
              <a:lnTo>
                <a:pt x="12" y="24"/>
              </a:lnTo>
              <a:lnTo>
                <a:pt x="10" y="23"/>
              </a:lnTo>
              <a:lnTo>
                <a:pt x="10" y="22"/>
              </a:lnTo>
              <a:lnTo>
                <a:pt x="10" y="21"/>
              </a:lnTo>
              <a:lnTo>
                <a:pt x="9" y="20"/>
              </a:lnTo>
              <a:lnTo>
                <a:pt x="9" y="19"/>
              </a:lnTo>
              <a:lnTo>
                <a:pt x="9" y="18"/>
              </a:lnTo>
              <a:lnTo>
                <a:pt x="8" y="17"/>
              </a:lnTo>
              <a:lnTo>
                <a:pt x="7" y="17"/>
              </a:lnTo>
              <a:lnTo>
                <a:pt x="6" y="17"/>
              </a:lnTo>
              <a:lnTo>
                <a:pt x="4" y="16"/>
              </a:lnTo>
              <a:lnTo>
                <a:pt x="3" y="16"/>
              </a:lnTo>
              <a:lnTo>
                <a:pt x="3" y="15"/>
              </a:lnTo>
              <a:lnTo>
                <a:pt x="2" y="14"/>
              </a:lnTo>
              <a:lnTo>
                <a:pt x="2" y="13"/>
              </a:lnTo>
              <a:lnTo>
                <a:pt x="2" y="12"/>
              </a:lnTo>
              <a:lnTo>
                <a:pt x="1" y="11"/>
              </a:lnTo>
              <a:lnTo>
                <a:pt x="1" y="10"/>
              </a:lnTo>
              <a:lnTo>
                <a:pt x="1" y="9"/>
              </a:lnTo>
              <a:lnTo>
                <a:pt x="1" y="8"/>
              </a:lnTo>
              <a:lnTo>
                <a:pt x="1" y="6"/>
              </a:lnTo>
              <a:lnTo>
                <a:pt x="1" y="5"/>
              </a:lnTo>
              <a:lnTo>
                <a:pt x="0" y="4"/>
              </a:lnTo>
              <a:lnTo>
                <a:pt x="0" y="3"/>
              </a:lnTo>
              <a:lnTo>
                <a:pt x="1" y="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589280</xdr:colOff>
      <xdr:row>19</xdr:row>
      <xdr:rowOff>142875</xdr:rowOff>
    </xdr:from>
    <xdr:to>
      <xdr:col>10</xdr:col>
      <xdr:colOff>375920</xdr:colOff>
      <xdr:row>22</xdr:row>
      <xdr:rowOff>47625</xdr:rowOff>
    </xdr:to>
    <xdr:sp>
      <xdr:nvSpPr>
        <xdr:cNvPr id="2185438" name="Freeform 203"/>
        <xdr:cNvSpPr/>
      </xdr:nvSpPr>
      <xdr:spPr>
        <a:xfrm>
          <a:off x="6675120" y="3152140"/>
          <a:ext cx="436880" cy="361950"/>
        </a:xfrm>
        <a:custGeom>
          <a:avLst/>
          <a:gdLst>
            <a:gd name="txL" fmla="*/ 0 w 43"/>
            <a:gd name="txT" fmla="*/ 0 h 42"/>
            <a:gd name="txR" fmla="*/ 43 w 43"/>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Lst>
          <a:rect l="txL" t="txT" r="txR" b="txB"/>
          <a:pathLst>
            <a:path w="43" h="42">
              <a:moveTo>
                <a:pt x="14" y="3"/>
              </a:moveTo>
              <a:lnTo>
                <a:pt x="15" y="3"/>
              </a:lnTo>
              <a:lnTo>
                <a:pt x="16" y="4"/>
              </a:lnTo>
              <a:lnTo>
                <a:pt x="17" y="6"/>
              </a:lnTo>
              <a:lnTo>
                <a:pt x="19" y="8"/>
              </a:lnTo>
              <a:lnTo>
                <a:pt x="20" y="10"/>
              </a:lnTo>
              <a:lnTo>
                <a:pt x="22" y="12"/>
              </a:lnTo>
              <a:lnTo>
                <a:pt x="22" y="13"/>
              </a:lnTo>
              <a:lnTo>
                <a:pt x="23" y="14"/>
              </a:lnTo>
              <a:lnTo>
                <a:pt x="26" y="15"/>
              </a:lnTo>
              <a:lnTo>
                <a:pt x="27" y="16"/>
              </a:lnTo>
              <a:lnTo>
                <a:pt x="29" y="17"/>
              </a:lnTo>
              <a:lnTo>
                <a:pt x="30" y="17"/>
              </a:lnTo>
              <a:lnTo>
                <a:pt x="32" y="17"/>
              </a:lnTo>
              <a:lnTo>
                <a:pt x="34" y="18"/>
              </a:lnTo>
              <a:lnTo>
                <a:pt x="35" y="18"/>
              </a:lnTo>
              <a:lnTo>
                <a:pt x="36" y="18"/>
              </a:lnTo>
              <a:lnTo>
                <a:pt x="36" y="21"/>
              </a:lnTo>
              <a:lnTo>
                <a:pt x="36" y="22"/>
              </a:lnTo>
              <a:lnTo>
                <a:pt x="37" y="23"/>
              </a:lnTo>
              <a:lnTo>
                <a:pt x="37" y="24"/>
              </a:lnTo>
              <a:lnTo>
                <a:pt x="37" y="25"/>
              </a:lnTo>
              <a:lnTo>
                <a:pt x="37" y="26"/>
              </a:lnTo>
              <a:lnTo>
                <a:pt x="37" y="27"/>
              </a:lnTo>
              <a:lnTo>
                <a:pt x="38" y="29"/>
              </a:lnTo>
              <a:lnTo>
                <a:pt x="39" y="31"/>
              </a:lnTo>
              <a:lnTo>
                <a:pt x="40" y="30"/>
              </a:lnTo>
              <a:lnTo>
                <a:pt x="41" y="30"/>
              </a:lnTo>
              <a:lnTo>
                <a:pt x="42" y="30"/>
              </a:lnTo>
              <a:lnTo>
                <a:pt x="43" y="31"/>
              </a:lnTo>
              <a:lnTo>
                <a:pt x="42" y="31"/>
              </a:lnTo>
              <a:lnTo>
                <a:pt x="41" y="32"/>
              </a:lnTo>
              <a:lnTo>
                <a:pt x="40" y="32"/>
              </a:lnTo>
              <a:lnTo>
                <a:pt x="38" y="33"/>
              </a:lnTo>
              <a:lnTo>
                <a:pt x="37" y="33"/>
              </a:lnTo>
              <a:lnTo>
                <a:pt x="36" y="34"/>
              </a:lnTo>
              <a:lnTo>
                <a:pt x="35" y="34"/>
              </a:lnTo>
              <a:lnTo>
                <a:pt x="34" y="35"/>
              </a:lnTo>
              <a:lnTo>
                <a:pt x="33" y="36"/>
              </a:lnTo>
              <a:lnTo>
                <a:pt x="32" y="36"/>
              </a:lnTo>
              <a:lnTo>
                <a:pt x="31" y="36"/>
              </a:lnTo>
              <a:lnTo>
                <a:pt x="30" y="36"/>
              </a:lnTo>
              <a:lnTo>
                <a:pt x="29" y="37"/>
              </a:lnTo>
              <a:lnTo>
                <a:pt x="27" y="37"/>
              </a:lnTo>
              <a:lnTo>
                <a:pt x="26" y="37"/>
              </a:lnTo>
              <a:lnTo>
                <a:pt x="25" y="37"/>
              </a:lnTo>
              <a:lnTo>
                <a:pt x="24" y="37"/>
              </a:lnTo>
              <a:lnTo>
                <a:pt x="23" y="38"/>
              </a:lnTo>
              <a:lnTo>
                <a:pt x="22" y="38"/>
              </a:lnTo>
              <a:lnTo>
                <a:pt x="21" y="38"/>
              </a:lnTo>
              <a:lnTo>
                <a:pt x="20" y="38"/>
              </a:lnTo>
              <a:lnTo>
                <a:pt x="19" y="38"/>
              </a:lnTo>
              <a:lnTo>
                <a:pt x="18" y="39"/>
              </a:lnTo>
              <a:lnTo>
                <a:pt x="17" y="39"/>
              </a:lnTo>
              <a:lnTo>
                <a:pt x="16" y="39"/>
              </a:lnTo>
              <a:lnTo>
                <a:pt x="15" y="39"/>
              </a:lnTo>
              <a:lnTo>
                <a:pt x="13" y="40"/>
              </a:lnTo>
              <a:lnTo>
                <a:pt x="12" y="40"/>
              </a:lnTo>
              <a:lnTo>
                <a:pt x="11" y="40"/>
              </a:lnTo>
              <a:lnTo>
                <a:pt x="10" y="40"/>
              </a:lnTo>
              <a:lnTo>
                <a:pt x="9" y="40"/>
              </a:lnTo>
              <a:lnTo>
                <a:pt x="8" y="41"/>
              </a:lnTo>
              <a:lnTo>
                <a:pt x="7" y="42"/>
              </a:lnTo>
              <a:lnTo>
                <a:pt x="6" y="42"/>
              </a:lnTo>
              <a:lnTo>
                <a:pt x="4" y="42"/>
              </a:lnTo>
              <a:lnTo>
                <a:pt x="4" y="41"/>
              </a:lnTo>
              <a:lnTo>
                <a:pt x="3" y="40"/>
              </a:lnTo>
              <a:lnTo>
                <a:pt x="3" y="39"/>
              </a:lnTo>
              <a:lnTo>
                <a:pt x="2" y="38"/>
              </a:lnTo>
              <a:lnTo>
                <a:pt x="1" y="35"/>
              </a:lnTo>
              <a:lnTo>
                <a:pt x="2" y="34"/>
              </a:lnTo>
              <a:lnTo>
                <a:pt x="3" y="33"/>
              </a:lnTo>
              <a:lnTo>
                <a:pt x="4" y="32"/>
              </a:lnTo>
              <a:lnTo>
                <a:pt x="5" y="31"/>
              </a:lnTo>
              <a:lnTo>
                <a:pt x="5" y="30"/>
              </a:lnTo>
              <a:lnTo>
                <a:pt x="5" y="29"/>
              </a:lnTo>
              <a:lnTo>
                <a:pt x="6" y="28"/>
              </a:lnTo>
              <a:lnTo>
                <a:pt x="6" y="27"/>
              </a:lnTo>
              <a:lnTo>
                <a:pt x="6" y="25"/>
              </a:lnTo>
              <a:lnTo>
                <a:pt x="5" y="23"/>
              </a:lnTo>
              <a:lnTo>
                <a:pt x="5" y="22"/>
              </a:lnTo>
              <a:lnTo>
                <a:pt x="4" y="21"/>
              </a:lnTo>
              <a:lnTo>
                <a:pt x="4" y="20"/>
              </a:lnTo>
              <a:lnTo>
                <a:pt x="3" y="19"/>
              </a:lnTo>
              <a:lnTo>
                <a:pt x="3" y="18"/>
              </a:lnTo>
              <a:lnTo>
                <a:pt x="2" y="16"/>
              </a:lnTo>
              <a:lnTo>
                <a:pt x="2" y="15"/>
              </a:lnTo>
              <a:lnTo>
                <a:pt x="1" y="14"/>
              </a:lnTo>
              <a:lnTo>
                <a:pt x="1" y="13"/>
              </a:lnTo>
              <a:lnTo>
                <a:pt x="1" y="12"/>
              </a:lnTo>
              <a:lnTo>
                <a:pt x="0" y="10"/>
              </a:lnTo>
              <a:lnTo>
                <a:pt x="1" y="8"/>
              </a:lnTo>
              <a:lnTo>
                <a:pt x="1" y="7"/>
              </a:lnTo>
              <a:lnTo>
                <a:pt x="1" y="6"/>
              </a:lnTo>
              <a:lnTo>
                <a:pt x="2" y="5"/>
              </a:lnTo>
              <a:lnTo>
                <a:pt x="2" y="4"/>
              </a:lnTo>
              <a:lnTo>
                <a:pt x="3" y="3"/>
              </a:lnTo>
              <a:lnTo>
                <a:pt x="4" y="2"/>
              </a:lnTo>
              <a:lnTo>
                <a:pt x="5" y="1"/>
              </a:lnTo>
              <a:lnTo>
                <a:pt x="6" y="1"/>
              </a:lnTo>
              <a:lnTo>
                <a:pt x="7" y="1"/>
              </a:lnTo>
              <a:lnTo>
                <a:pt x="8" y="0"/>
              </a:lnTo>
              <a:lnTo>
                <a:pt x="9" y="0"/>
              </a:lnTo>
              <a:lnTo>
                <a:pt x="10" y="0"/>
              </a:lnTo>
              <a:lnTo>
                <a:pt x="12" y="1"/>
              </a:lnTo>
              <a:lnTo>
                <a:pt x="14" y="2"/>
              </a:lnTo>
              <a:lnTo>
                <a:pt x="14"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254000</xdr:colOff>
      <xdr:row>20</xdr:row>
      <xdr:rowOff>104775</xdr:rowOff>
    </xdr:from>
    <xdr:to>
      <xdr:col>11</xdr:col>
      <xdr:colOff>579120</xdr:colOff>
      <xdr:row>22</xdr:row>
      <xdr:rowOff>152400</xdr:rowOff>
    </xdr:to>
    <xdr:sp>
      <xdr:nvSpPr>
        <xdr:cNvPr id="2185439" name="Freeform 205"/>
        <xdr:cNvSpPr/>
      </xdr:nvSpPr>
      <xdr:spPr>
        <a:xfrm>
          <a:off x="7640320" y="3266440"/>
          <a:ext cx="325120" cy="352425"/>
        </a:xfrm>
        <a:custGeom>
          <a:avLst/>
          <a:gdLst>
            <a:gd name="txL" fmla="*/ 0 w 32"/>
            <a:gd name="txT" fmla="*/ 0 h 37"/>
            <a:gd name="txR" fmla="*/ 32 w 32"/>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32" h="37">
              <a:moveTo>
                <a:pt x="0" y="10"/>
              </a:moveTo>
              <a:lnTo>
                <a:pt x="1" y="10"/>
              </a:lnTo>
              <a:lnTo>
                <a:pt x="2" y="9"/>
              </a:lnTo>
              <a:lnTo>
                <a:pt x="4" y="8"/>
              </a:lnTo>
              <a:lnTo>
                <a:pt x="6" y="7"/>
              </a:lnTo>
              <a:lnTo>
                <a:pt x="9" y="6"/>
              </a:lnTo>
              <a:lnTo>
                <a:pt x="10" y="5"/>
              </a:lnTo>
              <a:lnTo>
                <a:pt x="11" y="4"/>
              </a:lnTo>
              <a:lnTo>
                <a:pt x="13" y="3"/>
              </a:lnTo>
              <a:lnTo>
                <a:pt x="14" y="3"/>
              </a:lnTo>
              <a:lnTo>
                <a:pt x="15" y="2"/>
              </a:lnTo>
              <a:lnTo>
                <a:pt x="16" y="1"/>
              </a:lnTo>
              <a:lnTo>
                <a:pt x="17" y="1"/>
              </a:lnTo>
              <a:lnTo>
                <a:pt x="18" y="0"/>
              </a:lnTo>
              <a:lnTo>
                <a:pt x="18" y="1"/>
              </a:lnTo>
              <a:lnTo>
                <a:pt x="18" y="2"/>
              </a:lnTo>
              <a:lnTo>
                <a:pt x="18" y="4"/>
              </a:lnTo>
              <a:lnTo>
                <a:pt x="18" y="5"/>
              </a:lnTo>
              <a:lnTo>
                <a:pt x="18" y="6"/>
              </a:lnTo>
              <a:lnTo>
                <a:pt x="17" y="7"/>
              </a:lnTo>
              <a:lnTo>
                <a:pt x="17" y="8"/>
              </a:lnTo>
              <a:lnTo>
                <a:pt x="17" y="9"/>
              </a:lnTo>
              <a:lnTo>
                <a:pt x="18" y="10"/>
              </a:lnTo>
              <a:lnTo>
                <a:pt x="19" y="10"/>
              </a:lnTo>
              <a:lnTo>
                <a:pt x="20" y="10"/>
              </a:lnTo>
              <a:lnTo>
                <a:pt x="21" y="10"/>
              </a:lnTo>
              <a:lnTo>
                <a:pt x="21" y="11"/>
              </a:lnTo>
              <a:lnTo>
                <a:pt x="21" y="13"/>
              </a:lnTo>
              <a:lnTo>
                <a:pt x="20" y="14"/>
              </a:lnTo>
              <a:lnTo>
                <a:pt x="20" y="15"/>
              </a:lnTo>
              <a:lnTo>
                <a:pt x="20" y="16"/>
              </a:lnTo>
              <a:lnTo>
                <a:pt x="20" y="17"/>
              </a:lnTo>
              <a:lnTo>
                <a:pt x="21" y="18"/>
              </a:lnTo>
              <a:lnTo>
                <a:pt x="22" y="18"/>
              </a:lnTo>
              <a:lnTo>
                <a:pt x="22" y="19"/>
              </a:lnTo>
              <a:lnTo>
                <a:pt x="22" y="20"/>
              </a:lnTo>
              <a:lnTo>
                <a:pt x="21" y="21"/>
              </a:lnTo>
              <a:lnTo>
                <a:pt x="21" y="22"/>
              </a:lnTo>
              <a:lnTo>
                <a:pt x="21" y="23"/>
              </a:lnTo>
              <a:lnTo>
                <a:pt x="21" y="24"/>
              </a:lnTo>
              <a:lnTo>
                <a:pt x="22" y="25"/>
              </a:lnTo>
              <a:lnTo>
                <a:pt x="23" y="26"/>
              </a:lnTo>
              <a:lnTo>
                <a:pt x="24" y="26"/>
              </a:lnTo>
              <a:lnTo>
                <a:pt x="25" y="27"/>
              </a:lnTo>
              <a:lnTo>
                <a:pt x="26" y="28"/>
              </a:lnTo>
              <a:lnTo>
                <a:pt x="27" y="29"/>
              </a:lnTo>
              <a:lnTo>
                <a:pt x="28" y="29"/>
              </a:lnTo>
              <a:lnTo>
                <a:pt x="30" y="31"/>
              </a:lnTo>
              <a:lnTo>
                <a:pt x="32" y="32"/>
              </a:lnTo>
              <a:lnTo>
                <a:pt x="31" y="33"/>
              </a:lnTo>
              <a:lnTo>
                <a:pt x="30" y="33"/>
              </a:lnTo>
              <a:lnTo>
                <a:pt x="30" y="34"/>
              </a:lnTo>
              <a:lnTo>
                <a:pt x="29" y="35"/>
              </a:lnTo>
              <a:lnTo>
                <a:pt x="28" y="37"/>
              </a:lnTo>
              <a:lnTo>
                <a:pt x="27" y="36"/>
              </a:lnTo>
              <a:lnTo>
                <a:pt x="26" y="35"/>
              </a:lnTo>
              <a:lnTo>
                <a:pt x="26" y="34"/>
              </a:lnTo>
              <a:lnTo>
                <a:pt x="24" y="33"/>
              </a:lnTo>
              <a:lnTo>
                <a:pt x="23" y="33"/>
              </a:lnTo>
              <a:lnTo>
                <a:pt x="22" y="34"/>
              </a:lnTo>
              <a:lnTo>
                <a:pt x="22" y="33"/>
              </a:lnTo>
              <a:lnTo>
                <a:pt x="20" y="34"/>
              </a:lnTo>
              <a:lnTo>
                <a:pt x="19" y="35"/>
              </a:lnTo>
              <a:lnTo>
                <a:pt x="18" y="34"/>
              </a:lnTo>
              <a:lnTo>
                <a:pt x="17" y="35"/>
              </a:lnTo>
              <a:lnTo>
                <a:pt x="16" y="34"/>
              </a:lnTo>
              <a:lnTo>
                <a:pt x="15" y="34"/>
              </a:lnTo>
              <a:lnTo>
                <a:pt x="14" y="33"/>
              </a:lnTo>
              <a:lnTo>
                <a:pt x="14" y="32"/>
              </a:lnTo>
              <a:lnTo>
                <a:pt x="13" y="32"/>
              </a:lnTo>
              <a:lnTo>
                <a:pt x="12" y="32"/>
              </a:lnTo>
              <a:lnTo>
                <a:pt x="11" y="31"/>
              </a:lnTo>
              <a:lnTo>
                <a:pt x="10" y="31"/>
              </a:lnTo>
              <a:lnTo>
                <a:pt x="9" y="30"/>
              </a:lnTo>
              <a:lnTo>
                <a:pt x="8" y="30"/>
              </a:lnTo>
              <a:lnTo>
                <a:pt x="7" y="29"/>
              </a:lnTo>
              <a:lnTo>
                <a:pt x="6" y="29"/>
              </a:lnTo>
              <a:lnTo>
                <a:pt x="5" y="28"/>
              </a:lnTo>
              <a:lnTo>
                <a:pt x="4" y="28"/>
              </a:lnTo>
              <a:lnTo>
                <a:pt x="3" y="27"/>
              </a:lnTo>
              <a:lnTo>
                <a:pt x="4" y="26"/>
              </a:lnTo>
              <a:lnTo>
                <a:pt x="5" y="25"/>
              </a:lnTo>
              <a:lnTo>
                <a:pt x="5" y="24"/>
              </a:lnTo>
              <a:lnTo>
                <a:pt x="6" y="23"/>
              </a:lnTo>
              <a:lnTo>
                <a:pt x="6" y="21"/>
              </a:lnTo>
              <a:lnTo>
                <a:pt x="6" y="19"/>
              </a:lnTo>
              <a:lnTo>
                <a:pt x="6" y="18"/>
              </a:lnTo>
              <a:lnTo>
                <a:pt x="6" y="17"/>
              </a:lnTo>
              <a:lnTo>
                <a:pt x="5" y="16"/>
              </a:lnTo>
              <a:lnTo>
                <a:pt x="4" y="17"/>
              </a:lnTo>
              <a:lnTo>
                <a:pt x="4" y="18"/>
              </a:lnTo>
              <a:lnTo>
                <a:pt x="3" y="18"/>
              </a:lnTo>
              <a:lnTo>
                <a:pt x="2" y="17"/>
              </a:lnTo>
              <a:lnTo>
                <a:pt x="2" y="16"/>
              </a:lnTo>
              <a:lnTo>
                <a:pt x="2" y="15"/>
              </a:lnTo>
              <a:lnTo>
                <a:pt x="1" y="14"/>
              </a:lnTo>
              <a:lnTo>
                <a:pt x="0" y="14"/>
              </a:lnTo>
              <a:lnTo>
                <a:pt x="0" y="13"/>
              </a:lnTo>
              <a:lnTo>
                <a:pt x="0" y="12"/>
              </a:lnTo>
              <a:lnTo>
                <a:pt x="0" y="11"/>
              </a:lnTo>
              <a:lnTo>
                <a:pt x="0"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579120</xdr:colOff>
      <xdr:row>22</xdr:row>
      <xdr:rowOff>38100</xdr:rowOff>
    </xdr:from>
    <xdr:to>
      <xdr:col>11</xdr:col>
      <xdr:colOff>396240</xdr:colOff>
      <xdr:row>24</xdr:row>
      <xdr:rowOff>19050</xdr:rowOff>
    </xdr:to>
    <xdr:sp>
      <xdr:nvSpPr>
        <xdr:cNvPr id="2185440" name="Freeform 206"/>
        <xdr:cNvSpPr/>
      </xdr:nvSpPr>
      <xdr:spPr>
        <a:xfrm>
          <a:off x="7315200" y="3504565"/>
          <a:ext cx="467360" cy="285750"/>
        </a:xfrm>
        <a:custGeom>
          <a:avLst/>
          <a:gdLst>
            <a:gd name="txL" fmla="*/ 0 w 46"/>
            <a:gd name="txT" fmla="*/ 0 h 32"/>
            <a:gd name="txR" fmla="*/ 46 w 46"/>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6" h="32">
              <a:moveTo>
                <a:pt x="0" y="21"/>
              </a:moveTo>
              <a:lnTo>
                <a:pt x="1" y="20"/>
              </a:lnTo>
              <a:lnTo>
                <a:pt x="1" y="19"/>
              </a:lnTo>
              <a:lnTo>
                <a:pt x="1" y="17"/>
              </a:lnTo>
              <a:lnTo>
                <a:pt x="2" y="17"/>
              </a:lnTo>
              <a:lnTo>
                <a:pt x="3" y="17"/>
              </a:lnTo>
              <a:lnTo>
                <a:pt x="4" y="18"/>
              </a:lnTo>
              <a:lnTo>
                <a:pt x="5" y="17"/>
              </a:lnTo>
              <a:lnTo>
                <a:pt x="6" y="16"/>
              </a:lnTo>
              <a:lnTo>
                <a:pt x="6" y="15"/>
              </a:lnTo>
              <a:lnTo>
                <a:pt x="7" y="14"/>
              </a:lnTo>
              <a:lnTo>
                <a:pt x="7" y="13"/>
              </a:lnTo>
              <a:lnTo>
                <a:pt x="7" y="12"/>
              </a:lnTo>
              <a:lnTo>
                <a:pt x="8" y="11"/>
              </a:lnTo>
              <a:lnTo>
                <a:pt x="8" y="10"/>
              </a:lnTo>
              <a:lnTo>
                <a:pt x="8" y="9"/>
              </a:lnTo>
              <a:lnTo>
                <a:pt x="9" y="8"/>
              </a:lnTo>
              <a:lnTo>
                <a:pt x="10" y="7"/>
              </a:lnTo>
              <a:lnTo>
                <a:pt x="11" y="7"/>
              </a:lnTo>
              <a:lnTo>
                <a:pt x="11" y="6"/>
              </a:lnTo>
              <a:lnTo>
                <a:pt x="12" y="5"/>
              </a:lnTo>
              <a:lnTo>
                <a:pt x="13" y="4"/>
              </a:lnTo>
              <a:lnTo>
                <a:pt x="14" y="3"/>
              </a:lnTo>
              <a:lnTo>
                <a:pt x="15" y="3"/>
              </a:lnTo>
              <a:lnTo>
                <a:pt x="15" y="4"/>
              </a:lnTo>
              <a:lnTo>
                <a:pt x="16" y="4"/>
              </a:lnTo>
              <a:lnTo>
                <a:pt x="17" y="4"/>
              </a:lnTo>
              <a:lnTo>
                <a:pt x="18" y="4"/>
              </a:lnTo>
              <a:lnTo>
                <a:pt x="19" y="4"/>
              </a:lnTo>
              <a:lnTo>
                <a:pt x="20" y="4"/>
              </a:lnTo>
              <a:lnTo>
                <a:pt x="21" y="4"/>
              </a:lnTo>
              <a:lnTo>
                <a:pt x="23" y="4"/>
              </a:lnTo>
              <a:lnTo>
                <a:pt x="24" y="4"/>
              </a:lnTo>
              <a:lnTo>
                <a:pt x="25" y="3"/>
              </a:lnTo>
              <a:lnTo>
                <a:pt x="26" y="2"/>
              </a:lnTo>
              <a:lnTo>
                <a:pt x="26" y="1"/>
              </a:lnTo>
              <a:lnTo>
                <a:pt x="27" y="0"/>
              </a:lnTo>
              <a:lnTo>
                <a:pt x="28" y="0"/>
              </a:lnTo>
              <a:lnTo>
                <a:pt x="29" y="0"/>
              </a:lnTo>
              <a:lnTo>
                <a:pt x="30" y="1"/>
              </a:lnTo>
              <a:lnTo>
                <a:pt x="31" y="1"/>
              </a:lnTo>
              <a:lnTo>
                <a:pt x="32" y="1"/>
              </a:lnTo>
              <a:lnTo>
                <a:pt x="33" y="1"/>
              </a:lnTo>
              <a:lnTo>
                <a:pt x="35" y="2"/>
              </a:lnTo>
              <a:lnTo>
                <a:pt x="36" y="3"/>
              </a:lnTo>
              <a:lnTo>
                <a:pt x="37" y="3"/>
              </a:lnTo>
              <a:lnTo>
                <a:pt x="38" y="4"/>
              </a:lnTo>
              <a:lnTo>
                <a:pt x="39" y="4"/>
              </a:lnTo>
              <a:lnTo>
                <a:pt x="40" y="5"/>
              </a:lnTo>
              <a:lnTo>
                <a:pt x="41" y="5"/>
              </a:lnTo>
              <a:lnTo>
                <a:pt x="42" y="6"/>
              </a:lnTo>
              <a:lnTo>
                <a:pt x="43" y="6"/>
              </a:lnTo>
              <a:lnTo>
                <a:pt x="44" y="7"/>
              </a:lnTo>
              <a:lnTo>
                <a:pt x="45" y="7"/>
              </a:lnTo>
              <a:lnTo>
                <a:pt x="46" y="7"/>
              </a:lnTo>
              <a:lnTo>
                <a:pt x="46" y="8"/>
              </a:lnTo>
              <a:lnTo>
                <a:pt x="45" y="10"/>
              </a:lnTo>
              <a:lnTo>
                <a:pt x="45" y="11"/>
              </a:lnTo>
              <a:lnTo>
                <a:pt x="44" y="12"/>
              </a:lnTo>
              <a:lnTo>
                <a:pt x="42" y="12"/>
              </a:lnTo>
              <a:lnTo>
                <a:pt x="41" y="12"/>
              </a:lnTo>
              <a:lnTo>
                <a:pt x="41" y="13"/>
              </a:lnTo>
              <a:lnTo>
                <a:pt x="40" y="14"/>
              </a:lnTo>
              <a:lnTo>
                <a:pt x="39" y="14"/>
              </a:lnTo>
              <a:lnTo>
                <a:pt x="38" y="15"/>
              </a:lnTo>
              <a:lnTo>
                <a:pt x="37" y="16"/>
              </a:lnTo>
              <a:lnTo>
                <a:pt x="37" y="17"/>
              </a:lnTo>
              <a:lnTo>
                <a:pt x="35" y="18"/>
              </a:lnTo>
              <a:lnTo>
                <a:pt x="34" y="18"/>
              </a:lnTo>
              <a:lnTo>
                <a:pt x="34" y="19"/>
              </a:lnTo>
              <a:lnTo>
                <a:pt x="33" y="19"/>
              </a:lnTo>
              <a:lnTo>
                <a:pt x="32" y="20"/>
              </a:lnTo>
              <a:lnTo>
                <a:pt x="32" y="22"/>
              </a:lnTo>
              <a:lnTo>
                <a:pt x="31" y="23"/>
              </a:lnTo>
              <a:lnTo>
                <a:pt x="31" y="24"/>
              </a:lnTo>
              <a:lnTo>
                <a:pt x="30" y="24"/>
              </a:lnTo>
              <a:lnTo>
                <a:pt x="30" y="25"/>
              </a:lnTo>
              <a:lnTo>
                <a:pt x="30" y="26"/>
              </a:lnTo>
              <a:lnTo>
                <a:pt x="30" y="27"/>
              </a:lnTo>
              <a:lnTo>
                <a:pt x="30" y="29"/>
              </a:lnTo>
              <a:lnTo>
                <a:pt x="30" y="30"/>
              </a:lnTo>
              <a:lnTo>
                <a:pt x="30" y="32"/>
              </a:lnTo>
              <a:lnTo>
                <a:pt x="29" y="32"/>
              </a:lnTo>
              <a:lnTo>
                <a:pt x="27" y="32"/>
              </a:lnTo>
              <a:lnTo>
                <a:pt x="26" y="32"/>
              </a:lnTo>
              <a:lnTo>
                <a:pt x="25" y="32"/>
              </a:lnTo>
              <a:lnTo>
                <a:pt x="23" y="31"/>
              </a:lnTo>
              <a:lnTo>
                <a:pt x="22" y="31"/>
              </a:lnTo>
              <a:lnTo>
                <a:pt x="21" y="31"/>
              </a:lnTo>
              <a:lnTo>
                <a:pt x="20" y="31"/>
              </a:lnTo>
              <a:lnTo>
                <a:pt x="19" y="31"/>
              </a:lnTo>
              <a:lnTo>
                <a:pt x="17" y="31"/>
              </a:lnTo>
              <a:lnTo>
                <a:pt x="16" y="31"/>
              </a:lnTo>
              <a:lnTo>
                <a:pt x="15" y="30"/>
              </a:lnTo>
              <a:lnTo>
                <a:pt x="15" y="28"/>
              </a:lnTo>
              <a:lnTo>
                <a:pt x="15" y="27"/>
              </a:lnTo>
              <a:lnTo>
                <a:pt x="14" y="27"/>
              </a:lnTo>
              <a:lnTo>
                <a:pt x="13" y="28"/>
              </a:lnTo>
              <a:lnTo>
                <a:pt x="12" y="28"/>
              </a:lnTo>
              <a:lnTo>
                <a:pt x="11" y="28"/>
              </a:lnTo>
              <a:lnTo>
                <a:pt x="10" y="29"/>
              </a:lnTo>
              <a:lnTo>
                <a:pt x="9" y="29"/>
              </a:lnTo>
              <a:lnTo>
                <a:pt x="8" y="29"/>
              </a:lnTo>
              <a:lnTo>
                <a:pt x="7" y="29"/>
              </a:lnTo>
              <a:lnTo>
                <a:pt x="6" y="29"/>
              </a:lnTo>
              <a:lnTo>
                <a:pt x="5" y="28"/>
              </a:lnTo>
              <a:lnTo>
                <a:pt x="5" y="27"/>
              </a:lnTo>
              <a:lnTo>
                <a:pt x="4" y="26"/>
              </a:lnTo>
              <a:lnTo>
                <a:pt x="4" y="25"/>
              </a:lnTo>
              <a:lnTo>
                <a:pt x="4" y="24"/>
              </a:lnTo>
              <a:lnTo>
                <a:pt x="3" y="23"/>
              </a:lnTo>
              <a:lnTo>
                <a:pt x="2" y="23"/>
              </a:lnTo>
              <a:lnTo>
                <a:pt x="1" y="22"/>
              </a:lnTo>
              <a:lnTo>
                <a:pt x="0" y="22"/>
              </a:lnTo>
              <a:lnTo>
                <a:pt x="0"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182880</xdr:colOff>
      <xdr:row>18</xdr:row>
      <xdr:rowOff>133350</xdr:rowOff>
    </xdr:from>
    <xdr:to>
      <xdr:col>11</xdr:col>
      <xdr:colOff>619760</xdr:colOff>
      <xdr:row>21</xdr:row>
      <xdr:rowOff>47625</xdr:rowOff>
    </xdr:to>
    <xdr:sp>
      <xdr:nvSpPr>
        <xdr:cNvPr id="2185441" name="Freeform 207"/>
        <xdr:cNvSpPr/>
      </xdr:nvSpPr>
      <xdr:spPr>
        <a:xfrm>
          <a:off x="7569200" y="2990215"/>
          <a:ext cx="436880" cy="371475"/>
        </a:xfrm>
        <a:custGeom>
          <a:avLst/>
          <a:gdLst>
            <a:gd name="txL" fmla="*/ 0 w 43"/>
            <a:gd name="txT" fmla="*/ 0 h 40"/>
            <a:gd name="txR" fmla="*/ 43 w 43"/>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40">
              <a:moveTo>
                <a:pt x="0" y="21"/>
              </a:moveTo>
              <a:lnTo>
                <a:pt x="1" y="20"/>
              </a:lnTo>
              <a:lnTo>
                <a:pt x="1" y="19"/>
              </a:lnTo>
              <a:lnTo>
                <a:pt x="2" y="18"/>
              </a:lnTo>
              <a:lnTo>
                <a:pt x="3" y="17"/>
              </a:lnTo>
              <a:lnTo>
                <a:pt x="3" y="15"/>
              </a:lnTo>
              <a:lnTo>
                <a:pt x="4" y="14"/>
              </a:lnTo>
              <a:lnTo>
                <a:pt x="5" y="13"/>
              </a:lnTo>
              <a:lnTo>
                <a:pt x="5" y="11"/>
              </a:lnTo>
              <a:lnTo>
                <a:pt x="6" y="10"/>
              </a:lnTo>
              <a:lnTo>
                <a:pt x="7" y="8"/>
              </a:lnTo>
              <a:lnTo>
                <a:pt x="8" y="7"/>
              </a:lnTo>
              <a:lnTo>
                <a:pt x="10" y="5"/>
              </a:lnTo>
              <a:lnTo>
                <a:pt x="11" y="5"/>
              </a:lnTo>
              <a:lnTo>
                <a:pt x="13" y="4"/>
              </a:lnTo>
              <a:lnTo>
                <a:pt x="14" y="4"/>
              </a:lnTo>
              <a:lnTo>
                <a:pt x="15" y="3"/>
              </a:lnTo>
              <a:lnTo>
                <a:pt x="17" y="3"/>
              </a:lnTo>
              <a:lnTo>
                <a:pt x="19" y="3"/>
              </a:lnTo>
              <a:lnTo>
                <a:pt x="21" y="3"/>
              </a:lnTo>
              <a:lnTo>
                <a:pt x="22" y="3"/>
              </a:lnTo>
              <a:lnTo>
                <a:pt x="23" y="3"/>
              </a:lnTo>
              <a:lnTo>
                <a:pt x="24" y="3"/>
              </a:lnTo>
              <a:lnTo>
                <a:pt x="26" y="3"/>
              </a:lnTo>
              <a:lnTo>
                <a:pt x="27" y="3"/>
              </a:lnTo>
              <a:lnTo>
                <a:pt x="28" y="3"/>
              </a:lnTo>
              <a:lnTo>
                <a:pt x="29" y="3"/>
              </a:lnTo>
              <a:lnTo>
                <a:pt x="31" y="3"/>
              </a:lnTo>
              <a:lnTo>
                <a:pt x="32" y="2"/>
              </a:lnTo>
              <a:lnTo>
                <a:pt x="33" y="2"/>
              </a:lnTo>
              <a:lnTo>
                <a:pt x="35" y="1"/>
              </a:lnTo>
              <a:lnTo>
                <a:pt x="36" y="1"/>
              </a:lnTo>
              <a:lnTo>
                <a:pt x="37" y="0"/>
              </a:lnTo>
              <a:lnTo>
                <a:pt x="40" y="0"/>
              </a:lnTo>
              <a:lnTo>
                <a:pt x="41" y="2"/>
              </a:lnTo>
              <a:lnTo>
                <a:pt x="42" y="4"/>
              </a:lnTo>
              <a:lnTo>
                <a:pt x="42" y="5"/>
              </a:lnTo>
              <a:lnTo>
                <a:pt x="42" y="6"/>
              </a:lnTo>
              <a:lnTo>
                <a:pt x="43" y="8"/>
              </a:lnTo>
              <a:lnTo>
                <a:pt x="43" y="9"/>
              </a:lnTo>
              <a:lnTo>
                <a:pt x="43" y="10"/>
              </a:lnTo>
              <a:lnTo>
                <a:pt x="43" y="11"/>
              </a:lnTo>
              <a:lnTo>
                <a:pt x="43" y="12"/>
              </a:lnTo>
              <a:lnTo>
                <a:pt x="43" y="13"/>
              </a:lnTo>
              <a:lnTo>
                <a:pt x="43" y="15"/>
              </a:lnTo>
              <a:lnTo>
                <a:pt x="43" y="16"/>
              </a:lnTo>
              <a:lnTo>
                <a:pt x="43" y="17"/>
              </a:lnTo>
              <a:lnTo>
                <a:pt x="43" y="18"/>
              </a:lnTo>
              <a:lnTo>
                <a:pt x="43" y="19"/>
              </a:lnTo>
              <a:lnTo>
                <a:pt x="43" y="21"/>
              </a:lnTo>
              <a:lnTo>
                <a:pt x="42" y="21"/>
              </a:lnTo>
              <a:lnTo>
                <a:pt x="41" y="22"/>
              </a:lnTo>
              <a:lnTo>
                <a:pt x="40" y="22"/>
              </a:lnTo>
              <a:lnTo>
                <a:pt x="39" y="23"/>
              </a:lnTo>
              <a:lnTo>
                <a:pt x="38" y="23"/>
              </a:lnTo>
              <a:lnTo>
                <a:pt x="37" y="24"/>
              </a:lnTo>
              <a:lnTo>
                <a:pt x="36" y="25"/>
              </a:lnTo>
              <a:lnTo>
                <a:pt x="35" y="25"/>
              </a:lnTo>
              <a:lnTo>
                <a:pt x="34" y="26"/>
              </a:lnTo>
              <a:lnTo>
                <a:pt x="33" y="26"/>
              </a:lnTo>
              <a:lnTo>
                <a:pt x="31" y="27"/>
              </a:lnTo>
              <a:lnTo>
                <a:pt x="30" y="28"/>
              </a:lnTo>
              <a:lnTo>
                <a:pt x="29" y="28"/>
              </a:lnTo>
              <a:lnTo>
                <a:pt x="28" y="29"/>
              </a:lnTo>
              <a:lnTo>
                <a:pt x="27" y="30"/>
              </a:lnTo>
              <a:lnTo>
                <a:pt x="25" y="30"/>
              </a:lnTo>
              <a:lnTo>
                <a:pt x="24" y="31"/>
              </a:lnTo>
              <a:lnTo>
                <a:pt x="23" y="31"/>
              </a:lnTo>
              <a:lnTo>
                <a:pt x="22" y="32"/>
              </a:lnTo>
              <a:lnTo>
                <a:pt x="21" y="33"/>
              </a:lnTo>
              <a:lnTo>
                <a:pt x="20" y="33"/>
              </a:lnTo>
              <a:lnTo>
                <a:pt x="18" y="34"/>
              </a:lnTo>
              <a:lnTo>
                <a:pt x="17" y="35"/>
              </a:lnTo>
              <a:lnTo>
                <a:pt x="16" y="36"/>
              </a:lnTo>
              <a:lnTo>
                <a:pt x="13" y="37"/>
              </a:lnTo>
              <a:lnTo>
                <a:pt x="11" y="38"/>
              </a:lnTo>
              <a:lnTo>
                <a:pt x="9" y="39"/>
              </a:lnTo>
              <a:lnTo>
                <a:pt x="8" y="40"/>
              </a:lnTo>
              <a:lnTo>
                <a:pt x="7" y="40"/>
              </a:lnTo>
              <a:lnTo>
                <a:pt x="7" y="39"/>
              </a:lnTo>
              <a:lnTo>
                <a:pt x="7" y="37"/>
              </a:lnTo>
              <a:lnTo>
                <a:pt x="7" y="36"/>
              </a:lnTo>
              <a:lnTo>
                <a:pt x="7" y="35"/>
              </a:lnTo>
              <a:lnTo>
                <a:pt x="6" y="35"/>
              </a:lnTo>
              <a:lnTo>
                <a:pt x="5" y="35"/>
              </a:lnTo>
              <a:lnTo>
                <a:pt x="4" y="34"/>
              </a:lnTo>
              <a:lnTo>
                <a:pt x="5" y="33"/>
              </a:lnTo>
              <a:lnTo>
                <a:pt x="5" y="32"/>
              </a:lnTo>
              <a:lnTo>
                <a:pt x="5" y="31"/>
              </a:lnTo>
              <a:lnTo>
                <a:pt x="5" y="30"/>
              </a:lnTo>
              <a:lnTo>
                <a:pt x="6" y="29"/>
              </a:lnTo>
              <a:lnTo>
                <a:pt x="6" y="28"/>
              </a:lnTo>
              <a:lnTo>
                <a:pt x="6" y="27"/>
              </a:lnTo>
              <a:lnTo>
                <a:pt x="5" y="26"/>
              </a:lnTo>
              <a:lnTo>
                <a:pt x="4" y="25"/>
              </a:lnTo>
              <a:lnTo>
                <a:pt x="3" y="24"/>
              </a:lnTo>
              <a:lnTo>
                <a:pt x="0" y="22"/>
              </a:lnTo>
              <a:lnTo>
                <a:pt x="0"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508000</xdr:colOff>
      <xdr:row>21</xdr:row>
      <xdr:rowOff>47625</xdr:rowOff>
    </xdr:from>
    <xdr:to>
      <xdr:col>11</xdr:col>
      <xdr:colOff>203200</xdr:colOff>
      <xdr:row>23</xdr:row>
      <xdr:rowOff>47625</xdr:rowOff>
    </xdr:to>
    <xdr:sp>
      <xdr:nvSpPr>
        <xdr:cNvPr id="2185442" name="Freeform 208"/>
        <xdr:cNvSpPr/>
      </xdr:nvSpPr>
      <xdr:spPr>
        <a:xfrm>
          <a:off x="7244080" y="3361690"/>
          <a:ext cx="345440" cy="304800"/>
        </a:xfrm>
        <a:custGeom>
          <a:avLst/>
          <a:gdLst>
            <a:gd name="txL" fmla="*/ 0 w 34"/>
            <a:gd name="txT" fmla="*/ 0 h 33"/>
            <a:gd name="txR" fmla="*/ 34 w 34"/>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0" y="2147483647"/>
            </a:cxn>
          </a:cxnLst>
          <a:rect l="txL" t="txT" r="txR" b="txB"/>
          <a:pathLst>
            <a:path w="34" h="33">
              <a:moveTo>
                <a:pt x="0" y="23"/>
              </a:moveTo>
              <a:lnTo>
                <a:pt x="1" y="22"/>
              </a:lnTo>
              <a:lnTo>
                <a:pt x="1" y="19"/>
              </a:lnTo>
              <a:lnTo>
                <a:pt x="2" y="18"/>
              </a:lnTo>
              <a:lnTo>
                <a:pt x="3" y="17"/>
              </a:lnTo>
              <a:lnTo>
                <a:pt x="5" y="17"/>
              </a:lnTo>
              <a:lnTo>
                <a:pt x="4" y="15"/>
              </a:lnTo>
              <a:lnTo>
                <a:pt x="3" y="14"/>
              </a:lnTo>
              <a:lnTo>
                <a:pt x="3" y="12"/>
              </a:lnTo>
              <a:lnTo>
                <a:pt x="2" y="11"/>
              </a:lnTo>
              <a:lnTo>
                <a:pt x="1" y="10"/>
              </a:lnTo>
              <a:lnTo>
                <a:pt x="2" y="9"/>
              </a:lnTo>
              <a:lnTo>
                <a:pt x="3" y="9"/>
              </a:lnTo>
              <a:lnTo>
                <a:pt x="3" y="8"/>
              </a:lnTo>
              <a:lnTo>
                <a:pt x="4" y="7"/>
              </a:lnTo>
              <a:lnTo>
                <a:pt x="5" y="6"/>
              </a:lnTo>
              <a:lnTo>
                <a:pt x="6" y="5"/>
              </a:lnTo>
              <a:lnTo>
                <a:pt x="7" y="5"/>
              </a:lnTo>
              <a:lnTo>
                <a:pt x="8" y="5"/>
              </a:lnTo>
              <a:lnTo>
                <a:pt x="9" y="5"/>
              </a:lnTo>
              <a:lnTo>
                <a:pt x="12" y="4"/>
              </a:lnTo>
              <a:lnTo>
                <a:pt x="13" y="4"/>
              </a:lnTo>
              <a:lnTo>
                <a:pt x="14" y="4"/>
              </a:lnTo>
              <a:lnTo>
                <a:pt x="15" y="3"/>
              </a:lnTo>
              <a:lnTo>
                <a:pt x="17" y="2"/>
              </a:lnTo>
              <a:lnTo>
                <a:pt x="18" y="1"/>
              </a:lnTo>
              <a:lnTo>
                <a:pt x="19" y="1"/>
              </a:lnTo>
              <a:lnTo>
                <a:pt x="20" y="0"/>
              </a:lnTo>
              <a:lnTo>
                <a:pt x="20" y="1"/>
              </a:lnTo>
              <a:lnTo>
                <a:pt x="22" y="0"/>
              </a:lnTo>
              <a:lnTo>
                <a:pt x="23" y="1"/>
              </a:lnTo>
              <a:lnTo>
                <a:pt x="24" y="1"/>
              </a:lnTo>
              <a:lnTo>
                <a:pt x="25" y="1"/>
              </a:lnTo>
              <a:lnTo>
                <a:pt x="26" y="1"/>
              </a:lnTo>
              <a:lnTo>
                <a:pt x="26" y="2"/>
              </a:lnTo>
              <a:lnTo>
                <a:pt x="27" y="3"/>
              </a:lnTo>
              <a:lnTo>
                <a:pt x="27" y="5"/>
              </a:lnTo>
              <a:lnTo>
                <a:pt x="27" y="6"/>
              </a:lnTo>
              <a:lnTo>
                <a:pt x="27" y="7"/>
              </a:lnTo>
              <a:lnTo>
                <a:pt x="27" y="8"/>
              </a:lnTo>
              <a:lnTo>
                <a:pt x="26" y="9"/>
              </a:lnTo>
              <a:lnTo>
                <a:pt x="26" y="10"/>
              </a:lnTo>
              <a:lnTo>
                <a:pt x="26" y="11"/>
              </a:lnTo>
              <a:lnTo>
                <a:pt x="27" y="12"/>
              </a:lnTo>
              <a:lnTo>
                <a:pt x="27" y="13"/>
              </a:lnTo>
              <a:lnTo>
                <a:pt x="27" y="14"/>
              </a:lnTo>
              <a:lnTo>
                <a:pt x="28" y="14"/>
              </a:lnTo>
              <a:lnTo>
                <a:pt x="30" y="14"/>
              </a:lnTo>
              <a:lnTo>
                <a:pt x="31" y="14"/>
              </a:lnTo>
              <a:lnTo>
                <a:pt x="32" y="15"/>
              </a:lnTo>
              <a:lnTo>
                <a:pt x="33" y="15"/>
              </a:lnTo>
              <a:lnTo>
                <a:pt x="34" y="15"/>
              </a:lnTo>
              <a:lnTo>
                <a:pt x="33" y="16"/>
              </a:lnTo>
              <a:lnTo>
                <a:pt x="33" y="17"/>
              </a:lnTo>
              <a:lnTo>
                <a:pt x="32" y="18"/>
              </a:lnTo>
              <a:lnTo>
                <a:pt x="31" y="19"/>
              </a:lnTo>
              <a:lnTo>
                <a:pt x="30" y="19"/>
              </a:lnTo>
              <a:lnTo>
                <a:pt x="28" y="19"/>
              </a:lnTo>
              <a:lnTo>
                <a:pt x="27" y="19"/>
              </a:lnTo>
              <a:lnTo>
                <a:pt x="26" y="19"/>
              </a:lnTo>
              <a:lnTo>
                <a:pt x="25" y="19"/>
              </a:lnTo>
              <a:lnTo>
                <a:pt x="24" y="19"/>
              </a:lnTo>
              <a:lnTo>
                <a:pt x="23" y="19"/>
              </a:lnTo>
              <a:lnTo>
                <a:pt x="22" y="19"/>
              </a:lnTo>
              <a:lnTo>
                <a:pt x="22" y="18"/>
              </a:lnTo>
              <a:lnTo>
                <a:pt x="21" y="18"/>
              </a:lnTo>
              <a:lnTo>
                <a:pt x="20" y="19"/>
              </a:lnTo>
              <a:lnTo>
                <a:pt x="19" y="20"/>
              </a:lnTo>
              <a:lnTo>
                <a:pt x="18" y="21"/>
              </a:lnTo>
              <a:lnTo>
                <a:pt x="18" y="22"/>
              </a:lnTo>
              <a:lnTo>
                <a:pt x="17" y="22"/>
              </a:lnTo>
              <a:lnTo>
                <a:pt x="16" y="23"/>
              </a:lnTo>
              <a:lnTo>
                <a:pt x="15" y="24"/>
              </a:lnTo>
              <a:lnTo>
                <a:pt x="15" y="25"/>
              </a:lnTo>
              <a:lnTo>
                <a:pt x="15" y="26"/>
              </a:lnTo>
              <a:lnTo>
                <a:pt x="14" y="27"/>
              </a:lnTo>
              <a:lnTo>
                <a:pt x="14" y="28"/>
              </a:lnTo>
              <a:lnTo>
                <a:pt x="14" y="29"/>
              </a:lnTo>
              <a:lnTo>
                <a:pt x="13" y="30"/>
              </a:lnTo>
              <a:lnTo>
                <a:pt x="13" y="31"/>
              </a:lnTo>
              <a:lnTo>
                <a:pt x="12" y="32"/>
              </a:lnTo>
              <a:lnTo>
                <a:pt x="11" y="33"/>
              </a:lnTo>
              <a:lnTo>
                <a:pt x="10" y="32"/>
              </a:lnTo>
              <a:lnTo>
                <a:pt x="9" y="32"/>
              </a:lnTo>
              <a:lnTo>
                <a:pt x="8" y="32"/>
              </a:lnTo>
              <a:lnTo>
                <a:pt x="6" y="31"/>
              </a:lnTo>
              <a:lnTo>
                <a:pt x="5" y="31"/>
              </a:lnTo>
              <a:lnTo>
                <a:pt x="4" y="31"/>
              </a:lnTo>
              <a:lnTo>
                <a:pt x="2" y="30"/>
              </a:lnTo>
              <a:lnTo>
                <a:pt x="1" y="30"/>
              </a:lnTo>
              <a:lnTo>
                <a:pt x="1" y="29"/>
              </a:lnTo>
              <a:lnTo>
                <a:pt x="0" y="28"/>
              </a:lnTo>
              <a:lnTo>
                <a:pt x="0" y="27"/>
              </a:lnTo>
              <a:lnTo>
                <a:pt x="1" y="26"/>
              </a:lnTo>
              <a:lnTo>
                <a:pt x="1" y="25"/>
              </a:lnTo>
              <a:lnTo>
                <a:pt x="0" y="24"/>
              </a:lnTo>
              <a:lnTo>
                <a:pt x="0" y="2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304800</xdr:colOff>
      <xdr:row>20</xdr:row>
      <xdr:rowOff>76200</xdr:rowOff>
    </xdr:from>
    <xdr:to>
      <xdr:col>11</xdr:col>
      <xdr:colOff>172720</xdr:colOff>
      <xdr:row>21</xdr:row>
      <xdr:rowOff>161925</xdr:rowOff>
    </xdr:to>
    <xdr:sp>
      <xdr:nvSpPr>
        <xdr:cNvPr id="2185443" name="Freeform 209"/>
        <xdr:cNvSpPr/>
      </xdr:nvSpPr>
      <xdr:spPr>
        <a:xfrm>
          <a:off x="7040880" y="3237865"/>
          <a:ext cx="518160" cy="228600"/>
        </a:xfrm>
        <a:custGeom>
          <a:avLst/>
          <a:gdLst>
            <a:gd name="txL" fmla="*/ 0 w 51"/>
            <a:gd name="txT" fmla="*/ 0 h 24"/>
            <a:gd name="txR" fmla="*/ 51 w 51"/>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1" h="24">
              <a:moveTo>
                <a:pt x="1" y="5"/>
              </a:moveTo>
              <a:lnTo>
                <a:pt x="1" y="4"/>
              </a:lnTo>
              <a:lnTo>
                <a:pt x="3" y="4"/>
              </a:lnTo>
              <a:lnTo>
                <a:pt x="6" y="4"/>
              </a:lnTo>
              <a:lnTo>
                <a:pt x="7" y="3"/>
              </a:lnTo>
              <a:lnTo>
                <a:pt x="9" y="3"/>
              </a:lnTo>
              <a:lnTo>
                <a:pt x="10" y="3"/>
              </a:lnTo>
              <a:lnTo>
                <a:pt x="11" y="2"/>
              </a:lnTo>
              <a:lnTo>
                <a:pt x="13" y="2"/>
              </a:lnTo>
              <a:lnTo>
                <a:pt x="14" y="2"/>
              </a:lnTo>
              <a:lnTo>
                <a:pt x="16" y="2"/>
              </a:lnTo>
              <a:lnTo>
                <a:pt x="17" y="2"/>
              </a:lnTo>
              <a:lnTo>
                <a:pt x="18" y="2"/>
              </a:lnTo>
              <a:lnTo>
                <a:pt x="19" y="2"/>
              </a:lnTo>
              <a:lnTo>
                <a:pt x="21" y="2"/>
              </a:lnTo>
              <a:lnTo>
                <a:pt x="22" y="2"/>
              </a:lnTo>
              <a:lnTo>
                <a:pt x="23" y="2"/>
              </a:lnTo>
              <a:lnTo>
                <a:pt x="24" y="2"/>
              </a:lnTo>
              <a:lnTo>
                <a:pt x="25" y="2"/>
              </a:lnTo>
              <a:lnTo>
                <a:pt x="27" y="2"/>
              </a:lnTo>
              <a:lnTo>
                <a:pt x="28" y="2"/>
              </a:lnTo>
              <a:lnTo>
                <a:pt x="29" y="3"/>
              </a:lnTo>
              <a:lnTo>
                <a:pt x="30" y="3"/>
              </a:lnTo>
              <a:lnTo>
                <a:pt x="32" y="3"/>
              </a:lnTo>
              <a:lnTo>
                <a:pt x="33" y="3"/>
              </a:lnTo>
              <a:lnTo>
                <a:pt x="34" y="2"/>
              </a:lnTo>
              <a:lnTo>
                <a:pt x="35" y="2"/>
              </a:lnTo>
              <a:lnTo>
                <a:pt x="36" y="2"/>
              </a:lnTo>
              <a:lnTo>
                <a:pt x="37" y="2"/>
              </a:lnTo>
              <a:lnTo>
                <a:pt x="39" y="2"/>
              </a:lnTo>
              <a:lnTo>
                <a:pt x="40" y="2"/>
              </a:lnTo>
              <a:lnTo>
                <a:pt x="42" y="2"/>
              </a:lnTo>
              <a:lnTo>
                <a:pt x="43" y="1"/>
              </a:lnTo>
              <a:lnTo>
                <a:pt x="44" y="1"/>
              </a:lnTo>
              <a:lnTo>
                <a:pt x="46" y="0"/>
              </a:lnTo>
              <a:lnTo>
                <a:pt x="47" y="1"/>
              </a:lnTo>
              <a:lnTo>
                <a:pt x="49" y="3"/>
              </a:lnTo>
              <a:lnTo>
                <a:pt x="49" y="4"/>
              </a:lnTo>
              <a:lnTo>
                <a:pt x="50" y="5"/>
              </a:lnTo>
              <a:lnTo>
                <a:pt x="51" y="4"/>
              </a:lnTo>
              <a:lnTo>
                <a:pt x="51" y="6"/>
              </a:lnTo>
              <a:lnTo>
                <a:pt x="51" y="7"/>
              </a:lnTo>
              <a:lnTo>
                <a:pt x="51" y="8"/>
              </a:lnTo>
              <a:lnTo>
                <a:pt x="51" y="10"/>
              </a:lnTo>
              <a:lnTo>
                <a:pt x="51" y="11"/>
              </a:lnTo>
              <a:lnTo>
                <a:pt x="49" y="11"/>
              </a:lnTo>
              <a:lnTo>
                <a:pt x="48" y="12"/>
              </a:lnTo>
              <a:lnTo>
                <a:pt x="47" y="12"/>
              </a:lnTo>
              <a:lnTo>
                <a:pt x="46" y="11"/>
              </a:lnTo>
              <a:lnTo>
                <a:pt x="46" y="13"/>
              </a:lnTo>
              <a:lnTo>
                <a:pt x="46" y="14"/>
              </a:lnTo>
              <a:lnTo>
                <a:pt x="45" y="14"/>
              </a:lnTo>
              <a:lnTo>
                <a:pt x="44" y="14"/>
              </a:lnTo>
              <a:lnTo>
                <a:pt x="43" y="14"/>
              </a:lnTo>
              <a:lnTo>
                <a:pt x="42" y="13"/>
              </a:lnTo>
              <a:lnTo>
                <a:pt x="40" y="14"/>
              </a:lnTo>
              <a:lnTo>
                <a:pt x="40" y="13"/>
              </a:lnTo>
              <a:lnTo>
                <a:pt x="39" y="14"/>
              </a:lnTo>
              <a:lnTo>
                <a:pt x="38" y="14"/>
              </a:lnTo>
              <a:lnTo>
                <a:pt x="37" y="15"/>
              </a:lnTo>
              <a:lnTo>
                <a:pt x="35" y="16"/>
              </a:lnTo>
              <a:lnTo>
                <a:pt x="34" y="17"/>
              </a:lnTo>
              <a:lnTo>
                <a:pt x="33" y="17"/>
              </a:lnTo>
              <a:lnTo>
                <a:pt x="32" y="17"/>
              </a:lnTo>
              <a:lnTo>
                <a:pt x="29" y="18"/>
              </a:lnTo>
              <a:lnTo>
                <a:pt x="28" y="18"/>
              </a:lnTo>
              <a:lnTo>
                <a:pt x="27" y="18"/>
              </a:lnTo>
              <a:lnTo>
                <a:pt x="26" y="18"/>
              </a:lnTo>
              <a:lnTo>
                <a:pt x="25" y="19"/>
              </a:lnTo>
              <a:lnTo>
                <a:pt x="24" y="20"/>
              </a:lnTo>
              <a:lnTo>
                <a:pt x="23" y="21"/>
              </a:lnTo>
              <a:lnTo>
                <a:pt x="23" y="22"/>
              </a:lnTo>
              <a:lnTo>
                <a:pt x="22" y="22"/>
              </a:lnTo>
              <a:lnTo>
                <a:pt x="21" y="23"/>
              </a:lnTo>
              <a:lnTo>
                <a:pt x="20" y="23"/>
              </a:lnTo>
              <a:lnTo>
                <a:pt x="19" y="24"/>
              </a:lnTo>
              <a:lnTo>
                <a:pt x="19" y="23"/>
              </a:lnTo>
              <a:lnTo>
                <a:pt x="18" y="22"/>
              </a:lnTo>
              <a:lnTo>
                <a:pt x="18" y="21"/>
              </a:lnTo>
              <a:lnTo>
                <a:pt x="17" y="20"/>
              </a:lnTo>
              <a:lnTo>
                <a:pt x="17" y="19"/>
              </a:lnTo>
              <a:lnTo>
                <a:pt x="16" y="18"/>
              </a:lnTo>
              <a:lnTo>
                <a:pt x="15" y="19"/>
              </a:lnTo>
              <a:lnTo>
                <a:pt x="14" y="18"/>
              </a:lnTo>
              <a:lnTo>
                <a:pt x="13" y="17"/>
              </a:lnTo>
              <a:lnTo>
                <a:pt x="12" y="16"/>
              </a:lnTo>
              <a:lnTo>
                <a:pt x="12" y="15"/>
              </a:lnTo>
              <a:lnTo>
                <a:pt x="11" y="15"/>
              </a:lnTo>
              <a:lnTo>
                <a:pt x="10" y="16"/>
              </a:lnTo>
              <a:lnTo>
                <a:pt x="8" y="17"/>
              </a:lnTo>
              <a:lnTo>
                <a:pt x="7" y="18"/>
              </a:lnTo>
              <a:lnTo>
                <a:pt x="6" y="17"/>
              </a:lnTo>
              <a:lnTo>
                <a:pt x="5" y="17"/>
              </a:lnTo>
              <a:lnTo>
                <a:pt x="4" y="17"/>
              </a:lnTo>
              <a:lnTo>
                <a:pt x="3" y="18"/>
              </a:lnTo>
              <a:lnTo>
                <a:pt x="2" y="16"/>
              </a:lnTo>
              <a:lnTo>
                <a:pt x="1" y="14"/>
              </a:lnTo>
              <a:lnTo>
                <a:pt x="1" y="13"/>
              </a:lnTo>
              <a:lnTo>
                <a:pt x="1" y="12"/>
              </a:lnTo>
              <a:lnTo>
                <a:pt x="1" y="11"/>
              </a:lnTo>
              <a:lnTo>
                <a:pt x="1" y="10"/>
              </a:lnTo>
              <a:lnTo>
                <a:pt x="0" y="9"/>
              </a:lnTo>
              <a:lnTo>
                <a:pt x="0" y="8"/>
              </a:lnTo>
              <a:lnTo>
                <a:pt x="0" y="5"/>
              </a:lnTo>
              <a:lnTo>
                <a:pt x="1"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172720</xdr:colOff>
      <xdr:row>13</xdr:row>
      <xdr:rowOff>76200</xdr:rowOff>
    </xdr:from>
    <xdr:to>
      <xdr:col>8</xdr:col>
      <xdr:colOff>345440</xdr:colOff>
      <xdr:row>14</xdr:row>
      <xdr:rowOff>104775</xdr:rowOff>
    </xdr:to>
    <xdr:sp>
      <xdr:nvSpPr>
        <xdr:cNvPr id="2185444" name="Freeform 210"/>
        <xdr:cNvSpPr/>
      </xdr:nvSpPr>
      <xdr:spPr>
        <a:xfrm>
          <a:off x="5608320" y="2171065"/>
          <a:ext cx="172720" cy="180975"/>
        </a:xfrm>
        <a:custGeom>
          <a:avLst/>
          <a:gdLst>
            <a:gd name="txL" fmla="*/ 0 w 17"/>
            <a:gd name="txT" fmla="*/ 0 h 20"/>
            <a:gd name="txR" fmla="*/ 17 w 17"/>
            <a:gd name="txB" fmla="*/ 20 h 2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7" h="20">
              <a:moveTo>
                <a:pt x="0" y="12"/>
              </a:moveTo>
              <a:lnTo>
                <a:pt x="1" y="11"/>
              </a:lnTo>
              <a:lnTo>
                <a:pt x="2" y="11"/>
              </a:lnTo>
              <a:lnTo>
                <a:pt x="3" y="10"/>
              </a:lnTo>
              <a:lnTo>
                <a:pt x="3" y="9"/>
              </a:lnTo>
              <a:lnTo>
                <a:pt x="4" y="8"/>
              </a:lnTo>
              <a:lnTo>
                <a:pt x="5" y="7"/>
              </a:lnTo>
              <a:lnTo>
                <a:pt x="6" y="6"/>
              </a:lnTo>
              <a:lnTo>
                <a:pt x="6" y="5"/>
              </a:lnTo>
              <a:lnTo>
                <a:pt x="7" y="4"/>
              </a:lnTo>
              <a:lnTo>
                <a:pt x="8" y="3"/>
              </a:lnTo>
              <a:lnTo>
                <a:pt x="9" y="2"/>
              </a:lnTo>
              <a:lnTo>
                <a:pt x="10" y="1"/>
              </a:lnTo>
              <a:lnTo>
                <a:pt x="11" y="1"/>
              </a:lnTo>
              <a:lnTo>
                <a:pt x="13" y="0"/>
              </a:lnTo>
              <a:lnTo>
                <a:pt x="14" y="0"/>
              </a:lnTo>
              <a:lnTo>
                <a:pt x="14" y="1"/>
              </a:lnTo>
              <a:lnTo>
                <a:pt x="15" y="2"/>
              </a:lnTo>
              <a:lnTo>
                <a:pt x="16" y="3"/>
              </a:lnTo>
              <a:lnTo>
                <a:pt x="16" y="4"/>
              </a:lnTo>
              <a:lnTo>
                <a:pt x="17" y="5"/>
              </a:lnTo>
              <a:lnTo>
                <a:pt x="17" y="6"/>
              </a:lnTo>
              <a:lnTo>
                <a:pt x="17" y="8"/>
              </a:lnTo>
              <a:lnTo>
                <a:pt x="16" y="9"/>
              </a:lnTo>
              <a:lnTo>
                <a:pt x="15" y="9"/>
              </a:lnTo>
              <a:lnTo>
                <a:pt x="14" y="10"/>
              </a:lnTo>
              <a:lnTo>
                <a:pt x="14" y="11"/>
              </a:lnTo>
              <a:lnTo>
                <a:pt x="13" y="11"/>
              </a:lnTo>
              <a:lnTo>
                <a:pt x="13" y="13"/>
              </a:lnTo>
              <a:lnTo>
                <a:pt x="12" y="14"/>
              </a:lnTo>
              <a:lnTo>
                <a:pt x="13" y="15"/>
              </a:lnTo>
              <a:lnTo>
                <a:pt x="13" y="16"/>
              </a:lnTo>
              <a:lnTo>
                <a:pt x="13" y="18"/>
              </a:lnTo>
              <a:lnTo>
                <a:pt x="13" y="19"/>
              </a:lnTo>
              <a:lnTo>
                <a:pt x="13" y="20"/>
              </a:lnTo>
              <a:lnTo>
                <a:pt x="12" y="20"/>
              </a:lnTo>
              <a:lnTo>
                <a:pt x="11" y="20"/>
              </a:lnTo>
              <a:lnTo>
                <a:pt x="10" y="19"/>
              </a:lnTo>
              <a:lnTo>
                <a:pt x="9" y="19"/>
              </a:lnTo>
              <a:lnTo>
                <a:pt x="8" y="19"/>
              </a:lnTo>
              <a:lnTo>
                <a:pt x="6" y="19"/>
              </a:lnTo>
              <a:lnTo>
                <a:pt x="5" y="18"/>
              </a:lnTo>
              <a:lnTo>
                <a:pt x="4" y="17"/>
              </a:lnTo>
              <a:lnTo>
                <a:pt x="3" y="16"/>
              </a:lnTo>
              <a:lnTo>
                <a:pt x="2" y="15"/>
              </a:lnTo>
              <a:lnTo>
                <a:pt x="1" y="14"/>
              </a:lnTo>
              <a:lnTo>
                <a:pt x="0" y="13"/>
              </a:lnTo>
              <a:lnTo>
                <a:pt x="0"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497840</xdr:colOff>
      <xdr:row>13</xdr:row>
      <xdr:rowOff>104775</xdr:rowOff>
    </xdr:from>
    <xdr:to>
      <xdr:col>9</xdr:col>
      <xdr:colOff>10160</xdr:colOff>
      <xdr:row>14</xdr:row>
      <xdr:rowOff>66675</xdr:rowOff>
    </xdr:to>
    <xdr:sp>
      <xdr:nvSpPr>
        <xdr:cNvPr id="2185445" name="Freeform 211"/>
        <xdr:cNvSpPr/>
      </xdr:nvSpPr>
      <xdr:spPr>
        <a:xfrm>
          <a:off x="5933440" y="2199640"/>
          <a:ext cx="162560" cy="114300"/>
        </a:xfrm>
        <a:custGeom>
          <a:avLst/>
          <a:gdLst>
            <a:gd name="txL" fmla="*/ 0 w 16"/>
            <a:gd name="txT" fmla="*/ 0 h 13"/>
            <a:gd name="txR" fmla="*/ 16 w 16"/>
            <a:gd name="txB" fmla="*/ 13 h 13"/>
          </a:gdLst>
          <a:ahLst/>
          <a:cxnLst>
            <a:cxn ang="0">
              <a:pos x="0" y="2147483647"/>
            </a:cxn>
            <a:cxn ang="0">
              <a:pos x="0" y="2147483647"/>
            </a:cxn>
            <a:cxn ang="0">
              <a:pos x="0" y="2147483647"/>
            </a:cxn>
            <a:cxn ang="0">
              <a:pos x="0"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Lst>
          <a:rect l="txL" t="txT" r="txR" b="txB"/>
          <a:pathLst>
            <a:path w="16" h="13">
              <a:moveTo>
                <a:pt x="0" y="4"/>
              </a:moveTo>
              <a:lnTo>
                <a:pt x="0" y="2"/>
              </a:lnTo>
              <a:lnTo>
                <a:pt x="0" y="1"/>
              </a:lnTo>
              <a:lnTo>
                <a:pt x="0" y="0"/>
              </a:lnTo>
              <a:lnTo>
                <a:pt x="2" y="0"/>
              </a:lnTo>
              <a:lnTo>
                <a:pt x="3" y="0"/>
              </a:lnTo>
              <a:lnTo>
                <a:pt x="5" y="0"/>
              </a:lnTo>
              <a:lnTo>
                <a:pt x="6" y="0"/>
              </a:lnTo>
              <a:lnTo>
                <a:pt x="7" y="1"/>
              </a:lnTo>
              <a:lnTo>
                <a:pt x="8" y="1"/>
              </a:lnTo>
              <a:lnTo>
                <a:pt x="9" y="1"/>
              </a:lnTo>
              <a:lnTo>
                <a:pt x="10" y="1"/>
              </a:lnTo>
              <a:lnTo>
                <a:pt x="11" y="2"/>
              </a:lnTo>
              <a:lnTo>
                <a:pt x="12" y="2"/>
              </a:lnTo>
              <a:lnTo>
                <a:pt x="12" y="3"/>
              </a:lnTo>
              <a:lnTo>
                <a:pt x="12" y="4"/>
              </a:lnTo>
              <a:lnTo>
                <a:pt x="13" y="5"/>
              </a:lnTo>
              <a:lnTo>
                <a:pt x="13" y="6"/>
              </a:lnTo>
              <a:lnTo>
                <a:pt x="14" y="7"/>
              </a:lnTo>
              <a:lnTo>
                <a:pt x="14" y="8"/>
              </a:lnTo>
              <a:lnTo>
                <a:pt x="14" y="9"/>
              </a:lnTo>
              <a:lnTo>
                <a:pt x="15" y="11"/>
              </a:lnTo>
              <a:lnTo>
                <a:pt x="16" y="12"/>
              </a:lnTo>
              <a:lnTo>
                <a:pt x="14" y="12"/>
              </a:lnTo>
              <a:lnTo>
                <a:pt x="13" y="12"/>
              </a:lnTo>
              <a:lnTo>
                <a:pt x="12" y="12"/>
              </a:lnTo>
              <a:lnTo>
                <a:pt x="10" y="12"/>
              </a:lnTo>
              <a:lnTo>
                <a:pt x="9" y="12"/>
              </a:lnTo>
              <a:lnTo>
                <a:pt x="8" y="12"/>
              </a:lnTo>
              <a:lnTo>
                <a:pt x="8" y="13"/>
              </a:lnTo>
              <a:lnTo>
                <a:pt x="6" y="13"/>
              </a:lnTo>
              <a:lnTo>
                <a:pt x="5" y="13"/>
              </a:lnTo>
              <a:lnTo>
                <a:pt x="4" y="13"/>
              </a:lnTo>
              <a:lnTo>
                <a:pt x="3" y="12"/>
              </a:lnTo>
              <a:lnTo>
                <a:pt x="2" y="12"/>
              </a:lnTo>
              <a:lnTo>
                <a:pt x="0" y="11"/>
              </a:lnTo>
              <a:lnTo>
                <a:pt x="0" y="10"/>
              </a:lnTo>
              <a:lnTo>
                <a:pt x="0" y="9"/>
              </a:lnTo>
              <a:lnTo>
                <a:pt x="0" y="8"/>
              </a:lnTo>
              <a:lnTo>
                <a:pt x="0" y="6"/>
              </a:lnTo>
              <a:lnTo>
                <a:pt x="0" y="5"/>
              </a:lnTo>
              <a:lnTo>
                <a:pt x="0"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30480</xdr:colOff>
      <xdr:row>15</xdr:row>
      <xdr:rowOff>38100</xdr:rowOff>
    </xdr:from>
    <xdr:to>
      <xdr:col>9</xdr:col>
      <xdr:colOff>203200</xdr:colOff>
      <xdr:row>16</xdr:row>
      <xdr:rowOff>47625</xdr:rowOff>
    </xdr:to>
    <xdr:sp>
      <xdr:nvSpPr>
        <xdr:cNvPr id="2185446" name="Freeform 212"/>
        <xdr:cNvSpPr/>
      </xdr:nvSpPr>
      <xdr:spPr>
        <a:xfrm>
          <a:off x="6116320" y="2437765"/>
          <a:ext cx="172720" cy="161925"/>
        </a:xfrm>
        <a:custGeom>
          <a:avLst/>
          <a:gdLst>
            <a:gd name="txL" fmla="*/ 0 w 17"/>
            <a:gd name="txT" fmla="*/ 0 h 18"/>
            <a:gd name="txR" fmla="*/ 17 w 17"/>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7" h="18">
              <a:moveTo>
                <a:pt x="1" y="2"/>
              </a:moveTo>
              <a:lnTo>
                <a:pt x="3" y="2"/>
              </a:lnTo>
              <a:lnTo>
                <a:pt x="4" y="1"/>
              </a:lnTo>
              <a:lnTo>
                <a:pt x="5" y="2"/>
              </a:lnTo>
              <a:lnTo>
                <a:pt x="6" y="2"/>
              </a:lnTo>
              <a:lnTo>
                <a:pt x="7" y="1"/>
              </a:lnTo>
              <a:lnTo>
                <a:pt x="8" y="2"/>
              </a:lnTo>
              <a:lnTo>
                <a:pt x="8" y="3"/>
              </a:lnTo>
              <a:lnTo>
                <a:pt x="9" y="2"/>
              </a:lnTo>
              <a:lnTo>
                <a:pt x="10" y="2"/>
              </a:lnTo>
              <a:lnTo>
                <a:pt x="11" y="2"/>
              </a:lnTo>
              <a:lnTo>
                <a:pt x="12" y="1"/>
              </a:lnTo>
              <a:lnTo>
                <a:pt x="13" y="1"/>
              </a:lnTo>
              <a:lnTo>
                <a:pt x="14" y="0"/>
              </a:lnTo>
              <a:lnTo>
                <a:pt x="15" y="0"/>
              </a:lnTo>
              <a:lnTo>
                <a:pt x="16" y="1"/>
              </a:lnTo>
              <a:lnTo>
                <a:pt x="16" y="2"/>
              </a:lnTo>
              <a:lnTo>
                <a:pt x="16" y="3"/>
              </a:lnTo>
              <a:lnTo>
                <a:pt x="17" y="4"/>
              </a:lnTo>
              <a:lnTo>
                <a:pt x="17" y="5"/>
              </a:lnTo>
              <a:lnTo>
                <a:pt x="17" y="6"/>
              </a:lnTo>
              <a:lnTo>
                <a:pt x="17" y="7"/>
              </a:lnTo>
              <a:lnTo>
                <a:pt x="16" y="8"/>
              </a:lnTo>
              <a:lnTo>
                <a:pt x="17" y="9"/>
              </a:lnTo>
              <a:lnTo>
                <a:pt x="17" y="10"/>
              </a:lnTo>
              <a:lnTo>
                <a:pt x="16" y="11"/>
              </a:lnTo>
              <a:lnTo>
                <a:pt x="15" y="11"/>
              </a:lnTo>
              <a:lnTo>
                <a:pt x="15" y="12"/>
              </a:lnTo>
              <a:lnTo>
                <a:pt x="16" y="13"/>
              </a:lnTo>
              <a:lnTo>
                <a:pt x="14" y="14"/>
              </a:lnTo>
              <a:lnTo>
                <a:pt x="13" y="14"/>
              </a:lnTo>
              <a:lnTo>
                <a:pt x="12" y="14"/>
              </a:lnTo>
              <a:lnTo>
                <a:pt x="11" y="14"/>
              </a:lnTo>
              <a:lnTo>
                <a:pt x="10" y="15"/>
              </a:lnTo>
              <a:lnTo>
                <a:pt x="10" y="16"/>
              </a:lnTo>
              <a:lnTo>
                <a:pt x="9" y="18"/>
              </a:lnTo>
              <a:lnTo>
                <a:pt x="8" y="17"/>
              </a:lnTo>
              <a:lnTo>
                <a:pt x="7" y="16"/>
              </a:lnTo>
              <a:lnTo>
                <a:pt x="6" y="17"/>
              </a:lnTo>
              <a:lnTo>
                <a:pt x="4" y="17"/>
              </a:lnTo>
              <a:lnTo>
                <a:pt x="3" y="17"/>
              </a:lnTo>
              <a:lnTo>
                <a:pt x="1" y="17"/>
              </a:lnTo>
              <a:lnTo>
                <a:pt x="1" y="16"/>
              </a:lnTo>
              <a:lnTo>
                <a:pt x="1" y="15"/>
              </a:lnTo>
              <a:lnTo>
                <a:pt x="1" y="13"/>
              </a:lnTo>
              <a:lnTo>
                <a:pt x="2" y="12"/>
              </a:lnTo>
              <a:lnTo>
                <a:pt x="2" y="11"/>
              </a:lnTo>
              <a:lnTo>
                <a:pt x="3" y="11"/>
              </a:lnTo>
              <a:lnTo>
                <a:pt x="4" y="10"/>
              </a:lnTo>
              <a:lnTo>
                <a:pt x="6" y="10"/>
              </a:lnTo>
              <a:lnTo>
                <a:pt x="5" y="9"/>
              </a:lnTo>
              <a:lnTo>
                <a:pt x="3" y="9"/>
              </a:lnTo>
              <a:lnTo>
                <a:pt x="3" y="7"/>
              </a:lnTo>
              <a:lnTo>
                <a:pt x="2" y="6"/>
              </a:lnTo>
              <a:lnTo>
                <a:pt x="1" y="6"/>
              </a:lnTo>
              <a:lnTo>
                <a:pt x="1" y="4"/>
              </a:lnTo>
              <a:lnTo>
                <a:pt x="1" y="3"/>
              </a:lnTo>
              <a:lnTo>
                <a:pt x="0" y="2"/>
              </a:lnTo>
              <a:lnTo>
                <a:pt x="1"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325120</xdr:colOff>
      <xdr:row>14</xdr:row>
      <xdr:rowOff>66675</xdr:rowOff>
    </xdr:from>
    <xdr:to>
      <xdr:col>8</xdr:col>
      <xdr:colOff>447040</xdr:colOff>
      <xdr:row>15</xdr:row>
      <xdr:rowOff>76200</xdr:rowOff>
    </xdr:to>
    <xdr:sp>
      <xdr:nvSpPr>
        <xdr:cNvPr id="2185447" name="Freeform 213"/>
        <xdr:cNvSpPr/>
      </xdr:nvSpPr>
      <xdr:spPr>
        <a:xfrm>
          <a:off x="5760720" y="2313940"/>
          <a:ext cx="121920" cy="161925"/>
        </a:xfrm>
        <a:custGeom>
          <a:avLst/>
          <a:gdLst>
            <a:gd name="txL" fmla="*/ 0 w 12"/>
            <a:gd name="txT" fmla="*/ 0 h 18"/>
            <a:gd name="txR" fmla="*/ 12 w 12"/>
            <a:gd name="txB" fmla="*/ 18 h 1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12" h="18">
              <a:moveTo>
                <a:pt x="0" y="8"/>
              </a:moveTo>
              <a:lnTo>
                <a:pt x="1" y="7"/>
              </a:lnTo>
              <a:lnTo>
                <a:pt x="2" y="6"/>
              </a:lnTo>
              <a:lnTo>
                <a:pt x="3" y="6"/>
              </a:lnTo>
              <a:lnTo>
                <a:pt x="3" y="5"/>
              </a:lnTo>
              <a:lnTo>
                <a:pt x="4" y="4"/>
              </a:lnTo>
              <a:lnTo>
                <a:pt x="5" y="3"/>
              </a:lnTo>
              <a:lnTo>
                <a:pt x="5" y="2"/>
              </a:lnTo>
              <a:lnTo>
                <a:pt x="6" y="2"/>
              </a:lnTo>
              <a:lnTo>
                <a:pt x="8" y="2"/>
              </a:lnTo>
              <a:lnTo>
                <a:pt x="8" y="1"/>
              </a:lnTo>
              <a:lnTo>
                <a:pt x="9" y="1"/>
              </a:lnTo>
              <a:lnTo>
                <a:pt x="11" y="1"/>
              </a:lnTo>
              <a:lnTo>
                <a:pt x="12" y="0"/>
              </a:lnTo>
              <a:lnTo>
                <a:pt x="11" y="2"/>
              </a:lnTo>
              <a:lnTo>
                <a:pt x="12" y="3"/>
              </a:lnTo>
              <a:lnTo>
                <a:pt x="12" y="4"/>
              </a:lnTo>
              <a:lnTo>
                <a:pt x="12" y="5"/>
              </a:lnTo>
              <a:lnTo>
                <a:pt x="12" y="6"/>
              </a:lnTo>
              <a:lnTo>
                <a:pt x="12" y="7"/>
              </a:lnTo>
              <a:lnTo>
                <a:pt x="12" y="8"/>
              </a:lnTo>
              <a:lnTo>
                <a:pt x="12" y="9"/>
              </a:lnTo>
              <a:lnTo>
                <a:pt x="12" y="10"/>
              </a:lnTo>
              <a:lnTo>
                <a:pt x="11" y="11"/>
              </a:lnTo>
              <a:lnTo>
                <a:pt x="11" y="12"/>
              </a:lnTo>
              <a:lnTo>
                <a:pt x="11" y="13"/>
              </a:lnTo>
              <a:lnTo>
                <a:pt x="11" y="15"/>
              </a:lnTo>
              <a:lnTo>
                <a:pt x="12" y="16"/>
              </a:lnTo>
              <a:lnTo>
                <a:pt x="12" y="17"/>
              </a:lnTo>
              <a:lnTo>
                <a:pt x="11" y="18"/>
              </a:lnTo>
              <a:lnTo>
                <a:pt x="10" y="17"/>
              </a:lnTo>
              <a:lnTo>
                <a:pt x="9" y="17"/>
              </a:lnTo>
              <a:lnTo>
                <a:pt x="8" y="17"/>
              </a:lnTo>
              <a:lnTo>
                <a:pt x="6" y="17"/>
              </a:lnTo>
              <a:lnTo>
                <a:pt x="5" y="17"/>
              </a:lnTo>
              <a:lnTo>
                <a:pt x="4" y="17"/>
              </a:lnTo>
              <a:lnTo>
                <a:pt x="3" y="16"/>
              </a:lnTo>
              <a:lnTo>
                <a:pt x="2" y="16"/>
              </a:lnTo>
              <a:lnTo>
                <a:pt x="2" y="14"/>
              </a:lnTo>
              <a:lnTo>
                <a:pt x="1" y="14"/>
              </a:lnTo>
              <a:lnTo>
                <a:pt x="0" y="14"/>
              </a:lnTo>
              <a:lnTo>
                <a:pt x="0" y="12"/>
              </a:lnTo>
              <a:lnTo>
                <a:pt x="0" y="11"/>
              </a:lnTo>
              <a:lnTo>
                <a:pt x="0" y="10"/>
              </a:lnTo>
              <a:lnTo>
                <a:pt x="0"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436880</xdr:colOff>
      <xdr:row>15</xdr:row>
      <xdr:rowOff>9525</xdr:rowOff>
    </xdr:from>
    <xdr:to>
      <xdr:col>8</xdr:col>
      <xdr:colOff>609600</xdr:colOff>
      <xdr:row>16</xdr:row>
      <xdr:rowOff>57150</xdr:rowOff>
    </xdr:to>
    <xdr:sp>
      <xdr:nvSpPr>
        <xdr:cNvPr id="2185448" name="Freeform 214"/>
        <xdr:cNvSpPr/>
      </xdr:nvSpPr>
      <xdr:spPr>
        <a:xfrm>
          <a:off x="5872480" y="2409190"/>
          <a:ext cx="172720" cy="200025"/>
        </a:xfrm>
        <a:custGeom>
          <a:avLst/>
          <a:gdLst>
            <a:gd name="txL" fmla="*/ 0 w 17"/>
            <a:gd name="txT" fmla="*/ 0 h 22"/>
            <a:gd name="txR" fmla="*/ 17 w 17"/>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7" h="22">
              <a:moveTo>
                <a:pt x="1" y="6"/>
              </a:moveTo>
              <a:lnTo>
                <a:pt x="1" y="6"/>
              </a:lnTo>
              <a:lnTo>
                <a:pt x="2" y="6"/>
              </a:lnTo>
              <a:lnTo>
                <a:pt x="3" y="5"/>
              </a:lnTo>
              <a:lnTo>
                <a:pt x="4" y="6"/>
              </a:lnTo>
              <a:lnTo>
                <a:pt x="5" y="5"/>
              </a:lnTo>
              <a:lnTo>
                <a:pt x="5" y="4"/>
              </a:lnTo>
              <a:lnTo>
                <a:pt x="6" y="4"/>
              </a:lnTo>
              <a:lnTo>
                <a:pt x="7" y="4"/>
              </a:lnTo>
              <a:lnTo>
                <a:pt x="8" y="4"/>
              </a:lnTo>
              <a:lnTo>
                <a:pt x="9" y="3"/>
              </a:lnTo>
              <a:lnTo>
                <a:pt x="10" y="3"/>
              </a:lnTo>
              <a:lnTo>
                <a:pt x="11" y="2"/>
              </a:lnTo>
              <a:lnTo>
                <a:pt x="12" y="1"/>
              </a:lnTo>
              <a:lnTo>
                <a:pt x="12" y="0"/>
              </a:lnTo>
              <a:lnTo>
                <a:pt x="13" y="0"/>
              </a:lnTo>
              <a:lnTo>
                <a:pt x="14" y="1"/>
              </a:lnTo>
              <a:lnTo>
                <a:pt x="14" y="2"/>
              </a:lnTo>
              <a:lnTo>
                <a:pt x="15" y="3"/>
              </a:lnTo>
              <a:lnTo>
                <a:pt x="15" y="5"/>
              </a:lnTo>
              <a:lnTo>
                <a:pt x="16" y="6"/>
              </a:lnTo>
              <a:lnTo>
                <a:pt x="15" y="6"/>
              </a:lnTo>
              <a:lnTo>
                <a:pt x="14" y="7"/>
              </a:lnTo>
              <a:lnTo>
                <a:pt x="13" y="7"/>
              </a:lnTo>
              <a:lnTo>
                <a:pt x="12" y="8"/>
              </a:lnTo>
              <a:lnTo>
                <a:pt x="12" y="9"/>
              </a:lnTo>
              <a:lnTo>
                <a:pt x="12" y="10"/>
              </a:lnTo>
              <a:lnTo>
                <a:pt x="12" y="11"/>
              </a:lnTo>
              <a:lnTo>
                <a:pt x="12" y="12"/>
              </a:lnTo>
              <a:lnTo>
                <a:pt x="11" y="13"/>
              </a:lnTo>
              <a:lnTo>
                <a:pt x="12" y="13"/>
              </a:lnTo>
              <a:lnTo>
                <a:pt x="14" y="13"/>
              </a:lnTo>
              <a:lnTo>
                <a:pt x="15" y="14"/>
              </a:lnTo>
              <a:lnTo>
                <a:pt x="16" y="15"/>
              </a:lnTo>
              <a:lnTo>
                <a:pt x="17" y="16"/>
              </a:lnTo>
              <a:lnTo>
                <a:pt x="16" y="17"/>
              </a:lnTo>
              <a:lnTo>
                <a:pt x="16" y="18"/>
              </a:lnTo>
              <a:lnTo>
                <a:pt x="16" y="20"/>
              </a:lnTo>
              <a:lnTo>
                <a:pt x="15" y="20"/>
              </a:lnTo>
              <a:lnTo>
                <a:pt x="14" y="21"/>
              </a:lnTo>
              <a:lnTo>
                <a:pt x="13" y="21"/>
              </a:lnTo>
              <a:lnTo>
                <a:pt x="12" y="21"/>
              </a:lnTo>
              <a:lnTo>
                <a:pt x="10" y="21"/>
              </a:lnTo>
              <a:lnTo>
                <a:pt x="9" y="21"/>
              </a:lnTo>
              <a:lnTo>
                <a:pt x="8" y="21"/>
              </a:lnTo>
              <a:lnTo>
                <a:pt x="7" y="21"/>
              </a:lnTo>
              <a:lnTo>
                <a:pt x="6" y="21"/>
              </a:lnTo>
              <a:lnTo>
                <a:pt x="5" y="21"/>
              </a:lnTo>
              <a:lnTo>
                <a:pt x="4" y="22"/>
              </a:lnTo>
              <a:lnTo>
                <a:pt x="4" y="21"/>
              </a:lnTo>
              <a:lnTo>
                <a:pt x="4" y="20"/>
              </a:lnTo>
              <a:lnTo>
                <a:pt x="4" y="19"/>
              </a:lnTo>
              <a:lnTo>
                <a:pt x="4" y="18"/>
              </a:lnTo>
              <a:lnTo>
                <a:pt x="4" y="17"/>
              </a:lnTo>
              <a:lnTo>
                <a:pt x="3" y="16"/>
              </a:lnTo>
              <a:lnTo>
                <a:pt x="4" y="15"/>
              </a:lnTo>
              <a:lnTo>
                <a:pt x="4" y="14"/>
              </a:lnTo>
              <a:lnTo>
                <a:pt x="3" y="13"/>
              </a:lnTo>
              <a:lnTo>
                <a:pt x="3" y="12"/>
              </a:lnTo>
              <a:lnTo>
                <a:pt x="2" y="11"/>
              </a:lnTo>
              <a:lnTo>
                <a:pt x="2" y="10"/>
              </a:lnTo>
              <a:lnTo>
                <a:pt x="1" y="9"/>
              </a:lnTo>
              <a:lnTo>
                <a:pt x="1" y="8"/>
              </a:lnTo>
              <a:lnTo>
                <a:pt x="0" y="7"/>
              </a:lnTo>
              <a:lnTo>
                <a:pt x="1"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335280</xdr:colOff>
      <xdr:row>15</xdr:row>
      <xdr:rowOff>152400</xdr:rowOff>
    </xdr:from>
    <xdr:to>
      <xdr:col>8</xdr:col>
      <xdr:colOff>477520</xdr:colOff>
      <xdr:row>17</xdr:row>
      <xdr:rowOff>57150</xdr:rowOff>
    </xdr:to>
    <xdr:sp>
      <xdr:nvSpPr>
        <xdr:cNvPr id="2185449" name="Freeform 215"/>
        <xdr:cNvSpPr/>
      </xdr:nvSpPr>
      <xdr:spPr>
        <a:xfrm>
          <a:off x="5770880" y="2552065"/>
          <a:ext cx="142240" cy="209550"/>
        </a:xfrm>
        <a:custGeom>
          <a:avLst/>
          <a:gdLst>
            <a:gd name="txL" fmla="*/ 0 w 14"/>
            <a:gd name="txT" fmla="*/ 0 h 24"/>
            <a:gd name="txR" fmla="*/ 14 w 14"/>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4" h="24">
              <a:moveTo>
                <a:pt x="1" y="18"/>
              </a:moveTo>
              <a:lnTo>
                <a:pt x="1" y="17"/>
              </a:lnTo>
              <a:lnTo>
                <a:pt x="2" y="16"/>
              </a:lnTo>
              <a:lnTo>
                <a:pt x="3" y="16"/>
              </a:lnTo>
              <a:lnTo>
                <a:pt x="4" y="14"/>
              </a:lnTo>
              <a:lnTo>
                <a:pt x="4" y="13"/>
              </a:lnTo>
              <a:lnTo>
                <a:pt x="4" y="12"/>
              </a:lnTo>
              <a:lnTo>
                <a:pt x="4" y="11"/>
              </a:lnTo>
              <a:lnTo>
                <a:pt x="5" y="10"/>
              </a:lnTo>
              <a:lnTo>
                <a:pt x="5" y="9"/>
              </a:lnTo>
              <a:lnTo>
                <a:pt x="5" y="8"/>
              </a:lnTo>
              <a:lnTo>
                <a:pt x="5" y="7"/>
              </a:lnTo>
              <a:lnTo>
                <a:pt x="6" y="5"/>
              </a:lnTo>
              <a:lnTo>
                <a:pt x="6" y="4"/>
              </a:lnTo>
              <a:lnTo>
                <a:pt x="6" y="3"/>
              </a:lnTo>
              <a:lnTo>
                <a:pt x="6" y="2"/>
              </a:lnTo>
              <a:lnTo>
                <a:pt x="6" y="0"/>
              </a:lnTo>
              <a:lnTo>
                <a:pt x="7" y="0"/>
              </a:lnTo>
              <a:lnTo>
                <a:pt x="8" y="1"/>
              </a:lnTo>
              <a:lnTo>
                <a:pt x="9" y="1"/>
              </a:lnTo>
              <a:lnTo>
                <a:pt x="10" y="1"/>
              </a:lnTo>
              <a:lnTo>
                <a:pt x="11" y="1"/>
              </a:lnTo>
              <a:lnTo>
                <a:pt x="13" y="1"/>
              </a:lnTo>
              <a:lnTo>
                <a:pt x="14" y="2"/>
              </a:lnTo>
              <a:lnTo>
                <a:pt x="14" y="3"/>
              </a:lnTo>
              <a:lnTo>
                <a:pt x="14" y="4"/>
              </a:lnTo>
              <a:lnTo>
                <a:pt x="14" y="5"/>
              </a:lnTo>
              <a:lnTo>
                <a:pt x="14" y="6"/>
              </a:lnTo>
              <a:lnTo>
                <a:pt x="14" y="7"/>
              </a:lnTo>
              <a:lnTo>
                <a:pt x="14" y="8"/>
              </a:lnTo>
              <a:lnTo>
                <a:pt x="14" y="10"/>
              </a:lnTo>
              <a:lnTo>
                <a:pt x="14" y="11"/>
              </a:lnTo>
              <a:lnTo>
                <a:pt x="14" y="13"/>
              </a:lnTo>
              <a:lnTo>
                <a:pt x="14" y="14"/>
              </a:lnTo>
              <a:lnTo>
                <a:pt x="14" y="16"/>
              </a:lnTo>
              <a:lnTo>
                <a:pt x="14" y="17"/>
              </a:lnTo>
              <a:lnTo>
                <a:pt x="14" y="18"/>
              </a:lnTo>
              <a:lnTo>
                <a:pt x="14" y="19"/>
              </a:lnTo>
              <a:lnTo>
                <a:pt x="14" y="20"/>
              </a:lnTo>
              <a:lnTo>
                <a:pt x="14" y="21"/>
              </a:lnTo>
              <a:lnTo>
                <a:pt x="13" y="22"/>
              </a:lnTo>
              <a:lnTo>
                <a:pt x="12" y="22"/>
              </a:lnTo>
              <a:lnTo>
                <a:pt x="11" y="23"/>
              </a:lnTo>
              <a:lnTo>
                <a:pt x="10" y="23"/>
              </a:lnTo>
              <a:lnTo>
                <a:pt x="8" y="24"/>
              </a:lnTo>
              <a:lnTo>
                <a:pt x="7" y="24"/>
              </a:lnTo>
              <a:lnTo>
                <a:pt x="7" y="23"/>
              </a:lnTo>
              <a:lnTo>
                <a:pt x="7" y="21"/>
              </a:lnTo>
              <a:lnTo>
                <a:pt x="7" y="20"/>
              </a:lnTo>
              <a:lnTo>
                <a:pt x="6" y="20"/>
              </a:lnTo>
              <a:lnTo>
                <a:pt x="5" y="20"/>
              </a:lnTo>
              <a:lnTo>
                <a:pt x="4" y="19"/>
              </a:lnTo>
              <a:lnTo>
                <a:pt x="3" y="18"/>
              </a:lnTo>
              <a:lnTo>
                <a:pt x="2" y="19"/>
              </a:lnTo>
              <a:lnTo>
                <a:pt x="1" y="19"/>
              </a:lnTo>
              <a:lnTo>
                <a:pt x="0" y="18"/>
              </a:lnTo>
              <a:lnTo>
                <a:pt x="1" y="1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548640</xdr:colOff>
      <xdr:row>15</xdr:row>
      <xdr:rowOff>47625</xdr:rowOff>
    </xdr:from>
    <xdr:to>
      <xdr:col>9</xdr:col>
      <xdr:colOff>91440</xdr:colOff>
      <xdr:row>16</xdr:row>
      <xdr:rowOff>38100</xdr:rowOff>
    </xdr:to>
    <xdr:sp>
      <xdr:nvSpPr>
        <xdr:cNvPr id="2185450" name="Freeform 216"/>
        <xdr:cNvSpPr/>
      </xdr:nvSpPr>
      <xdr:spPr>
        <a:xfrm>
          <a:off x="5984240" y="2447290"/>
          <a:ext cx="193040" cy="142875"/>
        </a:xfrm>
        <a:custGeom>
          <a:avLst/>
          <a:gdLst>
            <a:gd name="txL" fmla="*/ 0 w 19"/>
            <a:gd name="txT" fmla="*/ 0 h 16"/>
            <a:gd name="txR" fmla="*/ 19 w 19"/>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9" h="16">
              <a:moveTo>
                <a:pt x="6" y="2"/>
              </a:moveTo>
              <a:lnTo>
                <a:pt x="7" y="2"/>
              </a:lnTo>
              <a:lnTo>
                <a:pt x="8" y="1"/>
              </a:lnTo>
              <a:lnTo>
                <a:pt x="10" y="1"/>
              </a:lnTo>
              <a:lnTo>
                <a:pt x="11" y="1"/>
              </a:lnTo>
              <a:lnTo>
                <a:pt x="12" y="0"/>
              </a:lnTo>
              <a:lnTo>
                <a:pt x="13" y="0"/>
              </a:lnTo>
              <a:lnTo>
                <a:pt x="13" y="1"/>
              </a:lnTo>
              <a:lnTo>
                <a:pt x="14" y="2"/>
              </a:lnTo>
              <a:lnTo>
                <a:pt x="14" y="3"/>
              </a:lnTo>
              <a:lnTo>
                <a:pt x="14" y="5"/>
              </a:lnTo>
              <a:lnTo>
                <a:pt x="15" y="5"/>
              </a:lnTo>
              <a:lnTo>
                <a:pt x="16" y="6"/>
              </a:lnTo>
              <a:lnTo>
                <a:pt x="16" y="8"/>
              </a:lnTo>
              <a:lnTo>
                <a:pt x="18" y="8"/>
              </a:lnTo>
              <a:lnTo>
                <a:pt x="19" y="9"/>
              </a:lnTo>
              <a:lnTo>
                <a:pt x="17" y="9"/>
              </a:lnTo>
              <a:lnTo>
                <a:pt x="16" y="10"/>
              </a:lnTo>
              <a:lnTo>
                <a:pt x="15" y="10"/>
              </a:lnTo>
              <a:lnTo>
                <a:pt x="15" y="11"/>
              </a:lnTo>
              <a:lnTo>
                <a:pt x="14" y="12"/>
              </a:lnTo>
              <a:lnTo>
                <a:pt x="14" y="14"/>
              </a:lnTo>
              <a:lnTo>
                <a:pt x="14" y="15"/>
              </a:lnTo>
              <a:lnTo>
                <a:pt x="13" y="16"/>
              </a:lnTo>
              <a:lnTo>
                <a:pt x="12" y="16"/>
              </a:lnTo>
              <a:lnTo>
                <a:pt x="10" y="16"/>
              </a:lnTo>
              <a:lnTo>
                <a:pt x="9" y="16"/>
              </a:lnTo>
              <a:lnTo>
                <a:pt x="8" y="16"/>
              </a:lnTo>
              <a:lnTo>
                <a:pt x="7" y="16"/>
              </a:lnTo>
              <a:lnTo>
                <a:pt x="6" y="16"/>
              </a:lnTo>
              <a:lnTo>
                <a:pt x="5" y="16"/>
              </a:lnTo>
              <a:lnTo>
                <a:pt x="5" y="14"/>
              </a:lnTo>
              <a:lnTo>
                <a:pt x="5" y="13"/>
              </a:lnTo>
              <a:lnTo>
                <a:pt x="6" y="12"/>
              </a:lnTo>
              <a:lnTo>
                <a:pt x="5" y="11"/>
              </a:lnTo>
              <a:lnTo>
                <a:pt x="4" y="10"/>
              </a:lnTo>
              <a:lnTo>
                <a:pt x="3" y="9"/>
              </a:lnTo>
              <a:lnTo>
                <a:pt x="1" y="9"/>
              </a:lnTo>
              <a:lnTo>
                <a:pt x="0" y="9"/>
              </a:lnTo>
              <a:lnTo>
                <a:pt x="1" y="8"/>
              </a:lnTo>
              <a:lnTo>
                <a:pt x="1" y="7"/>
              </a:lnTo>
              <a:lnTo>
                <a:pt x="1" y="6"/>
              </a:lnTo>
              <a:lnTo>
                <a:pt x="1" y="5"/>
              </a:lnTo>
              <a:lnTo>
                <a:pt x="1" y="4"/>
              </a:lnTo>
              <a:lnTo>
                <a:pt x="2" y="3"/>
              </a:lnTo>
              <a:lnTo>
                <a:pt x="3" y="3"/>
              </a:lnTo>
              <a:lnTo>
                <a:pt x="4" y="2"/>
              </a:lnTo>
              <a:lnTo>
                <a:pt x="5" y="2"/>
              </a:lnTo>
              <a:lnTo>
                <a:pt x="6"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518160</xdr:colOff>
      <xdr:row>14</xdr:row>
      <xdr:rowOff>57150</xdr:rowOff>
    </xdr:from>
    <xdr:to>
      <xdr:col>9</xdr:col>
      <xdr:colOff>71120</xdr:colOff>
      <xdr:row>15</xdr:row>
      <xdr:rowOff>66675</xdr:rowOff>
    </xdr:to>
    <xdr:sp>
      <xdr:nvSpPr>
        <xdr:cNvPr id="2185451" name="Freeform 217"/>
        <xdr:cNvSpPr/>
      </xdr:nvSpPr>
      <xdr:spPr>
        <a:xfrm>
          <a:off x="5953760" y="2304415"/>
          <a:ext cx="203200" cy="161925"/>
        </a:xfrm>
        <a:custGeom>
          <a:avLst/>
          <a:gdLst>
            <a:gd name="txL" fmla="*/ 0 w 20"/>
            <a:gd name="txT" fmla="*/ 0 h 18"/>
            <a:gd name="txR" fmla="*/ 20 w 20"/>
            <a:gd name="txB" fmla="*/ 18 h 18"/>
          </a:gdLst>
          <a:ahLst/>
          <a:cxnLst>
            <a:cxn ang="0">
              <a:pos x="0" y="0"/>
            </a:cxn>
            <a:cxn ang="0">
              <a:pos x="2147483647" y="0"/>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 ang="0">
              <a:pos x="0" y="0"/>
            </a:cxn>
          </a:cxnLst>
          <a:rect l="txL" t="txT" r="txR" b="txB"/>
          <a:pathLst>
            <a:path w="20" h="18">
              <a:moveTo>
                <a:pt x="0" y="0"/>
              </a:moveTo>
              <a:lnTo>
                <a:pt x="1" y="0"/>
              </a:lnTo>
              <a:lnTo>
                <a:pt x="2" y="1"/>
              </a:lnTo>
              <a:lnTo>
                <a:pt x="3" y="1"/>
              </a:lnTo>
              <a:lnTo>
                <a:pt x="4" y="1"/>
              </a:lnTo>
              <a:lnTo>
                <a:pt x="6" y="1"/>
              </a:lnTo>
              <a:lnTo>
                <a:pt x="6" y="0"/>
              </a:lnTo>
              <a:lnTo>
                <a:pt x="7" y="0"/>
              </a:lnTo>
              <a:lnTo>
                <a:pt x="8" y="0"/>
              </a:lnTo>
              <a:lnTo>
                <a:pt x="10" y="0"/>
              </a:lnTo>
              <a:lnTo>
                <a:pt x="11" y="0"/>
              </a:lnTo>
              <a:lnTo>
                <a:pt x="12" y="0"/>
              </a:lnTo>
              <a:lnTo>
                <a:pt x="14" y="0"/>
              </a:lnTo>
              <a:lnTo>
                <a:pt x="15" y="1"/>
              </a:lnTo>
              <a:lnTo>
                <a:pt x="15" y="3"/>
              </a:lnTo>
              <a:lnTo>
                <a:pt x="15" y="4"/>
              </a:lnTo>
              <a:lnTo>
                <a:pt x="16" y="5"/>
              </a:lnTo>
              <a:lnTo>
                <a:pt x="16" y="6"/>
              </a:lnTo>
              <a:lnTo>
                <a:pt x="16" y="7"/>
              </a:lnTo>
              <a:lnTo>
                <a:pt x="16" y="8"/>
              </a:lnTo>
              <a:lnTo>
                <a:pt x="16" y="9"/>
              </a:lnTo>
              <a:lnTo>
                <a:pt x="17" y="11"/>
              </a:lnTo>
              <a:lnTo>
                <a:pt x="17" y="12"/>
              </a:lnTo>
              <a:lnTo>
                <a:pt x="18" y="13"/>
              </a:lnTo>
              <a:lnTo>
                <a:pt x="19" y="14"/>
              </a:lnTo>
              <a:lnTo>
                <a:pt x="19" y="15"/>
              </a:lnTo>
              <a:lnTo>
                <a:pt x="20" y="16"/>
              </a:lnTo>
              <a:lnTo>
                <a:pt x="19" y="17"/>
              </a:lnTo>
              <a:lnTo>
                <a:pt x="16" y="17"/>
              </a:lnTo>
              <a:lnTo>
                <a:pt x="16" y="16"/>
              </a:lnTo>
              <a:lnTo>
                <a:pt x="15" y="16"/>
              </a:lnTo>
              <a:lnTo>
                <a:pt x="14" y="17"/>
              </a:lnTo>
              <a:lnTo>
                <a:pt x="13" y="17"/>
              </a:lnTo>
              <a:lnTo>
                <a:pt x="11" y="17"/>
              </a:lnTo>
              <a:lnTo>
                <a:pt x="10" y="18"/>
              </a:lnTo>
              <a:lnTo>
                <a:pt x="8" y="18"/>
              </a:lnTo>
              <a:lnTo>
                <a:pt x="7" y="17"/>
              </a:lnTo>
              <a:lnTo>
                <a:pt x="7" y="15"/>
              </a:lnTo>
              <a:lnTo>
                <a:pt x="6" y="14"/>
              </a:lnTo>
              <a:lnTo>
                <a:pt x="6" y="13"/>
              </a:lnTo>
              <a:lnTo>
                <a:pt x="5" y="12"/>
              </a:lnTo>
              <a:lnTo>
                <a:pt x="4" y="12"/>
              </a:lnTo>
              <a:lnTo>
                <a:pt x="4" y="11"/>
              </a:lnTo>
              <a:lnTo>
                <a:pt x="3" y="10"/>
              </a:lnTo>
              <a:lnTo>
                <a:pt x="3" y="9"/>
              </a:lnTo>
              <a:lnTo>
                <a:pt x="2" y="8"/>
              </a:lnTo>
              <a:lnTo>
                <a:pt x="2" y="7"/>
              </a:lnTo>
              <a:lnTo>
                <a:pt x="2" y="6"/>
              </a:lnTo>
              <a:lnTo>
                <a:pt x="1" y="5"/>
              </a:lnTo>
              <a:lnTo>
                <a:pt x="1" y="4"/>
              </a:lnTo>
              <a:lnTo>
                <a:pt x="1" y="3"/>
              </a:lnTo>
              <a:lnTo>
                <a:pt x="1" y="2"/>
              </a:lnTo>
              <a:lnTo>
                <a:pt x="0"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386080</xdr:colOff>
      <xdr:row>16</xdr:row>
      <xdr:rowOff>114300</xdr:rowOff>
    </xdr:from>
    <xdr:to>
      <xdr:col>8</xdr:col>
      <xdr:colOff>629920</xdr:colOff>
      <xdr:row>18</xdr:row>
      <xdr:rowOff>95250</xdr:rowOff>
    </xdr:to>
    <xdr:sp>
      <xdr:nvSpPr>
        <xdr:cNvPr id="2185452" name="Freeform 218"/>
        <xdr:cNvSpPr/>
      </xdr:nvSpPr>
      <xdr:spPr>
        <a:xfrm>
          <a:off x="5821680" y="2666365"/>
          <a:ext cx="243840" cy="285750"/>
        </a:xfrm>
        <a:custGeom>
          <a:avLst/>
          <a:gdLst>
            <a:gd name="txL" fmla="*/ 0 w 24"/>
            <a:gd name="txT" fmla="*/ 0 h 32"/>
            <a:gd name="txR" fmla="*/ 24 w 2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32">
              <a:moveTo>
                <a:pt x="1" y="21"/>
              </a:moveTo>
              <a:lnTo>
                <a:pt x="2" y="21"/>
              </a:lnTo>
              <a:lnTo>
                <a:pt x="2" y="20"/>
              </a:lnTo>
              <a:lnTo>
                <a:pt x="2" y="18"/>
              </a:lnTo>
              <a:lnTo>
                <a:pt x="3" y="18"/>
              </a:lnTo>
              <a:lnTo>
                <a:pt x="4" y="18"/>
              </a:lnTo>
              <a:lnTo>
                <a:pt x="6" y="18"/>
              </a:lnTo>
              <a:lnTo>
                <a:pt x="6" y="16"/>
              </a:lnTo>
              <a:lnTo>
                <a:pt x="5" y="15"/>
              </a:lnTo>
              <a:lnTo>
                <a:pt x="5" y="14"/>
              </a:lnTo>
              <a:lnTo>
                <a:pt x="5" y="13"/>
              </a:lnTo>
              <a:lnTo>
                <a:pt x="5" y="11"/>
              </a:lnTo>
              <a:lnTo>
                <a:pt x="5" y="10"/>
              </a:lnTo>
              <a:lnTo>
                <a:pt x="6" y="10"/>
              </a:lnTo>
              <a:lnTo>
                <a:pt x="7" y="9"/>
              </a:lnTo>
              <a:lnTo>
                <a:pt x="8" y="9"/>
              </a:lnTo>
              <a:lnTo>
                <a:pt x="9" y="8"/>
              </a:lnTo>
              <a:lnTo>
                <a:pt x="9" y="7"/>
              </a:lnTo>
              <a:lnTo>
                <a:pt x="9" y="6"/>
              </a:lnTo>
              <a:lnTo>
                <a:pt x="9" y="5"/>
              </a:lnTo>
              <a:lnTo>
                <a:pt x="9" y="4"/>
              </a:lnTo>
              <a:lnTo>
                <a:pt x="9" y="3"/>
              </a:lnTo>
              <a:lnTo>
                <a:pt x="9" y="1"/>
              </a:lnTo>
              <a:lnTo>
                <a:pt x="10" y="1"/>
              </a:lnTo>
              <a:lnTo>
                <a:pt x="11" y="1"/>
              </a:lnTo>
              <a:lnTo>
                <a:pt x="12" y="0"/>
              </a:lnTo>
              <a:lnTo>
                <a:pt x="13" y="0"/>
              </a:lnTo>
              <a:lnTo>
                <a:pt x="14" y="0"/>
              </a:lnTo>
              <a:lnTo>
                <a:pt x="15" y="0"/>
              </a:lnTo>
              <a:lnTo>
                <a:pt x="15" y="1"/>
              </a:lnTo>
              <a:lnTo>
                <a:pt x="15" y="2"/>
              </a:lnTo>
              <a:lnTo>
                <a:pt x="15" y="3"/>
              </a:lnTo>
              <a:lnTo>
                <a:pt x="15" y="4"/>
              </a:lnTo>
              <a:lnTo>
                <a:pt x="16" y="5"/>
              </a:lnTo>
              <a:lnTo>
                <a:pt x="17" y="5"/>
              </a:lnTo>
              <a:lnTo>
                <a:pt x="19" y="5"/>
              </a:lnTo>
              <a:lnTo>
                <a:pt x="20" y="5"/>
              </a:lnTo>
              <a:lnTo>
                <a:pt x="21" y="5"/>
              </a:lnTo>
              <a:lnTo>
                <a:pt x="22" y="5"/>
              </a:lnTo>
              <a:lnTo>
                <a:pt x="24" y="5"/>
              </a:lnTo>
              <a:lnTo>
                <a:pt x="23" y="8"/>
              </a:lnTo>
              <a:lnTo>
                <a:pt x="24" y="9"/>
              </a:lnTo>
              <a:lnTo>
                <a:pt x="23" y="9"/>
              </a:lnTo>
              <a:lnTo>
                <a:pt x="22" y="10"/>
              </a:lnTo>
              <a:lnTo>
                <a:pt x="21" y="10"/>
              </a:lnTo>
              <a:lnTo>
                <a:pt x="20" y="11"/>
              </a:lnTo>
              <a:lnTo>
                <a:pt x="20" y="12"/>
              </a:lnTo>
              <a:lnTo>
                <a:pt x="19" y="13"/>
              </a:lnTo>
              <a:lnTo>
                <a:pt x="17" y="13"/>
              </a:lnTo>
              <a:lnTo>
                <a:pt x="16" y="13"/>
              </a:lnTo>
              <a:lnTo>
                <a:pt x="15" y="13"/>
              </a:lnTo>
              <a:lnTo>
                <a:pt x="14" y="13"/>
              </a:lnTo>
              <a:lnTo>
                <a:pt x="13" y="14"/>
              </a:lnTo>
              <a:lnTo>
                <a:pt x="12" y="14"/>
              </a:lnTo>
              <a:lnTo>
                <a:pt x="11" y="15"/>
              </a:lnTo>
              <a:lnTo>
                <a:pt x="11" y="16"/>
              </a:lnTo>
              <a:lnTo>
                <a:pt x="10" y="17"/>
              </a:lnTo>
              <a:lnTo>
                <a:pt x="10" y="18"/>
              </a:lnTo>
              <a:lnTo>
                <a:pt x="9" y="19"/>
              </a:lnTo>
              <a:lnTo>
                <a:pt x="10" y="20"/>
              </a:lnTo>
              <a:lnTo>
                <a:pt x="9" y="21"/>
              </a:lnTo>
              <a:lnTo>
                <a:pt x="9" y="22"/>
              </a:lnTo>
              <a:lnTo>
                <a:pt x="10" y="24"/>
              </a:lnTo>
              <a:lnTo>
                <a:pt x="10" y="25"/>
              </a:lnTo>
              <a:lnTo>
                <a:pt x="10" y="26"/>
              </a:lnTo>
              <a:lnTo>
                <a:pt x="10" y="28"/>
              </a:lnTo>
              <a:lnTo>
                <a:pt x="9" y="28"/>
              </a:lnTo>
              <a:lnTo>
                <a:pt x="8" y="29"/>
              </a:lnTo>
              <a:lnTo>
                <a:pt x="6" y="29"/>
              </a:lnTo>
              <a:lnTo>
                <a:pt x="5" y="28"/>
              </a:lnTo>
              <a:lnTo>
                <a:pt x="4" y="29"/>
              </a:lnTo>
              <a:lnTo>
                <a:pt x="4" y="31"/>
              </a:lnTo>
              <a:lnTo>
                <a:pt x="3" y="31"/>
              </a:lnTo>
              <a:lnTo>
                <a:pt x="2" y="32"/>
              </a:lnTo>
              <a:lnTo>
                <a:pt x="1" y="31"/>
              </a:lnTo>
              <a:lnTo>
                <a:pt x="1" y="30"/>
              </a:lnTo>
              <a:lnTo>
                <a:pt x="1" y="28"/>
              </a:lnTo>
              <a:lnTo>
                <a:pt x="1" y="26"/>
              </a:lnTo>
              <a:lnTo>
                <a:pt x="1" y="25"/>
              </a:lnTo>
              <a:lnTo>
                <a:pt x="0" y="24"/>
              </a:lnTo>
              <a:lnTo>
                <a:pt x="1" y="23"/>
              </a:lnTo>
              <a:lnTo>
                <a:pt x="1" y="2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264160</xdr:colOff>
      <xdr:row>17</xdr:row>
      <xdr:rowOff>0</xdr:rowOff>
    </xdr:from>
    <xdr:to>
      <xdr:col>8</xdr:col>
      <xdr:colOff>447040</xdr:colOff>
      <xdr:row>18</xdr:row>
      <xdr:rowOff>0</xdr:rowOff>
    </xdr:to>
    <xdr:sp>
      <xdr:nvSpPr>
        <xdr:cNvPr id="2185453" name="Freeform 219"/>
        <xdr:cNvSpPr/>
      </xdr:nvSpPr>
      <xdr:spPr>
        <a:xfrm>
          <a:off x="5699760" y="2704465"/>
          <a:ext cx="182880" cy="152400"/>
        </a:xfrm>
        <a:custGeom>
          <a:avLst/>
          <a:gdLst>
            <a:gd name="txL" fmla="*/ 0 w 18"/>
            <a:gd name="txT" fmla="*/ 0 h 17"/>
            <a:gd name="txR" fmla="*/ 18 w 18"/>
            <a:gd name="txB" fmla="*/ 17 h 17"/>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Lst>
          <a:rect l="txL" t="txT" r="txR" b="txB"/>
          <a:pathLst>
            <a:path w="18" h="17">
              <a:moveTo>
                <a:pt x="8" y="1"/>
              </a:moveTo>
              <a:lnTo>
                <a:pt x="8" y="1"/>
              </a:lnTo>
              <a:lnTo>
                <a:pt x="9" y="1"/>
              </a:lnTo>
              <a:lnTo>
                <a:pt x="10" y="0"/>
              </a:lnTo>
              <a:lnTo>
                <a:pt x="11" y="1"/>
              </a:lnTo>
              <a:lnTo>
                <a:pt x="12" y="2"/>
              </a:lnTo>
              <a:lnTo>
                <a:pt x="13" y="2"/>
              </a:lnTo>
              <a:lnTo>
                <a:pt x="14" y="2"/>
              </a:lnTo>
              <a:lnTo>
                <a:pt x="14" y="3"/>
              </a:lnTo>
              <a:lnTo>
                <a:pt x="14" y="5"/>
              </a:lnTo>
              <a:lnTo>
                <a:pt x="14" y="6"/>
              </a:lnTo>
              <a:lnTo>
                <a:pt x="15" y="6"/>
              </a:lnTo>
              <a:lnTo>
                <a:pt x="17" y="5"/>
              </a:lnTo>
              <a:lnTo>
                <a:pt x="17" y="6"/>
              </a:lnTo>
              <a:lnTo>
                <a:pt x="17" y="8"/>
              </a:lnTo>
              <a:lnTo>
                <a:pt x="17" y="9"/>
              </a:lnTo>
              <a:lnTo>
                <a:pt x="17" y="10"/>
              </a:lnTo>
              <a:lnTo>
                <a:pt x="18" y="11"/>
              </a:lnTo>
              <a:lnTo>
                <a:pt x="18" y="13"/>
              </a:lnTo>
              <a:lnTo>
                <a:pt x="16" y="13"/>
              </a:lnTo>
              <a:lnTo>
                <a:pt x="15" y="13"/>
              </a:lnTo>
              <a:lnTo>
                <a:pt x="14" y="13"/>
              </a:lnTo>
              <a:lnTo>
                <a:pt x="14" y="15"/>
              </a:lnTo>
              <a:lnTo>
                <a:pt x="14" y="16"/>
              </a:lnTo>
              <a:lnTo>
                <a:pt x="13" y="16"/>
              </a:lnTo>
              <a:lnTo>
                <a:pt x="10" y="17"/>
              </a:lnTo>
              <a:lnTo>
                <a:pt x="10" y="16"/>
              </a:lnTo>
              <a:lnTo>
                <a:pt x="9" y="15"/>
              </a:lnTo>
              <a:lnTo>
                <a:pt x="8" y="14"/>
              </a:lnTo>
              <a:lnTo>
                <a:pt x="7" y="14"/>
              </a:lnTo>
              <a:lnTo>
                <a:pt x="6" y="13"/>
              </a:lnTo>
              <a:lnTo>
                <a:pt x="5" y="13"/>
              </a:lnTo>
              <a:lnTo>
                <a:pt x="3" y="12"/>
              </a:lnTo>
              <a:lnTo>
                <a:pt x="2" y="12"/>
              </a:lnTo>
              <a:lnTo>
                <a:pt x="2" y="11"/>
              </a:lnTo>
              <a:lnTo>
                <a:pt x="2" y="10"/>
              </a:lnTo>
              <a:lnTo>
                <a:pt x="1" y="9"/>
              </a:lnTo>
              <a:lnTo>
                <a:pt x="1" y="8"/>
              </a:lnTo>
              <a:lnTo>
                <a:pt x="0" y="6"/>
              </a:lnTo>
              <a:lnTo>
                <a:pt x="0" y="5"/>
              </a:lnTo>
              <a:lnTo>
                <a:pt x="1" y="5"/>
              </a:lnTo>
              <a:lnTo>
                <a:pt x="2" y="4"/>
              </a:lnTo>
              <a:lnTo>
                <a:pt x="3" y="4"/>
              </a:lnTo>
              <a:lnTo>
                <a:pt x="4" y="3"/>
              </a:lnTo>
              <a:lnTo>
                <a:pt x="5" y="2"/>
              </a:lnTo>
              <a:lnTo>
                <a:pt x="6" y="1"/>
              </a:lnTo>
              <a:lnTo>
                <a:pt x="7" y="0"/>
              </a:lnTo>
              <a:lnTo>
                <a:pt x="8"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132080</xdr:colOff>
      <xdr:row>14</xdr:row>
      <xdr:rowOff>66675</xdr:rowOff>
    </xdr:from>
    <xdr:to>
      <xdr:col>9</xdr:col>
      <xdr:colOff>447040</xdr:colOff>
      <xdr:row>15</xdr:row>
      <xdr:rowOff>104775</xdr:rowOff>
    </xdr:to>
    <xdr:sp>
      <xdr:nvSpPr>
        <xdr:cNvPr id="2185454" name="Freeform 220"/>
        <xdr:cNvSpPr/>
      </xdr:nvSpPr>
      <xdr:spPr>
        <a:xfrm>
          <a:off x="6217920" y="2313940"/>
          <a:ext cx="314960" cy="190500"/>
        </a:xfrm>
        <a:custGeom>
          <a:avLst/>
          <a:gdLst>
            <a:gd name="txL" fmla="*/ 0 w 31"/>
            <a:gd name="txT" fmla="*/ 0 h 21"/>
            <a:gd name="txR" fmla="*/ 31 w 31"/>
            <a:gd name="txB" fmla="*/ 21 h 21"/>
          </a:gdLst>
          <a:ahLst/>
          <a:cxnLst>
            <a:cxn ang="0">
              <a:pos x="2147483647" y="0"/>
            </a:cxn>
            <a:cxn ang="0">
              <a:pos x="2147483647" y="0"/>
            </a:cxn>
            <a:cxn ang="0">
              <a:pos x="2147483647" y="2147483647"/>
            </a:cxn>
            <a:cxn ang="0">
              <a:pos x="2147483647" y="0"/>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0"/>
            </a:cxn>
          </a:cxnLst>
          <a:rect l="txL" t="txT" r="txR" b="txB"/>
          <a:pathLst>
            <a:path w="31" h="21">
              <a:moveTo>
                <a:pt x="2" y="0"/>
              </a:moveTo>
              <a:lnTo>
                <a:pt x="3" y="0"/>
              </a:lnTo>
              <a:lnTo>
                <a:pt x="4" y="1"/>
              </a:lnTo>
              <a:lnTo>
                <a:pt x="5" y="0"/>
              </a:lnTo>
              <a:lnTo>
                <a:pt x="7" y="0"/>
              </a:lnTo>
              <a:lnTo>
                <a:pt x="8" y="1"/>
              </a:lnTo>
              <a:lnTo>
                <a:pt x="9" y="1"/>
              </a:lnTo>
              <a:lnTo>
                <a:pt x="10" y="0"/>
              </a:lnTo>
              <a:lnTo>
                <a:pt x="12" y="1"/>
              </a:lnTo>
              <a:lnTo>
                <a:pt x="13" y="1"/>
              </a:lnTo>
              <a:lnTo>
                <a:pt x="14" y="2"/>
              </a:lnTo>
              <a:lnTo>
                <a:pt x="15" y="1"/>
              </a:lnTo>
              <a:lnTo>
                <a:pt x="16" y="1"/>
              </a:lnTo>
              <a:lnTo>
                <a:pt x="17" y="0"/>
              </a:lnTo>
              <a:lnTo>
                <a:pt x="19" y="1"/>
              </a:lnTo>
              <a:lnTo>
                <a:pt x="20" y="2"/>
              </a:lnTo>
              <a:lnTo>
                <a:pt x="22" y="3"/>
              </a:lnTo>
              <a:lnTo>
                <a:pt x="22" y="4"/>
              </a:lnTo>
              <a:lnTo>
                <a:pt x="23" y="5"/>
              </a:lnTo>
              <a:lnTo>
                <a:pt x="23" y="6"/>
              </a:lnTo>
              <a:lnTo>
                <a:pt x="24" y="7"/>
              </a:lnTo>
              <a:lnTo>
                <a:pt x="25" y="7"/>
              </a:lnTo>
              <a:lnTo>
                <a:pt x="26" y="8"/>
              </a:lnTo>
              <a:lnTo>
                <a:pt x="27" y="9"/>
              </a:lnTo>
              <a:lnTo>
                <a:pt x="28" y="10"/>
              </a:lnTo>
              <a:lnTo>
                <a:pt x="29" y="11"/>
              </a:lnTo>
              <a:lnTo>
                <a:pt x="30" y="12"/>
              </a:lnTo>
              <a:lnTo>
                <a:pt x="30" y="13"/>
              </a:lnTo>
              <a:lnTo>
                <a:pt x="30" y="15"/>
              </a:lnTo>
              <a:lnTo>
                <a:pt x="31" y="16"/>
              </a:lnTo>
              <a:lnTo>
                <a:pt x="30" y="16"/>
              </a:lnTo>
              <a:lnTo>
                <a:pt x="28" y="15"/>
              </a:lnTo>
              <a:lnTo>
                <a:pt x="27" y="16"/>
              </a:lnTo>
              <a:lnTo>
                <a:pt x="25" y="16"/>
              </a:lnTo>
              <a:lnTo>
                <a:pt x="22" y="16"/>
              </a:lnTo>
              <a:lnTo>
                <a:pt x="21" y="16"/>
              </a:lnTo>
              <a:lnTo>
                <a:pt x="20" y="16"/>
              </a:lnTo>
              <a:lnTo>
                <a:pt x="18" y="16"/>
              </a:lnTo>
              <a:lnTo>
                <a:pt x="17" y="17"/>
              </a:lnTo>
              <a:lnTo>
                <a:pt x="16" y="18"/>
              </a:lnTo>
              <a:lnTo>
                <a:pt x="15" y="18"/>
              </a:lnTo>
              <a:lnTo>
                <a:pt x="14" y="19"/>
              </a:lnTo>
              <a:lnTo>
                <a:pt x="13" y="19"/>
              </a:lnTo>
              <a:lnTo>
                <a:pt x="12" y="20"/>
              </a:lnTo>
              <a:lnTo>
                <a:pt x="11" y="20"/>
              </a:lnTo>
              <a:lnTo>
                <a:pt x="10" y="21"/>
              </a:lnTo>
              <a:lnTo>
                <a:pt x="9" y="21"/>
              </a:lnTo>
              <a:lnTo>
                <a:pt x="7" y="21"/>
              </a:lnTo>
              <a:lnTo>
                <a:pt x="7" y="20"/>
              </a:lnTo>
              <a:lnTo>
                <a:pt x="7" y="19"/>
              </a:lnTo>
              <a:lnTo>
                <a:pt x="7" y="18"/>
              </a:lnTo>
              <a:lnTo>
                <a:pt x="6" y="17"/>
              </a:lnTo>
              <a:lnTo>
                <a:pt x="6" y="16"/>
              </a:lnTo>
              <a:lnTo>
                <a:pt x="6" y="15"/>
              </a:lnTo>
              <a:lnTo>
                <a:pt x="5" y="14"/>
              </a:lnTo>
              <a:lnTo>
                <a:pt x="4" y="14"/>
              </a:lnTo>
              <a:lnTo>
                <a:pt x="3" y="15"/>
              </a:lnTo>
              <a:lnTo>
                <a:pt x="2" y="13"/>
              </a:lnTo>
              <a:lnTo>
                <a:pt x="2" y="12"/>
              </a:lnTo>
              <a:lnTo>
                <a:pt x="1" y="11"/>
              </a:lnTo>
              <a:lnTo>
                <a:pt x="1" y="10"/>
              </a:lnTo>
              <a:lnTo>
                <a:pt x="1" y="9"/>
              </a:lnTo>
              <a:lnTo>
                <a:pt x="0" y="8"/>
              </a:lnTo>
              <a:lnTo>
                <a:pt x="0" y="7"/>
              </a:lnTo>
              <a:lnTo>
                <a:pt x="1" y="6"/>
              </a:lnTo>
              <a:lnTo>
                <a:pt x="1" y="4"/>
              </a:lnTo>
              <a:lnTo>
                <a:pt x="2" y="2"/>
              </a:lnTo>
              <a:lnTo>
                <a:pt x="2" y="1"/>
              </a:lnTo>
              <a:lnTo>
                <a:pt x="1" y="0"/>
              </a:lnTo>
              <a:lnTo>
                <a:pt x="2"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0</xdr:colOff>
      <xdr:row>13</xdr:row>
      <xdr:rowOff>133350</xdr:rowOff>
    </xdr:from>
    <xdr:to>
      <xdr:col>9</xdr:col>
      <xdr:colOff>162560</xdr:colOff>
      <xdr:row>15</xdr:row>
      <xdr:rowOff>66675</xdr:rowOff>
    </xdr:to>
    <xdr:sp>
      <xdr:nvSpPr>
        <xdr:cNvPr id="2185455" name="Freeform 221"/>
        <xdr:cNvSpPr/>
      </xdr:nvSpPr>
      <xdr:spPr>
        <a:xfrm>
          <a:off x="6085840" y="2228215"/>
          <a:ext cx="162560" cy="238125"/>
        </a:xfrm>
        <a:custGeom>
          <a:avLst/>
          <a:gdLst>
            <a:gd name="txL" fmla="*/ 0 w 16"/>
            <a:gd name="txT" fmla="*/ 0 h 27"/>
            <a:gd name="txR" fmla="*/ 16 w 16"/>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6" h="27">
              <a:moveTo>
                <a:pt x="1" y="7"/>
              </a:moveTo>
              <a:lnTo>
                <a:pt x="1" y="7"/>
              </a:lnTo>
              <a:lnTo>
                <a:pt x="2" y="6"/>
              </a:lnTo>
              <a:lnTo>
                <a:pt x="3" y="6"/>
              </a:lnTo>
              <a:lnTo>
                <a:pt x="4" y="7"/>
              </a:lnTo>
              <a:lnTo>
                <a:pt x="5" y="6"/>
              </a:lnTo>
              <a:lnTo>
                <a:pt x="6" y="5"/>
              </a:lnTo>
              <a:lnTo>
                <a:pt x="6" y="4"/>
              </a:lnTo>
              <a:lnTo>
                <a:pt x="7" y="3"/>
              </a:lnTo>
              <a:lnTo>
                <a:pt x="7" y="2"/>
              </a:lnTo>
              <a:lnTo>
                <a:pt x="8" y="0"/>
              </a:lnTo>
              <a:lnTo>
                <a:pt x="9" y="1"/>
              </a:lnTo>
              <a:lnTo>
                <a:pt x="10" y="3"/>
              </a:lnTo>
              <a:lnTo>
                <a:pt x="11" y="3"/>
              </a:lnTo>
              <a:lnTo>
                <a:pt x="12" y="4"/>
              </a:lnTo>
              <a:lnTo>
                <a:pt x="12" y="5"/>
              </a:lnTo>
              <a:lnTo>
                <a:pt x="13" y="6"/>
              </a:lnTo>
              <a:lnTo>
                <a:pt x="12" y="8"/>
              </a:lnTo>
              <a:lnTo>
                <a:pt x="12" y="9"/>
              </a:lnTo>
              <a:lnTo>
                <a:pt x="13" y="9"/>
              </a:lnTo>
              <a:lnTo>
                <a:pt x="14" y="10"/>
              </a:lnTo>
              <a:lnTo>
                <a:pt x="15" y="11"/>
              </a:lnTo>
              <a:lnTo>
                <a:pt x="15" y="12"/>
              </a:lnTo>
              <a:lnTo>
                <a:pt x="14" y="14"/>
              </a:lnTo>
              <a:lnTo>
                <a:pt x="14" y="16"/>
              </a:lnTo>
              <a:lnTo>
                <a:pt x="13" y="17"/>
              </a:lnTo>
              <a:lnTo>
                <a:pt x="13" y="18"/>
              </a:lnTo>
              <a:lnTo>
                <a:pt x="14" y="19"/>
              </a:lnTo>
              <a:lnTo>
                <a:pt x="14" y="20"/>
              </a:lnTo>
              <a:lnTo>
                <a:pt x="14" y="21"/>
              </a:lnTo>
              <a:lnTo>
                <a:pt x="15" y="22"/>
              </a:lnTo>
              <a:lnTo>
                <a:pt x="15" y="23"/>
              </a:lnTo>
              <a:lnTo>
                <a:pt x="16" y="25"/>
              </a:lnTo>
              <a:lnTo>
                <a:pt x="15" y="25"/>
              </a:lnTo>
              <a:lnTo>
                <a:pt x="14" y="26"/>
              </a:lnTo>
              <a:lnTo>
                <a:pt x="13" y="26"/>
              </a:lnTo>
              <a:lnTo>
                <a:pt x="12" y="26"/>
              </a:lnTo>
              <a:lnTo>
                <a:pt x="11" y="27"/>
              </a:lnTo>
              <a:lnTo>
                <a:pt x="11" y="26"/>
              </a:lnTo>
              <a:lnTo>
                <a:pt x="10" y="25"/>
              </a:lnTo>
              <a:lnTo>
                <a:pt x="9" y="26"/>
              </a:lnTo>
              <a:lnTo>
                <a:pt x="8" y="26"/>
              </a:lnTo>
              <a:lnTo>
                <a:pt x="7" y="25"/>
              </a:lnTo>
              <a:lnTo>
                <a:pt x="6" y="24"/>
              </a:lnTo>
              <a:lnTo>
                <a:pt x="6" y="23"/>
              </a:lnTo>
              <a:lnTo>
                <a:pt x="5" y="22"/>
              </a:lnTo>
              <a:lnTo>
                <a:pt x="4" y="21"/>
              </a:lnTo>
              <a:lnTo>
                <a:pt x="4" y="20"/>
              </a:lnTo>
              <a:lnTo>
                <a:pt x="3" y="18"/>
              </a:lnTo>
              <a:lnTo>
                <a:pt x="3" y="17"/>
              </a:lnTo>
              <a:lnTo>
                <a:pt x="3" y="16"/>
              </a:lnTo>
              <a:lnTo>
                <a:pt x="3" y="15"/>
              </a:lnTo>
              <a:lnTo>
                <a:pt x="3" y="14"/>
              </a:lnTo>
              <a:lnTo>
                <a:pt x="2" y="13"/>
              </a:lnTo>
              <a:lnTo>
                <a:pt x="2" y="12"/>
              </a:lnTo>
              <a:lnTo>
                <a:pt x="2" y="10"/>
              </a:lnTo>
              <a:lnTo>
                <a:pt x="1" y="9"/>
              </a:lnTo>
              <a:lnTo>
                <a:pt x="0" y="8"/>
              </a:lnTo>
              <a:lnTo>
                <a:pt x="1" y="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294640</xdr:colOff>
      <xdr:row>13</xdr:row>
      <xdr:rowOff>95250</xdr:rowOff>
    </xdr:from>
    <xdr:to>
      <xdr:col>8</xdr:col>
      <xdr:colOff>497840</xdr:colOff>
      <xdr:row>14</xdr:row>
      <xdr:rowOff>142875</xdr:rowOff>
    </xdr:to>
    <xdr:sp>
      <xdr:nvSpPr>
        <xdr:cNvPr id="2185456" name="Freeform 222"/>
        <xdr:cNvSpPr/>
      </xdr:nvSpPr>
      <xdr:spPr>
        <a:xfrm>
          <a:off x="5730240" y="2190115"/>
          <a:ext cx="203200" cy="200025"/>
        </a:xfrm>
        <a:custGeom>
          <a:avLst/>
          <a:gdLst>
            <a:gd name="txL" fmla="*/ 0 w 20"/>
            <a:gd name="txT" fmla="*/ 0 h 22"/>
            <a:gd name="txR" fmla="*/ 20 w 20"/>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0" h="22">
              <a:moveTo>
                <a:pt x="5" y="5"/>
              </a:moveTo>
              <a:lnTo>
                <a:pt x="5" y="4"/>
              </a:lnTo>
              <a:lnTo>
                <a:pt x="5" y="3"/>
              </a:lnTo>
              <a:lnTo>
                <a:pt x="6" y="4"/>
              </a:lnTo>
              <a:lnTo>
                <a:pt x="7" y="3"/>
              </a:lnTo>
              <a:lnTo>
                <a:pt x="8" y="3"/>
              </a:lnTo>
              <a:lnTo>
                <a:pt x="9" y="2"/>
              </a:lnTo>
              <a:lnTo>
                <a:pt x="10" y="2"/>
              </a:lnTo>
              <a:lnTo>
                <a:pt x="11" y="2"/>
              </a:lnTo>
              <a:lnTo>
                <a:pt x="12" y="1"/>
              </a:lnTo>
              <a:lnTo>
                <a:pt x="13" y="1"/>
              </a:lnTo>
              <a:lnTo>
                <a:pt x="14" y="1"/>
              </a:lnTo>
              <a:lnTo>
                <a:pt x="15" y="0"/>
              </a:lnTo>
              <a:lnTo>
                <a:pt x="16" y="0"/>
              </a:lnTo>
              <a:lnTo>
                <a:pt x="17" y="1"/>
              </a:lnTo>
              <a:lnTo>
                <a:pt x="18" y="1"/>
              </a:lnTo>
              <a:lnTo>
                <a:pt x="20" y="1"/>
              </a:lnTo>
              <a:lnTo>
                <a:pt x="20" y="2"/>
              </a:lnTo>
              <a:lnTo>
                <a:pt x="20" y="3"/>
              </a:lnTo>
              <a:lnTo>
                <a:pt x="20" y="5"/>
              </a:lnTo>
              <a:lnTo>
                <a:pt x="20" y="6"/>
              </a:lnTo>
              <a:lnTo>
                <a:pt x="20" y="7"/>
              </a:lnTo>
              <a:lnTo>
                <a:pt x="20" y="9"/>
              </a:lnTo>
              <a:lnTo>
                <a:pt x="20" y="10"/>
              </a:lnTo>
              <a:lnTo>
                <a:pt x="20" y="11"/>
              </a:lnTo>
              <a:lnTo>
                <a:pt x="20" y="12"/>
              </a:lnTo>
              <a:lnTo>
                <a:pt x="19" y="12"/>
              </a:lnTo>
              <a:lnTo>
                <a:pt x="19" y="13"/>
              </a:lnTo>
              <a:lnTo>
                <a:pt x="18" y="13"/>
              </a:lnTo>
              <a:lnTo>
                <a:pt x="17" y="13"/>
              </a:lnTo>
              <a:lnTo>
                <a:pt x="16" y="14"/>
              </a:lnTo>
              <a:lnTo>
                <a:pt x="15" y="14"/>
              </a:lnTo>
              <a:lnTo>
                <a:pt x="14" y="15"/>
              </a:lnTo>
              <a:lnTo>
                <a:pt x="12" y="15"/>
              </a:lnTo>
              <a:lnTo>
                <a:pt x="11" y="15"/>
              </a:lnTo>
              <a:lnTo>
                <a:pt x="11" y="16"/>
              </a:lnTo>
              <a:lnTo>
                <a:pt x="9" y="16"/>
              </a:lnTo>
              <a:lnTo>
                <a:pt x="8" y="16"/>
              </a:lnTo>
              <a:lnTo>
                <a:pt x="8" y="17"/>
              </a:lnTo>
              <a:lnTo>
                <a:pt x="7" y="18"/>
              </a:lnTo>
              <a:lnTo>
                <a:pt x="6" y="19"/>
              </a:lnTo>
              <a:lnTo>
                <a:pt x="6" y="20"/>
              </a:lnTo>
              <a:lnTo>
                <a:pt x="5" y="20"/>
              </a:lnTo>
              <a:lnTo>
                <a:pt x="4" y="21"/>
              </a:lnTo>
              <a:lnTo>
                <a:pt x="3" y="22"/>
              </a:lnTo>
              <a:lnTo>
                <a:pt x="2" y="21"/>
              </a:lnTo>
              <a:lnTo>
                <a:pt x="2" y="20"/>
              </a:lnTo>
              <a:lnTo>
                <a:pt x="1" y="18"/>
              </a:lnTo>
              <a:lnTo>
                <a:pt x="1" y="17"/>
              </a:lnTo>
              <a:lnTo>
                <a:pt x="1" y="16"/>
              </a:lnTo>
              <a:lnTo>
                <a:pt x="1" y="14"/>
              </a:lnTo>
              <a:lnTo>
                <a:pt x="1" y="13"/>
              </a:lnTo>
              <a:lnTo>
                <a:pt x="0" y="12"/>
              </a:lnTo>
              <a:lnTo>
                <a:pt x="1" y="11"/>
              </a:lnTo>
              <a:lnTo>
                <a:pt x="1" y="9"/>
              </a:lnTo>
              <a:lnTo>
                <a:pt x="2" y="9"/>
              </a:lnTo>
              <a:lnTo>
                <a:pt x="2" y="8"/>
              </a:lnTo>
              <a:lnTo>
                <a:pt x="3" y="7"/>
              </a:lnTo>
              <a:lnTo>
                <a:pt x="4" y="7"/>
              </a:lnTo>
              <a:lnTo>
                <a:pt x="5" y="6"/>
              </a:lnTo>
              <a:lnTo>
                <a:pt x="5"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233680</xdr:colOff>
      <xdr:row>13</xdr:row>
      <xdr:rowOff>9525</xdr:rowOff>
    </xdr:from>
    <xdr:to>
      <xdr:col>8</xdr:col>
      <xdr:colOff>568960</xdr:colOff>
      <xdr:row>13</xdr:row>
      <xdr:rowOff>133350</xdr:rowOff>
    </xdr:to>
    <xdr:sp>
      <xdr:nvSpPr>
        <xdr:cNvPr id="2185457" name="Freeform 223"/>
        <xdr:cNvSpPr/>
      </xdr:nvSpPr>
      <xdr:spPr>
        <a:xfrm>
          <a:off x="5669280" y="2104390"/>
          <a:ext cx="335280" cy="123825"/>
        </a:xfrm>
        <a:custGeom>
          <a:avLst/>
          <a:gdLst>
            <a:gd name="txL" fmla="*/ 0 w 33"/>
            <a:gd name="txT" fmla="*/ 0 h 13"/>
            <a:gd name="txR" fmla="*/ 33 w 33"/>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13">
              <a:moveTo>
                <a:pt x="1" y="5"/>
              </a:moveTo>
              <a:lnTo>
                <a:pt x="1" y="4"/>
              </a:lnTo>
              <a:lnTo>
                <a:pt x="2" y="5"/>
              </a:lnTo>
              <a:lnTo>
                <a:pt x="4" y="5"/>
              </a:lnTo>
              <a:lnTo>
                <a:pt x="4" y="4"/>
              </a:lnTo>
              <a:lnTo>
                <a:pt x="5" y="4"/>
              </a:lnTo>
              <a:lnTo>
                <a:pt x="7" y="4"/>
              </a:lnTo>
              <a:lnTo>
                <a:pt x="8" y="4"/>
              </a:lnTo>
              <a:lnTo>
                <a:pt x="9" y="3"/>
              </a:lnTo>
              <a:lnTo>
                <a:pt x="10" y="3"/>
              </a:lnTo>
              <a:lnTo>
                <a:pt x="11" y="3"/>
              </a:lnTo>
              <a:lnTo>
                <a:pt x="12" y="3"/>
              </a:lnTo>
              <a:lnTo>
                <a:pt x="13" y="2"/>
              </a:lnTo>
              <a:lnTo>
                <a:pt x="14" y="2"/>
              </a:lnTo>
              <a:lnTo>
                <a:pt x="15" y="2"/>
              </a:lnTo>
              <a:lnTo>
                <a:pt x="16" y="1"/>
              </a:lnTo>
              <a:lnTo>
                <a:pt x="17" y="1"/>
              </a:lnTo>
              <a:lnTo>
                <a:pt x="18" y="1"/>
              </a:lnTo>
              <a:lnTo>
                <a:pt x="19" y="1"/>
              </a:lnTo>
              <a:lnTo>
                <a:pt x="21" y="2"/>
              </a:lnTo>
              <a:lnTo>
                <a:pt x="22" y="2"/>
              </a:lnTo>
              <a:lnTo>
                <a:pt x="23" y="2"/>
              </a:lnTo>
              <a:lnTo>
                <a:pt x="24" y="1"/>
              </a:lnTo>
              <a:lnTo>
                <a:pt x="25" y="1"/>
              </a:lnTo>
              <a:lnTo>
                <a:pt x="26" y="1"/>
              </a:lnTo>
              <a:lnTo>
                <a:pt x="27" y="1"/>
              </a:lnTo>
              <a:lnTo>
                <a:pt x="28" y="1"/>
              </a:lnTo>
              <a:lnTo>
                <a:pt x="29" y="0"/>
              </a:lnTo>
              <a:lnTo>
                <a:pt x="30" y="0"/>
              </a:lnTo>
              <a:lnTo>
                <a:pt x="31" y="0"/>
              </a:lnTo>
              <a:lnTo>
                <a:pt x="32" y="0"/>
              </a:lnTo>
              <a:lnTo>
                <a:pt x="33" y="0"/>
              </a:lnTo>
              <a:lnTo>
                <a:pt x="32" y="1"/>
              </a:lnTo>
              <a:lnTo>
                <a:pt x="31" y="1"/>
              </a:lnTo>
              <a:lnTo>
                <a:pt x="30" y="2"/>
              </a:lnTo>
              <a:lnTo>
                <a:pt x="30" y="4"/>
              </a:lnTo>
              <a:lnTo>
                <a:pt x="31" y="5"/>
              </a:lnTo>
              <a:lnTo>
                <a:pt x="30" y="6"/>
              </a:lnTo>
              <a:lnTo>
                <a:pt x="30" y="7"/>
              </a:lnTo>
              <a:lnTo>
                <a:pt x="30" y="8"/>
              </a:lnTo>
              <a:lnTo>
                <a:pt x="29" y="10"/>
              </a:lnTo>
              <a:lnTo>
                <a:pt x="28" y="10"/>
              </a:lnTo>
              <a:lnTo>
                <a:pt x="26" y="10"/>
              </a:lnTo>
              <a:lnTo>
                <a:pt x="24" y="10"/>
              </a:lnTo>
              <a:lnTo>
                <a:pt x="23" y="10"/>
              </a:lnTo>
              <a:lnTo>
                <a:pt x="22" y="9"/>
              </a:lnTo>
              <a:lnTo>
                <a:pt x="21" y="9"/>
              </a:lnTo>
              <a:lnTo>
                <a:pt x="20" y="10"/>
              </a:lnTo>
              <a:lnTo>
                <a:pt x="19" y="10"/>
              </a:lnTo>
              <a:lnTo>
                <a:pt x="18" y="10"/>
              </a:lnTo>
              <a:lnTo>
                <a:pt x="17" y="11"/>
              </a:lnTo>
              <a:lnTo>
                <a:pt x="16" y="11"/>
              </a:lnTo>
              <a:lnTo>
                <a:pt x="15" y="11"/>
              </a:lnTo>
              <a:lnTo>
                <a:pt x="14" y="12"/>
              </a:lnTo>
              <a:lnTo>
                <a:pt x="13" y="12"/>
              </a:lnTo>
              <a:lnTo>
                <a:pt x="12" y="13"/>
              </a:lnTo>
              <a:lnTo>
                <a:pt x="11" y="12"/>
              </a:lnTo>
              <a:lnTo>
                <a:pt x="10" y="11"/>
              </a:lnTo>
              <a:lnTo>
                <a:pt x="10" y="10"/>
              </a:lnTo>
              <a:lnTo>
                <a:pt x="9" y="9"/>
              </a:lnTo>
              <a:lnTo>
                <a:pt x="8" y="8"/>
              </a:lnTo>
              <a:lnTo>
                <a:pt x="8" y="7"/>
              </a:lnTo>
              <a:lnTo>
                <a:pt x="7" y="7"/>
              </a:lnTo>
              <a:lnTo>
                <a:pt x="5" y="8"/>
              </a:lnTo>
              <a:lnTo>
                <a:pt x="4" y="8"/>
              </a:lnTo>
              <a:lnTo>
                <a:pt x="3" y="9"/>
              </a:lnTo>
              <a:lnTo>
                <a:pt x="2" y="10"/>
              </a:lnTo>
              <a:lnTo>
                <a:pt x="2" y="9"/>
              </a:lnTo>
              <a:lnTo>
                <a:pt x="1" y="8"/>
              </a:lnTo>
              <a:lnTo>
                <a:pt x="1" y="7"/>
              </a:lnTo>
              <a:lnTo>
                <a:pt x="0" y="5"/>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477520</xdr:colOff>
      <xdr:row>16</xdr:row>
      <xdr:rowOff>28575</xdr:rowOff>
    </xdr:from>
    <xdr:to>
      <xdr:col>9</xdr:col>
      <xdr:colOff>50800</xdr:colOff>
      <xdr:row>17</xdr:row>
      <xdr:rowOff>19050</xdr:rowOff>
    </xdr:to>
    <xdr:sp>
      <xdr:nvSpPr>
        <xdr:cNvPr id="2185458" name="Freeform 224"/>
        <xdr:cNvSpPr/>
      </xdr:nvSpPr>
      <xdr:spPr>
        <a:xfrm>
          <a:off x="5913120" y="2580640"/>
          <a:ext cx="223520" cy="142875"/>
        </a:xfrm>
        <a:custGeom>
          <a:avLst/>
          <a:gdLst>
            <a:gd name="txL" fmla="*/ 0 w 22"/>
            <a:gd name="txT" fmla="*/ 0 h 16"/>
            <a:gd name="txR" fmla="*/ 22 w 22"/>
            <a:gd name="txB" fmla="*/ 16 h 16"/>
          </a:gdLst>
          <a:ahLst/>
          <a:cxnLst>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22" h="16">
              <a:moveTo>
                <a:pt x="0" y="5"/>
              </a:moveTo>
              <a:lnTo>
                <a:pt x="0" y="4"/>
              </a:lnTo>
              <a:lnTo>
                <a:pt x="0" y="3"/>
              </a:lnTo>
              <a:lnTo>
                <a:pt x="1" y="2"/>
              </a:lnTo>
              <a:lnTo>
                <a:pt x="2" y="2"/>
              </a:lnTo>
              <a:lnTo>
                <a:pt x="3" y="2"/>
              </a:lnTo>
              <a:lnTo>
                <a:pt x="4" y="2"/>
              </a:lnTo>
              <a:lnTo>
                <a:pt x="5" y="2"/>
              </a:lnTo>
              <a:lnTo>
                <a:pt x="6" y="2"/>
              </a:lnTo>
              <a:lnTo>
                <a:pt x="8" y="2"/>
              </a:lnTo>
              <a:lnTo>
                <a:pt x="9" y="2"/>
              </a:lnTo>
              <a:lnTo>
                <a:pt x="10" y="2"/>
              </a:lnTo>
              <a:lnTo>
                <a:pt x="11" y="1"/>
              </a:lnTo>
              <a:lnTo>
                <a:pt x="12" y="1"/>
              </a:lnTo>
              <a:lnTo>
                <a:pt x="13" y="1"/>
              </a:lnTo>
              <a:lnTo>
                <a:pt x="14" y="1"/>
              </a:lnTo>
              <a:lnTo>
                <a:pt x="15" y="1"/>
              </a:lnTo>
              <a:lnTo>
                <a:pt x="16" y="1"/>
              </a:lnTo>
              <a:lnTo>
                <a:pt x="17" y="1"/>
              </a:lnTo>
              <a:lnTo>
                <a:pt x="19" y="1"/>
              </a:lnTo>
              <a:lnTo>
                <a:pt x="20" y="1"/>
              </a:lnTo>
              <a:lnTo>
                <a:pt x="21" y="0"/>
              </a:lnTo>
              <a:lnTo>
                <a:pt x="21" y="1"/>
              </a:lnTo>
              <a:lnTo>
                <a:pt x="22" y="3"/>
              </a:lnTo>
              <a:lnTo>
                <a:pt x="22" y="5"/>
              </a:lnTo>
              <a:lnTo>
                <a:pt x="21" y="6"/>
              </a:lnTo>
              <a:lnTo>
                <a:pt x="21" y="7"/>
              </a:lnTo>
              <a:lnTo>
                <a:pt x="20" y="8"/>
              </a:lnTo>
              <a:lnTo>
                <a:pt x="20" y="9"/>
              </a:lnTo>
              <a:lnTo>
                <a:pt x="20" y="10"/>
              </a:lnTo>
              <a:lnTo>
                <a:pt x="20" y="11"/>
              </a:lnTo>
              <a:lnTo>
                <a:pt x="20" y="12"/>
              </a:lnTo>
              <a:lnTo>
                <a:pt x="20" y="14"/>
              </a:lnTo>
              <a:lnTo>
                <a:pt x="20" y="15"/>
              </a:lnTo>
              <a:lnTo>
                <a:pt x="20" y="16"/>
              </a:lnTo>
              <a:lnTo>
                <a:pt x="18" y="16"/>
              </a:lnTo>
              <a:lnTo>
                <a:pt x="17" y="16"/>
              </a:lnTo>
              <a:lnTo>
                <a:pt x="16" y="16"/>
              </a:lnTo>
              <a:lnTo>
                <a:pt x="15" y="14"/>
              </a:lnTo>
              <a:lnTo>
                <a:pt x="13" y="14"/>
              </a:lnTo>
              <a:lnTo>
                <a:pt x="12" y="14"/>
              </a:lnTo>
              <a:lnTo>
                <a:pt x="11" y="14"/>
              </a:lnTo>
              <a:lnTo>
                <a:pt x="10" y="14"/>
              </a:lnTo>
              <a:lnTo>
                <a:pt x="8" y="14"/>
              </a:lnTo>
              <a:lnTo>
                <a:pt x="7" y="14"/>
              </a:lnTo>
              <a:lnTo>
                <a:pt x="6" y="13"/>
              </a:lnTo>
              <a:lnTo>
                <a:pt x="6" y="12"/>
              </a:lnTo>
              <a:lnTo>
                <a:pt x="6" y="11"/>
              </a:lnTo>
              <a:lnTo>
                <a:pt x="6" y="10"/>
              </a:lnTo>
              <a:lnTo>
                <a:pt x="6" y="9"/>
              </a:lnTo>
              <a:lnTo>
                <a:pt x="5" y="9"/>
              </a:lnTo>
              <a:lnTo>
                <a:pt x="4" y="9"/>
              </a:lnTo>
              <a:lnTo>
                <a:pt x="3" y="9"/>
              </a:lnTo>
              <a:lnTo>
                <a:pt x="2" y="10"/>
              </a:lnTo>
              <a:lnTo>
                <a:pt x="1" y="10"/>
              </a:lnTo>
              <a:lnTo>
                <a:pt x="0" y="10"/>
              </a:lnTo>
              <a:lnTo>
                <a:pt x="0" y="9"/>
              </a:lnTo>
              <a:lnTo>
                <a:pt x="0" y="7"/>
              </a:lnTo>
              <a:lnTo>
                <a:pt x="0" y="6"/>
              </a:lnTo>
              <a:lnTo>
                <a:pt x="0"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528320</xdr:colOff>
      <xdr:row>12</xdr:row>
      <xdr:rowOff>142875</xdr:rowOff>
    </xdr:from>
    <xdr:to>
      <xdr:col>9</xdr:col>
      <xdr:colOff>81280</xdr:colOff>
      <xdr:row>14</xdr:row>
      <xdr:rowOff>47625</xdr:rowOff>
    </xdr:to>
    <xdr:sp>
      <xdr:nvSpPr>
        <xdr:cNvPr id="2185459" name="Freeform 225"/>
        <xdr:cNvSpPr/>
      </xdr:nvSpPr>
      <xdr:spPr>
        <a:xfrm>
          <a:off x="5963920" y="2085340"/>
          <a:ext cx="203200" cy="209550"/>
        </a:xfrm>
        <a:custGeom>
          <a:avLst/>
          <a:gdLst>
            <a:gd name="txL" fmla="*/ 0 w 20"/>
            <a:gd name="txT" fmla="*/ 0 h 24"/>
            <a:gd name="txR" fmla="*/ 20 w 20"/>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24">
              <a:moveTo>
                <a:pt x="1" y="12"/>
              </a:moveTo>
              <a:lnTo>
                <a:pt x="1" y="11"/>
              </a:lnTo>
              <a:lnTo>
                <a:pt x="1" y="10"/>
              </a:lnTo>
              <a:lnTo>
                <a:pt x="1" y="9"/>
              </a:lnTo>
              <a:lnTo>
                <a:pt x="2" y="8"/>
              </a:lnTo>
              <a:lnTo>
                <a:pt x="1" y="7"/>
              </a:lnTo>
              <a:lnTo>
                <a:pt x="1" y="5"/>
              </a:lnTo>
              <a:lnTo>
                <a:pt x="2" y="4"/>
              </a:lnTo>
              <a:lnTo>
                <a:pt x="3" y="4"/>
              </a:lnTo>
              <a:lnTo>
                <a:pt x="4" y="3"/>
              </a:lnTo>
              <a:lnTo>
                <a:pt x="3" y="3"/>
              </a:lnTo>
              <a:lnTo>
                <a:pt x="4" y="2"/>
              </a:lnTo>
              <a:lnTo>
                <a:pt x="5" y="2"/>
              </a:lnTo>
              <a:lnTo>
                <a:pt x="6" y="1"/>
              </a:lnTo>
              <a:lnTo>
                <a:pt x="7" y="1"/>
              </a:lnTo>
              <a:lnTo>
                <a:pt x="9" y="0"/>
              </a:lnTo>
              <a:lnTo>
                <a:pt x="10" y="2"/>
              </a:lnTo>
              <a:lnTo>
                <a:pt x="10" y="3"/>
              </a:lnTo>
              <a:lnTo>
                <a:pt x="10" y="4"/>
              </a:lnTo>
              <a:lnTo>
                <a:pt x="11" y="5"/>
              </a:lnTo>
              <a:lnTo>
                <a:pt x="12" y="7"/>
              </a:lnTo>
              <a:lnTo>
                <a:pt x="12" y="8"/>
              </a:lnTo>
              <a:lnTo>
                <a:pt x="12" y="9"/>
              </a:lnTo>
              <a:lnTo>
                <a:pt x="13" y="10"/>
              </a:lnTo>
              <a:lnTo>
                <a:pt x="14" y="11"/>
              </a:lnTo>
              <a:lnTo>
                <a:pt x="15" y="12"/>
              </a:lnTo>
              <a:lnTo>
                <a:pt x="16" y="12"/>
              </a:lnTo>
              <a:lnTo>
                <a:pt x="17" y="13"/>
              </a:lnTo>
              <a:lnTo>
                <a:pt x="17" y="14"/>
              </a:lnTo>
              <a:lnTo>
                <a:pt x="18" y="15"/>
              </a:lnTo>
              <a:lnTo>
                <a:pt x="20" y="16"/>
              </a:lnTo>
              <a:lnTo>
                <a:pt x="19" y="18"/>
              </a:lnTo>
              <a:lnTo>
                <a:pt x="19" y="19"/>
              </a:lnTo>
              <a:lnTo>
                <a:pt x="18" y="20"/>
              </a:lnTo>
              <a:lnTo>
                <a:pt x="18" y="21"/>
              </a:lnTo>
              <a:lnTo>
                <a:pt x="17" y="22"/>
              </a:lnTo>
              <a:lnTo>
                <a:pt x="16" y="23"/>
              </a:lnTo>
              <a:lnTo>
                <a:pt x="15" y="22"/>
              </a:lnTo>
              <a:lnTo>
                <a:pt x="14" y="22"/>
              </a:lnTo>
              <a:lnTo>
                <a:pt x="13" y="23"/>
              </a:lnTo>
              <a:lnTo>
                <a:pt x="12" y="24"/>
              </a:lnTo>
              <a:lnTo>
                <a:pt x="11" y="22"/>
              </a:lnTo>
              <a:lnTo>
                <a:pt x="11" y="21"/>
              </a:lnTo>
              <a:lnTo>
                <a:pt x="11" y="20"/>
              </a:lnTo>
              <a:lnTo>
                <a:pt x="10" y="19"/>
              </a:lnTo>
              <a:lnTo>
                <a:pt x="10" y="18"/>
              </a:lnTo>
              <a:lnTo>
                <a:pt x="9" y="17"/>
              </a:lnTo>
              <a:lnTo>
                <a:pt x="9" y="16"/>
              </a:lnTo>
              <a:lnTo>
                <a:pt x="9" y="15"/>
              </a:lnTo>
              <a:lnTo>
                <a:pt x="8" y="15"/>
              </a:lnTo>
              <a:lnTo>
                <a:pt x="7" y="14"/>
              </a:lnTo>
              <a:lnTo>
                <a:pt x="6" y="14"/>
              </a:lnTo>
              <a:lnTo>
                <a:pt x="5" y="14"/>
              </a:lnTo>
              <a:lnTo>
                <a:pt x="4" y="14"/>
              </a:lnTo>
              <a:lnTo>
                <a:pt x="3" y="13"/>
              </a:lnTo>
              <a:lnTo>
                <a:pt x="2" y="13"/>
              </a:lnTo>
              <a:lnTo>
                <a:pt x="0" y="13"/>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436880</xdr:colOff>
      <xdr:row>14</xdr:row>
      <xdr:rowOff>47625</xdr:rowOff>
    </xdr:from>
    <xdr:to>
      <xdr:col>8</xdr:col>
      <xdr:colOff>558800</xdr:colOff>
      <xdr:row>15</xdr:row>
      <xdr:rowOff>66675</xdr:rowOff>
    </xdr:to>
    <xdr:sp>
      <xdr:nvSpPr>
        <xdr:cNvPr id="2185460" name="Freeform 226"/>
        <xdr:cNvSpPr/>
      </xdr:nvSpPr>
      <xdr:spPr>
        <a:xfrm>
          <a:off x="5872480" y="2294890"/>
          <a:ext cx="121920" cy="171450"/>
        </a:xfrm>
        <a:custGeom>
          <a:avLst/>
          <a:gdLst>
            <a:gd name="txL" fmla="*/ 0 w 12"/>
            <a:gd name="txT" fmla="*/ 0 h 19"/>
            <a:gd name="txR" fmla="*/ 12 w 12"/>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12" h="19">
              <a:moveTo>
                <a:pt x="1" y="9"/>
              </a:moveTo>
              <a:lnTo>
                <a:pt x="1" y="9"/>
              </a:lnTo>
              <a:lnTo>
                <a:pt x="1" y="8"/>
              </a:lnTo>
              <a:lnTo>
                <a:pt x="1" y="7"/>
              </a:lnTo>
              <a:lnTo>
                <a:pt x="1" y="6"/>
              </a:lnTo>
              <a:lnTo>
                <a:pt x="1" y="5"/>
              </a:lnTo>
              <a:lnTo>
                <a:pt x="0" y="4"/>
              </a:lnTo>
              <a:lnTo>
                <a:pt x="1" y="2"/>
              </a:lnTo>
              <a:lnTo>
                <a:pt x="2" y="2"/>
              </a:lnTo>
              <a:lnTo>
                <a:pt x="3" y="1"/>
              </a:lnTo>
              <a:lnTo>
                <a:pt x="4" y="1"/>
              </a:lnTo>
              <a:lnTo>
                <a:pt x="5" y="1"/>
              </a:lnTo>
              <a:lnTo>
                <a:pt x="5" y="0"/>
              </a:lnTo>
              <a:lnTo>
                <a:pt x="6" y="0"/>
              </a:lnTo>
              <a:lnTo>
                <a:pt x="8" y="1"/>
              </a:lnTo>
              <a:lnTo>
                <a:pt x="9" y="3"/>
              </a:lnTo>
              <a:lnTo>
                <a:pt x="9" y="4"/>
              </a:lnTo>
              <a:lnTo>
                <a:pt x="9" y="5"/>
              </a:lnTo>
              <a:lnTo>
                <a:pt x="9" y="6"/>
              </a:lnTo>
              <a:lnTo>
                <a:pt x="10" y="7"/>
              </a:lnTo>
              <a:lnTo>
                <a:pt x="10" y="8"/>
              </a:lnTo>
              <a:lnTo>
                <a:pt x="10" y="9"/>
              </a:lnTo>
              <a:lnTo>
                <a:pt x="11" y="10"/>
              </a:lnTo>
              <a:lnTo>
                <a:pt x="11" y="11"/>
              </a:lnTo>
              <a:lnTo>
                <a:pt x="12" y="12"/>
              </a:lnTo>
              <a:lnTo>
                <a:pt x="12" y="13"/>
              </a:lnTo>
              <a:lnTo>
                <a:pt x="12" y="14"/>
              </a:lnTo>
              <a:lnTo>
                <a:pt x="11" y="15"/>
              </a:lnTo>
              <a:lnTo>
                <a:pt x="10" y="16"/>
              </a:lnTo>
              <a:lnTo>
                <a:pt x="9" y="16"/>
              </a:lnTo>
              <a:lnTo>
                <a:pt x="8" y="17"/>
              </a:lnTo>
              <a:lnTo>
                <a:pt x="7" y="17"/>
              </a:lnTo>
              <a:lnTo>
                <a:pt x="6" y="17"/>
              </a:lnTo>
              <a:lnTo>
                <a:pt x="5" y="17"/>
              </a:lnTo>
              <a:lnTo>
                <a:pt x="5" y="18"/>
              </a:lnTo>
              <a:lnTo>
                <a:pt x="4" y="19"/>
              </a:lnTo>
              <a:lnTo>
                <a:pt x="3" y="18"/>
              </a:lnTo>
              <a:lnTo>
                <a:pt x="2" y="19"/>
              </a:lnTo>
              <a:lnTo>
                <a:pt x="1" y="19"/>
              </a:lnTo>
              <a:lnTo>
                <a:pt x="1" y="18"/>
              </a:lnTo>
              <a:lnTo>
                <a:pt x="0" y="17"/>
              </a:lnTo>
              <a:lnTo>
                <a:pt x="0" y="15"/>
              </a:lnTo>
              <a:lnTo>
                <a:pt x="0" y="14"/>
              </a:lnTo>
              <a:lnTo>
                <a:pt x="0" y="13"/>
              </a:lnTo>
              <a:lnTo>
                <a:pt x="1" y="12"/>
              </a:lnTo>
              <a:lnTo>
                <a:pt x="1" y="11"/>
              </a:lnTo>
              <a:lnTo>
                <a:pt x="1" y="10"/>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30480</xdr:colOff>
      <xdr:row>16</xdr:row>
      <xdr:rowOff>28575</xdr:rowOff>
    </xdr:from>
    <xdr:to>
      <xdr:col>9</xdr:col>
      <xdr:colOff>233680</xdr:colOff>
      <xdr:row>17</xdr:row>
      <xdr:rowOff>19050</xdr:rowOff>
    </xdr:to>
    <xdr:sp>
      <xdr:nvSpPr>
        <xdr:cNvPr id="2185461" name="Freeform 227"/>
        <xdr:cNvSpPr>
          <a:spLocks noEditPoints="1"/>
        </xdr:cNvSpPr>
      </xdr:nvSpPr>
      <xdr:spPr>
        <a:xfrm>
          <a:off x="6116320" y="2580640"/>
          <a:ext cx="203200" cy="142875"/>
        </a:xfrm>
        <a:custGeom>
          <a:avLst/>
          <a:gdLst>
            <a:gd name="txL" fmla="*/ 0 w 20"/>
            <a:gd name="txT" fmla="*/ 0 h 16"/>
            <a:gd name="txR" fmla="*/ 20 w 20"/>
            <a:gd name="txB" fmla="*/ 16 h 16"/>
          </a:gdLst>
          <a:ahLst/>
          <a:cxnLst>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0" h="16">
              <a:moveTo>
                <a:pt x="0" y="15"/>
              </a:moveTo>
              <a:lnTo>
                <a:pt x="0" y="15"/>
              </a:lnTo>
              <a:lnTo>
                <a:pt x="0" y="14"/>
              </a:lnTo>
              <a:lnTo>
                <a:pt x="0" y="12"/>
              </a:lnTo>
              <a:lnTo>
                <a:pt x="0" y="11"/>
              </a:lnTo>
              <a:lnTo>
                <a:pt x="0" y="10"/>
              </a:lnTo>
              <a:lnTo>
                <a:pt x="0" y="9"/>
              </a:lnTo>
              <a:lnTo>
                <a:pt x="0" y="8"/>
              </a:lnTo>
              <a:lnTo>
                <a:pt x="1" y="7"/>
              </a:lnTo>
              <a:lnTo>
                <a:pt x="1" y="6"/>
              </a:lnTo>
              <a:lnTo>
                <a:pt x="2" y="5"/>
              </a:lnTo>
              <a:lnTo>
                <a:pt x="2" y="3"/>
              </a:lnTo>
              <a:lnTo>
                <a:pt x="1" y="1"/>
              </a:lnTo>
              <a:lnTo>
                <a:pt x="3" y="1"/>
              </a:lnTo>
              <a:lnTo>
                <a:pt x="4" y="1"/>
              </a:lnTo>
              <a:lnTo>
                <a:pt x="6" y="1"/>
              </a:lnTo>
              <a:lnTo>
                <a:pt x="7" y="0"/>
              </a:lnTo>
              <a:lnTo>
                <a:pt x="8" y="1"/>
              </a:lnTo>
              <a:lnTo>
                <a:pt x="9" y="2"/>
              </a:lnTo>
              <a:lnTo>
                <a:pt x="8" y="3"/>
              </a:lnTo>
              <a:lnTo>
                <a:pt x="8" y="4"/>
              </a:lnTo>
              <a:lnTo>
                <a:pt x="9" y="4"/>
              </a:lnTo>
              <a:lnTo>
                <a:pt x="10" y="4"/>
              </a:lnTo>
              <a:lnTo>
                <a:pt x="11" y="4"/>
              </a:lnTo>
              <a:lnTo>
                <a:pt x="12" y="4"/>
              </a:lnTo>
              <a:lnTo>
                <a:pt x="13" y="4"/>
              </a:lnTo>
              <a:lnTo>
                <a:pt x="14" y="4"/>
              </a:lnTo>
              <a:lnTo>
                <a:pt x="15" y="4"/>
              </a:lnTo>
              <a:lnTo>
                <a:pt x="16" y="4"/>
              </a:lnTo>
              <a:lnTo>
                <a:pt x="17" y="4"/>
              </a:lnTo>
              <a:lnTo>
                <a:pt x="19" y="4"/>
              </a:lnTo>
              <a:lnTo>
                <a:pt x="20" y="4"/>
              </a:lnTo>
              <a:lnTo>
                <a:pt x="20" y="5"/>
              </a:lnTo>
              <a:lnTo>
                <a:pt x="19" y="6"/>
              </a:lnTo>
              <a:lnTo>
                <a:pt x="18" y="8"/>
              </a:lnTo>
              <a:lnTo>
                <a:pt x="17" y="9"/>
              </a:lnTo>
              <a:lnTo>
                <a:pt x="16" y="11"/>
              </a:lnTo>
              <a:lnTo>
                <a:pt x="15" y="11"/>
              </a:lnTo>
              <a:lnTo>
                <a:pt x="14" y="12"/>
              </a:lnTo>
              <a:lnTo>
                <a:pt x="13" y="13"/>
              </a:lnTo>
              <a:lnTo>
                <a:pt x="12" y="13"/>
              </a:lnTo>
              <a:lnTo>
                <a:pt x="11" y="14"/>
              </a:lnTo>
              <a:lnTo>
                <a:pt x="10" y="14"/>
              </a:lnTo>
              <a:lnTo>
                <a:pt x="9" y="13"/>
              </a:lnTo>
              <a:lnTo>
                <a:pt x="8" y="13"/>
              </a:lnTo>
              <a:lnTo>
                <a:pt x="7" y="12"/>
              </a:lnTo>
              <a:lnTo>
                <a:pt x="6" y="12"/>
              </a:lnTo>
              <a:lnTo>
                <a:pt x="5" y="13"/>
              </a:lnTo>
              <a:lnTo>
                <a:pt x="5" y="14"/>
              </a:lnTo>
              <a:lnTo>
                <a:pt x="5" y="15"/>
              </a:lnTo>
              <a:lnTo>
                <a:pt x="4" y="15"/>
              </a:lnTo>
              <a:lnTo>
                <a:pt x="2" y="15"/>
              </a:lnTo>
              <a:lnTo>
                <a:pt x="1" y="15"/>
              </a:lnTo>
              <a:lnTo>
                <a:pt x="0" y="16"/>
              </a:lnTo>
              <a:lnTo>
                <a:pt x="0" y="15"/>
              </a:lnTo>
              <a:moveTo>
                <a:pt x="14" y="4"/>
              </a:moveTo>
              <a:lnTo>
                <a:pt x="14" y="4"/>
              </a:lnTo>
              <a:moveTo>
                <a:pt x="15" y="4"/>
              </a:moveTo>
              <a:lnTo>
                <a:pt x="16" y="4"/>
              </a:lnTo>
              <a:lnTo>
                <a:pt x="15" y="4"/>
              </a:lnTo>
              <a:lnTo>
                <a:pt x="14" y="4"/>
              </a:lnTo>
              <a:lnTo>
                <a:pt x="15" y="4"/>
              </a:lnTo>
              <a:moveTo>
                <a:pt x="17" y="4"/>
              </a:moveTo>
              <a:lnTo>
                <a:pt x="17" y="4"/>
              </a:lnTo>
              <a:lnTo>
                <a:pt x="16" y="4"/>
              </a:lnTo>
              <a:lnTo>
                <a:pt x="17" y="4"/>
              </a:lnTo>
              <a:moveTo>
                <a:pt x="9" y="4"/>
              </a:moveTo>
              <a:lnTo>
                <a:pt x="9" y="4"/>
              </a:lnTo>
              <a:lnTo>
                <a:pt x="10" y="4"/>
              </a:lnTo>
              <a:lnTo>
                <a:pt x="9" y="4"/>
              </a:lnTo>
              <a:lnTo>
                <a:pt x="8" y="4"/>
              </a:lnTo>
              <a:lnTo>
                <a:pt x="9" y="4"/>
              </a:lnTo>
              <a:moveTo>
                <a:pt x="12" y="4"/>
              </a:moveTo>
              <a:lnTo>
                <a:pt x="11" y="4"/>
              </a:lnTo>
              <a:lnTo>
                <a:pt x="12"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111760</xdr:colOff>
      <xdr:row>15</xdr:row>
      <xdr:rowOff>47625</xdr:rowOff>
    </xdr:from>
    <xdr:to>
      <xdr:col>9</xdr:col>
      <xdr:colOff>457200</xdr:colOff>
      <xdr:row>16</xdr:row>
      <xdr:rowOff>66675</xdr:rowOff>
    </xdr:to>
    <xdr:sp>
      <xdr:nvSpPr>
        <xdr:cNvPr id="2185462" name="Freeform 228"/>
        <xdr:cNvSpPr/>
      </xdr:nvSpPr>
      <xdr:spPr>
        <a:xfrm>
          <a:off x="6197600" y="2447290"/>
          <a:ext cx="345440" cy="171450"/>
        </a:xfrm>
        <a:custGeom>
          <a:avLst/>
          <a:gdLst>
            <a:gd name="txL" fmla="*/ 0 w 34"/>
            <a:gd name="txT" fmla="*/ 0 h 19"/>
            <a:gd name="txR" fmla="*/ 34 w 34"/>
            <a:gd name="txB" fmla="*/ 19 h 1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19">
              <a:moveTo>
                <a:pt x="0" y="18"/>
              </a:moveTo>
              <a:lnTo>
                <a:pt x="0" y="18"/>
              </a:lnTo>
              <a:lnTo>
                <a:pt x="1" y="17"/>
              </a:lnTo>
              <a:lnTo>
                <a:pt x="2" y="15"/>
              </a:lnTo>
              <a:lnTo>
                <a:pt x="2" y="14"/>
              </a:lnTo>
              <a:lnTo>
                <a:pt x="3" y="13"/>
              </a:lnTo>
              <a:lnTo>
                <a:pt x="4" y="13"/>
              </a:lnTo>
              <a:lnTo>
                <a:pt x="5" y="13"/>
              </a:lnTo>
              <a:lnTo>
                <a:pt x="6" y="13"/>
              </a:lnTo>
              <a:lnTo>
                <a:pt x="8" y="12"/>
              </a:lnTo>
              <a:lnTo>
                <a:pt x="7" y="11"/>
              </a:lnTo>
              <a:lnTo>
                <a:pt x="7" y="10"/>
              </a:lnTo>
              <a:lnTo>
                <a:pt x="8" y="10"/>
              </a:lnTo>
              <a:lnTo>
                <a:pt x="9" y="9"/>
              </a:lnTo>
              <a:lnTo>
                <a:pt x="9" y="8"/>
              </a:lnTo>
              <a:lnTo>
                <a:pt x="8" y="7"/>
              </a:lnTo>
              <a:lnTo>
                <a:pt x="9" y="6"/>
              </a:lnTo>
              <a:lnTo>
                <a:pt x="11" y="6"/>
              </a:lnTo>
              <a:lnTo>
                <a:pt x="12" y="6"/>
              </a:lnTo>
              <a:lnTo>
                <a:pt x="13" y="5"/>
              </a:lnTo>
              <a:lnTo>
                <a:pt x="14" y="5"/>
              </a:lnTo>
              <a:lnTo>
                <a:pt x="15" y="4"/>
              </a:lnTo>
              <a:lnTo>
                <a:pt x="16" y="4"/>
              </a:lnTo>
              <a:lnTo>
                <a:pt x="17" y="3"/>
              </a:lnTo>
              <a:lnTo>
                <a:pt x="18" y="3"/>
              </a:lnTo>
              <a:lnTo>
                <a:pt x="19" y="2"/>
              </a:lnTo>
              <a:lnTo>
                <a:pt x="20" y="1"/>
              </a:lnTo>
              <a:lnTo>
                <a:pt x="22" y="1"/>
              </a:lnTo>
              <a:lnTo>
                <a:pt x="23" y="1"/>
              </a:lnTo>
              <a:lnTo>
                <a:pt x="24" y="1"/>
              </a:lnTo>
              <a:lnTo>
                <a:pt x="27" y="1"/>
              </a:lnTo>
              <a:lnTo>
                <a:pt x="29" y="1"/>
              </a:lnTo>
              <a:lnTo>
                <a:pt x="30" y="0"/>
              </a:lnTo>
              <a:lnTo>
                <a:pt x="32" y="1"/>
              </a:lnTo>
              <a:lnTo>
                <a:pt x="31" y="1"/>
              </a:lnTo>
              <a:lnTo>
                <a:pt x="31" y="3"/>
              </a:lnTo>
              <a:lnTo>
                <a:pt x="31" y="4"/>
              </a:lnTo>
              <a:lnTo>
                <a:pt x="31" y="5"/>
              </a:lnTo>
              <a:lnTo>
                <a:pt x="32" y="6"/>
              </a:lnTo>
              <a:lnTo>
                <a:pt x="32" y="7"/>
              </a:lnTo>
              <a:lnTo>
                <a:pt x="33" y="9"/>
              </a:lnTo>
              <a:lnTo>
                <a:pt x="33" y="10"/>
              </a:lnTo>
              <a:lnTo>
                <a:pt x="33" y="12"/>
              </a:lnTo>
              <a:lnTo>
                <a:pt x="34" y="14"/>
              </a:lnTo>
              <a:lnTo>
                <a:pt x="34" y="15"/>
              </a:lnTo>
              <a:lnTo>
                <a:pt x="32" y="15"/>
              </a:lnTo>
              <a:lnTo>
                <a:pt x="31" y="15"/>
              </a:lnTo>
              <a:lnTo>
                <a:pt x="30" y="15"/>
              </a:lnTo>
              <a:lnTo>
                <a:pt x="29" y="15"/>
              </a:lnTo>
              <a:lnTo>
                <a:pt x="28" y="15"/>
              </a:lnTo>
              <a:lnTo>
                <a:pt x="27" y="15"/>
              </a:lnTo>
              <a:lnTo>
                <a:pt x="25" y="15"/>
              </a:lnTo>
              <a:lnTo>
                <a:pt x="24" y="16"/>
              </a:lnTo>
              <a:lnTo>
                <a:pt x="23" y="16"/>
              </a:lnTo>
              <a:lnTo>
                <a:pt x="22" y="17"/>
              </a:lnTo>
              <a:lnTo>
                <a:pt x="21" y="16"/>
              </a:lnTo>
              <a:lnTo>
                <a:pt x="20" y="16"/>
              </a:lnTo>
              <a:lnTo>
                <a:pt x="19" y="15"/>
              </a:lnTo>
              <a:lnTo>
                <a:pt x="18" y="14"/>
              </a:lnTo>
              <a:lnTo>
                <a:pt x="17" y="14"/>
              </a:lnTo>
              <a:lnTo>
                <a:pt x="16" y="13"/>
              </a:lnTo>
              <a:lnTo>
                <a:pt x="15" y="14"/>
              </a:lnTo>
              <a:lnTo>
                <a:pt x="15" y="15"/>
              </a:lnTo>
              <a:lnTo>
                <a:pt x="14" y="16"/>
              </a:lnTo>
              <a:lnTo>
                <a:pt x="13" y="17"/>
              </a:lnTo>
              <a:lnTo>
                <a:pt x="12" y="18"/>
              </a:lnTo>
              <a:lnTo>
                <a:pt x="12" y="19"/>
              </a:lnTo>
              <a:lnTo>
                <a:pt x="11" y="19"/>
              </a:lnTo>
              <a:lnTo>
                <a:pt x="9" y="19"/>
              </a:lnTo>
              <a:lnTo>
                <a:pt x="8" y="19"/>
              </a:lnTo>
              <a:lnTo>
                <a:pt x="6" y="19"/>
              </a:lnTo>
              <a:lnTo>
                <a:pt x="4" y="19"/>
              </a:lnTo>
              <a:lnTo>
                <a:pt x="3" y="19"/>
              </a:lnTo>
              <a:lnTo>
                <a:pt x="2" y="19"/>
              </a:lnTo>
              <a:lnTo>
                <a:pt x="1" y="19"/>
              </a:lnTo>
              <a:lnTo>
                <a:pt x="0" y="19"/>
              </a:lnTo>
              <a:lnTo>
                <a:pt x="0" y="1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213360</xdr:colOff>
      <xdr:row>20</xdr:row>
      <xdr:rowOff>47625</xdr:rowOff>
    </xdr:from>
    <xdr:to>
      <xdr:col>6</xdr:col>
      <xdr:colOff>386080</xdr:colOff>
      <xdr:row>21</xdr:row>
      <xdr:rowOff>19050</xdr:rowOff>
    </xdr:to>
    <xdr:sp>
      <xdr:nvSpPr>
        <xdr:cNvPr id="2185463" name="Freeform 229"/>
        <xdr:cNvSpPr/>
      </xdr:nvSpPr>
      <xdr:spPr>
        <a:xfrm>
          <a:off x="4348480" y="3209290"/>
          <a:ext cx="172720" cy="123825"/>
        </a:xfrm>
        <a:custGeom>
          <a:avLst/>
          <a:gdLst>
            <a:gd name="txL" fmla="*/ 0 w 17"/>
            <a:gd name="txT" fmla="*/ 0 h 13"/>
            <a:gd name="txR" fmla="*/ 17 w 17"/>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Lst>
          <a:rect l="txL" t="txT" r="txR" b="txB"/>
          <a:pathLst>
            <a:path w="17" h="13">
              <a:moveTo>
                <a:pt x="1" y="5"/>
              </a:moveTo>
              <a:lnTo>
                <a:pt x="1" y="5"/>
              </a:lnTo>
              <a:lnTo>
                <a:pt x="2" y="4"/>
              </a:lnTo>
              <a:lnTo>
                <a:pt x="3" y="4"/>
              </a:lnTo>
              <a:lnTo>
                <a:pt x="3" y="3"/>
              </a:lnTo>
              <a:lnTo>
                <a:pt x="4" y="2"/>
              </a:lnTo>
              <a:lnTo>
                <a:pt x="5" y="1"/>
              </a:lnTo>
              <a:lnTo>
                <a:pt x="6" y="1"/>
              </a:lnTo>
              <a:lnTo>
                <a:pt x="7" y="1"/>
              </a:lnTo>
              <a:lnTo>
                <a:pt x="8" y="0"/>
              </a:lnTo>
              <a:lnTo>
                <a:pt x="10" y="0"/>
              </a:lnTo>
              <a:lnTo>
                <a:pt x="11" y="1"/>
              </a:lnTo>
              <a:lnTo>
                <a:pt x="11" y="2"/>
              </a:lnTo>
              <a:lnTo>
                <a:pt x="12" y="3"/>
              </a:lnTo>
              <a:lnTo>
                <a:pt x="12" y="4"/>
              </a:lnTo>
              <a:lnTo>
                <a:pt x="13" y="5"/>
              </a:lnTo>
              <a:lnTo>
                <a:pt x="13" y="6"/>
              </a:lnTo>
              <a:lnTo>
                <a:pt x="14" y="7"/>
              </a:lnTo>
              <a:lnTo>
                <a:pt x="14" y="8"/>
              </a:lnTo>
              <a:lnTo>
                <a:pt x="15" y="8"/>
              </a:lnTo>
              <a:lnTo>
                <a:pt x="16" y="9"/>
              </a:lnTo>
              <a:lnTo>
                <a:pt x="17" y="10"/>
              </a:lnTo>
              <a:lnTo>
                <a:pt x="17" y="11"/>
              </a:lnTo>
              <a:lnTo>
                <a:pt x="16" y="11"/>
              </a:lnTo>
              <a:lnTo>
                <a:pt x="14" y="10"/>
              </a:lnTo>
              <a:lnTo>
                <a:pt x="13" y="10"/>
              </a:lnTo>
              <a:lnTo>
                <a:pt x="13" y="9"/>
              </a:lnTo>
              <a:lnTo>
                <a:pt x="12" y="8"/>
              </a:lnTo>
              <a:lnTo>
                <a:pt x="11" y="9"/>
              </a:lnTo>
              <a:lnTo>
                <a:pt x="11" y="11"/>
              </a:lnTo>
              <a:lnTo>
                <a:pt x="9" y="12"/>
              </a:lnTo>
              <a:lnTo>
                <a:pt x="8" y="13"/>
              </a:lnTo>
              <a:lnTo>
                <a:pt x="7" y="12"/>
              </a:lnTo>
              <a:lnTo>
                <a:pt x="5" y="12"/>
              </a:lnTo>
              <a:lnTo>
                <a:pt x="5" y="11"/>
              </a:lnTo>
              <a:lnTo>
                <a:pt x="4" y="12"/>
              </a:lnTo>
              <a:lnTo>
                <a:pt x="3" y="12"/>
              </a:lnTo>
              <a:lnTo>
                <a:pt x="2" y="12"/>
              </a:lnTo>
              <a:lnTo>
                <a:pt x="2" y="10"/>
              </a:lnTo>
              <a:lnTo>
                <a:pt x="1" y="9"/>
              </a:lnTo>
              <a:lnTo>
                <a:pt x="0" y="8"/>
              </a:lnTo>
              <a:lnTo>
                <a:pt x="0" y="7"/>
              </a:lnTo>
              <a:lnTo>
                <a:pt x="0" y="5"/>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568960</xdr:colOff>
      <xdr:row>20</xdr:row>
      <xdr:rowOff>19050</xdr:rowOff>
    </xdr:from>
    <xdr:to>
      <xdr:col>6</xdr:col>
      <xdr:colOff>152400</xdr:colOff>
      <xdr:row>20</xdr:row>
      <xdr:rowOff>123825</xdr:rowOff>
    </xdr:to>
    <xdr:sp>
      <xdr:nvSpPr>
        <xdr:cNvPr id="2185464" name="Freeform 230"/>
        <xdr:cNvSpPr/>
      </xdr:nvSpPr>
      <xdr:spPr>
        <a:xfrm>
          <a:off x="4053840" y="3180715"/>
          <a:ext cx="233680" cy="104775"/>
        </a:xfrm>
        <a:custGeom>
          <a:avLst/>
          <a:gdLst>
            <a:gd name="txL" fmla="*/ 0 w 23"/>
            <a:gd name="txT" fmla="*/ 0 h 11"/>
            <a:gd name="txR" fmla="*/ 23 w 23"/>
            <a:gd name="txB" fmla="*/ 11 h 1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3" h="11">
              <a:moveTo>
                <a:pt x="4" y="4"/>
              </a:moveTo>
              <a:lnTo>
                <a:pt x="5" y="4"/>
              </a:lnTo>
              <a:lnTo>
                <a:pt x="6" y="4"/>
              </a:lnTo>
              <a:lnTo>
                <a:pt x="7" y="4"/>
              </a:lnTo>
              <a:lnTo>
                <a:pt x="8" y="4"/>
              </a:lnTo>
              <a:lnTo>
                <a:pt x="9" y="3"/>
              </a:lnTo>
              <a:lnTo>
                <a:pt x="9" y="2"/>
              </a:lnTo>
              <a:lnTo>
                <a:pt x="8" y="0"/>
              </a:lnTo>
              <a:lnTo>
                <a:pt x="10" y="0"/>
              </a:lnTo>
              <a:lnTo>
                <a:pt x="11" y="0"/>
              </a:lnTo>
              <a:lnTo>
                <a:pt x="12" y="0"/>
              </a:lnTo>
              <a:lnTo>
                <a:pt x="13" y="0"/>
              </a:lnTo>
              <a:lnTo>
                <a:pt x="14" y="0"/>
              </a:lnTo>
              <a:lnTo>
                <a:pt x="15" y="0"/>
              </a:lnTo>
              <a:lnTo>
                <a:pt x="16" y="0"/>
              </a:lnTo>
              <a:lnTo>
                <a:pt x="17" y="0"/>
              </a:lnTo>
              <a:lnTo>
                <a:pt x="18" y="0"/>
              </a:lnTo>
              <a:lnTo>
                <a:pt x="20" y="0"/>
              </a:lnTo>
              <a:lnTo>
                <a:pt x="21" y="1"/>
              </a:lnTo>
              <a:lnTo>
                <a:pt x="21" y="2"/>
              </a:lnTo>
              <a:lnTo>
                <a:pt x="21" y="4"/>
              </a:lnTo>
              <a:lnTo>
                <a:pt x="22" y="4"/>
              </a:lnTo>
              <a:lnTo>
                <a:pt x="22" y="5"/>
              </a:lnTo>
              <a:lnTo>
                <a:pt x="23" y="6"/>
              </a:lnTo>
              <a:lnTo>
                <a:pt x="23" y="8"/>
              </a:lnTo>
              <a:lnTo>
                <a:pt x="23" y="9"/>
              </a:lnTo>
              <a:lnTo>
                <a:pt x="22" y="9"/>
              </a:lnTo>
              <a:lnTo>
                <a:pt x="21" y="10"/>
              </a:lnTo>
              <a:lnTo>
                <a:pt x="19" y="10"/>
              </a:lnTo>
              <a:lnTo>
                <a:pt x="18" y="10"/>
              </a:lnTo>
              <a:lnTo>
                <a:pt x="17" y="11"/>
              </a:lnTo>
              <a:lnTo>
                <a:pt x="16" y="11"/>
              </a:lnTo>
              <a:lnTo>
                <a:pt x="15" y="11"/>
              </a:lnTo>
              <a:lnTo>
                <a:pt x="14" y="11"/>
              </a:lnTo>
              <a:lnTo>
                <a:pt x="14" y="10"/>
              </a:lnTo>
              <a:lnTo>
                <a:pt x="14" y="9"/>
              </a:lnTo>
              <a:lnTo>
                <a:pt x="13" y="8"/>
              </a:lnTo>
              <a:lnTo>
                <a:pt x="12" y="8"/>
              </a:lnTo>
              <a:lnTo>
                <a:pt x="12" y="7"/>
              </a:lnTo>
              <a:lnTo>
                <a:pt x="11" y="7"/>
              </a:lnTo>
              <a:lnTo>
                <a:pt x="10" y="8"/>
              </a:lnTo>
              <a:lnTo>
                <a:pt x="8" y="8"/>
              </a:lnTo>
              <a:lnTo>
                <a:pt x="7" y="8"/>
              </a:lnTo>
              <a:lnTo>
                <a:pt x="6" y="9"/>
              </a:lnTo>
              <a:lnTo>
                <a:pt x="5" y="9"/>
              </a:lnTo>
              <a:lnTo>
                <a:pt x="4" y="10"/>
              </a:lnTo>
              <a:lnTo>
                <a:pt x="2" y="10"/>
              </a:lnTo>
              <a:lnTo>
                <a:pt x="2" y="9"/>
              </a:lnTo>
              <a:lnTo>
                <a:pt x="1" y="7"/>
              </a:lnTo>
              <a:lnTo>
                <a:pt x="1" y="6"/>
              </a:lnTo>
              <a:lnTo>
                <a:pt x="0" y="5"/>
              </a:lnTo>
              <a:lnTo>
                <a:pt x="0" y="4"/>
              </a:lnTo>
              <a:lnTo>
                <a:pt x="1" y="4"/>
              </a:lnTo>
              <a:lnTo>
                <a:pt x="2" y="4"/>
              </a:lnTo>
              <a:lnTo>
                <a:pt x="4"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223520</xdr:colOff>
      <xdr:row>20</xdr:row>
      <xdr:rowOff>123825</xdr:rowOff>
    </xdr:from>
    <xdr:to>
      <xdr:col>6</xdr:col>
      <xdr:colOff>477520</xdr:colOff>
      <xdr:row>21</xdr:row>
      <xdr:rowOff>123825</xdr:rowOff>
    </xdr:to>
    <xdr:sp>
      <xdr:nvSpPr>
        <xdr:cNvPr id="2185465" name="Freeform 231"/>
        <xdr:cNvSpPr/>
      </xdr:nvSpPr>
      <xdr:spPr>
        <a:xfrm>
          <a:off x="4358640" y="3285490"/>
          <a:ext cx="254000" cy="152400"/>
        </a:xfrm>
        <a:custGeom>
          <a:avLst/>
          <a:gdLst>
            <a:gd name="txL" fmla="*/ 0 w 25"/>
            <a:gd name="txT" fmla="*/ 0 h 15"/>
            <a:gd name="txR" fmla="*/ 25 w 25"/>
            <a:gd name="txB" fmla="*/ 15 h 1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25" h="15">
              <a:moveTo>
                <a:pt x="0" y="2"/>
              </a:moveTo>
              <a:lnTo>
                <a:pt x="1" y="2"/>
              </a:lnTo>
              <a:lnTo>
                <a:pt x="1" y="4"/>
              </a:lnTo>
              <a:lnTo>
                <a:pt x="2" y="4"/>
              </a:lnTo>
              <a:lnTo>
                <a:pt x="3" y="4"/>
              </a:lnTo>
              <a:lnTo>
                <a:pt x="4" y="3"/>
              </a:lnTo>
              <a:lnTo>
                <a:pt x="4" y="4"/>
              </a:lnTo>
              <a:lnTo>
                <a:pt x="6" y="4"/>
              </a:lnTo>
              <a:lnTo>
                <a:pt x="7" y="5"/>
              </a:lnTo>
              <a:lnTo>
                <a:pt x="8" y="4"/>
              </a:lnTo>
              <a:lnTo>
                <a:pt x="10" y="3"/>
              </a:lnTo>
              <a:lnTo>
                <a:pt x="10" y="1"/>
              </a:lnTo>
              <a:lnTo>
                <a:pt x="11" y="0"/>
              </a:lnTo>
              <a:lnTo>
                <a:pt x="12" y="1"/>
              </a:lnTo>
              <a:lnTo>
                <a:pt x="12" y="2"/>
              </a:lnTo>
              <a:lnTo>
                <a:pt x="13" y="2"/>
              </a:lnTo>
              <a:lnTo>
                <a:pt x="15" y="3"/>
              </a:lnTo>
              <a:lnTo>
                <a:pt x="16" y="3"/>
              </a:lnTo>
              <a:lnTo>
                <a:pt x="17" y="4"/>
              </a:lnTo>
              <a:lnTo>
                <a:pt x="18" y="5"/>
              </a:lnTo>
              <a:lnTo>
                <a:pt x="19" y="6"/>
              </a:lnTo>
              <a:lnTo>
                <a:pt x="20" y="6"/>
              </a:lnTo>
              <a:lnTo>
                <a:pt x="21" y="7"/>
              </a:lnTo>
              <a:lnTo>
                <a:pt x="22" y="8"/>
              </a:lnTo>
              <a:lnTo>
                <a:pt x="23" y="9"/>
              </a:lnTo>
              <a:lnTo>
                <a:pt x="23" y="10"/>
              </a:lnTo>
              <a:lnTo>
                <a:pt x="24" y="11"/>
              </a:lnTo>
              <a:lnTo>
                <a:pt x="25" y="12"/>
              </a:lnTo>
              <a:lnTo>
                <a:pt x="24" y="13"/>
              </a:lnTo>
              <a:lnTo>
                <a:pt x="23" y="13"/>
              </a:lnTo>
              <a:lnTo>
                <a:pt x="22" y="13"/>
              </a:lnTo>
              <a:lnTo>
                <a:pt x="20" y="14"/>
              </a:lnTo>
              <a:lnTo>
                <a:pt x="19" y="15"/>
              </a:lnTo>
              <a:lnTo>
                <a:pt x="18" y="15"/>
              </a:lnTo>
              <a:lnTo>
                <a:pt x="17" y="15"/>
              </a:lnTo>
              <a:lnTo>
                <a:pt x="16" y="15"/>
              </a:lnTo>
              <a:lnTo>
                <a:pt x="14" y="15"/>
              </a:lnTo>
              <a:lnTo>
                <a:pt x="13" y="15"/>
              </a:lnTo>
              <a:lnTo>
                <a:pt x="11" y="15"/>
              </a:lnTo>
              <a:lnTo>
                <a:pt x="10" y="15"/>
              </a:lnTo>
              <a:lnTo>
                <a:pt x="9" y="15"/>
              </a:lnTo>
              <a:lnTo>
                <a:pt x="8" y="14"/>
              </a:lnTo>
              <a:lnTo>
                <a:pt x="7" y="13"/>
              </a:lnTo>
              <a:lnTo>
                <a:pt x="7" y="12"/>
              </a:lnTo>
              <a:lnTo>
                <a:pt x="7" y="11"/>
              </a:lnTo>
              <a:lnTo>
                <a:pt x="6" y="10"/>
              </a:lnTo>
              <a:lnTo>
                <a:pt x="6" y="9"/>
              </a:lnTo>
              <a:lnTo>
                <a:pt x="5" y="8"/>
              </a:lnTo>
              <a:lnTo>
                <a:pt x="4" y="8"/>
              </a:lnTo>
              <a:lnTo>
                <a:pt x="2" y="8"/>
              </a:lnTo>
              <a:lnTo>
                <a:pt x="2" y="7"/>
              </a:lnTo>
              <a:lnTo>
                <a:pt x="0" y="7"/>
              </a:lnTo>
              <a:lnTo>
                <a:pt x="0" y="5"/>
              </a:lnTo>
              <a:lnTo>
                <a:pt x="0" y="4"/>
              </a:lnTo>
              <a:lnTo>
                <a:pt x="0" y="3"/>
              </a:lnTo>
              <a:lnTo>
                <a:pt x="0" y="1"/>
              </a:lnTo>
              <a:lnTo>
                <a:pt x="0"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579120</xdr:colOff>
      <xdr:row>17</xdr:row>
      <xdr:rowOff>85725</xdr:rowOff>
    </xdr:from>
    <xdr:to>
      <xdr:col>6</xdr:col>
      <xdr:colOff>274320</xdr:colOff>
      <xdr:row>19</xdr:row>
      <xdr:rowOff>114300</xdr:rowOff>
    </xdr:to>
    <xdr:sp>
      <xdr:nvSpPr>
        <xdr:cNvPr id="2185466" name="Freeform 232"/>
        <xdr:cNvSpPr/>
      </xdr:nvSpPr>
      <xdr:spPr>
        <a:xfrm>
          <a:off x="4064000" y="2790190"/>
          <a:ext cx="345440" cy="333375"/>
        </a:xfrm>
        <a:custGeom>
          <a:avLst/>
          <a:gdLst>
            <a:gd name="txL" fmla="*/ 0 w 34"/>
            <a:gd name="txT" fmla="*/ 0 h 38"/>
            <a:gd name="txR" fmla="*/ 34 w 34"/>
            <a:gd name="txB" fmla="*/ 38 h 3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34" h="38">
              <a:moveTo>
                <a:pt x="0" y="14"/>
              </a:moveTo>
              <a:lnTo>
                <a:pt x="0" y="13"/>
              </a:lnTo>
              <a:lnTo>
                <a:pt x="1" y="12"/>
              </a:lnTo>
              <a:lnTo>
                <a:pt x="2" y="11"/>
              </a:lnTo>
              <a:lnTo>
                <a:pt x="2" y="10"/>
              </a:lnTo>
              <a:lnTo>
                <a:pt x="2" y="9"/>
              </a:lnTo>
              <a:lnTo>
                <a:pt x="3" y="8"/>
              </a:lnTo>
              <a:lnTo>
                <a:pt x="3" y="7"/>
              </a:lnTo>
              <a:lnTo>
                <a:pt x="4" y="6"/>
              </a:lnTo>
              <a:lnTo>
                <a:pt x="4" y="5"/>
              </a:lnTo>
              <a:lnTo>
                <a:pt x="5" y="4"/>
              </a:lnTo>
              <a:lnTo>
                <a:pt x="6" y="4"/>
              </a:lnTo>
              <a:lnTo>
                <a:pt x="7" y="3"/>
              </a:lnTo>
              <a:lnTo>
                <a:pt x="6" y="2"/>
              </a:lnTo>
              <a:lnTo>
                <a:pt x="6" y="1"/>
              </a:lnTo>
              <a:lnTo>
                <a:pt x="7" y="1"/>
              </a:lnTo>
              <a:lnTo>
                <a:pt x="8" y="1"/>
              </a:lnTo>
              <a:lnTo>
                <a:pt x="8" y="2"/>
              </a:lnTo>
              <a:lnTo>
                <a:pt x="9" y="2"/>
              </a:lnTo>
              <a:lnTo>
                <a:pt x="10" y="2"/>
              </a:lnTo>
              <a:lnTo>
                <a:pt x="11" y="2"/>
              </a:lnTo>
              <a:lnTo>
                <a:pt x="12" y="2"/>
              </a:lnTo>
              <a:lnTo>
                <a:pt x="13" y="2"/>
              </a:lnTo>
              <a:lnTo>
                <a:pt x="14" y="2"/>
              </a:lnTo>
              <a:lnTo>
                <a:pt x="16" y="2"/>
              </a:lnTo>
              <a:lnTo>
                <a:pt x="17" y="1"/>
              </a:lnTo>
              <a:lnTo>
                <a:pt x="18" y="1"/>
              </a:lnTo>
              <a:lnTo>
                <a:pt x="19" y="0"/>
              </a:lnTo>
              <a:lnTo>
                <a:pt x="19" y="1"/>
              </a:lnTo>
              <a:lnTo>
                <a:pt x="20" y="2"/>
              </a:lnTo>
              <a:lnTo>
                <a:pt x="21" y="3"/>
              </a:lnTo>
              <a:lnTo>
                <a:pt x="22" y="3"/>
              </a:lnTo>
              <a:lnTo>
                <a:pt x="24" y="4"/>
              </a:lnTo>
              <a:lnTo>
                <a:pt x="25" y="4"/>
              </a:lnTo>
              <a:lnTo>
                <a:pt x="25" y="6"/>
              </a:lnTo>
              <a:lnTo>
                <a:pt x="26" y="7"/>
              </a:lnTo>
              <a:lnTo>
                <a:pt x="26" y="8"/>
              </a:lnTo>
              <a:lnTo>
                <a:pt x="26" y="10"/>
              </a:lnTo>
              <a:lnTo>
                <a:pt x="26" y="12"/>
              </a:lnTo>
              <a:lnTo>
                <a:pt x="26" y="13"/>
              </a:lnTo>
              <a:lnTo>
                <a:pt x="27" y="14"/>
              </a:lnTo>
              <a:lnTo>
                <a:pt x="27" y="15"/>
              </a:lnTo>
              <a:lnTo>
                <a:pt x="27" y="16"/>
              </a:lnTo>
              <a:lnTo>
                <a:pt x="27" y="17"/>
              </a:lnTo>
              <a:lnTo>
                <a:pt x="27" y="18"/>
              </a:lnTo>
              <a:lnTo>
                <a:pt x="26" y="19"/>
              </a:lnTo>
              <a:lnTo>
                <a:pt x="26" y="20"/>
              </a:lnTo>
              <a:lnTo>
                <a:pt x="27" y="21"/>
              </a:lnTo>
              <a:lnTo>
                <a:pt x="27" y="22"/>
              </a:lnTo>
              <a:lnTo>
                <a:pt x="28" y="23"/>
              </a:lnTo>
              <a:lnTo>
                <a:pt x="29" y="24"/>
              </a:lnTo>
              <a:lnTo>
                <a:pt x="29" y="25"/>
              </a:lnTo>
              <a:lnTo>
                <a:pt x="30" y="26"/>
              </a:lnTo>
              <a:lnTo>
                <a:pt x="31" y="27"/>
              </a:lnTo>
              <a:lnTo>
                <a:pt x="31" y="29"/>
              </a:lnTo>
              <a:lnTo>
                <a:pt x="32" y="30"/>
              </a:lnTo>
              <a:lnTo>
                <a:pt x="33" y="31"/>
              </a:lnTo>
              <a:lnTo>
                <a:pt x="33" y="32"/>
              </a:lnTo>
              <a:lnTo>
                <a:pt x="33" y="33"/>
              </a:lnTo>
              <a:lnTo>
                <a:pt x="34" y="35"/>
              </a:lnTo>
              <a:lnTo>
                <a:pt x="33" y="36"/>
              </a:lnTo>
              <a:lnTo>
                <a:pt x="32" y="37"/>
              </a:lnTo>
              <a:lnTo>
                <a:pt x="31" y="38"/>
              </a:lnTo>
              <a:lnTo>
                <a:pt x="30" y="38"/>
              </a:lnTo>
              <a:lnTo>
                <a:pt x="30" y="37"/>
              </a:lnTo>
              <a:lnTo>
                <a:pt x="30" y="36"/>
              </a:lnTo>
              <a:lnTo>
                <a:pt x="29" y="35"/>
              </a:lnTo>
              <a:lnTo>
                <a:pt x="28" y="36"/>
              </a:lnTo>
              <a:lnTo>
                <a:pt x="26" y="35"/>
              </a:lnTo>
              <a:lnTo>
                <a:pt x="27" y="34"/>
              </a:lnTo>
              <a:lnTo>
                <a:pt x="25" y="33"/>
              </a:lnTo>
              <a:lnTo>
                <a:pt x="24" y="32"/>
              </a:lnTo>
              <a:lnTo>
                <a:pt x="24" y="31"/>
              </a:lnTo>
              <a:lnTo>
                <a:pt x="24" y="30"/>
              </a:lnTo>
              <a:lnTo>
                <a:pt x="23" y="30"/>
              </a:lnTo>
              <a:lnTo>
                <a:pt x="22" y="30"/>
              </a:lnTo>
              <a:lnTo>
                <a:pt x="20" y="30"/>
              </a:lnTo>
              <a:lnTo>
                <a:pt x="19" y="31"/>
              </a:lnTo>
              <a:lnTo>
                <a:pt x="18" y="31"/>
              </a:lnTo>
              <a:lnTo>
                <a:pt x="17" y="31"/>
              </a:lnTo>
              <a:lnTo>
                <a:pt x="16" y="31"/>
              </a:lnTo>
              <a:lnTo>
                <a:pt x="15" y="31"/>
              </a:lnTo>
              <a:lnTo>
                <a:pt x="14" y="31"/>
              </a:lnTo>
              <a:lnTo>
                <a:pt x="12" y="31"/>
              </a:lnTo>
              <a:lnTo>
                <a:pt x="11" y="31"/>
              </a:lnTo>
              <a:lnTo>
                <a:pt x="10" y="31"/>
              </a:lnTo>
              <a:lnTo>
                <a:pt x="9" y="31"/>
              </a:lnTo>
              <a:lnTo>
                <a:pt x="7" y="32"/>
              </a:lnTo>
              <a:lnTo>
                <a:pt x="6" y="32"/>
              </a:lnTo>
              <a:lnTo>
                <a:pt x="5" y="32"/>
              </a:lnTo>
              <a:lnTo>
                <a:pt x="4" y="32"/>
              </a:lnTo>
              <a:lnTo>
                <a:pt x="4" y="31"/>
              </a:lnTo>
              <a:lnTo>
                <a:pt x="4" y="30"/>
              </a:lnTo>
              <a:lnTo>
                <a:pt x="3" y="29"/>
              </a:lnTo>
              <a:lnTo>
                <a:pt x="3" y="28"/>
              </a:lnTo>
              <a:lnTo>
                <a:pt x="3" y="27"/>
              </a:lnTo>
              <a:lnTo>
                <a:pt x="3" y="26"/>
              </a:lnTo>
              <a:lnTo>
                <a:pt x="3" y="25"/>
              </a:lnTo>
              <a:lnTo>
                <a:pt x="2" y="24"/>
              </a:lnTo>
              <a:lnTo>
                <a:pt x="2" y="23"/>
              </a:lnTo>
              <a:lnTo>
                <a:pt x="2" y="22"/>
              </a:lnTo>
              <a:lnTo>
                <a:pt x="3" y="22"/>
              </a:lnTo>
              <a:lnTo>
                <a:pt x="2" y="21"/>
              </a:lnTo>
              <a:lnTo>
                <a:pt x="2" y="20"/>
              </a:lnTo>
              <a:lnTo>
                <a:pt x="1" y="17"/>
              </a:lnTo>
              <a:lnTo>
                <a:pt x="1" y="16"/>
              </a:lnTo>
              <a:lnTo>
                <a:pt x="0" y="16"/>
              </a:lnTo>
              <a:lnTo>
                <a:pt x="0" y="15"/>
              </a:lnTo>
              <a:lnTo>
                <a:pt x="0"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386080</xdr:colOff>
      <xdr:row>22</xdr:row>
      <xdr:rowOff>9525</xdr:rowOff>
    </xdr:from>
    <xdr:to>
      <xdr:col>6</xdr:col>
      <xdr:colOff>599440</xdr:colOff>
      <xdr:row>22</xdr:row>
      <xdr:rowOff>133350</xdr:rowOff>
    </xdr:to>
    <xdr:sp>
      <xdr:nvSpPr>
        <xdr:cNvPr id="2185467" name="Freeform 233"/>
        <xdr:cNvSpPr/>
      </xdr:nvSpPr>
      <xdr:spPr>
        <a:xfrm>
          <a:off x="4521200" y="3475990"/>
          <a:ext cx="213360" cy="123825"/>
        </a:xfrm>
        <a:custGeom>
          <a:avLst/>
          <a:gdLst>
            <a:gd name="txL" fmla="*/ 0 w 21"/>
            <a:gd name="txT" fmla="*/ 0 h 13"/>
            <a:gd name="txR" fmla="*/ 21 w 21"/>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13">
              <a:moveTo>
                <a:pt x="1" y="7"/>
              </a:moveTo>
              <a:lnTo>
                <a:pt x="2" y="6"/>
              </a:lnTo>
              <a:lnTo>
                <a:pt x="3" y="6"/>
              </a:lnTo>
              <a:lnTo>
                <a:pt x="4" y="5"/>
              </a:lnTo>
              <a:lnTo>
                <a:pt x="5" y="5"/>
              </a:lnTo>
              <a:lnTo>
                <a:pt x="6" y="5"/>
              </a:lnTo>
              <a:lnTo>
                <a:pt x="8" y="4"/>
              </a:lnTo>
              <a:lnTo>
                <a:pt x="9" y="3"/>
              </a:lnTo>
              <a:lnTo>
                <a:pt x="11" y="2"/>
              </a:lnTo>
              <a:lnTo>
                <a:pt x="12" y="2"/>
              </a:lnTo>
              <a:lnTo>
                <a:pt x="13" y="1"/>
              </a:lnTo>
              <a:lnTo>
                <a:pt x="14" y="1"/>
              </a:lnTo>
              <a:lnTo>
                <a:pt x="15" y="0"/>
              </a:lnTo>
              <a:lnTo>
                <a:pt x="16" y="0"/>
              </a:lnTo>
              <a:lnTo>
                <a:pt x="17" y="1"/>
              </a:lnTo>
              <a:lnTo>
                <a:pt x="18" y="2"/>
              </a:lnTo>
              <a:lnTo>
                <a:pt x="19" y="3"/>
              </a:lnTo>
              <a:lnTo>
                <a:pt x="19" y="4"/>
              </a:lnTo>
              <a:lnTo>
                <a:pt x="20" y="5"/>
              </a:lnTo>
              <a:lnTo>
                <a:pt x="21" y="6"/>
              </a:lnTo>
              <a:lnTo>
                <a:pt x="21" y="7"/>
              </a:lnTo>
              <a:lnTo>
                <a:pt x="20" y="7"/>
              </a:lnTo>
              <a:lnTo>
                <a:pt x="19" y="9"/>
              </a:lnTo>
              <a:lnTo>
                <a:pt x="18" y="10"/>
              </a:lnTo>
              <a:lnTo>
                <a:pt x="17" y="10"/>
              </a:lnTo>
              <a:lnTo>
                <a:pt x="16" y="12"/>
              </a:lnTo>
              <a:lnTo>
                <a:pt x="14" y="11"/>
              </a:lnTo>
              <a:lnTo>
                <a:pt x="13" y="11"/>
              </a:lnTo>
              <a:lnTo>
                <a:pt x="12" y="11"/>
              </a:lnTo>
              <a:lnTo>
                <a:pt x="11" y="11"/>
              </a:lnTo>
              <a:lnTo>
                <a:pt x="10" y="12"/>
              </a:lnTo>
              <a:lnTo>
                <a:pt x="9" y="12"/>
              </a:lnTo>
              <a:lnTo>
                <a:pt x="8" y="13"/>
              </a:lnTo>
              <a:lnTo>
                <a:pt x="7" y="13"/>
              </a:lnTo>
              <a:lnTo>
                <a:pt x="6" y="12"/>
              </a:lnTo>
              <a:lnTo>
                <a:pt x="5" y="11"/>
              </a:lnTo>
              <a:lnTo>
                <a:pt x="4" y="11"/>
              </a:lnTo>
              <a:lnTo>
                <a:pt x="3" y="11"/>
              </a:lnTo>
              <a:lnTo>
                <a:pt x="2" y="11"/>
              </a:lnTo>
              <a:lnTo>
                <a:pt x="1" y="10"/>
              </a:lnTo>
              <a:lnTo>
                <a:pt x="1" y="9"/>
              </a:lnTo>
              <a:lnTo>
                <a:pt x="1" y="8"/>
              </a:lnTo>
              <a:lnTo>
                <a:pt x="0" y="7"/>
              </a:lnTo>
              <a:lnTo>
                <a:pt x="1"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193040</xdr:colOff>
      <xdr:row>21</xdr:row>
      <xdr:rowOff>123825</xdr:rowOff>
    </xdr:from>
    <xdr:to>
      <xdr:col>6</xdr:col>
      <xdr:colOff>416560</xdr:colOff>
      <xdr:row>22</xdr:row>
      <xdr:rowOff>104775</xdr:rowOff>
    </xdr:to>
    <xdr:sp>
      <xdr:nvSpPr>
        <xdr:cNvPr id="2185468" name="Freeform 234"/>
        <xdr:cNvSpPr/>
      </xdr:nvSpPr>
      <xdr:spPr>
        <a:xfrm>
          <a:off x="4328160" y="3437890"/>
          <a:ext cx="223520" cy="133350"/>
        </a:xfrm>
        <a:custGeom>
          <a:avLst/>
          <a:gdLst>
            <a:gd name="txL" fmla="*/ 0 w 22"/>
            <a:gd name="txT" fmla="*/ 0 h 15"/>
            <a:gd name="txR" fmla="*/ 22 w 22"/>
            <a:gd name="txB" fmla="*/ 15 h 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2" h="15">
              <a:moveTo>
                <a:pt x="1" y="6"/>
              </a:moveTo>
              <a:lnTo>
                <a:pt x="2" y="5"/>
              </a:lnTo>
              <a:lnTo>
                <a:pt x="3" y="4"/>
              </a:lnTo>
              <a:lnTo>
                <a:pt x="4" y="4"/>
              </a:lnTo>
              <a:lnTo>
                <a:pt x="5" y="3"/>
              </a:lnTo>
              <a:lnTo>
                <a:pt x="6" y="3"/>
              </a:lnTo>
              <a:lnTo>
                <a:pt x="7" y="3"/>
              </a:lnTo>
              <a:lnTo>
                <a:pt x="8" y="3"/>
              </a:lnTo>
              <a:lnTo>
                <a:pt x="9" y="3"/>
              </a:lnTo>
              <a:lnTo>
                <a:pt x="10" y="2"/>
              </a:lnTo>
              <a:lnTo>
                <a:pt x="10" y="1"/>
              </a:lnTo>
              <a:lnTo>
                <a:pt x="11" y="1"/>
              </a:lnTo>
              <a:lnTo>
                <a:pt x="12" y="0"/>
              </a:lnTo>
              <a:lnTo>
                <a:pt x="13" y="0"/>
              </a:lnTo>
              <a:lnTo>
                <a:pt x="14" y="0"/>
              </a:lnTo>
              <a:lnTo>
                <a:pt x="16" y="0"/>
              </a:lnTo>
              <a:lnTo>
                <a:pt x="16" y="1"/>
              </a:lnTo>
              <a:lnTo>
                <a:pt x="16" y="2"/>
              </a:lnTo>
              <a:lnTo>
                <a:pt x="17" y="3"/>
              </a:lnTo>
              <a:lnTo>
                <a:pt x="17" y="4"/>
              </a:lnTo>
              <a:lnTo>
                <a:pt x="17" y="5"/>
              </a:lnTo>
              <a:lnTo>
                <a:pt x="17" y="6"/>
              </a:lnTo>
              <a:lnTo>
                <a:pt x="18" y="7"/>
              </a:lnTo>
              <a:lnTo>
                <a:pt x="19" y="8"/>
              </a:lnTo>
              <a:lnTo>
                <a:pt x="20" y="10"/>
              </a:lnTo>
              <a:lnTo>
                <a:pt x="21" y="10"/>
              </a:lnTo>
              <a:lnTo>
                <a:pt x="22" y="11"/>
              </a:lnTo>
              <a:lnTo>
                <a:pt x="21" y="11"/>
              </a:lnTo>
              <a:lnTo>
                <a:pt x="19" y="12"/>
              </a:lnTo>
              <a:lnTo>
                <a:pt x="18" y="13"/>
              </a:lnTo>
              <a:lnTo>
                <a:pt x="17" y="13"/>
              </a:lnTo>
              <a:lnTo>
                <a:pt x="16" y="13"/>
              </a:lnTo>
              <a:lnTo>
                <a:pt x="15" y="14"/>
              </a:lnTo>
              <a:lnTo>
                <a:pt x="14" y="14"/>
              </a:lnTo>
              <a:lnTo>
                <a:pt x="12" y="15"/>
              </a:lnTo>
              <a:lnTo>
                <a:pt x="11" y="14"/>
              </a:lnTo>
              <a:lnTo>
                <a:pt x="10" y="14"/>
              </a:lnTo>
              <a:lnTo>
                <a:pt x="9" y="15"/>
              </a:lnTo>
              <a:lnTo>
                <a:pt x="8" y="15"/>
              </a:lnTo>
              <a:lnTo>
                <a:pt x="7" y="15"/>
              </a:lnTo>
              <a:lnTo>
                <a:pt x="6" y="15"/>
              </a:lnTo>
              <a:lnTo>
                <a:pt x="6" y="13"/>
              </a:lnTo>
              <a:lnTo>
                <a:pt x="4" y="14"/>
              </a:lnTo>
              <a:lnTo>
                <a:pt x="3" y="13"/>
              </a:lnTo>
              <a:lnTo>
                <a:pt x="3" y="12"/>
              </a:lnTo>
              <a:lnTo>
                <a:pt x="3" y="11"/>
              </a:lnTo>
              <a:lnTo>
                <a:pt x="2" y="10"/>
              </a:lnTo>
              <a:lnTo>
                <a:pt x="2" y="9"/>
              </a:lnTo>
              <a:lnTo>
                <a:pt x="2" y="8"/>
              </a:lnTo>
              <a:lnTo>
                <a:pt x="0" y="6"/>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132080</xdr:colOff>
      <xdr:row>20</xdr:row>
      <xdr:rowOff>85725</xdr:rowOff>
    </xdr:from>
    <xdr:to>
      <xdr:col>6</xdr:col>
      <xdr:colOff>314960</xdr:colOff>
      <xdr:row>22</xdr:row>
      <xdr:rowOff>19050</xdr:rowOff>
    </xdr:to>
    <xdr:sp>
      <xdr:nvSpPr>
        <xdr:cNvPr id="2185469" name="Freeform 235"/>
        <xdr:cNvSpPr/>
      </xdr:nvSpPr>
      <xdr:spPr>
        <a:xfrm>
          <a:off x="4267200" y="3247390"/>
          <a:ext cx="182880" cy="238125"/>
        </a:xfrm>
        <a:custGeom>
          <a:avLst/>
          <a:gdLst>
            <a:gd name="txL" fmla="*/ 0 w 18"/>
            <a:gd name="txT" fmla="*/ 0 h 25"/>
            <a:gd name="txR" fmla="*/ 18 w 18"/>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Lst>
          <a:rect l="txL" t="txT" r="txR" b="txB"/>
          <a:pathLst>
            <a:path w="18" h="25">
              <a:moveTo>
                <a:pt x="2" y="8"/>
              </a:moveTo>
              <a:lnTo>
                <a:pt x="2" y="8"/>
              </a:lnTo>
              <a:lnTo>
                <a:pt x="2" y="7"/>
              </a:lnTo>
              <a:lnTo>
                <a:pt x="2" y="6"/>
              </a:lnTo>
              <a:lnTo>
                <a:pt x="1" y="5"/>
              </a:lnTo>
              <a:lnTo>
                <a:pt x="1" y="4"/>
              </a:lnTo>
              <a:lnTo>
                <a:pt x="2" y="2"/>
              </a:lnTo>
              <a:lnTo>
                <a:pt x="3" y="1"/>
              </a:lnTo>
              <a:lnTo>
                <a:pt x="4" y="1"/>
              </a:lnTo>
              <a:lnTo>
                <a:pt x="5" y="0"/>
              </a:lnTo>
              <a:lnTo>
                <a:pt x="6" y="0"/>
              </a:lnTo>
              <a:lnTo>
                <a:pt x="7" y="0"/>
              </a:lnTo>
              <a:lnTo>
                <a:pt x="8" y="0"/>
              </a:lnTo>
              <a:lnTo>
                <a:pt x="8" y="1"/>
              </a:lnTo>
              <a:lnTo>
                <a:pt x="8" y="3"/>
              </a:lnTo>
              <a:lnTo>
                <a:pt x="8" y="4"/>
              </a:lnTo>
              <a:lnTo>
                <a:pt x="9" y="5"/>
              </a:lnTo>
              <a:lnTo>
                <a:pt x="9" y="7"/>
              </a:lnTo>
              <a:lnTo>
                <a:pt x="9" y="8"/>
              </a:lnTo>
              <a:lnTo>
                <a:pt x="9" y="9"/>
              </a:lnTo>
              <a:lnTo>
                <a:pt x="9" y="11"/>
              </a:lnTo>
              <a:lnTo>
                <a:pt x="11" y="11"/>
              </a:lnTo>
              <a:lnTo>
                <a:pt x="11" y="12"/>
              </a:lnTo>
              <a:lnTo>
                <a:pt x="13" y="12"/>
              </a:lnTo>
              <a:lnTo>
                <a:pt x="14" y="12"/>
              </a:lnTo>
              <a:lnTo>
                <a:pt x="15" y="13"/>
              </a:lnTo>
              <a:lnTo>
                <a:pt x="15" y="14"/>
              </a:lnTo>
              <a:lnTo>
                <a:pt x="16" y="15"/>
              </a:lnTo>
              <a:lnTo>
                <a:pt x="16" y="16"/>
              </a:lnTo>
              <a:lnTo>
                <a:pt x="16" y="17"/>
              </a:lnTo>
              <a:lnTo>
                <a:pt x="17" y="18"/>
              </a:lnTo>
              <a:lnTo>
                <a:pt x="18" y="19"/>
              </a:lnTo>
              <a:lnTo>
                <a:pt x="17" y="20"/>
              </a:lnTo>
              <a:lnTo>
                <a:pt x="16" y="20"/>
              </a:lnTo>
              <a:lnTo>
                <a:pt x="16" y="21"/>
              </a:lnTo>
              <a:lnTo>
                <a:pt x="15" y="22"/>
              </a:lnTo>
              <a:lnTo>
                <a:pt x="14" y="22"/>
              </a:lnTo>
              <a:lnTo>
                <a:pt x="13" y="22"/>
              </a:lnTo>
              <a:lnTo>
                <a:pt x="12" y="22"/>
              </a:lnTo>
              <a:lnTo>
                <a:pt x="11" y="22"/>
              </a:lnTo>
              <a:lnTo>
                <a:pt x="10" y="23"/>
              </a:lnTo>
              <a:lnTo>
                <a:pt x="9" y="23"/>
              </a:lnTo>
              <a:lnTo>
                <a:pt x="8" y="24"/>
              </a:lnTo>
              <a:lnTo>
                <a:pt x="6" y="25"/>
              </a:lnTo>
              <a:lnTo>
                <a:pt x="6" y="24"/>
              </a:lnTo>
              <a:lnTo>
                <a:pt x="5" y="24"/>
              </a:lnTo>
              <a:lnTo>
                <a:pt x="4" y="23"/>
              </a:lnTo>
              <a:lnTo>
                <a:pt x="3" y="22"/>
              </a:lnTo>
              <a:lnTo>
                <a:pt x="2" y="22"/>
              </a:lnTo>
              <a:lnTo>
                <a:pt x="0" y="21"/>
              </a:lnTo>
              <a:lnTo>
                <a:pt x="0" y="20"/>
              </a:lnTo>
              <a:lnTo>
                <a:pt x="0" y="19"/>
              </a:lnTo>
              <a:lnTo>
                <a:pt x="0" y="18"/>
              </a:lnTo>
              <a:lnTo>
                <a:pt x="0" y="16"/>
              </a:lnTo>
              <a:lnTo>
                <a:pt x="0" y="14"/>
              </a:lnTo>
              <a:lnTo>
                <a:pt x="0" y="13"/>
              </a:lnTo>
              <a:lnTo>
                <a:pt x="1" y="13"/>
              </a:lnTo>
              <a:lnTo>
                <a:pt x="2" y="13"/>
              </a:lnTo>
              <a:lnTo>
                <a:pt x="3" y="13"/>
              </a:lnTo>
              <a:lnTo>
                <a:pt x="3" y="12"/>
              </a:lnTo>
              <a:lnTo>
                <a:pt x="3" y="11"/>
              </a:lnTo>
              <a:lnTo>
                <a:pt x="2" y="9"/>
              </a:lnTo>
              <a:lnTo>
                <a:pt x="2"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314960</xdr:colOff>
      <xdr:row>22</xdr:row>
      <xdr:rowOff>76200</xdr:rowOff>
    </xdr:from>
    <xdr:to>
      <xdr:col>6</xdr:col>
      <xdr:colOff>467360</xdr:colOff>
      <xdr:row>23</xdr:row>
      <xdr:rowOff>95250</xdr:rowOff>
    </xdr:to>
    <xdr:sp>
      <xdr:nvSpPr>
        <xdr:cNvPr id="2185470" name="Freeform 236"/>
        <xdr:cNvSpPr/>
      </xdr:nvSpPr>
      <xdr:spPr>
        <a:xfrm>
          <a:off x="4450080" y="3542665"/>
          <a:ext cx="152400" cy="171450"/>
        </a:xfrm>
        <a:custGeom>
          <a:avLst/>
          <a:gdLst>
            <a:gd name="txL" fmla="*/ 0 w 15"/>
            <a:gd name="txT" fmla="*/ 0 h 19"/>
            <a:gd name="txR" fmla="*/ 15 w 15"/>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2147483647" y="2147483647"/>
            </a:cxn>
          </a:cxnLst>
          <a:rect l="txL" t="txT" r="txR" b="txB"/>
          <a:pathLst>
            <a:path w="15" h="19">
              <a:moveTo>
                <a:pt x="1" y="3"/>
              </a:moveTo>
              <a:lnTo>
                <a:pt x="2" y="2"/>
              </a:lnTo>
              <a:lnTo>
                <a:pt x="3" y="2"/>
              </a:lnTo>
              <a:lnTo>
                <a:pt x="4" y="1"/>
              </a:lnTo>
              <a:lnTo>
                <a:pt x="5" y="1"/>
              </a:lnTo>
              <a:lnTo>
                <a:pt x="6" y="1"/>
              </a:lnTo>
              <a:lnTo>
                <a:pt x="7" y="0"/>
              </a:lnTo>
              <a:lnTo>
                <a:pt x="8" y="1"/>
              </a:lnTo>
              <a:lnTo>
                <a:pt x="8" y="2"/>
              </a:lnTo>
              <a:lnTo>
                <a:pt x="8" y="3"/>
              </a:lnTo>
              <a:lnTo>
                <a:pt x="9" y="4"/>
              </a:lnTo>
              <a:lnTo>
                <a:pt x="10" y="4"/>
              </a:lnTo>
              <a:lnTo>
                <a:pt x="11" y="4"/>
              </a:lnTo>
              <a:lnTo>
                <a:pt x="12" y="4"/>
              </a:lnTo>
              <a:lnTo>
                <a:pt x="13" y="5"/>
              </a:lnTo>
              <a:lnTo>
                <a:pt x="14" y="6"/>
              </a:lnTo>
              <a:lnTo>
                <a:pt x="15" y="6"/>
              </a:lnTo>
              <a:lnTo>
                <a:pt x="14" y="7"/>
              </a:lnTo>
              <a:lnTo>
                <a:pt x="13" y="8"/>
              </a:lnTo>
              <a:lnTo>
                <a:pt x="11" y="8"/>
              </a:lnTo>
              <a:lnTo>
                <a:pt x="10" y="9"/>
              </a:lnTo>
              <a:lnTo>
                <a:pt x="9" y="10"/>
              </a:lnTo>
              <a:lnTo>
                <a:pt x="8" y="10"/>
              </a:lnTo>
              <a:lnTo>
                <a:pt x="9" y="11"/>
              </a:lnTo>
              <a:lnTo>
                <a:pt x="10" y="12"/>
              </a:lnTo>
              <a:lnTo>
                <a:pt x="10" y="14"/>
              </a:lnTo>
              <a:lnTo>
                <a:pt x="11" y="15"/>
              </a:lnTo>
              <a:lnTo>
                <a:pt x="10" y="15"/>
              </a:lnTo>
              <a:lnTo>
                <a:pt x="9" y="16"/>
              </a:lnTo>
              <a:lnTo>
                <a:pt x="8" y="18"/>
              </a:lnTo>
              <a:lnTo>
                <a:pt x="7" y="19"/>
              </a:lnTo>
              <a:lnTo>
                <a:pt x="6" y="17"/>
              </a:lnTo>
              <a:lnTo>
                <a:pt x="5" y="16"/>
              </a:lnTo>
              <a:lnTo>
                <a:pt x="4" y="14"/>
              </a:lnTo>
              <a:lnTo>
                <a:pt x="3" y="12"/>
              </a:lnTo>
              <a:lnTo>
                <a:pt x="2" y="12"/>
              </a:lnTo>
              <a:lnTo>
                <a:pt x="2" y="11"/>
              </a:lnTo>
              <a:lnTo>
                <a:pt x="1" y="10"/>
              </a:lnTo>
              <a:lnTo>
                <a:pt x="1" y="9"/>
              </a:lnTo>
              <a:lnTo>
                <a:pt x="0" y="8"/>
              </a:lnTo>
              <a:lnTo>
                <a:pt x="0" y="7"/>
              </a:lnTo>
              <a:lnTo>
                <a:pt x="0" y="5"/>
              </a:lnTo>
              <a:lnTo>
                <a:pt x="0" y="4"/>
              </a:lnTo>
              <a:lnTo>
                <a:pt x="0" y="3"/>
              </a:lnTo>
              <a:lnTo>
                <a:pt x="1"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355600</xdr:colOff>
      <xdr:row>21</xdr:row>
      <xdr:rowOff>104775</xdr:rowOff>
    </xdr:from>
    <xdr:to>
      <xdr:col>6</xdr:col>
      <xdr:colOff>538480</xdr:colOff>
      <xdr:row>22</xdr:row>
      <xdr:rowOff>66675</xdr:rowOff>
    </xdr:to>
    <xdr:sp>
      <xdr:nvSpPr>
        <xdr:cNvPr id="2185471" name="Freeform 237"/>
        <xdr:cNvSpPr/>
      </xdr:nvSpPr>
      <xdr:spPr>
        <a:xfrm>
          <a:off x="4490720" y="3418840"/>
          <a:ext cx="182880" cy="114300"/>
        </a:xfrm>
        <a:custGeom>
          <a:avLst/>
          <a:gdLst>
            <a:gd name="txL" fmla="*/ 0 w 18"/>
            <a:gd name="txT" fmla="*/ 0 h 13"/>
            <a:gd name="txR" fmla="*/ 18 w 18"/>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Lst>
          <a:rect l="txL" t="txT" r="txR" b="txB"/>
          <a:pathLst>
            <a:path w="18" h="13">
              <a:moveTo>
                <a:pt x="1" y="2"/>
              </a:moveTo>
              <a:lnTo>
                <a:pt x="1" y="2"/>
              </a:lnTo>
              <a:lnTo>
                <a:pt x="3" y="2"/>
              </a:lnTo>
              <a:lnTo>
                <a:pt x="4" y="2"/>
              </a:lnTo>
              <a:lnTo>
                <a:pt x="5" y="2"/>
              </a:lnTo>
              <a:lnTo>
                <a:pt x="6" y="2"/>
              </a:lnTo>
              <a:lnTo>
                <a:pt x="7" y="1"/>
              </a:lnTo>
              <a:lnTo>
                <a:pt x="9" y="0"/>
              </a:lnTo>
              <a:lnTo>
                <a:pt x="10" y="0"/>
              </a:lnTo>
              <a:lnTo>
                <a:pt x="11" y="0"/>
              </a:lnTo>
              <a:lnTo>
                <a:pt x="12" y="1"/>
              </a:lnTo>
              <a:lnTo>
                <a:pt x="13" y="2"/>
              </a:lnTo>
              <a:lnTo>
                <a:pt x="14" y="3"/>
              </a:lnTo>
              <a:lnTo>
                <a:pt x="15" y="5"/>
              </a:lnTo>
              <a:lnTo>
                <a:pt x="17" y="6"/>
              </a:lnTo>
              <a:lnTo>
                <a:pt x="18" y="7"/>
              </a:lnTo>
              <a:lnTo>
                <a:pt x="17" y="8"/>
              </a:lnTo>
              <a:lnTo>
                <a:pt x="16" y="8"/>
              </a:lnTo>
              <a:lnTo>
                <a:pt x="15" y="9"/>
              </a:lnTo>
              <a:lnTo>
                <a:pt x="14" y="9"/>
              </a:lnTo>
              <a:lnTo>
                <a:pt x="12" y="10"/>
              </a:lnTo>
              <a:lnTo>
                <a:pt x="11" y="11"/>
              </a:lnTo>
              <a:lnTo>
                <a:pt x="9" y="12"/>
              </a:lnTo>
              <a:lnTo>
                <a:pt x="8" y="12"/>
              </a:lnTo>
              <a:lnTo>
                <a:pt x="7" y="12"/>
              </a:lnTo>
              <a:lnTo>
                <a:pt x="6" y="13"/>
              </a:lnTo>
              <a:lnTo>
                <a:pt x="5" y="12"/>
              </a:lnTo>
              <a:lnTo>
                <a:pt x="4" y="12"/>
              </a:lnTo>
              <a:lnTo>
                <a:pt x="3" y="10"/>
              </a:lnTo>
              <a:lnTo>
                <a:pt x="2" y="9"/>
              </a:lnTo>
              <a:lnTo>
                <a:pt x="1" y="8"/>
              </a:lnTo>
              <a:lnTo>
                <a:pt x="1" y="7"/>
              </a:lnTo>
              <a:lnTo>
                <a:pt x="1" y="6"/>
              </a:lnTo>
              <a:lnTo>
                <a:pt x="1" y="5"/>
              </a:lnTo>
              <a:lnTo>
                <a:pt x="0" y="4"/>
              </a:lnTo>
              <a:lnTo>
                <a:pt x="0"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233680</xdr:colOff>
      <xdr:row>22</xdr:row>
      <xdr:rowOff>85725</xdr:rowOff>
    </xdr:from>
    <xdr:to>
      <xdr:col>6</xdr:col>
      <xdr:colOff>538480</xdr:colOff>
      <xdr:row>24</xdr:row>
      <xdr:rowOff>57150</xdr:rowOff>
    </xdr:to>
    <xdr:sp>
      <xdr:nvSpPr>
        <xdr:cNvPr id="2185472" name="Freeform 238"/>
        <xdr:cNvSpPr/>
      </xdr:nvSpPr>
      <xdr:spPr>
        <a:xfrm>
          <a:off x="4368800" y="3552190"/>
          <a:ext cx="304800" cy="276225"/>
        </a:xfrm>
        <a:custGeom>
          <a:avLst/>
          <a:gdLst>
            <a:gd name="txL" fmla="*/ 0 w 30"/>
            <a:gd name="txT" fmla="*/ 0 h 31"/>
            <a:gd name="txR" fmla="*/ 30 w 30"/>
            <a:gd name="txB" fmla="*/ 31 h 3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30" h="31">
              <a:moveTo>
                <a:pt x="1" y="1"/>
              </a:moveTo>
              <a:lnTo>
                <a:pt x="2" y="0"/>
              </a:lnTo>
              <a:lnTo>
                <a:pt x="2" y="2"/>
              </a:lnTo>
              <a:lnTo>
                <a:pt x="3" y="2"/>
              </a:lnTo>
              <a:lnTo>
                <a:pt x="4" y="2"/>
              </a:lnTo>
              <a:lnTo>
                <a:pt x="5" y="2"/>
              </a:lnTo>
              <a:lnTo>
                <a:pt x="6" y="1"/>
              </a:lnTo>
              <a:lnTo>
                <a:pt x="7" y="1"/>
              </a:lnTo>
              <a:lnTo>
                <a:pt x="8" y="2"/>
              </a:lnTo>
              <a:lnTo>
                <a:pt x="8" y="3"/>
              </a:lnTo>
              <a:lnTo>
                <a:pt x="8" y="4"/>
              </a:lnTo>
              <a:lnTo>
                <a:pt x="8" y="6"/>
              </a:lnTo>
              <a:lnTo>
                <a:pt x="8" y="7"/>
              </a:lnTo>
              <a:lnTo>
                <a:pt x="9" y="8"/>
              </a:lnTo>
              <a:lnTo>
                <a:pt x="9" y="9"/>
              </a:lnTo>
              <a:lnTo>
                <a:pt x="10" y="10"/>
              </a:lnTo>
              <a:lnTo>
                <a:pt x="10" y="11"/>
              </a:lnTo>
              <a:lnTo>
                <a:pt x="11" y="11"/>
              </a:lnTo>
              <a:lnTo>
                <a:pt x="12" y="13"/>
              </a:lnTo>
              <a:lnTo>
                <a:pt x="13" y="15"/>
              </a:lnTo>
              <a:lnTo>
                <a:pt x="14" y="16"/>
              </a:lnTo>
              <a:lnTo>
                <a:pt x="15" y="18"/>
              </a:lnTo>
              <a:lnTo>
                <a:pt x="15" y="19"/>
              </a:lnTo>
              <a:lnTo>
                <a:pt x="16" y="20"/>
              </a:lnTo>
              <a:lnTo>
                <a:pt x="16" y="21"/>
              </a:lnTo>
              <a:lnTo>
                <a:pt x="17" y="22"/>
              </a:lnTo>
              <a:lnTo>
                <a:pt x="18" y="22"/>
              </a:lnTo>
              <a:lnTo>
                <a:pt x="19" y="21"/>
              </a:lnTo>
              <a:lnTo>
                <a:pt x="20" y="21"/>
              </a:lnTo>
              <a:lnTo>
                <a:pt x="21" y="21"/>
              </a:lnTo>
              <a:lnTo>
                <a:pt x="22" y="20"/>
              </a:lnTo>
              <a:lnTo>
                <a:pt x="23" y="20"/>
              </a:lnTo>
              <a:lnTo>
                <a:pt x="24" y="20"/>
              </a:lnTo>
              <a:lnTo>
                <a:pt x="26" y="19"/>
              </a:lnTo>
              <a:lnTo>
                <a:pt x="26" y="21"/>
              </a:lnTo>
              <a:lnTo>
                <a:pt x="27" y="22"/>
              </a:lnTo>
              <a:lnTo>
                <a:pt x="27" y="23"/>
              </a:lnTo>
              <a:lnTo>
                <a:pt x="28" y="24"/>
              </a:lnTo>
              <a:lnTo>
                <a:pt x="28" y="25"/>
              </a:lnTo>
              <a:lnTo>
                <a:pt x="29" y="26"/>
              </a:lnTo>
              <a:lnTo>
                <a:pt x="29" y="27"/>
              </a:lnTo>
              <a:lnTo>
                <a:pt x="30" y="29"/>
              </a:lnTo>
              <a:lnTo>
                <a:pt x="30" y="30"/>
              </a:lnTo>
              <a:lnTo>
                <a:pt x="28" y="31"/>
              </a:lnTo>
              <a:lnTo>
                <a:pt x="27" y="31"/>
              </a:lnTo>
              <a:lnTo>
                <a:pt x="26" y="30"/>
              </a:lnTo>
              <a:lnTo>
                <a:pt x="24" y="30"/>
              </a:lnTo>
              <a:lnTo>
                <a:pt x="23" y="30"/>
              </a:lnTo>
              <a:lnTo>
                <a:pt x="22" y="30"/>
              </a:lnTo>
              <a:lnTo>
                <a:pt x="21" y="29"/>
              </a:lnTo>
              <a:lnTo>
                <a:pt x="19" y="29"/>
              </a:lnTo>
              <a:lnTo>
                <a:pt x="18" y="28"/>
              </a:lnTo>
              <a:lnTo>
                <a:pt x="16" y="28"/>
              </a:lnTo>
              <a:lnTo>
                <a:pt x="15" y="27"/>
              </a:lnTo>
              <a:lnTo>
                <a:pt x="14" y="26"/>
              </a:lnTo>
              <a:lnTo>
                <a:pt x="13" y="26"/>
              </a:lnTo>
              <a:lnTo>
                <a:pt x="11" y="25"/>
              </a:lnTo>
              <a:lnTo>
                <a:pt x="10" y="24"/>
              </a:lnTo>
              <a:lnTo>
                <a:pt x="9" y="23"/>
              </a:lnTo>
              <a:lnTo>
                <a:pt x="8" y="22"/>
              </a:lnTo>
              <a:lnTo>
                <a:pt x="7" y="21"/>
              </a:lnTo>
              <a:lnTo>
                <a:pt x="6" y="20"/>
              </a:lnTo>
              <a:lnTo>
                <a:pt x="5" y="19"/>
              </a:lnTo>
              <a:lnTo>
                <a:pt x="4" y="17"/>
              </a:lnTo>
              <a:lnTo>
                <a:pt x="3" y="16"/>
              </a:lnTo>
              <a:lnTo>
                <a:pt x="2" y="15"/>
              </a:lnTo>
              <a:lnTo>
                <a:pt x="2" y="14"/>
              </a:lnTo>
              <a:lnTo>
                <a:pt x="1" y="13"/>
              </a:lnTo>
              <a:lnTo>
                <a:pt x="1" y="12"/>
              </a:lnTo>
              <a:lnTo>
                <a:pt x="0" y="11"/>
              </a:lnTo>
              <a:lnTo>
                <a:pt x="0" y="9"/>
              </a:lnTo>
              <a:lnTo>
                <a:pt x="0" y="8"/>
              </a:lnTo>
              <a:lnTo>
                <a:pt x="0" y="7"/>
              </a:lnTo>
              <a:lnTo>
                <a:pt x="0" y="5"/>
              </a:lnTo>
              <a:lnTo>
                <a:pt x="0" y="4"/>
              </a:lnTo>
              <a:lnTo>
                <a:pt x="0" y="3"/>
              </a:lnTo>
              <a:lnTo>
                <a:pt x="0" y="1"/>
              </a:lnTo>
              <a:lnTo>
                <a:pt x="1"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416560</xdr:colOff>
      <xdr:row>22</xdr:row>
      <xdr:rowOff>76200</xdr:rowOff>
    </xdr:from>
    <xdr:to>
      <xdr:col>7</xdr:col>
      <xdr:colOff>10160</xdr:colOff>
      <xdr:row>23</xdr:row>
      <xdr:rowOff>133350</xdr:rowOff>
    </xdr:to>
    <xdr:sp>
      <xdr:nvSpPr>
        <xdr:cNvPr id="2185473" name="Freeform 239"/>
        <xdr:cNvSpPr>
          <a:spLocks noEditPoints="1"/>
        </xdr:cNvSpPr>
      </xdr:nvSpPr>
      <xdr:spPr>
        <a:xfrm>
          <a:off x="4551680" y="3542665"/>
          <a:ext cx="243840" cy="209550"/>
        </a:xfrm>
        <a:custGeom>
          <a:avLst/>
          <a:gdLst>
            <a:gd name="txL" fmla="*/ 0 w 24"/>
            <a:gd name="txT" fmla="*/ 0 h 23"/>
            <a:gd name="txR" fmla="*/ 24 w 24"/>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23">
              <a:moveTo>
                <a:pt x="1" y="22"/>
              </a:moveTo>
              <a:lnTo>
                <a:pt x="1" y="21"/>
              </a:lnTo>
              <a:lnTo>
                <a:pt x="2" y="21"/>
              </a:lnTo>
              <a:lnTo>
                <a:pt x="2" y="20"/>
              </a:lnTo>
              <a:lnTo>
                <a:pt x="3" y="19"/>
              </a:lnTo>
              <a:lnTo>
                <a:pt x="4" y="19"/>
              </a:lnTo>
              <a:lnTo>
                <a:pt x="5" y="18"/>
              </a:lnTo>
              <a:lnTo>
                <a:pt x="6" y="18"/>
              </a:lnTo>
              <a:lnTo>
                <a:pt x="7" y="18"/>
              </a:lnTo>
              <a:lnTo>
                <a:pt x="8" y="17"/>
              </a:lnTo>
              <a:lnTo>
                <a:pt x="8" y="16"/>
              </a:lnTo>
              <a:lnTo>
                <a:pt x="8" y="15"/>
              </a:lnTo>
              <a:lnTo>
                <a:pt x="8" y="14"/>
              </a:lnTo>
              <a:lnTo>
                <a:pt x="8" y="12"/>
              </a:lnTo>
              <a:lnTo>
                <a:pt x="9" y="12"/>
              </a:lnTo>
              <a:lnTo>
                <a:pt x="9" y="11"/>
              </a:lnTo>
              <a:lnTo>
                <a:pt x="10" y="10"/>
              </a:lnTo>
              <a:lnTo>
                <a:pt x="11" y="10"/>
              </a:lnTo>
              <a:lnTo>
                <a:pt x="11" y="9"/>
              </a:lnTo>
              <a:lnTo>
                <a:pt x="12" y="8"/>
              </a:lnTo>
              <a:lnTo>
                <a:pt x="13" y="6"/>
              </a:lnTo>
              <a:lnTo>
                <a:pt x="13" y="5"/>
              </a:lnTo>
              <a:lnTo>
                <a:pt x="14" y="3"/>
              </a:lnTo>
              <a:lnTo>
                <a:pt x="15" y="3"/>
              </a:lnTo>
              <a:lnTo>
                <a:pt x="16" y="2"/>
              </a:lnTo>
              <a:lnTo>
                <a:pt x="17" y="0"/>
              </a:lnTo>
              <a:lnTo>
                <a:pt x="18" y="0"/>
              </a:lnTo>
              <a:lnTo>
                <a:pt x="18" y="1"/>
              </a:lnTo>
              <a:lnTo>
                <a:pt x="19" y="1"/>
              </a:lnTo>
              <a:lnTo>
                <a:pt x="20" y="2"/>
              </a:lnTo>
              <a:lnTo>
                <a:pt x="20" y="3"/>
              </a:lnTo>
              <a:lnTo>
                <a:pt x="21" y="4"/>
              </a:lnTo>
              <a:lnTo>
                <a:pt x="22" y="5"/>
              </a:lnTo>
              <a:lnTo>
                <a:pt x="23" y="6"/>
              </a:lnTo>
              <a:lnTo>
                <a:pt x="24" y="7"/>
              </a:lnTo>
              <a:lnTo>
                <a:pt x="22" y="8"/>
              </a:lnTo>
              <a:lnTo>
                <a:pt x="20" y="9"/>
              </a:lnTo>
              <a:lnTo>
                <a:pt x="20" y="10"/>
              </a:lnTo>
              <a:lnTo>
                <a:pt x="20" y="11"/>
              </a:lnTo>
              <a:lnTo>
                <a:pt x="20" y="12"/>
              </a:lnTo>
              <a:lnTo>
                <a:pt x="22" y="13"/>
              </a:lnTo>
              <a:lnTo>
                <a:pt x="23" y="13"/>
              </a:lnTo>
              <a:lnTo>
                <a:pt x="23" y="15"/>
              </a:lnTo>
              <a:lnTo>
                <a:pt x="22" y="15"/>
              </a:lnTo>
              <a:lnTo>
                <a:pt x="21" y="14"/>
              </a:lnTo>
              <a:lnTo>
                <a:pt x="20" y="14"/>
              </a:lnTo>
              <a:lnTo>
                <a:pt x="20" y="13"/>
              </a:lnTo>
              <a:lnTo>
                <a:pt x="19" y="14"/>
              </a:lnTo>
              <a:lnTo>
                <a:pt x="18" y="15"/>
              </a:lnTo>
              <a:lnTo>
                <a:pt x="17" y="16"/>
              </a:lnTo>
              <a:lnTo>
                <a:pt x="17" y="17"/>
              </a:lnTo>
              <a:lnTo>
                <a:pt x="17" y="18"/>
              </a:lnTo>
              <a:lnTo>
                <a:pt x="16" y="19"/>
              </a:lnTo>
              <a:lnTo>
                <a:pt x="15" y="19"/>
              </a:lnTo>
              <a:lnTo>
                <a:pt x="14" y="20"/>
              </a:lnTo>
              <a:lnTo>
                <a:pt x="13" y="21"/>
              </a:lnTo>
              <a:lnTo>
                <a:pt x="12" y="21"/>
              </a:lnTo>
              <a:lnTo>
                <a:pt x="11" y="21"/>
              </a:lnTo>
              <a:lnTo>
                <a:pt x="10" y="21"/>
              </a:lnTo>
              <a:lnTo>
                <a:pt x="9" y="20"/>
              </a:lnTo>
              <a:lnTo>
                <a:pt x="8" y="20"/>
              </a:lnTo>
              <a:lnTo>
                <a:pt x="6" y="21"/>
              </a:lnTo>
              <a:lnTo>
                <a:pt x="5" y="21"/>
              </a:lnTo>
              <a:lnTo>
                <a:pt x="4" y="21"/>
              </a:lnTo>
              <a:lnTo>
                <a:pt x="3" y="22"/>
              </a:lnTo>
              <a:lnTo>
                <a:pt x="2" y="22"/>
              </a:lnTo>
              <a:lnTo>
                <a:pt x="1" y="22"/>
              </a:lnTo>
              <a:lnTo>
                <a:pt x="0" y="23"/>
              </a:lnTo>
              <a:lnTo>
                <a:pt x="1" y="22"/>
              </a:lnTo>
              <a:moveTo>
                <a:pt x="11" y="10"/>
              </a:moveTo>
              <a:lnTo>
                <a:pt x="11" y="10"/>
              </a:lnTo>
              <a:lnTo>
                <a:pt x="10" y="10"/>
              </a:lnTo>
              <a:lnTo>
                <a:pt x="11" y="10"/>
              </a:lnTo>
              <a:moveTo>
                <a:pt x="8" y="17"/>
              </a:moveTo>
              <a:lnTo>
                <a:pt x="8" y="16"/>
              </a:lnTo>
              <a:lnTo>
                <a:pt x="8" y="17"/>
              </a:lnTo>
              <a:moveTo>
                <a:pt x="2" y="20"/>
              </a:moveTo>
              <a:lnTo>
                <a:pt x="3" y="19"/>
              </a:lnTo>
              <a:lnTo>
                <a:pt x="4" y="19"/>
              </a:lnTo>
              <a:lnTo>
                <a:pt x="3" y="19"/>
              </a:lnTo>
              <a:lnTo>
                <a:pt x="2" y="20"/>
              </a:lnTo>
              <a:moveTo>
                <a:pt x="8" y="14"/>
              </a:moveTo>
              <a:lnTo>
                <a:pt x="8" y="15"/>
              </a:lnTo>
              <a:lnTo>
                <a:pt x="8" y="14"/>
              </a:lnTo>
              <a:moveTo>
                <a:pt x="2" y="21"/>
              </a:moveTo>
              <a:lnTo>
                <a:pt x="2" y="20"/>
              </a:lnTo>
              <a:lnTo>
                <a:pt x="2" y="21"/>
              </a:lnTo>
              <a:lnTo>
                <a:pt x="1" y="21"/>
              </a:lnTo>
              <a:lnTo>
                <a:pt x="2" y="21"/>
              </a:lnTo>
              <a:moveTo>
                <a:pt x="9" y="11"/>
              </a:moveTo>
              <a:lnTo>
                <a:pt x="9" y="12"/>
              </a:lnTo>
              <a:lnTo>
                <a:pt x="9" y="11"/>
              </a:lnTo>
              <a:moveTo>
                <a:pt x="8" y="13"/>
              </a:moveTo>
              <a:lnTo>
                <a:pt x="8" y="14"/>
              </a:lnTo>
              <a:lnTo>
                <a:pt x="8" y="13"/>
              </a:lnTo>
              <a:lnTo>
                <a:pt x="8" y="12"/>
              </a:lnTo>
              <a:lnTo>
                <a:pt x="8" y="13"/>
              </a:lnTo>
              <a:moveTo>
                <a:pt x="5" y="18"/>
              </a:moveTo>
              <a:lnTo>
                <a:pt x="5" y="18"/>
              </a:lnTo>
              <a:moveTo>
                <a:pt x="7" y="18"/>
              </a:moveTo>
              <a:lnTo>
                <a:pt x="6" y="18"/>
              </a:lnTo>
              <a:lnTo>
                <a:pt x="7" y="18"/>
              </a:lnTo>
              <a:moveTo>
                <a:pt x="12" y="9"/>
              </a:moveTo>
              <a:lnTo>
                <a:pt x="12" y="8"/>
              </a:lnTo>
              <a:lnTo>
                <a:pt x="11" y="9"/>
              </a:lnTo>
              <a:lnTo>
                <a:pt x="12" y="9"/>
              </a:lnTo>
              <a:moveTo>
                <a:pt x="1" y="22"/>
              </a:moveTo>
              <a:lnTo>
                <a:pt x="0" y="23"/>
              </a:lnTo>
              <a:lnTo>
                <a:pt x="1" y="22"/>
              </a:lnTo>
              <a:lnTo>
                <a:pt x="1" y="21"/>
              </a:lnTo>
              <a:lnTo>
                <a:pt x="1" y="2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589280</xdr:colOff>
      <xdr:row>20</xdr:row>
      <xdr:rowOff>85725</xdr:rowOff>
    </xdr:from>
    <xdr:to>
      <xdr:col>6</xdr:col>
      <xdr:colOff>162560</xdr:colOff>
      <xdr:row>22</xdr:row>
      <xdr:rowOff>9525</xdr:rowOff>
    </xdr:to>
    <xdr:sp>
      <xdr:nvSpPr>
        <xdr:cNvPr id="2185474" name="Freeform 240"/>
        <xdr:cNvSpPr/>
      </xdr:nvSpPr>
      <xdr:spPr>
        <a:xfrm>
          <a:off x="4074160" y="3247390"/>
          <a:ext cx="223520" cy="228600"/>
        </a:xfrm>
        <a:custGeom>
          <a:avLst/>
          <a:gdLst>
            <a:gd name="txL" fmla="*/ 0 w 22"/>
            <a:gd name="txT" fmla="*/ 0 h 24"/>
            <a:gd name="txR" fmla="*/ 22 w 22"/>
            <a:gd name="txB" fmla="*/ 24 h 24"/>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2" h="24">
              <a:moveTo>
                <a:pt x="1" y="3"/>
              </a:moveTo>
              <a:lnTo>
                <a:pt x="2" y="3"/>
              </a:lnTo>
              <a:lnTo>
                <a:pt x="3" y="2"/>
              </a:lnTo>
              <a:lnTo>
                <a:pt x="4" y="2"/>
              </a:lnTo>
              <a:lnTo>
                <a:pt x="5" y="1"/>
              </a:lnTo>
              <a:lnTo>
                <a:pt x="6" y="1"/>
              </a:lnTo>
              <a:lnTo>
                <a:pt x="8" y="1"/>
              </a:lnTo>
              <a:lnTo>
                <a:pt x="9" y="0"/>
              </a:lnTo>
              <a:lnTo>
                <a:pt x="10" y="0"/>
              </a:lnTo>
              <a:lnTo>
                <a:pt x="10" y="1"/>
              </a:lnTo>
              <a:lnTo>
                <a:pt x="11" y="1"/>
              </a:lnTo>
              <a:lnTo>
                <a:pt x="12" y="2"/>
              </a:lnTo>
              <a:lnTo>
                <a:pt x="12" y="3"/>
              </a:lnTo>
              <a:lnTo>
                <a:pt x="12" y="4"/>
              </a:lnTo>
              <a:lnTo>
                <a:pt x="13" y="4"/>
              </a:lnTo>
              <a:lnTo>
                <a:pt x="14" y="4"/>
              </a:lnTo>
              <a:lnTo>
                <a:pt x="15" y="4"/>
              </a:lnTo>
              <a:lnTo>
                <a:pt x="16" y="3"/>
              </a:lnTo>
              <a:lnTo>
                <a:pt x="17" y="3"/>
              </a:lnTo>
              <a:lnTo>
                <a:pt x="19" y="3"/>
              </a:lnTo>
              <a:lnTo>
                <a:pt x="20" y="2"/>
              </a:lnTo>
              <a:lnTo>
                <a:pt x="21" y="2"/>
              </a:lnTo>
              <a:lnTo>
                <a:pt x="20" y="4"/>
              </a:lnTo>
              <a:lnTo>
                <a:pt x="20" y="5"/>
              </a:lnTo>
              <a:lnTo>
                <a:pt x="21" y="6"/>
              </a:lnTo>
              <a:lnTo>
                <a:pt x="21" y="7"/>
              </a:lnTo>
              <a:lnTo>
                <a:pt x="21" y="8"/>
              </a:lnTo>
              <a:lnTo>
                <a:pt x="21" y="9"/>
              </a:lnTo>
              <a:lnTo>
                <a:pt x="22" y="11"/>
              </a:lnTo>
              <a:lnTo>
                <a:pt x="22" y="12"/>
              </a:lnTo>
              <a:lnTo>
                <a:pt x="22" y="13"/>
              </a:lnTo>
              <a:lnTo>
                <a:pt x="21" y="13"/>
              </a:lnTo>
              <a:lnTo>
                <a:pt x="20" y="13"/>
              </a:lnTo>
              <a:lnTo>
                <a:pt x="19" y="13"/>
              </a:lnTo>
              <a:lnTo>
                <a:pt x="19" y="14"/>
              </a:lnTo>
              <a:lnTo>
                <a:pt x="19" y="16"/>
              </a:lnTo>
              <a:lnTo>
                <a:pt x="19" y="18"/>
              </a:lnTo>
              <a:lnTo>
                <a:pt x="19" y="19"/>
              </a:lnTo>
              <a:lnTo>
                <a:pt x="19" y="20"/>
              </a:lnTo>
              <a:lnTo>
                <a:pt x="19" y="21"/>
              </a:lnTo>
              <a:lnTo>
                <a:pt x="17" y="21"/>
              </a:lnTo>
              <a:lnTo>
                <a:pt x="16" y="21"/>
              </a:lnTo>
              <a:lnTo>
                <a:pt x="15" y="21"/>
              </a:lnTo>
              <a:lnTo>
                <a:pt x="14" y="22"/>
              </a:lnTo>
              <a:lnTo>
                <a:pt x="13" y="22"/>
              </a:lnTo>
              <a:lnTo>
                <a:pt x="12" y="23"/>
              </a:lnTo>
              <a:lnTo>
                <a:pt x="11" y="23"/>
              </a:lnTo>
              <a:lnTo>
                <a:pt x="10" y="24"/>
              </a:lnTo>
              <a:lnTo>
                <a:pt x="9" y="23"/>
              </a:lnTo>
              <a:lnTo>
                <a:pt x="8" y="22"/>
              </a:lnTo>
              <a:lnTo>
                <a:pt x="8" y="21"/>
              </a:lnTo>
              <a:lnTo>
                <a:pt x="8" y="20"/>
              </a:lnTo>
              <a:lnTo>
                <a:pt x="8" y="19"/>
              </a:lnTo>
              <a:lnTo>
                <a:pt x="8" y="18"/>
              </a:lnTo>
              <a:lnTo>
                <a:pt x="8" y="16"/>
              </a:lnTo>
              <a:lnTo>
                <a:pt x="8" y="15"/>
              </a:lnTo>
              <a:lnTo>
                <a:pt x="8" y="13"/>
              </a:lnTo>
              <a:lnTo>
                <a:pt x="8" y="12"/>
              </a:lnTo>
              <a:lnTo>
                <a:pt x="9" y="11"/>
              </a:lnTo>
              <a:lnTo>
                <a:pt x="8" y="10"/>
              </a:lnTo>
              <a:lnTo>
                <a:pt x="8" y="9"/>
              </a:lnTo>
              <a:lnTo>
                <a:pt x="8" y="7"/>
              </a:lnTo>
              <a:lnTo>
                <a:pt x="7" y="7"/>
              </a:lnTo>
              <a:lnTo>
                <a:pt x="6" y="8"/>
              </a:lnTo>
              <a:lnTo>
                <a:pt x="5" y="8"/>
              </a:lnTo>
              <a:lnTo>
                <a:pt x="4" y="9"/>
              </a:lnTo>
              <a:lnTo>
                <a:pt x="3" y="9"/>
              </a:lnTo>
              <a:lnTo>
                <a:pt x="3" y="8"/>
              </a:lnTo>
              <a:lnTo>
                <a:pt x="2" y="7"/>
              </a:lnTo>
              <a:lnTo>
                <a:pt x="2" y="6"/>
              </a:lnTo>
              <a:lnTo>
                <a:pt x="2" y="5"/>
              </a:lnTo>
              <a:lnTo>
                <a:pt x="1" y="4"/>
              </a:lnTo>
              <a:lnTo>
                <a:pt x="0" y="3"/>
              </a:lnTo>
              <a:lnTo>
                <a:pt x="1"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497840</xdr:colOff>
      <xdr:row>22</xdr:row>
      <xdr:rowOff>142875</xdr:rowOff>
    </xdr:from>
    <xdr:to>
      <xdr:col>7</xdr:col>
      <xdr:colOff>91440</xdr:colOff>
      <xdr:row>24</xdr:row>
      <xdr:rowOff>57150</xdr:rowOff>
    </xdr:to>
    <xdr:sp>
      <xdr:nvSpPr>
        <xdr:cNvPr id="2185475" name="Freeform 241"/>
        <xdr:cNvSpPr/>
      </xdr:nvSpPr>
      <xdr:spPr>
        <a:xfrm>
          <a:off x="4632960" y="3609340"/>
          <a:ext cx="243840" cy="219075"/>
        </a:xfrm>
        <a:custGeom>
          <a:avLst/>
          <a:gdLst>
            <a:gd name="txL" fmla="*/ 0 w 24"/>
            <a:gd name="txT" fmla="*/ 0 h 25"/>
            <a:gd name="txR" fmla="*/ 24 w 24"/>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4" h="25">
              <a:moveTo>
                <a:pt x="1" y="13"/>
              </a:moveTo>
              <a:lnTo>
                <a:pt x="1" y="13"/>
              </a:lnTo>
              <a:lnTo>
                <a:pt x="2" y="14"/>
              </a:lnTo>
              <a:lnTo>
                <a:pt x="3" y="14"/>
              </a:lnTo>
              <a:lnTo>
                <a:pt x="4" y="14"/>
              </a:lnTo>
              <a:lnTo>
                <a:pt x="5" y="14"/>
              </a:lnTo>
              <a:lnTo>
                <a:pt x="6" y="13"/>
              </a:lnTo>
              <a:lnTo>
                <a:pt x="7" y="12"/>
              </a:lnTo>
              <a:lnTo>
                <a:pt x="8" y="12"/>
              </a:lnTo>
              <a:lnTo>
                <a:pt x="9" y="11"/>
              </a:lnTo>
              <a:lnTo>
                <a:pt x="9" y="10"/>
              </a:lnTo>
              <a:lnTo>
                <a:pt x="9" y="9"/>
              </a:lnTo>
              <a:lnTo>
                <a:pt x="10" y="8"/>
              </a:lnTo>
              <a:lnTo>
                <a:pt x="11" y="7"/>
              </a:lnTo>
              <a:lnTo>
                <a:pt x="12" y="6"/>
              </a:lnTo>
              <a:lnTo>
                <a:pt x="12" y="7"/>
              </a:lnTo>
              <a:lnTo>
                <a:pt x="13" y="7"/>
              </a:lnTo>
              <a:lnTo>
                <a:pt x="14" y="8"/>
              </a:lnTo>
              <a:lnTo>
                <a:pt x="15" y="8"/>
              </a:lnTo>
              <a:lnTo>
                <a:pt x="15" y="6"/>
              </a:lnTo>
              <a:lnTo>
                <a:pt x="14" y="6"/>
              </a:lnTo>
              <a:lnTo>
                <a:pt x="12" y="5"/>
              </a:lnTo>
              <a:lnTo>
                <a:pt x="12" y="4"/>
              </a:lnTo>
              <a:lnTo>
                <a:pt x="12" y="3"/>
              </a:lnTo>
              <a:lnTo>
                <a:pt x="12" y="2"/>
              </a:lnTo>
              <a:lnTo>
                <a:pt x="14" y="1"/>
              </a:lnTo>
              <a:lnTo>
                <a:pt x="16" y="0"/>
              </a:lnTo>
              <a:lnTo>
                <a:pt x="16" y="1"/>
              </a:lnTo>
              <a:lnTo>
                <a:pt x="17" y="2"/>
              </a:lnTo>
              <a:lnTo>
                <a:pt x="18" y="2"/>
              </a:lnTo>
              <a:lnTo>
                <a:pt x="20" y="2"/>
              </a:lnTo>
              <a:lnTo>
                <a:pt x="21" y="1"/>
              </a:lnTo>
              <a:lnTo>
                <a:pt x="22" y="1"/>
              </a:lnTo>
              <a:lnTo>
                <a:pt x="24" y="2"/>
              </a:lnTo>
              <a:lnTo>
                <a:pt x="23" y="3"/>
              </a:lnTo>
              <a:lnTo>
                <a:pt x="23" y="5"/>
              </a:lnTo>
              <a:lnTo>
                <a:pt x="23" y="6"/>
              </a:lnTo>
              <a:lnTo>
                <a:pt x="23" y="7"/>
              </a:lnTo>
              <a:lnTo>
                <a:pt x="22" y="9"/>
              </a:lnTo>
              <a:lnTo>
                <a:pt x="22" y="10"/>
              </a:lnTo>
              <a:lnTo>
                <a:pt x="21" y="11"/>
              </a:lnTo>
              <a:lnTo>
                <a:pt x="21" y="12"/>
              </a:lnTo>
              <a:lnTo>
                <a:pt x="21" y="14"/>
              </a:lnTo>
              <a:lnTo>
                <a:pt x="20" y="16"/>
              </a:lnTo>
              <a:lnTo>
                <a:pt x="19" y="17"/>
              </a:lnTo>
              <a:lnTo>
                <a:pt x="19" y="19"/>
              </a:lnTo>
              <a:lnTo>
                <a:pt x="18" y="19"/>
              </a:lnTo>
              <a:lnTo>
                <a:pt x="17" y="20"/>
              </a:lnTo>
              <a:lnTo>
                <a:pt x="16" y="21"/>
              </a:lnTo>
              <a:lnTo>
                <a:pt x="15" y="22"/>
              </a:lnTo>
              <a:lnTo>
                <a:pt x="14" y="23"/>
              </a:lnTo>
              <a:lnTo>
                <a:pt x="12" y="23"/>
              </a:lnTo>
              <a:lnTo>
                <a:pt x="11" y="24"/>
              </a:lnTo>
              <a:lnTo>
                <a:pt x="10" y="24"/>
              </a:lnTo>
              <a:lnTo>
                <a:pt x="9" y="24"/>
              </a:lnTo>
              <a:lnTo>
                <a:pt x="6" y="25"/>
              </a:lnTo>
              <a:lnTo>
                <a:pt x="4" y="24"/>
              </a:lnTo>
              <a:lnTo>
                <a:pt x="4" y="23"/>
              </a:lnTo>
              <a:lnTo>
                <a:pt x="3" y="21"/>
              </a:lnTo>
              <a:lnTo>
                <a:pt x="3" y="20"/>
              </a:lnTo>
              <a:lnTo>
                <a:pt x="2" y="19"/>
              </a:lnTo>
              <a:lnTo>
                <a:pt x="2" y="18"/>
              </a:lnTo>
              <a:lnTo>
                <a:pt x="1" y="17"/>
              </a:lnTo>
              <a:lnTo>
                <a:pt x="1" y="16"/>
              </a:lnTo>
              <a:lnTo>
                <a:pt x="0" y="15"/>
              </a:lnTo>
              <a:lnTo>
                <a:pt x="0" y="13"/>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121920</xdr:colOff>
      <xdr:row>19</xdr:row>
      <xdr:rowOff>85725</xdr:rowOff>
    </xdr:from>
    <xdr:to>
      <xdr:col>6</xdr:col>
      <xdr:colOff>325120</xdr:colOff>
      <xdr:row>20</xdr:row>
      <xdr:rowOff>104775</xdr:rowOff>
    </xdr:to>
    <xdr:sp>
      <xdr:nvSpPr>
        <xdr:cNvPr id="2185476" name="Freeform 242"/>
        <xdr:cNvSpPr/>
      </xdr:nvSpPr>
      <xdr:spPr>
        <a:xfrm>
          <a:off x="4257040" y="3094990"/>
          <a:ext cx="203200" cy="171450"/>
        </a:xfrm>
        <a:custGeom>
          <a:avLst/>
          <a:gdLst>
            <a:gd name="txL" fmla="*/ 0 w 20"/>
            <a:gd name="txT" fmla="*/ 0 h 18"/>
            <a:gd name="txR" fmla="*/ 20 w 20"/>
            <a:gd name="txB" fmla="*/ 18 h 18"/>
          </a:gdLst>
          <a:ahLst/>
          <a:cxnLst>
            <a:cxn ang="0">
              <a:pos x="2147483647" y="0"/>
            </a:cxn>
            <a:cxn ang="0">
              <a:pos x="2147483647" y="0"/>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20" h="18">
              <a:moveTo>
                <a:pt x="6" y="0"/>
              </a:moveTo>
              <a:lnTo>
                <a:pt x="7" y="0"/>
              </a:lnTo>
              <a:lnTo>
                <a:pt x="9" y="1"/>
              </a:lnTo>
              <a:lnTo>
                <a:pt x="10" y="0"/>
              </a:lnTo>
              <a:lnTo>
                <a:pt x="11" y="1"/>
              </a:lnTo>
              <a:lnTo>
                <a:pt x="11" y="2"/>
              </a:lnTo>
              <a:lnTo>
                <a:pt x="11" y="3"/>
              </a:lnTo>
              <a:lnTo>
                <a:pt x="12" y="3"/>
              </a:lnTo>
              <a:lnTo>
                <a:pt x="13" y="2"/>
              </a:lnTo>
              <a:lnTo>
                <a:pt x="14" y="1"/>
              </a:lnTo>
              <a:lnTo>
                <a:pt x="15" y="0"/>
              </a:lnTo>
              <a:lnTo>
                <a:pt x="16" y="1"/>
              </a:lnTo>
              <a:lnTo>
                <a:pt x="16" y="2"/>
              </a:lnTo>
              <a:lnTo>
                <a:pt x="17" y="3"/>
              </a:lnTo>
              <a:lnTo>
                <a:pt x="18" y="2"/>
              </a:lnTo>
              <a:lnTo>
                <a:pt x="19" y="3"/>
              </a:lnTo>
              <a:lnTo>
                <a:pt x="19" y="4"/>
              </a:lnTo>
              <a:lnTo>
                <a:pt x="20" y="4"/>
              </a:lnTo>
              <a:lnTo>
                <a:pt x="20" y="6"/>
              </a:lnTo>
              <a:lnTo>
                <a:pt x="20" y="7"/>
              </a:lnTo>
              <a:lnTo>
                <a:pt x="20" y="9"/>
              </a:lnTo>
              <a:lnTo>
                <a:pt x="18" y="9"/>
              </a:lnTo>
              <a:lnTo>
                <a:pt x="18" y="10"/>
              </a:lnTo>
              <a:lnTo>
                <a:pt x="19" y="12"/>
              </a:lnTo>
              <a:lnTo>
                <a:pt x="17" y="12"/>
              </a:lnTo>
              <a:lnTo>
                <a:pt x="16" y="13"/>
              </a:lnTo>
              <a:lnTo>
                <a:pt x="15" y="13"/>
              </a:lnTo>
              <a:lnTo>
                <a:pt x="14" y="13"/>
              </a:lnTo>
              <a:lnTo>
                <a:pt x="13" y="14"/>
              </a:lnTo>
              <a:lnTo>
                <a:pt x="12" y="15"/>
              </a:lnTo>
              <a:lnTo>
                <a:pt x="12" y="16"/>
              </a:lnTo>
              <a:lnTo>
                <a:pt x="11" y="16"/>
              </a:lnTo>
              <a:lnTo>
                <a:pt x="10" y="17"/>
              </a:lnTo>
              <a:lnTo>
                <a:pt x="9" y="17"/>
              </a:lnTo>
              <a:lnTo>
                <a:pt x="9" y="16"/>
              </a:lnTo>
              <a:lnTo>
                <a:pt x="8" y="16"/>
              </a:lnTo>
              <a:lnTo>
                <a:pt x="7" y="16"/>
              </a:lnTo>
              <a:lnTo>
                <a:pt x="6" y="16"/>
              </a:lnTo>
              <a:lnTo>
                <a:pt x="5" y="17"/>
              </a:lnTo>
              <a:lnTo>
                <a:pt x="4" y="17"/>
              </a:lnTo>
              <a:lnTo>
                <a:pt x="3" y="18"/>
              </a:lnTo>
              <a:lnTo>
                <a:pt x="3" y="17"/>
              </a:lnTo>
              <a:lnTo>
                <a:pt x="3" y="15"/>
              </a:lnTo>
              <a:lnTo>
                <a:pt x="2" y="14"/>
              </a:lnTo>
              <a:lnTo>
                <a:pt x="2" y="13"/>
              </a:lnTo>
              <a:lnTo>
                <a:pt x="1" y="13"/>
              </a:lnTo>
              <a:lnTo>
                <a:pt x="1" y="11"/>
              </a:lnTo>
              <a:lnTo>
                <a:pt x="1" y="10"/>
              </a:lnTo>
              <a:lnTo>
                <a:pt x="0" y="9"/>
              </a:lnTo>
              <a:lnTo>
                <a:pt x="0" y="8"/>
              </a:lnTo>
              <a:lnTo>
                <a:pt x="0" y="7"/>
              </a:lnTo>
              <a:lnTo>
                <a:pt x="0" y="6"/>
              </a:lnTo>
              <a:lnTo>
                <a:pt x="0" y="5"/>
              </a:lnTo>
              <a:lnTo>
                <a:pt x="0" y="4"/>
              </a:lnTo>
              <a:lnTo>
                <a:pt x="1" y="3"/>
              </a:lnTo>
              <a:lnTo>
                <a:pt x="3" y="3"/>
              </a:lnTo>
              <a:lnTo>
                <a:pt x="4" y="3"/>
              </a:lnTo>
              <a:lnTo>
                <a:pt x="4" y="2"/>
              </a:lnTo>
              <a:lnTo>
                <a:pt x="5" y="2"/>
              </a:lnTo>
              <a:lnTo>
                <a:pt x="6" y="1"/>
              </a:lnTo>
              <a:lnTo>
                <a:pt x="6"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386080</xdr:colOff>
      <xdr:row>22</xdr:row>
      <xdr:rowOff>114300</xdr:rowOff>
    </xdr:from>
    <xdr:to>
      <xdr:col>6</xdr:col>
      <xdr:colOff>548640</xdr:colOff>
      <xdr:row>23</xdr:row>
      <xdr:rowOff>133350</xdr:rowOff>
    </xdr:to>
    <xdr:sp>
      <xdr:nvSpPr>
        <xdr:cNvPr id="2185477" name="Freeform 243"/>
        <xdr:cNvSpPr/>
      </xdr:nvSpPr>
      <xdr:spPr>
        <a:xfrm>
          <a:off x="4521200" y="3580765"/>
          <a:ext cx="162560" cy="171450"/>
        </a:xfrm>
        <a:custGeom>
          <a:avLst/>
          <a:gdLst>
            <a:gd name="txL" fmla="*/ 0 w 16"/>
            <a:gd name="txT" fmla="*/ 0 h 19"/>
            <a:gd name="txR" fmla="*/ 16 w 16"/>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6" h="19">
              <a:moveTo>
                <a:pt x="0" y="15"/>
              </a:moveTo>
              <a:lnTo>
                <a:pt x="1" y="14"/>
              </a:lnTo>
              <a:lnTo>
                <a:pt x="2" y="12"/>
              </a:lnTo>
              <a:lnTo>
                <a:pt x="3" y="11"/>
              </a:lnTo>
              <a:lnTo>
                <a:pt x="4" y="11"/>
              </a:lnTo>
              <a:lnTo>
                <a:pt x="3" y="10"/>
              </a:lnTo>
              <a:lnTo>
                <a:pt x="3" y="8"/>
              </a:lnTo>
              <a:lnTo>
                <a:pt x="2" y="7"/>
              </a:lnTo>
              <a:lnTo>
                <a:pt x="1" y="6"/>
              </a:lnTo>
              <a:lnTo>
                <a:pt x="2" y="6"/>
              </a:lnTo>
              <a:lnTo>
                <a:pt x="3" y="5"/>
              </a:lnTo>
              <a:lnTo>
                <a:pt x="4" y="4"/>
              </a:lnTo>
              <a:lnTo>
                <a:pt x="6" y="4"/>
              </a:lnTo>
              <a:lnTo>
                <a:pt x="7" y="3"/>
              </a:lnTo>
              <a:lnTo>
                <a:pt x="8" y="2"/>
              </a:lnTo>
              <a:lnTo>
                <a:pt x="9" y="1"/>
              </a:lnTo>
              <a:lnTo>
                <a:pt x="10" y="1"/>
              </a:lnTo>
              <a:lnTo>
                <a:pt x="11" y="0"/>
              </a:lnTo>
              <a:lnTo>
                <a:pt x="12" y="0"/>
              </a:lnTo>
              <a:lnTo>
                <a:pt x="13" y="0"/>
              </a:lnTo>
              <a:lnTo>
                <a:pt x="14" y="0"/>
              </a:lnTo>
              <a:lnTo>
                <a:pt x="16" y="1"/>
              </a:lnTo>
              <a:lnTo>
                <a:pt x="16" y="2"/>
              </a:lnTo>
              <a:lnTo>
                <a:pt x="15" y="4"/>
              </a:lnTo>
              <a:lnTo>
                <a:pt x="14" y="5"/>
              </a:lnTo>
              <a:lnTo>
                <a:pt x="14" y="6"/>
              </a:lnTo>
              <a:lnTo>
                <a:pt x="13" y="6"/>
              </a:lnTo>
              <a:lnTo>
                <a:pt x="13" y="7"/>
              </a:lnTo>
              <a:lnTo>
                <a:pt x="12" y="7"/>
              </a:lnTo>
              <a:lnTo>
                <a:pt x="12" y="8"/>
              </a:lnTo>
              <a:lnTo>
                <a:pt x="11" y="8"/>
              </a:lnTo>
              <a:lnTo>
                <a:pt x="11" y="9"/>
              </a:lnTo>
              <a:lnTo>
                <a:pt x="11" y="10"/>
              </a:lnTo>
              <a:lnTo>
                <a:pt x="11" y="11"/>
              </a:lnTo>
              <a:lnTo>
                <a:pt x="11" y="12"/>
              </a:lnTo>
              <a:lnTo>
                <a:pt x="11" y="13"/>
              </a:lnTo>
              <a:lnTo>
                <a:pt x="10" y="14"/>
              </a:lnTo>
              <a:lnTo>
                <a:pt x="9" y="14"/>
              </a:lnTo>
              <a:lnTo>
                <a:pt x="8" y="14"/>
              </a:lnTo>
              <a:lnTo>
                <a:pt x="7" y="14"/>
              </a:lnTo>
              <a:lnTo>
                <a:pt x="7" y="15"/>
              </a:lnTo>
              <a:lnTo>
                <a:pt x="6" y="15"/>
              </a:lnTo>
              <a:lnTo>
                <a:pt x="5" y="16"/>
              </a:lnTo>
              <a:lnTo>
                <a:pt x="4" y="17"/>
              </a:lnTo>
              <a:lnTo>
                <a:pt x="4" y="18"/>
              </a:lnTo>
              <a:lnTo>
                <a:pt x="3" y="19"/>
              </a:lnTo>
              <a:lnTo>
                <a:pt x="2" y="19"/>
              </a:lnTo>
              <a:lnTo>
                <a:pt x="1" y="18"/>
              </a:lnTo>
              <a:lnTo>
                <a:pt x="1" y="17"/>
              </a:lnTo>
              <a:lnTo>
                <a:pt x="0" y="16"/>
              </a:lnTo>
              <a:lnTo>
                <a:pt x="0"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619760</xdr:colOff>
      <xdr:row>19</xdr:row>
      <xdr:rowOff>38100</xdr:rowOff>
    </xdr:from>
    <xdr:to>
      <xdr:col>6</xdr:col>
      <xdr:colOff>203200</xdr:colOff>
      <xdr:row>20</xdr:row>
      <xdr:rowOff>19050</xdr:rowOff>
    </xdr:to>
    <xdr:sp>
      <xdr:nvSpPr>
        <xdr:cNvPr id="2185478" name="Freeform 244"/>
        <xdr:cNvSpPr/>
      </xdr:nvSpPr>
      <xdr:spPr>
        <a:xfrm>
          <a:off x="4104640" y="3047365"/>
          <a:ext cx="233680" cy="133350"/>
        </a:xfrm>
        <a:custGeom>
          <a:avLst/>
          <a:gdLst>
            <a:gd name="txL" fmla="*/ 0 w 23"/>
            <a:gd name="txT" fmla="*/ 0 h 14"/>
            <a:gd name="txR" fmla="*/ 23 w 23"/>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3" h="14">
              <a:moveTo>
                <a:pt x="1" y="2"/>
              </a:moveTo>
              <a:lnTo>
                <a:pt x="1" y="2"/>
              </a:lnTo>
              <a:lnTo>
                <a:pt x="2" y="2"/>
              </a:lnTo>
              <a:lnTo>
                <a:pt x="3" y="2"/>
              </a:lnTo>
              <a:lnTo>
                <a:pt x="5" y="1"/>
              </a:lnTo>
              <a:lnTo>
                <a:pt x="6" y="1"/>
              </a:lnTo>
              <a:lnTo>
                <a:pt x="7" y="1"/>
              </a:lnTo>
              <a:lnTo>
                <a:pt x="8" y="1"/>
              </a:lnTo>
              <a:lnTo>
                <a:pt x="10" y="1"/>
              </a:lnTo>
              <a:lnTo>
                <a:pt x="11" y="1"/>
              </a:lnTo>
              <a:lnTo>
                <a:pt x="12" y="1"/>
              </a:lnTo>
              <a:lnTo>
                <a:pt x="13" y="1"/>
              </a:lnTo>
              <a:lnTo>
                <a:pt x="14" y="1"/>
              </a:lnTo>
              <a:lnTo>
                <a:pt x="15" y="1"/>
              </a:lnTo>
              <a:lnTo>
                <a:pt x="16" y="0"/>
              </a:lnTo>
              <a:lnTo>
                <a:pt x="18" y="0"/>
              </a:lnTo>
              <a:lnTo>
                <a:pt x="19" y="0"/>
              </a:lnTo>
              <a:lnTo>
                <a:pt x="20" y="0"/>
              </a:lnTo>
              <a:lnTo>
                <a:pt x="20" y="1"/>
              </a:lnTo>
              <a:lnTo>
                <a:pt x="20" y="2"/>
              </a:lnTo>
              <a:lnTo>
                <a:pt x="21" y="3"/>
              </a:lnTo>
              <a:lnTo>
                <a:pt x="23" y="4"/>
              </a:lnTo>
              <a:lnTo>
                <a:pt x="22" y="5"/>
              </a:lnTo>
              <a:lnTo>
                <a:pt x="21" y="6"/>
              </a:lnTo>
              <a:lnTo>
                <a:pt x="20" y="7"/>
              </a:lnTo>
              <a:lnTo>
                <a:pt x="19" y="7"/>
              </a:lnTo>
              <a:lnTo>
                <a:pt x="19" y="8"/>
              </a:lnTo>
              <a:lnTo>
                <a:pt x="18" y="8"/>
              </a:lnTo>
              <a:lnTo>
                <a:pt x="16" y="8"/>
              </a:lnTo>
              <a:lnTo>
                <a:pt x="15" y="9"/>
              </a:lnTo>
              <a:lnTo>
                <a:pt x="15" y="10"/>
              </a:lnTo>
              <a:lnTo>
                <a:pt x="15" y="11"/>
              </a:lnTo>
              <a:lnTo>
                <a:pt x="15" y="12"/>
              </a:lnTo>
              <a:lnTo>
                <a:pt x="15" y="13"/>
              </a:lnTo>
              <a:lnTo>
                <a:pt x="15" y="14"/>
              </a:lnTo>
              <a:lnTo>
                <a:pt x="13" y="14"/>
              </a:lnTo>
              <a:lnTo>
                <a:pt x="12" y="14"/>
              </a:lnTo>
              <a:lnTo>
                <a:pt x="11" y="14"/>
              </a:lnTo>
              <a:lnTo>
                <a:pt x="10" y="14"/>
              </a:lnTo>
              <a:lnTo>
                <a:pt x="9" y="14"/>
              </a:lnTo>
              <a:lnTo>
                <a:pt x="8" y="14"/>
              </a:lnTo>
              <a:lnTo>
                <a:pt x="7" y="14"/>
              </a:lnTo>
              <a:lnTo>
                <a:pt x="6" y="14"/>
              </a:lnTo>
              <a:lnTo>
                <a:pt x="5" y="14"/>
              </a:lnTo>
              <a:lnTo>
                <a:pt x="4" y="13"/>
              </a:lnTo>
              <a:lnTo>
                <a:pt x="4" y="12"/>
              </a:lnTo>
              <a:lnTo>
                <a:pt x="4" y="11"/>
              </a:lnTo>
              <a:lnTo>
                <a:pt x="4" y="9"/>
              </a:lnTo>
              <a:lnTo>
                <a:pt x="3" y="8"/>
              </a:lnTo>
              <a:lnTo>
                <a:pt x="3" y="7"/>
              </a:lnTo>
              <a:lnTo>
                <a:pt x="3" y="6"/>
              </a:lnTo>
              <a:lnTo>
                <a:pt x="2" y="5"/>
              </a:lnTo>
              <a:lnTo>
                <a:pt x="1"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355600</xdr:colOff>
      <xdr:row>9</xdr:row>
      <xdr:rowOff>142875</xdr:rowOff>
    </xdr:from>
    <xdr:to>
      <xdr:col>8</xdr:col>
      <xdr:colOff>40640</xdr:colOff>
      <xdr:row>11</xdr:row>
      <xdr:rowOff>152400</xdr:rowOff>
    </xdr:to>
    <xdr:sp>
      <xdr:nvSpPr>
        <xdr:cNvPr id="2185479" name="Freeform 245"/>
        <xdr:cNvSpPr/>
      </xdr:nvSpPr>
      <xdr:spPr>
        <a:xfrm>
          <a:off x="5140960" y="1628140"/>
          <a:ext cx="335280" cy="314325"/>
        </a:xfrm>
        <a:custGeom>
          <a:avLst/>
          <a:gdLst>
            <a:gd name="txL" fmla="*/ 0 w 33"/>
            <a:gd name="txT" fmla="*/ 0 h 36"/>
            <a:gd name="txR" fmla="*/ 33 w 33"/>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36">
              <a:moveTo>
                <a:pt x="1" y="18"/>
              </a:moveTo>
              <a:lnTo>
                <a:pt x="2" y="18"/>
              </a:lnTo>
              <a:lnTo>
                <a:pt x="3" y="17"/>
              </a:lnTo>
              <a:lnTo>
                <a:pt x="3" y="16"/>
              </a:lnTo>
              <a:lnTo>
                <a:pt x="3" y="15"/>
              </a:lnTo>
              <a:lnTo>
                <a:pt x="4" y="14"/>
              </a:lnTo>
              <a:lnTo>
                <a:pt x="4" y="13"/>
              </a:lnTo>
              <a:lnTo>
                <a:pt x="5" y="12"/>
              </a:lnTo>
              <a:lnTo>
                <a:pt x="5" y="11"/>
              </a:lnTo>
              <a:lnTo>
                <a:pt x="5" y="10"/>
              </a:lnTo>
              <a:lnTo>
                <a:pt x="5" y="8"/>
              </a:lnTo>
              <a:lnTo>
                <a:pt x="4" y="7"/>
              </a:lnTo>
              <a:lnTo>
                <a:pt x="4" y="6"/>
              </a:lnTo>
              <a:lnTo>
                <a:pt x="4" y="5"/>
              </a:lnTo>
              <a:lnTo>
                <a:pt x="4" y="4"/>
              </a:lnTo>
              <a:lnTo>
                <a:pt x="4" y="3"/>
              </a:lnTo>
              <a:lnTo>
                <a:pt x="5" y="2"/>
              </a:lnTo>
              <a:lnTo>
                <a:pt x="7" y="1"/>
              </a:lnTo>
              <a:lnTo>
                <a:pt x="8" y="0"/>
              </a:lnTo>
              <a:lnTo>
                <a:pt x="10" y="2"/>
              </a:lnTo>
              <a:lnTo>
                <a:pt x="11" y="3"/>
              </a:lnTo>
              <a:lnTo>
                <a:pt x="14" y="5"/>
              </a:lnTo>
              <a:lnTo>
                <a:pt x="15" y="6"/>
              </a:lnTo>
              <a:lnTo>
                <a:pt x="16" y="7"/>
              </a:lnTo>
              <a:lnTo>
                <a:pt x="17" y="8"/>
              </a:lnTo>
              <a:lnTo>
                <a:pt x="18" y="9"/>
              </a:lnTo>
              <a:lnTo>
                <a:pt x="18" y="10"/>
              </a:lnTo>
              <a:lnTo>
                <a:pt x="19" y="11"/>
              </a:lnTo>
              <a:lnTo>
                <a:pt x="20" y="11"/>
              </a:lnTo>
              <a:lnTo>
                <a:pt x="21" y="13"/>
              </a:lnTo>
              <a:lnTo>
                <a:pt x="22" y="13"/>
              </a:lnTo>
              <a:lnTo>
                <a:pt x="23" y="14"/>
              </a:lnTo>
              <a:lnTo>
                <a:pt x="24" y="15"/>
              </a:lnTo>
              <a:lnTo>
                <a:pt x="25" y="16"/>
              </a:lnTo>
              <a:lnTo>
                <a:pt x="26" y="17"/>
              </a:lnTo>
              <a:lnTo>
                <a:pt x="26" y="18"/>
              </a:lnTo>
              <a:lnTo>
                <a:pt x="27" y="19"/>
              </a:lnTo>
              <a:lnTo>
                <a:pt x="28" y="20"/>
              </a:lnTo>
              <a:lnTo>
                <a:pt x="28" y="21"/>
              </a:lnTo>
              <a:lnTo>
                <a:pt x="29" y="22"/>
              </a:lnTo>
              <a:lnTo>
                <a:pt x="29" y="23"/>
              </a:lnTo>
              <a:lnTo>
                <a:pt x="30" y="24"/>
              </a:lnTo>
              <a:lnTo>
                <a:pt x="31" y="26"/>
              </a:lnTo>
              <a:lnTo>
                <a:pt x="31" y="27"/>
              </a:lnTo>
              <a:lnTo>
                <a:pt x="32" y="28"/>
              </a:lnTo>
              <a:lnTo>
                <a:pt x="32" y="29"/>
              </a:lnTo>
              <a:lnTo>
                <a:pt x="33" y="30"/>
              </a:lnTo>
              <a:lnTo>
                <a:pt x="30" y="31"/>
              </a:lnTo>
              <a:lnTo>
                <a:pt x="29" y="30"/>
              </a:lnTo>
              <a:lnTo>
                <a:pt x="28" y="30"/>
              </a:lnTo>
              <a:lnTo>
                <a:pt x="27" y="30"/>
              </a:lnTo>
              <a:lnTo>
                <a:pt x="26" y="30"/>
              </a:lnTo>
              <a:lnTo>
                <a:pt x="25" y="30"/>
              </a:lnTo>
              <a:lnTo>
                <a:pt x="24" y="31"/>
              </a:lnTo>
              <a:lnTo>
                <a:pt x="23" y="31"/>
              </a:lnTo>
              <a:lnTo>
                <a:pt x="22" y="32"/>
              </a:lnTo>
              <a:lnTo>
                <a:pt x="21" y="32"/>
              </a:lnTo>
              <a:lnTo>
                <a:pt x="20" y="33"/>
              </a:lnTo>
              <a:lnTo>
                <a:pt x="19" y="33"/>
              </a:lnTo>
              <a:lnTo>
                <a:pt x="18" y="34"/>
              </a:lnTo>
              <a:lnTo>
                <a:pt x="17" y="34"/>
              </a:lnTo>
              <a:lnTo>
                <a:pt x="16" y="35"/>
              </a:lnTo>
              <a:lnTo>
                <a:pt x="16" y="36"/>
              </a:lnTo>
              <a:lnTo>
                <a:pt x="15" y="35"/>
              </a:lnTo>
              <a:lnTo>
                <a:pt x="15" y="34"/>
              </a:lnTo>
              <a:lnTo>
                <a:pt x="15" y="33"/>
              </a:lnTo>
              <a:lnTo>
                <a:pt x="15" y="32"/>
              </a:lnTo>
              <a:lnTo>
                <a:pt x="15" y="31"/>
              </a:lnTo>
              <a:lnTo>
                <a:pt x="14" y="30"/>
              </a:lnTo>
              <a:lnTo>
                <a:pt x="13" y="29"/>
              </a:lnTo>
              <a:lnTo>
                <a:pt x="13" y="28"/>
              </a:lnTo>
              <a:lnTo>
                <a:pt x="12" y="29"/>
              </a:lnTo>
              <a:lnTo>
                <a:pt x="11" y="29"/>
              </a:lnTo>
              <a:lnTo>
                <a:pt x="10" y="29"/>
              </a:lnTo>
              <a:lnTo>
                <a:pt x="8" y="31"/>
              </a:lnTo>
              <a:lnTo>
                <a:pt x="8" y="29"/>
              </a:lnTo>
              <a:lnTo>
                <a:pt x="7" y="29"/>
              </a:lnTo>
              <a:lnTo>
                <a:pt x="6" y="28"/>
              </a:lnTo>
              <a:lnTo>
                <a:pt x="6" y="27"/>
              </a:lnTo>
              <a:lnTo>
                <a:pt x="5" y="27"/>
              </a:lnTo>
              <a:lnTo>
                <a:pt x="4" y="28"/>
              </a:lnTo>
              <a:lnTo>
                <a:pt x="4" y="26"/>
              </a:lnTo>
              <a:lnTo>
                <a:pt x="4" y="25"/>
              </a:lnTo>
              <a:lnTo>
                <a:pt x="3" y="24"/>
              </a:lnTo>
              <a:lnTo>
                <a:pt x="2" y="24"/>
              </a:lnTo>
              <a:lnTo>
                <a:pt x="2" y="22"/>
              </a:lnTo>
              <a:lnTo>
                <a:pt x="2" y="21"/>
              </a:lnTo>
              <a:lnTo>
                <a:pt x="1" y="21"/>
              </a:lnTo>
              <a:lnTo>
                <a:pt x="1" y="20"/>
              </a:lnTo>
              <a:lnTo>
                <a:pt x="0" y="19"/>
              </a:lnTo>
              <a:lnTo>
                <a:pt x="1" y="1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436880</xdr:colOff>
      <xdr:row>9</xdr:row>
      <xdr:rowOff>123825</xdr:rowOff>
    </xdr:from>
    <xdr:to>
      <xdr:col>8</xdr:col>
      <xdr:colOff>91440</xdr:colOff>
      <xdr:row>11</xdr:row>
      <xdr:rowOff>9525</xdr:rowOff>
    </xdr:to>
    <xdr:sp>
      <xdr:nvSpPr>
        <xdr:cNvPr id="2185480" name="Freeform 246"/>
        <xdr:cNvSpPr>
          <a:spLocks noEditPoints="1"/>
        </xdr:cNvSpPr>
      </xdr:nvSpPr>
      <xdr:spPr>
        <a:xfrm>
          <a:off x="5222240" y="1609090"/>
          <a:ext cx="304800" cy="190500"/>
        </a:xfrm>
        <a:custGeom>
          <a:avLst/>
          <a:gdLst>
            <a:gd name="txL" fmla="*/ 0 w 30"/>
            <a:gd name="txT" fmla="*/ 0 h 23"/>
            <a:gd name="txR" fmla="*/ 30 w 30"/>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23">
              <a:moveTo>
                <a:pt x="1" y="2"/>
              </a:moveTo>
              <a:lnTo>
                <a:pt x="2" y="2"/>
              </a:lnTo>
              <a:lnTo>
                <a:pt x="3" y="1"/>
              </a:lnTo>
              <a:lnTo>
                <a:pt x="4" y="0"/>
              </a:lnTo>
              <a:lnTo>
                <a:pt x="5" y="1"/>
              </a:lnTo>
              <a:lnTo>
                <a:pt x="6" y="1"/>
              </a:lnTo>
              <a:lnTo>
                <a:pt x="7" y="2"/>
              </a:lnTo>
              <a:lnTo>
                <a:pt x="8" y="2"/>
              </a:lnTo>
              <a:lnTo>
                <a:pt x="9" y="3"/>
              </a:lnTo>
              <a:lnTo>
                <a:pt x="10" y="3"/>
              </a:lnTo>
              <a:lnTo>
                <a:pt x="12" y="3"/>
              </a:lnTo>
              <a:lnTo>
                <a:pt x="13" y="3"/>
              </a:lnTo>
              <a:lnTo>
                <a:pt x="14" y="3"/>
              </a:lnTo>
              <a:lnTo>
                <a:pt x="15" y="3"/>
              </a:lnTo>
              <a:lnTo>
                <a:pt x="16" y="4"/>
              </a:lnTo>
              <a:lnTo>
                <a:pt x="17" y="4"/>
              </a:lnTo>
              <a:lnTo>
                <a:pt x="18" y="4"/>
              </a:lnTo>
              <a:lnTo>
                <a:pt x="19" y="5"/>
              </a:lnTo>
              <a:lnTo>
                <a:pt x="20" y="5"/>
              </a:lnTo>
              <a:lnTo>
                <a:pt x="21" y="5"/>
              </a:lnTo>
              <a:lnTo>
                <a:pt x="22" y="5"/>
              </a:lnTo>
              <a:lnTo>
                <a:pt x="23" y="5"/>
              </a:lnTo>
              <a:lnTo>
                <a:pt x="25" y="5"/>
              </a:lnTo>
              <a:lnTo>
                <a:pt x="26" y="5"/>
              </a:lnTo>
              <a:lnTo>
                <a:pt x="27" y="5"/>
              </a:lnTo>
              <a:lnTo>
                <a:pt x="28" y="4"/>
              </a:lnTo>
              <a:lnTo>
                <a:pt x="29" y="4"/>
              </a:lnTo>
              <a:lnTo>
                <a:pt x="30" y="5"/>
              </a:lnTo>
              <a:lnTo>
                <a:pt x="30" y="6"/>
              </a:lnTo>
              <a:lnTo>
                <a:pt x="29" y="8"/>
              </a:lnTo>
              <a:lnTo>
                <a:pt x="29" y="9"/>
              </a:lnTo>
              <a:lnTo>
                <a:pt x="29" y="10"/>
              </a:lnTo>
              <a:lnTo>
                <a:pt x="28" y="11"/>
              </a:lnTo>
              <a:lnTo>
                <a:pt x="28" y="12"/>
              </a:lnTo>
              <a:lnTo>
                <a:pt x="28" y="13"/>
              </a:lnTo>
              <a:lnTo>
                <a:pt x="28" y="14"/>
              </a:lnTo>
              <a:lnTo>
                <a:pt x="28" y="15"/>
              </a:lnTo>
              <a:lnTo>
                <a:pt x="28" y="16"/>
              </a:lnTo>
              <a:lnTo>
                <a:pt x="29" y="17"/>
              </a:lnTo>
              <a:lnTo>
                <a:pt x="28" y="17"/>
              </a:lnTo>
              <a:lnTo>
                <a:pt x="27" y="17"/>
              </a:lnTo>
              <a:lnTo>
                <a:pt x="25" y="17"/>
              </a:lnTo>
              <a:lnTo>
                <a:pt x="24" y="18"/>
              </a:lnTo>
              <a:lnTo>
                <a:pt x="23" y="19"/>
              </a:lnTo>
              <a:lnTo>
                <a:pt x="23" y="20"/>
              </a:lnTo>
              <a:lnTo>
                <a:pt x="23" y="21"/>
              </a:lnTo>
              <a:lnTo>
                <a:pt x="23" y="22"/>
              </a:lnTo>
              <a:lnTo>
                <a:pt x="21" y="23"/>
              </a:lnTo>
              <a:lnTo>
                <a:pt x="20" y="23"/>
              </a:lnTo>
              <a:lnTo>
                <a:pt x="20" y="22"/>
              </a:lnTo>
              <a:lnTo>
                <a:pt x="19" y="21"/>
              </a:lnTo>
              <a:lnTo>
                <a:pt x="18" y="20"/>
              </a:lnTo>
              <a:lnTo>
                <a:pt x="18" y="19"/>
              </a:lnTo>
              <a:lnTo>
                <a:pt x="17" y="18"/>
              </a:lnTo>
              <a:lnTo>
                <a:pt x="16" y="17"/>
              </a:lnTo>
              <a:lnTo>
                <a:pt x="15" y="16"/>
              </a:lnTo>
              <a:lnTo>
                <a:pt x="14" y="15"/>
              </a:lnTo>
              <a:lnTo>
                <a:pt x="13" y="15"/>
              </a:lnTo>
              <a:lnTo>
                <a:pt x="12" y="13"/>
              </a:lnTo>
              <a:lnTo>
                <a:pt x="11" y="13"/>
              </a:lnTo>
              <a:lnTo>
                <a:pt x="10" y="12"/>
              </a:lnTo>
              <a:lnTo>
                <a:pt x="10" y="11"/>
              </a:lnTo>
              <a:lnTo>
                <a:pt x="9" y="10"/>
              </a:lnTo>
              <a:lnTo>
                <a:pt x="8" y="9"/>
              </a:lnTo>
              <a:lnTo>
                <a:pt x="7" y="8"/>
              </a:lnTo>
              <a:lnTo>
                <a:pt x="6" y="7"/>
              </a:lnTo>
              <a:lnTo>
                <a:pt x="3" y="5"/>
              </a:lnTo>
              <a:lnTo>
                <a:pt x="2" y="4"/>
              </a:lnTo>
              <a:lnTo>
                <a:pt x="0" y="2"/>
              </a:lnTo>
              <a:lnTo>
                <a:pt x="1" y="2"/>
              </a:lnTo>
              <a:moveTo>
                <a:pt x="23" y="18"/>
              </a:moveTo>
              <a:lnTo>
                <a:pt x="23" y="19"/>
              </a:lnTo>
              <a:lnTo>
                <a:pt x="24" y="18"/>
              </a:lnTo>
              <a:lnTo>
                <a:pt x="23" y="18"/>
              </a:lnTo>
              <a:moveTo>
                <a:pt x="29" y="10"/>
              </a:moveTo>
              <a:lnTo>
                <a:pt x="29" y="10"/>
              </a:lnTo>
              <a:lnTo>
                <a:pt x="28" y="11"/>
              </a:lnTo>
              <a:lnTo>
                <a:pt x="28" y="12"/>
              </a:lnTo>
              <a:lnTo>
                <a:pt x="29" y="10"/>
              </a:lnTo>
              <a:lnTo>
                <a:pt x="29" y="9"/>
              </a:lnTo>
              <a:lnTo>
                <a:pt x="29" y="10"/>
              </a:lnTo>
              <a:moveTo>
                <a:pt x="23" y="22"/>
              </a:moveTo>
              <a:lnTo>
                <a:pt x="23" y="22"/>
              </a:lnTo>
              <a:moveTo>
                <a:pt x="23" y="20"/>
              </a:moveTo>
              <a:lnTo>
                <a:pt x="23" y="21"/>
              </a:lnTo>
              <a:lnTo>
                <a:pt x="23" y="22"/>
              </a:lnTo>
              <a:lnTo>
                <a:pt x="24" y="21"/>
              </a:lnTo>
              <a:lnTo>
                <a:pt x="23" y="20"/>
              </a:lnTo>
              <a:moveTo>
                <a:pt x="28" y="17"/>
              </a:moveTo>
              <a:lnTo>
                <a:pt x="28" y="17"/>
              </a:lnTo>
              <a:moveTo>
                <a:pt x="28" y="15"/>
              </a:moveTo>
              <a:lnTo>
                <a:pt x="28" y="15"/>
              </a:lnTo>
              <a:lnTo>
                <a:pt x="28" y="16"/>
              </a:lnTo>
              <a:lnTo>
                <a:pt x="29" y="17"/>
              </a:lnTo>
              <a:lnTo>
                <a:pt x="28" y="16"/>
              </a:lnTo>
              <a:lnTo>
                <a:pt x="28" y="15"/>
              </a:lnTo>
              <a:moveTo>
                <a:pt x="25" y="17"/>
              </a:moveTo>
              <a:lnTo>
                <a:pt x="25" y="18"/>
              </a:lnTo>
              <a:lnTo>
                <a:pt x="24" y="18"/>
              </a:lnTo>
              <a:lnTo>
                <a:pt x="25" y="17"/>
              </a:lnTo>
              <a:moveTo>
                <a:pt x="28" y="13"/>
              </a:moveTo>
              <a:lnTo>
                <a:pt x="28" y="14"/>
              </a:lnTo>
              <a:lnTo>
                <a:pt x="28"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355600</xdr:colOff>
      <xdr:row>10</xdr:row>
      <xdr:rowOff>152400</xdr:rowOff>
    </xdr:from>
    <xdr:to>
      <xdr:col>8</xdr:col>
      <xdr:colOff>538480</xdr:colOff>
      <xdr:row>11</xdr:row>
      <xdr:rowOff>142875</xdr:rowOff>
    </xdr:to>
    <xdr:sp>
      <xdr:nvSpPr>
        <xdr:cNvPr id="2185481" name="Freeform 247"/>
        <xdr:cNvSpPr>
          <a:spLocks noEditPoints="1"/>
        </xdr:cNvSpPr>
      </xdr:nvSpPr>
      <xdr:spPr>
        <a:xfrm>
          <a:off x="5791200" y="1790065"/>
          <a:ext cx="182880" cy="142875"/>
        </a:xfrm>
        <a:custGeom>
          <a:avLst/>
          <a:gdLst>
            <a:gd name="txL" fmla="*/ 0 w 18"/>
            <a:gd name="txT" fmla="*/ 0 h 17"/>
            <a:gd name="txR" fmla="*/ 18 w 18"/>
            <a:gd name="txB" fmla="*/ 17 h 17"/>
          </a:gdLst>
          <a:ahLst/>
          <a:cxnLst>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8" h="17">
              <a:moveTo>
                <a:pt x="7" y="5"/>
              </a:moveTo>
              <a:lnTo>
                <a:pt x="7" y="4"/>
              </a:lnTo>
              <a:lnTo>
                <a:pt x="7" y="3"/>
              </a:lnTo>
              <a:lnTo>
                <a:pt x="6" y="2"/>
              </a:lnTo>
              <a:lnTo>
                <a:pt x="6" y="1"/>
              </a:lnTo>
              <a:lnTo>
                <a:pt x="7" y="0"/>
              </a:lnTo>
              <a:lnTo>
                <a:pt x="8" y="0"/>
              </a:lnTo>
              <a:lnTo>
                <a:pt x="10" y="0"/>
              </a:lnTo>
              <a:lnTo>
                <a:pt x="11" y="0"/>
              </a:lnTo>
              <a:lnTo>
                <a:pt x="13" y="0"/>
              </a:lnTo>
              <a:lnTo>
                <a:pt x="14" y="0"/>
              </a:lnTo>
              <a:lnTo>
                <a:pt x="15" y="0"/>
              </a:lnTo>
              <a:lnTo>
                <a:pt x="16" y="0"/>
              </a:lnTo>
              <a:lnTo>
                <a:pt x="18" y="0"/>
              </a:lnTo>
              <a:lnTo>
                <a:pt x="18" y="1"/>
              </a:lnTo>
              <a:lnTo>
                <a:pt x="18" y="2"/>
              </a:lnTo>
              <a:lnTo>
                <a:pt x="18" y="3"/>
              </a:lnTo>
              <a:lnTo>
                <a:pt x="17" y="4"/>
              </a:lnTo>
              <a:lnTo>
                <a:pt x="17" y="5"/>
              </a:lnTo>
              <a:lnTo>
                <a:pt x="17" y="6"/>
              </a:lnTo>
              <a:lnTo>
                <a:pt x="17" y="7"/>
              </a:lnTo>
              <a:lnTo>
                <a:pt x="16" y="8"/>
              </a:lnTo>
              <a:lnTo>
                <a:pt x="16" y="9"/>
              </a:lnTo>
              <a:lnTo>
                <a:pt x="16" y="11"/>
              </a:lnTo>
              <a:lnTo>
                <a:pt x="16" y="12"/>
              </a:lnTo>
              <a:lnTo>
                <a:pt x="16" y="13"/>
              </a:lnTo>
              <a:lnTo>
                <a:pt x="16" y="14"/>
              </a:lnTo>
              <a:lnTo>
                <a:pt x="16" y="16"/>
              </a:lnTo>
              <a:lnTo>
                <a:pt x="14" y="16"/>
              </a:lnTo>
              <a:lnTo>
                <a:pt x="13" y="16"/>
              </a:lnTo>
              <a:lnTo>
                <a:pt x="12" y="16"/>
              </a:lnTo>
              <a:lnTo>
                <a:pt x="11" y="15"/>
              </a:lnTo>
              <a:lnTo>
                <a:pt x="10" y="15"/>
              </a:lnTo>
              <a:lnTo>
                <a:pt x="9" y="15"/>
              </a:lnTo>
              <a:lnTo>
                <a:pt x="8" y="15"/>
              </a:lnTo>
              <a:lnTo>
                <a:pt x="7" y="16"/>
              </a:lnTo>
              <a:lnTo>
                <a:pt x="6" y="16"/>
              </a:lnTo>
              <a:lnTo>
                <a:pt x="5" y="16"/>
              </a:lnTo>
              <a:lnTo>
                <a:pt x="4" y="17"/>
              </a:lnTo>
              <a:lnTo>
                <a:pt x="3" y="17"/>
              </a:lnTo>
              <a:lnTo>
                <a:pt x="2" y="17"/>
              </a:lnTo>
              <a:lnTo>
                <a:pt x="1" y="16"/>
              </a:lnTo>
              <a:lnTo>
                <a:pt x="1" y="15"/>
              </a:lnTo>
              <a:lnTo>
                <a:pt x="0" y="14"/>
              </a:lnTo>
              <a:lnTo>
                <a:pt x="1" y="13"/>
              </a:lnTo>
              <a:lnTo>
                <a:pt x="1" y="12"/>
              </a:lnTo>
              <a:lnTo>
                <a:pt x="0" y="11"/>
              </a:lnTo>
              <a:lnTo>
                <a:pt x="1" y="10"/>
              </a:lnTo>
              <a:lnTo>
                <a:pt x="2" y="11"/>
              </a:lnTo>
              <a:lnTo>
                <a:pt x="2" y="10"/>
              </a:lnTo>
              <a:lnTo>
                <a:pt x="3" y="9"/>
              </a:lnTo>
              <a:lnTo>
                <a:pt x="4" y="9"/>
              </a:lnTo>
              <a:lnTo>
                <a:pt x="5" y="8"/>
              </a:lnTo>
              <a:lnTo>
                <a:pt x="6" y="8"/>
              </a:lnTo>
              <a:lnTo>
                <a:pt x="7" y="7"/>
              </a:lnTo>
              <a:lnTo>
                <a:pt x="7" y="6"/>
              </a:lnTo>
              <a:lnTo>
                <a:pt x="7" y="5"/>
              </a:lnTo>
              <a:moveTo>
                <a:pt x="16" y="13"/>
              </a:moveTo>
              <a:lnTo>
                <a:pt x="16" y="13"/>
              </a:lnTo>
              <a:moveTo>
                <a:pt x="16" y="14"/>
              </a:moveTo>
              <a:lnTo>
                <a:pt x="16" y="14"/>
              </a:lnTo>
              <a:lnTo>
                <a:pt x="16" y="16"/>
              </a:lnTo>
              <a:lnTo>
                <a:pt x="16" y="14"/>
              </a:lnTo>
              <a:lnTo>
                <a:pt x="16" y="13"/>
              </a:lnTo>
              <a:lnTo>
                <a:pt x="16" y="1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386080</xdr:colOff>
      <xdr:row>12</xdr:row>
      <xdr:rowOff>66675</xdr:rowOff>
    </xdr:from>
    <xdr:to>
      <xdr:col>8</xdr:col>
      <xdr:colOff>60960</xdr:colOff>
      <xdr:row>13</xdr:row>
      <xdr:rowOff>76200</xdr:rowOff>
    </xdr:to>
    <xdr:sp>
      <xdr:nvSpPr>
        <xdr:cNvPr id="2185482" name="Freeform 248"/>
        <xdr:cNvSpPr/>
      </xdr:nvSpPr>
      <xdr:spPr>
        <a:xfrm>
          <a:off x="5171440" y="2009140"/>
          <a:ext cx="325120" cy="161925"/>
        </a:xfrm>
        <a:custGeom>
          <a:avLst/>
          <a:gdLst>
            <a:gd name="txL" fmla="*/ 0 w 32"/>
            <a:gd name="txT" fmla="*/ 0 h 18"/>
            <a:gd name="txR" fmla="*/ 32 w 32"/>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18">
              <a:moveTo>
                <a:pt x="7" y="6"/>
              </a:moveTo>
              <a:lnTo>
                <a:pt x="8" y="6"/>
              </a:lnTo>
              <a:lnTo>
                <a:pt x="8" y="5"/>
              </a:lnTo>
              <a:lnTo>
                <a:pt x="9" y="4"/>
              </a:lnTo>
              <a:lnTo>
                <a:pt x="10" y="4"/>
              </a:lnTo>
              <a:lnTo>
                <a:pt x="11" y="4"/>
              </a:lnTo>
              <a:lnTo>
                <a:pt x="11" y="3"/>
              </a:lnTo>
              <a:lnTo>
                <a:pt x="12" y="1"/>
              </a:lnTo>
              <a:lnTo>
                <a:pt x="13" y="1"/>
              </a:lnTo>
              <a:lnTo>
                <a:pt x="15" y="1"/>
              </a:lnTo>
              <a:lnTo>
                <a:pt x="15" y="0"/>
              </a:lnTo>
              <a:lnTo>
                <a:pt x="16" y="0"/>
              </a:lnTo>
              <a:lnTo>
                <a:pt x="17" y="1"/>
              </a:lnTo>
              <a:lnTo>
                <a:pt x="18" y="2"/>
              </a:lnTo>
              <a:lnTo>
                <a:pt x="19" y="3"/>
              </a:lnTo>
              <a:lnTo>
                <a:pt x="20" y="4"/>
              </a:lnTo>
              <a:lnTo>
                <a:pt x="21" y="4"/>
              </a:lnTo>
              <a:lnTo>
                <a:pt x="22" y="3"/>
              </a:lnTo>
              <a:lnTo>
                <a:pt x="21" y="3"/>
              </a:lnTo>
              <a:lnTo>
                <a:pt x="22" y="2"/>
              </a:lnTo>
              <a:lnTo>
                <a:pt x="23" y="4"/>
              </a:lnTo>
              <a:lnTo>
                <a:pt x="24" y="4"/>
              </a:lnTo>
              <a:lnTo>
                <a:pt x="25" y="3"/>
              </a:lnTo>
              <a:lnTo>
                <a:pt x="26" y="3"/>
              </a:lnTo>
              <a:lnTo>
                <a:pt x="27" y="2"/>
              </a:lnTo>
              <a:lnTo>
                <a:pt x="27" y="3"/>
              </a:lnTo>
              <a:lnTo>
                <a:pt x="28" y="4"/>
              </a:lnTo>
              <a:lnTo>
                <a:pt x="29" y="5"/>
              </a:lnTo>
              <a:lnTo>
                <a:pt x="30" y="7"/>
              </a:lnTo>
              <a:lnTo>
                <a:pt x="30" y="8"/>
              </a:lnTo>
              <a:lnTo>
                <a:pt x="31" y="9"/>
              </a:lnTo>
              <a:lnTo>
                <a:pt x="31" y="10"/>
              </a:lnTo>
              <a:lnTo>
                <a:pt x="32" y="11"/>
              </a:lnTo>
              <a:lnTo>
                <a:pt x="31" y="12"/>
              </a:lnTo>
              <a:lnTo>
                <a:pt x="30" y="13"/>
              </a:lnTo>
              <a:lnTo>
                <a:pt x="29" y="14"/>
              </a:lnTo>
              <a:lnTo>
                <a:pt x="28" y="14"/>
              </a:lnTo>
              <a:lnTo>
                <a:pt x="27" y="15"/>
              </a:lnTo>
              <a:lnTo>
                <a:pt x="27" y="14"/>
              </a:lnTo>
              <a:lnTo>
                <a:pt x="26" y="14"/>
              </a:lnTo>
              <a:lnTo>
                <a:pt x="24" y="14"/>
              </a:lnTo>
              <a:lnTo>
                <a:pt x="23" y="15"/>
              </a:lnTo>
              <a:lnTo>
                <a:pt x="22" y="15"/>
              </a:lnTo>
              <a:lnTo>
                <a:pt x="21" y="16"/>
              </a:lnTo>
              <a:lnTo>
                <a:pt x="20" y="16"/>
              </a:lnTo>
              <a:lnTo>
                <a:pt x="19" y="16"/>
              </a:lnTo>
              <a:lnTo>
                <a:pt x="18" y="16"/>
              </a:lnTo>
              <a:lnTo>
                <a:pt x="17" y="16"/>
              </a:lnTo>
              <a:lnTo>
                <a:pt x="15" y="17"/>
              </a:lnTo>
              <a:lnTo>
                <a:pt x="14" y="17"/>
              </a:lnTo>
              <a:lnTo>
                <a:pt x="12" y="18"/>
              </a:lnTo>
              <a:lnTo>
                <a:pt x="12" y="17"/>
              </a:lnTo>
              <a:lnTo>
                <a:pt x="11" y="16"/>
              </a:lnTo>
              <a:lnTo>
                <a:pt x="10" y="15"/>
              </a:lnTo>
              <a:lnTo>
                <a:pt x="9" y="15"/>
              </a:lnTo>
              <a:lnTo>
                <a:pt x="8" y="15"/>
              </a:lnTo>
              <a:lnTo>
                <a:pt x="7" y="15"/>
              </a:lnTo>
              <a:lnTo>
                <a:pt x="6" y="14"/>
              </a:lnTo>
              <a:lnTo>
                <a:pt x="5" y="14"/>
              </a:lnTo>
              <a:lnTo>
                <a:pt x="4" y="13"/>
              </a:lnTo>
              <a:lnTo>
                <a:pt x="3" y="12"/>
              </a:lnTo>
              <a:lnTo>
                <a:pt x="2" y="12"/>
              </a:lnTo>
              <a:lnTo>
                <a:pt x="1" y="12"/>
              </a:lnTo>
              <a:lnTo>
                <a:pt x="0" y="11"/>
              </a:lnTo>
              <a:lnTo>
                <a:pt x="0" y="9"/>
              </a:lnTo>
              <a:lnTo>
                <a:pt x="1" y="9"/>
              </a:lnTo>
              <a:lnTo>
                <a:pt x="2" y="9"/>
              </a:lnTo>
              <a:lnTo>
                <a:pt x="3" y="9"/>
              </a:lnTo>
              <a:lnTo>
                <a:pt x="4" y="9"/>
              </a:lnTo>
              <a:lnTo>
                <a:pt x="5" y="8"/>
              </a:lnTo>
              <a:lnTo>
                <a:pt x="6" y="8"/>
              </a:lnTo>
              <a:lnTo>
                <a:pt x="7" y="8"/>
              </a:lnTo>
              <a:lnTo>
                <a:pt x="7"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162560</xdr:colOff>
      <xdr:row>10</xdr:row>
      <xdr:rowOff>66675</xdr:rowOff>
    </xdr:from>
    <xdr:to>
      <xdr:col>7</xdr:col>
      <xdr:colOff>436880</xdr:colOff>
      <xdr:row>12</xdr:row>
      <xdr:rowOff>123825</xdr:rowOff>
    </xdr:to>
    <xdr:sp>
      <xdr:nvSpPr>
        <xdr:cNvPr id="2185483" name="Freeform 249"/>
        <xdr:cNvSpPr/>
      </xdr:nvSpPr>
      <xdr:spPr>
        <a:xfrm>
          <a:off x="4947920" y="1704340"/>
          <a:ext cx="274320" cy="361950"/>
        </a:xfrm>
        <a:custGeom>
          <a:avLst/>
          <a:gdLst>
            <a:gd name="txL" fmla="*/ 0 w 27"/>
            <a:gd name="txT" fmla="*/ 0 h 41"/>
            <a:gd name="txR" fmla="*/ 27 w 27"/>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41">
              <a:moveTo>
                <a:pt x="0" y="38"/>
              </a:moveTo>
              <a:lnTo>
                <a:pt x="1" y="37"/>
              </a:lnTo>
              <a:lnTo>
                <a:pt x="1" y="36"/>
              </a:lnTo>
              <a:lnTo>
                <a:pt x="2" y="35"/>
              </a:lnTo>
              <a:lnTo>
                <a:pt x="3" y="35"/>
              </a:lnTo>
              <a:lnTo>
                <a:pt x="4" y="34"/>
              </a:lnTo>
              <a:lnTo>
                <a:pt x="5" y="33"/>
              </a:lnTo>
              <a:lnTo>
                <a:pt x="6" y="34"/>
              </a:lnTo>
              <a:lnTo>
                <a:pt x="7" y="34"/>
              </a:lnTo>
              <a:lnTo>
                <a:pt x="8" y="33"/>
              </a:lnTo>
              <a:lnTo>
                <a:pt x="8" y="32"/>
              </a:lnTo>
              <a:lnTo>
                <a:pt x="9" y="31"/>
              </a:lnTo>
              <a:lnTo>
                <a:pt x="8" y="31"/>
              </a:lnTo>
              <a:lnTo>
                <a:pt x="8" y="30"/>
              </a:lnTo>
              <a:lnTo>
                <a:pt x="7" y="29"/>
              </a:lnTo>
              <a:lnTo>
                <a:pt x="6" y="29"/>
              </a:lnTo>
              <a:lnTo>
                <a:pt x="6" y="28"/>
              </a:lnTo>
              <a:lnTo>
                <a:pt x="6" y="27"/>
              </a:lnTo>
              <a:lnTo>
                <a:pt x="6" y="26"/>
              </a:lnTo>
              <a:lnTo>
                <a:pt x="6" y="24"/>
              </a:lnTo>
              <a:lnTo>
                <a:pt x="7" y="23"/>
              </a:lnTo>
              <a:lnTo>
                <a:pt x="7" y="22"/>
              </a:lnTo>
              <a:lnTo>
                <a:pt x="6" y="21"/>
              </a:lnTo>
              <a:lnTo>
                <a:pt x="6" y="20"/>
              </a:lnTo>
              <a:lnTo>
                <a:pt x="6" y="19"/>
              </a:lnTo>
              <a:lnTo>
                <a:pt x="5" y="18"/>
              </a:lnTo>
              <a:lnTo>
                <a:pt x="5" y="17"/>
              </a:lnTo>
              <a:lnTo>
                <a:pt x="4" y="15"/>
              </a:lnTo>
              <a:lnTo>
                <a:pt x="4" y="13"/>
              </a:lnTo>
              <a:lnTo>
                <a:pt x="4" y="12"/>
              </a:lnTo>
              <a:lnTo>
                <a:pt x="5" y="11"/>
              </a:lnTo>
              <a:lnTo>
                <a:pt x="5" y="10"/>
              </a:lnTo>
              <a:lnTo>
                <a:pt x="6" y="8"/>
              </a:lnTo>
              <a:lnTo>
                <a:pt x="6" y="7"/>
              </a:lnTo>
              <a:lnTo>
                <a:pt x="7" y="5"/>
              </a:lnTo>
              <a:lnTo>
                <a:pt x="8" y="4"/>
              </a:lnTo>
              <a:lnTo>
                <a:pt x="9" y="1"/>
              </a:lnTo>
              <a:lnTo>
                <a:pt x="9" y="0"/>
              </a:lnTo>
              <a:lnTo>
                <a:pt x="10" y="1"/>
              </a:lnTo>
              <a:lnTo>
                <a:pt x="11" y="1"/>
              </a:lnTo>
              <a:lnTo>
                <a:pt x="12" y="3"/>
              </a:lnTo>
              <a:lnTo>
                <a:pt x="12" y="4"/>
              </a:lnTo>
              <a:lnTo>
                <a:pt x="13" y="5"/>
              </a:lnTo>
              <a:lnTo>
                <a:pt x="13" y="6"/>
              </a:lnTo>
              <a:lnTo>
                <a:pt x="13" y="7"/>
              </a:lnTo>
              <a:lnTo>
                <a:pt x="13" y="8"/>
              </a:lnTo>
              <a:lnTo>
                <a:pt x="13" y="9"/>
              </a:lnTo>
              <a:lnTo>
                <a:pt x="13" y="10"/>
              </a:lnTo>
              <a:lnTo>
                <a:pt x="14" y="11"/>
              </a:lnTo>
              <a:lnTo>
                <a:pt x="15" y="12"/>
              </a:lnTo>
              <a:lnTo>
                <a:pt x="16" y="12"/>
              </a:lnTo>
              <a:lnTo>
                <a:pt x="18" y="11"/>
              </a:lnTo>
              <a:lnTo>
                <a:pt x="19" y="10"/>
              </a:lnTo>
              <a:lnTo>
                <a:pt x="20" y="11"/>
              </a:lnTo>
              <a:lnTo>
                <a:pt x="20" y="12"/>
              </a:lnTo>
              <a:lnTo>
                <a:pt x="21" y="12"/>
              </a:lnTo>
              <a:lnTo>
                <a:pt x="21" y="13"/>
              </a:lnTo>
              <a:lnTo>
                <a:pt x="21" y="15"/>
              </a:lnTo>
              <a:lnTo>
                <a:pt x="22" y="15"/>
              </a:lnTo>
              <a:lnTo>
                <a:pt x="23" y="16"/>
              </a:lnTo>
              <a:lnTo>
                <a:pt x="23" y="17"/>
              </a:lnTo>
              <a:lnTo>
                <a:pt x="23" y="19"/>
              </a:lnTo>
              <a:lnTo>
                <a:pt x="24" y="18"/>
              </a:lnTo>
              <a:lnTo>
                <a:pt x="25" y="18"/>
              </a:lnTo>
              <a:lnTo>
                <a:pt x="25" y="19"/>
              </a:lnTo>
              <a:lnTo>
                <a:pt x="26" y="20"/>
              </a:lnTo>
              <a:lnTo>
                <a:pt x="27" y="20"/>
              </a:lnTo>
              <a:lnTo>
                <a:pt x="27" y="22"/>
              </a:lnTo>
              <a:lnTo>
                <a:pt x="27" y="23"/>
              </a:lnTo>
              <a:lnTo>
                <a:pt x="26" y="24"/>
              </a:lnTo>
              <a:lnTo>
                <a:pt x="25" y="23"/>
              </a:lnTo>
              <a:lnTo>
                <a:pt x="24" y="23"/>
              </a:lnTo>
              <a:lnTo>
                <a:pt x="23" y="23"/>
              </a:lnTo>
              <a:lnTo>
                <a:pt x="22" y="23"/>
              </a:lnTo>
              <a:lnTo>
                <a:pt x="21" y="23"/>
              </a:lnTo>
              <a:lnTo>
                <a:pt x="20" y="23"/>
              </a:lnTo>
              <a:lnTo>
                <a:pt x="19" y="23"/>
              </a:lnTo>
              <a:lnTo>
                <a:pt x="19" y="24"/>
              </a:lnTo>
              <a:lnTo>
                <a:pt x="19" y="25"/>
              </a:lnTo>
              <a:lnTo>
                <a:pt x="19" y="26"/>
              </a:lnTo>
              <a:lnTo>
                <a:pt x="18" y="27"/>
              </a:lnTo>
              <a:lnTo>
                <a:pt x="17" y="28"/>
              </a:lnTo>
              <a:lnTo>
                <a:pt x="16" y="28"/>
              </a:lnTo>
              <a:lnTo>
                <a:pt x="17" y="29"/>
              </a:lnTo>
              <a:lnTo>
                <a:pt x="17" y="30"/>
              </a:lnTo>
              <a:lnTo>
                <a:pt x="18" y="30"/>
              </a:lnTo>
              <a:lnTo>
                <a:pt x="19" y="31"/>
              </a:lnTo>
              <a:lnTo>
                <a:pt x="18" y="32"/>
              </a:lnTo>
              <a:lnTo>
                <a:pt x="17" y="32"/>
              </a:lnTo>
              <a:lnTo>
                <a:pt x="16" y="33"/>
              </a:lnTo>
              <a:lnTo>
                <a:pt x="15" y="33"/>
              </a:lnTo>
              <a:lnTo>
                <a:pt x="14" y="34"/>
              </a:lnTo>
              <a:lnTo>
                <a:pt x="13" y="35"/>
              </a:lnTo>
              <a:lnTo>
                <a:pt x="13" y="36"/>
              </a:lnTo>
              <a:lnTo>
                <a:pt x="12" y="37"/>
              </a:lnTo>
              <a:lnTo>
                <a:pt x="11" y="37"/>
              </a:lnTo>
              <a:lnTo>
                <a:pt x="10" y="37"/>
              </a:lnTo>
              <a:lnTo>
                <a:pt x="8" y="36"/>
              </a:lnTo>
              <a:lnTo>
                <a:pt x="9" y="37"/>
              </a:lnTo>
              <a:lnTo>
                <a:pt x="10" y="38"/>
              </a:lnTo>
              <a:lnTo>
                <a:pt x="11" y="39"/>
              </a:lnTo>
              <a:lnTo>
                <a:pt x="10" y="39"/>
              </a:lnTo>
              <a:lnTo>
                <a:pt x="10" y="40"/>
              </a:lnTo>
              <a:lnTo>
                <a:pt x="8" y="40"/>
              </a:lnTo>
              <a:lnTo>
                <a:pt x="8" y="41"/>
              </a:lnTo>
              <a:lnTo>
                <a:pt x="6" y="40"/>
              </a:lnTo>
              <a:lnTo>
                <a:pt x="5" y="40"/>
              </a:lnTo>
              <a:lnTo>
                <a:pt x="3" y="39"/>
              </a:lnTo>
              <a:lnTo>
                <a:pt x="1" y="38"/>
              </a:lnTo>
              <a:lnTo>
                <a:pt x="0" y="39"/>
              </a:lnTo>
              <a:lnTo>
                <a:pt x="0" y="3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71120</xdr:colOff>
      <xdr:row>11</xdr:row>
      <xdr:rowOff>114300</xdr:rowOff>
    </xdr:from>
    <xdr:to>
      <xdr:col>8</xdr:col>
      <xdr:colOff>254000</xdr:colOff>
      <xdr:row>14</xdr:row>
      <xdr:rowOff>38100</xdr:rowOff>
    </xdr:to>
    <xdr:sp>
      <xdr:nvSpPr>
        <xdr:cNvPr id="2185484" name="Freeform 250"/>
        <xdr:cNvSpPr/>
      </xdr:nvSpPr>
      <xdr:spPr>
        <a:xfrm>
          <a:off x="5506720" y="1904365"/>
          <a:ext cx="182880" cy="381000"/>
        </a:xfrm>
        <a:custGeom>
          <a:avLst/>
          <a:gdLst>
            <a:gd name="txL" fmla="*/ 0 w 18"/>
            <a:gd name="txT" fmla="*/ 0 h 43"/>
            <a:gd name="txR" fmla="*/ 18 w 18"/>
            <a:gd name="txB" fmla="*/ 43 h 43"/>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8" h="43">
              <a:moveTo>
                <a:pt x="1" y="4"/>
              </a:moveTo>
              <a:lnTo>
                <a:pt x="2" y="3"/>
              </a:lnTo>
              <a:lnTo>
                <a:pt x="3" y="3"/>
              </a:lnTo>
              <a:lnTo>
                <a:pt x="4" y="2"/>
              </a:lnTo>
              <a:lnTo>
                <a:pt x="5" y="2"/>
              </a:lnTo>
              <a:lnTo>
                <a:pt x="6" y="2"/>
              </a:lnTo>
              <a:lnTo>
                <a:pt x="7" y="1"/>
              </a:lnTo>
              <a:lnTo>
                <a:pt x="8" y="1"/>
              </a:lnTo>
              <a:lnTo>
                <a:pt x="9" y="1"/>
              </a:lnTo>
              <a:lnTo>
                <a:pt x="10" y="0"/>
              </a:lnTo>
              <a:lnTo>
                <a:pt x="10" y="1"/>
              </a:lnTo>
              <a:lnTo>
                <a:pt x="11" y="2"/>
              </a:lnTo>
              <a:lnTo>
                <a:pt x="12" y="3"/>
              </a:lnTo>
              <a:lnTo>
                <a:pt x="13" y="4"/>
              </a:lnTo>
              <a:lnTo>
                <a:pt x="14" y="4"/>
              </a:lnTo>
              <a:lnTo>
                <a:pt x="15" y="5"/>
              </a:lnTo>
              <a:lnTo>
                <a:pt x="14" y="7"/>
              </a:lnTo>
              <a:lnTo>
                <a:pt x="14" y="8"/>
              </a:lnTo>
              <a:lnTo>
                <a:pt x="15" y="9"/>
              </a:lnTo>
              <a:lnTo>
                <a:pt x="15" y="10"/>
              </a:lnTo>
              <a:lnTo>
                <a:pt x="15" y="11"/>
              </a:lnTo>
              <a:lnTo>
                <a:pt x="14" y="12"/>
              </a:lnTo>
              <a:lnTo>
                <a:pt x="15" y="13"/>
              </a:lnTo>
              <a:lnTo>
                <a:pt x="14" y="14"/>
              </a:lnTo>
              <a:lnTo>
                <a:pt x="14" y="15"/>
              </a:lnTo>
              <a:lnTo>
                <a:pt x="14" y="16"/>
              </a:lnTo>
              <a:lnTo>
                <a:pt x="14" y="17"/>
              </a:lnTo>
              <a:lnTo>
                <a:pt x="15" y="18"/>
              </a:lnTo>
              <a:lnTo>
                <a:pt x="15" y="19"/>
              </a:lnTo>
              <a:lnTo>
                <a:pt x="15" y="20"/>
              </a:lnTo>
              <a:lnTo>
                <a:pt x="15" y="21"/>
              </a:lnTo>
              <a:lnTo>
                <a:pt x="15" y="22"/>
              </a:lnTo>
              <a:lnTo>
                <a:pt x="15" y="24"/>
              </a:lnTo>
              <a:lnTo>
                <a:pt x="15" y="25"/>
              </a:lnTo>
              <a:lnTo>
                <a:pt x="15" y="26"/>
              </a:lnTo>
              <a:lnTo>
                <a:pt x="16" y="27"/>
              </a:lnTo>
              <a:lnTo>
                <a:pt x="16" y="28"/>
              </a:lnTo>
              <a:lnTo>
                <a:pt x="17" y="30"/>
              </a:lnTo>
              <a:lnTo>
                <a:pt x="17" y="31"/>
              </a:lnTo>
              <a:lnTo>
                <a:pt x="18" y="32"/>
              </a:lnTo>
              <a:lnTo>
                <a:pt x="18" y="33"/>
              </a:lnTo>
              <a:lnTo>
                <a:pt x="17" y="34"/>
              </a:lnTo>
              <a:lnTo>
                <a:pt x="16" y="35"/>
              </a:lnTo>
              <a:lnTo>
                <a:pt x="16" y="36"/>
              </a:lnTo>
              <a:lnTo>
                <a:pt x="15" y="37"/>
              </a:lnTo>
              <a:lnTo>
                <a:pt x="14" y="38"/>
              </a:lnTo>
              <a:lnTo>
                <a:pt x="13" y="39"/>
              </a:lnTo>
              <a:lnTo>
                <a:pt x="13" y="40"/>
              </a:lnTo>
              <a:lnTo>
                <a:pt x="12" y="41"/>
              </a:lnTo>
              <a:lnTo>
                <a:pt x="11" y="41"/>
              </a:lnTo>
              <a:lnTo>
                <a:pt x="10" y="43"/>
              </a:lnTo>
              <a:lnTo>
                <a:pt x="8" y="41"/>
              </a:lnTo>
              <a:lnTo>
                <a:pt x="8" y="40"/>
              </a:lnTo>
              <a:lnTo>
                <a:pt x="8" y="38"/>
              </a:lnTo>
              <a:lnTo>
                <a:pt x="8" y="37"/>
              </a:lnTo>
              <a:lnTo>
                <a:pt x="8" y="36"/>
              </a:lnTo>
              <a:lnTo>
                <a:pt x="8" y="35"/>
              </a:lnTo>
              <a:lnTo>
                <a:pt x="8" y="33"/>
              </a:lnTo>
              <a:lnTo>
                <a:pt x="8" y="31"/>
              </a:lnTo>
              <a:lnTo>
                <a:pt x="9" y="29"/>
              </a:lnTo>
              <a:lnTo>
                <a:pt x="9" y="28"/>
              </a:lnTo>
              <a:lnTo>
                <a:pt x="9" y="27"/>
              </a:lnTo>
              <a:lnTo>
                <a:pt x="9" y="26"/>
              </a:lnTo>
              <a:lnTo>
                <a:pt x="9" y="25"/>
              </a:lnTo>
              <a:lnTo>
                <a:pt x="9" y="24"/>
              </a:lnTo>
              <a:lnTo>
                <a:pt x="8" y="23"/>
              </a:lnTo>
              <a:lnTo>
                <a:pt x="8" y="21"/>
              </a:lnTo>
              <a:lnTo>
                <a:pt x="8" y="20"/>
              </a:lnTo>
              <a:lnTo>
                <a:pt x="8" y="19"/>
              </a:lnTo>
              <a:lnTo>
                <a:pt x="7" y="18"/>
              </a:lnTo>
              <a:lnTo>
                <a:pt x="7" y="17"/>
              </a:lnTo>
              <a:lnTo>
                <a:pt x="6" y="16"/>
              </a:lnTo>
              <a:lnTo>
                <a:pt x="6" y="15"/>
              </a:lnTo>
              <a:lnTo>
                <a:pt x="5" y="14"/>
              </a:lnTo>
              <a:lnTo>
                <a:pt x="4" y="13"/>
              </a:lnTo>
              <a:lnTo>
                <a:pt x="4" y="12"/>
              </a:lnTo>
              <a:lnTo>
                <a:pt x="3" y="11"/>
              </a:lnTo>
              <a:lnTo>
                <a:pt x="2" y="10"/>
              </a:lnTo>
              <a:lnTo>
                <a:pt x="2" y="9"/>
              </a:lnTo>
              <a:lnTo>
                <a:pt x="2" y="8"/>
              </a:lnTo>
              <a:lnTo>
                <a:pt x="1" y="7"/>
              </a:lnTo>
              <a:lnTo>
                <a:pt x="1" y="5"/>
              </a:lnTo>
              <a:lnTo>
                <a:pt x="0" y="4"/>
              </a:lnTo>
              <a:lnTo>
                <a:pt x="1"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111760</xdr:colOff>
      <xdr:row>12</xdr:row>
      <xdr:rowOff>28575</xdr:rowOff>
    </xdr:from>
    <xdr:to>
      <xdr:col>7</xdr:col>
      <xdr:colOff>508000</xdr:colOff>
      <xdr:row>13</xdr:row>
      <xdr:rowOff>142875</xdr:rowOff>
    </xdr:to>
    <xdr:sp>
      <xdr:nvSpPr>
        <xdr:cNvPr id="2185485" name="Freeform 251"/>
        <xdr:cNvSpPr/>
      </xdr:nvSpPr>
      <xdr:spPr>
        <a:xfrm>
          <a:off x="4897120" y="1971040"/>
          <a:ext cx="396240" cy="266700"/>
        </a:xfrm>
        <a:custGeom>
          <a:avLst/>
          <a:gdLst>
            <a:gd name="txL" fmla="*/ 0 w 39"/>
            <a:gd name="txT" fmla="*/ 0 h 29"/>
            <a:gd name="txR" fmla="*/ 39 w 39"/>
            <a:gd name="txB" fmla="*/ 29 h 2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29">
              <a:moveTo>
                <a:pt x="0" y="23"/>
              </a:moveTo>
              <a:lnTo>
                <a:pt x="0" y="23"/>
              </a:lnTo>
              <a:lnTo>
                <a:pt x="1" y="22"/>
              </a:lnTo>
              <a:lnTo>
                <a:pt x="2" y="21"/>
              </a:lnTo>
              <a:lnTo>
                <a:pt x="2" y="20"/>
              </a:lnTo>
              <a:lnTo>
                <a:pt x="2" y="19"/>
              </a:lnTo>
              <a:lnTo>
                <a:pt x="2" y="18"/>
              </a:lnTo>
              <a:lnTo>
                <a:pt x="2" y="16"/>
              </a:lnTo>
              <a:lnTo>
                <a:pt x="3" y="16"/>
              </a:lnTo>
              <a:lnTo>
                <a:pt x="4" y="15"/>
              </a:lnTo>
              <a:lnTo>
                <a:pt x="4" y="14"/>
              </a:lnTo>
              <a:lnTo>
                <a:pt x="5" y="12"/>
              </a:lnTo>
              <a:lnTo>
                <a:pt x="4" y="11"/>
              </a:lnTo>
              <a:lnTo>
                <a:pt x="4" y="10"/>
              </a:lnTo>
              <a:lnTo>
                <a:pt x="5" y="8"/>
              </a:lnTo>
              <a:lnTo>
                <a:pt x="6" y="7"/>
              </a:lnTo>
              <a:lnTo>
                <a:pt x="8" y="8"/>
              </a:lnTo>
              <a:lnTo>
                <a:pt x="10" y="9"/>
              </a:lnTo>
              <a:lnTo>
                <a:pt x="11" y="9"/>
              </a:lnTo>
              <a:lnTo>
                <a:pt x="13" y="10"/>
              </a:lnTo>
              <a:lnTo>
                <a:pt x="13" y="9"/>
              </a:lnTo>
              <a:lnTo>
                <a:pt x="15" y="9"/>
              </a:lnTo>
              <a:lnTo>
                <a:pt x="15" y="8"/>
              </a:lnTo>
              <a:lnTo>
                <a:pt x="16" y="8"/>
              </a:lnTo>
              <a:lnTo>
                <a:pt x="15" y="7"/>
              </a:lnTo>
              <a:lnTo>
                <a:pt x="14" y="6"/>
              </a:lnTo>
              <a:lnTo>
                <a:pt x="13" y="5"/>
              </a:lnTo>
              <a:lnTo>
                <a:pt x="15" y="6"/>
              </a:lnTo>
              <a:lnTo>
                <a:pt x="16" y="6"/>
              </a:lnTo>
              <a:lnTo>
                <a:pt x="17" y="6"/>
              </a:lnTo>
              <a:lnTo>
                <a:pt x="18" y="5"/>
              </a:lnTo>
              <a:lnTo>
                <a:pt x="18" y="4"/>
              </a:lnTo>
              <a:lnTo>
                <a:pt x="19" y="3"/>
              </a:lnTo>
              <a:lnTo>
                <a:pt x="20" y="2"/>
              </a:lnTo>
              <a:lnTo>
                <a:pt x="21" y="2"/>
              </a:lnTo>
              <a:lnTo>
                <a:pt x="22" y="1"/>
              </a:lnTo>
              <a:lnTo>
                <a:pt x="23" y="1"/>
              </a:lnTo>
              <a:lnTo>
                <a:pt x="24" y="0"/>
              </a:lnTo>
              <a:lnTo>
                <a:pt x="24" y="1"/>
              </a:lnTo>
              <a:lnTo>
                <a:pt x="24" y="2"/>
              </a:lnTo>
              <a:lnTo>
                <a:pt x="25" y="3"/>
              </a:lnTo>
              <a:lnTo>
                <a:pt x="25" y="4"/>
              </a:lnTo>
              <a:lnTo>
                <a:pt x="26" y="5"/>
              </a:lnTo>
              <a:lnTo>
                <a:pt x="26" y="6"/>
              </a:lnTo>
              <a:lnTo>
                <a:pt x="26" y="7"/>
              </a:lnTo>
              <a:lnTo>
                <a:pt x="27" y="8"/>
              </a:lnTo>
              <a:lnTo>
                <a:pt x="28" y="9"/>
              </a:lnTo>
              <a:lnTo>
                <a:pt x="29" y="9"/>
              </a:lnTo>
              <a:lnTo>
                <a:pt x="30" y="9"/>
              </a:lnTo>
              <a:lnTo>
                <a:pt x="31" y="9"/>
              </a:lnTo>
              <a:lnTo>
                <a:pt x="32" y="10"/>
              </a:lnTo>
              <a:lnTo>
                <a:pt x="33" y="11"/>
              </a:lnTo>
              <a:lnTo>
                <a:pt x="34" y="10"/>
              </a:lnTo>
              <a:lnTo>
                <a:pt x="34" y="12"/>
              </a:lnTo>
              <a:lnTo>
                <a:pt x="33" y="12"/>
              </a:lnTo>
              <a:lnTo>
                <a:pt x="32" y="12"/>
              </a:lnTo>
              <a:lnTo>
                <a:pt x="31" y="13"/>
              </a:lnTo>
              <a:lnTo>
                <a:pt x="30" y="13"/>
              </a:lnTo>
              <a:lnTo>
                <a:pt x="29" y="13"/>
              </a:lnTo>
              <a:lnTo>
                <a:pt x="28" y="13"/>
              </a:lnTo>
              <a:lnTo>
                <a:pt x="27" y="13"/>
              </a:lnTo>
              <a:lnTo>
                <a:pt x="27" y="15"/>
              </a:lnTo>
              <a:lnTo>
                <a:pt x="28" y="16"/>
              </a:lnTo>
              <a:lnTo>
                <a:pt x="29" y="16"/>
              </a:lnTo>
              <a:lnTo>
                <a:pt x="30" y="16"/>
              </a:lnTo>
              <a:lnTo>
                <a:pt x="31" y="17"/>
              </a:lnTo>
              <a:lnTo>
                <a:pt x="32" y="18"/>
              </a:lnTo>
              <a:lnTo>
                <a:pt x="33" y="18"/>
              </a:lnTo>
              <a:lnTo>
                <a:pt x="34" y="19"/>
              </a:lnTo>
              <a:lnTo>
                <a:pt x="35" y="19"/>
              </a:lnTo>
              <a:lnTo>
                <a:pt x="36" y="19"/>
              </a:lnTo>
              <a:lnTo>
                <a:pt x="37" y="19"/>
              </a:lnTo>
              <a:lnTo>
                <a:pt x="38" y="20"/>
              </a:lnTo>
              <a:lnTo>
                <a:pt x="39" y="21"/>
              </a:lnTo>
              <a:lnTo>
                <a:pt x="39" y="22"/>
              </a:lnTo>
              <a:lnTo>
                <a:pt x="39" y="23"/>
              </a:lnTo>
              <a:lnTo>
                <a:pt x="37" y="24"/>
              </a:lnTo>
              <a:lnTo>
                <a:pt x="36" y="25"/>
              </a:lnTo>
              <a:lnTo>
                <a:pt x="35" y="25"/>
              </a:lnTo>
              <a:lnTo>
                <a:pt x="35" y="26"/>
              </a:lnTo>
              <a:lnTo>
                <a:pt x="34" y="27"/>
              </a:lnTo>
              <a:lnTo>
                <a:pt x="33" y="28"/>
              </a:lnTo>
              <a:lnTo>
                <a:pt x="32" y="28"/>
              </a:lnTo>
              <a:lnTo>
                <a:pt x="30" y="29"/>
              </a:lnTo>
              <a:lnTo>
                <a:pt x="29" y="28"/>
              </a:lnTo>
              <a:lnTo>
                <a:pt x="28" y="27"/>
              </a:lnTo>
              <a:lnTo>
                <a:pt x="27" y="27"/>
              </a:lnTo>
              <a:lnTo>
                <a:pt x="26" y="27"/>
              </a:lnTo>
              <a:lnTo>
                <a:pt x="25" y="26"/>
              </a:lnTo>
              <a:lnTo>
                <a:pt x="24" y="26"/>
              </a:lnTo>
              <a:lnTo>
                <a:pt x="23" y="26"/>
              </a:lnTo>
              <a:lnTo>
                <a:pt x="22" y="25"/>
              </a:lnTo>
              <a:lnTo>
                <a:pt x="21" y="25"/>
              </a:lnTo>
              <a:lnTo>
                <a:pt x="20" y="25"/>
              </a:lnTo>
              <a:lnTo>
                <a:pt x="19" y="25"/>
              </a:lnTo>
              <a:lnTo>
                <a:pt x="18" y="24"/>
              </a:lnTo>
              <a:lnTo>
                <a:pt x="17" y="24"/>
              </a:lnTo>
              <a:lnTo>
                <a:pt x="15" y="24"/>
              </a:lnTo>
              <a:lnTo>
                <a:pt x="13" y="24"/>
              </a:lnTo>
              <a:lnTo>
                <a:pt x="12" y="23"/>
              </a:lnTo>
              <a:lnTo>
                <a:pt x="11" y="23"/>
              </a:lnTo>
              <a:lnTo>
                <a:pt x="10" y="23"/>
              </a:lnTo>
              <a:lnTo>
                <a:pt x="9" y="24"/>
              </a:lnTo>
              <a:lnTo>
                <a:pt x="8" y="24"/>
              </a:lnTo>
              <a:lnTo>
                <a:pt x="6" y="23"/>
              </a:lnTo>
              <a:lnTo>
                <a:pt x="5" y="23"/>
              </a:lnTo>
              <a:lnTo>
                <a:pt x="3" y="23"/>
              </a:lnTo>
              <a:lnTo>
                <a:pt x="2" y="23"/>
              </a:lnTo>
              <a:lnTo>
                <a:pt x="0" y="24"/>
              </a:lnTo>
              <a:lnTo>
                <a:pt x="0" y="2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568960</xdr:colOff>
      <xdr:row>11</xdr:row>
      <xdr:rowOff>76200</xdr:rowOff>
    </xdr:from>
    <xdr:to>
      <xdr:col>8</xdr:col>
      <xdr:colOff>111760</xdr:colOff>
      <xdr:row>12</xdr:row>
      <xdr:rowOff>114300</xdr:rowOff>
    </xdr:to>
    <xdr:sp>
      <xdr:nvSpPr>
        <xdr:cNvPr id="2185486" name="Freeform 252"/>
        <xdr:cNvSpPr/>
      </xdr:nvSpPr>
      <xdr:spPr>
        <a:xfrm>
          <a:off x="5354320" y="1866265"/>
          <a:ext cx="193040" cy="190500"/>
        </a:xfrm>
        <a:custGeom>
          <a:avLst/>
          <a:gdLst>
            <a:gd name="txL" fmla="*/ 0 w 19"/>
            <a:gd name="txT" fmla="*/ 0 h 21"/>
            <a:gd name="txR" fmla="*/ 19 w 19"/>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19" h="21">
              <a:moveTo>
                <a:pt x="0" y="4"/>
              </a:moveTo>
              <a:lnTo>
                <a:pt x="1" y="4"/>
              </a:lnTo>
              <a:lnTo>
                <a:pt x="2" y="3"/>
              </a:lnTo>
              <a:lnTo>
                <a:pt x="3" y="3"/>
              </a:lnTo>
              <a:lnTo>
                <a:pt x="4" y="2"/>
              </a:lnTo>
              <a:lnTo>
                <a:pt x="5" y="2"/>
              </a:lnTo>
              <a:lnTo>
                <a:pt x="6" y="2"/>
              </a:lnTo>
              <a:lnTo>
                <a:pt x="7" y="2"/>
              </a:lnTo>
              <a:lnTo>
                <a:pt x="8" y="2"/>
              </a:lnTo>
              <a:lnTo>
                <a:pt x="9" y="3"/>
              </a:lnTo>
              <a:lnTo>
                <a:pt x="12" y="2"/>
              </a:lnTo>
              <a:lnTo>
                <a:pt x="11" y="1"/>
              </a:lnTo>
              <a:lnTo>
                <a:pt x="11" y="0"/>
              </a:lnTo>
              <a:lnTo>
                <a:pt x="12" y="2"/>
              </a:lnTo>
              <a:lnTo>
                <a:pt x="13" y="3"/>
              </a:lnTo>
              <a:lnTo>
                <a:pt x="14" y="5"/>
              </a:lnTo>
              <a:lnTo>
                <a:pt x="14" y="6"/>
              </a:lnTo>
              <a:lnTo>
                <a:pt x="15" y="7"/>
              </a:lnTo>
              <a:lnTo>
                <a:pt x="15" y="8"/>
              </a:lnTo>
              <a:lnTo>
                <a:pt x="16" y="9"/>
              </a:lnTo>
              <a:lnTo>
                <a:pt x="16" y="11"/>
              </a:lnTo>
              <a:lnTo>
                <a:pt x="17" y="12"/>
              </a:lnTo>
              <a:lnTo>
                <a:pt x="17" y="13"/>
              </a:lnTo>
              <a:lnTo>
                <a:pt x="17" y="14"/>
              </a:lnTo>
              <a:lnTo>
                <a:pt x="18" y="15"/>
              </a:lnTo>
              <a:lnTo>
                <a:pt x="19" y="16"/>
              </a:lnTo>
              <a:lnTo>
                <a:pt x="18" y="17"/>
              </a:lnTo>
              <a:lnTo>
                <a:pt x="17" y="17"/>
              </a:lnTo>
              <a:lnTo>
                <a:pt x="17" y="18"/>
              </a:lnTo>
              <a:lnTo>
                <a:pt x="16" y="18"/>
              </a:lnTo>
              <a:lnTo>
                <a:pt x="15" y="19"/>
              </a:lnTo>
              <a:lnTo>
                <a:pt x="14" y="20"/>
              </a:lnTo>
              <a:lnTo>
                <a:pt x="13" y="20"/>
              </a:lnTo>
              <a:lnTo>
                <a:pt x="12" y="20"/>
              </a:lnTo>
              <a:lnTo>
                <a:pt x="11" y="21"/>
              </a:lnTo>
              <a:lnTo>
                <a:pt x="10" y="20"/>
              </a:lnTo>
              <a:lnTo>
                <a:pt x="9" y="19"/>
              </a:lnTo>
              <a:lnTo>
                <a:pt x="9" y="18"/>
              </a:lnTo>
              <a:lnTo>
                <a:pt x="8" y="19"/>
              </a:lnTo>
              <a:lnTo>
                <a:pt x="7" y="19"/>
              </a:lnTo>
              <a:lnTo>
                <a:pt x="6" y="20"/>
              </a:lnTo>
              <a:lnTo>
                <a:pt x="5" y="20"/>
              </a:lnTo>
              <a:lnTo>
                <a:pt x="4" y="18"/>
              </a:lnTo>
              <a:lnTo>
                <a:pt x="3" y="17"/>
              </a:lnTo>
              <a:lnTo>
                <a:pt x="4" y="16"/>
              </a:lnTo>
              <a:lnTo>
                <a:pt x="3" y="15"/>
              </a:lnTo>
              <a:lnTo>
                <a:pt x="4" y="14"/>
              </a:lnTo>
              <a:lnTo>
                <a:pt x="4" y="13"/>
              </a:lnTo>
              <a:lnTo>
                <a:pt x="3" y="13"/>
              </a:lnTo>
              <a:lnTo>
                <a:pt x="3" y="12"/>
              </a:lnTo>
              <a:lnTo>
                <a:pt x="2" y="11"/>
              </a:lnTo>
              <a:lnTo>
                <a:pt x="1" y="10"/>
              </a:lnTo>
              <a:lnTo>
                <a:pt x="1" y="9"/>
              </a:lnTo>
              <a:lnTo>
                <a:pt x="1" y="8"/>
              </a:lnTo>
              <a:lnTo>
                <a:pt x="0" y="7"/>
              </a:lnTo>
              <a:lnTo>
                <a:pt x="0" y="6"/>
              </a:lnTo>
              <a:lnTo>
                <a:pt x="0" y="5"/>
              </a:lnTo>
              <a:lnTo>
                <a:pt x="0"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325120</xdr:colOff>
      <xdr:row>11</xdr:row>
      <xdr:rowOff>76200</xdr:rowOff>
    </xdr:from>
    <xdr:to>
      <xdr:col>7</xdr:col>
      <xdr:colOff>609600</xdr:colOff>
      <xdr:row>12</xdr:row>
      <xdr:rowOff>133350</xdr:rowOff>
    </xdr:to>
    <xdr:sp>
      <xdr:nvSpPr>
        <xdr:cNvPr id="2185487" name="Freeform 253"/>
        <xdr:cNvSpPr/>
      </xdr:nvSpPr>
      <xdr:spPr>
        <a:xfrm>
          <a:off x="5110480" y="1866265"/>
          <a:ext cx="284480" cy="209550"/>
        </a:xfrm>
        <a:custGeom>
          <a:avLst/>
          <a:gdLst>
            <a:gd name="txL" fmla="*/ 0 w 28"/>
            <a:gd name="txT" fmla="*/ 0 h 23"/>
            <a:gd name="txR" fmla="*/ 28 w 28"/>
            <a:gd name="txB" fmla="*/ 23 h 23"/>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3">
              <a:moveTo>
                <a:pt x="11" y="3"/>
              </a:moveTo>
              <a:lnTo>
                <a:pt x="11" y="3"/>
              </a:lnTo>
              <a:lnTo>
                <a:pt x="13" y="1"/>
              </a:lnTo>
              <a:lnTo>
                <a:pt x="14" y="1"/>
              </a:lnTo>
              <a:lnTo>
                <a:pt x="15" y="1"/>
              </a:lnTo>
              <a:lnTo>
                <a:pt x="16" y="0"/>
              </a:lnTo>
              <a:lnTo>
                <a:pt x="16" y="1"/>
              </a:lnTo>
              <a:lnTo>
                <a:pt x="17" y="2"/>
              </a:lnTo>
              <a:lnTo>
                <a:pt x="18" y="3"/>
              </a:lnTo>
              <a:lnTo>
                <a:pt x="18" y="4"/>
              </a:lnTo>
              <a:lnTo>
                <a:pt x="18" y="5"/>
              </a:lnTo>
              <a:lnTo>
                <a:pt x="18" y="6"/>
              </a:lnTo>
              <a:lnTo>
                <a:pt x="18" y="7"/>
              </a:lnTo>
              <a:lnTo>
                <a:pt x="19" y="8"/>
              </a:lnTo>
              <a:lnTo>
                <a:pt x="19" y="7"/>
              </a:lnTo>
              <a:lnTo>
                <a:pt x="20" y="6"/>
              </a:lnTo>
              <a:lnTo>
                <a:pt x="21" y="6"/>
              </a:lnTo>
              <a:lnTo>
                <a:pt x="22" y="5"/>
              </a:lnTo>
              <a:lnTo>
                <a:pt x="23" y="5"/>
              </a:lnTo>
              <a:lnTo>
                <a:pt x="24" y="4"/>
              </a:lnTo>
              <a:lnTo>
                <a:pt x="24" y="5"/>
              </a:lnTo>
              <a:lnTo>
                <a:pt x="24" y="6"/>
              </a:lnTo>
              <a:lnTo>
                <a:pt x="24" y="7"/>
              </a:lnTo>
              <a:lnTo>
                <a:pt x="25" y="8"/>
              </a:lnTo>
              <a:lnTo>
                <a:pt x="25" y="9"/>
              </a:lnTo>
              <a:lnTo>
                <a:pt x="25" y="10"/>
              </a:lnTo>
              <a:lnTo>
                <a:pt x="26" y="11"/>
              </a:lnTo>
              <a:lnTo>
                <a:pt x="27" y="12"/>
              </a:lnTo>
              <a:lnTo>
                <a:pt x="27" y="13"/>
              </a:lnTo>
              <a:lnTo>
                <a:pt x="28" y="13"/>
              </a:lnTo>
              <a:lnTo>
                <a:pt x="28" y="14"/>
              </a:lnTo>
              <a:lnTo>
                <a:pt x="27" y="15"/>
              </a:lnTo>
              <a:lnTo>
                <a:pt x="28" y="16"/>
              </a:lnTo>
              <a:lnTo>
                <a:pt x="27" y="17"/>
              </a:lnTo>
              <a:lnTo>
                <a:pt x="28" y="18"/>
              </a:lnTo>
              <a:lnTo>
                <a:pt x="27" y="19"/>
              </a:lnTo>
              <a:lnTo>
                <a:pt x="28" y="19"/>
              </a:lnTo>
              <a:lnTo>
                <a:pt x="27" y="20"/>
              </a:lnTo>
              <a:lnTo>
                <a:pt x="26" y="20"/>
              </a:lnTo>
              <a:lnTo>
                <a:pt x="25" y="19"/>
              </a:lnTo>
              <a:lnTo>
                <a:pt x="24" y="18"/>
              </a:lnTo>
              <a:lnTo>
                <a:pt x="23" y="17"/>
              </a:lnTo>
              <a:lnTo>
                <a:pt x="22" y="16"/>
              </a:lnTo>
              <a:lnTo>
                <a:pt x="21" y="16"/>
              </a:lnTo>
              <a:lnTo>
                <a:pt x="21" y="17"/>
              </a:lnTo>
              <a:lnTo>
                <a:pt x="19" y="17"/>
              </a:lnTo>
              <a:lnTo>
                <a:pt x="18" y="17"/>
              </a:lnTo>
              <a:lnTo>
                <a:pt x="17" y="19"/>
              </a:lnTo>
              <a:lnTo>
                <a:pt x="17" y="20"/>
              </a:lnTo>
              <a:lnTo>
                <a:pt x="16" y="20"/>
              </a:lnTo>
              <a:lnTo>
                <a:pt x="15" y="20"/>
              </a:lnTo>
              <a:lnTo>
                <a:pt x="14" y="21"/>
              </a:lnTo>
              <a:lnTo>
                <a:pt x="14" y="22"/>
              </a:lnTo>
              <a:lnTo>
                <a:pt x="13" y="22"/>
              </a:lnTo>
              <a:lnTo>
                <a:pt x="12" y="23"/>
              </a:lnTo>
              <a:lnTo>
                <a:pt x="11" y="22"/>
              </a:lnTo>
              <a:lnTo>
                <a:pt x="10" y="21"/>
              </a:lnTo>
              <a:lnTo>
                <a:pt x="9" y="21"/>
              </a:lnTo>
              <a:lnTo>
                <a:pt x="8" y="21"/>
              </a:lnTo>
              <a:lnTo>
                <a:pt x="7" y="21"/>
              </a:lnTo>
              <a:lnTo>
                <a:pt x="6" y="20"/>
              </a:lnTo>
              <a:lnTo>
                <a:pt x="5" y="19"/>
              </a:lnTo>
              <a:lnTo>
                <a:pt x="5" y="18"/>
              </a:lnTo>
              <a:lnTo>
                <a:pt x="5" y="17"/>
              </a:lnTo>
              <a:lnTo>
                <a:pt x="4" y="16"/>
              </a:lnTo>
              <a:lnTo>
                <a:pt x="4" y="15"/>
              </a:lnTo>
              <a:lnTo>
                <a:pt x="3" y="14"/>
              </a:lnTo>
              <a:lnTo>
                <a:pt x="3" y="13"/>
              </a:lnTo>
              <a:lnTo>
                <a:pt x="3" y="12"/>
              </a:lnTo>
              <a:lnTo>
                <a:pt x="2" y="11"/>
              </a:lnTo>
              <a:lnTo>
                <a:pt x="1" y="11"/>
              </a:lnTo>
              <a:lnTo>
                <a:pt x="1" y="10"/>
              </a:lnTo>
              <a:lnTo>
                <a:pt x="0" y="9"/>
              </a:lnTo>
              <a:lnTo>
                <a:pt x="1" y="9"/>
              </a:lnTo>
              <a:lnTo>
                <a:pt x="2" y="8"/>
              </a:lnTo>
              <a:lnTo>
                <a:pt x="3" y="7"/>
              </a:lnTo>
              <a:lnTo>
                <a:pt x="3" y="6"/>
              </a:lnTo>
              <a:lnTo>
                <a:pt x="3" y="5"/>
              </a:lnTo>
              <a:lnTo>
                <a:pt x="3" y="4"/>
              </a:lnTo>
              <a:lnTo>
                <a:pt x="4" y="4"/>
              </a:lnTo>
              <a:lnTo>
                <a:pt x="5" y="4"/>
              </a:lnTo>
              <a:lnTo>
                <a:pt x="6" y="4"/>
              </a:lnTo>
              <a:lnTo>
                <a:pt x="7" y="4"/>
              </a:lnTo>
              <a:lnTo>
                <a:pt x="8" y="4"/>
              </a:lnTo>
              <a:lnTo>
                <a:pt x="9" y="4"/>
              </a:lnTo>
              <a:lnTo>
                <a:pt x="10" y="5"/>
              </a:lnTo>
              <a:lnTo>
                <a:pt x="11" y="4"/>
              </a:lnTo>
              <a:lnTo>
                <a:pt x="1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640080</xdr:colOff>
      <xdr:row>10</xdr:row>
      <xdr:rowOff>142875</xdr:rowOff>
    </xdr:from>
    <xdr:to>
      <xdr:col>8</xdr:col>
      <xdr:colOff>274320</xdr:colOff>
      <xdr:row>11</xdr:row>
      <xdr:rowOff>152400</xdr:rowOff>
    </xdr:to>
    <xdr:sp>
      <xdr:nvSpPr>
        <xdr:cNvPr id="2185488" name="Freeform 254"/>
        <xdr:cNvSpPr/>
      </xdr:nvSpPr>
      <xdr:spPr>
        <a:xfrm>
          <a:off x="5425440" y="1780540"/>
          <a:ext cx="284480" cy="161925"/>
        </a:xfrm>
        <a:custGeom>
          <a:avLst/>
          <a:gdLst>
            <a:gd name="txL" fmla="*/ 0 w 28"/>
            <a:gd name="txT" fmla="*/ 0 h 19"/>
            <a:gd name="txR" fmla="*/ 28 w 28"/>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19">
              <a:moveTo>
                <a:pt x="1" y="4"/>
              </a:moveTo>
              <a:lnTo>
                <a:pt x="1" y="4"/>
              </a:lnTo>
              <a:lnTo>
                <a:pt x="2" y="4"/>
              </a:lnTo>
              <a:lnTo>
                <a:pt x="3" y="5"/>
              </a:lnTo>
              <a:lnTo>
                <a:pt x="5" y="5"/>
              </a:lnTo>
              <a:lnTo>
                <a:pt x="6" y="5"/>
              </a:lnTo>
              <a:lnTo>
                <a:pt x="7" y="5"/>
              </a:lnTo>
              <a:lnTo>
                <a:pt x="8" y="5"/>
              </a:lnTo>
              <a:lnTo>
                <a:pt x="9" y="4"/>
              </a:lnTo>
              <a:lnTo>
                <a:pt x="10" y="4"/>
              </a:lnTo>
              <a:lnTo>
                <a:pt x="11" y="4"/>
              </a:lnTo>
              <a:lnTo>
                <a:pt x="12" y="4"/>
              </a:lnTo>
              <a:lnTo>
                <a:pt x="13" y="3"/>
              </a:lnTo>
              <a:lnTo>
                <a:pt x="14" y="3"/>
              </a:lnTo>
              <a:lnTo>
                <a:pt x="15" y="2"/>
              </a:lnTo>
              <a:lnTo>
                <a:pt x="17" y="2"/>
              </a:lnTo>
              <a:lnTo>
                <a:pt x="18" y="1"/>
              </a:lnTo>
              <a:lnTo>
                <a:pt x="19" y="1"/>
              </a:lnTo>
              <a:lnTo>
                <a:pt x="20" y="0"/>
              </a:lnTo>
              <a:lnTo>
                <a:pt x="21" y="0"/>
              </a:lnTo>
              <a:lnTo>
                <a:pt x="22" y="0"/>
              </a:lnTo>
              <a:lnTo>
                <a:pt x="23" y="1"/>
              </a:lnTo>
              <a:lnTo>
                <a:pt x="24" y="1"/>
              </a:lnTo>
              <a:lnTo>
                <a:pt x="25" y="2"/>
              </a:lnTo>
              <a:lnTo>
                <a:pt x="26" y="2"/>
              </a:lnTo>
              <a:lnTo>
                <a:pt x="27" y="2"/>
              </a:lnTo>
              <a:lnTo>
                <a:pt x="28" y="2"/>
              </a:lnTo>
              <a:lnTo>
                <a:pt x="28" y="3"/>
              </a:lnTo>
              <a:lnTo>
                <a:pt x="27" y="4"/>
              </a:lnTo>
              <a:lnTo>
                <a:pt x="27" y="5"/>
              </a:lnTo>
              <a:lnTo>
                <a:pt x="26" y="6"/>
              </a:lnTo>
              <a:lnTo>
                <a:pt x="26" y="7"/>
              </a:lnTo>
              <a:lnTo>
                <a:pt x="25" y="8"/>
              </a:lnTo>
              <a:lnTo>
                <a:pt x="24" y="9"/>
              </a:lnTo>
              <a:lnTo>
                <a:pt x="23" y="10"/>
              </a:lnTo>
              <a:lnTo>
                <a:pt x="22" y="11"/>
              </a:lnTo>
              <a:lnTo>
                <a:pt x="21" y="12"/>
              </a:lnTo>
              <a:lnTo>
                <a:pt x="20" y="13"/>
              </a:lnTo>
              <a:lnTo>
                <a:pt x="19" y="14"/>
              </a:lnTo>
              <a:lnTo>
                <a:pt x="18" y="15"/>
              </a:lnTo>
              <a:lnTo>
                <a:pt x="17" y="16"/>
              </a:lnTo>
              <a:lnTo>
                <a:pt x="16" y="16"/>
              </a:lnTo>
              <a:lnTo>
                <a:pt x="15" y="16"/>
              </a:lnTo>
              <a:lnTo>
                <a:pt x="14" y="17"/>
              </a:lnTo>
              <a:lnTo>
                <a:pt x="13" y="17"/>
              </a:lnTo>
              <a:lnTo>
                <a:pt x="12" y="17"/>
              </a:lnTo>
              <a:lnTo>
                <a:pt x="11" y="18"/>
              </a:lnTo>
              <a:lnTo>
                <a:pt x="10" y="18"/>
              </a:lnTo>
              <a:lnTo>
                <a:pt x="8" y="19"/>
              </a:lnTo>
              <a:lnTo>
                <a:pt x="8" y="18"/>
              </a:lnTo>
              <a:lnTo>
                <a:pt x="7" y="17"/>
              </a:lnTo>
              <a:lnTo>
                <a:pt x="7" y="16"/>
              </a:lnTo>
              <a:lnTo>
                <a:pt x="6" y="14"/>
              </a:lnTo>
              <a:lnTo>
                <a:pt x="5" y="13"/>
              </a:lnTo>
              <a:lnTo>
                <a:pt x="4" y="11"/>
              </a:lnTo>
              <a:lnTo>
                <a:pt x="3" y="10"/>
              </a:lnTo>
              <a:lnTo>
                <a:pt x="3" y="9"/>
              </a:lnTo>
              <a:lnTo>
                <a:pt x="2" y="7"/>
              </a:lnTo>
              <a:lnTo>
                <a:pt x="1" y="6"/>
              </a:lnTo>
              <a:lnTo>
                <a:pt x="1" y="5"/>
              </a:lnTo>
              <a:lnTo>
                <a:pt x="0" y="4"/>
              </a:lnTo>
              <a:lnTo>
                <a:pt x="1"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457200</xdr:colOff>
      <xdr:row>9</xdr:row>
      <xdr:rowOff>142875</xdr:rowOff>
    </xdr:from>
    <xdr:to>
      <xdr:col>9</xdr:col>
      <xdr:colOff>162560</xdr:colOff>
      <xdr:row>10</xdr:row>
      <xdr:rowOff>161925</xdr:rowOff>
    </xdr:to>
    <xdr:sp>
      <xdr:nvSpPr>
        <xdr:cNvPr id="2185489" name="Freeform 255"/>
        <xdr:cNvSpPr/>
      </xdr:nvSpPr>
      <xdr:spPr>
        <a:xfrm>
          <a:off x="5892800" y="1628140"/>
          <a:ext cx="355600" cy="161925"/>
        </a:xfrm>
        <a:custGeom>
          <a:avLst/>
          <a:gdLst>
            <a:gd name="txL" fmla="*/ 0 w 35"/>
            <a:gd name="txT" fmla="*/ 0 h 20"/>
            <a:gd name="txR" fmla="*/ 35 w 35"/>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0" y="2147483647"/>
            </a:cxn>
          </a:cxnLst>
          <a:rect l="txL" t="txT" r="txR" b="txB"/>
          <a:pathLst>
            <a:path w="35" h="20">
              <a:moveTo>
                <a:pt x="0" y="2"/>
              </a:moveTo>
              <a:lnTo>
                <a:pt x="1" y="1"/>
              </a:lnTo>
              <a:lnTo>
                <a:pt x="2" y="1"/>
              </a:lnTo>
              <a:lnTo>
                <a:pt x="3" y="1"/>
              </a:lnTo>
              <a:lnTo>
                <a:pt x="4" y="1"/>
              </a:lnTo>
              <a:lnTo>
                <a:pt x="6" y="1"/>
              </a:lnTo>
              <a:lnTo>
                <a:pt x="7" y="1"/>
              </a:lnTo>
              <a:lnTo>
                <a:pt x="8" y="1"/>
              </a:lnTo>
              <a:lnTo>
                <a:pt x="10" y="1"/>
              </a:lnTo>
              <a:lnTo>
                <a:pt x="11" y="1"/>
              </a:lnTo>
              <a:lnTo>
                <a:pt x="12" y="1"/>
              </a:lnTo>
              <a:lnTo>
                <a:pt x="13" y="1"/>
              </a:lnTo>
              <a:lnTo>
                <a:pt x="14" y="1"/>
              </a:lnTo>
              <a:lnTo>
                <a:pt x="15" y="1"/>
              </a:lnTo>
              <a:lnTo>
                <a:pt x="17" y="1"/>
              </a:lnTo>
              <a:lnTo>
                <a:pt x="18" y="1"/>
              </a:lnTo>
              <a:lnTo>
                <a:pt x="19" y="0"/>
              </a:lnTo>
              <a:lnTo>
                <a:pt x="20" y="0"/>
              </a:lnTo>
              <a:lnTo>
                <a:pt x="21" y="0"/>
              </a:lnTo>
              <a:lnTo>
                <a:pt x="22" y="1"/>
              </a:lnTo>
              <a:lnTo>
                <a:pt x="23" y="1"/>
              </a:lnTo>
              <a:lnTo>
                <a:pt x="24" y="2"/>
              </a:lnTo>
              <a:lnTo>
                <a:pt x="27" y="3"/>
              </a:lnTo>
              <a:lnTo>
                <a:pt x="29" y="3"/>
              </a:lnTo>
              <a:lnTo>
                <a:pt x="31" y="4"/>
              </a:lnTo>
              <a:lnTo>
                <a:pt x="32" y="4"/>
              </a:lnTo>
              <a:lnTo>
                <a:pt x="34" y="5"/>
              </a:lnTo>
              <a:lnTo>
                <a:pt x="35" y="5"/>
              </a:lnTo>
              <a:lnTo>
                <a:pt x="34" y="7"/>
              </a:lnTo>
              <a:lnTo>
                <a:pt x="34" y="8"/>
              </a:lnTo>
              <a:lnTo>
                <a:pt x="33" y="10"/>
              </a:lnTo>
              <a:lnTo>
                <a:pt x="33" y="11"/>
              </a:lnTo>
              <a:lnTo>
                <a:pt x="32" y="13"/>
              </a:lnTo>
              <a:lnTo>
                <a:pt x="31" y="15"/>
              </a:lnTo>
              <a:lnTo>
                <a:pt x="30" y="16"/>
              </a:lnTo>
              <a:lnTo>
                <a:pt x="29" y="17"/>
              </a:lnTo>
              <a:lnTo>
                <a:pt x="28" y="18"/>
              </a:lnTo>
              <a:lnTo>
                <a:pt x="27" y="19"/>
              </a:lnTo>
              <a:lnTo>
                <a:pt x="26" y="20"/>
              </a:lnTo>
              <a:lnTo>
                <a:pt x="26" y="19"/>
              </a:lnTo>
              <a:lnTo>
                <a:pt x="26" y="18"/>
              </a:lnTo>
              <a:lnTo>
                <a:pt x="26" y="17"/>
              </a:lnTo>
              <a:lnTo>
                <a:pt x="27" y="16"/>
              </a:lnTo>
              <a:lnTo>
                <a:pt x="27" y="15"/>
              </a:lnTo>
              <a:lnTo>
                <a:pt x="28" y="13"/>
              </a:lnTo>
              <a:lnTo>
                <a:pt x="27" y="12"/>
              </a:lnTo>
              <a:lnTo>
                <a:pt x="26" y="12"/>
              </a:lnTo>
              <a:lnTo>
                <a:pt x="25" y="12"/>
              </a:lnTo>
              <a:lnTo>
                <a:pt x="24" y="12"/>
              </a:lnTo>
              <a:lnTo>
                <a:pt x="23" y="11"/>
              </a:lnTo>
              <a:lnTo>
                <a:pt x="22" y="11"/>
              </a:lnTo>
              <a:lnTo>
                <a:pt x="21" y="12"/>
              </a:lnTo>
              <a:lnTo>
                <a:pt x="20" y="13"/>
              </a:lnTo>
              <a:lnTo>
                <a:pt x="20" y="14"/>
              </a:lnTo>
              <a:lnTo>
                <a:pt x="20" y="15"/>
              </a:lnTo>
              <a:lnTo>
                <a:pt x="19" y="15"/>
              </a:lnTo>
              <a:lnTo>
                <a:pt x="18" y="16"/>
              </a:lnTo>
              <a:lnTo>
                <a:pt x="17" y="16"/>
              </a:lnTo>
              <a:lnTo>
                <a:pt x="16" y="16"/>
              </a:lnTo>
              <a:lnTo>
                <a:pt x="15" y="17"/>
              </a:lnTo>
              <a:lnTo>
                <a:pt x="14" y="17"/>
              </a:lnTo>
              <a:lnTo>
                <a:pt x="14" y="16"/>
              </a:lnTo>
              <a:lnTo>
                <a:pt x="13" y="14"/>
              </a:lnTo>
              <a:lnTo>
                <a:pt x="13" y="13"/>
              </a:lnTo>
              <a:lnTo>
                <a:pt x="12" y="14"/>
              </a:lnTo>
              <a:lnTo>
                <a:pt x="11" y="14"/>
              </a:lnTo>
              <a:lnTo>
                <a:pt x="10" y="14"/>
              </a:lnTo>
              <a:lnTo>
                <a:pt x="9" y="14"/>
              </a:lnTo>
              <a:lnTo>
                <a:pt x="8" y="14"/>
              </a:lnTo>
              <a:lnTo>
                <a:pt x="8" y="15"/>
              </a:lnTo>
              <a:lnTo>
                <a:pt x="8" y="17"/>
              </a:lnTo>
              <a:lnTo>
                <a:pt x="8" y="18"/>
              </a:lnTo>
              <a:lnTo>
                <a:pt x="6" y="18"/>
              </a:lnTo>
              <a:lnTo>
                <a:pt x="5" y="18"/>
              </a:lnTo>
              <a:lnTo>
                <a:pt x="4" y="18"/>
              </a:lnTo>
              <a:lnTo>
                <a:pt x="4" y="16"/>
              </a:lnTo>
              <a:lnTo>
                <a:pt x="3" y="15"/>
              </a:lnTo>
              <a:lnTo>
                <a:pt x="3" y="14"/>
              </a:lnTo>
              <a:lnTo>
                <a:pt x="3" y="13"/>
              </a:lnTo>
              <a:lnTo>
                <a:pt x="2" y="12"/>
              </a:lnTo>
              <a:lnTo>
                <a:pt x="1" y="12"/>
              </a:lnTo>
              <a:lnTo>
                <a:pt x="0" y="13"/>
              </a:lnTo>
              <a:lnTo>
                <a:pt x="0" y="11"/>
              </a:lnTo>
              <a:lnTo>
                <a:pt x="1" y="10"/>
              </a:lnTo>
              <a:lnTo>
                <a:pt x="2" y="9"/>
              </a:lnTo>
              <a:lnTo>
                <a:pt x="2" y="8"/>
              </a:lnTo>
              <a:lnTo>
                <a:pt x="3" y="7"/>
              </a:lnTo>
              <a:lnTo>
                <a:pt x="3" y="6"/>
              </a:lnTo>
              <a:lnTo>
                <a:pt x="2" y="5"/>
              </a:lnTo>
              <a:lnTo>
                <a:pt x="1" y="5"/>
              </a:lnTo>
              <a:lnTo>
                <a:pt x="0" y="5"/>
              </a:lnTo>
              <a:lnTo>
                <a:pt x="0" y="4"/>
              </a:lnTo>
              <a:lnTo>
                <a:pt x="0" y="2"/>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213360</xdr:colOff>
      <xdr:row>11</xdr:row>
      <xdr:rowOff>161925</xdr:rowOff>
    </xdr:from>
    <xdr:to>
      <xdr:col>8</xdr:col>
      <xdr:colOff>467360</xdr:colOff>
      <xdr:row>12</xdr:row>
      <xdr:rowOff>161925</xdr:rowOff>
    </xdr:to>
    <xdr:sp>
      <xdr:nvSpPr>
        <xdr:cNvPr id="2185490" name="Freeform 256"/>
        <xdr:cNvSpPr>
          <a:spLocks noEditPoints="1"/>
        </xdr:cNvSpPr>
      </xdr:nvSpPr>
      <xdr:spPr>
        <a:xfrm>
          <a:off x="5648960" y="1942465"/>
          <a:ext cx="254000" cy="152400"/>
        </a:xfrm>
        <a:custGeom>
          <a:avLst/>
          <a:gdLst>
            <a:gd name="txL" fmla="*/ 0 w 25"/>
            <a:gd name="txT" fmla="*/ 0 h 17"/>
            <a:gd name="txR" fmla="*/ 25 w 25"/>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0"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17">
              <a:moveTo>
                <a:pt x="2" y="1"/>
              </a:moveTo>
              <a:lnTo>
                <a:pt x="3" y="1"/>
              </a:lnTo>
              <a:lnTo>
                <a:pt x="4" y="1"/>
              </a:lnTo>
              <a:lnTo>
                <a:pt x="5" y="2"/>
              </a:lnTo>
              <a:lnTo>
                <a:pt x="6" y="2"/>
              </a:lnTo>
              <a:lnTo>
                <a:pt x="7" y="2"/>
              </a:lnTo>
              <a:lnTo>
                <a:pt x="8" y="2"/>
              </a:lnTo>
              <a:lnTo>
                <a:pt x="9" y="2"/>
              </a:lnTo>
              <a:lnTo>
                <a:pt x="10" y="2"/>
              </a:lnTo>
              <a:lnTo>
                <a:pt x="11" y="1"/>
              </a:lnTo>
              <a:lnTo>
                <a:pt x="12" y="2"/>
              </a:lnTo>
              <a:lnTo>
                <a:pt x="13" y="2"/>
              </a:lnTo>
              <a:lnTo>
                <a:pt x="14" y="2"/>
              </a:lnTo>
              <a:lnTo>
                <a:pt x="15" y="2"/>
              </a:lnTo>
              <a:lnTo>
                <a:pt x="16" y="4"/>
              </a:lnTo>
              <a:lnTo>
                <a:pt x="16" y="5"/>
              </a:lnTo>
              <a:lnTo>
                <a:pt x="16" y="6"/>
              </a:lnTo>
              <a:lnTo>
                <a:pt x="17" y="6"/>
              </a:lnTo>
              <a:lnTo>
                <a:pt x="18" y="6"/>
              </a:lnTo>
              <a:lnTo>
                <a:pt x="19" y="6"/>
              </a:lnTo>
              <a:lnTo>
                <a:pt x="20" y="7"/>
              </a:lnTo>
              <a:lnTo>
                <a:pt x="21" y="7"/>
              </a:lnTo>
              <a:lnTo>
                <a:pt x="20" y="8"/>
              </a:lnTo>
              <a:lnTo>
                <a:pt x="21" y="9"/>
              </a:lnTo>
              <a:lnTo>
                <a:pt x="22" y="10"/>
              </a:lnTo>
              <a:lnTo>
                <a:pt x="23" y="10"/>
              </a:lnTo>
              <a:lnTo>
                <a:pt x="25" y="9"/>
              </a:lnTo>
              <a:lnTo>
                <a:pt x="25" y="10"/>
              </a:lnTo>
              <a:lnTo>
                <a:pt x="25" y="12"/>
              </a:lnTo>
              <a:lnTo>
                <a:pt x="24" y="12"/>
              </a:lnTo>
              <a:lnTo>
                <a:pt x="23" y="12"/>
              </a:lnTo>
              <a:lnTo>
                <a:pt x="21" y="12"/>
              </a:lnTo>
              <a:lnTo>
                <a:pt x="20" y="13"/>
              </a:lnTo>
              <a:lnTo>
                <a:pt x="19" y="13"/>
              </a:lnTo>
              <a:lnTo>
                <a:pt x="18" y="13"/>
              </a:lnTo>
              <a:lnTo>
                <a:pt x="17" y="13"/>
              </a:lnTo>
              <a:lnTo>
                <a:pt x="16" y="13"/>
              </a:lnTo>
              <a:lnTo>
                <a:pt x="14" y="14"/>
              </a:lnTo>
              <a:lnTo>
                <a:pt x="13" y="14"/>
              </a:lnTo>
              <a:lnTo>
                <a:pt x="11" y="14"/>
              </a:lnTo>
              <a:lnTo>
                <a:pt x="10" y="14"/>
              </a:lnTo>
              <a:lnTo>
                <a:pt x="9" y="14"/>
              </a:lnTo>
              <a:lnTo>
                <a:pt x="8" y="15"/>
              </a:lnTo>
              <a:lnTo>
                <a:pt x="7" y="15"/>
              </a:lnTo>
              <a:lnTo>
                <a:pt x="6" y="15"/>
              </a:lnTo>
              <a:lnTo>
                <a:pt x="5" y="15"/>
              </a:lnTo>
              <a:lnTo>
                <a:pt x="5" y="16"/>
              </a:lnTo>
              <a:lnTo>
                <a:pt x="4" y="16"/>
              </a:lnTo>
              <a:lnTo>
                <a:pt x="3" y="16"/>
              </a:lnTo>
              <a:lnTo>
                <a:pt x="1" y="17"/>
              </a:lnTo>
              <a:lnTo>
                <a:pt x="1" y="16"/>
              </a:lnTo>
              <a:lnTo>
                <a:pt x="1" y="15"/>
              </a:lnTo>
              <a:lnTo>
                <a:pt x="1" y="14"/>
              </a:lnTo>
              <a:lnTo>
                <a:pt x="1" y="13"/>
              </a:lnTo>
              <a:lnTo>
                <a:pt x="0" y="12"/>
              </a:lnTo>
              <a:lnTo>
                <a:pt x="0" y="11"/>
              </a:lnTo>
              <a:lnTo>
                <a:pt x="0" y="10"/>
              </a:lnTo>
              <a:lnTo>
                <a:pt x="0" y="9"/>
              </a:lnTo>
              <a:lnTo>
                <a:pt x="1" y="8"/>
              </a:lnTo>
              <a:lnTo>
                <a:pt x="0" y="7"/>
              </a:lnTo>
              <a:lnTo>
                <a:pt x="1" y="6"/>
              </a:lnTo>
              <a:lnTo>
                <a:pt x="1" y="5"/>
              </a:lnTo>
              <a:lnTo>
                <a:pt x="1" y="4"/>
              </a:lnTo>
              <a:lnTo>
                <a:pt x="0" y="3"/>
              </a:lnTo>
              <a:lnTo>
                <a:pt x="0" y="2"/>
              </a:lnTo>
              <a:lnTo>
                <a:pt x="1" y="0"/>
              </a:lnTo>
              <a:lnTo>
                <a:pt x="2" y="1"/>
              </a:lnTo>
              <a:moveTo>
                <a:pt x="7" y="15"/>
              </a:moveTo>
              <a:lnTo>
                <a:pt x="7" y="15"/>
              </a:lnTo>
              <a:moveTo>
                <a:pt x="8" y="15"/>
              </a:moveTo>
              <a:lnTo>
                <a:pt x="8" y="15"/>
              </a:lnTo>
              <a:moveTo>
                <a:pt x="10" y="14"/>
              </a:moveTo>
              <a:lnTo>
                <a:pt x="9" y="14"/>
              </a:lnTo>
              <a:lnTo>
                <a:pt x="10" y="14"/>
              </a:lnTo>
              <a:moveTo>
                <a:pt x="5" y="16"/>
              </a:moveTo>
              <a:lnTo>
                <a:pt x="5" y="16"/>
              </a:lnTo>
              <a:lnTo>
                <a:pt x="4" y="16"/>
              </a:lnTo>
              <a:lnTo>
                <a:pt x="5" y="16"/>
              </a:lnTo>
              <a:moveTo>
                <a:pt x="11" y="14"/>
              </a:moveTo>
              <a:lnTo>
                <a:pt x="11" y="14"/>
              </a:lnTo>
              <a:lnTo>
                <a:pt x="12" y="14"/>
              </a:lnTo>
              <a:lnTo>
                <a:pt x="13" y="14"/>
              </a:lnTo>
              <a:lnTo>
                <a:pt x="14" y="14"/>
              </a:lnTo>
              <a:lnTo>
                <a:pt x="13" y="14"/>
              </a:lnTo>
              <a:lnTo>
                <a:pt x="11" y="14"/>
              </a:lnTo>
              <a:lnTo>
                <a:pt x="10" y="14"/>
              </a:lnTo>
              <a:lnTo>
                <a:pt x="11" y="14"/>
              </a:lnTo>
              <a:moveTo>
                <a:pt x="17" y="13"/>
              </a:moveTo>
              <a:lnTo>
                <a:pt x="18" y="13"/>
              </a:lnTo>
              <a:lnTo>
                <a:pt x="19" y="13"/>
              </a:lnTo>
              <a:lnTo>
                <a:pt x="18" y="13"/>
              </a:lnTo>
              <a:lnTo>
                <a:pt x="17"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223520</xdr:colOff>
      <xdr:row>12</xdr:row>
      <xdr:rowOff>38100</xdr:rowOff>
    </xdr:from>
    <xdr:to>
      <xdr:col>8</xdr:col>
      <xdr:colOff>629920</xdr:colOff>
      <xdr:row>13</xdr:row>
      <xdr:rowOff>57150</xdr:rowOff>
    </xdr:to>
    <xdr:sp>
      <xdr:nvSpPr>
        <xdr:cNvPr id="2185491" name="Freeform 257"/>
        <xdr:cNvSpPr/>
      </xdr:nvSpPr>
      <xdr:spPr>
        <a:xfrm>
          <a:off x="5659120" y="1980565"/>
          <a:ext cx="406400" cy="171450"/>
        </a:xfrm>
        <a:custGeom>
          <a:avLst/>
          <a:gdLst>
            <a:gd name="txL" fmla="*/ 0 w 40"/>
            <a:gd name="txT" fmla="*/ 0 h 19"/>
            <a:gd name="txR" fmla="*/ 40 w 40"/>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40" h="19">
              <a:moveTo>
                <a:pt x="1" y="13"/>
              </a:moveTo>
              <a:lnTo>
                <a:pt x="1" y="13"/>
              </a:lnTo>
              <a:lnTo>
                <a:pt x="3" y="12"/>
              </a:lnTo>
              <a:lnTo>
                <a:pt x="4" y="12"/>
              </a:lnTo>
              <a:lnTo>
                <a:pt x="5" y="11"/>
              </a:lnTo>
              <a:lnTo>
                <a:pt x="6" y="11"/>
              </a:lnTo>
              <a:lnTo>
                <a:pt x="7" y="11"/>
              </a:lnTo>
              <a:lnTo>
                <a:pt x="8" y="10"/>
              </a:lnTo>
              <a:lnTo>
                <a:pt x="9" y="10"/>
              </a:lnTo>
              <a:lnTo>
                <a:pt x="10" y="10"/>
              </a:lnTo>
              <a:lnTo>
                <a:pt x="11" y="10"/>
              </a:lnTo>
              <a:lnTo>
                <a:pt x="12" y="10"/>
              </a:lnTo>
              <a:lnTo>
                <a:pt x="13" y="10"/>
              </a:lnTo>
              <a:lnTo>
                <a:pt x="15" y="9"/>
              </a:lnTo>
              <a:lnTo>
                <a:pt x="16" y="9"/>
              </a:lnTo>
              <a:lnTo>
                <a:pt x="17" y="9"/>
              </a:lnTo>
              <a:lnTo>
                <a:pt x="18" y="9"/>
              </a:lnTo>
              <a:lnTo>
                <a:pt x="19" y="9"/>
              </a:lnTo>
              <a:lnTo>
                <a:pt x="20" y="8"/>
              </a:lnTo>
              <a:lnTo>
                <a:pt x="22" y="8"/>
              </a:lnTo>
              <a:lnTo>
                <a:pt x="23" y="8"/>
              </a:lnTo>
              <a:lnTo>
                <a:pt x="24" y="8"/>
              </a:lnTo>
              <a:lnTo>
                <a:pt x="25" y="7"/>
              </a:lnTo>
              <a:lnTo>
                <a:pt x="26" y="7"/>
              </a:lnTo>
              <a:lnTo>
                <a:pt x="28" y="7"/>
              </a:lnTo>
              <a:lnTo>
                <a:pt x="29" y="7"/>
              </a:lnTo>
              <a:lnTo>
                <a:pt x="30" y="6"/>
              </a:lnTo>
              <a:lnTo>
                <a:pt x="31" y="6"/>
              </a:lnTo>
              <a:lnTo>
                <a:pt x="32" y="6"/>
              </a:lnTo>
              <a:lnTo>
                <a:pt x="33" y="5"/>
              </a:lnTo>
              <a:lnTo>
                <a:pt x="34" y="5"/>
              </a:lnTo>
              <a:lnTo>
                <a:pt x="35" y="4"/>
              </a:lnTo>
              <a:lnTo>
                <a:pt x="36" y="4"/>
              </a:lnTo>
              <a:lnTo>
                <a:pt x="37" y="3"/>
              </a:lnTo>
              <a:lnTo>
                <a:pt x="38" y="2"/>
              </a:lnTo>
              <a:lnTo>
                <a:pt x="39" y="1"/>
              </a:lnTo>
              <a:lnTo>
                <a:pt x="40" y="0"/>
              </a:lnTo>
              <a:lnTo>
                <a:pt x="40" y="1"/>
              </a:lnTo>
              <a:lnTo>
                <a:pt x="40" y="2"/>
              </a:lnTo>
              <a:lnTo>
                <a:pt x="40" y="3"/>
              </a:lnTo>
              <a:lnTo>
                <a:pt x="40" y="5"/>
              </a:lnTo>
              <a:lnTo>
                <a:pt x="39" y="6"/>
              </a:lnTo>
              <a:lnTo>
                <a:pt x="38" y="7"/>
              </a:lnTo>
              <a:lnTo>
                <a:pt x="38" y="8"/>
              </a:lnTo>
              <a:lnTo>
                <a:pt x="38" y="9"/>
              </a:lnTo>
              <a:lnTo>
                <a:pt x="39" y="11"/>
              </a:lnTo>
              <a:lnTo>
                <a:pt x="37" y="12"/>
              </a:lnTo>
              <a:lnTo>
                <a:pt x="36" y="12"/>
              </a:lnTo>
              <a:lnTo>
                <a:pt x="35" y="13"/>
              </a:lnTo>
              <a:lnTo>
                <a:pt x="34" y="13"/>
              </a:lnTo>
              <a:lnTo>
                <a:pt x="33" y="14"/>
              </a:lnTo>
              <a:lnTo>
                <a:pt x="32" y="14"/>
              </a:lnTo>
              <a:lnTo>
                <a:pt x="31" y="14"/>
              </a:lnTo>
              <a:lnTo>
                <a:pt x="30" y="14"/>
              </a:lnTo>
              <a:lnTo>
                <a:pt x="29" y="15"/>
              </a:lnTo>
              <a:lnTo>
                <a:pt x="28" y="15"/>
              </a:lnTo>
              <a:lnTo>
                <a:pt x="27" y="15"/>
              </a:lnTo>
              <a:lnTo>
                <a:pt x="26" y="15"/>
              </a:lnTo>
              <a:lnTo>
                <a:pt x="25" y="15"/>
              </a:lnTo>
              <a:lnTo>
                <a:pt x="24" y="16"/>
              </a:lnTo>
              <a:lnTo>
                <a:pt x="23" y="16"/>
              </a:lnTo>
              <a:lnTo>
                <a:pt x="22" y="16"/>
              </a:lnTo>
              <a:lnTo>
                <a:pt x="20" y="15"/>
              </a:lnTo>
              <a:lnTo>
                <a:pt x="19" y="15"/>
              </a:lnTo>
              <a:lnTo>
                <a:pt x="18" y="15"/>
              </a:lnTo>
              <a:lnTo>
                <a:pt x="17" y="15"/>
              </a:lnTo>
              <a:lnTo>
                <a:pt x="16" y="16"/>
              </a:lnTo>
              <a:lnTo>
                <a:pt x="15" y="16"/>
              </a:lnTo>
              <a:lnTo>
                <a:pt x="14" y="16"/>
              </a:lnTo>
              <a:lnTo>
                <a:pt x="13" y="17"/>
              </a:lnTo>
              <a:lnTo>
                <a:pt x="12" y="17"/>
              </a:lnTo>
              <a:lnTo>
                <a:pt x="11" y="17"/>
              </a:lnTo>
              <a:lnTo>
                <a:pt x="10" y="17"/>
              </a:lnTo>
              <a:lnTo>
                <a:pt x="9" y="18"/>
              </a:lnTo>
              <a:lnTo>
                <a:pt x="8" y="18"/>
              </a:lnTo>
              <a:lnTo>
                <a:pt x="6" y="18"/>
              </a:lnTo>
              <a:lnTo>
                <a:pt x="5" y="18"/>
              </a:lnTo>
              <a:lnTo>
                <a:pt x="5" y="19"/>
              </a:lnTo>
              <a:lnTo>
                <a:pt x="3" y="19"/>
              </a:lnTo>
              <a:lnTo>
                <a:pt x="2" y="18"/>
              </a:lnTo>
              <a:lnTo>
                <a:pt x="1" y="19"/>
              </a:lnTo>
              <a:lnTo>
                <a:pt x="1" y="18"/>
              </a:lnTo>
              <a:lnTo>
                <a:pt x="0" y="17"/>
              </a:lnTo>
              <a:lnTo>
                <a:pt x="0" y="16"/>
              </a:lnTo>
              <a:lnTo>
                <a:pt x="0" y="15"/>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10160</xdr:colOff>
      <xdr:row>12</xdr:row>
      <xdr:rowOff>66675</xdr:rowOff>
    </xdr:from>
    <xdr:to>
      <xdr:col>8</xdr:col>
      <xdr:colOff>162560</xdr:colOff>
      <xdr:row>14</xdr:row>
      <xdr:rowOff>19050</xdr:rowOff>
    </xdr:to>
    <xdr:sp>
      <xdr:nvSpPr>
        <xdr:cNvPr id="2185492" name="Freeform 258"/>
        <xdr:cNvSpPr/>
      </xdr:nvSpPr>
      <xdr:spPr>
        <a:xfrm>
          <a:off x="5445760" y="2009140"/>
          <a:ext cx="152400" cy="257175"/>
        </a:xfrm>
        <a:custGeom>
          <a:avLst/>
          <a:gdLst>
            <a:gd name="txL" fmla="*/ 0 w 15"/>
            <a:gd name="txT" fmla="*/ 0 h 29"/>
            <a:gd name="txR" fmla="*/ 15 w 15"/>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5" h="29">
              <a:moveTo>
                <a:pt x="1" y="14"/>
              </a:moveTo>
              <a:lnTo>
                <a:pt x="1" y="14"/>
              </a:lnTo>
              <a:lnTo>
                <a:pt x="2" y="14"/>
              </a:lnTo>
              <a:lnTo>
                <a:pt x="3" y="13"/>
              </a:lnTo>
              <a:lnTo>
                <a:pt x="4" y="12"/>
              </a:lnTo>
              <a:lnTo>
                <a:pt x="5" y="11"/>
              </a:lnTo>
              <a:lnTo>
                <a:pt x="4" y="10"/>
              </a:lnTo>
              <a:lnTo>
                <a:pt x="4" y="9"/>
              </a:lnTo>
              <a:lnTo>
                <a:pt x="3" y="8"/>
              </a:lnTo>
              <a:lnTo>
                <a:pt x="3" y="7"/>
              </a:lnTo>
              <a:lnTo>
                <a:pt x="2" y="5"/>
              </a:lnTo>
              <a:lnTo>
                <a:pt x="3" y="4"/>
              </a:lnTo>
              <a:lnTo>
                <a:pt x="4" y="4"/>
              </a:lnTo>
              <a:lnTo>
                <a:pt x="5" y="4"/>
              </a:lnTo>
              <a:lnTo>
                <a:pt x="6" y="3"/>
              </a:lnTo>
              <a:lnTo>
                <a:pt x="7" y="2"/>
              </a:lnTo>
              <a:lnTo>
                <a:pt x="8" y="2"/>
              </a:lnTo>
              <a:lnTo>
                <a:pt x="8" y="1"/>
              </a:lnTo>
              <a:lnTo>
                <a:pt x="9" y="1"/>
              </a:lnTo>
              <a:lnTo>
                <a:pt x="10" y="0"/>
              </a:lnTo>
              <a:lnTo>
                <a:pt x="10" y="1"/>
              </a:lnTo>
              <a:lnTo>
                <a:pt x="11" y="2"/>
              </a:lnTo>
              <a:lnTo>
                <a:pt x="12" y="3"/>
              </a:lnTo>
              <a:lnTo>
                <a:pt x="12" y="4"/>
              </a:lnTo>
              <a:lnTo>
                <a:pt x="13" y="5"/>
              </a:lnTo>
              <a:lnTo>
                <a:pt x="13" y="6"/>
              </a:lnTo>
              <a:lnTo>
                <a:pt x="14" y="7"/>
              </a:lnTo>
              <a:lnTo>
                <a:pt x="14" y="8"/>
              </a:lnTo>
              <a:lnTo>
                <a:pt x="14" y="9"/>
              </a:lnTo>
              <a:lnTo>
                <a:pt x="14" y="11"/>
              </a:lnTo>
              <a:lnTo>
                <a:pt x="15" y="12"/>
              </a:lnTo>
              <a:lnTo>
                <a:pt x="15" y="13"/>
              </a:lnTo>
              <a:lnTo>
                <a:pt x="15" y="14"/>
              </a:lnTo>
              <a:lnTo>
                <a:pt x="15" y="15"/>
              </a:lnTo>
              <a:lnTo>
                <a:pt x="15" y="16"/>
              </a:lnTo>
              <a:lnTo>
                <a:pt x="15" y="17"/>
              </a:lnTo>
              <a:lnTo>
                <a:pt x="14" y="19"/>
              </a:lnTo>
              <a:lnTo>
                <a:pt x="14" y="21"/>
              </a:lnTo>
              <a:lnTo>
                <a:pt x="14" y="23"/>
              </a:lnTo>
              <a:lnTo>
                <a:pt x="14" y="24"/>
              </a:lnTo>
              <a:lnTo>
                <a:pt x="14" y="25"/>
              </a:lnTo>
              <a:lnTo>
                <a:pt x="14" y="26"/>
              </a:lnTo>
              <a:lnTo>
                <a:pt x="14" y="28"/>
              </a:lnTo>
              <a:lnTo>
                <a:pt x="14" y="29"/>
              </a:lnTo>
              <a:lnTo>
                <a:pt x="13" y="29"/>
              </a:lnTo>
              <a:lnTo>
                <a:pt x="12" y="28"/>
              </a:lnTo>
              <a:lnTo>
                <a:pt x="12" y="27"/>
              </a:lnTo>
              <a:lnTo>
                <a:pt x="11" y="26"/>
              </a:lnTo>
              <a:lnTo>
                <a:pt x="10" y="25"/>
              </a:lnTo>
              <a:lnTo>
                <a:pt x="9" y="25"/>
              </a:lnTo>
              <a:lnTo>
                <a:pt x="8" y="24"/>
              </a:lnTo>
              <a:lnTo>
                <a:pt x="7" y="23"/>
              </a:lnTo>
              <a:lnTo>
                <a:pt x="6" y="23"/>
              </a:lnTo>
              <a:lnTo>
                <a:pt x="5" y="22"/>
              </a:lnTo>
              <a:lnTo>
                <a:pt x="5" y="21"/>
              </a:lnTo>
              <a:lnTo>
                <a:pt x="4" y="20"/>
              </a:lnTo>
              <a:lnTo>
                <a:pt x="4" y="19"/>
              </a:lnTo>
              <a:lnTo>
                <a:pt x="4" y="18"/>
              </a:lnTo>
              <a:lnTo>
                <a:pt x="3" y="17"/>
              </a:lnTo>
              <a:lnTo>
                <a:pt x="2" y="16"/>
              </a:lnTo>
              <a:lnTo>
                <a:pt x="1" y="15"/>
              </a:lnTo>
              <a:lnTo>
                <a:pt x="0" y="15"/>
              </a:lnTo>
              <a:lnTo>
                <a:pt x="1"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325120</xdr:colOff>
      <xdr:row>11</xdr:row>
      <xdr:rowOff>123825</xdr:rowOff>
    </xdr:from>
    <xdr:to>
      <xdr:col>8</xdr:col>
      <xdr:colOff>629920</xdr:colOff>
      <xdr:row>12</xdr:row>
      <xdr:rowOff>114300</xdr:rowOff>
    </xdr:to>
    <xdr:sp>
      <xdr:nvSpPr>
        <xdr:cNvPr id="2185493" name="Freeform 259"/>
        <xdr:cNvSpPr/>
      </xdr:nvSpPr>
      <xdr:spPr>
        <a:xfrm>
          <a:off x="5760720" y="1913890"/>
          <a:ext cx="304800" cy="142875"/>
        </a:xfrm>
        <a:custGeom>
          <a:avLst/>
          <a:gdLst>
            <a:gd name="txL" fmla="*/ 0 w 30"/>
            <a:gd name="txT" fmla="*/ 0 h 16"/>
            <a:gd name="txR" fmla="*/ 30 w 30"/>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0" h="16">
              <a:moveTo>
                <a:pt x="1" y="5"/>
              </a:moveTo>
              <a:lnTo>
                <a:pt x="2" y="5"/>
              </a:lnTo>
              <a:lnTo>
                <a:pt x="3" y="4"/>
              </a:lnTo>
              <a:lnTo>
                <a:pt x="4" y="3"/>
              </a:lnTo>
              <a:lnTo>
                <a:pt x="5" y="2"/>
              </a:lnTo>
              <a:lnTo>
                <a:pt x="6" y="2"/>
              </a:lnTo>
              <a:lnTo>
                <a:pt x="7" y="2"/>
              </a:lnTo>
              <a:lnTo>
                <a:pt x="8" y="1"/>
              </a:lnTo>
              <a:lnTo>
                <a:pt x="9" y="1"/>
              </a:lnTo>
              <a:lnTo>
                <a:pt x="10" y="1"/>
              </a:lnTo>
              <a:lnTo>
                <a:pt x="11" y="0"/>
              </a:lnTo>
              <a:lnTo>
                <a:pt x="12" y="0"/>
              </a:lnTo>
              <a:lnTo>
                <a:pt x="13" y="0"/>
              </a:lnTo>
              <a:lnTo>
                <a:pt x="14" y="0"/>
              </a:lnTo>
              <a:lnTo>
                <a:pt x="15" y="1"/>
              </a:lnTo>
              <a:lnTo>
                <a:pt x="16" y="1"/>
              </a:lnTo>
              <a:lnTo>
                <a:pt x="17" y="1"/>
              </a:lnTo>
              <a:lnTo>
                <a:pt x="19" y="1"/>
              </a:lnTo>
              <a:lnTo>
                <a:pt x="20" y="1"/>
              </a:lnTo>
              <a:lnTo>
                <a:pt x="21" y="1"/>
              </a:lnTo>
              <a:lnTo>
                <a:pt x="22" y="1"/>
              </a:lnTo>
              <a:lnTo>
                <a:pt x="23" y="0"/>
              </a:lnTo>
              <a:lnTo>
                <a:pt x="25" y="0"/>
              </a:lnTo>
              <a:lnTo>
                <a:pt x="26" y="0"/>
              </a:lnTo>
              <a:lnTo>
                <a:pt x="26" y="1"/>
              </a:lnTo>
              <a:lnTo>
                <a:pt x="27" y="2"/>
              </a:lnTo>
              <a:lnTo>
                <a:pt x="28" y="2"/>
              </a:lnTo>
              <a:lnTo>
                <a:pt x="29" y="2"/>
              </a:lnTo>
              <a:lnTo>
                <a:pt x="30" y="3"/>
              </a:lnTo>
              <a:lnTo>
                <a:pt x="30" y="4"/>
              </a:lnTo>
              <a:lnTo>
                <a:pt x="30" y="5"/>
              </a:lnTo>
              <a:lnTo>
                <a:pt x="30" y="7"/>
              </a:lnTo>
              <a:lnTo>
                <a:pt x="30" y="8"/>
              </a:lnTo>
              <a:lnTo>
                <a:pt x="29" y="9"/>
              </a:lnTo>
              <a:lnTo>
                <a:pt x="28" y="10"/>
              </a:lnTo>
              <a:lnTo>
                <a:pt x="27" y="11"/>
              </a:lnTo>
              <a:lnTo>
                <a:pt x="26" y="12"/>
              </a:lnTo>
              <a:lnTo>
                <a:pt x="25" y="12"/>
              </a:lnTo>
              <a:lnTo>
                <a:pt x="24" y="13"/>
              </a:lnTo>
              <a:lnTo>
                <a:pt x="23" y="13"/>
              </a:lnTo>
              <a:lnTo>
                <a:pt x="22" y="14"/>
              </a:lnTo>
              <a:lnTo>
                <a:pt x="21" y="14"/>
              </a:lnTo>
              <a:lnTo>
                <a:pt x="20" y="14"/>
              </a:lnTo>
              <a:lnTo>
                <a:pt x="19" y="15"/>
              </a:lnTo>
              <a:lnTo>
                <a:pt x="18" y="15"/>
              </a:lnTo>
              <a:lnTo>
                <a:pt x="16" y="15"/>
              </a:lnTo>
              <a:lnTo>
                <a:pt x="15" y="15"/>
              </a:lnTo>
              <a:lnTo>
                <a:pt x="14" y="16"/>
              </a:lnTo>
              <a:lnTo>
                <a:pt x="14" y="14"/>
              </a:lnTo>
              <a:lnTo>
                <a:pt x="14" y="13"/>
              </a:lnTo>
              <a:lnTo>
                <a:pt x="12" y="14"/>
              </a:lnTo>
              <a:lnTo>
                <a:pt x="11" y="14"/>
              </a:lnTo>
              <a:lnTo>
                <a:pt x="10" y="13"/>
              </a:lnTo>
              <a:lnTo>
                <a:pt x="9" y="12"/>
              </a:lnTo>
              <a:lnTo>
                <a:pt x="10" y="11"/>
              </a:lnTo>
              <a:lnTo>
                <a:pt x="9" y="11"/>
              </a:lnTo>
              <a:lnTo>
                <a:pt x="8" y="10"/>
              </a:lnTo>
              <a:lnTo>
                <a:pt x="7" y="10"/>
              </a:lnTo>
              <a:lnTo>
                <a:pt x="6" y="10"/>
              </a:lnTo>
              <a:lnTo>
                <a:pt x="5" y="10"/>
              </a:lnTo>
              <a:lnTo>
                <a:pt x="5" y="9"/>
              </a:lnTo>
              <a:lnTo>
                <a:pt x="5" y="8"/>
              </a:lnTo>
              <a:lnTo>
                <a:pt x="4" y="6"/>
              </a:lnTo>
              <a:lnTo>
                <a:pt x="3" y="6"/>
              </a:lnTo>
              <a:lnTo>
                <a:pt x="2" y="6"/>
              </a:lnTo>
              <a:lnTo>
                <a:pt x="1" y="6"/>
              </a:lnTo>
              <a:lnTo>
                <a:pt x="0" y="5"/>
              </a:lnTo>
              <a:lnTo>
                <a:pt x="1"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518160</xdr:colOff>
      <xdr:row>10</xdr:row>
      <xdr:rowOff>85725</xdr:rowOff>
    </xdr:from>
    <xdr:to>
      <xdr:col>9</xdr:col>
      <xdr:colOff>91440</xdr:colOff>
      <xdr:row>12</xdr:row>
      <xdr:rowOff>85725</xdr:rowOff>
    </xdr:to>
    <xdr:sp>
      <xdr:nvSpPr>
        <xdr:cNvPr id="2185494" name="Freeform 260"/>
        <xdr:cNvSpPr>
          <a:spLocks noEditPoints="1"/>
        </xdr:cNvSpPr>
      </xdr:nvSpPr>
      <xdr:spPr>
        <a:xfrm>
          <a:off x="5953760" y="1723390"/>
          <a:ext cx="223520" cy="304800"/>
        </a:xfrm>
        <a:custGeom>
          <a:avLst/>
          <a:gdLst>
            <a:gd name="txL" fmla="*/ 0 w 22"/>
            <a:gd name="txT" fmla="*/ 0 h 35"/>
            <a:gd name="txR" fmla="*/ 22 w 22"/>
            <a:gd name="txB" fmla="*/ 35 h 35"/>
          </a:gdLst>
          <a:ahLst/>
          <a:cxnLst>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22" h="35">
              <a:moveTo>
                <a:pt x="0" y="22"/>
              </a:moveTo>
              <a:lnTo>
                <a:pt x="0" y="21"/>
              </a:lnTo>
              <a:lnTo>
                <a:pt x="0" y="20"/>
              </a:lnTo>
              <a:lnTo>
                <a:pt x="0" y="19"/>
              </a:lnTo>
              <a:lnTo>
                <a:pt x="0" y="18"/>
              </a:lnTo>
              <a:lnTo>
                <a:pt x="0" y="17"/>
              </a:lnTo>
              <a:lnTo>
                <a:pt x="0" y="16"/>
              </a:lnTo>
              <a:lnTo>
                <a:pt x="1" y="14"/>
              </a:lnTo>
              <a:lnTo>
                <a:pt x="1" y="13"/>
              </a:lnTo>
              <a:lnTo>
                <a:pt x="1" y="12"/>
              </a:lnTo>
              <a:lnTo>
                <a:pt x="1" y="11"/>
              </a:lnTo>
              <a:lnTo>
                <a:pt x="2" y="10"/>
              </a:lnTo>
              <a:lnTo>
                <a:pt x="2" y="9"/>
              </a:lnTo>
              <a:lnTo>
                <a:pt x="2" y="8"/>
              </a:lnTo>
              <a:lnTo>
                <a:pt x="2" y="7"/>
              </a:lnTo>
              <a:lnTo>
                <a:pt x="2" y="6"/>
              </a:lnTo>
              <a:lnTo>
                <a:pt x="2" y="4"/>
              </a:lnTo>
              <a:lnTo>
                <a:pt x="2" y="3"/>
              </a:lnTo>
              <a:lnTo>
                <a:pt x="3" y="3"/>
              </a:lnTo>
              <a:lnTo>
                <a:pt x="4" y="3"/>
              </a:lnTo>
              <a:lnTo>
                <a:pt x="5" y="3"/>
              </a:lnTo>
              <a:lnTo>
                <a:pt x="6" y="3"/>
              </a:lnTo>
              <a:lnTo>
                <a:pt x="7" y="2"/>
              </a:lnTo>
              <a:lnTo>
                <a:pt x="7" y="3"/>
              </a:lnTo>
              <a:lnTo>
                <a:pt x="8" y="5"/>
              </a:lnTo>
              <a:lnTo>
                <a:pt x="8" y="6"/>
              </a:lnTo>
              <a:lnTo>
                <a:pt x="9" y="6"/>
              </a:lnTo>
              <a:lnTo>
                <a:pt x="10" y="5"/>
              </a:lnTo>
              <a:lnTo>
                <a:pt x="11" y="5"/>
              </a:lnTo>
              <a:lnTo>
                <a:pt x="12" y="5"/>
              </a:lnTo>
              <a:lnTo>
                <a:pt x="13" y="4"/>
              </a:lnTo>
              <a:lnTo>
                <a:pt x="14" y="4"/>
              </a:lnTo>
              <a:lnTo>
                <a:pt x="14" y="3"/>
              </a:lnTo>
              <a:lnTo>
                <a:pt x="14" y="2"/>
              </a:lnTo>
              <a:lnTo>
                <a:pt x="15" y="1"/>
              </a:lnTo>
              <a:lnTo>
                <a:pt x="16" y="0"/>
              </a:lnTo>
              <a:lnTo>
                <a:pt x="17" y="0"/>
              </a:lnTo>
              <a:lnTo>
                <a:pt x="18" y="1"/>
              </a:lnTo>
              <a:lnTo>
                <a:pt x="19" y="1"/>
              </a:lnTo>
              <a:lnTo>
                <a:pt x="20" y="1"/>
              </a:lnTo>
              <a:lnTo>
                <a:pt x="21" y="1"/>
              </a:lnTo>
              <a:lnTo>
                <a:pt x="22" y="2"/>
              </a:lnTo>
              <a:lnTo>
                <a:pt x="21" y="4"/>
              </a:lnTo>
              <a:lnTo>
                <a:pt x="21" y="5"/>
              </a:lnTo>
              <a:lnTo>
                <a:pt x="20" y="6"/>
              </a:lnTo>
              <a:lnTo>
                <a:pt x="20" y="7"/>
              </a:lnTo>
              <a:lnTo>
                <a:pt x="20" y="8"/>
              </a:lnTo>
              <a:lnTo>
                <a:pt x="20" y="9"/>
              </a:lnTo>
              <a:lnTo>
                <a:pt x="20" y="11"/>
              </a:lnTo>
              <a:lnTo>
                <a:pt x="20" y="12"/>
              </a:lnTo>
              <a:lnTo>
                <a:pt x="19" y="13"/>
              </a:lnTo>
              <a:lnTo>
                <a:pt x="19" y="14"/>
              </a:lnTo>
              <a:lnTo>
                <a:pt x="18" y="15"/>
              </a:lnTo>
              <a:lnTo>
                <a:pt x="18" y="16"/>
              </a:lnTo>
              <a:lnTo>
                <a:pt x="18" y="18"/>
              </a:lnTo>
              <a:lnTo>
                <a:pt x="17" y="19"/>
              </a:lnTo>
              <a:lnTo>
                <a:pt x="17" y="20"/>
              </a:lnTo>
              <a:lnTo>
                <a:pt x="18" y="22"/>
              </a:lnTo>
              <a:lnTo>
                <a:pt x="18" y="23"/>
              </a:lnTo>
              <a:lnTo>
                <a:pt x="19" y="24"/>
              </a:lnTo>
              <a:lnTo>
                <a:pt x="19" y="25"/>
              </a:lnTo>
              <a:lnTo>
                <a:pt x="18" y="25"/>
              </a:lnTo>
              <a:lnTo>
                <a:pt x="17" y="27"/>
              </a:lnTo>
              <a:lnTo>
                <a:pt x="16" y="28"/>
              </a:lnTo>
              <a:lnTo>
                <a:pt x="16" y="29"/>
              </a:lnTo>
              <a:lnTo>
                <a:pt x="15" y="30"/>
              </a:lnTo>
              <a:lnTo>
                <a:pt x="15" y="31"/>
              </a:lnTo>
              <a:lnTo>
                <a:pt x="14" y="32"/>
              </a:lnTo>
              <a:lnTo>
                <a:pt x="13" y="32"/>
              </a:lnTo>
              <a:lnTo>
                <a:pt x="13" y="33"/>
              </a:lnTo>
              <a:lnTo>
                <a:pt x="12" y="34"/>
              </a:lnTo>
              <a:lnTo>
                <a:pt x="11" y="35"/>
              </a:lnTo>
              <a:lnTo>
                <a:pt x="11" y="33"/>
              </a:lnTo>
              <a:lnTo>
                <a:pt x="11" y="32"/>
              </a:lnTo>
              <a:lnTo>
                <a:pt x="11" y="31"/>
              </a:lnTo>
              <a:lnTo>
                <a:pt x="11" y="30"/>
              </a:lnTo>
              <a:lnTo>
                <a:pt x="11" y="29"/>
              </a:lnTo>
              <a:lnTo>
                <a:pt x="11" y="27"/>
              </a:lnTo>
              <a:lnTo>
                <a:pt x="11" y="26"/>
              </a:lnTo>
              <a:lnTo>
                <a:pt x="11" y="25"/>
              </a:lnTo>
              <a:lnTo>
                <a:pt x="10" y="24"/>
              </a:lnTo>
              <a:lnTo>
                <a:pt x="9" y="24"/>
              </a:lnTo>
              <a:lnTo>
                <a:pt x="8" y="24"/>
              </a:lnTo>
              <a:lnTo>
                <a:pt x="7" y="23"/>
              </a:lnTo>
              <a:lnTo>
                <a:pt x="7" y="22"/>
              </a:lnTo>
              <a:lnTo>
                <a:pt x="6" y="22"/>
              </a:lnTo>
              <a:lnTo>
                <a:pt x="4" y="22"/>
              </a:lnTo>
              <a:lnTo>
                <a:pt x="3" y="23"/>
              </a:lnTo>
              <a:lnTo>
                <a:pt x="2" y="23"/>
              </a:lnTo>
              <a:lnTo>
                <a:pt x="1" y="23"/>
              </a:lnTo>
              <a:lnTo>
                <a:pt x="0" y="23"/>
              </a:lnTo>
              <a:lnTo>
                <a:pt x="0" y="22"/>
              </a:lnTo>
              <a:moveTo>
                <a:pt x="0" y="18"/>
              </a:moveTo>
              <a:lnTo>
                <a:pt x="0" y="18"/>
              </a:lnTo>
              <a:lnTo>
                <a:pt x="0" y="16"/>
              </a:lnTo>
              <a:lnTo>
                <a:pt x="0" y="17"/>
              </a:lnTo>
              <a:lnTo>
                <a:pt x="0" y="18"/>
              </a:lnTo>
              <a:lnTo>
                <a:pt x="0" y="19"/>
              </a:lnTo>
              <a:lnTo>
                <a:pt x="0" y="1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172720</xdr:colOff>
      <xdr:row>10</xdr:row>
      <xdr:rowOff>161925</xdr:rowOff>
    </xdr:from>
    <xdr:to>
      <xdr:col>8</xdr:col>
      <xdr:colOff>426720</xdr:colOff>
      <xdr:row>12</xdr:row>
      <xdr:rowOff>19050</xdr:rowOff>
    </xdr:to>
    <xdr:sp>
      <xdr:nvSpPr>
        <xdr:cNvPr id="2185495" name="Freeform 261"/>
        <xdr:cNvSpPr/>
      </xdr:nvSpPr>
      <xdr:spPr>
        <a:xfrm>
          <a:off x="5608320" y="1790065"/>
          <a:ext cx="254000" cy="171450"/>
        </a:xfrm>
        <a:custGeom>
          <a:avLst/>
          <a:gdLst>
            <a:gd name="txL" fmla="*/ 0 w 25"/>
            <a:gd name="txT" fmla="*/ 0 h 20"/>
            <a:gd name="txR" fmla="*/ 25 w 25"/>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5" h="20">
              <a:moveTo>
                <a:pt x="0" y="13"/>
              </a:moveTo>
              <a:lnTo>
                <a:pt x="1" y="12"/>
              </a:lnTo>
              <a:lnTo>
                <a:pt x="2" y="11"/>
              </a:lnTo>
              <a:lnTo>
                <a:pt x="3" y="10"/>
              </a:lnTo>
              <a:lnTo>
                <a:pt x="4" y="9"/>
              </a:lnTo>
              <a:lnTo>
                <a:pt x="5" y="8"/>
              </a:lnTo>
              <a:lnTo>
                <a:pt x="6" y="7"/>
              </a:lnTo>
              <a:lnTo>
                <a:pt x="7" y="6"/>
              </a:lnTo>
              <a:lnTo>
                <a:pt x="8" y="5"/>
              </a:lnTo>
              <a:lnTo>
                <a:pt x="8" y="4"/>
              </a:lnTo>
              <a:lnTo>
                <a:pt x="9" y="3"/>
              </a:lnTo>
              <a:lnTo>
                <a:pt x="9" y="2"/>
              </a:lnTo>
              <a:lnTo>
                <a:pt x="10" y="1"/>
              </a:lnTo>
              <a:lnTo>
                <a:pt x="10" y="0"/>
              </a:lnTo>
              <a:lnTo>
                <a:pt x="11" y="0"/>
              </a:lnTo>
              <a:lnTo>
                <a:pt x="13" y="0"/>
              </a:lnTo>
              <a:lnTo>
                <a:pt x="14" y="0"/>
              </a:lnTo>
              <a:lnTo>
                <a:pt x="16" y="0"/>
              </a:lnTo>
              <a:lnTo>
                <a:pt x="17" y="0"/>
              </a:lnTo>
              <a:lnTo>
                <a:pt x="18" y="0"/>
              </a:lnTo>
              <a:lnTo>
                <a:pt x="19" y="0"/>
              </a:lnTo>
              <a:lnTo>
                <a:pt x="20" y="0"/>
              </a:lnTo>
              <a:lnTo>
                <a:pt x="21" y="0"/>
              </a:lnTo>
              <a:lnTo>
                <a:pt x="22" y="0"/>
              </a:lnTo>
              <a:lnTo>
                <a:pt x="23" y="0"/>
              </a:lnTo>
              <a:lnTo>
                <a:pt x="24" y="0"/>
              </a:lnTo>
              <a:lnTo>
                <a:pt x="24" y="1"/>
              </a:lnTo>
              <a:lnTo>
                <a:pt x="25" y="2"/>
              </a:lnTo>
              <a:lnTo>
                <a:pt x="25" y="3"/>
              </a:lnTo>
              <a:lnTo>
                <a:pt x="25" y="5"/>
              </a:lnTo>
              <a:lnTo>
                <a:pt x="25" y="6"/>
              </a:lnTo>
              <a:lnTo>
                <a:pt x="24" y="7"/>
              </a:lnTo>
              <a:lnTo>
                <a:pt x="23" y="7"/>
              </a:lnTo>
              <a:lnTo>
                <a:pt x="22" y="8"/>
              </a:lnTo>
              <a:lnTo>
                <a:pt x="21" y="8"/>
              </a:lnTo>
              <a:lnTo>
                <a:pt x="20" y="9"/>
              </a:lnTo>
              <a:lnTo>
                <a:pt x="20" y="10"/>
              </a:lnTo>
              <a:lnTo>
                <a:pt x="19" y="9"/>
              </a:lnTo>
              <a:lnTo>
                <a:pt x="18" y="10"/>
              </a:lnTo>
              <a:lnTo>
                <a:pt x="19" y="11"/>
              </a:lnTo>
              <a:lnTo>
                <a:pt x="19" y="12"/>
              </a:lnTo>
              <a:lnTo>
                <a:pt x="18" y="13"/>
              </a:lnTo>
              <a:lnTo>
                <a:pt x="19" y="14"/>
              </a:lnTo>
              <a:lnTo>
                <a:pt x="19" y="15"/>
              </a:lnTo>
              <a:lnTo>
                <a:pt x="20" y="16"/>
              </a:lnTo>
              <a:lnTo>
                <a:pt x="19" y="17"/>
              </a:lnTo>
              <a:lnTo>
                <a:pt x="18" y="18"/>
              </a:lnTo>
              <a:lnTo>
                <a:pt x="17" y="19"/>
              </a:lnTo>
              <a:lnTo>
                <a:pt x="15" y="19"/>
              </a:lnTo>
              <a:lnTo>
                <a:pt x="14" y="20"/>
              </a:lnTo>
              <a:lnTo>
                <a:pt x="13" y="20"/>
              </a:lnTo>
              <a:lnTo>
                <a:pt x="12" y="20"/>
              </a:lnTo>
              <a:lnTo>
                <a:pt x="11" y="20"/>
              </a:lnTo>
              <a:lnTo>
                <a:pt x="10" y="20"/>
              </a:lnTo>
              <a:lnTo>
                <a:pt x="9" y="20"/>
              </a:lnTo>
              <a:lnTo>
                <a:pt x="8" y="19"/>
              </a:lnTo>
              <a:lnTo>
                <a:pt x="7" y="19"/>
              </a:lnTo>
              <a:lnTo>
                <a:pt x="5" y="18"/>
              </a:lnTo>
              <a:lnTo>
                <a:pt x="4" y="17"/>
              </a:lnTo>
              <a:lnTo>
                <a:pt x="3" y="17"/>
              </a:lnTo>
              <a:lnTo>
                <a:pt x="2" y="16"/>
              </a:lnTo>
              <a:lnTo>
                <a:pt x="1" y="15"/>
              </a:lnTo>
              <a:lnTo>
                <a:pt x="0" y="14"/>
              </a:lnTo>
              <a:lnTo>
                <a:pt x="0" y="1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203200</xdr:colOff>
      <xdr:row>9</xdr:row>
      <xdr:rowOff>152400</xdr:rowOff>
    </xdr:from>
    <xdr:to>
      <xdr:col>8</xdr:col>
      <xdr:colOff>497840</xdr:colOff>
      <xdr:row>10</xdr:row>
      <xdr:rowOff>161925</xdr:rowOff>
    </xdr:to>
    <xdr:sp>
      <xdr:nvSpPr>
        <xdr:cNvPr id="2185496" name="Freeform 262"/>
        <xdr:cNvSpPr/>
      </xdr:nvSpPr>
      <xdr:spPr>
        <a:xfrm>
          <a:off x="5638800" y="1637665"/>
          <a:ext cx="294640" cy="152400"/>
        </a:xfrm>
        <a:custGeom>
          <a:avLst/>
          <a:gdLst>
            <a:gd name="txL" fmla="*/ 0 w 29"/>
            <a:gd name="txT" fmla="*/ 0 h 18"/>
            <a:gd name="txR" fmla="*/ 29 w 29"/>
            <a:gd name="txB" fmla="*/ 18 h 18"/>
          </a:gdLst>
          <a:ahLst/>
          <a:cxnLst>
            <a:cxn ang="0">
              <a:pos x="2147483647" y="2147483647"/>
            </a:cxn>
            <a:cxn ang="0">
              <a:pos x="2147483647" y="0"/>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18">
              <a:moveTo>
                <a:pt x="1" y="1"/>
              </a:moveTo>
              <a:lnTo>
                <a:pt x="2" y="1"/>
              </a:lnTo>
              <a:lnTo>
                <a:pt x="2" y="0"/>
              </a:lnTo>
              <a:lnTo>
                <a:pt x="3" y="0"/>
              </a:lnTo>
              <a:lnTo>
                <a:pt x="4" y="0"/>
              </a:lnTo>
              <a:lnTo>
                <a:pt x="5" y="1"/>
              </a:lnTo>
              <a:lnTo>
                <a:pt x="6" y="0"/>
              </a:lnTo>
              <a:lnTo>
                <a:pt x="7" y="0"/>
              </a:lnTo>
              <a:lnTo>
                <a:pt x="8" y="0"/>
              </a:lnTo>
              <a:lnTo>
                <a:pt x="10" y="0"/>
              </a:lnTo>
              <a:lnTo>
                <a:pt x="12" y="1"/>
              </a:lnTo>
              <a:lnTo>
                <a:pt x="13" y="1"/>
              </a:lnTo>
              <a:lnTo>
                <a:pt x="14" y="1"/>
              </a:lnTo>
              <a:lnTo>
                <a:pt x="15" y="1"/>
              </a:lnTo>
              <a:lnTo>
                <a:pt x="17" y="1"/>
              </a:lnTo>
              <a:lnTo>
                <a:pt x="18" y="1"/>
              </a:lnTo>
              <a:lnTo>
                <a:pt x="19" y="1"/>
              </a:lnTo>
              <a:lnTo>
                <a:pt x="20" y="1"/>
              </a:lnTo>
              <a:lnTo>
                <a:pt x="21" y="0"/>
              </a:lnTo>
              <a:lnTo>
                <a:pt x="22" y="1"/>
              </a:lnTo>
              <a:lnTo>
                <a:pt x="24" y="1"/>
              </a:lnTo>
              <a:lnTo>
                <a:pt x="25" y="1"/>
              </a:lnTo>
              <a:lnTo>
                <a:pt x="25" y="3"/>
              </a:lnTo>
              <a:lnTo>
                <a:pt x="25" y="4"/>
              </a:lnTo>
              <a:lnTo>
                <a:pt x="26" y="4"/>
              </a:lnTo>
              <a:lnTo>
                <a:pt x="27" y="4"/>
              </a:lnTo>
              <a:lnTo>
                <a:pt x="28" y="5"/>
              </a:lnTo>
              <a:lnTo>
                <a:pt x="28" y="6"/>
              </a:lnTo>
              <a:lnTo>
                <a:pt x="27" y="7"/>
              </a:lnTo>
              <a:lnTo>
                <a:pt x="27" y="8"/>
              </a:lnTo>
              <a:lnTo>
                <a:pt x="26" y="9"/>
              </a:lnTo>
              <a:lnTo>
                <a:pt x="25" y="10"/>
              </a:lnTo>
              <a:lnTo>
                <a:pt x="25" y="12"/>
              </a:lnTo>
              <a:lnTo>
                <a:pt x="26" y="11"/>
              </a:lnTo>
              <a:lnTo>
                <a:pt x="27" y="11"/>
              </a:lnTo>
              <a:lnTo>
                <a:pt x="28" y="12"/>
              </a:lnTo>
              <a:lnTo>
                <a:pt x="28" y="13"/>
              </a:lnTo>
              <a:lnTo>
                <a:pt x="28" y="14"/>
              </a:lnTo>
              <a:lnTo>
                <a:pt x="29" y="15"/>
              </a:lnTo>
              <a:lnTo>
                <a:pt x="29" y="17"/>
              </a:lnTo>
              <a:lnTo>
                <a:pt x="28" y="17"/>
              </a:lnTo>
              <a:lnTo>
                <a:pt x="26" y="17"/>
              </a:lnTo>
              <a:lnTo>
                <a:pt x="25" y="17"/>
              </a:lnTo>
              <a:lnTo>
                <a:pt x="23" y="17"/>
              </a:lnTo>
              <a:lnTo>
                <a:pt x="22" y="17"/>
              </a:lnTo>
              <a:lnTo>
                <a:pt x="21" y="18"/>
              </a:lnTo>
              <a:lnTo>
                <a:pt x="20" y="18"/>
              </a:lnTo>
              <a:lnTo>
                <a:pt x="19" y="18"/>
              </a:lnTo>
              <a:lnTo>
                <a:pt x="18" y="18"/>
              </a:lnTo>
              <a:lnTo>
                <a:pt x="17" y="18"/>
              </a:lnTo>
              <a:lnTo>
                <a:pt x="16" y="18"/>
              </a:lnTo>
              <a:lnTo>
                <a:pt x="15" y="18"/>
              </a:lnTo>
              <a:lnTo>
                <a:pt x="14" y="18"/>
              </a:lnTo>
              <a:lnTo>
                <a:pt x="13" y="18"/>
              </a:lnTo>
              <a:lnTo>
                <a:pt x="11" y="18"/>
              </a:lnTo>
              <a:lnTo>
                <a:pt x="10" y="18"/>
              </a:lnTo>
              <a:lnTo>
                <a:pt x="8" y="18"/>
              </a:lnTo>
              <a:lnTo>
                <a:pt x="8" y="16"/>
              </a:lnTo>
              <a:lnTo>
                <a:pt x="8" y="15"/>
              </a:lnTo>
              <a:lnTo>
                <a:pt x="8" y="14"/>
              </a:lnTo>
              <a:lnTo>
                <a:pt x="9" y="13"/>
              </a:lnTo>
              <a:lnTo>
                <a:pt x="8" y="12"/>
              </a:lnTo>
              <a:lnTo>
                <a:pt x="7" y="11"/>
              </a:lnTo>
              <a:lnTo>
                <a:pt x="7" y="10"/>
              </a:lnTo>
              <a:lnTo>
                <a:pt x="6" y="10"/>
              </a:lnTo>
              <a:lnTo>
                <a:pt x="5" y="9"/>
              </a:lnTo>
              <a:lnTo>
                <a:pt x="6" y="8"/>
              </a:lnTo>
              <a:lnTo>
                <a:pt x="5" y="7"/>
              </a:lnTo>
              <a:lnTo>
                <a:pt x="4" y="7"/>
              </a:lnTo>
              <a:lnTo>
                <a:pt x="3" y="7"/>
              </a:lnTo>
              <a:lnTo>
                <a:pt x="2" y="5"/>
              </a:lnTo>
              <a:lnTo>
                <a:pt x="1" y="3"/>
              </a:lnTo>
              <a:lnTo>
                <a:pt x="0" y="1"/>
              </a:lnTo>
              <a:lnTo>
                <a:pt x="1"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0</xdr:colOff>
      <xdr:row>9</xdr:row>
      <xdr:rowOff>161925</xdr:rowOff>
    </xdr:from>
    <xdr:to>
      <xdr:col>8</xdr:col>
      <xdr:colOff>294640</xdr:colOff>
      <xdr:row>11</xdr:row>
      <xdr:rowOff>19050</xdr:rowOff>
    </xdr:to>
    <xdr:sp>
      <xdr:nvSpPr>
        <xdr:cNvPr id="2185497" name="Freeform 263"/>
        <xdr:cNvSpPr/>
      </xdr:nvSpPr>
      <xdr:spPr>
        <a:xfrm>
          <a:off x="5435600" y="1637665"/>
          <a:ext cx="294640" cy="171450"/>
        </a:xfrm>
        <a:custGeom>
          <a:avLst/>
          <a:gdLst>
            <a:gd name="txL" fmla="*/ 0 w 29"/>
            <a:gd name="txT" fmla="*/ 0 h 20"/>
            <a:gd name="txR" fmla="*/ 29 w 29"/>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20">
              <a:moveTo>
                <a:pt x="1" y="19"/>
              </a:moveTo>
              <a:lnTo>
                <a:pt x="2" y="18"/>
              </a:lnTo>
              <a:lnTo>
                <a:pt x="3" y="17"/>
              </a:lnTo>
              <a:lnTo>
                <a:pt x="2" y="16"/>
              </a:lnTo>
              <a:lnTo>
                <a:pt x="2" y="15"/>
              </a:lnTo>
              <a:lnTo>
                <a:pt x="3" y="14"/>
              </a:lnTo>
              <a:lnTo>
                <a:pt x="4" y="14"/>
              </a:lnTo>
              <a:lnTo>
                <a:pt x="4" y="13"/>
              </a:lnTo>
              <a:lnTo>
                <a:pt x="5" y="13"/>
              </a:lnTo>
              <a:lnTo>
                <a:pt x="6" y="13"/>
              </a:lnTo>
              <a:lnTo>
                <a:pt x="7" y="13"/>
              </a:lnTo>
              <a:lnTo>
                <a:pt x="8" y="13"/>
              </a:lnTo>
              <a:lnTo>
                <a:pt x="7" y="12"/>
              </a:lnTo>
              <a:lnTo>
                <a:pt x="7" y="11"/>
              </a:lnTo>
              <a:lnTo>
                <a:pt x="7" y="10"/>
              </a:lnTo>
              <a:lnTo>
                <a:pt x="7" y="9"/>
              </a:lnTo>
              <a:lnTo>
                <a:pt x="7" y="8"/>
              </a:lnTo>
              <a:lnTo>
                <a:pt x="8" y="6"/>
              </a:lnTo>
              <a:lnTo>
                <a:pt x="8" y="5"/>
              </a:lnTo>
              <a:lnTo>
                <a:pt x="8" y="4"/>
              </a:lnTo>
              <a:lnTo>
                <a:pt x="8" y="2"/>
              </a:lnTo>
              <a:lnTo>
                <a:pt x="9" y="1"/>
              </a:lnTo>
              <a:lnTo>
                <a:pt x="11" y="1"/>
              </a:lnTo>
              <a:lnTo>
                <a:pt x="12" y="1"/>
              </a:lnTo>
              <a:lnTo>
                <a:pt x="13" y="0"/>
              </a:lnTo>
              <a:lnTo>
                <a:pt x="14" y="0"/>
              </a:lnTo>
              <a:lnTo>
                <a:pt x="15" y="0"/>
              </a:lnTo>
              <a:lnTo>
                <a:pt x="16" y="0"/>
              </a:lnTo>
              <a:lnTo>
                <a:pt x="17" y="0"/>
              </a:lnTo>
              <a:lnTo>
                <a:pt x="18" y="0"/>
              </a:lnTo>
              <a:lnTo>
                <a:pt x="19" y="0"/>
              </a:lnTo>
              <a:lnTo>
                <a:pt x="20" y="0"/>
              </a:lnTo>
              <a:lnTo>
                <a:pt x="21" y="2"/>
              </a:lnTo>
              <a:lnTo>
                <a:pt x="22" y="4"/>
              </a:lnTo>
              <a:lnTo>
                <a:pt x="23" y="6"/>
              </a:lnTo>
              <a:lnTo>
                <a:pt x="24" y="6"/>
              </a:lnTo>
              <a:lnTo>
                <a:pt x="25" y="6"/>
              </a:lnTo>
              <a:lnTo>
                <a:pt x="26" y="7"/>
              </a:lnTo>
              <a:lnTo>
                <a:pt x="25" y="8"/>
              </a:lnTo>
              <a:lnTo>
                <a:pt x="26" y="9"/>
              </a:lnTo>
              <a:lnTo>
                <a:pt x="27" y="9"/>
              </a:lnTo>
              <a:lnTo>
                <a:pt x="27" y="10"/>
              </a:lnTo>
              <a:lnTo>
                <a:pt x="28" y="11"/>
              </a:lnTo>
              <a:lnTo>
                <a:pt x="29" y="12"/>
              </a:lnTo>
              <a:lnTo>
                <a:pt x="28" y="13"/>
              </a:lnTo>
              <a:lnTo>
                <a:pt x="28" y="14"/>
              </a:lnTo>
              <a:lnTo>
                <a:pt x="28" y="15"/>
              </a:lnTo>
              <a:lnTo>
                <a:pt x="28" y="17"/>
              </a:lnTo>
              <a:lnTo>
                <a:pt x="27" y="17"/>
              </a:lnTo>
              <a:lnTo>
                <a:pt x="26" y="17"/>
              </a:lnTo>
              <a:lnTo>
                <a:pt x="25" y="17"/>
              </a:lnTo>
              <a:lnTo>
                <a:pt x="24" y="17"/>
              </a:lnTo>
              <a:lnTo>
                <a:pt x="23" y="16"/>
              </a:lnTo>
              <a:lnTo>
                <a:pt x="22" y="16"/>
              </a:lnTo>
              <a:lnTo>
                <a:pt x="21" y="15"/>
              </a:lnTo>
              <a:lnTo>
                <a:pt x="20" y="15"/>
              </a:lnTo>
              <a:lnTo>
                <a:pt x="19" y="15"/>
              </a:lnTo>
              <a:lnTo>
                <a:pt x="18" y="16"/>
              </a:lnTo>
              <a:lnTo>
                <a:pt x="17" y="16"/>
              </a:lnTo>
              <a:lnTo>
                <a:pt x="16" y="17"/>
              </a:lnTo>
              <a:lnTo>
                <a:pt x="14" y="17"/>
              </a:lnTo>
              <a:lnTo>
                <a:pt x="13" y="18"/>
              </a:lnTo>
              <a:lnTo>
                <a:pt x="12" y="18"/>
              </a:lnTo>
              <a:lnTo>
                <a:pt x="11" y="19"/>
              </a:lnTo>
              <a:lnTo>
                <a:pt x="10" y="19"/>
              </a:lnTo>
              <a:lnTo>
                <a:pt x="9" y="19"/>
              </a:lnTo>
              <a:lnTo>
                <a:pt x="8" y="19"/>
              </a:lnTo>
              <a:lnTo>
                <a:pt x="7" y="20"/>
              </a:lnTo>
              <a:lnTo>
                <a:pt x="6" y="20"/>
              </a:lnTo>
              <a:lnTo>
                <a:pt x="5" y="20"/>
              </a:lnTo>
              <a:lnTo>
                <a:pt x="4" y="20"/>
              </a:lnTo>
              <a:lnTo>
                <a:pt x="2" y="20"/>
              </a:lnTo>
              <a:lnTo>
                <a:pt x="1" y="19"/>
              </a:lnTo>
              <a:lnTo>
                <a:pt x="0" y="19"/>
              </a:lnTo>
              <a:lnTo>
                <a:pt x="1"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406400</xdr:colOff>
      <xdr:row>9</xdr:row>
      <xdr:rowOff>142875</xdr:rowOff>
    </xdr:from>
    <xdr:to>
      <xdr:col>5</xdr:col>
      <xdr:colOff>81280</xdr:colOff>
      <xdr:row>11</xdr:row>
      <xdr:rowOff>47625</xdr:rowOff>
    </xdr:to>
    <xdr:sp>
      <xdr:nvSpPr>
        <xdr:cNvPr id="2185498" name="Freeform 264"/>
        <xdr:cNvSpPr/>
      </xdr:nvSpPr>
      <xdr:spPr>
        <a:xfrm>
          <a:off x="3241040" y="1628140"/>
          <a:ext cx="325120" cy="209550"/>
        </a:xfrm>
        <a:custGeom>
          <a:avLst/>
          <a:gdLst>
            <a:gd name="txL" fmla="*/ 0 w 32"/>
            <a:gd name="txT" fmla="*/ 0 h 25"/>
            <a:gd name="txR" fmla="*/ 32 w 32"/>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25">
              <a:moveTo>
                <a:pt x="1" y="15"/>
              </a:moveTo>
              <a:lnTo>
                <a:pt x="2" y="14"/>
              </a:lnTo>
              <a:lnTo>
                <a:pt x="3" y="14"/>
              </a:lnTo>
              <a:lnTo>
                <a:pt x="3" y="13"/>
              </a:lnTo>
              <a:lnTo>
                <a:pt x="4" y="13"/>
              </a:lnTo>
              <a:lnTo>
                <a:pt x="6" y="13"/>
              </a:lnTo>
              <a:lnTo>
                <a:pt x="7" y="13"/>
              </a:lnTo>
              <a:lnTo>
                <a:pt x="8" y="13"/>
              </a:lnTo>
              <a:lnTo>
                <a:pt x="9" y="14"/>
              </a:lnTo>
              <a:lnTo>
                <a:pt x="10" y="14"/>
              </a:lnTo>
              <a:lnTo>
                <a:pt x="11" y="14"/>
              </a:lnTo>
              <a:lnTo>
                <a:pt x="13" y="13"/>
              </a:lnTo>
              <a:lnTo>
                <a:pt x="14" y="11"/>
              </a:lnTo>
              <a:lnTo>
                <a:pt x="15" y="10"/>
              </a:lnTo>
              <a:lnTo>
                <a:pt x="15" y="9"/>
              </a:lnTo>
              <a:lnTo>
                <a:pt x="16" y="8"/>
              </a:lnTo>
              <a:lnTo>
                <a:pt x="16" y="7"/>
              </a:lnTo>
              <a:lnTo>
                <a:pt x="15" y="6"/>
              </a:lnTo>
              <a:lnTo>
                <a:pt x="16" y="5"/>
              </a:lnTo>
              <a:lnTo>
                <a:pt x="15" y="4"/>
              </a:lnTo>
              <a:lnTo>
                <a:pt x="16" y="3"/>
              </a:lnTo>
              <a:lnTo>
                <a:pt x="17" y="2"/>
              </a:lnTo>
              <a:lnTo>
                <a:pt x="17" y="1"/>
              </a:lnTo>
              <a:lnTo>
                <a:pt x="18" y="1"/>
              </a:lnTo>
              <a:lnTo>
                <a:pt x="19" y="1"/>
              </a:lnTo>
              <a:lnTo>
                <a:pt x="20" y="1"/>
              </a:lnTo>
              <a:lnTo>
                <a:pt x="22" y="0"/>
              </a:lnTo>
              <a:lnTo>
                <a:pt x="23" y="0"/>
              </a:lnTo>
              <a:lnTo>
                <a:pt x="24" y="1"/>
              </a:lnTo>
              <a:lnTo>
                <a:pt x="25" y="2"/>
              </a:lnTo>
              <a:lnTo>
                <a:pt x="25" y="3"/>
              </a:lnTo>
              <a:lnTo>
                <a:pt x="26" y="4"/>
              </a:lnTo>
              <a:lnTo>
                <a:pt x="26" y="5"/>
              </a:lnTo>
              <a:lnTo>
                <a:pt x="27" y="6"/>
              </a:lnTo>
              <a:lnTo>
                <a:pt x="27" y="7"/>
              </a:lnTo>
              <a:lnTo>
                <a:pt x="27" y="8"/>
              </a:lnTo>
              <a:lnTo>
                <a:pt x="28" y="9"/>
              </a:lnTo>
              <a:lnTo>
                <a:pt x="28" y="10"/>
              </a:lnTo>
              <a:lnTo>
                <a:pt x="29" y="11"/>
              </a:lnTo>
              <a:lnTo>
                <a:pt x="29" y="12"/>
              </a:lnTo>
              <a:lnTo>
                <a:pt x="30" y="14"/>
              </a:lnTo>
              <a:lnTo>
                <a:pt x="30" y="15"/>
              </a:lnTo>
              <a:lnTo>
                <a:pt x="31" y="16"/>
              </a:lnTo>
              <a:lnTo>
                <a:pt x="31" y="17"/>
              </a:lnTo>
              <a:lnTo>
                <a:pt x="31" y="18"/>
              </a:lnTo>
              <a:lnTo>
                <a:pt x="32" y="19"/>
              </a:lnTo>
              <a:lnTo>
                <a:pt x="32" y="21"/>
              </a:lnTo>
              <a:lnTo>
                <a:pt x="32" y="22"/>
              </a:lnTo>
              <a:lnTo>
                <a:pt x="30" y="22"/>
              </a:lnTo>
              <a:lnTo>
                <a:pt x="29" y="22"/>
              </a:lnTo>
              <a:lnTo>
                <a:pt x="28" y="23"/>
              </a:lnTo>
              <a:lnTo>
                <a:pt x="27" y="23"/>
              </a:lnTo>
              <a:lnTo>
                <a:pt x="26" y="23"/>
              </a:lnTo>
              <a:lnTo>
                <a:pt x="25" y="23"/>
              </a:lnTo>
              <a:lnTo>
                <a:pt x="25" y="22"/>
              </a:lnTo>
              <a:lnTo>
                <a:pt x="25" y="21"/>
              </a:lnTo>
              <a:lnTo>
                <a:pt x="25" y="20"/>
              </a:lnTo>
              <a:lnTo>
                <a:pt x="23" y="19"/>
              </a:lnTo>
              <a:lnTo>
                <a:pt x="22" y="19"/>
              </a:lnTo>
              <a:lnTo>
                <a:pt x="21" y="20"/>
              </a:lnTo>
              <a:lnTo>
                <a:pt x="21" y="21"/>
              </a:lnTo>
              <a:lnTo>
                <a:pt x="20" y="21"/>
              </a:lnTo>
              <a:lnTo>
                <a:pt x="20" y="22"/>
              </a:lnTo>
              <a:lnTo>
                <a:pt x="21" y="23"/>
              </a:lnTo>
              <a:lnTo>
                <a:pt x="20" y="24"/>
              </a:lnTo>
              <a:lnTo>
                <a:pt x="18" y="24"/>
              </a:lnTo>
              <a:lnTo>
                <a:pt x="17" y="25"/>
              </a:lnTo>
              <a:lnTo>
                <a:pt x="16" y="25"/>
              </a:lnTo>
              <a:lnTo>
                <a:pt x="15" y="25"/>
              </a:lnTo>
              <a:lnTo>
                <a:pt x="15" y="24"/>
              </a:lnTo>
              <a:lnTo>
                <a:pt x="14" y="23"/>
              </a:lnTo>
              <a:lnTo>
                <a:pt x="14" y="22"/>
              </a:lnTo>
              <a:lnTo>
                <a:pt x="13" y="21"/>
              </a:lnTo>
              <a:lnTo>
                <a:pt x="12" y="21"/>
              </a:lnTo>
              <a:lnTo>
                <a:pt x="11" y="20"/>
              </a:lnTo>
              <a:lnTo>
                <a:pt x="10" y="20"/>
              </a:lnTo>
              <a:lnTo>
                <a:pt x="9" y="20"/>
              </a:lnTo>
              <a:lnTo>
                <a:pt x="8" y="20"/>
              </a:lnTo>
              <a:lnTo>
                <a:pt x="7" y="21"/>
              </a:lnTo>
              <a:lnTo>
                <a:pt x="6" y="22"/>
              </a:lnTo>
              <a:lnTo>
                <a:pt x="5" y="22"/>
              </a:lnTo>
              <a:lnTo>
                <a:pt x="4" y="21"/>
              </a:lnTo>
              <a:lnTo>
                <a:pt x="3" y="20"/>
              </a:lnTo>
              <a:lnTo>
                <a:pt x="3" y="19"/>
              </a:lnTo>
              <a:lnTo>
                <a:pt x="3" y="18"/>
              </a:lnTo>
              <a:lnTo>
                <a:pt x="2" y="17"/>
              </a:lnTo>
              <a:lnTo>
                <a:pt x="1" y="16"/>
              </a:lnTo>
              <a:lnTo>
                <a:pt x="0" y="15"/>
              </a:lnTo>
              <a:lnTo>
                <a:pt x="1" y="15"/>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345440</xdr:colOff>
      <xdr:row>7</xdr:row>
      <xdr:rowOff>28575</xdr:rowOff>
    </xdr:from>
    <xdr:to>
      <xdr:col>5</xdr:col>
      <xdr:colOff>264160</xdr:colOff>
      <xdr:row>10</xdr:row>
      <xdr:rowOff>133350</xdr:rowOff>
    </xdr:to>
    <xdr:sp>
      <xdr:nvSpPr>
        <xdr:cNvPr id="2185499" name="Freeform 265"/>
        <xdr:cNvSpPr/>
      </xdr:nvSpPr>
      <xdr:spPr>
        <a:xfrm>
          <a:off x="3180080" y="1209040"/>
          <a:ext cx="568960" cy="561975"/>
        </a:xfrm>
        <a:custGeom>
          <a:avLst/>
          <a:gdLst>
            <a:gd name="txL" fmla="*/ 0 w 56"/>
            <a:gd name="txT" fmla="*/ 0 h 61"/>
            <a:gd name="txR" fmla="*/ 56 w 56"/>
            <a:gd name="txB" fmla="*/ 61 h 61"/>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6" h="61">
              <a:moveTo>
                <a:pt x="1" y="10"/>
              </a:moveTo>
              <a:lnTo>
                <a:pt x="1" y="10"/>
              </a:lnTo>
              <a:lnTo>
                <a:pt x="2" y="9"/>
              </a:lnTo>
              <a:lnTo>
                <a:pt x="3" y="8"/>
              </a:lnTo>
              <a:lnTo>
                <a:pt x="4" y="7"/>
              </a:lnTo>
              <a:lnTo>
                <a:pt x="6" y="6"/>
              </a:lnTo>
              <a:lnTo>
                <a:pt x="7" y="5"/>
              </a:lnTo>
              <a:lnTo>
                <a:pt x="8" y="5"/>
              </a:lnTo>
              <a:lnTo>
                <a:pt x="10" y="4"/>
              </a:lnTo>
              <a:lnTo>
                <a:pt x="11" y="4"/>
              </a:lnTo>
              <a:lnTo>
                <a:pt x="12" y="4"/>
              </a:lnTo>
              <a:lnTo>
                <a:pt x="13" y="3"/>
              </a:lnTo>
              <a:lnTo>
                <a:pt x="14" y="2"/>
              </a:lnTo>
              <a:lnTo>
                <a:pt x="15" y="1"/>
              </a:lnTo>
              <a:lnTo>
                <a:pt x="15" y="0"/>
              </a:lnTo>
              <a:lnTo>
                <a:pt x="17" y="0"/>
              </a:lnTo>
              <a:lnTo>
                <a:pt x="18" y="1"/>
              </a:lnTo>
              <a:lnTo>
                <a:pt x="19" y="1"/>
              </a:lnTo>
              <a:lnTo>
                <a:pt x="20" y="2"/>
              </a:lnTo>
              <a:lnTo>
                <a:pt x="22" y="2"/>
              </a:lnTo>
              <a:lnTo>
                <a:pt x="23" y="3"/>
              </a:lnTo>
              <a:lnTo>
                <a:pt x="24" y="3"/>
              </a:lnTo>
              <a:lnTo>
                <a:pt x="25" y="4"/>
              </a:lnTo>
              <a:lnTo>
                <a:pt x="26" y="4"/>
              </a:lnTo>
              <a:lnTo>
                <a:pt x="28" y="5"/>
              </a:lnTo>
              <a:lnTo>
                <a:pt x="29" y="6"/>
              </a:lnTo>
              <a:lnTo>
                <a:pt x="28" y="8"/>
              </a:lnTo>
              <a:lnTo>
                <a:pt x="28" y="10"/>
              </a:lnTo>
              <a:lnTo>
                <a:pt x="28" y="11"/>
              </a:lnTo>
              <a:lnTo>
                <a:pt x="29" y="12"/>
              </a:lnTo>
              <a:lnTo>
                <a:pt x="29" y="14"/>
              </a:lnTo>
              <a:lnTo>
                <a:pt x="30" y="15"/>
              </a:lnTo>
              <a:lnTo>
                <a:pt x="31" y="16"/>
              </a:lnTo>
              <a:lnTo>
                <a:pt x="32" y="17"/>
              </a:lnTo>
              <a:lnTo>
                <a:pt x="33" y="18"/>
              </a:lnTo>
              <a:lnTo>
                <a:pt x="33" y="19"/>
              </a:lnTo>
              <a:lnTo>
                <a:pt x="34" y="20"/>
              </a:lnTo>
              <a:lnTo>
                <a:pt x="35" y="21"/>
              </a:lnTo>
              <a:lnTo>
                <a:pt x="36" y="22"/>
              </a:lnTo>
              <a:lnTo>
                <a:pt x="37" y="23"/>
              </a:lnTo>
              <a:lnTo>
                <a:pt x="38" y="24"/>
              </a:lnTo>
              <a:lnTo>
                <a:pt x="38" y="25"/>
              </a:lnTo>
              <a:lnTo>
                <a:pt x="39" y="26"/>
              </a:lnTo>
              <a:lnTo>
                <a:pt x="40" y="27"/>
              </a:lnTo>
              <a:lnTo>
                <a:pt x="41" y="28"/>
              </a:lnTo>
              <a:lnTo>
                <a:pt x="41" y="29"/>
              </a:lnTo>
              <a:lnTo>
                <a:pt x="42" y="30"/>
              </a:lnTo>
              <a:lnTo>
                <a:pt x="43" y="31"/>
              </a:lnTo>
              <a:lnTo>
                <a:pt x="44" y="32"/>
              </a:lnTo>
              <a:lnTo>
                <a:pt x="44" y="33"/>
              </a:lnTo>
              <a:lnTo>
                <a:pt x="45" y="34"/>
              </a:lnTo>
              <a:lnTo>
                <a:pt x="46" y="35"/>
              </a:lnTo>
              <a:lnTo>
                <a:pt x="47" y="36"/>
              </a:lnTo>
              <a:lnTo>
                <a:pt x="47" y="37"/>
              </a:lnTo>
              <a:lnTo>
                <a:pt x="48" y="38"/>
              </a:lnTo>
              <a:lnTo>
                <a:pt x="49" y="39"/>
              </a:lnTo>
              <a:lnTo>
                <a:pt x="49" y="40"/>
              </a:lnTo>
              <a:lnTo>
                <a:pt x="50" y="41"/>
              </a:lnTo>
              <a:lnTo>
                <a:pt x="51" y="41"/>
              </a:lnTo>
              <a:lnTo>
                <a:pt x="52" y="42"/>
              </a:lnTo>
              <a:lnTo>
                <a:pt x="53" y="43"/>
              </a:lnTo>
              <a:lnTo>
                <a:pt x="53" y="44"/>
              </a:lnTo>
              <a:lnTo>
                <a:pt x="54" y="45"/>
              </a:lnTo>
              <a:lnTo>
                <a:pt x="55" y="46"/>
              </a:lnTo>
              <a:lnTo>
                <a:pt x="55" y="47"/>
              </a:lnTo>
              <a:lnTo>
                <a:pt x="56" y="48"/>
              </a:lnTo>
              <a:lnTo>
                <a:pt x="55" y="49"/>
              </a:lnTo>
              <a:lnTo>
                <a:pt x="56" y="50"/>
              </a:lnTo>
              <a:lnTo>
                <a:pt x="56" y="51"/>
              </a:lnTo>
              <a:lnTo>
                <a:pt x="55" y="52"/>
              </a:lnTo>
              <a:lnTo>
                <a:pt x="55" y="51"/>
              </a:lnTo>
              <a:lnTo>
                <a:pt x="54" y="50"/>
              </a:lnTo>
              <a:lnTo>
                <a:pt x="52" y="51"/>
              </a:lnTo>
              <a:lnTo>
                <a:pt x="51" y="52"/>
              </a:lnTo>
              <a:lnTo>
                <a:pt x="50" y="53"/>
              </a:lnTo>
              <a:lnTo>
                <a:pt x="50" y="52"/>
              </a:lnTo>
              <a:lnTo>
                <a:pt x="48" y="53"/>
              </a:lnTo>
              <a:lnTo>
                <a:pt x="47" y="53"/>
              </a:lnTo>
              <a:lnTo>
                <a:pt x="46" y="54"/>
              </a:lnTo>
              <a:lnTo>
                <a:pt x="44" y="54"/>
              </a:lnTo>
              <a:lnTo>
                <a:pt x="43" y="54"/>
              </a:lnTo>
              <a:lnTo>
                <a:pt x="42" y="54"/>
              </a:lnTo>
              <a:lnTo>
                <a:pt x="41" y="54"/>
              </a:lnTo>
              <a:lnTo>
                <a:pt x="41" y="56"/>
              </a:lnTo>
              <a:lnTo>
                <a:pt x="41" y="58"/>
              </a:lnTo>
              <a:lnTo>
                <a:pt x="41" y="59"/>
              </a:lnTo>
              <a:lnTo>
                <a:pt x="41" y="60"/>
              </a:lnTo>
              <a:lnTo>
                <a:pt x="41" y="61"/>
              </a:lnTo>
              <a:lnTo>
                <a:pt x="40" y="61"/>
              </a:lnTo>
              <a:lnTo>
                <a:pt x="38" y="61"/>
              </a:lnTo>
              <a:lnTo>
                <a:pt x="37" y="61"/>
              </a:lnTo>
              <a:lnTo>
                <a:pt x="36" y="60"/>
              </a:lnTo>
              <a:lnTo>
                <a:pt x="36" y="59"/>
              </a:lnTo>
              <a:lnTo>
                <a:pt x="35" y="57"/>
              </a:lnTo>
              <a:lnTo>
                <a:pt x="35" y="56"/>
              </a:lnTo>
              <a:lnTo>
                <a:pt x="34" y="55"/>
              </a:lnTo>
              <a:lnTo>
                <a:pt x="34" y="54"/>
              </a:lnTo>
              <a:lnTo>
                <a:pt x="33" y="53"/>
              </a:lnTo>
              <a:lnTo>
                <a:pt x="33" y="52"/>
              </a:lnTo>
              <a:lnTo>
                <a:pt x="33" y="51"/>
              </a:lnTo>
              <a:lnTo>
                <a:pt x="32" y="50"/>
              </a:lnTo>
              <a:lnTo>
                <a:pt x="32" y="49"/>
              </a:lnTo>
              <a:lnTo>
                <a:pt x="31" y="48"/>
              </a:lnTo>
              <a:lnTo>
                <a:pt x="31" y="47"/>
              </a:lnTo>
              <a:lnTo>
                <a:pt x="30" y="46"/>
              </a:lnTo>
              <a:lnTo>
                <a:pt x="29" y="45"/>
              </a:lnTo>
              <a:lnTo>
                <a:pt x="29" y="44"/>
              </a:lnTo>
              <a:lnTo>
                <a:pt x="29" y="43"/>
              </a:lnTo>
              <a:lnTo>
                <a:pt x="28" y="42"/>
              </a:lnTo>
              <a:lnTo>
                <a:pt x="28" y="41"/>
              </a:lnTo>
              <a:lnTo>
                <a:pt x="27" y="40"/>
              </a:lnTo>
              <a:lnTo>
                <a:pt x="27" y="39"/>
              </a:lnTo>
              <a:lnTo>
                <a:pt x="26" y="38"/>
              </a:lnTo>
              <a:lnTo>
                <a:pt x="26" y="37"/>
              </a:lnTo>
              <a:lnTo>
                <a:pt x="26" y="35"/>
              </a:lnTo>
              <a:lnTo>
                <a:pt x="25" y="34"/>
              </a:lnTo>
              <a:lnTo>
                <a:pt x="24" y="33"/>
              </a:lnTo>
              <a:lnTo>
                <a:pt x="24" y="32"/>
              </a:lnTo>
              <a:lnTo>
                <a:pt x="23" y="31"/>
              </a:lnTo>
              <a:lnTo>
                <a:pt x="22" y="31"/>
              </a:lnTo>
              <a:lnTo>
                <a:pt x="21" y="30"/>
              </a:lnTo>
              <a:lnTo>
                <a:pt x="20" y="29"/>
              </a:lnTo>
              <a:lnTo>
                <a:pt x="20" y="28"/>
              </a:lnTo>
              <a:lnTo>
                <a:pt x="19" y="27"/>
              </a:lnTo>
              <a:lnTo>
                <a:pt x="18" y="26"/>
              </a:lnTo>
              <a:lnTo>
                <a:pt x="18" y="25"/>
              </a:lnTo>
              <a:lnTo>
                <a:pt x="17" y="24"/>
              </a:lnTo>
              <a:lnTo>
                <a:pt x="16" y="23"/>
              </a:lnTo>
              <a:lnTo>
                <a:pt x="15" y="22"/>
              </a:lnTo>
              <a:lnTo>
                <a:pt x="13" y="23"/>
              </a:lnTo>
              <a:lnTo>
                <a:pt x="12" y="23"/>
              </a:lnTo>
              <a:lnTo>
                <a:pt x="11" y="23"/>
              </a:lnTo>
              <a:lnTo>
                <a:pt x="10" y="23"/>
              </a:lnTo>
              <a:lnTo>
                <a:pt x="10" y="22"/>
              </a:lnTo>
              <a:lnTo>
                <a:pt x="8" y="21"/>
              </a:lnTo>
              <a:lnTo>
                <a:pt x="7" y="21"/>
              </a:lnTo>
              <a:lnTo>
                <a:pt x="5" y="20"/>
              </a:lnTo>
              <a:lnTo>
                <a:pt x="4" y="19"/>
              </a:lnTo>
              <a:lnTo>
                <a:pt x="3" y="18"/>
              </a:lnTo>
              <a:lnTo>
                <a:pt x="2" y="18"/>
              </a:lnTo>
              <a:lnTo>
                <a:pt x="1" y="17"/>
              </a:lnTo>
              <a:lnTo>
                <a:pt x="0" y="16"/>
              </a:lnTo>
              <a:lnTo>
                <a:pt x="0" y="15"/>
              </a:lnTo>
              <a:lnTo>
                <a:pt x="0" y="14"/>
              </a:lnTo>
              <a:lnTo>
                <a:pt x="0" y="13"/>
              </a:lnTo>
              <a:lnTo>
                <a:pt x="0" y="11"/>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132080</xdr:colOff>
      <xdr:row>10</xdr:row>
      <xdr:rowOff>9525</xdr:rowOff>
    </xdr:from>
    <xdr:to>
      <xdr:col>5</xdr:col>
      <xdr:colOff>396240</xdr:colOff>
      <xdr:row>11</xdr:row>
      <xdr:rowOff>66675</xdr:rowOff>
    </xdr:to>
    <xdr:sp>
      <xdr:nvSpPr>
        <xdr:cNvPr id="2185500" name="Freeform 266"/>
        <xdr:cNvSpPr/>
      </xdr:nvSpPr>
      <xdr:spPr>
        <a:xfrm>
          <a:off x="3616960" y="1647190"/>
          <a:ext cx="264160" cy="209550"/>
        </a:xfrm>
        <a:custGeom>
          <a:avLst/>
          <a:gdLst>
            <a:gd name="txL" fmla="*/ 0 w 26"/>
            <a:gd name="txT" fmla="*/ 0 h 24"/>
            <a:gd name="txR" fmla="*/ 26 w 2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4">
              <a:moveTo>
                <a:pt x="1" y="6"/>
              </a:moveTo>
              <a:lnTo>
                <a:pt x="1" y="6"/>
              </a:lnTo>
              <a:lnTo>
                <a:pt x="3" y="6"/>
              </a:lnTo>
              <a:lnTo>
                <a:pt x="4" y="5"/>
              </a:lnTo>
              <a:lnTo>
                <a:pt x="5" y="5"/>
              </a:lnTo>
              <a:lnTo>
                <a:pt x="7" y="4"/>
              </a:lnTo>
              <a:lnTo>
                <a:pt x="7" y="5"/>
              </a:lnTo>
              <a:lnTo>
                <a:pt x="8" y="4"/>
              </a:lnTo>
              <a:lnTo>
                <a:pt x="9" y="3"/>
              </a:lnTo>
              <a:lnTo>
                <a:pt x="11" y="2"/>
              </a:lnTo>
              <a:lnTo>
                <a:pt x="12" y="3"/>
              </a:lnTo>
              <a:lnTo>
                <a:pt x="12" y="4"/>
              </a:lnTo>
              <a:lnTo>
                <a:pt x="13" y="3"/>
              </a:lnTo>
              <a:lnTo>
                <a:pt x="13" y="2"/>
              </a:lnTo>
              <a:lnTo>
                <a:pt x="12" y="1"/>
              </a:lnTo>
              <a:lnTo>
                <a:pt x="13" y="0"/>
              </a:lnTo>
              <a:lnTo>
                <a:pt x="14" y="1"/>
              </a:lnTo>
              <a:lnTo>
                <a:pt x="15" y="2"/>
              </a:lnTo>
              <a:lnTo>
                <a:pt x="15" y="3"/>
              </a:lnTo>
              <a:lnTo>
                <a:pt x="16" y="4"/>
              </a:lnTo>
              <a:lnTo>
                <a:pt x="17" y="5"/>
              </a:lnTo>
              <a:lnTo>
                <a:pt x="18" y="6"/>
              </a:lnTo>
              <a:lnTo>
                <a:pt x="19" y="8"/>
              </a:lnTo>
              <a:lnTo>
                <a:pt x="20" y="9"/>
              </a:lnTo>
              <a:lnTo>
                <a:pt x="20" y="10"/>
              </a:lnTo>
              <a:lnTo>
                <a:pt x="21" y="11"/>
              </a:lnTo>
              <a:lnTo>
                <a:pt x="22" y="12"/>
              </a:lnTo>
              <a:lnTo>
                <a:pt x="23" y="13"/>
              </a:lnTo>
              <a:lnTo>
                <a:pt x="24" y="14"/>
              </a:lnTo>
              <a:lnTo>
                <a:pt x="25" y="15"/>
              </a:lnTo>
              <a:lnTo>
                <a:pt x="25" y="16"/>
              </a:lnTo>
              <a:lnTo>
                <a:pt x="26" y="17"/>
              </a:lnTo>
              <a:lnTo>
                <a:pt x="25" y="17"/>
              </a:lnTo>
              <a:lnTo>
                <a:pt x="24" y="18"/>
              </a:lnTo>
              <a:lnTo>
                <a:pt x="23" y="19"/>
              </a:lnTo>
              <a:lnTo>
                <a:pt x="22" y="20"/>
              </a:lnTo>
              <a:lnTo>
                <a:pt x="21" y="20"/>
              </a:lnTo>
              <a:lnTo>
                <a:pt x="20" y="20"/>
              </a:lnTo>
              <a:lnTo>
                <a:pt x="19" y="21"/>
              </a:lnTo>
              <a:lnTo>
                <a:pt x="18" y="21"/>
              </a:lnTo>
              <a:lnTo>
                <a:pt x="17" y="22"/>
              </a:lnTo>
              <a:lnTo>
                <a:pt x="16" y="23"/>
              </a:lnTo>
              <a:lnTo>
                <a:pt x="15" y="24"/>
              </a:lnTo>
              <a:lnTo>
                <a:pt x="14" y="24"/>
              </a:lnTo>
              <a:lnTo>
                <a:pt x="13" y="22"/>
              </a:lnTo>
              <a:lnTo>
                <a:pt x="13" y="21"/>
              </a:lnTo>
              <a:lnTo>
                <a:pt x="12" y="20"/>
              </a:lnTo>
              <a:lnTo>
                <a:pt x="11" y="20"/>
              </a:lnTo>
              <a:lnTo>
                <a:pt x="10" y="20"/>
              </a:lnTo>
              <a:lnTo>
                <a:pt x="9" y="21"/>
              </a:lnTo>
              <a:lnTo>
                <a:pt x="8" y="20"/>
              </a:lnTo>
              <a:lnTo>
                <a:pt x="8" y="19"/>
              </a:lnTo>
              <a:lnTo>
                <a:pt x="7" y="18"/>
              </a:lnTo>
              <a:lnTo>
                <a:pt x="6" y="18"/>
              </a:lnTo>
              <a:lnTo>
                <a:pt x="6" y="17"/>
              </a:lnTo>
              <a:lnTo>
                <a:pt x="6" y="16"/>
              </a:lnTo>
              <a:lnTo>
                <a:pt x="5" y="15"/>
              </a:lnTo>
              <a:lnTo>
                <a:pt x="4" y="14"/>
              </a:lnTo>
              <a:lnTo>
                <a:pt x="4" y="13"/>
              </a:lnTo>
              <a:lnTo>
                <a:pt x="3" y="12"/>
              </a:lnTo>
              <a:lnTo>
                <a:pt x="3" y="11"/>
              </a:lnTo>
              <a:lnTo>
                <a:pt x="2" y="10"/>
              </a:lnTo>
              <a:lnTo>
                <a:pt x="2" y="9"/>
              </a:lnTo>
              <a:lnTo>
                <a:pt x="1" y="8"/>
              </a:lnTo>
              <a:lnTo>
                <a:pt x="1" y="7"/>
              </a:lnTo>
              <a:lnTo>
                <a:pt x="0" y="6"/>
              </a:lnTo>
              <a:lnTo>
                <a:pt x="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243840</xdr:colOff>
      <xdr:row>11</xdr:row>
      <xdr:rowOff>161925</xdr:rowOff>
    </xdr:from>
    <xdr:to>
      <xdr:col>4</xdr:col>
      <xdr:colOff>528320</xdr:colOff>
      <xdr:row>13</xdr:row>
      <xdr:rowOff>104775</xdr:rowOff>
    </xdr:to>
    <xdr:sp>
      <xdr:nvSpPr>
        <xdr:cNvPr id="2185501" name="Freeform 267"/>
        <xdr:cNvSpPr/>
      </xdr:nvSpPr>
      <xdr:spPr>
        <a:xfrm>
          <a:off x="3078480" y="1942465"/>
          <a:ext cx="284480" cy="257175"/>
        </a:xfrm>
        <a:custGeom>
          <a:avLst/>
          <a:gdLst>
            <a:gd name="txL" fmla="*/ 0 w 28"/>
            <a:gd name="txT" fmla="*/ 0 h 28"/>
            <a:gd name="txR" fmla="*/ 28 w 28"/>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8" h="28">
              <a:moveTo>
                <a:pt x="3" y="10"/>
              </a:moveTo>
              <a:lnTo>
                <a:pt x="3" y="9"/>
              </a:lnTo>
              <a:lnTo>
                <a:pt x="4" y="10"/>
              </a:lnTo>
              <a:lnTo>
                <a:pt x="5" y="10"/>
              </a:lnTo>
              <a:lnTo>
                <a:pt x="6" y="10"/>
              </a:lnTo>
              <a:lnTo>
                <a:pt x="7" y="9"/>
              </a:lnTo>
              <a:lnTo>
                <a:pt x="8" y="9"/>
              </a:lnTo>
              <a:lnTo>
                <a:pt x="9" y="9"/>
              </a:lnTo>
              <a:lnTo>
                <a:pt x="10" y="9"/>
              </a:lnTo>
              <a:lnTo>
                <a:pt x="9" y="7"/>
              </a:lnTo>
              <a:lnTo>
                <a:pt x="9" y="6"/>
              </a:lnTo>
              <a:lnTo>
                <a:pt x="10" y="6"/>
              </a:lnTo>
              <a:lnTo>
                <a:pt x="11" y="7"/>
              </a:lnTo>
              <a:lnTo>
                <a:pt x="12" y="6"/>
              </a:lnTo>
              <a:lnTo>
                <a:pt x="12" y="5"/>
              </a:lnTo>
              <a:lnTo>
                <a:pt x="12" y="4"/>
              </a:lnTo>
              <a:lnTo>
                <a:pt x="12" y="3"/>
              </a:lnTo>
              <a:lnTo>
                <a:pt x="12" y="2"/>
              </a:lnTo>
              <a:lnTo>
                <a:pt x="11" y="1"/>
              </a:lnTo>
              <a:lnTo>
                <a:pt x="12" y="0"/>
              </a:lnTo>
              <a:lnTo>
                <a:pt x="13" y="0"/>
              </a:lnTo>
              <a:lnTo>
                <a:pt x="14" y="2"/>
              </a:lnTo>
              <a:lnTo>
                <a:pt x="15" y="2"/>
              </a:lnTo>
              <a:lnTo>
                <a:pt x="16" y="3"/>
              </a:lnTo>
              <a:lnTo>
                <a:pt x="17" y="4"/>
              </a:lnTo>
              <a:lnTo>
                <a:pt x="18" y="4"/>
              </a:lnTo>
              <a:lnTo>
                <a:pt x="19" y="5"/>
              </a:lnTo>
              <a:lnTo>
                <a:pt x="20" y="6"/>
              </a:lnTo>
              <a:lnTo>
                <a:pt x="21" y="7"/>
              </a:lnTo>
              <a:lnTo>
                <a:pt x="22" y="8"/>
              </a:lnTo>
              <a:lnTo>
                <a:pt x="23" y="9"/>
              </a:lnTo>
              <a:lnTo>
                <a:pt x="24" y="9"/>
              </a:lnTo>
              <a:lnTo>
                <a:pt x="25" y="10"/>
              </a:lnTo>
              <a:lnTo>
                <a:pt x="25" y="11"/>
              </a:lnTo>
              <a:lnTo>
                <a:pt x="26" y="12"/>
              </a:lnTo>
              <a:lnTo>
                <a:pt x="27" y="13"/>
              </a:lnTo>
              <a:lnTo>
                <a:pt x="28" y="14"/>
              </a:lnTo>
              <a:lnTo>
                <a:pt x="27" y="16"/>
              </a:lnTo>
              <a:lnTo>
                <a:pt x="26" y="16"/>
              </a:lnTo>
              <a:lnTo>
                <a:pt x="25" y="17"/>
              </a:lnTo>
              <a:lnTo>
                <a:pt x="24" y="18"/>
              </a:lnTo>
              <a:lnTo>
                <a:pt x="23" y="18"/>
              </a:lnTo>
              <a:lnTo>
                <a:pt x="22" y="19"/>
              </a:lnTo>
              <a:lnTo>
                <a:pt x="21" y="19"/>
              </a:lnTo>
              <a:lnTo>
                <a:pt x="20" y="20"/>
              </a:lnTo>
              <a:lnTo>
                <a:pt x="19" y="20"/>
              </a:lnTo>
              <a:lnTo>
                <a:pt x="18" y="21"/>
              </a:lnTo>
              <a:lnTo>
                <a:pt x="17" y="21"/>
              </a:lnTo>
              <a:lnTo>
                <a:pt x="16" y="21"/>
              </a:lnTo>
              <a:lnTo>
                <a:pt x="15" y="22"/>
              </a:lnTo>
              <a:lnTo>
                <a:pt x="14" y="22"/>
              </a:lnTo>
              <a:lnTo>
                <a:pt x="13" y="22"/>
              </a:lnTo>
              <a:lnTo>
                <a:pt x="12" y="23"/>
              </a:lnTo>
              <a:lnTo>
                <a:pt x="10" y="23"/>
              </a:lnTo>
              <a:lnTo>
                <a:pt x="10" y="24"/>
              </a:lnTo>
              <a:lnTo>
                <a:pt x="9" y="25"/>
              </a:lnTo>
              <a:lnTo>
                <a:pt x="8" y="25"/>
              </a:lnTo>
              <a:lnTo>
                <a:pt x="7" y="26"/>
              </a:lnTo>
              <a:lnTo>
                <a:pt x="6" y="26"/>
              </a:lnTo>
              <a:lnTo>
                <a:pt x="6" y="28"/>
              </a:lnTo>
              <a:lnTo>
                <a:pt x="5" y="28"/>
              </a:lnTo>
              <a:lnTo>
                <a:pt x="4" y="28"/>
              </a:lnTo>
              <a:lnTo>
                <a:pt x="3" y="28"/>
              </a:lnTo>
              <a:lnTo>
                <a:pt x="1" y="27"/>
              </a:lnTo>
              <a:lnTo>
                <a:pt x="1" y="26"/>
              </a:lnTo>
              <a:lnTo>
                <a:pt x="2" y="24"/>
              </a:lnTo>
              <a:lnTo>
                <a:pt x="2" y="23"/>
              </a:lnTo>
              <a:lnTo>
                <a:pt x="2" y="22"/>
              </a:lnTo>
              <a:lnTo>
                <a:pt x="2" y="21"/>
              </a:lnTo>
              <a:lnTo>
                <a:pt x="2" y="20"/>
              </a:lnTo>
              <a:lnTo>
                <a:pt x="3" y="19"/>
              </a:lnTo>
              <a:lnTo>
                <a:pt x="2" y="17"/>
              </a:lnTo>
              <a:lnTo>
                <a:pt x="2" y="16"/>
              </a:lnTo>
              <a:lnTo>
                <a:pt x="2" y="15"/>
              </a:lnTo>
              <a:lnTo>
                <a:pt x="1" y="14"/>
              </a:lnTo>
              <a:lnTo>
                <a:pt x="1" y="13"/>
              </a:lnTo>
              <a:lnTo>
                <a:pt x="0" y="12"/>
              </a:lnTo>
              <a:lnTo>
                <a:pt x="0" y="11"/>
              </a:lnTo>
              <a:lnTo>
                <a:pt x="1" y="11"/>
              </a:lnTo>
              <a:lnTo>
                <a:pt x="2" y="10"/>
              </a:lnTo>
              <a:lnTo>
                <a:pt x="3" y="11"/>
              </a:lnTo>
              <a:lnTo>
                <a:pt x="3"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101600</xdr:colOff>
      <xdr:row>13</xdr:row>
      <xdr:rowOff>38100</xdr:rowOff>
    </xdr:from>
    <xdr:to>
      <xdr:col>4</xdr:col>
      <xdr:colOff>477520</xdr:colOff>
      <xdr:row>15</xdr:row>
      <xdr:rowOff>57150</xdr:rowOff>
    </xdr:to>
    <xdr:sp>
      <xdr:nvSpPr>
        <xdr:cNvPr id="2185502" name="Freeform 268"/>
        <xdr:cNvSpPr/>
      </xdr:nvSpPr>
      <xdr:spPr>
        <a:xfrm>
          <a:off x="2936240" y="2132965"/>
          <a:ext cx="375920" cy="323850"/>
        </a:xfrm>
        <a:custGeom>
          <a:avLst/>
          <a:gdLst>
            <a:gd name="txL" fmla="*/ 0 w 37"/>
            <a:gd name="txT" fmla="*/ 0 h 36"/>
            <a:gd name="txR" fmla="*/ 37 w 37"/>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7" h="36">
              <a:moveTo>
                <a:pt x="16" y="7"/>
              </a:moveTo>
              <a:lnTo>
                <a:pt x="17" y="7"/>
              </a:lnTo>
              <a:lnTo>
                <a:pt x="18" y="7"/>
              </a:lnTo>
              <a:lnTo>
                <a:pt x="19" y="7"/>
              </a:lnTo>
              <a:lnTo>
                <a:pt x="20" y="7"/>
              </a:lnTo>
              <a:lnTo>
                <a:pt x="20" y="5"/>
              </a:lnTo>
              <a:lnTo>
                <a:pt x="21" y="5"/>
              </a:lnTo>
              <a:lnTo>
                <a:pt x="22" y="4"/>
              </a:lnTo>
              <a:lnTo>
                <a:pt x="23" y="4"/>
              </a:lnTo>
              <a:lnTo>
                <a:pt x="24" y="3"/>
              </a:lnTo>
              <a:lnTo>
                <a:pt x="24" y="2"/>
              </a:lnTo>
              <a:lnTo>
                <a:pt x="26" y="2"/>
              </a:lnTo>
              <a:lnTo>
                <a:pt x="27" y="1"/>
              </a:lnTo>
              <a:lnTo>
                <a:pt x="28" y="1"/>
              </a:lnTo>
              <a:lnTo>
                <a:pt x="29" y="1"/>
              </a:lnTo>
              <a:lnTo>
                <a:pt x="30" y="0"/>
              </a:lnTo>
              <a:lnTo>
                <a:pt x="31" y="0"/>
              </a:lnTo>
              <a:lnTo>
                <a:pt x="32" y="0"/>
              </a:lnTo>
              <a:lnTo>
                <a:pt x="33" y="1"/>
              </a:lnTo>
              <a:lnTo>
                <a:pt x="33" y="2"/>
              </a:lnTo>
              <a:lnTo>
                <a:pt x="34" y="4"/>
              </a:lnTo>
              <a:lnTo>
                <a:pt x="34" y="5"/>
              </a:lnTo>
              <a:lnTo>
                <a:pt x="34" y="6"/>
              </a:lnTo>
              <a:lnTo>
                <a:pt x="34" y="8"/>
              </a:lnTo>
              <a:lnTo>
                <a:pt x="35" y="10"/>
              </a:lnTo>
              <a:lnTo>
                <a:pt x="36" y="11"/>
              </a:lnTo>
              <a:lnTo>
                <a:pt x="36" y="12"/>
              </a:lnTo>
              <a:lnTo>
                <a:pt x="37" y="13"/>
              </a:lnTo>
              <a:lnTo>
                <a:pt x="37" y="15"/>
              </a:lnTo>
              <a:lnTo>
                <a:pt x="36" y="15"/>
              </a:lnTo>
              <a:lnTo>
                <a:pt x="35" y="16"/>
              </a:lnTo>
              <a:lnTo>
                <a:pt x="34" y="17"/>
              </a:lnTo>
              <a:lnTo>
                <a:pt x="33" y="17"/>
              </a:lnTo>
              <a:lnTo>
                <a:pt x="32" y="17"/>
              </a:lnTo>
              <a:lnTo>
                <a:pt x="31" y="18"/>
              </a:lnTo>
              <a:lnTo>
                <a:pt x="30" y="19"/>
              </a:lnTo>
              <a:lnTo>
                <a:pt x="30" y="20"/>
              </a:lnTo>
              <a:lnTo>
                <a:pt x="31" y="22"/>
              </a:lnTo>
              <a:lnTo>
                <a:pt x="31" y="23"/>
              </a:lnTo>
              <a:lnTo>
                <a:pt x="31" y="24"/>
              </a:lnTo>
              <a:lnTo>
                <a:pt x="31" y="25"/>
              </a:lnTo>
              <a:lnTo>
                <a:pt x="31" y="26"/>
              </a:lnTo>
              <a:lnTo>
                <a:pt x="30" y="26"/>
              </a:lnTo>
              <a:lnTo>
                <a:pt x="29" y="27"/>
              </a:lnTo>
              <a:lnTo>
                <a:pt x="28" y="28"/>
              </a:lnTo>
              <a:lnTo>
                <a:pt x="27" y="29"/>
              </a:lnTo>
              <a:lnTo>
                <a:pt x="27" y="30"/>
              </a:lnTo>
              <a:lnTo>
                <a:pt x="26" y="31"/>
              </a:lnTo>
              <a:lnTo>
                <a:pt x="26" y="32"/>
              </a:lnTo>
              <a:lnTo>
                <a:pt x="25" y="34"/>
              </a:lnTo>
              <a:lnTo>
                <a:pt x="24" y="36"/>
              </a:lnTo>
              <a:lnTo>
                <a:pt x="23" y="36"/>
              </a:lnTo>
              <a:lnTo>
                <a:pt x="22" y="35"/>
              </a:lnTo>
              <a:lnTo>
                <a:pt x="21" y="35"/>
              </a:lnTo>
              <a:lnTo>
                <a:pt x="19" y="35"/>
              </a:lnTo>
              <a:lnTo>
                <a:pt x="18" y="35"/>
              </a:lnTo>
              <a:lnTo>
                <a:pt x="16" y="35"/>
              </a:lnTo>
              <a:lnTo>
                <a:pt x="15" y="34"/>
              </a:lnTo>
              <a:lnTo>
                <a:pt x="14" y="34"/>
              </a:lnTo>
              <a:lnTo>
                <a:pt x="13" y="33"/>
              </a:lnTo>
              <a:lnTo>
                <a:pt x="12" y="32"/>
              </a:lnTo>
              <a:lnTo>
                <a:pt x="11" y="31"/>
              </a:lnTo>
              <a:lnTo>
                <a:pt x="11" y="30"/>
              </a:lnTo>
              <a:lnTo>
                <a:pt x="10" y="29"/>
              </a:lnTo>
              <a:lnTo>
                <a:pt x="9" y="28"/>
              </a:lnTo>
              <a:lnTo>
                <a:pt x="9" y="27"/>
              </a:lnTo>
              <a:lnTo>
                <a:pt x="8" y="26"/>
              </a:lnTo>
              <a:lnTo>
                <a:pt x="8" y="25"/>
              </a:lnTo>
              <a:lnTo>
                <a:pt x="7" y="24"/>
              </a:lnTo>
              <a:lnTo>
                <a:pt x="6" y="23"/>
              </a:lnTo>
              <a:lnTo>
                <a:pt x="7" y="22"/>
              </a:lnTo>
              <a:lnTo>
                <a:pt x="8" y="20"/>
              </a:lnTo>
              <a:lnTo>
                <a:pt x="9" y="19"/>
              </a:lnTo>
              <a:lnTo>
                <a:pt x="9" y="18"/>
              </a:lnTo>
              <a:lnTo>
                <a:pt x="8" y="18"/>
              </a:lnTo>
              <a:lnTo>
                <a:pt x="7" y="17"/>
              </a:lnTo>
              <a:lnTo>
                <a:pt x="6" y="16"/>
              </a:lnTo>
              <a:lnTo>
                <a:pt x="5" y="16"/>
              </a:lnTo>
              <a:lnTo>
                <a:pt x="4" y="17"/>
              </a:lnTo>
              <a:lnTo>
                <a:pt x="3" y="17"/>
              </a:lnTo>
              <a:lnTo>
                <a:pt x="2" y="18"/>
              </a:lnTo>
              <a:lnTo>
                <a:pt x="1" y="16"/>
              </a:lnTo>
              <a:lnTo>
                <a:pt x="0" y="16"/>
              </a:lnTo>
              <a:lnTo>
                <a:pt x="0" y="14"/>
              </a:lnTo>
              <a:lnTo>
                <a:pt x="0" y="13"/>
              </a:lnTo>
              <a:lnTo>
                <a:pt x="0" y="12"/>
              </a:lnTo>
              <a:lnTo>
                <a:pt x="0" y="11"/>
              </a:lnTo>
              <a:lnTo>
                <a:pt x="0" y="10"/>
              </a:lnTo>
              <a:lnTo>
                <a:pt x="1" y="9"/>
              </a:lnTo>
              <a:lnTo>
                <a:pt x="1" y="8"/>
              </a:lnTo>
              <a:lnTo>
                <a:pt x="0" y="7"/>
              </a:lnTo>
              <a:lnTo>
                <a:pt x="0" y="6"/>
              </a:lnTo>
              <a:lnTo>
                <a:pt x="0" y="5"/>
              </a:lnTo>
              <a:lnTo>
                <a:pt x="2" y="5"/>
              </a:lnTo>
              <a:lnTo>
                <a:pt x="3" y="5"/>
              </a:lnTo>
              <a:lnTo>
                <a:pt x="4" y="5"/>
              </a:lnTo>
              <a:lnTo>
                <a:pt x="5" y="5"/>
              </a:lnTo>
              <a:lnTo>
                <a:pt x="6" y="5"/>
              </a:lnTo>
              <a:lnTo>
                <a:pt x="7" y="6"/>
              </a:lnTo>
              <a:lnTo>
                <a:pt x="7" y="5"/>
              </a:lnTo>
              <a:lnTo>
                <a:pt x="8" y="5"/>
              </a:lnTo>
              <a:lnTo>
                <a:pt x="9" y="5"/>
              </a:lnTo>
              <a:lnTo>
                <a:pt x="10" y="5"/>
              </a:lnTo>
              <a:lnTo>
                <a:pt x="11" y="6"/>
              </a:lnTo>
              <a:lnTo>
                <a:pt x="12" y="6"/>
              </a:lnTo>
              <a:lnTo>
                <a:pt x="13" y="6"/>
              </a:lnTo>
              <a:lnTo>
                <a:pt x="14" y="7"/>
              </a:lnTo>
              <a:lnTo>
                <a:pt x="15" y="8"/>
              </a:lnTo>
              <a:lnTo>
                <a:pt x="15" y="6"/>
              </a:lnTo>
              <a:lnTo>
                <a:pt x="16"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629920</xdr:colOff>
      <xdr:row>8</xdr:row>
      <xdr:rowOff>19050</xdr:rowOff>
    </xdr:from>
    <xdr:to>
      <xdr:col>4</xdr:col>
      <xdr:colOff>426720</xdr:colOff>
      <xdr:row>11</xdr:row>
      <xdr:rowOff>28575</xdr:rowOff>
    </xdr:to>
    <xdr:sp>
      <xdr:nvSpPr>
        <xdr:cNvPr id="2185503" name="Freeform 269"/>
        <xdr:cNvSpPr/>
      </xdr:nvSpPr>
      <xdr:spPr>
        <a:xfrm>
          <a:off x="2814320" y="1351915"/>
          <a:ext cx="447040" cy="466725"/>
        </a:xfrm>
        <a:custGeom>
          <a:avLst/>
          <a:gdLst>
            <a:gd name="txL" fmla="*/ 0 w 44"/>
            <a:gd name="txT" fmla="*/ 0 h 52"/>
            <a:gd name="txR" fmla="*/ 44 w 44"/>
            <a:gd name="txB" fmla="*/ 52 h 5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4" h="52">
              <a:moveTo>
                <a:pt x="1" y="17"/>
              </a:moveTo>
              <a:lnTo>
                <a:pt x="1" y="17"/>
              </a:lnTo>
              <a:lnTo>
                <a:pt x="2" y="17"/>
              </a:lnTo>
              <a:lnTo>
                <a:pt x="3" y="16"/>
              </a:lnTo>
              <a:lnTo>
                <a:pt x="4" y="15"/>
              </a:lnTo>
              <a:lnTo>
                <a:pt x="5" y="14"/>
              </a:lnTo>
              <a:lnTo>
                <a:pt x="6" y="13"/>
              </a:lnTo>
              <a:lnTo>
                <a:pt x="6" y="12"/>
              </a:lnTo>
              <a:lnTo>
                <a:pt x="7" y="11"/>
              </a:lnTo>
              <a:lnTo>
                <a:pt x="8" y="10"/>
              </a:lnTo>
              <a:lnTo>
                <a:pt x="9" y="10"/>
              </a:lnTo>
              <a:lnTo>
                <a:pt x="10" y="9"/>
              </a:lnTo>
              <a:lnTo>
                <a:pt x="11" y="9"/>
              </a:lnTo>
              <a:lnTo>
                <a:pt x="12" y="9"/>
              </a:lnTo>
              <a:lnTo>
                <a:pt x="13" y="8"/>
              </a:lnTo>
              <a:lnTo>
                <a:pt x="15" y="8"/>
              </a:lnTo>
              <a:lnTo>
                <a:pt x="17" y="8"/>
              </a:lnTo>
              <a:lnTo>
                <a:pt x="18" y="7"/>
              </a:lnTo>
              <a:lnTo>
                <a:pt x="19" y="7"/>
              </a:lnTo>
              <a:lnTo>
                <a:pt x="20" y="6"/>
              </a:lnTo>
              <a:lnTo>
                <a:pt x="21" y="6"/>
              </a:lnTo>
              <a:lnTo>
                <a:pt x="22" y="5"/>
              </a:lnTo>
              <a:lnTo>
                <a:pt x="23" y="4"/>
              </a:lnTo>
              <a:lnTo>
                <a:pt x="24" y="4"/>
              </a:lnTo>
              <a:lnTo>
                <a:pt x="26" y="2"/>
              </a:lnTo>
              <a:lnTo>
                <a:pt x="27" y="2"/>
              </a:lnTo>
              <a:lnTo>
                <a:pt x="28" y="1"/>
              </a:lnTo>
              <a:lnTo>
                <a:pt x="29" y="0"/>
              </a:lnTo>
              <a:lnTo>
                <a:pt x="28" y="1"/>
              </a:lnTo>
              <a:lnTo>
                <a:pt x="29" y="3"/>
              </a:lnTo>
              <a:lnTo>
                <a:pt x="29" y="4"/>
              </a:lnTo>
              <a:lnTo>
                <a:pt x="29" y="5"/>
              </a:lnTo>
              <a:lnTo>
                <a:pt x="29" y="6"/>
              </a:lnTo>
              <a:lnTo>
                <a:pt x="28" y="7"/>
              </a:lnTo>
              <a:lnTo>
                <a:pt x="27" y="9"/>
              </a:lnTo>
              <a:lnTo>
                <a:pt x="26" y="10"/>
              </a:lnTo>
              <a:lnTo>
                <a:pt x="25" y="11"/>
              </a:lnTo>
              <a:lnTo>
                <a:pt x="26" y="12"/>
              </a:lnTo>
              <a:lnTo>
                <a:pt x="26" y="13"/>
              </a:lnTo>
              <a:lnTo>
                <a:pt x="26" y="14"/>
              </a:lnTo>
              <a:lnTo>
                <a:pt x="27" y="17"/>
              </a:lnTo>
              <a:lnTo>
                <a:pt x="28" y="18"/>
              </a:lnTo>
              <a:lnTo>
                <a:pt x="29" y="20"/>
              </a:lnTo>
              <a:lnTo>
                <a:pt x="30" y="21"/>
              </a:lnTo>
              <a:lnTo>
                <a:pt x="31" y="22"/>
              </a:lnTo>
              <a:lnTo>
                <a:pt x="31" y="23"/>
              </a:lnTo>
              <a:lnTo>
                <a:pt x="32" y="24"/>
              </a:lnTo>
              <a:lnTo>
                <a:pt x="33" y="25"/>
              </a:lnTo>
              <a:lnTo>
                <a:pt x="35" y="27"/>
              </a:lnTo>
              <a:lnTo>
                <a:pt x="36" y="27"/>
              </a:lnTo>
              <a:lnTo>
                <a:pt x="37" y="28"/>
              </a:lnTo>
              <a:lnTo>
                <a:pt x="38" y="29"/>
              </a:lnTo>
              <a:lnTo>
                <a:pt x="39" y="30"/>
              </a:lnTo>
              <a:lnTo>
                <a:pt x="39" y="31"/>
              </a:lnTo>
              <a:lnTo>
                <a:pt x="39" y="32"/>
              </a:lnTo>
              <a:lnTo>
                <a:pt x="40" y="33"/>
              </a:lnTo>
              <a:lnTo>
                <a:pt x="41" y="34"/>
              </a:lnTo>
              <a:lnTo>
                <a:pt x="40" y="35"/>
              </a:lnTo>
              <a:lnTo>
                <a:pt x="41" y="36"/>
              </a:lnTo>
              <a:lnTo>
                <a:pt x="41" y="37"/>
              </a:lnTo>
              <a:lnTo>
                <a:pt x="41" y="38"/>
              </a:lnTo>
              <a:lnTo>
                <a:pt x="41" y="39"/>
              </a:lnTo>
              <a:lnTo>
                <a:pt x="41" y="40"/>
              </a:lnTo>
              <a:lnTo>
                <a:pt x="42" y="41"/>
              </a:lnTo>
              <a:lnTo>
                <a:pt x="42" y="42"/>
              </a:lnTo>
              <a:lnTo>
                <a:pt x="43" y="43"/>
              </a:lnTo>
              <a:lnTo>
                <a:pt x="44" y="43"/>
              </a:lnTo>
              <a:lnTo>
                <a:pt x="42" y="44"/>
              </a:lnTo>
              <a:lnTo>
                <a:pt x="42" y="45"/>
              </a:lnTo>
              <a:lnTo>
                <a:pt x="41" y="45"/>
              </a:lnTo>
              <a:lnTo>
                <a:pt x="40" y="46"/>
              </a:lnTo>
              <a:lnTo>
                <a:pt x="38" y="45"/>
              </a:lnTo>
              <a:lnTo>
                <a:pt x="37" y="46"/>
              </a:lnTo>
              <a:lnTo>
                <a:pt x="36" y="45"/>
              </a:lnTo>
              <a:lnTo>
                <a:pt x="35" y="45"/>
              </a:lnTo>
              <a:lnTo>
                <a:pt x="34" y="46"/>
              </a:lnTo>
              <a:lnTo>
                <a:pt x="33" y="46"/>
              </a:lnTo>
              <a:lnTo>
                <a:pt x="32" y="47"/>
              </a:lnTo>
              <a:lnTo>
                <a:pt x="32" y="46"/>
              </a:lnTo>
              <a:lnTo>
                <a:pt x="31" y="45"/>
              </a:lnTo>
              <a:lnTo>
                <a:pt x="31" y="44"/>
              </a:lnTo>
              <a:lnTo>
                <a:pt x="29" y="44"/>
              </a:lnTo>
              <a:lnTo>
                <a:pt x="28" y="45"/>
              </a:lnTo>
              <a:lnTo>
                <a:pt x="27" y="45"/>
              </a:lnTo>
              <a:lnTo>
                <a:pt x="27" y="46"/>
              </a:lnTo>
              <a:lnTo>
                <a:pt x="26" y="46"/>
              </a:lnTo>
              <a:lnTo>
                <a:pt x="25" y="45"/>
              </a:lnTo>
              <a:lnTo>
                <a:pt x="25" y="44"/>
              </a:lnTo>
              <a:lnTo>
                <a:pt x="24" y="45"/>
              </a:lnTo>
              <a:lnTo>
                <a:pt x="23" y="45"/>
              </a:lnTo>
              <a:lnTo>
                <a:pt x="23" y="46"/>
              </a:lnTo>
              <a:lnTo>
                <a:pt x="24" y="47"/>
              </a:lnTo>
              <a:lnTo>
                <a:pt x="24" y="48"/>
              </a:lnTo>
              <a:lnTo>
                <a:pt x="23" y="49"/>
              </a:lnTo>
              <a:lnTo>
                <a:pt x="22" y="49"/>
              </a:lnTo>
              <a:lnTo>
                <a:pt x="21" y="50"/>
              </a:lnTo>
              <a:lnTo>
                <a:pt x="20" y="51"/>
              </a:lnTo>
              <a:lnTo>
                <a:pt x="20" y="52"/>
              </a:lnTo>
              <a:lnTo>
                <a:pt x="19" y="52"/>
              </a:lnTo>
              <a:lnTo>
                <a:pt x="18" y="50"/>
              </a:lnTo>
              <a:lnTo>
                <a:pt x="18" y="49"/>
              </a:lnTo>
              <a:lnTo>
                <a:pt x="17" y="48"/>
              </a:lnTo>
              <a:lnTo>
                <a:pt x="17" y="47"/>
              </a:lnTo>
              <a:lnTo>
                <a:pt x="17" y="46"/>
              </a:lnTo>
              <a:lnTo>
                <a:pt x="16" y="45"/>
              </a:lnTo>
              <a:lnTo>
                <a:pt x="16" y="44"/>
              </a:lnTo>
              <a:lnTo>
                <a:pt x="16" y="43"/>
              </a:lnTo>
              <a:lnTo>
                <a:pt x="15" y="42"/>
              </a:lnTo>
              <a:lnTo>
                <a:pt x="15" y="40"/>
              </a:lnTo>
              <a:lnTo>
                <a:pt x="15" y="39"/>
              </a:lnTo>
              <a:lnTo>
                <a:pt x="14" y="38"/>
              </a:lnTo>
              <a:lnTo>
                <a:pt x="14" y="37"/>
              </a:lnTo>
              <a:lnTo>
                <a:pt x="14" y="36"/>
              </a:lnTo>
              <a:lnTo>
                <a:pt x="13" y="35"/>
              </a:lnTo>
              <a:lnTo>
                <a:pt x="13" y="34"/>
              </a:lnTo>
              <a:lnTo>
                <a:pt x="12" y="33"/>
              </a:lnTo>
              <a:lnTo>
                <a:pt x="11" y="32"/>
              </a:lnTo>
              <a:lnTo>
                <a:pt x="11" y="31"/>
              </a:lnTo>
              <a:lnTo>
                <a:pt x="10" y="30"/>
              </a:lnTo>
              <a:lnTo>
                <a:pt x="9" y="29"/>
              </a:lnTo>
              <a:lnTo>
                <a:pt x="9" y="28"/>
              </a:lnTo>
              <a:lnTo>
                <a:pt x="8" y="27"/>
              </a:lnTo>
              <a:lnTo>
                <a:pt x="7" y="26"/>
              </a:lnTo>
              <a:lnTo>
                <a:pt x="7" y="25"/>
              </a:lnTo>
              <a:lnTo>
                <a:pt x="6" y="24"/>
              </a:lnTo>
              <a:lnTo>
                <a:pt x="5" y="23"/>
              </a:lnTo>
              <a:lnTo>
                <a:pt x="5" y="22"/>
              </a:lnTo>
              <a:lnTo>
                <a:pt x="4" y="22"/>
              </a:lnTo>
              <a:lnTo>
                <a:pt x="2" y="22"/>
              </a:lnTo>
              <a:lnTo>
                <a:pt x="2" y="21"/>
              </a:lnTo>
              <a:lnTo>
                <a:pt x="1" y="20"/>
              </a:lnTo>
              <a:lnTo>
                <a:pt x="0" y="19"/>
              </a:lnTo>
              <a:lnTo>
                <a:pt x="0" y="18"/>
              </a:lnTo>
              <a:lnTo>
                <a:pt x="1" y="1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406400</xdr:colOff>
      <xdr:row>9</xdr:row>
      <xdr:rowOff>38100</xdr:rowOff>
    </xdr:from>
    <xdr:to>
      <xdr:col>4</xdr:col>
      <xdr:colOff>172720</xdr:colOff>
      <xdr:row>11</xdr:row>
      <xdr:rowOff>28575</xdr:rowOff>
    </xdr:to>
    <xdr:sp>
      <xdr:nvSpPr>
        <xdr:cNvPr id="2185504" name="Freeform 270"/>
        <xdr:cNvSpPr/>
      </xdr:nvSpPr>
      <xdr:spPr>
        <a:xfrm>
          <a:off x="2590800" y="1523365"/>
          <a:ext cx="416560" cy="295275"/>
        </a:xfrm>
        <a:custGeom>
          <a:avLst/>
          <a:gdLst>
            <a:gd name="txL" fmla="*/ 0 w 41"/>
            <a:gd name="txT" fmla="*/ 0 h 34"/>
            <a:gd name="txR" fmla="*/ 41 w 41"/>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34">
              <a:moveTo>
                <a:pt x="6" y="7"/>
              </a:moveTo>
              <a:lnTo>
                <a:pt x="6" y="7"/>
              </a:lnTo>
              <a:lnTo>
                <a:pt x="7" y="6"/>
              </a:lnTo>
              <a:lnTo>
                <a:pt x="8" y="5"/>
              </a:lnTo>
              <a:lnTo>
                <a:pt x="9" y="5"/>
              </a:lnTo>
              <a:lnTo>
                <a:pt x="11" y="5"/>
              </a:lnTo>
              <a:lnTo>
                <a:pt x="12" y="4"/>
              </a:lnTo>
              <a:lnTo>
                <a:pt x="13" y="4"/>
              </a:lnTo>
              <a:lnTo>
                <a:pt x="14" y="4"/>
              </a:lnTo>
              <a:lnTo>
                <a:pt x="16" y="3"/>
              </a:lnTo>
              <a:lnTo>
                <a:pt x="17" y="2"/>
              </a:lnTo>
              <a:lnTo>
                <a:pt x="18" y="2"/>
              </a:lnTo>
              <a:lnTo>
                <a:pt x="19" y="1"/>
              </a:lnTo>
              <a:lnTo>
                <a:pt x="21" y="0"/>
              </a:lnTo>
              <a:lnTo>
                <a:pt x="22" y="0"/>
              </a:lnTo>
              <a:lnTo>
                <a:pt x="22" y="1"/>
              </a:lnTo>
              <a:lnTo>
                <a:pt x="23" y="2"/>
              </a:lnTo>
              <a:lnTo>
                <a:pt x="24" y="3"/>
              </a:lnTo>
              <a:lnTo>
                <a:pt x="24" y="4"/>
              </a:lnTo>
              <a:lnTo>
                <a:pt x="26" y="4"/>
              </a:lnTo>
              <a:lnTo>
                <a:pt x="27" y="4"/>
              </a:lnTo>
              <a:lnTo>
                <a:pt x="27" y="5"/>
              </a:lnTo>
              <a:lnTo>
                <a:pt x="28" y="6"/>
              </a:lnTo>
              <a:lnTo>
                <a:pt x="29" y="7"/>
              </a:lnTo>
              <a:lnTo>
                <a:pt x="29" y="8"/>
              </a:lnTo>
              <a:lnTo>
                <a:pt x="30" y="9"/>
              </a:lnTo>
              <a:lnTo>
                <a:pt x="31" y="10"/>
              </a:lnTo>
              <a:lnTo>
                <a:pt x="31" y="11"/>
              </a:lnTo>
              <a:lnTo>
                <a:pt x="32" y="12"/>
              </a:lnTo>
              <a:lnTo>
                <a:pt x="33" y="13"/>
              </a:lnTo>
              <a:lnTo>
                <a:pt x="33" y="14"/>
              </a:lnTo>
              <a:lnTo>
                <a:pt x="34" y="15"/>
              </a:lnTo>
              <a:lnTo>
                <a:pt x="35" y="16"/>
              </a:lnTo>
              <a:lnTo>
                <a:pt x="35" y="17"/>
              </a:lnTo>
              <a:lnTo>
                <a:pt x="36" y="18"/>
              </a:lnTo>
              <a:lnTo>
                <a:pt x="36" y="19"/>
              </a:lnTo>
              <a:lnTo>
                <a:pt x="36" y="20"/>
              </a:lnTo>
              <a:lnTo>
                <a:pt x="37" y="21"/>
              </a:lnTo>
              <a:lnTo>
                <a:pt x="37" y="22"/>
              </a:lnTo>
              <a:lnTo>
                <a:pt x="37" y="24"/>
              </a:lnTo>
              <a:lnTo>
                <a:pt x="38" y="25"/>
              </a:lnTo>
              <a:lnTo>
                <a:pt x="38" y="26"/>
              </a:lnTo>
              <a:lnTo>
                <a:pt x="38" y="27"/>
              </a:lnTo>
              <a:lnTo>
                <a:pt x="39" y="28"/>
              </a:lnTo>
              <a:lnTo>
                <a:pt x="39" y="29"/>
              </a:lnTo>
              <a:lnTo>
                <a:pt x="39" y="30"/>
              </a:lnTo>
              <a:lnTo>
                <a:pt x="40" y="31"/>
              </a:lnTo>
              <a:lnTo>
                <a:pt x="40" y="32"/>
              </a:lnTo>
              <a:lnTo>
                <a:pt x="41" y="34"/>
              </a:lnTo>
              <a:lnTo>
                <a:pt x="40" y="33"/>
              </a:lnTo>
              <a:lnTo>
                <a:pt x="39" y="32"/>
              </a:lnTo>
              <a:lnTo>
                <a:pt x="38" y="32"/>
              </a:lnTo>
              <a:lnTo>
                <a:pt x="37" y="31"/>
              </a:lnTo>
              <a:lnTo>
                <a:pt x="36" y="30"/>
              </a:lnTo>
              <a:lnTo>
                <a:pt x="35" y="30"/>
              </a:lnTo>
              <a:lnTo>
                <a:pt x="34" y="29"/>
              </a:lnTo>
              <a:lnTo>
                <a:pt x="33" y="28"/>
              </a:lnTo>
              <a:lnTo>
                <a:pt x="31" y="27"/>
              </a:lnTo>
              <a:lnTo>
                <a:pt x="30" y="26"/>
              </a:lnTo>
              <a:lnTo>
                <a:pt x="29" y="25"/>
              </a:lnTo>
              <a:lnTo>
                <a:pt x="28" y="24"/>
              </a:lnTo>
              <a:lnTo>
                <a:pt x="27" y="23"/>
              </a:lnTo>
              <a:lnTo>
                <a:pt x="26" y="22"/>
              </a:lnTo>
              <a:lnTo>
                <a:pt x="25" y="22"/>
              </a:lnTo>
              <a:lnTo>
                <a:pt x="24" y="22"/>
              </a:lnTo>
              <a:lnTo>
                <a:pt x="23" y="23"/>
              </a:lnTo>
              <a:lnTo>
                <a:pt x="22" y="23"/>
              </a:lnTo>
              <a:lnTo>
                <a:pt x="21" y="24"/>
              </a:lnTo>
              <a:lnTo>
                <a:pt x="20" y="24"/>
              </a:lnTo>
              <a:lnTo>
                <a:pt x="20" y="25"/>
              </a:lnTo>
              <a:lnTo>
                <a:pt x="19" y="26"/>
              </a:lnTo>
              <a:lnTo>
                <a:pt x="19" y="27"/>
              </a:lnTo>
              <a:lnTo>
                <a:pt x="19" y="29"/>
              </a:lnTo>
              <a:lnTo>
                <a:pt x="18" y="30"/>
              </a:lnTo>
              <a:lnTo>
                <a:pt x="18" y="31"/>
              </a:lnTo>
              <a:lnTo>
                <a:pt x="18" y="32"/>
              </a:lnTo>
              <a:lnTo>
                <a:pt x="17" y="33"/>
              </a:lnTo>
              <a:lnTo>
                <a:pt x="16" y="33"/>
              </a:lnTo>
              <a:lnTo>
                <a:pt x="15" y="34"/>
              </a:lnTo>
              <a:lnTo>
                <a:pt x="15" y="33"/>
              </a:lnTo>
              <a:lnTo>
                <a:pt x="14" y="32"/>
              </a:lnTo>
              <a:lnTo>
                <a:pt x="13" y="31"/>
              </a:lnTo>
              <a:lnTo>
                <a:pt x="13" y="30"/>
              </a:lnTo>
              <a:lnTo>
                <a:pt x="12" y="29"/>
              </a:lnTo>
              <a:lnTo>
                <a:pt x="11" y="29"/>
              </a:lnTo>
              <a:lnTo>
                <a:pt x="10" y="29"/>
              </a:lnTo>
              <a:lnTo>
                <a:pt x="9" y="29"/>
              </a:lnTo>
              <a:lnTo>
                <a:pt x="8" y="28"/>
              </a:lnTo>
              <a:lnTo>
                <a:pt x="7" y="28"/>
              </a:lnTo>
              <a:lnTo>
                <a:pt x="6" y="29"/>
              </a:lnTo>
              <a:lnTo>
                <a:pt x="5" y="28"/>
              </a:lnTo>
              <a:lnTo>
                <a:pt x="4" y="28"/>
              </a:lnTo>
              <a:lnTo>
                <a:pt x="3" y="28"/>
              </a:lnTo>
              <a:lnTo>
                <a:pt x="3" y="27"/>
              </a:lnTo>
              <a:lnTo>
                <a:pt x="3" y="26"/>
              </a:lnTo>
              <a:lnTo>
                <a:pt x="2" y="25"/>
              </a:lnTo>
              <a:lnTo>
                <a:pt x="1" y="26"/>
              </a:lnTo>
              <a:lnTo>
                <a:pt x="0" y="24"/>
              </a:lnTo>
              <a:lnTo>
                <a:pt x="0" y="23"/>
              </a:lnTo>
              <a:lnTo>
                <a:pt x="1" y="22"/>
              </a:lnTo>
              <a:lnTo>
                <a:pt x="2" y="22"/>
              </a:lnTo>
              <a:lnTo>
                <a:pt x="3" y="21"/>
              </a:lnTo>
              <a:lnTo>
                <a:pt x="4" y="20"/>
              </a:lnTo>
              <a:lnTo>
                <a:pt x="3" y="19"/>
              </a:lnTo>
              <a:lnTo>
                <a:pt x="3" y="18"/>
              </a:lnTo>
              <a:lnTo>
                <a:pt x="4" y="18"/>
              </a:lnTo>
              <a:lnTo>
                <a:pt x="4" y="16"/>
              </a:lnTo>
              <a:lnTo>
                <a:pt x="4" y="15"/>
              </a:lnTo>
              <a:lnTo>
                <a:pt x="4" y="14"/>
              </a:lnTo>
              <a:lnTo>
                <a:pt x="4" y="12"/>
              </a:lnTo>
              <a:lnTo>
                <a:pt x="4" y="11"/>
              </a:lnTo>
              <a:lnTo>
                <a:pt x="5" y="11"/>
              </a:lnTo>
              <a:lnTo>
                <a:pt x="6" y="10"/>
              </a:lnTo>
              <a:lnTo>
                <a:pt x="6" y="9"/>
              </a:lnTo>
              <a:lnTo>
                <a:pt x="5" y="7"/>
              </a:lnTo>
              <a:lnTo>
                <a:pt x="6"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558800</xdr:colOff>
      <xdr:row>10</xdr:row>
      <xdr:rowOff>85725</xdr:rowOff>
    </xdr:from>
    <xdr:to>
      <xdr:col>4</xdr:col>
      <xdr:colOff>213360</xdr:colOff>
      <xdr:row>13</xdr:row>
      <xdr:rowOff>47625</xdr:rowOff>
    </xdr:to>
    <xdr:sp>
      <xdr:nvSpPr>
        <xdr:cNvPr id="2185505" name="Freeform 271"/>
        <xdr:cNvSpPr/>
      </xdr:nvSpPr>
      <xdr:spPr>
        <a:xfrm>
          <a:off x="2743200" y="1723390"/>
          <a:ext cx="304800" cy="419100"/>
        </a:xfrm>
        <a:custGeom>
          <a:avLst/>
          <a:gdLst>
            <a:gd name="txL" fmla="*/ 0 w 30"/>
            <a:gd name="txT" fmla="*/ 0 h 48"/>
            <a:gd name="txR" fmla="*/ 30 w 30"/>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0" h="48">
              <a:moveTo>
                <a:pt x="3" y="29"/>
              </a:moveTo>
              <a:lnTo>
                <a:pt x="3" y="28"/>
              </a:lnTo>
              <a:lnTo>
                <a:pt x="3" y="26"/>
              </a:lnTo>
              <a:lnTo>
                <a:pt x="4" y="27"/>
              </a:lnTo>
              <a:lnTo>
                <a:pt x="4" y="25"/>
              </a:lnTo>
              <a:lnTo>
                <a:pt x="3" y="24"/>
              </a:lnTo>
              <a:lnTo>
                <a:pt x="4" y="23"/>
              </a:lnTo>
              <a:lnTo>
                <a:pt x="4" y="24"/>
              </a:lnTo>
              <a:lnTo>
                <a:pt x="5" y="22"/>
              </a:lnTo>
              <a:lnTo>
                <a:pt x="6" y="22"/>
              </a:lnTo>
              <a:lnTo>
                <a:pt x="6" y="21"/>
              </a:lnTo>
              <a:lnTo>
                <a:pt x="5" y="21"/>
              </a:lnTo>
              <a:lnTo>
                <a:pt x="3" y="21"/>
              </a:lnTo>
              <a:lnTo>
                <a:pt x="3" y="20"/>
              </a:lnTo>
              <a:lnTo>
                <a:pt x="2" y="20"/>
              </a:lnTo>
              <a:lnTo>
                <a:pt x="2" y="19"/>
              </a:lnTo>
              <a:lnTo>
                <a:pt x="2" y="17"/>
              </a:lnTo>
              <a:lnTo>
                <a:pt x="1" y="16"/>
              </a:lnTo>
              <a:lnTo>
                <a:pt x="1" y="15"/>
              </a:lnTo>
              <a:lnTo>
                <a:pt x="0" y="14"/>
              </a:lnTo>
              <a:lnTo>
                <a:pt x="0" y="12"/>
              </a:lnTo>
              <a:lnTo>
                <a:pt x="1" y="11"/>
              </a:lnTo>
              <a:lnTo>
                <a:pt x="2" y="11"/>
              </a:lnTo>
              <a:lnTo>
                <a:pt x="3" y="10"/>
              </a:lnTo>
              <a:lnTo>
                <a:pt x="3" y="9"/>
              </a:lnTo>
              <a:lnTo>
                <a:pt x="3" y="8"/>
              </a:lnTo>
              <a:lnTo>
                <a:pt x="4" y="7"/>
              </a:lnTo>
              <a:lnTo>
                <a:pt x="4" y="5"/>
              </a:lnTo>
              <a:lnTo>
                <a:pt x="4" y="4"/>
              </a:lnTo>
              <a:lnTo>
                <a:pt x="5" y="3"/>
              </a:lnTo>
              <a:lnTo>
                <a:pt x="5" y="2"/>
              </a:lnTo>
              <a:lnTo>
                <a:pt x="6" y="2"/>
              </a:lnTo>
              <a:lnTo>
                <a:pt x="7" y="1"/>
              </a:lnTo>
              <a:lnTo>
                <a:pt x="8" y="1"/>
              </a:lnTo>
              <a:lnTo>
                <a:pt x="9" y="0"/>
              </a:lnTo>
              <a:lnTo>
                <a:pt x="10" y="0"/>
              </a:lnTo>
              <a:lnTo>
                <a:pt x="11" y="0"/>
              </a:lnTo>
              <a:lnTo>
                <a:pt x="12" y="1"/>
              </a:lnTo>
              <a:lnTo>
                <a:pt x="13" y="2"/>
              </a:lnTo>
              <a:lnTo>
                <a:pt x="14" y="3"/>
              </a:lnTo>
              <a:lnTo>
                <a:pt x="15" y="4"/>
              </a:lnTo>
              <a:lnTo>
                <a:pt x="16" y="5"/>
              </a:lnTo>
              <a:lnTo>
                <a:pt x="18" y="6"/>
              </a:lnTo>
              <a:lnTo>
                <a:pt x="19" y="7"/>
              </a:lnTo>
              <a:lnTo>
                <a:pt x="20" y="8"/>
              </a:lnTo>
              <a:lnTo>
                <a:pt x="21" y="8"/>
              </a:lnTo>
              <a:lnTo>
                <a:pt x="22" y="9"/>
              </a:lnTo>
              <a:lnTo>
                <a:pt x="23" y="10"/>
              </a:lnTo>
              <a:lnTo>
                <a:pt x="24" y="10"/>
              </a:lnTo>
              <a:lnTo>
                <a:pt x="25" y="11"/>
              </a:lnTo>
              <a:lnTo>
                <a:pt x="26" y="12"/>
              </a:lnTo>
              <a:lnTo>
                <a:pt x="27" y="12"/>
              </a:lnTo>
              <a:lnTo>
                <a:pt x="28" y="13"/>
              </a:lnTo>
              <a:lnTo>
                <a:pt x="29" y="14"/>
              </a:lnTo>
              <a:lnTo>
                <a:pt x="30" y="15"/>
              </a:lnTo>
              <a:lnTo>
                <a:pt x="29" y="16"/>
              </a:lnTo>
              <a:lnTo>
                <a:pt x="28" y="16"/>
              </a:lnTo>
              <a:lnTo>
                <a:pt x="27" y="17"/>
              </a:lnTo>
              <a:lnTo>
                <a:pt x="28" y="18"/>
              </a:lnTo>
              <a:lnTo>
                <a:pt x="29" y="19"/>
              </a:lnTo>
              <a:lnTo>
                <a:pt x="27" y="20"/>
              </a:lnTo>
              <a:lnTo>
                <a:pt x="25" y="21"/>
              </a:lnTo>
              <a:lnTo>
                <a:pt x="24" y="22"/>
              </a:lnTo>
              <a:lnTo>
                <a:pt x="25" y="23"/>
              </a:lnTo>
              <a:lnTo>
                <a:pt x="25" y="24"/>
              </a:lnTo>
              <a:lnTo>
                <a:pt x="24" y="25"/>
              </a:lnTo>
              <a:lnTo>
                <a:pt x="23" y="25"/>
              </a:lnTo>
              <a:lnTo>
                <a:pt x="22" y="26"/>
              </a:lnTo>
              <a:lnTo>
                <a:pt x="21" y="27"/>
              </a:lnTo>
              <a:lnTo>
                <a:pt x="21" y="28"/>
              </a:lnTo>
              <a:lnTo>
                <a:pt x="19" y="28"/>
              </a:lnTo>
              <a:lnTo>
                <a:pt x="19" y="29"/>
              </a:lnTo>
              <a:lnTo>
                <a:pt x="18" y="29"/>
              </a:lnTo>
              <a:lnTo>
                <a:pt x="17" y="29"/>
              </a:lnTo>
              <a:lnTo>
                <a:pt x="16" y="29"/>
              </a:lnTo>
              <a:lnTo>
                <a:pt x="15" y="28"/>
              </a:lnTo>
              <a:lnTo>
                <a:pt x="14" y="27"/>
              </a:lnTo>
              <a:lnTo>
                <a:pt x="14" y="28"/>
              </a:lnTo>
              <a:lnTo>
                <a:pt x="13" y="29"/>
              </a:lnTo>
              <a:lnTo>
                <a:pt x="14" y="30"/>
              </a:lnTo>
              <a:lnTo>
                <a:pt x="14" y="31"/>
              </a:lnTo>
              <a:lnTo>
                <a:pt x="14" y="32"/>
              </a:lnTo>
              <a:lnTo>
                <a:pt x="15" y="33"/>
              </a:lnTo>
              <a:lnTo>
                <a:pt x="16" y="34"/>
              </a:lnTo>
              <a:lnTo>
                <a:pt x="16" y="35"/>
              </a:lnTo>
              <a:lnTo>
                <a:pt x="15" y="36"/>
              </a:lnTo>
              <a:lnTo>
                <a:pt x="14" y="37"/>
              </a:lnTo>
              <a:lnTo>
                <a:pt x="14" y="38"/>
              </a:lnTo>
              <a:lnTo>
                <a:pt x="14" y="39"/>
              </a:lnTo>
              <a:lnTo>
                <a:pt x="13" y="40"/>
              </a:lnTo>
              <a:lnTo>
                <a:pt x="12" y="41"/>
              </a:lnTo>
              <a:lnTo>
                <a:pt x="12" y="42"/>
              </a:lnTo>
              <a:lnTo>
                <a:pt x="11" y="43"/>
              </a:lnTo>
              <a:lnTo>
                <a:pt x="11" y="44"/>
              </a:lnTo>
              <a:lnTo>
                <a:pt x="10" y="45"/>
              </a:lnTo>
              <a:lnTo>
                <a:pt x="10" y="46"/>
              </a:lnTo>
              <a:lnTo>
                <a:pt x="9" y="47"/>
              </a:lnTo>
              <a:lnTo>
                <a:pt x="8" y="48"/>
              </a:lnTo>
              <a:lnTo>
                <a:pt x="7" y="48"/>
              </a:lnTo>
              <a:lnTo>
                <a:pt x="6" y="48"/>
              </a:lnTo>
              <a:lnTo>
                <a:pt x="6" y="47"/>
              </a:lnTo>
              <a:lnTo>
                <a:pt x="5" y="46"/>
              </a:lnTo>
              <a:lnTo>
                <a:pt x="5" y="45"/>
              </a:lnTo>
              <a:lnTo>
                <a:pt x="5" y="44"/>
              </a:lnTo>
              <a:lnTo>
                <a:pt x="5" y="43"/>
              </a:lnTo>
              <a:lnTo>
                <a:pt x="4" y="42"/>
              </a:lnTo>
              <a:lnTo>
                <a:pt x="4" y="41"/>
              </a:lnTo>
              <a:lnTo>
                <a:pt x="3" y="40"/>
              </a:lnTo>
              <a:lnTo>
                <a:pt x="3" y="39"/>
              </a:lnTo>
              <a:lnTo>
                <a:pt x="3" y="38"/>
              </a:lnTo>
              <a:lnTo>
                <a:pt x="2" y="37"/>
              </a:lnTo>
              <a:lnTo>
                <a:pt x="2" y="36"/>
              </a:lnTo>
              <a:lnTo>
                <a:pt x="2" y="35"/>
              </a:lnTo>
              <a:lnTo>
                <a:pt x="2" y="34"/>
              </a:lnTo>
              <a:lnTo>
                <a:pt x="1" y="33"/>
              </a:lnTo>
              <a:lnTo>
                <a:pt x="0" y="32"/>
              </a:lnTo>
              <a:lnTo>
                <a:pt x="0" y="31"/>
              </a:lnTo>
              <a:lnTo>
                <a:pt x="1" y="30"/>
              </a:lnTo>
              <a:lnTo>
                <a:pt x="2" y="29"/>
              </a:lnTo>
              <a:lnTo>
                <a:pt x="3" y="29"/>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40640</xdr:colOff>
      <xdr:row>11</xdr:row>
      <xdr:rowOff>95250</xdr:rowOff>
    </xdr:from>
    <xdr:to>
      <xdr:col>4</xdr:col>
      <xdr:colOff>274320</xdr:colOff>
      <xdr:row>13</xdr:row>
      <xdr:rowOff>19050</xdr:rowOff>
    </xdr:to>
    <xdr:sp>
      <xdr:nvSpPr>
        <xdr:cNvPr id="2185506" name="Freeform 272"/>
        <xdr:cNvSpPr/>
      </xdr:nvSpPr>
      <xdr:spPr>
        <a:xfrm>
          <a:off x="2875280" y="1885315"/>
          <a:ext cx="233680" cy="228600"/>
        </a:xfrm>
        <a:custGeom>
          <a:avLst/>
          <a:gdLst>
            <a:gd name="txL" fmla="*/ 0 w 23"/>
            <a:gd name="txT" fmla="*/ 0 h 26"/>
            <a:gd name="txR" fmla="*/ 23 w 23"/>
            <a:gd name="txB" fmla="*/ 26 h 26"/>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3" h="26">
              <a:moveTo>
                <a:pt x="15" y="1"/>
              </a:moveTo>
              <a:lnTo>
                <a:pt x="16" y="0"/>
              </a:lnTo>
              <a:lnTo>
                <a:pt x="16" y="2"/>
              </a:lnTo>
              <a:lnTo>
                <a:pt x="17" y="3"/>
              </a:lnTo>
              <a:lnTo>
                <a:pt x="17" y="4"/>
              </a:lnTo>
              <a:lnTo>
                <a:pt x="18" y="5"/>
              </a:lnTo>
              <a:lnTo>
                <a:pt x="18" y="6"/>
              </a:lnTo>
              <a:lnTo>
                <a:pt x="19" y="8"/>
              </a:lnTo>
              <a:lnTo>
                <a:pt x="19" y="9"/>
              </a:lnTo>
              <a:lnTo>
                <a:pt x="20" y="10"/>
              </a:lnTo>
              <a:lnTo>
                <a:pt x="20" y="11"/>
              </a:lnTo>
              <a:lnTo>
                <a:pt x="20" y="12"/>
              </a:lnTo>
              <a:lnTo>
                <a:pt x="21" y="13"/>
              </a:lnTo>
              <a:lnTo>
                <a:pt x="21" y="14"/>
              </a:lnTo>
              <a:lnTo>
                <a:pt x="22" y="15"/>
              </a:lnTo>
              <a:lnTo>
                <a:pt x="22" y="16"/>
              </a:lnTo>
              <a:lnTo>
                <a:pt x="23" y="17"/>
              </a:lnTo>
              <a:lnTo>
                <a:pt x="23" y="18"/>
              </a:lnTo>
              <a:lnTo>
                <a:pt x="22" y="17"/>
              </a:lnTo>
              <a:lnTo>
                <a:pt x="21" y="18"/>
              </a:lnTo>
              <a:lnTo>
                <a:pt x="20" y="18"/>
              </a:lnTo>
              <a:lnTo>
                <a:pt x="20" y="19"/>
              </a:lnTo>
              <a:lnTo>
                <a:pt x="21" y="20"/>
              </a:lnTo>
              <a:lnTo>
                <a:pt x="21" y="21"/>
              </a:lnTo>
              <a:lnTo>
                <a:pt x="22" y="22"/>
              </a:lnTo>
              <a:lnTo>
                <a:pt x="22" y="23"/>
              </a:lnTo>
              <a:lnTo>
                <a:pt x="22" y="24"/>
              </a:lnTo>
              <a:lnTo>
                <a:pt x="23" y="26"/>
              </a:lnTo>
              <a:lnTo>
                <a:pt x="20" y="26"/>
              </a:lnTo>
              <a:lnTo>
                <a:pt x="19" y="26"/>
              </a:lnTo>
              <a:lnTo>
                <a:pt x="18" y="25"/>
              </a:lnTo>
              <a:lnTo>
                <a:pt x="17" y="25"/>
              </a:lnTo>
              <a:lnTo>
                <a:pt x="16" y="25"/>
              </a:lnTo>
              <a:lnTo>
                <a:pt x="15" y="25"/>
              </a:lnTo>
              <a:lnTo>
                <a:pt x="14" y="24"/>
              </a:lnTo>
              <a:lnTo>
                <a:pt x="13" y="24"/>
              </a:lnTo>
              <a:lnTo>
                <a:pt x="12" y="23"/>
              </a:lnTo>
              <a:lnTo>
                <a:pt x="11" y="23"/>
              </a:lnTo>
              <a:lnTo>
                <a:pt x="10" y="22"/>
              </a:lnTo>
              <a:lnTo>
                <a:pt x="9" y="22"/>
              </a:lnTo>
              <a:lnTo>
                <a:pt x="8" y="21"/>
              </a:lnTo>
              <a:lnTo>
                <a:pt x="6" y="21"/>
              </a:lnTo>
              <a:lnTo>
                <a:pt x="5" y="20"/>
              </a:lnTo>
              <a:lnTo>
                <a:pt x="4" y="19"/>
              </a:lnTo>
              <a:lnTo>
                <a:pt x="3" y="19"/>
              </a:lnTo>
              <a:lnTo>
                <a:pt x="3" y="18"/>
              </a:lnTo>
              <a:lnTo>
                <a:pt x="1" y="18"/>
              </a:lnTo>
              <a:lnTo>
                <a:pt x="2" y="17"/>
              </a:lnTo>
              <a:lnTo>
                <a:pt x="3" y="16"/>
              </a:lnTo>
              <a:lnTo>
                <a:pt x="3" y="15"/>
              </a:lnTo>
              <a:lnTo>
                <a:pt x="2" y="14"/>
              </a:lnTo>
              <a:lnTo>
                <a:pt x="1" y="13"/>
              </a:lnTo>
              <a:lnTo>
                <a:pt x="1" y="12"/>
              </a:lnTo>
              <a:lnTo>
                <a:pt x="1" y="11"/>
              </a:lnTo>
              <a:lnTo>
                <a:pt x="0" y="10"/>
              </a:lnTo>
              <a:lnTo>
                <a:pt x="1" y="9"/>
              </a:lnTo>
              <a:lnTo>
                <a:pt x="1" y="8"/>
              </a:lnTo>
              <a:lnTo>
                <a:pt x="2" y="9"/>
              </a:lnTo>
              <a:lnTo>
                <a:pt x="3" y="10"/>
              </a:lnTo>
              <a:lnTo>
                <a:pt x="4" y="10"/>
              </a:lnTo>
              <a:lnTo>
                <a:pt x="5" y="10"/>
              </a:lnTo>
              <a:lnTo>
                <a:pt x="6" y="10"/>
              </a:lnTo>
              <a:lnTo>
                <a:pt x="6" y="9"/>
              </a:lnTo>
              <a:lnTo>
                <a:pt x="8" y="9"/>
              </a:lnTo>
              <a:lnTo>
                <a:pt x="8" y="8"/>
              </a:lnTo>
              <a:lnTo>
                <a:pt x="9" y="7"/>
              </a:lnTo>
              <a:lnTo>
                <a:pt x="10" y="6"/>
              </a:lnTo>
              <a:lnTo>
                <a:pt x="11" y="6"/>
              </a:lnTo>
              <a:lnTo>
                <a:pt x="12" y="5"/>
              </a:lnTo>
              <a:lnTo>
                <a:pt x="12" y="4"/>
              </a:lnTo>
              <a:lnTo>
                <a:pt x="11" y="3"/>
              </a:lnTo>
              <a:lnTo>
                <a:pt x="12" y="2"/>
              </a:lnTo>
              <a:lnTo>
                <a:pt x="14" y="1"/>
              </a:lnTo>
              <a:lnTo>
                <a:pt x="15"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589280</xdr:colOff>
      <xdr:row>11</xdr:row>
      <xdr:rowOff>85725</xdr:rowOff>
    </xdr:from>
    <xdr:to>
      <xdr:col>5</xdr:col>
      <xdr:colOff>243840</xdr:colOff>
      <xdr:row>12</xdr:row>
      <xdr:rowOff>85725</xdr:rowOff>
    </xdr:to>
    <xdr:sp>
      <xdr:nvSpPr>
        <xdr:cNvPr id="2185507" name="Freeform 273"/>
        <xdr:cNvSpPr/>
      </xdr:nvSpPr>
      <xdr:spPr>
        <a:xfrm>
          <a:off x="3423920" y="1875790"/>
          <a:ext cx="304800" cy="152400"/>
        </a:xfrm>
        <a:custGeom>
          <a:avLst/>
          <a:gdLst>
            <a:gd name="txL" fmla="*/ 0 w 30"/>
            <a:gd name="txT" fmla="*/ 0 h 17"/>
            <a:gd name="txR" fmla="*/ 30 w 30"/>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17">
              <a:moveTo>
                <a:pt x="1" y="4"/>
              </a:moveTo>
              <a:lnTo>
                <a:pt x="2" y="4"/>
              </a:lnTo>
              <a:lnTo>
                <a:pt x="3" y="4"/>
              </a:lnTo>
              <a:lnTo>
                <a:pt x="4" y="3"/>
              </a:lnTo>
              <a:lnTo>
                <a:pt x="5" y="3"/>
              </a:lnTo>
              <a:lnTo>
                <a:pt x="6" y="2"/>
              </a:lnTo>
              <a:lnTo>
                <a:pt x="7" y="2"/>
              </a:lnTo>
              <a:lnTo>
                <a:pt x="8" y="2"/>
              </a:lnTo>
              <a:lnTo>
                <a:pt x="9" y="1"/>
              </a:lnTo>
              <a:lnTo>
                <a:pt x="10" y="1"/>
              </a:lnTo>
              <a:lnTo>
                <a:pt x="11" y="1"/>
              </a:lnTo>
              <a:lnTo>
                <a:pt x="12" y="1"/>
              </a:lnTo>
              <a:lnTo>
                <a:pt x="13" y="0"/>
              </a:lnTo>
              <a:lnTo>
                <a:pt x="15" y="0"/>
              </a:lnTo>
              <a:lnTo>
                <a:pt x="16" y="0"/>
              </a:lnTo>
              <a:lnTo>
                <a:pt x="17" y="1"/>
              </a:lnTo>
              <a:lnTo>
                <a:pt x="18" y="0"/>
              </a:lnTo>
              <a:lnTo>
                <a:pt x="18" y="1"/>
              </a:lnTo>
              <a:lnTo>
                <a:pt x="19" y="2"/>
              </a:lnTo>
              <a:lnTo>
                <a:pt x="20" y="3"/>
              </a:lnTo>
              <a:lnTo>
                <a:pt x="21" y="3"/>
              </a:lnTo>
              <a:lnTo>
                <a:pt x="22" y="3"/>
              </a:lnTo>
              <a:lnTo>
                <a:pt x="23" y="4"/>
              </a:lnTo>
              <a:lnTo>
                <a:pt x="24" y="4"/>
              </a:lnTo>
              <a:lnTo>
                <a:pt x="25" y="5"/>
              </a:lnTo>
              <a:lnTo>
                <a:pt x="26" y="5"/>
              </a:lnTo>
              <a:lnTo>
                <a:pt x="27" y="6"/>
              </a:lnTo>
              <a:lnTo>
                <a:pt x="28" y="7"/>
              </a:lnTo>
              <a:lnTo>
                <a:pt x="28" y="8"/>
              </a:lnTo>
              <a:lnTo>
                <a:pt x="28" y="10"/>
              </a:lnTo>
              <a:lnTo>
                <a:pt x="29" y="11"/>
              </a:lnTo>
              <a:lnTo>
                <a:pt x="29" y="12"/>
              </a:lnTo>
              <a:lnTo>
                <a:pt x="29" y="13"/>
              </a:lnTo>
              <a:lnTo>
                <a:pt x="29" y="14"/>
              </a:lnTo>
              <a:lnTo>
                <a:pt x="30" y="15"/>
              </a:lnTo>
              <a:lnTo>
                <a:pt x="30" y="17"/>
              </a:lnTo>
              <a:lnTo>
                <a:pt x="29" y="16"/>
              </a:lnTo>
              <a:lnTo>
                <a:pt x="28" y="16"/>
              </a:lnTo>
              <a:lnTo>
                <a:pt x="26" y="16"/>
              </a:lnTo>
              <a:lnTo>
                <a:pt x="25" y="16"/>
              </a:lnTo>
              <a:lnTo>
                <a:pt x="24" y="16"/>
              </a:lnTo>
              <a:lnTo>
                <a:pt x="23" y="15"/>
              </a:lnTo>
              <a:lnTo>
                <a:pt x="22" y="15"/>
              </a:lnTo>
              <a:lnTo>
                <a:pt x="21" y="15"/>
              </a:lnTo>
              <a:lnTo>
                <a:pt x="20" y="15"/>
              </a:lnTo>
              <a:lnTo>
                <a:pt x="18" y="15"/>
              </a:lnTo>
              <a:lnTo>
                <a:pt x="17" y="14"/>
              </a:lnTo>
              <a:lnTo>
                <a:pt x="16" y="14"/>
              </a:lnTo>
              <a:lnTo>
                <a:pt x="15" y="14"/>
              </a:lnTo>
              <a:lnTo>
                <a:pt x="14" y="14"/>
              </a:lnTo>
              <a:lnTo>
                <a:pt x="13" y="14"/>
              </a:lnTo>
              <a:lnTo>
                <a:pt x="12" y="14"/>
              </a:lnTo>
              <a:lnTo>
                <a:pt x="11" y="14"/>
              </a:lnTo>
              <a:lnTo>
                <a:pt x="10" y="13"/>
              </a:lnTo>
              <a:lnTo>
                <a:pt x="9" y="12"/>
              </a:lnTo>
              <a:lnTo>
                <a:pt x="10" y="10"/>
              </a:lnTo>
              <a:lnTo>
                <a:pt x="10" y="9"/>
              </a:lnTo>
              <a:lnTo>
                <a:pt x="10" y="8"/>
              </a:lnTo>
              <a:lnTo>
                <a:pt x="9" y="8"/>
              </a:lnTo>
              <a:lnTo>
                <a:pt x="8" y="8"/>
              </a:lnTo>
              <a:lnTo>
                <a:pt x="7" y="8"/>
              </a:lnTo>
              <a:lnTo>
                <a:pt x="6" y="9"/>
              </a:lnTo>
              <a:lnTo>
                <a:pt x="5" y="9"/>
              </a:lnTo>
              <a:lnTo>
                <a:pt x="4" y="9"/>
              </a:lnTo>
              <a:lnTo>
                <a:pt x="3" y="9"/>
              </a:lnTo>
              <a:lnTo>
                <a:pt x="2" y="8"/>
              </a:lnTo>
              <a:lnTo>
                <a:pt x="1" y="7"/>
              </a:lnTo>
              <a:lnTo>
                <a:pt x="1" y="6"/>
              </a:lnTo>
              <a:lnTo>
                <a:pt x="0" y="4"/>
              </a:lnTo>
              <a:lnTo>
                <a:pt x="1"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375920</xdr:colOff>
      <xdr:row>10</xdr:row>
      <xdr:rowOff>161925</xdr:rowOff>
    </xdr:from>
    <xdr:to>
      <xdr:col>5</xdr:col>
      <xdr:colOff>40640</xdr:colOff>
      <xdr:row>12</xdr:row>
      <xdr:rowOff>133350</xdr:rowOff>
    </xdr:to>
    <xdr:sp>
      <xdr:nvSpPr>
        <xdr:cNvPr id="2185508" name="Freeform 274"/>
        <xdr:cNvSpPr>
          <a:spLocks noEditPoints="1"/>
        </xdr:cNvSpPr>
      </xdr:nvSpPr>
      <xdr:spPr>
        <a:xfrm>
          <a:off x="3210560" y="1790065"/>
          <a:ext cx="314960" cy="285750"/>
        </a:xfrm>
        <a:custGeom>
          <a:avLst/>
          <a:gdLst>
            <a:gd name="txL" fmla="*/ 0 w 31"/>
            <a:gd name="txT" fmla="*/ 0 h 31"/>
            <a:gd name="txR" fmla="*/ 31 w 31"/>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1" h="31">
              <a:moveTo>
                <a:pt x="0" y="18"/>
              </a:moveTo>
              <a:lnTo>
                <a:pt x="1" y="18"/>
              </a:lnTo>
              <a:lnTo>
                <a:pt x="2" y="18"/>
              </a:lnTo>
              <a:lnTo>
                <a:pt x="3" y="18"/>
              </a:lnTo>
              <a:lnTo>
                <a:pt x="4" y="17"/>
              </a:lnTo>
              <a:lnTo>
                <a:pt x="5" y="17"/>
              </a:lnTo>
              <a:lnTo>
                <a:pt x="6" y="17"/>
              </a:lnTo>
              <a:lnTo>
                <a:pt x="7" y="16"/>
              </a:lnTo>
              <a:lnTo>
                <a:pt x="8" y="16"/>
              </a:lnTo>
              <a:lnTo>
                <a:pt x="8" y="15"/>
              </a:lnTo>
              <a:lnTo>
                <a:pt x="9" y="14"/>
              </a:lnTo>
              <a:lnTo>
                <a:pt x="9" y="13"/>
              </a:lnTo>
              <a:lnTo>
                <a:pt x="10" y="12"/>
              </a:lnTo>
              <a:lnTo>
                <a:pt x="10" y="11"/>
              </a:lnTo>
              <a:lnTo>
                <a:pt x="10" y="10"/>
              </a:lnTo>
              <a:lnTo>
                <a:pt x="10" y="9"/>
              </a:lnTo>
              <a:lnTo>
                <a:pt x="10" y="8"/>
              </a:lnTo>
              <a:lnTo>
                <a:pt x="10" y="6"/>
              </a:lnTo>
              <a:lnTo>
                <a:pt x="10" y="5"/>
              </a:lnTo>
              <a:lnTo>
                <a:pt x="10" y="4"/>
              </a:lnTo>
              <a:lnTo>
                <a:pt x="10" y="3"/>
              </a:lnTo>
              <a:lnTo>
                <a:pt x="11" y="2"/>
              </a:lnTo>
              <a:lnTo>
                <a:pt x="11" y="1"/>
              </a:lnTo>
              <a:lnTo>
                <a:pt x="12" y="0"/>
              </a:lnTo>
              <a:lnTo>
                <a:pt x="13" y="0"/>
              </a:lnTo>
              <a:lnTo>
                <a:pt x="14" y="0"/>
              </a:lnTo>
              <a:lnTo>
                <a:pt x="15" y="1"/>
              </a:lnTo>
              <a:lnTo>
                <a:pt x="16" y="1"/>
              </a:lnTo>
              <a:lnTo>
                <a:pt x="17" y="2"/>
              </a:lnTo>
              <a:lnTo>
                <a:pt x="17" y="3"/>
              </a:lnTo>
              <a:lnTo>
                <a:pt x="18" y="4"/>
              </a:lnTo>
              <a:lnTo>
                <a:pt x="18" y="5"/>
              </a:lnTo>
              <a:lnTo>
                <a:pt x="19" y="7"/>
              </a:lnTo>
              <a:lnTo>
                <a:pt x="19" y="8"/>
              </a:lnTo>
              <a:lnTo>
                <a:pt x="20" y="9"/>
              </a:lnTo>
              <a:lnTo>
                <a:pt x="20" y="10"/>
              </a:lnTo>
              <a:lnTo>
                <a:pt x="20" y="11"/>
              </a:lnTo>
              <a:lnTo>
                <a:pt x="21" y="12"/>
              </a:lnTo>
              <a:lnTo>
                <a:pt x="21" y="13"/>
              </a:lnTo>
              <a:lnTo>
                <a:pt x="22" y="15"/>
              </a:lnTo>
              <a:lnTo>
                <a:pt x="22" y="16"/>
              </a:lnTo>
              <a:lnTo>
                <a:pt x="23" y="17"/>
              </a:lnTo>
              <a:lnTo>
                <a:pt x="24" y="18"/>
              </a:lnTo>
              <a:lnTo>
                <a:pt x="25" y="18"/>
              </a:lnTo>
              <a:lnTo>
                <a:pt x="26" y="18"/>
              </a:lnTo>
              <a:lnTo>
                <a:pt x="27" y="18"/>
              </a:lnTo>
              <a:lnTo>
                <a:pt x="28" y="17"/>
              </a:lnTo>
              <a:lnTo>
                <a:pt x="29" y="17"/>
              </a:lnTo>
              <a:lnTo>
                <a:pt x="30" y="17"/>
              </a:lnTo>
              <a:lnTo>
                <a:pt x="31" y="17"/>
              </a:lnTo>
              <a:lnTo>
                <a:pt x="31" y="18"/>
              </a:lnTo>
              <a:lnTo>
                <a:pt x="31" y="19"/>
              </a:lnTo>
              <a:lnTo>
                <a:pt x="30" y="21"/>
              </a:lnTo>
              <a:lnTo>
                <a:pt x="31" y="22"/>
              </a:lnTo>
              <a:lnTo>
                <a:pt x="29" y="22"/>
              </a:lnTo>
              <a:lnTo>
                <a:pt x="28" y="23"/>
              </a:lnTo>
              <a:lnTo>
                <a:pt x="27" y="23"/>
              </a:lnTo>
              <a:lnTo>
                <a:pt x="26" y="23"/>
              </a:lnTo>
              <a:lnTo>
                <a:pt x="25" y="24"/>
              </a:lnTo>
              <a:lnTo>
                <a:pt x="24" y="24"/>
              </a:lnTo>
              <a:lnTo>
                <a:pt x="23" y="25"/>
              </a:lnTo>
              <a:lnTo>
                <a:pt x="22" y="26"/>
              </a:lnTo>
              <a:lnTo>
                <a:pt x="21" y="26"/>
              </a:lnTo>
              <a:lnTo>
                <a:pt x="21" y="27"/>
              </a:lnTo>
              <a:lnTo>
                <a:pt x="20" y="27"/>
              </a:lnTo>
              <a:lnTo>
                <a:pt x="19" y="28"/>
              </a:lnTo>
              <a:lnTo>
                <a:pt x="18" y="29"/>
              </a:lnTo>
              <a:lnTo>
                <a:pt x="17" y="29"/>
              </a:lnTo>
              <a:lnTo>
                <a:pt x="16" y="30"/>
              </a:lnTo>
              <a:lnTo>
                <a:pt x="15" y="31"/>
              </a:lnTo>
              <a:lnTo>
                <a:pt x="14" y="30"/>
              </a:lnTo>
              <a:lnTo>
                <a:pt x="13" y="29"/>
              </a:lnTo>
              <a:lnTo>
                <a:pt x="12" y="28"/>
              </a:lnTo>
              <a:lnTo>
                <a:pt x="12" y="27"/>
              </a:lnTo>
              <a:lnTo>
                <a:pt x="11" y="26"/>
              </a:lnTo>
              <a:lnTo>
                <a:pt x="10" y="26"/>
              </a:lnTo>
              <a:lnTo>
                <a:pt x="9" y="25"/>
              </a:lnTo>
              <a:lnTo>
                <a:pt x="8" y="24"/>
              </a:lnTo>
              <a:lnTo>
                <a:pt x="7" y="23"/>
              </a:lnTo>
              <a:lnTo>
                <a:pt x="6" y="22"/>
              </a:lnTo>
              <a:lnTo>
                <a:pt x="5" y="21"/>
              </a:lnTo>
              <a:lnTo>
                <a:pt x="4" y="21"/>
              </a:lnTo>
              <a:lnTo>
                <a:pt x="3" y="20"/>
              </a:lnTo>
              <a:lnTo>
                <a:pt x="2" y="19"/>
              </a:lnTo>
              <a:lnTo>
                <a:pt x="1" y="19"/>
              </a:lnTo>
              <a:lnTo>
                <a:pt x="0" y="17"/>
              </a:lnTo>
              <a:lnTo>
                <a:pt x="0" y="18"/>
              </a:lnTo>
              <a:moveTo>
                <a:pt x="11" y="2"/>
              </a:moveTo>
              <a:lnTo>
                <a:pt x="11" y="2"/>
              </a:lnTo>
              <a:lnTo>
                <a:pt x="10" y="3"/>
              </a:lnTo>
              <a:lnTo>
                <a:pt x="11" y="2"/>
              </a:lnTo>
              <a:lnTo>
                <a:pt x="11" y="1"/>
              </a:lnTo>
              <a:lnTo>
                <a:pt x="11" y="2"/>
              </a:lnTo>
              <a:moveTo>
                <a:pt x="10" y="8"/>
              </a:moveTo>
              <a:lnTo>
                <a:pt x="10" y="8"/>
              </a:lnTo>
              <a:lnTo>
                <a:pt x="10" y="9"/>
              </a:lnTo>
              <a:lnTo>
                <a:pt x="10"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182880</xdr:colOff>
      <xdr:row>10</xdr:row>
      <xdr:rowOff>161925</xdr:rowOff>
    </xdr:from>
    <xdr:to>
      <xdr:col>4</xdr:col>
      <xdr:colOff>497840</xdr:colOff>
      <xdr:row>12</xdr:row>
      <xdr:rowOff>104775</xdr:rowOff>
    </xdr:to>
    <xdr:sp>
      <xdr:nvSpPr>
        <xdr:cNvPr id="2185509" name="Freeform 275"/>
        <xdr:cNvSpPr/>
      </xdr:nvSpPr>
      <xdr:spPr>
        <a:xfrm>
          <a:off x="3017520" y="1790065"/>
          <a:ext cx="314960" cy="257175"/>
        </a:xfrm>
        <a:custGeom>
          <a:avLst/>
          <a:gdLst>
            <a:gd name="txL" fmla="*/ 0 w 31"/>
            <a:gd name="txT" fmla="*/ 0 h 28"/>
            <a:gd name="txR" fmla="*/ 31 w 3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8">
              <a:moveTo>
                <a:pt x="1" y="8"/>
              </a:moveTo>
              <a:lnTo>
                <a:pt x="1" y="7"/>
              </a:lnTo>
              <a:lnTo>
                <a:pt x="2" y="7"/>
              </a:lnTo>
              <a:lnTo>
                <a:pt x="3" y="6"/>
              </a:lnTo>
              <a:lnTo>
                <a:pt x="5" y="7"/>
              </a:lnTo>
              <a:lnTo>
                <a:pt x="6" y="8"/>
              </a:lnTo>
              <a:lnTo>
                <a:pt x="7" y="9"/>
              </a:lnTo>
              <a:lnTo>
                <a:pt x="8" y="10"/>
              </a:lnTo>
              <a:lnTo>
                <a:pt x="9" y="10"/>
              </a:lnTo>
              <a:lnTo>
                <a:pt x="10" y="11"/>
              </a:lnTo>
              <a:lnTo>
                <a:pt x="11" y="12"/>
              </a:lnTo>
              <a:lnTo>
                <a:pt x="12" y="12"/>
              </a:lnTo>
              <a:lnTo>
                <a:pt x="13" y="12"/>
              </a:lnTo>
              <a:lnTo>
                <a:pt x="14" y="12"/>
              </a:lnTo>
              <a:lnTo>
                <a:pt x="15" y="11"/>
              </a:lnTo>
              <a:lnTo>
                <a:pt x="15" y="10"/>
              </a:lnTo>
              <a:lnTo>
                <a:pt x="15" y="9"/>
              </a:lnTo>
              <a:lnTo>
                <a:pt x="15" y="7"/>
              </a:lnTo>
              <a:lnTo>
                <a:pt x="16" y="7"/>
              </a:lnTo>
              <a:lnTo>
                <a:pt x="17" y="7"/>
              </a:lnTo>
              <a:lnTo>
                <a:pt x="18" y="6"/>
              </a:lnTo>
              <a:lnTo>
                <a:pt x="19" y="6"/>
              </a:lnTo>
              <a:lnTo>
                <a:pt x="20" y="5"/>
              </a:lnTo>
              <a:lnTo>
                <a:pt x="21" y="5"/>
              </a:lnTo>
              <a:lnTo>
                <a:pt x="22" y="4"/>
              </a:lnTo>
              <a:lnTo>
                <a:pt x="23" y="4"/>
              </a:lnTo>
              <a:lnTo>
                <a:pt x="24" y="3"/>
              </a:lnTo>
              <a:lnTo>
                <a:pt x="25" y="3"/>
              </a:lnTo>
              <a:lnTo>
                <a:pt x="26" y="2"/>
              </a:lnTo>
              <a:lnTo>
                <a:pt x="27" y="2"/>
              </a:lnTo>
              <a:lnTo>
                <a:pt x="28" y="2"/>
              </a:lnTo>
              <a:lnTo>
                <a:pt x="29" y="1"/>
              </a:lnTo>
              <a:lnTo>
                <a:pt x="30" y="0"/>
              </a:lnTo>
              <a:lnTo>
                <a:pt x="31" y="0"/>
              </a:lnTo>
              <a:lnTo>
                <a:pt x="30" y="1"/>
              </a:lnTo>
              <a:lnTo>
                <a:pt x="30" y="2"/>
              </a:lnTo>
              <a:lnTo>
                <a:pt x="29" y="3"/>
              </a:lnTo>
              <a:lnTo>
                <a:pt x="29" y="4"/>
              </a:lnTo>
              <a:lnTo>
                <a:pt x="29" y="5"/>
              </a:lnTo>
              <a:lnTo>
                <a:pt x="29" y="6"/>
              </a:lnTo>
              <a:lnTo>
                <a:pt x="29" y="8"/>
              </a:lnTo>
              <a:lnTo>
                <a:pt x="29" y="9"/>
              </a:lnTo>
              <a:lnTo>
                <a:pt x="29" y="10"/>
              </a:lnTo>
              <a:lnTo>
                <a:pt x="29" y="11"/>
              </a:lnTo>
              <a:lnTo>
                <a:pt x="29" y="12"/>
              </a:lnTo>
              <a:lnTo>
                <a:pt x="28" y="13"/>
              </a:lnTo>
              <a:lnTo>
                <a:pt x="28" y="14"/>
              </a:lnTo>
              <a:lnTo>
                <a:pt x="27" y="15"/>
              </a:lnTo>
              <a:lnTo>
                <a:pt x="27" y="16"/>
              </a:lnTo>
              <a:lnTo>
                <a:pt x="26" y="16"/>
              </a:lnTo>
              <a:lnTo>
                <a:pt x="25" y="17"/>
              </a:lnTo>
              <a:lnTo>
                <a:pt x="24" y="17"/>
              </a:lnTo>
              <a:lnTo>
                <a:pt x="23" y="17"/>
              </a:lnTo>
              <a:lnTo>
                <a:pt x="22" y="18"/>
              </a:lnTo>
              <a:lnTo>
                <a:pt x="21" y="18"/>
              </a:lnTo>
              <a:lnTo>
                <a:pt x="20" y="18"/>
              </a:lnTo>
              <a:lnTo>
                <a:pt x="19" y="17"/>
              </a:lnTo>
              <a:lnTo>
                <a:pt x="18" y="17"/>
              </a:lnTo>
              <a:lnTo>
                <a:pt x="17" y="18"/>
              </a:lnTo>
              <a:lnTo>
                <a:pt x="18" y="19"/>
              </a:lnTo>
              <a:lnTo>
                <a:pt x="18" y="20"/>
              </a:lnTo>
              <a:lnTo>
                <a:pt x="18" y="21"/>
              </a:lnTo>
              <a:lnTo>
                <a:pt x="18" y="22"/>
              </a:lnTo>
              <a:lnTo>
                <a:pt x="18" y="23"/>
              </a:lnTo>
              <a:lnTo>
                <a:pt x="17" y="24"/>
              </a:lnTo>
              <a:lnTo>
                <a:pt x="16" y="23"/>
              </a:lnTo>
              <a:lnTo>
                <a:pt x="15" y="23"/>
              </a:lnTo>
              <a:lnTo>
                <a:pt x="15" y="24"/>
              </a:lnTo>
              <a:lnTo>
                <a:pt x="16" y="26"/>
              </a:lnTo>
              <a:lnTo>
                <a:pt x="15" y="26"/>
              </a:lnTo>
              <a:lnTo>
                <a:pt x="14" y="26"/>
              </a:lnTo>
              <a:lnTo>
                <a:pt x="13" y="26"/>
              </a:lnTo>
              <a:lnTo>
                <a:pt x="12" y="27"/>
              </a:lnTo>
              <a:lnTo>
                <a:pt x="11" y="27"/>
              </a:lnTo>
              <a:lnTo>
                <a:pt x="10" y="27"/>
              </a:lnTo>
              <a:lnTo>
                <a:pt x="9" y="26"/>
              </a:lnTo>
              <a:lnTo>
                <a:pt x="9" y="28"/>
              </a:lnTo>
              <a:lnTo>
                <a:pt x="9" y="27"/>
              </a:lnTo>
              <a:lnTo>
                <a:pt x="8" y="26"/>
              </a:lnTo>
              <a:lnTo>
                <a:pt x="8" y="25"/>
              </a:lnTo>
              <a:lnTo>
                <a:pt x="7" y="24"/>
              </a:lnTo>
              <a:lnTo>
                <a:pt x="7" y="23"/>
              </a:lnTo>
              <a:lnTo>
                <a:pt x="6" y="22"/>
              </a:lnTo>
              <a:lnTo>
                <a:pt x="6" y="21"/>
              </a:lnTo>
              <a:lnTo>
                <a:pt x="6" y="20"/>
              </a:lnTo>
              <a:lnTo>
                <a:pt x="5" y="19"/>
              </a:lnTo>
              <a:lnTo>
                <a:pt x="5" y="18"/>
              </a:lnTo>
              <a:lnTo>
                <a:pt x="4" y="16"/>
              </a:lnTo>
              <a:lnTo>
                <a:pt x="4" y="15"/>
              </a:lnTo>
              <a:lnTo>
                <a:pt x="3" y="14"/>
              </a:lnTo>
              <a:lnTo>
                <a:pt x="3" y="13"/>
              </a:lnTo>
              <a:lnTo>
                <a:pt x="2" y="12"/>
              </a:lnTo>
              <a:lnTo>
                <a:pt x="2" y="10"/>
              </a:lnTo>
              <a:lnTo>
                <a:pt x="1" y="9"/>
              </a:lnTo>
              <a:lnTo>
                <a:pt x="0" y="8"/>
              </a:lnTo>
              <a:lnTo>
                <a:pt x="1"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254000</xdr:colOff>
      <xdr:row>9</xdr:row>
      <xdr:rowOff>104775</xdr:rowOff>
    </xdr:from>
    <xdr:to>
      <xdr:col>3</xdr:col>
      <xdr:colOff>619760</xdr:colOff>
      <xdr:row>12</xdr:row>
      <xdr:rowOff>28575</xdr:rowOff>
    </xdr:to>
    <xdr:sp>
      <xdr:nvSpPr>
        <xdr:cNvPr id="2185510" name="Freeform 276"/>
        <xdr:cNvSpPr/>
      </xdr:nvSpPr>
      <xdr:spPr>
        <a:xfrm>
          <a:off x="2438400" y="1590040"/>
          <a:ext cx="365760" cy="381000"/>
        </a:xfrm>
        <a:custGeom>
          <a:avLst/>
          <a:gdLst>
            <a:gd name="txL" fmla="*/ 0 w 36"/>
            <a:gd name="txT" fmla="*/ 0 h 44"/>
            <a:gd name="txR" fmla="*/ 36 w 36"/>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6" h="44">
              <a:moveTo>
                <a:pt x="1" y="6"/>
              </a:moveTo>
              <a:lnTo>
                <a:pt x="1" y="6"/>
              </a:lnTo>
              <a:lnTo>
                <a:pt x="2" y="6"/>
              </a:lnTo>
              <a:lnTo>
                <a:pt x="3" y="6"/>
              </a:lnTo>
              <a:lnTo>
                <a:pt x="5" y="5"/>
              </a:lnTo>
              <a:lnTo>
                <a:pt x="6" y="5"/>
              </a:lnTo>
              <a:lnTo>
                <a:pt x="7" y="4"/>
              </a:lnTo>
              <a:lnTo>
                <a:pt x="8" y="3"/>
              </a:lnTo>
              <a:lnTo>
                <a:pt x="9" y="3"/>
              </a:lnTo>
              <a:lnTo>
                <a:pt x="10" y="3"/>
              </a:lnTo>
              <a:lnTo>
                <a:pt x="12" y="2"/>
              </a:lnTo>
              <a:lnTo>
                <a:pt x="13" y="2"/>
              </a:lnTo>
              <a:lnTo>
                <a:pt x="14" y="2"/>
              </a:lnTo>
              <a:lnTo>
                <a:pt x="15" y="2"/>
              </a:lnTo>
              <a:lnTo>
                <a:pt x="17" y="1"/>
              </a:lnTo>
              <a:lnTo>
                <a:pt x="18" y="1"/>
              </a:lnTo>
              <a:lnTo>
                <a:pt x="19" y="1"/>
              </a:lnTo>
              <a:lnTo>
                <a:pt x="20" y="0"/>
              </a:lnTo>
              <a:lnTo>
                <a:pt x="21" y="2"/>
              </a:lnTo>
              <a:lnTo>
                <a:pt x="21" y="3"/>
              </a:lnTo>
              <a:lnTo>
                <a:pt x="20" y="4"/>
              </a:lnTo>
              <a:lnTo>
                <a:pt x="19" y="4"/>
              </a:lnTo>
              <a:lnTo>
                <a:pt x="19" y="5"/>
              </a:lnTo>
              <a:lnTo>
                <a:pt x="19" y="7"/>
              </a:lnTo>
              <a:lnTo>
                <a:pt x="19" y="8"/>
              </a:lnTo>
              <a:lnTo>
                <a:pt x="19" y="9"/>
              </a:lnTo>
              <a:lnTo>
                <a:pt x="19" y="11"/>
              </a:lnTo>
              <a:lnTo>
                <a:pt x="18" y="11"/>
              </a:lnTo>
              <a:lnTo>
                <a:pt x="18" y="12"/>
              </a:lnTo>
              <a:lnTo>
                <a:pt x="19" y="13"/>
              </a:lnTo>
              <a:lnTo>
                <a:pt x="18" y="14"/>
              </a:lnTo>
              <a:lnTo>
                <a:pt x="17" y="15"/>
              </a:lnTo>
              <a:lnTo>
                <a:pt x="16" y="15"/>
              </a:lnTo>
              <a:lnTo>
                <a:pt x="15" y="16"/>
              </a:lnTo>
              <a:lnTo>
                <a:pt x="15" y="17"/>
              </a:lnTo>
              <a:lnTo>
                <a:pt x="16" y="19"/>
              </a:lnTo>
              <a:lnTo>
                <a:pt x="17" y="18"/>
              </a:lnTo>
              <a:lnTo>
                <a:pt x="18" y="19"/>
              </a:lnTo>
              <a:lnTo>
                <a:pt x="18" y="20"/>
              </a:lnTo>
              <a:lnTo>
                <a:pt x="18" y="21"/>
              </a:lnTo>
              <a:lnTo>
                <a:pt x="19" y="21"/>
              </a:lnTo>
              <a:lnTo>
                <a:pt x="20" y="21"/>
              </a:lnTo>
              <a:lnTo>
                <a:pt x="21" y="22"/>
              </a:lnTo>
              <a:lnTo>
                <a:pt x="22" y="21"/>
              </a:lnTo>
              <a:lnTo>
                <a:pt x="23" y="21"/>
              </a:lnTo>
              <a:lnTo>
                <a:pt x="24" y="22"/>
              </a:lnTo>
              <a:lnTo>
                <a:pt x="25" y="22"/>
              </a:lnTo>
              <a:lnTo>
                <a:pt x="26" y="22"/>
              </a:lnTo>
              <a:lnTo>
                <a:pt x="27" y="22"/>
              </a:lnTo>
              <a:lnTo>
                <a:pt x="28" y="23"/>
              </a:lnTo>
              <a:lnTo>
                <a:pt x="28" y="24"/>
              </a:lnTo>
              <a:lnTo>
                <a:pt x="29" y="25"/>
              </a:lnTo>
              <a:lnTo>
                <a:pt x="30" y="26"/>
              </a:lnTo>
              <a:lnTo>
                <a:pt x="30" y="27"/>
              </a:lnTo>
              <a:lnTo>
                <a:pt x="30" y="29"/>
              </a:lnTo>
              <a:lnTo>
                <a:pt x="31" y="30"/>
              </a:lnTo>
              <a:lnTo>
                <a:pt x="31" y="31"/>
              </a:lnTo>
              <a:lnTo>
                <a:pt x="32" y="32"/>
              </a:lnTo>
              <a:lnTo>
                <a:pt x="32" y="34"/>
              </a:lnTo>
              <a:lnTo>
                <a:pt x="32" y="35"/>
              </a:lnTo>
              <a:lnTo>
                <a:pt x="33" y="35"/>
              </a:lnTo>
              <a:lnTo>
                <a:pt x="33" y="36"/>
              </a:lnTo>
              <a:lnTo>
                <a:pt x="35" y="36"/>
              </a:lnTo>
              <a:lnTo>
                <a:pt x="36" y="36"/>
              </a:lnTo>
              <a:lnTo>
                <a:pt x="36" y="37"/>
              </a:lnTo>
              <a:lnTo>
                <a:pt x="35" y="37"/>
              </a:lnTo>
              <a:lnTo>
                <a:pt x="34" y="39"/>
              </a:lnTo>
              <a:lnTo>
                <a:pt x="34" y="38"/>
              </a:lnTo>
              <a:lnTo>
                <a:pt x="33" y="39"/>
              </a:lnTo>
              <a:lnTo>
                <a:pt x="34" y="40"/>
              </a:lnTo>
              <a:lnTo>
                <a:pt x="34" y="42"/>
              </a:lnTo>
              <a:lnTo>
                <a:pt x="33" y="41"/>
              </a:lnTo>
              <a:lnTo>
                <a:pt x="33" y="43"/>
              </a:lnTo>
              <a:lnTo>
                <a:pt x="32" y="44"/>
              </a:lnTo>
              <a:lnTo>
                <a:pt x="31" y="44"/>
              </a:lnTo>
              <a:lnTo>
                <a:pt x="30" y="43"/>
              </a:lnTo>
              <a:lnTo>
                <a:pt x="30" y="42"/>
              </a:lnTo>
              <a:lnTo>
                <a:pt x="29" y="42"/>
              </a:lnTo>
              <a:lnTo>
                <a:pt x="28" y="41"/>
              </a:lnTo>
              <a:lnTo>
                <a:pt x="27" y="40"/>
              </a:lnTo>
              <a:lnTo>
                <a:pt x="26" y="40"/>
              </a:lnTo>
              <a:lnTo>
                <a:pt x="25" y="39"/>
              </a:lnTo>
              <a:lnTo>
                <a:pt x="24" y="38"/>
              </a:lnTo>
              <a:lnTo>
                <a:pt x="23" y="38"/>
              </a:lnTo>
              <a:lnTo>
                <a:pt x="22" y="37"/>
              </a:lnTo>
              <a:lnTo>
                <a:pt x="21" y="36"/>
              </a:lnTo>
              <a:lnTo>
                <a:pt x="20" y="36"/>
              </a:lnTo>
              <a:lnTo>
                <a:pt x="18" y="35"/>
              </a:lnTo>
              <a:lnTo>
                <a:pt x="17" y="35"/>
              </a:lnTo>
              <a:lnTo>
                <a:pt x="16" y="35"/>
              </a:lnTo>
              <a:lnTo>
                <a:pt x="15" y="34"/>
              </a:lnTo>
              <a:lnTo>
                <a:pt x="14" y="34"/>
              </a:lnTo>
              <a:lnTo>
                <a:pt x="13" y="34"/>
              </a:lnTo>
              <a:lnTo>
                <a:pt x="12" y="34"/>
              </a:lnTo>
              <a:lnTo>
                <a:pt x="11" y="33"/>
              </a:lnTo>
              <a:lnTo>
                <a:pt x="9" y="33"/>
              </a:lnTo>
              <a:lnTo>
                <a:pt x="7" y="33"/>
              </a:lnTo>
              <a:lnTo>
                <a:pt x="5" y="32"/>
              </a:lnTo>
              <a:lnTo>
                <a:pt x="5" y="31"/>
              </a:lnTo>
              <a:lnTo>
                <a:pt x="5" y="30"/>
              </a:lnTo>
              <a:lnTo>
                <a:pt x="4" y="30"/>
              </a:lnTo>
              <a:lnTo>
                <a:pt x="4" y="28"/>
              </a:lnTo>
              <a:lnTo>
                <a:pt x="3" y="27"/>
              </a:lnTo>
              <a:lnTo>
                <a:pt x="3" y="26"/>
              </a:lnTo>
              <a:lnTo>
                <a:pt x="2" y="25"/>
              </a:lnTo>
              <a:lnTo>
                <a:pt x="2" y="24"/>
              </a:lnTo>
              <a:lnTo>
                <a:pt x="2" y="23"/>
              </a:lnTo>
              <a:lnTo>
                <a:pt x="2" y="22"/>
              </a:lnTo>
              <a:lnTo>
                <a:pt x="2" y="21"/>
              </a:lnTo>
              <a:lnTo>
                <a:pt x="2" y="20"/>
              </a:lnTo>
              <a:lnTo>
                <a:pt x="2" y="19"/>
              </a:lnTo>
              <a:lnTo>
                <a:pt x="2" y="18"/>
              </a:lnTo>
              <a:lnTo>
                <a:pt x="3" y="17"/>
              </a:lnTo>
              <a:lnTo>
                <a:pt x="2" y="16"/>
              </a:lnTo>
              <a:lnTo>
                <a:pt x="2" y="14"/>
              </a:lnTo>
              <a:lnTo>
                <a:pt x="1" y="13"/>
              </a:lnTo>
              <a:lnTo>
                <a:pt x="1" y="12"/>
              </a:lnTo>
              <a:lnTo>
                <a:pt x="1" y="11"/>
              </a:lnTo>
              <a:lnTo>
                <a:pt x="1" y="10"/>
              </a:lnTo>
              <a:lnTo>
                <a:pt x="0" y="8"/>
              </a:lnTo>
              <a:lnTo>
                <a:pt x="0" y="7"/>
              </a:lnTo>
              <a:lnTo>
                <a:pt x="0" y="6"/>
              </a:lnTo>
              <a:lnTo>
                <a:pt x="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325120</xdr:colOff>
      <xdr:row>11</xdr:row>
      <xdr:rowOff>85725</xdr:rowOff>
    </xdr:from>
    <xdr:to>
      <xdr:col>3</xdr:col>
      <xdr:colOff>589280</xdr:colOff>
      <xdr:row>14</xdr:row>
      <xdr:rowOff>9525</xdr:rowOff>
    </xdr:to>
    <xdr:sp>
      <xdr:nvSpPr>
        <xdr:cNvPr id="2185511" name="Freeform 277"/>
        <xdr:cNvSpPr/>
      </xdr:nvSpPr>
      <xdr:spPr>
        <a:xfrm>
          <a:off x="2509520" y="1875790"/>
          <a:ext cx="264160" cy="381000"/>
        </a:xfrm>
        <a:custGeom>
          <a:avLst/>
          <a:gdLst>
            <a:gd name="txL" fmla="*/ 0 w 26"/>
            <a:gd name="txT" fmla="*/ 0 h 43"/>
            <a:gd name="txR" fmla="*/ 26 w 26"/>
            <a:gd name="txB" fmla="*/ 43 h 4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43">
              <a:moveTo>
                <a:pt x="25" y="12"/>
              </a:moveTo>
              <a:lnTo>
                <a:pt x="24" y="12"/>
              </a:lnTo>
              <a:lnTo>
                <a:pt x="23" y="13"/>
              </a:lnTo>
              <a:lnTo>
                <a:pt x="23" y="14"/>
              </a:lnTo>
              <a:lnTo>
                <a:pt x="24" y="15"/>
              </a:lnTo>
              <a:lnTo>
                <a:pt x="25" y="16"/>
              </a:lnTo>
              <a:lnTo>
                <a:pt x="25" y="17"/>
              </a:lnTo>
              <a:lnTo>
                <a:pt x="25" y="18"/>
              </a:lnTo>
              <a:lnTo>
                <a:pt x="25" y="19"/>
              </a:lnTo>
              <a:lnTo>
                <a:pt x="26" y="20"/>
              </a:lnTo>
              <a:lnTo>
                <a:pt x="26" y="21"/>
              </a:lnTo>
              <a:lnTo>
                <a:pt x="25" y="21"/>
              </a:lnTo>
              <a:lnTo>
                <a:pt x="24" y="21"/>
              </a:lnTo>
              <a:lnTo>
                <a:pt x="23" y="21"/>
              </a:lnTo>
              <a:lnTo>
                <a:pt x="22" y="22"/>
              </a:lnTo>
              <a:lnTo>
                <a:pt x="21" y="23"/>
              </a:lnTo>
              <a:lnTo>
                <a:pt x="20" y="23"/>
              </a:lnTo>
              <a:lnTo>
                <a:pt x="20" y="24"/>
              </a:lnTo>
              <a:lnTo>
                <a:pt x="20" y="26"/>
              </a:lnTo>
              <a:lnTo>
                <a:pt x="20" y="27"/>
              </a:lnTo>
              <a:lnTo>
                <a:pt x="20" y="29"/>
              </a:lnTo>
              <a:lnTo>
                <a:pt x="19" y="30"/>
              </a:lnTo>
              <a:lnTo>
                <a:pt x="19" y="31"/>
              </a:lnTo>
              <a:lnTo>
                <a:pt x="19" y="32"/>
              </a:lnTo>
              <a:lnTo>
                <a:pt x="19" y="34"/>
              </a:lnTo>
              <a:lnTo>
                <a:pt x="19" y="35"/>
              </a:lnTo>
              <a:lnTo>
                <a:pt x="18" y="36"/>
              </a:lnTo>
              <a:lnTo>
                <a:pt x="19" y="37"/>
              </a:lnTo>
              <a:lnTo>
                <a:pt x="18" y="38"/>
              </a:lnTo>
              <a:lnTo>
                <a:pt x="17" y="38"/>
              </a:lnTo>
              <a:lnTo>
                <a:pt x="16" y="39"/>
              </a:lnTo>
              <a:lnTo>
                <a:pt x="16" y="40"/>
              </a:lnTo>
              <a:lnTo>
                <a:pt x="15" y="40"/>
              </a:lnTo>
              <a:lnTo>
                <a:pt x="14" y="41"/>
              </a:lnTo>
              <a:lnTo>
                <a:pt x="13" y="43"/>
              </a:lnTo>
              <a:lnTo>
                <a:pt x="13" y="42"/>
              </a:lnTo>
              <a:lnTo>
                <a:pt x="13" y="41"/>
              </a:lnTo>
              <a:lnTo>
                <a:pt x="13" y="40"/>
              </a:lnTo>
              <a:lnTo>
                <a:pt x="12" y="39"/>
              </a:lnTo>
              <a:lnTo>
                <a:pt x="12" y="37"/>
              </a:lnTo>
              <a:lnTo>
                <a:pt x="11" y="36"/>
              </a:lnTo>
              <a:lnTo>
                <a:pt x="11" y="35"/>
              </a:lnTo>
              <a:lnTo>
                <a:pt x="11" y="34"/>
              </a:lnTo>
              <a:lnTo>
                <a:pt x="11" y="33"/>
              </a:lnTo>
              <a:lnTo>
                <a:pt x="11" y="32"/>
              </a:lnTo>
              <a:lnTo>
                <a:pt x="10" y="31"/>
              </a:lnTo>
              <a:lnTo>
                <a:pt x="10" y="30"/>
              </a:lnTo>
              <a:lnTo>
                <a:pt x="9" y="29"/>
              </a:lnTo>
              <a:lnTo>
                <a:pt x="9" y="28"/>
              </a:lnTo>
              <a:lnTo>
                <a:pt x="8" y="27"/>
              </a:lnTo>
              <a:lnTo>
                <a:pt x="7" y="25"/>
              </a:lnTo>
              <a:lnTo>
                <a:pt x="8" y="24"/>
              </a:lnTo>
              <a:lnTo>
                <a:pt x="8" y="23"/>
              </a:lnTo>
              <a:lnTo>
                <a:pt x="8" y="22"/>
              </a:lnTo>
              <a:lnTo>
                <a:pt x="7" y="21"/>
              </a:lnTo>
              <a:lnTo>
                <a:pt x="7" y="19"/>
              </a:lnTo>
              <a:lnTo>
                <a:pt x="7" y="18"/>
              </a:lnTo>
              <a:lnTo>
                <a:pt x="7" y="17"/>
              </a:lnTo>
              <a:lnTo>
                <a:pt x="7" y="16"/>
              </a:lnTo>
              <a:lnTo>
                <a:pt x="7" y="15"/>
              </a:lnTo>
              <a:lnTo>
                <a:pt x="6" y="13"/>
              </a:lnTo>
              <a:lnTo>
                <a:pt x="5" y="13"/>
              </a:lnTo>
              <a:lnTo>
                <a:pt x="5" y="12"/>
              </a:lnTo>
              <a:lnTo>
                <a:pt x="4" y="10"/>
              </a:lnTo>
              <a:lnTo>
                <a:pt x="3" y="11"/>
              </a:lnTo>
              <a:lnTo>
                <a:pt x="3" y="10"/>
              </a:lnTo>
              <a:lnTo>
                <a:pt x="3" y="9"/>
              </a:lnTo>
              <a:lnTo>
                <a:pt x="3" y="8"/>
              </a:lnTo>
              <a:lnTo>
                <a:pt x="2" y="7"/>
              </a:lnTo>
              <a:lnTo>
                <a:pt x="2" y="6"/>
              </a:lnTo>
              <a:lnTo>
                <a:pt x="2" y="5"/>
              </a:lnTo>
              <a:lnTo>
                <a:pt x="2" y="4"/>
              </a:lnTo>
              <a:lnTo>
                <a:pt x="1" y="2"/>
              </a:lnTo>
              <a:lnTo>
                <a:pt x="1" y="1"/>
              </a:lnTo>
              <a:lnTo>
                <a:pt x="0" y="0"/>
              </a:lnTo>
              <a:lnTo>
                <a:pt x="2" y="0"/>
              </a:lnTo>
              <a:lnTo>
                <a:pt x="4" y="0"/>
              </a:lnTo>
              <a:lnTo>
                <a:pt x="5" y="1"/>
              </a:lnTo>
              <a:lnTo>
                <a:pt x="6" y="1"/>
              </a:lnTo>
              <a:lnTo>
                <a:pt x="7" y="1"/>
              </a:lnTo>
              <a:lnTo>
                <a:pt x="8" y="1"/>
              </a:lnTo>
              <a:lnTo>
                <a:pt x="9" y="2"/>
              </a:lnTo>
              <a:lnTo>
                <a:pt x="10" y="2"/>
              </a:lnTo>
              <a:lnTo>
                <a:pt x="11" y="2"/>
              </a:lnTo>
              <a:lnTo>
                <a:pt x="13" y="3"/>
              </a:lnTo>
              <a:lnTo>
                <a:pt x="14" y="3"/>
              </a:lnTo>
              <a:lnTo>
                <a:pt x="15" y="4"/>
              </a:lnTo>
              <a:lnTo>
                <a:pt x="16" y="5"/>
              </a:lnTo>
              <a:lnTo>
                <a:pt x="17" y="5"/>
              </a:lnTo>
              <a:lnTo>
                <a:pt x="18" y="6"/>
              </a:lnTo>
              <a:lnTo>
                <a:pt x="19" y="7"/>
              </a:lnTo>
              <a:lnTo>
                <a:pt x="20" y="7"/>
              </a:lnTo>
              <a:lnTo>
                <a:pt x="21" y="8"/>
              </a:lnTo>
              <a:lnTo>
                <a:pt x="22" y="9"/>
              </a:lnTo>
              <a:lnTo>
                <a:pt x="23" y="9"/>
              </a:lnTo>
              <a:lnTo>
                <a:pt x="23" y="10"/>
              </a:lnTo>
              <a:lnTo>
                <a:pt x="24" y="11"/>
              </a:lnTo>
              <a:lnTo>
                <a:pt x="25" y="11"/>
              </a:lnTo>
              <a:lnTo>
                <a:pt x="25" y="1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558800</xdr:colOff>
      <xdr:row>10</xdr:row>
      <xdr:rowOff>66675</xdr:rowOff>
    </xdr:from>
    <xdr:to>
      <xdr:col>5</xdr:col>
      <xdr:colOff>274320</xdr:colOff>
      <xdr:row>11</xdr:row>
      <xdr:rowOff>123825</xdr:rowOff>
    </xdr:to>
    <xdr:sp>
      <xdr:nvSpPr>
        <xdr:cNvPr id="2185512" name="Freeform 278"/>
        <xdr:cNvSpPr/>
      </xdr:nvSpPr>
      <xdr:spPr>
        <a:xfrm>
          <a:off x="3393440" y="1704340"/>
          <a:ext cx="365760" cy="209550"/>
        </a:xfrm>
        <a:custGeom>
          <a:avLst/>
          <a:gdLst>
            <a:gd name="txL" fmla="*/ 0 w 36"/>
            <a:gd name="txT" fmla="*/ 0 h 24"/>
            <a:gd name="txR" fmla="*/ 36 w 3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6" h="24">
              <a:moveTo>
                <a:pt x="1" y="16"/>
              </a:moveTo>
              <a:lnTo>
                <a:pt x="1" y="16"/>
              </a:lnTo>
              <a:lnTo>
                <a:pt x="2" y="16"/>
              </a:lnTo>
              <a:lnTo>
                <a:pt x="3" y="15"/>
              </a:lnTo>
              <a:lnTo>
                <a:pt x="5" y="15"/>
              </a:lnTo>
              <a:lnTo>
                <a:pt x="6" y="14"/>
              </a:lnTo>
              <a:lnTo>
                <a:pt x="5" y="13"/>
              </a:lnTo>
              <a:lnTo>
                <a:pt x="5" y="12"/>
              </a:lnTo>
              <a:lnTo>
                <a:pt x="6" y="12"/>
              </a:lnTo>
              <a:lnTo>
                <a:pt x="6" y="11"/>
              </a:lnTo>
              <a:lnTo>
                <a:pt x="7" y="10"/>
              </a:lnTo>
              <a:lnTo>
                <a:pt x="8" y="10"/>
              </a:lnTo>
              <a:lnTo>
                <a:pt x="10" y="11"/>
              </a:lnTo>
              <a:lnTo>
                <a:pt x="10" y="12"/>
              </a:lnTo>
              <a:lnTo>
                <a:pt x="10" y="13"/>
              </a:lnTo>
              <a:lnTo>
                <a:pt x="10" y="14"/>
              </a:lnTo>
              <a:lnTo>
                <a:pt x="11" y="14"/>
              </a:lnTo>
              <a:lnTo>
                <a:pt x="12" y="14"/>
              </a:lnTo>
              <a:lnTo>
                <a:pt x="13" y="14"/>
              </a:lnTo>
              <a:lnTo>
                <a:pt x="14" y="13"/>
              </a:lnTo>
              <a:lnTo>
                <a:pt x="15" y="13"/>
              </a:lnTo>
              <a:lnTo>
                <a:pt x="17" y="13"/>
              </a:lnTo>
              <a:lnTo>
                <a:pt x="17" y="12"/>
              </a:lnTo>
              <a:lnTo>
                <a:pt x="17" y="10"/>
              </a:lnTo>
              <a:lnTo>
                <a:pt x="16" y="9"/>
              </a:lnTo>
              <a:lnTo>
                <a:pt x="16" y="8"/>
              </a:lnTo>
              <a:lnTo>
                <a:pt x="16" y="7"/>
              </a:lnTo>
              <a:lnTo>
                <a:pt x="17" y="7"/>
              </a:lnTo>
              <a:lnTo>
                <a:pt x="19" y="7"/>
              </a:lnTo>
              <a:lnTo>
                <a:pt x="20" y="7"/>
              </a:lnTo>
              <a:lnTo>
                <a:pt x="20" y="6"/>
              </a:lnTo>
              <a:lnTo>
                <a:pt x="20" y="5"/>
              </a:lnTo>
              <a:lnTo>
                <a:pt x="20" y="4"/>
              </a:lnTo>
              <a:lnTo>
                <a:pt x="20" y="2"/>
              </a:lnTo>
              <a:lnTo>
                <a:pt x="20" y="0"/>
              </a:lnTo>
              <a:lnTo>
                <a:pt x="21" y="0"/>
              </a:lnTo>
              <a:lnTo>
                <a:pt x="22" y="0"/>
              </a:lnTo>
              <a:lnTo>
                <a:pt x="23" y="1"/>
              </a:lnTo>
              <a:lnTo>
                <a:pt x="23" y="2"/>
              </a:lnTo>
              <a:lnTo>
                <a:pt x="24" y="3"/>
              </a:lnTo>
              <a:lnTo>
                <a:pt x="24" y="4"/>
              </a:lnTo>
              <a:lnTo>
                <a:pt x="25" y="5"/>
              </a:lnTo>
              <a:lnTo>
                <a:pt x="25" y="6"/>
              </a:lnTo>
              <a:lnTo>
                <a:pt x="26" y="7"/>
              </a:lnTo>
              <a:lnTo>
                <a:pt x="26" y="8"/>
              </a:lnTo>
              <a:lnTo>
                <a:pt x="27" y="9"/>
              </a:lnTo>
              <a:lnTo>
                <a:pt x="28" y="10"/>
              </a:lnTo>
              <a:lnTo>
                <a:pt x="28" y="11"/>
              </a:lnTo>
              <a:lnTo>
                <a:pt x="28" y="12"/>
              </a:lnTo>
              <a:lnTo>
                <a:pt x="29" y="12"/>
              </a:lnTo>
              <a:lnTo>
                <a:pt x="30" y="13"/>
              </a:lnTo>
              <a:lnTo>
                <a:pt x="30" y="14"/>
              </a:lnTo>
              <a:lnTo>
                <a:pt x="31" y="15"/>
              </a:lnTo>
              <a:lnTo>
                <a:pt x="32" y="14"/>
              </a:lnTo>
              <a:lnTo>
                <a:pt x="33" y="14"/>
              </a:lnTo>
              <a:lnTo>
                <a:pt x="34" y="14"/>
              </a:lnTo>
              <a:lnTo>
                <a:pt x="35" y="15"/>
              </a:lnTo>
              <a:lnTo>
                <a:pt x="35" y="16"/>
              </a:lnTo>
              <a:lnTo>
                <a:pt x="36" y="18"/>
              </a:lnTo>
              <a:lnTo>
                <a:pt x="34" y="18"/>
              </a:lnTo>
              <a:lnTo>
                <a:pt x="33" y="19"/>
              </a:lnTo>
              <a:lnTo>
                <a:pt x="32" y="19"/>
              </a:lnTo>
              <a:lnTo>
                <a:pt x="31" y="19"/>
              </a:lnTo>
              <a:lnTo>
                <a:pt x="30" y="20"/>
              </a:lnTo>
              <a:lnTo>
                <a:pt x="29" y="20"/>
              </a:lnTo>
              <a:lnTo>
                <a:pt x="28" y="21"/>
              </a:lnTo>
              <a:lnTo>
                <a:pt x="26" y="22"/>
              </a:lnTo>
              <a:lnTo>
                <a:pt x="25" y="22"/>
              </a:lnTo>
              <a:lnTo>
                <a:pt x="24" y="23"/>
              </a:lnTo>
              <a:lnTo>
                <a:pt x="23" y="23"/>
              </a:lnTo>
              <a:lnTo>
                <a:pt x="22" y="22"/>
              </a:lnTo>
              <a:lnTo>
                <a:pt x="21" y="21"/>
              </a:lnTo>
              <a:lnTo>
                <a:pt x="21" y="20"/>
              </a:lnTo>
              <a:lnTo>
                <a:pt x="20" y="21"/>
              </a:lnTo>
              <a:lnTo>
                <a:pt x="19" y="20"/>
              </a:lnTo>
              <a:lnTo>
                <a:pt x="18" y="20"/>
              </a:lnTo>
              <a:lnTo>
                <a:pt x="16" y="20"/>
              </a:lnTo>
              <a:lnTo>
                <a:pt x="15" y="21"/>
              </a:lnTo>
              <a:lnTo>
                <a:pt x="14" y="21"/>
              </a:lnTo>
              <a:lnTo>
                <a:pt x="13" y="21"/>
              </a:lnTo>
              <a:lnTo>
                <a:pt x="12" y="21"/>
              </a:lnTo>
              <a:lnTo>
                <a:pt x="11" y="22"/>
              </a:lnTo>
              <a:lnTo>
                <a:pt x="10" y="22"/>
              </a:lnTo>
              <a:lnTo>
                <a:pt x="9" y="22"/>
              </a:lnTo>
              <a:lnTo>
                <a:pt x="8" y="23"/>
              </a:lnTo>
              <a:lnTo>
                <a:pt x="7" y="23"/>
              </a:lnTo>
              <a:lnTo>
                <a:pt x="6" y="24"/>
              </a:lnTo>
              <a:lnTo>
                <a:pt x="5" y="24"/>
              </a:lnTo>
              <a:lnTo>
                <a:pt x="3" y="24"/>
              </a:lnTo>
              <a:lnTo>
                <a:pt x="3" y="23"/>
              </a:lnTo>
              <a:lnTo>
                <a:pt x="2" y="22"/>
              </a:lnTo>
              <a:lnTo>
                <a:pt x="2" y="21"/>
              </a:lnTo>
              <a:lnTo>
                <a:pt x="2" y="20"/>
              </a:lnTo>
              <a:lnTo>
                <a:pt x="1" y="19"/>
              </a:lnTo>
              <a:lnTo>
                <a:pt x="1" y="18"/>
              </a:lnTo>
              <a:lnTo>
                <a:pt x="0" y="16"/>
              </a:lnTo>
              <a:lnTo>
                <a:pt x="1" y="1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457200</xdr:colOff>
      <xdr:row>12</xdr:row>
      <xdr:rowOff>123825</xdr:rowOff>
    </xdr:from>
    <xdr:to>
      <xdr:col>4</xdr:col>
      <xdr:colOff>30480</xdr:colOff>
      <xdr:row>14</xdr:row>
      <xdr:rowOff>123825</xdr:rowOff>
    </xdr:to>
    <xdr:sp>
      <xdr:nvSpPr>
        <xdr:cNvPr id="2185513" name="Freeform 279"/>
        <xdr:cNvSpPr/>
      </xdr:nvSpPr>
      <xdr:spPr>
        <a:xfrm>
          <a:off x="2641600" y="2066290"/>
          <a:ext cx="223520" cy="304800"/>
        </a:xfrm>
        <a:custGeom>
          <a:avLst/>
          <a:gdLst>
            <a:gd name="txL" fmla="*/ 0 w 22"/>
            <a:gd name="txT" fmla="*/ 0 h 34"/>
            <a:gd name="txR" fmla="*/ 22 w 22"/>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2" h="34">
              <a:moveTo>
                <a:pt x="1" y="21"/>
              </a:moveTo>
              <a:lnTo>
                <a:pt x="1" y="20"/>
              </a:lnTo>
              <a:lnTo>
                <a:pt x="2" y="19"/>
              </a:lnTo>
              <a:lnTo>
                <a:pt x="3" y="19"/>
              </a:lnTo>
              <a:lnTo>
                <a:pt x="3" y="18"/>
              </a:lnTo>
              <a:lnTo>
                <a:pt x="4" y="17"/>
              </a:lnTo>
              <a:lnTo>
                <a:pt x="5" y="17"/>
              </a:lnTo>
              <a:lnTo>
                <a:pt x="6" y="16"/>
              </a:lnTo>
              <a:lnTo>
                <a:pt x="5" y="15"/>
              </a:lnTo>
              <a:lnTo>
                <a:pt x="6" y="14"/>
              </a:lnTo>
              <a:lnTo>
                <a:pt x="6" y="13"/>
              </a:lnTo>
              <a:lnTo>
                <a:pt x="6" y="11"/>
              </a:lnTo>
              <a:lnTo>
                <a:pt x="6" y="10"/>
              </a:lnTo>
              <a:lnTo>
                <a:pt x="6" y="9"/>
              </a:lnTo>
              <a:lnTo>
                <a:pt x="7" y="8"/>
              </a:lnTo>
              <a:lnTo>
                <a:pt x="7" y="6"/>
              </a:lnTo>
              <a:lnTo>
                <a:pt x="7" y="5"/>
              </a:lnTo>
              <a:lnTo>
                <a:pt x="7" y="3"/>
              </a:lnTo>
              <a:lnTo>
                <a:pt x="7" y="2"/>
              </a:lnTo>
              <a:lnTo>
                <a:pt x="8" y="2"/>
              </a:lnTo>
              <a:lnTo>
                <a:pt x="9" y="1"/>
              </a:lnTo>
              <a:lnTo>
                <a:pt x="10" y="0"/>
              </a:lnTo>
              <a:lnTo>
                <a:pt x="11" y="0"/>
              </a:lnTo>
              <a:lnTo>
                <a:pt x="12" y="0"/>
              </a:lnTo>
              <a:lnTo>
                <a:pt x="13" y="0"/>
              </a:lnTo>
              <a:lnTo>
                <a:pt x="13" y="1"/>
              </a:lnTo>
              <a:lnTo>
                <a:pt x="14" y="2"/>
              </a:lnTo>
              <a:lnTo>
                <a:pt x="14" y="3"/>
              </a:lnTo>
              <a:lnTo>
                <a:pt x="15" y="4"/>
              </a:lnTo>
              <a:lnTo>
                <a:pt x="15" y="5"/>
              </a:lnTo>
              <a:lnTo>
                <a:pt x="15" y="6"/>
              </a:lnTo>
              <a:lnTo>
                <a:pt x="15" y="7"/>
              </a:lnTo>
              <a:lnTo>
                <a:pt x="16" y="8"/>
              </a:lnTo>
              <a:lnTo>
                <a:pt x="16" y="9"/>
              </a:lnTo>
              <a:lnTo>
                <a:pt x="17" y="9"/>
              </a:lnTo>
              <a:lnTo>
                <a:pt x="18" y="9"/>
              </a:lnTo>
              <a:lnTo>
                <a:pt x="18" y="10"/>
              </a:lnTo>
              <a:lnTo>
                <a:pt x="17" y="11"/>
              </a:lnTo>
              <a:lnTo>
                <a:pt x="17" y="12"/>
              </a:lnTo>
              <a:lnTo>
                <a:pt x="16" y="13"/>
              </a:lnTo>
              <a:lnTo>
                <a:pt x="16" y="14"/>
              </a:lnTo>
              <a:lnTo>
                <a:pt x="18" y="15"/>
              </a:lnTo>
              <a:lnTo>
                <a:pt x="19" y="15"/>
              </a:lnTo>
              <a:lnTo>
                <a:pt x="20" y="16"/>
              </a:lnTo>
              <a:lnTo>
                <a:pt x="21" y="16"/>
              </a:lnTo>
              <a:lnTo>
                <a:pt x="22" y="17"/>
              </a:lnTo>
              <a:lnTo>
                <a:pt x="21" y="18"/>
              </a:lnTo>
              <a:lnTo>
                <a:pt x="21" y="20"/>
              </a:lnTo>
              <a:lnTo>
                <a:pt x="21" y="21"/>
              </a:lnTo>
              <a:lnTo>
                <a:pt x="21" y="22"/>
              </a:lnTo>
              <a:lnTo>
                <a:pt x="21" y="23"/>
              </a:lnTo>
              <a:lnTo>
                <a:pt x="20" y="23"/>
              </a:lnTo>
              <a:lnTo>
                <a:pt x="19" y="23"/>
              </a:lnTo>
              <a:lnTo>
                <a:pt x="18" y="23"/>
              </a:lnTo>
              <a:lnTo>
                <a:pt x="17" y="23"/>
              </a:lnTo>
              <a:lnTo>
                <a:pt x="15" y="23"/>
              </a:lnTo>
              <a:lnTo>
                <a:pt x="14" y="23"/>
              </a:lnTo>
              <a:lnTo>
                <a:pt x="13" y="23"/>
              </a:lnTo>
              <a:lnTo>
                <a:pt x="12" y="23"/>
              </a:lnTo>
              <a:lnTo>
                <a:pt x="11" y="24"/>
              </a:lnTo>
              <a:lnTo>
                <a:pt x="10" y="24"/>
              </a:lnTo>
              <a:lnTo>
                <a:pt x="9" y="24"/>
              </a:lnTo>
              <a:lnTo>
                <a:pt x="8" y="25"/>
              </a:lnTo>
              <a:lnTo>
                <a:pt x="7" y="26"/>
              </a:lnTo>
              <a:lnTo>
                <a:pt x="8" y="27"/>
              </a:lnTo>
              <a:lnTo>
                <a:pt x="8" y="28"/>
              </a:lnTo>
              <a:lnTo>
                <a:pt x="9" y="29"/>
              </a:lnTo>
              <a:lnTo>
                <a:pt x="9" y="30"/>
              </a:lnTo>
              <a:lnTo>
                <a:pt x="9" y="31"/>
              </a:lnTo>
              <a:lnTo>
                <a:pt x="9" y="32"/>
              </a:lnTo>
              <a:lnTo>
                <a:pt x="8" y="32"/>
              </a:lnTo>
              <a:lnTo>
                <a:pt x="7" y="33"/>
              </a:lnTo>
              <a:lnTo>
                <a:pt x="6" y="34"/>
              </a:lnTo>
              <a:lnTo>
                <a:pt x="5" y="34"/>
              </a:lnTo>
              <a:lnTo>
                <a:pt x="4" y="34"/>
              </a:lnTo>
              <a:lnTo>
                <a:pt x="4" y="32"/>
              </a:lnTo>
              <a:lnTo>
                <a:pt x="4" y="31"/>
              </a:lnTo>
              <a:lnTo>
                <a:pt x="4" y="30"/>
              </a:lnTo>
              <a:lnTo>
                <a:pt x="3" y="29"/>
              </a:lnTo>
              <a:lnTo>
                <a:pt x="3" y="28"/>
              </a:lnTo>
              <a:lnTo>
                <a:pt x="3" y="27"/>
              </a:lnTo>
              <a:lnTo>
                <a:pt x="3" y="26"/>
              </a:lnTo>
              <a:lnTo>
                <a:pt x="2" y="25"/>
              </a:lnTo>
              <a:lnTo>
                <a:pt x="2" y="24"/>
              </a:lnTo>
              <a:lnTo>
                <a:pt x="1" y="23"/>
              </a:lnTo>
              <a:lnTo>
                <a:pt x="0" y="22"/>
              </a:lnTo>
              <a:lnTo>
                <a:pt x="1" y="2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508000</xdr:colOff>
      <xdr:row>13</xdr:row>
      <xdr:rowOff>123825</xdr:rowOff>
    </xdr:from>
    <xdr:to>
      <xdr:col>4</xdr:col>
      <xdr:colOff>193040</xdr:colOff>
      <xdr:row>15</xdr:row>
      <xdr:rowOff>28575</xdr:rowOff>
    </xdr:to>
    <xdr:sp>
      <xdr:nvSpPr>
        <xdr:cNvPr id="2185514" name="Freeform 280"/>
        <xdr:cNvSpPr/>
      </xdr:nvSpPr>
      <xdr:spPr>
        <a:xfrm>
          <a:off x="2692400" y="2218690"/>
          <a:ext cx="335280" cy="209550"/>
        </a:xfrm>
        <a:custGeom>
          <a:avLst/>
          <a:gdLst>
            <a:gd name="txL" fmla="*/ 0 w 33"/>
            <a:gd name="txT" fmla="*/ 0 h 24"/>
            <a:gd name="txR" fmla="*/ 33 w 33"/>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3" h="24">
              <a:moveTo>
                <a:pt x="0" y="17"/>
              </a:moveTo>
              <a:lnTo>
                <a:pt x="1" y="17"/>
              </a:lnTo>
              <a:lnTo>
                <a:pt x="2" y="16"/>
              </a:lnTo>
              <a:lnTo>
                <a:pt x="3" y="15"/>
              </a:lnTo>
              <a:lnTo>
                <a:pt x="4" y="15"/>
              </a:lnTo>
              <a:lnTo>
                <a:pt x="4" y="14"/>
              </a:lnTo>
              <a:lnTo>
                <a:pt x="4" y="13"/>
              </a:lnTo>
              <a:lnTo>
                <a:pt x="4" y="12"/>
              </a:lnTo>
              <a:lnTo>
                <a:pt x="3" y="11"/>
              </a:lnTo>
              <a:lnTo>
                <a:pt x="3" y="10"/>
              </a:lnTo>
              <a:lnTo>
                <a:pt x="2" y="9"/>
              </a:lnTo>
              <a:lnTo>
                <a:pt x="3" y="8"/>
              </a:lnTo>
              <a:lnTo>
                <a:pt x="4" y="7"/>
              </a:lnTo>
              <a:lnTo>
                <a:pt x="5" y="7"/>
              </a:lnTo>
              <a:lnTo>
                <a:pt x="6" y="7"/>
              </a:lnTo>
              <a:lnTo>
                <a:pt x="7" y="6"/>
              </a:lnTo>
              <a:lnTo>
                <a:pt x="8" y="6"/>
              </a:lnTo>
              <a:lnTo>
                <a:pt x="9" y="6"/>
              </a:lnTo>
              <a:lnTo>
                <a:pt x="10" y="6"/>
              </a:lnTo>
              <a:lnTo>
                <a:pt x="12" y="6"/>
              </a:lnTo>
              <a:lnTo>
                <a:pt x="13" y="6"/>
              </a:lnTo>
              <a:lnTo>
                <a:pt x="14" y="6"/>
              </a:lnTo>
              <a:lnTo>
                <a:pt x="15" y="6"/>
              </a:lnTo>
              <a:lnTo>
                <a:pt x="16" y="6"/>
              </a:lnTo>
              <a:lnTo>
                <a:pt x="16" y="5"/>
              </a:lnTo>
              <a:lnTo>
                <a:pt x="16" y="4"/>
              </a:lnTo>
              <a:lnTo>
                <a:pt x="16" y="3"/>
              </a:lnTo>
              <a:lnTo>
                <a:pt x="16" y="1"/>
              </a:lnTo>
              <a:lnTo>
                <a:pt x="17" y="0"/>
              </a:lnTo>
              <a:lnTo>
                <a:pt x="18" y="1"/>
              </a:lnTo>
              <a:lnTo>
                <a:pt x="19" y="2"/>
              </a:lnTo>
              <a:lnTo>
                <a:pt x="20" y="3"/>
              </a:lnTo>
              <a:lnTo>
                <a:pt x="21" y="3"/>
              </a:lnTo>
              <a:lnTo>
                <a:pt x="22" y="4"/>
              </a:lnTo>
              <a:lnTo>
                <a:pt x="22" y="5"/>
              </a:lnTo>
              <a:lnTo>
                <a:pt x="23" y="6"/>
              </a:lnTo>
              <a:lnTo>
                <a:pt x="24" y="7"/>
              </a:lnTo>
              <a:lnTo>
                <a:pt x="25" y="7"/>
              </a:lnTo>
              <a:lnTo>
                <a:pt x="26" y="9"/>
              </a:lnTo>
              <a:lnTo>
                <a:pt x="27" y="8"/>
              </a:lnTo>
              <a:lnTo>
                <a:pt x="28" y="8"/>
              </a:lnTo>
              <a:lnTo>
                <a:pt x="29" y="7"/>
              </a:lnTo>
              <a:lnTo>
                <a:pt x="30" y="7"/>
              </a:lnTo>
              <a:lnTo>
                <a:pt x="31" y="8"/>
              </a:lnTo>
              <a:lnTo>
                <a:pt x="32" y="9"/>
              </a:lnTo>
              <a:lnTo>
                <a:pt x="33" y="9"/>
              </a:lnTo>
              <a:lnTo>
                <a:pt x="33" y="10"/>
              </a:lnTo>
              <a:lnTo>
                <a:pt x="32" y="11"/>
              </a:lnTo>
              <a:lnTo>
                <a:pt x="31" y="13"/>
              </a:lnTo>
              <a:lnTo>
                <a:pt x="30" y="14"/>
              </a:lnTo>
              <a:lnTo>
                <a:pt x="29" y="15"/>
              </a:lnTo>
              <a:lnTo>
                <a:pt x="28" y="15"/>
              </a:lnTo>
              <a:lnTo>
                <a:pt x="27" y="14"/>
              </a:lnTo>
              <a:lnTo>
                <a:pt x="26" y="13"/>
              </a:lnTo>
              <a:lnTo>
                <a:pt x="25" y="14"/>
              </a:lnTo>
              <a:lnTo>
                <a:pt x="24" y="14"/>
              </a:lnTo>
              <a:lnTo>
                <a:pt x="23" y="14"/>
              </a:lnTo>
              <a:lnTo>
                <a:pt x="22" y="14"/>
              </a:lnTo>
              <a:lnTo>
                <a:pt x="21" y="14"/>
              </a:lnTo>
              <a:lnTo>
                <a:pt x="20" y="14"/>
              </a:lnTo>
              <a:lnTo>
                <a:pt x="19" y="15"/>
              </a:lnTo>
              <a:lnTo>
                <a:pt x="18" y="15"/>
              </a:lnTo>
              <a:lnTo>
                <a:pt x="17" y="16"/>
              </a:lnTo>
              <a:lnTo>
                <a:pt x="16" y="17"/>
              </a:lnTo>
              <a:lnTo>
                <a:pt x="15" y="17"/>
              </a:lnTo>
              <a:lnTo>
                <a:pt x="15" y="18"/>
              </a:lnTo>
              <a:lnTo>
                <a:pt x="14" y="18"/>
              </a:lnTo>
              <a:lnTo>
                <a:pt x="13" y="19"/>
              </a:lnTo>
              <a:lnTo>
                <a:pt x="12" y="19"/>
              </a:lnTo>
              <a:lnTo>
                <a:pt x="10" y="20"/>
              </a:lnTo>
              <a:lnTo>
                <a:pt x="9" y="20"/>
              </a:lnTo>
              <a:lnTo>
                <a:pt x="8" y="21"/>
              </a:lnTo>
              <a:lnTo>
                <a:pt x="7" y="22"/>
              </a:lnTo>
              <a:lnTo>
                <a:pt x="7" y="23"/>
              </a:lnTo>
              <a:lnTo>
                <a:pt x="7" y="24"/>
              </a:lnTo>
              <a:lnTo>
                <a:pt x="6" y="24"/>
              </a:lnTo>
              <a:lnTo>
                <a:pt x="6" y="23"/>
              </a:lnTo>
              <a:lnTo>
                <a:pt x="5" y="23"/>
              </a:lnTo>
              <a:lnTo>
                <a:pt x="4" y="23"/>
              </a:lnTo>
              <a:lnTo>
                <a:pt x="3" y="24"/>
              </a:lnTo>
              <a:lnTo>
                <a:pt x="2" y="23"/>
              </a:lnTo>
              <a:lnTo>
                <a:pt x="2" y="22"/>
              </a:lnTo>
              <a:lnTo>
                <a:pt x="1" y="21"/>
              </a:lnTo>
              <a:lnTo>
                <a:pt x="0" y="19"/>
              </a:lnTo>
              <a:lnTo>
                <a:pt x="0" y="18"/>
              </a:lnTo>
              <a:lnTo>
                <a:pt x="0"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528320</xdr:colOff>
      <xdr:row>14</xdr:row>
      <xdr:rowOff>85725</xdr:rowOff>
    </xdr:from>
    <xdr:to>
      <xdr:col>4</xdr:col>
      <xdr:colOff>213360</xdr:colOff>
      <xdr:row>15</xdr:row>
      <xdr:rowOff>123825</xdr:rowOff>
    </xdr:to>
    <xdr:sp>
      <xdr:nvSpPr>
        <xdr:cNvPr id="2185515" name="Freeform 281"/>
        <xdr:cNvSpPr/>
      </xdr:nvSpPr>
      <xdr:spPr>
        <a:xfrm>
          <a:off x="2712720" y="2332990"/>
          <a:ext cx="335280" cy="190500"/>
        </a:xfrm>
        <a:custGeom>
          <a:avLst/>
          <a:gdLst>
            <a:gd name="txL" fmla="*/ 0 w 33"/>
            <a:gd name="txT" fmla="*/ 0 h 21"/>
            <a:gd name="txR" fmla="*/ 33 w 33"/>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3" h="21">
              <a:moveTo>
                <a:pt x="0" y="10"/>
              </a:moveTo>
              <a:lnTo>
                <a:pt x="1" y="11"/>
              </a:lnTo>
              <a:lnTo>
                <a:pt x="2" y="10"/>
              </a:lnTo>
              <a:lnTo>
                <a:pt x="3" y="10"/>
              </a:lnTo>
              <a:lnTo>
                <a:pt x="4" y="10"/>
              </a:lnTo>
              <a:lnTo>
                <a:pt x="4" y="11"/>
              </a:lnTo>
              <a:lnTo>
                <a:pt x="5" y="11"/>
              </a:lnTo>
              <a:lnTo>
                <a:pt x="5" y="10"/>
              </a:lnTo>
              <a:lnTo>
                <a:pt x="5" y="9"/>
              </a:lnTo>
              <a:lnTo>
                <a:pt x="6" y="8"/>
              </a:lnTo>
              <a:lnTo>
                <a:pt x="7" y="7"/>
              </a:lnTo>
              <a:lnTo>
                <a:pt x="8" y="7"/>
              </a:lnTo>
              <a:lnTo>
                <a:pt x="10" y="6"/>
              </a:lnTo>
              <a:lnTo>
                <a:pt x="11" y="6"/>
              </a:lnTo>
              <a:lnTo>
                <a:pt x="12" y="5"/>
              </a:lnTo>
              <a:lnTo>
                <a:pt x="13" y="5"/>
              </a:lnTo>
              <a:lnTo>
                <a:pt x="13" y="4"/>
              </a:lnTo>
              <a:lnTo>
                <a:pt x="14" y="4"/>
              </a:lnTo>
              <a:lnTo>
                <a:pt x="15" y="3"/>
              </a:lnTo>
              <a:lnTo>
                <a:pt x="16" y="2"/>
              </a:lnTo>
              <a:lnTo>
                <a:pt x="17" y="2"/>
              </a:lnTo>
              <a:lnTo>
                <a:pt x="18" y="1"/>
              </a:lnTo>
              <a:lnTo>
                <a:pt x="19" y="1"/>
              </a:lnTo>
              <a:lnTo>
                <a:pt x="20" y="1"/>
              </a:lnTo>
              <a:lnTo>
                <a:pt x="21" y="1"/>
              </a:lnTo>
              <a:lnTo>
                <a:pt x="22" y="1"/>
              </a:lnTo>
              <a:lnTo>
                <a:pt x="23" y="1"/>
              </a:lnTo>
              <a:lnTo>
                <a:pt x="24" y="0"/>
              </a:lnTo>
              <a:lnTo>
                <a:pt x="25" y="1"/>
              </a:lnTo>
              <a:lnTo>
                <a:pt x="26" y="2"/>
              </a:lnTo>
              <a:lnTo>
                <a:pt x="27" y="2"/>
              </a:lnTo>
              <a:lnTo>
                <a:pt x="28" y="1"/>
              </a:lnTo>
              <a:lnTo>
                <a:pt x="29" y="2"/>
              </a:lnTo>
              <a:lnTo>
                <a:pt x="30" y="3"/>
              </a:lnTo>
              <a:lnTo>
                <a:pt x="30" y="4"/>
              </a:lnTo>
              <a:lnTo>
                <a:pt x="31" y="5"/>
              </a:lnTo>
              <a:lnTo>
                <a:pt x="31" y="6"/>
              </a:lnTo>
              <a:lnTo>
                <a:pt x="32" y="7"/>
              </a:lnTo>
              <a:lnTo>
                <a:pt x="33" y="8"/>
              </a:lnTo>
              <a:lnTo>
                <a:pt x="33" y="9"/>
              </a:lnTo>
              <a:lnTo>
                <a:pt x="31" y="10"/>
              </a:lnTo>
              <a:lnTo>
                <a:pt x="30" y="10"/>
              </a:lnTo>
              <a:lnTo>
                <a:pt x="29" y="11"/>
              </a:lnTo>
              <a:lnTo>
                <a:pt x="28" y="11"/>
              </a:lnTo>
              <a:lnTo>
                <a:pt x="27" y="11"/>
              </a:lnTo>
              <a:lnTo>
                <a:pt x="26" y="11"/>
              </a:lnTo>
              <a:lnTo>
                <a:pt x="25" y="12"/>
              </a:lnTo>
              <a:lnTo>
                <a:pt x="24" y="12"/>
              </a:lnTo>
              <a:lnTo>
                <a:pt x="23" y="12"/>
              </a:lnTo>
              <a:lnTo>
                <a:pt x="22" y="13"/>
              </a:lnTo>
              <a:lnTo>
                <a:pt x="21" y="13"/>
              </a:lnTo>
              <a:lnTo>
                <a:pt x="19" y="13"/>
              </a:lnTo>
              <a:lnTo>
                <a:pt x="18" y="14"/>
              </a:lnTo>
              <a:lnTo>
                <a:pt x="18" y="15"/>
              </a:lnTo>
              <a:lnTo>
                <a:pt x="18" y="16"/>
              </a:lnTo>
              <a:lnTo>
                <a:pt x="17" y="16"/>
              </a:lnTo>
              <a:lnTo>
                <a:pt x="16" y="17"/>
              </a:lnTo>
              <a:lnTo>
                <a:pt x="15" y="17"/>
              </a:lnTo>
              <a:lnTo>
                <a:pt x="14" y="17"/>
              </a:lnTo>
              <a:lnTo>
                <a:pt x="13" y="18"/>
              </a:lnTo>
              <a:lnTo>
                <a:pt x="12" y="18"/>
              </a:lnTo>
              <a:lnTo>
                <a:pt x="11" y="18"/>
              </a:lnTo>
              <a:lnTo>
                <a:pt x="10" y="19"/>
              </a:lnTo>
              <a:lnTo>
                <a:pt x="9" y="19"/>
              </a:lnTo>
              <a:lnTo>
                <a:pt x="8" y="19"/>
              </a:lnTo>
              <a:lnTo>
                <a:pt x="7" y="19"/>
              </a:lnTo>
              <a:lnTo>
                <a:pt x="6" y="20"/>
              </a:lnTo>
              <a:lnTo>
                <a:pt x="5" y="21"/>
              </a:lnTo>
              <a:lnTo>
                <a:pt x="4" y="20"/>
              </a:lnTo>
              <a:lnTo>
                <a:pt x="3" y="19"/>
              </a:lnTo>
              <a:lnTo>
                <a:pt x="2" y="18"/>
              </a:lnTo>
              <a:lnTo>
                <a:pt x="2" y="16"/>
              </a:lnTo>
              <a:lnTo>
                <a:pt x="1" y="15"/>
              </a:lnTo>
              <a:lnTo>
                <a:pt x="1" y="14"/>
              </a:lnTo>
              <a:lnTo>
                <a:pt x="0" y="13"/>
              </a:lnTo>
              <a:lnTo>
                <a:pt x="0" y="12"/>
              </a:lnTo>
              <a:lnTo>
                <a:pt x="0"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233680</xdr:colOff>
      <xdr:row>7</xdr:row>
      <xdr:rowOff>133350</xdr:rowOff>
    </xdr:from>
    <xdr:to>
      <xdr:col>4</xdr:col>
      <xdr:colOff>640080</xdr:colOff>
      <xdr:row>10</xdr:row>
      <xdr:rowOff>114300</xdr:rowOff>
    </xdr:to>
    <xdr:sp>
      <xdr:nvSpPr>
        <xdr:cNvPr id="2185516" name="Freeform 282"/>
        <xdr:cNvSpPr/>
      </xdr:nvSpPr>
      <xdr:spPr>
        <a:xfrm>
          <a:off x="3068320" y="1313815"/>
          <a:ext cx="406400" cy="438150"/>
        </a:xfrm>
        <a:custGeom>
          <a:avLst/>
          <a:gdLst>
            <a:gd name="txL" fmla="*/ 0 w 40"/>
            <a:gd name="txT" fmla="*/ 0 h 48"/>
            <a:gd name="txR" fmla="*/ 40 w 40"/>
            <a:gd name="txB" fmla="*/ 48 h 48"/>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0" h="48">
              <a:moveTo>
                <a:pt x="4" y="6"/>
              </a:moveTo>
              <a:lnTo>
                <a:pt x="5" y="6"/>
              </a:lnTo>
              <a:lnTo>
                <a:pt x="5" y="7"/>
              </a:lnTo>
              <a:lnTo>
                <a:pt x="6" y="6"/>
              </a:lnTo>
              <a:lnTo>
                <a:pt x="7" y="5"/>
              </a:lnTo>
              <a:lnTo>
                <a:pt x="7" y="4"/>
              </a:lnTo>
              <a:lnTo>
                <a:pt x="8" y="3"/>
              </a:lnTo>
              <a:lnTo>
                <a:pt x="9" y="2"/>
              </a:lnTo>
              <a:lnTo>
                <a:pt x="10" y="1"/>
              </a:lnTo>
              <a:lnTo>
                <a:pt x="11" y="0"/>
              </a:lnTo>
              <a:lnTo>
                <a:pt x="11" y="2"/>
              </a:lnTo>
              <a:lnTo>
                <a:pt x="11" y="3"/>
              </a:lnTo>
              <a:lnTo>
                <a:pt x="11" y="4"/>
              </a:lnTo>
              <a:lnTo>
                <a:pt x="11" y="5"/>
              </a:lnTo>
              <a:lnTo>
                <a:pt x="12" y="6"/>
              </a:lnTo>
              <a:lnTo>
                <a:pt x="13" y="7"/>
              </a:lnTo>
              <a:lnTo>
                <a:pt x="14" y="7"/>
              </a:lnTo>
              <a:lnTo>
                <a:pt x="15" y="8"/>
              </a:lnTo>
              <a:lnTo>
                <a:pt x="16" y="9"/>
              </a:lnTo>
              <a:lnTo>
                <a:pt x="18" y="10"/>
              </a:lnTo>
              <a:lnTo>
                <a:pt x="19" y="10"/>
              </a:lnTo>
              <a:lnTo>
                <a:pt x="21" y="11"/>
              </a:lnTo>
              <a:lnTo>
                <a:pt x="21" y="12"/>
              </a:lnTo>
              <a:lnTo>
                <a:pt x="22" y="12"/>
              </a:lnTo>
              <a:lnTo>
                <a:pt x="23" y="12"/>
              </a:lnTo>
              <a:lnTo>
                <a:pt x="24" y="12"/>
              </a:lnTo>
              <a:lnTo>
                <a:pt x="26" y="11"/>
              </a:lnTo>
              <a:lnTo>
                <a:pt x="27" y="12"/>
              </a:lnTo>
              <a:lnTo>
                <a:pt x="28" y="13"/>
              </a:lnTo>
              <a:lnTo>
                <a:pt x="29" y="14"/>
              </a:lnTo>
              <a:lnTo>
                <a:pt x="29" y="15"/>
              </a:lnTo>
              <a:lnTo>
                <a:pt x="30" y="16"/>
              </a:lnTo>
              <a:lnTo>
                <a:pt x="31" y="17"/>
              </a:lnTo>
              <a:lnTo>
                <a:pt x="31" y="18"/>
              </a:lnTo>
              <a:lnTo>
                <a:pt x="32" y="19"/>
              </a:lnTo>
              <a:lnTo>
                <a:pt x="33" y="20"/>
              </a:lnTo>
              <a:lnTo>
                <a:pt x="34" y="20"/>
              </a:lnTo>
              <a:lnTo>
                <a:pt x="35" y="21"/>
              </a:lnTo>
              <a:lnTo>
                <a:pt x="35" y="22"/>
              </a:lnTo>
              <a:lnTo>
                <a:pt x="36" y="23"/>
              </a:lnTo>
              <a:lnTo>
                <a:pt x="37" y="24"/>
              </a:lnTo>
              <a:lnTo>
                <a:pt x="37" y="26"/>
              </a:lnTo>
              <a:lnTo>
                <a:pt x="37" y="27"/>
              </a:lnTo>
              <a:lnTo>
                <a:pt x="38" y="28"/>
              </a:lnTo>
              <a:lnTo>
                <a:pt x="38" y="29"/>
              </a:lnTo>
              <a:lnTo>
                <a:pt x="39" y="30"/>
              </a:lnTo>
              <a:lnTo>
                <a:pt x="39" y="31"/>
              </a:lnTo>
              <a:lnTo>
                <a:pt x="40" y="32"/>
              </a:lnTo>
              <a:lnTo>
                <a:pt x="40" y="33"/>
              </a:lnTo>
              <a:lnTo>
                <a:pt x="40" y="34"/>
              </a:lnTo>
              <a:lnTo>
                <a:pt x="39" y="34"/>
              </a:lnTo>
              <a:lnTo>
                <a:pt x="37" y="35"/>
              </a:lnTo>
              <a:lnTo>
                <a:pt x="36" y="35"/>
              </a:lnTo>
              <a:lnTo>
                <a:pt x="35" y="35"/>
              </a:lnTo>
              <a:lnTo>
                <a:pt x="34" y="35"/>
              </a:lnTo>
              <a:lnTo>
                <a:pt x="34" y="36"/>
              </a:lnTo>
              <a:lnTo>
                <a:pt x="33" y="37"/>
              </a:lnTo>
              <a:lnTo>
                <a:pt x="32" y="38"/>
              </a:lnTo>
              <a:lnTo>
                <a:pt x="33" y="39"/>
              </a:lnTo>
              <a:lnTo>
                <a:pt x="32" y="40"/>
              </a:lnTo>
              <a:lnTo>
                <a:pt x="33" y="41"/>
              </a:lnTo>
              <a:lnTo>
                <a:pt x="33" y="42"/>
              </a:lnTo>
              <a:lnTo>
                <a:pt x="32" y="43"/>
              </a:lnTo>
              <a:lnTo>
                <a:pt x="32" y="44"/>
              </a:lnTo>
              <a:lnTo>
                <a:pt x="31" y="45"/>
              </a:lnTo>
              <a:lnTo>
                <a:pt x="30" y="47"/>
              </a:lnTo>
              <a:lnTo>
                <a:pt x="28" y="48"/>
              </a:lnTo>
              <a:lnTo>
                <a:pt x="27" y="48"/>
              </a:lnTo>
              <a:lnTo>
                <a:pt x="26" y="48"/>
              </a:lnTo>
              <a:lnTo>
                <a:pt x="25" y="47"/>
              </a:lnTo>
              <a:lnTo>
                <a:pt x="24" y="47"/>
              </a:lnTo>
              <a:lnTo>
                <a:pt x="23" y="47"/>
              </a:lnTo>
              <a:lnTo>
                <a:pt x="21" y="47"/>
              </a:lnTo>
              <a:lnTo>
                <a:pt x="20" y="47"/>
              </a:lnTo>
              <a:lnTo>
                <a:pt x="20" y="48"/>
              </a:lnTo>
              <a:lnTo>
                <a:pt x="19" y="48"/>
              </a:lnTo>
              <a:lnTo>
                <a:pt x="18" y="48"/>
              </a:lnTo>
              <a:lnTo>
                <a:pt x="17" y="47"/>
              </a:lnTo>
              <a:lnTo>
                <a:pt x="17" y="46"/>
              </a:lnTo>
              <a:lnTo>
                <a:pt x="16" y="45"/>
              </a:lnTo>
              <a:lnTo>
                <a:pt x="16" y="44"/>
              </a:lnTo>
              <a:lnTo>
                <a:pt x="16" y="43"/>
              </a:lnTo>
              <a:lnTo>
                <a:pt x="16" y="42"/>
              </a:lnTo>
              <a:lnTo>
                <a:pt x="16" y="41"/>
              </a:lnTo>
              <a:lnTo>
                <a:pt x="15" y="40"/>
              </a:lnTo>
              <a:lnTo>
                <a:pt x="16" y="39"/>
              </a:lnTo>
              <a:lnTo>
                <a:pt x="15" y="38"/>
              </a:lnTo>
              <a:lnTo>
                <a:pt x="14" y="37"/>
              </a:lnTo>
              <a:lnTo>
                <a:pt x="14" y="36"/>
              </a:lnTo>
              <a:lnTo>
                <a:pt x="14" y="35"/>
              </a:lnTo>
              <a:lnTo>
                <a:pt x="13" y="34"/>
              </a:lnTo>
              <a:lnTo>
                <a:pt x="12" y="33"/>
              </a:lnTo>
              <a:lnTo>
                <a:pt x="11" y="32"/>
              </a:lnTo>
              <a:lnTo>
                <a:pt x="10" y="32"/>
              </a:lnTo>
              <a:lnTo>
                <a:pt x="8" y="30"/>
              </a:lnTo>
              <a:lnTo>
                <a:pt x="7" y="29"/>
              </a:lnTo>
              <a:lnTo>
                <a:pt x="6" y="28"/>
              </a:lnTo>
              <a:lnTo>
                <a:pt x="6" y="27"/>
              </a:lnTo>
              <a:lnTo>
                <a:pt x="5" y="26"/>
              </a:lnTo>
              <a:lnTo>
                <a:pt x="4" y="25"/>
              </a:lnTo>
              <a:lnTo>
                <a:pt x="3" y="23"/>
              </a:lnTo>
              <a:lnTo>
                <a:pt x="2" y="22"/>
              </a:lnTo>
              <a:lnTo>
                <a:pt x="1" y="19"/>
              </a:lnTo>
              <a:lnTo>
                <a:pt x="1" y="18"/>
              </a:lnTo>
              <a:lnTo>
                <a:pt x="1" y="17"/>
              </a:lnTo>
              <a:lnTo>
                <a:pt x="0" y="16"/>
              </a:lnTo>
              <a:lnTo>
                <a:pt x="1" y="15"/>
              </a:lnTo>
              <a:lnTo>
                <a:pt x="2" y="14"/>
              </a:lnTo>
              <a:lnTo>
                <a:pt x="3" y="12"/>
              </a:lnTo>
              <a:lnTo>
                <a:pt x="4" y="11"/>
              </a:lnTo>
              <a:lnTo>
                <a:pt x="4" y="10"/>
              </a:lnTo>
              <a:lnTo>
                <a:pt x="4" y="9"/>
              </a:lnTo>
              <a:lnTo>
                <a:pt x="4" y="8"/>
              </a:lnTo>
              <a:lnTo>
                <a:pt x="3" y="6"/>
              </a:lnTo>
              <a:lnTo>
                <a:pt x="4" y="5"/>
              </a:lnTo>
              <a:lnTo>
                <a:pt x="4"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182880</xdr:colOff>
      <xdr:row>10</xdr:row>
      <xdr:rowOff>123825</xdr:rowOff>
    </xdr:from>
    <xdr:to>
      <xdr:col>4</xdr:col>
      <xdr:colOff>457200</xdr:colOff>
      <xdr:row>11</xdr:row>
      <xdr:rowOff>114300</xdr:rowOff>
    </xdr:to>
    <xdr:sp>
      <xdr:nvSpPr>
        <xdr:cNvPr id="2185517" name="Freeform 283"/>
        <xdr:cNvSpPr/>
      </xdr:nvSpPr>
      <xdr:spPr>
        <a:xfrm>
          <a:off x="3017520" y="1761490"/>
          <a:ext cx="274320" cy="142875"/>
        </a:xfrm>
        <a:custGeom>
          <a:avLst/>
          <a:gdLst>
            <a:gd name="txL" fmla="*/ 0 w 27"/>
            <a:gd name="txT" fmla="*/ 0 h 17"/>
            <a:gd name="txR" fmla="*/ 27 w 27"/>
            <a:gd name="txB" fmla="*/ 17 h 1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17">
              <a:moveTo>
                <a:pt x="22" y="0"/>
              </a:moveTo>
              <a:lnTo>
                <a:pt x="22" y="0"/>
              </a:lnTo>
              <a:lnTo>
                <a:pt x="23" y="1"/>
              </a:lnTo>
              <a:lnTo>
                <a:pt x="24" y="2"/>
              </a:lnTo>
              <a:lnTo>
                <a:pt x="25" y="3"/>
              </a:lnTo>
              <a:lnTo>
                <a:pt x="25" y="4"/>
              </a:lnTo>
              <a:lnTo>
                <a:pt x="25" y="5"/>
              </a:lnTo>
              <a:lnTo>
                <a:pt x="26" y="6"/>
              </a:lnTo>
              <a:lnTo>
                <a:pt x="27" y="7"/>
              </a:lnTo>
              <a:lnTo>
                <a:pt x="26" y="7"/>
              </a:lnTo>
              <a:lnTo>
                <a:pt x="25" y="8"/>
              </a:lnTo>
              <a:lnTo>
                <a:pt x="24" y="8"/>
              </a:lnTo>
              <a:lnTo>
                <a:pt x="23" y="9"/>
              </a:lnTo>
              <a:lnTo>
                <a:pt x="22" y="9"/>
              </a:lnTo>
              <a:lnTo>
                <a:pt x="21" y="10"/>
              </a:lnTo>
              <a:lnTo>
                <a:pt x="20" y="10"/>
              </a:lnTo>
              <a:lnTo>
                <a:pt x="19" y="11"/>
              </a:lnTo>
              <a:lnTo>
                <a:pt x="18" y="11"/>
              </a:lnTo>
              <a:lnTo>
                <a:pt x="17" y="12"/>
              </a:lnTo>
              <a:lnTo>
                <a:pt x="16" y="12"/>
              </a:lnTo>
              <a:lnTo>
                <a:pt x="15" y="12"/>
              </a:lnTo>
              <a:lnTo>
                <a:pt x="15" y="14"/>
              </a:lnTo>
              <a:lnTo>
                <a:pt x="15" y="15"/>
              </a:lnTo>
              <a:lnTo>
                <a:pt x="15" y="16"/>
              </a:lnTo>
              <a:lnTo>
                <a:pt x="14" y="17"/>
              </a:lnTo>
              <a:lnTo>
                <a:pt x="13" y="17"/>
              </a:lnTo>
              <a:lnTo>
                <a:pt x="12" y="17"/>
              </a:lnTo>
              <a:lnTo>
                <a:pt x="11" y="17"/>
              </a:lnTo>
              <a:lnTo>
                <a:pt x="10" y="16"/>
              </a:lnTo>
              <a:lnTo>
                <a:pt x="9" y="15"/>
              </a:lnTo>
              <a:lnTo>
                <a:pt x="8" y="15"/>
              </a:lnTo>
              <a:lnTo>
                <a:pt x="7" y="14"/>
              </a:lnTo>
              <a:lnTo>
                <a:pt x="6" y="13"/>
              </a:lnTo>
              <a:lnTo>
                <a:pt x="5" y="12"/>
              </a:lnTo>
              <a:lnTo>
                <a:pt x="3" y="11"/>
              </a:lnTo>
              <a:lnTo>
                <a:pt x="2" y="10"/>
              </a:lnTo>
              <a:lnTo>
                <a:pt x="1" y="9"/>
              </a:lnTo>
              <a:lnTo>
                <a:pt x="0" y="8"/>
              </a:lnTo>
              <a:lnTo>
                <a:pt x="0" y="7"/>
              </a:lnTo>
              <a:lnTo>
                <a:pt x="1" y="6"/>
              </a:lnTo>
              <a:lnTo>
                <a:pt x="2" y="5"/>
              </a:lnTo>
              <a:lnTo>
                <a:pt x="3" y="5"/>
              </a:lnTo>
              <a:lnTo>
                <a:pt x="4" y="4"/>
              </a:lnTo>
              <a:lnTo>
                <a:pt x="4" y="3"/>
              </a:lnTo>
              <a:lnTo>
                <a:pt x="3" y="2"/>
              </a:lnTo>
              <a:lnTo>
                <a:pt x="3" y="1"/>
              </a:lnTo>
              <a:lnTo>
                <a:pt x="4" y="1"/>
              </a:lnTo>
              <a:lnTo>
                <a:pt x="5" y="0"/>
              </a:lnTo>
              <a:lnTo>
                <a:pt x="5" y="1"/>
              </a:lnTo>
              <a:lnTo>
                <a:pt x="6" y="2"/>
              </a:lnTo>
              <a:lnTo>
                <a:pt x="7" y="2"/>
              </a:lnTo>
              <a:lnTo>
                <a:pt x="7" y="1"/>
              </a:lnTo>
              <a:lnTo>
                <a:pt x="8" y="1"/>
              </a:lnTo>
              <a:lnTo>
                <a:pt x="9" y="0"/>
              </a:lnTo>
              <a:lnTo>
                <a:pt x="11" y="0"/>
              </a:lnTo>
              <a:lnTo>
                <a:pt x="11" y="1"/>
              </a:lnTo>
              <a:lnTo>
                <a:pt x="12" y="2"/>
              </a:lnTo>
              <a:lnTo>
                <a:pt x="12" y="3"/>
              </a:lnTo>
              <a:lnTo>
                <a:pt x="13" y="2"/>
              </a:lnTo>
              <a:lnTo>
                <a:pt x="14" y="2"/>
              </a:lnTo>
              <a:lnTo>
                <a:pt x="15" y="1"/>
              </a:lnTo>
              <a:lnTo>
                <a:pt x="16" y="1"/>
              </a:lnTo>
              <a:lnTo>
                <a:pt x="17" y="2"/>
              </a:lnTo>
              <a:lnTo>
                <a:pt x="18" y="1"/>
              </a:lnTo>
              <a:lnTo>
                <a:pt x="20" y="2"/>
              </a:lnTo>
              <a:lnTo>
                <a:pt x="21" y="1"/>
              </a:lnTo>
              <a:lnTo>
                <a:pt x="22" y="1"/>
              </a:lnTo>
              <a:lnTo>
                <a:pt x="22"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619760</xdr:colOff>
      <xdr:row>12</xdr:row>
      <xdr:rowOff>104775</xdr:rowOff>
    </xdr:from>
    <xdr:to>
      <xdr:col>4</xdr:col>
      <xdr:colOff>274320</xdr:colOff>
      <xdr:row>14</xdr:row>
      <xdr:rowOff>28575</xdr:rowOff>
    </xdr:to>
    <xdr:sp>
      <xdr:nvSpPr>
        <xdr:cNvPr id="2185518" name="Freeform 284"/>
        <xdr:cNvSpPr/>
      </xdr:nvSpPr>
      <xdr:spPr>
        <a:xfrm>
          <a:off x="2804160" y="2047240"/>
          <a:ext cx="304800" cy="228600"/>
        </a:xfrm>
        <a:custGeom>
          <a:avLst/>
          <a:gdLst>
            <a:gd name="txL" fmla="*/ 0 w 30"/>
            <a:gd name="txT" fmla="*/ 0 h 26"/>
            <a:gd name="txR" fmla="*/ 30 w 30"/>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0" h="26">
              <a:moveTo>
                <a:pt x="2" y="11"/>
              </a:moveTo>
              <a:lnTo>
                <a:pt x="3" y="10"/>
              </a:lnTo>
              <a:lnTo>
                <a:pt x="4" y="9"/>
              </a:lnTo>
              <a:lnTo>
                <a:pt x="4" y="8"/>
              </a:lnTo>
              <a:lnTo>
                <a:pt x="5" y="7"/>
              </a:lnTo>
              <a:lnTo>
                <a:pt x="5" y="6"/>
              </a:lnTo>
              <a:lnTo>
                <a:pt x="6" y="5"/>
              </a:lnTo>
              <a:lnTo>
                <a:pt x="6" y="4"/>
              </a:lnTo>
              <a:lnTo>
                <a:pt x="7" y="3"/>
              </a:lnTo>
              <a:lnTo>
                <a:pt x="8" y="2"/>
              </a:lnTo>
              <a:lnTo>
                <a:pt x="8" y="1"/>
              </a:lnTo>
              <a:lnTo>
                <a:pt x="8" y="0"/>
              </a:lnTo>
              <a:lnTo>
                <a:pt x="10" y="0"/>
              </a:lnTo>
              <a:lnTo>
                <a:pt x="10" y="1"/>
              </a:lnTo>
              <a:lnTo>
                <a:pt x="11" y="1"/>
              </a:lnTo>
              <a:lnTo>
                <a:pt x="12" y="2"/>
              </a:lnTo>
              <a:lnTo>
                <a:pt x="13" y="3"/>
              </a:lnTo>
              <a:lnTo>
                <a:pt x="15" y="3"/>
              </a:lnTo>
              <a:lnTo>
                <a:pt x="16" y="4"/>
              </a:lnTo>
              <a:lnTo>
                <a:pt x="17" y="4"/>
              </a:lnTo>
              <a:lnTo>
                <a:pt x="18" y="5"/>
              </a:lnTo>
              <a:lnTo>
                <a:pt x="19" y="5"/>
              </a:lnTo>
              <a:lnTo>
                <a:pt x="20" y="6"/>
              </a:lnTo>
              <a:lnTo>
                <a:pt x="21" y="6"/>
              </a:lnTo>
              <a:lnTo>
                <a:pt x="22" y="7"/>
              </a:lnTo>
              <a:lnTo>
                <a:pt x="23" y="7"/>
              </a:lnTo>
              <a:lnTo>
                <a:pt x="24" y="7"/>
              </a:lnTo>
              <a:lnTo>
                <a:pt x="25" y="7"/>
              </a:lnTo>
              <a:lnTo>
                <a:pt x="26" y="8"/>
              </a:lnTo>
              <a:lnTo>
                <a:pt x="27" y="8"/>
              </a:lnTo>
              <a:lnTo>
                <a:pt x="30" y="8"/>
              </a:lnTo>
              <a:lnTo>
                <a:pt x="29" y="9"/>
              </a:lnTo>
              <a:lnTo>
                <a:pt x="29" y="10"/>
              </a:lnTo>
              <a:lnTo>
                <a:pt x="29" y="11"/>
              </a:lnTo>
              <a:lnTo>
                <a:pt x="29" y="12"/>
              </a:lnTo>
              <a:lnTo>
                <a:pt x="29" y="13"/>
              </a:lnTo>
              <a:lnTo>
                <a:pt x="28" y="15"/>
              </a:lnTo>
              <a:lnTo>
                <a:pt x="28" y="16"/>
              </a:lnTo>
              <a:lnTo>
                <a:pt x="28" y="18"/>
              </a:lnTo>
              <a:lnTo>
                <a:pt x="27" y="17"/>
              </a:lnTo>
              <a:lnTo>
                <a:pt x="26" y="16"/>
              </a:lnTo>
              <a:lnTo>
                <a:pt x="25" y="16"/>
              </a:lnTo>
              <a:lnTo>
                <a:pt x="24" y="16"/>
              </a:lnTo>
              <a:lnTo>
                <a:pt x="23" y="15"/>
              </a:lnTo>
              <a:lnTo>
                <a:pt x="22" y="15"/>
              </a:lnTo>
              <a:lnTo>
                <a:pt x="21" y="15"/>
              </a:lnTo>
              <a:lnTo>
                <a:pt x="20" y="15"/>
              </a:lnTo>
              <a:lnTo>
                <a:pt x="20" y="16"/>
              </a:lnTo>
              <a:lnTo>
                <a:pt x="19" y="15"/>
              </a:lnTo>
              <a:lnTo>
                <a:pt x="18" y="15"/>
              </a:lnTo>
              <a:lnTo>
                <a:pt x="17" y="15"/>
              </a:lnTo>
              <a:lnTo>
                <a:pt x="16" y="15"/>
              </a:lnTo>
              <a:lnTo>
                <a:pt x="15" y="15"/>
              </a:lnTo>
              <a:lnTo>
                <a:pt x="13" y="15"/>
              </a:lnTo>
              <a:lnTo>
                <a:pt x="13" y="16"/>
              </a:lnTo>
              <a:lnTo>
                <a:pt x="13" y="17"/>
              </a:lnTo>
              <a:lnTo>
                <a:pt x="14" y="18"/>
              </a:lnTo>
              <a:lnTo>
                <a:pt x="14" y="19"/>
              </a:lnTo>
              <a:lnTo>
                <a:pt x="13" y="20"/>
              </a:lnTo>
              <a:lnTo>
                <a:pt x="13" y="21"/>
              </a:lnTo>
              <a:lnTo>
                <a:pt x="13" y="22"/>
              </a:lnTo>
              <a:lnTo>
                <a:pt x="13" y="23"/>
              </a:lnTo>
              <a:lnTo>
                <a:pt x="13" y="24"/>
              </a:lnTo>
              <a:lnTo>
                <a:pt x="13" y="26"/>
              </a:lnTo>
              <a:lnTo>
                <a:pt x="12" y="25"/>
              </a:lnTo>
              <a:lnTo>
                <a:pt x="11" y="24"/>
              </a:lnTo>
              <a:lnTo>
                <a:pt x="11" y="23"/>
              </a:lnTo>
              <a:lnTo>
                <a:pt x="10" y="22"/>
              </a:lnTo>
              <a:lnTo>
                <a:pt x="9" y="22"/>
              </a:lnTo>
              <a:lnTo>
                <a:pt x="8" y="21"/>
              </a:lnTo>
              <a:lnTo>
                <a:pt x="7" y="20"/>
              </a:lnTo>
              <a:lnTo>
                <a:pt x="6" y="19"/>
              </a:lnTo>
              <a:lnTo>
                <a:pt x="5" y="18"/>
              </a:lnTo>
              <a:lnTo>
                <a:pt x="4" y="18"/>
              </a:lnTo>
              <a:lnTo>
                <a:pt x="3" y="17"/>
              </a:lnTo>
              <a:lnTo>
                <a:pt x="2" y="17"/>
              </a:lnTo>
              <a:lnTo>
                <a:pt x="0" y="16"/>
              </a:lnTo>
              <a:lnTo>
                <a:pt x="0" y="15"/>
              </a:lnTo>
              <a:lnTo>
                <a:pt x="1" y="14"/>
              </a:lnTo>
              <a:lnTo>
                <a:pt x="1" y="13"/>
              </a:lnTo>
              <a:lnTo>
                <a:pt x="2" y="12"/>
              </a:lnTo>
              <a:lnTo>
                <a:pt x="2"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203200</xdr:colOff>
      <xdr:row>11</xdr:row>
      <xdr:rowOff>104775</xdr:rowOff>
    </xdr:from>
    <xdr:to>
      <xdr:col>12</xdr:col>
      <xdr:colOff>629920</xdr:colOff>
      <xdr:row>14</xdr:row>
      <xdr:rowOff>9525</xdr:rowOff>
    </xdr:to>
    <xdr:sp>
      <xdr:nvSpPr>
        <xdr:cNvPr id="2185519" name="Freeform 285"/>
        <xdr:cNvSpPr/>
      </xdr:nvSpPr>
      <xdr:spPr>
        <a:xfrm>
          <a:off x="8239760" y="1894840"/>
          <a:ext cx="426720" cy="361950"/>
        </a:xfrm>
        <a:custGeom>
          <a:avLst/>
          <a:gdLst>
            <a:gd name="txL" fmla="*/ 0 w 42"/>
            <a:gd name="txT" fmla="*/ 0 h 41"/>
            <a:gd name="txR" fmla="*/ 42 w 42"/>
            <a:gd name="txB" fmla="*/ 41 h 41"/>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41">
              <a:moveTo>
                <a:pt x="0" y="18"/>
              </a:moveTo>
              <a:lnTo>
                <a:pt x="0" y="17"/>
              </a:lnTo>
              <a:lnTo>
                <a:pt x="0" y="16"/>
              </a:lnTo>
              <a:lnTo>
                <a:pt x="0" y="15"/>
              </a:lnTo>
              <a:lnTo>
                <a:pt x="0" y="13"/>
              </a:lnTo>
              <a:lnTo>
                <a:pt x="1" y="12"/>
              </a:lnTo>
              <a:lnTo>
                <a:pt x="2" y="10"/>
              </a:lnTo>
              <a:lnTo>
                <a:pt x="5" y="10"/>
              </a:lnTo>
              <a:lnTo>
                <a:pt x="6" y="10"/>
              </a:lnTo>
              <a:lnTo>
                <a:pt x="9" y="10"/>
              </a:lnTo>
              <a:lnTo>
                <a:pt x="11" y="10"/>
              </a:lnTo>
              <a:lnTo>
                <a:pt x="12" y="10"/>
              </a:lnTo>
              <a:lnTo>
                <a:pt x="13" y="10"/>
              </a:lnTo>
              <a:lnTo>
                <a:pt x="14" y="10"/>
              </a:lnTo>
              <a:lnTo>
                <a:pt x="16" y="10"/>
              </a:lnTo>
              <a:lnTo>
                <a:pt x="17" y="9"/>
              </a:lnTo>
              <a:lnTo>
                <a:pt x="18" y="8"/>
              </a:lnTo>
              <a:lnTo>
                <a:pt x="19" y="7"/>
              </a:lnTo>
              <a:lnTo>
                <a:pt x="20" y="7"/>
              </a:lnTo>
              <a:lnTo>
                <a:pt x="21" y="6"/>
              </a:lnTo>
              <a:lnTo>
                <a:pt x="22" y="5"/>
              </a:lnTo>
              <a:lnTo>
                <a:pt x="22" y="4"/>
              </a:lnTo>
              <a:lnTo>
                <a:pt x="23" y="3"/>
              </a:lnTo>
              <a:lnTo>
                <a:pt x="24" y="2"/>
              </a:lnTo>
              <a:lnTo>
                <a:pt x="25" y="1"/>
              </a:lnTo>
              <a:lnTo>
                <a:pt x="26" y="0"/>
              </a:lnTo>
              <a:lnTo>
                <a:pt x="27" y="1"/>
              </a:lnTo>
              <a:lnTo>
                <a:pt x="27" y="2"/>
              </a:lnTo>
              <a:lnTo>
                <a:pt x="28" y="3"/>
              </a:lnTo>
              <a:lnTo>
                <a:pt x="29" y="4"/>
              </a:lnTo>
              <a:lnTo>
                <a:pt x="29" y="5"/>
              </a:lnTo>
              <a:lnTo>
                <a:pt x="30" y="7"/>
              </a:lnTo>
              <a:lnTo>
                <a:pt x="31" y="8"/>
              </a:lnTo>
              <a:lnTo>
                <a:pt x="32" y="9"/>
              </a:lnTo>
              <a:lnTo>
                <a:pt x="32" y="10"/>
              </a:lnTo>
              <a:lnTo>
                <a:pt x="32" y="11"/>
              </a:lnTo>
              <a:lnTo>
                <a:pt x="32" y="12"/>
              </a:lnTo>
              <a:lnTo>
                <a:pt x="32" y="13"/>
              </a:lnTo>
              <a:lnTo>
                <a:pt x="31" y="14"/>
              </a:lnTo>
              <a:lnTo>
                <a:pt x="32" y="15"/>
              </a:lnTo>
              <a:lnTo>
                <a:pt x="31" y="16"/>
              </a:lnTo>
              <a:lnTo>
                <a:pt x="31" y="17"/>
              </a:lnTo>
              <a:lnTo>
                <a:pt x="30" y="18"/>
              </a:lnTo>
              <a:lnTo>
                <a:pt x="29" y="19"/>
              </a:lnTo>
              <a:lnTo>
                <a:pt x="28" y="19"/>
              </a:lnTo>
              <a:lnTo>
                <a:pt x="27" y="19"/>
              </a:lnTo>
              <a:lnTo>
                <a:pt x="26" y="20"/>
              </a:lnTo>
              <a:lnTo>
                <a:pt x="25" y="21"/>
              </a:lnTo>
              <a:lnTo>
                <a:pt x="26" y="22"/>
              </a:lnTo>
              <a:lnTo>
                <a:pt x="26" y="23"/>
              </a:lnTo>
              <a:lnTo>
                <a:pt x="26" y="24"/>
              </a:lnTo>
              <a:lnTo>
                <a:pt x="27" y="23"/>
              </a:lnTo>
              <a:lnTo>
                <a:pt x="28" y="23"/>
              </a:lnTo>
              <a:lnTo>
                <a:pt x="29" y="23"/>
              </a:lnTo>
              <a:lnTo>
                <a:pt x="31" y="22"/>
              </a:lnTo>
              <a:lnTo>
                <a:pt x="32" y="22"/>
              </a:lnTo>
              <a:lnTo>
                <a:pt x="34" y="21"/>
              </a:lnTo>
              <a:lnTo>
                <a:pt x="34" y="22"/>
              </a:lnTo>
              <a:lnTo>
                <a:pt x="34" y="23"/>
              </a:lnTo>
              <a:lnTo>
                <a:pt x="35" y="24"/>
              </a:lnTo>
              <a:lnTo>
                <a:pt x="36" y="25"/>
              </a:lnTo>
              <a:lnTo>
                <a:pt x="36" y="26"/>
              </a:lnTo>
              <a:lnTo>
                <a:pt x="37" y="27"/>
              </a:lnTo>
              <a:lnTo>
                <a:pt x="38" y="28"/>
              </a:lnTo>
              <a:lnTo>
                <a:pt x="39" y="29"/>
              </a:lnTo>
              <a:lnTo>
                <a:pt x="40" y="30"/>
              </a:lnTo>
              <a:lnTo>
                <a:pt x="40" y="31"/>
              </a:lnTo>
              <a:lnTo>
                <a:pt x="41" y="32"/>
              </a:lnTo>
              <a:lnTo>
                <a:pt x="42" y="32"/>
              </a:lnTo>
              <a:lnTo>
                <a:pt x="42" y="34"/>
              </a:lnTo>
              <a:lnTo>
                <a:pt x="41" y="35"/>
              </a:lnTo>
              <a:lnTo>
                <a:pt x="40" y="35"/>
              </a:lnTo>
              <a:lnTo>
                <a:pt x="40" y="34"/>
              </a:lnTo>
              <a:lnTo>
                <a:pt x="39" y="35"/>
              </a:lnTo>
              <a:lnTo>
                <a:pt x="39" y="36"/>
              </a:lnTo>
              <a:lnTo>
                <a:pt x="38" y="36"/>
              </a:lnTo>
              <a:lnTo>
                <a:pt x="36" y="36"/>
              </a:lnTo>
              <a:lnTo>
                <a:pt x="35" y="35"/>
              </a:lnTo>
              <a:lnTo>
                <a:pt x="34" y="35"/>
              </a:lnTo>
              <a:lnTo>
                <a:pt x="33" y="35"/>
              </a:lnTo>
              <a:lnTo>
                <a:pt x="32" y="36"/>
              </a:lnTo>
              <a:lnTo>
                <a:pt x="31" y="36"/>
              </a:lnTo>
              <a:lnTo>
                <a:pt x="30" y="36"/>
              </a:lnTo>
              <a:lnTo>
                <a:pt x="29" y="35"/>
              </a:lnTo>
              <a:lnTo>
                <a:pt x="28" y="36"/>
              </a:lnTo>
              <a:lnTo>
                <a:pt x="26" y="36"/>
              </a:lnTo>
              <a:lnTo>
                <a:pt x="25" y="37"/>
              </a:lnTo>
              <a:lnTo>
                <a:pt x="24" y="37"/>
              </a:lnTo>
              <a:lnTo>
                <a:pt x="23" y="38"/>
              </a:lnTo>
              <a:lnTo>
                <a:pt x="22" y="38"/>
              </a:lnTo>
              <a:lnTo>
                <a:pt x="21" y="39"/>
              </a:lnTo>
              <a:lnTo>
                <a:pt x="20" y="39"/>
              </a:lnTo>
              <a:lnTo>
                <a:pt x="19" y="40"/>
              </a:lnTo>
              <a:lnTo>
                <a:pt x="18" y="41"/>
              </a:lnTo>
              <a:lnTo>
                <a:pt x="17" y="41"/>
              </a:lnTo>
              <a:lnTo>
                <a:pt x="16" y="41"/>
              </a:lnTo>
              <a:lnTo>
                <a:pt x="15" y="40"/>
              </a:lnTo>
              <a:lnTo>
                <a:pt x="14" y="39"/>
              </a:lnTo>
              <a:lnTo>
                <a:pt x="14" y="38"/>
              </a:lnTo>
              <a:lnTo>
                <a:pt x="13" y="38"/>
              </a:lnTo>
              <a:lnTo>
                <a:pt x="12" y="37"/>
              </a:lnTo>
              <a:lnTo>
                <a:pt x="11" y="36"/>
              </a:lnTo>
              <a:lnTo>
                <a:pt x="10" y="36"/>
              </a:lnTo>
              <a:lnTo>
                <a:pt x="9" y="34"/>
              </a:lnTo>
              <a:lnTo>
                <a:pt x="8" y="33"/>
              </a:lnTo>
              <a:lnTo>
                <a:pt x="7" y="33"/>
              </a:lnTo>
              <a:lnTo>
                <a:pt x="6" y="32"/>
              </a:lnTo>
              <a:lnTo>
                <a:pt x="5" y="31"/>
              </a:lnTo>
              <a:lnTo>
                <a:pt x="4" y="31"/>
              </a:lnTo>
              <a:lnTo>
                <a:pt x="3" y="31"/>
              </a:lnTo>
              <a:lnTo>
                <a:pt x="3" y="30"/>
              </a:lnTo>
              <a:lnTo>
                <a:pt x="2" y="30"/>
              </a:lnTo>
              <a:lnTo>
                <a:pt x="0" y="30"/>
              </a:lnTo>
              <a:lnTo>
                <a:pt x="1" y="29"/>
              </a:lnTo>
              <a:lnTo>
                <a:pt x="2" y="29"/>
              </a:lnTo>
              <a:lnTo>
                <a:pt x="3" y="28"/>
              </a:lnTo>
              <a:lnTo>
                <a:pt x="3" y="26"/>
              </a:lnTo>
              <a:lnTo>
                <a:pt x="3" y="25"/>
              </a:lnTo>
              <a:lnTo>
                <a:pt x="3" y="24"/>
              </a:lnTo>
              <a:lnTo>
                <a:pt x="3" y="23"/>
              </a:lnTo>
              <a:lnTo>
                <a:pt x="2" y="23"/>
              </a:lnTo>
              <a:lnTo>
                <a:pt x="2" y="22"/>
              </a:lnTo>
              <a:lnTo>
                <a:pt x="2" y="20"/>
              </a:lnTo>
              <a:lnTo>
                <a:pt x="2" y="19"/>
              </a:lnTo>
              <a:lnTo>
                <a:pt x="0" y="1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467360</xdr:colOff>
      <xdr:row>11</xdr:row>
      <xdr:rowOff>9525</xdr:rowOff>
    </xdr:from>
    <xdr:to>
      <xdr:col>14</xdr:col>
      <xdr:colOff>416560</xdr:colOff>
      <xdr:row>14</xdr:row>
      <xdr:rowOff>28575</xdr:rowOff>
    </xdr:to>
    <xdr:sp>
      <xdr:nvSpPr>
        <xdr:cNvPr id="2185520" name="Freeform 286"/>
        <xdr:cNvSpPr/>
      </xdr:nvSpPr>
      <xdr:spPr>
        <a:xfrm>
          <a:off x="9154160" y="1799590"/>
          <a:ext cx="599440" cy="476250"/>
        </a:xfrm>
        <a:custGeom>
          <a:avLst/>
          <a:gdLst>
            <a:gd name="txL" fmla="*/ 0 w 59"/>
            <a:gd name="txT" fmla="*/ 0 h 53"/>
            <a:gd name="txR" fmla="*/ 59 w 59"/>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9" h="53">
              <a:moveTo>
                <a:pt x="1" y="47"/>
              </a:moveTo>
              <a:lnTo>
                <a:pt x="1" y="47"/>
              </a:lnTo>
              <a:lnTo>
                <a:pt x="2" y="46"/>
              </a:lnTo>
              <a:lnTo>
                <a:pt x="3" y="45"/>
              </a:lnTo>
              <a:lnTo>
                <a:pt x="3" y="44"/>
              </a:lnTo>
              <a:lnTo>
                <a:pt x="4" y="43"/>
              </a:lnTo>
              <a:lnTo>
                <a:pt x="4" y="42"/>
              </a:lnTo>
              <a:lnTo>
                <a:pt x="4" y="41"/>
              </a:lnTo>
              <a:lnTo>
                <a:pt x="5" y="40"/>
              </a:lnTo>
              <a:lnTo>
                <a:pt x="5" y="39"/>
              </a:lnTo>
              <a:lnTo>
                <a:pt x="6" y="39"/>
              </a:lnTo>
              <a:lnTo>
                <a:pt x="7" y="38"/>
              </a:lnTo>
              <a:lnTo>
                <a:pt x="8" y="37"/>
              </a:lnTo>
              <a:lnTo>
                <a:pt x="9" y="38"/>
              </a:lnTo>
              <a:lnTo>
                <a:pt x="10" y="38"/>
              </a:lnTo>
              <a:lnTo>
                <a:pt x="12" y="39"/>
              </a:lnTo>
              <a:lnTo>
                <a:pt x="13" y="39"/>
              </a:lnTo>
              <a:lnTo>
                <a:pt x="14" y="38"/>
              </a:lnTo>
              <a:lnTo>
                <a:pt x="14" y="37"/>
              </a:lnTo>
              <a:lnTo>
                <a:pt x="15" y="36"/>
              </a:lnTo>
              <a:lnTo>
                <a:pt x="16" y="36"/>
              </a:lnTo>
              <a:lnTo>
                <a:pt x="16" y="35"/>
              </a:lnTo>
              <a:lnTo>
                <a:pt x="17" y="34"/>
              </a:lnTo>
              <a:lnTo>
                <a:pt x="17" y="33"/>
              </a:lnTo>
              <a:lnTo>
                <a:pt x="17" y="32"/>
              </a:lnTo>
              <a:lnTo>
                <a:pt x="17" y="31"/>
              </a:lnTo>
              <a:lnTo>
                <a:pt x="16" y="31"/>
              </a:lnTo>
              <a:lnTo>
                <a:pt x="16" y="29"/>
              </a:lnTo>
              <a:lnTo>
                <a:pt x="17" y="28"/>
              </a:lnTo>
              <a:lnTo>
                <a:pt x="17" y="27"/>
              </a:lnTo>
              <a:lnTo>
                <a:pt x="18" y="26"/>
              </a:lnTo>
              <a:lnTo>
                <a:pt x="18" y="25"/>
              </a:lnTo>
              <a:lnTo>
                <a:pt x="18" y="24"/>
              </a:lnTo>
              <a:lnTo>
                <a:pt x="18" y="23"/>
              </a:lnTo>
              <a:lnTo>
                <a:pt x="17" y="22"/>
              </a:lnTo>
              <a:lnTo>
                <a:pt x="16" y="21"/>
              </a:lnTo>
              <a:lnTo>
                <a:pt x="15" y="20"/>
              </a:lnTo>
              <a:lnTo>
                <a:pt x="18" y="20"/>
              </a:lnTo>
              <a:lnTo>
                <a:pt x="21" y="21"/>
              </a:lnTo>
              <a:lnTo>
                <a:pt x="22" y="21"/>
              </a:lnTo>
              <a:lnTo>
                <a:pt x="25" y="21"/>
              </a:lnTo>
              <a:lnTo>
                <a:pt x="27" y="21"/>
              </a:lnTo>
              <a:lnTo>
                <a:pt x="28" y="21"/>
              </a:lnTo>
              <a:lnTo>
                <a:pt x="30" y="21"/>
              </a:lnTo>
              <a:lnTo>
                <a:pt x="31" y="22"/>
              </a:lnTo>
              <a:lnTo>
                <a:pt x="33" y="22"/>
              </a:lnTo>
              <a:lnTo>
                <a:pt x="34" y="22"/>
              </a:lnTo>
              <a:lnTo>
                <a:pt x="35" y="22"/>
              </a:lnTo>
              <a:lnTo>
                <a:pt x="35" y="21"/>
              </a:lnTo>
              <a:lnTo>
                <a:pt x="35" y="20"/>
              </a:lnTo>
              <a:lnTo>
                <a:pt x="35" y="18"/>
              </a:lnTo>
              <a:lnTo>
                <a:pt x="36" y="17"/>
              </a:lnTo>
              <a:lnTo>
                <a:pt x="37" y="15"/>
              </a:lnTo>
              <a:lnTo>
                <a:pt x="37" y="14"/>
              </a:lnTo>
              <a:lnTo>
                <a:pt x="37" y="13"/>
              </a:lnTo>
              <a:lnTo>
                <a:pt x="37" y="11"/>
              </a:lnTo>
              <a:lnTo>
                <a:pt x="36" y="10"/>
              </a:lnTo>
              <a:lnTo>
                <a:pt x="36" y="8"/>
              </a:lnTo>
              <a:lnTo>
                <a:pt x="35" y="7"/>
              </a:lnTo>
              <a:lnTo>
                <a:pt x="35" y="6"/>
              </a:lnTo>
              <a:lnTo>
                <a:pt x="35" y="5"/>
              </a:lnTo>
              <a:lnTo>
                <a:pt x="35" y="3"/>
              </a:lnTo>
              <a:lnTo>
                <a:pt x="36" y="2"/>
              </a:lnTo>
              <a:lnTo>
                <a:pt x="36" y="1"/>
              </a:lnTo>
              <a:lnTo>
                <a:pt x="38" y="0"/>
              </a:lnTo>
              <a:lnTo>
                <a:pt x="38" y="2"/>
              </a:lnTo>
              <a:lnTo>
                <a:pt x="38" y="3"/>
              </a:lnTo>
              <a:lnTo>
                <a:pt x="39" y="4"/>
              </a:lnTo>
              <a:lnTo>
                <a:pt x="39" y="5"/>
              </a:lnTo>
              <a:lnTo>
                <a:pt x="40" y="6"/>
              </a:lnTo>
              <a:lnTo>
                <a:pt x="41" y="7"/>
              </a:lnTo>
              <a:lnTo>
                <a:pt x="42" y="8"/>
              </a:lnTo>
              <a:lnTo>
                <a:pt x="43" y="9"/>
              </a:lnTo>
              <a:lnTo>
                <a:pt x="44" y="10"/>
              </a:lnTo>
              <a:lnTo>
                <a:pt x="45" y="12"/>
              </a:lnTo>
              <a:lnTo>
                <a:pt x="46" y="13"/>
              </a:lnTo>
              <a:lnTo>
                <a:pt x="46" y="14"/>
              </a:lnTo>
              <a:lnTo>
                <a:pt x="47" y="15"/>
              </a:lnTo>
              <a:lnTo>
                <a:pt x="48" y="17"/>
              </a:lnTo>
              <a:lnTo>
                <a:pt x="49" y="18"/>
              </a:lnTo>
              <a:lnTo>
                <a:pt x="50" y="19"/>
              </a:lnTo>
              <a:lnTo>
                <a:pt x="50" y="20"/>
              </a:lnTo>
              <a:lnTo>
                <a:pt x="51" y="22"/>
              </a:lnTo>
              <a:lnTo>
                <a:pt x="52" y="24"/>
              </a:lnTo>
              <a:lnTo>
                <a:pt x="53" y="25"/>
              </a:lnTo>
              <a:lnTo>
                <a:pt x="53" y="27"/>
              </a:lnTo>
              <a:lnTo>
                <a:pt x="54" y="27"/>
              </a:lnTo>
              <a:lnTo>
                <a:pt x="55" y="28"/>
              </a:lnTo>
              <a:lnTo>
                <a:pt x="56" y="29"/>
              </a:lnTo>
              <a:lnTo>
                <a:pt x="56" y="30"/>
              </a:lnTo>
              <a:lnTo>
                <a:pt x="55" y="31"/>
              </a:lnTo>
              <a:lnTo>
                <a:pt x="56" y="32"/>
              </a:lnTo>
              <a:lnTo>
                <a:pt x="56" y="34"/>
              </a:lnTo>
              <a:lnTo>
                <a:pt x="57" y="35"/>
              </a:lnTo>
              <a:lnTo>
                <a:pt x="57" y="36"/>
              </a:lnTo>
              <a:lnTo>
                <a:pt x="58" y="37"/>
              </a:lnTo>
              <a:lnTo>
                <a:pt x="58" y="38"/>
              </a:lnTo>
              <a:lnTo>
                <a:pt x="58" y="39"/>
              </a:lnTo>
              <a:lnTo>
                <a:pt x="59" y="41"/>
              </a:lnTo>
              <a:lnTo>
                <a:pt x="59" y="43"/>
              </a:lnTo>
              <a:lnTo>
                <a:pt x="58" y="43"/>
              </a:lnTo>
              <a:lnTo>
                <a:pt x="57" y="43"/>
              </a:lnTo>
              <a:lnTo>
                <a:pt x="55" y="44"/>
              </a:lnTo>
              <a:lnTo>
                <a:pt x="53" y="44"/>
              </a:lnTo>
              <a:lnTo>
                <a:pt x="52" y="45"/>
              </a:lnTo>
              <a:lnTo>
                <a:pt x="51" y="45"/>
              </a:lnTo>
              <a:lnTo>
                <a:pt x="50" y="45"/>
              </a:lnTo>
              <a:lnTo>
                <a:pt x="48" y="46"/>
              </a:lnTo>
              <a:lnTo>
                <a:pt x="47" y="46"/>
              </a:lnTo>
              <a:lnTo>
                <a:pt x="46" y="47"/>
              </a:lnTo>
              <a:lnTo>
                <a:pt x="44" y="47"/>
              </a:lnTo>
              <a:lnTo>
                <a:pt x="43" y="48"/>
              </a:lnTo>
              <a:lnTo>
                <a:pt x="42" y="48"/>
              </a:lnTo>
              <a:lnTo>
                <a:pt x="41" y="48"/>
              </a:lnTo>
              <a:lnTo>
                <a:pt x="40" y="49"/>
              </a:lnTo>
              <a:lnTo>
                <a:pt x="39" y="49"/>
              </a:lnTo>
              <a:lnTo>
                <a:pt x="38" y="49"/>
              </a:lnTo>
              <a:lnTo>
                <a:pt x="36" y="50"/>
              </a:lnTo>
              <a:lnTo>
                <a:pt x="35" y="50"/>
              </a:lnTo>
              <a:lnTo>
                <a:pt x="34" y="50"/>
              </a:lnTo>
              <a:lnTo>
                <a:pt x="33" y="51"/>
              </a:lnTo>
              <a:lnTo>
                <a:pt x="32" y="51"/>
              </a:lnTo>
              <a:lnTo>
                <a:pt x="31" y="52"/>
              </a:lnTo>
              <a:lnTo>
                <a:pt x="30" y="52"/>
              </a:lnTo>
              <a:lnTo>
                <a:pt x="28" y="52"/>
              </a:lnTo>
              <a:lnTo>
                <a:pt x="27" y="53"/>
              </a:lnTo>
              <a:lnTo>
                <a:pt x="26" y="53"/>
              </a:lnTo>
              <a:lnTo>
                <a:pt x="24" y="53"/>
              </a:lnTo>
              <a:lnTo>
                <a:pt x="23" y="53"/>
              </a:lnTo>
              <a:lnTo>
                <a:pt x="22" y="53"/>
              </a:lnTo>
              <a:lnTo>
                <a:pt x="21" y="53"/>
              </a:lnTo>
              <a:lnTo>
                <a:pt x="20" y="53"/>
              </a:lnTo>
              <a:lnTo>
                <a:pt x="17" y="53"/>
              </a:lnTo>
              <a:lnTo>
                <a:pt x="16" y="53"/>
              </a:lnTo>
              <a:lnTo>
                <a:pt x="15" y="53"/>
              </a:lnTo>
              <a:lnTo>
                <a:pt x="14" y="53"/>
              </a:lnTo>
              <a:lnTo>
                <a:pt x="13" y="53"/>
              </a:lnTo>
              <a:lnTo>
                <a:pt x="11" y="53"/>
              </a:lnTo>
              <a:lnTo>
                <a:pt x="10" y="53"/>
              </a:lnTo>
              <a:lnTo>
                <a:pt x="9" y="53"/>
              </a:lnTo>
              <a:lnTo>
                <a:pt x="8" y="53"/>
              </a:lnTo>
              <a:lnTo>
                <a:pt x="7" y="53"/>
              </a:lnTo>
              <a:lnTo>
                <a:pt x="7" y="52"/>
              </a:lnTo>
              <a:lnTo>
                <a:pt x="6" y="51"/>
              </a:lnTo>
              <a:lnTo>
                <a:pt x="5" y="51"/>
              </a:lnTo>
              <a:lnTo>
                <a:pt x="4" y="50"/>
              </a:lnTo>
              <a:lnTo>
                <a:pt x="3" y="50"/>
              </a:lnTo>
              <a:lnTo>
                <a:pt x="2" y="49"/>
              </a:lnTo>
              <a:lnTo>
                <a:pt x="1" y="48"/>
              </a:lnTo>
              <a:lnTo>
                <a:pt x="0" y="48"/>
              </a:lnTo>
              <a:lnTo>
                <a:pt x="1" y="4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508000</xdr:colOff>
      <xdr:row>14</xdr:row>
      <xdr:rowOff>85725</xdr:rowOff>
    </xdr:from>
    <xdr:to>
      <xdr:col>13</xdr:col>
      <xdr:colOff>304800</xdr:colOff>
      <xdr:row>17</xdr:row>
      <xdr:rowOff>9525</xdr:rowOff>
    </xdr:to>
    <xdr:sp>
      <xdr:nvSpPr>
        <xdr:cNvPr id="2185521" name="Freeform 287"/>
        <xdr:cNvSpPr/>
      </xdr:nvSpPr>
      <xdr:spPr>
        <a:xfrm>
          <a:off x="8544560" y="2332990"/>
          <a:ext cx="447040" cy="381000"/>
        </a:xfrm>
        <a:custGeom>
          <a:avLst/>
          <a:gdLst>
            <a:gd name="txL" fmla="*/ 0 w 44"/>
            <a:gd name="txT" fmla="*/ 0 h 43"/>
            <a:gd name="txR" fmla="*/ 44 w 44"/>
            <a:gd name="txB" fmla="*/ 43 h 4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4" h="43">
              <a:moveTo>
                <a:pt x="0" y="32"/>
              </a:moveTo>
              <a:lnTo>
                <a:pt x="1" y="31"/>
              </a:lnTo>
              <a:lnTo>
                <a:pt x="1" y="30"/>
              </a:lnTo>
              <a:lnTo>
                <a:pt x="2" y="29"/>
              </a:lnTo>
              <a:lnTo>
                <a:pt x="3" y="29"/>
              </a:lnTo>
              <a:lnTo>
                <a:pt x="5" y="28"/>
              </a:lnTo>
              <a:lnTo>
                <a:pt x="6" y="27"/>
              </a:lnTo>
              <a:lnTo>
                <a:pt x="6" y="25"/>
              </a:lnTo>
              <a:lnTo>
                <a:pt x="6" y="24"/>
              </a:lnTo>
              <a:lnTo>
                <a:pt x="6" y="23"/>
              </a:lnTo>
              <a:lnTo>
                <a:pt x="6" y="22"/>
              </a:lnTo>
              <a:lnTo>
                <a:pt x="7" y="21"/>
              </a:lnTo>
              <a:lnTo>
                <a:pt x="7" y="20"/>
              </a:lnTo>
              <a:lnTo>
                <a:pt x="8" y="19"/>
              </a:lnTo>
              <a:lnTo>
                <a:pt x="9" y="18"/>
              </a:lnTo>
              <a:lnTo>
                <a:pt x="9" y="17"/>
              </a:lnTo>
              <a:lnTo>
                <a:pt x="10" y="16"/>
              </a:lnTo>
              <a:lnTo>
                <a:pt x="11" y="16"/>
              </a:lnTo>
              <a:lnTo>
                <a:pt x="12" y="15"/>
              </a:lnTo>
              <a:lnTo>
                <a:pt x="13" y="13"/>
              </a:lnTo>
              <a:lnTo>
                <a:pt x="13" y="12"/>
              </a:lnTo>
              <a:lnTo>
                <a:pt x="14" y="11"/>
              </a:lnTo>
              <a:lnTo>
                <a:pt x="14" y="10"/>
              </a:lnTo>
              <a:lnTo>
                <a:pt x="15" y="9"/>
              </a:lnTo>
              <a:lnTo>
                <a:pt x="16" y="8"/>
              </a:lnTo>
              <a:lnTo>
                <a:pt x="16" y="6"/>
              </a:lnTo>
              <a:lnTo>
                <a:pt x="17" y="5"/>
              </a:lnTo>
              <a:lnTo>
                <a:pt x="17" y="4"/>
              </a:lnTo>
              <a:lnTo>
                <a:pt x="18" y="3"/>
              </a:lnTo>
              <a:lnTo>
                <a:pt x="19" y="2"/>
              </a:lnTo>
              <a:lnTo>
                <a:pt x="20" y="1"/>
              </a:lnTo>
              <a:lnTo>
                <a:pt x="21" y="1"/>
              </a:lnTo>
              <a:lnTo>
                <a:pt x="22" y="0"/>
              </a:lnTo>
              <a:lnTo>
                <a:pt x="23" y="0"/>
              </a:lnTo>
              <a:lnTo>
                <a:pt x="25" y="0"/>
              </a:lnTo>
              <a:lnTo>
                <a:pt x="24" y="1"/>
              </a:lnTo>
              <a:lnTo>
                <a:pt x="24" y="2"/>
              </a:lnTo>
              <a:lnTo>
                <a:pt x="24" y="3"/>
              </a:lnTo>
              <a:lnTo>
                <a:pt x="24" y="5"/>
              </a:lnTo>
              <a:lnTo>
                <a:pt x="24" y="6"/>
              </a:lnTo>
              <a:lnTo>
                <a:pt x="25" y="7"/>
              </a:lnTo>
              <a:lnTo>
                <a:pt x="25" y="8"/>
              </a:lnTo>
              <a:lnTo>
                <a:pt x="25" y="9"/>
              </a:lnTo>
              <a:lnTo>
                <a:pt x="26" y="11"/>
              </a:lnTo>
              <a:lnTo>
                <a:pt x="26" y="12"/>
              </a:lnTo>
              <a:lnTo>
                <a:pt x="27" y="13"/>
              </a:lnTo>
              <a:lnTo>
                <a:pt x="27" y="14"/>
              </a:lnTo>
              <a:lnTo>
                <a:pt x="27" y="15"/>
              </a:lnTo>
              <a:lnTo>
                <a:pt x="28" y="16"/>
              </a:lnTo>
              <a:lnTo>
                <a:pt x="28" y="17"/>
              </a:lnTo>
              <a:lnTo>
                <a:pt x="29" y="17"/>
              </a:lnTo>
              <a:lnTo>
                <a:pt x="30" y="18"/>
              </a:lnTo>
              <a:lnTo>
                <a:pt x="31" y="18"/>
              </a:lnTo>
              <a:lnTo>
                <a:pt x="32" y="18"/>
              </a:lnTo>
              <a:lnTo>
                <a:pt x="33" y="19"/>
              </a:lnTo>
              <a:lnTo>
                <a:pt x="34" y="19"/>
              </a:lnTo>
              <a:lnTo>
                <a:pt x="35" y="19"/>
              </a:lnTo>
              <a:lnTo>
                <a:pt x="36" y="20"/>
              </a:lnTo>
              <a:lnTo>
                <a:pt x="37" y="21"/>
              </a:lnTo>
              <a:lnTo>
                <a:pt x="38" y="21"/>
              </a:lnTo>
              <a:lnTo>
                <a:pt x="39" y="22"/>
              </a:lnTo>
              <a:lnTo>
                <a:pt x="40" y="22"/>
              </a:lnTo>
              <a:lnTo>
                <a:pt x="43" y="22"/>
              </a:lnTo>
              <a:lnTo>
                <a:pt x="44" y="23"/>
              </a:lnTo>
              <a:lnTo>
                <a:pt x="44" y="24"/>
              </a:lnTo>
              <a:lnTo>
                <a:pt x="44" y="25"/>
              </a:lnTo>
              <a:lnTo>
                <a:pt x="43" y="26"/>
              </a:lnTo>
              <a:lnTo>
                <a:pt x="43" y="27"/>
              </a:lnTo>
              <a:lnTo>
                <a:pt x="44" y="28"/>
              </a:lnTo>
              <a:lnTo>
                <a:pt x="44" y="29"/>
              </a:lnTo>
              <a:lnTo>
                <a:pt x="44" y="30"/>
              </a:lnTo>
              <a:lnTo>
                <a:pt x="43" y="32"/>
              </a:lnTo>
              <a:lnTo>
                <a:pt x="43" y="33"/>
              </a:lnTo>
              <a:lnTo>
                <a:pt x="43" y="34"/>
              </a:lnTo>
              <a:lnTo>
                <a:pt x="43" y="35"/>
              </a:lnTo>
              <a:lnTo>
                <a:pt x="42" y="36"/>
              </a:lnTo>
              <a:lnTo>
                <a:pt x="42" y="37"/>
              </a:lnTo>
              <a:lnTo>
                <a:pt x="41" y="38"/>
              </a:lnTo>
              <a:lnTo>
                <a:pt x="40" y="40"/>
              </a:lnTo>
              <a:lnTo>
                <a:pt x="39" y="41"/>
              </a:lnTo>
              <a:lnTo>
                <a:pt x="38" y="43"/>
              </a:lnTo>
              <a:lnTo>
                <a:pt x="37" y="43"/>
              </a:lnTo>
              <a:lnTo>
                <a:pt x="36" y="42"/>
              </a:lnTo>
              <a:lnTo>
                <a:pt x="35" y="41"/>
              </a:lnTo>
              <a:lnTo>
                <a:pt x="34" y="40"/>
              </a:lnTo>
              <a:lnTo>
                <a:pt x="33" y="40"/>
              </a:lnTo>
              <a:lnTo>
                <a:pt x="32" y="39"/>
              </a:lnTo>
              <a:lnTo>
                <a:pt x="31" y="38"/>
              </a:lnTo>
              <a:lnTo>
                <a:pt x="32" y="37"/>
              </a:lnTo>
              <a:lnTo>
                <a:pt x="30" y="37"/>
              </a:lnTo>
              <a:lnTo>
                <a:pt x="29" y="36"/>
              </a:lnTo>
              <a:lnTo>
                <a:pt x="28" y="35"/>
              </a:lnTo>
              <a:lnTo>
                <a:pt x="28" y="34"/>
              </a:lnTo>
              <a:lnTo>
                <a:pt x="29" y="33"/>
              </a:lnTo>
              <a:lnTo>
                <a:pt x="28" y="33"/>
              </a:lnTo>
              <a:lnTo>
                <a:pt x="27" y="32"/>
              </a:lnTo>
              <a:lnTo>
                <a:pt x="26" y="32"/>
              </a:lnTo>
              <a:lnTo>
                <a:pt x="25" y="32"/>
              </a:lnTo>
              <a:lnTo>
                <a:pt x="24" y="32"/>
              </a:lnTo>
              <a:lnTo>
                <a:pt x="23" y="31"/>
              </a:lnTo>
              <a:lnTo>
                <a:pt x="22" y="30"/>
              </a:lnTo>
              <a:lnTo>
                <a:pt x="21" y="30"/>
              </a:lnTo>
              <a:lnTo>
                <a:pt x="20" y="29"/>
              </a:lnTo>
              <a:lnTo>
                <a:pt x="20" y="28"/>
              </a:lnTo>
              <a:lnTo>
                <a:pt x="19" y="30"/>
              </a:lnTo>
              <a:lnTo>
                <a:pt x="19" y="31"/>
              </a:lnTo>
              <a:lnTo>
                <a:pt x="18" y="30"/>
              </a:lnTo>
              <a:lnTo>
                <a:pt x="16" y="30"/>
              </a:lnTo>
              <a:lnTo>
                <a:pt x="15" y="31"/>
              </a:lnTo>
              <a:lnTo>
                <a:pt x="14" y="32"/>
              </a:lnTo>
              <a:lnTo>
                <a:pt x="14" y="33"/>
              </a:lnTo>
              <a:lnTo>
                <a:pt x="13" y="35"/>
              </a:lnTo>
              <a:lnTo>
                <a:pt x="12" y="35"/>
              </a:lnTo>
              <a:lnTo>
                <a:pt x="11" y="34"/>
              </a:lnTo>
              <a:lnTo>
                <a:pt x="10" y="33"/>
              </a:lnTo>
              <a:lnTo>
                <a:pt x="9" y="34"/>
              </a:lnTo>
              <a:lnTo>
                <a:pt x="8" y="35"/>
              </a:lnTo>
              <a:lnTo>
                <a:pt x="7" y="34"/>
              </a:lnTo>
              <a:lnTo>
                <a:pt x="6" y="34"/>
              </a:lnTo>
              <a:lnTo>
                <a:pt x="5" y="34"/>
              </a:lnTo>
              <a:lnTo>
                <a:pt x="3" y="33"/>
              </a:lnTo>
              <a:lnTo>
                <a:pt x="2" y="33"/>
              </a:lnTo>
              <a:lnTo>
                <a:pt x="1" y="32"/>
              </a:lnTo>
              <a:lnTo>
                <a:pt x="0" y="3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132080</xdr:colOff>
      <xdr:row>11</xdr:row>
      <xdr:rowOff>57150</xdr:rowOff>
    </xdr:from>
    <xdr:to>
      <xdr:col>14</xdr:col>
      <xdr:colOff>0</xdr:colOff>
      <xdr:row>13</xdr:row>
      <xdr:rowOff>142875</xdr:rowOff>
    </xdr:to>
    <xdr:sp>
      <xdr:nvSpPr>
        <xdr:cNvPr id="2185522" name="Freeform 288"/>
        <xdr:cNvSpPr/>
      </xdr:nvSpPr>
      <xdr:spPr>
        <a:xfrm>
          <a:off x="8818880" y="1847215"/>
          <a:ext cx="518160" cy="390525"/>
        </a:xfrm>
        <a:custGeom>
          <a:avLst/>
          <a:gdLst>
            <a:gd name="txL" fmla="*/ 0 w 51"/>
            <a:gd name="txT" fmla="*/ 0 h 43"/>
            <a:gd name="txR" fmla="*/ 51 w 51"/>
            <a:gd name="txB" fmla="*/ 43 h 4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51" h="43">
              <a:moveTo>
                <a:pt x="1" y="24"/>
              </a:moveTo>
              <a:lnTo>
                <a:pt x="1" y="24"/>
              </a:lnTo>
              <a:lnTo>
                <a:pt x="2" y="23"/>
              </a:lnTo>
              <a:lnTo>
                <a:pt x="3" y="23"/>
              </a:lnTo>
              <a:lnTo>
                <a:pt x="4" y="22"/>
              </a:lnTo>
              <a:lnTo>
                <a:pt x="4" y="21"/>
              </a:lnTo>
              <a:lnTo>
                <a:pt x="5" y="21"/>
              </a:lnTo>
              <a:lnTo>
                <a:pt x="5" y="20"/>
              </a:lnTo>
              <a:lnTo>
                <a:pt x="6" y="19"/>
              </a:lnTo>
              <a:lnTo>
                <a:pt x="6" y="17"/>
              </a:lnTo>
              <a:lnTo>
                <a:pt x="7" y="18"/>
              </a:lnTo>
              <a:lnTo>
                <a:pt x="8" y="19"/>
              </a:lnTo>
              <a:lnTo>
                <a:pt x="8" y="20"/>
              </a:lnTo>
              <a:lnTo>
                <a:pt x="9" y="21"/>
              </a:lnTo>
              <a:lnTo>
                <a:pt x="9" y="22"/>
              </a:lnTo>
              <a:lnTo>
                <a:pt x="10" y="22"/>
              </a:lnTo>
              <a:lnTo>
                <a:pt x="12" y="23"/>
              </a:lnTo>
              <a:lnTo>
                <a:pt x="13" y="23"/>
              </a:lnTo>
              <a:lnTo>
                <a:pt x="13" y="24"/>
              </a:lnTo>
              <a:lnTo>
                <a:pt x="14" y="24"/>
              </a:lnTo>
              <a:lnTo>
                <a:pt x="15" y="25"/>
              </a:lnTo>
              <a:lnTo>
                <a:pt x="16" y="25"/>
              </a:lnTo>
              <a:lnTo>
                <a:pt x="17" y="24"/>
              </a:lnTo>
              <a:lnTo>
                <a:pt x="17" y="22"/>
              </a:lnTo>
              <a:lnTo>
                <a:pt x="17" y="21"/>
              </a:lnTo>
              <a:lnTo>
                <a:pt x="18" y="20"/>
              </a:lnTo>
              <a:lnTo>
                <a:pt x="18" y="19"/>
              </a:lnTo>
              <a:lnTo>
                <a:pt x="18" y="18"/>
              </a:lnTo>
              <a:lnTo>
                <a:pt x="18" y="17"/>
              </a:lnTo>
              <a:lnTo>
                <a:pt x="18" y="16"/>
              </a:lnTo>
              <a:lnTo>
                <a:pt x="18" y="15"/>
              </a:lnTo>
              <a:lnTo>
                <a:pt x="18" y="14"/>
              </a:lnTo>
              <a:lnTo>
                <a:pt x="19" y="13"/>
              </a:lnTo>
              <a:lnTo>
                <a:pt x="20" y="14"/>
              </a:lnTo>
              <a:lnTo>
                <a:pt x="21" y="14"/>
              </a:lnTo>
              <a:lnTo>
                <a:pt x="23" y="14"/>
              </a:lnTo>
              <a:lnTo>
                <a:pt x="23" y="13"/>
              </a:lnTo>
              <a:lnTo>
                <a:pt x="24" y="12"/>
              </a:lnTo>
              <a:lnTo>
                <a:pt x="25" y="12"/>
              </a:lnTo>
              <a:lnTo>
                <a:pt x="26" y="13"/>
              </a:lnTo>
              <a:lnTo>
                <a:pt x="26" y="11"/>
              </a:lnTo>
              <a:lnTo>
                <a:pt x="28" y="10"/>
              </a:lnTo>
              <a:lnTo>
                <a:pt x="29" y="10"/>
              </a:lnTo>
              <a:lnTo>
                <a:pt x="29" y="9"/>
              </a:lnTo>
              <a:lnTo>
                <a:pt x="30" y="8"/>
              </a:lnTo>
              <a:lnTo>
                <a:pt x="29" y="7"/>
              </a:lnTo>
              <a:lnTo>
                <a:pt x="28" y="6"/>
              </a:lnTo>
              <a:lnTo>
                <a:pt x="27" y="6"/>
              </a:lnTo>
              <a:lnTo>
                <a:pt x="26" y="5"/>
              </a:lnTo>
              <a:lnTo>
                <a:pt x="25" y="4"/>
              </a:lnTo>
              <a:lnTo>
                <a:pt x="24" y="4"/>
              </a:lnTo>
              <a:lnTo>
                <a:pt x="24" y="3"/>
              </a:lnTo>
              <a:lnTo>
                <a:pt x="23" y="2"/>
              </a:lnTo>
              <a:lnTo>
                <a:pt x="24" y="2"/>
              </a:lnTo>
              <a:lnTo>
                <a:pt x="25" y="1"/>
              </a:lnTo>
              <a:lnTo>
                <a:pt x="26" y="1"/>
              </a:lnTo>
              <a:lnTo>
                <a:pt x="27" y="0"/>
              </a:lnTo>
              <a:lnTo>
                <a:pt x="28" y="0"/>
              </a:lnTo>
              <a:lnTo>
                <a:pt x="29" y="0"/>
              </a:lnTo>
              <a:lnTo>
                <a:pt x="29" y="1"/>
              </a:lnTo>
              <a:lnTo>
                <a:pt x="30" y="2"/>
              </a:lnTo>
              <a:lnTo>
                <a:pt x="31" y="1"/>
              </a:lnTo>
              <a:lnTo>
                <a:pt x="32" y="1"/>
              </a:lnTo>
              <a:lnTo>
                <a:pt x="32" y="2"/>
              </a:lnTo>
              <a:lnTo>
                <a:pt x="32" y="3"/>
              </a:lnTo>
              <a:lnTo>
                <a:pt x="33" y="3"/>
              </a:lnTo>
              <a:lnTo>
                <a:pt x="34" y="4"/>
              </a:lnTo>
              <a:lnTo>
                <a:pt x="36" y="3"/>
              </a:lnTo>
              <a:lnTo>
                <a:pt x="37" y="3"/>
              </a:lnTo>
              <a:lnTo>
                <a:pt x="38" y="4"/>
              </a:lnTo>
              <a:lnTo>
                <a:pt x="39" y="3"/>
              </a:lnTo>
              <a:lnTo>
                <a:pt x="40" y="2"/>
              </a:lnTo>
              <a:lnTo>
                <a:pt x="41" y="3"/>
              </a:lnTo>
              <a:lnTo>
                <a:pt x="41" y="4"/>
              </a:lnTo>
              <a:lnTo>
                <a:pt x="42" y="4"/>
              </a:lnTo>
              <a:lnTo>
                <a:pt x="43" y="5"/>
              </a:lnTo>
              <a:lnTo>
                <a:pt x="43" y="6"/>
              </a:lnTo>
              <a:lnTo>
                <a:pt x="43" y="7"/>
              </a:lnTo>
              <a:lnTo>
                <a:pt x="43" y="8"/>
              </a:lnTo>
              <a:lnTo>
                <a:pt x="44" y="9"/>
              </a:lnTo>
              <a:lnTo>
                <a:pt x="45" y="10"/>
              </a:lnTo>
              <a:lnTo>
                <a:pt x="46" y="10"/>
              </a:lnTo>
              <a:lnTo>
                <a:pt x="47" y="10"/>
              </a:lnTo>
              <a:lnTo>
                <a:pt x="47" y="11"/>
              </a:lnTo>
              <a:lnTo>
                <a:pt x="48" y="12"/>
              </a:lnTo>
              <a:lnTo>
                <a:pt x="48" y="13"/>
              </a:lnTo>
              <a:lnTo>
                <a:pt x="49" y="14"/>
              </a:lnTo>
              <a:lnTo>
                <a:pt x="48" y="15"/>
              </a:lnTo>
              <a:lnTo>
                <a:pt x="49" y="16"/>
              </a:lnTo>
              <a:lnTo>
                <a:pt x="50" y="17"/>
              </a:lnTo>
              <a:lnTo>
                <a:pt x="51" y="18"/>
              </a:lnTo>
              <a:lnTo>
                <a:pt x="51" y="19"/>
              </a:lnTo>
              <a:lnTo>
                <a:pt x="51" y="20"/>
              </a:lnTo>
              <a:lnTo>
                <a:pt x="51" y="21"/>
              </a:lnTo>
              <a:lnTo>
                <a:pt x="50" y="22"/>
              </a:lnTo>
              <a:lnTo>
                <a:pt x="50" y="23"/>
              </a:lnTo>
              <a:lnTo>
                <a:pt x="49" y="24"/>
              </a:lnTo>
              <a:lnTo>
                <a:pt x="49" y="26"/>
              </a:lnTo>
              <a:lnTo>
                <a:pt x="50" y="26"/>
              </a:lnTo>
              <a:lnTo>
                <a:pt x="50" y="27"/>
              </a:lnTo>
              <a:lnTo>
                <a:pt x="50" y="28"/>
              </a:lnTo>
              <a:lnTo>
                <a:pt x="50" y="29"/>
              </a:lnTo>
              <a:lnTo>
                <a:pt x="49" y="30"/>
              </a:lnTo>
              <a:lnTo>
                <a:pt x="49" y="31"/>
              </a:lnTo>
              <a:lnTo>
                <a:pt x="48" y="31"/>
              </a:lnTo>
              <a:lnTo>
                <a:pt x="47" y="32"/>
              </a:lnTo>
              <a:lnTo>
                <a:pt x="47" y="33"/>
              </a:lnTo>
              <a:lnTo>
                <a:pt x="46" y="34"/>
              </a:lnTo>
              <a:lnTo>
                <a:pt x="45" y="34"/>
              </a:lnTo>
              <a:lnTo>
                <a:pt x="43" y="33"/>
              </a:lnTo>
              <a:lnTo>
                <a:pt x="42" y="33"/>
              </a:lnTo>
              <a:lnTo>
                <a:pt x="41" y="32"/>
              </a:lnTo>
              <a:lnTo>
                <a:pt x="40" y="33"/>
              </a:lnTo>
              <a:lnTo>
                <a:pt x="39" y="34"/>
              </a:lnTo>
              <a:lnTo>
                <a:pt x="38" y="34"/>
              </a:lnTo>
              <a:lnTo>
                <a:pt x="38" y="35"/>
              </a:lnTo>
              <a:lnTo>
                <a:pt x="37" y="36"/>
              </a:lnTo>
              <a:lnTo>
                <a:pt x="37" y="37"/>
              </a:lnTo>
              <a:lnTo>
                <a:pt x="37" y="38"/>
              </a:lnTo>
              <a:lnTo>
                <a:pt x="36" y="39"/>
              </a:lnTo>
              <a:lnTo>
                <a:pt x="36" y="40"/>
              </a:lnTo>
              <a:lnTo>
                <a:pt x="35" y="41"/>
              </a:lnTo>
              <a:lnTo>
                <a:pt x="34" y="42"/>
              </a:lnTo>
              <a:lnTo>
                <a:pt x="33" y="43"/>
              </a:lnTo>
              <a:lnTo>
                <a:pt x="32" y="42"/>
              </a:lnTo>
              <a:lnTo>
                <a:pt x="32" y="41"/>
              </a:lnTo>
              <a:lnTo>
                <a:pt x="31" y="41"/>
              </a:lnTo>
              <a:lnTo>
                <a:pt x="30" y="40"/>
              </a:lnTo>
              <a:lnTo>
                <a:pt x="29" y="39"/>
              </a:lnTo>
              <a:lnTo>
                <a:pt x="28" y="39"/>
              </a:lnTo>
              <a:lnTo>
                <a:pt x="27" y="38"/>
              </a:lnTo>
              <a:lnTo>
                <a:pt x="26" y="38"/>
              </a:lnTo>
              <a:lnTo>
                <a:pt x="25" y="37"/>
              </a:lnTo>
              <a:lnTo>
                <a:pt x="25" y="36"/>
              </a:lnTo>
              <a:lnTo>
                <a:pt x="24" y="35"/>
              </a:lnTo>
              <a:lnTo>
                <a:pt x="22" y="35"/>
              </a:lnTo>
              <a:lnTo>
                <a:pt x="22" y="34"/>
              </a:lnTo>
              <a:lnTo>
                <a:pt x="21" y="33"/>
              </a:lnTo>
              <a:lnTo>
                <a:pt x="20" y="33"/>
              </a:lnTo>
              <a:lnTo>
                <a:pt x="18" y="32"/>
              </a:lnTo>
              <a:lnTo>
                <a:pt x="17" y="32"/>
              </a:lnTo>
              <a:lnTo>
                <a:pt x="16" y="32"/>
              </a:lnTo>
              <a:lnTo>
                <a:pt x="15" y="31"/>
              </a:lnTo>
              <a:lnTo>
                <a:pt x="14" y="31"/>
              </a:lnTo>
              <a:lnTo>
                <a:pt x="13" y="30"/>
              </a:lnTo>
              <a:lnTo>
                <a:pt x="12" y="30"/>
              </a:lnTo>
              <a:lnTo>
                <a:pt x="11" y="30"/>
              </a:lnTo>
              <a:lnTo>
                <a:pt x="10" y="29"/>
              </a:lnTo>
              <a:lnTo>
                <a:pt x="9" y="29"/>
              </a:lnTo>
              <a:lnTo>
                <a:pt x="8" y="29"/>
              </a:lnTo>
              <a:lnTo>
                <a:pt x="7" y="28"/>
              </a:lnTo>
              <a:lnTo>
                <a:pt x="6" y="28"/>
              </a:lnTo>
              <a:lnTo>
                <a:pt x="5" y="27"/>
              </a:lnTo>
              <a:lnTo>
                <a:pt x="4" y="27"/>
              </a:lnTo>
              <a:lnTo>
                <a:pt x="3" y="26"/>
              </a:lnTo>
              <a:lnTo>
                <a:pt x="2" y="26"/>
              </a:lnTo>
              <a:lnTo>
                <a:pt x="1" y="25"/>
              </a:lnTo>
              <a:lnTo>
                <a:pt x="0" y="24"/>
              </a:lnTo>
              <a:lnTo>
                <a:pt x="1" y="2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40640</xdr:colOff>
      <xdr:row>7</xdr:row>
      <xdr:rowOff>19050</xdr:rowOff>
    </xdr:from>
    <xdr:to>
      <xdr:col>14</xdr:col>
      <xdr:colOff>111760</xdr:colOff>
      <xdr:row>10</xdr:row>
      <xdr:rowOff>38100</xdr:rowOff>
    </xdr:to>
    <xdr:sp>
      <xdr:nvSpPr>
        <xdr:cNvPr id="2185523" name="Freeform 289"/>
        <xdr:cNvSpPr/>
      </xdr:nvSpPr>
      <xdr:spPr>
        <a:xfrm>
          <a:off x="8727440" y="1199515"/>
          <a:ext cx="721360" cy="476250"/>
        </a:xfrm>
        <a:custGeom>
          <a:avLst/>
          <a:gdLst>
            <a:gd name="txL" fmla="*/ 0 w 71"/>
            <a:gd name="txT" fmla="*/ 0 h 52"/>
            <a:gd name="txR" fmla="*/ 71 w 71"/>
            <a:gd name="txB" fmla="*/ 52 h 5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1" h="52">
              <a:moveTo>
                <a:pt x="2" y="11"/>
              </a:moveTo>
              <a:lnTo>
                <a:pt x="3" y="11"/>
              </a:lnTo>
              <a:lnTo>
                <a:pt x="4" y="12"/>
              </a:lnTo>
              <a:lnTo>
                <a:pt x="5" y="12"/>
              </a:lnTo>
              <a:lnTo>
                <a:pt x="7" y="12"/>
              </a:lnTo>
              <a:lnTo>
                <a:pt x="8" y="12"/>
              </a:lnTo>
              <a:lnTo>
                <a:pt x="10" y="11"/>
              </a:lnTo>
              <a:lnTo>
                <a:pt x="11" y="11"/>
              </a:lnTo>
              <a:lnTo>
                <a:pt x="12" y="10"/>
              </a:lnTo>
              <a:lnTo>
                <a:pt x="13" y="9"/>
              </a:lnTo>
              <a:lnTo>
                <a:pt x="14" y="9"/>
              </a:lnTo>
              <a:lnTo>
                <a:pt x="15" y="9"/>
              </a:lnTo>
              <a:lnTo>
                <a:pt x="16" y="9"/>
              </a:lnTo>
              <a:lnTo>
                <a:pt x="17" y="8"/>
              </a:lnTo>
              <a:lnTo>
                <a:pt x="18" y="7"/>
              </a:lnTo>
              <a:lnTo>
                <a:pt x="19" y="7"/>
              </a:lnTo>
              <a:lnTo>
                <a:pt x="21" y="6"/>
              </a:lnTo>
              <a:lnTo>
                <a:pt x="22" y="5"/>
              </a:lnTo>
              <a:lnTo>
                <a:pt x="23" y="4"/>
              </a:lnTo>
              <a:lnTo>
                <a:pt x="24" y="4"/>
              </a:lnTo>
              <a:lnTo>
                <a:pt x="25" y="3"/>
              </a:lnTo>
              <a:lnTo>
                <a:pt x="27" y="3"/>
              </a:lnTo>
              <a:lnTo>
                <a:pt x="28" y="2"/>
              </a:lnTo>
              <a:lnTo>
                <a:pt x="29" y="1"/>
              </a:lnTo>
              <a:lnTo>
                <a:pt x="30" y="0"/>
              </a:lnTo>
              <a:lnTo>
                <a:pt x="31" y="1"/>
              </a:lnTo>
              <a:lnTo>
                <a:pt x="32" y="3"/>
              </a:lnTo>
              <a:lnTo>
                <a:pt x="33" y="3"/>
              </a:lnTo>
              <a:lnTo>
                <a:pt x="35" y="4"/>
              </a:lnTo>
              <a:lnTo>
                <a:pt x="36" y="6"/>
              </a:lnTo>
              <a:lnTo>
                <a:pt x="38" y="7"/>
              </a:lnTo>
              <a:lnTo>
                <a:pt x="39" y="8"/>
              </a:lnTo>
              <a:lnTo>
                <a:pt x="40" y="9"/>
              </a:lnTo>
              <a:lnTo>
                <a:pt x="41" y="10"/>
              </a:lnTo>
              <a:lnTo>
                <a:pt x="42" y="11"/>
              </a:lnTo>
              <a:lnTo>
                <a:pt x="43" y="12"/>
              </a:lnTo>
              <a:lnTo>
                <a:pt x="44" y="13"/>
              </a:lnTo>
              <a:lnTo>
                <a:pt x="45" y="13"/>
              </a:lnTo>
              <a:lnTo>
                <a:pt x="46" y="14"/>
              </a:lnTo>
              <a:lnTo>
                <a:pt x="47" y="14"/>
              </a:lnTo>
              <a:lnTo>
                <a:pt x="48" y="15"/>
              </a:lnTo>
              <a:lnTo>
                <a:pt x="49" y="16"/>
              </a:lnTo>
              <a:lnTo>
                <a:pt x="50" y="17"/>
              </a:lnTo>
              <a:lnTo>
                <a:pt x="51" y="17"/>
              </a:lnTo>
              <a:lnTo>
                <a:pt x="52" y="18"/>
              </a:lnTo>
              <a:lnTo>
                <a:pt x="53" y="18"/>
              </a:lnTo>
              <a:lnTo>
                <a:pt x="54" y="19"/>
              </a:lnTo>
              <a:lnTo>
                <a:pt x="55" y="20"/>
              </a:lnTo>
              <a:lnTo>
                <a:pt x="56" y="20"/>
              </a:lnTo>
              <a:lnTo>
                <a:pt x="57" y="21"/>
              </a:lnTo>
              <a:lnTo>
                <a:pt x="58" y="22"/>
              </a:lnTo>
              <a:lnTo>
                <a:pt x="60" y="23"/>
              </a:lnTo>
              <a:lnTo>
                <a:pt x="61" y="24"/>
              </a:lnTo>
              <a:lnTo>
                <a:pt x="62" y="26"/>
              </a:lnTo>
              <a:lnTo>
                <a:pt x="63" y="27"/>
              </a:lnTo>
              <a:lnTo>
                <a:pt x="64" y="27"/>
              </a:lnTo>
              <a:lnTo>
                <a:pt x="65" y="28"/>
              </a:lnTo>
              <a:lnTo>
                <a:pt x="65" y="30"/>
              </a:lnTo>
              <a:lnTo>
                <a:pt x="66" y="31"/>
              </a:lnTo>
              <a:lnTo>
                <a:pt x="67" y="32"/>
              </a:lnTo>
              <a:lnTo>
                <a:pt x="68" y="33"/>
              </a:lnTo>
              <a:lnTo>
                <a:pt x="69" y="35"/>
              </a:lnTo>
              <a:lnTo>
                <a:pt x="71" y="36"/>
              </a:lnTo>
              <a:lnTo>
                <a:pt x="70" y="38"/>
              </a:lnTo>
              <a:lnTo>
                <a:pt x="69" y="38"/>
              </a:lnTo>
              <a:lnTo>
                <a:pt x="68" y="39"/>
              </a:lnTo>
              <a:lnTo>
                <a:pt x="67" y="40"/>
              </a:lnTo>
              <a:lnTo>
                <a:pt x="66" y="40"/>
              </a:lnTo>
              <a:lnTo>
                <a:pt x="65" y="41"/>
              </a:lnTo>
              <a:lnTo>
                <a:pt x="63" y="42"/>
              </a:lnTo>
              <a:lnTo>
                <a:pt x="62" y="42"/>
              </a:lnTo>
              <a:lnTo>
                <a:pt x="59" y="44"/>
              </a:lnTo>
              <a:lnTo>
                <a:pt x="58" y="45"/>
              </a:lnTo>
              <a:lnTo>
                <a:pt x="57" y="45"/>
              </a:lnTo>
              <a:lnTo>
                <a:pt x="56" y="46"/>
              </a:lnTo>
              <a:lnTo>
                <a:pt x="55" y="46"/>
              </a:lnTo>
              <a:lnTo>
                <a:pt x="54" y="47"/>
              </a:lnTo>
              <a:lnTo>
                <a:pt x="53" y="48"/>
              </a:lnTo>
              <a:lnTo>
                <a:pt x="52" y="48"/>
              </a:lnTo>
              <a:lnTo>
                <a:pt x="51" y="49"/>
              </a:lnTo>
              <a:lnTo>
                <a:pt x="50" y="49"/>
              </a:lnTo>
              <a:lnTo>
                <a:pt x="49" y="50"/>
              </a:lnTo>
              <a:lnTo>
                <a:pt x="48" y="50"/>
              </a:lnTo>
              <a:lnTo>
                <a:pt x="47" y="51"/>
              </a:lnTo>
              <a:lnTo>
                <a:pt x="46" y="52"/>
              </a:lnTo>
              <a:lnTo>
                <a:pt x="45" y="52"/>
              </a:lnTo>
              <a:lnTo>
                <a:pt x="44" y="52"/>
              </a:lnTo>
              <a:lnTo>
                <a:pt x="43" y="51"/>
              </a:lnTo>
              <a:lnTo>
                <a:pt x="42" y="51"/>
              </a:lnTo>
              <a:lnTo>
                <a:pt x="42" y="49"/>
              </a:lnTo>
              <a:lnTo>
                <a:pt x="42" y="48"/>
              </a:lnTo>
              <a:lnTo>
                <a:pt x="41" y="47"/>
              </a:lnTo>
              <a:lnTo>
                <a:pt x="41" y="46"/>
              </a:lnTo>
              <a:lnTo>
                <a:pt x="40" y="45"/>
              </a:lnTo>
              <a:lnTo>
                <a:pt x="39" y="45"/>
              </a:lnTo>
              <a:lnTo>
                <a:pt x="38" y="44"/>
              </a:lnTo>
              <a:lnTo>
                <a:pt x="37" y="44"/>
              </a:lnTo>
              <a:lnTo>
                <a:pt x="36" y="44"/>
              </a:lnTo>
              <a:lnTo>
                <a:pt x="35" y="45"/>
              </a:lnTo>
              <a:lnTo>
                <a:pt x="34" y="46"/>
              </a:lnTo>
              <a:lnTo>
                <a:pt x="33" y="47"/>
              </a:lnTo>
              <a:lnTo>
                <a:pt x="32" y="47"/>
              </a:lnTo>
              <a:lnTo>
                <a:pt x="31" y="48"/>
              </a:lnTo>
              <a:lnTo>
                <a:pt x="30" y="49"/>
              </a:lnTo>
              <a:lnTo>
                <a:pt x="29" y="50"/>
              </a:lnTo>
              <a:lnTo>
                <a:pt x="29" y="51"/>
              </a:lnTo>
              <a:lnTo>
                <a:pt x="28" y="52"/>
              </a:lnTo>
              <a:lnTo>
                <a:pt x="27" y="52"/>
              </a:lnTo>
              <a:lnTo>
                <a:pt x="26" y="51"/>
              </a:lnTo>
              <a:lnTo>
                <a:pt x="26" y="50"/>
              </a:lnTo>
              <a:lnTo>
                <a:pt x="25" y="49"/>
              </a:lnTo>
              <a:lnTo>
                <a:pt x="24" y="49"/>
              </a:lnTo>
              <a:lnTo>
                <a:pt x="24" y="48"/>
              </a:lnTo>
              <a:lnTo>
                <a:pt x="23" y="47"/>
              </a:lnTo>
              <a:lnTo>
                <a:pt x="22" y="47"/>
              </a:lnTo>
              <a:lnTo>
                <a:pt x="21" y="46"/>
              </a:lnTo>
              <a:lnTo>
                <a:pt x="21" y="45"/>
              </a:lnTo>
              <a:lnTo>
                <a:pt x="20" y="44"/>
              </a:lnTo>
              <a:lnTo>
                <a:pt x="20" y="43"/>
              </a:lnTo>
              <a:lnTo>
                <a:pt x="20" y="42"/>
              </a:lnTo>
              <a:lnTo>
                <a:pt x="19" y="41"/>
              </a:lnTo>
              <a:lnTo>
                <a:pt x="19" y="40"/>
              </a:lnTo>
              <a:lnTo>
                <a:pt x="18" y="39"/>
              </a:lnTo>
              <a:lnTo>
                <a:pt x="18" y="38"/>
              </a:lnTo>
              <a:lnTo>
                <a:pt x="17" y="37"/>
              </a:lnTo>
              <a:lnTo>
                <a:pt x="18" y="36"/>
              </a:lnTo>
              <a:lnTo>
                <a:pt x="19" y="36"/>
              </a:lnTo>
              <a:lnTo>
                <a:pt x="20" y="36"/>
              </a:lnTo>
              <a:lnTo>
                <a:pt x="21" y="36"/>
              </a:lnTo>
              <a:lnTo>
                <a:pt x="22" y="36"/>
              </a:lnTo>
              <a:lnTo>
                <a:pt x="23" y="35"/>
              </a:lnTo>
              <a:lnTo>
                <a:pt x="24" y="35"/>
              </a:lnTo>
              <a:lnTo>
                <a:pt x="24" y="34"/>
              </a:lnTo>
              <a:lnTo>
                <a:pt x="25" y="33"/>
              </a:lnTo>
              <a:lnTo>
                <a:pt x="25" y="32"/>
              </a:lnTo>
              <a:lnTo>
                <a:pt x="25" y="30"/>
              </a:lnTo>
              <a:lnTo>
                <a:pt x="25" y="29"/>
              </a:lnTo>
              <a:lnTo>
                <a:pt x="24" y="28"/>
              </a:lnTo>
              <a:lnTo>
                <a:pt x="23" y="27"/>
              </a:lnTo>
              <a:lnTo>
                <a:pt x="24" y="26"/>
              </a:lnTo>
              <a:lnTo>
                <a:pt x="25" y="25"/>
              </a:lnTo>
              <a:lnTo>
                <a:pt x="26" y="24"/>
              </a:lnTo>
              <a:lnTo>
                <a:pt x="27" y="23"/>
              </a:lnTo>
              <a:lnTo>
                <a:pt x="27" y="22"/>
              </a:lnTo>
              <a:lnTo>
                <a:pt x="26" y="21"/>
              </a:lnTo>
              <a:lnTo>
                <a:pt x="25" y="21"/>
              </a:lnTo>
              <a:lnTo>
                <a:pt x="24" y="19"/>
              </a:lnTo>
              <a:lnTo>
                <a:pt x="22" y="18"/>
              </a:lnTo>
              <a:lnTo>
                <a:pt x="21" y="18"/>
              </a:lnTo>
              <a:lnTo>
                <a:pt x="20" y="19"/>
              </a:lnTo>
              <a:lnTo>
                <a:pt x="19" y="19"/>
              </a:lnTo>
              <a:lnTo>
                <a:pt x="18" y="17"/>
              </a:lnTo>
              <a:lnTo>
                <a:pt x="17" y="17"/>
              </a:lnTo>
              <a:lnTo>
                <a:pt x="16" y="17"/>
              </a:lnTo>
              <a:lnTo>
                <a:pt x="15" y="18"/>
              </a:lnTo>
              <a:lnTo>
                <a:pt x="14" y="19"/>
              </a:lnTo>
              <a:lnTo>
                <a:pt x="13" y="19"/>
              </a:lnTo>
              <a:lnTo>
                <a:pt x="13" y="21"/>
              </a:lnTo>
              <a:lnTo>
                <a:pt x="12" y="22"/>
              </a:lnTo>
              <a:lnTo>
                <a:pt x="11" y="24"/>
              </a:lnTo>
              <a:lnTo>
                <a:pt x="10" y="25"/>
              </a:lnTo>
              <a:lnTo>
                <a:pt x="9" y="24"/>
              </a:lnTo>
              <a:lnTo>
                <a:pt x="8" y="23"/>
              </a:lnTo>
              <a:lnTo>
                <a:pt x="7" y="22"/>
              </a:lnTo>
              <a:lnTo>
                <a:pt x="7" y="21"/>
              </a:lnTo>
              <a:lnTo>
                <a:pt x="6" y="20"/>
              </a:lnTo>
              <a:lnTo>
                <a:pt x="5" y="19"/>
              </a:lnTo>
              <a:lnTo>
                <a:pt x="4" y="18"/>
              </a:lnTo>
              <a:lnTo>
                <a:pt x="4" y="17"/>
              </a:lnTo>
              <a:lnTo>
                <a:pt x="3" y="16"/>
              </a:lnTo>
              <a:lnTo>
                <a:pt x="2" y="15"/>
              </a:lnTo>
              <a:lnTo>
                <a:pt x="1" y="14"/>
              </a:lnTo>
              <a:lnTo>
                <a:pt x="0" y="13"/>
              </a:lnTo>
              <a:lnTo>
                <a:pt x="2"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121920</xdr:colOff>
      <xdr:row>14</xdr:row>
      <xdr:rowOff>28575</xdr:rowOff>
    </xdr:from>
    <xdr:to>
      <xdr:col>13</xdr:col>
      <xdr:colOff>538480</xdr:colOff>
      <xdr:row>15</xdr:row>
      <xdr:rowOff>142875</xdr:rowOff>
    </xdr:to>
    <xdr:sp>
      <xdr:nvSpPr>
        <xdr:cNvPr id="2185524" name="Freeform 290"/>
        <xdr:cNvSpPr/>
      </xdr:nvSpPr>
      <xdr:spPr>
        <a:xfrm>
          <a:off x="8808720" y="2275840"/>
          <a:ext cx="416560" cy="266700"/>
        </a:xfrm>
        <a:custGeom>
          <a:avLst/>
          <a:gdLst>
            <a:gd name="txL" fmla="*/ 0 w 41"/>
            <a:gd name="txT" fmla="*/ 0 h 29"/>
            <a:gd name="txR" fmla="*/ 41 w 41"/>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1" h="29">
              <a:moveTo>
                <a:pt x="0" y="17"/>
              </a:moveTo>
              <a:lnTo>
                <a:pt x="1" y="17"/>
              </a:lnTo>
              <a:lnTo>
                <a:pt x="2" y="16"/>
              </a:lnTo>
              <a:lnTo>
                <a:pt x="3" y="16"/>
              </a:lnTo>
              <a:lnTo>
                <a:pt x="4" y="16"/>
              </a:lnTo>
              <a:lnTo>
                <a:pt x="5" y="15"/>
              </a:lnTo>
              <a:lnTo>
                <a:pt x="6" y="15"/>
              </a:lnTo>
              <a:lnTo>
                <a:pt x="7" y="14"/>
              </a:lnTo>
              <a:lnTo>
                <a:pt x="8" y="14"/>
              </a:lnTo>
              <a:lnTo>
                <a:pt x="9" y="14"/>
              </a:lnTo>
              <a:lnTo>
                <a:pt x="10" y="13"/>
              </a:lnTo>
              <a:lnTo>
                <a:pt x="11" y="13"/>
              </a:lnTo>
              <a:lnTo>
                <a:pt x="12" y="12"/>
              </a:lnTo>
              <a:lnTo>
                <a:pt x="12" y="11"/>
              </a:lnTo>
              <a:lnTo>
                <a:pt x="12" y="10"/>
              </a:lnTo>
              <a:lnTo>
                <a:pt x="13" y="9"/>
              </a:lnTo>
              <a:lnTo>
                <a:pt x="13" y="8"/>
              </a:lnTo>
              <a:lnTo>
                <a:pt x="13" y="7"/>
              </a:lnTo>
              <a:lnTo>
                <a:pt x="14" y="7"/>
              </a:lnTo>
              <a:lnTo>
                <a:pt x="15" y="7"/>
              </a:lnTo>
              <a:lnTo>
                <a:pt x="16" y="7"/>
              </a:lnTo>
              <a:lnTo>
                <a:pt x="18" y="7"/>
              </a:lnTo>
              <a:lnTo>
                <a:pt x="19" y="6"/>
              </a:lnTo>
              <a:lnTo>
                <a:pt x="20" y="6"/>
              </a:lnTo>
              <a:lnTo>
                <a:pt x="21" y="6"/>
              </a:lnTo>
              <a:lnTo>
                <a:pt x="21" y="5"/>
              </a:lnTo>
              <a:lnTo>
                <a:pt x="22" y="5"/>
              </a:lnTo>
              <a:lnTo>
                <a:pt x="23" y="5"/>
              </a:lnTo>
              <a:lnTo>
                <a:pt x="25" y="5"/>
              </a:lnTo>
              <a:lnTo>
                <a:pt x="25" y="6"/>
              </a:lnTo>
              <a:lnTo>
                <a:pt x="25" y="7"/>
              </a:lnTo>
              <a:lnTo>
                <a:pt x="26" y="7"/>
              </a:lnTo>
              <a:lnTo>
                <a:pt x="27" y="7"/>
              </a:lnTo>
              <a:lnTo>
                <a:pt x="28" y="6"/>
              </a:lnTo>
              <a:lnTo>
                <a:pt x="29" y="6"/>
              </a:lnTo>
              <a:lnTo>
                <a:pt x="30" y="5"/>
              </a:lnTo>
              <a:lnTo>
                <a:pt x="31" y="5"/>
              </a:lnTo>
              <a:lnTo>
                <a:pt x="32" y="4"/>
              </a:lnTo>
              <a:lnTo>
                <a:pt x="33" y="3"/>
              </a:lnTo>
              <a:lnTo>
                <a:pt x="34" y="3"/>
              </a:lnTo>
              <a:lnTo>
                <a:pt x="35" y="2"/>
              </a:lnTo>
              <a:lnTo>
                <a:pt x="36" y="2"/>
              </a:lnTo>
              <a:lnTo>
                <a:pt x="37" y="1"/>
              </a:lnTo>
              <a:lnTo>
                <a:pt x="38" y="1"/>
              </a:lnTo>
              <a:lnTo>
                <a:pt x="40" y="0"/>
              </a:lnTo>
              <a:lnTo>
                <a:pt x="41" y="0"/>
              </a:lnTo>
              <a:lnTo>
                <a:pt x="41" y="1"/>
              </a:lnTo>
              <a:lnTo>
                <a:pt x="41" y="2"/>
              </a:lnTo>
              <a:lnTo>
                <a:pt x="40" y="3"/>
              </a:lnTo>
              <a:lnTo>
                <a:pt x="39" y="4"/>
              </a:lnTo>
              <a:lnTo>
                <a:pt x="39" y="5"/>
              </a:lnTo>
              <a:lnTo>
                <a:pt x="39" y="7"/>
              </a:lnTo>
              <a:lnTo>
                <a:pt x="39" y="8"/>
              </a:lnTo>
              <a:lnTo>
                <a:pt x="39" y="9"/>
              </a:lnTo>
              <a:lnTo>
                <a:pt x="38" y="10"/>
              </a:lnTo>
              <a:lnTo>
                <a:pt x="38" y="11"/>
              </a:lnTo>
              <a:lnTo>
                <a:pt x="38" y="12"/>
              </a:lnTo>
              <a:lnTo>
                <a:pt x="36" y="13"/>
              </a:lnTo>
              <a:lnTo>
                <a:pt x="35" y="14"/>
              </a:lnTo>
              <a:lnTo>
                <a:pt x="34" y="14"/>
              </a:lnTo>
              <a:lnTo>
                <a:pt x="34" y="15"/>
              </a:lnTo>
              <a:lnTo>
                <a:pt x="32" y="16"/>
              </a:lnTo>
              <a:lnTo>
                <a:pt x="31" y="17"/>
              </a:lnTo>
              <a:lnTo>
                <a:pt x="30" y="17"/>
              </a:lnTo>
              <a:lnTo>
                <a:pt x="29" y="18"/>
              </a:lnTo>
              <a:lnTo>
                <a:pt x="28" y="18"/>
              </a:lnTo>
              <a:lnTo>
                <a:pt x="27" y="19"/>
              </a:lnTo>
              <a:lnTo>
                <a:pt x="26" y="20"/>
              </a:lnTo>
              <a:lnTo>
                <a:pt x="25" y="21"/>
              </a:lnTo>
              <a:lnTo>
                <a:pt x="25" y="22"/>
              </a:lnTo>
              <a:lnTo>
                <a:pt x="23" y="23"/>
              </a:lnTo>
              <a:lnTo>
                <a:pt x="23" y="24"/>
              </a:lnTo>
              <a:lnTo>
                <a:pt x="22" y="25"/>
              </a:lnTo>
              <a:lnTo>
                <a:pt x="22" y="26"/>
              </a:lnTo>
              <a:lnTo>
                <a:pt x="21" y="27"/>
              </a:lnTo>
              <a:lnTo>
                <a:pt x="20" y="28"/>
              </a:lnTo>
              <a:lnTo>
                <a:pt x="19" y="28"/>
              </a:lnTo>
              <a:lnTo>
                <a:pt x="18" y="29"/>
              </a:lnTo>
              <a:lnTo>
                <a:pt x="17" y="28"/>
              </a:lnTo>
              <a:lnTo>
                <a:pt x="14" y="28"/>
              </a:lnTo>
              <a:lnTo>
                <a:pt x="13" y="28"/>
              </a:lnTo>
              <a:lnTo>
                <a:pt x="12" y="27"/>
              </a:lnTo>
              <a:lnTo>
                <a:pt x="11" y="27"/>
              </a:lnTo>
              <a:lnTo>
                <a:pt x="10" y="26"/>
              </a:lnTo>
              <a:lnTo>
                <a:pt x="9" y="25"/>
              </a:lnTo>
              <a:lnTo>
                <a:pt x="8" y="25"/>
              </a:lnTo>
              <a:lnTo>
                <a:pt x="7" y="25"/>
              </a:lnTo>
              <a:lnTo>
                <a:pt x="6" y="24"/>
              </a:lnTo>
              <a:lnTo>
                <a:pt x="5" y="24"/>
              </a:lnTo>
              <a:lnTo>
                <a:pt x="4" y="24"/>
              </a:lnTo>
              <a:lnTo>
                <a:pt x="3" y="23"/>
              </a:lnTo>
              <a:lnTo>
                <a:pt x="2" y="23"/>
              </a:lnTo>
              <a:lnTo>
                <a:pt x="2" y="22"/>
              </a:lnTo>
              <a:lnTo>
                <a:pt x="1" y="21"/>
              </a:lnTo>
              <a:lnTo>
                <a:pt x="1" y="20"/>
              </a:lnTo>
              <a:lnTo>
                <a:pt x="1" y="19"/>
              </a:lnTo>
              <a:lnTo>
                <a:pt x="0" y="18"/>
              </a:lnTo>
              <a:lnTo>
                <a:pt x="0" y="1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233680</xdr:colOff>
      <xdr:row>9</xdr:row>
      <xdr:rowOff>47625</xdr:rowOff>
    </xdr:from>
    <xdr:to>
      <xdr:col>14</xdr:col>
      <xdr:colOff>203200</xdr:colOff>
      <xdr:row>12</xdr:row>
      <xdr:rowOff>57150</xdr:rowOff>
    </xdr:to>
    <xdr:sp>
      <xdr:nvSpPr>
        <xdr:cNvPr id="2185525" name="Freeform 291"/>
        <xdr:cNvSpPr/>
      </xdr:nvSpPr>
      <xdr:spPr>
        <a:xfrm>
          <a:off x="8920480" y="1532890"/>
          <a:ext cx="619760" cy="466725"/>
        </a:xfrm>
        <a:custGeom>
          <a:avLst/>
          <a:gdLst>
            <a:gd name="txL" fmla="*/ 0 w 61"/>
            <a:gd name="txT" fmla="*/ 0 h 53"/>
            <a:gd name="txR" fmla="*/ 61 w 61"/>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61" h="53">
              <a:moveTo>
                <a:pt x="1" y="29"/>
              </a:moveTo>
              <a:lnTo>
                <a:pt x="1" y="29"/>
              </a:lnTo>
              <a:lnTo>
                <a:pt x="2" y="28"/>
              </a:lnTo>
              <a:lnTo>
                <a:pt x="4" y="28"/>
              </a:lnTo>
              <a:lnTo>
                <a:pt x="5" y="27"/>
              </a:lnTo>
              <a:lnTo>
                <a:pt x="6" y="27"/>
              </a:lnTo>
              <a:lnTo>
                <a:pt x="7" y="26"/>
              </a:lnTo>
              <a:lnTo>
                <a:pt x="9" y="25"/>
              </a:lnTo>
              <a:lnTo>
                <a:pt x="10" y="25"/>
              </a:lnTo>
              <a:lnTo>
                <a:pt x="9" y="24"/>
              </a:lnTo>
              <a:lnTo>
                <a:pt x="8" y="23"/>
              </a:lnTo>
              <a:lnTo>
                <a:pt x="7" y="22"/>
              </a:lnTo>
              <a:lnTo>
                <a:pt x="6" y="21"/>
              </a:lnTo>
              <a:lnTo>
                <a:pt x="7" y="19"/>
              </a:lnTo>
              <a:lnTo>
                <a:pt x="8" y="18"/>
              </a:lnTo>
              <a:lnTo>
                <a:pt x="9" y="18"/>
              </a:lnTo>
              <a:lnTo>
                <a:pt x="9" y="16"/>
              </a:lnTo>
              <a:lnTo>
                <a:pt x="10" y="15"/>
              </a:lnTo>
              <a:lnTo>
                <a:pt x="10" y="14"/>
              </a:lnTo>
              <a:lnTo>
                <a:pt x="11" y="13"/>
              </a:lnTo>
              <a:lnTo>
                <a:pt x="12" y="12"/>
              </a:lnTo>
              <a:lnTo>
                <a:pt x="13" y="11"/>
              </a:lnTo>
              <a:lnTo>
                <a:pt x="14" y="11"/>
              </a:lnTo>
              <a:lnTo>
                <a:pt x="15" y="10"/>
              </a:lnTo>
              <a:lnTo>
                <a:pt x="16" y="9"/>
              </a:lnTo>
              <a:lnTo>
                <a:pt x="17" y="8"/>
              </a:lnTo>
              <a:lnTo>
                <a:pt x="18" y="8"/>
              </a:lnTo>
              <a:lnTo>
                <a:pt x="19" y="8"/>
              </a:lnTo>
              <a:lnTo>
                <a:pt x="20" y="9"/>
              </a:lnTo>
              <a:lnTo>
                <a:pt x="21" y="9"/>
              </a:lnTo>
              <a:lnTo>
                <a:pt x="22" y="10"/>
              </a:lnTo>
              <a:lnTo>
                <a:pt x="22" y="11"/>
              </a:lnTo>
              <a:lnTo>
                <a:pt x="23" y="12"/>
              </a:lnTo>
              <a:lnTo>
                <a:pt x="23" y="13"/>
              </a:lnTo>
              <a:lnTo>
                <a:pt x="23" y="15"/>
              </a:lnTo>
              <a:lnTo>
                <a:pt x="24" y="15"/>
              </a:lnTo>
              <a:lnTo>
                <a:pt x="25" y="16"/>
              </a:lnTo>
              <a:lnTo>
                <a:pt x="26" y="16"/>
              </a:lnTo>
              <a:lnTo>
                <a:pt x="27" y="16"/>
              </a:lnTo>
              <a:lnTo>
                <a:pt x="28" y="15"/>
              </a:lnTo>
              <a:lnTo>
                <a:pt x="29" y="14"/>
              </a:lnTo>
              <a:lnTo>
                <a:pt x="30" y="14"/>
              </a:lnTo>
              <a:lnTo>
                <a:pt x="31" y="13"/>
              </a:lnTo>
              <a:lnTo>
                <a:pt x="32" y="13"/>
              </a:lnTo>
              <a:lnTo>
                <a:pt x="33" y="12"/>
              </a:lnTo>
              <a:lnTo>
                <a:pt x="34" y="12"/>
              </a:lnTo>
              <a:lnTo>
                <a:pt x="35" y="11"/>
              </a:lnTo>
              <a:lnTo>
                <a:pt x="36" y="10"/>
              </a:lnTo>
              <a:lnTo>
                <a:pt x="37" y="10"/>
              </a:lnTo>
              <a:lnTo>
                <a:pt x="38" y="9"/>
              </a:lnTo>
              <a:lnTo>
                <a:pt x="39" y="9"/>
              </a:lnTo>
              <a:lnTo>
                <a:pt x="40" y="8"/>
              </a:lnTo>
              <a:lnTo>
                <a:pt x="43" y="6"/>
              </a:lnTo>
              <a:lnTo>
                <a:pt x="44" y="6"/>
              </a:lnTo>
              <a:lnTo>
                <a:pt x="46" y="5"/>
              </a:lnTo>
              <a:lnTo>
                <a:pt x="47" y="4"/>
              </a:lnTo>
              <a:lnTo>
                <a:pt x="48" y="4"/>
              </a:lnTo>
              <a:lnTo>
                <a:pt x="49" y="3"/>
              </a:lnTo>
              <a:lnTo>
                <a:pt x="50" y="2"/>
              </a:lnTo>
              <a:lnTo>
                <a:pt x="51" y="2"/>
              </a:lnTo>
              <a:lnTo>
                <a:pt x="52" y="0"/>
              </a:lnTo>
              <a:lnTo>
                <a:pt x="53" y="1"/>
              </a:lnTo>
              <a:lnTo>
                <a:pt x="53" y="2"/>
              </a:lnTo>
              <a:lnTo>
                <a:pt x="52" y="3"/>
              </a:lnTo>
              <a:lnTo>
                <a:pt x="51" y="3"/>
              </a:lnTo>
              <a:lnTo>
                <a:pt x="50" y="3"/>
              </a:lnTo>
              <a:lnTo>
                <a:pt x="49" y="4"/>
              </a:lnTo>
              <a:lnTo>
                <a:pt x="47" y="5"/>
              </a:lnTo>
              <a:lnTo>
                <a:pt x="47" y="6"/>
              </a:lnTo>
              <a:lnTo>
                <a:pt x="47" y="7"/>
              </a:lnTo>
              <a:lnTo>
                <a:pt x="46" y="7"/>
              </a:lnTo>
              <a:lnTo>
                <a:pt x="46" y="8"/>
              </a:lnTo>
              <a:lnTo>
                <a:pt x="45" y="9"/>
              </a:lnTo>
              <a:lnTo>
                <a:pt x="45" y="10"/>
              </a:lnTo>
              <a:lnTo>
                <a:pt x="44" y="11"/>
              </a:lnTo>
              <a:lnTo>
                <a:pt x="43" y="12"/>
              </a:lnTo>
              <a:lnTo>
                <a:pt x="43" y="13"/>
              </a:lnTo>
              <a:lnTo>
                <a:pt x="44" y="14"/>
              </a:lnTo>
              <a:lnTo>
                <a:pt x="45" y="14"/>
              </a:lnTo>
              <a:lnTo>
                <a:pt x="47" y="14"/>
              </a:lnTo>
              <a:lnTo>
                <a:pt x="49" y="15"/>
              </a:lnTo>
              <a:lnTo>
                <a:pt x="51" y="15"/>
              </a:lnTo>
              <a:lnTo>
                <a:pt x="52" y="15"/>
              </a:lnTo>
              <a:lnTo>
                <a:pt x="54" y="16"/>
              </a:lnTo>
              <a:lnTo>
                <a:pt x="55" y="16"/>
              </a:lnTo>
              <a:lnTo>
                <a:pt x="56" y="16"/>
              </a:lnTo>
              <a:lnTo>
                <a:pt x="58" y="16"/>
              </a:lnTo>
              <a:lnTo>
                <a:pt x="59" y="16"/>
              </a:lnTo>
              <a:lnTo>
                <a:pt x="60" y="17"/>
              </a:lnTo>
              <a:lnTo>
                <a:pt x="60" y="18"/>
              </a:lnTo>
              <a:lnTo>
                <a:pt x="60" y="20"/>
              </a:lnTo>
              <a:lnTo>
                <a:pt x="60" y="21"/>
              </a:lnTo>
              <a:lnTo>
                <a:pt x="59" y="22"/>
              </a:lnTo>
              <a:lnTo>
                <a:pt x="59" y="23"/>
              </a:lnTo>
              <a:lnTo>
                <a:pt x="59" y="24"/>
              </a:lnTo>
              <a:lnTo>
                <a:pt x="59" y="25"/>
              </a:lnTo>
              <a:lnTo>
                <a:pt x="60" y="26"/>
              </a:lnTo>
              <a:lnTo>
                <a:pt x="60" y="28"/>
              </a:lnTo>
              <a:lnTo>
                <a:pt x="60" y="29"/>
              </a:lnTo>
              <a:lnTo>
                <a:pt x="61" y="31"/>
              </a:lnTo>
              <a:lnTo>
                <a:pt x="59" y="32"/>
              </a:lnTo>
              <a:lnTo>
                <a:pt x="59" y="33"/>
              </a:lnTo>
              <a:lnTo>
                <a:pt x="58" y="34"/>
              </a:lnTo>
              <a:lnTo>
                <a:pt x="58" y="36"/>
              </a:lnTo>
              <a:lnTo>
                <a:pt x="58" y="37"/>
              </a:lnTo>
              <a:lnTo>
                <a:pt x="58" y="38"/>
              </a:lnTo>
              <a:lnTo>
                <a:pt x="59" y="39"/>
              </a:lnTo>
              <a:lnTo>
                <a:pt x="59" y="41"/>
              </a:lnTo>
              <a:lnTo>
                <a:pt x="60" y="42"/>
              </a:lnTo>
              <a:lnTo>
                <a:pt x="60" y="44"/>
              </a:lnTo>
              <a:lnTo>
                <a:pt x="60" y="45"/>
              </a:lnTo>
              <a:lnTo>
                <a:pt x="60" y="46"/>
              </a:lnTo>
              <a:lnTo>
                <a:pt x="59" y="48"/>
              </a:lnTo>
              <a:lnTo>
                <a:pt x="58" y="49"/>
              </a:lnTo>
              <a:lnTo>
                <a:pt x="58" y="51"/>
              </a:lnTo>
              <a:lnTo>
                <a:pt x="58" y="52"/>
              </a:lnTo>
              <a:lnTo>
                <a:pt x="58" y="53"/>
              </a:lnTo>
              <a:lnTo>
                <a:pt x="57" y="53"/>
              </a:lnTo>
              <a:lnTo>
                <a:pt x="56" y="53"/>
              </a:lnTo>
              <a:lnTo>
                <a:pt x="54" y="53"/>
              </a:lnTo>
              <a:lnTo>
                <a:pt x="53" y="52"/>
              </a:lnTo>
              <a:lnTo>
                <a:pt x="51" y="52"/>
              </a:lnTo>
              <a:lnTo>
                <a:pt x="50" y="52"/>
              </a:lnTo>
              <a:lnTo>
                <a:pt x="48" y="52"/>
              </a:lnTo>
              <a:lnTo>
                <a:pt x="45" y="52"/>
              </a:lnTo>
              <a:lnTo>
                <a:pt x="44" y="52"/>
              </a:lnTo>
              <a:lnTo>
                <a:pt x="41" y="51"/>
              </a:lnTo>
              <a:lnTo>
                <a:pt x="38" y="51"/>
              </a:lnTo>
              <a:lnTo>
                <a:pt x="39" y="50"/>
              </a:lnTo>
              <a:lnTo>
                <a:pt x="38" y="49"/>
              </a:lnTo>
              <a:lnTo>
                <a:pt x="38" y="48"/>
              </a:lnTo>
              <a:lnTo>
                <a:pt x="37" y="47"/>
              </a:lnTo>
              <a:lnTo>
                <a:pt x="37" y="46"/>
              </a:lnTo>
              <a:lnTo>
                <a:pt x="36" y="46"/>
              </a:lnTo>
              <a:lnTo>
                <a:pt x="35" y="46"/>
              </a:lnTo>
              <a:lnTo>
                <a:pt x="34" y="45"/>
              </a:lnTo>
              <a:lnTo>
                <a:pt x="33" y="44"/>
              </a:lnTo>
              <a:lnTo>
                <a:pt x="33" y="43"/>
              </a:lnTo>
              <a:lnTo>
                <a:pt x="33" y="42"/>
              </a:lnTo>
              <a:lnTo>
                <a:pt x="33" y="41"/>
              </a:lnTo>
              <a:lnTo>
                <a:pt x="32" y="40"/>
              </a:lnTo>
              <a:lnTo>
                <a:pt x="31" y="40"/>
              </a:lnTo>
              <a:lnTo>
                <a:pt x="31" y="39"/>
              </a:lnTo>
              <a:lnTo>
                <a:pt x="30" y="38"/>
              </a:lnTo>
              <a:lnTo>
                <a:pt x="29" y="39"/>
              </a:lnTo>
              <a:lnTo>
                <a:pt x="28" y="40"/>
              </a:lnTo>
              <a:lnTo>
                <a:pt x="27" y="39"/>
              </a:lnTo>
              <a:lnTo>
                <a:pt x="26" y="39"/>
              </a:lnTo>
              <a:lnTo>
                <a:pt x="24" y="40"/>
              </a:lnTo>
              <a:lnTo>
                <a:pt x="23" y="39"/>
              </a:lnTo>
              <a:lnTo>
                <a:pt x="22" y="39"/>
              </a:lnTo>
              <a:lnTo>
                <a:pt x="22" y="38"/>
              </a:lnTo>
              <a:lnTo>
                <a:pt x="22" y="37"/>
              </a:lnTo>
              <a:lnTo>
                <a:pt x="21" y="37"/>
              </a:lnTo>
              <a:lnTo>
                <a:pt x="20" y="38"/>
              </a:lnTo>
              <a:lnTo>
                <a:pt x="19" y="37"/>
              </a:lnTo>
              <a:lnTo>
                <a:pt x="19" y="36"/>
              </a:lnTo>
              <a:lnTo>
                <a:pt x="18" y="36"/>
              </a:lnTo>
              <a:lnTo>
                <a:pt x="17" y="36"/>
              </a:lnTo>
              <a:lnTo>
                <a:pt x="16" y="37"/>
              </a:lnTo>
              <a:lnTo>
                <a:pt x="15" y="37"/>
              </a:lnTo>
              <a:lnTo>
                <a:pt x="14" y="38"/>
              </a:lnTo>
              <a:lnTo>
                <a:pt x="13" y="38"/>
              </a:lnTo>
              <a:lnTo>
                <a:pt x="12" y="38"/>
              </a:lnTo>
              <a:lnTo>
                <a:pt x="11" y="37"/>
              </a:lnTo>
              <a:lnTo>
                <a:pt x="10" y="37"/>
              </a:lnTo>
              <a:lnTo>
                <a:pt x="9" y="36"/>
              </a:lnTo>
              <a:lnTo>
                <a:pt x="8" y="35"/>
              </a:lnTo>
              <a:lnTo>
                <a:pt x="7" y="34"/>
              </a:lnTo>
              <a:lnTo>
                <a:pt x="6" y="34"/>
              </a:lnTo>
              <a:lnTo>
                <a:pt x="5" y="33"/>
              </a:lnTo>
              <a:lnTo>
                <a:pt x="4" y="32"/>
              </a:lnTo>
              <a:lnTo>
                <a:pt x="3" y="31"/>
              </a:lnTo>
              <a:lnTo>
                <a:pt x="2" y="31"/>
              </a:lnTo>
              <a:lnTo>
                <a:pt x="1" y="29"/>
              </a:lnTo>
              <a:lnTo>
                <a:pt x="0" y="29"/>
              </a:lnTo>
              <a:lnTo>
                <a:pt x="1" y="2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91440</xdr:colOff>
      <xdr:row>7</xdr:row>
      <xdr:rowOff>123825</xdr:rowOff>
    </xdr:from>
    <xdr:to>
      <xdr:col>13</xdr:col>
      <xdr:colOff>193040</xdr:colOff>
      <xdr:row>10</xdr:row>
      <xdr:rowOff>95250</xdr:rowOff>
    </xdr:to>
    <xdr:sp>
      <xdr:nvSpPr>
        <xdr:cNvPr id="2185526" name="Freeform 292"/>
        <xdr:cNvSpPr/>
      </xdr:nvSpPr>
      <xdr:spPr>
        <a:xfrm>
          <a:off x="8128000" y="1304290"/>
          <a:ext cx="751840" cy="428625"/>
        </a:xfrm>
        <a:custGeom>
          <a:avLst/>
          <a:gdLst>
            <a:gd name="txL" fmla="*/ 0 w 74"/>
            <a:gd name="txT" fmla="*/ 0 h 47"/>
            <a:gd name="txR" fmla="*/ 74 w 74"/>
            <a:gd name="txB" fmla="*/ 47 h 4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4" h="47">
              <a:moveTo>
                <a:pt x="1" y="5"/>
              </a:moveTo>
              <a:lnTo>
                <a:pt x="1" y="5"/>
              </a:lnTo>
              <a:lnTo>
                <a:pt x="3" y="5"/>
              </a:lnTo>
              <a:lnTo>
                <a:pt x="7" y="5"/>
              </a:lnTo>
              <a:lnTo>
                <a:pt x="11" y="5"/>
              </a:lnTo>
              <a:lnTo>
                <a:pt x="12" y="5"/>
              </a:lnTo>
              <a:lnTo>
                <a:pt x="13" y="5"/>
              </a:lnTo>
              <a:lnTo>
                <a:pt x="14" y="5"/>
              </a:lnTo>
              <a:lnTo>
                <a:pt x="16" y="5"/>
              </a:lnTo>
              <a:lnTo>
                <a:pt x="17" y="5"/>
              </a:lnTo>
              <a:lnTo>
                <a:pt x="18" y="5"/>
              </a:lnTo>
              <a:lnTo>
                <a:pt x="20" y="5"/>
              </a:lnTo>
              <a:lnTo>
                <a:pt x="23" y="6"/>
              </a:lnTo>
              <a:lnTo>
                <a:pt x="25" y="6"/>
              </a:lnTo>
              <a:lnTo>
                <a:pt x="27" y="6"/>
              </a:lnTo>
              <a:lnTo>
                <a:pt x="28" y="6"/>
              </a:lnTo>
              <a:lnTo>
                <a:pt x="29" y="6"/>
              </a:lnTo>
              <a:lnTo>
                <a:pt x="30" y="7"/>
              </a:lnTo>
              <a:lnTo>
                <a:pt x="31" y="7"/>
              </a:lnTo>
              <a:lnTo>
                <a:pt x="32" y="8"/>
              </a:lnTo>
              <a:lnTo>
                <a:pt x="33" y="7"/>
              </a:lnTo>
              <a:lnTo>
                <a:pt x="35" y="6"/>
              </a:lnTo>
              <a:lnTo>
                <a:pt x="36" y="5"/>
              </a:lnTo>
              <a:lnTo>
                <a:pt x="37" y="5"/>
              </a:lnTo>
              <a:lnTo>
                <a:pt x="38" y="4"/>
              </a:lnTo>
              <a:lnTo>
                <a:pt x="40" y="4"/>
              </a:lnTo>
              <a:lnTo>
                <a:pt x="42" y="3"/>
              </a:lnTo>
              <a:lnTo>
                <a:pt x="43" y="3"/>
              </a:lnTo>
              <a:lnTo>
                <a:pt x="44" y="2"/>
              </a:lnTo>
              <a:lnTo>
                <a:pt x="44" y="0"/>
              </a:lnTo>
              <a:lnTo>
                <a:pt x="45" y="0"/>
              </a:lnTo>
              <a:lnTo>
                <a:pt x="46" y="0"/>
              </a:lnTo>
              <a:lnTo>
                <a:pt x="47" y="1"/>
              </a:lnTo>
              <a:lnTo>
                <a:pt x="48" y="1"/>
              </a:lnTo>
              <a:lnTo>
                <a:pt x="49" y="2"/>
              </a:lnTo>
              <a:lnTo>
                <a:pt x="49" y="1"/>
              </a:lnTo>
              <a:lnTo>
                <a:pt x="50" y="1"/>
              </a:lnTo>
              <a:lnTo>
                <a:pt x="52" y="1"/>
              </a:lnTo>
              <a:lnTo>
                <a:pt x="53" y="1"/>
              </a:lnTo>
              <a:lnTo>
                <a:pt x="54" y="1"/>
              </a:lnTo>
              <a:lnTo>
                <a:pt x="56" y="0"/>
              </a:lnTo>
              <a:lnTo>
                <a:pt x="57" y="0"/>
              </a:lnTo>
              <a:lnTo>
                <a:pt x="58" y="0"/>
              </a:lnTo>
              <a:lnTo>
                <a:pt x="61" y="0"/>
              </a:lnTo>
              <a:lnTo>
                <a:pt x="59" y="2"/>
              </a:lnTo>
              <a:lnTo>
                <a:pt x="60" y="3"/>
              </a:lnTo>
              <a:lnTo>
                <a:pt x="61" y="4"/>
              </a:lnTo>
              <a:lnTo>
                <a:pt x="62" y="5"/>
              </a:lnTo>
              <a:lnTo>
                <a:pt x="63" y="6"/>
              </a:lnTo>
              <a:lnTo>
                <a:pt x="63" y="7"/>
              </a:lnTo>
              <a:lnTo>
                <a:pt x="64" y="8"/>
              </a:lnTo>
              <a:lnTo>
                <a:pt x="65" y="9"/>
              </a:lnTo>
              <a:lnTo>
                <a:pt x="66" y="10"/>
              </a:lnTo>
              <a:lnTo>
                <a:pt x="66" y="11"/>
              </a:lnTo>
              <a:lnTo>
                <a:pt x="67" y="12"/>
              </a:lnTo>
              <a:lnTo>
                <a:pt x="68" y="13"/>
              </a:lnTo>
              <a:lnTo>
                <a:pt x="69" y="14"/>
              </a:lnTo>
              <a:lnTo>
                <a:pt x="70" y="13"/>
              </a:lnTo>
              <a:lnTo>
                <a:pt x="71" y="14"/>
              </a:lnTo>
              <a:lnTo>
                <a:pt x="72" y="15"/>
              </a:lnTo>
              <a:lnTo>
                <a:pt x="71" y="16"/>
              </a:lnTo>
              <a:lnTo>
                <a:pt x="72" y="17"/>
              </a:lnTo>
              <a:lnTo>
                <a:pt x="73" y="18"/>
              </a:lnTo>
              <a:lnTo>
                <a:pt x="74" y="18"/>
              </a:lnTo>
              <a:lnTo>
                <a:pt x="74" y="20"/>
              </a:lnTo>
              <a:lnTo>
                <a:pt x="73" y="20"/>
              </a:lnTo>
              <a:lnTo>
                <a:pt x="72" y="21"/>
              </a:lnTo>
              <a:lnTo>
                <a:pt x="72" y="23"/>
              </a:lnTo>
              <a:lnTo>
                <a:pt x="70" y="24"/>
              </a:lnTo>
              <a:lnTo>
                <a:pt x="71" y="25"/>
              </a:lnTo>
              <a:lnTo>
                <a:pt x="70" y="26"/>
              </a:lnTo>
              <a:lnTo>
                <a:pt x="70" y="27"/>
              </a:lnTo>
              <a:lnTo>
                <a:pt x="70" y="28"/>
              </a:lnTo>
              <a:lnTo>
                <a:pt x="69" y="29"/>
              </a:lnTo>
              <a:lnTo>
                <a:pt x="68" y="30"/>
              </a:lnTo>
              <a:lnTo>
                <a:pt x="67" y="31"/>
              </a:lnTo>
              <a:lnTo>
                <a:pt x="66" y="32"/>
              </a:lnTo>
              <a:lnTo>
                <a:pt x="65" y="33"/>
              </a:lnTo>
              <a:lnTo>
                <a:pt x="63" y="34"/>
              </a:lnTo>
              <a:lnTo>
                <a:pt x="62" y="35"/>
              </a:lnTo>
              <a:lnTo>
                <a:pt x="61" y="36"/>
              </a:lnTo>
              <a:lnTo>
                <a:pt x="58" y="37"/>
              </a:lnTo>
              <a:lnTo>
                <a:pt x="56" y="38"/>
              </a:lnTo>
              <a:lnTo>
                <a:pt x="55" y="38"/>
              </a:lnTo>
              <a:lnTo>
                <a:pt x="54" y="38"/>
              </a:lnTo>
              <a:lnTo>
                <a:pt x="53" y="38"/>
              </a:lnTo>
              <a:lnTo>
                <a:pt x="51" y="38"/>
              </a:lnTo>
              <a:lnTo>
                <a:pt x="50" y="38"/>
              </a:lnTo>
              <a:lnTo>
                <a:pt x="49" y="38"/>
              </a:lnTo>
              <a:lnTo>
                <a:pt x="48" y="38"/>
              </a:lnTo>
              <a:lnTo>
                <a:pt x="47" y="37"/>
              </a:lnTo>
              <a:lnTo>
                <a:pt x="46" y="37"/>
              </a:lnTo>
              <a:lnTo>
                <a:pt x="45" y="37"/>
              </a:lnTo>
              <a:lnTo>
                <a:pt x="45" y="38"/>
              </a:lnTo>
              <a:lnTo>
                <a:pt x="44" y="39"/>
              </a:lnTo>
              <a:lnTo>
                <a:pt x="44" y="40"/>
              </a:lnTo>
              <a:lnTo>
                <a:pt x="44" y="41"/>
              </a:lnTo>
              <a:lnTo>
                <a:pt x="43" y="42"/>
              </a:lnTo>
              <a:lnTo>
                <a:pt x="42" y="43"/>
              </a:lnTo>
              <a:lnTo>
                <a:pt x="41" y="44"/>
              </a:lnTo>
              <a:lnTo>
                <a:pt x="41" y="45"/>
              </a:lnTo>
              <a:lnTo>
                <a:pt x="40" y="47"/>
              </a:lnTo>
              <a:lnTo>
                <a:pt x="39" y="46"/>
              </a:lnTo>
              <a:lnTo>
                <a:pt x="38" y="45"/>
              </a:lnTo>
              <a:lnTo>
                <a:pt x="37" y="44"/>
              </a:lnTo>
              <a:lnTo>
                <a:pt x="36" y="43"/>
              </a:lnTo>
              <a:lnTo>
                <a:pt x="36" y="42"/>
              </a:lnTo>
              <a:lnTo>
                <a:pt x="35" y="42"/>
              </a:lnTo>
              <a:lnTo>
                <a:pt x="34" y="42"/>
              </a:lnTo>
              <a:lnTo>
                <a:pt x="32" y="43"/>
              </a:lnTo>
              <a:lnTo>
                <a:pt x="31" y="43"/>
              </a:lnTo>
              <a:lnTo>
                <a:pt x="30" y="43"/>
              </a:lnTo>
              <a:lnTo>
                <a:pt x="29" y="43"/>
              </a:lnTo>
              <a:lnTo>
                <a:pt x="28" y="44"/>
              </a:lnTo>
              <a:lnTo>
                <a:pt x="27" y="44"/>
              </a:lnTo>
              <a:lnTo>
                <a:pt x="27" y="43"/>
              </a:lnTo>
              <a:lnTo>
                <a:pt x="27" y="42"/>
              </a:lnTo>
              <a:lnTo>
                <a:pt x="27" y="41"/>
              </a:lnTo>
              <a:lnTo>
                <a:pt x="26" y="41"/>
              </a:lnTo>
              <a:lnTo>
                <a:pt x="25" y="42"/>
              </a:lnTo>
              <a:lnTo>
                <a:pt x="24" y="42"/>
              </a:lnTo>
              <a:lnTo>
                <a:pt x="23" y="42"/>
              </a:lnTo>
              <a:lnTo>
                <a:pt x="22" y="42"/>
              </a:lnTo>
              <a:lnTo>
                <a:pt x="21" y="42"/>
              </a:lnTo>
              <a:lnTo>
                <a:pt x="19" y="42"/>
              </a:lnTo>
              <a:lnTo>
                <a:pt x="19" y="43"/>
              </a:lnTo>
              <a:lnTo>
                <a:pt x="18" y="44"/>
              </a:lnTo>
              <a:lnTo>
                <a:pt x="18" y="43"/>
              </a:lnTo>
              <a:lnTo>
                <a:pt x="17" y="42"/>
              </a:lnTo>
              <a:lnTo>
                <a:pt x="18" y="41"/>
              </a:lnTo>
              <a:lnTo>
                <a:pt x="17" y="41"/>
              </a:lnTo>
              <a:lnTo>
                <a:pt x="16" y="41"/>
              </a:lnTo>
              <a:lnTo>
                <a:pt x="14" y="41"/>
              </a:lnTo>
              <a:lnTo>
                <a:pt x="13" y="41"/>
              </a:lnTo>
              <a:lnTo>
                <a:pt x="12" y="41"/>
              </a:lnTo>
              <a:lnTo>
                <a:pt x="13" y="39"/>
              </a:lnTo>
              <a:lnTo>
                <a:pt x="12" y="38"/>
              </a:lnTo>
              <a:lnTo>
                <a:pt x="12" y="37"/>
              </a:lnTo>
              <a:lnTo>
                <a:pt x="11" y="36"/>
              </a:lnTo>
              <a:lnTo>
                <a:pt x="11" y="34"/>
              </a:lnTo>
              <a:lnTo>
                <a:pt x="12" y="32"/>
              </a:lnTo>
              <a:lnTo>
                <a:pt x="11" y="31"/>
              </a:lnTo>
              <a:lnTo>
                <a:pt x="11" y="30"/>
              </a:lnTo>
              <a:lnTo>
                <a:pt x="11" y="29"/>
              </a:lnTo>
              <a:lnTo>
                <a:pt x="11" y="28"/>
              </a:lnTo>
              <a:lnTo>
                <a:pt x="11" y="27"/>
              </a:lnTo>
              <a:lnTo>
                <a:pt x="10" y="26"/>
              </a:lnTo>
              <a:lnTo>
                <a:pt x="10" y="24"/>
              </a:lnTo>
              <a:lnTo>
                <a:pt x="10" y="23"/>
              </a:lnTo>
              <a:lnTo>
                <a:pt x="9" y="22"/>
              </a:lnTo>
              <a:lnTo>
                <a:pt x="9" y="21"/>
              </a:lnTo>
              <a:lnTo>
                <a:pt x="8" y="20"/>
              </a:lnTo>
              <a:lnTo>
                <a:pt x="7" y="19"/>
              </a:lnTo>
              <a:lnTo>
                <a:pt x="7" y="17"/>
              </a:lnTo>
              <a:lnTo>
                <a:pt x="6" y="16"/>
              </a:lnTo>
              <a:lnTo>
                <a:pt x="6" y="15"/>
              </a:lnTo>
              <a:lnTo>
                <a:pt x="5" y="13"/>
              </a:lnTo>
              <a:lnTo>
                <a:pt x="4" y="12"/>
              </a:lnTo>
              <a:lnTo>
                <a:pt x="4" y="11"/>
              </a:lnTo>
              <a:lnTo>
                <a:pt x="3" y="10"/>
              </a:lnTo>
              <a:lnTo>
                <a:pt x="2" y="9"/>
              </a:lnTo>
              <a:lnTo>
                <a:pt x="1" y="7"/>
              </a:lnTo>
              <a:lnTo>
                <a:pt x="0" y="5"/>
              </a:lnTo>
              <a:lnTo>
                <a:pt x="1"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30480</xdr:colOff>
      <xdr:row>8</xdr:row>
      <xdr:rowOff>19050</xdr:rowOff>
    </xdr:from>
    <xdr:to>
      <xdr:col>13</xdr:col>
      <xdr:colOff>335280</xdr:colOff>
      <xdr:row>10</xdr:row>
      <xdr:rowOff>161925</xdr:rowOff>
    </xdr:to>
    <xdr:sp>
      <xdr:nvSpPr>
        <xdr:cNvPr id="2185527" name="Freeform 293"/>
        <xdr:cNvSpPr/>
      </xdr:nvSpPr>
      <xdr:spPr>
        <a:xfrm>
          <a:off x="8717280" y="1351915"/>
          <a:ext cx="304800" cy="438150"/>
        </a:xfrm>
        <a:custGeom>
          <a:avLst/>
          <a:gdLst>
            <a:gd name="txL" fmla="*/ 0 w 30"/>
            <a:gd name="txT" fmla="*/ 0 h 48"/>
            <a:gd name="txR" fmla="*/ 30 w 30"/>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0" y="2147483647"/>
            </a:cxn>
          </a:cxnLst>
          <a:rect l="txL" t="txT" r="txR" b="txB"/>
          <a:pathLst>
            <a:path w="30" h="48">
              <a:moveTo>
                <a:pt x="2" y="31"/>
              </a:moveTo>
              <a:lnTo>
                <a:pt x="3" y="30"/>
              </a:lnTo>
              <a:lnTo>
                <a:pt x="4" y="29"/>
              </a:lnTo>
              <a:lnTo>
                <a:pt x="5" y="28"/>
              </a:lnTo>
              <a:lnTo>
                <a:pt x="7" y="27"/>
              </a:lnTo>
              <a:lnTo>
                <a:pt x="8" y="26"/>
              </a:lnTo>
              <a:lnTo>
                <a:pt x="9" y="25"/>
              </a:lnTo>
              <a:lnTo>
                <a:pt x="10" y="24"/>
              </a:lnTo>
              <a:lnTo>
                <a:pt x="11" y="23"/>
              </a:lnTo>
              <a:lnTo>
                <a:pt x="12" y="22"/>
              </a:lnTo>
              <a:lnTo>
                <a:pt x="12" y="21"/>
              </a:lnTo>
              <a:lnTo>
                <a:pt x="12" y="20"/>
              </a:lnTo>
              <a:lnTo>
                <a:pt x="13" y="19"/>
              </a:lnTo>
              <a:lnTo>
                <a:pt x="12" y="18"/>
              </a:lnTo>
              <a:lnTo>
                <a:pt x="14" y="17"/>
              </a:lnTo>
              <a:lnTo>
                <a:pt x="14" y="15"/>
              </a:lnTo>
              <a:lnTo>
                <a:pt x="15" y="14"/>
              </a:lnTo>
              <a:lnTo>
                <a:pt x="16" y="14"/>
              </a:lnTo>
              <a:lnTo>
                <a:pt x="16" y="12"/>
              </a:lnTo>
              <a:lnTo>
                <a:pt x="15" y="12"/>
              </a:lnTo>
              <a:lnTo>
                <a:pt x="14" y="11"/>
              </a:lnTo>
              <a:lnTo>
                <a:pt x="13" y="10"/>
              </a:lnTo>
              <a:lnTo>
                <a:pt x="14" y="9"/>
              </a:lnTo>
              <a:lnTo>
                <a:pt x="13" y="8"/>
              </a:lnTo>
              <a:lnTo>
                <a:pt x="12" y="7"/>
              </a:lnTo>
              <a:lnTo>
                <a:pt x="13" y="5"/>
              </a:lnTo>
              <a:lnTo>
                <a:pt x="14" y="4"/>
              </a:lnTo>
              <a:lnTo>
                <a:pt x="14" y="2"/>
              </a:lnTo>
              <a:lnTo>
                <a:pt x="15" y="2"/>
              </a:lnTo>
              <a:lnTo>
                <a:pt x="16" y="1"/>
              </a:lnTo>
              <a:lnTo>
                <a:pt x="17" y="0"/>
              </a:lnTo>
              <a:lnTo>
                <a:pt x="18" y="0"/>
              </a:lnTo>
              <a:lnTo>
                <a:pt x="19" y="0"/>
              </a:lnTo>
              <a:lnTo>
                <a:pt x="20" y="2"/>
              </a:lnTo>
              <a:lnTo>
                <a:pt x="21" y="2"/>
              </a:lnTo>
              <a:lnTo>
                <a:pt x="22" y="1"/>
              </a:lnTo>
              <a:lnTo>
                <a:pt x="23" y="1"/>
              </a:lnTo>
              <a:lnTo>
                <a:pt x="25" y="2"/>
              </a:lnTo>
              <a:lnTo>
                <a:pt x="26" y="4"/>
              </a:lnTo>
              <a:lnTo>
                <a:pt x="27" y="4"/>
              </a:lnTo>
              <a:lnTo>
                <a:pt x="28" y="5"/>
              </a:lnTo>
              <a:lnTo>
                <a:pt x="28" y="6"/>
              </a:lnTo>
              <a:lnTo>
                <a:pt x="27" y="7"/>
              </a:lnTo>
              <a:lnTo>
                <a:pt x="26" y="8"/>
              </a:lnTo>
              <a:lnTo>
                <a:pt x="25" y="9"/>
              </a:lnTo>
              <a:lnTo>
                <a:pt x="24" y="10"/>
              </a:lnTo>
              <a:lnTo>
                <a:pt x="25" y="11"/>
              </a:lnTo>
              <a:lnTo>
                <a:pt x="26" y="12"/>
              </a:lnTo>
              <a:lnTo>
                <a:pt x="26" y="13"/>
              </a:lnTo>
              <a:lnTo>
                <a:pt x="26" y="15"/>
              </a:lnTo>
              <a:lnTo>
                <a:pt x="26" y="16"/>
              </a:lnTo>
              <a:lnTo>
                <a:pt x="25" y="17"/>
              </a:lnTo>
              <a:lnTo>
                <a:pt x="25" y="18"/>
              </a:lnTo>
              <a:lnTo>
                <a:pt x="24" y="18"/>
              </a:lnTo>
              <a:lnTo>
                <a:pt x="23" y="19"/>
              </a:lnTo>
              <a:lnTo>
                <a:pt x="22" y="19"/>
              </a:lnTo>
              <a:lnTo>
                <a:pt x="21" y="19"/>
              </a:lnTo>
              <a:lnTo>
                <a:pt x="20" y="19"/>
              </a:lnTo>
              <a:lnTo>
                <a:pt x="19" y="19"/>
              </a:lnTo>
              <a:lnTo>
                <a:pt x="18" y="20"/>
              </a:lnTo>
              <a:lnTo>
                <a:pt x="19" y="21"/>
              </a:lnTo>
              <a:lnTo>
                <a:pt x="19" y="22"/>
              </a:lnTo>
              <a:lnTo>
                <a:pt x="20" y="23"/>
              </a:lnTo>
              <a:lnTo>
                <a:pt x="20" y="24"/>
              </a:lnTo>
              <a:lnTo>
                <a:pt x="21" y="25"/>
              </a:lnTo>
              <a:lnTo>
                <a:pt x="21" y="26"/>
              </a:lnTo>
              <a:lnTo>
                <a:pt x="21" y="27"/>
              </a:lnTo>
              <a:lnTo>
                <a:pt x="22" y="28"/>
              </a:lnTo>
              <a:lnTo>
                <a:pt x="22" y="29"/>
              </a:lnTo>
              <a:lnTo>
                <a:pt x="23" y="30"/>
              </a:lnTo>
              <a:lnTo>
                <a:pt x="24" y="30"/>
              </a:lnTo>
              <a:lnTo>
                <a:pt x="25" y="31"/>
              </a:lnTo>
              <a:lnTo>
                <a:pt x="25" y="32"/>
              </a:lnTo>
              <a:lnTo>
                <a:pt x="26" y="32"/>
              </a:lnTo>
              <a:lnTo>
                <a:pt x="27" y="33"/>
              </a:lnTo>
              <a:lnTo>
                <a:pt x="27" y="34"/>
              </a:lnTo>
              <a:lnTo>
                <a:pt x="28" y="35"/>
              </a:lnTo>
              <a:lnTo>
                <a:pt x="29" y="35"/>
              </a:lnTo>
              <a:lnTo>
                <a:pt x="29" y="37"/>
              </a:lnTo>
              <a:lnTo>
                <a:pt x="28" y="37"/>
              </a:lnTo>
              <a:lnTo>
                <a:pt x="27" y="38"/>
              </a:lnTo>
              <a:lnTo>
                <a:pt x="26" y="40"/>
              </a:lnTo>
              <a:lnTo>
                <a:pt x="27" y="41"/>
              </a:lnTo>
              <a:lnTo>
                <a:pt x="28" y="42"/>
              </a:lnTo>
              <a:lnTo>
                <a:pt x="29" y="43"/>
              </a:lnTo>
              <a:lnTo>
                <a:pt x="30" y="44"/>
              </a:lnTo>
              <a:lnTo>
                <a:pt x="29" y="44"/>
              </a:lnTo>
              <a:lnTo>
                <a:pt x="27" y="45"/>
              </a:lnTo>
              <a:lnTo>
                <a:pt x="26" y="46"/>
              </a:lnTo>
              <a:lnTo>
                <a:pt x="25" y="46"/>
              </a:lnTo>
              <a:lnTo>
                <a:pt x="24" y="47"/>
              </a:lnTo>
              <a:lnTo>
                <a:pt x="22" y="47"/>
              </a:lnTo>
              <a:lnTo>
                <a:pt x="21" y="48"/>
              </a:lnTo>
              <a:lnTo>
                <a:pt x="20" y="48"/>
              </a:lnTo>
              <a:lnTo>
                <a:pt x="19" y="48"/>
              </a:lnTo>
              <a:lnTo>
                <a:pt x="18" y="48"/>
              </a:lnTo>
              <a:lnTo>
                <a:pt x="17" y="48"/>
              </a:lnTo>
              <a:lnTo>
                <a:pt x="16" y="47"/>
              </a:lnTo>
              <a:lnTo>
                <a:pt x="14" y="47"/>
              </a:lnTo>
              <a:lnTo>
                <a:pt x="13" y="47"/>
              </a:lnTo>
              <a:lnTo>
                <a:pt x="12" y="46"/>
              </a:lnTo>
              <a:lnTo>
                <a:pt x="9" y="45"/>
              </a:lnTo>
              <a:lnTo>
                <a:pt x="8" y="45"/>
              </a:lnTo>
              <a:lnTo>
                <a:pt x="7" y="45"/>
              </a:lnTo>
              <a:lnTo>
                <a:pt x="6" y="44"/>
              </a:lnTo>
              <a:lnTo>
                <a:pt x="5" y="44"/>
              </a:lnTo>
              <a:lnTo>
                <a:pt x="4" y="44"/>
              </a:lnTo>
              <a:lnTo>
                <a:pt x="3" y="44"/>
              </a:lnTo>
              <a:lnTo>
                <a:pt x="2" y="45"/>
              </a:lnTo>
              <a:lnTo>
                <a:pt x="0" y="44"/>
              </a:lnTo>
              <a:lnTo>
                <a:pt x="0" y="43"/>
              </a:lnTo>
              <a:lnTo>
                <a:pt x="2" y="42"/>
              </a:lnTo>
              <a:lnTo>
                <a:pt x="2" y="41"/>
              </a:lnTo>
              <a:lnTo>
                <a:pt x="3" y="40"/>
              </a:lnTo>
              <a:lnTo>
                <a:pt x="2" y="39"/>
              </a:lnTo>
              <a:lnTo>
                <a:pt x="1" y="38"/>
              </a:lnTo>
              <a:lnTo>
                <a:pt x="1" y="37"/>
              </a:lnTo>
              <a:lnTo>
                <a:pt x="1" y="36"/>
              </a:lnTo>
              <a:lnTo>
                <a:pt x="0" y="34"/>
              </a:lnTo>
              <a:lnTo>
                <a:pt x="0" y="33"/>
              </a:lnTo>
              <a:lnTo>
                <a:pt x="0" y="31"/>
              </a:lnTo>
              <a:lnTo>
                <a:pt x="2" y="3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589280</xdr:colOff>
      <xdr:row>12</xdr:row>
      <xdr:rowOff>123825</xdr:rowOff>
    </xdr:from>
    <xdr:to>
      <xdr:col>13</xdr:col>
      <xdr:colOff>254000</xdr:colOff>
      <xdr:row>14</xdr:row>
      <xdr:rowOff>142875</xdr:rowOff>
    </xdr:to>
    <xdr:sp>
      <xdr:nvSpPr>
        <xdr:cNvPr id="2185528" name="Freeform 294"/>
        <xdr:cNvSpPr/>
      </xdr:nvSpPr>
      <xdr:spPr>
        <a:xfrm>
          <a:off x="8625840" y="2066290"/>
          <a:ext cx="314960" cy="323850"/>
        </a:xfrm>
        <a:custGeom>
          <a:avLst/>
          <a:gdLst>
            <a:gd name="txL" fmla="*/ 0 w 31"/>
            <a:gd name="txT" fmla="*/ 0 h 36"/>
            <a:gd name="txR" fmla="*/ 31 w 31"/>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1" h="36">
              <a:moveTo>
                <a:pt x="3" y="16"/>
              </a:moveTo>
              <a:lnTo>
                <a:pt x="3" y="16"/>
              </a:lnTo>
              <a:lnTo>
                <a:pt x="4" y="15"/>
              </a:lnTo>
              <a:lnTo>
                <a:pt x="4" y="13"/>
              </a:lnTo>
              <a:lnTo>
                <a:pt x="5" y="12"/>
              </a:lnTo>
              <a:lnTo>
                <a:pt x="6" y="12"/>
              </a:lnTo>
              <a:lnTo>
                <a:pt x="7" y="11"/>
              </a:lnTo>
              <a:lnTo>
                <a:pt x="8" y="11"/>
              </a:lnTo>
              <a:lnTo>
                <a:pt x="9" y="10"/>
              </a:lnTo>
              <a:lnTo>
                <a:pt x="10" y="10"/>
              </a:lnTo>
              <a:lnTo>
                <a:pt x="11" y="10"/>
              </a:lnTo>
              <a:lnTo>
                <a:pt x="12" y="9"/>
              </a:lnTo>
              <a:lnTo>
                <a:pt x="13" y="9"/>
              </a:lnTo>
              <a:lnTo>
                <a:pt x="14" y="9"/>
              </a:lnTo>
              <a:lnTo>
                <a:pt x="15" y="8"/>
              </a:lnTo>
              <a:lnTo>
                <a:pt x="15" y="7"/>
              </a:lnTo>
              <a:lnTo>
                <a:pt x="15" y="6"/>
              </a:lnTo>
              <a:lnTo>
                <a:pt x="15" y="5"/>
              </a:lnTo>
              <a:lnTo>
                <a:pt x="16" y="5"/>
              </a:lnTo>
              <a:lnTo>
                <a:pt x="17" y="4"/>
              </a:lnTo>
              <a:lnTo>
                <a:pt x="18" y="4"/>
              </a:lnTo>
              <a:lnTo>
                <a:pt x="18" y="3"/>
              </a:lnTo>
              <a:lnTo>
                <a:pt x="18" y="1"/>
              </a:lnTo>
              <a:lnTo>
                <a:pt x="17" y="0"/>
              </a:lnTo>
              <a:lnTo>
                <a:pt x="19" y="0"/>
              </a:lnTo>
              <a:lnTo>
                <a:pt x="20" y="1"/>
              </a:lnTo>
              <a:lnTo>
                <a:pt x="21" y="2"/>
              </a:lnTo>
              <a:lnTo>
                <a:pt x="22" y="2"/>
              </a:lnTo>
              <a:lnTo>
                <a:pt x="23" y="3"/>
              </a:lnTo>
              <a:lnTo>
                <a:pt x="24" y="3"/>
              </a:lnTo>
              <a:lnTo>
                <a:pt x="25" y="4"/>
              </a:lnTo>
              <a:lnTo>
                <a:pt x="26" y="4"/>
              </a:lnTo>
              <a:lnTo>
                <a:pt x="27" y="5"/>
              </a:lnTo>
              <a:lnTo>
                <a:pt x="28" y="5"/>
              </a:lnTo>
              <a:lnTo>
                <a:pt x="29" y="5"/>
              </a:lnTo>
              <a:lnTo>
                <a:pt x="30" y="6"/>
              </a:lnTo>
              <a:lnTo>
                <a:pt x="31" y="6"/>
              </a:lnTo>
              <a:lnTo>
                <a:pt x="31" y="7"/>
              </a:lnTo>
              <a:lnTo>
                <a:pt x="31" y="8"/>
              </a:lnTo>
              <a:lnTo>
                <a:pt x="31" y="10"/>
              </a:lnTo>
              <a:lnTo>
                <a:pt x="31" y="11"/>
              </a:lnTo>
              <a:lnTo>
                <a:pt x="31" y="13"/>
              </a:lnTo>
              <a:lnTo>
                <a:pt x="30" y="14"/>
              </a:lnTo>
              <a:lnTo>
                <a:pt x="30" y="15"/>
              </a:lnTo>
              <a:lnTo>
                <a:pt x="30" y="16"/>
              </a:lnTo>
              <a:lnTo>
                <a:pt x="30" y="17"/>
              </a:lnTo>
              <a:lnTo>
                <a:pt x="29" y="18"/>
              </a:lnTo>
              <a:lnTo>
                <a:pt x="29" y="19"/>
              </a:lnTo>
              <a:lnTo>
                <a:pt x="28" y="20"/>
              </a:lnTo>
              <a:lnTo>
                <a:pt x="28" y="22"/>
              </a:lnTo>
              <a:lnTo>
                <a:pt x="28" y="23"/>
              </a:lnTo>
              <a:lnTo>
                <a:pt x="28" y="24"/>
              </a:lnTo>
              <a:lnTo>
                <a:pt x="27" y="25"/>
              </a:lnTo>
              <a:lnTo>
                <a:pt x="26" y="26"/>
              </a:lnTo>
              <a:lnTo>
                <a:pt x="25" y="27"/>
              </a:lnTo>
              <a:lnTo>
                <a:pt x="24" y="28"/>
              </a:lnTo>
              <a:lnTo>
                <a:pt x="23" y="28"/>
              </a:lnTo>
              <a:lnTo>
                <a:pt x="23" y="29"/>
              </a:lnTo>
              <a:lnTo>
                <a:pt x="22" y="30"/>
              </a:lnTo>
              <a:lnTo>
                <a:pt x="21" y="30"/>
              </a:lnTo>
              <a:lnTo>
                <a:pt x="19" y="30"/>
              </a:lnTo>
              <a:lnTo>
                <a:pt x="18" y="30"/>
              </a:lnTo>
              <a:lnTo>
                <a:pt x="17" y="30"/>
              </a:lnTo>
              <a:lnTo>
                <a:pt x="15" y="30"/>
              </a:lnTo>
              <a:lnTo>
                <a:pt x="14" y="30"/>
              </a:lnTo>
              <a:lnTo>
                <a:pt x="13" y="31"/>
              </a:lnTo>
              <a:lnTo>
                <a:pt x="12" y="31"/>
              </a:lnTo>
              <a:lnTo>
                <a:pt x="11" y="32"/>
              </a:lnTo>
              <a:lnTo>
                <a:pt x="10" y="33"/>
              </a:lnTo>
              <a:lnTo>
                <a:pt x="9" y="34"/>
              </a:lnTo>
              <a:lnTo>
                <a:pt x="9" y="35"/>
              </a:lnTo>
              <a:lnTo>
                <a:pt x="8" y="36"/>
              </a:lnTo>
              <a:lnTo>
                <a:pt x="7" y="35"/>
              </a:lnTo>
              <a:lnTo>
                <a:pt x="6" y="34"/>
              </a:lnTo>
              <a:lnTo>
                <a:pt x="5" y="33"/>
              </a:lnTo>
              <a:lnTo>
                <a:pt x="5" y="32"/>
              </a:lnTo>
              <a:lnTo>
                <a:pt x="5" y="31"/>
              </a:lnTo>
              <a:lnTo>
                <a:pt x="4" y="30"/>
              </a:lnTo>
              <a:lnTo>
                <a:pt x="3" y="30"/>
              </a:lnTo>
              <a:lnTo>
                <a:pt x="2" y="29"/>
              </a:lnTo>
              <a:lnTo>
                <a:pt x="2" y="28"/>
              </a:lnTo>
              <a:lnTo>
                <a:pt x="2" y="27"/>
              </a:lnTo>
              <a:lnTo>
                <a:pt x="2" y="25"/>
              </a:lnTo>
              <a:lnTo>
                <a:pt x="2" y="24"/>
              </a:lnTo>
              <a:lnTo>
                <a:pt x="1" y="23"/>
              </a:lnTo>
              <a:lnTo>
                <a:pt x="0" y="22"/>
              </a:lnTo>
              <a:lnTo>
                <a:pt x="0" y="21"/>
              </a:lnTo>
              <a:lnTo>
                <a:pt x="0" y="20"/>
              </a:lnTo>
              <a:lnTo>
                <a:pt x="1" y="19"/>
              </a:lnTo>
              <a:lnTo>
                <a:pt x="1" y="18"/>
              </a:lnTo>
              <a:lnTo>
                <a:pt x="2" y="17"/>
              </a:lnTo>
              <a:lnTo>
                <a:pt x="2" y="16"/>
              </a:lnTo>
              <a:lnTo>
                <a:pt x="3"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203200</xdr:colOff>
      <xdr:row>10</xdr:row>
      <xdr:rowOff>38100</xdr:rowOff>
    </xdr:from>
    <xdr:to>
      <xdr:col>12</xdr:col>
      <xdr:colOff>497840</xdr:colOff>
      <xdr:row>12</xdr:row>
      <xdr:rowOff>38100</xdr:rowOff>
    </xdr:to>
    <xdr:sp>
      <xdr:nvSpPr>
        <xdr:cNvPr id="2185529" name="Freeform 295"/>
        <xdr:cNvSpPr/>
      </xdr:nvSpPr>
      <xdr:spPr>
        <a:xfrm>
          <a:off x="8239760" y="1675765"/>
          <a:ext cx="294640" cy="304800"/>
        </a:xfrm>
        <a:custGeom>
          <a:avLst/>
          <a:gdLst>
            <a:gd name="txL" fmla="*/ 0 w 29"/>
            <a:gd name="txT" fmla="*/ 0 h 35"/>
            <a:gd name="txR" fmla="*/ 29 w 29"/>
            <a:gd name="txB" fmla="*/ 35 h 35"/>
          </a:gdLst>
          <a:ahLst/>
          <a:cxnLst>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9" h="35">
              <a:moveTo>
                <a:pt x="1" y="4"/>
              </a:moveTo>
              <a:lnTo>
                <a:pt x="1" y="3"/>
              </a:lnTo>
              <a:lnTo>
                <a:pt x="1" y="2"/>
              </a:lnTo>
              <a:lnTo>
                <a:pt x="1" y="0"/>
              </a:lnTo>
              <a:lnTo>
                <a:pt x="2" y="0"/>
              </a:lnTo>
              <a:lnTo>
                <a:pt x="3" y="0"/>
              </a:lnTo>
              <a:lnTo>
                <a:pt x="5" y="0"/>
              </a:lnTo>
              <a:lnTo>
                <a:pt x="6" y="0"/>
              </a:lnTo>
              <a:lnTo>
                <a:pt x="7" y="0"/>
              </a:lnTo>
              <a:lnTo>
                <a:pt x="6" y="1"/>
              </a:lnTo>
              <a:lnTo>
                <a:pt x="7" y="2"/>
              </a:lnTo>
              <a:lnTo>
                <a:pt x="7" y="3"/>
              </a:lnTo>
              <a:lnTo>
                <a:pt x="8" y="2"/>
              </a:lnTo>
              <a:lnTo>
                <a:pt x="8" y="1"/>
              </a:lnTo>
              <a:lnTo>
                <a:pt x="10" y="1"/>
              </a:lnTo>
              <a:lnTo>
                <a:pt x="11" y="1"/>
              </a:lnTo>
              <a:lnTo>
                <a:pt x="12" y="1"/>
              </a:lnTo>
              <a:lnTo>
                <a:pt x="13" y="1"/>
              </a:lnTo>
              <a:lnTo>
                <a:pt x="14" y="1"/>
              </a:lnTo>
              <a:lnTo>
                <a:pt x="15" y="0"/>
              </a:lnTo>
              <a:lnTo>
                <a:pt x="16" y="0"/>
              </a:lnTo>
              <a:lnTo>
                <a:pt x="16" y="1"/>
              </a:lnTo>
              <a:lnTo>
                <a:pt x="16" y="2"/>
              </a:lnTo>
              <a:lnTo>
                <a:pt x="16" y="3"/>
              </a:lnTo>
              <a:lnTo>
                <a:pt x="17" y="3"/>
              </a:lnTo>
              <a:lnTo>
                <a:pt x="18" y="2"/>
              </a:lnTo>
              <a:lnTo>
                <a:pt x="19" y="2"/>
              </a:lnTo>
              <a:lnTo>
                <a:pt x="20" y="2"/>
              </a:lnTo>
              <a:lnTo>
                <a:pt x="21" y="2"/>
              </a:lnTo>
              <a:lnTo>
                <a:pt x="23" y="1"/>
              </a:lnTo>
              <a:lnTo>
                <a:pt x="24" y="1"/>
              </a:lnTo>
              <a:lnTo>
                <a:pt x="25" y="1"/>
              </a:lnTo>
              <a:lnTo>
                <a:pt x="25" y="2"/>
              </a:lnTo>
              <a:lnTo>
                <a:pt x="26" y="3"/>
              </a:lnTo>
              <a:lnTo>
                <a:pt x="27" y="4"/>
              </a:lnTo>
              <a:lnTo>
                <a:pt x="28" y="5"/>
              </a:lnTo>
              <a:lnTo>
                <a:pt x="29" y="6"/>
              </a:lnTo>
              <a:lnTo>
                <a:pt x="28" y="7"/>
              </a:lnTo>
              <a:lnTo>
                <a:pt x="28" y="8"/>
              </a:lnTo>
              <a:lnTo>
                <a:pt x="27" y="9"/>
              </a:lnTo>
              <a:lnTo>
                <a:pt x="26" y="10"/>
              </a:lnTo>
              <a:lnTo>
                <a:pt x="25" y="11"/>
              </a:lnTo>
              <a:lnTo>
                <a:pt x="24" y="11"/>
              </a:lnTo>
              <a:lnTo>
                <a:pt x="23" y="11"/>
              </a:lnTo>
              <a:lnTo>
                <a:pt x="22" y="12"/>
              </a:lnTo>
              <a:lnTo>
                <a:pt x="21" y="12"/>
              </a:lnTo>
              <a:lnTo>
                <a:pt x="20" y="12"/>
              </a:lnTo>
              <a:lnTo>
                <a:pt x="19" y="13"/>
              </a:lnTo>
              <a:lnTo>
                <a:pt x="19" y="14"/>
              </a:lnTo>
              <a:lnTo>
                <a:pt x="19" y="15"/>
              </a:lnTo>
              <a:lnTo>
                <a:pt x="20" y="16"/>
              </a:lnTo>
              <a:lnTo>
                <a:pt x="20" y="17"/>
              </a:lnTo>
              <a:lnTo>
                <a:pt x="20" y="18"/>
              </a:lnTo>
              <a:lnTo>
                <a:pt x="20" y="19"/>
              </a:lnTo>
              <a:lnTo>
                <a:pt x="21" y="20"/>
              </a:lnTo>
              <a:lnTo>
                <a:pt x="22" y="20"/>
              </a:lnTo>
              <a:lnTo>
                <a:pt x="23" y="21"/>
              </a:lnTo>
              <a:lnTo>
                <a:pt x="24" y="21"/>
              </a:lnTo>
              <a:lnTo>
                <a:pt x="25" y="22"/>
              </a:lnTo>
              <a:lnTo>
                <a:pt x="25" y="23"/>
              </a:lnTo>
              <a:lnTo>
                <a:pt x="25" y="24"/>
              </a:lnTo>
              <a:lnTo>
                <a:pt x="26" y="25"/>
              </a:lnTo>
              <a:lnTo>
                <a:pt x="25" y="26"/>
              </a:lnTo>
              <a:lnTo>
                <a:pt x="24" y="27"/>
              </a:lnTo>
              <a:lnTo>
                <a:pt x="23" y="28"/>
              </a:lnTo>
              <a:lnTo>
                <a:pt x="22" y="29"/>
              </a:lnTo>
              <a:lnTo>
                <a:pt x="22" y="30"/>
              </a:lnTo>
              <a:lnTo>
                <a:pt x="21" y="31"/>
              </a:lnTo>
              <a:lnTo>
                <a:pt x="20" y="32"/>
              </a:lnTo>
              <a:lnTo>
                <a:pt x="19" y="32"/>
              </a:lnTo>
              <a:lnTo>
                <a:pt x="18" y="33"/>
              </a:lnTo>
              <a:lnTo>
                <a:pt x="17" y="34"/>
              </a:lnTo>
              <a:lnTo>
                <a:pt x="16" y="35"/>
              </a:lnTo>
              <a:lnTo>
                <a:pt x="14" y="35"/>
              </a:lnTo>
              <a:lnTo>
                <a:pt x="13" y="35"/>
              </a:lnTo>
              <a:lnTo>
                <a:pt x="12" y="35"/>
              </a:lnTo>
              <a:lnTo>
                <a:pt x="11" y="35"/>
              </a:lnTo>
              <a:lnTo>
                <a:pt x="9" y="35"/>
              </a:lnTo>
              <a:lnTo>
                <a:pt x="6" y="35"/>
              </a:lnTo>
              <a:lnTo>
                <a:pt x="5" y="35"/>
              </a:lnTo>
              <a:lnTo>
                <a:pt x="2" y="35"/>
              </a:lnTo>
              <a:lnTo>
                <a:pt x="3" y="33"/>
              </a:lnTo>
              <a:lnTo>
                <a:pt x="3" y="32"/>
              </a:lnTo>
              <a:lnTo>
                <a:pt x="4" y="30"/>
              </a:lnTo>
              <a:lnTo>
                <a:pt x="4" y="29"/>
              </a:lnTo>
              <a:lnTo>
                <a:pt x="4" y="27"/>
              </a:lnTo>
              <a:lnTo>
                <a:pt x="4" y="26"/>
              </a:lnTo>
              <a:lnTo>
                <a:pt x="4" y="24"/>
              </a:lnTo>
              <a:lnTo>
                <a:pt x="4" y="23"/>
              </a:lnTo>
              <a:lnTo>
                <a:pt x="4" y="21"/>
              </a:lnTo>
              <a:lnTo>
                <a:pt x="4" y="20"/>
              </a:lnTo>
              <a:lnTo>
                <a:pt x="4" y="19"/>
              </a:lnTo>
              <a:lnTo>
                <a:pt x="3" y="17"/>
              </a:lnTo>
              <a:lnTo>
                <a:pt x="3" y="16"/>
              </a:lnTo>
              <a:lnTo>
                <a:pt x="3" y="15"/>
              </a:lnTo>
              <a:lnTo>
                <a:pt x="4" y="13"/>
              </a:lnTo>
              <a:lnTo>
                <a:pt x="4" y="12"/>
              </a:lnTo>
              <a:lnTo>
                <a:pt x="4" y="10"/>
              </a:lnTo>
              <a:lnTo>
                <a:pt x="3" y="9"/>
              </a:lnTo>
              <a:lnTo>
                <a:pt x="2" y="8"/>
              </a:lnTo>
              <a:lnTo>
                <a:pt x="1" y="9"/>
              </a:lnTo>
              <a:lnTo>
                <a:pt x="0" y="8"/>
              </a:lnTo>
              <a:lnTo>
                <a:pt x="0" y="6"/>
              </a:lnTo>
              <a:lnTo>
                <a:pt x="0" y="5"/>
              </a:lnTo>
              <a:lnTo>
                <a:pt x="1"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396240</xdr:colOff>
      <xdr:row>9</xdr:row>
      <xdr:rowOff>161925</xdr:rowOff>
    </xdr:from>
    <xdr:to>
      <xdr:col>13</xdr:col>
      <xdr:colOff>243840</xdr:colOff>
      <xdr:row>12</xdr:row>
      <xdr:rowOff>9525</xdr:rowOff>
    </xdr:to>
    <xdr:sp>
      <xdr:nvSpPr>
        <xdr:cNvPr id="2185530" name="Freeform 296"/>
        <xdr:cNvSpPr/>
      </xdr:nvSpPr>
      <xdr:spPr>
        <a:xfrm>
          <a:off x="8432800" y="1637665"/>
          <a:ext cx="497840" cy="314325"/>
        </a:xfrm>
        <a:custGeom>
          <a:avLst/>
          <a:gdLst>
            <a:gd name="txL" fmla="*/ 0 w 49"/>
            <a:gd name="txT" fmla="*/ 0 h 36"/>
            <a:gd name="txR" fmla="*/ 49 w 49"/>
            <a:gd name="txB" fmla="*/ 36 h 36"/>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9" h="36">
              <a:moveTo>
                <a:pt x="10" y="9"/>
              </a:moveTo>
              <a:lnTo>
                <a:pt x="11" y="8"/>
              </a:lnTo>
              <a:lnTo>
                <a:pt x="11" y="7"/>
              </a:lnTo>
              <a:lnTo>
                <a:pt x="12" y="6"/>
              </a:lnTo>
              <a:lnTo>
                <a:pt x="13" y="5"/>
              </a:lnTo>
              <a:lnTo>
                <a:pt x="14" y="4"/>
              </a:lnTo>
              <a:lnTo>
                <a:pt x="14" y="3"/>
              </a:lnTo>
              <a:lnTo>
                <a:pt x="14" y="2"/>
              </a:lnTo>
              <a:lnTo>
                <a:pt x="15" y="1"/>
              </a:lnTo>
              <a:lnTo>
                <a:pt x="15" y="0"/>
              </a:lnTo>
              <a:lnTo>
                <a:pt x="16" y="0"/>
              </a:lnTo>
              <a:lnTo>
                <a:pt x="17" y="0"/>
              </a:lnTo>
              <a:lnTo>
                <a:pt x="18" y="1"/>
              </a:lnTo>
              <a:lnTo>
                <a:pt x="19" y="1"/>
              </a:lnTo>
              <a:lnTo>
                <a:pt x="20" y="1"/>
              </a:lnTo>
              <a:lnTo>
                <a:pt x="21" y="1"/>
              </a:lnTo>
              <a:lnTo>
                <a:pt x="23" y="1"/>
              </a:lnTo>
              <a:lnTo>
                <a:pt x="24" y="1"/>
              </a:lnTo>
              <a:lnTo>
                <a:pt x="25" y="1"/>
              </a:lnTo>
              <a:lnTo>
                <a:pt x="26" y="1"/>
              </a:lnTo>
              <a:lnTo>
                <a:pt x="28" y="0"/>
              </a:lnTo>
              <a:lnTo>
                <a:pt x="28" y="2"/>
              </a:lnTo>
              <a:lnTo>
                <a:pt x="28" y="3"/>
              </a:lnTo>
              <a:lnTo>
                <a:pt x="29" y="5"/>
              </a:lnTo>
              <a:lnTo>
                <a:pt x="29" y="6"/>
              </a:lnTo>
              <a:lnTo>
                <a:pt x="29" y="7"/>
              </a:lnTo>
              <a:lnTo>
                <a:pt x="30" y="8"/>
              </a:lnTo>
              <a:lnTo>
                <a:pt x="31" y="9"/>
              </a:lnTo>
              <a:lnTo>
                <a:pt x="30" y="10"/>
              </a:lnTo>
              <a:lnTo>
                <a:pt x="30" y="11"/>
              </a:lnTo>
              <a:lnTo>
                <a:pt x="28" y="12"/>
              </a:lnTo>
              <a:lnTo>
                <a:pt x="28" y="13"/>
              </a:lnTo>
              <a:lnTo>
                <a:pt x="30" y="14"/>
              </a:lnTo>
              <a:lnTo>
                <a:pt x="31" y="13"/>
              </a:lnTo>
              <a:lnTo>
                <a:pt x="32" y="13"/>
              </a:lnTo>
              <a:lnTo>
                <a:pt x="33" y="13"/>
              </a:lnTo>
              <a:lnTo>
                <a:pt x="34" y="13"/>
              </a:lnTo>
              <a:lnTo>
                <a:pt x="35" y="14"/>
              </a:lnTo>
              <a:lnTo>
                <a:pt x="36" y="14"/>
              </a:lnTo>
              <a:lnTo>
                <a:pt x="37" y="14"/>
              </a:lnTo>
              <a:lnTo>
                <a:pt x="40" y="15"/>
              </a:lnTo>
              <a:lnTo>
                <a:pt x="41" y="16"/>
              </a:lnTo>
              <a:lnTo>
                <a:pt x="42" y="16"/>
              </a:lnTo>
              <a:lnTo>
                <a:pt x="44" y="16"/>
              </a:lnTo>
              <a:lnTo>
                <a:pt x="45" y="17"/>
              </a:lnTo>
              <a:lnTo>
                <a:pt x="46" y="17"/>
              </a:lnTo>
              <a:lnTo>
                <a:pt x="47" y="17"/>
              </a:lnTo>
              <a:lnTo>
                <a:pt x="48" y="17"/>
              </a:lnTo>
              <a:lnTo>
                <a:pt x="49" y="17"/>
              </a:lnTo>
              <a:lnTo>
                <a:pt x="48" y="18"/>
              </a:lnTo>
              <a:lnTo>
                <a:pt x="47" y="19"/>
              </a:lnTo>
              <a:lnTo>
                <a:pt x="46" y="20"/>
              </a:lnTo>
              <a:lnTo>
                <a:pt x="45" y="21"/>
              </a:lnTo>
              <a:lnTo>
                <a:pt x="44" y="22"/>
              </a:lnTo>
              <a:lnTo>
                <a:pt x="44" y="23"/>
              </a:lnTo>
              <a:lnTo>
                <a:pt x="43" y="24"/>
              </a:lnTo>
              <a:lnTo>
                <a:pt x="42" y="25"/>
              </a:lnTo>
              <a:lnTo>
                <a:pt x="41" y="25"/>
              </a:lnTo>
              <a:lnTo>
                <a:pt x="40" y="26"/>
              </a:lnTo>
              <a:lnTo>
                <a:pt x="39" y="26"/>
              </a:lnTo>
              <a:lnTo>
                <a:pt x="38" y="27"/>
              </a:lnTo>
              <a:lnTo>
                <a:pt x="36" y="27"/>
              </a:lnTo>
              <a:lnTo>
                <a:pt x="35" y="28"/>
              </a:lnTo>
              <a:lnTo>
                <a:pt x="34" y="28"/>
              </a:lnTo>
              <a:lnTo>
                <a:pt x="33" y="28"/>
              </a:lnTo>
              <a:lnTo>
                <a:pt x="32" y="29"/>
              </a:lnTo>
              <a:lnTo>
                <a:pt x="31" y="29"/>
              </a:lnTo>
              <a:lnTo>
                <a:pt x="30" y="30"/>
              </a:lnTo>
              <a:lnTo>
                <a:pt x="29" y="31"/>
              </a:lnTo>
              <a:lnTo>
                <a:pt x="27" y="32"/>
              </a:lnTo>
              <a:lnTo>
                <a:pt x="26" y="32"/>
              </a:lnTo>
              <a:lnTo>
                <a:pt x="26" y="31"/>
              </a:lnTo>
              <a:lnTo>
                <a:pt x="26" y="30"/>
              </a:lnTo>
              <a:lnTo>
                <a:pt x="27" y="29"/>
              </a:lnTo>
              <a:lnTo>
                <a:pt x="26" y="28"/>
              </a:lnTo>
              <a:lnTo>
                <a:pt x="25" y="27"/>
              </a:lnTo>
              <a:lnTo>
                <a:pt x="24" y="27"/>
              </a:lnTo>
              <a:lnTo>
                <a:pt x="23" y="28"/>
              </a:lnTo>
              <a:lnTo>
                <a:pt x="23" y="29"/>
              </a:lnTo>
              <a:lnTo>
                <a:pt x="22" y="29"/>
              </a:lnTo>
              <a:lnTo>
                <a:pt x="21" y="29"/>
              </a:lnTo>
              <a:lnTo>
                <a:pt x="20" y="29"/>
              </a:lnTo>
              <a:lnTo>
                <a:pt x="19" y="30"/>
              </a:lnTo>
              <a:lnTo>
                <a:pt x="18" y="31"/>
              </a:lnTo>
              <a:lnTo>
                <a:pt x="18" y="32"/>
              </a:lnTo>
              <a:lnTo>
                <a:pt x="17" y="32"/>
              </a:lnTo>
              <a:lnTo>
                <a:pt x="17" y="34"/>
              </a:lnTo>
              <a:lnTo>
                <a:pt x="16" y="34"/>
              </a:lnTo>
              <a:lnTo>
                <a:pt x="15" y="35"/>
              </a:lnTo>
              <a:lnTo>
                <a:pt x="14" y="36"/>
              </a:lnTo>
              <a:lnTo>
                <a:pt x="14" y="35"/>
              </a:lnTo>
              <a:lnTo>
                <a:pt x="13" y="34"/>
              </a:lnTo>
              <a:lnTo>
                <a:pt x="12" y="34"/>
              </a:lnTo>
              <a:lnTo>
                <a:pt x="10" y="34"/>
              </a:lnTo>
              <a:lnTo>
                <a:pt x="10" y="33"/>
              </a:lnTo>
              <a:lnTo>
                <a:pt x="9" y="32"/>
              </a:lnTo>
              <a:lnTo>
                <a:pt x="8" y="31"/>
              </a:lnTo>
              <a:lnTo>
                <a:pt x="8" y="30"/>
              </a:lnTo>
              <a:lnTo>
                <a:pt x="7" y="29"/>
              </a:lnTo>
              <a:lnTo>
                <a:pt x="6" y="28"/>
              </a:lnTo>
              <a:lnTo>
                <a:pt x="6" y="27"/>
              </a:lnTo>
              <a:lnTo>
                <a:pt x="6" y="26"/>
              </a:lnTo>
              <a:lnTo>
                <a:pt x="5" y="25"/>
              </a:lnTo>
              <a:lnTo>
                <a:pt x="4" y="25"/>
              </a:lnTo>
              <a:lnTo>
                <a:pt x="3" y="24"/>
              </a:lnTo>
              <a:lnTo>
                <a:pt x="2" y="24"/>
              </a:lnTo>
              <a:lnTo>
                <a:pt x="1" y="23"/>
              </a:lnTo>
              <a:lnTo>
                <a:pt x="1" y="22"/>
              </a:lnTo>
              <a:lnTo>
                <a:pt x="1" y="21"/>
              </a:lnTo>
              <a:lnTo>
                <a:pt x="1" y="20"/>
              </a:lnTo>
              <a:lnTo>
                <a:pt x="0" y="19"/>
              </a:lnTo>
              <a:lnTo>
                <a:pt x="0" y="18"/>
              </a:lnTo>
              <a:lnTo>
                <a:pt x="0" y="17"/>
              </a:lnTo>
              <a:lnTo>
                <a:pt x="1" y="16"/>
              </a:lnTo>
              <a:lnTo>
                <a:pt x="2" y="16"/>
              </a:lnTo>
              <a:lnTo>
                <a:pt x="3" y="16"/>
              </a:lnTo>
              <a:lnTo>
                <a:pt x="4" y="15"/>
              </a:lnTo>
              <a:lnTo>
                <a:pt x="5" y="15"/>
              </a:lnTo>
              <a:lnTo>
                <a:pt x="6" y="15"/>
              </a:lnTo>
              <a:lnTo>
                <a:pt x="7" y="14"/>
              </a:lnTo>
              <a:lnTo>
                <a:pt x="8" y="13"/>
              </a:lnTo>
              <a:lnTo>
                <a:pt x="9" y="12"/>
              </a:lnTo>
              <a:lnTo>
                <a:pt x="9" y="11"/>
              </a:lnTo>
              <a:lnTo>
                <a:pt x="10" y="10"/>
              </a:lnTo>
              <a:lnTo>
                <a:pt x="10" y="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518160</xdr:colOff>
      <xdr:row>16</xdr:row>
      <xdr:rowOff>38100</xdr:rowOff>
    </xdr:from>
    <xdr:to>
      <xdr:col>13</xdr:col>
      <xdr:colOff>619760</xdr:colOff>
      <xdr:row>21</xdr:row>
      <xdr:rowOff>114300</xdr:rowOff>
    </xdr:to>
    <xdr:sp>
      <xdr:nvSpPr>
        <xdr:cNvPr id="2185531" name="Freeform 297"/>
        <xdr:cNvSpPr>
          <a:spLocks noEditPoints="1"/>
        </xdr:cNvSpPr>
      </xdr:nvSpPr>
      <xdr:spPr>
        <a:xfrm>
          <a:off x="8554720" y="2590165"/>
          <a:ext cx="751840" cy="838200"/>
        </a:xfrm>
        <a:custGeom>
          <a:avLst/>
          <a:gdLst>
            <a:gd name="txL" fmla="*/ 0 w 74"/>
            <a:gd name="txT" fmla="*/ 0 h 91"/>
            <a:gd name="txR" fmla="*/ 74 w 74"/>
            <a:gd name="txB" fmla="*/ 91 h 9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4" h="91">
              <a:moveTo>
                <a:pt x="3" y="59"/>
              </a:moveTo>
              <a:lnTo>
                <a:pt x="5" y="58"/>
              </a:lnTo>
              <a:lnTo>
                <a:pt x="5" y="57"/>
              </a:lnTo>
              <a:lnTo>
                <a:pt x="6" y="56"/>
              </a:lnTo>
              <a:lnTo>
                <a:pt x="6" y="55"/>
              </a:lnTo>
              <a:lnTo>
                <a:pt x="5" y="53"/>
              </a:lnTo>
              <a:lnTo>
                <a:pt x="4" y="52"/>
              </a:lnTo>
              <a:lnTo>
                <a:pt x="3" y="52"/>
              </a:lnTo>
              <a:lnTo>
                <a:pt x="3" y="51"/>
              </a:lnTo>
              <a:lnTo>
                <a:pt x="2" y="51"/>
              </a:lnTo>
              <a:lnTo>
                <a:pt x="2" y="50"/>
              </a:lnTo>
              <a:lnTo>
                <a:pt x="3" y="49"/>
              </a:lnTo>
              <a:lnTo>
                <a:pt x="3" y="48"/>
              </a:lnTo>
              <a:lnTo>
                <a:pt x="3" y="47"/>
              </a:lnTo>
              <a:lnTo>
                <a:pt x="3" y="46"/>
              </a:lnTo>
              <a:lnTo>
                <a:pt x="3" y="45"/>
              </a:lnTo>
              <a:lnTo>
                <a:pt x="4" y="44"/>
              </a:lnTo>
              <a:lnTo>
                <a:pt x="4" y="43"/>
              </a:lnTo>
              <a:lnTo>
                <a:pt x="5" y="42"/>
              </a:lnTo>
              <a:lnTo>
                <a:pt x="5" y="41"/>
              </a:lnTo>
              <a:lnTo>
                <a:pt x="6" y="41"/>
              </a:lnTo>
              <a:lnTo>
                <a:pt x="7" y="40"/>
              </a:lnTo>
              <a:lnTo>
                <a:pt x="8" y="39"/>
              </a:lnTo>
              <a:lnTo>
                <a:pt x="9" y="39"/>
              </a:lnTo>
              <a:lnTo>
                <a:pt x="9" y="38"/>
              </a:lnTo>
              <a:lnTo>
                <a:pt x="10" y="38"/>
              </a:lnTo>
              <a:lnTo>
                <a:pt x="10" y="37"/>
              </a:lnTo>
              <a:lnTo>
                <a:pt x="11" y="37"/>
              </a:lnTo>
              <a:lnTo>
                <a:pt x="11" y="36"/>
              </a:lnTo>
              <a:lnTo>
                <a:pt x="12" y="36"/>
              </a:lnTo>
              <a:lnTo>
                <a:pt x="13" y="36"/>
              </a:lnTo>
              <a:lnTo>
                <a:pt x="13" y="35"/>
              </a:lnTo>
              <a:lnTo>
                <a:pt x="14" y="34"/>
              </a:lnTo>
              <a:lnTo>
                <a:pt x="15" y="34"/>
              </a:lnTo>
              <a:lnTo>
                <a:pt x="15" y="33"/>
              </a:lnTo>
              <a:lnTo>
                <a:pt x="16" y="32"/>
              </a:lnTo>
              <a:lnTo>
                <a:pt x="16" y="31"/>
              </a:lnTo>
              <a:lnTo>
                <a:pt x="16" y="30"/>
              </a:lnTo>
              <a:lnTo>
                <a:pt x="17" y="30"/>
              </a:lnTo>
              <a:lnTo>
                <a:pt x="18" y="30"/>
              </a:lnTo>
              <a:lnTo>
                <a:pt x="19" y="29"/>
              </a:lnTo>
              <a:lnTo>
                <a:pt x="20" y="29"/>
              </a:lnTo>
              <a:lnTo>
                <a:pt x="21" y="29"/>
              </a:lnTo>
              <a:lnTo>
                <a:pt x="22" y="28"/>
              </a:lnTo>
              <a:lnTo>
                <a:pt x="22" y="27"/>
              </a:lnTo>
              <a:lnTo>
                <a:pt x="23" y="26"/>
              </a:lnTo>
              <a:lnTo>
                <a:pt x="24" y="26"/>
              </a:lnTo>
              <a:lnTo>
                <a:pt x="25" y="25"/>
              </a:lnTo>
              <a:lnTo>
                <a:pt x="26" y="24"/>
              </a:lnTo>
              <a:lnTo>
                <a:pt x="27" y="24"/>
              </a:lnTo>
              <a:lnTo>
                <a:pt x="27" y="23"/>
              </a:lnTo>
              <a:lnTo>
                <a:pt x="28" y="23"/>
              </a:lnTo>
              <a:lnTo>
                <a:pt x="29" y="22"/>
              </a:lnTo>
              <a:lnTo>
                <a:pt x="30" y="21"/>
              </a:lnTo>
              <a:lnTo>
                <a:pt x="31" y="20"/>
              </a:lnTo>
              <a:lnTo>
                <a:pt x="31" y="19"/>
              </a:lnTo>
              <a:lnTo>
                <a:pt x="32" y="18"/>
              </a:lnTo>
              <a:lnTo>
                <a:pt x="33" y="17"/>
              </a:lnTo>
              <a:lnTo>
                <a:pt x="34" y="17"/>
              </a:lnTo>
              <a:lnTo>
                <a:pt x="35" y="16"/>
              </a:lnTo>
              <a:lnTo>
                <a:pt x="35" y="15"/>
              </a:lnTo>
              <a:lnTo>
                <a:pt x="36" y="14"/>
              </a:lnTo>
              <a:lnTo>
                <a:pt x="37" y="14"/>
              </a:lnTo>
              <a:lnTo>
                <a:pt x="38" y="12"/>
              </a:lnTo>
              <a:lnTo>
                <a:pt x="39" y="11"/>
              </a:lnTo>
              <a:lnTo>
                <a:pt x="40" y="9"/>
              </a:lnTo>
              <a:lnTo>
                <a:pt x="41" y="8"/>
              </a:lnTo>
              <a:lnTo>
                <a:pt x="41" y="7"/>
              </a:lnTo>
              <a:lnTo>
                <a:pt x="42" y="6"/>
              </a:lnTo>
              <a:lnTo>
                <a:pt x="42" y="5"/>
              </a:lnTo>
              <a:lnTo>
                <a:pt x="42" y="4"/>
              </a:lnTo>
              <a:lnTo>
                <a:pt x="42" y="3"/>
              </a:lnTo>
              <a:lnTo>
                <a:pt x="43" y="1"/>
              </a:lnTo>
              <a:lnTo>
                <a:pt x="43" y="0"/>
              </a:lnTo>
              <a:lnTo>
                <a:pt x="44" y="1"/>
              </a:lnTo>
              <a:lnTo>
                <a:pt x="45" y="1"/>
              </a:lnTo>
              <a:lnTo>
                <a:pt x="47" y="1"/>
              </a:lnTo>
              <a:lnTo>
                <a:pt x="48" y="1"/>
              </a:lnTo>
              <a:lnTo>
                <a:pt x="50" y="2"/>
              </a:lnTo>
              <a:lnTo>
                <a:pt x="51" y="2"/>
              </a:lnTo>
              <a:lnTo>
                <a:pt x="52" y="2"/>
              </a:lnTo>
              <a:lnTo>
                <a:pt x="53" y="2"/>
              </a:lnTo>
              <a:lnTo>
                <a:pt x="54" y="2"/>
              </a:lnTo>
              <a:lnTo>
                <a:pt x="56" y="1"/>
              </a:lnTo>
              <a:lnTo>
                <a:pt x="57" y="2"/>
              </a:lnTo>
              <a:lnTo>
                <a:pt x="58" y="3"/>
              </a:lnTo>
              <a:lnTo>
                <a:pt x="58" y="4"/>
              </a:lnTo>
              <a:lnTo>
                <a:pt x="58" y="6"/>
              </a:lnTo>
              <a:lnTo>
                <a:pt x="57" y="7"/>
              </a:lnTo>
              <a:lnTo>
                <a:pt x="57" y="8"/>
              </a:lnTo>
              <a:lnTo>
                <a:pt x="58" y="8"/>
              </a:lnTo>
              <a:lnTo>
                <a:pt x="59" y="9"/>
              </a:lnTo>
              <a:lnTo>
                <a:pt x="60" y="9"/>
              </a:lnTo>
              <a:lnTo>
                <a:pt x="61" y="10"/>
              </a:lnTo>
              <a:lnTo>
                <a:pt x="61" y="11"/>
              </a:lnTo>
              <a:lnTo>
                <a:pt x="61" y="12"/>
              </a:lnTo>
              <a:lnTo>
                <a:pt x="60" y="13"/>
              </a:lnTo>
              <a:lnTo>
                <a:pt x="60" y="14"/>
              </a:lnTo>
              <a:lnTo>
                <a:pt x="60" y="15"/>
              </a:lnTo>
              <a:lnTo>
                <a:pt x="60" y="17"/>
              </a:lnTo>
              <a:lnTo>
                <a:pt x="60" y="19"/>
              </a:lnTo>
              <a:lnTo>
                <a:pt x="59" y="20"/>
              </a:lnTo>
              <a:lnTo>
                <a:pt x="59" y="21"/>
              </a:lnTo>
              <a:lnTo>
                <a:pt x="59" y="22"/>
              </a:lnTo>
              <a:lnTo>
                <a:pt x="60" y="22"/>
              </a:lnTo>
              <a:lnTo>
                <a:pt x="62" y="22"/>
              </a:lnTo>
              <a:lnTo>
                <a:pt x="63" y="22"/>
              </a:lnTo>
              <a:lnTo>
                <a:pt x="64" y="22"/>
              </a:lnTo>
              <a:lnTo>
                <a:pt x="65" y="22"/>
              </a:lnTo>
              <a:lnTo>
                <a:pt x="66" y="22"/>
              </a:lnTo>
              <a:lnTo>
                <a:pt x="68" y="22"/>
              </a:lnTo>
              <a:lnTo>
                <a:pt x="69" y="23"/>
              </a:lnTo>
              <a:lnTo>
                <a:pt x="70" y="23"/>
              </a:lnTo>
              <a:lnTo>
                <a:pt x="71" y="23"/>
              </a:lnTo>
              <a:lnTo>
                <a:pt x="71" y="24"/>
              </a:lnTo>
              <a:lnTo>
                <a:pt x="70" y="25"/>
              </a:lnTo>
              <a:lnTo>
                <a:pt x="69" y="26"/>
              </a:lnTo>
              <a:lnTo>
                <a:pt x="69" y="27"/>
              </a:lnTo>
              <a:lnTo>
                <a:pt x="69" y="28"/>
              </a:lnTo>
              <a:lnTo>
                <a:pt x="70" y="28"/>
              </a:lnTo>
              <a:lnTo>
                <a:pt x="71" y="28"/>
              </a:lnTo>
              <a:lnTo>
                <a:pt x="72" y="29"/>
              </a:lnTo>
              <a:lnTo>
                <a:pt x="73" y="30"/>
              </a:lnTo>
              <a:lnTo>
                <a:pt x="73" y="31"/>
              </a:lnTo>
              <a:lnTo>
                <a:pt x="74" y="32"/>
              </a:lnTo>
              <a:lnTo>
                <a:pt x="73" y="33"/>
              </a:lnTo>
              <a:lnTo>
                <a:pt x="70" y="32"/>
              </a:lnTo>
              <a:lnTo>
                <a:pt x="68" y="31"/>
              </a:lnTo>
              <a:lnTo>
                <a:pt x="66" y="31"/>
              </a:lnTo>
              <a:lnTo>
                <a:pt x="67" y="34"/>
              </a:lnTo>
              <a:lnTo>
                <a:pt x="68" y="37"/>
              </a:lnTo>
              <a:lnTo>
                <a:pt x="69" y="38"/>
              </a:lnTo>
              <a:lnTo>
                <a:pt x="69" y="39"/>
              </a:lnTo>
              <a:lnTo>
                <a:pt x="70" y="40"/>
              </a:lnTo>
              <a:lnTo>
                <a:pt x="69" y="41"/>
              </a:lnTo>
              <a:lnTo>
                <a:pt x="69" y="42"/>
              </a:lnTo>
              <a:lnTo>
                <a:pt x="69" y="44"/>
              </a:lnTo>
              <a:lnTo>
                <a:pt x="69" y="45"/>
              </a:lnTo>
              <a:lnTo>
                <a:pt x="69" y="46"/>
              </a:lnTo>
              <a:lnTo>
                <a:pt x="70" y="46"/>
              </a:lnTo>
              <a:lnTo>
                <a:pt x="71" y="48"/>
              </a:lnTo>
              <a:lnTo>
                <a:pt x="71" y="49"/>
              </a:lnTo>
              <a:lnTo>
                <a:pt x="71" y="50"/>
              </a:lnTo>
              <a:lnTo>
                <a:pt x="70" y="50"/>
              </a:lnTo>
              <a:lnTo>
                <a:pt x="69" y="51"/>
              </a:lnTo>
              <a:lnTo>
                <a:pt x="66" y="52"/>
              </a:lnTo>
              <a:lnTo>
                <a:pt x="65" y="52"/>
              </a:lnTo>
              <a:lnTo>
                <a:pt x="64" y="52"/>
              </a:lnTo>
              <a:lnTo>
                <a:pt x="63" y="52"/>
              </a:lnTo>
              <a:lnTo>
                <a:pt x="61" y="52"/>
              </a:lnTo>
              <a:lnTo>
                <a:pt x="60" y="52"/>
              </a:lnTo>
              <a:lnTo>
                <a:pt x="59" y="52"/>
              </a:lnTo>
              <a:lnTo>
                <a:pt x="58" y="52"/>
              </a:lnTo>
              <a:lnTo>
                <a:pt x="56" y="53"/>
              </a:lnTo>
              <a:lnTo>
                <a:pt x="55" y="53"/>
              </a:lnTo>
              <a:lnTo>
                <a:pt x="55" y="55"/>
              </a:lnTo>
              <a:lnTo>
                <a:pt x="55" y="56"/>
              </a:lnTo>
              <a:lnTo>
                <a:pt x="56" y="57"/>
              </a:lnTo>
              <a:lnTo>
                <a:pt x="56" y="58"/>
              </a:lnTo>
              <a:lnTo>
                <a:pt x="57" y="59"/>
              </a:lnTo>
              <a:lnTo>
                <a:pt x="57" y="60"/>
              </a:lnTo>
              <a:lnTo>
                <a:pt x="58" y="62"/>
              </a:lnTo>
              <a:lnTo>
                <a:pt x="58" y="63"/>
              </a:lnTo>
              <a:lnTo>
                <a:pt x="59" y="64"/>
              </a:lnTo>
              <a:lnTo>
                <a:pt x="59" y="65"/>
              </a:lnTo>
              <a:lnTo>
                <a:pt x="58" y="65"/>
              </a:lnTo>
              <a:lnTo>
                <a:pt x="57" y="66"/>
              </a:lnTo>
              <a:lnTo>
                <a:pt x="56" y="67"/>
              </a:lnTo>
              <a:lnTo>
                <a:pt x="55" y="67"/>
              </a:lnTo>
              <a:lnTo>
                <a:pt x="54" y="68"/>
              </a:lnTo>
              <a:lnTo>
                <a:pt x="53" y="68"/>
              </a:lnTo>
              <a:lnTo>
                <a:pt x="52" y="68"/>
              </a:lnTo>
              <a:lnTo>
                <a:pt x="51" y="68"/>
              </a:lnTo>
              <a:lnTo>
                <a:pt x="49" y="68"/>
              </a:lnTo>
              <a:lnTo>
                <a:pt x="48" y="69"/>
              </a:lnTo>
              <a:lnTo>
                <a:pt x="47" y="69"/>
              </a:lnTo>
              <a:lnTo>
                <a:pt x="45" y="70"/>
              </a:lnTo>
              <a:lnTo>
                <a:pt x="44" y="70"/>
              </a:lnTo>
              <a:lnTo>
                <a:pt x="43" y="71"/>
              </a:lnTo>
              <a:lnTo>
                <a:pt x="43" y="72"/>
              </a:lnTo>
              <a:lnTo>
                <a:pt x="42" y="72"/>
              </a:lnTo>
              <a:lnTo>
                <a:pt x="42" y="73"/>
              </a:lnTo>
              <a:lnTo>
                <a:pt x="42" y="75"/>
              </a:lnTo>
              <a:lnTo>
                <a:pt x="41" y="76"/>
              </a:lnTo>
              <a:lnTo>
                <a:pt x="41" y="78"/>
              </a:lnTo>
              <a:lnTo>
                <a:pt x="41" y="79"/>
              </a:lnTo>
              <a:lnTo>
                <a:pt x="40" y="80"/>
              </a:lnTo>
              <a:lnTo>
                <a:pt x="39" y="81"/>
              </a:lnTo>
              <a:lnTo>
                <a:pt x="39" y="84"/>
              </a:lnTo>
              <a:lnTo>
                <a:pt x="39" y="85"/>
              </a:lnTo>
              <a:lnTo>
                <a:pt x="39" y="88"/>
              </a:lnTo>
              <a:lnTo>
                <a:pt x="38" y="88"/>
              </a:lnTo>
              <a:lnTo>
                <a:pt x="37" y="88"/>
              </a:lnTo>
              <a:lnTo>
                <a:pt x="34" y="89"/>
              </a:lnTo>
              <a:lnTo>
                <a:pt x="33" y="89"/>
              </a:lnTo>
              <a:lnTo>
                <a:pt x="31" y="89"/>
              </a:lnTo>
              <a:lnTo>
                <a:pt x="30" y="90"/>
              </a:lnTo>
              <a:lnTo>
                <a:pt x="29" y="90"/>
              </a:lnTo>
              <a:lnTo>
                <a:pt x="28" y="90"/>
              </a:lnTo>
              <a:lnTo>
                <a:pt x="26" y="91"/>
              </a:lnTo>
              <a:lnTo>
                <a:pt x="24" y="91"/>
              </a:lnTo>
              <a:lnTo>
                <a:pt x="23" y="91"/>
              </a:lnTo>
              <a:lnTo>
                <a:pt x="22" y="91"/>
              </a:lnTo>
              <a:lnTo>
                <a:pt x="20" y="91"/>
              </a:lnTo>
              <a:lnTo>
                <a:pt x="19" y="91"/>
              </a:lnTo>
              <a:lnTo>
                <a:pt x="17" y="91"/>
              </a:lnTo>
              <a:lnTo>
                <a:pt x="16" y="90"/>
              </a:lnTo>
              <a:lnTo>
                <a:pt x="14" y="90"/>
              </a:lnTo>
              <a:lnTo>
                <a:pt x="13" y="89"/>
              </a:lnTo>
              <a:lnTo>
                <a:pt x="12" y="88"/>
              </a:lnTo>
              <a:lnTo>
                <a:pt x="10" y="87"/>
              </a:lnTo>
              <a:lnTo>
                <a:pt x="9" y="86"/>
              </a:lnTo>
              <a:lnTo>
                <a:pt x="8" y="85"/>
              </a:lnTo>
              <a:lnTo>
                <a:pt x="8" y="84"/>
              </a:lnTo>
              <a:lnTo>
                <a:pt x="7" y="82"/>
              </a:lnTo>
              <a:lnTo>
                <a:pt x="7" y="81"/>
              </a:lnTo>
              <a:lnTo>
                <a:pt x="6" y="79"/>
              </a:lnTo>
              <a:lnTo>
                <a:pt x="6" y="77"/>
              </a:lnTo>
              <a:lnTo>
                <a:pt x="5" y="76"/>
              </a:lnTo>
              <a:lnTo>
                <a:pt x="5" y="75"/>
              </a:lnTo>
              <a:lnTo>
                <a:pt x="5" y="72"/>
              </a:lnTo>
              <a:lnTo>
                <a:pt x="4" y="71"/>
              </a:lnTo>
              <a:lnTo>
                <a:pt x="4" y="70"/>
              </a:lnTo>
              <a:lnTo>
                <a:pt x="4" y="69"/>
              </a:lnTo>
              <a:lnTo>
                <a:pt x="3" y="67"/>
              </a:lnTo>
              <a:lnTo>
                <a:pt x="3" y="66"/>
              </a:lnTo>
              <a:lnTo>
                <a:pt x="3" y="65"/>
              </a:lnTo>
              <a:lnTo>
                <a:pt x="2" y="63"/>
              </a:lnTo>
              <a:lnTo>
                <a:pt x="1" y="62"/>
              </a:lnTo>
              <a:lnTo>
                <a:pt x="0" y="61"/>
              </a:lnTo>
              <a:lnTo>
                <a:pt x="3" y="59"/>
              </a:lnTo>
              <a:moveTo>
                <a:pt x="27" y="24"/>
              </a:moveTo>
              <a:lnTo>
                <a:pt x="27" y="24"/>
              </a:lnTo>
              <a:lnTo>
                <a:pt x="26" y="24"/>
              </a:lnTo>
              <a:lnTo>
                <a:pt x="27" y="24"/>
              </a:lnTo>
              <a:moveTo>
                <a:pt x="18" y="30"/>
              </a:moveTo>
              <a:lnTo>
                <a:pt x="18" y="30"/>
              </a:lnTo>
              <a:lnTo>
                <a:pt x="19" y="29"/>
              </a:lnTo>
              <a:lnTo>
                <a:pt x="18" y="30"/>
              </a:lnTo>
              <a:moveTo>
                <a:pt x="2" y="50"/>
              </a:moveTo>
              <a:lnTo>
                <a:pt x="2" y="51"/>
              </a:lnTo>
              <a:lnTo>
                <a:pt x="2" y="50"/>
              </a:lnTo>
              <a:moveTo>
                <a:pt x="3" y="52"/>
              </a:moveTo>
              <a:lnTo>
                <a:pt x="3" y="52"/>
              </a:lnTo>
              <a:lnTo>
                <a:pt x="3" y="51"/>
              </a:lnTo>
              <a:lnTo>
                <a:pt x="3" y="52"/>
              </a:lnTo>
              <a:moveTo>
                <a:pt x="20" y="29"/>
              </a:moveTo>
              <a:lnTo>
                <a:pt x="21" y="29"/>
              </a:lnTo>
              <a:lnTo>
                <a:pt x="20" y="29"/>
              </a:lnTo>
              <a:moveTo>
                <a:pt x="8" y="39"/>
              </a:moveTo>
              <a:lnTo>
                <a:pt x="7" y="40"/>
              </a:lnTo>
              <a:lnTo>
                <a:pt x="8" y="39"/>
              </a:lnTo>
              <a:moveTo>
                <a:pt x="4" y="43"/>
              </a:moveTo>
              <a:lnTo>
                <a:pt x="5" y="42"/>
              </a:lnTo>
              <a:lnTo>
                <a:pt x="5" y="41"/>
              </a:lnTo>
              <a:lnTo>
                <a:pt x="5" y="42"/>
              </a:lnTo>
              <a:lnTo>
                <a:pt x="4" y="43"/>
              </a:lnTo>
              <a:moveTo>
                <a:pt x="3" y="47"/>
              </a:moveTo>
              <a:lnTo>
                <a:pt x="3" y="48"/>
              </a:lnTo>
              <a:lnTo>
                <a:pt x="3" y="47"/>
              </a:lnTo>
              <a:moveTo>
                <a:pt x="22" y="27"/>
              </a:moveTo>
              <a:lnTo>
                <a:pt x="22" y="28"/>
              </a:lnTo>
              <a:lnTo>
                <a:pt x="21" y="29"/>
              </a:lnTo>
              <a:lnTo>
                <a:pt x="22" y="28"/>
              </a:lnTo>
              <a:lnTo>
                <a:pt x="22" y="27"/>
              </a:lnTo>
              <a:moveTo>
                <a:pt x="17" y="30"/>
              </a:moveTo>
              <a:lnTo>
                <a:pt x="16" y="30"/>
              </a:lnTo>
              <a:lnTo>
                <a:pt x="17" y="30"/>
              </a:lnTo>
              <a:moveTo>
                <a:pt x="9" y="39"/>
              </a:moveTo>
              <a:lnTo>
                <a:pt x="9" y="38"/>
              </a:lnTo>
              <a:lnTo>
                <a:pt x="9" y="39"/>
              </a:lnTo>
              <a:moveTo>
                <a:pt x="15" y="33"/>
              </a:moveTo>
              <a:lnTo>
                <a:pt x="15" y="33"/>
              </a:lnTo>
              <a:lnTo>
                <a:pt x="16" y="32"/>
              </a:lnTo>
              <a:lnTo>
                <a:pt x="16" y="31"/>
              </a:lnTo>
              <a:lnTo>
                <a:pt x="16" y="32"/>
              </a:lnTo>
              <a:lnTo>
                <a:pt x="15" y="33"/>
              </a:lnTo>
              <a:lnTo>
                <a:pt x="15" y="34"/>
              </a:lnTo>
              <a:lnTo>
                <a:pt x="15" y="33"/>
              </a:lnTo>
              <a:moveTo>
                <a:pt x="14" y="35"/>
              </a:moveTo>
              <a:lnTo>
                <a:pt x="13" y="35"/>
              </a:lnTo>
              <a:lnTo>
                <a:pt x="14" y="34"/>
              </a:lnTo>
              <a:lnTo>
                <a:pt x="14" y="35"/>
              </a:lnTo>
              <a:moveTo>
                <a:pt x="13" y="36"/>
              </a:moveTo>
              <a:lnTo>
                <a:pt x="13" y="36"/>
              </a:lnTo>
              <a:lnTo>
                <a:pt x="12" y="36"/>
              </a:lnTo>
              <a:lnTo>
                <a:pt x="13" y="36"/>
              </a:lnTo>
              <a:moveTo>
                <a:pt x="11" y="36"/>
              </a:moveTo>
              <a:lnTo>
                <a:pt x="11" y="37"/>
              </a:lnTo>
              <a:lnTo>
                <a:pt x="11" y="36"/>
              </a:lnTo>
              <a:moveTo>
                <a:pt x="10" y="37"/>
              </a:moveTo>
              <a:lnTo>
                <a:pt x="10" y="38"/>
              </a:lnTo>
              <a:lnTo>
                <a:pt x="10" y="37"/>
              </a:lnTo>
              <a:moveTo>
                <a:pt x="3" y="45"/>
              </a:moveTo>
              <a:lnTo>
                <a:pt x="3" y="45"/>
              </a:lnTo>
              <a:lnTo>
                <a:pt x="4" y="44"/>
              </a:lnTo>
              <a:lnTo>
                <a:pt x="3" y="45"/>
              </a:lnTo>
              <a:moveTo>
                <a:pt x="6" y="40"/>
              </a:moveTo>
              <a:lnTo>
                <a:pt x="6" y="40"/>
              </a:lnTo>
              <a:lnTo>
                <a:pt x="7" y="40"/>
              </a:lnTo>
              <a:lnTo>
                <a:pt x="6" y="41"/>
              </a:lnTo>
              <a:lnTo>
                <a:pt x="6" y="4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457200</xdr:colOff>
      <xdr:row>11</xdr:row>
      <xdr:rowOff>85725</xdr:rowOff>
    </xdr:from>
    <xdr:to>
      <xdr:col>13</xdr:col>
      <xdr:colOff>152400</xdr:colOff>
      <xdr:row>13</xdr:row>
      <xdr:rowOff>85725</xdr:rowOff>
    </xdr:to>
    <xdr:sp>
      <xdr:nvSpPr>
        <xdr:cNvPr id="2185532" name="Freeform 298"/>
        <xdr:cNvSpPr/>
      </xdr:nvSpPr>
      <xdr:spPr>
        <a:xfrm>
          <a:off x="8493760" y="1875790"/>
          <a:ext cx="345440" cy="304800"/>
        </a:xfrm>
        <a:custGeom>
          <a:avLst/>
          <a:gdLst>
            <a:gd name="txL" fmla="*/ 0 w 34"/>
            <a:gd name="txT" fmla="*/ 0 h 34"/>
            <a:gd name="txR" fmla="*/ 34 w 34"/>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34">
              <a:moveTo>
                <a:pt x="5" y="7"/>
              </a:moveTo>
              <a:lnTo>
                <a:pt x="6" y="7"/>
              </a:lnTo>
              <a:lnTo>
                <a:pt x="7" y="7"/>
              </a:lnTo>
              <a:lnTo>
                <a:pt x="8" y="8"/>
              </a:lnTo>
              <a:lnTo>
                <a:pt x="8" y="9"/>
              </a:lnTo>
              <a:lnTo>
                <a:pt x="9" y="8"/>
              </a:lnTo>
              <a:lnTo>
                <a:pt x="10" y="7"/>
              </a:lnTo>
              <a:lnTo>
                <a:pt x="11" y="7"/>
              </a:lnTo>
              <a:lnTo>
                <a:pt x="11" y="5"/>
              </a:lnTo>
              <a:lnTo>
                <a:pt x="12" y="5"/>
              </a:lnTo>
              <a:lnTo>
                <a:pt x="12" y="4"/>
              </a:lnTo>
              <a:lnTo>
                <a:pt x="13" y="3"/>
              </a:lnTo>
              <a:lnTo>
                <a:pt x="14" y="2"/>
              </a:lnTo>
              <a:lnTo>
                <a:pt x="15" y="2"/>
              </a:lnTo>
              <a:lnTo>
                <a:pt x="16" y="2"/>
              </a:lnTo>
              <a:lnTo>
                <a:pt x="17" y="2"/>
              </a:lnTo>
              <a:lnTo>
                <a:pt x="17" y="1"/>
              </a:lnTo>
              <a:lnTo>
                <a:pt x="18" y="0"/>
              </a:lnTo>
              <a:lnTo>
                <a:pt x="19" y="0"/>
              </a:lnTo>
              <a:lnTo>
                <a:pt x="20" y="1"/>
              </a:lnTo>
              <a:lnTo>
                <a:pt x="21" y="2"/>
              </a:lnTo>
              <a:lnTo>
                <a:pt x="20" y="3"/>
              </a:lnTo>
              <a:lnTo>
                <a:pt x="20" y="4"/>
              </a:lnTo>
              <a:lnTo>
                <a:pt x="20" y="5"/>
              </a:lnTo>
              <a:lnTo>
                <a:pt x="21" y="5"/>
              </a:lnTo>
              <a:lnTo>
                <a:pt x="23" y="4"/>
              </a:lnTo>
              <a:lnTo>
                <a:pt x="24" y="3"/>
              </a:lnTo>
              <a:lnTo>
                <a:pt x="25" y="2"/>
              </a:lnTo>
              <a:lnTo>
                <a:pt x="26" y="2"/>
              </a:lnTo>
              <a:lnTo>
                <a:pt x="27" y="1"/>
              </a:lnTo>
              <a:lnTo>
                <a:pt x="28" y="1"/>
              </a:lnTo>
              <a:lnTo>
                <a:pt x="29" y="1"/>
              </a:lnTo>
              <a:lnTo>
                <a:pt x="30" y="2"/>
              </a:lnTo>
              <a:lnTo>
                <a:pt x="30" y="3"/>
              </a:lnTo>
              <a:lnTo>
                <a:pt x="30" y="4"/>
              </a:lnTo>
              <a:lnTo>
                <a:pt x="30" y="5"/>
              </a:lnTo>
              <a:lnTo>
                <a:pt x="31" y="6"/>
              </a:lnTo>
              <a:lnTo>
                <a:pt x="32" y="6"/>
              </a:lnTo>
              <a:lnTo>
                <a:pt x="33" y="7"/>
              </a:lnTo>
              <a:lnTo>
                <a:pt x="33" y="8"/>
              </a:lnTo>
              <a:lnTo>
                <a:pt x="34" y="9"/>
              </a:lnTo>
              <a:lnTo>
                <a:pt x="34" y="10"/>
              </a:lnTo>
              <a:lnTo>
                <a:pt x="33" y="10"/>
              </a:lnTo>
              <a:lnTo>
                <a:pt x="32" y="11"/>
              </a:lnTo>
              <a:lnTo>
                <a:pt x="31" y="11"/>
              </a:lnTo>
              <a:lnTo>
                <a:pt x="30" y="12"/>
              </a:lnTo>
              <a:lnTo>
                <a:pt x="28" y="13"/>
              </a:lnTo>
              <a:lnTo>
                <a:pt x="27" y="13"/>
              </a:lnTo>
              <a:lnTo>
                <a:pt x="26" y="14"/>
              </a:lnTo>
              <a:lnTo>
                <a:pt x="25" y="15"/>
              </a:lnTo>
              <a:lnTo>
                <a:pt x="24" y="15"/>
              </a:lnTo>
              <a:lnTo>
                <a:pt x="23" y="16"/>
              </a:lnTo>
              <a:lnTo>
                <a:pt x="24" y="16"/>
              </a:lnTo>
              <a:lnTo>
                <a:pt x="25" y="16"/>
              </a:lnTo>
              <a:lnTo>
                <a:pt x="26" y="16"/>
              </a:lnTo>
              <a:lnTo>
                <a:pt x="27" y="17"/>
              </a:lnTo>
              <a:lnTo>
                <a:pt x="28" y="17"/>
              </a:lnTo>
              <a:lnTo>
                <a:pt x="29" y="18"/>
              </a:lnTo>
              <a:lnTo>
                <a:pt x="30" y="19"/>
              </a:lnTo>
              <a:lnTo>
                <a:pt x="31" y="20"/>
              </a:lnTo>
              <a:lnTo>
                <a:pt x="32" y="21"/>
              </a:lnTo>
              <a:lnTo>
                <a:pt x="30" y="21"/>
              </a:lnTo>
              <a:lnTo>
                <a:pt x="31" y="22"/>
              </a:lnTo>
              <a:lnTo>
                <a:pt x="31" y="24"/>
              </a:lnTo>
              <a:lnTo>
                <a:pt x="31" y="25"/>
              </a:lnTo>
              <a:lnTo>
                <a:pt x="30" y="25"/>
              </a:lnTo>
              <a:lnTo>
                <a:pt x="29" y="26"/>
              </a:lnTo>
              <a:lnTo>
                <a:pt x="28" y="26"/>
              </a:lnTo>
              <a:lnTo>
                <a:pt x="28" y="27"/>
              </a:lnTo>
              <a:lnTo>
                <a:pt x="28" y="28"/>
              </a:lnTo>
              <a:lnTo>
                <a:pt x="28" y="29"/>
              </a:lnTo>
              <a:lnTo>
                <a:pt x="27" y="30"/>
              </a:lnTo>
              <a:lnTo>
                <a:pt x="26" y="30"/>
              </a:lnTo>
              <a:lnTo>
                <a:pt x="25" y="30"/>
              </a:lnTo>
              <a:lnTo>
                <a:pt x="24" y="31"/>
              </a:lnTo>
              <a:lnTo>
                <a:pt x="23" y="31"/>
              </a:lnTo>
              <a:lnTo>
                <a:pt x="22" y="31"/>
              </a:lnTo>
              <a:lnTo>
                <a:pt x="21" y="32"/>
              </a:lnTo>
              <a:lnTo>
                <a:pt x="20" y="32"/>
              </a:lnTo>
              <a:lnTo>
                <a:pt x="19" y="33"/>
              </a:lnTo>
              <a:lnTo>
                <a:pt x="18" y="33"/>
              </a:lnTo>
              <a:lnTo>
                <a:pt x="17" y="34"/>
              </a:lnTo>
              <a:lnTo>
                <a:pt x="16" y="34"/>
              </a:lnTo>
              <a:lnTo>
                <a:pt x="15" y="33"/>
              </a:lnTo>
              <a:lnTo>
                <a:pt x="15" y="32"/>
              </a:lnTo>
              <a:lnTo>
                <a:pt x="14" y="31"/>
              </a:lnTo>
              <a:lnTo>
                <a:pt x="13" y="30"/>
              </a:lnTo>
              <a:lnTo>
                <a:pt x="12" y="29"/>
              </a:lnTo>
              <a:lnTo>
                <a:pt x="11" y="28"/>
              </a:lnTo>
              <a:lnTo>
                <a:pt x="11" y="27"/>
              </a:lnTo>
              <a:lnTo>
                <a:pt x="10" y="26"/>
              </a:lnTo>
              <a:lnTo>
                <a:pt x="9" y="25"/>
              </a:lnTo>
              <a:lnTo>
                <a:pt x="9" y="24"/>
              </a:lnTo>
              <a:lnTo>
                <a:pt x="9" y="23"/>
              </a:lnTo>
              <a:lnTo>
                <a:pt x="7" y="24"/>
              </a:lnTo>
              <a:lnTo>
                <a:pt x="6" y="24"/>
              </a:lnTo>
              <a:lnTo>
                <a:pt x="4" y="25"/>
              </a:lnTo>
              <a:lnTo>
                <a:pt x="3" y="25"/>
              </a:lnTo>
              <a:lnTo>
                <a:pt x="2" y="25"/>
              </a:lnTo>
              <a:lnTo>
                <a:pt x="1" y="26"/>
              </a:lnTo>
              <a:lnTo>
                <a:pt x="1" y="25"/>
              </a:lnTo>
              <a:lnTo>
                <a:pt x="1" y="24"/>
              </a:lnTo>
              <a:lnTo>
                <a:pt x="0" y="23"/>
              </a:lnTo>
              <a:lnTo>
                <a:pt x="1" y="22"/>
              </a:lnTo>
              <a:lnTo>
                <a:pt x="2" y="21"/>
              </a:lnTo>
              <a:lnTo>
                <a:pt x="3" y="21"/>
              </a:lnTo>
              <a:lnTo>
                <a:pt x="4" y="21"/>
              </a:lnTo>
              <a:lnTo>
                <a:pt x="5" y="20"/>
              </a:lnTo>
              <a:lnTo>
                <a:pt x="6" y="19"/>
              </a:lnTo>
              <a:lnTo>
                <a:pt x="6" y="18"/>
              </a:lnTo>
              <a:lnTo>
                <a:pt x="7" y="17"/>
              </a:lnTo>
              <a:lnTo>
                <a:pt x="6" y="16"/>
              </a:lnTo>
              <a:lnTo>
                <a:pt x="7" y="15"/>
              </a:lnTo>
              <a:lnTo>
                <a:pt x="7" y="14"/>
              </a:lnTo>
              <a:lnTo>
                <a:pt x="7" y="13"/>
              </a:lnTo>
              <a:lnTo>
                <a:pt x="7" y="12"/>
              </a:lnTo>
              <a:lnTo>
                <a:pt x="7" y="11"/>
              </a:lnTo>
              <a:lnTo>
                <a:pt x="6" y="10"/>
              </a:lnTo>
              <a:lnTo>
                <a:pt x="5" y="9"/>
              </a:lnTo>
              <a:lnTo>
                <a:pt x="4" y="7"/>
              </a:lnTo>
              <a:lnTo>
                <a:pt x="5"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101600</xdr:colOff>
      <xdr:row>13</xdr:row>
      <xdr:rowOff>19050</xdr:rowOff>
    </xdr:from>
    <xdr:to>
      <xdr:col>13</xdr:col>
      <xdr:colOff>538480</xdr:colOff>
      <xdr:row>15</xdr:row>
      <xdr:rowOff>28575</xdr:rowOff>
    </xdr:to>
    <xdr:sp>
      <xdr:nvSpPr>
        <xdr:cNvPr id="2185533" name="Freeform 299"/>
        <xdr:cNvSpPr/>
      </xdr:nvSpPr>
      <xdr:spPr>
        <a:xfrm>
          <a:off x="8788400" y="2113915"/>
          <a:ext cx="436880" cy="314325"/>
        </a:xfrm>
        <a:custGeom>
          <a:avLst/>
          <a:gdLst>
            <a:gd name="txL" fmla="*/ 0 w 43"/>
            <a:gd name="txT" fmla="*/ 0 h 35"/>
            <a:gd name="txR" fmla="*/ 43 w 43"/>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Lst>
          <a:rect l="txL" t="txT" r="txR" b="txB"/>
          <a:pathLst>
            <a:path w="43" h="35">
              <a:moveTo>
                <a:pt x="1" y="24"/>
              </a:moveTo>
              <a:lnTo>
                <a:pt x="2" y="24"/>
              </a:lnTo>
              <a:lnTo>
                <a:pt x="3" y="24"/>
              </a:lnTo>
              <a:lnTo>
                <a:pt x="5" y="24"/>
              </a:lnTo>
              <a:lnTo>
                <a:pt x="6" y="24"/>
              </a:lnTo>
              <a:lnTo>
                <a:pt x="7" y="23"/>
              </a:lnTo>
              <a:lnTo>
                <a:pt x="7" y="22"/>
              </a:lnTo>
              <a:lnTo>
                <a:pt x="8" y="22"/>
              </a:lnTo>
              <a:lnTo>
                <a:pt x="9" y="21"/>
              </a:lnTo>
              <a:lnTo>
                <a:pt x="10" y="20"/>
              </a:lnTo>
              <a:lnTo>
                <a:pt x="11" y="19"/>
              </a:lnTo>
              <a:lnTo>
                <a:pt x="12" y="18"/>
              </a:lnTo>
              <a:lnTo>
                <a:pt x="12" y="17"/>
              </a:lnTo>
              <a:lnTo>
                <a:pt x="12" y="16"/>
              </a:lnTo>
              <a:lnTo>
                <a:pt x="12" y="14"/>
              </a:lnTo>
              <a:lnTo>
                <a:pt x="13" y="13"/>
              </a:lnTo>
              <a:lnTo>
                <a:pt x="13" y="12"/>
              </a:lnTo>
              <a:lnTo>
                <a:pt x="14" y="11"/>
              </a:lnTo>
              <a:lnTo>
                <a:pt x="14" y="10"/>
              </a:lnTo>
              <a:lnTo>
                <a:pt x="14" y="9"/>
              </a:lnTo>
              <a:lnTo>
                <a:pt x="14" y="8"/>
              </a:lnTo>
              <a:lnTo>
                <a:pt x="15" y="7"/>
              </a:lnTo>
              <a:lnTo>
                <a:pt x="15" y="5"/>
              </a:lnTo>
              <a:lnTo>
                <a:pt x="15" y="4"/>
              </a:lnTo>
              <a:lnTo>
                <a:pt x="15" y="2"/>
              </a:lnTo>
              <a:lnTo>
                <a:pt x="15" y="1"/>
              </a:lnTo>
              <a:lnTo>
                <a:pt x="15" y="0"/>
              </a:lnTo>
              <a:lnTo>
                <a:pt x="16" y="0"/>
              </a:lnTo>
              <a:lnTo>
                <a:pt x="17" y="1"/>
              </a:lnTo>
              <a:lnTo>
                <a:pt x="18" y="1"/>
              </a:lnTo>
              <a:lnTo>
                <a:pt x="19" y="2"/>
              </a:lnTo>
              <a:lnTo>
                <a:pt x="20" y="2"/>
              </a:lnTo>
              <a:lnTo>
                <a:pt x="21" y="2"/>
              </a:lnTo>
              <a:lnTo>
                <a:pt x="23" y="3"/>
              </a:lnTo>
              <a:lnTo>
                <a:pt x="24" y="3"/>
              </a:lnTo>
              <a:lnTo>
                <a:pt x="25" y="4"/>
              </a:lnTo>
              <a:lnTo>
                <a:pt x="25" y="5"/>
              </a:lnTo>
              <a:lnTo>
                <a:pt x="27" y="5"/>
              </a:lnTo>
              <a:lnTo>
                <a:pt x="28" y="6"/>
              </a:lnTo>
              <a:lnTo>
                <a:pt x="28" y="7"/>
              </a:lnTo>
              <a:lnTo>
                <a:pt x="29" y="8"/>
              </a:lnTo>
              <a:lnTo>
                <a:pt x="30" y="8"/>
              </a:lnTo>
              <a:lnTo>
                <a:pt x="31" y="9"/>
              </a:lnTo>
              <a:lnTo>
                <a:pt x="32" y="9"/>
              </a:lnTo>
              <a:lnTo>
                <a:pt x="33" y="10"/>
              </a:lnTo>
              <a:lnTo>
                <a:pt x="34" y="11"/>
              </a:lnTo>
              <a:lnTo>
                <a:pt x="35" y="11"/>
              </a:lnTo>
              <a:lnTo>
                <a:pt x="35" y="12"/>
              </a:lnTo>
              <a:lnTo>
                <a:pt x="36" y="13"/>
              </a:lnTo>
              <a:lnTo>
                <a:pt x="37" y="13"/>
              </a:lnTo>
              <a:lnTo>
                <a:pt x="38" y="14"/>
              </a:lnTo>
              <a:lnTo>
                <a:pt x="39" y="15"/>
              </a:lnTo>
              <a:lnTo>
                <a:pt x="40" y="15"/>
              </a:lnTo>
              <a:lnTo>
                <a:pt x="41" y="16"/>
              </a:lnTo>
              <a:lnTo>
                <a:pt x="42" y="16"/>
              </a:lnTo>
              <a:lnTo>
                <a:pt x="43" y="17"/>
              </a:lnTo>
              <a:lnTo>
                <a:pt x="43" y="18"/>
              </a:lnTo>
              <a:lnTo>
                <a:pt x="42" y="18"/>
              </a:lnTo>
              <a:lnTo>
                <a:pt x="40" y="19"/>
              </a:lnTo>
              <a:lnTo>
                <a:pt x="39" y="19"/>
              </a:lnTo>
              <a:lnTo>
                <a:pt x="38" y="20"/>
              </a:lnTo>
              <a:lnTo>
                <a:pt x="37" y="20"/>
              </a:lnTo>
              <a:lnTo>
                <a:pt x="36" y="21"/>
              </a:lnTo>
              <a:lnTo>
                <a:pt x="35" y="21"/>
              </a:lnTo>
              <a:lnTo>
                <a:pt x="34" y="22"/>
              </a:lnTo>
              <a:lnTo>
                <a:pt x="33" y="23"/>
              </a:lnTo>
              <a:lnTo>
                <a:pt x="32" y="23"/>
              </a:lnTo>
              <a:lnTo>
                <a:pt x="31" y="24"/>
              </a:lnTo>
              <a:lnTo>
                <a:pt x="30" y="24"/>
              </a:lnTo>
              <a:lnTo>
                <a:pt x="29" y="25"/>
              </a:lnTo>
              <a:lnTo>
                <a:pt x="28" y="25"/>
              </a:lnTo>
              <a:lnTo>
                <a:pt x="27" y="25"/>
              </a:lnTo>
              <a:lnTo>
                <a:pt x="27" y="24"/>
              </a:lnTo>
              <a:lnTo>
                <a:pt x="27" y="23"/>
              </a:lnTo>
              <a:lnTo>
                <a:pt x="25" y="23"/>
              </a:lnTo>
              <a:lnTo>
                <a:pt x="24" y="23"/>
              </a:lnTo>
              <a:lnTo>
                <a:pt x="23" y="23"/>
              </a:lnTo>
              <a:lnTo>
                <a:pt x="23" y="24"/>
              </a:lnTo>
              <a:lnTo>
                <a:pt x="22" y="24"/>
              </a:lnTo>
              <a:lnTo>
                <a:pt x="21" y="24"/>
              </a:lnTo>
              <a:lnTo>
                <a:pt x="20" y="25"/>
              </a:lnTo>
              <a:lnTo>
                <a:pt x="18" y="25"/>
              </a:lnTo>
              <a:lnTo>
                <a:pt x="17" y="25"/>
              </a:lnTo>
              <a:lnTo>
                <a:pt x="16" y="25"/>
              </a:lnTo>
              <a:lnTo>
                <a:pt x="15" y="25"/>
              </a:lnTo>
              <a:lnTo>
                <a:pt x="15" y="26"/>
              </a:lnTo>
              <a:lnTo>
                <a:pt x="15" y="27"/>
              </a:lnTo>
              <a:lnTo>
                <a:pt x="14" y="28"/>
              </a:lnTo>
              <a:lnTo>
                <a:pt x="14" y="29"/>
              </a:lnTo>
              <a:lnTo>
                <a:pt x="14" y="30"/>
              </a:lnTo>
              <a:lnTo>
                <a:pt x="13" y="31"/>
              </a:lnTo>
              <a:lnTo>
                <a:pt x="12" y="31"/>
              </a:lnTo>
              <a:lnTo>
                <a:pt x="11" y="32"/>
              </a:lnTo>
              <a:lnTo>
                <a:pt x="10" y="32"/>
              </a:lnTo>
              <a:lnTo>
                <a:pt x="9" y="32"/>
              </a:lnTo>
              <a:lnTo>
                <a:pt x="8" y="33"/>
              </a:lnTo>
              <a:lnTo>
                <a:pt x="7" y="33"/>
              </a:lnTo>
              <a:lnTo>
                <a:pt x="6" y="34"/>
              </a:lnTo>
              <a:lnTo>
                <a:pt x="5" y="34"/>
              </a:lnTo>
              <a:lnTo>
                <a:pt x="4" y="34"/>
              </a:lnTo>
              <a:lnTo>
                <a:pt x="3" y="35"/>
              </a:lnTo>
              <a:lnTo>
                <a:pt x="2" y="35"/>
              </a:lnTo>
              <a:lnTo>
                <a:pt x="1" y="33"/>
              </a:lnTo>
              <a:lnTo>
                <a:pt x="1" y="32"/>
              </a:lnTo>
              <a:lnTo>
                <a:pt x="1" y="31"/>
              </a:lnTo>
              <a:lnTo>
                <a:pt x="0" y="30"/>
              </a:lnTo>
              <a:lnTo>
                <a:pt x="0" y="29"/>
              </a:lnTo>
              <a:lnTo>
                <a:pt x="0" y="27"/>
              </a:lnTo>
              <a:lnTo>
                <a:pt x="0" y="26"/>
              </a:lnTo>
              <a:lnTo>
                <a:pt x="0" y="25"/>
              </a:lnTo>
              <a:lnTo>
                <a:pt x="1"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355600</xdr:colOff>
      <xdr:row>16</xdr:row>
      <xdr:rowOff>28575</xdr:rowOff>
    </xdr:from>
    <xdr:to>
      <xdr:col>13</xdr:col>
      <xdr:colOff>233680</xdr:colOff>
      <xdr:row>19</xdr:row>
      <xdr:rowOff>133350</xdr:rowOff>
    </xdr:to>
    <xdr:sp>
      <xdr:nvSpPr>
        <xdr:cNvPr id="2185534" name="Freeform 300"/>
        <xdr:cNvSpPr>
          <a:spLocks noEditPoints="1"/>
        </xdr:cNvSpPr>
      </xdr:nvSpPr>
      <xdr:spPr>
        <a:xfrm>
          <a:off x="8392160" y="2580640"/>
          <a:ext cx="528320" cy="561975"/>
        </a:xfrm>
        <a:custGeom>
          <a:avLst/>
          <a:gdLst>
            <a:gd name="txL" fmla="*/ 0 w 52"/>
            <a:gd name="txT" fmla="*/ 0 h 62"/>
            <a:gd name="txR" fmla="*/ 52 w 52"/>
            <a:gd name="txB" fmla="*/ 62 h 6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52" h="62">
              <a:moveTo>
                <a:pt x="0" y="51"/>
              </a:moveTo>
              <a:lnTo>
                <a:pt x="0" y="50"/>
              </a:lnTo>
              <a:lnTo>
                <a:pt x="1" y="49"/>
              </a:lnTo>
              <a:lnTo>
                <a:pt x="1" y="48"/>
              </a:lnTo>
              <a:lnTo>
                <a:pt x="1" y="46"/>
              </a:lnTo>
              <a:lnTo>
                <a:pt x="1" y="44"/>
              </a:lnTo>
              <a:lnTo>
                <a:pt x="1" y="43"/>
              </a:lnTo>
              <a:lnTo>
                <a:pt x="1" y="41"/>
              </a:lnTo>
              <a:lnTo>
                <a:pt x="2" y="40"/>
              </a:lnTo>
              <a:lnTo>
                <a:pt x="2" y="39"/>
              </a:lnTo>
              <a:lnTo>
                <a:pt x="2" y="37"/>
              </a:lnTo>
              <a:lnTo>
                <a:pt x="3" y="36"/>
              </a:lnTo>
              <a:lnTo>
                <a:pt x="3" y="34"/>
              </a:lnTo>
              <a:lnTo>
                <a:pt x="4" y="32"/>
              </a:lnTo>
              <a:lnTo>
                <a:pt x="4" y="31"/>
              </a:lnTo>
              <a:lnTo>
                <a:pt x="4" y="30"/>
              </a:lnTo>
              <a:lnTo>
                <a:pt x="4" y="29"/>
              </a:lnTo>
              <a:lnTo>
                <a:pt x="4" y="28"/>
              </a:lnTo>
              <a:lnTo>
                <a:pt x="5" y="26"/>
              </a:lnTo>
              <a:lnTo>
                <a:pt x="5" y="25"/>
              </a:lnTo>
              <a:lnTo>
                <a:pt x="5" y="24"/>
              </a:lnTo>
              <a:lnTo>
                <a:pt x="6" y="23"/>
              </a:lnTo>
              <a:lnTo>
                <a:pt x="6" y="22"/>
              </a:lnTo>
              <a:lnTo>
                <a:pt x="6" y="21"/>
              </a:lnTo>
              <a:lnTo>
                <a:pt x="7" y="19"/>
              </a:lnTo>
              <a:lnTo>
                <a:pt x="8" y="18"/>
              </a:lnTo>
              <a:lnTo>
                <a:pt x="9" y="17"/>
              </a:lnTo>
              <a:lnTo>
                <a:pt x="9" y="16"/>
              </a:lnTo>
              <a:lnTo>
                <a:pt x="10" y="15"/>
              </a:lnTo>
              <a:lnTo>
                <a:pt x="11" y="13"/>
              </a:lnTo>
              <a:lnTo>
                <a:pt x="12" y="13"/>
              </a:lnTo>
              <a:lnTo>
                <a:pt x="12" y="12"/>
              </a:lnTo>
              <a:lnTo>
                <a:pt x="13" y="11"/>
              </a:lnTo>
              <a:lnTo>
                <a:pt x="13" y="10"/>
              </a:lnTo>
              <a:lnTo>
                <a:pt x="13" y="9"/>
              </a:lnTo>
              <a:lnTo>
                <a:pt x="14" y="8"/>
              </a:lnTo>
              <a:lnTo>
                <a:pt x="14" y="6"/>
              </a:lnTo>
              <a:lnTo>
                <a:pt x="15" y="6"/>
              </a:lnTo>
              <a:lnTo>
                <a:pt x="15" y="5"/>
              </a:lnTo>
              <a:lnTo>
                <a:pt x="15" y="4"/>
              </a:lnTo>
              <a:lnTo>
                <a:pt x="16" y="4"/>
              </a:lnTo>
              <a:lnTo>
                <a:pt x="17" y="5"/>
              </a:lnTo>
              <a:lnTo>
                <a:pt x="18" y="5"/>
              </a:lnTo>
              <a:lnTo>
                <a:pt x="20" y="6"/>
              </a:lnTo>
              <a:lnTo>
                <a:pt x="21" y="6"/>
              </a:lnTo>
              <a:lnTo>
                <a:pt x="22" y="6"/>
              </a:lnTo>
              <a:lnTo>
                <a:pt x="23" y="7"/>
              </a:lnTo>
              <a:lnTo>
                <a:pt x="24" y="6"/>
              </a:lnTo>
              <a:lnTo>
                <a:pt x="25" y="5"/>
              </a:lnTo>
              <a:lnTo>
                <a:pt x="26" y="6"/>
              </a:lnTo>
              <a:lnTo>
                <a:pt x="27" y="7"/>
              </a:lnTo>
              <a:lnTo>
                <a:pt x="28" y="7"/>
              </a:lnTo>
              <a:lnTo>
                <a:pt x="29" y="5"/>
              </a:lnTo>
              <a:lnTo>
                <a:pt x="29" y="4"/>
              </a:lnTo>
              <a:lnTo>
                <a:pt x="30" y="3"/>
              </a:lnTo>
              <a:lnTo>
                <a:pt x="31" y="2"/>
              </a:lnTo>
              <a:lnTo>
                <a:pt x="33" y="2"/>
              </a:lnTo>
              <a:lnTo>
                <a:pt x="34" y="3"/>
              </a:lnTo>
              <a:lnTo>
                <a:pt x="34" y="2"/>
              </a:lnTo>
              <a:lnTo>
                <a:pt x="35" y="0"/>
              </a:lnTo>
              <a:lnTo>
                <a:pt x="35" y="1"/>
              </a:lnTo>
              <a:lnTo>
                <a:pt x="36" y="2"/>
              </a:lnTo>
              <a:lnTo>
                <a:pt x="37" y="2"/>
              </a:lnTo>
              <a:lnTo>
                <a:pt x="38" y="3"/>
              </a:lnTo>
              <a:lnTo>
                <a:pt x="39" y="4"/>
              </a:lnTo>
              <a:lnTo>
                <a:pt x="40" y="4"/>
              </a:lnTo>
              <a:lnTo>
                <a:pt x="41" y="4"/>
              </a:lnTo>
              <a:lnTo>
                <a:pt x="42" y="4"/>
              </a:lnTo>
              <a:lnTo>
                <a:pt x="43" y="5"/>
              </a:lnTo>
              <a:lnTo>
                <a:pt x="44" y="5"/>
              </a:lnTo>
              <a:lnTo>
                <a:pt x="43" y="6"/>
              </a:lnTo>
              <a:lnTo>
                <a:pt x="43" y="7"/>
              </a:lnTo>
              <a:lnTo>
                <a:pt x="44" y="8"/>
              </a:lnTo>
              <a:lnTo>
                <a:pt x="45" y="9"/>
              </a:lnTo>
              <a:lnTo>
                <a:pt x="47" y="9"/>
              </a:lnTo>
              <a:lnTo>
                <a:pt x="46" y="10"/>
              </a:lnTo>
              <a:lnTo>
                <a:pt x="47" y="11"/>
              </a:lnTo>
              <a:lnTo>
                <a:pt x="48" y="12"/>
              </a:lnTo>
              <a:lnTo>
                <a:pt x="49" y="12"/>
              </a:lnTo>
              <a:lnTo>
                <a:pt x="50" y="13"/>
              </a:lnTo>
              <a:lnTo>
                <a:pt x="51" y="14"/>
              </a:lnTo>
              <a:lnTo>
                <a:pt x="52" y="15"/>
              </a:lnTo>
              <a:lnTo>
                <a:pt x="51" y="16"/>
              </a:lnTo>
              <a:lnTo>
                <a:pt x="51" y="17"/>
              </a:lnTo>
              <a:lnTo>
                <a:pt x="50" y="18"/>
              </a:lnTo>
              <a:lnTo>
                <a:pt x="49" y="18"/>
              </a:lnTo>
              <a:lnTo>
                <a:pt x="48" y="19"/>
              </a:lnTo>
              <a:lnTo>
                <a:pt x="47" y="20"/>
              </a:lnTo>
              <a:lnTo>
                <a:pt x="47" y="21"/>
              </a:lnTo>
              <a:lnTo>
                <a:pt x="46" y="22"/>
              </a:lnTo>
              <a:lnTo>
                <a:pt x="45" y="23"/>
              </a:lnTo>
              <a:lnTo>
                <a:pt x="44" y="24"/>
              </a:lnTo>
              <a:lnTo>
                <a:pt x="43" y="24"/>
              </a:lnTo>
              <a:lnTo>
                <a:pt x="43" y="25"/>
              </a:lnTo>
              <a:lnTo>
                <a:pt x="42" y="25"/>
              </a:lnTo>
              <a:lnTo>
                <a:pt x="41" y="26"/>
              </a:lnTo>
              <a:lnTo>
                <a:pt x="40" y="27"/>
              </a:lnTo>
              <a:lnTo>
                <a:pt x="39" y="27"/>
              </a:lnTo>
              <a:lnTo>
                <a:pt x="38" y="28"/>
              </a:lnTo>
              <a:lnTo>
                <a:pt x="38" y="29"/>
              </a:lnTo>
              <a:lnTo>
                <a:pt x="37" y="30"/>
              </a:lnTo>
              <a:lnTo>
                <a:pt x="36" y="30"/>
              </a:lnTo>
              <a:lnTo>
                <a:pt x="35" y="30"/>
              </a:lnTo>
              <a:lnTo>
                <a:pt x="34" y="31"/>
              </a:lnTo>
              <a:lnTo>
                <a:pt x="33" y="31"/>
              </a:lnTo>
              <a:lnTo>
                <a:pt x="32" y="31"/>
              </a:lnTo>
              <a:lnTo>
                <a:pt x="32" y="32"/>
              </a:lnTo>
              <a:lnTo>
                <a:pt x="32" y="33"/>
              </a:lnTo>
              <a:lnTo>
                <a:pt x="31" y="34"/>
              </a:lnTo>
              <a:lnTo>
                <a:pt x="31" y="35"/>
              </a:lnTo>
              <a:lnTo>
                <a:pt x="30" y="35"/>
              </a:lnTo>
              <a:lnTo>
                <a:pt x="29" y="36"/>
              </a:lnTo>
              <a:lnTo>
                <a:pt x="29" y="37"/>
              </a:lnTo>
              <a:lnTo>
                <a:pt x="28" y="37"/>
              </a:lnTo>
              <a:lnTo>
                <a:pt x="27" y="37"/>
              </a:lnTo>
              <a:lnTo>
                <a:pt x="27" y="38"/>
              </a:lnTo>
              <a:lnTo>
                <a:pt x="26" y="38"/>
              </a:lnTo>
              <a:lnTo>
                <a:pt x="26" y="39"/>
              </a:lnTo>
              <a:lnTo>
                <a:pt x="25" y="39"/>
              </a:lnTo>
              <a:lnTo>
                <a:pt x="25" y="40"/>
              </a:lnTo>
              <a:lnTo>
                <a:pt x="24" y="40"/>
              </a:lnTo>
              <a:lnTo>
                <a:pt x="23" y="41"/>
              </a:lnTo>
              <a:lnTo>
                <a:pt x="22" y="41"/>
              </a:lnTo>
              <a:lnTo>
                <a:pt x="22" y="42"/>
              </a:lnTo>
              <a:lnTo>
                <a:pt x="21" y="42"/>
              </a:lnTo>
              <a:lnTo>
                <a:pt x="21" y="43"/>
              </a:lnTo>
              <a:lnTo>
                <a:pt x="20" y="44"/>
              </a:lnTo>
              <a:lnTo>
                <a:pt x="20" y="45"/>
              </a:lnTo>
              <a:lnTo>
                <a:pt x="19" y="46"/>
              </a:lnTo>
              <a:lnTo>
                <a:pt x="19" y="48"/>
              </a:lnTo>
              <a:lnTo>
                <a:pt x="19" y="49"/>
              </a:lnTo>
              <a:lnTo>
                <a:pt x="19" y="50"/>
              </a:lnTo>
              <a:lnTo>
                <a:pt x="18" y="51"/>
              </a:lnTo>
              <a:lnTo>
                <a:pt x="18" y="52"/>
              </a:lnTo>
              <a:lnTo>
                <a:pt x="19" y="52"/>
              </a:lnTo>
              <a:lnTo>
                <a:pt x="19" y="53"/>
              </a:lnTo>
              <a:lnTo>
                <a:pt x="20" y="53"/>
              </a:lnTo>
              <a:lnTo>
                <a:pt x="21" y="54"/>
              </a:lnTo>
              <a:lnTo>
                <a:pt x="22" y="56"/>
              </a:lnTo>
              <a:lnTo>
                <a:pt x="22" y="57"/>
              </a:lnTo>
              <a:lnTo>
                <a:pt x="21" y="58"/>
              </a:lnTo>
              <a:lnTo>
                <a:pt x="21" y="59"/>
              </a:lnTo>
              <a:lnTo>
                <a:pt x="16" y="62"/>
              </a:lnTo>
              <a:lnTo>
                <a:pt x="16" y="60"/>
              </a:lnTo>
              <a:lnTo>
                <a:pt x="15" y="59"/>
              </a:lnTo>
              <a:lnTo>
                <a:pt x="14" y="58"/>
              </a:lnTo>
              <a:lnTo>
                <a:pt x="13" y="57"/>
              </a:lnTo>
              <a:lnTo>
                <a:pt x="11" y="57"/>
              </a:lnTo>
              <a:lnTo>
                <a:pt x="10" y="56"/>
              </a:lnTo>
              <a:lnTo>
                <a:pt x="9" y="55"/>
              </a:lnTo>
              <a:lnTo>
                <a:pt x="8" y="54"/>
              </a:lnTo>
              <a:lnTo>
                <a:pt x="6" y="53"/>
              </a:lnTo>
              <a:lnTo>
                <a:pt x="5" y="53"/>
              </a:lnTo>
              <a:lnTo>
                <a:pt x="3" y="52"/>
              </a:lnTo>
              <a:lnTo>
                <a:pt x="2" y="52"/>
              </a:lnTo>
              <a:lnTo>
                <a:pt x="0" y="52"/>
              </a:lnTo>
              <a:lnTo>
                <a:pt x="0" y="51"/>
              </a:lnTo>
              <a:moveTo>
                <a:pt x="11" y="13"/>
              </a:moveTo>
              <a:lnTo>
                <a:pt x="11" y="13"/>
              </a:lnTo>
              <a:lnTo>
                <a:pt x="12" y="13"/>
              </a:lnTo>
              <a:lnTo>
                <a:pt x="1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40640</xdr:colOff>
      <xdr:row>10</xdr:row>
      <xdr:rowOff>161925</xdr:rowOff>
    </xdr:from>
    <xdr:to>
      <xdr:col>13</xdr:col>
      <xdr:colOff>436880</xdr:colOff>
      <xdr:row>12</xdr:row>
      <xdr:rowOff>133350</xdr:rowOff>
    </xdr:to>
    <xdr:sp>
      <xdr:nvSpPr>
        <xdr:cNvPr id="2185535" name="Freeform 301"/>
        <xdr:cNvSpPr/>
      </xdr:nvSpPr>
      <xdr:spPr>
        <a:xfrm>
          <a:off x="8727440" y="1790065"/>
          <a:ext cx="396240" cy="285750"/>
        </a:xfrm>
        <a:custGeom>
          <a:avLst/>
          <a:gdLst>
            <a:gd name="txL" fmla="*/ 0 w 39"/>
            <a:gd name="txT" fmla="*/ 0 h 32"/>
            <a:gd name="txR" fmla="*/ 39 w 39"/>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9" h="32">
              <a:moveTo>
                <a:pt x="8" y="22"/>
              </a:moveTo>
              <a:lnTo>
                <a:pt x="8" y="21"/>
              </a:lnTo>
              <a:lnTo>
                <a:pt x="9" y="21"/>
              </a:lnTo>
              <a:lnTo>
                <a:pt x="10" y="20"/>
              </a:lnTo>
              <a:lnTo>
                <a:pt x="11" y="20"/>
              </a:lnTo>
              <a:lnTo>
                <a:pt x="11" y="19"/>
              </a:lnTo>
              <a:lnTo>
                <a:pt x="10" y="18"/>
              </a:lnTo>
              <a:lnTo>
                <a:pt x="10" y="17"/>
              </a:lnTo>
              <a:lnTo>
                <a:pt x="9" y="16"/>
              </a:lnTo>
              <a:lnTo>
                <a:pt x="8" y="16"/>
              </a:lnTo>
              <a:lnTo>
                <a:pt x="7" y="15"/>
              </a:lnTo>
              <a:lnTo>
                <a:pt x="7" y="14"/>
              </a:lnTo>
              <a:lnTo>
                <a:pt x="7" y="13"/>
              </a:lnTo>
              <a:lnTo>
                <a:pt x="7" y="12"/>
              </a:lnTo>
              <a:lnTo>
                <a:pt x="6" y="11"/>
              </a:lnTo>
              <a:lnTo>
                <a:pt x="7" y="10"/>
              </a:lnTo>
              <a:lnTo>
                <a:pt x="9" y="10"/>
              </a:lnTo>
              <a:lnTo>
                <a:pt x="10" y="9"/>
              </a:lnTo>
              <a:lnTo>
                <a:pt x="11" y="9"/>
              </a:lnTo>
              <a:lnTo>
                <a:pt x="12" y="8"/>
              </a:lnTo>
              <a:lnTo>
                <a:pt x="13" y="8"/>
              </a:lnTo>
              <a:lnTo>
                <a:pt x="14" y="7"/>
              </a:lnTo>
              <a:lnTo>
                <a:pt x="15" y="6"/>
              </a:lnTo>
              <a:lnTo>
                <a:pt x="15" y="5"/>
              </a:lnTo>
              <a:lnTo>
                <a:pt x="16" y="4"/>
              </a:lnTo>
              <a:lnTo>
                <a:pt x="17" y="3"/>
              </a:lnTo>
              <a:lnTo>
                <a:pt x="18" y="2"/>
              </a:lnTo>
              <a:lnTo>
                <a:pt x="19" y="1"/>
              </a:lnTo>
              <a:lnTo>
                <a:pt x="20" y="0"/>
              </a:lnTo>
              <a:lnTo>
                <a:pt x="21" y="2"/>
              </a:lnTo>
              <a:lnTo>
                <a:pt x="22" y="2"/>
              </a:lnTo>
              <a:lnTo>
                <a:pt x="23" y="3"/>
              </a:lnTo>
              <a:lnTo>
                <a:pt x="24" y="4"/>
              </a:lnTo>
              <a:lnTo>
                <a:pt x="25" y="5"/>
              </a:lnTo>
              <a:lnTo>
                <a:pt x="26" y="5"/>
              </a:lnTo>
              <a:lnTo>
                <a:pt x="27" y="6"/>
              </a:lnTo>
              <a:lnTo>
                <a:pt x="28" y="7"/>
              </a:lnTo>
              <a:lnTo>
                <a:pt x="29" y="8"/>
              </a:lnTo>
              <a:lnTo>
                <a:pt x="30" y="8"/>
              </a:lnTo>
              <a:lnTo>
                <a:pt x="31" y="9"/>
              </a:lnTo>
              <a:lnTo>
                <a:pt x="32" y="9"/>
              </a:lnTo>
              <a:lnTo>
                <a:pt x="33" y="10"/>
              </a:lnTo>
              <a:lnTo>
                <a:pt x="33" y="11"/>
              </a:lnTo>
              <a:lnTo>
                <a:pt x="34" y="11"/>
              </a:lnTo>
              <a:lnTo>
                <a:pt x="35" y="12"/>
              </a:lnTo>
              <a:lnTo>
                <a:pt x="36" y="13"/>
              </a:lnTo>
              <a:lnTo>
                <a:pt x="37" y="13"/>
              </a:lnTo>
              <a:lnTo>
                <a:pt x="38" y="14"/>
              </a:lnTo>
              <a:lnTo>
                <a:pt x="39" y="15"/>
              </a:lnTo>
              <a:lnTo>
                <a:pt x="38" y="16"/>
              </a:lnTo>
              <a:lnTo>
                <a:pt x="38" y="17"/>
              </a:lnTo>
              <a:lnTo>
                <a:pt x="37" y="17"/>
              </a:lnTo>
              <a:lnTo>
                <a:pt x="35" y="18"/>
              </a:lnTo>
              <a:lnTo>
                <a:pt x="35" y="20"/>
              </a:lnTo>
              <a:lnTo>
                <a:pt x="34" y="19"/>
              </a:lnTo>
              <a:lnTo>
                <a:pt x="33" y="19"/>
              </a:lnTo>
              <a:lnTo>
                <a:pt x="32" y="20"/>
              </a:lnTo>
              <a:lnTo>
                <a:pt x="32" y="21"/>
              </a:lnTo>
              <a:lnTo>
                <a:pt x="30" y="21"/>
              </a:lnTo>
              <a:lnTo>
                <a:pt x="29" y="21"/>
              </a:lnTo>
              <a:lnTo>
                <a:pt x="28" y="20"/>
              </a:lnTo>
              <a:lnTo>
                <a:pt x="27" y="21"/>
              </a:lnTo>
              <a:lnTo>
                <a:pt x="27" y="22"/>
              </a:lnTo>
              <a:lnTo>
                <a:pt x="27" y="23"/>
              </a:lnTo>
              <a:lnTo>
                <a:pt x="27" y="24"/>
              </a:lnTo>
              <a:lnTo>
                <a:pt x="27" y="25"/>
              </a:lnTo>
              <a:lnTo>
                <a:pt x="27" y="26"/>
              </a:lnTo>
              <a:lnTo>
                <a:pt x="27" y="27"/>
              </a:lnTo>
              <a:lnTo>
                <a:pt x="26" y="28"/>
              </a:lnTo>
              <a:lnTo>
                <a:pt x="26" y="29"/>
              </a:lnTo>
              <a:lnTo>
                <a:pt x="26" y="31"/>
              </a:lnTo>
              <a:lnTo>
                <a:pt x="25" y="32"/>
              </a:lnTo>
              <a:lnTo>
                <a:pt x="24" y="32"/>
              </a:lnTo>
              <a:lnTo>
                <a:pt x="23" y="31"/>
              </a:lnTo>
              <a:lnTo>
                <a:pt x="22" y="31"/>
              </a:lnTo>
              <a:lnTo>
                <a:pt x="22" y="30"/>
              </a:lnTo>
              <a:lnTo>
                <a:pt x="21" y="30"/>
              </a:lnTo>
              <a:lnTo>
                <a:pt x="19" y="29"/>
              </a:lnTo>
              <a:lnTo>
                <a:pt x="18" y="29"/>
              </a:lnTo>
              <a:lnTo>
                <a:pt x="18" y="28"/>
              </a:lnTo>
              <a:lnTo>
                <a:pt x="17" y="27"/>
              </a:lnTo>
              <a:lnTo>
                <a:pt x="17" y="26"/>
              </a:lnTo>
              <a:lnTo>
                <a:pt x="16" y="25"/>
              </a:lnTo>
              <a:lnTo>
                <a:pt x="15" y="24"/>
              </a:lnTo>
              <a:lnTo>
                <a:pt x="15" y="26"/>
              </a:lnTo>
              <a:lnTo>
                <a:pt x="14" y="27"/>
              </a:lnTo>
              <a:lnTo>
                <a:pt x="14" y="28"/>
              </a:lnTo>
              <a:lnTo>
                <a:pt x="13" y="28"/>
              </a:lnTo>
              <a:lnTo>
                <a:pt x="13" y="29"/>
              </a:lnTo>
              <a:lnTo>
                <a:pt x="12" y="30"/>
              </a:lnTo>
              <a:lnTo>
                <a:pt x="11" y="30"/>
              </a:lnTo>
              <a:lnTo>
                <a:pt x="10" y="31"/>
              </a:lnTo>
              <a:lnTo>
                <a:pt x="9" y="31"/>
              </a:lnTo>
              <a:lnTo>
                <a:pt x="8" y="30"/>
              </a:lnTo>
              <a:lnTo>
                <a:pt x="7" y="29"/>
              </a:lnTo>
              <a:lnTo>
                <a:pt x="6" y="28"/>
              </a:lnTo>
              <a:lnTo>
                <a:pt x="5" y="27"/>
              </a:lnTo>
              <a:lnTo>
                <a:pt x="4" y="27"/>
              </a:lnTo>
              <a:lnTo>
                <a:pt x="3" y="26"/>
              </a:lnTo>
              <a:lnTo>
                <a:pt x="2" y="26"/>
              </a:lnTo>
              <a:lnTo>
                <a:pt x="1" y="26"/>
              </a:lnTo>
              <a:lnTo>
                <a:pt x="0" y="26"/>
              </a:lnTo>
              <a:lnTo>
                <a:pt x="1" y="25"/>
              </a:lnTo>
              <a:lnTo>
                <a:pt x="2" y="25"/>
              </a:lnTo>
              <a:lnTo>
                <a:pt x="3" y="24"/>
              </a:lnTo>
              <a:lnTo>
                <a:pt x="4" y="23"/>
              </a:lnTo>
              <a:lnTo>
                <a:pt x="5" y="23"/>
              </a:lnTo>
              <a:lnTo>
                <a:pt x="7" y="22"/>
              </a:lnTo>
              <a:lnTo>
                <a:pt x="8"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294640</xdr:colOff>
      <xdr:row>13</xdr:row>
      <xdr:rowOff>66675</xdr:rowOff>
    </xdr:from>
    <xdr:to>
      <xdr:col>15</xdr:col>
      <xdr:colOff>243840</xdr:colOff>
      <xdr:row>18</xdr:row>
      <xdr:rowOff>28575</xdr:rowOff>
    </xdr:to>
    <xdr:sp>
      <xdr:nvSpPr>
        <xdr:cNvPr id="2185536" name="Freeform 302"/>
        <xdr:cNvSpPr/>
      </xdr:nvSpPr>
      <xdr:spPr>
        <a:xfrm>
          <a:off x="8981440" y="2161540"/>
          <a:ext cx="1249680" cy="723900"/>
        </a:xfrm>
        <a:custGeom>
          <a:avLst/>
          <a:gdLst>
            <a:gd name="txL" fmla="*/ 0 w 123"/>
            <a:gd name="txT" fmla="*/ 0 h 81"/>
            <a:gd name="txR" fmla="*/ 123 w 123"/>
            <a:gd name="txB" fmla="*/ 81 h 8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23" h="81">
              <a:moveTo>
                <a:pt x="2" y="42"/>
              </a:moveTo>
              <a:lnTo>
                <a:pt x="2" y="41"/>
              </a:lnTo>
              <a:lnTo>
                <a:pt x="3" y="41"/>
              </a:lnTo>
              <a:lnTo>
                <a:pt x="4" y="40"/>
              </a:lnTo>
              <a:lnTo>
                <a:pt x="5" y="39"/>
              </a:lnTo>
              <a:lnTo>
                <a:pt x="5" y="38"/>
              </a:lnTo>
              <a:lnTo>
                <a:pt x="6" y="37"/>
              </a:lnTo>
              <a:lnTo>
                <a:pt x="6" y="36"/>
              </a:lnTo>
              <a:lnTo>
                <a:pt x="8" y="35"/>
              </a:lnTo>
              <a:lnTo>
                <a:pt x="8" y="34"/>
              </a:lnTo>
              <a:lnTo>
                <a:pt x="9" y="33"/>
              </a:lnTo>
              <a:lnTo>
                <a:pt x="10" y="32"/>
              </a:lnTo>
              <a:lnTo>
                <a:pt x="11" y="31"/>
              </a:lnTo>
              <a:lnTo>
                <a:pt x="12" y="31"/>
              </a:lnTo>
              <a:lnTo>
                <a:pt x="13" y="30"/>
              </a:lnTo>
              <a:lnTo>
                <a:pt x="14" y="30"/>
              </a:lnTo>
              <a:lnTo>
                <a:pt x="15" y="29"/>
              </a:lnTo>
              <a:lnTo>
                <a:pt x="17" y="28"/>
              </a:lnTo>
              <a:lnTo>
                <a:pt x="17" y="27"/>
              </a:lnTo>
              <a:lnTo>
                <a:pt x="18" y="27"/>
              </a:lnTo>
              <a:lnTo>
                <a:pt x="19" y="26"/>
              </a:lnTo>
              <a:lnTo>
                <a:pt x="21" y="25"/>
              </a:lnTo>
              <a:lnTo>
                <a:pt x="21" y="24"/>
              </a:lnTo>
              <a:lnTo>
                <a:pt x="21" y="23"/>
              </a:lnTo>
              <a:lnTo>
                <a:pt x="22" y="22"/>
              </a:lnTo>
              <a:lnTo>
                <a:pt x="22" y="21"/>
              </a:lnTo>
              <a:lnTo>
                <a:pt x="22" y="20"/>
              </a:lnTo>
              <a:lnTo>
                <a:pt x="22" y="18"/>
              </a:lnTo>
              <a:lnTo>
                <a:pt x="22" y="17"/>
              </a:lnTo>
              <a:lnTo>
                <a:pt x="23" y="16"/>
              </a:lnTo>
              <a:lnTo>
                <a:pt x="24" y="15"/>
              </a:lnTo>
              <a:lnTo>
                <a:pt x="24" y="14"/>
              </a:lnTo>
              <a:lnTo>
                <a:pt x="24" y="13"/>
              </a:lnTo>
              <a:lnTo>
                <a:pt x="25" y="13"/>
              </a:lnTo>
              <a:lnTo>
                <a:pt x="26" y="13"/>
              </a:lnTo>
              <a:lnTo>
                <a:pt x="27" y="13"/>
              </a:lnTo>
              <a:lnTo>
                <a:pt x="28" y="13"/>
              </a:lnTo>
              <a:lnTo>
                <a:pt x="30" y="13"/>
              </a:lnTo>
              <a:lnTo>
                <a:pt x="31" y="13"/>
              </a:lnTo>
              <a:lnTo>
                <a:pt x="32" y="13"/>
              </a:lnTo>
              <a:lnTo>
                <a:pt x="33" y="13"/>
              </a:lnTo>
              <a:lnTo>
                <a:pt x="34" y="13"/>
              </a:lnTo>
              <a:lnTo>
                <a:pt x="37" y="13"/>
              </a:lnTo>
              <a:lnTo>
                <a:pt x="38" y="13"/>
              </a:lnTo>
              <a:lnTo>
                <a:pt x="39" y="13"/>
              </a:lnTo>
              <a:lnTo>
                <a:pt x="40" y="13"/>
              </a:lnTo>
              <a:lnTo>
                <a:pt x="41" y="13"/>
              </a:lnTo>
              <a:lnTo>
                <a:pt x="43" y="13"/>
              </a:lnTo>
              <a:lnTo>
                <a:pt x="44" y="13"/>
              </a:lnTo>
              <a:lnTo>
                <a:pt x="45" y="12"/>
              </a:lnTo>
              <a:lnTo>
                <a:pt x="47" y="12"/>
              </a:lnTo>
              <a:lnTo>
                <a:pt x="48" y="12"/>
              </a:lnTo>
              <a:lnTo>
                <a:pt x="49" y="11"/>
              </a:lnTo>
              <a:lnTo>
                <a:pt x="50" y="11"/>
              </a:lnTo>
              <a:lnTo>
                <a:pt x="51" y="10"/>
              </a:lnTo>
              <a:lnTo>
                <a:pt x="52" y="10"/>
              </a:lnTo>
              <a:lnTo>
                <a:pt x="53" y="10"/>
              </a:lnTo>
              <a:lnTo>
                <a:pt x="55" y="9"/>
              </a:lnTo>
              <a:lnTo>
                <a:pt x="56" y="9"/>
              </a:lnTo>
              <a:lnTo>
                <a:pt x="57" y="9"/>
              </a:lnTo>
              <a:lnTo>
                <a:pt x="58" y="8"/>
              </a:lnTo>
              <a:lnTo>
                <a:pt x="59" y="8"/>
              </a:lnTo>
              <a:lnTo>
                <a:pt x="60" y="8"/>
              </a:lnTo>
              <a:lnTo>
                <a:pt x="61" y="7"/>
              </a:lnTo>
              <a:lnTo>
                <a:pt x="63" y="7"/>
              </a:lnTo>
              <a:lnTo>
                <a:pt x="64" y="6"/>
              </a:lnTo>
              <a:lnTo>
                <a:pt x="65" y="6"/>
              </a:lnTo>
              <a:lnTo>
                <a:pt x="67" y="5"/>
              </a:lnTo>
              <a:lnTo>
                <a:pt x="68" y="5"/>
              </a:lnTo>
              <a:lnTo>
                <a:pt x="69" y="5"/>
              </a:lnTo>
              <a:lnTo>
                <a:pt x="70" y="4"/>
              </a:lnTo>
              <a:lnTo>
                <a:pt x="72" y="4"/>
              </a:lnTo>
              <a:lnTo>
                <a:pt x="74" y="3"/>
              </a:lnTo>
              <a:lnTo>
                <a:pt x="75" y="3"/>
              </a:lnTo>
              <a:lnTo>
                <a:pt x="76" y="3"/>
              </a:lnTo>
              <a:lnTo>
                <a:pt x="78" y="3"/>
              </a:lnTo>
              <a:lnTo>
                <a:pt x="79" y="2"/>
              </a:lnTo>
              <a:lnTo>
                <a:pt x="81" y="2"/>
              </a:lnTo>
              <a:lnTo>
                <a:pt x="82" y="2"/>
              </a:lnTo>
              <a:lnTo>
                <a:pt x="83" y="2"/>
              </a:lnTo>
              <a:lnTo>
                <a:pt x="84" y="2"/>
              </a:lnTo>
              <a:lnTo>
                <a:pt x="86" y="2"/>
              </a:lnTo>
              <a:lnTo>
                <a:pt x="87" y="1"/>
              </a:lnTo>
              <a:lnTo>
                <a:pt x="88" y="1"/>
              </a:lnTo>
              <a:lnTo>
                <a:pt x="89" y="1"/>
              </a:lnTo>
              <a:lnTo>
                <a:pt x="91" y="1"/>
              </a:lnTo>
              <a:lnTo>
                <a:pt x="92" y="0"/>
              </a:lnTo>
              <a:lnTo>
                <a:pt x="96" y="0"/>
              </a:lnTo>
              <a:lnTo>
                <a:pt x="98" y="0"/>
              </a:lnTo>
              <a:lnTo>
                <a:pt x="100" y="0"/>
              </a:lnTo>
              <a:lnTo>
                <a:pt x="100" y="1"/>
              </a:lnTo>
              <a:lnTo>
                <a:pt x="100" y="2"/>
              </a:lnTo>
              <a:lnTo>
                <a:pt x="101" y="5"/>
              </a:lnTo>
              <a:lnTo>
                <a:pt x="101" y="6"/>
              </a:lnTo>
              <a:lnTo>
                <a:pt x="101" y="7"/>
              </a:lnTo>
              <a:lnTo>
                <a:pt x="102" y="8"/>
              </a:lnTo>
              <a:lnTo>
                <a:pt x="102" y="9"/>
              </a:lnTo>
              <a:lnTo>
                <a:pt x="102" y="11"/>
              </a:lnTo>
              <a:lnTo>
                <a:pt x="102" y="12"/>
              </a:lnTo>
              <a:lnTo>
                <a:pt x="103" y="13"/>
              </a:lnTo>
              <a:lnTo>
                <a:pt x="104" y="13"/>
              </a:lnTo>
              <a:lnTo>
                <a:pt x="105" y="14"/>
              </a:lnTo>
              <a:lnTo>
                <a:pt x="106" y="15"/>
              </a:lnTo>
              <a:lnTo>
                <a:pt x="106" y="17"/>
              </a:lnTo>
              <a:lnTo>
                <a:pt x="107" y="17"/>
              </a:lnTo>
              <a:lnTo>
                <a:pt x="108" y="18"/>
              </a:lnTo>
              <a:lnTo>
                <a:pt x="109" y="19"/>
              </a:lnTo>
              <a:lnTo>
                <a:pt x="110" y="20"/>
              </a:lnTo>
              <a:lnTo>
                <a:pt x="110" y="21"/>
              </a:lnTo>
              <a:lnTo>
                <a:pt x="112" y="20"/>
              </a:lnTo>
              <a:lnTo>
                <a:pt x="113" y="21"/>
              </a:lnTo>
              <a:lnTo>
                <a:pt x="114" y="22"/>
              </a:lnTo>
              <a:lnTo>
                <a:pt x="115" y="23"/>
              </a:lnTo>
              <a:lnTo>
                <a:pt x="116" y="25"/>
              </a:lnTo>
              <a:lnTo>
                <a:pt x="116" y="26"/>
              </a:lnTo>
              <a:lnTo>
                <a:pt x="116" y="27"/>
              </a:lnTo>
              <a:lnTo>
                <a:pt x="117" y="29"/>
              </a:lnTo>
              <a:lnTo>
                <a:pt x="117" y="30"/>
              </a:lnTo>
              <a:lnTo>
                <a:pt x="118" y="31"/>
              </a:lnTo>
              <a:lnTo>
                <a:pt x="117" y="32"/>
              </a:lnTo>
              <a:lnTo>
                <a:pt x="118" y="32"/>
              </a:lnTo>
              <a:lnTo>
                <a:pt x="120" y="32"/>
              </a:lnTo>
              <a:lnTo>
                <a:pt x="120" y="33"/>
              </a:lnTo>
              <a:lnTo>
                <a:pt x="121" y="34"/>
              </a:lnTo>
              <a:lnTo>
                <a:pt x="122" y="35"/>
              </a:lnTo>
              <a:lnTo>
                <a:pt x="122" y="37"/>
              </a:lnTo>
              <a:lnTo>
                <a:pt x="122" y="38"/>
              </a:lnTo>
              <a:lnTo>
                <a:pt x="122" y="39"/>
              </a:lnTo>
              <a:lnTo>
                <a:pt x="122" y="40"/>
              </a:lnTo>
              <a:lnTo>
                <a:pt x="123" y="41"/>
              </a:lnTo>
              <a:lnTo>
                <a:pt x="122" y="41"/>
              </a:lnTo>
              <a:lnTo>
                <a:pt x="120" y="42"/>
              </a:lnTo>
              <a:lnTo>
                <a:pt x="120" y="41"/>
              </a:lnTo>
              <a:lnTo>
                <a:pt x="119" y="41"/>
              </a:lnTo>
              <a:lnTo>
                <a:pt x="116" y="41"/>
              </a:lnTo>
              <a:lnTo>
                <a:pt x="115" y="41"/>
              </a:lnTo>
              <a:lnTo>
                <a:pt x="114" y="41"/>
              </a:lnTo>
              <a:lnTo>
                <a:pt x="112" y="41"/>
              </a:lnTo>
              <a:lnTo>
                <a:pt x="111" y="41"/>
              </a:lnTo>
              <a:lnTo>
                <a:pt x="109" y="42"/>
              </a:lnTo>
              <a:lnTo>
                <a:pt x="106" y="42"/>
              </a:lnTo>
              <a:lnTo>
                <a:pt x="105" y="42"/>
              </a:lnTo>
              <a:lnTo>
                <a:pt x="104" y="43"/>
              </a:lnTo>
              <a:lnTo>
                <a:pt x="103" y="43"/>
              </a:lnTo>
              <a:lnTo>
                <a:pt x="101" y="43"/>
              </a:lnTo>
              <a:lnTo>
                <a:pt x="100" y="43"/>
              </a:lnTo>
              <a:lnTo>
                <a:pt x="99" y="43"/>
              </a:lnTo>
              <a:lnTo>
                <a:pt x="98" y="44"/>
              </a:lnTo>
              <a:lnTo>
                <a:pt x="96" y="44"/>
              </a:lnTo>
              <a:lnTo>
                <a:pt x="95" y="44"/>
              </a:lnTo>
              <a:lnTo>
                <a:pt x="93" y="44"/>
              </a:lnTo>
              <a:lnTo>
                <a:pt x="92" y="44"/>
              </a:lnTo>
              <a:lnTo>
                <a:pt x="90" y="45"/>
              </a:lnTo>
              <a:lnTo>
                <a:pt x="89" y="45"/>
              </a:lnTo>
              <a:lnTo>
                <a:pt x="89" y="46"/>
              </a:lnTo>
              <a:lnTo>
                <a:pt x="87" y="46"/>
              </a:lnTo>
              <a:lnTo>
                <a:pt x="86" y="47"/>
              </a:lnTo>
              <a:lnTo>
                <a:pt x="85" y="48"/>
              </a:lnTo>
              <a:lnTo>
                <a:pt x="85" y="50"/>
              </a:lnTo>
              <a:lnTo>
                <a:pt x="86" y="51"/>
              </a:lnTo>
              <a:lnTo>
                <a:pt x="83" y="51"/>
              </a:lnTo>
              <a:lnTo>
                <a:pt x="82" y="51"/>
              </a:lnTo>
              <a:lnTo>
                <a:pt x="80" y="52"/>
              </a:lnTo>
              <a:lnTo>
                <a:pt x="78" y="52"/>
              </a:lnTo>
              <a:lnTo>
                <a:pt x="77" y="52"/>
              </a:lnTo>
              <a:lnTo>
                <a:pt x="76" y="52"/>
              </a:lnTo>
              <a:lnTo>
                <a:pt x="75" y="53"/>
              </a:lnTo>
              <a:lnTo>
                <a:pt x="73" y="53"/>
              </a:lnTo>
              <a:lnTo>
                <a:pt x="72" y="53"/>
              </a:lnTo>
              <a:lnTo>
                <a:pt x="71" y="53"/>
              </a:lnTo>
              <a:lnTo>
                <a:pt x="69" y="54"/>
              </a:lnTo>
              <a:lnTo>
                <a:pt x="68" y="54"/>
              </a:lnTo>
              <a:lnTo>
                <a:pt x="67" y="54"/>
              </a:lnTo>
              <a:lnTo>
                <a:pt x="66" y="55"/>
              </a:lnTo>
              <a:lnTo>
                <a:pt x="65" y="55"/>
              </a:lnTo>
              <a:lnTo>
                <a:pt x="63" y="55"/>
              </a:lnTo>
              <a:lnTo>
                <a:pt x="62" y="55"/>
              </a:lnTo>
              <a:lnTo>
                <a:pt x="61" y="55"/>
              </a:lnTo>
              <a:lnTo>
                <a:pt x="60" y="55"/>
              </a:lnTo>
              <a:lnTo>
                <a:pt x="58" y="55"/>
              </a:lnTo>
              <a:lnTo>
                <a:pt x="57" y="56"/>
              </a:lnTo>
              <a:lnTo>
                <a:pt x="56" y="56"/>
              </a:lnTo>
              <a:lnTo>
                <a:pt x="55" y="56"/>
              </a:lnTo>
              <a:lnTo>
                <a:pt x="53" y="57"/>
              </a:lnTo>
              <a:lnTo>
                <a:pt x="52" y="57"/>
              </a:lnTo>
              <a:lnTo>
                <a:pt x="52" y="59"/>
              </a:lnTo>
              <a:lnTo>
                <a:pt x="52" y="61"/>
              </a:lnTo>
              <a:lnTo>
                <a:pt x="52" y="63"/>
              </a:lnTo>
              <a:lnTo>
                <a:pt x="52" y="64"/>
              </a:lnTo>
              <a:lnTo>
                <a:pt x="53" y="68"/>
              </a:lnTo>
              <a:lnTo>
                <a:pt x="52" y="69"/>
              </a:lnTo>
              <a:lnTo>
                <a:pt x="53" y="70"/>
              </a:lnTo>
              <a:lnTo>
                <a:pt x="54" y="71"/>
              </a:lnTo>
              <a:lnTo>
                <a:pt x="54" y="72"/>
              </a:lnTo>
              <a:lnTo>
                <a:pt x="52" y="72"/>
              </a:lnTo>
              <a:lnTo>
                <a:pt x="51" y="74"/>
              </a:lnTo>
              <a:lnTo>
                <a:pt x="51" y="76"/>
              </a:lnTo>
              <a:lnTo>
                <a:pt x="51" y="80"/>
              </a:lnTo>
              <a:lnTo>
                <a:pt x="51" y="81"/>
              </a:lnTo>
              <a:lnTo>
                <a:pt x="50" y="81"/>
              </a:lnTo>
              <a:lnTo>
                <a:pt x="48" y="80"/>
              </a:lnTo>
              <a:lnTo>
                <a:pt x="47" y="80"/>
              </a:lnTo>
              <a:lnTo>
                <a:pt x="46" y="81"/>
              </a:lnTo>
              <a:lnTo>
                <a:pt x="45" y="81"/>
              </a:lnTo>
              <a:lnTo>
                <a:pt x="44" y="81"/>
              </a:lnTo>
              <a:lnTo>
                <a:pt x="43" y="81"/>
              </a:lnTo>
              <a:lnTo>
                <a:pt x="42" y="81"/>
              </a:lnTo>
              <a:lnTo>
                <a:pt x="41" y="81"/>
              </a:lnTo>
              <a:lnTo>
                <a:pt x="41" y="79"/>
              </a:lnTo>
              <a:lnTo>
                <a:pt x="40" y="78"/>
              </a:lnTo>
              <a:lnTo>
                <a:pt x="40" y="76"/>
              </a:lnTo>
              <a:lnTo>
                <a:pt x="40" y="75"/>
              </a:lnTo>
              <a:lnTo>
                <a:pt x="40" y="74"/>
              </a:lnTo>
              <a:lnTo>
                <a:pt x="39" y="73"/>
              </a:lnTo>
              <a:lnTo>
                <a:pt x="39" y="71"/>
              </a:lnTo>
              <a:lnTo>
                <a:pt x="39" y="70"/>
              </a:lnTo>
              <a:lnTo>
                <a:pt x="39" y="69"/>
              </a:lnTo>
              <a:lnTo>
                <a:pt x="38" y="68"/>
              </a:lnTo>
              <a:lnTo>
                <a:pt x="38" y="66"/>
              </a:lnTo>
              <a:lnTo>
                <a:pt x="38" y="65"/>
              </a:lnTo>
              <a:lnTo>
                <a:pt x="37" y="64"/>
              </a:lnTo>
              <a:lnTo>
                <a:pt x="36" y="63"/>
              </a:lnTo>
              <a:lnTo>
                <a:pt x="35" y="65"/>
              </a:lnTo>
              <a:lnTo>
                <a:pt x="34" y="66"/>
              </a:lnTo>
              <a:lnTo>
                <a:pt x="33" y="67"/>
              </a:lnTo>
              <a:lnTo>
                <a:pt x="33" y="69"/>
              </a:lnTo>
              <a:lnTo>
                <a:pt x="33" y="71"/>
              </a:lnTo>
              <a:lnTo>
                <a:pt x="32" y="72"/>
              </a:lnTo>
              <a:lnTo>
                <a:pt x="31" y="72"/>
              </a:lnTo>
              <a:lnTo>
                <a:pt x="29" y="71"/>
              </a:lnTo>
              <a:lnTo>
                <a:pt x="28" y="71"/>
              </a:lnTo>
              <a:lnTo>
                <a:pt x="27" y="71"/>
              </a:lnTo>
              <a:lnTo>
                <a:pt x="26" y="70"/>
              </a:lnTo>
              <a:lnTo>
                <a:pt x="24" y="70"/>
              </a:lnTo>
              <a:lnTo>
                <a:pt x="23" y="70"/>
              </a:lnTo>
              <a:lnTo>
                <a:pt x="22" y="70"/>
              </a:lnTo>
              <a:lnTo>
                <a:pt x="21" y="70"/>
              </a:lnTo>
              <a:lnTo>
                <a:pt x="20" y="70"/>
              </a:lnTo>
              <a:lnTo>
                <a:pt x="18" y="70"/>
              </a:lnTo>
              <a:lnTo>
                <a:pt x="17" y="70"/>
              </a:lnTo>
              <a:lnTo>
                <a:pt x="17" y="69"/>
              </a:lnTo>
              <a:lnTo>
                <a:pt x="17" y="68"/>
              </a:lnTo>
              <a:lnTo>
                <a:pt x="18" y="67"/>
              </a:lnTo>
              <a:lnTo>
                <a:pt x="18" y="65"/>
              </a:lnTo>
              <a:lnTo>
                <a:pt x="18" y="63"/>
              </a:lnTo>
              <a:lnTo>
                <a:pt x="18" y="62"/>
              </a:lnTo>
              <a:lnTo>
                <a:pt x="18" y="61"/>
              </a:lnTo>
              <a:lnTo>
                <a:pt x="19" y="60"/>
              </a:lnTo>
              <a:lnTo>
                <a:pt x="19" y="59"/>
              </a:lnTo>
              <a:lnTo>
                <a:pt x="19" y="58"/>
              </a:lnTo>
              <a:lnTo>
                <a:pt x="18" y="57"/>
              </a:lnTo>
              <a:lnTo>
                <a:pt x="17" y="57"/>
              </a:lnTo>
              <a:lnTo>
                <a:pt x="16" y="56"/>
              </a:lnTo>
              <a:lnTo>
                <a:pt x="15" y="56"/>
              </a:lnTo>
              <a:lnTo>
                <a:pt x="15" y="55"/>
              </a:lnTo>
              <a:lnTo>
                <a:pt x="16" y="54"/>
              </a:lnTo>
              <a:lnTo>
                <a:pt x="16" y="52"/>
              </a:lnTo>
              <a:lnTo>
                <a:pt x="16" y="51"/>
              </a:lnTo>
              <a:lnTo>
                <a:pt x="15" y="50"/>
              </a:lnTo>
              <a:lnTo>
                <a:pt x="14" y="49"/>
              </a:lnTo>
              <a:lnTo>
                <a:pt x="12" y="50"/>
              </a:lnTo>
              <a:lnTo>
                <a:pt x="11" y="50"/>
              </a:lnTo>
              <a:lnTo>
                <a:pt x="10" y="50"/>
              </a:lnTo>
              <a:lnTo>
                <a:pt x="9" y="50"/>
              </a:lnTo>
              <a:lnTo>
                <a:pt x="8" y="50"/>
              </a:lnTo>
              <a:lnTo>
                <a:pt x="6" y="49"/>
              </a:lnTo>
              <a:lnTo>
                <a:pt x="5" y="49"/>
              </a:lnTo>
              <a:lnTo>
                <a:pt x="3" y="49"/>
              </a:lnTo>
              <a:lnTo>
                <a:pt x="2" y="49"/>
              </a:lnTo>
              <a:lnTo>
                <a:pt x="1" y="48"/>
              </a:lnTo>
              <a:lnTo>
                <a:pt x="1" y="47"/>
              </a:lnTo>
              <a:lnTo>
                <a:pt x="0" y="46"/>
              </a:lnTo>
              <a:lnTo>
                <a:pt x="0" y="45"/>
              </a:lnTo>
              <a:lnTo>
                <a:pt x="1" y="44"/>
              </a:lnTo>
              <a:lnTo>
                <a:pt x="1" y="43"/>
              </a:lnTo>
              <a:lnTo>
                <a:pt x="1" y="42"/>
              </a:lnTo>
              <a:lnTo>
                <a:pt x="2" y="4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101600</xdr:colOff>
      <xdr:row>17</xdr:row>
      <xdr:rowOff>104775</xdr:rowOff>
    </xdr:from>
    <xdr:to>
      <xdr:col>3</xdr:col>
      <xdr:colOff>375920</xdr:colOff>
      <xdr:row>19</xdr:row>
      <xdr:rowOff>57150</xdr:rowOff>
    </xdr:to>
    <xdr:sp>
      <xdr:nvSpPr>
        <xdr:cNvPr id="2185537" name="Freeform 303"/>
        <xdr:cNvSpPr/>
      </xdr:nvSpPr>
      <xdr:spPr>
        <a:xfrm>
          <a:off x="2286000" y="2809240"/>
          <a:ext cx="274320" cy="257175"/>
        </a:xfrm>
        <a:custGeom>
          <a:avLst/>
          <a:gdLst>
            <a:gd name="txL" fmla="*/ 0 w 27"/>
            <a:gd name="txT" fmla="*/ 0 h 30"/>
            <a:gd name="txR" fmla="*/ 27 w 27"/>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30">
              <a:moveTo>
                <a:pt x="0" y="18"/>
              </a:moveTo>
              <a:lnTo>
                <a:pt x="0" y="17"/>
              </a:lnTo>
              <a:lnTo>
                <a:pt x="1" y="16"/>
              </a:lnTo>
              <a:lnTo>
                <a:pt x="1" y="15"/>
              </a:lnTo>
              <a:lnTo>
                <a:pt x="2" y="14"/>
              </a:lnTo>
              <a:lnTo>
                <a:pt x="3" y="14"/>
              </a:lnTo>
              <a:lnTo>
                <a:pt x="4" y="14"/>
              </a:lnTo>
              <a:lnTo>
                <a:pt x="5" y="14"/>
              </a:lnTo>
              <a:lnTo>
                <a:pt x="6" y="14"/>
              </a:lnTo>
              <a:lnTo>
                <a:pt x="7" y="14"/>
              </a:lnTo>
              <a:lnTo>
                <a:pt x="8" y="13"/>
              </a:lnTo>
              <a:lnTo>
                <a:pt x="6" y="12"/>
              </a:lnTo>
              <a:lnTo>
                <a:pt x="7" y="11"/>
              </a:lnTo>
              <a:lnTo>
                <a:pt x="7" y="10"/>
              </a:lnTo>
              <a:lnTo>
                <a:pt x="7" y="9"/>
              </a:lnTo>
              <a:lnTo>
                <a:pt x="8" y="8"/>
              </a:lnTo>
              <a:lnTo>
                <a:pt x="8" y="7"/>
              </a:lnTo>
              <a:lnTo>
                <a:pt x="9" y="6"/>
              </a:lnTo>
              <a:lnTo>
                <a:pt x="10" y="5"/>
              </a:lnTo>
              <a:lnTo>
                <a:pt x="10" y="4"/>
              </a:lnTo>
              <a:lnTo>
                <a:pt x="10" y="3"/>
              </a:lnTo>
              <a:lnTo>
                <a:pt x="10" y="2"/>
              </a:lnTo>
              <a:lnTo>
                <a:pt x="10" y="0"/>
              </a:lnTo>
              <a:lnTo>
                <a:pt x="11" y="0"/>
              </a:lnTo>
              <a:lnTo>
                <a:pt x="12" y="0"/>
              </a:lnTo>
              <a:lnTo>
                <a:pt x="13" y="1"/>
              </a:lnTo>
              <a:lnTo>
                <a:pt x="14" y="1"/>
              </a:lnTo>
              <a:lnTo>
                <a:pt x="15" y="1"/>
              </a:lnTo>
              <a:lnTo>
                <a:pt x="17" y="1"/>
              </a:lnTo>
              <a:lnTo>
                <a:pt x="18" y="2"/>
              </a:lnTo>
              <a:lnTo>
                <a:pt x="19" y="2"/>
              </a:lnTo>
              <a:lnTo>
                <a:pt x="20" y="2"/>
              </a:lnTo>
              <a:lnTo>
                <a:pt x="21" y="2"/>
              </a:lnTo>
              <a:lnTo>
                <a:pt x="22" y="2"/>
              </a:lnTo>
              <a:lnTo>
                <a:pt x="23" y="3"/>
              </a:lnTo>
              <a:lnTo>
                <a:pt x="24" y="3"/>
              </a:lnTo>
              <a:lnTo>
                <a:pt x="25" y="3"/>
              </a:lnTo>
              <a:lnTo>
                <a:pt x="25" y="4"/>
              </a:lnTo>
              <a:lnTo>
                <a:pt x="25" y="6"/>
              </a:lnTo>
              <a:lnTo>
                <a:pt x="24" y="7"/>
              </a:lnTo>
              <a:lnTo>
                <a:pt x="24" y="9"/>
              </a:lnTo>
              <a:lnTo>
                <a:pt x="23" y="10"/>
              </a:lnTo>
              <a:lnTo>
                <a:pt x="23" y="11"/>
              </a:lnTo>
              <a:lnTo>
                <a:pt x="23" y="12"/>
              </a:lnTo>
              <a:lnTo>
                <a:pt x="23" y="13"/>
              </a:lnTo>
              <a:lnTo>
                <a:pt x="23" y="15"/>
              </a:lnTo>
              <a:lnTo>
                <a:pt x="23" y="16"/>
              </a:lnTo>
              <a:lnTo>
                <a:pt x="24" y="17"/>
              </a:lnTo>
              <a:lnTo>
                <a:pt x="24" y="18"/>
              </a:lnTo>
              <a:lnTo>
                <a:pt x="25" y="18"/>
              </a:lnTo>
              <a:lnTo>
                <a:pt x="26" y="19"/>
              </a:lnTo>
              <a:lnTo>
                <a:pt x="27" y="20"/>
              </a:lnTo>
              <a:lnTo>
                <a:pt x="26" y="22"/>
              </a:lnTo>
              <a:lnTo>
                <a:pt x="25" y="23"/>
              </a:lnTo>
              <a:lnTo>
                <a:pt x="25" y="24"/>
              </a:lnTo>
              <a:lnTo>
                <a:pt x="24" y="25"/>
              </a:lnTo>
              <a:lnTo>
                <a:pt x="23" y="26"/>
              </a:lnTo>
              <a:lnTo>
                <a:pt x="23" y="27"/>
              </a:lnTo>
              <a:lnTo>
                <a:pt x="22" y="28"/>
              </a:lnTo>
              <a:lnTo>
                <a:pt x="21" y="30"/>
              </a:lnTo>
              <a:lnTo>
                <a:pt x="20" y="29"/>
              </a:lnTo>
              <a:lnTo>
                <a:pt x="19" y="28"/>
              </a:lnTo>
              <a:lnTo>
                <a:pt x="18" y="28"/>
              </a:lnTo>
              <a:lnTo>
                <a:pt x="17" y="27"/>
              </a:lnTo>
              <a:lnTo>
                <a:pt x="16" y="27"/>
              </a:lnTo>
              <a:lnTo>
                <a:pt x="15" y="27"/>
              </a:lnTo>
              <a:lnTo>
                <a:pt x="14" y="27"/>
              </a:lnTo>
              <a:lnTo>
                <a:pt x="13" y="26"/>
              </a:lnTo>
              <a:lnTo>
                <a:pt x="12" y="26"/>
              </a:lnTo>
              <a:lnTo>
                <a:pt x="11" y="25"/>
              </a:lnTo>
              <a:lnTo>
                <a:pt x="10" y="25"/>
              </a:lnTo>
              <a:lnTo>
                <a:pt x="9" y="24"/>
              </a:lnTo>
              <a:lnTo>
                <a:pt x="8" y="24"/>
              </a:lnTo>
              <a:lnTo>
                <a:pt x="7" y="23"/>
              </a:lnTo>
              <a:lnTo>
                <a:pt x="6" y="23"/>
              </a:lnTo>
              <a:lnTo>
                <a:pt x="5" y="22"/>
              </a:lnTo>
              <a:lnTo>
                <a:pt x="4" y="22"/>
              </a:lnTo>
              <a:lnTo>
                <a:pt x="3" y="21"/>
              </a:lnTo>
              <a:lnTo>
                <a:pt x="2" y="20"/>
              </a:lnTo>
              <a:lnTo>
                <a:pt x="1" y="20"/>
              </a:lnTo>
              <a:lnTo>
                <a:pt x="0" y="19"/>
              </a:lnTo>
              <a:lnTo>
                <a:pt x="0" y="1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447040</xdr:colOff>
      <xdr:row>18</xdr:row>
      <xdr:rowOff>76200</xdr:rowOff>
    </xdr:from>
    <xdr:to>
      <xdr:col>3</xdr:col>
      <xdr:colOff>243840</xdr:colOff>
      <xdr:row>21</xdr:row>
      <xdr:rowOff>38100</xdr:rowOff>
    </xdr:to>
    <xdr:sp>
      <xdr:nvSpPr>
        <xdr:cNvPr id="2185538" name="Freeform 304"/>
        <xdr:cNvSpPr/>
      </xdr:nvSpPr>
      <xdr:spPr>
        <a:xfrm>
          <a:off x="1981200" y="2933065"/>
          <a:ext cx="447040" cy="419100"/>
        </a:xfrm>
        <a:custGeom>
          <a:avLst/>
          <a:gdLst>
            <a:gd name="txL" fmla="*/ 0 w 44"/>
            <a:gd name="txT" fmla="*/ 0 h 46"/>
            <a:gd name="txR" fmla="*/ 44 w 44"/>
            <a:gd name="txB" fmla="*/ 46 h 4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44" h="46">
              <a:moveTo>
                <a:pt x="3" y="17"/>
              </a:moveTo>
              <a:lnTo>
                <a:pt x="3" y="16"/>
              </a:lnTo>
              <a:lnTo>
                <a:pt x="4" y="14"/>
              </a:lnTo>
              <a:lnTo>
                <a:pt x="5" y="14"/>
              </a:lnTo>
              <a:lnTo>
                <a:pt x="6" y="13"/>
              </a:lnTo>
              <a:lnTo>
                <a:pt x="7" y="13"/>
              </a:lnTo>
              <a:lnTo>
                <a:pt x="7" y="12"/>
              </a:lnTo>
              <a:lnTo>
                <a:pt x="6" y="11"/>
              </a:lnTo>
              <a:lnTo>
                <a:pt x="6" y="10"/>
              </a:lnTo>
              <a:lnTo>
                <a:pt x="5" y="9"/>
              </a:lnTo>
              <a:lnTo>
                <a:pt x="5" y="8"/>
              </a:lnTo>
              <a:lnTo>
                <a:pt x="4" y="7"/>
              </a:lnTo>
              <a:lnTo>
                <a:pt x="3" y="6"/>
              </a:lnTo>
              <a:lnTo>
                <a:pt x="4" y="6"/>
              </a:lnTo>
              <a:lnTo>
                <a:pt x="5" y="6"/>
              </a:lnTo>
              <a:lnTo>
                <a:pt x="7" y="6"/>
              </a:lnTo>
              <a:lnTo>
                <a:pt x="8" y="6"/>
              </a:lnTo>
              <a:lnTo>
                <a:pt x="9" y="5"/>
              </a:lnTo>
              <a:lnTo>
                <a:pt x="10" y="4"/>
              </a:lnTo>
              <a:lnTo>
                <a:pt x="10" y="2"/>
              </a:lnTo>
              <a:lnTo>
                <a:pt x="10" y="1"/>
              </a:lnTo>
              <a:lnTo>
                <a:pt x="10" y="0"/>
              </a:lnTo>
              <a:lnTo>
                <a:pt x="11" y="0"/>
              </a:lnTo>
              <a:lnTo>
                <a:pt x="13" y="0"/>
              </a:lnTo>
              <a:lnTo>
                <a:pt x="14" y="0"/>
              </a:lnTo>
              <a:lnTo>
                <a:pt x="15" y="1"/>
              </a:lnTo>
              <a:lnTo>
                <a:pt x="16" y="1"/>
              </a:lnTo>
              <a:lnTo>
                <a:pt x="17" y="1"/>
              </a:lnTo>
              <a:lnTo>
                <a:pt x="19" y="2"/>
              </a:lnTo>
              <a:lnTo>
                <a:pt x="20" y="2"/>
              </a:lnTo>
              <a:lnTo>
                <a:pt x="21" y="2"/>
              </a:lnTo>
              <a:lnTo>
                <a:pt x="22" y="3"/>
              </a:lnTo>
              <a:lnTo>
                <a:pt x="23" y="3"/>
              </a:lnTo>
              <a:lnTo>
                <a:pt x="24" y="4"/>
              </a:lnTo>
              <a:lnTo>
                <a:pt x="25" y="4"/>
              </a:lnTo>
              <a:lnTo>
                <a:pt x="26" y="4"/>
              </a:lnTo>
              <a:lnTo>
                <a:pt x="28" y="4"/>
              </a:lnTo>
              <a:lnTo>
                <a:pt x="27" y="6"/>
              </a:lnTo>
              <a:lnTo>
                <a:pt x="27" y="7"/>
              </a:lnTo>
              <a:lnTo>
                <a:pt x="26" y="8"/>
              </a:lnTo>
              <a:lnTo>
                <a:pt x="26" y="9"/>
              </a:lnTo>
              <a:lnTo>
                <a:pt x="26" y="10"/>
              </a:lnTo>
              <a:lnTo>
                <a:pt x="26" y="11"/>
              </a:lnTo>
              <a:lnTo>
                <a:pt x="25" y="12"/>
              </a:lnTo>
              <a:lnTo>
                <a:pt x="25" y="13"/>
              </a:lnTo>
              <a:lnTo>
                <a:pt x="24" y="14"/>
              </a:lnTo>
              <a:lnTo>
                <a:pt x="25" y="15"/>
              </a:lnTo>
              <a:lnTo>
                <a:pt x="25" y="16"/>
              </a:lnTo>
              <a:lnTo>
                <a:pt x="25" y="17"/>
              </a:lnTo>
              <a:lnTo>
                <a:pt x="26" y="18"/>
              </a:lnTo>
              <a:lnTo>
                <a:pt x="26" y="19"/>
              </a:lnTo>
              <a:lnTo>
                <a:pt x="27" y="20"/>
              </a:lnTo>
              <a:lnTo>
                <a:pt x="27" y="21"/>
              </a:lnTo>
              <a:lnTo>
                <a:pt x="28" y="21"/>
              </a:lnTo>
              <a:lnTo>
                <a:pt x="29" y="21"/>
              </a:lnTo>
              <a:lnTo>
                <a:pt x="31" y="21"/>
              </a:lnTo>
              <a:lnTo>
                <a:pt x="32" y="21"/>
              </a:lnTo>
              <a:lnTo>
                <a:pt x="33" y="22"/>
              </a:lnTo>
              <a:lnTo>
                <a:pt x="33" y="23"/>
              </a:lnTo>
              <a:lnTo>
                <a:pt x="33" y="24"/>
              </a:lnTo>
              <a:lnTo>
                <a:pt x="34" y="24"/>
              </a:lnTo>
              <a:lnTo>
                <a:pt x="34" y="25"/>
              </a:lnTo>
              <a:lnTo>
                <a:pt x="34" y="26"/>
              </a:lnTo>
              <a:lnTo>
                <a:pt x="33" y="27"/>
              </a:lnTo>
              <a:lnTo>
                <a:pt x="33" y="29"/>
              </a:lnTo>
              <a:lnTo>
                <a:pt x="33" y="30"/>
              </a:lnTo>
              <a:lnTo>
                <a:pt x="34" y="31"/>
              </a:lnTo>
              <a:lnTo>
                <a:pt x="34" y="32"/>
              </a:lnTo>
              <a:lnTo>
                <a:pt x="33" y="33"/>
              </a:lnTo>
              <a:lnTo>
                <a:pt x="33" y="35"/>
              </a:lnTo>
              <a:lnTo>
                <a:pt x="33" y="36"/>
              </a:lnTo>
              <a:lnTo>
                <a:pt x="34" y="36"/>
              </a:lnTo>
              <a:lnTo>
                <a:pt x="36" y="37"/>
              </a:lnTo>
              <a:lnTo>
                <a:pt x="36" y="38"/>
              </a:lnTo>
              <a:lnTo>
                <a:pt x="38" y="39"/>
              </a:lnTo>
              <a:lnTo>
                <a:pt x="39" y="40"/>
              </a:lnTo>
              <a:lnTo>
                <a:pt x="40" y="40"/>
              </a:lnTo>
              <a:lnTo>
                <a:pt x="42" y="42"/>
              </a:lnTo>
              <a:lnTo>
                <a:pt x="44" y="42"/>
              </a:lnTo>
              <a:lnTo>
                <a:pt x="43" y="45"/>
              </a:lnTo>
              <a:lnTo>
                <a:pt x="42" y="46"/>
              </a:lnTo>
              <a:lnTo>
                <a:pt x="41" y="46"/>
              </a:lnTo>
              <a:lnTo>
                <a:pt x="40" y="46"/>
              </a:lnTo>
              <a:lnTo>
                <a:pt x="39" y="46"/>
              </a:lnTo>
              <a:lnTo>
                <a:pt x="38" y="46"/>
              </a:lnTo>
              <a:lnTo>
                <a:pt x="37" y="46"/>
              </a:lnTo>
              <a:lnTo>
                <a:pt x="36" y="45"/>
              </a:lnTo>
              <a:lnTo>
                <a:pt x="35" y="45"/>
              </a:lnTo>
              <a:lnTo>
                <a:pt x="34" y="44"/>
              </a:lnTo>
              <a:lnTo>
                <a:pt x="33" y="44"/>
              </a:lnTo>
              <a:lnTo>
                <a:pt x="32" y="43"/>
              </a:lnTo>
              <a:lnTo>
                <a:pt x="31" y="43"/>
              </a:lnTo>
              <a:lnTo>
                <a:pt x="30" y="42"/>
              </a:lnTo>
              <a:lnTo>
                <a:pt x="29" y="42"/>
              </a:lnTo>
              <a:lnTo>
                <a:pt x="28" y="41"/>
              </a:lnTo>
              <a:lnTo>
                <a:pt x="27" y="40"/>
              </a:lnTo>
              <a:lnTo>
                <a:pt x="26" y="40"/>
              </a:lnTo>
              <a:lnTo>
                <a:pt x="25" y="39"/>
              </a:lnTo>
              <a:lnTo>
                <a:pt x="24" y="38"/>
              </a:lnTo>
              <a:lnTo>
                <a:pt x="23" y="38"/>
              </a:lnTo>
              <a:lnTo>
                <a:pt x="22" y="37"/>
              </a:lnTo>
              <a:lnTo>
                <a:pt x="21" y="37"/>
              </a:lnTo>
              <a:lnTo>
                <a:pt x="20" y="37"/>
              </a:lnTo>
              <a:lnTo>
                <a:pt x="19" y="37"/>
              </a:lnTo>
              <a:lnTo>
                <a:pt x="17" y="36"/>
              </a:lnTo>
              <a:lnTo>
                <a:pt x="16" y="36"/>
              </a:lnTo>
              <a:lnTo>
                <a:pt x="15" y="36"/>
              </a:lnTo>
              <a:lnTo>
                <a:pt x="13" y="35"/>
              </a:lnTo>
              <a:lnTo>
                <a:pt x="12" y="35"/>
              </a:lnTo>
              <a:lnTo>
                <a:pt x="11" y="35"/>
              </a:lnTo>
              <a:lnTo>
                <a:pt x="10" y="34"/>
              </a:lnTo>
              <a:lnTo>
                <a:pt x="9" y="34"/>
              </a:lnTo>
              <a:lnTo>
                <a:pt x="8" y="34"/>
              </a:lnTo>
              <a:lnTo>
                <a:pt x="6" y="33"/>
              </a:lnTo>
              <a:lnTo>
                <a:pt x="5" y="33"/>
              </a:lnTo>
              <a:lnTo>
                <a:pt x="4" y="33"/>
              </a:lnTo>
              <a:lnTo>
                <a:pt x="3" y="32"/>
              </a:lnTo>
              <a:lnTo>
                <a:pt x="1" y="32"/>
              </a:lnTo>
              <a:lnTo>
                <a:pt x="0" y="32"/>
              </a:lnTo>
              <a:lnTo>
                <a:pt x="1" y="30"/>
              </a:lnTo>
              <a:lnTo>
                <a:pt x="1" y="29"/>
              </a:lnTo>
              <a:lnTo>
                <a:pt x="1" y="28"/>
              </a:lnTo>
              <a:lnTo>
                <a:pt x="1" y="27"/>
              </a:lnTo>
              <a:lnTo>
                <a:pt x="1" y="26"/>
              </a:lnTo>
              <a:lnTo>
                <a:pt x="1" y="24"/>
              </a:lnTo>
              <a:lnTo>
                <a:pt x="1" y="23"/>
              </a:lnTo>
              <a:lnTo>
                <a:pt x="1" y="22"/>
              </a:lnTo>
              <a:lnTo>
                <a:pt x="0" y="21"/>
              </a:lnTo>
              <a:lnTo>
                <a:pt x="0" y="20"/>
              </a:lnTo>
              <a:lnTo>
                <a:pt x="0" y="19"/>
              </a:lnTo>
              <a:lnTo>
                <a:pt x="0" y="18"/>
              </a:lnTo>
              <a:lnTo>
                <a:pt x="1" y="18"/>
              </a:lnTo>
              <a:lnTo>
                <a:pt x="2" y="17"/>
              </a:lnTo>
              <a:lnTo>
                <a:pt x="3" y="1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111760</xdr:colOff>
      <xdr:row>17</xdr:row>
      <xdr:rowOff>38100</xdr:rowOff>
    </xdr:from>
    <xdr:to>
      <xdr:col>2</xdr:col>
      <xdr:colOff>579120</xdr:colOff>
      <xdr:row>19</xdr:row>
      <xdr:rowOff>57150</xdr:rowOff>
    </xdr:to>
    <xdr:sp>
      <xdr:nvSpPr>
        <xdr:cNvPr id="2185539" name="Freeform 305"/>
        <xdr:cNvSpPr/>
      </xdr:nvSpPr>
      <xdr:spPr>
        <a:xfrm>
          <a:off x="1645920" y="2742565"/>
          <a:ext cx="467360" cy="323850"/>
        </a:xfrm>
        <a:custGeom>
          <a:avLst/>
          <a:gdLst>
            <a:gd name="txL" fmla="*/ 0 w 46"/>
            <a:gd name="txT" fmla="*/ 0 h 37"/>
            <a:gd name="txR" fmla="*/ 46 w 46"/>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6" h="37">
              <a:moveTo>
                <a:pt x="0" y="32"/>
              </a:moveTo>
              <a:lnTo>
                <a:pt x="1" y="32"/>
              </a:lnTo>
              <a:lnTo>
                <a:pt x="2" y="31"/>
              </a:lnTo>
              <a:lnTo>
                <a:pt x="2" y="30"/>
              </a:lnTo>
              <a:lnTo>
                <a:pt x="1" y="29"/>
              </a:lnTo>
              <a:lnTo>
                <a:pt x="1" y="28"/>
              </a:lnTo>
              <a:lnTo>
                <a:pt x="1" y="27"/>
              </a:lnTo>
              <a:lnTo>
                <a:pt x="2" y="26"/>
              </a:lnTo>
              <a:lnTo>
                <a:pt x="2" y="25"/>
              </a:lnTo>
              <a:lnTo>
                <a:pt x="1" y="24"/>
              </a:lnTo>
              <a:lnTo>
                <a:pt x="1" y="23"/>
              </a:lnTo>
              <a:lnTo>
                <a:pt x="2" y="22"/>
              </a:lnTo>
              <a:lnTo>
                <a:pt x="3" y="22"/>
              </a:lnTo>
              <a:lnTo>
                <a:pt x="4" y="22"/>
              </a:lnTo>
              <a:lnTo>
                <a:pt x="4" y="21"/>
              </a:lnTo>
              <a:lnTo>
                <a:pt x="5" y="21"/>
              </a:lnTo>
              <a:lnTo>
                <a:pt x="6" y="21"/>
              </a:lnTo>
              <a:lnTo>
                <a:pt x="6" y="20"/>
              </a:lnTo>
              <a:lnTo>
                <a:pt x="6" y="19"/>
              </a:lnTo>
              <a:lnTo>
                <a:pt x="7" y="18"/>
              </a:lnTo>
              <a:lnTo>
                <a:pt x="7" y="17"/>
              </a:lnTo>
              <a:lnTo>
                <a:pt x="7" y="16"/>
              </a:lnTo>
              <a:lnTo>
                <a:pt x="6" y="15"/>
              </a:lnTo>
              <a:lnTo>
                <a:pt x="6" y="13"/>
              </a:lnTo>
              <a:lnTo>
                <a:pt x="6" y="11"/>
              </a:lnTo>
              <a:lnTo>
                <a:pt x="6" y="9"/>
              </a:lnTo>
              <a:lnTo>
                <a:pt x="6" y="8"/>
              </a:lnTo>
              <a:lnTo>
                <a:pt x="6" y="6"/>
              </a:lnTo>
              <a:lnTo>
                <a:pt x="6" y="5"/>
              </a:lnTo>
              <a:lnTo>
                <a:pt x="6" y="4"/>
              </a:lnTo>
              <a:lnTo>
                <a:pt x="6" y="3"/>
              </a:lnTo>
              <a:lnTo>
                <a:pt x="6" y="2"/>
              </a:lnTo>
              <a:lnTo>
                <a:pt x="6" y="0"/>
              </a:lnTo>
              <a:lnTo>
                <a:pt x="7" y="0"/>
              </a:lnTo>
              <a:lnTo>
                <a:pt x="8" y="0"/>
              </a:lnTo>
              <a:lnTo>
                <a:pt x="9" y="0"/>
              </a:lnTo>
              <a:lnTo>
                <a:pt x="10" y="1"/>
              </a:lnTo>
              <a:lnTo>
                <a:pt x="10" y="2"/>
              </a:lnTo>
              <a:lnTo>
                <a:pt x="11" y="3"/>
              </a:lnTo>
              <a:lnTo>
                <a:pt x="12" y="5"/>
              </a:lnTo>
              <a:lnTo>
                <a:pt x="13" y="5"/>
              </a:lnTo>
              <a:lnTo>
                <a:pt x="14" y="6"/>
              </a:lnTo>
              <a:lnTo>
                <a:pt x="15" y="6"/>
              </a:lnTo>
              <a:lnTo>
                <a:pt x="16" y="6"/>
              </a:lnTo>
              <a:lnTo>
                <a:pt x="18" y="6"/>
              </a:lnTo>
              <a:lnTo>
                <a:pt x="19" y="6"/>
              </a:lnTo>
              <a:lnTo>
                <a:pt x="20" y="7"/>
              </a:lnTo>
              <a:lnTo>
                <a:pt x="21" y="7"/>
              </a:lnTo>
              <a:lnTo>
                <a:pt x="22" y="7"/>
              </a:lnTo>
              <a:lnTo>
                <a:pt x="23" y="6"/>
              </a:lnTo>
              <a:lnTo>
                <a:pt x="24" y="6"/>
              </a:lnTo>
              <a:lnTo>
                <a:pt x="25" y="7"/>
              </a:lnTo>
              <a:lnTo>
                <a:pt x="26" y="8"/>
              </a:lnTo>
              <a:lnTo>
                <a:pt x="27" y="8"/>
              </a:lnTo>
              <a:lnTo>
                <a:pt x="28" y="9"/>
              </a:lnTo>
              <a:lnTo>
                <a:pt x="29" y="10"/>
              </a:lnTo>
              <a:lnTo>
                <a:pt x="31" y="10"/>
              </a:lnTo>
              <a:lnTo>
                <a:pt x="32" y="12"/>
              </a:lnTo>
              <a:lnTo>
                <a:pt x="33" y="12"/>
              </a:lnTo>
              <a:lnTo>
                <a:pt x="34" y="13"/>
              </a:lnTo>
              <a:lnTo>
                <a:pt x="35" y="14"/>
              </a:lnTo>
              <a:lnTo>
                <a:pt x="36" y="15"/>
              </a:lnTo>
              <a:lnTo>
                <a:pt x="37" y="15"/>
              </a:lnTo>
              <a:lnTo>
                <a:pt x="38" y="16"/>
              </a:lnTo>
              <a:lnTo>
                <a:pt x="39" y="17"/>
              </a:lnTo>
              <a:lnTo>
                <a:pt x="40" y="18"/>
              </a:lnTo>
              <a:lnTo>
                <a:pt x="41" y="18"/>
              </a:lnTo>
              <a:lnTo>
                <a:pt x="43" y="19"/>
              </a:lnTo>
              <a:lnTo>
                <a:pt x="44" y="19"/>
              </a:lnTo>
              <a:lnTo>
                <a:pt x="45" y="20"/>
              </a:lnTo>
              <a:lnTo>
                <a:pt x="46" y="21"/>
              </a:lnTo>
              <a:lnTo>
                <a:pt x="44" y="21"/>
              </a:lnTo>
              <a:lnTo>
                <a:pt x="43" y="21"/>
              </a:lnTo>
              <a:lnTo>
                <a:pt x="43" y="22"/>
              </a:lnTo>
              <a:lnTo>
                <a:pt x="43" y="23"/>
              </a:lnTo>
              <a:lnTo>
                <a:pt x="43" y="25"/>
              </a:lnTo>
              <a:lnTo>
                <a:pt x="42" y="26"/>
              </a:lnTo>
              <a:lnTo>
                <a:pt x="41" y="27"/>
              </a:lnTo>
              <a:lnTo>
                <a:pt x="40" y="27"/>
              </a:lnTo>
              <a:lnTo>
                <a:pt x="38" y="27"/>
              </a:lnTo>
              <a:lnTo>
                <a:pt x="37" y="27"/>
              </a:lnTo>
              <a:lnTo>
                <a:pt x="36" y="27"/>
              </a:lnTo>
              <a:lnTo>
                <a:pt x="35" y="25"/>
              </a:lnTo>
              <a:lnTo>
                <a:pt x="34" y="23"/>
              </a:lnTo>
              <a:lnTo>
                <a:pt x="34" y="22"/>
              </a:lnTo>
              <a:lnTo>
                <a:pt x="33" y="22"/>
              </a:lnTo>
              <a:lnTo>
                <a:pt x="32" y="21"/>
              </a:lnTo>
              <a:lnTo>
                <a:pt x="31" y="22"/>
              </a:lnTo>
              <a:lnTo>
                <a:pt x="30" y="23"/>
              </a:lnTo>
              <a:lnTo>
                <a:pt x="30" y="24"/>
              </a:lnTo>
              <a:lnTo>
                <a:pt x="29" y="24"/>
              </a:lnTo>
              <a:lnTo>
                <a:pt x="29" y="25"/>
              </a:lnTo>
              <a:lnTo>
                <a:pt x="28" y="27"/>
              </a:lnTo>
              <a:lnTo>
                <a:pt x="28" y="28"/>
              </a:lnTo>
              <a:lnTo>
                <a:pt x="27" y="28"/>
              </a:lnTo>
              <a:lnTo>
                <a:pt x="27" y="27"/>
              </a:lnTo>
              <a:lnTo>
                <a:pt x="27" y="26"/>
              </a:lnTo>
              <a:lnTo>
                <a:pt x="26" y="26"/>
              </a:lnTo>
              <a:lnTo>
                <a:pt x="25" y="26"/>
              </a:lnTo>
              <a:lnTo>
                <a:pt x="23" y="26"/>
              </a:lnTo>
              <a:lnTo>
                <a:pt x="22" y="26"/>
              </a:lnTo>
              <a:lnTo>
                <a:pt x="21" y="25"/>
              </a:lnTo>
              <a:lnTo>
                <a:pt x="20" y="25"/>
              </a:lnTo>
              <a:lnTo>
                <a:pt x="19" y="24"/>
              </a:lnTo>
              <a:lnTo>
                <a:pt x="18" y="25"/>
              </a:lnTo>
              <a:lnTo>
                <a:pt x="17" y="26"/>
              </a:lnTo>
              <a:lnTo>
                <a:pt x="16" y="26"/>
              </a:lnTo>
              <a:lnTo>
                <a:pt x="15" y="26"/>
              </a:lnTo>
              <a:lnTo>
                <a:pt x="15" y="28"/>
              </a:lnTo>
              <a:lnTo>
                <a:pt x="15" y="29"/>
              </a:lnTo>
              <a:lnTo>
                <a:pt x="13" y="29"/>
              </a:lnTo>
              <a:lnTo>
                <a:pt x="12" y="29"/>
              </a:lnTo>
              <a:lnTo>
                <a:pt x="11" y="29"/>
              </a:lnTo>
              <a:lnTo>
                <a:pt x="10" y="30"/>
              </a:lnTo>
              <a:lnTo>
                <a:pt x="9" y="31"/>
              </a:lnTo>
              <a:lnTo>
                <a:pt x="9" y="32"/>
              </a:lnTo>
              <a:lnTo>
                <a:pt x="9" y="33"/>
              </a:lnTo>
              <a:lnTo>
                <a:pt x="8" y="34"/>
              </a:lnTo>
              <a:lnTo>
                <a:pt x="7" y="35"/>
              </a:lnTo>
              <a:lnTo>
                <a:pt x="7" y="36"/>
              </a:lnTo>
              <a:lnTo>
                <a:pt x="6" y="37"/>
              </a:lnTo>
              <a:lnTo>
                <a:pt x="5" y="37"/>
              </a:lnTo>
              <a:lnTo>
                <a:pt x="4" y="37"/>
              </a:lnTo>
              <a:lnTo>
                <a:pt x="3" y="36"/>
              </a:lnTo>
              <a:lnTo>
                <a:pt x="2" y="35"/>
              </a:lnTo>
              <a:lnTo>
                <a:pt x="1" y="33"/>
              </a:lnTo>
              <a:lnTo>
                <a:pt x="0" y="3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223520</xdr:colOff>
      <xdr:row>13</xdr:row>
      <xdr:rowOff>47625</xdr:rowOff>
    </xdr:from>
    <xdr:to>
      <xdr:col>3</xdr:col>
      <xdr:colOff>457200</xdr:colOff>
      <xdr:row>15</xdr:row>
      <xdr:rowOff>19050</xdr:rowOff>
    </xdr:to>
    <xdr:sp>
      <xdr:nvSpPr>
        <xdr:cNvPr id="2185540" name="Freeform 306"/>
        <xdr:cNvSpPr/>
      </xdr:nvSpPr>
      <xdr:spPr>
        <a:xfrm>
          <a:off x="2407920" y="2142490"/>
          <a:ext cx="233680" cy="276225"/>
        </a:xfrm>
        <a:custGeom>
          <a:avLst/>
          <a:gdLst>
            <a:gd name="txL" fmla="*/ 0 w 23"/>
            <a:gd name="txT" fmla="*/ 0 h 31"/>
            <a:gd name="txR" fmla="*/ 23 w 23"/>
            <a:gd name="txB" fmla="*/ 31 h 31"/>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3" h="31">
              <a:moveTo>
                <a:pt x="0" y="4"/>
              </a:moveTo>
              <a:lnTo>
                <a:pt x="1" y="3"/>
              </a:lnTo>
              <a:lnTo>
                <a:pt x="2" y="3"/>
              </a:lnTo>
              <a:lnTo>
                <a:pt x="3" y="2"/>
              </a:lnTo>
              <a:lnTo>
                <a:pt x="4" y="2"/>
              </a:lnTo>
              <a:lnTo>
                <a:pt x="6" y="1"/>
              </a:lnTo>
              <a:lnTo>
                <a:pt x="7" y="1"/>
              </a:lnTo>
              <a:lnTo>
                <a:pt x="8" y="0"/>
              </a:lnTo>
              <a:lnTo>
                <a:pt x="9" y="0"/>
              </a:lnTo>
              <a:lnTo>
                <a:pt x="9" y="1"/>
              </a:lnTo>
              <a:lnTo>
                <a:pt x="10" y="2"/>
              </a:lnTo>
              <a:lnTo>
                <a:pt x="11" y="3"/>
              </a:lnTo>
              <a:lnTo>
                <a:pt x="11" y="4"/>
              </a:lnTo>
              <a:lnTo>
                <a:pt x="12" y="3"/>
              </a:lnTo>
              <a:lnTo>
                <a:pt x="13" y="3"/>
              </a:lnTo>
              <a:lnTo>
                <a:pt x="15" y="3"/>
              </a:lnTo>
              <a:lnTo>
                <a:pt x="16" y="2"/>
              </a:lnTo>
              <a:lnTo>
                <a:pt x="17" y="2"/>
              </a:lnTo>
              <a:lnTo>
                <a:pt x="18" y="2"/>
              </a:lnTo>
              <a:lnTo>
                <a:pt x="19" y="2"/>
              </a:lnTo>
              <a:lnTo>
                <a:pt x="21" y="2"/>
              </a:lnTo>
              <a:lnTo>
                <a:pt x="21" y="3"/>
              </a:lnTo>
              <a:lnTo>
                <a:pt x="21" y="4"/>
              </a:lnTo>
              <a:lnTo>
                <a:pt x="21" y="5"/>
              </a:lnTo>
              <a:lnTo>
                <a:pt x="21" y="6"/>
              </a:lnTo>
              <a:lnTo>
                <a:pt x="22" y="7"/>
              </a:lnTo>
              <a:lnTo>
                <a:pt x="22" y="9"/>
              </a:lnTo>
              <a:lnTo>
                <a:pt x="23" y="10"/>
              </a:lnTo>
              <a:lnTo>
                <a:pt x="23" y="11"/>
              </a:lnTo>
              <a:lnTo>
                <a:pt x="23" y="12"/>
              </a:lnTo>
              <a:lnTo>
                <a:pt x="22" y="14"/>
              </a:lnTo>
              <a:lnTo>
                <a:pt x="21" y="14"/>
              </a:lnTo>
              <a:lnTo>
                <a:pt x="21" y="15"/>
              </a:lnTo>
              <a:lnTo>
                <a:pt x="20" y="17"/>
              </a:lnTo>
              <a:lnTo>
                <a:pt x="22" y="19"/>
              </a:lnTo>
              <a:lnTo>
                <a:pt x="23" y="20"/>
              </a:lnTo>
              <a:lnTo>
                <a:pt x="23" y="21"/>
              </a:lnTo>
              <a:lnTo>
                <a:pt x="22" y="22"/>
              </a:lnTo>
              <a:lnTo>
                <a:pt x="21" y="23"/>
              </a:lnTo>
              <a:lnTo>
                <a:pt x="20" y="23"/>
              </a:lnTo>
              <a:lnTo>
                <a:pt x="19" y="24"/>
              </a:lnTo>
              <a:lnTo>
                <a:pt x="18" y="25"/>
              </a:lnTo>
              <a:lnTo>
                <a:pt x="17" y="26"/>
              </a:lnTo>
              <a:lnTo>
                <a:pt x="16" y="27"/>
              </a:lnTo>
              <a:lnTo>
                <a:pt x="15" y="27"/>
              </a:lnTo>
              <a:lnTo>
                <a:pt x="14" y="28"/>
              </a:lnTo>
              <a:lnTo>
                <a:pt x="13" y="29"/>
              </a:lnTo>
              <a:lnTo>
                <a:pt x="12" y="29"/>
              </a:lnTo>
              <a:lnTo>
                <a:pt x="11" y="30"/>
              </a:lnTo>
              <a:lnTo>
                <a:pt x="10" y="31"/>
              </a:lnTo>
              <a:lnTo>
                <a:pt x="9" y="30"/>
              </a:lnTo>
              <a:lnTo>
                <a:pt x="9" y="29"/>
              </a:lnTo>
              <a:lnTo>
                <a:pt x="8" y="28"/>
              </a:lnTo>
              <a:lnTo>
                <a:pt x="7" y="27"/>
              </a:lnTo>
              <a:lnTo>
                <a:pt x="6" y="26"/>
              </a:lnTo>
              <a:lnTo>
                <a:pt x="5" y="25"/>
              </a:lnTo>
              <a:lnTo>
                <a:pt x="6" y="24"/>
              </a:lnTo>
              <a:lnTo>
                <a:pt x="7" y="24"/>
              </a:lnTo>
              <a:lnTo>
                <a:pt x="8" y="23"/>
              </a:lnTo>
              <a:lnTo>
                <a:pt x="7" y="22"/>
              </a:lnTo>
              <a:lnTo>
                <a:pt x="7" y="21"/>
              </a:lnTo>
              <a:lnTo>
                <a:pt x="6" y="20"/>
              </a:lnTo>
              <a:lnTo>
                <a:pt x="6" y="19"/>
              </a:lnTo>
              <a:lnTo>
                <a:pt x="5" y="18"/>
              </a:lnTo>
              <a:lnTo>
                <a:pt x="4" y="17"/>
              </a:lnTo>
              <a:lnTo>
                <a:pt x="4" y="16"/>
              </a:lnTo>
              <a:lnTo>
                <a:pt x="3" y="14"/>
              </a:lnTo>
              <a:lnTo>
                <a:pt x="3" y="13"/>
              </a:lnTo>
              <a:lnTo>
                <a:pt x="3" y="12"/>
              </a:lnTo>
              <a:lnTo>
                <a:pt x="2" y="11"/>
              </a:lnTo>
              <a:lnTo>
                <a:pt x="2" y="10"/>
              </a:lnTo>
              <a:lnTo>
                <a:pt x="2" y="9"/>
              </a:lnTo>
              <a:lnTo>
                <a:pt x="1" y="7"/>
              </a:lnTo>
              <a:lnTo>
                <a:pt x="1" y="6"/>
              </a:lnTo>
              <a:lnTo>
                <a:pt x="0" y="5"/>
              </a:lnTo>
              <a:lnTo>
                <a:pt x="0"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538480</xdr:colOff>
      <xdr:row>16</xdr:row>
      <xdr:rowOff>142875</xdr:rowOff>
    </xdr:from>
    <xdr:to>
      <xdr:col>3</xdr:col>
      <xdr:colOff>203200</xdr:colOff>
      <xdr:row>18</xdr:row>
      <xdr:rowOff>114300</xdr:rowOff>
    </xdr:to>
    <xdr:sp>
      <xdr:nvSpPr>
        <xdr:cNvPr id="2185541" name="Freeform 307"/>
        <xdr:cNvSpPr/>
      </xdr:nvSpPr>
      <xdr:spPr>
        <a:xfrm>
          <a:off x="2072640" y="2694940"/>
          <a:ext cx="314960" cy="276225"/>
        </a:xfrm>
        <a:custGeom>
          <a:avLst/>
          <a:gdLst>
            <a:gd name="txL" fmla="*/ 0 w 31"/>
            <a:gd name="txT" fmla="*/ 0 h 32"/>
            <a:gd name="txR" fmla="*/ 31 w 31"/>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31" h="32">
              <a:moveTo>
                <a:pt x="5" y="8"/>
              </a:moveTo>
              <a:lnTo>
                <a:pt x="6" y="7"/>
              </a:lnTo>
              <a:lnTo>
                <a:pt x="7" y="7"/>
              </a:lnTo>
              <a:lnTo>
                <a:pt x="7" y="6"/>
              </a:lnTo>
              <a:lnTo>
                <a:pt x="8" y="5"/>
              </a:lnTo>
              <a:lnTo>
                <a:pt x="9" y="4"/>
              </a:lnTo>
              <a:lnTo>
                <a:pt x="11" y="6"/>
              </a:lnTo>
              <a:lnTo>
                <a:pt x="12" y="5"/>
              </a:lnTo>
              <a:lnTo>
                <a:pt x="13" y="4"/>
              </a:lnTo>
              <a:lnTo>
                <a:pt x="14" y="3"/>
              </a:lnTo>
              <a:lnTo>
                <a:pt x="15" y="3"/>
              </a:lnTo>
              <a:lnTo>
                <a:pt x="16" y="3"/>
              </a:lnTo>
              <a:lnTo>
                <a:pt x="18" y="2"/>
              </a:lnTo>
              <a:lnTo>
                <a:pt x="18" y="1"/>
              </a:lnTo>
              <a:lnTo>
                <a:pt x="20" y="1"/>
              </a:lnTo>
              <a:lnTo>
                <a:pt x="21" y="1"/>
              </a:lnTo>
              <a:lnTo>
                <a:pt x="22" y="0"/>
              </a:lnTo>
              <a:lnTo>
                <a:pt x="23" y="0"/>
              </a:lnTo>
              <a:lnTo>
                <a:pt x="24" y="1"/>
              </a:lnTo>
              <a:lnTo>
                <a:pt x="24" y="2"/>
              </a:lnTo>
              <a:lnTo>
                <a:pt x="24" y="3"/>
              </a:lnTo>
              <a:lnTo>
                <a:pt x="23" y="3"/>
              </a:lnTo>
              <a:lnTo>
                <a:pt x="23" y="4"/>
              </a:lnTo>
              <a:lnTo>
                <a:pt x="24" y="5"/>
              </a:lnTo>
              <a:lnTo>
                <a:pt x="23" y="6"/>
              </a:lnTo>
              <a:lnTo>
                <a:pt x="23" y="7"/>
              </a:lnTo>
              <a:lnTo>
                <a:pt x="24" y="7"/>
              </a:lnTo>
              <a:lnTo>
                <a:pt x="25" y="8"/>
              </a:lnTo>
              <a:lnTo>
                <a:pt x="25" y="9"/>
              </a:lnTo>
              <a:lnTo>
                <a:pt x="26" y="9"/>
              </a:lnTo>
              <a:lnTo>
                <a:pt x="27" y="10"/>
              </a:lnTo>
              <a:lnTo>
                <a:pt x="28" y="10"/>
              </a:lnTo>
              <a:lnTo>
                <a:pt x="29" y="11"/>
              </a:lnTo>
              <a:lnTo>
                <a:pt x="29" y="12"/>
              </a:lnTo>
              <a:lnTo>
                <a:pt x="31" y="13"/>
              </a:lnTo>
              <a:lnTo>
                <a:pt x="31" y="15"/>
              </a:lnTo>
              <a:lnTo>
                <a:pt x="31" y="16"/>
              </a:lnTo>
              <a:lnTo>
                <a:pt x="31" y="17"/>
              </a:lnTo>
              <a:lnTo>
                <a:pt x="31" y="18"/>
              </a:lnTo>
              <a:lnTo>
                <a:pt x="30" y="19"/>
              </a:lnTo>
              <a:lnTo>
                <a:pt x="29" y="20"/>
              </a:lnTo>
              <a:lnTo>
                <a:pt x="29" y="21"/>
              </a:lnTo>
              <a:lnTo>
                <a:pt x="28" y="22"/>
              </a:lnTo>
              <a:lnTo>
                <a:pt x="28" y="23"/>
              </a:lnTo>
              <a:lnTo>
                <a:pt x="28" y="24"/>
              </a:lnTo>
              <a:lnTo>
                <a:pt x="27" y="25"/>
              </a:lnTo>
              <a:lnTo>
                <a:pt x="29" y="26"/>
              </a:lnTo>
              <a:lnTo>
                <a:pt x="28" y="27"/>
              </a:lnTo>
              <a:lnTo>
                <a:pt x="27" y="27"/>
              </a:lnTo>
              <a:lnTo>
                <a:pt x="26" y="27"/>
              </a:lnTo>
              <a:lnTo>
                <a:pt x="25" y="27"/>
              </a:lnTo>
              <a:lnTo>
                <a:pt x="24" y="27"/>
              </a:lnTo>
              <a:lnTo>
                <a:pt x="23" y="27"/>
              </a:lnTo>
              <a:lnTo>
                <a:pt x="22" y="28"/>
              </a:lnTo>
              <a:lnTo>
                <a:pt x="22" y="29"/>
              </a:lnTo>
              <a:lnTo>
                <a:pt x="21" y="30"/>
              </a:lnTo>
              <a:lnTo>
                <a:pt x="21" y="32"/>
              </a:lnTo>
              <a:lnTo>
                <a:pt x="20" y="32"/>
              </a:lnTo>
              <a:lnTo>
                <a:pt x="19" y="31"/>
              </a:lnTo>
              <a:lnTo>
                <a:pt x="17" y="31"/>
              </a:lnTo>
              <a:lnTo>
                <a:pt x="16" y="31"/>
              </a:lnTo>
              <a:lnTo>
                <a:pt x="15" y="31"/>
              </a:lnTo>
              <a:lnTo>
                <a:pt x="14" y="30"/>
              </a:lnTo>
              <a:lnTo>
                <a:pt x="13" y="30"/>
              </a:lnTo>
              <a:lnTo>
                <a:pt x="12" y="29"/>
              </a:lnTo>
              <a:lnTo>
                <a:pt x="11" y="29"/>
              </a:lnTo>
              <a:lnTo>
                <a:pt x="10" y="29"/>
              </a:lnTo>
              <a:lnTo>
                <a:pt x="8" y="28"/>
              </a:lnTo>
              <a:lnTo>
                <a:pt x="7" y="28"/>
              </a:lnTo>
              <a:lnTo>
                <a:pt x="6" y="28"/>
              </a:lnTo>
              <a:lnTo>
                <a:pt x="5" y="27"/>
              </a:lnTo>
              <a:lnTo>
                <a:pt x="4" y="27"/>
              </a:lnTo>
              <a:lnTo>
                <a:pt x="3" y="26"/>
              </a:lnTo>
              <a:lnTo>
                <a:pt x="3" y="25"/>
              </a:lnTo>
              <a:lnTo>
                <a:pt x="2" y="24"/>
              </a:lnTo>
              <a:lnTo>
                <a:pt x="2" y="23"/>
              </a:lnTo>
              <a:lnTo>
                <a:pt x="1" y="22"/>
              </a:lnTo>
              <a:lnTo>
                <a:pt x="0" y="21"/>
              </a:lnTo>
              <a:lnTo>
                <a:pt x="0" y="20"/>
              </a:lnTo>
              <a:lnTo>
                <a:pt x="0" y="19"/>
              </a:lnTo>
              <a:lnTo>
                <a:pt x="1" y="18"/>
              </a:lnTo>
              <a:lnTo>
                <a:pt x="1" y="17"/>
              </a:lnTo>
              <a:lnTo>
                <a:pt x="1" y="16"/>
              </a:lnTo>
              <a:lnTo>
                <a:pt x="1" y="15"/>
              </a:lnTo>
              <a:lnTo>
                <a:pt x="1" y="14"/>
              </a:lnTo>
              <a:lnTo>
                <a:pt x="0" y="12"/>
              </a:lnTo>
              <a:lnTo>
                <a:pt x="0" y="11"/>
              </a:lnTo>
              <a:lnTo>
                <a:pt x="0" y="10"/>
              </a:lnTo>
              <a:lnTo>
                <a:pt x="1" y="10"/>
              </a:lnTo>
              <a:lnTo>
                <a:pt x="2" y="9"/>
              </a:lnTo>
              <a:lnTo>
                <a:pt x="4" y="8"/>
              </a:lnTo>
              <a:lnTo>
                <a:pt x="5"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579120</xdr:colOff>
      <xdr:row>11</xdr:row>
      <xdr:rowOff>142875</xdr:rowOff>
    </xdr:from>
    <xdr:to>
      <xdr:col>3</xdr:col>
      <xdr:colOff>436880</xdr:colOff>
      <xdr:row>13</xdr:row>
      <xdr:rowOff>114300</xdr:rowOff>
    </xdr:to>
    <xdr:sp>
      <xdr:nvSpPr>
        <xdr:cNvPr id="2185542" name="Freeform 308"/>
        <xdr:cNvSpPr/>
      </xdr:nvSpPr>
      <xdr:spPr>
        <a:xfrm>
          <a:off x="2113280" y="1932940"/>
          <a:ext cx="508000" cy="276225"/>
        </a:xfrm>
        <a:custGeom>
          <a:avLst/>
          <a:gdLst>
            <a:gd name="txL" fmla="*/ 0 w 50"/>
            <a:gd name="txT" fmla="*/ 0 h 31"/>
            <a:gd name="txR" fmla="*/ 50 w 50"/>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50" h="31">
              <a:moveTo>
                <a:pt x="10" y="0"/>
              </a:moveTo>
              <a:lnTo>
                <a:pt x="10" y="1"/>
              </a:lnTo>
              <a:lnTo>
                <a:pt x="11" y="4"/>
              </a:lnTo>
              <a:lnTo>
                <a:pt x="12" y="5"/>
              </a:lnTo>
              <a:lnTo>
                <a:pt x="12" y="6"/>
              </a:lnTo>
              <a:lnTo>
                <a:pt x="12" y="7"/>
              </a:lnTo>
              <a:lnTo>
                <a:pt x="13" y="9"/>
              </a:lnTo>
              <a:lnTo>
                <a:pt x="14" y="8"/>
              </a:lnTo>
              <a:lnTo>
                <a:pt x="15" y="8"/>
              </a:lnTo>
              <a:lnTo>
                <a:pt x="18" y="7"/>
              </a:lnTo>
              <a:lnTo>
                <a:pt x="20" y="6"/>
              </a:lnTo>
              <a:lnTo>
                <a:pt x="22" y="6"/>
              </a:lnTo>
              <a:lnTo>
                <a:pt x="23" y="5"/>
              </a:lnTo>
              <a:lnTo>
                <a:pt x="23" y="6"/>
              </a:lnTo>
              <a:lnTo>
                <a:pt x="24" y="7"/>
              </a:lnTo>
              <a:lnTo>
                <a:pt x="25" y="8"/>
              </a:lnTo>
              <a:lnTo>
                <a:pt x="25" y="9"/>
              </a:lnTo>
              <a:lnTo>
                <a:pt x="26" y="9"/>
              </a:lnTo>
              <a:lnTo>
                <a:pt x="27" y="8"/>
              </a:lnTo>
              <a:lnTo>
                <a:pt x="28" y="8"/>
              </a:lnTo>
              <a:lnTo>
                <a:pt x="29" y="7"/>
              </a:lnTo>
              <a:lnTo>
                <a:pt x="29" y="6"/>
              </a:lnTo>
              <a:lnTo>
                <a:pt x="29" y="5"/>
              </a:lnTo>
              <a:lnTo>
                <a:pt x="30" y="4"/>
              </a:lnTo>
              <a:lnTo>
                <a:pt x="31" y="3"/>
              </a:lnTo>
              <a:lnTo>
                <a:pt x="32" y="3"/>
              </a:lnTo>
              <a:lnTo>
                <a:pt x="32" y="5"/>
              </a:lnTo>
              <a:lnTo>
                <a:pt x="32" y="6"/>
              </a:lnTo>
              <a:lnTo>
                <a:pt x="33" y="6"/>
              </a:lnTo>
              <a:lnTo>
                <a:pt x="34" y="7"/>
              </a:lnTo>
              <a:lnTo>
                <a:pt x="33" y="8"/>
              </a:lnTo>
              <a:lnTo>
                <a:pt x="33" y="9"/>
              </a:lnTo>
              <a:lnTo>
                <a:pt x="35" y="9"/>
              </a:lnTo>
              <a:lnTo>
                <a:pt x="36" y="8"/>
              </a:lnTo>
              <a:lnTo>
                <a:pt x="37" y="8"/>
              </a:lnTo>
              <a:lnTo>
                <a:pt x="38" y="7"/>
              </a:lnTo>
              <a:lnTo>
                <a:pt x="39" y="6"/>
              </a:lnTo>
              <a:lnTo>
                <a:pt x="40" y="5"/>
              </a:lnTo>
              <a:lnTo>
                <a:pt x="41" y="6"/>
              </a:lnTo>
              <a:lnTo>
                <a:pt x="42" y="5"/>
              </a:lnTo>
              <a:lnTo>
                <a:pt x="43" y="4"/>
              </a:lnTo>
              <a:lnTo>
                <a:pt x="44" y="6"/>
              </a:lnTo>
              <a:lnTo>
                <a:pt x="44" y="7"/>
              </a:lnTo>
              <a:lnTo>
                <a:pt x="45" y="7"/>
              </a:lnTo>
              <a:lnTo>
                <a:pt x="46" y="9"/>
              </a:lnTo>
              <a:lnTo>
                <a:pt x="46" y="10"/>
              </a:lnTo>
              <a:lnTo>
                <a:pt x="46" y="11"/>
              </a:lnTo>
              <a:lnTo>
                <a:pt x="46" y="12"/>
              </a:lnTo>
              <a:lnTo>
                <a:pt x="46" y="13"/>
              </a:lnTo>
              <a:lnTo>
                <a:pt x="46" y="15"/>
              </a:lnTo>
              <a:lnTo>
                <a:pt x="47" y="16"/>
              </a:lnTo>
              <a:lnTo>
                <a:pt x="47" y="17"/>
              </a:lnTo>
              <a:lnTo>
                <a:pt x="47" y="18"/>
              </a:lnTo>
              <a:lnTo>
                <a:pt x="46" y="19"/>
              </a:lnTo>
              <a:lnTo>
                <a:pt x="47" y="21"/>
              </a:lnTo>
              <a:lnTo>
                <a:pt x="48" y="22"/>
              </a:lnTo>
              <a:lnTo>
                <a:pt x="48" y="23"/>
              </a:lnTo>
              <a:lnTo>
                <a:pt x="49" y="24"/>
              </a:lnTo>
              <a:lnTo>
                <a:pt x="49" y="25"/>
              </a:lnTo>
              <a:lnTo>
                <a:pt x="50" y="26"/>
              </a:lnTo>
              <a:lnTo>
                <a:pt x="48" y="26"/>
              </a:lnTo>
              <a:lnTo>
                <a:pt x="47" y="26"/>
              </a:lnTo>
              <a:lnTo>
                <a:pt x="46" y="26"/>
              </a:lnTo>
              <a:lnTo>
                <a:pt x="45" y="26"/>
              </a:lnTo>
              <a:lnTo>
                <a:pt x="44" y="27"/>
              </a:lnTo>
              <a:lnTo>
                <a:pt x="42" y="27"/>
              </a:lnTo>
              <a:lnTo>
                <a:pt x="41" y="27"/>
              </a:lnTo>
              <a:lnTo>
                <a:pt x="40" y="28"/>
              </a:lnTo>
              <a:lnTo>
                <a:pt x="40" y="27"/>
              </a:lnTo>
              <a:lnTo>
                <a:pt x="39" y="26"/>
              </a:lnTo>
              <a:lnTo>
                <a:pt x="38" y="25"/>
              </a:lnTo>
              <a:lnTo>
                <a:pt x="38" y="24"/>
              </a:lnTo>
              <a:lnTo>
                <a:pt x="37" y="24"/>
              </a:lnTo>
              <a:lnTo>
                <a:pt x="36" y="25"/>
              </a:lnTo>
              <a:lnTo>
                <a:pt x="35" y="25"/>
              </a:lnTo>
              <a:lnTo>
                <a:pt x="33" y="26"/>
              </a:lnTo>
              <a:lnTo>
                <a:pt x="32" y="26"/>
              </a:lnTo>
              <a:lnTo>
                <a:pt x="31" y="27"/>
              </a:lnTo>
              <a:lnTo>
                <a:pt x="30" y="27"/>
              </a:lnTo>
              <a:lnTo>
                <a:pt x="29" y="28"/>
              </a:lnTo>
              <a:lnTo>
                <a:pt x="28" y="27"/>
              </a:lnTo>
              <a:lnTo>
                <a:pt x="28" y="26"/>
              </a:lnTo>
              <a:lnTo>
                <a:pt x="28" y="25"/>
              </a:lnTo>
              <a:lnTo>
                <a:pt x="27" y="25"/>
              </a:lnTo>
              <a:lnTo>
                <a:pt x="25" y="25"/>
              </a:lnTo>
              <a:lnTo>
                <a:pt x="25" y="26"/>
              </a:lnTo>
              <a:lnTo>
                <a:pt x="25" y="27"/>
              </a:lnTo>
              <a:lnTo>
                <a:pt x="24" y="28"/>
              </a:lnTo>
              <a:lnTo>
                <a:pt x="24" y="29"/>
              </a:lnTo>
              <a:lnTo>
                <a:pt x="22" y="29"/>
              </a:lnTo>
              <a:lnTo>
                <a:pt x="21" y="30"/>
              </a:lnTo>
              <a:lnTo>
                <a:pt x="20" y="30"/>
              </a:lnTo>
              <a:lnTo>
                <a:pt x="18" y="30"/>
              </a:lnTo>
              <a:lnTo>
                <a:pt x="16" y="30"/>
              </a:lnTo>
              <a:lnTo>
                <a:pt x="15" y="30"/>
              </a:lnTo>
              <a:lnTo>
                <a:pt x="14" y="30"/>
              </a:lnTo>
              <a:lnTo>
                <a:pt x="13" y="31"/>
              </a:lnTo>
              <a:lnTo>
                <a:pt x="12" y="30"/>
              </a:lnTo>
              <a:lnTo>
                <a:pt x="11" y="29"/>
              </a:lnTo>
              <a:lnTo>
                <a:pt x="11" y="28"/>
              </a:lnTo>
              <a:lnTo>
                <a:pt x="11" y="27"/>
              </a:lnTo>
              <a:lnTo>
                <a:pt x="10" y="27"/>
              </a:lnTo>
              <a:lnTo>
                <a:pt x="9" y="27"/>
              </a:lnTo>
              <a:lnTo>
                <a:pt x="8" y="26"/>
              </a:lnTo>
              <a:lnTo>
                <a:pt x="7" y="26"/>
              </a:lnTo>
              <a:lnTo>
                <a:pt x="6" y="25"/>
              </a:lnTo>
              <a:lnTo>
                <a:pt x="5" y="24"/>
              </a:lnTo>
              <a:lnTo>
                <a:pt x="5" y="23"/>
              </a:lnTo>
              <a:lnTo>
                <a:pt x="5" y="22"/>
              </a:lnTo>
              <a:lnTo>
                <a:pt x="5" y="21"/>
              </a:lnTo>
              <a:lnTo>
                <a:pt x="4" y="20"/>
              </a:lnTo>
              <a:lnTo>
                <a:pt x="4" y="19"/>
              </a:lnTo>
              <a:lnTo>
                <a:pt x="5" y="18"/>
              </a:lnTo>
              <a:lnTo>
                <a:pt x="4" y="17"/>
              </a:lnTo>
              <a:lnTo>
                <a:pt x="4" y="16"/>
              </a:lnTo>
              <a:lnTo>
                <a:pt x="3" y="15"/>
              </a:lnTo>
              <a:lnTo>
                <a:pt x="2" y="14"/>
              </a:lnTo>
              <a:lnTo>
                <a:pt x="2" y="13"/>
              </a:lnTo>
              <a:lnTo>
                <a:pt x="1" y="12"/>
              </a:lnTo>
              <a:lnTo>
                <a:pt x="1" y="11"/>
              </a:lnTo>
              <a:lnTo>
                <a:pt x="0" y="10"/>
              </a:lnTo>
              <a:lnTo>
                <a:pt x="1" y="9"/>
              </a:lnTo>
              <a:lnTo>
                <a:pt x="2" y="8"/>
              </a:lnTo>
              <a:lnTo>
                <a:pt x="3" y="9"/>
              </a:lnTo>
              <a:lnTo>
                <a:pt x="4" y="9"/>
              </a:lnTo>
              <a:lnTo>
                <a:pt x="6" y="9"/>
              </a:lnTo>
              <a:lnTo>
                <a:pt x="7" y="9"/>
              </a:lnTo>
              <a:lnTo>
                <a:pt x="8" y="8"/>
              </a:lnTo>
              <a:lnTo>
                <a:pt x="8" y="5"/>
              </a:lnTo>
              <a:lnTo>
                <a:pt x="8" y="4"/>
              </a:lnTo>
              <a:lnTo>
                <a:pt x="8" y="2"/>
              </a:lnTo>
              <a:lnTo>
                <a:pt x="9" y="1"/>
              </a:lnTo>
              <a:lnTo>
                <a:pt x="10" y="0"/>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xdr:col>
      <xdr:colOff>538480</xdr:colOff>
      <xdr:row>8</xdr:row>
      <xdr:rowOff>47625</xdr:rowOff>
    </xdr:from>
    <xdr:to>
      <xdr:col>2</xdr:col>
      <xdr:colOff>528320</xdr:colOff>
      <xdr:row>14</xdr:row>
      <xdr:rowOff>9525</xdr:rowOff>
    </xdr:to>
    <xdr:sp>
      <xdr:nvSpPr>
        <xdr:cNvPr id="2185543" name="Freeform 309"/>
        <xdr:cNvSpPr/>
      </xdr:nvSpPr>
      <xdr:spPr>
        <a:xfrm>
          <a:off x="1422400" y="1380490"/>
          <a:ext cx="640080" cy="876300"/>
        </a:xfrm>
        <a:custGeom>
          <a:avLst/>
          <a:gdLst>
            <a:gd name="txL" fmla="*/ 0 w 63"/>
            <a:gd name="txT" fmla="*/ 0 h 99"/>
            <a:gd name="txR" fmla="*/ 63 w 63"/>
            <a:gd name="txB" fmla="*/ 99 h 9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3" h="99">
              <a:moveTo>
                <a:pt x="46" y="32"/>
              </a:moveTo>
              <a:lnTo>
                <a:pt x="47" y="32"/>
              </a:lnTo>
              <a:lnTo>
                <a:pt x="48" y="33"/>
              </a:lnTo>
              <a:lnTo>
                <a:pt x="50" y="33"/>
              </a:lnTo>
              <a:lnTo>
                <a:pt x="50" y="34"/>
              </a:lnTo>
              <a:lnTo>
                <a:pt x="51" y="35"/>
              </a:lnTo>
              <a:lnTo>
                <a:pt x="50" y="36"/>
              </a:lnTo>
              <a:lnTo>
                <a:pt x="49" y="36"/>
              </a:lnTo>
              <a:lnTo>
                <a:pt x="48" y="37"/>
              </a:lnTo>
              <a:lnTo>
                <a:pt x="47" y="38"/>
              </a:lnTo>
              <a:lnTo>
                <a:pt x="45" y="38"/>
              </a:lnTo>
              <a:lnTo>
                <a:pt x="45" y="39"/>
              </a:lnTo>
              <a:lnTo>
                <a:pt x="44" y="40"/>
              </a:lnTo>
              <a:lnTo>
                <a:pt x="44" y="42"/>
              </a:lnTo>
              <a:lnTo>
                <a:pt x="45" y="42"/>
              </a:lnTo>
              <a:lnTo>
                <a:pt x="46" y="44"/>
              </a:lnTo>
              <a:lnTo>
                <a:pt x="46" y="45"/>
              </a:lnTo>
              <a:lnTo>
                <a:pt x="46" y="46"/>
              </a:lnTo>
              <a:lnTo>
                <a:pt x="46" y="47"/>
              </a:lnTo>
              <a:lnTo>
                <a:pt x="46" y="49"/>
              </a:lnTo>
              <a:lnTo>
                <a:pt x="45" y="49"/>
              </a:lnTo>
              <a:lnTo>
                <a:pt x="44" y="50"/>
              </a:lnTo>
              <a:lnTo>
                <a:pt x="43" y="51"/>
              </a:lnTo>
              <a:lnTo>
                <a:pt x="42" y="52"/>
              </a:lnTo>
              <a:lnTo>
                <a:pt x="41" y="53"/>
              </a:lnTo>
              <a:lnTo>
                <a:pt x="41" y="54"/>
              </a:lnTo>
              <a:lnTo>
                <a:pt x="40" y="55"/>
              </a:lnTo>
              <a:lnTo>
                <a:pt x="40" y="56"/>
              </a:lnTo>
              <a:lnTo>
                <a:pt x="40" y="57"/>
              </a:lnTo>
              <a:lnTo>
                <a:pt x="40" y="58"/>
              </a:lnTo>
              <a:lnTo>
                <a:pt x="40" y="59"/>
              </a:lnTo>
              <a:lnTo>
                <a:pt x="41" y="60"/>
              </a:lnTo>
              <a:lnTo>
                <a:pt x="42" y="61"/>
              </a:lnTo>
              <a:lnTo>
                <a:pt x="43" y="62"/>
              </a:lnTo>
              <a:lnTo>
                <a:pt x="44" y="63"/>
              </a:lnTo>
              <a:lnTo>
                <a:pt x="45" y="64"/>
              </a:lnTo>
              <a:lnTo>
                <a:pt x="46" y="65"/>
              </a:lnTo>
              <a:lnTo>
                <a:pt x="48" y="66"/>
              </a:lnTo>
              <a:lnTo>
                <a:pt x="50" y="67"/>
              </a:lnTo>
              <a:lnTo>
                <a:pt x="51" y="68"/>
              </a:lnTo>
              <a:lnTo>
                <a:pt x="52" y="68"/>
              </a:lnTo>
              <a:lnTo>
                <a:pt x="53" y="69"/>
              </a:lnTo>
              <a:lnTo>
                <a:pt x="53" y="71"/>
              </a:lnTo>
              <a:lnTo>
                <a:pt x="54" y="73"/>
              </a:lnTo>
              <a:lnTo>
                <a:pt x="54" y="74"/>
              </a:lnTo>
              <a:lnTo>
                <a:pt x="54" y="76"/>
              </a:lnTo>
              <a:lnTo>
                <a:pt x="55" y="77"/>
              </a:lnTo>
              <a:lnTo>
                <a:pt x="55" y="79"/>
              </a:lnTo>
              <a:lnTo>
                <a:pt x="55" y="80"/>
              </a:lnTo>
              <a:lnTo>
                <a:pt x="55" y="81"/>
              </a:lnTo>
              <a:lnTo>
                <a:pt x="55" y="82"/>
              </a:lnTo>
              <a:lnTo>
                <a:pt x="55" y="84"/>
              </a:lnTo>
              <a:lnTo>
                <a:pt x="56" y="85"/>
              </a:lnTo>
              <a:lnTo>
                <a:pt x="56" y="86"/>
              </a:lnTo>
              <a:lnTo>
                <a:pt x="56" y="87"/>
              </a:lnTo>
              <a:lnTo>
                <a:pt x="56" y="88"/>
              </a:lnTo>
              <a:lnTo>
                <a:pt x="56" y="90"/>
              </a:lnTo>
              <a:lnTo>
                <a:pt x="57" y="90"/>
              </a:lnTo>
              <a:lnTo>
                <a:pt x="58" y="89"/>
              </a:lnTo>
              <a:lnTo>
                <a:pt x="60" y="88"/>
              </a:lnTo>
              <a:lnTo>
                <a:pt x="60" y="90"/>
              </a:lnTo>
              <a:lnTo>
                <a:pt x="61" y="91"/>
              </a:lnTo>
              <a:lnTo>
                <a:pt x="62" y="92"/>
              </a:lnTo>
              <a:lnTo>
                <a:pt x="62" y="93"/>
              </a:lnTo>
              <a:lnTo>
                <a:pt x="62" y="94"/>
              </a:lnTo>
              <a:lnTo>
                <a:pt x="63" y="95"/>
              </a:lnTo>
              <a:lnTo>
                <a:pt x="63" y="97"/>
              </a:lnTo>
              <a:lnTo>
                <a:pt x="63" y="98"/>
              </a:lnTo>
              <a:lnTo>
                <a:pt x="62" y="99"/>
              </a:lnTo>
              <a:lnTo>
                <a:pt x="61" y="99"/>
              </a:lnTo>
              <a:lnTo>
                <a:pt x="60" y="99"/>
              </a:lnTo>
              <a:lnTo>
                <a:pt x="58" y="98"/>
              </a:lnTo>
              <a:lnTo>
                <a:pt x="57" y="98"/>
              </a:lnTo>
              <a:lnTo>
                <a:pt x="56" y="97"/>
              </a:lnTo>
              <a:lnTo>
                <a:pt x="55" y="97"/>
              </a:lnTo>
              <a:lnTo>
                <a:pt x="54" y="97"/>
              </a:lnTo>
              <a:lnTo>
                <a:pt x="53" y="97"/>
              </a:lnTo>
              <a:lnTo>
                <a:pt x="51" y="96"/>
              </a:lnTo>
              <a:lnTo>
                <a:pt x="50" y="96"/>
              </a:lnTo>
              <a:lnTo>
                <a:pt x="49" y="96"/>
              </a:lnTo>
              <a:lnTo>
                <a:pt x="47" y="95"/>
              </a:lnTo>
              <a:lnTo>
                <a:pt x="45" y="95"/>
              </a:lnTo>
              <a:lnTo>
                <a:pt x="43" y="95"/>
              </a:lnTo>
              <a:lnTo>
                <a:pt x="42" y="95"/>
              </a:lnTo>
              <a:lnTo>
                <a:pt x="39" y="94"/>
              </a:lnTo>
              <a:lnTo>
                <a:pt x="38" y="94"/>
              </a:lnTo>
              <a:lnTo>
                <a:pt x="36" y="94"/>
              </a:lnTo>
              <a:lnTo>
                <a:pt x="35" y="93"/>
              </a:lnTo>
              <a:lnTo>
                <a:pt x="33" y="93"/>
              </a:lnTo>
              <a:lnTo>
                <a:pt x="32" y="93"/>
              </a:lnTo>
              <a:lnTo>
                <a:pt x="30" y="93"/>
              </a:lnTo>
              <a:lnTo>
                <a:pt x="29" y="92"/>
              </a:lnTo>
              <a:lnTo>
                <a:pt x="28" y="92"/>
              </a:lnTo>
              <a:lnTo>
                <a:pt x="27" y="92"/>
              </a:lnTo>
              <a:lnTo>
                <a:pt x="25" y="91"/>
              </a:lnTo>
              <a:lnTo>
                <a:pt x="24" y="91"/>
              </a:lnTo>
              <a:lnTo>
                <a:pt x="18" y="90"/>
              </a:lnTo>
              <a:lnTo>
                <a:pt x="17" y="90"/>
              </a:lnTo>
              <a:lnTo>
                <a:pt x="13" y="90"/>
              </a:lnTo>
              <a:lnTo>
                <a:pt x="13" y="88"/>
              </a:lnTo>
              <a:lnTo>
                <a:pt x="13" y="87"/>
              </a:lnTo>
              <a:lnTo>
                <a:pt x="14" y="86"/>
              </a:lnTo>
              <a:lnTo>
                <a:pt x="14" y="85"/>
              </a:lnTo>
              <a:lnTo>
                <a:pt x="13" y="84"/>
              </a:lnTo>
              <a:lnTo>
                <a:pt x="13" y="83"/>
              </a:lnTo>
              <a:lnTo>
                <a:pt x="12" y="82"/>
              </a:lnTo>
              <a:lnTo>
                <a:pt x="11" y="81"/>
              </a:lnTo>
              <a:lnTo>
                <a:pt x="10" y="81"/>
              </a:lnTo>
              <a:lnTo>
                <a:pt x="9" y="80"/>
              </a:lnTo>
              <a:lnTo>
                <a:pt x="8" y="79"/>
              </a:lnTo>
              <a:lnTo>
                <a:pt x="8" y="78"/>
              </a:lnTo>
              <a:lnTo>
                <a:pt x="7" y="78"/>
              </a:lnTo>
              <a:lnTo>
                <a:pt x="7" y="76"/>
              </a:lnTo>
              <a:lnTo>
                <a:pt x="7" y="75"/>
              </a:lnTo>
              <a:lnTo>
                <a:pt x="7" y="74"/>
              </a:lnTo>
              <a:lnTo>
                <a:pt x="6" y="73"/>
              </a:lnTo>
              <a:lnTo>
                <a:pt x="6" y="72"/>
              </a:lnTo>
              <a:lnTo>
                <a:pt x="5" y="71"/>
              </a:lnTo>
              <a:lnTo>
                <a:pt x="4" y="70"/>
              </a:lnTo>
              <a:lnTo>
                <a:pt x="4" y="69"/>
              </a:lnTo>
              <a:lnTo>
                <a:pt x="3" y="68"/>
              </a:lnTo>
              <a:lnTo>
                <a:pt x="3" y="66"/>
              </a:lnTo>
              <a:lnTo>
                <a:pt x="2" y="66"/>
              </a:lnTo>
              <a:lnTo>
                <a:pt x="2" y="65"/>
              </a:lnTo>
              <a:lnTo>
                <a:pt x="3" y="64"/>
              </a:lnTo>
              <a:lnTo>
                <a:pt x="3" y="63"/>
              </a:lnTo>
              <a:lnTo>
                <a:pt x="3" y="62"/>
              </a:lnTo>
              <a:lnTo>
                <a:pt x="2" y="61"/>
              </a:lnTo>
              <a:lnTo>
                <a:pt x="2" y="60"/>
              </a:lnTo>
              <a:lnTo>
                <a:pt x="2" y="58"/>
              </a:lnTo>
              <a:lnTo>
                <a:pt x="1" y="57"/>
              </a:lnTo>
              <a:lnTo>
                <a:pt x="1" y="55"/>
              </a:lnTo>
              <a:lnTo>
                <a:pt x="1" y="54"/>
              </a:lnTo>
              <a:lnTo>
                <a:pt x="1" y="53"/>
              </a:lnTo>
              <a:lnTo>
                <a:pt x="1" y="51"/>
              </a:lnTo>
              <a:lnTo>
                <a:pt x="2" y="50"/>
              </a:lnTo>
              <a:lnTo>
                <a:pt x="3" y="51"/>
              </a:lnTo>
              <a:lnTo>
                <a:pt x="4" y="51"/>
              </a:lnTo>
              <a:lnTo>
                <a:pt x="5" y="50"/>
              </a:lnTo>
              <a:lnTo>
                <a:pt x="5" y="49"/>
              </a:lnTo>
              <a:lnTo>
                <a:pt x="4" y="48"/>
              </a:lnTo>
              <a:lnTo>
                <a:pt x="4" y="47"/>
              </a:lnTo>
              <a:lnTo>
                <a:pt x="4" y="46"/>
              </a:lnTo>
              <a:lnTo>
                <a:pt x="4" y="45"/>
              </a:lnTo>
              <a:lnTo>
                <a:pt x="4" y="44"/>
              </a:lnTo>
              <a:lnTo>
                <a:pt x="3" y="42"/>
              </a:lnTo>
              <a:lnTo>
                <a:pt x="3" y="41"/>
              </a:lnTo>
              <a:lnTo>
                <a:pt x="3" y="40"/>
              </a:lnTo>
              <a:lnTo>
                <a:pt x="2" y="39"/>
              </a:lnTo>
              <a:lnTo>
                <a:pt x="2" y="38"/>
              </a:lnTo>
              <a:lnTo>
                <a:pt x="3" y="37"/>
              </a:lnTo>
              <a:lnTo>
                <a:pt x="2" y="36"/>
              </a:lnTo>
              <a:lnTo>
                <a:pt x="2" y="35"/>
              </a:lnTo>
              <a:lnTo>
                <a:pt x="2" y="34"/>
              </a:lnTo>
              <a:lnTo>
                <a:pt x="2" y="33"/>
              </a:lnTo>
              <a:lnTo>
                <a:pt x="3" y="32"/>
              </a:lnTo>
              <a:lnTo>
                <a:pt x="3" y="31"/>
              </a:lnTo>
              <a:lnTo>
                <a:pt x="3" y="30"/>
              </a:lnTo>
              <a:lnTo>
                <a:pt x="3" y="29"/>
              </a:lnTo>
              <a:lnTo>
                <a:pt x="4" y="28"/>
              </a:lnTo>
              <a:lnTo>
                <a:pt x="4" y="26"/>
              </a:lnTo>
              <a:lnTo>
                <a:pt x="5" y="25"/>
              </a:lnTo>
              <a:lnTo>
                <a:pt x="5" y="24"/>
              </a:lnTo>
              <a:lnTo>
                <a:pt x="5" y="22"/>
              </a:lnTo>
              <a:lnTo>
                <a:pt x="5" y="21"/>
              </a:lnTo>
              <a:lnTo>
                <a:pt x="4" y="20"/>
              </a:lnTo>
              <a:lnTo>
                <a:pt x="4" y="19"/>
              </a:lnTo>
              <a:lnTo>
                <a:pt x="3" y="18"/>
              </a:lnTo>
              <a:lnTo>
                <a:pt x="2" y="18"/>
              </a:lnTo>
              <a:lnTo>
                <a:pt x="1" y="17"/>
              </a:lnTo>
              <a:lnTo>
                <a:pt x="0" y="16"/>
              </a:lnTo>
              <a:lnTo>
                <a:pt x="1" y="15"/>
              </a:lnTo>
              <a:lnTo>
                <a:pt x="0" y="14"/>
              </a:lnTo>
              <a:lnTo>
                <a:pt x="1" y="13"/>
              </a:lnTo>
              <a:lnTo>
                <a:pt x="2" y="12"/>
              </a:lnTo>
              <a:lnTo>
                <a:pt x="2" y="11"/>
              </a:lnTo>
              <a:lnTo>
                <a:pt x="3" y="10"/>
              </a:lnTo>
              <a:lnTo>
                <a:pt x="3" y="9"/>
              </a:lnTo>
              <a:lnTo>
                <a:pt x="2" y="8"/>
              </a:lnTo>
              <a:lnTo>
                <a:pt x="1" y="7"/>
              </a:lnTo>
              <a:lnTo>
                <a:pt x="1" y="6"/>
              </a:lnTo>
              <a:lnTo>
                <a:pt x="0" y="5"/>
              </a:lnTo>
              <a:lnTo>
                <a:pt x="1" y="4"/>
              </a:lnTo>
              <a:lnTo>
                <a:pt x="1" y="3"/>
              </a:lnTo>
              <a:lnTo>
                <a:pt x="1" y="2"/>
              </a:lnTo>
              <a:lnTo>
                <a:pt x="2" y="1"/>
              </a:lnTo>
              <a:lnTo>
                <a:pt x="3" y="0"/>
              </a:lnTo>
              <a:lnTo>
                <a:pt x="4" y="0"/>
              </a:lnTo>
              <a:lnTo>
                <a:pt x="5" y="1"/>
              </a:lnTo>
              <a:lnTo>
                <a:pt x="6" y="1"/>
              </a:lnTo>
              <a:lnTo>
                <a:pt x="7" y="2"/>
              </a:lnTo>
              <a:lnTo>
                <a:pt x="8" y="2"/>
              </a:lnTo>
              <a:lnTo>
                <a:pt x="9" y="2"/>
              </a:lnTo>
              <a:lnTo>
                <a:pt x="10" y="4"/>
              </a:lnTo>
              <a:lnTo>
                <a:pt x="11" y="5"/>
              </a:lnTo>
              <a:lnTo>
                <a:pt x="11" y="6"/>
              </a:lnTo>
              <a:lnTo>
                <a:pt x="12" y="7"/>
              </a:lnTo>
              <a:lnTo>
                <a:pt x="13" y="8"/>
              </a:lnTo>
              <a:lnTo>
                <a:pt x="14" y="9"/>
              </a:lnTo>
              <a:lnTo>
                <a:pt x="15" y="10"/>
              </a:lnTo>
              <a:lnTo>
                <a:pt x="16" y="11"/>
              </a:lnTo>
              <a:lnTo>
                <a:pt x="17" y="11"/>
              </a:lnTo>
              <a:lnTo>
                <a:pt x="18" y="12"/>
              </a:lnTo>
              <a:lnTo>
                <a:pt x="19" y="12"/>
              </a:lnTo>
              <a:lnTo>
                <a:pt x="20" y="13"/>
              </a:lnTo>
              <a:lnTo>
                <a:pt x="22" y="14"/>
              </a:lnTo>
              <a:lnTo>
                <a:pt x="23" y="15"/>
              </a:lnTo>
              <a:lnTo>
                <a:pt x="24" y="16"/>
              </a:lnTo>
              <a:lnTo>
                <a:pt x="25" y="16"/>
              </a:lnTo>
              <a:lnTo>
                <a:pt x="26" y="17"/>
              </a:lnTo>
              <a:lnTo>
                <a:pt x="27" y="18"/>
              </a:lnTo>
              <a:lnTo>
                <a:pt x="28" y="19"/>
              </a:lnTo>
              <a:lnTo>
                <a:pt x="29" y="20"/>
              </a:lnTo>
              <a:lnTo>
                <a:pt x="30" y="22"/>
              </a:lnTo>
              <a:lnTo>
                <a:pt x="32" y="24"/>
              </a:lnTo>
              <a:lnTo>
                <a:pt x="33" y="24"/>
              </a:lnTo>
              <a:lnTo>
                <a:pt x="34" y="25"/>
              </a:lnTo>
              <a:lnTo>
                <a:pt x="35" y="26"/>
              </a:lnTo>
              <a:lnTo>
                <a:pt x="37" y="27"/>
              </a:lnTo>
              <a:lnTo>
                <a:pt x="38" y="28"/>
              </a:lnTo>
              <a:lnTo>
                <a:pt x="39" y="29"/>
              </a:lnTo>
              <a:lnTo>
                <a:pt x="41" y="30"/>
              </a:lnTo>
              <a:lnTo>
                <a:pt x="42" y="30"/>
              </a:lnTo>
              <a:lnTo>
                <a:pt x="43" y="31"/>
              </a:lnTo>
              <a:lnTo>
                <a:pt x="45" y="31"/>
              </a:lnTo>
              <a:lnTo>
                <a:pt x="46" y="3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xdr:col>
      <xdr:colOff>487680</xdr:colOff>
      <xdr:row>20</xdr:row>
      <xdr:rowOff>142875</xdr:rowOff>
    </xdr:from>
    <xdr:to>
      <xdr:col>3</xdr:col>
      <xdr:colOff>233680</xdr:colOff>
      <xdr:row>25</xdr:row>
      <xdr:rowOff>114300</xdr:rowOff>
    </xdr:to>
    <xdr:sp>
      <xdr:nvSpPr>
        <xdr:cNvPr id="2185544" name="Freeform 310"/>
        <xdr:cNvSpPr/>
      </xdr:nvSpPr>
      <xdr:spPr>
        <a:xfrm>
          <a:off x="1371600" y="3304540"/>
          <a:ext cx="1046480" cy="733425"/>
        </a:xfrm>
        <a:custGeom>
          <a:avLst/>
          <a:gdLst>
            <a:gd name="txL" fmla="*/ 0 w 103"/>
            <a:gd name="txT" fmla="*/ 0 h 81"/>
            <a:gd name="txR" fmla="*/ 103 w 103"/>
            <a:gd name="txB" fmla="*/ 81 h 8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3" h="81">
              <a:moveTo>
                <a:pt x="21" y="14"/>
              </a:moveTo>
              <a:lnTo>
                <a:pt x="22" y="14"/>
              </a:lnTo>
              <a:lnTo>
                <a:pt x="23" y="14"/>
              </a:lnTo>
              <a:lnTo>
                <a:pt x="24" y="14"/>
              </a:lnTo>
              <a:lnTo>
                <a:pt x="26" y="14"/>
              </a:lnTo>
              <a:lnTo>
                <a:pt x="28" y="14"/>
              </a:lnTo>
              <a:lnTo>
                <a:pt x="29" y="14"/>
              </a:lnTo>
              <a:lnTo>
                <a:pt x="31" y="14"/>
              </a:lnTo>
              <a:lnTo>
                <a:pt x="32" y="14"/>
              </a:lnTo>
              <a:lnTo>
                <a:pt x="33" y="13"/>
              </a:lnTo>
              <a:lnTo>
                <a:pt x="34" y="13"/>
              </a:lnTo>
              <a:lnTo>
                <a:pt x="35" y="13"/>
              </a:lnTo>
              <a:lnTo>
                <a:pt x="36" y="13"/>
              </a:lnTo>
              <a:lnTo>
                <a:pt x="38" y="12"/>
              </a:lnTo>
              <a:lnTo>
                <a:pt x="39" y="12"/>
              </a:lnTo>
              <a:lnTo>
                <a:pt x="41" y="12"/>
              </a:lnTo>
              <a:lnTo>
                <a:pt x="42" y="11"/>
              </a:lnTo>
              <a:lnTo>
                <a:pt x="42" y="10"/>
              </a:lnTo>
              <a:lnTo>
                <a:pt x="42" y="9"/>
              </a:lnTo>
              <a:lnTo>
                <a:pt x="42" y="8"/>
              </a:lnTo>
              <a:lnTo>
                <a:pt x="43" y="7"/>
              </a:lnTo>
              <a:lnTo>
                <a:pt x="43" y="6"/>
              </a:lnTo>
              <a:lnTo>
                <a:pt x="43" y="5"/>
              </a:lnTo>
              <a:lnTo>
                <a:pt x="43" y="4"/>
              </a:lnTo>
              <a:lnTo>
                <a:pt x="43" y="2"/>
              </a:lnTo>
              <a:lnTo>
                <a:pt x="44" y="1"/>
              </a:lnTo>
              <a:lnTo>
                <a:pt x="44" y="0"/>
              </a:lnTo>
              <a:lnTo>
                <a:pt x="45" y="1"/>
              </a:lnTo>
              <a:lnTo>
                <a:pt x="46" y="2"/>
              </a:lnTo>
              <a:lnTo>
                <a:pt x="46" y="3"/>
              </a:lnTo>
              <a:lnTo>
                <a:pt x="47" y="4"/>
              </a:lnTo>
              <a:lnTo>
                <a:pt x="47" y="5"/>
              </a:lnTo>
              <a:lnTo>
                <a:pt x="48" y="6"/>
              </a:lnTo>
              <a:lnTo>
                <a:pt x="49" y="6"/>
              </a:lnTo>
              <a:lnTo>
                <a:pt x="50" y="6"/>
              </a:lnTo>
              <a:lnTo>
                <a:pt x="51" y="7"/>
              </a:lnTo>
              <a:lnTo>
                <a:pt x="53" y="7"/>
              </a:lnTo>
              <a:lnTo>
                <a:pt x="54" y="7"/>
              </a:lnTo>
              <a:lnTo>
                <a:pt x="55" y="7"/>
              </a:lnTo>
              <a:lnTo>
                <a:pt x="56" y="7"/>
              </a:lnTo>
              <a:lnTo>
                <a:pt x="57" y="7"/>
              </a:lnTo>
              <a:lnTo>
                <a:pt x="58" y="8"/>
              </a:lnTo>
              <a:lnTo>
                <a:pt x="59" y="9"/>
              </a:lnTo>
              <a:lnTo>
                <a:pt x="58" y="10"/>
              </a:lnTo>
              <a:lnTo>
                <a:pt x="58" y="11"/>
              </a:lnTo>
              <a:lnTo>
                <a:pt x="60" y="11"/>
              </a:lnTo>
              <a:lnTo>
                <a:pt x="62" y="11"/>
              </a:lnTo>
              <a:lnTo>
                <a:pt x="63" y="11"/>
              </a:lnTo>
              <a:lnTo>
                <a:pt x="65" y="12"/>
              </a:lnTo>
              <a:lnTo>
                <a:pt x="67" y="12"/>
              </a:lnTo>
              <a:lnTo>
                <a:pt x="68" y="12"/>
              </a:lnTo>
              <a:lnTo>
                <a:pt x="69" y="12"/>
              </a:lnTo>
              <a:lnTo>
                <a:pt x="71" y="12"/>
              </a:lnTo>
              <a:lnTo>
                <a:pt x="73" y="13"/>
              </a:lnTo>
              <a:lnTo>
                <a:pt x="74" y="13"/>
              </a:lnTo>
              <a:lnTo>
                <a:pt x="77" y="13"/>
              </a:lnTo>
              <a:lnTo>
                <a:pt x="78" y="13"/>
              </a:lnTo>
              <a:lnTo>
                <a:pt x="79" y="13"/>
              </a:lnTo>
              <a:lnTo>
                <a:pt x="81" y="14"/>
              </a:lnTo>
              <a:lnTo>
                <a:pt x="82" y="14"/>
              </a:lnTo>
              <a:lnTo>
                <a:pt x="83" y="14"/>
              </a:lnTo>
              <a:lnTo>
                <a:pt x="85" y="14"/>
              </a:lnTo>
              <a:lnTo>
                <a:pt x="87" y="14"/>
              </a:lnTo>
              <a:lnTo>
                <a:pt x="88" y="14"/>
              </a:lnTo>
              <a:lnTo>
                <a:pt x="89" y="14"/>
              </a:lnTo>
              <a:lnTo>
                <a:pt x="91" y="15"/>
              </a:lnTo>
              <a:lnTo>
                <a:pt x="92" y="15"/>
              </a:lnTo>
              <a:lnTo>
                <a:pt x="94" y="15"/>
              </a:lnTo>
              <a:lnTo>
                <a:pt x="95" y="15"/>
              </a:lnTo>
              <a:lnTo>
                <a:pt x="96" y="15"/>
              </a:lnTo>
              <a:lnTo>
                <a:pt x="98" y="15"/>
              </a:lnTo>
              <a:lnTo>
                <a:pt x="99" y="15"/>
              </a:lnTo>
              <a:lnTo>
                <a:pt x="100" y="15"/>
              </a:lnTo>
              <a:lnTo>
                <a:pt x="101" y="16"/>
              </a:lnTo>
              <a:lnTo>
                <a:pt x="101" y="18"/>
              </a:lnTo>
              <a:lnTo>
                <a:pt x="101" y="19"/>
              </a:lnTo>
              <a:lnTo>
                <a:pt x="101" y="21"/>
              </a:lnTo>
              <a:lnTo>
                <a:pt x="101" y="22"/>
              </a:lnTo>
              <a:lnTo>
                <a:pt x="100" y="23"/>
              </a:lnTo>
              <a:lnTo>
                <a:pt x="100" y="24"/>
              </a:lnTo>
              <a:lnTo>
                <a:pt x="99" y="25"/>
              </a:lnTo>
              <a:lnTo>
                <a:pt x="99" y="26"/>
              </a:lnTo>
              <a:lnTo>
                <a:pt x="98" y="27"/>
              </a:lnTo>
              <a:lnTo>
                <a:pt x="98" y="29"/>
              </a:lnTo>
              <a:lnTo>
                <a:pt x="97" y="31"/>
              </a:lnTo>
              <a:lnTo>
                <a:pt x="97" y="32"/>
              </a:lnTo>
              <a:lnTo>
                <a:pt x="97" y="33"/>
              </a:lnTo>
              <a:lnTo>
                <a:pt x="97" y="34"/>
              </a:lnTo>
              <a:lnTo>
                <a:pt x="97" y="36"/>
              </a:lnTo>
              <a:lnTo>
                <a:pt x="97" y="37"/>
              </a:lnTo>
              <a:lnTo>
                <a:pt x="98" y="38"/>
              </a:lnTo>
              <a:lnTo>
                <a:pt x="98" y="39"/>
              </a:lnTo>
              <a:lnTo>
                <a:pt x="98" y="40"/>
              </a:lnTo>
              <a:lnTo>
                <a:pt x="99" y="41"/>
              </a:lnTo>
              <a:lnTo>
                <a:pt x="99" y="43"/>
              </a:lnTo>
              <a:lnTo>
                <a:pt x="98" y="44"/>
              </a:lnTo>
              <a:lnTo>
                <a:pt x="98" y="45"/>
              </a:lnTo>
              <a:lnTo>
                <a:pt x="98" y="46"/>
              </a:lnTo>
              <a:lnTo>
                <a:pt x="99" y="47"/>
              </a:lnTo>
              <a:lnTo>
                <a:pt x="99" y="48"/>
              </a:lnTo>
              <a:lnTo>
                <a:pt x="100" y="49"/>
              </a:lnTo>
              <a:lnTo>
                <a:pt x="101" y="50"/>
              </a:lnTo>
              <a:lnTo>
                <a:pt x="101" y="51"/>
              </a:lnTo>
              <a:lnTo>
                <a:pt x="102" y="52"/>
              </a:lnTo>
              <a:lnTo>
                <a:pt x="103" y="53"/>
              </a:lnTo>
              <a:lnTo>
                <a:pt x="101" y="54"/>
              </a:lnTo>
              <a:lnTo>
                <a:pt x="99" y="55"/>
              </a:lnTo>
              <a:lnTo>
                <a:pt x="98" y="56"/>
              </a:lnTo>
              <a:lnTo>
                <a:pt x="96" y="56"/>
              </a:lnTo>
              <a:lnTo>
                <a:pt x="94" y="57"/>
              </a:lnTo>
              <a:lnTo>
                <a:pt x="93" y="58"/>
              </a:lnTo>
              <a:lnTo>
                <a:pt x="92" y="59"/>
              </a:lnTo>
              <a:lnTo>
                <a:pt x="90" y="60"/>
              </a:lnTo>
              <a:lnTo>
                <a:pt x="89" y="60"/>
              </a:lnTo>
              <a:lnTo>
                <a:pt x="88" y="61"/>
              </a:lnTo>
              <a:lnTo>
                <a:pt x="87" y="62"/>
              </a:lnTo>
              <a:lnTo>
                <a:pt x="85" y="64"/>
              </a:lnTo>
              <a:lnTo>
                <a:pt x="84" y="64"/>
              </a:lnTo>
              <a:lnTo>
                <a:pt x="83" y="65"/>
              </a:lnTo>
              <a:lnTo>
                <a:pt x="82" y="66"/>
              </a:lnTo>
              <a:lnTo>
                <a:pt x="80" y="67"/>
              </a:lnTo>
              <a:lnTo>
                <a:pt x="80" y="68"/>
              </a:lnTo>
              <a:lnTo>
                <a:pt x="79" y="69"/>
              </a:lnTo>
              <a:lnTo>
                <a:pt x="78" y="70"/>
              </a:lnTo>
              <a:lnTo>
                <a:pt x="78" y="71"/>
              </a:lnTo>
              <a:lnTo>
                <a:pt x="78" y="72"/>
              </a:lnTo>
              <a:lnTo>
                <a:pt x="77" y="73"/>
              </a:lnTo>
              <a:lnTo>
                <a:pt x="77" y="74"/>
              </a:lnTo>
              <a:lnTo>
                <a:pt x="78" y="74"/>
              </a:lnTo>
              <a:lnTo>
                <a:pt x="79" y="75"/>
              </a:lnTo>
              <a:lnTo>
                <a:pt x="77" y="75"/>
              </a:lnTo>
              <a:lnTo>
                <a:pt x="76" y="75"/>
              </a:lnTo>
              <a:lnTo>
                <a:pt x="74" y="75"/>
              </a:lnTo>
              <a:lnTo>
                <a:pt x="73" y="76"/>
              </a:lnTo>
              <a:lnTo>
                <a:pt x="72" y="75"/>
              </a:lnTo>
              <a:lnTo>
                <a:pt x="71" y="77"/>
              </a:lnTo>
              <a:lnTo>
                <a:pt x="71" y="78"/>
              </a:lnTo>
              <a:lnTo>
                <a:pt x="70" y="79"/>
              </a:lnTo>
              <a:lnTo>
                <a:pt x="70" y="81"/>
              </a:lnTo>
              <a:lnTo>
                <a:pt x="69" y="81"/>
              </a:lnTo>
              <a:lnTo>
                <a:pt x="67" y="81"/>
              </a:lnTo>
              <a:lnTo>
                <a:pt x="65" y="81"/>
              </a:lnTo>
              <a:lnTo>
                <a:pt x="64" y="81"/>
              </a:lnTo>
              <a:lnTo>
                <a:pt x="63" y="80"/>
              </a:lnTo>
              <a:lnTo>
                <a:pt x="62" y="80"/>
              </a:lnTo>
              <a:lnTo>
                <a:pt x="60" y="79"/>
              </a:lnTo>
              <a:lnTo>
                <a:pt x="59" y="79"/>
              </a:lnTo>
              <a:lnTo>
                <a:pt x="59" y="78"/>
              </a:lnTo>
              <a:lnTo>
                <a:pt x="58" y="78"/>
              </a:lnTo>
              <a:lnTo>
                <a:pt x="57" y="78"/>
              </a:lnTo>
              <a:lnTo>
                <a:pt x="56" y="78"/>
              </a:lnTo>
              <a:lnTo>
                <a:pt x="54" y="77"/>
              </a:lnTo>
              <a:lnTo>
                <a:pt x="53" y="76"/>
              </a:lnTo>
              <a:lnTo>
                <a:pt x="52" y="75"/>
              </a:lnTo>
              <a:lnTo>
                <a:pt x="51" y="75"/>
              </a:lnTo>
              <a:lnTo>
                <a:pt x="50" y="75"/>
              </a:lnTo>
              <a:lnTo>
                <a:pt x="49" y="75"/>
              </a:lnTo>
              <a:lnTo>
                <a:pt x="47" y="75"/>
              </a:lnTo>
              <a:lnTo>
                <a:pt x="46" y="74"/>
              </a:lnTo>
              <a:lnTo>
                <a:pt x="45" y="74"/>
              </a:lnTo>
              <a:lnTo>
                <a:pt x="44" y="74"/>
              </a:lnTo>
              <a:lnTo>
                <a:pt x="43" y="74"/>
              </a:lnTo>
              <a:lnTo>
                <a:pt x="42" y="74"/>
              </a:lnTo>
              <a:lnTo>
                <a:pt x="41" y="74"/>
              </a:lnTo>
              <a:lnTo>
                <a:pt x="39" y="73"/>
              </a:lnTo>
              <a:lnTo>
                <a:pt x="37" y="72"/>
              </a:lnTo>
              <a:lnTo>
                <a:pt x="37" y="71"/>
              </a:lnTo>
              <a:lnTo>
                <a:pt x="36" y="71"/>
              </a:lnTo>
              <a:lnTo>
                <a:pt x="36" y="70"/>
              </a:lnTo>
              <a:lnTo>
                <a:pt x="35" y="69"/>
              </a:lnTo>
              <a:lnTo>
                <a:pt x="34" y="69"/>
              </a:lnTo>
              <a:lnTo>
                <a:pt x="33" y="69"/>
              </a:lnTo>
              <a:lnTo>
                <a:pt x="32" y="69"/>
              </a:lnTo>
              <a:lnTo>
                <a:pt x="30" y="69"/>
              </a:lnTo>
              <a:lnTo>
                <a:pt x="28" y="69"/>
              </a:lnTo>
              <a:lnTo>
                <a:pt x="27" y="69"/>
              </a:lnTo>
              <a:lnTo>
                <a:pt x="26" y="69"/>
              </a:lnTo>
              <a:lnTo>
                <a:pt x="24" y="69"/>
              </a:lnTo>
              <a:lnTo>
                <a:pt x="23" y="68"/>
              </a:lnTo>
              <a:lnTo>
                <a:pt x="22" y="68"/>
              </a:lnTo>
              <a:lnTo>
                <a:pt x="21" y="68"/>
              </a:lnTo>
              <a:lnTo>
                <a:pt x="20" y="67"/>
              </a:lnTo>
              <a:lnTo>
                <a:pt x="19" y="66"/>
              </a:lnTo>
              <a:lnTo>
                <a:pt x="18" y="66"/>
              </a:lnTo>
              <a:lnTo>
                <a:pt x="17" y="66"/>
              </a:lnTo>
              <a:lnTo>
                <a:pt x="16" y="65"/>
              </a:lnTo>
              <a:lnTo>
                <a:pt x="16" y="63"/>
              </a:lnTo>
              <a:lnTo>
                <a:pt x="15" y="63"/>
              </a:lnTo>
              <a:lnTo>
                <a:pt x="14" y="62"/>
              </a:lnTo>
              <a:lnTo>
                <a:pt x="13" y="61"/>
              </a:lnTo>
              <a:lnTo>
                <a:pt x="11" y="60"/>
              </a:lnTo>
              <a:lnTo>
                <a:pt x="10" y="59"/>
              </a:lnTo>
              <a:lnTo>
                <a:pt x="9" y="59"/>
              </a:lnTo>
              <a:lnTo>
                <a:pt x="8" y="59"/>
              </a:lnTo>
              <a:lnTo>
                <a:pt x="7" y="59"/>
              </a:lnTo>
              <a:lnTo>
                <a:pt x="6" y="59"/>
              </a:lnTo>
              <a:lnTo>
                <a:pt x="5" y="59"/>
              </a:lnTo>
              <a:lnTo>
                <a:pt x="4" y="59"/>
              </a:lnTo>
              <a:lnTo>
                <a:pt x="3" y="60"/>
              </a:lnTo>
              <a:lnTo>
                <a:pt x="2" y="60"/>
              </a:lnTo>
              <a:lnTo>
                <a:pt x="1" y="59"/>
              </a:lnTo>
              <a:lnTo>
                <a:pt x="0" y="59"/>
              </a:lnTo>
              <a:lnTo>
                <a:pt x="0" y="57"/>
              </a:lnTo>
              <a:lnTo>
                <a:pt x="1" y="56"/>
              </a:lnTo>
              <a:lnTo>
                <a:pt x="2" y="56"/>
              </a:lnTo>
              <a:lnTo>
                <a:pt x="3" y="55"/>
              </a:lnTo>
              <a:lnTo>
                <a:pt x="3" y="54"/>
              </a:lnTo>
              <a:lnTo>
                <a:pt x="4" y="53"/>
              </a:lnTo>
              <a:lnTo>
                <a:pt x="4" y="52"/>
              </a:lnTo>
              <a:lnTo>
                <a:pt x="4" y="51"/>
              </a:lnTo>
              <a:lnTo>
                <a:pt x="5" y="49"/>
              </a:lnTo>
              <a:lnTo>
                <a:pt x="5" y="48"/>
              </a:lnTo>
              <a:lnTo>
                <a:pt x="5" y="47"/>
              </a:lnTo>
              <a:lnTo>
                <a:pt x="5" y="46"/>
              </a:lnTo>
              <a:lnTo>
                <a:pt x="5" y="45"/>
              </a:lnTo>
              <a:lnTo>
                <a:pt x="6" y="44"/>
              </a:lnTo>
              <a:lnTo>
                <a:pt x="6" y="43"/>
              </a:lnTo>
              <a:lnTo>
                <a:pt x="6" y="42"/>
              </a:lnTo>
              <a:lnTo>
                <a:pt x="6" y="41"/>
              </a:lnTo>
              <a:lnTo>
                <a:pt x="6" y="40"/>
              </a:lnTo>
              <a:lnTo>
                <a:pt x="7" y="38"/>
              </a:lnTo>
              <a:lnTo>
                <a:pt x="7" y="36"/>
              </a:lnTo>
              <a:lnTo>
                <a:pt x="8" y="35"/>
              </a:lnTo>
              <a:lnTo>
                <a:pt x="8" y="34"/>
              </a:lnTo>
              <a:lnTo>
                <a:pt x="8" y="33"/>
              </a:lnTo>
              <a:lnTo>
                <a:pt x="9" y="32"/>
              </a:lnTo>
              <a:lnTo>
                <a:pt x="10" y="31"/>
              </a:lnTo>
              <a:lnTo>
                <a:pt x="10" y="30"/>
              </a:lnTo>
              <a:lnTo>
                <a:pt x="11" y="29"/>
              </a:lnTo>
              <a:lnTo>
                <a:pt x="11" y="28"/>
              </a:lnTo>
              <a:lnTo>
                <a:pt x="11" y="27"/>
              </a:lnTo>
              <a:lnTo>
                <a:pt x="10" y="26"/>
              </a:lnTo>
              <a:lnTo>
                <a:pt x="11" y="25"/>
              </a:lnTo>
              <a:lnTo>
                <a:pt x="11" y="24"/>
              </a:lnTo>
              <a:lnTo>
                <a:pt x="12" y="24"/>
              </a:lnTo>
              <a:lnTo>
                <a:pt x="11" y="23"/>
              </a:lnTo>
              <a:lnTo>
                <a:pt x="12" y="22"/>
              </a:lnTo>
              <a:lnTo>
                <a:pt x="13" y="22"/>
              </a:lnTo>
              <a:lnTo>
                <a:pt x="13" y="21"/>
              </a:lnTo>
              <a:lnTo>
                <a:pt x="14" y="20"/>
              </a:lnTo>
              <a:lnTo>
                <a:pt x="15" y="19"/>
              </a:lnTo>
              <a:lnTo>
                <a:pt x="15" y="18"/>
              </a:lnTo>
              <a:lnTo>
                <a:pt x="15" y="17"/>
              </a:lnTo>
              <a:lnTo>
                <a:pt x="16" y="17"/>
              </a:lnTo>
              <a:lnTo>
                <a:pt x="17" y="17"/>
              </a:lnTo>
              <a:lnTo>
                <a:pt x="18" y="16"/>
              </a:lnTo>
              <a:lnTo>
                <a:pt x="19" y="16"/>
              </a:lnTo>
              <a:lnTo>
                <a:pt x="20" y="14"/>
              </a:lnTo>
              <a:lnTo>
                <a:pt x="21"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426720</xdr:colOff>
      <xdr:row>15</xdr:row>
      <xdr:rowOff>123825</xdr:rowOff>
    </xdr:from>
    <xdr:to>
      <xdr:col>3</xdr:col>
      <xdr:colOff>203200</xdr:colOff>
      <xdr:row>18</xdr:row>
      <xdr:rowOff>76200</xdr:rowOff>
    </xdr:to>
    <xdr:sp>
      <xdr:nvSpPr>
        <xdr:cNvPr id="2185545" name="Freeform 311"/>
        <xdr:cNvSpPr/>
      </xdr:nvSpPr>
      <xdr:spPr>
        <a:xfrm>
          <a:off x="1960880" y="2523490"/>
          <a:ext cx="426720" cy="409575"/>
        </a:xfrm>
        <a:custGeom>
          <a:avLst/>
          <a:gdLst>
            <a:gd name="txL" fmla="*/ 0 w 42"/>
            <a:gd name="txT" fmla="*/ 0 h 46"/>
            <a:gd name="txR" fmla="*/ 42 w 42"/>
            <a:gd name="txB" fmla="*/ 46 h 46"/>
          </a:gdLst>
          <a:ahLst/>
          <a:cxnLst>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46">
              <a:moveTo>
                <a:pt x="0" y="35"/>
              </a:moveTo>
              <a:lnTo>
                <a:pt x="0" y="34"/>
              </a:lnTo>
              <a:lnTo>
                <a:pt x="0" y="33"/>
              </a:lnTo>
              <a:lnTo>
                <a:pt x="0" y="32"/>
              </a:lnTo>
              <a:lnTo>
                <a:pt x="0" y="31"/>
              </a:lnTo>
              <a:lnTo>
                <a:pt x="0" y="30"/>
              </a:lnTo>
              <a:lnTo>
                <a:pt x="0" y="29"/>
              </a:lnTo>
              <a:lnTo>
                <a:pt x="0" y="28"/>
              </a:lnTo>
              <a:lnTo>
                <a:pt x="0" y="27"/>
              </a:lnTo>
              <a:lnTo>
                <a:pt x="0" y="26"/>
              </a:lnTo>
              <a:lnTo>
                <a:pt x="0" y="25"/>
              </a:lnTo>
              <a:lnTo>
                <a:pt x="1" y="23"/>
              </a:lnTo>
              <a:lnTo>
                <a:pt x="1" y="22"/>
              </a:lnTo>
              <a:lnTo>
                <a:pt x="1" y="21"/>
              </a:lnTo>
              <a:lnTo>
                <a:pt x="2" y="20"/>
              </a:lnTo>
              <a:lnTo>
                <a:pt x="2" y="19"/>
              </a:lnTo>
              <a:lnTo>
                <a:pt x="2" y="18"/>
              </a:lnTo>
              <a:lnTo>
                <a:pt x="2" y="17"/>
              </a:lnTo>
              <a:lnTo>
                <a:pt x="2" y="16"/>
              </a:lnTo>
              <a:lnTo>
                <a:pt x="2" y="15"/>
              </a:lnTo>
              <a:lnTo>
                <a:pt x="2" y="13"/>
              </a:lnTo>
              <a:lnTo>
                <a:pt x="2" y="12"/>
              </a:lnTo>
              <a:lnTo>
                <a:pt x="2" y="11"/>
              </a:lnTo>
              <a:lnTo>
                <a:pt x="3" y="10"/>
              </a:lnTo>
              <a:lnTo>
                <a:pt x="3" y="8"/>
              </a:lnTo>
              <a:lnTo>
                <a:pt x="3" y="7"/>
              </a:lnTo>
              <a:lnTo>
                <a:pt x="3" y="6"/>
              </a:lnTo>
              <a:lnTo>
                <a:pt x="3" y="5"/>
              </a:lnTo>
              <a:lnTo>
                <a:pt x="3" y="4"/>
              </a:lnTo>
              <a:lnTo>
                <a:pt x="3" y="3"/>
              </a:lnTo>
              <a:lnTo>
                <a:pt x="3" y="1"/>
              </a:lnTo>
              <a:lnTo>
                <a:pt x="4" y="0"/>
              </a:lnTo>
              <a:lnTo>
                <a:pt x="5" y="0"/>
              </a:lnTo>
              <a:lnTo>
                <a:pt x="6" y="1"/>
              </a:lnTo>
              <a:lnTo>
                <a:pt x="8" y="1"/>
              </a:lnTo>
              <a:lnTo>
                <a:pt x="9" y="2"/>
              </a:lnTo>
              <a:lnTo>
                <a:pt x="10" y="3"/>
              </a:lnTo>
              <a:lnTo>
                <a:pt x="12" y="4"/>
              </a:lnTo>
              <a:lnTo>
                <a:pt x="14" y="5"/>
              </a:lnTo>
              <a:lnTo>
                <a:pt x="15" y="6"/>
              </a:lnTo>
              <a:lnTo>
                <a:pt x="16" y="6"/>
              </a:lnTo>
              <a:lnTo>
                <a:pt x="17" y="7"/>
              </a:lnTo>
              <a:lnTo>
                <a:pt x="18" y="7"/>
              </a:lnTo>
              <a:lnTo>
                <a:pt x="19" y="7"/>
              </a:lnTo>
              <a:lnTo>
                <a:pt x="22" y="8"/>
              </a:lnTo>
              <a:lnTo>
                <a:pt x="25" y="8"/>
              </a:lnTo>
              <a:lnTo>
                <a:pt x="26" y="8"/>
              </a:lnTo>
              <a:lnTo>
                <a:pt x="29" y="8"/>
              </a:lnTo>
              <a:lnTo>
                <a:pt x="31" y="8"/>
              </a:lnTo>
              <a:lnTo>
                <a:pt x="33" y="8"/>
              </a:lnTo>
              <a:lnTo>
                <a:pt x="37" y="9"/>
              </a:lnTo>
              <a:lnTo>
                <a:pt x="41" y="9"/>
              </a:lnTo>
              <a:lnTo>
                <a:pt x="42" y="10"/>
              </a:lnTo>
              <a:lnTo>
                <a:pt x="41" y="10"/>
              </a:lnTo>
              <a:lnTo>
                <a:pt x="40" y="11"/>
              </a:lnTo>
              <a:lnTo>
                <a:pt x="38" y="11"/>
              </a:lnTo>
              <a:lnTo>
                <a:pt x="37" y="12"/>
              </a:lnTo>
              <a:lnTo>
                <a:pt x="38" y="13"/>
              </a:lnTo>
              <a:lnTo>
                <a:pt x="37" y="14"/>
              </a:lnTo>
              <a:lnTo>
                <a:pt x="36" y="15"/>
              </a:lnTo>
              <a:lnTo>
                <a:pt x="35" y="16"/>
              </a:lnTo>
              <a:lnTo>
                <a:pt x="35" y="17"/>
              </a:lnTo>
              <a:lnTo>
                <a:pt x="35" y="18"/>
              </a:lnTo>
              <a:lnTo>
                <a:pt x="35" y="20"/>
              </a:lnTo>
              <a:lnTo>
                <a:pt x="34" y="19"/>
              </a:lnTo>
              <a:lnTo>
                <a:pt x="33" y="19"/>
              </a:lnTo>
              <a:lnTo>
                <a:pt x="32" y="20"/>
              </a:lnTo>
              <a:lnTo>
                <a:pt x="31" y="20"/>
              </a:lnTo>
              <a:lnTo>
                <a:pt x="29" y="20"/>
              </a:lnTo>
              <a:lnTo>
                <a:pt x="29" y="21"/>
              </a:lnTo>
              <a:lnTo>
                <a:pt x="27" y="22"/>
              </a:lnTo>
              <a:lnTo>
                <a:pt x="26" y="22"/>
              </a:lnTo>
              <a:lnTo>
                <a:pt x="25" y="22"/>
              </a:lnTo>
              <a:lnTo>
                <a:pt x="24" y="23"/>
              </a:lnTo>
              <a:lnTo>
                <a:pt x="23" y="24"/>
              </a:lnTo>
              <a:lnTo>
                <a:pt x="22" y="25"/>
              </a:lnTo>
              <a:lnTo>
                <a:pt x="20" y="23"/>
              </a:lnTo>
              <a:lnTo>
                <a:pt x="19" y="24"/>
              </a:lnTo>
              <a:lnTo>
                <a:pt x="18" y="25"/>
              </a:lnTo>
              <a:lnTo>
                <a:pt x="18" y="26"/>
              </a:lnTo>
              <a:lnTo>
                <a:pt x="17" y="26"/>
              </a:lnTo>
              <a:lnTo>
                <a:pt x="15" y="27"/>
              </a:lnTo>
              <a:lnTo>
                <a:pt x="13" y="28"/>
              </a:lnTo>
              <a:lnTo>
                <a:pt x="12" y="29"/>
              </a:lnTo>
              <a:lnTo>
                <a:pt x="11" y="29"/>
              </a:lnTo>
              <a:lnTo>
                <a:pt x="11" y="30"/>
              </a:lnTo>
              <a:lnTo>
                <a:pt x="11" y="31"/>
              </a:lnTo>
              <a:lnTo>
                <a:pt x="12" y="33"/>
              </a:lnTo>
              <a:lnTo>
                <a:pt x="12" y="34"/>
              </a:lnTo>
              <a:lnTo>
                <a:pt x="12" y="35"/>
              </a:lnTo>
              <a:lnTo>
                <a:pt x="12" y="36"/>
              </a:lnTo>
              <a:lnTo>
                <a:pt x="12" y="37"/>
              </a:lnTo>
              <a:lnTo>
                <a:pt x="11" y="38"/>
              </a:lnTo>
              <a:lnTo>
                <a:pt x="11" y="39"/>
              </a:lnTo>
              <a:lnTo>
                <a:pt x="11" y="40"/>
              </a:lnTo>
              <a:lnTo>
                <a:pt x="12" y="41"/>
              </a:lnTo>
              <a:lnTo>
                <a:pt x="13" y="42"/>
              </a:lnTo>
              <a:lnTo>
                <a:pt x="13" y="43"/>
              </a:lnTo>
              <a:lnTo>
                <a:pt x="14" y="44"/>
              </a:lnTo>
              <a:lnTo>
                <a:pt x="14" y="45"/>
              </a:lnTo>
              <a:lnTo>
                <a:pt x="15" y="46"/>
              </a:lnTo>
              <a:lnTo>
                <a:pt x="14" y="45"/>
              </a:lnTo>
              <a:lnTo>
                <a:pt x="13" y="44"/>
              </a:lnTo>
              <a:lnTo>
                <a:pt x="12" y="44"/>
              </a:lnTo>
              <a:lnTo>
                <a:pt x="10" y="43"/>
              </a:lnTo>
              <a:lnTo>
                <a:pt x="9" y="43"/>
              </a:lnTo>
              <a:lnTo>
                <a:pt x="8" y="42"/>
              </a:lnTo>
              <a:lnTo>
                <a:pt x="7" y="41"/>
              </a:lnTo>
              <a:lnTo>
                <a:pt x="6" y="40"/>
              </a:lnTo>
              <a:lnTo>
                <a:pt x="5" y="40"/>
              </a:lnTo>
              <a:lnTo>
                <a:pt x="4" y="39"/>
              </a:lnTo>
              <a:lnTo>
                <a:pt x="3" y="38"/>
              </a:lnTo>
              <a:lnTo>
                <a:pt x="2" y="37"/>
              </a:lnTo>
              <a:lnTo>
                <a:pt x="1" y="37"/>
              </a:lnTo>
              <a:lnTo>
                <a:pt x="0" y="3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20320</xdr:colOff>
      <xdr:row>13</xdr:row>
      <xdr:rowOff>85725</xdr:rowOff>
    </xdr:from>
    <xdr:to>
      <xdr:col>2</xdr:col>
      <xdr:colOff>619760</xdr:colOff>
      <xdr:row>16</xdr:row>
      <xdr:rowOff>9525</xdr:rowOff>
    </xdr:to>
    <xdr:sp>
      <xdr:nvSpPr>
        <xdr:cNvPr id="2185546" name="Freeform 312"/>
        <xdr:cNvSpPr/>
      </xdr:nvSpPr>
      <xdr:spPr>
        <a:xfrm>
          <a:off x="1554480" y="2180590"/>
          <a:ext cx="599440" cy="381000"/>
        </a:xfrm>
        <a:custGeom>
          <a:avLst/>
          <a:gdLst>
            <a:gd name="txL" fmla="*/ 0 w 59"/>
            <a:gd name="txT" fmla="*/ 0 h 43"/>
            <a:gd name="txR" fmla="*/ 59 w 59"/>
            <a:gd name="txB" fmla="*/ 43 h 43"/>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59" h="43">
              <a:moveTo>
                <a:pt x="2" y="0"/>
              </a:moveTo>
              <a:lnTo>
                <a:pt x="4" y="0"/>
              </a:lnTo>
              <a:lnTo>
                <a:pt x="5" y="0"/>
              </a:lnTo>
              <a:lnTo>
                <a:pt x="11" y="1"/>
              </a:lnTo>
              <a:lnTo>
                <a:pt x="12" y="1"/>
              </a:lnTo>
              <a:lnTo>
                <a:pt x="14" y="2"/>
              </a:lnTo>
              <a:lnTo>
                <a:pt x="15" y="2"/>
              </a:lnTo>
              <a:lnTo>
                <a:pt x="16" y="2"/>
              </a:lnTo>
              <a:lnTo>
                <a:pt x="17" y="3"/>
              </a:lnTo>
              <a:lnTo>
                <a:pt x="19" y="3"/>
              </a:lnTo>
              <a:lnTo>
                <a:pt x="20" y="3"/>
              </a:lnTo>
              <a:lnTo>
                <a:pt x="22" y="3"/>
              </a:lnTo>
              <a:lnTo>
                <a:pt x="23" y="4"/>
              </a:lnTo>
              <a:lnTo>
                <a:pt x="25" y="4"/>
              </a:lnTo>
              <a:lnTo>
                <a:pt x="26" y="4"/>
              </a:lnTo>
              <a:lnTo>
                <a:pt x="29" y="5"/>
              </a:lnTo>
              <a:lnTo>
                <a:pt x="30" y="5"/>
              </a:lnTo>
              <a:lnTo>
                <a:pt x="32" y="5"/>
              </a:lnTo>
              <a:lnTo>
                <a:pt x="34" y="5"/>
              </a:lnTo>
              <a:lnTo>
                <a:pt x="36" y="6"/>
              </a:lnTo>
              <a:lnTo>
                <a:pt x="37" y="6"/>
              </a:lnTo>
              <a:lnTo>
                <a:pt x="38" y="6"/>
              </a:lnTo>
              <a:lnTo>
                <a:pt x="40" y="7"/>
              </a:lnTo>
              <a:lnTo>
                <a:pt x="41" y="7"/>
              </a:lnTo>
              <a:lnTo>
                <a:pt x="42" y="7"/>
              </a:lnTo>
              <a:lnTo>
                <a:pt x="43" y="7"/>
              </a:lnTo>
              <a:lnTo>
                <a:pt x="45" y="9"/>
              </a:lnTo>
              <a:lnTo>
                <a:pt x="45" y="10"/>
              </a:lnTo>
              <a:lnTo>
                <a:pt x="45" y="11"/>
              </a:lnTo>
              <a:lnTo>
                <a:pt x="45" y="12"/>
              </a:lnTo>
              <a:lnTo>
                <a:pt x="46" y="13"/>
              </a:lnTo>
              <a:lnTo>
                <a:pt x="47" y="14"/>
              </a:lnTo>
              <a:lnTo>
                <a:pt x="48" y="15"/>
              </a:lnTo>
              <a:lnTo>
                <a:pt x="48" y="16"/>
              </a:lnTo>
              <a:lnTo>
                <a:pt x="49" y="17"/>
              </a:lnTo>
              <a:lnTo>
                <a:pt x="49" y="18"/>
              </a:lnTo>
              <a:lnTo>
                <a:pt x="49" y="19"/>
              </a:lnTo>
              <a:lnTo>
                <a:pt x="50" y="20"/>
              </a:lnTo>
              <a:lnTo>
                <a:pt x="51" y="21"/>
              </a:lnTo>
              <a:lnTo>
                <a:pt x="51" y="22"/>
              </a:lnTo>
              <a:lnTo>
                <a:pt x="52" y="23"/>
              </a:lnTo>
              <a:lnTo>
                <a:pt x="54" y="23"/>
              </a:lnTo>
              <a:lnTo>
                <a:pt x="55" y="24"/>
              </a:lnTo>
              <a:lnTo>
                <a:pt x="56" y="25"/>
              </a:lnTo>
              <a:lnTo>
                <a:pt x="57" y="26"/>
              </a:lnTo>
              <a:lnTo>
                <a:pt x="58" y="27"/>
              </a:lnTo>
              <a:lnTo>
                <a:pt x="58" y="28"/>
              </a:lnTo>
              <a:lnTo>
                <a:pt x="58" y="30"/>
              </a:lnTo>
              <a:lnTo>
                <a:pt x="58" y="31"/>
              </a:lnTo>
              <a:lnTo>
                <a:pt x="58" y="32"/>
              </a:lnTo>
              <a:lnTo>
                <a:pt x="59" y="33"/>
              </a:lnTo>
              <a:lnTo>
                <a:pt x="59" y="35"/>
              </a:lnTo>
              <a:lnTo>
                <a:pt x="58" y="36"/>
              </a:lnTo>
              <a:lnTo>
                <a:pt x="58" y="37"/>
              </a:lnTo>
              <a:lnTo>
                <a:pt x="57" y="38"/>
              </a:lnTo>
              <a:lnTo>
                <a:pt x="56" y="39"/>
              </a:lnTo>
              <a:lnTo>
                <a:pt x="55" y="39"/>
              </a:lnTo>
              <a:lnTo>
                <a:pt x="55" y="41"/>
              </a:lnTo>
              <a:lnTo>
                <a:pt x="54" y="42"/>
              </a:lnTo>
              <a:lnTo>
                <a:pt x="54" y="43"/>
              </a:lnTo>
              <a:lnTo>
                <a:pt x="52" y="42"/>
              </a:lnTo>
              <a:lnTo>
                <a:pt x="50" y="41"/>
              </a:lnTo>
              <a:lnTo>
                <a:pt x="49" y="40"/>
              </a:lnTo>
              <a:lnTo>
                <a:pt x="48" y="39"/>
              </a:lnTo>
              <a:lnTo>
                <a:pt x="46" y="39"/>
              </a:lnTo>
              <a:lnTo>
                <a:pt x="45" y="38"/>
              </a:lnTo>
              <a:lnTo>
                <a:pt x="44" y="38"/>
              </a:lnTo>
              <a:lnTo>
                <a:pt x="42" y="38"/>
              </a:lnTo>
              <a:lnTo>
                <a:pt x="41" y="38"/>
              </a:lnTo>
              <a:lnTo>
                <a:pt x="40" y="38"/>
              </a:lnTo>
              <a:lnTo>
                <a:pt x="39" y="38"/>
              </a:lnTo>
              <a:lnTo>
                <a:pt x="37" y="37"/>
              </a:lnTo>
              <a:lnTo>
                <a:pt x="36" y="37"/>
              </a:lnTo>
              <a:lnTo>
                <a:pt x="35" y="37"/>
              </a:lnTo>
              <a:lnTo>
                <a:pt x="34" y="36"/>
              </a:lnTo>
              <a:lnTo>
                <a:pt x="33" y="36"/>
              </a:lnTo>
              <a:lnTo>
                <a:pt x="32" y="35"/>
              </a:lnTo>
              <a:lnTo>
                <a:pt x="30" y="34"/>
              </a:lnTo>
              <a:lnTo>
                <a:pt x="28" y="33"/>
              </a:lnTo>
              <a:lnTo>
                <a:pt x="27" y="33"/>
              </a:lnTo>
              <a:lnTo>
                <a:pt x="26" y="32"/>
              </a:lnTo>
              <a:lnTo>
                <a:pt x="25" y="32"/>
              </a:lnTo>
              <a:lnTo>
                <a:pt x="23" y="31"/>
              </a:lnTo>
              <a:lnTo>
                <a:pt x="22" y="31"/>
              </a:lnTo>
              <a:lnTo>
                <a:pt x="21" y="31"/>
              </a:lnTo>
              <a:lnTo>
                <a:pt x="20" y="30"/>
              </a:lnTo>
              <a:lnTo>
                <a:pt x="19" y="30"/>
              </a:lnTo>
              <a:lnTo>
                <a:pt x="17" y="30"/>
              </a:lnTo>
              <a:lnTo>
                <a:pt x="16" y="30"/>
              </a:lnTo>
              <a:lnTo>
                <a:pt x="13" y="29"/>
              </a:lnTo>
              <a:lnTo>
                <a:pt x="13" y="28"/>
              </a:lnTo>
              <a:lnTo>
                <a:pt x="12" y="28"/>
              </a:lnTo>
              <a:lnTo>
                <a:pt x="11" y="28"/>
              </a:lnTo>
              <a:lnTo>
                <a:pt x="10" y="28"/>
              </a:lnTo>
              <a:lnTo>
                <a:pt x="9" y="27"/>
              </a:lnTo>
              <a:lnTo>
                <a:pt x="9" y="26"/>
              </a:lnTo>
              <a:lnTo>
                <a:pt x="7" y="24"/>
              </a:lnTo>
              <a:lnTo>
                <a:pt x="8" y="23"/>
              </a:lnTo>
              <a:lnTo>
                <a:pt x="8" y="22"/>
              </a:lnTo>
              <a:lnTo>
                <a:pt x="7" y="21"/>
              </a:lnTo>
              <a:lnTo>
                <a:pt x="7" y="20"/>
              </a:lnTo>
              <a:lnTo>
                <a:pt x="7" y="19"/>
              </a:lnTo>
              <a:lnTo>
                <a:pt x="6" y="18"/>
              </a:lnTo>
              <a:lnTo>
                <a:pt x="5" y="18"/>
              </a:lnTo>
              <a:lnTo>
                <a:pt x="5" y="16"/>
              </a:lnTo>
              <a:lnTo>
                <a:pt x="6" y="15"/>
              </a:lnTo>
              <a:lnTo>
                <a:pt x="5" y="14"/>
              </a:lnTo>
              <a:lnTo>
                <a:pt x="6" y="13"/>
              </a:lnTo>
              <a:lnTo>
                <a:pt x="6" y="11"/>
              </a:lnTo>
              <a:lnTo>
                <a:pt x="6" y="10"/>
              </a:lnTo>
              <a:lnTo>
                <a:pt x="5" y="9"/>
              </a:lnTo>
              <a:lnTo>
                <a:pt x="5" y="8"/>
              </a:lnTo>
              <a:lnTo>
                <a:pt x="4" y="7"/>
              </a:lnTo>
              <a:lnTo>
                <a:pt x="4" y="6"/>
              </a:lnTo>
              <a:lnTo>
                <a:pt x="5" y="5"/>
              </a:lnTo>
              <a:lnTo>
                <a:pt x="6" y="4"/>
              </a:lnTo>
              <a:lnTo>
                <a:pt x="5" y="3"/>
              </a:lnTo>
              <a:lnTo>
                <a:pt x="4" y="3"/>
              </a:lnTo>
              <a:lnTo>
                <a:pt x="3" y="2"/>
              </a:lnTo>
              <a:lnTo>
                <a:pt x="2" y="2"/>
              </a:lnTo>
              <a:lnTo>
                <a:pt x="1" y="1"/>
              </a:lnTo>
              <a:lnTo>
                <a:pt x="0" y="0"/>
              </a:lnTo>
              <a:lnTo>
                <a:pt x="2" y="0"/>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640080</xdr:colOff>
      <xdr:row>13</xdr:row>
      <xdr:rowOff>57150</xdr:rowOff>
    </xdr:from>
    <xdr:to>
      <xdr:col>3</xdr:col>
      <xdr:colOff>304800</xdr:colOff>
      <xdr:row>15</xdr:row>
      <xdr:rowOff>0</xdr:rowOff>
    </xdr:to>
    <xdr:sp>
      <xdr:nvSpPr>
        <xdr:cNvPr id="2185547" name="Freeform 313"/>
        <xdr:cNvSpPr/>
      </xdr:nvSpPr>
      <xdr:spPr>
        <a:xfrm>
          <a:off x="2174240" y="2152015"/>
          <a:ext cx="314960" cy="247650"/>
        </a:xfrm>
        <a:custGeom>
          <a:avLst/>
          <a:gdLst>
            <a:gd name="txL" fmla="*/ 0 w 31"/>
            <a:gd name="txT" fmla="*/ 0 h 28"/>
            <a:gd name="txR" fmla="*/ 31 w 3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8">
              <a:moveTo>
                <a:pt x="0" y="18"/>
              </a:moveTo>
              <a:lnTo>
                <a:pt x="1" y="18"/>
              </a:lnTo>
              <a:lnTo>
                <a:pt x="2" y="17"/>
              </a:lnTo>
              <a:lnTo>
                <a:pt x="3" y="16"/>
              </a:lnTo>
              <a:lnTo>
                <a:pt x="4" y="15"/>
              </a:lnTo>
              <a:lnTo>
                <a:pt x="5" y="14"/>
              </a:lnTo>
              <a:lnTo>
                <a:pt x="6" y="14"/>
              </a:lnTo>
              <a:lnTo>
                <a:pt x="7" y="13"/>
              </a:lnTo>
              <a:lnTo>
                <a:pt x="8" y="12"/>
              </a:lnTo>
              <a:lnTo>
                <a:pt x="9" y="12"/>
              </a:lnTo>
              <a:lnTo>
                <a:pt x="10" y="11"/>
              </a:lnTo>
              <a:lnTo>
                <a:pt x="12" y="11"/>
              </a:lnTo>
              <a:lnTo>
                <a:pt x="13" y="11"/>
              </a:lnTo>
              <a:lnTo>
                <a:pt x="13" y="9"/>
              </a:lnTo>
              <a:lnTo>
                <a:pt x="12" y="8"/>
              </a:lnTo>
              <a:lnTo>
                <a:pt x="11" y="7"/>
              </a:lnTo>
              <a:lnTo>
                <a:pt x="12" y="5"/>
              </a:lnTo>
              <a:lnTo>
                <a:pt x="14" y="5"/>
              </a:lnTo>
              <a:lnTo>
                <a:pt x="15" y="5"/>
              </a:lnTo>
              <a:lnTo>
                <a:pt x="16" y="4"/>
              </a:lnTo>
              <a:lnTo>
                <a:pt x="18" y="4"/>
              </a:lnTo>
              <a:lnTo>
                <a:pt x="18" y="3"/>
              </a:lnTo>
              <a:lnTo>
                <a:pt x="19" y="2"/>
              </a:lnTo>
              <a:lnTo>
                <a:pt x="19" y="1"/>
              </a:lnTo>
              <a:lnTo>
                <a:pt x="19" y="0"/>
              </a:lnTo>
              <a:lnTo>
                <a:pt x="21" y="0"/>
              </a:lnTo>
              <a:lnTo>
                <a:pt x="22" y="0"/>
              </a:lnTo>
              <a:lnTo>
                <a:pt x="22" y="1"/>
              </a:lnTo>
              <a:lnTo>
                <a:pt x="22" y="2"/>
              </a:lnTo>
              <a:lnTo>
                <a:pt x="23" y="3"/>
              </a:lnTo>
              <a:lnTo>
                <a:pt x="23" y="4"/>
              </a:lnTo>
              <a:lnTo>
                <a:pt x="24" y="5"/>
              </a:lnTo>
              <a:lnTo>
                <a:pt x="24" y="6"/>
              </a:lnTo>
              <a:lnTo>
                <a:pt x="25" y="8"/>
              </a:lnTo>
              <a:lnTo>
                <a:pt x="25" y="9"/>
              </a:lnTo>
              <a:lnTo>
                <a:pt x="25" y="10"/>
              </a:lnTo>
              <a:lnTo>
                <a:pt x="26" y="11"/>
              </a:lnTo>
              <a:lnTo>
                <a:pt x="26" y="12"/>
              </a:lnTo>
              <a:lnTo>
                <a:pt x="26" y="13"/>
              </a:lnTo>
              <a:lnTo>
                <a:pt x="27" y="15"/>
              </a:lnTo>
              <a:lnTo>
                <a:pt x="27" y="16"/>
              </a:lnTo>
              <a:lnTo>
                <a:pt x="28" y="17"/>
              </a:lnTo>
              <a:lnTo>
                <a:pt x="29" y="18"/>
              </a:lnTo>
              <a:lnTo>
                <a:pt x="29" y="19"/>
              </a:lnTo>
              <a:lnTo>
                <a:pt x="30" y="20"/>
              </a:lnTo>
              <a:lnTo>
                <a:pt x="30" y="21"/>
              </a:lnTo>
              <a:lnTo>
                <a:pt x="31" y="22"/>
              </a:lnTo>
              <a:lnTo>
                <a:pt x="30" y="23"/>
              </a:lnTo>
              <a:lnTo>
                <a:pt x="29" y="23"/>
              </a:lnTo>
              <a:lnTo>
                <a:pt x="28" y="24"/>
              </a:lnTo>
              <a:lnTo>
                <a:pt x="27" y="26"/>
              </a:lnTo>
              <a:lnTo>
                <a:pt x="26" y="26"/>
              </a:lnTo>
              <a:lnTo>
                <a:pt x="25" y="27"/>
              </a:lnTo>
              <a:lnTo>
                <a:pt x="24" y="27"/>
              </a:lnTo>
              <a:lnTo>
                <a:pt x="22" y="28"/>
              </a:lnTo>
              <a:lnTo>
                <a:pt x="21" y="28"/>
              </a:lnTo>
              <a:lnTo>
                <a:pt x="20" y="28"/>
              </a:lnTo>
              <a:lnTo>
                <a:pt x="19" y="28"/>
              </a:lnTo>
              <a:lnTo>
                <a:pt x="17" y="27"/>
              </a:lnTo>
              <a:lnTo>
                <a:pt x="16" y="26"/>
              </a:lnTo>
              <a:lnTo>
                <a:pt x="15" y="26"/>
              </a:lnTo>
              <a:lnTo>
                <a:pt x="14" y="25"/>
              </a:lnTo>
              <a:lnTo>
                <a:pt x="13" y="25"/>
              </a:lnTo>
              <a:lnTo>
                <a:pt x="12" y="24"/>
              </a:lnTo>
              <a:lnTo>
                <a:pt x="11" y="24"/>
              </a:lnTo>
              <a:lnTo>
                <a:pt x="10" y="23"/>
              </a:lnTo>
              <a:lnTo>
                <a:pt x="9" y="23"/>
              </a:lnTo>
              <a:lnTo>
                <a:pt x="8" y="22"/>
              </a:lnTo>
              <a:lnTo>
                <a:pt x="7" y="22"/>
              </a:lnTo>
              <a:lnTo>
                <a:pt x="6" y="21"/>
              </a:lnTo>
              <a:lnTo>
                <a:pt x="5" y="21"/>
              </a:lnTo>
              <a:lnTo>
                <a:pt x="4" y="20"/>
              </a:lnTo>
              <a:lnTo>
                <a:pt x="3" y="20"/>
              </a:lnTo>
              <a:lnTo>
                <a:pt x="1" y="19"/>
              </a:lnTo>
              <a:lnTo>
                <a:pt x="0" y="1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294640</xdr:colOff>
      <xdr:row>9</xdr:row>
      <xdr:rowOff>57150</xdr:rowOff>
    </xdr:from>
    <xdr:to>
      <xdr:col>3</xdr:col>
      <xdr:colOff>172720</xdr:colOff>
      <xdr:row>12</xdr:row>
      <xdr:rowOff>28575</xdr:rowOff>
    </xdr:to>
    <xdr:sp>
      <xdr:nvSpPr>
        <xdr:cNvPr id="2185548" name="Freeform 314"/>
        <xdr:cNvSpPr/>
      </xdr:nvSpPr>
      <xdr:spPr>
        <a:xfrm>
          <a:off x="1828800" y="1542415"/>
          <a:ext cx="528320" cy="428625"/>
        </a:xfrm>
        <a:custGeom>
          <a:avLst/>
          <a:gdLst>
            <a:gd name="txL" fmla="*/ 0 w 52"/>
            <a:gd name="txT" fmla="*/ 0 h 49"/>
            <a:gd name="txR" fmla="*/ 52 w 52"/>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52" h="49">
              <a:moveTo>
                <a:pt x="6" y="28"/>
              </a:moveTo>
              <a:lnTo>
                <a:pt x="6" y="28"/>
              </a:lnTo>
              <a:lnTo>
                <a:pt x="6" y="27"/>
              </a:lnTo>
              <a:lnTo>
                <a:pt x="6" y="26"/>
              </a:lnTo>
              <a:lnTo>
                <a:pt x="5" y="24"/>
              </a:lnTo>
              <a:lnTo>
                <a:pt x="4" y="24"/>
              </a:lnTo>
              <a:lnTo>
                <a:pt x="4" y="22"/>
              </a:lnTo>
              <a:lnTo>
                <a:pt x="5" y="21"/>
              </a:lnTo>
              <a:lnTo>
                <a:pt x="5" y="20"/>
              </a:lnTo>
              <a:lnTo>
                <a:pt x="7" y="20"/>
              </a:lnTo>
              <a:lnTo>
                <a:pt x="8" y="19"/>
              </a:lnTo>
              <a:lnTo>
                <a:pt x="9" y="18"/>
              </a:lnTo>
              <a:lnTo>
                <a:pt x="10" y="18"/>
              </a:lnTo>
              <a:lnTo>
                <a:pt x="11" y="17"/>
              </a:lnTo>
              <a:lnTo>
                <a:pt x="10" y="16"/>
              </a:lnTo>
              <a:lnTo>
                <a:pt x="10" y="15"/>
              </a:lnTo>
              <a:lnTo>
                <a:pt x="8" y="15"/>
              </a:lnTo>
              <a:lnTo>
                <a:pt x="7" y="14"/>
              </a:lnTo>
              <a:lnTo>
                <a:pt x="5" y="13"/>
              </a:lnTo>
              <a:lnTo>
                <a:pt x="6" y="13"/>
              </a:lnTo>
              <a:lnTo>
                <a:pt x="8" y="12"/>
              </a:lnTo>
              <a:lnTo>
                <a:pt x="9" y="12"/>
              </a:lnTo>
              <a:lnTo>
                <a:pt x="10" y="11"/>
              </a:lnTo>
              <a:lnTo>
                <a:pt x="12" y="10"/>
              </a:lnTo>
              <a:lnTo>
                <a:pt x="13" y="9"/>
              </a:lnTo>
              <a:lnTo>
                <a:pt x="14" y="8"/>
              </a:lnTo>
              <a:lnTo>
                <a:pt x="14" y="7"/>
              </a:lnTo>
              <a:lnTo>
                <a:pt x="15" y="6"/>
              </a:lnTo>
              <a:lnTo>
                <a:pt x="15" y="5"/>
              </a:lnTo>
              <a:lnTo>
                <a:pt x="15" y="4"/>
              </a:lnTo>
              <a:lnTo>
                <a:pt x="16" y="3"/>
              </a:lnTo>
              <a:lnTo>
                <a:pt x="16" y="2"/>
              </a:lnTo>
              <a:lnTo>
                <a:pt x="17" y="1"/>
              </a:lnTo>
              <a:lnTo>
                <a:pt x="19" y="1"/>
              </a:lnTo>
              <a:lnTo>
                <a:pt x="20" y="1"/>
              </a:lnTo>
              <a:lnTo>
                <a:pt x="21" y="1"/>
              </a:lnTo>
              <a:lnTo>
                <a:pt x="22" y="0"/>
              </a:lnTo>
              <a:lnTo>
                <a:pt x="23" y="0"/>
              </a:lnTo>
              <a:lnTo>
                <a:pt x="24" y="0"/>
              </a:lnTo>
              <a:lnTo>
                <a:pt x="26" y="1"/>
              </a:lnTo>
              <a:lnTo>
                <a:pt x="27" y="2"/>
              </a:lnTo>
              <a:lnTo>
                <a:pt x="28" y="2"/>
              </a:lnTo>
              <a:lnTo>
                <a:pt x="29" y="2"/>
              </a:lnTo>
              <a:lnTo>
                <a:pt x="30" y="3"/>
              </a:lnTo>
              <a:lnTo>
                <a:pt x="31" y="3"/>
              </a:lnTo>
              <a:lnTo>
                <a:pt x="33" y="3"/>
              </a:lnTo>
              <a:lnTo>
                <a:pt x="34" y="3"/>
              </a:lnTo>
              <a:lnTo>
                <a:pt x="35" y="4"/>
              </a:lnTo>
              <a:lnTo>
                <a:pt x="36" y="4"/>
              </a:lnTo>
              <a:lnTo>
                <a:pt x="37" y="5"/>
              </a:lnTo>
              <a:lnTo>
                <a:pt x="38" y="5"/>
              </a:lnTo>
              <a:lnTo>
                <a:pt x="39" y="5"/>
              </a:lnTo>
              <a:lnTo>
                <a:pt x="40" y="5"/>
              </a:lnTo>
              <a:lnTo>
                <a:pt x="41" y="5"/>
              </a:lnTo>
              <a:lnTo>
                <a:pt x="42" y="5"/>
              </a:lnTo>
              <a:lnTo>
                <a:pt x="43" y="5"/>
              </a:lnTo>
              <a:lnTo>
                <a:pt x="45" y="5"/>
              </a:lnTo>
              <a:lnTo>
                <a:pt x="46" y="5"/>
              </a:lnTo>
              <a:lnTo>
                <a:pt x="47" y="6"/>
              </a:lnTo>
              <a:lnTo>
                <a:pt x="48" y="6"/>
              </a:lnTo>
              <a:lnTo>
                <a:pt x="49" y="7"/>
              </a:lnTo>
              <a:lnTo>
                <a:pt x="50" y="8"/>
              </a:lnTo>
              <a:lnTo>
                <a:pt x="51" y="8"/>
              </a:lnTo>
              <a:lnTo>
                <a:pt x="52" y="9"/>
              </a:lnTo>
              <a:lnTo>
                <a:pt x="51" y="10"/>
              </a:lnTo>
              <a:lnTo>
                <a:pt x="50" y="11"/>
              </a:lnTo>
              <a:lnTo>
                <a:pt x="49" y="12"/>
              </a:lnTo>
              <a:lnTo>
                <a:pt x="48" y="13"/>
              </a:lnTo>
              <a:lnTo>
                <a:pt x="48" y="14"/>
              </a:lnTo>
              <a:lnTo>
                <a:pt x="48" y="15"/>
              </a:lnTo>
              <a:lnTo>
                <a:pt x="48" y="16"/>
              </a:lnTo>
              <a:lnTo>
                <a:pt x="49" y="16"/>
              </a:lnTo>
              <a:lnTo>
                <a:pt x="50" y="17"/>
              </a:lnTo>
              <a:lnTo>
                <a:pt x="50" y="18"/>
              </a:lnTo>
              <a:lnTo>
                <a:pt x="49" y="19"/>
              </a:lnTo>
              <a:lnTo>
                <a:pt x="49" y="20"/>
              </a:lnTo>
              <a:lnTo>
                <a:pt x="49" y="21"/>
              </a:lnTo>
              <a:lnTo>
                <a:pt x="48" y="22"/>
              </a:lnTo>
              <a:lnTo>
                <a:pt x="48" y="23"/>
              </a:lnTo>
              <a:lnTo>
                <a:pt x="47" y="24"/>
              </a:lnTo>
              <a:lnTo>
                <a:pt x="47" y="25"/>
              </a:lnTo>
              <a:lnTo>
                <a:pt x="46" y="25"/>
              </a:lnTo>
              <a:lnTo>
                <a:pt x="47" y="26"/>
              </a:lnTo>
              <a:lnTo>
                <a:pt x="49" y="27"/>
              </a:lnTo>
              <a:lnTo>
                <a:pt x="49" y="28"/>
              </a:lnTo>
              <a:lnTo>
                <a:pt x="50" y="29"/>
              </a:lnTo>
              <a:lnTo>
                <a:pt x="51" y="29"/>
              </a:lnTo>
              <a:lnTo>
                <a:pt x="52" y="30"/>
              </a:lnTo>
              <a:lnTo>
                <a:pt x="52" y="31"/>
              </a:lnTo>
              <a:lnTo>
                <a:pt x="51" y="32"/>
              </a:lnTo>
              <a:lnTo>
                <a:pt x="51" y="33"/>
              </a:lnTo>
              <a:lnTo>
                <a:pt x="50" y="34"/>
              </a:lnTo>
              <a:lnTo>
                <a:pt x="50" y="35"/>
              </a:lnTo>
              <a:lnTo>
                <a:pt x="48" y="35"/>
              </a:lnTo>
              <a:lnTo>
                <a:pt x="47" y="36"/>
              </a:lnTo>
              <a:lnTo>
                <a:pt x="47" y="37"/>
              </a:lnTo>
              <a:lnTo>
                <a:pt x="46" y="38"/>
              </a:lnTo>
              <a:lnTo>
                <a:pt x="45" y="39"/>
              </a:lnTo>
              <a:lnTo>
                <a:pt x="44" y="40"/>
              </a:lnTo>
              <a:lnTo>
                <a:pt x="42" y="41"/>
              </a:lnTo>
              <a:lnTo>
                <a:pt x="41" y="41"/>
              </a:lnTo>
              <a:lnTo>
                <a:pt x="40" y="41"/>
              </a:lnTo>
              <a:lnTo>
                <a:pt x="38" y="42"/>
              </a:lnTo>
              <a:lnTo>
                <a:pt x="37" y="42"/>
              </a:lnTo>
              <a:lnTo>
                <a:pt x="34" y="43"/>
              </a:lnTo>
              <a:lnTo>
                <a:pt x="31" y="43"/>
              </a:lnTo>
              <a:lnTo>
                <a:pt x="30" y="43"/>
              </a:lnTo>
              <a:lnTo>
                <a:pt x="29" y="42"/>
              </a:lnTo>
              <a:lnTo>
                <a:pt x="28" y="42"/>
              </a:lnTo>
              <a:lnTo>
                <a:pt x="27" y="42"/>
              </a:lnTo>
              <a:lnTo>
                <a:pt x="26" y="43"/>
              </a:lnTo>
              <a:lnTo>
                <a:pt x="25" y="43"/>
              </a:lnTo>
              <a:lnTo>
                <a:pt x="23" y="44"/>
              </a:lnTo>
              <a:lnTo>
                <a:pt x="23" y="42"/>
              </a:lnTo>
              <a:lnTo>
                <a:pt x="22" y="42"/>
              </a:lnTo>
              <a:lnTo>
                <a:pt x="21" y="40"/>
              </a:lnTo>
              <a:lnTo>
                <a:pt x="20" y="39"/>
              </a:lnTo>
              <a:lnTo>
                <a:pt x="19" y="40"/>
              </a:lnTo>
              <a:lnTo>
                <a:pt x="17" y="40"/>
              </a:lnTo>
              <a:lnTo>
                <a:pt x="16" y="40"/>
              </a:lnTo>
              <a:lnTo>
                <a:pt x="15" y="40"/>
              </a:lnTo>
              <a:lnTo>
                <a:pt x="13" y="41"/>
              </a:lnTo>
              <a:lnTo>
                <a:pt x="11" y="42"/>
              </a:lnTo>
              <a:lnTo>
                <a:pt x="10" y="42"/>
              </a:lnTo>
              <a:lnTo>
                <a:pt x="10" y="44"/>
              </a:lnTo>
              <a:lnTo>
                <a:pt x="9" y="45"/>
              </a:lnTo>
              <a:lnTo>
                <a:pt x="10" y="47"/>
              </a:lnTo>
              <a:lnTo>
                <a:pt x="10" y="48"/>
              </a:lnTo>
              <a:lnTo>
                <a:pt x="10" y="49"/>
              </a:lnTo>
              <a:lnTo>
                <a:pt x="8" y="48"/>
              </a:lnTo>
              <a:lnTo>
                <a:pt x="6" y="47"/>
              </a:lnTo>
              <a:lnTo>
                <a:pt x="5" y="46"/>
              </a:lnTo>
              <a:lnTo>
                <a:pt x="4" y="45"/>
              </a:lnTo>
              <a:lnTo>
                <a:pt x="3" y="44"/>
              </a:lnTo>
              <a:lnTo>
                <a:pt x="2" y="43"/>
              </a:lnTo>
              <a:lnTo>
                <a:pt x="1" y="42"/>
              </a:lnTo>
              <a:lnTo>
                <a:pt x="0" y="41"/>
              </a:lnTo>
              <a:lnTo>
                <a:pt x="0" y="40"/>
              </a:lnTo>
              <a:lnTo>
                <a:pt x="0" y="39"/>
              </a:lnTo>
              <a:lnTo>
                <a:pt x="0" y="38"/>
              </a:lnTo>
              <a:lnTo>
                <a:pt x="0" y="37"/>
              </a:lnTo>
              <a:lnTo>
                <a:pt x="1" y="36"/>
              </a:lnTo>
              <a:lnTo>
                <a:pt x="1" y="35"/>
              </a:lnTo>
              <a:lnTo>
                <a:pt x="2" y="34"/>
              </a:lnTo>
              <a:lnTo>
                <a:pt x="3" y="33"/>
              </a:lnTo>
              <a:lnTo>
                <a:pt x="4" y="32"/>
              </a:lnTo>
              <a:lnTo>
                <a:pt x="5" y="31"/>
              </a:lnTo>
              <a:lnTo>
                <a:pt x="6" y="31"/>
              </a:lnTo>
              <a:lnTo>
                <a:pt x="6" y="29"/>
              </a:lnTo>
              <a:lnTo>
                <a:pt x="6" y="28"/>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30480</xdr:colOff>
      <xdr:row>9</xdr:row>
      <xdr:rowOff>142875</xdr:rowOff>
    </xdr:from>
    <xdr:to>
      <xdr:col>3</xdr:col>
      <xdr:colOff>355600</xdr:colOff>
      <xdr:row>12</xdr:row>
      <xdr:rowOff>66675</xdr:rowOff>
    </xdr:to>
    <xdr:sp>
      <xdr:nvSpPr>
        <xdr:cNvPr id="2185549" name="Freeform 315"/>
        <xdr:cNvSpPr/>
      </xdr:nvSpPr>
      <xdr:spPr>
        <a:xfrm>
          <a:off x="2214880" y="1628140"/>
          <a:ext cx="325120" cy="381000"/>
        </a:xfrm>
        <a:custGeom>
          <a:avLst/>
          <a:gdLst>
            <a:gd name="txL" fmla="*/ 0 w 32"/>
            <a:gd name="txT" fmla="*/ 0 h 44"/>
            <a:gd name="txR" fmla="*/ 32 w 32"/>
            <a:gd name="txB" fmla="*/ 44 h 4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44">
              <a:moveTo>
                <a:pt x="0" y="34"/>
              </a:moveTo>
              <a:lnTo>
                <a:pt x="0" y="33"/>
              </a:lnTo>
              <a:lnTo>
                <a:pt x="2" y="32"/>
              </a:lnTo>
              <a:lnTo>
                <a:pt x="3" y="32"/>
              </a:lnTo>
              <a:lnTo>
                <a:pt x="4" y="32"/>
              </a:lnTo>
              <a:lnTo>
                <a:pt x="6" y="31"/>
              </a:lnTo>
              <a:lnTo>
                <a:pt x="7" y="30"/>
              </a:lnTo>
              <a:lnTo>
                <a:pt x="8" y="29"/>
              </a:lnTo>
              <a:lnTo>
                <a:pt x="9" y="28"/>
              </a:lnTo>
              <a:lnTo>
                <a:pt x="9" y="27"/>
              </a:lnTo>
              <a:lnTo>
                <a:pt x="10" y="26"/>
              </a:lnTo>
              <a:lnTo>
                <a:pt x="12" y="26"/>
              </a:lnTo>
              <a:lnTo>
                <a:pt x="12" y="25"/>
              </a:lnTo>
              <a:lnTo>
                <a:pt x="13" y="24"/>
              </a:lnTo>
              <a:lnTo>
                <a:pt x="13" y="23"/>
              </a:lnTo>
              <a:lnTo>
                <a:pt x="14" y="22"/>
              </a:lnTo>
              <a:lnTo>
                <a:pt x="14" y="21"/>
              </a:lnTo>
              <a:lnTo>
                <a:pt x="13" y="20"/>
              </a:lnTo>
              <a:lnTo>
                <a:pt x="12" y="20"/>
              </a:lnTo>
              <a:lnTo>
                <a:pt x="11" y="19"/>
              </a:lnTo>
              <a:lnTo>
                <a:pt x="11" y="18"/>
              </a:lnTo>
              <a:lnTo>
                <a:pt x="9" y="17"/>
              </a:lnTo>
              <a:lnTo>
                <a:pt x="8" y="16"/>
              </a:lnTo>
              <a:lnTo>
                <a:pt x="9" y="16"/>
              </a:lnTo>
              <a:lnTo>
                <a:pt x="9" y="15"/>
              </a:lnTo>
              <a:lnTo>
                <a:pt x="10" y="14"/>
              </a:lnTo>
              <a:lnTo>
                <a:pt x="10" y="13"/>
              </a:lnTo>
              <a:lnTo>
                <a:pt x="11" y="12"/>
              </a:lnTo>
              <a:lnTo>
                <a:pt x="11" y="11"/>
              </a:lnTo>
              <a:lnTo>
                <a:pt x="11" y="10"/>
              </a:lnTo>
              <a:lnTo>
                <a:pt x="12" y="9"/>
              </a:lnTo>
              <a:lnTo>
                <a:pt x="12" y="8"/>
              </a:lnTo>
              <a:lnTo>
                <a:pt x="11" y="7"/>
              </a:lnTo>
              <a:lnTo>
                <a:pt x="10" y="7"/>
              </a:lnTo>
              <a:lnTo>
                <a:pt x="10" y="6"/>
              </a:lnTo>
              <a:lnTo>
                <a:pt x="10" y="5"/>
              </a:lnTo>
              <a:lnTo>
                <a:pt x="10" y="4"/>
              </a:lnTo>
              <a:lnTo>
                <a:pt x="11" y="3"/>
              </a:lnTo>
              <a:lnTo>
                <a:pt x="12" y="2"/>
              </a:lnTo>
              <a:lnTo>
                <a:pt x="13" y="1"/>
              </a:lnTo>
              <a:lnTo>
                <a:pt x="14" y="0"/>
              </a:lnTo>
              <a:lnTo>
                <a:pt x="15" y="1"/>
              </a:lnTo>
              <a:lnTo>
                <a:pt x="16" y="1"/>
              </a:lnTo>
              <a:lnTo>
                <a:pt x="17" y="1"/>
              </a:lnTo>
              <a:lnTo>
                <a:pt x="19" y="1"/>
              </a:lnTo>
              <a:lnTo>
                <a:pt x="20" y="1"/>
              </a:lnTo>
              <a:lnTo>
                <a:pt x="22" y="2"/>
              </a:lnTo>
              <a:lnTo>
                <a:pt x="22" y="3"/>
              </a:lnTo>
              <a:lnTo>
                <a:pt x="22" y="4"/>
              </a:lnTo>
              <a:lnTo>
                <a:pt x="23" y="6"/>
              </a:lnTo>
              <a:lnTo>
                <a:pt x="23" y="7"/>
              </a:lnTo>
              <a:lnTo>
                <a:pt x="23" y="8"/>
              </a:lnTo>
              <a:lnTo>
                <a:pt x="23" y="9"/>
              </a:lnTo>
              <a:lnTo>
                <a:pt x="24" y="10"/>
              </a:lnTo>
              <a:lnTo>
                <a:pt x="24" y="12"/>
              </a:lnTo>
              <a:lnTo>
                <a:pt x="25" y="13"/>
              </a:lnTo>
              <a:lnTo>
                <a:pt x="24" y="14"/>
              </a:lnTo>
              <a:lnTo>
                <a:pt x="24" y="15"/>
              </a:lnTo>
              <a:lnTo>
                <a:pt x="24" y="16"/>
              </a:lnTo>
              <a:lnTo>
                <a:pt x="24" y="17"/>
              </a:lnTo>
              <a:lnTo>
                <a:pt x="24" y="18"/>
              </a:lnTo>
              <a:lnTo>
                <a:pt x="24" y="19"/>
              </a:lnTo>
              <a:lnTo>
                <a:pt x="24" y="20"/>
              </a:lnTo>
              <a:lnTo>
                <a:pt x="24" y="21"/>
              </a:lnTo>
              <a:lnTo>
                <a:pt x="25" y="22"/>
              </a:lnTo>
              <a:lnTo>
                <a:pt x="25" y="23"/>
              </a:lnTo>
              <a:lnTo>
                <a:pt x="26" y="24"/>
              </a:lnTo>
              <a:lnTo>
                <a:pt x="26" y="26"/>
              </a:lnTo>
              <a:lnTo>
                <a:pt x="27" y="26"/>
              </a:lnTo>
              <a:lnTo>
                <a:pt x="27" y="27"/>
              </a:lnTo>
              <a:lnTo>
                <a:pt x="27" y="28"/>
              </a:lnTo>
              <a:lnTo>
                <a:pt x="29" y="29"/>
              </a:lnTo>
              <a:lnTo>
                <a:pt x="30" y="30"/>
              </a:lnTo>
              <a:lnTo>
                <a:pt x="30" y="31"/>
              </a:lnTo>
              <a:lnTo>
                <a:pt x="31" y="33"/>
              </a:lnTo>
              <a:lnTo>
                <a:pt x="31" y="34"/>
              </a:lnTo>
              <a:lnTo>
                <a:pt x="31" y="35"/>
              </a:lnTo>
              <a:lnTo>
                <a:pt x="31" y="36"/>
              </a:lnTo>
              <a:lnTo>
                <a:pt x="32" y="37"/>
              </a:lnTo>
              <a:lnTo>
                <a:pt x="32" y="38"/>
              </a:lnTo>
              <a:lnTo>
                <a:pt x="32" y="39"/>
              </a:lnTo>
              <a:lnTo>
                <a:pt x="32" y="40"/>
              </a:lnTo>
              <a:lnTo>
                <a:pt x="31" y="41"/>
              </a:lnTo>
              <a:lnTo>
                <a:pt x="30" y="40"/>
              </a:lnTo>
              <a:lnTo>
                <a:pt x="29" y="41"/>
              </a:lnTo>
              <a:lnTo>
                <a:pt x="28" y="42"/>
              </a:lnTo>
              <a:lnTo>
                <a:pt x="27" y="43"/>
              </a:lnTo>
              <a:lnTo>
                <a:pt x="26" y="43"/>
              </a:lnTo>
              <a:lnTo>
                <a:pt x="25" y="44"/>
              </a:lnTo>
              <a:lnTo>
                <a:pt x="23" y="44"/>
              </a:lnTo>
              <a:lnTo>
                <a:pt x="23" y="43"/>
              </a:lnTo>
              <a:lnTo>
                <a:pt x="24" y="42"/>
              </a:lnTo>
              <a:lnTo>
                <a:pt x="23" y="41"/>
              </a:lnTo>
              <a:lnTo>
                <a:pt x="22" y="41"/>
              </a:lnTo>
              <a:lnTo>
                <a:pt x="22" y="40"/>
              </a:lnTo>
              <a:lnTo>
                <a:pt x="22" y="38"/>
              </a:lnTo>
              <a:lnTo>
                <a:pt x="21" y="38"/>
              </a:lnTo>
              <a:lnTo>
                <a:pt x="20" y="39"/>
              </a:lnTo>
              <a:lnTo>
                <a:pt x="19" y="40"/>
              </a:lnTo>
              <a:lnTo>
                <a:pt x="19" y="41"/>
              </a:lnTo>
              <a:lnTo>
                <a:pt x="19" y="42"/>
              </a:lnTo>
              <a:lnTo>
                <a:pt x="18" y="43"/>
              </a:lnTo>
              <a:lnTo>
                <a:pt x="17" y="43"/>
              </a:lnTo>
              <a:lnTo>
                <a:pt x="16" y="44"/>
              </a:lnTo>
              <a:lnTo>
                <a:pt x="15" y="44"/>
              </a:lnTo>
              <a:lnTo>
                <a:pt x="15" y="43"/>
              </a:lnTo>
              <a:lnTo>
                <a:pt x="14" y="42"/>
              </a:lnTo>
              <a:lnTo>
                <a:pt x="13" y="41"/>
              </a:lnTo>
              <a:lnTo>
                <a:pt x="13" y="40"/>
              </a:lnTo>
              <a:lnTo>
                <a:pt x="12" y="41"/>
              </a:lnTo>
              <a:lnTo>
                <a:pt x="10" y="41"/>
              </a:lnTo>
              <a:lnTo>
                <a:pt x="8" y="42"/>
              </a:lnTo>
              <a:lnTo>
                <a:pt x="5" y="43"/>
              </a:lnTo>
              <a:lnTo>
                <a:pt x="4" y="43"/>
              </a:lnTo>
              <a:lnTo>
                <a:pt x="3" y="44"/>
              </a:lnTo>
              <a:lnTo>
                <a:pt x="2" y="42"/>
              </a:lnTo>
              <a:lnTo>
                <a:pt x="2" y="41"/>
              </a:lnTo>
              <a:lnTo>
                <a:pt x="2" y="40"/>
              </a:lnTo>
              <a:lnTo>
                <a:pt x="1" y="39"/>
              </a:lnTo>
              <a:lnTo>
                <a:pt x="0" y="36"/>
              </a:lnTo>
              <a:lnTo>
                <a:pt x="0" y="35"/>
              </a:lnTo>
              <a:lnTo>
                <a:pt x="0" y="3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426720</xdr:colOff>
      <xdr:row>20</xdr:row>
      <xdr:rowOff>76200</xdr:rowOff>
    </xdr:from>
    <xdr:to>
      <xdr:col>3</xdr:col>
      <xdr:colOff>223520</xdr:colOff>
      <xdr:row>21</xdr:row>
      <xdr:rowOff>142875</xdr:rowOff>
    </xdr:to>
    <xdr:sp>
      <xdr:nvSpPr>
        <xdr:cNvPr id="2185550" name="Freeform 316"/>
        <xdr:cNvSpPr/>
      </xdr:nvSpPr>
      <xdr:spPr>
        <a:xfrm>
          <a:off x="1960880" y="3237865"/>
          <a:ext cx="447040" cy="219075"/>
        </a:xfrm>
        <a:custGeom>
          <a:avLst/>
          <a:gdLst>
            <a:gd name="txL" fmla="*/ 0 w 44"/>
            <a:gd name="txT" fmla="*/ 0 h 22"/>
            <a:gd name="txR" fmla="*/ 44 w 44"/>
            <a:gd name="txB" fmla="*/ 22 h 22"/>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44" h="22">
              <a:moveTo>
                <a:pt x="1" y="13"/>
              </a:moveTo>
              <a:lnTo>
                <a:pt x="1" y="12"/>
              </a:lnTo>
              <a:lnTo>
                <a:pt x="1" y="11"/>
              </a:lnTo>
              <a:lnTo>
                <a:pt x="2" y="8"/>
              </a:lnTo>
              <a:lnTo>
                <a:pt x="2" y="7"/>
              </a:lnTo>
              <a:lnTo>
                <a:pt x="3" y="6"/>
              </a:lnTo>
              <a:lnTo>
                <a:pt x="4" y="4"/>
              </a:lnTo>
              <a:lnTo>
                <a:pt x="5" y="2"/>
              </a:lnTo>
              <a:lnTo>
                <a:pt x="6" y="1"/>
              </a:lnTo>
              <a:lnTo>
                <a:pt x="7" y="0"/>
              </a:lnTo>
              <a:lnTo>
                <a:pt x="8" y="0"/>
              </a:lnTo>
              <a:lnTo>
                <a:pt x="9" y="0"/>
              </a:lnTo>
              <a:lnTo>
                <a:pt x="11" y="0"/>
              </a:lnTo>
              <a:lnTo>
                <a:pt x="12" y="0"/>
              </a:lnTo>
              <a:lnTo>
                <a:pt x="13" y="1"/>
              </a:lnTo>
              <a:lnTo>
                <a:pt x="14" y="1"/>
              </a:lnTo>
              <a:lnTo>
                <a:pt x="15" y="1"/>
              </a:lnTo>
              <a:lnTo>
                <a:pt x="17" y="2"/>
              </a:lnTo>
              <a:lnTo>
                <a:pt x="18" y="2"/>
              </a:lnTo>
              <a:lnTo>
                <a:pt x="19" y="2"/>
              </a:lnTo>
              <a:lnTo>
                <a:pt x="21" y="3"/>
              </a:lnTo>
              <a:lnTo>
                <a:pt x="22" y="3"/>
              </a:lnTo>
              <a:lnTo>
                <a:pt x="23" y="3"/>
              </a:lnTo>
              <a:lnTo>
                <a:pt x="24" y="3"/>
              </a:lnTo>
              <a:lnTo>
                <a:pt x="25" y="4"/>
              </a:lnTo>
              <a:lnTo>
                <a:pt x="26" y="4"/>
              </a:lnTo>
              <a:lnTo>
                <a:pt x="27" y="5"/>
              </a:lnTo>
              <a:lnTo>
                <a:pt x="28" y="6"/>
              </a:lnTo>
              <a:lnTo>
                <a:pt x="29" y="6"/>
              </a:lnTo>
              <a:lnTo>
                <a:pt x="30" y="7"/>
              </a:lnTo>
              <a:lnTo>
                <a:pt x="31" y="8"/>
              </a:lnTo>
              <a:lnTo>
                <a:pt x="32" y="8"/>
              </a:lnTo>
              <a:lnTo>
                <a:pt x="33" y="9"/>
              </a:lnTo>
              <a:lnTo>
                <a:pt x="34" y="9"/>
              </a:lnTo>
              <a:lnTo>
                <a:pt x="35" y="10"/>
              </a:lnTo>
              <a:lnTo>
                <a:pt x="36" y="10"/>
              </a:lnTo>
              <a:lnTo>
                <a:pt x="37" y="11"/>
              </a:lnTo>
              <a:lnTo>
                <a:pt x="38" y="11"/>
              </a:lnTo>
              <a:lnTo>
                <a:pt x="39" y="12"/>
              </a:lnTo>
              <a:lnTo>
                <a:pt x="40" y="12"/>
              </a:lnTo>
              <a:lnTo>
                <a:pt x="41" y="12"/>
              </a:lnTo>
              <a:lnTo>
                <a:pt x="42" y="12"/>
              </a:lnTo>
              <a:lnTo>
                <a:pt x="43" y="12"/>
              </a:lnTo>
              <a:lnTo>
                <a:pt x="44" y="12"/>
              </a:lnTo>
              <a:lnTo>
                <a:pt x="44" y="13"/>
              </a:lnTo>
              <a:lnTo>
                <a:pt x="44" y="14"/>
              </a:lnTo>
              <a:lnTo>
                <a:pt x="44" y="15"/>
              </a:lnTo>
              <a:lnTo>
                <a:pt x="44" y="16"/>
              </a:lnTo>
              <a:lnTo>
                <a:pt x="44" y="17"/>
              </a:lnTo>
              <a:lnTo>
                <a:pt x="44" y="18"/>
              </a:lnTo>
              <a:lnTo>
                <a:pt x="43" y="20"/>
              </a:lnTo>
              <a:lnTo>
                <a:pt x="43" y="22"/>
              </a:lnTo>
              <a:lnTo>
                <a:pt x="42" y="21"/>
              </a:lnTo>
              <a:lnTo>
                <a:pt x="41" y="21"/>
              </a:lnTo>
              <a:lnTo>
                <a:pt x="40" y="21"/>
              </a:lnTo>
              <a:lnTo>
                <a:pt x="38" y="21"/>
              </a:lnTo>
              <a:lnTo>
                <a:pt x="37" y="21"/>
              </a:lnTo>
              <a:lnTo>
                <a:pt x="36" y="21"/>
              </a:lnTo>
              <a:lnTo>
                <a:pt x="34" y="21"/>
              </a:lnTo>
              <a:lnTo>
                <a:pt x="33" y="21"/>
              </a:lnTo>
              <a:lnTo>
                <a:pt x="31" y="20"/>
              </a:lnTo>
              <a:lnTo>
                <a:pt x="30" y="20"/>
              </a:lnTo>
              <a:lnTo>
                <a:pt x="29" y="20"/>
              </a:lnTo>
              <a:lnTo>
                <a:pt x="27" y="20"/>
              </a:lnTo>
              <a:lnTo>
                <a:pt x="25" y="20"/>
              </a:lnTo>
              <a:lnTo>
                <a:pt x="24" y="20"/>
              </a:lnTo>
              <a:lnTo>
                <a:pt x="23" y="20"/>
              </a:lnTo>
              <a:lnTo>
                <a:pt x="21" y="19"/>
              </a:lnTo>
              <a:lnTo>
                <a:pt x="20" y="19"/>
              </a:lnTo>
              <a:lnTo>
                <a:pt x="19" y="19"/>
              </a:lnTo>
              <a:lnTo>
                <a:pt x="16" y="19"/>
              </a:lnTo>
              <a:lnTo>
                <a:pt x="15" y="19"/>
              </a:lnTo>
              <a:lnTo>
                <a:pt x="13" y="18"/>
              </a:lnTo>
              <a:lnTo>
                <a:pt x="11" y="18"/>
              </a:lnTo>
              <a:lnTo>
                <a:pt x="10" y="18"/>
              </a:lnTo>
              <a:lnTo>
                <a:pt x="9" y="18"/>
              </a:lnTo>
              <a:lnTo>
                <a:pt x="7" y="18"/>
              </a:lnTo>
              <a:lnTo>
                <a:pt x="5" y="17"/>
              </a:lnTo>
              <a:lnTo>
                <a:pt x="4" y="17"/>
              </a:lnTo>
              <a:lnTo>
                <a:pt x="2" y="17"/>
              </a:lnTo>
              <a:lnTo>
                <a:pt x="0" y="17"/>
              </a:lnTo>
              <a:lnTo>
                <a:pt x="0" y="16"/>
              </a:lnTo>
              <a:lnTo>
                <a:pt x="1" y="15"/>
              </a:lnTo>
              <a:lnTo>
                <a:pt x="0" y="14"/>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538480</xdr:colOff>
      <xdr:row>13</xdr:row>
      <xdr:rowOff>161925</xdr:rowOff>
    </xdr:from>
    <xdr:to>
      <xdr:col>3</xdr:col>
      <xdr:colOff>548640</xdr:colOff>
      <xdr:row>17</xdr:row>
      <xdr:rowOff>9525</xdr:rowOff>
    </xdr:to>
    <xdr:sp>
      <xdr:nvSpPr>
        <xdr:cNvPr id="2185551" name="Freeform 317"/>
        <xdr:cNvSpPr/>
      </xdr:nvSpPr>
      <xdr:spPr>
        <a:xfrm>
          <a:off x="2072640" y="2247265"/>
          <a:ext cx="660400" cy="466725"/>
        </a:xfrm>
        <a:custGeom>
          <a:avLst/>
          <a:gdLst>
            <a:gd name="txL" fmla="*/ 0 w 65"/>
            <a:gd name="txT" fmla="*/ 0 h 52"/>
            <a:gd name="txR" fmla="*/ 65 w 65"/>
            <a:gd name="txB" fmla="*/ 52 h 5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5" h="52">
              <a:moveTo>
                <a:pt x="1" y="13"/>
              </a:moveTo>
              <a:lnTo>
                <a:pt x="1" y="13"/>
              </a:lnTo>
              <a:lnTo>
                <a:pt x="2" y="12"/>
              </a:lnTo>
              <a:lnTo>
                <a:pt x="3" y="12"/>
              </a:lnTo>
              <a:lnTo>
                <a:pt x="4" y="11"/>
              </a:lnTo>
              <a:lnTo>
                <a:pt x="5" y="10"/>
              </a:lnTo>
              <a:lnTo>
                <a:pt x="6" y="10"/>
              </a:lnTo>
              <a:lnTo>
                <a:pt x="7" y="9"/>
              </a:lnTo>
              <a:lnTo>
                <a:pt x="8" y="8"/>
              </a:lnTo>
              <a:lnTo>
                <a:pt x="10" y="7"/>
              </a:lnTo>
              <a:lnTo>
                <a:pt x="11" y="8"/>
              </a:lnTo>
              <a:lnTo>
                <a:pt x="13" y="9"/>
              </a:lnTo>
              <a:lnTo>
                <a:pt x="14" y="9"/>
              </a:lnTo>
              <a:lnTo>
                <a:pt x="15" y="10"/>
              </a:lnTo>
              <a:lnTo>
                <a:pt x="16" y="10"/>
              </a:lnTo>
              <a:lnTo>
                <a:pt x="17" y="11"/>
              </a:lnTo>
              <a:lnTo>
                <a:pt x="18" y="11"/>
              </a:lnTo>
              <a:lnTo>
                <a:pt x="19" y="12"/>
              </a:lnTo>
              <a:lnTo>
                <a:pt x="20" y="12"/>
              </a:lnTo>
              <a:lnTo>
                <a:pt x="21" y="13"/>
              </a:lnTo>
              <a:lnTo>
                <a:pt x="22" y="13"/>
              </a:lnTo>
              <a:lnTo>
                <a:pt x="23" y="14"/>
              </a:lnTo>
              <a:lnTo>
                <a:pt x="24" y="14"/>
              </a:lnTo>
              <a:lnTo>
                <a:pt x="25" y="15"/>
              </a:lnTo>
              <a:lnTo>
                <a:pt x="26" y="15"/>
              </a:lnTo>
              <a:lnTo>
                <a:pt x="27" y="16"/>
              </a:lnTo>
              <a:lnTo>
                <a:pt x="29" y="17"/>
              </a:lnTo>
              <a:lnTo>
                <a:pt x="30" y="17"/>
              </a:lnTo>
              <a:lnTo>
                <a:pt x="31" y="17"/>
              </a:lnTo>
              <a:lnTo>
                <a:pt x="32" y="17"/>
              </a:lnTo>
              <a:lnTo>
                <a:pt x="34" y="16"/>
              </a:lnTo>
              <a:lnTo>
                <a:pt x="35" y="16"/>
              </a:lnTo>
              <a:lnTo>
                <a:pt x="36" y="15"/>
              </a:lnTo>
              <a:lnTo>
                <a:pt x="37" y="15"/>
              </a:lnTo>
              <a:lnTo>
                <a:pt x="38" y="13"/>
              </a:lnTo>
              <a:lnTo>
                <a:pt x="39" y="14"/>
              </a:lnTo>
              <a:lnTo>
                <a:pt x="40" y="15"/>
              </a:lnTo>
              <a:lnTo>
                <a:pt x="41" y="16"/>
              </a:lnTo>
              <a:lnTo>
                <a:pt x="42" y="17"/>
              </a:lnTo>
              <a:lnTo>
                <a:pt x="42" y="18"/>
              </a:lnTo>
              <a:lnTo>
                <a:pt x="43" y="19"/>
              </a:lnTo>
              <a:lnTo>
                <a:pt x="44" y="18"/>
              </a:lnTo>
              <a:lnTo>
                <a:pt x="45" y="17"/>
              </a:lnTo>
              <a:lnTo>
                <a:pt x="46" y="17"/>
              </a:lnTo>
              <a:lnTo>
                <a:pt x="47" y="16"/>
              </a:lnTo>
              <a:lnTo>
                <a:pt x="48" y="15"/>
              </a:lnTo>
              <a:lnTo>
                <a:pt x="49" y="15"/>
              </a:lnTo>
              <a:lnTo>
                <a:pt x="50" y="14"/>
              </a:lnTo>
              <a:lnTo>
                <a:pt x="51" y="13"/>
              </a:lnTo>
              <a:lnTo>
                <a:pt x="52" y="12"/>
              </a:lnTo>
              <a:lnTo>
                <a:pt x="53" y="11"/>
              </a:lnTo>
              <a:lnTo>
                <a:pt x="54" y="11"/>
              </a:lnTo>
              <a:lnTo>
                <a:pt x="55" y="10"/>
              </a:lnTo>
              <a:lnTo>
                <a:pt x="56" y="9"/>
              </a:lnTo>
              <a:lnTo>
                <a:pt x="56" y="8"/>
              </a:lnTo>
              <a:lnTo>
                <a:pt x="55" y="7"/>
              </a:lnTo>
              <a:lnTo>
                <a:pt x="53" y="5"/>
              </a:lnTo>
              <a:lnTo>
                <a:pt x="54" y="3"/>
              </a:lnTo>
              <a:lnTo>
                <a:pt x="54" y="2"/>
              </a:lnTo>
              <a:lnTo>
                <a:pt x="55" y="2"/>
              </a:lnTo>
              <a:lnTo>
                <a:pt x="56" y="0"/>
              </a:lnTo>
              <a:lnTo>
                <a:pt x="56" y="1"/>
              </a:lnTo>
              <a:lnTo>
                <a:pt x="57" y="2"/>
              </a:lnTo>
              <a:lnTo>
                <a:pt x="58" y="3"/>
              </a:lnTo>
              <a:lnTo>
                <a:pt x="58" y="4"/>
              </a:lnTo>
              <a:lnTo>
                <a:pt x="59" y="5"/>
              </a:lnTo>
              <a:lnTo>
                <a:pt x="59" y="6"/>
              </a:lnTo>
              <a:lnTo>
                <a:pt x="59" y="7"/>
              </a:lnTo>
              <a:lnTo>
                <a:pt x="59" y="8"/>
              </a:lnTo>
              <a:lnTo>
                <a:pt x="60" y="9"/>
              </a:lnTo>
              <a:lnTo>
                <a:pt x="60" y="10"/>
              </a:lnTo>
              <a:lnTo>
                <a:pt x="60" y="11"/>
              </a:lnTo>
              <a:lnTo>
                <a:pt x="60" y="13"/>
              </a:lnTo>
              <a:lnTo>
                <a:pt x="61" y="13"/>
              </a:lnTo>
              <a:lnTo>
                <a:pt x="61" y="14"/>
              </a:lnTo>
              <a:lnTo>
                <a:pt x="61" y="15"/>
              </a:lnTo>
              <a:lnTo>
                <a:pt x="62" y="17"/>
              </a:lnTo>
              <a:lnTo>
                <a:pt x="63" y="18"/>
              </a:lnTo>
              <a:lnTo>
                <a:pt x="63" y="19"/>
              </a:lnTo>
              <a:lnTo>
                <a:pt x="63" y="21"/>
              </a:lnTo>
              <a:lnTo>
                <a:pt x="63" y="22"/>
              </a:lnTo>
              <a:lnTo>
                <a:pt x="64" y="23"/>
              </a:lnTo>
              <a:lnTo>
                <a:pt x="64" y="24"/>
              </a:lnTo>
              <a:lnTo>
                <a:pt x="65" y="25"/>
              </a:lnTo>
              <a:lnTo>
                <a:pt x="65" y="27"/>
              </a:lnTo>
              <a:lnTo>
                <a:pt x="65" y="28"/>
              </a:lnTo>
              <a:lnTo>
                <a:pt x="64" y="28"/>
              </a:lnTo>
              <a:lnTo>
                <a:pt x="63" y="29"/>
              </a:lnTo>
              <a:lnTo>
                <a:pt x="62" y="30"/>
              </a:lnTo>
              <a:lnTo>
                <a:pt x="61" y="31"/>
              </a:lnTo>
              <a:lnTo>
                <a:pt x="60" y="32"/>
              </a:lnTo>
              <a:lnTo>
                <a:pt x="59" y="32"/>
              </a:lnTo>
              <a:lnTo>
                <a:pt x="58" y="33"/>
              </a:lnTo>
              <a:lnTo>
                <a:pt x="57" y="34"/>
              </a:lnTo>
              <a:lnTo>
                <a:pt x="56" y="34"/>
              </a:lnTo>
              <a:lnTo>
                <a:pt x="55" y="35"/>
              </a:lnTo>
              <a:lnTo>
                <a:pt x="54" y="35"/>
              </a:lnTo>
              <a:lnTo>
                <a:pt x="53" y="36"/>
              </a:lnTo>
              <a:lnTo>
                <a:pt x="50" y="37"/>
              </a:lnTo>
              <a:lnTo>
                <a:pt x="49" y="38"/>
              </a:lnTo>
              <a:lnTo>
                <a:pt x="48" y="38"/>
              </a:lnTo>
              <a:lnTo>
                <a:pt x="48" y="39"/>
              </a:lnTo>
              <a:lnTo>
                <a:pt x="47" y="39"/>
              </a:lnTo>
              <a:lnTo>
                <a:pt x="46" y="39"/>
              </a:lnTo>
              <a:lnTo>
                <a:pt x="44" y="39"/>
              </a:lnTo>
              <a:lnTo>
                <a:pt x="44" y="40"/>
              </a:lnTo>
              <a:lnTo>
                <a:pt x="45" y="42"/>
              </a:lnTo>
              <a:lnTo>
                <a:pt x="46" y="42"/>
              </a:lnTo>
              <a:lnTo>
                <a:pt x="47" y="43"/>
              </a:lnTo>
              <a:lnTo>
                <a:pt x="47" y="44"/>
              </a:lnTo>
              <a:lnTo>
                <a:pt x="47" y="45"/>
              </a:lnTo>
              <a:lnTo>
                <a:pt x="48" y="46"/>
              </a:lnTo>
              <a:lnTo>
                <a:pt x="48" y="48"/>
              </a:lnTo>
              <a:lnTo>
                <a:pt x="46" y="48"/>
              </a:lnTo>
              <a:lnTo>
                <a:pt x="45" y="48"/>
              </a:lnTo>
              <a:lnTo>
                <a:pt x="43" y="48"/>
              </a:lnTo>
              <a:lnTo>
                <a:pt x="41" y="48"/>
              </a:lnTo>
              <a:lnTo>
                <a:pt x="40" y="48"/>
              </a:lnTo>
              <a:lnTo>
                <a:pt x="39" y="48"/>
              </a:lnTo>
              <a:lnTo>
                <a:pt x="38" y="48"/>
              </a:lnTo>
              <a:lnTo>
                <a:pt x="36" y="49"/>
              </a:lnTo>
              <a:lnTo>
                <a:pt x="35" y="49"/>
              </a:lnTo>
              <a:lnTo>
                <a:pt x="34" y="50"/>
              </a:lnTo>
              <a:lnTo>
                <a:pt x="32" y="50"/>
              </a:lnTo>
              <a:lnTo>
                <a:pt x="31" y="50"/>
              </a:lnTo>
              <a:lnTo>
                <a:pt x="30" y="51"/>
              </a:lnTo>
              <a:lnTo>
                <a:pt x="29" y="51"/>
              </a:lnTo>
              <a:lnTo>
                <a:pt x="27" y="52"/>
              </a:lnTo>
              <a:lnTo>
                <a:pt x="26" y="52"/>
              </a:lnTo>
              <a:lnTo>
                <a:pt x="25" y="52"/>
              </a:lnTo>
              <a:lnTo>
                <a:pt x="24" y="52"/>
              </a:lnTo>
              <a:lnTo>
                <a:pt x="24" y="51"/>
              </a:lnTo>
              <a:lnTo>
                <a:pt x="24" y="50"/>
              </a:lnTo>
              <a:lnTo>
                <a:pt x="24" y="48"/>
              </a:lnTo>
              <a:lnTo>
                <a:pt x="24" y="47"/>
              </a:lnTo>
              <a:lnTo>
                <a:pt x="24" y="46"/>
              </a:lnTo>
              <a:lnTo>
                <a:pt x="25" y="45"/>
              </a:lnTo>
              <a:lnTo>
                <a:pt x="26" y="44"/>
              </a:lnTo>
              <a:lnTo>
                <a:pt x="27" y="43"/>
              </a:lnTo>
              <a:lnTo>
                <a:pt x="26" y="42"/>
              </a:lnTo>
              <a:lnTo>
                <a:pt x="27" y="41"/>
              </a:lnTo>
              <a:lnTo>
                <a:pt x="29" y="41"/>
              </a:lnTo>
              <a:lnTo>
                <a:pt x="30" y="40"/>
              </a:lnTo>
              <a:lnTo>
                <a:pt x="31" y="40"/>
              </a:lnTo>
              <a:lnTo>
                <a:pt x="30" y="39"/>
              </a:lnTo>
              <a:lnTo>
                <a:pt x="26" y="39"/>
              </a:lnTo>
              <a:lnTo>
                <a:pt x="22" y="38"/>
              </a:lnTo>
              <a:lnTo>
                <a:pt x="20" y="38"/>
              </a:lnTo>
              <a:lnTo>
                <a:pt x="18" y="38"/>
              </a:lnTo>
              <a:lnTo>
                <a:pt x="15" y="38"/>
              </a:lnTo>
              <a:lnTo>
                <a:pt x="14" y="38"/>
              </a:lnTo>
              <a:lnTo>
                <a:pt x="11" y="38"/>
              </a:lnTo>
              <a:lnTo>
                <a:pt x="8" y="37"/>
              </a:lnTo>
              <a:lnTo>
                <a:pt x="7" y="37"/>
              </a:lnTo>
              <a:lnTo>
                <a:pt x="6" y="37"/>
              </a:lnTo>
              <a:lnTo>
                <a:pt x="5" y="36"/>
              </a:lnTo>
              <a:lnTo>
                <a:pt x="4" y="36"/>
              </a:lnTo>
              <a:lnTo>
                <a:pt x="3" y="35"/>
              </a:lnTo>
              <a:lnTo>
                <a:pt x="3" y="34"/>
              </a:lnTo>
              <a:lnTo>
                <a:pt x="4" y="33"/>
              </a:lnTo>
              <a:lnTo>
                <a:pt x="4" y="31"/>
              </a:lnTo>
              <a:lnTo>
                <a:pt x="5" y="31"/>
              </a:lnTo>
              <a:lnTo>
                <a:pt x="6" y="30"/>
              </a:lnTo>
              <a:lnTo>
                <a:pt x="7" y="29"/>
              </a:lnTo>
              <a:lnTo>
                <a:pt x="7" y="28"/>
              </a:lnTo>
              <a:lnTo>
                <a:pt x="8" y="27"/>
              </a:lnTo>
              <a:lnTo>
                <a:pt x="8" y="25"/>
              </a:lnTo>
              <a:lnTo>
                <a:pt x="7" y="24"/>
              </a:lnTo>
              <a:lnTo>
                <a:pt x="7" y="23"/>
              </a:lnTo>
              <a:lnTo>
                <a:pt x="7" y="22"/>
              </a:lnTo>
              <a:lnTo>
                <a:pt x="7" y="20"/>
              </a:lnTo>
              <a:lnTo>
                <a:pt x="7" y="19"/>
              </a:lnTo>
              <a:lnTo>
                <a:pt x="6" y="18"/>
              </a:lnTo>
              <a:lnTo>
                <a:pt x="5" y="17"/>
              </a:lnTo>
              <a:lnTo>
                <a:pt x="4" y="16"/>
              </a:lnTo>
              <a:lnTo>
                <a:pt x="3" y="15"/>
              </a:lnTo>
              <a:lnTo>
                <a:pt x="1" y="15"/>
              </a:lnTo>
              <a:lnTo>
                <a:pt x="0" y="14"/>
              </a:lnTo>
              <a:lnTo>
                <a:pt x="1"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40640</xdr:colOff>
      <xdr:row>18</xdr:row>
      <xdr:rowOff>114300</xdr:rowOff>
    </xdr:from>
    <xdr:to>
      <xdr:col>3</xdr:col>
      <xdr:colOff>436880</xdr:colOff>
      <xdr:row>21</xdr:row>
      <xdr:rowOff>9525</xdr:rowOff>
    </xdr:to>
    <xdr:sp>
      <xdr:nvSpPr>
        <xdr:cNvPr id="2185552" name="Freeform 318"/>
        <xdr:cNvSpPr/>
      </xdr:nvSpPr>
      <xdr:spPr>
        <a:xfrm>
          <a:off x="2225040" y="2971165"/>
          <a:ext cx="396240" cy="352425"/>
        </a:xfrm>
        <a:custGeom>
          <a:avLst/>
          <a:gdLst>
            <a:gd name="txL" fmla="*/ 0 w 39"/>
            <a:gd name="txT" fmla="*/ 0 h 39"/>
            <a:gd name="txR" fmla="*/ 39 w 39"/>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9" h="39">
              <a:moveTo>
                <a:pt x="4" y="1"/>
              </a:moveTo>
              <a:lnTo>
                <a:pt x="5" y="1"/>
              </a:lnTo>
              <a:lnTo>
                <a:pt x="6" y="1"/>
              </a:lnTo>
              <a:lnTo>
                <a:pt x="7" y="2"/>
              </a:lnTo>
              <a:lnTo>
                <a:pt x="8" y="2"/>
              </a:lnTo>
              <a:lnTo>
                <a:pt x="9" y="3"/>
              </a:lnTo>
              <a:lnTo>
                <a:pt x="10" y="4"/>
              </a:lnTo>
              <a:lnTo>
                <a:pt x="11" y="4"/>
              </a:lnTo>
              <a:lnTo>
                <a:pt x="12" y="5"/>
              </a:lnTo>
              <a:lnTo>
                <a:pt x="13" y="5"/>
              </a:lnTo>
              <a:lnTo>
                <a:pt x="14" y="6"/>
              </a:lnTo>
              <a:lnTo>
                <a:pt x="15" y="6"/>
              </a:lnTo>
              <a:lnTo>
                <a:pt x="16" y="7"/>
              </a:lnTo>
              <a:lnTo>
                <a:pt x="17" y="7"/>
              </a:lnTo>
              <a:lnTo>
                <a:pt x="18" y="8"/>
              </a:lnTo>
              <a:lnTo>
                <a:pt x="19" y="8"/>
              </a:lnTo>
              <a:lnTo>
                <a:pt x="20" y="9"/>
              </a:lnTo>
              <a:lnTo>
                <a:pt x="21" y="9"/>
              </a:lnTo>
              <a:lnTo>
                <a:pt x="22" y="9"/>
              </a:lnTo>
              <a:lnTo>
                <a:pt x="23" y="9"/>
              </a:lnTo>
              <a:lnTo>
                <a:pt x="24" y="10"/>
              </a:lnTo>
              <a:lnTo>
                <a:pt x="25" y="10"/>
              </a:lnTo>
              <a:lnTo>
                <a:pt x="26" y="11"/>
              </a:lnTo>
              <a:lnTo>
                <a:pt x="27" y="12"/>
              </a:lnTo>
              <a:lnTo>
                <a:pt x="29" y="12"/>
              </a:lnTo>
              <a:lnTo>
                <a:pt x="30" y="13"/>
              </a:lnTo>
              <a:lnTo>
                <a:pt x="31" y="13"/>
              </a:lnTo>
              <a:lnTo>
                <a:pt x="32" y="13"/>
              </a:lnTo>
              <a:lnTo>
                <a:pt x="33" y="14"/>
              </a:lnTo>
              <a:lnTo>
                <a:pt x="34" y="14"/>
              </a:lnTo>
              <a:lnTo>
                <a:pt x="35" y="15"/>
              </a:lnTo>
              <a:lnTo>
                <a:pt x="36" y="16"/>
              </a:lnTo>
              <a:lnTo>
                <a:pt x="37" y="16"/>
              </a:lnTo>
              <a:lnTo>
                <a:pt x="39" y="17"/>
              </a:lnTo>
              <a:lnTo>
                <a:pt x="38" y="18"/>
              </a:lnTo>
              <a:lnTo>
                <a:pt x="38" y="19"/>
              </a:lnTo>
              <a:lnTo>
                <a:pt x="38" y="20"/>
              </a:lnTo>
              <a:lnTo>
                <a:pt x="38" y="21"/>
              </a:lnTo>
              <a:lnTo>
                <a:pt x="37" y="23"/>
              </a:lnTo>
              <a:lnTo>
                <a:pt x="37" y="24"/>
              </a:lnTo>
              <a:lnTo>
                <a:pt x="36" y="26"/>
              </a:lnTo>
              <a:lnTo>
                <a:pt x="36" y="27"/>
              </a:lnTo>
              <a:lnTo>
                <a:pt x="35" y="28"/>
              </a:lnTo>
              <a:lnTo>
                <a:pt x="34" y="29"/>
              </a:lnTo>
              <a:lnTo>
                <a:pt x="32" y="29"/>
              </a:lnTo>
              <a:lnTo>
                <a:pt x="31" y="30"/>
              </a:lnTo>
              <a:lnTo>
                <a:pt x="29" y="31"/>
              </a:lnTo>
              <a:lnTo>
                <a:pt x="28" y="32"/>
              </a:lnTo>
              <a:lnTo>
                <a:pt x="27" y="32"/>
              </a:lnTo>
              <a:lnTo>
                <a:pt x="26" y="33"/>
              </a:lnTo>
              <a:lnTo>
                <a:pt x="25" y="34"/>
              </a:lnTo>
              <a:lnTo>
                <a:pt x="24" y="36"/>
              </a:lnTo>
              <a:lnTo>
                <a:pt x="23" y="37"/>
              </a:lnTo>
              <a:lnTo>
                <a:pt x="23" y="38"/>
              </a:lnTo>
              <a:lnTo>
                <a:pt x="22" y="39"/>
              </a:lnTo>
              <a:lnTo>
                <a:pt x="20" y="38"/>
              </a:lnTo>
              <a:lnTo>
                <a:pt x="18" y="38"/>
              </a:lnTo>
              <a:lnTo>
                <a:pt x="16" y="36"/>
              </a:lnTo>
              <a:lnTo>
                <a:pt x="15" y="36"/>
              </a:lnTo>
              <a:lnTo>
                <a:pt x="14" y="35"/>
              </a:lnTo>
              <a:lnTo>
                <a:pt x="12" y="34"/>
              </a:lnTo>
              <a:lnTo>
                <a:pt x="12" y="33"/>
              </a:lnTo>
              <a:lnTo>
                <a:pt x="10" y="32"/>
              </a:lnTo>
              <a:lnTo>
                <a:pt x="9" y="32"/>
              </a:lnTo>
              <a:lnTo>
                <a:pt x="9" y="31"/>
              </a:lnTo>
              <a:lnTo>
                <a:pt x="9" y="29"/>
              </a:lnTo>
              <a:lnTo>
                <a:pt x="10" y="28"/>
              </a:lnTo>
              <a:lnTo>
                <a:pt x="10" y="27"/>
              </a:lnTo>
              <a:lnTo>
                <a:pt x="9" y="26"/>
              </a:lnTo>
              <a:lnTo>
                <a:pt x="9" y="25"/>
              </a:lnTo>
              <a:lnTo>
                <a:pt x="9" y="23"/>
              </a:lnTo>
              <a:lnTo>
                <a:pt x="10" y="22"/>
              </a:lnTo>
              <a:lnTo>
                <a:pt x="10" y="21"/>
              </a:lnTo>
              <a:lnTo>
                <a:pt x="10" y="20"/>
              </a:lnTo>
              <a:lnTo>
                <a:pt x="9" y="20"/>
              </a:lnTo>
              <a:lnTo>
                <a:pt x="9" y="19"/>
              </a:lnTo>
              <a:lnTo>
                <a:pt x="9" y="18"/>
              </a:lnTo>
              <a:lnTo>
                <a:pt x="8" y="17"/>
              </a:lnTo>
              <a:lnTo>
                <a:pt x="7" y="17"/>
              </a:lnTo>
              <a:lnTo>
                <a:pt x="5" y="17"/>
              </a:lnTo>
              <a:lnTo>
                <a:pt x="4" y="17"/>
              </a:lnTo>
              <a:lnTo>
                <a:pt x="3" y="17"/>
              </a:lnTo>
              <a:lnTo>
                <a:pt x="3" y="16"/>
              </a:lnTo>
              <a:lnTo>
                <a:pt x="2" y="15"/>
              </a:lnTo>
              <a:lnTo>
                <a:pt x="2" y="14"/>
              </a:lnTo>
              <a:lnTo>
                <a:pt x="1" y="13"/>
              </a:lnTo>
              <a:lnTo>
                <a:pt x="1" y="12"/>
              </a:lnTo>
              <a:lnTo>
                <a:pt x="1" y="11"/>
              </a:lnTo>
              <a:lnTo>
                <a:pt x="0" y="10"/>
              </a:lnTo>
              <a:lnTo>
                <a:pt x="1" y="9"/>
              </a:lnTo>
              <a:lnTo>
                <a:pt x="1" y="8"/>
              </a:lnTo>
              <a:lnTo>
                <a:pt x="2" y="7"/>
              </a:lnTo>
              <a:lnTo>
                <a:pt x="2" y="6"/>
              </a:lnTo>
              <a:lnTo>
                <a:pt x="2" y="5"/>
              </a:lnTo>
              <a:lnTo>
                <a:pt x="2" y="4"/>
              </a:lnTo>
              <a:lnTo>
                <a:pt x="3" y="3"/>
              </a:lnTo>
              <a:lnTo>
                <a:pt x="3" y="2"/>
              </a:lnTo>
              <a:lnTo>
                <a:pt x="4" y="0"/>
              </a:lnTo>
              <a:lnTo>
                <a:pt x="4"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71120</xdr:colOff>
      <xdr:row>15</xdr:row>
      <xdr:rowOff>38100</xdr:rowOff>
    </xdr:from>
    <xdr:to>
      <xdr:col>2</xdr:col>
      <xdr:colOff>467360</xdr:colOff>
      <xdr:row>17</xdr:row>
      <xdr:rowOff>133350</xdr:rowOff>
    </xdr:to>
    <xdr:sp>
      <xdr:nvSpPr>
        <xdr:cNvPr id="2185553" name="Freeform 319"/>
        <xdr:cNvSpPr/>
      </xdr:nvSpPr>
      <xdr:spPr>
        <a:xfrm>
          <a:off x="1605280" y="2437765"/>
          <a:ext cx="396240" cy="400050"/>
        </a:xfrm>
        <a:custGeom>
          <a:avLst/>
          <a:gdLst>
            <a:gd name="txL" fmla="*/ 0 w 39"/>
            <a:gd name="txT" fmla="*/ 0 h 44"/>
            <a:gd name="txR" fmla="*/ 39 w 39"/>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44">
              <a:moveTo>
                <a:pt x="1" y="15"/>
              </a:moveTo>
              <a:lnTo>
                <a:pt x="1" y="14"/>
              </a:lnTo>
              <a:lnTo>
                <a:pt x="2" y="14"/>
              </a:lnTo>
              <a:lnTo>
                <a:pt x="3" y="14"/>
              </a:lnTo>
              <a:lnTo>
                <a:pt x="4" y="13"/>
              </a:lnTo>
              <a:lnTo>
                <a:pt x="6" y="10"/>
              </a:lnTo>
              <a:lnTo>
                <a:pt x="7" y="9"/>
              </a:lnTo>
              <a:lnTo>
                <a:pt x="8" y="8"/>
              </a:lnTo>
              <a:lnTo>
                <a:pt x="8" y="7"/>
              </a:lnTo>
              <a:lnTo>
                <a:pt x="8" y="6"/>
              </a:lnTo>
              <a:lnTo>
                <a:pt x="9" y="5"/>
              </a:lnTo>
              <a:lnTo>
                <a:pt x="9" y="4"/>
              </a:lnTo>
              <a:lnTo>
                <a:pt x="9" y="3"/>
              </a:lnTo>
              <a:lnTo>
                <a:pt x="9" y="2"/>
              </a:lnTo>
              <a:lnTo>
                <a:pt x="8" y="0"/>
              </a:lnTo>
              <a:lnTo>
                <a:pt x="11" y="1"/>
              </a:lnTo>
              <a:lnTo>
                <a:pt x="12" y="1"/>
              </a:lnTo>
              <a:lnTo>
                <a:pt x="14" y="1"/>
              </a:lnTo>
              <a:lnTo>
                <a:pt x="15" y="1"/>
              </a:lnTo>
              <a:lnTo>
                <a:pt x="16" y="2"/>
              </a:lnTo>
              <a:lnTo>
                <a:pt x="17" y="2"/>
              </a:lnTo>
              <a:lnTo>
                <a:pt x="18" y="2"/>
              </a:lnTo>
              <a:lnTo>
                <a:pt x="20" y="3"/>
              </a:lnTo>
              <a:lnTo>
                <a:pt x="21" y="3"/>
              </a:lnTo>
              <a:lnTo>
                <a:pt x="22" y="4"/>
              </a:lnTo>
              <a:lnTo>
                <a:pt x="23" y="4"/>
              </a:lnTo>
              <a:lnTo>
                <a:pt x="25" y="5"/>
              </a:lnTo>
              <a:lnTo>
                <a:pt x="27" y="6"/>
              </a:lnTo>
              <a:lnTo>
                <a:pt x="28" y="7"/>
              </a:lnTo>
              <a:lnTo>
                <a:pt x="29" y="7"/>
              </a:lnTo>
              <a:lnTo>
                <a:pt x="30" y="8"/>
              </a:lnTo>
              <a:lnTo>
                <a:pt x="31" y="8"/>
              </a:lnTo>
              <a:lnTo>
                <a:pt x="32" y="8"/>
              </a:lnTo>
              <a:lnTo>
                <a:pt x="34" y="9"/>
              </a:lnTo>
              <a:lnTo>
                <a:pt x="35" y="9"/>
              </a:lnTo>
              <a:lnTo>
                <a:pt x="36" y="9"/>
              </a:lnTo>
              <a:lnTo>
                <a:pt x="37" y="9"/>
              </a:lnTo>
              <a:lnTo>
                <a:pt x="39" y="9"/>
              </a:lnTo>
              <a:lnTo>
                <a:pt x="38" y="10"/>
              </a:lnTo>
              <a:lnTo>
                <a:pt x="38" y="12"/>
              </a:lnTo>
              <a:lnTo>
                <a:pt x="38" y="13"/>
              </a:lnTo>
              <a:lnTo>
                <a:pt x="38" y="14"/>
              </a:lnTo>
              <a:lnTo>
                <a:pt x="38" y="15"/>
              </a:lnTo>
              <a:lnTo>
                <a:pt x="38" y="16"/>
              </a:lnTo>
              <a:lnTo>
                <a:pt x="38" y="17"/>
              </a:lnTo>
              <a:lnTo>
                <a:pt x="38" y="19"/>
              </a:lnTo>
              <a:lnTo>
                <a:pt x="37" y="20"/>
              </a:lnTo>
              <a:lnTo>
                <a:pt x="37" y="21"/>
              </a:lnTo>
              <a:lnTo>
                <a:pt x="37" y="22"/>
              </a:lnTo>
              <a:lnTo>
                <a:pt x="37" y="24"/>
              </a:lnTo>
              <a:lnTo>
                <a:pt x="37" y="25"/>
              </a:lnTo>
              <a:lnTo>
                <a:pt x="37" y="26"/>
              </a:lnTo>
              <a:lnTo>
                <a:pt x="37" y="27"/>
              </a:lnTo>
              <a:lnTo>
                <a:pt x="37" y="28"/>
              </a:lnTo>
              <a:lnTo>
                <a:pt x="37" y="29"/>
              </a:lnTo>
              <a:lnTo>
                <a:pt x="36" y="30"/>
              </a:lnTo>
              <a:lnTo>
                <a:pt x="36" y="31"/>
              </a:lnTo>
              <a:lnTo>
                <a:pt x="36" y="32"/>
              </a:lnTo>
              <a:lnTo>
                <a:pt x="35" y="34"/>
              </a:lnTo>
              <a:lnTo>
                <a:pt x="35" y="35"/>
              </a:lnTo>
              <a:lnTo>
                <a:pt x="35" y="36"/>
              </a:lnTo>
              <a:lnTo>
                <a:pt x="35" y="37"/>
              </a:lnTo>
              <a:lnTo>
                <a:pt x="35" y="38"/>
              </a:lnTo>
              <a:lnTo>
                <a:pt x="35" y="39"/>
              </a:lnTo>
              <a:lnTo>
                <a:pt x="35" y="40"/>
              </a:lnTo>
              <a:lnTo>
                <a:pt x="35" y="41"/>
              </a:lnTo>
              <a:lnTo>
                <a:pt x="35" y="42"/>
              </a:lnTo>
              <a:lnTo>
                <a:pt x="35" y="43"/>
              </a:lnTo>
              <a:lnTo>
                <a:pt x="35" y="44"/>
              </a:lnTo>
              <a:lnTo>
                <a:pt x="33" y="44"/>
              </a:lnTo>
              <a:lnTo>
                <a:pt x="32" y="43"/>
              </a:lnTo>
              <a:lnTo>
                <a:pt x="31" y="42"/>
              </a:lnTo>
              <a:lnTo>
                <a:pt x="30" y="42"/>
              </a:lnTo>
              <a:lnTo>
                <a:pt x="29" y="41"/>
              </a:lnTo>
              <a:lnTo>
                <a:pt x="28" y="40"/>
              </a:lnTo>
              <a:lnTo>
                <a:pt x="27" y="40"/>
              </a:lnTo>
              <a:lnTo>
                <a:pt x="26" y="41"/>
              </a:lnTo>
              <a:lnTo>
                <a:pt x="25" y="41"/>
              </a:lnTo>
              <a:lnTo>
                <a:pt x="24" y="41"/>
              </a:lnTo>
              <a:lnTo>
                <a:pt x="23" y="40"/>
              </a:lnTo>
              <a:lnTo>
                <a:pt x="22" y="40"/>
              </a:lnTo>
              <a:lnTo>
                <a:pt x="20" y="40"/>
              </a:lnTo>
              <a:lnTo>
                <a:pt x="19" y="40"/>
              </a:lnTo>
              <a:lnTo>
                <a:pt x="18" y="40"/>
              </a:lnTo>
              <a:lnTo>
                <a:pt x="17" y="39"/>
              </a:lnTo>
              <a:lnTo>
                <a:pt x="16" y="39"/>
              </a:lnTo>
              <a:lnTo>
                <a:pt x="15" y="37"/>
              </a:lnTo>
              <a:lnTo>
                <a:pt x="14" y="36"/>
              </a:lnTo>
              <a:lnTo>
                <a:pt x="14" y="35"/>
              </a:lnTo>
              <a:lnTo>
                <a:pt x="13" y="34"/>
              </a:lnTo>
              <a:lnTo>
                <a:pt x="12" y="34"/>
              </a:lnTo>
              <a:lnTo>
                <a:pt x="11" y="34"/>
              </a:lnTo>
              <a:lnTo>
                <a:pt x="10" y="34"/>
              </a:lnTo>
              <a:lnTo>
                <a:pt x="10" y="32"/>
              </a:lnTo>
              <a:lnTo>
                <a:pt x="9" y="32"/>
              </a:lnTo>
              <a:lnTo>
                <a:pt x="9" y="31"/>
              </a:lnTo>
              <a:lnTo>
                <a:pt x="9" y="30"/>
              </a:lnTo>
              <a:lnTo>
                <a:pt x="10" y="29"/>
              </a:lnTo>
              <a:lnTo>
                <a:pt x="12" y="29"/>
              </a:lnTo>
              <a:lnTo>
                <a:pt x="13" y="28"/>
              </a:lnTo>
              <a:lnTo>
                <a:pt x="12" y="27"/>
              </a:lnTo>
              <a:lnTo>
                <a:pt x="12" y="26"/>
              </a:lnTo>
              <a:lnTo>
                <a:pt x="11" y="26"/>
              </a:lnTo>
              <a:lnTo>
                <a:pt x="9" y="25"/>
              </a:lnTo>
              <a:lnTo>
                <a:pt x="8" y="24"/>
              </a:lnTo>
              <a:lnTo>
                <a:pt x="7" y="23"/>
              </a:lnTo>
              <a:lnTo>
                <a:pt x="6" y="22"/>
              </a:lnTo>
              <a:lnTo>
                <a:pt x="5" y="20"/>
              </a:lnTo>
              <a:lnTo>
                <a:pt x="5" y="19"/>
              </a:lnTo>
              <a:lnTo>
                <a:pt x="4" y="18"/>
              </a:lnTo>
              <a:lnTo>
                <a:pt x="3" y="17"/>
              </a:lnTo>
              <a:lnTo>
                <a:pt x="2" y="17"/>
              </a:lnTo>
              <a:lnTo>
                <a:pt x="1" y="16"/>
              </a:lnTo>
              <a:lnTo>
                <a:pt x="0" y="15"/>
              </a:lnTo>
              <a:lnTo>
                <a:pt x="1" y="1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xdr:col>
      <xdr:colOff>619760</xdr:colOff>
      <xdr:row>16</xdr:row>
      <xdr:rowOff>19050</xdr:rowOff>
    </xdr:from>
    <xdr:to>
      <xdr:col>2</xdr:col>
      <xdr:colOff>203200</xdr:colOff>
      <xdr:row>19</xdr:row>
      <xdr:rowOff>38100</xdr:rowOff>
    </xdr:to>
    <xdr:sp>
      <xdr:nvSpPr>
        <xdr:cNvPr id="2185554" name="Freeform 320"/>
        <xdr:cNvSpPr/>
      </xdr:nvSpPr>
      <xdr:spPr>
        <a:xfrm>
          <a:off x="1503680" y="2571115"/>
          <a:ext cx="233680" cy="476250"/>
        </a:xfrm>
        <a:custGeom>
          <a:avLst/>
          <a:gdLst>
            <a:gd name="txL" fmla="*/ 0 w 23"/>
            <a:gd name="txT" fmla="*/ 0 h 54"/>
            <a:gd name="txR" fmla="*/ 23 w 23"/>
            <a:gd name="txB" fmla="*/ 54 h 5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23" h="54">
              <a:moveTo>
                <a:pt x="11" y="1"/>
              </a:moveTo>
              <a:lnTo>
                <a:pt x="11" y="1"/>
              </a:lnTo>
              <a:lnTo>
                <a:pt x="12" y="2"/>
              </a:lnTo>
              <a:lnTo>
                <a:pt x="13" y="2"/>
              </a:lnTo>
              <a:lnTo>
                <a:pt x="14" y="3"/>
              </a:lnTo>
              <a:lnTo>
                <a:pt x="15" y="4"/>
              </a:lnTo>
              <a:lnTo>
                <a:pt x="15" y="5"/>
              </a:lnTo>
              <a:lnTo>
                <a:pt x="16" y="7"/>
              </a:lnTo>
              <a:lnTo>
                <a:pt x="17" y="8"/>
              </a:lnTo>
              <a:lnTo>
                <a:pt x="18" y="9"/>
              </a:lnTo>
              <a:lnTo>
                <a:pt x="19" y="10"/>
              </a:lnTo>
              <a:lnTo>
                <a:pt x="21" y="11"/>
              </a:lnTo>
              <a:lnTo>
                <a:pt x="22" y="11"/>
              </a:lnTo>
              <a:lnTo>
                <a:pt x="22" y="12"/>
              </a:lnTo>
              <a:lnTo>
                <a:pt x="23" y="13"/>
              </a:lnTo>
              <a:lnTo>
                <a:pt x="22" y="14"/>
              </a:lnTo>
              <a:lnTo>
                <a:pt x="20" y="14"/>
              </a:lnTo>
              <a:lnTo>
                <a:pt x="19" y="15"/>
              </a:lnTo>
              <a:lnTo>
                <a:pt x="19" y="16"/>
              </a:lnTo>
              <a:lnTo>
                <a:pt x="19" y="17"/>
              </a:lnTo>
              <a:lnTo>
                <a:pt x="20" y="17"/>
              </a:lnTo>
              <a:lnTo>
                <a:pt x="20" y="19"/>
              </a:lnTo>
              <a:lnTo>
                <a:pt x="20" y="21"/>
              </a:lnTo>
              <a:lnTo>
                <a:pt x="20" y="22"/>
              </a:lnTo>
              <a:lnTo>
                <a:pt x="20" y="23"/>
              </a:lnTo>
              <a:lnTo>
                <a:pt x="20" y="24"/>
              </a:lnTo>
              <a:lnTo>
                <a:pt x="20" y="25"/>
              </a:lnTo>
              <a:lnTo>
                <a:pt x="20" y="27"/>
              </a:lnTo>
              <a:lnTo>
                <a:pt x="20" y="28"/>
              </a:lnTo>
              <a:lnTo>
                <a:pt x="20" y="30"/>
              </a:lnTo>
              <a:lnTo>
                <a:pt x="20" y="32"/>
              </a:lnTo>
              <a:lnTo>
                <a:pt x="20" y="34"/>
              </a:lnTo>
              <a:lnTo>
                <a:pt x="21" y="35"/>
              </a:lnTo>
              <a:lnTo>
                <a:pt x="21" y="36"/>
              </a:lnTo>
              <a:lnTo>
                <a:pt x="21" y="37"/>
              </a:lnTo>
              <a:lnTo>
                <a:pt x="20" y="38"/>
              </a:lnTo>
              <a:lnTo>
                <a:pt x="20" y="39"/>
              </a:lnTo>
              <a:lnTo>
                <a:pt x="20" y="40"/>
              </a:lnTo>
              <a:lnTo>
                <a:pt x="19" y="40"/>
              </a:lnTo>
              <a:lnTo>
                <a:pt x="18" y="40"/>
              </a:lnTo>
              <a:lnTo>
                <a:pt x="18" y="41"/>
              </a:lnTo>
              <a:lnTo>
                <a:pt x="17" y="41"/>
              </a:lnTo>
              <a:lnTo>
                <a:pt x="16" y="41"/>
              </a:lnTo>
              <a:lnTo>
                <a:pt x="15" y="42"/>
              </a:lnTo>
              <a:lnTo>
                <a:pt x="15" y="43"/>
              </a:lnTo>
              <a:lnTo>
                <a:pt x="16" y="44"/>
              </a:lnTo>
              <a:lnTo>
                <a:pt x="16" y="45"/>
              </a:lnTo>
              <a:lnTo>
                <a:pt x="15" y="46"/>
              </a:lnTo>
              <a:lnTo>
                <a:pt x="15" y="47"/>
              </a:lnTo>
              <a:lnTo>
                <a:pt x="15" y="48"/>
              </a:lnTo>
              <a:lnTo>
                <a:pt x="16" y="49"/>
              </a:lnTo>
              <a:lnTo>
                <a:pt x="16" y="50"/>
              </a:lnTo>
              <a:lnTo>
                <a:pt x="15" y="51"/>
              </a:lnTo>
              <a:lnTo>
                <a:pt x="14" y="51"/>
              </a:lnTo>
              <a:lnTo>
                <a:pt x="13" y="52"/>
              </a:lnTo>
              <a:lnTo>
                <a:pt x="12" y="52"/>
              </a:lnTo>
              <a:lnTo>
                <a:pt x="11" y="53"/>
              </a:lnTo>
              <a:lnTo>
                <a:pt x="10" y="53"/>
              </a:lnTo>
              <a:lnTo>
                <a:pt x="8" y="54"/>
              </a:lnTo>
              <a:lnTo>
                <a:pt x="7" y="54"/>
              </a:lnTo>
              <a:lnTo>
                <a:pt x="5" y="53"/>
              </a:lnTo>
              <a:lnTo>
                <a:pt x="5" y="52"/>
              </a:lnTo>
              <a:lnTo>
                <a:pt x="6" y="52"/>
              </a:lnTo>
              <a:lnTo>
                <a:pt x="6" y="51"/>
              </a:lnTo>
              <a:lnTo>
                <a:pt x="5" y="50"/>
              </a:lnTo>
              <a:lnTo>
                <a:pt x="6" y="48"/>
              </a:lnTo>
              <a:lnTo>
                <a:pt x="6" y="47"/>
              </a:lnTo>
              <a:lnTo>
                <a:pt x="6" y="46"/>
              </a:lnTo>
              <a:lnTo>
                <a:pt x="6" y="45"/>
              </a:lnTo>
              <a:lnTo>
                <a:pt x="6" y="43"/>
              </a:lnTo>
              <a:lnTo>
                <a:pt x="5" y="42"/>
              </a:lnTo>
              <a:lnTo>
                <a:pt x="5" y="41"/>
              </a:lnTo>
              <a:lnTo>
                <a:pt x="6" y="40"/>
              </a:lnTo>
              <a:lnTo>
                <a:pt x="6" y="39"/>
              </a:lnTo>
              <a:lnTo>
                <a:pt x="7" y="38"/>
              </a:lnTo>
              <a:lnTo>
                <a:pt x="7" y="37"/>
              </a:lnTo>
              <a:lnTo>
                <a:pt x="7" y="36"/>
              </a:lnTo>
              <a:lnTo>
                <a:pt x="6" y="35"/>
              </a:lnTo>
              <a:lnTo>
                <a:pt x="6" y="33"/>
              </a:lnTo>
              <a:lnTo>
                <a:pt x="6" y="32"/>
              </a:lnTo>
              <a:lnTo>
                <a:pt x="6" y="31"/>
              </a:lnTo>
              <a:lnTo>
                <a:pt x="5" y="30"/>
              </a:lnTo>
              <a:lnTo>
                <a:pt x="5" y="29"/>
              </a:lnTo>
              <a:lnTo>
                <a:pt x="5" y="28"/>
              </a:lnTo>
              <a:lnTo>
                <a:pt x="5" y="27"/>
              </a:lnTo>
              <a:lnTo>
                <a:pt x="4" y="26"/>
              </a:lnTo>
              <a:lnTo>
                <a:pt x="3" y="26"/>
              </a:lnTo>
              <a:lnTo>
                <a:pt x="2" y="25"/>
              </a:lnTo>
              <a:lnTo>
                <a:pt x="2" y="24"/>
              </a:lnTo>
              <a:lnTo>
                <a:pt x="1" y="23"/>
              </a:lnTo>
              <a:lnTo>
                <a:pt x="0" y="22"/>
              </a:lnTo>
              <a:lnTo>
                <a:pt x="0" y="21"/>
              </a:lnTo>
              <a:lnTo>
                <a:pt x="1" y="20"/>
              </a:lnTo>
              <a:lnTo>
                <a:pt x="2" y="18"/>
              </a:lnTo>
              <a:lnTo>
                <a:pt x="2" y="17"/>
              </a:lnTo>
              <a:lnTo>
                <a:pt x="3" y="16"/>
              </a:lnTo>
              <a:lnTo>
                <a:pt x="4" y="16"/>
              </a:lnTo>
              <a:lnTo>
                <a:pt x="4" y="15"/>
              </a:lnTo>
              <a:lnTo>
                <a:pt x="4" y="13"/>
              </a:lnTo>
              <a:lnTo>
                <a:pt x="4" y="12"/>
              </a:lnTo>
              <a:lnTo>
                <a:pt x="4" y="11"/>
              </a:lnTo>
              <a:lnTo>
                <a:pt x="5" y="10"/>
              </a:lnTo>
              <a:lnTo>
                <a:pt x="4" y="9"/>
              </a:lnTo>
              <a:lnTo>
                <a:pt x="4" y="8"/>
              </a:lnTo>
              <a:lnTo>
                <a:pt x="5" y="8"/>
              </a:lnTo>
              <a:lnTo>
                <a:pt x="6" y="8"/>
              </a:lnTo>
              <a:lnTo>
                <a:pt x="6" y="7"/>
              </a:lnTo>
              <a:lnTo>
                <a:pt x="7" y="6"/>
              </a:lnTo>
              <a:lnTo>
                <a:pt x="8" y="5"/>
              </a:lnTo>
              <a:lnTo>
                <a:pt x="8" y="4"/>
              </a:lnTo>
              <a:lnTo>
                <a:pt x="8" y="3"/>
              </a:lnTo>
              <a:lnTo>
                <a:pt x="9" y="2"/>
              </a:lnTo>
              <a:lnTo>
                <a:pt x="10" y="0"/>
              </a:lnTo>
              <a:lnTo>
                <a:pt x="11"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40640</xdr:colOff>
      <xdr:row>20</xdr:row>
      <xdr:rowOff>19050</xdr:rowOff>
    </xdr:from>
    <xdr:to>
      <xdr:col>2</xdr:col>
      <xdr:colOff>538480</xdr:colOff>
      <xdr:row>21</xdr:row>
      <xdr:rowOff>123825</xdr:rowOff>
    </xdr:to>
    <xdr:sp>
      <xdr:nvSpPr>
        <xdr:cNvPr id="2185555" name="Freeform 321"/>
        <xdr:cNvSpPr/>
      </xdr:nvSpPr>
      <xdr:spPr>
        <a:xfrm>
          <a:off x="1574800" y="3180715"/>
          <a:ext cx="497840" cy="257175"/>
        </a:xfrm>
        <a:custGeom>
          <a:avLst/>
          <a:gdLst>
            <a:gd name="txL" fmla="*/ 0 w 49"/>
            <a:gd name="txT" fmla="*/ 0 h 26"/>
            <a:gd name="txR" fmla="*/ 49 w 49"/>
            <a:gd name="txB" fmla="*/ 26 h 26"/>
          </a:gdLst>
          <a:ahLst/>
          <a:cxnLst>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9" h="26">
              <a:moveTo>
                <a:pt x="0" y="25"/>
              </a:moveTo>
              <a:lnTo>
                <a:pt x="1" y="25"/>
              </a:lnTo>
              <a:lnTo>
                <a:pt x="1" y="24"/>
              </a:lnTo>
              <a:lnTo>
                <a:pt x="1" y="23"/>
              </a:lnTo>
              <a:lnTo>
                <a:pt x="1" y="21"/>
              </a:lnTo>
              <a:lnTo>
                <a:pt x="1" y="20"/>
              </a:lnTo>
              <a:lnTo>
                <a:pt x="1" y="19"/>
              </a:lnTo>
              <a:lnTo>
                <a:pt x="0" y="19"/>
              </a:lnTo>
              <a:lnTo>
                <a:pt x="1" y="18"/>
              </a:lnTo>
              <a:lnTo>
                <a:pt x="1" y="17"/>
              </a:lnTo>
              <a:lnTo>
                <a:pt x="2" y="16"/>
              </a:lnTo>
              <a:lnTo>
                <a:pt x="3" y="15"/>
              </a:lnTo>
              <a:lnTo>
                <a:pt x="4" y="15"/>
              </a:lnTo>
              <a:lnTo>
                <a:pt x="4" y="14"/>
              </a:lnTo>
              <a:lnTo>
                <a:pt x="4" y="13"/>
              </a:lnTo>
              <a:lnTo>
                <a:pt x="5" y="12"/>
              </a:lnTo>
              <a:lnTo>
                <a:pt x="5" y="11"/>
              </a:lnTo>
              <a:lnTo>
                <a:pt x="5" y="10"/>
              </a:lnTo>
              <a:lnTo>
                <a:pt x="5" y="9"/>
              </a:lnTo>
              <a:lnTo>
                <a:pt x="5" y="8"/>
              </a:lnTo>
              <a:lnTo>
                <a:pt x="6" y="7"/>
              </a:lnTo>
              <a:lnTo>
                <a:pt x="6" y="6"/>
              </a:lnTo>
              <a:lnTo>
                <a:pt x="7" y="5"/>
              </a:lnTo>
              <a:lnTo>
                <a:pt x="6" y="4"/>
              </a:lnTo>
              <a:lnTo>
                <a:pt x="7" y="3"/>
              </a:lnTo>
              <a:lnTo>
                <a:pt x="6" y="2"/>
              </a:lnTo>
              <a:lnTo>
                <a:pt x="5" y="1"/>
              </a:lnTo>
              <a:lnTo>
                <a:pt x="4" y="0"/>
              </a:lnTo>
              <a:lnTo>
                <a:pt x="6" y="0"/>
              </a:lnTo>
              <a:lnTo>
                <a:pt x="8" y="0"/>
              </a:lnTo>
              <a:lnTo>
                <a:pt x="9" y="0"/>
              </a:lnTo>
              <a:lnTo>
                <a:pt x="10" y="0"/>
              </a:lnTo>
              <a:lnTo>
                <a:pt x="12" y="0"/>
              </a:lnTo>
              <a:lnTo>
                <a:pt x="13" y="0"/>
              </a:lnTo>
              <a:lnTo>
                <a:pt x="14" y="0"/>
              </a:lnTo>
              <a:lnTo>
                <a:pt x="16" y="0"/>
              </a:lnTo>
              <a:lnTo>
                <a:pt x="17" y="0"/>
              </a:lnTo>
              <a:lnTo>
                <a:pt x="18" y="0"/>
              </a:lnTo>
              <a:lnTo>
                <a:pt x="19" y="0"/>
              </a:lnTo>
              <a:lnTo>
                <a:pt x="20" y="0"/>
              </a:lnTo>
              <a:lnTo>
                <a:pt x="22" y="0"/>
              </a:lnTo>
              <a:lnTo>
                <a:pt x="23" y="1"/>
              </a:lnTo>
              <a:lnTo>
                <a:pt x="24" y="1"/>
              </a:lnTo>
              <a:lnTo>
                <a:pt x="26" y="1"/>
              </a:lnTo>
              <a:lnTo>
                <a:pt x="27" y="1"/>
              </a:lnTo>
              <a:lnTo>
                <a:pt x="29" y="1"/>
              </a:lnTo>
              <a:lnTo>
                <a:pt x="30" y="2"/>
              </a:lnTo>
              <a:lnTo>
                <a:pt x="31" y="2"/>
              </a:lnTo>
              <a:lnTo>
                <a:pt x="33" y="2"/>
              </a:lnTo>
              <a:lnTo>
                <a:pt x="34" y="2"/>
              </a:lnTo>
              <a:lnTo>
                <a:pt x="35" y="2"/>
              </a:lnTo>
              <a:lnTo>
                <a:pt x="36" y="3"/>
              </a:lnTo>
              <a:lnTo>
                <a:pt x="37" y="3"/>
              </a:lnTo>
              <a:lnTo>
                <a:pt x="38" y="3"/>
              </a:lnTo>
              <a:lnTo>
                <a:pt x="39" y="3"/>
              </a:lnTo>
              <a:lnTo>
                <a:pt x="40" y="4"/>
              </a:lnTo>
              <a:lnTo>
                <a:pt x="41" y="4"/>
              </a:lnTo>
              <a:lnTo>
                <a:pt x="43" y="4"/>
              </a:lnTo>
              <a:lnTo>
                <a:pt x="44" y="5"/>
              </a:lnTo>
              <a:lnTo>
                <a:pt x="45" y="5"/>
              </a:lnTo>
              <a:lnTo>
                <a:pt x="46" y="5"/>
              </a:lnTo>
              <a:lnTo>
                <a:pt x="48" y="6"/>
              </a:lnTo>
              <a:lnTo>
                <a:pt x="49" y="6"/>
              </a:lnTo>
              <a:lnTo>
                <a:pt x="47" y="6"/>
              </a:lnTo>
              <a:lnTo>
                <a:pt x="46" y="6"/>
              </a:lnTo>
              <a:lnTo>
                <a:pt x="45" y="6"/>
              </a:lnTo>
              <a:lnTo>
                <a:pt x="44" y="7"/>
              </a:lnTo>
              <a:lnTo>
                <a:pt x="43" y="8"/>
              </a:lnTo>
              <a:lnTo>
                <a:pt x="42" y="10"/>
              </a:lnTo>
              <a:lnTo>
                <a:pt x="41" y="12"/>
              </a:lnTo>
              <a:lnTo>
                <a:pt x="40" y="13"/>
              </a:lnTo>
              <a:lnTo>
                <a:pt x="40" y="14"/>
              </a:lnTo>
              <a:lnTo>
                <a:pt x="39" y="17"/>
              </a:lnTo>
              <a:lnTo>
                <a:pt x="39" y="18"/>
              </a:lnTo>
              <a:lnTo>
                <a:pt x="38" y="20"/>
              </a:lnTo>
              <a:lnTo>
                <a:pt x="37" y="19"/>
              </a:lnTo>
              <a:lnTo>
                <a:pt x="36" y="19"/>
              </a:lnTo>
              <a:lnTo>
                <a:pt x="35" y="19"/>
              </a:lnTo>
              <a:lnTo>
                <a:pt x="34" y="19"/>
              </a:lnTo>
              <a:lnTo>
                <a:pt x="33" y="19"/>
              </a:lnTo>
              <a:lnTo>
                <a:pt x="31" y="19"/>
              </a:lnTo>
              <a:lnTo>
                <a:pt x="30" y="18"/>
              </a:lnTo>
              <a:lnTo>
                <a:pt x="29" y="18"/>
              </a:lnTo>
              <a:lnTo>
                <a:pt x="28" y="18"/>
              </a:lnTo>
              <a:lnTo>
                <a:pt x="27" y="17"/>
              </a:lnTo>
              <a:lnTo>
                <a:pt x="27" y="16"/>
              </a:lnTo>
              <a:lnTo>
                <a:pt x="26" y="15"/>
              </a:lnTo>
              <a:lnTo>
                <a:pt x="26" y="14"/>
              </a:lnTo>
              <a:lnTo>
                <a:pt x="25" y="13"/>
              </a:lnTo>
              <a:lnTo>
                <a:pt x="24" y="12"/>
              </a:lnTo>
              <a:lnTo>
                <a:pt x="24" y="13"/>
              </a:lnTo>
              <a:lnTo>
                <a:pt x="23" y="14"/>
              </a:lnTo>
              <a:lnTo>
                <a:pt x="23" y="16"/>
              </a:lnTo>
              <a:lnTo>
                <a:pt x="23" y="17"/>
              </a:lnTo>
              <a:lnTo>
                <a:pt x="23" y="18"/>
              </a:lnTo>
              <a:lnTo>
                <a:pt x="23" y="19"/>
              </a:lnTo>
              <a:lnTo>
                <a:pt x="22" y="20"/>
              </a:lnTo>
              <a:lnTo>
                <a:pt x="22" y="21"/>
              </a:lnTo>
              <a:lnTo>
                <a:pt x="22" y="22"/>
              </a:lnTo>
              <a:lnTo>
                <a:pt x="22" y="23"/>
              </a:lnTo>
              <a:lnTo>
                <a:pt x="21" y="24"/>
              </a:lnTo>
              <a:lnTo>
                <a:pt x="19" y="24"/>
              </a:lnTo>
              <a:lnTo>
                <a:pt x="18" y="24"/>
              </a:lnTo>
              <a:lnTo>
                <a:pt x="16" y="25"/>
              </a:lnTo>
              <a:lnTo>
                <a:pt x="15" y="25"/>
              </a:lnTo>
              <a:lnTo>
                <a:pt x="14" y="25"/>
              </a:lnTo>
              <a:lnTo>
                <a:pt x="13" y="25"/>
              </a:lnTo>
              <a:lnTo>
                <a:pt x="12" y="26"/>
              </a:lnTo>
              <a:lnTo>
                <a:pt x="11" y="26"/>
              </a:lnTo>
              <a:lnTo>
                <a:pt x="9" y="26"/>
              </a:lnTo>
              <a:lnTo>
                <a:pt x="8" y="26"/>
              </a:lnTo>
              <a:lnTo>
                <a:pt x="6" y="26"/>
              </a:lnTo>
              <a:lnTo>
                <a:pt x="4" y="26"/>
              </a:lnTo>
              <a:lnTo>
                <a:pt x="3" y="26"/>
              </a:lnTo>
              <a:lnTo>
                <a:pt x="2" y="26"/>
              </a:lnTo>
              <a:lnTo>
                <a:pt x="0" y="26"/>
              </a:lnTo>
              <a:lnTo>
                <a:pt x="0"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386080</xdr:colOff>
      <xdr:row>11</xdr:row>
      <xdr:rowOff>95250</xdr:rowOff>
    </xdr:from>
    <xdr:to>
      <xdr:col>3</xdr:col>
      <xdr:colOff>121920</xdr:colOff>
      <xdr:row>14</xdr:row>
      <xdr:rowOff>133350</xdr:rowOff>
    </xdr:to>
    <xdr:sp>
      <xdr:nvSpPr>
        <xdr:cNvPr id="2185556" name="Freeform 322"/>
        <xdr:cNvSpPr/>
      </xdr:nvSpPr>
      <xdr:spPr>
        <a:xfrm>
          <a:off x="1920240" y="1885315"/>
          <a:ext cx="386080" cy="495300"/>
        </a:xfrm>
        <a:custGeom>
          <a:avLst/>
          <a:gdLst>
            <a:gd name="txL" fmla="*/ 0 w 38"/>
            <a:gd name="txT" fmla="*/ 0 h 55"/>
            <a:gd name="txR" fmla="*/ 38 w 38"/>
            <a:gd name="txB" fmla="*/ 55 h 5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55">
              <a:moveTo>
                <a:pt x="29" y="4"/>
              </a:moveTo>
              <a:lnTo>
                <a:pt x="29" y="5"/>
              </a:lnTo>
              <a:lnTo>
                <a:pt x="28" y="6"/>
              </a:lnTo>
              <a:lnTo>
                <a:pt x="27" y="7"/>
              </a:lnTo>
              <a:lnTo>
                <a:pt x="27" y="9"/>
              </a:lnTo>
              <a:lnTo>
                <a:pt x="27" y="10"/>
              </a:lnTo>
              <a:lnTo>
                <a:pt x="27" y="13"/>
              </a:lnTo>
              <a:lnTo>
                <a:pt x="26" y="14"/>
              </a:lnTo>
              <a:lnTo>
                <a:pt x="25" y="14"/>
              </a:lnTo>
              <a:lnTo>
                <a:pt x="23" y="14"/>
              </a:lnTo>
              <a:lnTo>
                <a:pt x="22" y="14"/>
              </a:lnTo>
              <a:lnTo>
                <a:pt x="21" y="13"/>
              </a:lnTo>
              <a:lnTo>
                <a:pt x="20" y="14"/>
              </a:lnTo>
              <a:lnTo>
                <a:pt x="19" y="15"/>
              </a:lnTo>
              <a:lnTo>
                <a:pt x="20" y="16"/>
              </a:lnTo>
              <a:lnTo>
                <a:pt x="20" y="17"/>
              </a:lnTo>
              <a:lnTo>
                <a:pt x="21" y="18"/>
              </a:lnTo>
              <a:lnTo>
                <a:pt x="21" y="19"/>
              </a:lnTo>
              <a:lnTo>
                <a:pt x="22" y="20"/>
              </a:lnTo>
              <a:lnTo>
                <a:pt x="23" y="21"/>
              </a:lnTo>
              <a:lnTo>
                <a:pt x="23" y="22"/>
              </a:lnTo>
              <a:lnTo>
                <a:pt x="24" y="23"/>
              </a:lnTo>
              <a:lnTo>
                <a:pt x="23" y="24"/>
              </a:lnTo>
              <a:lnTo>
                <a:pt x="23" y="25"/>
              </a:lnTo>
              <a:lnTo>
                <a:pt x="24" y="26"/>
              </a:lnTo>
              <a:lnTo>
                <a:pt x="24" y="27"/>
              </a:lnTo>
              <a:lnTo>
                <a:pt x="24" y="28"/>
              </a:lnTo>
              <a:lnTo>
                <a:pt x="24" y="29"/>
              </a:lnTo>
              <a:lnTo>
                <a:pt x="25" y="30"/>
              </a:lnTo>
              <a:lnTo>
                <a:pt x="26" y="31"/>
              </a:lnTo>
              <a:lnTo>
                <a:pt x="27" y="31"/>
              </a:lnTo>
              <a:lnTo>
                <a:pt x="28" y="32"/>
              </a:lnTo>
              <a:lnTo>
                <a:pt x="29" y="32"/>
              </a:lnTo>
              <a:lnTo>
                <a:pt x="30" y="32"/>
              </a:lnTo>
              <a:lnTo>
                <a:pt x="30" y="33"/>
              </a:lnTo>
              <a:lnTo>
                <a:pt x="30" y="34"/>
              </a:lnTo>
              <a:lnTo>
                <a:pt x="31" y="35"/>
              </a:lnTo>
              <a:lnTo>
                <a:pt x="32" y="36"/>
              </a:lnTo>
              <a:lnTo>
                <a:pt x="33" y="35"/>
              </a:lnTo>
              <a:lnTo>
                <a:pt x="34" y="35"/>
              </a:lnTo>
              <a:lnTo>
                <a:pt x="35" y="35"/>
              </a:lnTo>
              <a:lnTo>
                <a:pt x="37" y="35"/>
              </a:lnTo>
              <a:lnTo>
                <a:pt x="36" y="37"/>
              </a:lnTo>
              <a:lnTo>
                <a:pt x="37" y="38"/>
              </a:lnTo>
              <a:lnTo>
                <a:pt x="38" y="39"/>
              </a:lnTo>
              <a:lnTo>
                <a:pt x="38" y="41"/>
              </a:lnTo>
              <a:lnTo>
                <a:pt x="37" y="41"/>
              </a:lnTo>
              <a:lnTo>
                <a:pt x="35" y="41"/>
              </a:lnTo>
              <a:lnTo>
                <a:pt x="34" y="42"/>
              </a:lnTo>
              <a:lnTo>
                <a:pt x="33" y="42"/>
              </a:lnTo>
              <a:lnTo>
                <a:pt x="32" y="43"/>
              </a:lnTo>
              <a:lnTo>
                <a:pt x="31" y="44"/>
              </a:lnTo>
              <a:lnTo>
                <a:pt x="30" y="44"/>
              </a:lnTo>
              <a:lnTo>
                <a:pt x="29" y="45"/>
              </a:lnTo>
              <a:lnTo>
                <a:pt x="28" y="46"/>
              </a:lnTo>
              <a:lnTo>
                <a:pt x="27" y="47"/>
              </a:lnTo>
              <a:lnTo>
                <a:pt x="26" y="48"/>
              </a:lnTo>
              <a:lnTo>
                <a:pt x="25" y="48"/>
              </a:lnTo>
              <a:lnTo>
                <a:pt x="23" y="49"/>
              </a:lnTo>
              <a:lnTo>
                <a:pt x="22" y="50"/>
              </a:lnTo>
              <a:lnTo>
                <a:pt x="21" y="51"/>
              </a:lnTo>
              <a:lnTo>
                <a:pt x="20" y="51"/>
              </a:lnTo>
              <a:lnTo>
                <a:pt x="19" y="52"/>
              </a:lnTo>
              <a:lnTo>
                <a:pt x="18" y="53"/>
              </a:lnTo>
              <a:lnTo>
                <a:pt x="17" y="53"/>
              </a:lnTo>
              <a:lnTo>
                <a:pt x="16" y="54"/>
              </a:lnTo>
              <a:lnTo>
                <a:pt x="15" y="55"/>
              </a:lnTo>
              <a:lnTo>
                <a:pt x="15" y="54"/>
              </a:lnTo>
              <a:lnTo>
                <a:pt x="14" y="53"/>
              </a:lnTo>
              <a:lnTo>
                <a:pt x="13" y="52"/>
              </a:lnTo>
              <a:lnTo>
                <a:pt x="13" y="51"/>
              </a:lnTo>
              <a:lnTo>
                <a:pt x="13" y="50"/>
              </a:lnTo>
              <a:lnTo>
                <a:pt x="12" y="49"/>
              </a:lnTo>
              <a:lnTo>
                <a:pt x="12" y="48"/>
              </a:lnTo>
              <a:lnTo>
                <a:pt x="11" y="47"/>
              </a:lnTo>
              <a:lnTo>
                <a:pt x="10" y="46"/>
              </a:lnTo>
              <a:lnTo>
                <a:pt x="9" y="45"/>
              </a:lnTo>
              <a:lnTo>
                <a:pt x="9" y="44"/>
              </a:lnTo>
              <a:lnTo>
                <a:pt x="9" y="43"/>
              </a:lnTo>
              <a:lnTo>
                <a:pt x="9" y="42"/>
              </a:lnTo>
              <a:lnTo>
                <a:pt x="7" y="40"/>
              </a:lnTo>
              <a:lnTo>
                <a:pt x="8" y="41"/>
              </a:lnTo>
              <a:lnTo>
                <a:pt x="9" y="41"/>
              </a:lnTo>
              <a:lnTo>
                <a:pt x="11" y="42"/>
              </a:lnTo>
              <a:lnTo>
                <a:pt x="12" y="42"/>
              </a:lnTo>
              <a:lnTo>
                <a:pt x="13" y="42"/>
              </a:lnTo>
              <a:lnTo>
                <a:pt x="14" y="41"/>
              </a:lnTo>
              <a:lnTo>
                <a:pt x="14" y="40"/>
              </a:lnTo>
              <a:lnTo>
                <a:pt x="14" y="38"/>
              </a:lnTo>
              <a:lnTo>
                <a:pt x="13" y="37"/>
              </a:lnTo>
              <a:lnTo>
                <a:pt x="13" y="36"/>
              </a:lnTo>
              <a:lnTo>
                <a:pt x="13" y="35"/>
              </a:lnTo>
              <a:lnTo>
                <a:pt x="12" y="34"/>
              </a:lnTo>
              <a:lnTo>
                <a:pt x="11" y="33"/>
              </a:lnTo>
              <a:lnTo>
                <a:pt x="11" y="31"/>
              </a:lnTo>
              <a:lnTo>
                <a:pt x="9" y="32"/>
              </a:lnTo>
              <a:lnTo>
                <a:pt x="8" y="33"/>
              </a:lnTo>
              <a:lnTo>
                <a:pt x="7" y="33"/>
              </a:lnTo>
              <a:lnTo>
                <a:pt x="7" y="31"/>
              </a:lnTo>
              <a:lnTo>
                <a:pt x="7" y="30"/>
              </a:lnTo>
              <a:lnTo>
                <a:pt x="7" y="29"/>
              </a:lnTo>
              <a:lnTo>
                <a:pt x="7" y="28"/>
              </a:lnTo>
              <a:lnTo>
                <a:pt x="6" y="27"/>
              </a:lnTo>
              <a:lnTo>
                <a:pt x="6" y="25"/>
              </a:lnTo>
              <a:lnTo>
                <a:pt x="6" y="24"/>
              </a:lnTo>
              <a:lnTo>
                <a:pt x="6" y="23"/>
              </a:lnTo>
              <a:lnTo>
                <a:pt x="6" y="22"/>
              </a:lnTo>
              <a:lnTo>
                <a:pt x="6" y="20"/>
              </a:lnTo>
              <a:lnTo>
                <a:pt x="5" y="19"/>
              </a:lnTo>
              <a:lnTo>
                <a:pt x="5" y="17"/>
              </a:lnTo>
              <a:lnTo>
                <a:pt x="5" y="16"/>
              </a:lnTo>
              <a:lnTo>
                <a:pt x="4" y="14"/>
              </a:lnTo>
              <a:lnTo>
                <a:pt x="4" y="12"/>
              </a:lnTo>
              <a:lnTo>
                <a:pt x="3" y="11"/>
              </a:lnTo>
              <a:lnTo>
                <a:pt x="2" y="11"/>
              </a:lnTo>
              <a:lnTo>
                <a:pt x="1" y="10"/>
              </a:lnTo>
              <a:lnTo>
                <a:pt x="1" y="9"/>
              </a:lnTo>
              <a:lnTo>
                <a:pt x="1" y="8"/>
              </a:lnTo>
              <a:lnTo>
                <a:pt x="0" y="6"/>
              </a:lnTo>
              <a:lnTo>
                <a:pt x="1" y="5"/>
              </a:lnTo>
              <a:lnTo>
                <a:pt x="1" y="3"/>
              </a:lnTo>
              <a:lnTo>
                <a:pt x="2" y="3"/>
              </a:lnTo>
              <a:lnTo>
                <a:pt x="4" y="2"/>
              </a:lnTo>
              <a:lnTo>
                <a:pt x="6" y="1"/>
              </a:lnTo>
              <a:lnTo>
                <a:pt x="7" y="1"/>
              </a:lnTo>
              <a:lnTo>
                <a:pt x="8" y="1"/>
              </a:lnTo>
              <a:lnTo>
                <a:pt x="10" y="1"/>
              </a:lnTo>
              <a:lnTo>
                <a:pt x="11" y="0"/>
              </a:lnTo>
              <a:lnTo>
                <a:pt x="12" y="1"/>
              </a:lnTo>
              <a:lnTo>
                <a:pt x="13" y="3"/>
              </a:lnTo>
              <a:lnTo>
                <a:pt x="14" y="3"/>
              </a:lnTo>
              <a:lnTo>
                <a:pt x="14" y="5"/>
              </a:lnTo>
              <a:lnTo>
                <a:pt x="16" y="4"/>
              </a:lnTo>
              <a:lnTo>
                <a:pt x="17" y="4"/>
              </a:lnTo>
              <a:lnTo>
                <a:pt x="18" y="3"/>
              </a:lnTo>
              <a:lnTo>
                <a:pt x="19" y="3"/>
              </a:lnTo>
              <a:lnTo>
                <a:pt x="20" y="3"/>
              </a:lnTo>
              <a:lnTo>
                <a:pt x="21" y="4"/>
              </a:lnTo>
              <a:lnTo>
                <a:pt x="22" y="4"/>
              </a:lnTo>
              <a:lnTo>
                <a:pt x="25" y="4"/>
              </a:lnTo>
              <a:lnTo>
                <a:pt x="28" y="3"/>
              </a:lnTo>
              <a:lnTo>
                <a:pt x="29" y="3"/>
              </a:lnTo>
              <a:lnTo>
                <a:pt x="29"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314960</xdr:colOff>
      <xdr:row>17</xdr:row>
      <xdr:rowOff>133350</xdr:rowOff>
    </xdr:from>
    <xdr:to>
      <xdr:col>3</xdr:col>
      <xdr:colOff>579120</xdr:colOff>
      <xdr:row>19</xdr:row>
      <xdr:rowOff>104775</xdr:rowOff>
    </xdr:to>
    <xdr:sp>
      <xdr:nvSpPr>
        <xdr:cNvPr id="2185557" name="Freeform 323"/>
        <xdr:cNvSpPr/>
      </xdr:nvSpPr>
      <xdr:spPr>
        <a:xfrm>
          <a:off x="2499360" y="2837815"/>
          <a:ext cx="264160" cy="276225"/>
        </a:xfrm>
        <a:custGeom>
          <a:avLst/>
          <a:gdLst>
            <a:gd name="txL" fmla="*/ 0 w 26"/>
            <a:gd name="txT" fmla="*/ 0 h 32"/>
            <a:gd name="txR" fmla="*/ 26 w 26"/>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32">
              <a:moveTo>
                <a:pt x="1" y="26"/>
              </a:moveTo>
              <a:lnTo>
                <a:pt x="1" y="25"/>
              </a:lnTo>
              <a:lnTo>
                <a:pt x="2" y="24"/>
              </a:lnTo>
              <a:lnTo>
                <a:pt x="2" y="23"/>
              </a:lnTo>
              <a:lnTo>
                <a:pt x="3" y="22"/>
              </a:lnTo>
              <a:lnTo>
                <a:pt x="4" y="21"/>
              </a:lnTo>
              <a:lnTo>
                <a:pt x="4" y="20"/>
              </a:lnTo>
              <a:lnTo>
                <a:pt x="5" y="19"/>
              </a:lnTo>
              <a:lnTo>
                <a:pt x="6" y="17"/>
              </a:lnTo>
              <a:lnTo>
                <a:pt x="5" y="16"/>
              </a:lnTo>
              <a:lnTo>
                <a:pt x="4" y="15"/>
              </a:lnTo>
              <a:lnTo>
                <a:pt x="3" y="15"/>
              </a:lnTo>
              <a:lnTo>
                <a:pt x="3" y="14"/>
              </a:lnTo>
              <a:lnTo>
                <a:pt x="2" y="13"/>
              </a:lnTo>
              <a:lnTo>
                <a:pt x="2" y="12"/>
              </a:lnTo>
              <a:lnTo>
                <a:pt x="2" y="10"/>
              </a:lnTo>
              <a:lnTo>
                <a:pt x="2" y="9"/>
              </a:lnTo>
              <a:lnTo>
                <a:pt x="2" y="8"/>
              </a:lnTo>
              <a:lnTo>
                <a:pt x="2" y="7"/>
              </a:lnTo>
              <a:lnTo>
                <a:pt x="3" y="6"/>
              </a:lnTo>
              <a:lnTo>
                <a:pt x="3" y="4"/>
              </a:lnTo>
              <a:lnTo>
                <a:pt x="4" y="3"/>
              </a:lnTo>
              <a:lnTo>
                <a:pt x="4" y="1"/>
              </a:lnTo>
              <a:lnTo>
                <a:pt x="4" y="0"/>
              </a:lnTo>
              <a:lnTo>
                <a:pt x="5" y="0"/>
              </a:lnTo>
              <a:lnTo>
                <a:pt x="7" y="1"/>
              </a:lnTo>
              <a:lnTo>
                <a:pt x="8" y="1"/>
              </a:lnTo>
              <a:lnTo>
                <a:pt x="9" y="1"/>
              </a:lnTo>
              <a:lnTo>
                <a:pt x="10" y="1"/>
              </a:lnTo>
              <a:lnTo>
                <a:pt x="11" y="2"/>
              </a:lnTo>
              <a:lnTo>
                <a:pt x="12" y="2"/>
              </a:lnTo>
              <a:lnTo>
                <a:pt x="13" y="3"/>
              </a:lnTo>
              <a:lnTo>
                <a:pt x="14" y="4"/>
              </a:lnTo>
              <a:lnTo>
                <a:pt x="15" y="4"/>
              </a:lnTo>
              <a:lnTo>
                <a:pt x="16" y="3"/>
              </a:lnTo>
              <a:lnTo>
                <a:pt x="17" y="3"/>
              </a:lnTo>
              <a:lnTo>
                <a:pt x="18" y="4"/>
              </a:lnTo>
              <a:lnTo>
                <a:pt x="19" y="4"/>
              </a:lnTo>
              <a:lnTo>
                <a:pt x="21" y="4"/>
              </a:lnTo>
              <a:lnTo>
                <a:pt x="22" y="5"/>
              </a:lnTo>
              <a:lnTo>
                <a:pt x="24" y="5"/>
              </a:lnTo>
              <a:lnTo>
                <a:pt x="26" y="5"/>
              </a:lnTo>
              <a:lnTo>
                <a:pt x="26" y="7"/>
              </a:lnTo>
              <a:lnTo>
                <a:pt x="26" y="8"/>
              </a:lnTo>
              <a:lnTo>
                <a:pt x="26" y="9"/>
              </a:lnTo>
              <a:lnTo>
                <a:pt x="26" y="10"/>
              </a:lnTo>
              <a:lnTo>
                <a:pt x="26" y="11"/>
              </a:lnTo>
              <a:lnTo>
                <a:pt x="26" y="12"/>
              </a:lnTo>
              <a:lnTo>
                <a:pt x="25" y="15"/>
              </a:lnTo>
              <a:lnTo>
                <a:pt x="24" y="16"/>
              </a:lnTo>
              <a:lnTo>
                <a:pt x="23" y="17"/>
              </a:lnTo>
              <a:lnTo>
                <a:pt x="23" y="18"/>
              </a:lnTo>
              <a:lnTo>
                <a:pt x="23" y="19"/>
              </a:lnTo>
              <a:lnTo>
                <a:pt x="21" y="21"/>
              </a:lnTo>
              <a:lnTo>
                <a:pt x="21" y="22"/>
              </a:lnTo>
              <a:lnTo>
                <a:pt x="20" y="23"/>
              </a:lnTo>
              <a:lnTo>
                <a:pt x="19" y="24"/>
              </a:lnTo>
              <a:lnTo>
                <a:pt x="18" y="25"/>
              </a:lnTo>
              <a:lnTo>
                <a:pt x="17" y="26"/>
              </a:lnTo>
              <a:lnTo>
                <a:pt x="16" y="27"/>
              </a:lnTo>
              <a:lnTo>
                <a:pt x="15" y="27"/>
              </a:lnTo>
              <a:lnTo>
                <a:pt x="15" y="28"/>
              </a:lnTo>
              <a:lnTo>
                <a:pt x="14" y="29"/>
              </a:lnTo>
              <a:lnTo>
                <a:pt x="13" y="29"/>
              </a:lnTo>
              <a:lnTo>
                <a:pt x="12" y="30"/>
              </a:lnTo>
              <a:lnTo>
                <a:pt x="12" y="32"/>
              </a:lnTo>
              <a:lnTo>
                <a:pt x="10" y="31"/>
              </a:lnTo>
              <a:lnTo>
                <a:pt x="9" y="31"/>
              </a:lnTo>
              <a:lnTo>
                <a:pt x="8" y="30"/>
              </a:lnTo>
              <a:lnTo>
                <a:pt x="7" y="29"/>
              </a:lnTo>
              <a:lnTo>
                <a:pt x="6" y="29"/>
              </a:lnTo>
              <a:lnTo>
                <a:pt x="5" y="28"/>
              </a:lnTo>
              <a:lnTo>
                <a:pt x="4" y="28"/>
              </a:lnTo>
              <a:lnTo>
                <a:pt x="3" y="28"/>
              </a:lnTo>
              <a:lnTo>
                <a:pt x="2" y="27"/>
              </a:lnTo>
              <a:lnTo>
                <a:pt x="0" y="27"/>
              </a:lnTo>
              <a:lnTo>
                <a:pt x="1" y="2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10160</xdr:colOff>
      <xdr:row>18</xdr:row>
      <xdr:rowOff>76200</xdr:rowOff>
    </xdr:from>
    <xdr:to>
      <xdr:col>2</xdr:col>
      <xdr:colOff>518160</xdr:colOff>
      <xdr:row>20</xdr:row>
      <xdr:rowOff>57150</xdr:rowOff>
    </xdr:to>
    <xdr:sp>
      <xdr:nvSpPr>
        <xdr:cNvPr id="2185558" name="Freeform 324"/>
        <xdr:cNvSpPr/>
      </xdr:nvSpPr>
      <xdr:spPr>
        <a:xfrm>
          <a:off x="1544320" y="2933065"/>
          <a:ext cx="508000" cy="285750"/>
        </a:xfrm>
        <a:custGeom>
          <a:avLst/>
          <a:gdLst>
            <a:gd name="txL" fmla="*/ 0 w 50"/>
            <a:gd name="txT" fmla="*/ 0 h 32"/>
            <a:gd name="txR" fmla="*/ 50 w 50"/>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50" h="32">
              <a:moveTo>
                <a:pt x="2" y="13"/>
              </a:moveTo>
              <a:lnTo>
                <a:pt x="3" y="14"/>
              </a:lnTo>
              <a:lnTo>
                <a:pt x="4" y="14"/>
              </a:lnTo>
              <a:lnTo>
                <a:pt x="6" y="13"/>
              </a:lnTo>
              <a:lnTo>
                <a:pt x="7" y="13"/>
              </a:lnTo>
              <a:lnTo>
                <a:pt x="8" y="12"/>
              </a:lnTo>
              <a:lnTo>
                <a:pt x="9" y="12"/>
              </a:lnTo>
              <a:lnTo>
                <a:pt x="10" y="11"/>
              </a:lnTo>
              <a:lnTo>
                <a:pt x="11" y="12"/>
              </a:lnTo>
              <a:lnTo>
                <a:pt x="12" y="14"/>
              </a:lnTo>
              <a:lnTo>
                <a:pt x="13" y="15"/>
              </a:lnTo>
              <a:lnTo>
                <a:pt x="14" y="16"/>
              </a:lnTo>
              <a:lnTo>
                <a:pt x="15" y="16"/>
              </a:lnTo>
              <a:lnTo>
                <a:pt x="16" y="16"/>
              </a:lnTo>
              <a:lnTo>
                <a:pt x="17" y="15"/>
              </a:lnTo>
              <a:lnTo>
                <a:pt x="17" y="14"/>
              </a:lnTo>
              <a:lnTo>
                <a:pt x="18" y="13"/>
              </a:lnTo>
              <a:lnTo>
                <a:pt x="19" y="12"/>
              </a:lnTo>
              <a:lnTo>
                <a:pt x="19" y="11"/>
              </a:lnTo>
              <a:lnTo>
                <a:pt x="19" y="10"/>
              </a:lnTo>
              <a:lnTo>
                <a:pt x="20" y="9"/>
              </a:lnTo>
              <a:lnTo>
                <a:pt x="21" y="8"/>
              </a:lnTo>
              <a:lnTo>
                <a:pt x="22" y="8"/>
              </a:lnTo>
              <a:lnTo>
                <a:pt x="23" y="8"/>
              </a:lnTo>
              <a:lnTo>
                <a:pt x="25" y="8"/>
              </a:lnTo>
              <a:lnTo>
                <a:pt x="25" y="7"/>
              </a:lnTo>
              <a:lnTo>
                <a:pt x="25" y="5"/>
              </a:lnTo>
              <a:lnTo>
                <a:pt x="26" y="5"/>
              </a:lnTo>
              <a:lnTo>
                <a:pt x="27" y="5"/>
              </a:lnTo>
              <a:lnTo>
                <a:pt x="28" y="4"/>
              </a:lnTo>
              <a:lnTo>
                <a:pt x="29" y="3"/>
              </a:lnTo>
              <a:lnTo>
                <a:pt x="30" y="4"/>
              </a:lnTo>
              <a:lnTo>
                <a:pt x="31" y="4"/>
              </a:lnTo>
              <a:lnTo>
                <a:pt x="32" y="5"/>
              </a:lnTo>
              <a:lnTo>
                <a:pt x="33" y="5"/>
              </a:lnTo>
              <a:lnTo>
                <a:pt x="35" y="5"/>
              </a:lnTo>
              <a:lnTo>
                <a:pt x="36" y="5"/>
              </a:lnTo>
              <a:lnTo>
                <a:pt x="37" y="5"/>
              </a:lnTo>
              <a:lnTo>
                <a:pt x="37" y="6"/>
              </a:lnTo>
              <a:lnTo>
                <a:pt x="37" y="7"/>
              </a:lnTo>
              <a:lnTo>
                <a:pt x="38" y="7"/>
              </a:lnTo>
              <a:lnTo>
                <a:pt x="38" y="6"/>
              </a:lnTo>
              <a:lnTo>
                <a:pt x="39" y="4"/>
              </a:lnTo>
              <a:lnTo>
                <a:pt x="39" y="3"/>
              </a:lnTo>
              <a:lnTo>
                <a:pt x="40" y="3"/>
              </a:lnTo>
              <a:lnTo>
                <a:pt x="40" y="2"/>
              </a:lnTo>
              <a:lnTo>
                <a:pt x="41" y="1"/>
              </a:lnTo>
              <a:lnTo>
                <a:pt x="42" y="0"/>
              </a:lnTo>
              <a:lnTo>
                <a:pt x="43" y="1"/>
              </a:lnTo>
              <a:lnTo>
                <a:pt x="44" y="1"/>
              </a:lnTo>
              <a:lnTo>
                <a:pt x="44" y="2"/>
              </a:lnTo>
              <a:lnTo>
                <a:pt x="45" y="4"/>
              </a:lnTo>
              <a:lnTo>
                <a:pt x="46" y="6"/>
              </a:lnTo>
              <a:lnTo>
                <a:pt x="47" y="7"/>
              </a:lnTo>
              <a:lnTo>
                <a:pt x="48" y="8"/>
              </a:lnTo>
              <a:lnTo>
                <a:pt x="48" y="9"/>
              </a:lnTo>
              <a:lnTo>
                <a:pt x="49" y="10"/>
              </a:lnTo>
              <a:lnTo>
                <a:pt x="49" y="11"/>
              </a:lnTo>
              <a:lnTo>
                <a:pt x="50" y="12"/>
              </a:lnTo>
              <a:lnTo>
                <a:pt x="50" y="13"/>
              </a:lnTo>
              <a:lnTo>
                <a:pt x="49" y="13"/>
              </a:lnTo>
              <a:lnTo>
                <a:pt x="48" y="14"/>
              </a:lnTo>
              <a:lnTo>
                <a:pt x="47" y="14"/>
              </a:lnTo>
              <a:lnTo>
                <a:pt x="46" y="16"/>
              </a:lnTo>
              <a:lnTo>
                <a:pt x="45" y="17"/>
              </a:lnTo>
              <a:lnTo>
                <a:pt x="44" y="18"/>
              </a:lnTo>
              <a:lnTo>
                <a:pt x="43" y="18"/>
              </a:lnTo>
              <a:lnTo>
                <a:pt x="43" y="19"/>
              </a:lnTo>
              <a:lnTo>
                <a:pt x="43" y="20"/>
              </a:lnTo>
              <a:lnTo>
                <a:pt x="43" y="21"/>
              </a:lnTo>
              <a:lnTo>
                <a:pt x="44" y="22"/>
              </a:lnTo>
              <a:lnTo>
                <a:pt x="44" y="23"/>
              </a:lnTo>
              <a:lnTo>
                <a:pt x="44" y="24"/>
              </a:lnTo>
              <a:lnTo>
                <a:pt x="44" y="26"/>
              </a:lnTo>
              <a:lnTo>
                <a:pt x="44" y="27"/>
              </a:lnTo>
              <a:lnTo>
                <a:pt x="44" y="28"/>
              </a:lnTo>
              <a:lnTo>
                <a:pt x="44" y="29"/>
              </a:lnTo>
              <a:lnTo>
                <a:pt x="44" y="30"/>
              </a:lnTo>
              <a:lnTo>
                <a:pt x="43" y="32"/>
              </a:lnTo>
              <a:lnTo>
                <a:pt x="42" y="31"/>
              </a:lnTo>
              <a:lnTo>
                <a:pt x="41" y="31"/>
              </a:lnTo>
              <a:lnTo>
                <a:pt x="40" y="31"/>
              </a:lnTo>
              <a:lnTo>
                <a:pt x="39" y="31"/>
              </a:lnTo>
              <a:lnTo>
                <a:pt x="38" y="30"/>
              </a:lnTo>
              <a:lnTo>
                <a:pt x="37" y="30"/>
              </a:lnTo>
              <a:lnTo>
                <a:pt x="36" y="30"/>
              </a:lnTo>
              <a:lnTo>
                <a:pt x="34" y="30"/>
              </a:lnTo>
              <a:lnTo>
                <a:pt x="33" y="30"/>
              </a:lnTo>
              <a:lnTo>
                <a:pt x="32" y="29"/>
              </a:lnTo>
              <a:lnTo>
                <a:pt x="30" y="29"/>
              </a:lnTo>
              <a:lnTo>
                <a:pt x="29" y="29"/>
              </a:lnTo>
              <a:lnTo>
                <a:pt x="27" y="29"/>
              </a:lnTo>
              <a:lnTo>
                <a:pt x="26" y="29"/>
              </a:lnTo>
              <a:lnTo>
                <a:pt x="25" y="28"/>
              </a:lnTo>
              <a:lnTo>
                <a:pt x="23" y="28"/>
              </a:lnTo>
              <a:lnTo>
                <a:pt x="22" y="28"/>
              </a:lnTo>
              <a:lnTo>
                <a:pt x="21" y="28"/>
              </a:lnTo>
              <a:lnTo>
                <a:pt x="20" y="28"/>
              </a:lnTo>
              <a:lnTo>
                <a:pt x="19" y="28"/>
              </a:lnTo>
              <a:lnTo>
                <a:pt x="17" y="28"/>
              </a:lnTo>
              <a:lnTo>
                <a:pt x="16" y="28"/>
              </a:lnTo>
              <a:lnTo>
                <a:pt x="15" y="28"/>
              </a:lnTo>
              <a:lnTo>
                <a:pt x="13" y="28"/>
              </a:lnTo>
              <a:lnTo>
                <a:pt x="12" y="28"/>
              </a:lnTo>
              <a:lnTo>
                <a:pt x="11" y="28"/>
              </a:lnTo>
              <a:lnTo>
                <a:pt x="9" y="28"/>
              </a:lnTo>
              <a:lnTo>
                <a:pt x="7" y="28"/>
              </a:lnTo>
              <a:lnTo>
                <a:pt x="6" y="27"/>
              </a:lnTo>
              <a:lnTo>
                <a:pt x="5" y="27"/>
              </a:lnTo>
              <a:lnTo>
                <a:pt x="4" y="26"/>
              </a:lnTo>
              <a:lnTo>
                <a:pt x="3" y="26"/>
              </a:lnTo>
              <a:lnTo>
                <a:pt x="3" y="25"/>
              </a:lnTo>
              <a:lnTo>
                <a:pt x="3" y="24"/>
              </a:lnTo>
              <a:lnTo>
                <a:pt x="3" y="23"/>
              </a:lnTo>
              <a:lnTo>
                <a:pt x="3" y="22"/>
              </a:lnTo>
              <a:lnTo>
                <a:pt x="3" y="21"/>
              </a:lnTo>
              <a:lnTo>
                <a:pt x="2" y="20"/>
              </a:lnTo>
              <a:lnTo>
                <a:pt x="1" y="19"/>
              </a:lnTo>
              <a:lnTo>
                <a:pt x="1" y="18"/>
              </a:lnTo>
              <a:lnTo>
                <a:pt x="0" y="17"/>
              </a:lnTo>
              <a:lnTo>
                <a:pt x="0" y="15"/>
              </a:lnTo>
              <a:lnTo>
                <a:pt x="1" y="13"/>
              </a:lnTo>
              <a:lnTo>
                <a:pt x="2"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355600</xdr:colOff>
      <xdr:row>24</xdr:row>
      <xdr:rowOff>66675</xdr:rowOff>
    </xdr:from>
    <xdr:to>
      <xdr:col>3</xdr:col>
      <xdr:colOff>152400</xdr:colOff>
      <xdr:row>27</xdr:row>
      <xdr:rowOff>28575</xdr:rowOff>
    </xdr:to>
    <xdr:sp>
      <xdr:nvSpPr>
        <xdr:cNvPr id="2185559" name="Freeform 325"/>
        <xdr:cNvSpPr/>
      </xdr:nvSpPr>
      <xdr:spPr>
        <a:xfrm>
          <a:off x="1889760" y="3837940"/>
          <a:ext cx="447040" cy="419100"/>
        </a:xfrm>
        <a:custGeom>
          <a:avLst/>
          <a:gdLst>
            <a:gd name="txL" fmla="*/ 0 w 44"/>
            <a:gd name="txT" fmla="*/ 0 h 48"/>
            <a:gd name="txR" fmla="*/ 44 w 44"/>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4" h="48">
              <a:moveTo>
                <a:pt x="4" y="18"/>
              </a:moveTo>
              <a:lnTo>
                <a:pt x="5" y="19"/>
              </a:lnTo>
              <a:lnTo>
                <a:pt x="6" y="19"/>
              </a:lnTo>
              <a:lnTo>
                <a:pt x="7" y="19"/>
              </a:lnTo>
              <a:lnTo>
                <a:pt x="8" y="19"/>
              </a:lnTo>
              <a:lnTo>
                <a:pt x="8" y="20"/>
              </a:lnTo>
              <a:lnTo>
                <a:pt x="9" y="20"/>
              </a:lnTo>
              <a:lnTo>
                <a:pt x="11" y="21"/>
              </a:lnTo>
              <a:lnTo>
                <a:pt x="12" y="21"/>
              </a:lnTo>
              <a:lnTo>
                <a:pt x="13" y="22"/>
              </a:lnTo>
              <a:lnTo>
                <a:pt x="14" y="22"/>
              </a:lnTo>
              <a:lnTo>
                <a:pt x="16" y="22"/>
              </a:lnTo>
              <a:lnTo>
                <a:pt x="18" y="22"/>
              </a:lnTo>
              <a:lnTo>
                <a:pt x="19" y="22"/>
              </a:lnTo>
              <a:lnTo>
                <a:pt x="19" y="20"/>
              </a:lnTo>
              <a:lnTo>
                <a:pt x="20" y="19"/>
              </a:lnTo>
              <a:lnTo>
                <a:pt x="20" y="18"/>
              </a:lnTo>
              <a:lnTo>
                <a:pt x="21" y="16"/>
              </a:lnTo>
              <a:lnTo>
                <a:pt x="22" y="17"/>
              </a:lnTo>
              <a:lnTo>
                <a:pt x="23" y="16"/>
              </a:lnTo>
              <a:lnTo>
                <a:pt x="25" y="16"/>
              </a:lnTo>
              <a:lnTo>
                <a:pt x="26" y="16"/>
              </a:lnTo>
              <a:lnTo>
                <a:pt x="28" y="16"/>
              </a:lnTo>
              <a:lnTo>
                <a:pt x="27" y="15"/>
              </a:lnTo>
              <a:lnTo>
                <a:pt x="26" y="15"/>
              </a:lnTo>
              <a:lnTo>
                <a:pt x="26" y="14"/>
              </a:lnTo>
              <a:lnTo>
                <a:pt x="27" y="13"/>
              </a:lnTo>
              <a:lnTo>
                <a:pt x="27" y="12"/>
              </a:lnTo>
              <a:lnTo>
                <a:pt x="27" y="11"/>
              </a:lnTo>
              <a:lnTo>
                <a:pt x="28" y="10"/>
              </a:lnTo>
              <a:lnTo>
                <a:pt x="29" y="9"/>
              </a:lnTo>
              <a:lnTo>
                <a:pt x="29" y="8"/>
              </a:lnTo>
              <a:lnTo>
                <a:pt x="31" y="7"/>
              </a:lnTo>
              <a:lnTo>
                <a:pt x="32" y="6"/>
              </a:lnTo>
              <a:lnTo>
                <a:pt x="33" y="5"/>
              </a:lnTo>
              <a:lnTo>
                <a:pt x="34" y="5"/>
              </a:lnTo>
              <a:lnTo>
                <a:pt x="36" y="3"/>
              </a:lnTo>
              <a:lnTo>
                <a:pt x="37" y="2"/>
              </a:lnTo>
              <a:lnTo>
                <a:pt x="38" y="1"/>
              </a:lnTo>
              <a:lnTo>
                <a:pt x="39" y="1"/>
              </a:lnTo>
              <a:lnTo>
                <a:pt x="41" y="0"/>
              </a:lnTo>
              <a:lnTo>
                <a:pt x="40" y="1"/>
              </a:lnTo>
              <a:lnTo>
                <a:pt x="40" y="2"/>
              </a:lnTo>
              <a:lnTo>
                <a:pt x="39" y="3"/>
              </a:lnTo>
              <a:lnTo>
                <a:pt x="38" y="4"/>
              </a:lnTo>
              <a:lnTo>
                <a:pt x="38" y="5"/>
              </a:lnTo>
              <a:lnTo>
                <a:pt x="38" y="6"/>
              </a:lnTo>
              <a:lnTo>
                <a:pt x="38" y="8"/>
              </a:lnTo>
              <a:lnTo>
                <a:pt x="39" y="9"/>
              </a:lnTo>
              <a:lnTo>
                <a:pt x="40" y="10"/>
              </a:lnTo>
              <a:lnTo>
                <a:pt x="41" y="11"/>
              </a:lnTo>
              <a:lnTo>
                <a:pt x="42" y="12"/>
              </a:lnTo>
              <a:lnTo>
                <a:pt x="42" y="14"/>
              </a:lnTo>
              <a:lnTo>
                <a:pt x="43" y="16"/>
              </a:lnTo>
              <a:lnTo>
                <a:pt x="44" y="16"/>
              </a:lnTo>
              <a:lnTo>
                <a:pt x="44" y="17"/>
              </a:lnTo>
              <a:lnTo>
                <a:pt x="44" y="18"/>
              </a:lnTo>
              <a:lnTo>
                <a:pt x="43" y="18"/>
              </a:lnTo>
              <a:lnTo>
                <a:pt x="41" y="19"/>
              </a:lnTo>
              <a:lnTo>
                <a:pt x="40" y="19"/>
              </a:lnTo>
              <a:lnTo>
                <a:pt x="39" y="19"/>
              </a:lnTo>
              <a:lnTo>
                <a:pt x="38" y="20"/>
              </a:lnTo>
              <a:lnTo>
                <a:pt x="37" y="20"/>
              </a:lnTo>
              <a:lnTo>
                <a:pt x="36" y="21"/>
              </a:lnTo>
              <a:lnTo>
                <a:pt x="36" y="22"/>
              </a:lnTo>
              <a:lnTo>
                <a:pt x="37" y="22"/>
              </a:lnTo>
              <a:lnTo>
                <a:pt x="38" y="23"/>
              </a:lnTo>
              <a:lnTo>
                <a:pt x="39" y="24"/>
              </a:lnTo>
              <a:lnTo>
                <a:pt x="40" y="24"/>
              </a:lnTo>
              <a:lnTo>
                <a:pt x="41" y="25"/>
              </a:lnTo>
              <a:lnTo>
                <a:pt x="41" y="26"/>
              </a:lnTo>
              <a:lnTo>
                <a:pt x="40" y="27"/>
              </a:lnTo>
              <a:lnTo>
                <a:pt x="39" y="26"/>
              </a:lnTo>
              <a:lnTo>
                <a:pt x="39" y="25"/>
              </a:lnTo>
              <a:lnTo>
                <a:pt x="38" y="26"/>
              </a:lnTo>
              <a:lnTo>
                <a:pt x="38" y="27"/>
              </a:lnTo>
              <a:lnTo>
                <a:pt x="38" y="28"/>
              </a:lnTo>
              <a:lnTo>
                <a:pt x="38" y="29"/>
              </a:lnTo>
              <a:lnTo>
                <a:pt x="38" y="31"/>
              </a:lnTo>
              <a:lnTo>
                <a:pt x="38" y="32"/>
              </a:lnTo>
              <a:lnTo>
                <a:pt x="38" y="33"/>
              </a:lnTo>
              <a:lnTo>
                <a:pt x="37" y="35"/>
              </a:lnTo>
              <a:lnTo>
                <a:pt x="37" y="36"/>
              </a:lnTo>
              <a:lnTo>
                <a:pt x="35" y="37"/>
              </a:lnTo>
              <a:lnTo>
                <a:pt x="34" y="38"/>
              </a:lnTo>
              <a:lnTo>
                <a:pt x="32" y="38"/>
              </a:lnTo>
              <a:lnTo>
                <a:pt x="31" y="39"/>
              </a:lnTo>
              <a:lnTo>
                <a:pt x="30" y="39"/>
              </a:lnTo>
              <a:lnTo>
                <a:pt x="26" y="41"/>
              </a:lnTo>
              <a:lnTo>
                <a:pt x="25" y="41"/>
              </a:lnTo>
              <a:lnTo>
                <a:pt x="24" y="42"/>
              </a:lnTo>
              <a:lnTo>
                <a:pt x="22" y="42"/>
              </a:lnTo>
              <a:lnTo>
                <a:pt x="21" y="43"/>
              </a:lnTo>
              <a:lnTo>
                <a:pt x="20" y="43"/>
              </a:lnTo>
              <a:lnTo>
                <a:pt x="19" y="44"/>
              </a:lnTo>
              <a:lnTo>
                <a:pt x="17" y="44"/>
              </a:lnTo>
              <a:lnTo>
                <a:pt x="15" y="45"/>
              </a:lnTo>
              <a:lnTo>
                <a:pt x="13" y="46"/>
              </a:lnTo>
              <a:lnTo>
                <a:pt x="12" y="46"/>
              </a:lnTo>
              <a:lnTo>
                <a:pt x="10" y="47"/>
              </a:lnTo>
              <a:lnTo>
                <a:pt x="9" y="47"/>
              </a:lnTo>
              <a:lnTo>
                <a:pt x="8" y="47"/>
              </a:lnTo>
              <a:lnTo>
                <a:pt x="7" y="47"/>
              </a:lnTo>
              <a:lnTo>
                <a:pt x="6" y="48"/>
              </a:lnTo>
              <a:lnTo>
                <a:pt x="6" y="47"/>
              </a:lnTo>
              <a:lnTo>
                <a:pt x="6" y="45"/>
              </a:lnTo>
              <a:lnTo>
                <a:pt x="7" y="44"/>
              </a:lnTo>
              <a:lnTo>
                <a:pt x="7" y="43"/>
              </a:lnTo>
              <a:lnTo>
                <a:pt x="7" y="42"/>
              </a:lnTo>
              <a:lnTo>
                <a:pt x="7" y="41"/>
              </a:lnTo>
              <a:lnTo>
                <a:pt x="5" y="40"/>
              </a:lnTo>
              <a:lnTo>
                <a:pt x="5" y="38"/>
              </a:lnTo>
              <a:lnTo>
                <a:pt x="5" y="37"/>
              </a:lnTo>
              <a:lnTo>
                <a:pt x="5" y="36"/>
              </a:lnTo>
              <a:lnTo>
                <a:pt x="5" y="35"/>
              </a:lnTo>
              <a:lnTo>
                <a:pt x="5" y="34"/>
              </a:lnTo>
              <a:lnTo>
                <a:pt x="5" y="33"/>
              </a:lnTo>
              <a:lnTo>
                <a:pt x="5" y="32"/>
              </a:lnTo>
              <a:lnTo>
                <a:pt x="5" y="30"/>
              </a:lnTo>
              <a:lnTo>
                <a:pt x="3" y="29"/>
              </a:lnTo>
              <a:lnTo>
                <a:pt x="2" y="30"/>
              </a:lnTo>
              <a:lnTo>
                <a:pt x="0" y="30"/>
              </a:lnTo>
              <a:lnTo>
                <a:pt x="1" y="28"/>
              </a:lnTo>
              <a:lnTo>
                <a:pt x="1" y="26"/>
              </a:lnTo>
              <a:lnTo>
                <a:pt x="1" y="25"/>
              </a:lnTo>
              <a:lnTo>
                <a:pt x="2" y="24"/>
              </a:lnTo>
              <a:lnTo>
                <a:pt x="3" y="24"/>
              </a:lnTo>
              <a:lnTo>
                <a:pt x="3" y="22"/>
              </a:lnTo>
              <a:lnTo>
                <a:pt x="3" y="21"/>
              </a:lnTo>
              <a:lnTo>
                <a:pt x="3" y="19"/>
              </a:lnTo>
              <a:lnTo>
                <a:pt x="3" y="18"/>
              </a:lnTo>
              <a:lnTo>
                <a:pt x="4" y="1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416560</xdr:colOff>
      <xdr:row>20</xdr:row>
      <xdr:rowOff>114300</xdr:rowOff>
    </xdr:from>
    <xdr:to>
      <xdr:col>5</xdr:col>
      <xdr:colOff>284480</xdr:colOff>
      <xdr:row>22</xdr:row>
      <xdr:rowOff>76200</xdr:rowOff>
    </xdr:to>
    <xdr:sp>
      <xdr:nvSpPr>
        <xdr:cNvPr id="2185560" name="Freeform 326"/>
        <xdr:cNvSpPr/>
      </xdr:nvSpPr>
      <xdr:spPr>
        <a:xfrm>
          <a:off x="3251200" y="3275965"/>
          <a:ext cx="518160" cy="266700"/>
        </a:xfrm>
        <a:custGeom>
          <a:avLst/>
          <a:gdLst>
            <a:gd name="txL" fmla="*/ 0 w 51"/>
            <a:gd name="txT" fmla="*/ 0 h 28"/>
            <a:gd name="txR" fmla="*/ 51 w 5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51" h="28">
              <a:moveTo>
                <a:pt x="0" y="11"/>
              </a:moveTo>
              <a:lnTo>
                <a:pt x="1" y="11"/>
              </a:lnTo>
              <a:lnTo>
                <a:pt x="3" y="10"/>
              </a:lnTo>
              <a:lnTo>
                <a:pt x="4" y="10"/>
              </a:lnTo>
              <a:lnTo>
                <a:pt x="5" y="11"/>
              </a:lnTo>
              <a:lnTo>
                <a:pt x="6" y="10"/>
              </a:lnTo>
              <a:lnTo>
                <a:pt x="8" y="10"/>
              </a:lnTo>
              <a:lnTo>
                <a:pt x="9" y="10"/>
              </a:lnTo>
              <a:lnTo>
                <a:pt x="9" y="11"/>
              </a:lnTo>
              <a:lnTo>
                <a:pt x="11" y="11"/>
              </a:lnTo>
              <a:lnTo>
                <a:pt x="12" y="12"/>
              </a:lnTo>
              <a:lnTo>
                <a:pt x="13" y="12"/>
              </a:lnTo>
              <a:lnTo>
                <a:pt x="13" y="11"/>
              </a:lnTo>
              <a:lnTo>
                <a:pt x="14" y="11"/>
              </a:lnTo>
              <a:lnTo>
                <a:pt x="15" y="10"/>
              </a:lnTo>
              <a:lnTo>
                <a:pt x="16" y="10"/>
              </a:lnTo>
              <a:lnTo>
                <a:pt x="16" y="11"/>
              </a:lnTo>
              <a:lnTo>
                <a:pt x="17" y="12"/>
              </a:lnTo>
              <a:lnTo>
                <a:pt x="17" y="13"/>
              </a:lnTo>
              <a:lnTo>
                <a:pt x="18" y="13"/>
              </a:lnTo>
              <a:lnTo>
                <a:pt x="19" y="14"/>
              </a:lnTo>
              <a:lnTo>
                <a:pt x="19" y="15"/>
              </a:lnTo>
              <a:lnTo>
                <a:pt x="20" y="16"/>
              </a:lnTo>
              <a:lnTo>
                <a:pt x="21" y="15"/>
              </a:lnTo>
              <a:lnTo>
                <a:pt x="22" y="14"/>
              </a:lnTo>
              <a:lnTo>
                <a:pt x="23" y="14"/>
              </a:lnTo>
              <a:lnTo>
                <a:pt x="24" y="13"/>
              </a:lnTo>
              <a:lnTo>
                <a:pt x="25" y="12"/>
              </a:lnTo>
              <a:lnTo>
                <a:pt x="26" y="12"/>
              </a:lnTo>
              <a:lnTo>
                <a:pt x="26" y="11"/>
              </a:lnTo>
              <a:lnTo>
                <a:pt x="26" y="10"/>
              </a:lnTo>
              <a:lnTo>
                <a:pt x="26" y="9"/>
              </a:lnTo>
              <a:lnTo>
                <a:pt x="27" y="9"/>
              </a:lnTo>
              <a:lnTo>
                <a:pt x="29" y="10"/>
              </a:lnTo>
              <a:lnTo>
                <a:pt x="30" y="10"/>
              </a:lnTo>
              <a:lnTo>
                <a:pt x="31" y="11"/>
              </a:lnTo>
              <a:lnTo>
                <a:pt x="32" y="11"/>
              </a:lnTo>
              <a:lnTo>
                <a:pt x="33" y="11"/>
              </a:lnTo>
              <a:lnTo>
                <a:pt x="34" y="11"/>
              </a:lnTo>
              <a:lnTo>
                <a:pt x="34" y="10"/>
              </a:lnTo>
              <a:lnTo>
                <a:pt x="34" y="9"/>
              </a:lnTo>
              <a:lnTo>
                <a:pt x="33" y="8"/>
              </a:lnTo>
              <a:lnTo>
                <a:pt x="32" y="7"/>
              </a:lnTo>
              <a:lnTo>
                <a:pt x="32" y="6"/>
              </a:lnTo>
              <a:lnTo>
                <a:pt x="32" y="5"/>
              </a:lnTo>
              <a:lnTo>
                <a:pt x="31" y="4"/>
              </a:lnTo>
              <a:lnTo>
                <a:pt x="32" y="3"/>
              </a:lnTo>
              <a:lnTo>
                <a:pt x="33" y="2"/>
              </a:lnTo>
              <a:lnTo>
                <a:pt x="34" y="1"/>
              </a:lnTo>
              <a:lnTo>
                <a:pt x="35" y="1"/>
              </a:lnTo>
              <a:lnTo>
                <a:pt x="36" y="0"/>
              </a:lnTo>
              <a:lnTo>
                <a:pt x="37" y="0"/>
              </a:lnTo>
              <a:lnTo>
                <a:pt x="38" y="0"/>
              </a:lnTo>
              <a:lnTo>
                <a:pt x="39" y="0"/>
              </a:lnTo>
              <a:lnTo>
                <a:pt x="41" y="0"/>
              </a:lnTo>
              <a:lnTo>
                <a:pt x="42" y="0"/>
              </a:lnTo>
              <a:lnTo>
                <a:pt x="43" y="0"/>
              </a:lnTo>
              <a:lnTo>
                <a:pt x="44" y="1"/>
              </a:lnTo>
              <a:lnTo>
                <a:pt x="45" y="1"/>
              </a:lnTo>
              <a:lnTo>
                <a:pt x="46" y="1"/>
              </a:lnTo>
              <a:lnTo>
                <a:pt x="47" y="0"/>
              </a:lnTo>
              <a:lnTo>
                <a:pt x="48" y="1"/>
              </a:lnTo>
              <a:lnTo>
                <a:pt x="49" y="2"/>
              </a:lnTo>
              <a:lnTo>
                <a:pt x="49" y="4"/>
              </a:lnTo>
              <a:lnTo>
                <a:pt x="50" y="5"/>
              </a:lnTo>
              <a:lnTo>
                <a:pt x="50" y="6"/>
              </a:lnTo>
              <a:lnTo>
                <a:pt x="51" y="7"/>
              </a:lnTo>
              <a:lnTo>
                <a:pt x="51" y="8"/>
              </a:lnTo>
              <a:lnTo>
                <a:pt x="50" y="8"/>
              </a:lnTo>
              <a:lnTo>
                <a:pt x="50" y="10"/>
              </a:lnTo>
              <a:lnTo>
                <a:pt x="50" y="11"/>
              </a:lnTo>
              <a:lnTo>
                <a:pt x="50" y="12"/>
              </a:lnTo>
              <a:lnTo>
                <a:pt x="48" y="13"/>
              </a:lnTo>
              <a:lnTo>
                <a:pt x="47" y="14"/>
              </a:lnTo>
              <a:lnTo>
                <a:pt x="49" y="15"/>
              </a:lnTo>
              <a:lnTo>
                <a:pt x="50" y="16"/>
              </a:lnTo>
              <a:lnTo>
                <a:pt x="51" y="16"/>
              </a:lnTo>
              <a:lnTo>
                <a:pt x="50" y="17"/>
              </a:lnTo>
              <a:lnTo>
                <a:pt x="49" y="17"/>
              </a:lnTo>
              <a:lnTo>
                <a:pt x="48" y="18"/>
              </a:lnTo>
              <a:lnTo>
                <a:pt x="47" y="19"/>
              </a:lnTo>
              <a:lnTo>
                <a:pt x="46" y="19"/>
              </a:lnTo>
              <a:lnTo>
                <a:pt x="45" y="20"/>
              </a:lnTo>
              <a:lnTo>
                <a:pt x="45" y="21"/>
              </a:lnTo>
              <a:lnTo>
                <a:pt x="45" y="22"/>
              </a:lnTo>
              <a:lnTo>
                <a:pt x="45" y="24"/>
              </a:lnTo>
              <a:lnTo>
                <a:pt x="44" y="23"/>
              </a:lnTo>
              <a:lnTo>
                <a:pt x="43" y="23"/>
              </a:lnTo>
              <a:lnTo>
                <a:pt x="42" y="23"/>
              </a:lnTo>
              <a:lnTo>
                <a:pt x="41" y="23"/>
              </a:lnTo>
              <a:lnTo>
                <a:pt x="40" y="24"/>
              </a:lnTo>
              <a:lnTo>
                <a:pt x="39" y="24"/>
              </a:lnTo>
              <a:lnTo>
                <a:pt x="37" y="25"/>
              </a:lnTo>
              <a:lnTo>
                <a:pt x="36" y="26"/>
              </a:lnTo>
              <a:lnTo>
                <a:pt x="35" y="27"/>
              </a:lnTo>
              <a:lnTo>
                <a:pt x="33" y="26"/>
              </a:lnTo>
              <a:lnTo>
                <a:pt x="33" y="25"/>
              </a:lnTo>
              <a:lnTo>
                <a:pt x="32" y="25"/>
              </a:lnTo>
              <a:lnTo>
                <a:pt x="31" y="26"/>
              </a:lnTo>
              <a:lnTo>
                <a:pt x="30" y="26"/>
              </a:lnTo>
              <a:lnTo>
                <a:pt x="29" y="27"/>
              </a:lnTo>
              <a:lnTo>
                <a:pt x="28" y="28"/>
              </a:lnTo>
              <a:lnTo>
                <a:pt x="27" y="27"/>
              </a:lnTo>
              <a:lnTo>
                <a:pt x="26" y="28"/>
              </a:lnTo>
              <a:lnTo>
                <a:pt x="25" y="28"/>
              </a:lnTo>
              <a:lnTo>
                <a:pt x="25" y="27"/>
              </a:lnTo>
              <a:lnTo>
                <a:pt x="25" y="26"/>
              </a:lnTo>
              <a:lnTo>
                <a:pt x="24" y="25"/>
              </a:lnTo>
              <a:lnTo>
                <a:pt x="24" y="24"/>
              </a:lnTo>
              <a:lnTo>
                <a:pt x="24" y="23"/>
              </a:lnTo>
              <a:lnTo>
                <a:pt x="24" y="21"/>
              </a:lnTo>
              <a:lnTo>
                <a:pt x="24" y="20"/>
              </a:lnTo>
              <a:lnTo>
                <a:pt x="23" y="19"/>
              </a:lnTo>
              <a:lnTo>
                <a:pt x="22" y="20"/>
              </a:lnTo>
              <a:lnTo>
                <a:pt x="21" y="21"/>
              </a:lnTo>
              <a:lnTo>
                <a:pt x="20" y="21"/>
              </a:lnTo>
              <a:lnTo>
                <a:pt x="19" y="22"/>
              </a:lnTo>
              <a:lnTo>
                <a:pt x="18" y="23"/>
              </a:lnTo>
              <a:lnTo>
                <a:pt x="17" y="23"/>
              </a:lnTo>
              <a:lnTo>
                <a:pt x="16" y="24"/>
              </a:lnTo>
              <a:lnTo>
                <a:pt x="15" y="25"/>
              </a:lnTo>
              <a:lnTo>
                <a:pt x="14" y="24"/>
              </a:lnTo>
              <a:lnTo>
                <a:pt x="13" y="24"/>
              </a:lnTo>
              <a:lnTo>
                <a:pt x="12" y="24"/>
              </a:lnTo>
              <a:lnTo>
                <a:pt x="11" y="23"/>
              </a:lnTo>
              <a:lnTo>
                <a:pt x="10" y="22"/>
              </a:lnTo>
              <a:lnTo>
                <a:pt x="10" y="21"/>
              </a:lnTo>
              <a:lnTo>
                <a:pt x="10" y="20"/>
              </a:lnTo>
              <a:lnTo>
                <a:pt x="10" y="19"/>
              </a:lnTo>
              <a:lnTo>
                <a:pt x="9" y="18"/>
              </a:lnTo>
              <a:lnTo>
                <a:pt x="8" y="17"/>
              </a:lnTo>
              <a:lnTo>
                <a:pt x="7" y="17"/>
              </a:lnTo>
              <a:lnTo>
                <a:pt x="6" y="17"/>
              </a:lnTo>
              <a:lnTo>
                <a:pt x="5" y="17"/>
              </a:lnTo>
              <a:lnTo>
                <a:pt x="4" y="17"/>
              </a:lnTo>
              <a:lnTo>
                <a:pt x="2" y="16"/>
              </a:lnTo>
              <a:lnTo>
                <a:pt x="1" y="16"/>
              </a:lnTo>
              <a:lnTo>
                <a:pt x="1" y="13"/>
              </a:lnTo>
              <a:lnTo>
                <a:pt x="0" y="12"/>
              </a:lnTo>
              <a:lnTo>
                <a:pt x="0"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416560</xdr:colOff>
      <xdr:row>20</xdr:row>
      <xdr:rowOff>104775</xdr:rowOff>
    </xdr:from>
    <xdr:to>
      <xdr:col>6</xdr:col>
      <xdr:colOff>40640</xdr:colOff>
      <xdr:row>23</xdr:row>
      <xdr:rowOff>123825</xdr:rowOff>
    </xdr:to>
    <xdr:sp>
      <xdr:nvSpPr>
        <xdr:cNvPr id="2185561" name="Freeform 327"/>
        <xdr:cNvSpPr/>
      </xdr:nvSpPr>
      <xdr:spPr>
        <a:xfrm>
          <a:off x="3901440" y="3266440"/>
          <a:ext cx="274320" cy="476250"/>
        </a:xfrm>
        <a:custGeom>
          <a:avLst/>
          <a:gdLst>
            <a:gd name="txL" fmla="*/ 0 w 27"/>
            <a:gd name="txT" fmla="*/ 0 h 51"/>
            <a:gd name="txR" fmla="*/ 27 w 27"/>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51">
              <a:moveTo>
                <a:pt x="1" y="47"/>
              </a:moveTo>
              <a:lnTo>
                <a:pt x="1" y="46"/>
              </a:lnTo>
              <a:lnTo>
                <a:pt x="3" y="45"/>
              </a:lnTo>
              <a:lnTo>
                <a:pt x="4" y="44"/>
              </a:lnTo>
              <a:lnTo>
                <a:pt x="5" y="42"/>
              </a:lnTo>
              <a:lnTo>
                <a:pt x="6" y="41"/>
              </a:lnTo>
              <a:lnTo>
                <a:pt x="7" y="39"/>
              </a:lnTo>
              <a:lnTo>
                <a:pt x="8" y="38"/>
              </a:lnTo>
              <a:lnTo>
                <a:pt x="9" y="37"/>
              </a:lnTo>
              <a:lnTo>
                <a:pt x="9" y="36"/>
              </a:lnTo>
              <a:lnTo>
                <a:pt x="10" y="35"/>
              </a:lnTo>
              <a:lnTo>
                <a:pt x="11" y="35"/>
              </a:lnTo>
              <a:lnTo>
                <a:pt x="12" y="34"/>
              </a:lnTo>
              <a:lnTo>
                <a:pt x="12" y="33"/>
              </a:lnTo>
              <a:lnTo>
                <a:pt x="13" y="31"/>
              </a:lnTo>
              <a:lnTo>
                <a:pt x="14" y="31"/>
              </a:lnTo>
              <a:lnTo>
                <a:pt x="14" y="30"/>
              </a:lnTo>
              <a:lnTo>
                <a:pt x="15" y="29"/>
              </a:lnTo>
              <a:lnTo>
                <a:pt x="15" y="27"/>
              </a:lnTo>
              <a:lnTo>
                <a:pt x="14" y="27"/>
              </a:lnTo>
              <a:lnTo>
                <a:pt x="13" y="26"/>
              </a:lnTo>
              <a:lnTo>
                <a:pt x="13" y="25"/>
              </a:lnTo>
              <a:lnTo>
                <a:pt x="11" y="23"/>
              </a:lnTo>
              <a:lnTo>
                <a:pt x="13" y="23"/>
              </a:lnTo>
              <a:lnTo>
                <a:pt x="14" y="23"/>
              </a:lnTo>
              <a:lnTo>
                <a:pt x="15" y="24"/>
              </a:lnTo>
              <a:lnTo>
                <a:pt x="17" y="24"/>
              </a:lnTo>
              <a:lnTo>
                <a:pt x="17" y="23"/>
              </a:lnTo>
              <a:lnTo>
                <a:pt x="17" y="22"/>
              </a:lnTo>
              <a:lnTo>
                <a:pt x="16" y="21"/>
              </a:lnTo>
              <a:lnTo>
                <a:pt x="16" y="20"/>
              </a:lnTo>
              <a:lnTo>
                <a:pt x="15" y="19"/>
              </a:lnTo>
              <a:lnTo>
                <a:pt x="15" y="18"/>
              </a:lnTo>
              <a:lnTo>
                <a:pt x="14" y="17"/>
              </a:lnTo>
              <a:lnTo>
                <a:pt x="14" y="16"/>
              </a:lnTo>
              <a:lnTo>
                <a:pt x="14" y="15"/>
              </a:lnTo>
              <a:lnTo>
                <a:pt x="15" y="14"/>
              </a:lnTo>
              <a:lnTo>
                <a:pt x="15" y="13"/>
              </a:lnTo>
              <a:lnTo>
                <a:pt x="15" y="12"/>
              </a:lnTo>
              <a:lnTo>
                <a:pt x="14" y="11"/>
              </a:lnTo>
              <a:lnTo>
                <a:pt x="14" y="10"/>
              </a:lnTo>
              <a:lnTo>
                <a:pt x="14" y="9"/>
              </a:lnTo>
              <a:lnTo>
                <a:pt x="15" y="8"/>
              </a:lnTo>
              <a:lnTo>
                <a:pt x="15" y="7"/>
              </a:lnTo>
              <a:lnTo>
                <a:pt x="16" y="6"/>
              </a:lnTo>
              <a:lnTo>
                <a:pt x="16" y="5"/>
              </a:lnTo>
              <a:lnTo>
                <a:pt x="16" y="3"/>
              </a:lnTo>
              <a:lnTo>
                <a:pt x="17" y="2"/>
              </a:lnTo>
              <a:lnTo>
                <a:pt x="17" y="1"/>
              </a:lnTo>
              <a:lnTo>
                <a:pt x="17" y="0"/>
              </a:lnTo>
              <a:lnTo>
                <a:pt x="17" y="1"/>
              </a:lnTo>
              <a:lnTo>
                <a:pt x="18" y="2"/>
              </a:lnTo>
              <a:lnTo>
                <a:pt x="19" y="3"/>
              </a:lnTo>
              <a:lnTo>
                <a:pt x="19" y="4"/>
              </a:lnTo>
              <a:lnTo>
                <a:pt x="19" y="5"/>
              </a:lnTo>
              <a:lnTo>
                <a:pt x="20" y="6"/>
              </a:lnTo>
              <a:lnTo>
                <a:pt x="20" y="7"/>
              </a:lnTo>
              <a:lnTo>
                <a:pt x="21" y="7"/>
              </a:lnTo>
              <a:lnTo>
                <a:pt x="22" y="6"/>
              </a:lnTo>
              <a:lnTo>
                <a:pt x="23" y="6"/>
              </a:lnTo>
              <a:lnTo>
                <a:pt x="24" y="5"/>
              </a:lnTo>
              <a:lnTo>
                <a:pt x="25" y="5"/>
              </a:lnTo>
              <a:lnTo>
                <a:pt x="25" y="7"/>
              </a:lnTo>
              <a:lnTo>
                <a:pt x="25" y="8"/>
              </a:lnTo>
              <a:lnTo>
                <a:pt x="26" y="9"/>
              </a:lnTo>
              <a:lnTo>
                <a:pt x="25" y="10"/>
              </a:lnTo>
              <a:lnTo>
                <a:pt x="25" y="11"/>
              </a:lnTo>
              <a:lnTo>
                <a:pt x="25" y="13"/>
              </a:lnTo>
              <a:lnTo>
                <a:pt x="25" y="14"/>
              </a:lnTo>
              <a:lnTo>
                <a:pt x="25" y="16"/>
              </a:lnTo>
              <a:lnTo>
                <a:pt x="25" y="17"/>
              </a:lnTo>
              <a:lnTo>
                <a:pt x="25" y="18"/>
              </a:lnTo>
              <a:lnTo>
                <a:pt x="25" y="19"/>
              </a:lnTo>
              <a:lnTo>
                <a:pt x="25" y="20"/>
              </a:lnTo>
              <a:lnTo>
                <a:pt x="26" y="21"/>
              </a:lnTo>
              <a:lnTo>
                <a:pt x="27" y="22"/>
              </a:lnTo>
              <a:lnTo>
                <a:pt x="26" y="23"/>
              </a:lnTo>
              <a:lnTo>
                <a:pt x="25" y="24"/>
              </a:lnTo>
              <a:lnTo>
                <a:pt x="24" y="25"/>
              </a:lnTo>
              <a:lnTo>
                <a:pt x="23" y="26"/>
              </a:lnTo>
              <a:lnTo>
                <a:pt x="22" y="27"/>
              </a:lnTo>
              <a:lnTo>
                <a:pt x="21" y="28"/>
              </a:lnTo>
              <a:lnTo>
                <a:pt x="21" y="29"/>
              </a:lnTo>
              <a:lnTo>
                <a:pt x="20" y="30"/>
              </a:lnTo>
              <a:lnTo>
                <a:pt x="20" y="31"/>
              </a:lnTo>
              <a:lnTo>
                <a:pt x="20" y="32"/>
              </a:lnTo>
              <a:lnTo>
                <a:pt x="20" y="33"/>
              </a:lnTo>
              <a:lnTo>
                <a:pt x="20" y="35"/>
              </a:lnTo>
              <a:lnTo>
                <a:pt x="20" y="36"/>
              </a:lnTo>
              <a:lnTo>
                <a:pt x="20" y="37"/>
              </a:lnTo>
              <a:lnTo>
                <a:pt x="20" y="38"/>
              </a:lnTo>
              <a:lnTo>
                <a:pt x="20" y="39"/>
              </a:lnTo>
              <a:lnTo>
                <a:pt x="20" y="41"/>
              </a:lnTo>
              <a:lnTo>
                <a:pt x="19" y="42"/>
              </a:lnTo>
              <a:lnTo>
                <a:pt x="19" y="43"/>
              </a:lnTo>
              <a:lnTo>
                <a:pt x="19" y="44"/>
              </a:lnTo>
              <a:lnTo>
                <a:pt x="18" y="45"/>
              </a:lnTo>
              <a:lnTo>
                <a:pt x="17" y="47"/>
              </a:lnTo>
              <a:lnTo>
                <a:pt x="16" y="48"/>
              </a:lnTo>
              <a:lnTo>
                <a:pt x="15" y="49"/>
              </a:lnTo>
              <a:lnTo>
                <a:pt x="14" y="49"/>
              </a:lnTo>
              <a:lnTo>
                <a:pt x="13" y="50"/>
              </a:lnTo>
              <a:lnTo>
                <a:pt x="12" y="50"/>
              </a:lnTo>
              <a:lnTo>
                <a:pt x="11" y="51"/>
              </a:lnTo>
              <a:lnTo>
                <a:pt x="10" y="51"/>
              </a:lnTo>
              <a:lnTo>
                <a:pt x="8" y="51"/>
              </a:lnTo>
              <a:lnTo>
                <a:pt x="7" y="51"/>
              </a:lnTo>
              <a:lnTo>
                <a:pt x="6" y="50"/>
              </a:lnTo>
              <a:lnTo>
                <a:pt x="4" y="50"/>
              </a:lnTo>
              <a:lnTo>
                <a:pt x="3" y="50"/>
              </a:lnTo>
              <a:lnTo>
                <a:pt x="2" y="49"/>
              </a:lnTo>
              <a:lnTo>
                <a:pt x="1" y="48"/>
              </a:lnTo>
              <a:lnTo>
                <a:pt x="0" y="47"/>
              </a:lnTo>
              <a:lnTo>
                <a:pt x="1" y="4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223520</xdr:colOff>
      <xdr:row>21</xdr:row>
      <xdr:rowOff>123825</xdr:rowOff>
    </xdr:from>
    <xdr:to>
      <xdr:col>5</xdr:col>
      <xdr:colOff>568960</xdr:colOff>
      <xdr:row>23</xdr:row>
      <xdr:rowOff>85725</xdr:rowOff>
    </xdr:to>
    <xdr:sp>
      <xdr:nvSpPr>
        <xdr:cNvPr id="2185562" name="Freeform 328"/>
        <xdr:cNvSpPr/>
      </xdr:nvSpPr>
      <xdr:spPr>
        <a:xfrm>
          <a:off x="3708400" y="3437890"/>
          <a:ext cx="345440" cy="266700"/>
        </a:xfrm>
        <a:custGeom>
          <a:avLst/>
          <a:gdLst>
            <a:gd name="txL" fmla="*/ 0 w 34"/>
            <a:gd name="txT" fmla="*/ 0 h 30"/>
            <a:gd name="txR" fmla="*/ 34 w 34"/>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0"/>
            </a:cxn>
          </a:cxnLst>
          <a:rect l="txL" t="txT" r="txR" b="txB"/>
          <a:pathLst>
            <a:path w="34" h="30">
              <a:moveTo>
                <a:pt x="6" y="1"/>
              </a:moveTo>
              <a:lnTo>
                <a:pt x="7" y="1"/>
              </a:lnTo>
              <a:lnTo>
                <a:pt x="8" y="2"/>
              </a:lnTo>
              <a:lnTo>
                <a:pt x="9" y="2"/>
              </a:lnTo>
              <a:lnTo>
                <a:pt x="10" y="3"/>
              </a:lnTo>
              <a:lnTo>
                <a:pt x="11" y="3"/>
              </a:lnTo>
              <a:lnTo>
                <a:pt x="12" y="4"/>
              </a:lnTo>
              <a:lnTo>
                <a:pt x="13" y="4"/>
              </a:lnTo>
              <a:lnTo>
                <a:pt x="14" y="5"/>
              </a:lnTo>
              <a:lnTo>
                <a:pt x="15" y="5"/>
              </a:lnTo>
              <a:lnTo>
                <a:pt x="16" y="5"/>
              </a:lnTo>
              <a:lnTo>
                <a:pt x="17" y="5"/>
              </a:lnTo>
              <a:lnTo>
                <a:pt x="18" y="5"/>
              </a:lnTo>
              <a:lnTo>
                <a:pt x="19" y="6"/>
              </a:lnTo>
              <a:lnTo>
                <a:pt x="20" y="6"/>
              </a:lnTo>
              <a:lnTo>
                <a:pt x="21" y="6"/>
              </a:lnTo>
              <a:lnTo>
                <a:pt x="23" y="6"/>
              </a:lnTo>
              <a:lnTo>
                <a:pt x="24" y="6"/>
              </a:lnTo>
              <a:lnTo>
                <a:pt x="25" y="6"/>
              </a:lnTo>
              <a:lnTo>
                <a:pt x="26" y="6"/>
              </a:lnTo>
              <a:lnTo>
                <a:pt x="27" y="6"/>
              </a:lnTo>
              <a:lnTo>
                <a:pt x="29" y="6"/>
              </a:lnTo>
              <a:lnTo>
                <a:pt x="30" y="6"/>
              </a:lnTo>
              <a:lnTo>
                <a:pt x="32" y="8"/>
              </a:lnTo>
              <a:lnTo>
                <a:pt x="32" y="9"/>
              </a:lnTo>
              <a:lnTo>
                <a:pt x="33" y="10"/>
              </a:lnTo>
              <a:lnTo>
                <a:pt x="34" y="10"/>
              </a:lnTo>
              <a:lnTo>
                <a:pt x="34" y="12"/>
              </a:lnTo>
              <a:lnTo>
                <a:pt x="33" y="13"/>
              </a:lnTo>
              <a:lnTo>
                <a:pt x="33" y="14"/>
              </a:lnTo>
              <a:lnTo>
                <a:pt x="32" y="14"/>
              </a:lnTo>
              <a:lnTo>
                <a:pt x="31" y="16"/>
              </a:lnTo>
              <a:lnTo>
                <a:pt x="31" y="17"/>
              </a:lnTo>
              <a:lnTo>
                <a:pt x="30" y="18"/>
              </a:lnTo>
              <a:lnTo>
                <a:pt x="29" y="18"/>
              </a:lnTo>
              <a:lnTo>
                <a:pt x="28" y="19"/>
              </a:lnTo>
              <a:lnTo>
                <a:pt x="28" y="20"/>
              </a:lnTo>
              <a:lnTo>
                <a:pt x="27" y="21"/>
              </a:lnTo>
              <a:lnTo>
                <a:pt x="26" y="22"/>
              </a:lnTo>
              <a:lnTo>
                <a:pt x="25" y="24"/>
              </a:lnTo>
              <a:lnTo>
                <a:pt x="24" y="25"/>
              </a:lnTo>
              <a:lnTo>
                <a:pt x="23" y="27"/>
              </a:lnTo>
              <a:lnTo>
                <a:pt x="22" y="28"/>
              </a:lnTo>
              <a:lnTo>
                <a:pt x="20" y="29"/>
              </a:lnTo>
              <a:lnTo>
                <a:pt x="19" y="30"/>
              </a:lnTo>
              <a:lnTo>
                <a:pt x="18" y="29"/>
              </a:lnTo>
              <a:lnTo>
                <a:pt x="17" y="28"/>
              </a:lnTo>
              <a:lnTo>
                <a:pt x="16" y="27"/>
              </a:lnTo>
              <a:lnTo>
                <a:pt x="16" y="26"/>
              </a:lnTo>
              <a:lnTo>
                <a:pt x="15" y="25"/>
              </a:lnTo>
              <a:lnTo>
                <a:pt x="15" y="24"/>
              </a:lnTo>
              <a:lnTo>
                <a:pt x="14" y="23"/>
              </a:lnTo>
              <a:lnTo>
                <a:pt x="14" y="22"/>
              </a:lnTo>
              <a:lnTo>
                <a:pt x="13" y="19"/>
              </a:lnTo>
              <a:lnTo>
                <a:pt x="13" y="18"/>
              </a:lnTo>
              <a:lnTo>
                <a:pt x="12" y="17"/>
              </a:lnTo>
              <a:lnTo>
                <a:pt x="12" y="16"/>
              </a:lnTo>
              <a:lnTo>
                <a:pt x="11" y="15"/>
              </a:lnTo>
              <a:lnTo>
                <a:pt x="11" y="14"/>
              </a:lnTo>
              <a:lnTo>
                <a:pt x="10" y="13"/>
              </a:lnTo>
              <a:lnTo>
                <a:pt x="9" y="12"/>
              </a:lnTo>
              <a:lnTo>
                <a:pt x="8" y="12"/>
              </a:lnTo>
              <a:lnTo>
                <a:pt x="7" y="11"/>
              </a:lnTo>
              <a:lnTo>
                <a:pt x="6" y="10"/>
              </a:lnTo>
              <a:lnTo>
                <a:pt x="5" y="9"/>
              </a:lnTo>
              <a:lnTo>
                <a:pt x="3" y="8"/>
              </a:lnTo>
              <a:lnTo>
                <a:pt x="2" y="8"/>
              </a:lnTo>
              <a:lnTo>
                <a:pt x="0" y="8"/>
              </a:lnTo>
              <a:lnTo>
                <a:pt x="0" y="6"/>
              </a:lnTo>
              <a:lnTo>
                <a:pt x="0" y="5"/>
              </a:lnTo>
              <a:lnTo>
                <a:pt x="0" y="4"/>
              </a:lnTo>
              <a:lnTo>
                <a:pt x="1" y="3"/>
              </a:lnTo>
              <a:lnTo>
                <a:pt x="2" y="3"/>
              </a:lnTo>
              <a:lnTo>
                <a:pt x="3" y="2"/>
              </a:lnTo>
              <a:lnTo>
                <a:pt x="4" y="1"/>
              </a:lnTo>
              <a:lnTo>
                <a:pt x="5" y="1"/>
              </a:lnTo>
              <a:lnTo>
                <a:pt x="6" y="0"/>
              </a:lnTo>
              <a:lnTo>
                <a:pt x="6"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172720</xdr:colOff>
      <xdr:row>21</xdr:row>
      <xdr:rowOff>142875</xdr:rowOff>
    </xdr:from>
    <xdr:to>
      <xdr:col>3</xdr:col>
      <xdr:colOff>426720</xdr:colOff>
      <xdr:row>25</xdr:row>
      <xdr:rowOff>19050</xdr:rowOff>
    </xdr:to>
    <xdr:sp>
      <xdr:nvSpPr>
        <xdr:cNvPr id="2185563" name="Freeform 329"/>
        <xdr:cNvSpPr/>
      </xdr:nvSpPr>
      <xdr:spPr>
        <a:xfrm>
          <a:off x="2357120" y="3456940"/>
          <a:ext cx="254000" cy="485775"/>
        </a:xfrm>
        <a:custGeom>
          <a:avLst/>
          <a:gdLst>
            <a:gd name="txL" fmla="*/ 0 w 25"/>
            <a:gd name="txT" fmla="*/ 0 h 55"/>
            <a:gd name="txR" fmla="*/ 25 w 25"/>
            <a:gd name="txB" fmla="*/ 55 h 5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25" h="55">
              <a:moveTo>
                <a:pt x="5" y="1"/>
              </a:moveTo>
              <a:lnTo>
                <a:pt x="5" y="1"/>
              </a:lnTo>
              <a:lnTo>
                <a:pt x="5" y="2"/>
              </a:lnTo>
              <a:lnTo>
                <a:pt x="5" y="4"/>
              </a:lnTo>
              <a:lnTo>
                <a:pt x="5" y="5"/>
              </a:lnTo>
              <a:lnTo>
                <a:pt x="5" y="7"/>
              </a:lnTo>
              <a:lnTo>
                <a:pt x="5" y="8"/>
              </a:lnTo>
              <a:lnTo>
                <a:pt x="5" y="9"/>
              </a:lnTo>
              <a:lnTo>
                <a:pt x="6" y="10"/>
              </a:lnTo>
              <a:lnTo>
                <a:pt x="7" y="12"/>
              </a:lnTo>
              <a:lnTo>
                <a:pt x="8" y="12"/>
              </a:lnTo>
              <a:lnTo>
                <a:pt x="9" y="13"/>
              </a:lnTo>
              <a:lnTo>
                <a:pt x="10" y="14"/>
              </a:lnTo>
              <a:lnTo>
                <a:pt x="10" y="15"/>
              </a:lnTo>
              <a:lnTo>
                <a:pt x="11" y="15"/>
              </a:lnTo>
              <a:lnTo>
                <a:pt x="12" y="16"/>
              </a:lnTo>
              <a:lnTo>
                <a:pt x="12" y="17"/>
              </a:lnTo>
              <a:lnTo>
                <a:pt x="13" y="18"/>
              </a:lnTo>
              <a:lnTo>
                <a:pt x="13" y="19"/>
              </a:lnTo>
              <a:lnTo>
                <a:pt x="13" y="20"/>
              </a:lnTo>
              <a:lnTo>
                <a:pt x="13" y="21"/>
              </a:lnTo>
              <a:lnTo>
                <a:pt x="13" y="22"/>
              </a:lnTo>
              <a:lnTo>
                <a:pt x="13" y="24"/>
              </a:lnTo>
              <a:lnTo>
                <a:pt x="14" y="24"/>
              </a:lnTo>
              <a:lnTo>
                <a:pt x="15" y="25"/>
              </a:lnTo>
              <a:lnTo>
                <a:pt x="16" y="25"/>
              </a:lnTo>
              <a:lnTo>
                <a:pt x="18" y="26"/>
              </a:lnTo>
              <a:lnTo>
                <a:pt x="19" y="26"/>
              </a:lnTo>
              <a:lnTo>
                <a:pt x="20" y="27"/>
              </a:lnTo>
              <a:lnTo>
                <a:pt x="21" y="27"/>
              </a:lnTo>
              <a:lnTo>
                <a:pt x="23" y="28"/>
              </a:lnTo>
              <a:lnTo>
                <a:pt x="24" y="28"/>
              </a:lnTo>
              <a:lnTo>
                <a:pt x="25" y="28"/>
              </a:lnTo>
              <a:lnTo>
                <a:pt x="24" y="29"/>
              </a:lnTo>
              <a:lnTo>
                <a:pt x="24" y="31"/>
              </a:lnTo>
              <a:lnTo>
                <a:pt x="24" y="32"/>
              </a:lnTo>
              <a:lnTo>
                <a:pt x="24" y="33"/>
              </a:lnTo>
              <a:lnTo>
                <a:pt x="24" y="34"/>
              </a:lnTo>
              <a:lnTo>
                <a:pt x="24" y="36"/>
              </a:lnTo>
              <a:lnTo>
                <a:pt x="24" y="37"/>
              </a:lnTo>
              <a:lnTo>
                <a:pt x="23" y="38"/>
              </a:lnTo>
              <a:lnTo>
                <a:pt x="23" y="39"/>
              </a:lnTo>
              <a:lnTo>
                <a:pt x="23" y="40"/>
              </a:lnTo>
              <a:lnTo>
                <a:pt x="24" y="40"/>
              </a:lnTo>
              <a:lnTo>
                <a:pt x="25" y="42"/>
              </a:lnTo>
              <a:lnTo>
                <a:pt x="25" y="43"/>
              </a:lnTo>
              <a:lnTo>
                <a:pt x="25" y="44"/>
              </a:lnTo>
              <a:lnTo>
                <a:pt x="24" y="45"/>
              </a:lnTo>
              <a:lnTo>
                <a:pt x="23" y="45"/>
              </a:lnTo>
              <a:lnTo>
                <a:pt x="23" y="46"/>
              </a:lnTo>
              <a:lnTo>
                <a:pt x="23" y="47"/>
              </a:lnTo>
              <a:lnTo>
                <a:pt x="24" y="48"/>
              </a:lnTo>
              <a:lnTo>
                <a:pt x="24" y="49"/>
              </a:lnTo>
              <a:lnTo>
                <a:pt x="25" y="51"/>
              </a:lnTo>
              <a:lnTo>
                <a:pt x="22" y="52"/>
              </a:lnTo>
              <a:lnTo>
                <a:pt x="21" y="53"/>
              </a:lnTo>
              <a:lnTo>
                <a:pt x="20" y="53"/>
              </a:lnTo>
              <a:lnTo>
                <a:pt x="19" y="54"/>
              </a:lnTo>
              <a:lnTo>
                <a:pt x="18" y="54"/>
              </a:lnTo>
              <a:lnTo>
                <a:pt x="16" y="55"/>
              </a:lnTo>
              <a:lnTo>
                <a:pt x="16" y="53"/>
              </a:lnTo>
              <a:lnTo>
                <a:pt x="17" y="52"/>
              </a:lnTo>
              <a:lnTo>
                <a:pt x="16" y="51"/>
              </a:lnTo>
              <a:lnTo>
                <a:pt x="16" y="49"/>
              </a:lnTo>
              <a:lnTo>
                <a:pt x="15" y="48"/>
              </a:lnTo>
              <a:lnTo>
                <a:pt x="15" y="47"/>
              </a:lnTo>
              <a:lnTo>
                <a:pt x="14" y="46"/>
              </a:lnTo>
              <a:lnTo>
                <a:pt x="13" y="44"/>
              </a:lnTo>
              <a:lnTo>
                <a:pt x="12" y="43"/>
              </a:lnTo>
              <a:lnTo>
                <a:pt x="11" y="42"/>
              </a:lnTo>
              <a:lnTo>
                <a:pt x="10" y="42"/>
              </a:lnTo>
              <a:lnTo>
                <a:pt x="10" y="41"/>
              </a:lnTo>
              <a:lnTo>
                <a:pt x="8" y="40"/>
              </a:lnTo>
              <a:lnTo>
                <a:pt x="8" y="39"/>
              </a:lnTo>
              <a:lnTo>
                <a:pt x="7" y="39"/>
              </a:lnTo>
              <a:lnTo>
                <a:pt x="6" y="38"/>
              </a:lnTo>
              <a:lnTo>
                <a:pt x="6" y="37"/>
              </a:lnTo>
              <a:lnTo>
                <a:pt x="5" y="36"/>
              </a:lnTo>
              <a:lnTo>
                <a:pt x="4" y="35"/>
              </a:lnTo>
              <a:lnTo>
                <a:pt x="4" y="34"/>
              </a:lnTo>
              <a:lnTo>
                <a:pt x="3" y="33"/>
              </a:lnTo>
              <a:lnTo>
                <a:pt x="2" y="32"/>
              </a:lnTo>
              <a:lnTo>
                <a:pt x="2" y="31"/>
              </a:lnTo>
              <a:lnTo>
                <a:pt x="1" y="30"/>
              </a:lnTo>
              <a:lnTo>
                <a:pt x="1" y="29"/>
              </a:lnTo>
              <a:lnTo>
                <a:pt x="1" y="28"/>
              </a:lnTo>
              <a:lnTo>
                <a:pt x="2" y="27"/>
              </a:lnTo>
              <a:lnTo>
                <a:pt x="2" y="25"/>
              </a:lnTo>
              <a:lnTo>
                <a:pt x="1" y="24"/>
              </a:lnTo>
              <a:lnTo>
                <a:pt x="1" y="23"/>
              </a:lnTo>
              <a:lnTo>
                <a:pt x="1" y="22"/>
              </a:lnTo>
              <a:lnTo>
                <a:pt x="0" y="21"/>
              </a:lnTo>
              <a:lnTo>
                <a:pt x="0" y="20"/>
              </a:lnTo>
              <a:lnTo>
                <a:pt x="0" y="18"/>
              </a:lnTo>
              <a:lnTo>
                <a:pt x="0" y="17"/>
              </a:lnTo>
              <a:lnTo>
                <a:pt x="0" y="16"/>
              </a:lnTo>
              <a:lnTo>
                <a:pt x="0" y="15"/>
              </a:lnTo>
              <a:lnTo>
                <a:pt x="1" y="13"/>
              </a:lnTo>
              <a:lnTo>
                <a:pt x="1" y="11"/>
              </a:lnTo>
              <a:lnTo>
                <a:pt x="2" y="10"/>
              </a:lnTo>
              <a:lnTo>
                <a:pt x="2" y="9"/>
              </a:lnTo>
              <a:lnTo>
                <a:pt x="3" y="8"/>
              </a:lnTo>
              <a:lnTo>
                <a:pt x="3" y="7"/>
              </a:lnTo>
              <a:lnTo>
                <a:pt x="4" y="6"/>
              </a:lnTo>
              <a:lnTo>
                <a:pt x="4" y="5"/>
              </a:lnTo>
              <a:lnTo>
                <a:pt x="4" y="3"/>
              </a:lnTo>
              <a:lnTo>
                <a:pt x="4" y="2"/>
              </a:lnTo>
              <a:lnTo>
                <a:pt x="4" y="0"/>
              </a:lnTo>
              <a:lnTo>
                <a:pt x="5"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71120</xdr:colOff>
      <xdr:row>24</xdr:row>
      <xdr:rowOff>9525</xdr:rowOff>
    </xdr:from>
    <xdr:to>
      <xdr:col>3</xdr:col>
      <xdr:colOff>457200</xdr:colOff>
      <xdr:row>26</xdr:row>
      <xdr:rowOff>38100</xdr:rowOff>
    </xdr:to>
    <xdr:sp>
      <xdr:nvSpPr>
        <xdr:cNvPr id="2185564" name="Freeform 330"/>
        <xdr:cNvSpPr/>
      </xdr:nvSpPr>
      <xdr:spPr>
        <a:xfrm>
          <a:off x="2255520" y="3780790"/>
          <a:ext cx="386080" cy="333375"/>
        </a:xfrm>
        <a:custGeom>
          <a:avLst/>
          <a:gdLst>
            <a:gd name="txL" fmla="*/ 0 w 38"/>
            <a:gd name="txT" fmla="*/ 0 h 37"/>
            <a:gd name="txR" fmla="*/ 38 w 38"/>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8" h="37">
              <a:moveTo>
                <a:pt x="6" y="24"/>
              </a:moveTo>
              <a:lnTo>
                <a:pt x="7" y="24"/>
              </a:lnTo>
              <a:lnTo>
                <a:pt x="8" y="24"/>
              </a:lnTo>
              <a:lnTo>
                <a:pt x="8" y="23"/>
              </a:lnTo>
              <a:lnTo>
                <a:pt x="8" y="22"/>
              </a:lnTo>
              <a:lnTo>
                <a:pt x="7" y="22"/>
              </a:lnTo>
              <a:lnTo>
                <a:pt x="6" y="20"/>
              </a:lnTo>
              <a:lnTo>
                <a:pt x="6" y="18"/>
              </a:lnTo>
              <a:lnTo>
                <a:pt x="5" y="17"/>
              </a:lnTo>
              <a:lnTo>
                <a:pt x="4" y="16"/>
              </a:lnTo>
              <a:lnTo>
                <a:pt x="3" y="15"/>
              </a:lnTo>
              <a:lnTo>
                <a:pt x="2" y="14"/>
              </a:lnTo>
              <a:lnTo>
                <a:pt x="2" y="12"/>
              </a:lnTo>
              <a:lnTo>
                <a:pt x="2" y="11"/>
              </a:lnTo>
              <a:lnTo>
                <a:pt x="2" y="10"/>
              </a:lnTo>
              <a:lnTo>
                <a:pt x="3" y="9"/>
              </a:lnTo>
              <a:lnTo>
                <a:pt x="4" y="8"/>
              </a:lnTo>
              <a:lnTo>
                <a:pt x="4" y="7"/>
              </a:lnTo>
              <a:lnTo>
                <a:pt x="5" y="6"/>
              </a:lnTo>
              <a:lnTo>
                <a:pt x="6" y="5"/>
              </a:lnTo>
              <a:lnTo>
                <a:pt x="7" y="4"/>
              </a:lnTo>
              <a:lnTo>
                <a:pt x="9" y="3"/>
              </a:lnTo>
              <a:lnTo>
                <a:pt x="11" y="3"/>
              </a:lnTo>
              <a:lnTo>
                <a:pt x="12" y="2"/>
              </a:lnTo>
              <a:lnTo>
                <a:pt x="14" y="1"/>
              </a:lnTo>
              <a:lnTo>
                <a:pt x="16" y="0"/>
              </a:lnTo>
              <a:lnTo>
                <a:pt x="16" y="1"/>
              </a:lnTo>
              <a:lnTo>
                <a:pt x="17" y="2"/>
              </a:lnTo>
              <a:lnTo>
                <a:pt x="18" y="2"/>
              </a:lnTo>
              <a:lnTo>
                <a:pt x="18" y="3"/>
              </a:lnTo>
              <a:lnTo>
                <a:pt x="20" y="4"/>
              </a:lnTo>
              <a:lnTo>
                <a:pt x="20" y="5"/>
              </a:lnTo>
              <a:lnTo>
                <a:pt x="21" y="5"/>
              </a:lnTo>
              <a:lnTo>
                <a:pt x="22" y="6"/>
              </a:lnTo>
              <a:lnTo>
                <a:pt x="23" y="7"/>
              </a:lnTo>
              <a:lnTo>
                <a:pt x="24" y="9"/>
              </a:lnTo>
              <a:lnTo>
                <a:pt x="25" y="10"/>
              </a:lnTo>
              <a:lnTo>
                <a:pt x="25" y="11"/>
              </a:lnTo>
              <a:lnTo>
                <a:pt x="26" y="12"/>
              </a:lnTo>
              <a:lnTo>
                <a:pt x="26" y="14"/>
              </a:lnTo>
              <a:lnTo>
                <a:pt x="27" y="15"/>
              </a:lnTo>
              <a:lnTo>
                <a:pt x="26" y="16"/>
              </a:lnTo>
              <a:lnTo>
                <a:pt x="26" y="18"/>
              </a:lnTo>
              <a:lnTo>
                <a:pt x="26" y="19"/>
              </a:lnTo>
              <a:lnTo>
                <a:pt x="27" y="20"/>
              </a:lnTo>
              <a:lnTo>
                <a:pt x="27" y="21"/>
              </a:lnTo>
              <a:lnTo>
                <a:pt x="28" y="22"/>
              </a:lnTo>
              <a:lnTo>
                <a:pt x="28" y="23"/>
              </a:lnTo>
              <a:lnTo>
                <a:pt x="30" y="24"/>
              </a:lnTo>
              <a:lnTo>
                <a:pt x="31" y="25"/>
              </a:lnTo>
              <a:lnTo>
                <a:pt x="32" y="26"/>
              </a:lnTo>
              <a:lnTo>
                <a:pt x="33" y="25"/>
              </a:lnTo>
              <a:lnTo>
                <a:pt x="34" y="25"/>
              </a:lnTo>
              <a:lnTo>
                <a:pt x="35" y="25"/>
              </a:lnTo>
              <a:lnTo>
                <a:pt x="36" y="26"/>
              </a:lnTo>
              <a:lnTo>
                <a:pt x="36" y="27"/>
              </a:lnTo>
              <a:lnTo>
                <a:pt x="37" y="28"/>
              </a:lnTo>
              <a:lnTo>
                <a:pt x="37" y="30"/>
              </a:lnTo>
              <a:lnTo>
                <a:pt x="38" y="30"/>
              </a:lnTo>
              <a:lnTo>
                <a:pt x="37" y="31"/>
              </a:lnTo>
              <a:lnTo>
                <a:pt x="35" y="31"/>
              </a:lnTo>
              <a:lnTo>
                <a:pt x="33" y="32"/>
              </a:lnTo>
              <a:lnTo>
                <a:pt x="32" y="32"/>
              </a:lnTo>
              <a:lnTo>
                <a:pt x="31" y="32"/>
              </a:lnTo>
              <a:lnTo>
                <a:pt x="30" y="33"/>
              </a:lnTo>
              <a:lnTo>
                <a:pt x="29" y="33"/>
              </a:lnTo>
              <a:lnTo>
                <a:pt x="28" y="33"/>
              </a:lnTo>
              <a:lnTo>
                <a:pt x="27" y="33"/>
              </a:lnTo>
              <a:lnTo>
                <a:pt x="25" y="34"/>
              </a:lnTo>
              <a:lnTo>
                <a:pt x="24" y="34"/>
              </a:lnTo>
              <a:lnTo>
                <a:pt x="23" y="34"/>
              </a:lnTo>
              <a:lnTo>
                <a:pt x="22" y="35"/>
              </a:lnTo>
              <a:lnTo>
                <a:pt x="21" y="35"/>
              </a:lnTo>
              <a:lnTo>
                <a:pt x="20" y="36"/>
              </a:lnTo>
              <a:lnTo>
                <a:pt x="19" y="36"/>
              </a:lnTo>
              <a:lnTo>
                <a:pt x="18" y="37"/>
              </a:lnTo>
              <a:lnTo>
                <a:pt x="17" y="37"/>
              </a:lnTo>
              <a:lnTo>
                <a:pt x="16" y="36"/>
              </a:lnTo>
              <a:lnTo>
                <a:pt x="15" y="35"/>
              </a:lnTo>
              <a:lnTo>
                <a:pt x="14" y="35"/>
              </a:lnTo>
              <a:lnTo>
                <a:pt x="13" y="34"/>
              </a:lnTo>
              <a:lnTo>
                <a:pt x="12" y="34"/>
              </a:lnTo>
              <a:lnTo>
                <a:pt x="11" y="34"/>
              </a:lnTo>
              <a:lnTo>
                <a:pt x="10" y="33"/>
              </a:lnTo>
              <a:lnTo>
                <a:pt x="9" y="33"/>
              </a:lnTo>
              <a:lnTo>
                <a:pt x="8" y="33"/>
              </a:lnTo>
              <a:lnTo>
                <a:pt x="7" y="32"/>
              </a:lnTo>
              <a:lnTo>
                <a:pt x="5" y="31"/>
              </a:lnTo>
              <a:lnTo>
                <a:pt x="4" y="30"/>
              </a:lnTo>
              <a:lnTo>
                <a:pt x="3" y="30"/>
              </a:lnTo>
              <a:lnTo>
                <a:pt x="2" y="29"/>
              </a:lnTo>
              <a:lnTo>
                <a:pt x="1" y="28"/>
              </a:lnTo>
              <a:lnTo>
                <a:pt x="0" y="28"/>
              </a:lnTo>
              <a:lnTo>
                <a:pt x="0" y="27"/>
              </a:lnTo>
              <a:lnTo>
                <a:pt x="1" y="26"/>
              </a:lnTo>
              <a:lnTo>
                <a:pt x="2" y="26"/>
              </a:lnTo>
              <a:lnTo>
                <a:pt x="3" y="25"/>
              </a:lnTo>
              <a:lnTo>
                <a:pt x="4" y="25"/>
              </a:lnTo>
              <a:lnTo>
                <a:pt x="5" y="25"/>
              </a:lnTo>
              <a:lnTo>
                <a:pt x="6"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2</xdr:col>
      <xdr:colOff>508000</xdr:colOff>
      <xdr:row>25</xdr:row>
      <xdr:rowOff>142875</xdr:rowOff>
    </xdr:from>
    <xdr:to>
      <xdr:col>3</xdr:col>
      <xdr:colOff>264160</xdr:colOff>
      <xdr:row>28</xdr:row>
      <xdr:rowOff>9525</xdr:rowOff>
    </xdr:to>
    <xdr:sp>
      <xdr:nvSpPr>
        <xdr:cNvPr id="2185565" name="Freeform 331"/>
        <xdr:cNvSpPr/>
      </xdr:nvSpPr>
      <xdr:spPr>
        <a:xfrm>
          <a:off x="2042160" y="4066540"/>
          <a:ext cx="406400" cy="323850"/>
        </a:xfrm>
        <a:custGeom>
          <a:avLst/>
          <a:gdLst>
            <a:gd name="txL" fmla="*/ 0 w 40"/>
            <a:gd name="txT" fmla="*/ 0 h 38"/>
            <a:gd name="txR" fmla="*/ 40 w 40"/>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0" h="38">
              <a:moveTo>
                <a:pt x="3" y="19"/>
              </a:moveTo>
              <a:lnTo>
                <a:pt x="4" y="19"/>
              </a:lnTo>
              <a:lnTo>
                <a:pt x="5" y="18"/>
              </a:lnTo>
              <a:lnTo>
                <a:pt x="6" y="18"/>
              </a:lnTo>
              <a:lnTo>
                <a:pt x="7" y="17"/>
              </a:lnTo>
              <a:lnTo>
                <a:pt x="9" y="17"/>
              </a:lnTo>
              <a:lnTo>
                <a:pt x="10" y="16"/>
              </a:lnTo>
              <a:lnTo>
                <a:pt x="11" y="16"/>
              </a:lnTo>
              <a:lnTo>
                <a:pt x="15" y="14"/>
              </a:lnTo>
              <a:lnTo>
                <a:pt x="16" y="14"/>
              </a:lnTo>
              <a:lnTo>
                <a:pt x="17" y="13"/>
              </a:lnTo>
              <a:lnTo>
                <a:pt x="19" y="13"/>
              </a:lnTo>
              <a:lnTo>
                <a:pt x="20" y="12"/>
              </a:lnTo>
              <a:lnTo>
                <a:pt x="22" y="11"/>
              </a:lnTo>
              <a:lnTo>
                <a:pt x="22" y="10"/>
              </a:lnTo>
              <a:lnTo>
                <a:pt x="23" y="8"/>
              </a:lnTo>
              <a:lnTo>
                <a:pt x="23" y="7"/>
              </a:lnTo>
              <a:lnTo>
                <a:pt x="23" y="6"/>
              </a:lnTo>
              <a:lnTo>
                <a:pt x="23" y="4"/>
              </a:lnTo>
              <a:lnTo>
                <a:pt x="23" y="3"/>
              </a:lnTo>
              <a:lnTo>
                <a:pt x="23" y="2"/>
              </a:lnTo>
              <a:lnTo>
                <a:pt x="23" y="1"/>
              </a:lnTo>
              <a:lnTo>
                <a:pt x="24" y="0"/>
              </a:lnTo>
              <a:lnTo>
                <a:pt x="24" y="1"/>
              </a:lnTo>
              <a:lnTo>
                <a:pt x="25" y="2"/>
              </a:lnTo>
              <a:lnTo>
                <a:pt x="26" y="1"/>
              </a:lnTo>
              <a:lnTo>
                <a:pt x="26" y="0"/>
              </a:lnTo>
              <a:lnTo>
                <a:pt x="28" y="1"/>
              </a:lnTo>
              <a:lnTo>
                <a:pt x="29" y="2"/>
              </a:lnTo>
              <a:lnTo>
                <a:pt x="30" y="2"/>
              </a:lnTo>
              <a:lnTo>
                <a:pt x="31" y="2"/>
              </a:lnTo>
              <a:lnTo>
                <a:pt x="32" y="3"/>
              </a:lnTo>
              <a:lnTo>
                <a:pt x="33" y="3"/>
              </a:lnTo>
              <a:lnTo>
                <a:pt x="34" y="3"/>
              </a:lnTo>
              <a:lnTo>
                <a:pt x="35" y="4"/>
              </a:lnTo>
              <a:lnTo>
                <a:pt x="36" y="4"/>
              </a:lnTo>
              <a:lnTo>
                <a:pt x="37" y="5"/>
              </a:lnTo>
              <a:lnTo>
                <a:pt x="38" y="6"/>
              </a:lnTo>
              <a:lnTo>
                <a:pt x="39" y="7"/>
              </a:lnTo>
              <a:lnTo>
                <a:pt x="40" y="7"/>
              </a:lnTo>
              <a:lnTo>
                <a:pt x="39" y="8"/>
              </a:lnTo>
              <a:lnTo>
                <a:pt x="39" y="10"/>
              </a:lnTo>
              <a:lnTo>
                <a:pt x="38" y="11"/>
              </a:lnTo>
              <a:lnTo>
                <a:pt x="38" y="12"/>
              </a:lnTo>
              <a:lnTo>
                <a:pt x="37" y="13"/>
              </a:lnTo>
              <a:lnTo>
                <a:pt x="37" y="14"/>
              </a:lnTo>
              <a:lnTo>
                <a:pt x="36" y="15"/>
              </a:lnTo>
              <a:lnTo>
                <a:pt x="35" y="16"/>
              </a:lnTo>
              <a:lnTo>
                <a:pt x="34" y="17"/>
              </a:lnTo>
              <a:lnTo>
                <a:pt x="34" y="18"/>
              </a:lnTo>
              <a:lnTo>
                <a:pt x="33" y="19"/>
              </a:lnTo>
              <a:lnTo>
                <a:pt x="32" y="19"/>
              </a:lnTo>
              <a:lnTo>
                <a:pt x="31" y="20"/>
              </a:lnTo>
              <a:lnTo>
                <a:pt x="30" y="20"/>
              </a:lnTo>
              <a:lnTo>
                <a:pt x="29" y="21"/>
              </a:lnTo>
              <a:lnTo>
                <a:pt x="28" y="22"/>
              </a:lnTo>
              <a:lnTo>
                <a:pt x="27" y="22"/>
              </a:lnTo>
              <a:lnTo>
                <a:pt x="26" y="23"/>
              </a:lnTo>
              <a:lnTo>
                <a:pt x="25" y="23"/>
              </a:lnTo>
              <a:lnTo>
                <a:pt x="26" y="24"/>
              </a:lnTo>
              <a:lnTo>
                <a:pt x="26" y="25"/>
              </a:lnTo>
              <a:lnTo>
                <a:pt x="26" y="26"/>
              </a:lnTo>
              <a:lnTo>
                <a:pt x="27" y="26"/>
              </a:lnTo>
              <a:lnTo>
                <a:pt x="28" y="26"/>
              </a:lnTo>
              <a:lnTo>
                <a:pt x="29" y="27"/>
              </a:lnTo>
              <a:lnTo>
                <a:pt x="29" y="28"/>
              </a:lnTo>
              <a:lnTo>
                <a:pt x="30" y="29"/>
              </a:lnTo>
              <a:lnTo>
                <a:pt x="30" y="30"/>
              </a:lnTo>
              <a:lnTo>
                <a:pt x="31" y="31"/>
              </a:lnTo>
              <a:lnTo>
                <a:pt x="31" y="32"/>
              </a:lnTo>
              <a:lnTo>
                <a:pt x="29" y="32"/>
              </a:lnTo>
              <a:lnTo>
                <a:pt x="28" y="32"/>
              </a:lnTo>
              <a:lnTo>
                <a:pt x="27" y="32"/>
              </a:lnTo>
              <a:lnTo>
                <a:pt x="26" y="33"/>
              </a:lnTo>
              <a:lnTo>
                <a:pt x="26" y="34"/>
              </a:lnTo>
              <a:lnTo>
                <a:pt x="25" y="34"/>
              </a:lnTo>
              <a:lnTo>
                <a:pt x="23" y="34"/>
              </a:lnTo>
              <a:lnTo>
                <a:pt x="22" y="34"/>
              </a:lnTo>
              <a:lnTo>
                <a:pt x="21" y="35"/>
              </a:lnTo>
              <a:lnTo>
                <a:pt x="21" y="36"/>
              </a:lnTo>
              <a:lnTo>
                <a:pt x="20" y="37"/>
              </a:lnTo>
              <a:lnTo>
                <a:pt x="19" y="38"/>
              </a:lnTo>
              <a:lnTo>
                <a:pt x="18" y="38"/>
              </a:lnTo>
              <a:lnTo>
                <a:pt x="17" y="37"/>
              </a:lnTo>
              <a:lnTo>
                <a:pt x="16" y="37"/>
              </a:lnTo>
              <a:lnTo>
                <a:pt x="15" y="37"/>
              </a:lnTo>
              <a:lnTo>
                <a:pt x="13" y="37"/>
              </a:lnTo>
              <a:lnTo>
                <a:pt x="12" y="36"/>
              </a:lnTo>
              <a:lnTo>
                <a:pt x="11" y="36"/>
              </a:lnTo>
              <a:lnTo>
                <a:pt x="10" y="35"/>
              </a:lnTo>
              <a:lnTo>
                <a:pt x="9" y="35"/>
              </a:lnTo>
              <a:lnTo>
                <a:pt x="8" y="34"/>
              </a:lnTo>
              <a:lnTo>
                <a:pt x="8" y="33"/>
              </a:lnTo>
              <a:lnTo>
                <a:pt x="8" y="32"/>
              </a:lnTo>
              <a:lnTo>
                <a:pt x="8" y="31"/>
              </a:lnTo>
              <a:lnTo>
                <a:pt x="8" y="29"/>
              </a:lnTo>
              <a:lnTo>
                <a:pt x="7" y="28"/>
              </a:lnTo>
              <a:lnTo>
                <a:pt x="6" y="28"/>
              </a:lnTo>
              <a:lnTo>
                <a:pt x="5" y="28"/>
              </a:lnTo>
              <a:lnTo>
                <a:pt x="3" y="28"/>
              </a:lnTo>
              <a:lnTo>
                <a:pt x="2" y="28"/>
              </a:lnTo>
              <a:lnTo>
                <a:pt x="1" y="28"/>
              </a:lnTo>
              <a:lnTo>
                <a:pt x="0" y="27"/>
              </a:lnTo>
              <a:lnTo>
                <a:pt x="1" y="25"/>
              </a:lnTo>
              <a:lnTo>
                <a:pt x="1" y="24"/>
              </a:lnTo>
              <a:lnTo>
                <a:pt x="1" y="23"/>
              </a:lnTo>
              <a:lnTo>
                <a:pt x="1" y="22"/>
              </a:lnTo>
              <a:lnTo>
                <a:pt x="2" y="19"/>
              </a:lnTo>
              <a:lnTo>
                <a:pt x="3"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172720</xdr:colOff>
      <xdr:row>26</xdr:row>
      <xdr:rowOff>66675</xdr:rowOff>
    </xdr:from>
    <xdr:to>
      <xdr:col>4</xdr:col>
      <xdr:colOff>60960</xdr:colOff>
      <xdr:row>28</xdr:row>
      <xdr:rowOff>123825</xdr:rowOff>
    </xdr:to>
    <xdr:sp>
      <xdr:nvSpPr>
        <xdr:cNvPr id="2185566" name="Freeform 332"/>
        <xdr:cNvSpPr/>
      </xdr:nvSpPr>
      <xdr:spPr>
        <a:xfrm>
          <a:off x="2357120" y="4142740"/>
          <a:ext cx="538480" cy="361950"/>
        </a:xfrm>
        <a:custGeom>
          <a:avLst/>
          <a:gdLst>
            <a:gd name="txL" fmla="*/ 0 w 53"/>
            <a:gd name="txT" fmla="*/ 0 h 41"/>
            <a:gd name="txR" fmla="*/ 53 w 53"/>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3" h="41">
              <a:moveTo>
                <a:pt x="0" y="22"/>
              </a:moveTo>
              <a:lnTo>
                <a:pt x="0" y="22"/>
              </a:lnTo>
              <a:lnTo>
                <a:pt x="1" y="21"/>
              </a:lnTo>
              <a:lnTo>
                <a:pt x="2" y="21"/>
              </a:lnTo>
              <a:lnTo>
                <a:pt x="4" y="22"/>
              </a:lnTo>
              <a:lnTo>
                <a:pt x="5" y="22"/>
              </a:lnTo>
              <a:lnTo>
                <a:pt x="6" y="23"/>
              </a:lnTo>
              <a:lnTo>
                <a:pt x="7" y="23"/>
              </a:lnTo>
              <a:lnTo>
                <a:pt x="8" y="23"/>
              </a:lnTo>
              <a:lnTo>
                <a:pt x="9" y="24"/>
              </a:lnTo>
              <a:lnTo>
                <a:pt x="11" y="24"/>
              </a:lnTo>
              <a:lnTo>
                <a:pt x="12" y="25"/>
              </a:lnTo>
              <a:lnTo>
                <a:pt x="14" y="25"/>
              </a:lnTo>
              <a:lnTo>
                <a:pt x="15" y="25"/>
              </a:lnTo>
              <a:lnTo>
                <a:pt x="16" y="25"/>
              </a:lnTo>
              <a:lnTo>
                <a:pt x="17" y="25"/>
              </a:lnTo>
              <a:lnTo>
                <a:pt x="18" y="24"/>
              </a:lnTo>
              <a:lnTo>
                <a:pt x="19" y="24"/>
              </a:lnTo>
              <a:lnTo>
                <a:pt x="20" y="23"/>
              </a:lnTo>
              <a:lnTo>
                <a:pt x="21" y="23"/>
              </a:lnTo>
              <a:lnTo>
                <a:pt x="22" y="23"/>
              </a:lnTo>
              <a:lnTo>
                <a:pt x="23" y="22"/>
              </a:lnTo>
              <a:lnTo>
                <a:pt x="24" y="21"/>
              </a:lnTo>
              <a:lnTo>
                <a:pt x="25" y="21"/>
              </a:lnTo>
              <a:lnTo>
                <a:pt x="26" y="20"/>
              </a:lnTo>
              <a:lnTo>
                <a:pt x="27" y="19"/>
              </a:lnTo>
              <a:lnTo>
                <a:pt x="27" y="18"/>
              </a:lnTo>
              <a:lnTo>
                <a:pt x="27" y="17"/>
              </a:lnTo>
              <a:lnTo>
                <a:pt x="27" y="16"/>
              </a:lnTo>
              <a:lnTo>
                <a:pt x="27" y="15"/>
              </a:lnTo>
              <a:lnTo>
                <a:pt x="27" y="14"/>
              </a:lnTo>
              <a:lnTo>
                <a:pt x="27" y="13"/>
              </a:lnTo>
              <a:lnTo>
                <a:pt x="27" y="12"/>
              </a:lnTo>
              <a:lnTo>
                <a:pt x="28" y="11"/>
              </a:lnTo>
              <a:lnTo>
                <a:pt x="28" y="10"/>
              </a:lnTo>
              <a:lnTo>
                <a:pt x="29" y="9"/>
              </a:lnTo>
              <a:lnTo>
                <a:pt x="30" y="8"/>
              </a:lnTo>
              <a:lnTo>
                <a:pt x="30" y="7"/>
              </a:lnTo>
              <a:lnTo>
                <a:pt x="31" y="6"/>
              </a:lnTo>
              <a:lnTo>
                <a:pt x="31" y="5"/>
              </a:lnTo>
              <a:lnTo>
                <a:pt x="32" y="4"/>
              </a:lnTo>
              <a:lnTo>
                <a:pt x="33" y="3"/>
              </a:lnTo>
              <a:lnTo>
                <a:pt x="33" y="2"/>
              </a:lnTo>
              <a:lnTo>
                <a:pt x="34" y="1"/>
              </a:lnTo>
              <a:lnTo>
                <a:pt x="34" y="0"/>
              </a:lnTo>
              <a:lnTo>
                <a:pt x="35" y="0"/>
              </a:lnTo>
              <a:lnTo>
                <a:pt x="36" y="0"/>
              </a:lnTo>
              <a:lnTo>
                <a:pt x="37" y="1"/>
              </a:lnTo>
              <a:lnTo>
                <a:pt x="38" y="1"/>
              </a:lnTo>
              <a:lnTo>
                <a:pt x="39" y="1"/>
              </a:lnTo>
              <a:lnTo>
                <a:pt x="39" y="2"/>
              </a:lnTo>
              <a:lnTo>
                <a:pt x="40" y="4"/>
              </a:lnTo>
              <a:lnTo>
                <a:pt x="41" y="5"/>
              </a:lnTo>
              <a:lnTo>
                <a:pt x="42" y="4"/>
              </a:lnTo>
              <a:lnTo>
                <a:pt x="43" y="4"/>
              </a:lnTo>
              <a:lnTo>
                <a:pt x="44" y="4"/>
              </a:lnTo>
              <a:lnTo>
                <a:pt x="46" y="4"/>
              </a:lnTo>
              <a:lnTo>
                <a:pt x="46" y="3"/>
              </a:lnTo>
              <a:lnTo>
                <a:pt x="47" y="3"/>
              </a:lnTo>
              <a:lnTo>
                <a:pt x="48" y="3"/>
              </a:lnTo>
              <a:lnTo>
                <a:pt x="49" y="4"/>
              </a:lnTo>
              <a:lnTo>
                <a:pt x="50" y="5"/>
              </a:lnTo>
              <a:lnTo>
                <a:pt x="53" y="6"/>
              </a:lnTo>
              <a:lnTo>
                <a:pt x="52" y="7"/>
              </a:lnTo>
              <a:lnTo>
                <a:pt x="51" y="7"/>
              </a:lnTo>
              <a:lnTo>
                <a:pt x="50" y="8"/>
              </a:lnTo>
              <a:lnTo>
                <a:pt x="49" y="9"/>
              </a:lnTo>
              <a:lnTo>
                <a:pt x="48" y="10"/>
              </a:lnTo>
              <a:lnTo>
                <a:pt x="46" y="11"/>
              </a:lnTo>
              <a:lnTo>
                <a:pt x="45" y="12"/>
              </a:lnTo>
              <a:lnTo>
                <a:pt x="44" y="12"/>
              </a:lnTo>
              <a:lnTo>
                <a:pt x="43" y="13"/>
              </a:lnTo>
              <a:lnTo>
                <a:pt x="42" y="14"/>
              </a:lnTo>
              <a:lnTo>
                <a:pt x="42" y="15"/>
              </a:lnTo>
              <a:lnTo>
                <a:pt x="42" y="16"/>
              </a:lnTo>
              <a:lnTo>
                <a:pt x="43" y="16"/>
              </a:lnTo>
              <a:lnTo>
                <a:pt x="43" y="17"/>
              </a:lnTo>
              <a:lnTo>
                <a:pt x="41" y="17"/>
              </a:lnTo>
              <a:lnTo>
                <a:pt x="41" y="18"/>
              </a:lnTo>
              <a:lnTo>
                <a:pt x="40" y="19"/>
              </a:lnTo>
              <a:lnTo>
                <a:pt x="39" y="20"/>
              </a:lnTo>
              <a:lnTo>
                <a:pt x="38" y="20"/>
              </a:lnTo>
              <a:lnTo>
                <a:pt x="37" y="21"/>
              </a:lnTo>
              <a:lnTo>
                <a:pt x="36" y="22"/>
              </a:lnTo>
              <a:lnTo>
                <a:pt x="36" y="23"/>
              </a:lnTo>
              <a:lnTo>
                <a:pt x="35" y="24"/>
              </a:lnTo>
              <a:lnTo>
                <a:pt x="34" y="25"/>
              </a:lnTo>
              <a:lnTo>
                <a:pt x="33" y="26"/>
              </a:lnTo>
              <a:lnTo>
                <a:pt x="32" y="27"/>
              </a:lnTo>
              <a:lnTo>
                <a:pt x="32" y="29"/>
              </a:lnTo>
              <a:lnTo>
                <a:pt x="31" y="29"/>
              </a:lnTo>
              <a:lnTo>
                <a:pt x="32" y="30"/>
              </a:lnTo>
              <a:lnTo>
                <a:pt x="32" y="31"/>
              </a:lnTo>
              <a:lnTo>
                <a:pt x="33" y="32"/>
              </a:lnTo>
              <a:lnTo>
                <a:pt x="33" y="33"/>
              </a:lnTo>
              <a:lnTo>
                <a:pt x="34" y="34"/>
              </a:lnTo>
              <a:lnTo>
                <a:pt x="34" y="36"/>
              </a:lnTo>
              <a:lnTo>
                <a:pt x="35" y="37"/>
              </a:lnTo>
              <a:lnTo>
                <a:pt x="36" y="38"/>
              </a:lnTo>
              <a:lnTo>
                <a:pt x="35" y="39"/>
              </a:lnTo>
              <a:lnTo>
                <a:pt x="35" y="40"/>
              </a:lnTo>
              <a:lnTo>
                <a:pt x="34" y="41"/>
              </a:lnTo>
              <a:lnTo>
                <a:pt x="33" y="40"/>
              </a:lnTo>
              <a:lnTo>
                <a:pt x="31" y="39"/>
              </a:lnTo>
              <a:lnTo>
                <a:pt x="30" y="38"/>
              </a:lnTo>
              <a:lnTo>
                <a:pt x="29" y="38"/>
              </a:lnTo>
              <a:lnTo>
                <a:pt x="28" y="37"/>
              </a:lnTo>
              <a:lnTo>
                <a:pt x="27" y="37"/>
              </a:lnTo>
              <a:lnTo>
                <a:pt x="28" y="39"/>
              </a:lnTo>
              <a:lnTo>
                <a:pt x="27" y="38"/>
              </a:lnTo>
              <a:lnTo>
                <a:pt x="26" y="38"/>
              </a:lnTo>
              <a:lnTo>
                <a:pt x="25" y="37"/>
              </a:lnTo>
              <a:lnTo>
                <a:pt x="24" y="37"/>
              </a:lnTo>
              <a:lnTo>
                <a:pt x="23" y="37"/>
              </a:lnTo>
              <a:lnTo>
                <a:pt x="22" y="37"/>
              </a:lnTo>
              <a:lnTo>
                <a:pt x="20" y="37"/>
              </a:lnTo>
              <a:lnTo>
                <a:pt x="19" y="37"/>
              </a:lnTo>
              <a:lnTo>
                <a:pt x="18" y="37"/>
              </a:lnTo>
              <a:lnTo>
                <a:pt x="17" y="37"/>
              </a:lnTo>
              <a:lnTo>
                <a:pt x="16" y="38"/>
              </a:lnTo>
              <a:lnTo>
                <a:pt x="15" y="38"/>
              </a:lnTo>
              <a:lnTo>
                <a:pt x="14" y="39"/>
              </a:lnTo>
              <a:lnTo>
                <a:pt x="13" y="38"/>
              </a:lnTo>
              <a:lnTo>
                <a:pt x="12" y="37"/>
              </a:lnTo>
              <a:lnTo>
                <a:pt x="11" y="37"/>
              </a:lnTo>
              <a:lnTo>
                <a:pt x="10" y="36"/>
              </a:lnTo>
              <a:lnTo>
                <a:pt x="10" y="34"/>
              </a:lnTo>
              <a:lnTo>
                <a:pt x="9" y="33"/>
              </a:lnTo>
              <a:lnTo>
                <a:pt x="9" y="32"/>
              </a:lnTo>
              <a:lnTo>
                <a:pt x="8" y="31"/>
              </a:lnTo>
              <a:lnTo>
                <a:pt x="8" y="30"/>
              </a:lnTo>
              <a:lnTo>
                <a:pt x="7" y="30"/>
              </a:lnTo>
              <a:lnTo>
                <a:pt x="5" y="30"/>
              </a:lnTo>
              <a:lnTo>
                <a:pt x="6" y="28"/>
              </a:lnTo>
              <a:lnTo>
                <a:pt x="4" y="28"/>
              </a:lnTo>
              <a:lnTo>
                <a:pt x="4" y="27"/>
              </a:lnTo>
              <a:lnTo>
                <a:pt x="3" y="26"/>
              </a:lnTo>
              <a:lnTo>
                <a:pt x="2" y="25"/>
              </a:lnTo>
              <a:lnTo>
                <a:pt x="0" y="25"/>
              </a:lnTo>
              <a:lnTo>
                <a:pt x="1" y="24"/>
              </a:lnTo>
              <a:lnTo>
                <a:pt x="0" y="23"/>
              </a:lnTo>
              <a:lnTo>
                <a:pt x="0"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111760</xdr:colOff>
      <xdr:row>25</xdr:row>
      <xdr:rowOff>133350</xdr:rowOff>
    </xdr:from>
    <xdr:to>
      <xdr:col>3</xdr:col>
      <xdr:colOff>528320</xdr:colOff>
      <xdr:row>27</xdr:row>
      <xdr:rowOff>133350</xdr:rowOff>
    </xdr:to>
    <xdr:sp>
      <xdr:nvSpPr>
        <xdr:cNvPr id="2185567" name="Freeform 333"/>
        <xdr:cNvSpPr/>
      </xdr:nvSpPr>
      <xdr:spPr>
        <a:xfrm>
          <a:off x="2296160" y="4057015"/>
          <a:ext cx="416560" cy="304800"/>
        </a:xfrm>
        <a:custGeom>
          <a:avLst/>
          <a:gdLst>
            <a:gd name="txL" fmla="*/ 0 w 41"/>
            <a:gd name="txT" fmla="*/ 0 h 35"/>
            <a:gd name="txR" fmla="*/ 41 w 41"/>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35">
              <a:moveTo>
                <a:pt x="14" y="10"/>
              </a:moveTo>
              <a:lnTo>
                <a:pt x="14" y="9"/>
              </a:lnTo>
              <a:lnTo>
                <a:pt x="15" y="8"/>
              </a:lnTo>
              <a:lnTo>
                <a:pt x="14" y="8"/>
              </a:lnTo>
              <a:lnTo>
                <a:pt x="13" y="7"/>
              </a:lnTo>
              <a:lnTo>
                <a:pt x="14" y="7"/>
              </a:lnTo>
              <a:lnTo>
                <a:pt x="15" y="6"/>
              </a:lnTo>
              <a:lnTo>
                <a:pt x="16" y="6"/>
              </a:lnTo>
              <a:lnTo>
                <a:pt x="17" y="5"/>
              </a:lnTo>
              <a:lnTo>
                <a:pt x="18" y="5"/>
              </a:lnTo>
              <a:lnTo>
                <a:pt x="19" y="4"/>
              </a:lnTo>
              <a:lnTo>
                <a:pt x="20" y="4"/>
              </a:lnTo>
              <a:lnTo>
                <a:pt x="21" y="4"/>
              </a:lnTo>
              <a:lnTo>
                <a:pt x="23" y="3"/>
              </a:lnTo>
              <a:lnTo>
                <a:pt x="24" y="3"/>
              </a:lnTo>
              <a:lnTo>
                <a:pt x="25" y="3"/>
              </a:lnTo>
              <a:lnTo>
                <a:pt x="26" y="3"/>
              </a:lnTo>
              <a:lnTo>
                <a:pt x="27" y="2"/>
              </a:lnTo>
              <a:lnTo>
                <a:pt x="28" y="2"/>
              </a:lnTo>
              <a:lnTo>
                <a:pt x="29" y="2"/>
              </a:lnTo>
              <a:lnTo>
                <a:pt x="31" y="1"/>
              </a:lnTo>
              <a:lnTo>
                <a:pt x="33" y="1"/>
              </a:lnTo>
              <a:lnTo>
                <a:pt x="34" y="0"/>
              </a:lnTo>
              <a:lnTo>
                <a:pt x="35" y="3"/>
              </a:lnTo>
              <a:lnTo>
                <a:pt x="35" y="4"/>
              </a:lnTo>
              <a:lnTo>
                <a:pt x="37" y="4"/>
              </a:lnTo>
              <a:lnTo>
                <a:pt x="38" y="5"/>
              </a:lnTo>
              <a:lnTo>
                <a:pt x="38" y="6"/>
              </a:lnTo>
              <a:lnTo>
                <a:pt x="38" y="7"/>
              </a:lnTo>
              <a:lnTo>
                <a:pt x="39" y="8"/>
              </a:lnTo>
              <a:lnTo>
                <a:pt x="40" y="9"/>
              </a:lnTo>
              <a:lnTo>
                <a:pt x="41" y="10"/>
              </a:lnTo>
              <a:lnTo>
                <a:pt x="40" y="10"/>
              </a:lnTo>
              <a:lnTo>
                <a:pt x="40" y="11"/>
              </a:lnTo>
              <a:lnTo>
                <a:pt x="39" y="12"/>
              </a:lnTo>
              <a:lnTo>
                <a:pt x="39" y="13"/>
              </a:lnTo>
              <a:lnTo>
                <a:pt x="38" y="14"/>
              </a:lnTo>
              <a:lnTo>
                <a:pt x="37" y="15"/>
              </a:lnTo>
              <a:lnTo>
                <a:pt x="37" y="16"/>
              </a:lnTo>
              <a:lnTo>
                <a:pt x="36" y="17"/>
              </a:lnTo>
              <a:lnTo>
                <a:pt x="36" y="18"/>
              </a:lnTo>
              <a:lnTo>
                <a:pt x="35" y="19"/>
              </a:lnTo>
              <a:lnTo>
                <a:pt x="34" y="20"/>
              </a:lnTo>
              <a:lnTo>
                <a:pt x="34" y="21"/>
              </a:lnTo>
              <a:lnTo>
                <a:pt x="33" y="22"/>
              </a:lnTo>
              <a:lnTo>
                <a:pt x="33" y="23"/>
              </a:lnTo>
              <a:lnTo>
                <a:pt x="33" y="24"/>
              </a:lnTo>
              <a:lnTo>
                <a:pt x="33" y="25"/>
              </a:lnTo>
              <a:lnTo>
                <a:pt x="33" y="26"/>
              </a:lnTo>
              <a:lnTo>
                <a:pt x="33" y="27"/>
              </a:lnTo>
              <a:lnTo>
                <a:pt x="33" y="28"/>
              </a:lnTo>
              <a:lnTo>
                <a:pt x="33" y="29"/>
              </a:lnTo>
              <a:lnTo>
                <a:pt x="32" y="30"/>
              </a:lnTo>
              <a:lnTo>
                <a:pt x="31" y="31"/>
              </a:lnTo>
              <a:lnTo>
                <a:pt x="30" y="31"/>
              </a:lnTo>
              <a:lnTo>
                <a:pt x="29" y="32"/>
              </a:lnTo>
              <a:lnTo>
                <a:pt x="28" y="33"/>
              </a:lnTo>
              <a:lnTo>
                <a:pt x="27" y="33"/>
              </a:lnTo>
              <a:lnTo>
                <a:pt x="26" y="33"/>
              </a:lnTo>
              <a:lnTo>
                <a:pt x="25" y="34"/>
              </a:lnTo>
              <a:lnTo>
                <a:pt x="24" y="34"/>
              </a:lnTo>
              <a:lnTo>
                <a:pt x="23" y="35"/>
              </a:lnTo>
              <a:lnTo>
                <a:pt x="22" y="35"/>
              </a:lnTo>
              <a:lnTo>
                <a:pt x="21" y="35"/>
              </a:lnTo>
              <a:lnTo>
                <a:pt x="20" y="35"/>
              </a:lnTo>
              <a:lnTo>
                <a:pt x="18" y="35"/>
              </a:lnTo>
              <a:lnTo>
                <a:pt x="17" y="34"/>
              </a:lnTo>
              <a:lnTo>
                <a:pt x="15" y="34"/>
              </a:lnTo>
              <a:lnTo>
                <a:pt x="14" y="33"/>
              </a:lnTo>
              <a:lnTo>
                <a:pt x="13" y="33"/>
              </a:lnTo>
              <a:lnTo>
                <a:pt x="12" y="33"/>
              </a:lnTo>
              <a:lnTo>
                <a:pt x="11" y="32"/>
              </a:lnTo>
              <a:lnTo>
                <a:pt x="10" y="32"/>
              </a:lnTo>
              <a:lnTo>
                <a:pt x="8" y="31"/>
              </a:lnTo>
              <a:lnTo>
                <a:pt x="7" y="31"/>
              </a:lnTo>
              <a:lnTo>
                <a:pt x="6" y="32"/>
              </a:lnTo>
              <a:lnTo>
                <a:pt x="5" y="31"/>
              </a:lnTo>
              <a:lnTo>
                <a:pt x="5" y="30"/>
              </a:lnTo>
              <a:lnTo>
                <a:pt x="4" y="29"/>
              </a:lnTo>
              <a:lnTo>
                <a:pt x="4" y="28"/>
              </a:lnTo>
              <a:lnTo>
                <a:pt x="3" y="27"/>
              </a:lnTo>
              <a:lnTo>
                <a:pt x="2" y="27"/>
              </a:lnTo>
              <a:lnTo>
                <a:pt x="1" y="27"/>
              </a:lnTo>
              <a:lnTo>
                <a:pt x="1" y="26"/>
              </a:lnTo>
              <a:lnTo>
                <a:pt x="1" y="25"/>
              </a:lnTo>
              <a:lnTo>
                <a:pt x="0" y="24"/>
              </a:lnTo>
              <a:lnTo>
                <a:pt x="1" y="24"/>
              </a:lnTo>
              <a:lnTo>
                <a:pt x="2" y="23"/>
              </a:lnTo>
              <a:lnTo>
                <a:pt x="3" y="23"/>
              </a:lnTo>
              <a:lnTo>
                <a:pt x="4" y="22"/>
              </a:lnTo>
              <a:lnTo>
                <a:pt x="5" y="21"/>
              </a:lnTo>
              <a:lnTo>
                <a:pt x="6" y="21"/>
              </a:lnTo>
              <a:lnTo>
                <a:pt x="7" y="20"/>
              </a:lnTo>
              <a:lnTo>
                <a:pt x="8" y="20"/>
              </a:lnTo>
              <a:lnTo>
                <a:pt x="9" y="19"/>
              </a:lnTo>
              <a:lnTo>
                <a:pt x="9" y="18"/>
              </a:lnTo>
              <a:lnTo>
                <a:pt x="10" y="17"/>
              </a:lnTo>
              <a:lnTo>
                <a:pt x="11" y="16"/>
              </a:lnTo>
              <a:lnTo>
                <a:pt x="12" y="15"/>
              </a:lnTo>
              <a:lnTo>
                <a:pt x="12" y="14"/>
              </a:lnTo>
              <a:lnTo>
                <a:pt x="13" y="13"/>
              </a:lnTo>
              <a:lnTo>
                <a:pt x="13" y="12"/>
              </a:lnTo>
              <a:lnTo>
                <a:pt x="14" y="11"/>
              </a:lnTo>
              <a:lnTo>
                <a:pt x="14"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416560</xdr:colOff>
      <xdr:row>22</xdr:row>
      <xdr:rowOff>28575</xdr:rowOff>
    </xdr:from>
    <xdr:to>
      <xdr:col>4</xdr:col>
      <xdr:colOff>0</xdr:colOff>
      <xdr:row>23</xdr:row>
      <xdr:rowOff>152400</xdr:rowOff>
    </xdr:to>
    <xdr:sp>
      <xdr:nvSpPr>
        <xdr:cNvPr id="2185568" name="Freeform 334"/>
        <xdr:cNvSpPr/>
      </xdr:nvSpPr>
      <xdr:spPr>
        <a:xfrm>
          <a:off x="2600960" y="3495040"/>
          <a:ext cx="233680" cy="276225"/>
        </a:xfrm>
        <a:custGeom>
          <a:avLst/>
          <a:gdLst>
            <a:gd name="txL" fmla="*/ 0 w 23"/>
            <a:gd name="txT" fmla="*/ 0 h 30"/>
            <a:gd name="txR" fmla="*/ 23 w 23"/>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30">
              <a:moveTo>
                <a:pt x="0" y="23"/>
              </a:moveTo>
              <a:lnTo>
                <a:pt x="1" y="22"/>
              </a:lnTo>
              <a:lnTo>
                <a:pt x="2" y="22"/>
              </a:lnTo>
              <a:lnTo>
                <a:pt x="2" y="21"/>
              </a:lnTo>
              <a:lnTo>
                <a:pt x="2" y="20"/>
              </a:lnTo>
              <a:lnTo>
                <a:pt x="3" y="19"/>
              </a:lnTo>
              <a:lnTo>
                <a:pt x="3" y="17"/>
              </a:lnTo>
              <a:lnTo>
                <a:pt x="4" y="17"/>
              </a:lnTo>
              <a:lnTo>
                <a:pt x="4" y="16"/>
              </a:lnTo>
              <a:lnTo>
                <a:pt x="4" y="15"/>
              </a:lnTo>
              <a:lnTo>
                <a:pt x="5" y="14"/>
              </a:lnTo>
              <a:lnTo>
                <a:pt x="5" y="13"/>
              </a:lnTo>
              <a:lnTo>
                <a:pt x="6" y="12"/>
              </a:lnTo>
              <a:lnTo>
                <a:pt x="6" y="11"/>
              </a:lnTo>
              <a:lnTo>
                <a:pt x="6" y="10"/>
              </a:lnTo>
              <a:lnTo>
                <a:pt x="7" y="9"/>
              </a:lnTo>
              <a:lnTo>
                <a:pt x="8" y="9"/>
              </a:lnTo>
              <a:lnTo>
                <a:pt x="9" y="9"/>
              </a:lnTo>
              <a:lnTo>
                <a:pt x="10" y="9"/>
              </a:lnTo>
              <a:lnTo>
                <a:pt x="11" y="9"/>
              </a:lnTo>
              <a:lnTo>
                <a:pt x="12" y="9"/>
              </a:lnTo>
              <a:lnTo>
                <a:pt x="13" y="8"/>
              </a:lnTo>
              <a:lnTo>
                <a:pt x="13" y="6"/>
              </a:lnTo>
              <a:lnTo>
                <a:pt x="13" y="5"/>
              </a:lnTo>
              <a:lnTo>
                <a:pt x="12" y="4"/>
              </a:lnTo>
              <a:lnTo>
                <a:pt x="12" y="3"/>
              </a:lnTo>
              <a:lnTo>
                <a:pt x="12" y="2"/>
              </a:lnTo>
              <a:lnTo>
                <a:pt x="12" y="1"/>
              </a:lnTo>
              <a:lnTo>
                <a:pt x="14" y="0"/>
              </a:lnTo>
              <a:lnTo>
                <a:pt x="15" y="0"/>
              </a:lnTo>
              <a:lnTo>
                <a:pt x="16" y="0"/>
              </a:lnTo>
              <a:lnTo>
                <a:pt x="17" y="0"/>
              </a:lnTo>
              <a:lnTo>
                <a:pt x="17" y="1"/>
              </a:lnTo>
              <a:lnTo>
                <a:pt x="18" y="2"/>
              </a:lnTo>
              <a:lnTo>
                <a:pt x="18" y="3"/>
              </a:lnTo>
              <a:lnTo>
                <a:pt x="19" y="4"/>
              </a:lnTo>
              <a:lnTo>
                <a:pt x="19" y="5"/>
              </a:lnTo>
              <a:lnTo>
                <a:pt x="20" y="5"/>
              </a:lnTo>
              <a:lnTo>
                <a:pt x="21" y="6"/>
              </a:lnTo>
              <a:lnTo>
                <a:pt x="20" y="7"/>
              </a:lnTo>
              <a:lnTo>
                <a:pt x="20" y="8"/>
              </a:lnTo>
              <a:lnTo>
                <a:pt x="20" y="9"/>
              </a:lnTo>
              <a:lnTo>
                <a:pt x="20" y="10"/>
              </a:lnTo>
              <a:lnTo>
                <a:pt x="20" y="12"/>
              </a:lnTo>
              <a:lnTo>
                <a:pt x="20" y="13"/>
              </a:lnTo>
              <a:lnTo>
                <a:pt x="21" y="13"/>
              </a:lnTo>
              <a:lnTo>
                <a:pt x="22" y="14"/>
              </a:lnTo>
              <a:lnTo>
                <a:pt x="22" y="15"/>
              </a:lnTo>
              <a:lnTo>
                <a:pt x="22" y="17"/>
              </a:lnTo>
              <a:lnTo>
                <a:pt x="22" y="18"/>
              </a:lnTo>
              <a:lnTo>
                <a:pt x="23" y="18"/>
              </a:lnTo>
              <a:lnTo>
                <a:pt x="23" y="19"/>
              </a:lnTo>
              <a:lnTo>
                <a:pt x="22" y="19"/>
              </a:lnTo>
              <a:lnTo>
                <a:pt x="22" y="20"/>
              </a:lnTo>
              <a:lnTo>
                <a:pt x="21" y="21"/>
              </a:lnTo>
              <a:lnTo>
                <a:pt x="21" y="22"/>
              </a:lnTo>
              <a:lnTo>
                <a:pt x="20" y="22"/>
              </a:lnTo>
              <a:lnTo>
                <a:pt x="19" y="23"/>
              </a:lnTo>
              <a:lnTo>
                <a:pt x="19" y="24"/>
              </a:lnTo>
              <a:lnTo>
                <a:pt x="20" y="24"/>
              </a:lnTo>
              <a:lnTo>
                <a:pt x="21" y="25"/>
              </a:lnTo>
              <a:lnTo>
                <a:pt x="22" y="27"/>
              </a:lnTo>
              <a:lnTo>
                <a:pt x="21" y="28"/>
              </a:lnTo>
              <a:lnTo>
                <a:pt x="20" y="28"/>
              </a:lnTo>
              <a:lnTo>
                <a:pt x="19" y="27"/>
              </a:lnTo>
              <a:lnTo>
                <a:pt x="18" y="27"/>
              </a:lnTo>
              <a:lnTo>
                <a:pt x="17" y="26"/>
              </a:lnTo>
              <a:lnTo>
                <a:pt x="16" y="26"/>
              </a:lnTo>
              <a:lnTo>
                <a:pt x="15" y="27"/>
              </a:lnTo>
              <a:lnTo>
                <a:pt x="15" y="28"/>
              </a:lnTo>
              <a:lnTo>
                <a:pt x="16" y="29"/>
              </a:lnTo>
              <a:lnTo>
                <a:pt x="14" y="30"/>
              </a:lnTo>
              <a:lnTo>
                <a:pt x="13" y="29"/>
              </a:lnTo>
              <a:lnTo>
                <a:pt x="12" y="28"/>
              </a:lnTo>
              <a:lnTo>
                <a:pt x="11" y="28"/>
              </a:lnTo>
              <a:lnTo>
                <a:pt x="10" y="27"/>
              </a:lnTo>
              <a:lnTo>
                <a:pt x="9" y="27"/>
              </a:lnTo>
              <a:lnTo>
                <a:pt x="8" y="26"/>
              </a:lnTo>
              <a:lnTo>
                <a:pt x="6" y="26"/>
              </a:lnTo>
              <a:lnTo>
                <a:pt x="5" y="25"/>
              </a:lnTo>
              <a:lnTo>
                <a:pt x="4" y="25"/>
              </a:lnTo>
              <a:lnTo>
                <a:pt x="4" y="24"/>
              </a:lnTo>
              <a:lnTo>
                <a:pt x="3" y="24"/>
              </a:lnTo>
              <a:lnTo>
                <a:pt x="1" y="23"/>
              </a:lnTo>
              <a:lnTo>
                <a:pt x="0" y="2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457200</xdr:colOff>
      <xdr:row>21</xdr:row>
      <xdr:rowOff>57150</xdr:rowOff>
    </xdr:from>
    <xdr:to>
      <xdr:col>4</xdr:col>
      <xdr:colOff>193040</xdr:colOff>
      <xdr:row>23</xdr:row>
      <xdr:rowOff>142875</xdr:rowOff>
    </xdr:to>
    <xdr:sp>
      <xdr:nvSpPr>
        <xdr:cNvPr id="2185569" name="Freeform 335"/>
        <xdr:cNvSpPr/>
      </xdr:nvSpPr>
      <xdr:spPr>
        <a:xfrm>
          <a:off x="2641600" y="3371215"/>
          <a:ext cx="386080" cy="390525"/>
        </a:xfrm>
        <a:custGeom>
          <a:avLst/>
          <a:gdLst>
            <a:gd name="txL" fmla="*/ 0 w 38"/>
            <a:gd name="txT" fmla="*/ 0 h 42"/>
            <a:gd name="txR" fmla="*/ 38 w 38"/>
            <a:gd name="txB" fmla="*/ 42 h 42"/>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42">
              <a:moveTo>
                <a:pt x="2" y="3"/>
              </a:moveTo>
              <a:lnTo>
                <a:pt x="3" y="3"/>
              </a:lnTo>
              <a:lnTo>
                <a:pt x="5" y="3"/>
              </a:lnTo>
              <a:lnTo>
                <a:pt x="6" y="3"/>
              </a:lnTo>
              <a:lnTo>
                <a:pt x="7" y="3"/>
              </a:lnTo>
              <a:lnTo>
                <a:pt x="8" y="2"/>
              </a:lnTo>
              <a:lnTo>
                <a:pt x="9" y="1"/>
              </a:lnTo>
              <a:lnTo>
                <a:pt x="10" y="1"/>
              </a:lnTo>
              <a:lnTo>
                <a:pt x="10" y="0"/>
              </a:lnTo>
              <a:lnTo>
                <a:pt x="12" y="0"/>
              </a:lnTo>
              <a:lnTo>
                <a:pt x="12" y="2"/>
              </a:lnTo>
              <a:lnTo>
                <a:pt x="13" y="2"/>
              </a:lnTo>
              <a:lnTo>
                <a:pt x="14" y="3"/>
              </a:lnTo>
              <a:lnTo>
                <a:pt x="14" y="4"/>
              </a:lnTo>
              <a:lnTo>
                <a:pt x="15" y="5"/>
              </a:lnTo>
              <a:lnTo>
                <a:pt x="15" y="6"/>
              </a:lnTo>
              <a:lnTo>
                <a:pt x="15" y="7"/>
              </a:lnTo>
              <a:lnTo>
                <a:pt x="16" y="8"/>
              </a:lnTo>
              <a:lnTo>
                <a:pt x="17" y="8"/>
              </a:lnTo>
              <a:lnTo>
                <a:pt x="18" y="9"/>
              </a:lnTo>
              <a:lnTo>
                <a:pt x="19" y="9"/>
              </a:lnTo>
              <a:lnTo>
                <a:pt x="20" y="9"/>
              </a:lnTo>
              <a:lnTo>
                <a:pt x="21" y="8"/>
              </a:lnTo>
              <a:lnTo>
                <a:pt x="22" y="8"/>
              </a:lnTo>
              <a:lnTo>
                <a:pt x="22" y="7"/>
              </a:lnTo>
              <a:lnTo>
                <a:pt x="23" y="6"/>
              </a:lnTo>
              <a:lnTo>
                <a:pt x="23" y="9"/>
              </a:lnTo>
              <a:lnTo>
                <a:pt x="24" y="11"/>
              </a:lnTo>
              <a:lnTo>
                <a:pt x="24" y="12"/>
              </a:lnTo>
              <a:lnTo>
                <a:pt x="24" y="13"/>
              </a:lnTo>
              <a:lnTo>
                <a:pt x="23" y="15"/>
              </a:lnTo>
              <a:lnTo>
                <a:pt x="22" y="16"/>
              </a:lnTo>
              <a:lnTo>
                <a:pt x="23" y="17"/>
              </a:lnTo>
              <a:lnTo>
                <a:pt x="22" y="18"/>
              </a:lnTo>
              <a:lnTo>
                <a:pt x="23" y="19"/>
              </a:lnTo>
              <a:lnTo>
                <a:pt x="24" y="19"/>
              </a:lnTo>
              <a:lnTo>
                <a:pt x="24" y="21"/>
              </a:lnTo>
              <a:lnTo>
                <a:pt x="24" y="22"/>
              </a:lnTo>
              <a:lnTo>
                <a:pt x="24" y="23"/>
              </a:lnTo>
              <a:lnTo>
                <a:pt x="22" y="23"/>
              </a:lnTo>
              <a:lnTo>
                <a:pt x="23" y="24"/>
              </a:lnTo>
              <a:lnTo>
                <a:pt x="24" y="25"/>
              </a:lnTo>
              <a:lnTo>
                <a:pt x="25" y="24"/>
              </a:lnTo>
              <a:lnTo>
                <a:pt x="26" y="24"/>
              </a:lnTo>
              <a:lnTo>
                <a:pt x="27" y="24"/>
              </a:lnTo>
              <a:lnTo>
                <a:pt x="29" y="24"/>
              </a:lnTo>
              <a:lnTo>
                <a:pt x="30" y="25"/>
              </a:lnTo>
              <a:lnTo>
                <a:pt x="29" y="26"/>
              </a:lnTo>
              <a:lnTo>
                <a:pt x="29" y="27"/>
              </a:lnTo>
              <a:lnTo>
                <a:pt x="28" y="27"/>
              </a:lnTo>
              <a:lnTo>
                <a:pt x="29" y="28"/>
              </a:lnTo>
              <a:lnTo>
                <a:pt x="30" y="28"/>
              </a:lnTo>
              <a:lnTo>
                <a:pt x="31" y="28"/>
              </a:lnTo>
              <a:lnTo>
                <a:pt x="32" y="27"/>
              </a:lnTo>
              <a:lnTo>
                <a:pt x="33" y="27"/>
              </a:lnTo>
              <a:lnTo>
                <a:pt x="34" y="27"/>
              </a:lnTo>
              <a:lnTo>
                <a:pt x="36" y="26"/>
              </a:lnTo>
              <a:lnTo>
                <a:pt x="37" y="26"/>
              </a:lnTo>
              <a:lnTo>
                <a:pt x="38" y="27"/>
              </a:lnTo>
              <a:lnTo>
                <a:pt x="37" y="28"/>
              </a:lnTo>
              <a:lnTo>
                <a:pt x="37" y="29"/>
              </a:lnTo>
              <a:lnTo>
                <a:pt x="37" y="30"/>
              </a:lnTo>
              <a:lnTo>
                <a:pt x="38" y="31"/>
              </a:lnTo>
              <a:lnTo>
                <a:pt x="38" y="32"/>
              </a:lnTo>
              <a:lnTo>
                <a:pt x="37" y="33"/>
              </a:lnTo>
              <a:lnTo>
                <a:pt x="36" y="33"/>
              </a:lnTo>
              <a:lnTo>
                <a:pt x="35" y="33"/>
              </a:lnTo>
              <a:lnTo>
                <a:pt x="34" y="32"/>
              </a:lnTo>
              <a:lnTo>
                <a:pt x="33" y="32"/>
              </a:lnTo>
              <a:lnTo>
                <a:pt x="32" y="32"/>
              </a:lnTo>
              <a:lnTo>
                <a:pt x="31" y="32"/>
              </a:lnTo>
              <a:lnTo>
                <a:pt x="30" y="32"/>
              </a:lnTo>
              <a:lnTo>
                <a:pt x="29" y="32"/>
              </a:lnTo>
              <a:lnTo>
                <a:pt x="28" y="31"/>
              </a:lnTo>
              <a:lnTo>
                <a:pt x="27" y="31"/>
              </a:lnTo>
              <a:lnTo>
                <a:pt x="27" y="32"/>
              </a:lnTo>
              <a:lnTo>
                <a:pt x="26" y="33"/>
              </a:lnTo>
              <a:lnTo>
                <a:pt x="26" y="34"/>
              </a:lnTo>
              <a:lnTo>
                <a:pt x="26" y="35"/>
              </a:lnTo>
              <a:lnTo>
                <a:pt x="25" y="36"/>
              </a:lnTo>
              <a:lnTo>
                <a:pt x="25" y="37"/>
              </a:lnTo>
              <a:lnTo>
                <a:pt x="24" y="38"/>
              </a:lnTo>
              <a:lnTo>
                <a:pt x="23" y="39"/>
              </a:lnTo>
              <a:lnTo>
                <a:pt x="23" y="41"/>
              </a:lnTo>
              <a:lnTo>
                <a:pt x="23" y="42"/>
              </a:lnTo>
              <a:lnTo>
                <a:pt x="22" y="42"/>
              </a:lnTo>
              <a:lnTo>
                <a:pt x="21" y="42"/>
              </a:lnTo>
              <a:lnTo>
                <a:pt x="20" y="42"/>
              </a:lnTo>
              <a:lnTo>
                <a:pt x="19" y="42"/>
              </a:lnTo>
              <a:lnTo>
                <a:pt x="17" y="41"/>
              </a:lnTo>
              <a:lnTo>
                <a:pt x="18" y="40"/>
              </a:lnTo>
              <a:lnTo>
                <a:pt x="17" y="38"/>
              </a:lnTo>
              <a:lnTo>
                <a:pt x="16" y="37"/>
              </a:lnTo>
              <a:lnTo>
                <a:pt x="15" y="37"/>
              </a:lnTo>
              <a:lnTo>
                <a:pt x="15" y="36"/>
              </a:lnTo>
              <a:lnTo>
                <a:pt x="16" y="35"/>
              </a:lnTo>
              <a:lnTo>
                <a:pt x="17" y="35"/>
              </a:lnTo>
              <a:lnTo>
                <a:pt x="17" y="34"/>
              </a:lnTo>
              <a:lnTo>
                <a:pt x="18" y="33"/>
              </a:lnTo>
              <a:lnTo>
                <a:pt x="18" y="32"/>
              </a:lnTo>
              <a:lnTo>
                <a:pt x="19" y="32"/>
              </a:lnTo>
              <a:lnTo>
                <a:pt x="19" y="31"/>
              </a:lnTo>
              <a:lnTo>
                <a:pt x="18" y="31"/>
              </a:lnTo>
              <a:lnTo>
                <a:pt x="18" y="30"/>
              </a:lnTo>
              <a:lnTo>
                <a:pt x="18" y="28"/>
              </a:lnTo>
              <a:lnTo>
                <a:pt x="18" y="27"/>
              </a:lnTo>
              <a:lnTo>
                <a:pt x="17" y="26"/>
              </a:lnTo>
              <a:lnTo>
                <a:pt x="16" y="26"/>
              </a:lnTo>
              <a:lnTo>
                <a:pt x="16" y="25"/>
              </a:lnTo>
              <a:lnTo>
                <a:pt x="16" y="23"/>
              </a:lnTo>
              <a:lnTo>
                <a:pt x="16" y="22"/>
              </a:lnTo>
              <a:lnTo>
                <a:pt x="16" y="21"/>
              </a:lnTo>
              <a:lnTo>
                <a:pt x="16" y="20"/>
              </a:lnTo>
              <a:lnTo>
                <a:pt x="17" y="19"/>
              </a:lnTo>
              <a:lnTo>
                <a:pt x="16" y="18"/>
              </a:lnTo>
              <a:lnTo>
                <a:pt x="15" y="18"/>
              </a:lnTo>
              <a:lnTo>
                <a:pt x="15" y="17"/>
              </a:lnTo>
              <a:lnTo>
                <a:pt x="14" y="16"/>
              </a:lnTo>
              <a:lnTo>
                <a:pt x="14" y="15"/>
              </a:lnTo>
              <a:lnTo>
                <a:pt x="13" y="14"/>
              </a:lnTo>
              <a:lnTo>
                <a:pt x="13" y="13"/>
              </a:lnTo>
              <a:lnTo>
                <a:pt x="12" y="13"/>
              </a:lnTo>
              <a:lnTo>
                <a:pt x="11" y="13"/>
              </a:lnTo>
              <a:lnTo>
                <a:pt x="10" y="13"/>
              </a:lnTo>
              <a:lnTo>
                <a:pt x="8" y="14"/>
              </a:lnTo>
              <a:lnTo>
                <a:pt x="8" y="12"/>
              </a:lnTo>
              <a:lnTo>
                <a:pt x="8" y="11"/>
              </a:lnTo>
              <a:lnTo>
                <a:pt x="8" y="10"/>
              </a:lnTo>
              <a:lnTo>
                <a:pt x="8" y="9"/>
              </a:lnTo>
              <a:lnTo>
                <a:pt x="8" y="8"/>
              </a:lnTo>
              <a:lnTo>
                <a:pt x="7" y="7"/>
              </a:lnTo>
              <a:lnTo>
                <a:pt x="6" y="7"/>
              </a:lnTo>
              <a:lnTo>
                <a:pt x="5" y="7"/>
              </a:lnTo>
              <a:lnTo>
                <a:pt x="4" y="6"/>
              </a:lnTo>
              <a:lnTo>
                <a:pt x="3" y="6"/>
              </a:lnTo>
              <a:lnTo>
                <a:pt x="1" y="6"/>
              </a:lnTo>
              <a:lnTo>
                <a:pt x="0" y="6"/>
              </a:lnTo>
              <a:lnTo>
                <a:pt x="1" y="5"/>
              </a:lnTo>
              <a:lnTo>
                <a:pt x="1" y="4"/>
              </a:lnTo>
              <a:lnTo>
                <a:pt x="1" y="3"/>
              </a:lnTo>
              <a:lnTo>
                <a:pt x="2"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213360</xdr:colOff>
      <xdr:row>21</xdr:row>
      <xdr:rowOff>0</xdr:rowOff>
    </xdr:from>
    <xdr:to>
      <xdr:col>3</xdr:col>
      <xdr:colOff>548640</xdr:colOff>
      <xdr:row>23</xdr:row>
      <xdr:rowOff>85725</xdr:rowOff>
    </xdr:to>
    <xdr:sp>
      <xdr:nvSpPr>
        <xdr:cNvPr id="2185570" name="Freeform 336"/>
        <xdr:cNvSpPr/>
      </xdr:nvSpPr>
      <xdr:spPr>
        <a:xfrm>
          <a:off x="2397760" y="3314065"/>
          <a:ext cx="335280" cy="390525"/>
        </a:xfrm>
        <a:custGeom>
          <a:avLst/>
          <a:gdLst>
            <a:gd name="txL" fmla="*/ 0 w 33"/>
            <a:gd name="txT" fmla="*/ 0 h 42"/>
            <a:gd name="txR" fmla="*/ 33 w 33"/>
            <a:gd name="txB" fmla="*/ 42 h 42"/>
          </a:gdLst>
          <a:ahLst/>
          <a:cxnLst>
            <a:cxn ang="0">
              <a:pos x="0"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42">
              <a:moveTo>
                <a:pt x="0" y="14"/>
              </a:moveTo>
              <a:lnTo>
                <a:pt x="0" y="14"/>
              </a:lnTo>
              <a:lnTo>
                <a:pt x="0" y="12"/>
              </a:lnTo>
              <a:lnTo>
                <a:pt x="1" y="10"/>
              </a:lnTo>
              <a:lnTo>
                <a:pt x="1" y="9"/>
              </a:lnTo>
              <a:lnTo>
                <a:pt x="1" y="8"/>
              </a:lnTo>
              <a:lnTo>
                <a:pt x="1" y="7"/>
              </a:lnTo>
              <a:lnTo>
                <a:pt x="1" y="6"/>
              </a:lnTo>
              <a:lnTo>
                <a:pt x="1" y="5"/>
              </a:lnTo>
              <a:lnTo>
                <a:pt x="1" y="4"/>
              </a:lnTo>
              <a:lnTo>
                <a:pt x="2" y="3"/>
              </a:lnTo>
              <a:lnTo>
                <a:pt x="3" y="0"/>
              </a:lnTo>
              <a:lnTo>
                <a:pt x="5" y="1"/>
              </a:lnTo>
              <a:lnTo>
                <a:pt x="7" y="2"/>
              </a:lnTo>
              <a:lnTo>
                <a:pt x="9" y="3"/>
              </a:lnTo>
              <a:lnTo>
                <a:pt x="11" y="4"/>
              </a:lnTo>
              <a:lnTo>
                <a:pt x="12" y="4"/>
              </a:lnTo>
              <a:lnTo>
                <a:pt x="13" y="4"/>
              </a:lnTo>
              <a:lnTo>
                <a:pt x="14" y="5"/>
              </a:lnTo>
              <a:lnTo>
                <a:pt x="15" y="5"/>
              </a:lnTo>
              <a:lnTo>
                <a:pt x="16" y="6"/>
              </a:lnTo>
              <a:lnTo>
                <a:pt x="17" y="6"/>
              </a:lnTo>
              <a:lnTo>
                <a:pt x="18" y="6"/>
              </a:lnTo>
              <a:lnTo>
                <a:pt x="19" y="7"/>
              </a:lnTo>
              <a:lnTo>
                <a:pt x="20" y="7"/>
              </a:lnTo>
              <a:lnTo>
                <a:pt x="21" y="8"/>
              </a:lnTo>
              <a:lnTo>
                <a:pt x="22" y="8"/>
              </a:lnTo>
              <a:lnTo>
                <a:pt x="23" y="8"/>
              </a:lnTo>
              <a:lnTo>
                <a:pt x="24" y="9"/>
              </a:lnTo>
              <a:lnTo>
                <a:pt x="25" y="9"/>
              </a:lnTo>
              <a:lnTo>
                <a:pt x="25" y="10"/>
              </a:lnTo>
              <a:lnTo>
                <a:pt x="25" y="11"/>
              </a:lnTo>
              <a:lnTo>
                <a:pt x="24" y="12"/>
              </a:lnTo>
              <a:lnTo>
                <a:pt x="25" y="12"/>
              </a:lnTo>
              <a:lnTo>
                <a:pt x="27" y="12"/>
              </a:lnTo>
              <a:lnTo>
                <a:pt x="28" y="12"/>
              </a:lnTo>
              <a:lnTo>
                <a:pt x="29" y="13"/>
              </a:lnTo>
              <a:lnTo>
                <a:pt x="30" y="13"/>
              </a:lnTo>
              <a:lnTo>
                <a:pt x="31" y="13"/>
              </a:lnTo>
              <a:lnTo>
                <a:pt x="32" y="14"/>
              </a:lnTo>
              <a:lnTo>
                <a:pt x="32" y="15"/>
              </a:lnTo>
              <a:lnTo>
                <a:pt x="32" y="16"/>
              </a:lnTo>
              <a:lnTo>
                <a:pt x="32" y="17"/>
              </a:lnTo>
              <a:lnTo>
                <a:pt x="32" y="18"/>
              </a:lnTo>
              <a:lnTo>
                <a:pt x="32" y="20"/>
              </a:lnTo>
              <a:lnTo>
                <a:pt x="32" y="21"/>
              </a:lnTo>
              <a:lnTo>
                <a:pt x="32" y="22"/>
              </a:lnTo>
              <a:lnTo>
                <a:pt x="32" y="23"/>
              </a:lnTo>
              <a:lnTo>
                <a:pt x="33" y="24"/>
              </a:lnTo>
              <a:lnTo>
                <a:pt x="33" y="25"/>
              </a:lnTo>
              <a:lnTo>
                <a:pt x="33" y="27"/>
              </a:lnTo>
              <a:lnTo>
                <a:pt x="32" y="28"/>
              </a:lnTo>
              <a:lnTo>
                <a:pt x="31" y="28"/>
              </a:lnTo>
              <a:lnTo>
                <a:pt x="30" y="28"/>
              </a:lnTo>
              <a:lnTo>
                <a:pt x="29" y="28"/>
              </a:lnTo>
              <a:lnTo>
                <a:pt x="28" y="28"/>
              </a:lnTo>
              <a:lnTo>
                <a:pt x="27" y="28"/>
              </a:lnTo>
              <a:lnTo>
                <a:pt x="26" y="29"/>
              </a:lnTo>
              <a:lnTo>
                <a:pt x="26" y="30"/>
              </a:lnTo>
              <a:lnTo>
                <a:pt x="26" y="31"/>
              </a:lnTo>
              <a:lnTo>
                <a:pt x="25" y="32"/>
              </a:lnTo>
              <a:lnTo>
                <a:pt x="25" y="33"/>
              </a:lnTo>
              <a:lnTo>
                <a:pt x="24" y="34"/>
              </a:lnTo>
              <a:lnTo>
                <a:pt x="24" y="35"/>
              </a:lnTo>
              <a:lnTo>
                <a:pt x="24" y="36"/>
              </a:lnTo>
              <a:lnTo>
                <a:pt x="23" y="36"/>
              </a:lnTo>
              <a:lnTo>
                <a:pt x="23" y="38"/>
              </a:lnTo>
              <a:lnTo>
                <a:pt x="22" y="39"/>
              </a:lnTo>
              <a:lnTo>
                <a:pt x="22" y="40"/>
              </a:lnTo>
              <a:lnTo>
                <a:pt x="22" y="41"/>
              </a:lnTo>
              <a:lnTo>
                <a:pt x="21" y="41"/>
              </a:lnTo>
              <a:lnTo>
                <a:pt x="20" y="42"/>
              </a:lnTo>
              <a:lnTo>
                <a:pt x="19" y="42"/>
              </a:lnTo>
              <a:lnTo>
                <a:pt x="17" y="41"/>
              </a:lnTo>
              <a:lnTo>
                <a:pt x="16" y="41"/>
              </a:lnTo>
              <a:lnTo>
                <a:pt x="15" y="40"/>
              </a:lnTo>
              <a:lnTo>
                <a:pt x="14" y="40"/>
              </a:lnTo>
              <a:lnTo>
                <a:pt x="12" y="39"/>
              </a:lnTo>
              <a:lnTo>
                <a:pt x="11" y="39"/>
              </a:lnTo>
              <a:lnTo>
                <a:pt x="10" y="38"/>
              </a:lnTo>
              <a:lnTo>
                <a:pt x="9" y="38"/>
              </a:lnTo>
              <a:lnTo>
                <a:pt x="9" y="36"/>
              </a:lnTo>
              <a:lnTo>
                <a:pt x="9" y="35"/>
              </a:lnTo>
              <a:lnTo>
                <a:pt x="9" y="34"/>
              </a:lnTo>
              <a:lnTo>
                <a:pt x="9" y="33"/>
              </a:lnTo>
              <a:lnTo>
                <a:pt x="9" y="32"/>
              </a:lnTo>
              <a:lnTo>
                <a:pt x="8" y="31"/>
              </a:lnTo>
              <a:lnTo>
                <a:pt x="8" y="30"/>
              </a:lnTo>
              <a:lnTo>
                <a:pt x="7" y="29"/>
              </a:lnTo>
              <a:lnTo>
                <a:pt x="6" y="29"/>
              </a:lnTo>
              <a:lnTo>
                <a:pt x="6" y="28"/>
              </a:lnTo>
              <a:lnTo>
                <a:pt x="5" y="27"/>
              </a:lnTo>
              <a:lnTo>
                <a:pt x="4" y="26"/>
              </a:lnTo>
              <a:lnTo>
                <a:pt x="3" y="26"/>
              </a:lnTo>
              <a:lnTo>
                <a:pt x="2" y="24"/>
              </a:lnTo>
              <a:lnTo>
                <a:pt x="1" y="23"/>
              </a:lnTo>
              <a:lnTo>
                <a:pt x="1" y="22"/>
              </a:lnTo>
              <a:lnTo>
                <a:pt x="1" y="21"/>
              </a:lnTo>
              <a:lnTo>
                <a:pt x="1" y="19"/>
              </a:lnTo>
              <a:lnTo>
                <a:pt x="1" y="18"/>
              </a:lnTo>
              <a:lnTo>
                <a:pt x="1" y="16"/>
              </a:lnTo>
              <a:lnTo>
                <a:pt x="1" y="15"/>
              </a:lnTo>
              <a:lnTo>
                <a:pt x="0"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40640</xdr:colOff>
      <xdr:row>23</xdr:row>
      <xdr:rowOff>38100</xdr:rowOff>
    </xdr:from>
    <xdr:to>
      <xdr:col>4</xdr:col>
      <xdr:colOff>314960</xdr:colOff>
      <xdr:row>24</xdr:row>
      <xdr:rowOff>133350</xdr:rowOff>
    </xdr:to>
    <xdr:sp>
      <xdr:nvSpPr>
        <xdr:cNvPr id="2185571" name="Freeform 337"/>
        <xdr:cNvSpPr/>
      </xdr:nvSpPr>
      <xdr:spPr>
        <a:xfrm>
          <a:off x="2875280" y="3656965"/>
          <a:ext cx="274320" cy="247650"/>
        </a:xfrm>
        <a:custGeom>
          <a:avLst/>
          <a:gdLst>
            <a:gd name="txL" fmla="*/ 0 w 27"/>
            <a:gd name="txT" fmla="*/ 0 h 27"/>
            <a:gd name="txR" fmla="*/ 27 w 27"/>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Lst>
          <a:rect l="txL" t="txT" r="txR" b="txB"/>
          <a:pathLst>
            <a:path w="27" h="27">
              <a:moveTo>
                <a:pt x="14" y="2"/>
              </a:moveTo>
              <a:lnTo>
                <a:pt x="14" y="2"/>
              </a:lnTo>
              <a:lnTo>
                <a:pt x="16" y="2"/>
              </a:lnTo>
              <a:lnTo>
                <a:pt x="17" y="2"/>
              </a:lnTo>
              <a:lnTo>
                <a:pt x="18" y="2"/>
              </a:lnTo>
              <a:lnTo>
                <a:pt x="19" y="2"/>
              </a:lnTo>
              <a:lnTo>
                <a:pt x="20" y="2"/>
              </a:lnTo>
              <a:lnTo>
                <a:pt x="21" y="2"/>
              </a:lnTo>
              <a:lnTo>
                <a:pt x="22" y="3"/>
              </a:lnTo>
              <a:lnTo>
                <a:pt x="22" y="4"/>
              </a:lnTo>
              <a:lnTo>
                <a:pt x="22" y="5"/>
              </a:lnTo>
              <a:lnTo>
                <a:pt x="23" y="5"/>
              </a:lnTo>
              <a:lnTo>
                <a:pt x="24" y="6"/>
              </a:lnTo>
              <a:lnTo>
                <a:pt x="25" y="7"/>
              </a:lnTo>
              <a:lnTo>
                <a:pt x="26" y="7"/>
              </a:lnTo>
              <a:lnTo>
                <a:pt x="27" y="9"/>
              </a:lnTo>
              <a:lnTo>
                <a:pt x="25" y="10"/>
              </a:lnTo>
              <a:lnTo>
                <a:pt x="24" y="10"/>
              </a:lnTo>
              <a:lnTo>
                <a:pt x="24" y="11"/>
              </a:lnTo>
              <a:lnTo>
                <a:pt x="23" y="12"/>
              </a:lnTo>
              <a:lnTo>
                <a:pt x="22" y="13"/>
              </a:lnTo>
              <a:lnTo>
                <a:pt x="21" y="14"/>
              </a:lnTo>
              <a:lnTo>
                <a:pt x="20" y="14"/>
              </a:lnTo>
              <a:lnTo>
                <a:pt x="19" y="15"/>
              </a:lnTo>
              <a:lnTo>
                <a:pt x="18" y="16"/>
              </a:lnTo>
              <a:lnTo>
                <a:pt x="17" y="16"/>
              </a:lnTo>
              <a:lnTo>
                <a:pt x="17" y="17"/>
              </a:lnTo>
              <a:lnTo>
                <a:pt x="16" y="18"/>
              </a:lnTo>
              <a:lnTo>
                <a:pt x="15" y="19"/>
              </a:lnTo>
              <a:lnTo>
                <a:pt x="14" y="19"/>
              </a:lnTo>
              <a:lnTo>
                <a:pt x="13" y="20"/>
              </a:lnTo>
              <a:lnTo>
                <a:pt x="12" y="21"/>
              </a:lnTo>
              <a:lnTo>
                <a:pt x="11" y="22"/>
              </a:lnTo>
              <a:lnTo>
                <a:pt x="10" y="23"/>
              </a:lnTo>
              <a:lnTo>
                <a:pt x="9" y="23"/>
              </a:lnTo>
              <a:lnTo>
                <a:pt x="8" y="24"/>
              </a:lnTo>
              <a:lnTo>
                <a:pt x="8" y="25"/>
              </a:lnTo>
              <a:lnTo>
                <a:pt x="7" y="26"/>
              </a:lnTo>
              <a:lnTo>
                <a:pt x="5" y="27"/>
              </a:lnTo>
              <a:lnTo>
                <a:pt x="5" y="26"/>
              </a:lnTo>
              <a:lnTo>
                <a:pt x="5" y="25"/>
              </a:lnTo>
              <a:lnTo>
                <a:pt x="5" y="23"/>
              </a:lnTo>
              <a:lnTo>
                <a:pt x="5" y="22"/>
              </a:lnTo>
              <a:lnTo>
                <a:pt x="5" y="21"/>
              </a:lnTo>
              <a:lnTo>
                <a:pt x="5" y="20"/>
              </a:lnTo>
              <a:lnTo>
                <a:pt x="4" y="20"/>
              </a:lnTo>
              <a:lnTo>
                <a:pt x="3" y="19"/>
              </a:lnTo>
              <a:lnTo>
                <a:pt x="2" y="18"/>
              </a:lnTo>
              <a:lnTo>
                <a:pt x="2" y="16"/>
              </a:lnTo>
              <a:lnTo>
                <a:pt x="1" y="14"/>
              </a:lnTo>
              <a:lnTo>
                <a:pt x="1" y="13"/>
              </a:lnTo>
              <a:lnTo>
                <a:pt x="1" y="12"/>
              </a:lnTo>
              <a:lnTo>
                <a:pt x="0" y="11"/>
              </a:lnTo>
              <a:lnTo>
                <a:pt x="0" y="10"/>
              </a:lnTo>
              <a:lnTo>
                <a:pt x="0" y="8"/>
              </a:lnTo>
              <a:lnTo>
                <a:pt x="1" y="7"/>
              </a:lnTo>
              <a:lnTo>
                <a:pt x="2" y="6"/>
              </a:lnTo>
              <a:lnTo>
                <a:pt x="2" y="5"/>
              </a:lnTo>
              <a:lnTo>
                <a:pt x="3" y="4"/>
              </a:lnTo>
              <a:lnTo>
                <a:pt x="3" y="3"/>
              </a:lnTo>
              <a:lnTo>
                <a:pt x="3" y="2"/>
              </a:lnTo>
              <a:lnTo>
                <a:pt x="4" y="1"/>
              </a:lnTo>
              <a:lnTo>
                <a:pt x="4" y="0"/>
              </a:lnTo>
              <a:lnTo>
                <a:pt x="5" y="0"/>
              </a:lnTo>
              <a:lnTo>
                <a:pt x="6" y="1"/>
              </a:lnTo>
              <a:lnTo>
                <a:pt x="7" y="1"/>
              </a:lnTo>
              <a:lnTo>
                <a:pt x="8" y="1"/>
              </a:lnTo>
              <a:lnTo>
                <a:pt x="9" y="1"/>
              </a:lnTo>
              <a:lnTo>
                <a:pt x="10" y="1"/>
              </a:lnTo>
              <a:lnTo>
                <a:pt x="11" y="1"/>
              </a:lnTo>
              <a:lnTo>
                <a:pt x="12" y="2"/>
              </a:lnTo>
              <a:lnTo>
                <a:pt x="13" y="2"/>
              </a:lnTo>
              <a:lnTo>
                <a:pt x="14" y="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335280</xdr:colOff>
      <xdr:row>24</xdr:row>
      <xdr:rowOff>28575</xdr:rowOff>
    </xdr:from>
    <xdr:to>
      <xdr:col>4</xdr:col>
      <xdr:colOff>91440</xdr:colOff>
      <xdr:row>26</xdr:row>
      <xdr:rowOff>9525</xdr:rowOff>
    </xdr:to>
    <xdr:sp>
      <xdr:nvSpPr>
        <xdr:cNvPr id="2185572" name="Freeform 338"/>
        <xdr:cNvSpPr/>
      </xdr:nvSpPr>
      <xdr:spPr>
        <a:xfrm>
          <a:off x="2519680" y="3799840"/>
          <a:ext cx="406400" cy="285750"/>
        </a:xfrm>
        <a:custGeom>
          <a:avLst/>
          <a:gdLst>
            <a:gd name="txL" fmla="*/ 0 w 40"/>
            <a:gd name="txT" fmla="*/ 0 h 32"/>
            <a:gd name="txR" fmla="*/ 40 w 40"/>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0" h="32">
              <a:moveTo>
                <a:pt x="1" y="16"/>
              </a:moveTo>
              <a:lnTo>
                <a:pt x="2" y="15"/>
              </a:lnTo>
              <a:lnTo>
                <a:pt x="3" y="15"/>
              </a:lnTo>
              <a:lnTo>
                <a:pt x="4" y="14"/>
              </a:lnTo>
              <a:lnTo>
                <a:pt x="5" y="14"/>
              </a:lnTo>
              <a:lnTo>
                <a:pt x="6" y="13"/>
              </a:lnTo>
              <a:lnTo>
                <a:pt x="9" y="12"/>
              </a:lnTo>
              <a:lnTo>
                <a:pt x="10" y="11"/>
              </a:lnTo>
              <a:lnTo>
                <a:pt x="11" y="11"/>
              </a:lnTo>
              <a:lnTo>
                <a:pt x="12" y="10"/>
              </a:lnTo>
              <a:lnTo>
                <a:pt x="13" y="9"/>
              </a:lnTo>
              <a:lnTo>
                <a:pt x="14" y="9"/>
              </a:lnTo>
              <a:lnTo>
                <a:pt x="15" y="8"/>
              </a:lnTo>
              <a:lnTo>
                <a:pt x="17" y="8"/>
              </a:lnTo>
              <a:lnTo>
                <a:pt x="17" y="7"/>
              </a:lnTo>
              <a:lnTo>
                <a:pt x="19" y="7"/>
              </a:lnTo>
              <a:lnTo>
                <a:pt x="20" y="7"/>
              </a:lnTo>
              <a:lnTo>
                <a:pt x="21" y="6"/>
              </a:lnTo>
              <a:lnTo>
                <a:pt x="22" y="6"/>
              </a:lnTo>
              <a:lnTo>
                <a:pt x="23" y="6"/>
              </a:lnTo>
              <a:lnTo>
                <a:pt x="24" y="5"/>
              </a:lnTo>
              <a:lnTo>
                <a:pt x="25" y="5"/>
              </a:lnTo>
              <a:lnTo>
                <a:pt x="26" y="4"/>
              </a:lnTo>
              <a:lnTo>
                <a:pt x="27" y="4"/>
              </a:lnTo>
              <a:lnTo>
                <a:pt x="28" y="4"/>
              </a:lnTo>
              <a:lnTo>
                <a:pt x="29" y="3"/>
              </a:lnTo>
              <a:lnTo>
                <a:pt x="30" y="3"/>
              </a:lnTo>
              <a:lnTo>
                <a:pt x="31" y="2"/>
              </a:lnTo>
              <a:lnTo>
                <a:pt x="32" y="2"/>
              </a:lnTo>
              <a:lnTo>
                <a:pt x="33" y="2"/>
              </a:lnTo>
              <a:lnTo>
                <a:pt x="34" y="1"/>
              </a:lnTo>
              <a:lnTo>
                <a:pt x="36" y="1"/>
              </a:lnTo>
              <a:lnTo>
                <a:pt x="37" y="0"/>
              </a:lnTo>
              <a:lnTo>
                <a:pt x="37" y="2"/>
              </a:lnTo>
              <a:lnTo>
                <a:pt x="38" y="3"/>
              </a:lnTo>
              <a:lnTo>
                <a:pt x="39" y="4"/>
              </a:lnTo>
              <a:lnTo>
                <a:pt x="40" y="4"/>
              </a:lnTo>
              <a:lnTo>
                <a:pt x="40" y="5"/>
              </a:lnTo>
              <a:lnTo>
                <a:pt x="40" y="6"/>
              </a:lnTo>
              <a:lnTo>
                <a:pt x="40" y="7"/>
              </a:lnTo>
              <a:lnTo>
                <a:pt x="40" y="9"/>
              </a:lnTo>
              <a:lnTo>
                <a:pt x="40" y="10"/>
              </a:lnTo>
              <a:lnTo>
                <a:pt x="40" y="11"/>
              </a:lnTo>
              <a:lnTo>
                <a:pt x="39" y="12"/>
              </a:lnTo>
              <a:lnTo>
                <a:pt x="38" y="12"/>
              </a:lnTo>
              <a:lnTo>
                <a:pt x="37" y="13"/>
              </a:lnTo>
              <a:lnTo>
                <a:pt x="37" y="14"/>
              </a:lnTo>
              <a:lnTo>
                <a:pt x="36" y="15"/>
              </a:lnTo>
              <a:lnTo>
                <a:pt x="35" y="16"/>
              </a:lnTo>
              <a:lnTo>
                <a:pt x="35" y="17"/>
              </a:lnTo>
              <a:lnTo>
                <a:pt x="34" y="18"/>
              </a:lnTo>
              <a:lnTo>
                <a:pt x="33" y="18"/>
              </a:lnTo>
              <a:lnTo>
                <a:pt x="32" y="18"/>
              </a:lnTo>
              <a:lnTo>
                <a:pt x="31" y="18"/>
              </a:lnTo>
              <a:lnTo>
                <a:pt x="30" y="18"/>
              </a:lnTo>
              <a:lnTo>
                <a:pt x="29" y="18"/>
              </a:lnTo>
              <a:lnTo>
                <a:pt x="28" y="19"/>
              </a:lnTo>
              <a:lnTo>
                <a:pt x="28" y="20"/>
              </a:lnTo>
              <a:lnTo>
                <a:pt x="27" y="21"/>
              </a:lnTo>
              <a:lnTo>
                <a:pt x="26" y="22"/>
              </a:lnTo>
              <a:lnTo>
                <a:pt x="25" y="23"/>
              </a:lnTo>
              <a:lnTo>
                <a:pt x="25" y="24"/>
              </a:lnTo>
              <a:lnTo>
                <a:pt x="24" y="25"/>
              </a:lnTo>
              <a:lnTo>
                <a:pt x="23" y="26"/>
              </a:lnTo>
              <a:lnTo>
                <a:pt x="22" y="27"/>
              </a:lnTo>
              <a:lnTo>
                <a:pt x="22" y="28"/>
              </a:lnTo>
              <a:lnTo>
                <a:pt x="21" y="29"/>
              </a:lnTo>
              <a:lnTo>
                <a:pt x="20" y="30"/>
              </a:lnTo>
              <a:lnTo>
                <a:pt x="19" y="31"/>
              </a:lnTo>
              <a:lnTo>
                <a:pt x="18" y="31"/>
              </a:lnTo>
              <a:lnTo>
                <a:pt x="17" y="31"/>
              </a:lnTo>
              <a:lnTo>
                <a:pt x="15" y="32"/>
              </a:lnTo>
              <a:lnTo>
                <a:pt x="13" y="32"/>
              </a:lnTo>
              <a:lnTo>
                <a:pt x="13" y="31"/>
              </a:lnTo>
              <a:lnTo>
                <a:pt x="12" y="28"/>
              </a:lnTo>
              <a:lnTo>
                <a:pt x="11" y="28"/>
              </a:lnTo>
              <a:lnTo>
                <a:pt x="11" y="26"/>
              </a:lnTo>
              <a:lnTo>
                <a:pt x="10" y="25"/>
              </a:lnTo>
              <a:lnTo>
                <a:pt x="10" y="24"/>
              </a:lnTo>
              <a:lnTo>
                <a:pt x="9" y="23"/>
              </a:lnTo>
              <a:lnTo>
                <a:pt x="8" y="23"/>
              </a:lnTo>
              <a:lnTo>
                <a:pt x="7" y="23"/>
              </a:lnTo>
              <a:lnTo>
                <a:pt x="6" y="24"/>
              </a:lnTo>
              <a:lnTo>
                <a:pt x="5" y="23"/>
              </a:lnTo>
              <a:lnTo>
                <a:pt x="4" y="22"/>
              </a:lnTo>
              <a:lnTo>
                <a:pt x="2" y="21"/>
              </a:lnTo>
              <a:lnTo>
                <a:pt x="2" y="20"/>
              </a:lnTo>
              <a:lnTo>
                <a:pt x="1" y="19"/>
              </a:lnTo>
              <a:lnTo>
                <a:pt x="1" y="18"/>
              </a:lnTo>
              <a:lnTo>
                <a:pt x="0" y="17"/>
              </a:lnTo>
              <a:lnTo>
                <a:pt x="0" y="16"/>
              </a:lnTo>
              <a:lnTo>
                <a:pt x="1" y="1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20320</xdr:colOff>
      <xdr:row>23</xdr:row>
      <xdr:rowOff>85725</xdr:rowOff>
    </xdr:from>
    <xdr:to>
      <xdr:col>4</xdr:col>
      <xdr:colOff>355600</xdr:colOff>
      <xdr:row>25</xdr:row>
      <xdr:rowOff>38100</xdr:rowOff>
    </xdr:to>
    <xdr:sp>
      <xdr:nvSpPr>
        <xdr:cNvPr id="2185573" name="Freeform 339"/>
        <xdr:cNvSpPr/>
      </xdr:nvSpPr>
      <xdr:spPr>
        <a:xfrm>
          <a:off x="2854960" y="3704590"/>
          <a:ext cx="335280" cy="257175"/>
        </a:xfrm>
        <a:custGeom>
          <a:avLst/>
          <a:gdLst>
            <a:gd name="txL" fmla="*/ 0 w 33"/>
            <a:gd name="txT" fmla="*/ 0 h 29"/>
            <a:gd name="txR" fmla="*/ 33 w 33"/>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3" h="29">
              <a:moveTo>
                <a:pt x="7" y="22"/>
              </a:moveTo>
              <a:lnTo>
                <a:pt x="9" y="21"/>
              </a:lnTo>
              <a:lnTo>
                <a:pt x="10" y="20"/>
              </a:lnTo>
              <a:lnTo>
                <a:pt x="10" y="19"/>
              </a:lnTo>
              <a:lnTo>
                <a:pt x="11" y="18"/>
              </a:lnTo>
              <a:lnTo>
                <a:pt x="12" y="18"/>
              </a:lnTo>
              <a:lnTo>
                <a:pt x="13" y="17"/>
              </a:lnTo>
              <a:lnTo>
                <a:pt x="14" y="16"/>
              </a:lnTo>
              <a:lnTo>
                <a:pt x="15" y="15"/>
              </a:lnTo>
              <a:lnTo>
                <a:pt x="16" y="14"/>
              </a:lnTo>
              <a:lnTo>
                <a:pt x="17" y="14"/>
              </a:lnTo>
              <a:lnTo>
                <a:pt x="18" y="13"/>
              </a:lnTo>
              <a:lnTo>
                <a:pt x="19" y="12"/>
              </a:lnTo>
              <a:lnTo>
                <a:pt x="19" y="11"/>
              </a:lnTo>
              <a:lnTo>
                <a:pt x="20" y="11"/>
              </a:lnTo>
              <a:lnTo>
                <a:pt x="21" y="10"/>
              </a:lnTo>
              <a:lnTo>
                <a:pt x="22" y="9"/>
              </a:lnTo>
              <a:lnTo>
                <a:pt x="23" y="9"/>
              </a:lnTo>
              <a:lnTo>
                <a:pt x="24" y="8"/>
              </a:lnTo>
              <a:lnTo>
                <a:pt x="25" y="7"/>
              </a:lnTo>
              <a:lnTo>
                <a:pt x="26" y="6"/>
              </a:lnTo>
              <a:lnTo>
                <a:pt x="26" y="5"/>
              </a:lnTo>
              <a:lnTo>
                <a:pt x="27" y="5"/>
              </a:lnTo>
              <a:lnTo>
                <a:pt x="29" y="4"/>
              </a:lnTo>
              <a:lnTo>
                <a:pt x="30" y="3"/>
              </a:lnTo>
              <a:lnTo>
                <a:pt x="30" y="2"/>
              </a:lnTo>
              <a:lnTo>
                <a:pt x="31" y="1"/>
              </a:lnTo>
              <a:lnTo>
                <a:pt x="32" y="0"/>
              </a:lnTo>
              <a:lnTo>
                <a:pt x="33" y="2"/>
              </a:lnTo>
              <a:lnTo>
                <a:pt x="32" y="3"/>
              </a:lnTo>
              <a:lnTo>
                <a:pt x="32" y="4"/>
              </a:lnTo>
              <a:lnTo>
                <a:pt x="32" y="5"/>
              </a:lnTo>
              <a:lnTo>
                <a:pt x="31" y="6"/>
              </a:lnTo>
              <a:lnTo>
                <a:pt x="31" y="7"/>
              </a:lnTo>
              <a:lnTo>
                <a:pt x="31" y="9"/>
              </a:lnTo>
              <a:lnTo>
                <a:pt x="30" y="10"/>
              </a:lnTo>
              <a:lnTo>
                <a:pt x="30" y="11"/>
              </a:lnTo>
              <a:lnTo>
                <a:pt x="29" y="12"/>
              </a:lnTo>
              <a:lnTo>
                <a:pt x="30" y="13"/>
              </a:lnTo>
              <a:lnTo>
                <a:pt x="30" y="14"/>
              </a:lnTo>
              <a:lnTo>
                <a:pt x="30" y="15"/>
              </a:lnTo>
              <a:lnTo>
                <a:pt x="31" y="17"/>
              </a:lnTo>
              <a:lnTo>
                <a:pt x="31" y="18"/>
              </a:lnTo>
              <a:lnTo>
                <a:pt x="31" y="20"/>
              </a:lnTo>
              <a:lnTo>
                <a:pt x="31" y="21"/>
              </a:lnTo>
              <a:lnTo>
                <a:pt x="31" y="22"/>
              </a:lnTo>
              <a:lnTo>
                <a:pt x="31" y="24"/>
              </a:lnTo>
              <a:lnTo>
                <a:pt x="31" y="25"/>
              </a:lnTo>
              <a:lnTo>
                <a:pt x="29" y="25"/>
              </a:lnTo>
              <a:lnTo>
                <a:pt x="28" y="27"/>
              </a:lnTo>
              <a:lnTo>
                <a:pt x="27" y="27"/>
              </a:lnTo>
              <a:lnTo>
                <a:pt x="26" y="27"/>
              </a:lnTo>
              <a:lnTo>
                <a:pt x="25" y="28"/>
              </a:lnTo>
              <a:lnTo>
                <a:pt x="24" y="29"/>
              </a:lnTo>
              <a:lnTo>
                <a:pt x="23" y="29"/>
              </a:lnTo>
              <a:lnTo>
                <a:pt x="22" y="29"/>
              </a:lnTo>
              <a:lnTo>
                <a:pt x="21" y="29"/>
              </a:lnTo>
              <a:lnTo>
                <a:pt x="19" y="29"/>
              </a:lnTo>
              <a:lnTo>
                <a:pt x="18" y="29"/>
              </a:lnTo>
              <a:lnTo>
                <a:pt x="18" y="28"/>
              </a:lnTo>
              <a:lnTo>
                <a:pt x="17" y="27"/>
              </a:lnTo>
              <a:lnTo>
                <a:pt x="16" y="27"/>
              </a:lnTo>
              <a:lnTo>
                <a:pt x="15" y="27"/>
              </a:lnTo>
              <a:lnTo>
                <a:pt x="14" y="27"/>
              </a:lnTo>
              <a:lnTo>
                <a:pt x="13" y="27"/>
              </a:lnTo>
              <a:lnTo>
                <a:pt x="12" y="27"/>
              </a:lnTo>
              <a:lnTo>
                <a:pt x="11" y="27"/>
              </a:lnTo>
              <a:lnTo>
                <a:pt x="10" y="27"/>
              </a:lnTo>
              <a:lnTo>
                <a:pt x="8" y="28"/>
              </a:lnTo>
              <a:lnTo>
                <a:pt x="7" y="28"/>
              </a:lnTo>
              <a:lnTo>
                <a:pt x="6" y="28"/>
              </a:lnTo>
              <a:lnTo>
                <a:pt x="5" y="28"/>
              </a:lnTo>
              <a:lnTo>
                <a:pt x="4" y="28"/>
              </a:lnTo>
              <a:lnTo>
                <a:pt x="3" y="28"/>
              </a:lnTo>
              <a:lnTo>
                <a:pt x="2" y="29"/>
              </a:lnTo>
              <a:lnTo>
                <a:pt x="0" y="29"/>
              </a:lnTo>
              <a:lnTo>
                <a:pt x="1" y="29"/>
              </a:lnTo>
              <a:lnTo>
                <a:pt x="2" y="28"/>
              </a:lnTo>
              <a:lnTo>
                <a:pt x="2" y="27"/>
              </a:lnTo>
              <a:lnTo>
                <a:pt x="3" y="26"/>
              </a:lnTo>
              <a:lnTo>
                <a:pt x="4" y="25"/>
              </a:lnTo>
              <a:lnTo>
                <a:pt x="4" y="24"/>
              </a:lnTo>
              <a:lnTo>
                <a:pt x="5" y="23"/>
              </a:lnTo>
              <a:lnTo>
                <a:pt x="6" y="23"/>
              </a:lnTo>
              <a:lnTo>
                <a:pt x="7" y="2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406400</xdr:colOff>
      <xdr:row>23</xdr:row>
      <xdr:rowOff>85725</xdr:rowOff>
    </xdr:from>
    <xdr:to>
      <xdr:col>4</xdr:col>
      <xdr:colOff>60960</xdr:colOff>
      <xdr:row>24</xdr:row>
      <xdr:rowOff>142875</xdr:rowOff>
    </xdr:to>
    <xdr:sp>
      <xdr:nvSpPr>
        <xdr:cNvPr id="2185574" name="Freeform 340"/>
        <xdr:cNvSpPr/>
      </xdr:nvSpPr>
      <xdr:spPr>
        <a:xfrm>
          <a:off x="2590800" y="3704590"/>
          <a:ext cx="304800" cy="209550"/>
        </a:xfrm>
        <a:custGeom>
          <a:avLst/>
          <a:gdLst>
            <a:gd name="txL" fmla="*/ 0 w 30"/>
            <a:gd name="txT" fmla="*/ 0 h 23"/>
            <a:gd name="txR" fmla="*/ 30 w 30"/>
            <a:gd name="txB" fmla="*/ 23 h 23"/>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0" h="23">
              <a:moveTo>
                <a:pt x="1" y="5"/>
              </a:moveTo>
              <a:lnTo>
                <a:pt x="1" y="5"/>
              </a:lnTo>
              <a:lnTo>
                <a:pt x="1" y="4"/>
              </a:lnTo>
              <a:lnTo>
                <a:pt x="1" y="3"/>
              </a:lnTo>
              <a:lnTo>
                <a:pt x="1" y="1"/>
              </a:lnTo>
              <a:lnTo>
                <a:pt x="2" y="0"/>
              </a:lnTo>
              <a:lnTo>
                <a:pt x="4" y="1"/>
              </a:lnTo>
              <a:lnTo>
                <a:pt x="5" y="1"/>
              </a:lnTo>
              <a:lnTo>
                <a:pt x="5" y="2"/>
              </a:lnTo>
              <a:lnTo>
                <a:pt x="6" y="2"/>
              </a:lnTo>
              <a:lnTo>
                <a:pt x="7" y="3"/>
              </a:lnTo>
              <a:lnTo>
                <a:pt x="9" y="3"/>
              </a:lnTo>
              <a:lnTo>
                <a:pt x="10" y="4"/>
              </a:lnTo>
              <a:lnTo>
                <a:pt x="11" y="4"/>
              </a:lnTo>
              <a:lnTo>
                <a:pt x="12" y="5"/>
              </a:lnTo>
              <a:lnTo>
                <a:pt x="13" y="5"/>
              </a:lnTo>
              <a:lnTo>
                <a:pt x="14" y="6"/>
              </a:lnTo>
              <a:lnTo>
                <a:pt x="15" y="7"/>
              </a:lnTo>
              <a:lnTo>
                <a:pt x="17" y="6"/>
              </a:lnTo>
              <a:lnTo>
                <a:pt x="16" y="5"/>
              </a:lnTo>
              <a:lnTo>
                <a:pt x="16" y="4"/>
              </a:lnTo>
              <a:lnTo>
                <a:pt x="17" y="3"/>
              </a:lnTo>
              <a:lnTo>
                <a:pt x="18" y="3"/>
              </a:lnTo>
              <a:lnTo>
                <a:pt x="19" y="4"/>
              </a:lnTo>
              <a:lnTo>
                <a:pt x="20" y="4"/>
              </a:lnTo>
              <a:lnTo>
                <a:pt x="21" y="5"/>
              </a:lnTo>
              <a:lnTo>
                <a:pt x="22" y="5"/>
              </a:lnTo>
              <a:lnTo>
                <a:pt x="24" y="6"/>
              </a:lnTo>
              <a:lnTo>
                <a:pt x="25" y="6"/>
              </a:lnTo>
              <a:lnTo>
                <a:pt x="26" y="6"/>
              </a:lnTo>
              <a:lnTo>
                <a:pt x="27" y="6"/>
              </a:lnTo>
              <a:lnTo>
                <a:pt x="28" y="6"/>
              </a:lnTo>
              <a:lnTo>
                <a:pt x="29" y="7"/>
              </a:lnTo>
              <a:lnTo>
                <a:pt x="29" y="8"/>
              </a:lnTo>
              <a:lnTo>
                <a:pt x="29" y="9"/>
              </a:lnTo>
              <a:lnTo>
                <a:pt x="30" y="11"/>
              </a:lnTo>
              <a:lnTo>
                <a:pt x="29" y="12"/>
              </a:lnTo>
              <a:lnTo>
                <a:pt x="27" y="12"/>
              </a:lnTo>
              <a:lnTo>
                <a:pt x="26" y="13"/>
              </a:lnTo>
              <a:lnTo>
                <a:pt x="25" y="13"/>
              </a:lnTo>
              <a:lnTo>
                <a:pt x="24" y="13"/>
              </a:lnTo>
              <a:lnTo>
                <a:pt x="23" y="14"/>
              </a:lnTo>
              <a:lnTo>
                <a:pt x="22" y="14"/>
              </a:lnTo>
              <a:lnTo>
                <a:pt x="21" y="15"/>
              </a:lnTo>
              <a:lnTo>
                <a:pt x="20" y="15"/>
              </a:lnTo>
              <a:lnTo>
                <a:pt x="19" y="15"/>
              </a:lnTo>
              <a:lnTo>
                <a:pt x="18" y="16"/>
              </a:lnTo>
              <a:lnTo>
                <a:pt x="17" y="16"/>
              </a:lnTo>
              <a:lnTo>
                <a:pt x="16" y="17"/>
              </a:lnTo>
              <a:lnTo>
                <a:pt x="15" y="17"/>
              </a:lnTo>
              <a:lnTo>
                <a:pt x="14" y="17"/>
              </a:lnTo>
              <a:lnTo>
                <a:pt x="13" y="18"/>
              </a:lnTo>
              <a:lnTo>
                <a:pt x="12" y="18"/>
              </a:lnTo>
              <a:lnTo>
                <a:pt x="10" y="18"/>
              </a:lnTo>
              <a:lnTo>
                <a:pt x="10" y="19"/>
              </a:lnTo>
              <a:lnTo>
                <a:pt x="8" y="19"/>
              </a:lnTo>
              <a:lnTo>
                <a:pt x="7" y="20"/>
              </a:lnTo>
              <a:lnTo>
                <a:pt x="6" y="20"/>
              </a:lnTo>
              <a:lnTo>
                <a:pt x="5" y="21"/>
              </a:lnTo>
              <a:lnTo>
                <a:pt x="4" y="22"/>
              </a:lnTo>
              <a:lnTo>
                <a:pt x="3" y="22"/>
              </a:lnTo>
              <a:lnTo>
                <a:pt x="2" y="23"/>
              </a:lnTo>
              <a:lnTo>
                <a:pt x="1" y="21"/>
              </a:lnTo>
              <a:lnTo>
                <a:pt x="1" y="20"/>
              </a:lnTo>
              <a:lnTo>
                <a:pt x="0" y="19"/>
              </a:lnTo>
              <a:lnTo>
                <a:pt x="0" y="18"/>
              </a:lnTo>
              <a:lnTo>
                <a:pt x="0" y="17"/>
              </a:lnTo>
              <a:lnTo>
                <a:pt x="1" y="17"/>
              </a:lnTo>
              <a:lnTo>
                <a:pt x="2" y="16"/>
              </a:lnTo>
              <a:lnTo>
                <a:pt x="2" y="15"/>
              </a:lnTo>
              <a:lnTo>
                <a:pt x="2" y="14"/>
              </a:lnTo>
              <a:lnTo>
                <a:pt x="1" y="12"/>
              </a:lnTo>
              <a:lnTo>
                <a:pt x="0" y="12"/>
              </a:lnTo>
              <a:lnTo>
                <a:pt x="0" y="11"/>
              </a:lnTo>
              <a:lnTo>
                <a:pt x="0" y="10"/>
              </a:lnTo>
              <a:lnTo>
                <a:pt x="1" y="9"/>
              </a:lnTo>
              <a:lnTo>
                <a:pt x="1" y="8"/>
              </a:lnTo>
              <a:lnTo>
                <a:pt x="1" y="6"/>
              </a:lnTo>
              <a:lnTo>
                <a:pt x="1"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314960</xdr:colOff>
      <xdr:row>23</xdr:row>
      <xdr:rowOff>85725</xdr:rowOff>
    </xdr:from>
    <xdr:to>
      <xdr:col>4</xdr:col>
      <xdr:colOff>558800</xdr:colOff>
      <xdr:row>25</xdr:row>
      <xdr:rowOff>66675</xdr:rowOff>
    </xdr:to>
    <xdr:sp>
      <xdr:nvSpPr>
        <xdr:cNvPr id="2185575" name="Freeform 341"/>
        <xdr:cNvSpPr/>
      </xdr:nvSpPr>
      <xdr:spPr>
        <a:xfrm>
          <a:off x="3149600" y="3704590"/>
          <a:ext cx="243840" cy="285750"/>
        </a:xfrm>
        <a:custGeom>
          <a:avLst/>
          <a:gdLst>
            <a:gd name="txL" fmla="*/ 0 w 24"/>
            <a:gd name="txT" fmla="*/ 0 h 32"/>
            <a:gd name="txR" fmla="*/ 24 w 2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24" h="32">
              <a:moveTo>
                <a:pt x="3" y="4"/>
              </a:moveTo>
              <a:lnTo>
                <a:pt x="3" y="4"/>
              </a:lnTo>
              <a:lnTo>
                <a:pt x="3" y="3"/>
              </a:lnTo>
              <a:lnTo>
                <a:pt x="4" y="2"/>
              </a:lnTo>
              <a:lnTo>
                <a:pt x="5" y="2"/>
              </a:lnTo>
              <a:lnTo>
                <a:pt x="5" y="3"/>
              </a:lnTo>
              <a:lnTo>
                <a:pt x="6" y="4"/>
              </a:lnTo>
              <a:lnTo>
                <a:pt x="8" y="4"/>
              </a:lnTo>
              <a:lnTo>
                <a:pt x="9" y="4"/>
              </a:lnTo>
              <a:lnTo>
                <a:pt x="10" y="5"/>
              </a:lnTo>
              <a:lnTo>
                <a:pt x="12" y="5"/>
              </a:lnTo>
              <a:lnTo>
                <a:pt x="13" y="6"/>
              </a:lnTo>
              <a:lnTo>
                <a:pt x="14" y="5"/>
              </a:lnTo>
              <a:lnTo>
                <a:pt x="15" y="5"/>
              </a:lnTo>
              <a:lnTo>
                <a:pt x="17" y="5"/>
              </a:lnTo>
              <a:lnTo>
                <a:pt x="18" y="5"/>
              </a:lnTo>
              <a:lnTo>
                <a:pt x="19" y="4"/>
              </a:lnTo>
              <a:lnTo>
                <a:pt x="20" y="4"/>
              </a:lnTo>
              <a:lnTo>
                <a:pt x="20" y="3"/>
              </a:lnTo>
              <a:lnTo>
                <a:pt x="20" y="1"/>
              </a:lnTo>
              <a:lnTo>
                <a:pt x="20" y="0"/>
              </a:lnTo>
              <a:lnTo>
                <a:pt x="22" y="1"/>
              </a:lnTo>
              <a:lnTo>
                <a:pt x="22" y="2"/>
              </a:lnTo>
              <a:lnTo>
                <a:pt x="23" y="2"/>
              </a:lnTo>
              <a:lnTo>
                <a:pt x="23" y="3"/>
              </a:lnTo>
              <a:lnTo>
                <a:pt x="24" y="5"/>
              </a:lnTo>
              <a:lnTo>
                <a:pt x="23" y="8"/>
              </a:lnTo>
              <a:lnTo>
                <a:pt x="23" y="9"/>
              </a:lnTo>
              <a:lnTo>
                <a:pt x="23" y="11"/>
              </a:lnTo>
              <a:lnTo>
                <a:pt x="22" y="12"/>
              </a:lnTo>
              <a:lnTo>
                <a:pt x="22" y="13"/>
              </a:lnTo>
              <a:lnTo>
                <a:pt x="22" y="14"/>
              </a:lnTo>
              <a:lnTo>
                <a:pt x="21" y="14"/>
              </a:lnTo>
              <a:lnTo>
                <a:pt x="19" y="14"/>
              </a:lnTo>
              <a:lnTo>
                <a:pt x="19" y="15"/>
              </a:lnTo>
              <a:lnTo>
                <a:pt x="18" y="16"/>
              </a:lnTo>
              <a:lnTo>
                <a:pt x="17" y="17"/>
              </a:lnTo>
              <a:lnTo>
                <a:pt x="17" y="19"/>
              </a:lnTo>
              <a:lnTo>
                <a:pt x="16" y="19"/>
              </a:lnTo>
              <a:lnTo>
                <a:pt x="16" y="21"/>
              </a:lnTo>
              <a:lnTo>
                <a:pt x="16" y="22"/>
              </a:lnTo>
              <a:lnTo>
                <a:pt x="16" y="23"/>
              </a:lnTo>
              <a:lnTo>
                <a:pt x="16" y="24"/>
              </a:lnTo>
              <a:lnTo>
                <a:pt x="16" y="25"/>
              </a:lnTo>
              <a:lnTo>
                <a:pt x="17" y="26"/>
              </a:lnTo>
              <a:lnTo>
                <a:pt x="16" y="27"/>
              </a:lnTo>
              <a:lnTo>
                <a:pt x="16" y="28"/>
              </a:lnTo>
              <a:lnTo>
                <a:pt x="15" y="28"/>
              </a:lnTo>
              <a:lnTo>
                <a:pt x="14" y="27"/>
              </a:lnTo>
              <a:lnTo>
                <a:pt x="13" y="27"/>
              </a:lnTo>
              <a:lnTo>
                <a:pt x="12" y="27"/>
              </a:lnTo>
              <a:lnTo>
                <a:pt x="11" y="28"/>
              </a:lnTo>
              <a:lnTo>
                <a:pt x="11" y="29"/>
              </a:lnTo>
              <a:lnTo>
                <a:pt x="10" y="30"/>
              </a:lnTo>
              <a:lnTo>
                <a:pt x="10" y="31"/>
              </a:lnTo>
              <a:lnTo>
                <a:pt x="9" y="31"/>
              </a:lnTo>
              <a:lnTo>
                <a:pt x="8" y="31"/>
              </a:lnTo>
              <a:lnTo>
                <a:pt x="6" y="31"/>
              </a:lnTo>
              <a:lnTo>
                <a:pt x="6" y="32"/>
              </a:lnTo>
              <a:lnTo>
                <a:pt x="4" y="32"/>
              </a:lnTo>
              <a:lnTo>
                <a:pt x="4" y="31"/>
              </a:lnTo>
              <a:lnTo>
                <a:pt x="3" y="30"/>
              </a:lnTo>
              <a:lnTo>
                <a:pt x="2" y="29"/>
              </a:lnTo>
              <a:lnTo>
                <a:pt x="1" y="28"/>
              </a:lnTo>
              <a:lnTo>
                <a:pt x="1" y="27"/>
              </a:lnTo>
              <a:lnTo>
                <a:pt x="2" y="25"/>
              </a:lnTo>
              <a:lnTo>
                <a:pt x="2" y="24"/>
              </a:lnTo>
              <a:lnTo>
                <a:pt x="2" y="22"/>
              </a:lnTo>
              <a:lnTo>
                <a:pt x="2" y="21"/>
              </a:lnTo>
              <a:lnTo>
                <a:pt x="2" y="20"/>
              </a:lnTo>
              <a:lnTo>
                <a:pt x="2" y="18"/>
              </a:lnTo>
              <a:lnTo>
                <a:pt x="2" y="17"/>
              </a:lnTo>
              <a:lnTo>
                <a:pt x="1" y="15"/>
              </a:lnTo>
              <a:lnTo>
                <a:pt x="1" y="14"/>
              </a:lnTo>
              <a:lnTo>
                <a:pt x="1" y="13"/>
              </a:lnTo>
              <a:lnTo>
                <a:pt x="0" y="12"/>
              </a:lnTo>
              <a:lnTo>
                <a:pt x="1" y="11"/>
              </a:lnTo>
              <a:lnTo>
                <a:pt x="1" y="10"/>
              </a:lnTo>
              <a:lnTo>
                <a:pt x="2" y="9"/>
              </a:lnTo>
              <a:lnTo>
                <a:pt x="2" y="7"/>
              </a:lnTo>
              <a:lnTo>
                <a:pt x="2" y="6"/>
              </a:lnTo>
              <a:lnTo>
                <a:pt x="3" y="5"/>
              </a:lnTo>
              <a:lnTo>
                <a:pt x="3"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30480</xdr:colOff>
      <xdr:row>21</xdr:row>
      <xdr:rowOff>9525</xdr:rowOff>
    </xdr:from>
    <xdr:to>
      <xdr:col>4</xdr:col>
      <xdr:colOff>599440</xdr:colOff>
      <xdr:row>23</xdr:row>
      <xdr:rowOff>123825</xdr:rowOff>
    </xdr:to>
    <xdr:sp>
      <xdr:nvSpPr>
        <xdr:cNvPr id="2185576" name="Freeform 342"/>
        <xdr:cNvSpPr/>
      </xdr:nvSpPr>
      <xdr:spPr>
        <a:xfrm>
          <a:off x="2865120" y="3323590"/>
          <a:ext cx="568960" cy="419100"/>
        </a:xfrm>
        <a:custGeom>
          <a:avLst/>
          <a:gdLst>
            <a:gd name="txL" fmla="*/ 0 w 56"/>
            <a:gd name="txT" fmla="*/ 0 h 45"/>
            <a:gd name="txR" fmla="*/ 56 w 56"/>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56" h="45">
              <a:moveTo>
                <a:pt x="1" y="11"/>
              </a:moveTo>
              <a:lnTo>
                <a:pt x="1" y="10"/>
              </a:lnTo>
              <a:lnTo>
                <a:pt x="3" y="10"/>
              </a:lnTo>
              <a:lnTo>
                <a:pt x="3" y="9"/>
              </a:lnTo>
              <a:lnTo>
                <a:pt x="4" y="8"/>
              </a:lnTo>
              <a:lnTo>
                <a:pt x="4" y="7"/>
              </a:lnTo>
              <a:lnTo>
                <a:pt x="5" y="6"/>
              </a:lnTo>
              <a:lnTo>
                <a:pt x="6" y="5"/>
              </a:lnTo>
              <a:lnTo>
                <a:pt x="7" y="5"/>
              </a:lnTo>
              <a:lnTo>
                <a:pt x="8" y="4"/>
              </a:lnTo>
              <a:lnTo>
                <a:pt x="9" y="3"/>
              </a:lnTo>
              <a:lnTo>
                <a:pt x="10" y="2"/>
              </a:lnTo>
              <a:lnTo>
                <a:pt x="12" y="2"/>
              </a:lnTo>
              <a:lnTo>
                <a:pt x="14" y="2"/>
              </a:lnTo>
              <a:lnTo>
                <a:pt x="15" y="1"/>
              </a:lnTo>
              <a:lnTo>
                <a:pt x="16" y="1"/>
              </a:lnTo>
              <a:lnTo>
                <a:pt x="17" y="0"/>
              </a:lnTo>
              <a:lnTo>
                <a:pt x="18" y="0"/>
              </a:lnTo>
              <a:lnTo>
                <a:pt x="20" y="1"/>
              </a:lnTo>
              <a:lnTo>
                <a:pt x="21" y="2"/>
              </a:lnTo>
              <a:lnTo>
                <a:pt x="22" y="3"/>
              </a:lnTo>
              <a:lnTo>
                <a:pt x="24" y="3"/>
              </a:lnTo>
              <a:lnTo>
                <a:pt x="25" y="4"/>
              </a:lnTo>
              <a:lnTo>
                <a:pt x="27" y="5"/>
              </a:lnTo>
              <a:lnTo>
                <a:pt x="28" y="5"/>
              </a:lnTo>
              <a:lnTo>
                <a:pt x="29" y="5"/>
              </a:lnTo>
              <a:lnTo>
                <a:pt x="31" y="4"/>
              </a:lnTo>
              <a:lnTo>
                <a:pt x="33" y="4"/>
              </a:lnTo>
              <a:lnTo>
                <a:pt x="34" y="5"/>
              </a:lnTo>
              <a:lnTo>
                <a:pt x="36" y="5"/>
              </a:lnTo>
              <a:lnTo>
                <a:pt x="37" y="5"/>
              </a:lnTo>
              <a:lnTo>
                <a:pt x="38" y="6"/>
              </a:lnTo>
              <a:lnTo>
                <a:pt x="38" y="7"/>
              </a:lnTo>
              <a:lnTo>
                <a:pt x="39" y="8"/>
              </a:lnTo>
              <a:lnTo>
                <a:pt x="39" y="11"/>
              </a:lnTo>
              <a:lnTo>
                <a:pt x="40" y="11"/>
              </a:lnTo>
              <a:lnTo>
                <a:pt x="42" y="12"/>
              </a:lnTo>
              <a:lnTo>
                <a:pt x="43" y="12"/>
              </a:lnTo>
              <a:lnTo>
                <a:pt x="44" y="12"/>
              </a:lnTo>
              <a:lnTo>
                <a:pt x="45" y="12"/>
              </a:lnTo>
              <a:lnTo>
                <a:pt x="46" y="12"/>
              </a:lnTo>
              <a:lnTo>
                <a:pt x="47" y="13"/>
              </a:lnTo>
              <a:lnTo>
                <a:pt x="48" y="14"/>
              </a:lnTo>
              <a:lnTo>
                <a:pt x="48" y="15"/>
              </a:lnTo>
              <a:lnTo>
                <a:pt x="48" y="16"/>
              </a:lnTo>
              <a:lnTo>
                <a:pt x="48" y="17"/>
              </a:lnTo>
              <a:lnTo>
                <a:pt x="49" y="18"/>
              </a:lnTo>
              <a:lnTo>
                <a:pt x="50" y="19"/>
              </a:lnTo>
              <a:lnTo>
                <a:pt x="51" y="19"/>
              </a:lnTo>
              <a:lnTo>
                <a:pt x="52" y="19"/>
              </a:lnTo>
              <a:lnTo>
                <a:pt x="53" y="20"/>
              </a:lnTo>
              <a:lnTo>
                <a:pt x="54" y="20"/>
              </a:lnTo>
              <a:lnTo>
                <a:pt x="55" y="20"/>
              </a:lnTo>
              <a:lnTo>
                <a:pt x="56" y="21"/>
              </a:lnTo>
              <a:lnTo>
                <a:pt x="54" y="21"/>
              </a:lnTo>
              <a:lnTo>
                <a:pt x="54" y="22"/>
              </a:lnTo>
              <a:lnTo>
                <a:pt x="52" y="23"/>
              </a:lnTo>
              <a:lnTo>
                <a:pt x="51" y="24"/>
              </a:lnTo>
              <a:lnTo>
                <a:pt x="50" y="24"/>
              </a:lnTo>
              <a:lnTo>
                <a:pt x="49" y="25"/>
              </a:lnTo>
              <a:lnTo>
                <a:pt x="48" y="25"/>
              </a:lnTo>
              <a:lnTo>
                <a:pt x="47" y="26"/>
              </a:lnTo>
              <a:lnTo>
                <a:pt x="46" y="27"/>
              </a:lnTo>
              <a:lnTo>
                <a:pt x="45" y="28"/>
              </a:lnTo>
              <a:lnTo>
                <a:pt x="44" y="29"/>
              </a:lnTo>
              <a:lnTo>
                <a:pt x="43" y="30"/>
              </a:lnTo>
              <a:lnTo>
                <a:pt x="42" y="31"/>
              </a:lnTo>
              <a:lnTo>
                <a:pt x="41" y="32"/>
              </a:lnTo>
              <a:lnTo>
                <a:pt x="40" y="33"/>
              </a:lnTo>
              <a:lnTo>
                <a:pt x="39" y="34"/>
              </a:lnTo>
              <a:lnTo>
                <a:pt x="38" y="35"/>
              </a:lnTo>
              <a:lnTo>
                <a:pt x="37" y="36"/>
              </a:lnTo>
              <a:lnTo>
                <a:pt x="36" y="37"/>
              </a:lnTo>
              <a:lnTo>
                <a:pt x="35" y="38"/>
              </a:lnTo>
              <a:lnTo>
                <a:pt x="34" y="39"/>
              </a:lnTo>
              <a:lnTo>
                <a:pt x="33" y="39"/>
              </a:lnTo>
              <a:lnTo>
                <a:pt x="33" y="40"/>
              </a:lnTo>
              <a:lnTo>
                <a:pt x="31" y="41"/>
              </a:lnTo>
              <a:lnTo>
                <a:pt x="30" y="42"/>
              </a:lnTo>
              <a:lnTo>
                <a:pt x="29" y="43"/>
              </a:lnTo>
              <a:lnTo>
                <a:pt x="29" y="44"/>
              </a:lnTo>
              <a:lnTo>
                <a:pt x="28" y="45"/>
              </a:lnTo>
              <a:lnTo>
                <a:pt x="27" y="43"/>
              </a:lnTo>
              <a:lnTo>
                <a:pt x="26" y="43"/>
              </a:lnTo>
              <a:lnTo>
                <a:pt x="25" y="42"/>
              </a:lnTo>
              <a:lnTo>
                <a:pt x="24" y="41"/>
              </a:lnTo>
              <a:lnTo>
                <a:pt x="23" y="41"/>
              </a:lnTo>
              <a:lnTo>
                <a:pt x="23" y="40"/>
              </a:lnTo>
              <a:lnTo>
                <a:pt x="23" y="39"/>
              </a:lnTo>
              <a:lnTo>
                <a:pt x="22" y="38"/>
              </a:lnTo>
              <a:lnTo>
                <a:pt x="21" y="38"/>
              </a:lnTo>
              <a:lnTo>
                <a:pt x="20" y="38"/>
              </a:lnTo>
              <a:lnTo>
                <a:pt x="19" y="38"/>
              </a:lnTo>
              <a:lnTo>
                <a:pt x="18" y="38"/>
              </a:lnTo>
              <a:lnTo>
                <a:pt x="17" y="38"/>
              </a:lnTo>
              <a:lnTo>
                <a:pt x="15" y="38"/>
              </a:lnTo>
              <a:lnTo>
                <a:pt x="16" y="37"/>
              </a:lnTo>
              <a:lnTo>
                <a:pt x="16" y="36"/>
              </a:lnTo>
              <a:lnTo>
                <a:pt x="15" y="35"/>
              </a:lnTo>
              <a:lnTo>
                <a:pt x="15" y="34"/>
              </a:lnTo>
              <a:lnTo>
                <a:pt x="15" y="33"/>
              </a:lnTo>
              <a:lnTo>
                <a:pt x="16" y="32"/>
              </a:lnTo>
              <a:lnTo>
                <a:pt x="15" y="31"/>
              </a:lnTo>
              <a:lnTo>
                <a:pt x="14" y="31"/>
              </a:lnTo>
              <a:lnTo>
                <a:pt x="12" y="32"/>
              </a:lnTo>
              <a:lnTo>
                <a:pt x="11" y="32"/>
              </a:lnTo>
              <a:lnTo>
                <a:pt x="10" y="32"/>
              </a:lnTo>
              <a:lnTo>
                <a:pt x="9" y="33"/>
              </a:lnTo>
              <a:lnTo>
                <a:pt x="8" y="33"/>
              </a:lnTo>
              <a:lnTo>
                <a:pt x="7" y="33"/>
              </a:lnTo>
              <a:lnTo>
                <a:pt x="6" y="32"/>
              </a:lnTo>
              <a:lnTo>
                <a:pt x="7" y="32"/>
              </a:lnTo>
              <a:lnTo>
                <a:pt x="7" y="31"/>
              </a:lnTo>
              <a:lnTo>
                <a:pt x="8" y="30"/>
              </a:lnTo>
              <a:lnTo>
                <a:pt x="7" y="29"/>
              </a:lnTo>
              <a:lnTo>
                <a:pt x="5" y="29"/>
              </a:lnTo>
              <a:lnTo>
                <a:pt x="4" y="29"/>
              </a:lnTo>
              <a:lnTo>
                <a:pt x="3" y="29"/>
              </a:lnTo>
              <a:lnTo>
                <a:pt x="2" y="30"/>
              </a:lnTo>
              <a:lnTo>
                <a:pt x="1" y="29"/>
              </a:lnTo>
              <a:lnTo>
                <a:pt x="0" y="28"/>
              </a:lnTo>
              <a:lnTo>
                <a:pt x="2" y="28"/>
              </a:lnTo>
              <a:lnTo>
                <a:pt x="2" y="27"/>
              </a:lnTo>
              <a:lnTo>
                <a:pt x="2" y="26"/>
              </a:lnTo>
              <a:lnTo>
                <a:pt x="2" y="24"/>
              </a:lnTo>
              <a:lnTo>
                <a:pt x="1" y="24"/>
              </a:lnTo>
              <a:lnTo>
                <a:pt x="0" y="23"/>
              </a:lnTo>
              <a:lnTo>
                <a:pt x="1" y="22"/>
              </a:lnTo>
              <a:lnTo>
                <a:pt x="0" y="21"/>
              </a:lnTo>
              <a:lnTo>
                <a:pt x="1" y="20"/>
              </a:lnTo>
              <a:lnTo>
                <a:pt x="2" y="18"/>
              </a:lnTo>
              <a:lnTo>
                <a:pt x="2" y="17"/>
              </a:lnTo>
              <a:lnTo>
                <a:pt x="2" y="16"/>
              </a:lnTo>
              <a:lnTo>
                <a:pt x="1" y="14"/>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345440</xdr:colOff>
      <xdr:row>21</xdr:row>
      <xdr:rowOff>152400</xdr:rowOff>
    </xdr:from>
    <xdr:to>
      <xdr:col>5</xdr:col>
      <xdr:colOff>121920</xdr:colOff>
      <xdr:row>23</xdr:row>
      <xdr:rowOff>142875</xdr:rowOff>
    </xdr:to>
    <xdr:sp>
      <xdr:nvSpPr>
        <xdr:cNvPr id="2185577" name="Freeform 343"/>
        <xdr:cNvSpPr/>
      </xdr:nvSpPr>
      <xdr:spPr>
        <a:xfrm>
          <a:off x="3180080" y="3466465"/>
          <a:ext cx="426720" cy="295275"/>
        </a:xfrm>
        <a:custGeom>
          <a:avLst/>
          <a:gdLst>
            <a:gd name="txL" fmla="*/ 0 w 42"/>
            <a:gd name="txT" fmla="*/ 0 h 33"/>
            <a:gd name="txR" fmla="*/ 42 w 42"/>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2" h="33">
              <a:moveTo>
                <a:pt x="1" y="27"/>
              </a:moveTo>
              <a:lnTo>
                <a:pt x="2" y="26"/>
              </a:lnTo>
              <a:lnTo>
                <a:pt x="2" y="25"/>
              </a:lnTo>
              <a:lnTo>
                <a:pt x="3" y="25"/>
              </a:lnTo>
              <a:lnTo>
                <a:pt x="4" y="24"/>
              </a:lnTo>
              <a:lnTo>
                <a:pt x="5" y="23"/>
              </a:lnTo>
              <a:lnTo>
                <a:pt x="6" y="22"/>
              </a:lnTo>
              <a:lnTo>
                <a:pt x="7" y="21"/>
              </a:lnTo>
              <a:lnTo>
                <a:pt x="8" y="20"/>
              </a:lnTo>
              <a:lnTo>
                <a:pt x="9" y="19"/>
              </a:lnTo>
              <a:lnTo>
                <a:pt x="10" y="18"/>
              </a:lnTo>
              <a:lnTo>
                <a:pt x="11" y="17"/>
              </a:lnTo>
              <a:lnTo>
                <a:pt x="12" y="16"/>
              </a:lnTo>
              <a:lnTo>
                <a:pt x="13" y="15"/>
              </a:lnTo>
              <a:lnTo>
                <a:pt x="14" y="14"/>
              </a:lnTo>
              <a:lnTo>
                <a:pt x="15" y="13"/>
              </a:lnTo>
              <a:lnTo>
                <a:pt x="16" y="12"/>
              </a:lnTo>
              <a:lnTo>
                <a:pt x="17" y="11"/>
              </a:lnTo>
              <a:lnTo>
                <a:pt x="18" y="11"/>
              </a:lnTo>
              <a:lnTo>
                <a:pt x="19" y="10"/>
              </a:lnTo>
              <a:lnTo>
                <a:pt x="20" y="10"/>
              </a:lnTo>
              <a:lnTo>
                <a:pt x="21" y="9"/>
              </a:lnTo>
              <a:lnTo>
                <a:pt x="23" y="8"/>
              </a:lnTo>
              <a:lnTo>
                <a:pt x="23" y="7"/>
              </a:lnTo>
              <a:lnTo>
                <a:pt x="25" y="7"/>
              </a:lnTo>
              <a:lnTo>
                <a:pt x="24" y="6"/>
              </a:lnTo>
              <a:lnTo>
                <a:pt x="23" y="6"/>
              </a:lnTo>
              <a:lnTo>
                <a:pt x="22" y="6"/>
              </a:lnTo>
              <a:lnTo>
                <a:pt x="23" y="5"/>
              </a:lnTo>
              <a:lnTo>
                <a:pt x="24" y="4"/>
              </a:lnTo>
              <a:lnTo>
                <a:pt x="25" y="4"/>
              </a:lnTo>
              <a:lnTo>
                <a:pt x="26" y="3"/>
              </a:lnTo>
              <a:lnTo>
                <a:pt x="27" y="2"/>
              </a:lnTo>
              <a:lnTo>
                <a:pt x="28" y="2"/>
              </a:lnTo>
              <a:lnTo>
                <a:pt x="29" y="1"/>
              </a:lnTo>
              <a:lnTo>
                <a:pt x="30" y="0"/>
              </a:lnTo>
              <a:lnTo>
                <a:pt x="31" y="1"/>
              </a:lnTo>
              <a:lnTo>
                <a:pt x="31" y="2"/>
              </a:lnTo>
              <a:lnTo>
                <a:pt x="31" y="4"/>
              </a:lnTo>
              <a:lnTo>
                <a:pt x="31" y="5"/>
              </a:lnTo>
              <a:lnTo>
                <a:pt x="31" y="6"/>
              </a:lnTo>
              <a:lnTo>
                <a:pt x="32" y="7"/>
              </a:lnTo>
              <a:lnTo>
                <a:pt x="32" y="8"/>
              </a:lnTo>
              <a:lnTo>
                <a:pt x="32" y="9"/>
              </a:lnTo>
              <a:lnTo>
                <a:pt x="33" y="9"/>
              </a:lnTo>
              <a:lnTo>
                <a:pt x="34" y="8"/>
              </a:lnTo>
              <a:lnTo>
                <a:pt x="35" y="9"/>
              </a:lnTo>
              <a:lnTo>
                <a:pt x="36" y="8"/>
              </a:lnTo>
              <a:lnTo>
                <a:pt x="37" y="7"/>
              </a:lnTo>
              <a:lnTo>
                <a:pt x="38" y="7"/>
              </a:lnTo>
              <a:lnTo>
                <a:pt x="39" y="6"/>
              </a:lnTo>
              <a:lnTo>
                <a:pt x="40" y="6"/>
              </a:lnTo>
              <a:lnTo>
                <a:pt x="40" y="7"/>
              </a:lnTo>
              <a:lnTo>
                <a:pt x="42" y="8"/>
              </a:lnTo>
              <a:lnTo>
                <a:pt x="42" y="9"/>
              </a:lnTo>
              <a:lnTo>
                <a:pt x="41" y="10"/>
              </a:lnTo>
              <a:lnTo>
                <a:pt x="41" y="11"/>
              </a:lnTo>
              <a:lnTo>
                <a:pt x="40" y="13"/>
              </a:lnTo>
              <a:lnTo>
                <a:pt x="39" y="14"/>
              </a:lnTo>
              <a:lnTo>
                <a:pt x="39" y="15"/>
              </a:lnTo>
              <a:lnTo>
                <a:pt x="38" y="16"/>
              </a:lnTo>
              <a:lnTo>
                <a:pt x="37" y="17"/>
              </a:lnTo>
              <a:lnTo>
                <a:pt x="36" y="18"/>
              </a:lnTo>
              <a:lnTo>
                <a:pt x="35" y="19"/>
              </a:lnTo>
              <a:lnTo>
                <a:pt x="35" y="20"/>
              </a:lnTo>
              <a:lnTo>
                <a:pt x="34" y="21"/>
              </a:lnTo>
              <a:lnTo>
                <a:pt x="34" y="22"/>
              </a:lnTo>
              <a:lnTo>
                <a:pt x="33" y="23"/>
              </a:lnTo>
              <a:lnTo>
                <a:pt x="31" y="26"/>
              </a:lnTo>
              <a:lnTo>
                <a:pt x="29" y="27"/>
              </a:lnTo>
              <a:lnTo>
                <a:pt x="28" y="28"/>
              </a:lnTo>
              <a:lnTo>
                <a:pt x="26" y="29"/>
              </a:lnTo>
              <a:lnTo>
                <a:pt x="25" y="29"/>
              </a:lnTo>
              <a:lnTo>
                <a:pt x="24" y="30"/>
              </a:lnTo>
              <a:lnTo>
                <a:pt x="23" y="30"/>
              </a:lnTo>
              <a:lnTo>
                <a:pt x="22" y="31"/>
              </a:lnTo>
              <a:lnTo>
                <a:pt x="21" y="32"/>
              </a:lnTo>
              <a:lnTo>
                <a:pt x="20" y="30"/>
              </a:lnTo>
              <a:lnTo>
                <a:pt x="20" y="29"/>
              </a:lnTo>
              <a:lnTo>
                <a:pt x="19" y="29"/>
              </a:lnTo>
              <a:lnTo>
                <a:pt x="19" y="28"/>
              </a:lnTo>
              <a:lnTo>
                <a:pt x="17" y="27"/>
              </a:lnTo>
              <a:lnTo>
                <a:pt x="17" y="28"/>
              </a:lnTo>
              <a:lnTo>
                <a:pt x="17" y="30"/>
              </a:lnTo>
              <a:lnTo>
                <a:pt x="17" y="31"/>
              </a:lnTo>
              <a:lnTo>
                <a:pt x="16" y="31"/>
              </a:lnTo>
              <a:lnTo>
                <a:pt x="15" y="32"/>
              </a:lnTo>
              <a:lnTo>
                <a:pt x="14" y="32"/>
              </a:lnTo>
              <a:lnTo>
                <a:pt x="12" y="32"/>
              </a:lnTo>
              <a:lnTo>
                <a:pt x="11" y="32"/>
              </a:lnTo>
              <a:lnTo>
                <a:pt x="10" y="33"/>
              </a:lnTo>
              <a:lnTo>
                <a:pt x="9" y="32"/>
              </a:lnTo>
              <a:lnTo>
                <a:pt x="7" y="32"/>
              </a:lnTo>
              <a:lnTo>
                <a:pt x="6" y="31"/>
              </a:lnTo>
              <a:lnTo>
                <a:pt x="5" y="31"/>
              </a:lnTo>
              <a:lnTo>
                <a:pt x="3" y="31"/>
              </a:lnTo>
              <a:lnTo>
                <a:pt x="2" y="30"/>
              </a:lnTo>
              <a:lnTo>
                <a:pt x="2" y="29"/>
              </a:lnTo>
              <a:lnTo>
                <a:pt x="1" y="29"/>
              </a:lnTo>
              <a:lnTo>
                <a:pt x="0" y="27"/>
              </a:lnTo>
              <a:lnTo>
                <a:pt x="1" y="2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243840</xdr:colOff>
      <xdr:row>20</xdr:row>
      <xdr:rowOff>85725</xdr:rowOff>
    </xdr:from>
    <xdr:to>
      <xdr:col>5</xdr:col>
      <xdr:colOff>589280</xdr:colOff>
      <xdr:row>22</xdr:row>
      <xdr:rowOff>28575</xdr:rowOff>
    </xdr:to>
    <xdr:sp>
      <xdr:nvSpPr>
        <xdr:cNvPr id="2185578" name="Freeform 344"/>
        <xdr:cNvSpPr/>
      </xdr:nvSpPr>
      <xdr:spPr>
        <a:xfrm>
          <a:off x="3728720" y="3247390"/>
          <a:ext cx="345440" cy="247650"/>
        </a:xfrm>
        <a:custGeom>
          <a:avLst/>
          <a:gdLst>
            <a:gd name="txL" fmla="*/ 0 w 34"/>
            <a:gd name="txT" fmla="*/ 0 h 26"/>
            <a:gd name="txR" fmla="*/ 34 w 34"/>
            <a:gd name="txB" fmla="*/ 26 h 26"/>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26">
              <a:moveTo>
                <a:pt x="1" y="3"/>
              </a:moveTo>
              <a:lnTo>
                <a:pt x="1" y="3"/>
              </a:lnTo>
              <a:lnTo>
                <a:pt x="2" y="2"/>
              </a:lnTo>
              <a:lnTo>
                <a:pt x="3" y="2"/>
              </a:lnTo>
              <a:lnTo>
                <a:pt x="4" y="1"/>
              </a:lnTo>
              <a:lnTo>
                <a:pt x="5" y="0"/>
              </a:lnTo>
              <a:lnTo>
                <a:pt x="6" y="2"/>
              </a:lnTo>
              <a:lnTo>
                <a:pt x="6" y="3"/>
              </a:lnTo>
              <a:lnTo>
                <a:pt x="7" y="4"/>
              </a:lnTo>
              <a:lnTo>
                <a:pt x="7" y="5"/>
              </a:lnTo>
              <a:lnTo>
                <a:pt x="8" y="6"/>
              </a:lnTo>
              <a:lnTo>
                <a:pt x="9" y="7"/>
              </a:lnTo>
              <a:lnTo>
                <a:pt x="10" y="8"/>
              </a:lnTo>
              <a:lnTo>
                <a:pt x="12" y="9"/>
              </a:lnTo>
              <a:lnTo>
                <a:pt x="13" y="10"/>
              </a:lnTo>
              <a:lnTo>
                <a:pt x="13" y="11"/>
              </a:lnTo>
              <a:lnTo>
                <a:pt x="14" y="12"/>
              </a:lnTo>
              <a:lnTo>
                <a:pt x="14" y="13"/>
              </a:lnTo>
              <a:lnTo>
                <a:pt x="15" y="14"/>
              </a:lnTo>
              <a:lnTo>
                <a:pt x="16" y="14"/>
              </a:lnTo>
              <a:lnTo>
                <a:pt x="17" y="15"/>
              </a:lnTo>
              <a:lnTo>
                <a:pt x="18" y="15"/>
              </a:lnTo>
              <a:lnTo>
                <a:pt x="19" y="15"/>
              </a:lnTo>
              <a:lnTo>
                <a:pt x="21" y="14"/>
              </a:lnTo>
              <a:lnTo>
                <a:pt x="23" y="14"/>
              </a:lnTo>
              <a:lnTo>
                <a:pt x="24" y="14"/>
              </a:lnTo>
              <a:lnTo>
                <a:pt x="25" y="13"/>
              </a:lnTo>
              <a:lnTo>
                <a:pt x="26" y="13"/>
              </a:lnTo>
              <a:lnTo>
                <a:pt x="27" y="13"/>
              </a:lnTo>
              <a:lnTo>
                <a:pt x="29" y="13"/>
              </a:lnTo>
              <a:lnTo>
                <a:pt x="30" y="13"/>
              </a:lnTo>
              <a:lnTo>
                <a:pt x="31" y="13"/>
              </a:lnTo>
              <a:lnTo>
                <a:pt x="32" y="14"/>
              </a:lnTo>
              <a:lnTo>
                <a:pt x="32" y="15"/>
              </a:lnTo>
              <a:lnTo>
                <a:pt x="32" y="16"/>
              </a:lnTo>
              <a:lnTo>
                <a:pt x="31" y="17"/>
              </a:lnTo>
              <a:lnTo>
                <a:pt x="31" y="18"/>
              </a:lnTo>
              <a:lnTo>
                <a:pt x="31" y="19"/>
              </a:lnTo>
              <a:lnTo>
                <a:pt x="32" y="20"/>
              </a:lnTo>
              <a:lnTo>
                <a:pt x="32" y="21"/>
              </a:lnTo>
              <a:lnTo>
                <a:pt x="33" y="22"/>
              </a:lnTo>
              <a:lnTo>
                <a:pt x="33" y="23"/>
              </a:lnTo>
              <a:lnTo>
                <a:pt x="34" y="24"/>
              </a:lnTo>
              <a:lnTo>
                <a:pt x="34" y="25"/>
              </a:lnTo>
              <a:lnTo>
                <a:pt x="34" y="26"/>
              </a:lnTo>
              <a:lnTo>
                <a:pt x="32" y="26"/>
              </a:lnTo>
              <a:lnTo>
                <a:pt x="31" y="25"/>
              </a:lnTo>
              <a:lnTo>
                <a:pt x="30" y="25"/>
              </a:lnTo>
              <a:lnTo>
                <a:pt x="28" y="25"/>
              </a:lnTo>
              <a:lnTo>
                <a:pt x="27" y="25"/>
              </a:lnTo>
              <a:lnTo>
                <a:pt x="25" y="25"/>
              </a:lnTo>
              <a:lnTo>
                <a:pt x="24" y="25"/>
              </a:lnTo>
              <a:lnTo>
                <a:pt x="23" y="25"/>
              </a:lnTo>
              <a:lnTo>
                <a:pt x="22" y="25"/>
              </a:lnTo>
              <a:lnTo>
                <a:pt x="21" y="25"/>
              </a:lnTo>
              <a:lnTo>
                <a:pt x="19" y="25"/>
              </a:lnTo>
              <a:lnTo>
                <a:pt x="18" y="25"/>
              </a:lnTo>
              <a:lnTo>
                <a:pt x="17" y="25"/>
              </a:lnTo>
              <a:lnTo>
                <a:pt x="16" y="24"/>
              </a:lnTo>
              <a:lnTo>
                <a:pt x="15" y="24"/>
              </a:lnTo>
              <a:lnTo>
                <a:pt x="14" y="24"/>
              </a:lnTo>
              <a:lnTo>
                <a:pt x="13" y="24"/>
              </a:lnTo>
              <a:lnTo>
                <a:pt x="12" y="24"/>
              </a:lnTo>
              <a:lnTo>
                <a:pt x="11" y="23"/>
              </a:lnTo>
              <a:lnTo>
                <a:pt x="10" y="23"/>
              </a:lnTo>
              <a:lnTo>
                <a:pt x="9" y="22"/>
              </a:lnTo>
              <a:lnTo>
                <a:pt x="8" y="22"/>
              </a:lnTo>
              <a:lnTo>
                <a:pt x="7" y="21"/>
              </a:lnTo>
              <a:lnTo>
                <a:pt x="6" y="21"/>
              </a:lnTo>
              <a:lnTo>
                <a:pt x="5" y="20"/>
              </a:lnTo>
              <a:lnTo>
                <a:pt x="4" y="19"/>
              </a:lnTo>
              <a:lnTo>
                <a:pt x="3" y="19"/>
              </a:lnTo>
              <a:lnTo>
                <a:pt x="2" y="18"/>
              </a:lnTo>
              <a:lnTo>
                <a:pt x="0" y="17"/>
              </a:lnTo>
              <a:lnTo>
                <a:pt x="1" y="16"/>
              </a:lnTo>
              <a:lnTo>
                <a:pt x="3" y="15"/>
              </a:lnTo>
              <a:lnTo>
                <a:pt x="3" y="14"/>
              </a:lnTo>
              <a:lnTo>
                <a:pt x="3" y="13"/>
              </a:lnTo>
              <a:lnTo>
                <a:pt x="3" y="11"/>
              </a:lnTo>
              <a:lnTo>
                <a:pt x="4" y="11"/>
              </a:lnTo>
              <a:lnTo>
                <a:pt x="4" y="10"/>
              </a:lnTo>
              <a:lnTo>
                <a:pt x="3" y="9"/>
              </a:lnTo>
              <a:lnTo>
                <a:pt x="3" y="8"/>
              </a:lnTo>
              <a:lnTo>
                <a:pt x="2" y="7"/>
              </a:lnTo>
              <a:lnTo>
                <a:pt x="2" y="5"/>
              </a:lnTo>
              <a:lnTo>
                <a:pt x="1" y="4"/>
              </a:lnTo>
              <a:lnTo>
                <a:pt x="0" y="3"/>
              </a:lnTo>
              <a:lnTo>
                <a:pt x="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50800</xdr:colOff>
      <xdr:row>16</xdr:row>
      <xdr:rowOff>28575</xdr:rowOff>
    </xdr:from>
    <xdr:to>
      <xdr:col>8</xdr:col>
      <xdr:colOff>172720</xdr:colOff>
      <xdr:row>17</xdr:row>
      <xdr:rowOff>85725</xdr:rowOff>
    </xdr:to>
    <xdr:sp>
      <xdr:nvSpPr>
        <xdr:cNvPr id="2185579" name="Freeform 345"/>
        <xdr:cNvSpPr>
          <a:spLocks noEditPoints="1"/>
        </xdr:cNvSpPr>
      </xdr:nvSpPr>
      <xdr:spPr>
        <a:xfrm>
          <a:off x="5486400" y="2580640"/>
          <a:ext cx="121920" cy="209550"/>
        </a:xfrm>
        <a:custGeom>
          <a:avLst/>
          <a:gdLst>
            <a:gd name="txL" fmla="*/ 0 w 12"/>
            <a:gd name="txT" fmla="*/ 0 h 23"/>
            <a:gd name="txR" fmla="*/ 12 w 12"/>
            <a:gd name="txB" fmla="*/ 23 h 23"/>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 h="23">
              <a:moveTo>
                <a:pt x="6" y="1"/>
              </a:moveTo>
              <a:lnTo>
                <a:pt x="6" y="1"/>
              </a:lnTo>
              <a:lnTo>
                <a:pt x="7" y="0"/>
              </a:lnTo>
              <a:lnTo>
                <a:pt x="8" y="0"/>
              </a:lnTo>
              <a:lnTo>
                <a:pt x="9" y="0"/>
              </a:lnTo>
              <a:lnTo>
                <a:pt x="10" y="1"/>
              </a:lnTo>
              <a:lnTo>
                <a:pt x="10" y="2"/>
              </a:lnTo>
              <a:lnTo>
                <a:pt x="10" y="3"/>
              </a:lnTo>
              <a:lnTo>
                <a:pt x="11" y="4"/>
              </a:lnTo>
              <a:lnTo>
                <a:pt x="11" y="6"/>
              </a:lnTo>
              <a:lnTo>
                <a:pt x="11" y="7"/>
              </a:lnTo>
              <a:lnTo>
                <a:pt x="11" y="8"/>
              </a:lnTo>
              <a:lnTo>
                <a:pt x="11" y="9"/>
              </a:lnTo>
              <a:lnTo>
                <a:pt x="10" y="9"/>
              </a:lnTo>
              <a:lnTo>
                <a:pt x="10" y="10"/>
              </a:lnTo>
              <a:lnTo>
                <a:pt x="10" y="11"/>
              </a:lnTo>
              <a:lnTo>
                <a:pt x="10" y="12"/>
              </a:lnTo>
              <a:lnTo>
                <a:pt x="10" y="13"/>
              </a:lnTo>
              <a:lnTo>
                <a:pt x="10" y="14"/>
              </a:lnTo>
              <a:lnTo>
                <a:pt x="10" y="15"/>
              </a:lnTo>
              <a:lnTo>
                <a:pt x="10" y="16"/>
              </a:lnTo>
              <a:lnTo>
                <a:pt x="10" y="17"/>
              </a:lnTo>
              <a:lnTo>
                <a:pt x="10" y="18"/>
              </a:lnTo>
              <a:lnTo>
                <a:pt x="11" y="18"/>
              </a:lnTo>
              <a:lnTo>
                <a:pt x="11" y="19"/>
              </a:lnTo>
              <a:lnTo>
                <a:pt x="12" y="19"/>
              </a:lnTo>
              <a:lnTo>
                <a:pt x="11" y="21"/>
              </a:lnTo>
              <a:lnTo>
                <a:pt x="9" y="22"/>
              </a:lnTo>
              <a:lnTo>
                <a:pt x="8" y="22"/>
              </a:lnTo>
              <a:lnTo>
                <a:pt x="7" y="22"/>
              </a:lnTo>
              <a:lnTo>
                <a:pt x="6" y="22"/>
              </a:lnTo>
              <a:lnTo>
                <a:pt x="5" y="22"/>
              </a:lnTo>
              <a:lnTo>
                <a:pt x="4" y="22"/>
              </a:lnTo>
              <a:lnTo>
                <a:pt x="3" y="23"/>
              </a:lnTo>
              <a:lnTo>
                <a:pt x="1" y="23"/>
              </a:lnTo>
              <a:lnTo>
                <a:pt x="0" y="23"/>
              </a:lnTo>
              <a:lnTo>
                <a:pt x="0" y="22"/>
              </a:lnTo>
              <a:lnTo>
                <a:pt x="0" y="21"/>
              </a:lnTo>
              <a:lnTo>
                <a:pt x="0" y="19"/>
              </a:lnTo>
              <a:lnTo>
                <a:pt x="0" y="18"/>
              </a:lnTo>
              <a:lnTo>
                <a:pt x="0" y="17"/>
              </a:lnTo>
              <a:lnTo>
                <a:pt x="0" y="15"/>
              </a:lnTo>
              <a:lnTo>
                <a:pt x="0" y="14"/>
              </a:lnTo>
              <a:lnTo>
                <a:pt x="1" y="13"/>
              </a:lnTo>
              <a:lnTo>
                <a:pt x="2" y="13"/>
              </a:lnTo>
              <a:lnTo>
                <a:pt x="3" y="13"/>
              </a:lnTo>
              <a:lnTo>
                <a:pt x="3" y="12"/>
              </a:lnTo>
              <a:lnTo>
                <a:pt x="3" y="11"/>
              </a:lnTo>
              <a:lnTo>
                <a:pt x="3" y="10"/>
              </a:lnTo>
              <a:lnTo>
                <a:pt x="3" y="9"/>
              </a:lnTo>
              <a:lnTo>
                <a:pt x="3" y="7"/>
              </a:lnTo>
              <a:lnTo>
                <a:pt x="3" y="6"/>
              </a:lnTo>
              <a:lnTo>
                <a:pt x="3" y="5"/>
              </a:lnTo>
              <a:lnTo>
                <a:pt x="4" y="4"/>
              </a:lnTo>
              <a:lnTo>
                <a:pt x="4" y="3"/>
              </a:lnTo>
              <a:lnTo>
                <a:pt x="4" y="2"/>
              </a:lnTo>
              <a:lnTo>
                <a:pt x="5" y="1"/>
              </a:lnTo>
              <a:lnTo>
                <a:pt x="6" y="1"/>
              </a:lnTo>
              <a:moveTo>
                <a:pt x="10" y="13"/>
              </a:moveTo>
              <a:lnTo>
                <a:pt x="10" y="12"/>
              </a:lnTo>
              <a:lnTo>
                <a:pt x="10" y="13"/>
              </a:lnTo>
              <a:moveTo>
                <a:pt x="11" y="8"/>
              </a:moveTo>
              <a:lnTo>
                <a:pt x="11" y="8"/>
              </a:lnTo>
              <a:moveTo>
                <a:pt x="10" y="16"/>
              </a:moveTo>
              <a:lnTo>
                <a:pt x="10" y="16"/>
              </a:lnTo>
              <a:lnTo>
                <a:pt x="10" y="17"/>
              </a:lnTo>
              <a:lnTo>
                <a:pt x="10" y="16"/>
              </a:lnTo>
              <a:moveTo>
                <a:pt x="10" y="10"/>
              </a:moveTo>
              <a:lnTo>
                <a:pt x="10" y="10"/>
              </a:lnTo>
              <a:lnTo>
                <a:pt x="10" y="11"/>
              </a:lnTo>
              <a:lnTo>
                <a:pt x="10" y="10"/>
              </a:lnTo>
              <a:moveTo>
                <a:pt x="10" y="18"/>
              </a:moveTo>
              <a:lnTo>
                <a:pt x="10" y="18"/>
              </a:lnTo>
              <a:lnTo>
                <a:pt x="10" y="17"/>
              </a:lnTo>
              <a:lnTo>
                <a:pt x="10" y="18"/>
              </a:lnTo>
              <a:moveTo>
                <a:pt x="11" y="19"/>
              </a:moveTo>
              <a:lnTo>
                <a:pt x="11" y="19"/>
              </a:lnTo>
              <a:lnTo>
                <a:pt x="12" y="19"/>
              </a:lnTo>
              <a:lnTo>
                <a:pt x="11" y="19"/>
              </a:lnTo>
              <a:moveTo>
                <a:pt x="10" y="15"/>
              </a:moveTo>
              <a:lnTo>
                <a:pt x="10" y="15"/>
              </a:lnTo>
              <a:lnTo>
                <a:pt x="10" y="14"/>
              </a:lnTo>
              <a:lnTo>
                <a:pt x="10" y="15"/>
              </a:lnTo>
              <a:moveTo>
                <a:pt x="11" y="9"/>
              </a:moveTo>
              <a:lnTo>
                <a:pt x="11" y="9"/>
              </a:lnTo>
              <a:lnTo>
                <a:pt x="10" y="9"/>
              </a:lnTo>
              <a:lnTo>
                <a:pt x="1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162560</xdr:colOff>
      <xdr:row>17</xdr:row>
      <xdr:rowOff>66675</xdr:rowOff>
    </xdr:from>
    <xdr:to>
      <xdr:col>8</xdr:col>
      <xdr:colOff>396240</xdr:colOff>
      <xdr:row>18</xdr:row>
      <xdr:rowOff>104775</xdr:rowOff>
    </xdr:to>
    <xdr:sp>
      <xdr:nvSpPr>
        <xdr:cNvPr id="2185580" name="Freeform 346"/>
        <xdr:cNvSpPr/>
      </xdr:nvSpPr>
      <xdr:spPr>
        <a:xfrm>
          <a:off x="5598160" y="2771140"/>
          <a:ext cx="233680" cy="190500"/>
        </a:xfrm>
        <a:custGeom>
          <a:avLst/>
          <a:gdLst>
            <a:gd name="txL" fmla="*/ 0 w 23"/>
            <a:gd name="txT" fmla="*/ 0 h 21"/>
            <a:gd name="txR" fmla="*/ 23 w 23"/>
            <a:gd name="txB" fmla="*/ 21 h 21"/>
          </a:gdLst>
          <a:ahLst/>
          <a:cxnLst>
            <a:cxn ang="0">
              <a:pos x="0"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23" h="21">
              <a:moveTo>
                <a:pt x="0" y="0"/>
              </a:moveTo>
              <a:lnTo>
                <a:pt x="0" y="0"/>
              </a:lnTo>
              <a:lnTo>
                <a:pt x="2" y="1"/>
              </a:lnTo>
              <a:lnTo>
                <a:pt x="3" y="1"/>
              </a:lnTo>
              <a:lnTo>
                <a:pt x="4" y="2"/>
              </a:lnTo>
              <a:lnTo>
                <a:pt x="5" y="2"/>
              </a:lnTo>
              <a:lnTo>
                <a:pt x="6" y="3"/>
              </a:lnTo>
              <a:lnTo>
                <a:pt x="7" y="3"/>
              </a:lnTo>
              <a:lnTo>
                <a:pt x="9" y="3"/>
              </a:lnTo>
              <a:lnTo>
                <a:pt x="10" y="4"/>
              </a:lnTo>
              <a:lnTo>
                <a:pt x="12" y="5"/>
              </a:lnTo>
              <a:lnTo>
                <a:pt x="13" y="5"/>
              </a:lnTo>
              <a:lnTo>
                <a:pt x="15" y="6"/>
              </a:lnTo>
              <a:lnTo>
                <a:pt x="16" y="6"/>
              </a:lnTo>
              <a:lnTo>
                <a:pt x="17" y="7"/>
              </a:lnTo>
              <a:lnTo>
                <a:pt x="18" y="7"/>
              </a:lnTo>
              <a:lnTo>
                <a:pt x="19" y="8"/>
              </a:lnTo>
              <a:lnTo>
                <a:pt x="20" y="9"/>
              </a:lnTo>
              <a:lnTo>
                <a:pt x="20" y="10"/>
              </a:lnTo>
              <a:lnTo>
                <a:pt x="23" y="9"/>
              </a:lnTo>
              <a:lnTo>
                <a:pt x="23" y="11"/>
              </a:lnTo>
              <a:lnTo>
                <a:pt x="22" y="12"/>
              </a:lnTo>
              <a:lnTo>
                <a:pt x="23" y="13"/>
              </a:lnTo>
              <a:lnTo>
                <a:pt x="23" y="14"/>
              </a:lnTo>
              <a:lnTo>
                <a:pt x="23" y="16"/>
              </a:lnTo>
              <a:lnTo>
                <a:pt x="23" y="18"/>
              </a:lnTo>
              <a:lnTo>
                <a:pt x="23" y="19"/>
              </a:lnTo>
              <a:lnTo>
                <a:pt x="22" y="20"/>
              </a:lnTo>
              <a:lnTo>
                <a:pt x="21" y="21"/>
              </a:lnTo>
              <a:lnTo>
                <a:pt x="19" y="20"/>
              </a:lnTo>
              <a:lnTo>
                <a:pt x="18" y="20"/>
              </a:lnTo>
              <a:lnTo>
                <a:pt x="17" y="18"/>
              </a:lnTo>
              <a:lnTo>
                <a:pt x="16" y="18"/>
              </a:lnTo>
              <a:lnTo>
                <a:pt x="15" y="18"/>
              </a:lnTo>
              <a:lnTo>
                <a:pt x="14" y="17"/>
              </a:lnTo>
              <a:lnTo>
                <a:pt x="13" y="16"/>
              </a:lnTo>
              <a:lnTo>
                <a:pt x="12" y="15"/>
              </a:lnTo>
              <a:lnTo>
                <a:pt x="11" y="15"/>
              </a:lnTo>
              <a:lnTo>
                <a:pt x="10" y="15"/>
              </a:lnTo>
              <a:lnTo>
                <a:pt x="9" y="16"/>
              </a:lnTo>
              <a:lnTo>
                <a:pt x="10" y="17"/>
              </a:lnTo>
              <a:lnTo>
                <a:pt x="10" y="18"/>
              </a:lnTo>
              <a:lnTo>
                <a:pt x="9" y="19"/>
              </a:lnTo>
              <a:lnTo>
                <a:pt x="8" y="19"/>
              </a:lnTo>
              <a:lnTo>
                <a:pt x="7" y="20"/>
              </a:lnTo>
              <a:lnTo>
                <a:pt x="5" y="21"/>
              </a:lnTo>
              <a:lnTo>
                <a:pt x="6" y="19"/>
              </a:lnTo>
              <a:lnTo>
                <a:pt x="6" y="18"/>
              </a:lnTo>
              <a:lnTo>
                <a:pt x="5" y="17"/>
              </a:lnTo>
              <a:lnTo>
                <a:pt x="5" y="16"/>
              </a:lnTo>
              <a:lnTo>
                <a:pt x="5" y="15"/>
              </a:lnTo>
              <a:lnTo>
                <a:pt x="4" y="14"/>
              </a:lnTo>
              <a:lnTo>
                <a:pt x="4" y="13"/>
              </a:lnTo>
              <a:lnTo>
                <a:pt x="3" y="12"/>
              </a:lnTo>
              <a:lnTo>
                <a:pt x="3" y="11"/>
              </a:lnTo>
              <a:lnTo>
                <a:pt x="3" y="10"/>
              </a:lnTo>
              <a:lnTo>
                <a:pt x="4" y="10"/>
              </a:lnTo>
              <a:lnTo>
                <a:pt x="5" y="10"/>
              </a:lnTo>
              <a:lnTo>
                <a:pt x="7" y="9"/>
              </a:lnTo>
              <a:lnTo>
                <a:pt x="7" y="8"/>
              </a:lnTo>
              <a:lnTo>
                <a:pt x="6" y="7"/>
              </a:lnTo>
              <a:lnTo>
                <a:pt x="6" y="6"/>
              </a:lnTo>
              <a:lnTo>
                <a:pt x="5" y="5"/>
              </a:lnTo>
              <a:lnTo>
                <a:pt x="5" y="4"/>
              </a:lnTo>
              <a:lnTo>
                <a:pt x="4" y="4"/>
              </a:lnTo>
              <a:lnTo>
                <a:pt x="3" y="4"/>
              </a:lnTo>
              <a:lnTo>
                <a:pt x="2" y="4"/>
              </a:lnTo>
              <a:lnTo>
                <a:pt x="1" y="3"/>
              </a:lnTo>
              <a:lnTo>
                <a:pt x="1" y="2"/>
              </a:lnTo>
              <a:lnTo>
                <a:pt x="0"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599440</xdr:colOff>
      <xdr:row>15</xdr:row>
      <xdr:rowOff>142875</xdr:rowOff>
    </xdr:from>
    <xdr:to>
      <xdr:col>8</xdr:col>
      <xdr:colOff>111760</xdr:colOff>
      <xdr:row>17</xdr:row>
      <xdr:rowOff>95250</xdr:rowOff>
    </xdr:to>
    <xdr:sp>
      <xdr:nvSpPr>
        <xdr:cNvPr id="2185581" name="Freeform 347"/>
        <xdr:cNvSpPr/>
      </xdr:nvSpPr>
      <xdr:spPr>
        <a:xfrm>
          <a:off x="5384800" y="2542540"/>
          <a:ext cx="162560" cy="257175"/>
        </a:xfrm>
        <a:custGeom>
          <a:avLst/>
          <a:gdLst>
            <a:gd name="txL" fmla="*/ 0 w 16"/>
            <a:gd name="txT" fmla="*/ 0 h 29"/>
            <a:gd name="txR" fmla="*/ 16 w 16"/>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6" h="29">
              <a:moveTo>
                <a:pt x="1" y="5"/>
              </a:moveTo>
              <a:lnTo>
                <a:pt x="1" y="4"/>
              </a:lnTo>
              <a:lnTo>
                <a:pt x="2" y="4"/>
              </a:lnTo>
              <a:lnTo>
                <a:pt x="3" y="3"/>
              </a:lnTo>
              <a:lnTo>
                <a:pt x="5" y="3"/>
              </a:lnTo>
              <a:lnTo>
                <a:pt x="6" y="2"/>
              </a:lnTo>
              <a:lnTo>
                <a:pt x="7" y="2"/>
              </a:lnTo>
              <a:lnTo>
                <a:pt x="9" y="2"/>
              </a:lnTo>
              <a:lnTo>
                <a:pt x="10" y="1"/>
              </a:lnTo>
              <a:lnTo>
                <a:pt x="11" y="0"/>
              </a:lnTo>
              <a:lnTo>
                <a:pt x="12" y="0"/>
              </a:lnTo>
              <a:lnTo>
                <a:pt x="13" y="1"/>
              </a:lnTo>
              <a:lnTo>
                <a:pt x="14" y="2"/>
              </a:lnTo>
              <a:lnTo>
                <a:pt x="14" y="3"/>
              </a:lnTo>
              <a:lnTo>
                <a:pt x="15" y="4"/>
              </a:lnTo>
              <a:lnTo>
                <a:pt x="15" y="5"/>
              </a:lnTo>
              <a:lnTo>
                <a:pt x="16" y="6"/>
              </a:lnTo>
              <a:lnTo>
                <a:pt x="15" y="6"/>
              </a:lnTo>
              <a:lnTo>
                <a:pt x="14" y="7"/>
              </a:lnTo>
              <a:lnTo>
                <a:pt x="14" y="8"/>
              </a:lnTo>
              <a:lnTo>
                <a:pt x="14" y="9"/>
              </a:lnTo>
              <a:lnTo>
                <a:pt x="13" y="10"/>
              </a:lnTo>
              <a:lnTo>
                <a:pt x="13" y="11"/>
              </a:lnTo>
              <a:lnTo>
                <a:pt x="13" y="12"/>
              </a:lnTo>
              <a:lnTo>
                <a:pt x="13" y="14"/>
              </a:lnTo>
              <a:lnTo>
                <a:pt x="13" y="15"/>
              </a:lnTo>
              <a:lnTo>
                <a:pt x="13" y="16"/>
              </a:lnTo>
              <a:lnTo>
                <a:pt x="13" y="17"/>
              </a:lnTo>
              <a:lnTo>
                <a:pt x="13" y="18"/>
              </a:lnTo>
              <a:lnTo>
                <a:pt x="12" y="18"/>
              </a:lnTo>
              <a:lnTo>
                <a:pt x="11" y="18"/>
              </a:lnTo>
              <a:lnTo>
                <a:pt x="10" y="19"/>
              </a:lnTo>
              <a:lnTo>
                <a:pt x="10" y="20"/>
              </a:lnTo>
              <a:lnTo>
                <a:pt x="10" y="22"/>
              </a:lnTo>
              <a:lnTo>
                <a:pt x="10" y="23"/>
              </a:lnTo>
              <a:lnTo>
                <a:pt x="10" y="24"/>
              </a:lnTo>
              <a:lnTo>
                <a:pt x="10" y="26"/>
              </a:lnTo>
              <a:lnTo>
                <a:pt x="10" y="27"/>
              </a:lnTo>
              <a:lnTo>
                <a:pt x="10" y="28"/>
              </a:lnTo>
              <a:lnTo>
                <a:pt x="9" y="28"/>
              </a:lnTo>
              <a:lnTo>
                <a:pt x="7" y="28"/>
              </a:lnTo>
              <a:lnTo>
                <a:pt x="6" y="29"/>
              </a:lnTo>
              <a:lnTo>
                <a:pt x="4" y="29"/>
              </a:lnTo>
              <a:lnTo>
                <a:pt x="4" y="27"/>
              </a:lnTo>
              <a:lnTo>
                <a:pt x="4" y="25"/>
              </a:lnTo>
              <a:lnTo>
                <a:pt x="5" y="24"/>
              </a:lnTo>
              <a:lnTo>
                <a:pt x="5" y="23"/>
              </a:lnTo>
              <a:lnTo>
                <a:pt x="5" y="22"/>
              </a:lnTo>
              <a:lnTo>
                <a:pt x="4" y="20"/>
              </a:lnTo>
              <a:lnTo>
                <a:pt x="4" y="19"/>
              </a:lnTo>
              <a:lnTo>
                <a:pt x="4" y="18"/>
              </a:lnTo>
              <a:lnTo>
                <a:pt x="4" y="17"/>
              </a:lnTo>
              <a:lnTo>
                <a:pt x="4" y="16"/>
              </a:lnTo>
              <a:lnTo>
                <a:pt x="3" y="15"/>
              </a:lnTo>
              <a:lnTo>
                <a:pt x="2" y="13"/>
              </a:lnTo>
              <a:lnTo>
                <a:pt x="1" y="12"/>
              </a:lnTo>
              <a:lnTo>
                <a:pt x="1" y="11"/>
              </a:lnTo>
              <a:lnTo>
                <a:pt x="1" y="8"/>
              </a:lnTo>
              <a:lnTo>
                <a:pt x="0" y="7"/>
              </a:lnTo>
              <a:lnTo>
                <a:pt x="0" y="6"/>
              </a:lnTo>
              <a:lnTo>
                <a:pt x="0" y="5"/>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223520</xdr:colOff>
      <xdr:row>15</xdr:row>
      <xdr:rowOff>152400</xdr:rowOff>
    </xdr:from>
    <xdr:to>
      <xdr:col>8</xdr:col>
      <xdr:colOff>396240</xdr:colOff>
      <xdr:row>16</xdr:row>
      <xdr:rowOff>142875</xdr:rowOff>
    </xdr:to>
    <xdr:sp>
      <xdr:nvSpPr>
        <xdr:cNvPr id="2185582" name="Freeform 348"/>
        <xdr:cNvSpPr/>
      </xdr:nvSpPr>
      <xdr:spPr>
        <a:xfrm>
          <a:off x="5659120" y="2552065"/>
          <a:ext cx="172720" cy="142875"/>
        </a:xfrm>
        <a:custGeom>
          <a:avLst/>
          <a:gdLst>
            <a:gd name="txL" fmla="*/ 0 w 17"/>
            <a:gd name="txT" fmla="*/ 0 h 16"/>
            <a:gd name="txR" fmla="*/ 17 w 17"/>
            <a:gd name="txB" fmla="*/ 16 h 16"/>
          </a:gdLst>
          <a:ahLst/>
          <a:cxnLst>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7" h="16">
              <a:moveTo>
                <a:pt x="1" y="1"/>
              </a:moveTo>
              <a:lnTo>
                <a:pt x="2" y="1"/>
              </a:lnTo>
              <a:lnTo>
                <a:pt x="3" y="0"/>
              </a:lnTo>
              <a:lnTo>
                <a:pt x="4" y="0"/>
              </a:lnTo>
              <a:lnTo>
                <a:pt x="5" y="0"/>
              </a:lnTo>
              <a:lnTo>
                <a:pt x="6" y="0"/>
              </a:lnTo>
              <a:lnTo>
                <a:pt x="7" y="0"/>
              </a:lnTo>
              <a:lnTo>
                <a:pt x="8" y="0"/>
              </a:lnTo>
              <a:lnTo>
                <a:pt x="9" y="0"/>
              </a:lnTo>
              <a:lnTo>
                <a:pt x="10" y="0"/>
              </a:lnTo>
              <a:lnTo>
                <a:pt x="11" y="0"/>
              </a:lnTo>
              <a:lnTo>
                <a:pt x="12" y="0"/>
              </a:lnTo>
              <a:lnTo>
                <a:pt x="13" y="0"/>
              </a:lnTo>
              <a:lnTo>
                <a:pt x="14" y="0"/>
              </a:lnTo>
              <a:lnTo>
                <a:pt x="15" y="1"/>
              </a:lnTo>
              <a:lnTo>
                <a:pt x="17" y="0"/>
              </a:lnTo>
              <a:lnTo>
                <a:pt x="17" y="2"/>
              </a:lnTo>
              <a:lnTo>
                <a:pt x="17" y="3"/>
              </a:lnTo>
              <a:lnTo>
                <a:pt x="17" y="4"/>
              </a:lnTo>
              <a:lnTo>
                <a:pt x="17" y="5"/>
              </a:lnTo>
              <a:lnTo>
                <a:pt x="16" y="7"/>
              </a:lnTo>
              <a:lnTo>
                <a:pt x="16" y="8"/>
              </a:lnTo>
              <a:lnTo>
                <a:pt x="16" y="9"/>
              </a:lnTo>
              <a:lnTo>
                <a:pt x="16" y="10"/>
              </a:lnTo>
              <a:lnTo>
                <a:pt x="15" y="11"/>
              </a:lnTo>
              <a:lnTo>
                <a:pt x="15" y="12"/>
              </a:lnTo>
              <a:lnTo>
                <a:pt x="15" y="13"/>
              </a:lnTo>
              <a:lnTo>
                <a:pt x="15" y="14"/>
              </a:lnTo>
              <a:lnTo>
                <a:pt x="14" y="16"/>
              </a:lnTo>
              <a:lnTo>
                <a:pt x="13" y="15"/>
              </a:lnTo>
              <a:lnTo>
                <a:pt x="12" y="15"/>
              </a:lnTo>
              <a:lnTo>
                <a:pt x="12" y="14"/>
              </a:lnTo>
              <a:lnTo>
                <a:pt x="11" y="14"/>
              </a:lnTo>
              <a:lnTo>
                <a:pt x="10" y="13"/>
              </a:lnTo>
              <a:lnTo>
                <a:pt x="9" y="12"/>
              </a:lnTo>
              <a:lnTo>
                <a:pt x="9" y="11"/>
              </a:lnTo>
              <a:lnTo>
                <a:pt x="8" y="11"/>
              </a:lnTo>
              <a:lnTo>
                <a:pt x="7" y="10"/>
              </a:lnTo>
              <a:lnTo>
                <a:pt x="6" y="10"/>
              </a:lnTo>
              <a:lnTo>
                <a:pt x="5" y="11"/>
              </a:lnTo>
              <a:lnTo>
                <a:pt x="4" y="10"/>
              </a:lnTo>
              <a:lnTo>
                <a:pt x="3" y="9"/>
              </a:lnTo>
              <a:lnTo>
                <a:pt x="2" y="8"/>
              </a:lnTo>
              <a:lnTo>
                <a:pt x="2" y="7"/>
              </a:lnTo>
              <a:lnTo>
                <a:pt x="2" y="6"/>
              </a:lnTo>
              <a:lnTo>
                <a:pt x="1" y="5"/>
              </a:lnTo>
              <a:lnTo>
                <a:pt x="1" y="4"/>
              </a:lnTo>
              <a:lnTo>
                <a:pt x="0" y="3"/>
              </a:lnTo>
              <a:lnTo>
                <a:pt x="0" y="1"/>
              </a:lnTo>
              <a:lnTo>
                <a:pt x="1"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20320</xdr:colOff>
      <xdr:row>17</xdr:row>
      <xdr:rowOff>66675</xdr:rowOff>
    </xdr:from>
    <xdr:to>
      <xdr:col>8</xdr:col>
      <xdr:colOff>233680</xdr:colOff>
      <xdr:row>18</xdr:row>
      <xdr:rowOff>114300</xdr:rowOff>
    </xdr:to>
    <xdr:sp>
      <xdr:nvSpPr>
        <xdr:cNvPr id="2185583" name="Freeform 349"/>
        <xdr:cNvSpPr/>
      </xdr:nvSpPr>
      <xdr:spPr>
        <a:xfrm>
          <a:off x="5455920" y="2771140"/>
          <a:ext cx="213360" cy="200025"/>
        </a:xfrm>
        <a:custGeom>
          <a:avLst/>
          <a:gdLst>
            <a:gd name="txL" fmla="*/ 0 w 21"/>
            <a:gd name="txT" fmla="*/ 0 h 23"/>
            <a:gd name="txR" fmla="*/ 21 w 21"/>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23">
              <a:moveTo>
                <a:pt x="1" y="2"/>
              </a:moveTo>
              <a:lnTo>
                <a:pt x="2" y="2"/>
              </a:lnTo>
              <a:lnTo>
                <a:pt x="3" y="2"/>
              </a:lnTo>
              <a:lnTo>
                <a:pt x="4" y="2"/>
              </a:lnTo>
              <a:lnTo>
                <a:pt x="6" y="2"/>
              </a:lnTo>
              <a:lnTo>
                <a:pt x="7" y="1"/>
              </a:lnTo>
              <a:lnTo>
                <a:pt x="8" y="1"/>
              </a:lnTo>
              <a:lnTo>
                <a:pt x="9" y="1"/>
              </a:lnTo>
              <a:lnTo>
                <a:pt x="10" y="1"/>
              </a:lnTo>
              <a:lnTo>
                <a:pt x="11" y="1"/>
              </a:lnTo>
              <a:lnTo>
                <a:pt x="12" y="1"/>
              </a:lnTo>
              <a:lnTo>
                <a:pt x="14" y="0"/>
              </a:lnTo>
              <a:lnTo>
                <a:pt x="15" y="2"/>
              </a:lnTo>
              <a:lnTo>
                <a:pt x="15" y="3"/>
              </a:lnTo>
              <a:lnTo>
                <a:pt x="16" y="4"/>
              </a:lnTo>
              <a:lnTo>
                <a:pt x="17" y="4"/>
              </a:lnTo>
              <a:lnTo>
                <a:pt x="18" y="4"/>
              </a:lnTo>
              <a:lnTo>
                <a:pt x="19" y="4"/>
              </a:lnTo>
              <a:lnTo>
                <a:pt x="19" y="5"/>
              </a:lnTo>
              <a:lnTo>
                <a:pt x="20" y="6"/>
              </a:lnTo>
              <a:lnTo>
                <a:pt x="20" y="7"/>
              </a:lnTo>
              <a:lnTo>
                <a:pt x="21" y="8"/>
              </a:lnTo>
              <a:lnTo>
                <a:pt x="21" y="9"/>
              </a:lnTo>
              <a:lnTo>
                <a:pt x="19" y="10"/>
              </a:lnTo>
              <a:lnTo>
                <a:pt x="18" y="10"/>
              </a:lnTo>
              <a:lnTo>
                <a:pt x="17" y="10"/>
              </a:lnTo>
              <a:lnTo>
                <a:pt x="17" y="11"/>
              </a:lnTo>
              <a:lnTo>
                <a:pt x="17" y="12"/>
              </a:lnTo>
              <a:lnTo>
                <a:pt x="18" y="13"/>
              </a:lnTo>
              <a:lnTo>
                <a:pt x="18" y="14"/>
              </a:lnTo>
              <a:lnTo>
                <a:pt x="19" y="15"/>
              </a:lnTo>
              <a:lnTo>
                <a:pt x="19" y="16"/>
              </a:lnTo>
              <a:lnTo>
                <a:pt x="19" y="17"/>
              </a:lnTo>
              <a:lnTo>
                <a:pt x="20" y="18"/>
              </a:lnTo>
              <a:lnTo>
                <a:pt x="20" y="19"/>
              </a:lnTo>
              <a:lnTo>
                <a:pt x="19" y="21"/>
              </a:lnTo>
              <a:lnTo>
                <a:pt x="18" y="22"/>
              </a:lnTo>
              <a:lnTo>
                <a:pt x="17" y="22"/>
              </a:lnTo>
              <a:lnTo>
                <a:pt x="16" y="23"/>
              </a:lnTo>
              <a:lnTo>
                <a:pt x="16" y="21"/>
              </a:lnTo>
              <a:lnTo>
                <a:pt x="15" y="20"/>
              </a:lnTo>
              <a:lnTo>
                <a:pt x="15" y="19"/>
              </a:lnTo>
              <a:lnTo>
                <a:pt x="15" y="18"/>
              </a:lnTo>
              <a:lnTo>
                <a:pt x="14" y="17"/>
              </a:lnTo>
              <a:lnTo>
                <a:pt x="13" y="17"/>
              </a:lnTo>
              <a:lnTo>
                <a:pt x="12" y="16"/>
              </a:lnTo>
              <a:lnTo>
                <a:pt x="11" y="15"/>
              </a:lnTo>
              <a:lnTo>
                <a:pt x="10" y="15"/>
              </a:lnTo>
              <a:lnTo>
                <a:pt x="9" y="14"/>
              </a:lnTo>
              <a:lnTo>
                <a:pt x="8" y="14"/>
              </a:lnTo>
              <a:lnTo>
                <a:pt x="7" y="13"/>
              </a:lnTo>
              <a:lnTo>
                <a:pt x="6" y="11"/>
              </a:lnTo>
              <a:lnTo>
                <a:pt x="7" y="10"/>
              </a:lnTo>
              <a:lnTo>
                <a:pt x="6" y="8"/>
              </a:lnTo>
              <a:lnTo>
                <a:pt x="5" y="8"/>
              </a:lnTo>
              <a:lnTo>
                <a:pt x="5" y="7"/>
              </a:lnTo>
              <a:lnTo>
                <a:pt x="5" y="6"/>
              </a:lnTo>
              <a:lnTo>
                <a:pt x="5" y="4"/>
              </a:lnTo>
              <a:lnTo>
                <a:pt x="4" y="4"/>
              </a:lnTo>
              <a:lnTo>
                <a:pt x="3" y="3"/>
              </a:lnTo>
              <a:lnTo>
                <a:pt x="2"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619760</xdr:colOff>
      <xdr:row>13</xdr:row>
      <xdr:rowOff>142875</xdr:rowOff>
    </xdr:from>
    <xdr:to>
      <xdr:col>8</xdr:col>
      <xdr:colOff>172720</xdr:colOff>
      <xdr:row>15</xdr:row>
      <xdr:rowOff>19050</xdr:rowOff>
    </xdr:to>
    <xdr:sp>
      <xdr:nvSpPr>
        <xdr:cNvPr id="2185584" name="Freeform 350"/>
        <xdr:cNvSpPr/>
      </xdr:nvSpPr>
      <xdr:spPr>
        <a:xfrm>
          <a:off x="5405120" y="2237740"/>
          <a:ext cx="203200" cy="180975"/>
        </a:xfrm>
        <a:custGeom>
          <a:avLst/>
          <a:gdLst>
            <a:gd name="txL" fmla="*/ 0 w 20"/>
            <a:gd name="txT" fmla="*/ 0 h 21"/>
            <a:gd name="txR" fmla="*/ 20 w 20"/>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0" h="21">
              <a:moveTo>
                <a:pt x="0" y="12"/>
              </a:moveTo>
              <a:lnTo>
                <a:pt x="1" y="12"/>
              </a:lnTo>
              <a:lnTo>
                <a:pt x="1" y="11"/>
              </a:lnTo>
              <a:lnTo>
                <a:pt x="2" y="11"/>
              </a:lnTo>
              <a:lnTo>
                <a:pt x="3" y="10"/>
              </a:lnTo>
              <a:lnTo>
                <a:pt x="4" y="10"/>
              </a:lnTo>
              <a:lnTo>
                <a:pt x="5" y="9"/>
              </a:lnTo>
              <a:lnTo>
                <a:pt x="5" y="8"/>
              </a:lnTo>
              <a:lnTo>
                <a:pt x="7" y="7"/>
              </a:lnTo>
              <a:lnTo>
                <a:pt x="8" y="6"/>
              </a:lnTo>
              <a:lnTo>
                <a:pt x="9" y="5"/>
              </a:lnTo>
              <a:lnTo>
                <a:pt x="10" y="4"/>
              </a:lnTo>
              <a:lnTo>
                <a:pt x="11" y="4"/>
              </a:lnTo>
              <a:lnTo>
                <a:pt x="11" y="3"/>
              </a:lnTo>
              <a:lnTo>
                <a:pt x="12" y="2"/>
              </a:lnTo>
              <a:lnTo>
                <a:pt x="13" y="2"/>
              </a:lnTo>
              <a:lnTo>
                <a:pt x="13" y="1"/>
              </a:lnTo>
              <a:lnTo>
                <a:pt x="13" y="0"/>
              </a:lnTo>
              <a:lnTo>
                <a:pt x="14" y="0"/>
              </a:lnTo>
              <a:lnTo>
                <a:pt x="15" y="1"/>
              </a:lnTo>
              <a:lnTo>
                <a:pt x="16" y="2"/>
              </a:lnTo>
              <a:lnTo>
                <a:pt x="16" y="3"/>
              </a:lnTo>
              <a:lnTo>
                <a:pt x="17" y="4"/>
              </a:lnTo>
              <a:lnTo>
                <a:pt x="18" y="4"/>
              </a:lnTo>
              <a:lnTo>
                <a:pt x="20" y="6"/>
              </a:lnTo>
              <a:lnTo>
                <a:pt x="18" y="7"/>
              </a:lnTo>
              <a:lnTo>
                <a:pt x="17" y="8"/>
              </a:lnTo>
              <a:lnTo>
                <a:pt x="17" y="9"/>
              </a:lnTo>
              <a:lnTo>
                <a:pt x="17" y="10"/>
              </a:lnTo>
              <a:lnTo>
                <a:pt x="17" y="11"/>
              </a:lnTo>
              <a:lnTo>
                <a:pt x="17" y="12"/>
              </a:lnTo>
              <a:lnTo>
                <a:pt x="17" y="13"/>
              </a:lnTo>
              <a:lnTo>
                <a:pt x="16" y="15"/>
              </a:lnTo>
              <a:lnTo>
                <a:pt x="16" y="16"/>
              </a:lnTo>
              <a:lnTo>
                <a:pt x="16" y="17"/>
              </a:lnTo>
              <a:lnTo>
                <a:pt x="15" y="18"/>
              </a:lnTo>
              <a:lnTo>
                <a:pt x="14" y="19"/>
              </a:lnTo>
              <a:lnTo>
                <a:pt x="14" y="17"/>
              </a:lnTo>
              <a:lnTo>
                <a:pt x="13" y="16"/>
              </a:lnTo>
              <a:lnTo>
                <a:pt x="12" y="17"/>
              </a:lnTo>
              <a:lnTo>
                <a:pt x="11" y="18"/>
              </a:lnTo>
              <a:lnTo>
                <a:pt x="10" y="19"/>
              </a:lnTo>
              <a:lnTo>
                <a:pt x="9" y="19"/>
              </a:lnTo>
              <a:lnTo>
                <a:pt x="8" y="20"/>
              </a:lnTo>
              <a:lnTo>
                <a:pt x="7" y="21"/>
              </a:lnTo>
              <a:lnTo>
                <a:pt x="6" y="20"/>
              </a:lnTo>
              <a:lnTo>
                <a:pt x="5" y="19"/>
              </a:lnTo>
              <a:lnTo>
                <a:pt x="5" y="18"/>
              </a:lnTo>
              <a:lnTo>
                <a:pt x="4" y="17"/>
              </a:lnTo>
              <a:lnTo>
                <a:pt x="3" y="16"/>
              </a:lnTo>
              <a:lnTo>
                <a:pt x="2" y="15"/>
              </a:lnTo>
              <a:lnTo>
                <a:pt x="1" y="14"/>
              </a:lnTo>
              <a:lnTo>
                <a:pt x="0" y="14"/>
              </a:lnTo>
              <a:lnTo>
                <a:pt x="0" y="13"/>
              </a:lnTo>
              <a:lnTo>
                <a:pt x="0" y="1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121920</xdr:colOff>
      <xdr:row>14</xdr:row>
      <xdr:rowOff>95250</xdr:rowOff>
    </xdr:from>
    <xdr:to>
      <xdr:col>8</xdr:col>
      <xdr:colOff>325120</xdr:colOff>
      <xdr:row>16</xdr:row>
      <xdr:rowOff>9525</xdr:rowOff>
    </xdr:to>
    <xdr:sp>
      <xdr:nvSpPr>
        <xdr:cNvPr id="2185585" name="Freeform 351"/>
        <xdr:cNvSpPr/>
      </xdr:nvSpPr>
      <xdr:spPr>
        <a:xfrm>
          <a:off x="5557520" y="2342515"/>
          <a:ext cx="203200" cy="219075"/>
        </a:xfrm>
        <a:custGeom>
          <a:avLst/>
          <a:gdLst>
            <a:gd name="txL" fmla="*/ 0 w 20"/>
            <a:gd name="txT" fmla="*/ 0 h 25"/>
            <a:gd name="txR" fmla="*/ 20 w 20"/>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0" h="25">
              <a:moveTo>
                <a:pt x="0" y="17"/>
              </a:moveTo>
              <a:lnTo>
                <a:pt x="1" y="17"/>
              </a:lnTo>
              <a:lnTo>
                <a:pt x="1" y="16"/>
              </a:lnTo>
              <a:lnTo>
                <a:pt x="2" y="15"/>
              </a:lnTo>
              <a:lnTo>
                <a:pt x="3" y="15"/>
              </a:lnTo>
              <a:lnTo>
                <a:pt x="4" y="14"/>
              </a:lnTo>
              <a:lnTo>
                <a:pt x="5" y="13"/>
              </a:lnTo>
              <a:lnTo>
                <a:pt x="6" y="14"/>
              </a:lnTo>
              <a:lnTo>
                <a:pt x="7" y="14"/>
              </a:lnTo>
              <a:lnTo>
                <a:pt x="8" y="14"/>
              </a:lnTo>
              <a:lnTo>
                <a:pt x="9" y="14"/>
              </a:lnTo>
              <a:lnTo>
                <a:pt x="11" y="14"/>
              </a:lnTo>
              <a:lnTo>
                <a:pt x="11" y="13"/>
              </a:lnTo>
              <a:lnTo>
                <a:pt x="12" y="12"/>
              </a:lnTo>
              <a:lnTo>
                <a:pt x="12" y="11"/>
              </a:lnTo>
              <a:lnTo>
                <a:pt x="12" y="10"/>
              </a:lnTo>
              <a:lnTo>
                <a:pt x="12" y="8"/>
              </a:lnTo>
              <a:lnTo>
                <a:pt x="12" y="7"/>
              </a:lnTo>
              <a:lnTo>
                <a:pt x="11" y="5"/>
              </a:lnTo>
              <a:lnTo>
                <a:pt x="11" y="4"/>
              </a:lnTo>
              <a:lnTo>
                <a:pt x="11" y="3"/>
              </a:lnTo>
              <a:lnTo>
                <a:pt x="11" y="2"/>
              </a:lnTo>
              <a:lnTo>
                <a:pt x="11" y="1"/>
              </a:lnTo>
              <a:lnTo>
                <a:pt x="11" y="0"/>
              </a:lnTo>
              <a:lnTo>
                <a:pt x="13" y="0"/>
              </a:lnTo>
              <a:lnTo>
                <a:pt x="14" y="0"/>
              </a:lnTo>
              <a:lnTo>
                <a:pt x="15" y="0"/>
              </a:lnTo>
              <a:lnTo>
                <a:pt x="16" y="1"/>
              </a:lnTo>
              <a:lnTo>
                <a:pt x="17" y="1"/>
              </a:lnTo>
              <a:lnTo>
                <a:pt x="18" y="1"/>
              </a:lnTo>
              <a:lnTo>
                <a:pt x="19" y="3"/>
              </a:lnTo>
              <a:lnTo>
                <a:pt x="19" y="4"/>
              </a:lnTo>
              <a:lnTo>
                <a:pt x="20" y="5"/>
              </a:lnTo>
              <a:lnTo>
                <a:pt x="20" y="7"/>
              </a:lnTo>
              <a:lnTo>
                <a:pt x="20" y="8"/>
              </a:lnTo>
              <a:lnTo>
                <a:pt x="20" y="9"/>
              </a:lnTo>
              <a:lnTo>
                <a:pt x="20" y="11"/>
              </a:lnTo>
              <a:lnTo>
                <a:pt x="18" y="11"/>
              </a:lnTo>
              <a:lnTo>
                <a:pt x="18" y="12"/>
              </a:lnTo>
              <a:lnTo>
                <a:pt x="17" y="13"/>
              </a:lnTo>
              <a:lnTo>
                <a:pt x="17" y="14"/>
              </a:lnTo>
              <a:lnTo>
                <a:pt x="18" y="15"/>
              </a:lnTo>
              <a:lnTo>
                <a:pt x="17" y="16"/>
              </a:lnTo>
              <a:lnTo>
                <a:pt x="16" y="16"/>
              </a:lnTo>
              <a:lnTo>
                <a:pt x="16" y="17"/>
              </a:lnTo>
              <a:lnTo>
                <a:pt x="15" y="18"/>
              </a:lnTo>
              <a:lnTo>
                <a:pt x="15" y="19"/>
              </a:lnTo>
              <a:lnTo>
                <a:pt x="14" y="20"/>
              </a:lnTo>
              <a:lnTo>
                <a:pt x="14" y="21"/>
              </a:lnTo>
              <a:lnTo>
                <a:pt x="13" y="21"/>
              </a:lnTo>
              <a:lnTo>
                <a:pt x="12" y="22"/>
              </a:lnTo>
              <a:lnTo>
                <a:pt x="12" y="24"/>
              </a:lnTo>
              <a:lnTo>
                <a:pt x="10" y="24"/>
              </a:lnTo>
              <a:lnTo>
                <a:pt x="8" y="25"/>
              </a:lnTo>
              <a:lnTo>
                <a:pt x="7" y="25"/>
              </a:lnTo>
              <a:lnTo>
                <a:pt x="6" y="24"/>
              </a:lnTo>
              <a:lnTo>
                <a:pt x="5" y="23"/>
              </a:lnTo>
              <a:lnTo>
                <a:pt x="4" y="23"/>
              </a:lnTo>
              <a:lnTo>
                <a:pt x="3" y="22"/>
              </a:lnTo>
              <a:lnTo>
                <a:pt x="3" y="21"/>
              </a:lnTo>
              <a:lnTo>
                <a:pt x="2" y="20"/>
              </a:lnTo>
              <a:lnTo>
                <a:pt x="1" y="18"/>
              </a:lnTo>
              <a:lnTo>
                <a:pt x="0" y="1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40640</xdr:colOff>
      <xdr:row>14</xdr:row>
      <xdr:rowOff>38100</xdr:rowOff>
    </xdr:from>
    <xdr:to>
      <xdr:col>8</xdr:col>
      <xdr:colOff>243840</xdr:colOff>
      <xdr:row>15</xdr:row>
      <xdr:rowOff>95250</xdr:rowOff>
    </xdr:to>
    <xdr:sp>
      <xdr:nvSpPr>
        <xdr:cNvPr id="2185586" name="Freeform 352"/>
        <xdr:cNvSpPr/>
      </xdr:nvSpPr>
      <xdr:spPr>
        <a:xfrm>
          <a:off x="5476240" y="2285365"/>
          <a:ext cx="203200" cy="209550"/>
        </a:xfrm>
        <a:custGeom>
          <a:avLst/>
          <a:gdLst>
            <a:gd name="txL" fmla="*/ 0 w 20"/>
            <a:gd name="txT" fmla="*/ 0 h 23"/>
            <a:gd name="txR" fmla="*/ 20 w 20"/>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23">
              <a:moveTo>
                <a:pt x="1" y="14"/>
              </a:moveTo>
              <a:lnTo>
                <a:pt x="1" y="14"/>
              </a:lnTo>
              <a:lnTo>
                <a:pt x="2" y="13"/>
              </a:lnTo>
              <a:lnTo>
                <a:pt x="3" y="13"/>
              </a:lnTo>
              <a:lnTo>
                <a:pt x="4" y="12"/>
              </a:lnTo>
              <a:lnTo>
                <a:pt x="5" y="11"/>
              </a:lnTo>
              <a:lnTo>
                <a:pt x="6" y="10"/>
              </a:lnTo>
              <a:lnTo>
                <a:pt x="7" y="11"/>
              </a:lnTo>
              <a:lnTo>
                <a:pt x="7" y="13"/>
              </a:lnTo>
              <a:lnTo>
                <a:pt x="8" y="12"/>
              </a:lnTo>
              <a:lnTo>
                <a:pt x="9" y="11"/>
              </a:lnTo>
              <a:lnTo>
                <a:pt x="9" y="10"/>
              </a:lnTo>
              <a:lnTo>
                <a:pt x="9" y="9"/>
              </a:lnTo>
              <a:lnTo>
                <a:pt x="10" y="7"/>
              </a:lnTo>
              <a:lnTo>
                <a:pt x="10" y="6"/>
              </a:lnTo>
              <a:lnTo>
                <a:pt x="10" y="5"/>
              </a:lnTo>
              <a:lnTo>
                <a:pt x="10" y="4"/>
              </a:lnTo>
              <a:lnTo>
                <a:pt x="10" y="3"/>
              </a:lnTo>
              <a:lnTo>
                <a:pt x="10" y="2"/>
              </a:lnTo>
              <a:lnTo>
                <a:pt x="11" y="1"/>
              </a:lnTo>
              <a:lnTo>
                <a:pt x="13" y="0"/>
              </a:lnTo>
              <a:lnTo>
                <a:pt x="14" y="1"/>
              </a:lnTo>
              <a:lnTo>
                <a:pt x="15" y="2"/>
              </a:lnTo>
              <a:lnTo>
                <a:pt x="16" y="3"/>
              </a:lnTo>
              <a:lnTo>
                <a:pt x="17" y="4"/>
              </a:lnTo>
              <a:lnTo>
                <a:pt x="18" y="5"/>
              </a:lnTo>
              <a:lnTo>
                <a:pt x="19" y="6"/>
              </a:lnTo>
              <a:lnTo>
                <a:pt x="19" y="7"/>
              </a:lnTo>
              <a:lnTo>
                <a:pt x="19" y="8"/>
              </a:lnTo>
              <a:lnTo>
                <a:pt x="19" y="9"/>
              </a:lnTo>
              <a:lnTo>
                <a:pt x="19" y="10"/>
              </a:lnTo>
              <a:lnTo>
                <a:pt x="19" y="11"/>
              </a:lnTo>
              <a:lnTo>
                <a:pt x="20" y="13"/>
              </a:lnTo>
              <a:lnTo>
                <a:pt x="20" y="14"/>
              </a:lnTo>
              <a:lnTo>
                <a:pt x="20" y="16"/>
              </a:lnTo>
              <a:lnTo>
                <a:pt x="20" y="17"/>
              </a:lnTo>
              <a:lnTo>
                <a:pt x="20" y="18"/>
              </a:lnTo>
              <a:lnTo>
                <a:pt x="19" y="19"/>
              </a:lnTo>
              <a:lnTo>
                <a:pt x="19" y="20"/>
              </a:lnTo>
              <a:lnTo>
                <a:pt x="17" y="20"/>
              </a:lnTo>
              <a:lnTo>
                <a:pt x="16" y="20"/>
              </a:lnTo>
              <a:lnTo>
                <a:pt x="15" y="20"/>
              </a:lnTo>
              <a:lnTo>
                <a:pt x="14" y="20"/>
              </a:lnTo>
              <a:lnTo>
                <a:pt x="13" y="19"/>
              </a:lnTo>
              <a:lnTo>
                <a:pt x="12" y="20"/>
              </a:lnTo>
              <a:lnTo>
                <a:pt x="11" y="21"/>
              </a:lnTo>
              <a:lnTo>
                <a:pt x="10" y="21"/>
              </a:lnTo>
              <a:lnTo>
                <a:pt x="9" y="22"/>
              </a:lnTo>
              <a:lnTo>
                <a:pt x="9" y="23"/>
              </a:lnTo>
              <a:lnTo>
                <a:pt x="8" y="23"/>
              </a:lnTo>
              <a:lnTo>
                <a:pt x="7" y="22"/>
              </a:lnTo>
              <a:lnTo>
                <a:pt x="6" y="21"/>
              </a:lnTo>
              <a:lnTo>
                <a:pt x="5" y="20"/>
              </a:lnTo>
              <a:lnTo>
                <a:pt x="4" y="19"/>
              </a:lnTo>
              <a:lnTo>
                <a:pt x="4" y="18"/>
              </a:lnTo>
              <a:lnTo>
                <a:pt x="3" y="17"/>
              </a:lnTo>
              <a:lnTo>
                <a:pt x="2" y="16"/>
              </a:lnTo>
              <a:lnTo>
                <a:pt x="1" y="16"/>
              </a:lnTo>
              <a:lnTo>
                <a:pt x="0" y="15"/>
              </a:lnTo>
              <a:lnTo>
                <a:pt x="1"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467360</xdr:colOff>
      <xdr:row>13</xdr:row>
      <xdr:rowOff>38100</xdr:rowOff>
    </xdr:from>
    <xdr:to>
      <xdr:col>8</xdr:col>
      <xdr:colOff>30480</xdr:colOff>
      <xdr:row>14</xdr:row>
      <xdr:rowOff>28575</xdr:rowOff>
    </xdr:to>
    <xdr:sp>
      <xdr:nvSpPr>
        <xdr:cNvPr id="2185587" name="Freeform 353"/>
        <xdr:cNvSpPr/>
      </xdr:nvSpPr>
      <xdr:spPr>
        <a:xfrm>
          <a:off x="5252720" y="2132965"/>
          <a:ext cx="213360" cy="142875"/>
        </a:xfrm>
        <a:custGeom>
          <a:avLst/>
          <a:gdLst>
            <a:gd name="txL" fmla="*/ 0 w 21"/>
            <a:gd name="txT" fmla="*/ 0 h 16"/>
            <a:gd name="txR" fmla="*/ 21 w 21"/>
            <a:gd name="txB" fmla="*/ 16 h 16"/>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1" h="16">
              <a:moveTo>
                <a:pt x="0" y="8"/>
              </a:moveTo>
              <a:lnTo>
                <a:pt x="0" y="7"/>
              </a:lnTo>
              <a:lnTo>
                <a:pt x="1" y="7"/>
              </a:lnTo>
              <a:lnTo>
                <a:pt x="2" y="6"/>
              </a:lnTo>
              <a:lnTo>
                <a:pt x="4" y="5"/>
              </a:lnTo>
              <a:lnTo>
                <a:pt x="4" y="4"/>
              </a:lnTo>
              <a:lnTo>
                <a:pt x="6" y="3"/>
              </a:lnTo>
              <a:lnTo>
                <a:pt x="7" y="3"/>
              </a:lnTo>
              <a:lnTo>
                <a:pt x="9" y="2"/>
              </a:lnTo>
              <a:lnTo>
                <a:pt x="10" y="2"/>
              </a:lnTo>
              <a:lnTo>
                <a:pt x="11" y="2"/>
              </a:lnTo>
              <a:lnTo>
                <a:pt x="12" y="2"/>
              </a:lnTo>
              <a:lnTo>
                <a:pt x="13" y="2"/>
              </a:lnTo>
              <a:lnTo>
                <a:pt x="14" y="1"/>
              </a:lnTo>
              <a:lnTo>
                <a:pt x="15" y="1"/>
              </a:lnTo>
              <a:lnTo>
                <a:pt x="16" y="0"/>
              </a:lnTo>
              <a:lnTo>
                <a:pt x="18" y="0"/>
              </a:lnTo>
              <a:lnTo>
                <a:pt x="19" y="0"/>
              </a:lnTo>
              <a:lnTo>
                <a:pt x="19" y="1"/>
              </a:lnTo>
              <a:lnTo>
                <a:pt x="20" y="1"/>
              </a:lnTo>
              <a:lnTo>
                <a:pt x="21" y="2"/>
              </a:lnTo>
              <a:lnTo>
                <a:pt x="20" y="3"/>
              </a:lnTo>
              <a:lnTo>
                <a:pt x="19" y="4"/>
              </a:lnTo>
              <a:lnTo>
                <a:pt x="19" y="5"/>
              </a:lnTo>
              <a:lnTo>
                <a:pt x="18" y="6"/>
              </a:lnTo>
              <a:lnTo>
                <a:pt x="17" y="6"/>
              </a:lnTo>
              <a:lnTo>
                <a:pt x="16" y="7"/>
              </a:lnTo>
              <a:lnTo>
                <a:pt x="16" y="8"/>
              </a:lnTo>
              <a:lnTo>
                <a:pt x="15" y="9"/>
              </a:lnTo>
              <a:lnTo>
                <a:pt x="14" y="9"/>
              </a:lnTo>
              <a:lnTo>
                <a:pt x="15" y="10"/>
              </a:lnTo>
              <a:lnTo>
                <a:pt x="15" y="11"/>
              </a:lnTo>
              <a:lnTo>
                <a:pt x="14" y="12"/>
              </a:lnTo>
              <a:lnTo>
                <a:pt x="14" y="13"/>
              </a:lnTo>
              <a:lnTo>
                <a:pt x="13" y="14"/>
              </a:lnTo>
              <a:lnTo>
                <a:pt x="12" y="15"/>
              </a:lnTo>
              <a:lnTo>
                <a:pt x="11" y="16"/>
              </a:lnTo>
              <a:lnTo>
                <a:pt x="10" y="15"/>
              </a:lnTo>
              <a:lnTo>
                <a:pt x="9" y="15"/>
              </a:lnTo>
              <a:lnTo>
                <a:pt x="8" y="14"/>
              </a:lnTo>
              <a:lnTo>
                <a:pt x="7" y="13"/>
              </a:lnTo>
              <a:lnTo>
                <a:pt x="6" y="13"/>
              </a:lnTo>
              <a:lnTo>
                <a:pt x="6" y="14"/>
              </a:lnTo>
              <a:lnTo>
                <a:pt x="5" y="15"/>
              </a:lnTo>
              <a:lnTo>
                <a:pt x="4" y="15"/>
              </a:lnTo>
              <a:lnTo>
                <a:pt x="3" y="14"/>
              </a:lnTo>
              <a:lnTo>
                <a:pt x="2" y="13"/>
              </a:lnTo>
              <a:lnTo>
                <a:pt x="2" y="12"/>
              </a:lnTo>
              <a:lnTo>
                <a:pt x="1" y="11"/>
              </a:lnTo>
              <a:lnTo>
                <a:pt x="1" y="10"/>
              </a:lnTo>
              <a:lnTo>
                <a:pt x="0" y="9"/>
              </a:lnTo>
              <a:lnTo>
                <a:pt x="0"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568960</xdr:colOff>
      <xdr:row>14</xdr:row>
      <xdr:rowOff>152400</xdr:rowOff>
    </xdr:from>
    <xdr:to>
      <xdr:col>8</xdr:col>
      <xdr:colOff>121920</xdr:colOff>
      <xdr:row>16</xdr:row>
      <xdr:rowOff>28575</xdr:rowOff>
    </xdr:to>
    <xdr:sp>
      <xdr:nvSpPr>
        <xdr:cNvPr id="2185588" name="Freeform 354"/>
        <xdr:cNvSpPr/>
      </xdr:nvSpPr>
      <xdr:spPr>
        <a:xfrm>
          <a:off x="5354320" y="2399665"/>
          <a:ext cx="203200" cy="180975"/>
        </a:xfrm>
        <a:custGeom>
          <a:avLst/>
          <a:gdLst>
            <a:gd name="txL" fmla="*/ 0 w 20"/>
            <a:gd name="txT" fmla="*/ 0 h 21"/>
            <a:gd name="txR" fmla="*/ 20 w 20"/>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0" h="21">
              <a:moveTo>
                <a:pt x="0" y="14"/>
              </a:moveTo>
              <a:lnTo>
                <a:pt x="1" y="14"/>
              </a:lnTo>
              <a:lnTo>
                <a:pt x="1" y="13"/>
              </a:lnTo>
              <a:lnTo>
                <a:pt x="2" y="12"/>
              </a:lnTo>
              <a:lnTo>
                <a:pt x="3" y="11"/>
              </a:lnTo>
              <a:lnTo>
                <a:pt x="4" y="10"/>
              </a:lnTo>
              <a:lnTo>
                <a:pt x="4" y="9"/>
              </a:lnTo>
              <a:lnTo>
                <a:pt x="5" y="8"/>
              </a:lnTo>
              <a:lnTo>
                <a:pt x="5" y="7"/>
              </a:lnTo>
              <a:lnTo>
                <a:pt x="6" y="6"/>
              </a:lnTo>
              <a:lnTo>
                <a:pt x="6" y="5"/>
              </a:lnTo>
              <a:lnTo>
                <a:pt x="7" y="4"/>
              </a:lnTo>
              <a:lnTo>
                <a:pt x="8" y="3"/>
              </a:lnTo>
              <a:lnTo>
                <a:pt x="8" y="2"/>
              </a:lnTo>
              <a:lnTo>
                <a:pt x="9" y="1"/>
              </a:lnTo>
              <a:lnTo>
                <a:pt x="10" y="0"/>
              </a:lnTo>
              <a:lnTo>
                <a:pt x="10" y="1"/>
              </a:lnTo>
              <a:lnTo>
                <a:pt x="11" y="2"/>
              </a:lnTo>
              <a:lnTo>
                <a:pt x="12" y="3"/>
              </a:lnTo>
              <a:lnTo>
                <a:pt x="13" y="4"/>
              </a:lnTo>
              <a:lnTo>
                <a:pt x="14" y="4"/>
              </a:lnTo>
              <a:lnTo>
                <a:pt x="15" y="5"/>
              </a:lnTo>
              <a:lnTo>
                <a:pt x="16" y="6"/>
              </a:lnTo>
              <a:lnTo>
                <a:pt x="16" y="7"/>
              </a:lnTo>
              <a:lnTo>
                <a:pt x="17" y="8"/>
              </a:lnTo>
              <a:lnTo>
                <a:pt x="18" y="9"/>
              </a:lnTo>
              <a:lnTo>
                <a:pt x="19" y="10"/>
              </a:lnTo>
              <a:lnTo>
                <a:pt x="20" y="11"/>
              </a:lnTo>
              <a:lnTo>
                <a:pt x="19" y="13"/>
              </a:lnTo>
              <a:lnTo>
                <a:pt x="19" y="14"/>
              </a:lnTo>
              <a:lnTo>
                <a:pt x="20" y="15"/>
              </a:lnTo>
              <a:lnTo>
                <a:pt x="19" y="16"/>
              </a:lnTo>
              <a:lnTo>
                <a:pt x="19" y="17"/>
              </a:lnTo>
              <a:lnTo>
                <a:pt x="18" y="17"/>
              </a:lnTo>
              <a:lnTo>
                <a:pt x="17" y="18"/>
              </a:lnTo>
              <a:lnTo>
                <a:pt x="16" y="17"/>
              </a:lnTo>
              <a:lnTo>
                <a:pt x="15" y="16"/>
              </a:lnTo>
              <a:lnTo>
                <a:pt x="14" y="16"/>
              </a:lnTo>
              <a:lnTo>
                <a:pt x="13" y="17"/>
              </a:lnTo>
              <a:lnTo>
                <a:pt x="12" y="18"/>
              </a:lnTo>
              <a:lnTo>
                <a:pt x="10" y="18"/>
              </a:lnTo>
              <a:lnTo>
                <a:pt x="9" y="18"/>
              </a:lnTo>
              <a:lnTo>
                <a:pt x="8" y="19"/>
              </a:lnTo>
              <a:lnTo>
                <a:pt x="6" y="19"/>
              </a:lnTo>
              <a:lnTo>
                <a:pt x="5" y="20"/>
              </a:lnTo>
              <a:lnTo>
                <a:pt x="4" y="20"/>
              </a:lnTo>
              <a:lnTo>
                <a:pt x="3" y="21"/>
              </a:lnTo>
              <a:lnTo>
                <a:pt x="3" y="20"/>
              </a:lnTo>
              <a:lnTo>
                <a:pt x="3" y="19"/>
              </a:lnTo>
              <a:lnTo>
                <a:pt x="2" y="18"/>
              </a:lnTo>
              <a:lnTo>
                <a:pt x="2" y="17"/>
              </a:lnTo>
              <a:lnTo>
                <a:pt x="1" y="16"/>
              </a:lnTo>
              <a:lnTo>
                <a:pt x="0" y="15"/>
              </a:lnTo>
              <a:lnTo>
                <a:pt x="0" y="1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416560</xdr:colOff>
      <xdr:row>13</xdr:row>
      <xdr:rowOff>114300</xdr:rowOff>
    </xdr:from>
    <xdr:to>
      <xdr:col>7</xdr:col>
      <xdr:colOff>599440</xdr:colOff>
      <xdr:row>15</xdr:row>
      <xdr:rowOff>9525</xdr:rowOff>
    </xdr:to>
    <xdr:sp>
      <xdr:nvSpPr>
        <xdr:cNvPr id="2185589" name="Freeform 355"/>
        <xdr:cNvSpPr/>
      </xdr:nvSpPr>
      <xdr:spPr>
        <a:xfrm>
          <a:off x="5201920" y="2209165"/>
          <a:ext cx="182880" cy="200025"/>
        </a:xfrm>
        <a:custGeom>
          <a:avLst/>
          <a:gdLst>
            <a:gd name="txL" fmla="*/ 0 w 18"/>
            <a:gd name="txT" fmla="*/ 0 h 23"/>
            <a:gd name="txR" fmla="*/ 18 w 18"/>
            <a:gd name="txB" fmla="*/ 23 h 23"/>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8" h="23">
              <a:moveTo>
                <a:pt x="1" y="2"/>
              </a:moveTo>
              <a:lnTo>
                <a:pt x="2" y="2"/>
              </a:lnTo>
              <a:lnTo>
                <a:pt x="3" y="2"/>
              </a:lnTo>
              <a:lnTo>
                <a:pt x="4" y="1"/>
              </a:lnTo>
              <a:lnTo>
                <a:pt x="5" y="0"/>
              </a:lnTo>
              <a:lnTo>
                <a:pt x="5" y="1"/>
              </a:lnTo>
              <a:lnTo>
                <a:pt x="6" y="2"/>
              </a:lnTo>
              <a:lnTo>
                <a:pt x="6" y="3"/>
              </a:lnTo>
              <a:lnTo>
                <a:pt x="7" y="4"/>
              </a:lnTo>
              <a:lnTo>
                <a:pt x="7" y="5"/>
              </a:lnTo>
              <a:lnTo>
                <a:pt x="8" y="6"/>
              </a:lnTo>
              <a:lnTo>
                <a:pt x="9" y="7"/>
              </a:lnTo>
              <a:lnTo>
                <a:pt x="10" y="7"/>
              </a:lnTo>
              <a:lnTo>
                <a:pt x="11" y="6"/>
              </a:lnTo>
              <a:lnTo>
                <a:pt x="11" y="5"/>
              </a:lnTo>
              <a:lnTo>
                <a:pt x="12" y="5"/>
              </a:lnTo>
              <a:lnTo>
                <a:pt x="13" y="6"/>
              </a:lnTo>
              <a:lnTo>
                <a:pt x="14" y="7"/>
              </a:lnTo>
              <a:lnTo>
                <a:pt x="15" y="7"/>
              </a:lnTo>
              <a:lnTo>
                <a:pt x="16" y="8"/>
              </a:lnTo>
              <a:lnTo>
                <a:pt x="15" y="10"/>
              </a:lnTo>
              <a:lnTo>
                <a:pt x="14" y="11"/>
              </a:lnTo>
              <a:lnTo>
                <a:pt x="15" y="12"/>
              </a:lnTo>
              <a:lnTo>
                <a:pt x="16" y="12"/>
              </a:lnTo>
              <a:lnTo>
                <a:pt x="17" y="13"/>
              </a:lnTo>
              <a:lnTo>
                <a:pt x="18" y="14"/>
              </a:lnTo>
              <a:lnTo>
                <a:pt x="17" y="15"/>
              </a:lnTo>
              <a:lnTo>
                <a:pt x="16" y="16"/>
              </a:lnTo>
              <a:lnTo>
                <a:pt x="15" y="17"/>
              </a:lnTo>
              <a:lnTo>
                <a:pt x="14" y="18"/>
              </a:lnTo>
              <a:lnTo>
                <a:pt x="14" y="19"/>
              </a:lnTo>
              <a:lnTo>
                <a:pt x="15" y="20"/>
              </a:lnTo>
              <a:lnTo>
                <a:pt x="14" y="20"/>
              </a:lnTo>
              <a:lnTo>
                <a:pt x="12" y="20"/>
              </a:lnTo>
              <a:lnTo>
                <a:pt x="11" y="21"/>
              </a:lnTo>
              <a:lnTo>
                <a:pt x="11" y="22"/>
              </a:lnTo>
              <a:lnTo>
                <a:pt x="10" y="22"/>
              </a:lnTo>
              <a:lnTo>
                <a:pt x="9" y="22"/>
              </a:lnTo>
              <a:lnTo>
                <a:pt x="8" y="22"/>
              </a:lnTo>
              <a:lnTo>
                <a:pt x="7" y="23"/>
              </a:lnTo>
              <a:lnTo>
                <a:pt x="6" y="23"/>
              </a:lnTo>
              <a:lnTo>
                <a:pt x="5" y="23"/>
              </a:lnTo>
              <a:lnTo>
                <a:pt x="4" y="22"/>
              </a:lnTo>
              <a:lnTo>
                <a:pt x="4" y="20"/>
              </a:lnTo>
              <a:lnTo>
                <a:pt x="3" y="18"/>
              </a:lnTo>
              <a:lnTo>
                <a:pt x="2" y="17"/>
              </a:lnTo>
              <a:lnTo>
                <a:pt x="2" y="16"/>
              </a:lnTo>
              <a:lnTo>
                <a:pt x="2" y="15"/>
              </a:lnTo>
              <a:lnTo>
                <a:pt x="2" y="14"/>
              </a:lnTo>
              <a:lnTo>
                <a:pt x="3" y="13"/>
              </a:lnTo>
              <a:lnTo>
                <a:pt x="2" y="12"/>
              </a:lnTo>
              <a:lnTo>
                <a:pt x="2" y="11"/>
              </a:lnTo>
              <a:lnTo>
                <a:pt x="2" y="10"/>
              </a:lnTo>
              <a:lnTo>
                <a:pt x="2" y="9"/>
              </a:lnTo>
              <a:lnTo>
                <a:pt x="2" y="7"/>
              </a:lnTo>
              <a:lnTo>
                <a:pt x="2" y="6"/>
              </a:lnTo>
              <a:lnTo>
                <a:pt x="1" y="5"/>
              </a:lnTo>
              <a:lnTo>
                <a:pt x="1" y="4"/>
              </a:lnTo>
              <a:lnTo>
                <a:pt x="0" y="3"/>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243840</xdr:colOff>
      <xdr:row>15</xdr:row>
      <xdr:rowOff>38100</xdr:rowOff>
    </xdr:from>
    <xdr:to>
      <xdr:col>8</xdr:col>
      <xdr:colOff>477520</xdr:colOff>
      <xdr:row>16</xdr:row>
      <xdr:rowOff>0</xdr:rowOff>
    </xdr:to>
    <xdr:sp>
      <xdr:nvSpPr>
        <xdr:cNvPr id="2185590" name="Freeform 356"/>
        <xdr:cNvSpPr/>
      </xdr:nvSpPr>
      <xdr:spPr>
        <a:xfrm>
          <a:off x="5679440" y="2437765"/>
          <a:ext cx="233680" cy="114300"/>
        </a:xfrm>
        <a:custGeom>
          <a:avLst/>
          <a:gdLst>
            <a:gd name="txL" fmla="*/ 0 w 23"/>
            <a:gd name="txT" fmla="*/ 0 h 13"/>
            <a:gd name="txR" fmla="*/ 23 w 23"/>
            <a:gd name="txB" fmla="*/ 13 h 13"/>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3" h="13">
              <a:moveTo>
                <a:pt x="0" y="12"/>
              </a:moveTo>
              <a:lnTo>
                <a:pt x="0" y="11"/>
              </a:lnTo>
              <a:lnTo>
                <a:pt x="1" y="10"/>
              </a:lnTo>
              <a:lnTo>
                <a:pt x="2" y="10"/>
              </a:lnTo>
              <a:lnTo>
                <a:pt x="2" y="9"/>
              </a:lnTo>
              <a:lnTo>
                <a:pt x="3" y="8"/>
              </a:lnTo>
              <a:lnTo>
                <a:pt x="3" y="7"/>
              </a:lnTo>
              <a:lnTo>
                <a:pt x="4" y="6"/>
              </a:lnTo>
              <a:lnTo>
                <a:pt x="4" y="5"/>
              </a:lnTo>
              <a:lnTo>
                <a:pt x="5" y="5"/>
              </a:lnTo>
              <a:lnTo>
                <a:pt x="6" y="4"/>
              </a:lnTo>
              <a:lnTo>
                <a:pt x="5" y="3"/>
              </a:lnTo>
              <a:lnTo>
                <a:pt x="5" y="2"/>
              </a:lnTo>
              <a:lnTo>
                <a:pt x="6" y="1"/>
              </a:lnTo>
              <a:lnTo>
                <a:pt x="6" y="0"/>
              </a:lnTo>
              <a:lnTo>
                <a:pt x="8" y="0"/>
              </a:lnTo>
              <a:lnTo>
                <a:pt x="9" y="0"/>
              </a:lnTo>
              <a:lnTo>
                <a:pt x="10" y="0"/>
              </a:lnTo>
              <a:lnTo>
                <a:pt x="10" y="2"/>
              </a:lnTo>
              <a:lnTo>
                <a:pt x="11" y="2"/>
              </a:lnTo>
              <a:lnTo>
                <a:pt x="12" y="3"/>
              </a:lnTo>
              <a:lnTo>
                <a:pt x="13" y="3"/>
              </a:lnTo>
              <a:lnTo>
                <a:pt x="14" y="3"/>
              </a:lnTo>
              <a:lnTo>
                <a:pt x="16" y="3"/>
              </a:lnTo>
              <a:lnTo>
                <a:pt x="17" y="3"/>
              </a:lnTo>
              <a:lnTo>
                <a:pt x="18" y="3"/>
              </a:lnTo>
              <a:lnTo>
                <a:pt x="19" y="4"/>
              </a:lnTo>
              <a:lnTo>
                <a:pt x="20" y="5"/>
              </a:lnTo>
              <a:lnTo>
                <a:pt x="20" y="6"/>
              </a:lnTo>
              <a:lnTo>
                <a:pt x="21" y="7"/>
              </a:lnTo>
              <a:lnTo>
                <a:pt x="21" y="8"/>
              </a:lnTo>
              <a:lnTo>
                <a:pt x="22" y="9"/>
              </a:lnTo>
              <a:lnTo>
                <a:pt x="22" y="10"/>
              </a:lnTo>
              <a:lnTo>
                <a:pt x="23" y="11"/>
              </a:lnTo>
              <a:lnTo>
                <a:pt x="23" y="12"/>
              </a:lnTo>
              <a:lnTo>
                <a:pt x="22" y="13"/>
              </a:lnTo>
              <a:lnTo>
                <a:pt x="20" y="13"/>
              </a:lnTo>
              <a:lnTo>
                <a:pt x="19" y="13"/>
              </a:lnTo>
              <a:lnTo>
                <a:pt x="18" y="13"/>
              </a:lnTo>
              <a:lnTo>
                <a:pt x="17" y="13"/>
              </a:lnTo>
              <a:lnTo>
                <a:pt x="16" y="12"/>
              </a:lnTo>
              <a:lnTo>
                <a:pt x="15" y="12"/>
              </a:lnTo>
              <a:lnTo>
                <a:pt x="13" y="13"/>
              </a:lnTo>
              <a:lnTo>
                <a:pt x="12" y="12"/>
              </a:lnTo>
              <a:lnTo>
                <a:pt x="11" y="12"/>
              </a:lnTo>
              <a:lnTo>
                <a:pt x="10" y="12"/>
              </a:lnTo>
              <a:lnTo>
                <a:pt x="9" y="12"/>
              </a:lnTo>
              <a:lnTo>
                <a:pt x="8" y="12"/>
              </a:lnTo>
              <a:lnTo>
                <a:pt x="7" y="12"/>
              </a:lnTo>
              <a:lnTo>
                <a:pt x="6" y="12"/>
              </a:lnTo>
              <a:lnTo>
                <a:pt x="5" y="12"/>
              </a:lnTo>
              <a:lnTo>
                <a:pt x="4" y="12"/>
              </a:lnTo>
              <a:lnTo>
                <a:pt x="3" y="12"/>
              </a:lnTo>
              <a:lnTo>
                <a:pt x="2" y="12"/>
              </a:lnTo>
              <a:lnTo>
                <a:pt x="1" y="12"/>
              </a:lnTo>
              <a:lnTo>
                <a:pt x="0" y="13"/>
              </a:lnTo>
              <a:lnTo>
                <a:pt x="0" y="1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467360</xdr:colOff>
      <xdr:row>14</xdr:row>
      <xdr:rowOff>85725</xdr:rowOff>
    </xdr:from>
    <xdr:to>
      <xdr:col>8</xdr:col>
      <xdr:colOff>20320</xdr:colOff>
      <xdr:row>15</xdr:row>
      <xdr:rowOff>133350</xdr:rowOff>
    </xdr:to>
    <xdr:sp>
      <xdr:nvSpPr>
        <xdr:cNvPr id="2185591" name="Freeform 357"/>
        <xdr:cNvSpPr/>
      </xdr:nvSpPr>
      <xdr:spPr>
        <a:xfrm>
          <a:off x="5252720" y="2332990"/>
          <a:ext cx="203200" cy="200025"/>
        </a:xfrm>
        <a:custGeom>
          <a:avLst/>
          <a:gdLst>
            <a:gd name="txL" fmla="*/ 0 w 20"/>
            <a:gd name="txT" fmla="*/ 0 h 22"/>
            <a:gd name="txR" fmla="*/ 20 w 20"/>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22">
              <a:moveTo>
                <a:pt x="1" y="9"/>
              </a:moveTo>
              <a:lnTo>
                <a:pt x="1" y="9"/>
              </a:lnTo>
              <a:lnTo>
                <a:pt x="2" y="9"/>
              </a:lnTo>
              <a:lnTo>
                <a:pt x="3" y="8"/>
              </a:lnTo>
              <a:lnTo>
                <a:pt x="4" y="8"/>
              </a:lnTo>
              <a:lnTo>
                <a:pt x="5" y="8"/>
              </a:lnTo>
              <a:lnTo>
                <a:pt x="6" y="8"/>
              </a:lnTo>
              <a:lnTo>
                <a:pt x="6" y="7"/>
              </a:lnTo>
              <a:lnTo>
                <a:pt x="7" y="6"/>
              </a:lnTo>
              <a:lnTo>
                <a:pt x="9" y="6"/>
              </a:lnTo>
              <a:lnTo>
                <a:pt x="10" y="6"/>
              </a:lnTo>
              <a:lnTo>
                <a:pt x="9" y="5"/>
              </a:lnTo>
              <a:lnTo>
                <a:pt x="9" y="4"/>
              </a:lnTo>
              <a:lnTo>
                <a:pt x="10" y="3"/>
              </a:lnTo>
              <a:lnTo>
                <a:pt x="11" y="2"/>
              </a:lnTo>
              <a:lnTo>
                <a:pt x="12" y="1"/>
              </a:lnTo>
              <a:lnTo>
                <a:pt x="13" y="0"/>
              </a:lnTo>
              <a:lnTo>
                <a:pt x="14" y="1"/>
              </a:lnTo>
              <a:lnTo>
                <a:pt x="15" y="2"/>
              </a:lnTo>
              <a:lnTo>
                <a:pt x="15" y="3"/>
              </a:lnTo>
              <a:lnTo>
                <a:pt x="16" y="3"/>
              </a:lnTo>
              <a:lnTo>
                <a:pt x="17" y="4"/>
              </a:lnTo>
              <a:lnTo>
                <a:pt x="18" y="5"/>
              </a:lnTo>
              <a:lnTo>
                <a:pt x="19" y="6"/>
              </a:lnTo>
              <a:lnTo>
                <a:pt x="20" y="7"/>
              </a:lnTo>
              <a:lnTo>
                <a:pt x="19" y="8"/>
              </a:lnTo>
              <a:lnTo>
                <a:pt x="18" y="9"/>
              </a:lnTo>
              <a:lnTo>
                <a:pt x="18" y="10"/>
              </a:lnTo>
              <a:lnTo>
                <a:pt x="17" y="11"/>
              </a:lnTo>
              <a:lnTo>
                <a:pt x="16" y="12"/>
              </a:lnTo>
              <a:lnTo>
                <a:pt x="16" y="13"/>
              </a:lnTo>
              <a:lnTo>
                <a:pt x="15" y="14"/>
              </a:lnTo>
              <a:lnTo>
                <a:pt x="15" y="15"/>
              </a:lnTo>
              <a:lnTo>
                <a:pt x="14" y="16"/>
              </a:lnTo>
              <a:lnTo>
                <a:pt x="14" y="17"/>
              </a:lnTo>
              <a:lnTo>
                <a:pt x="13" y="18"/>
              </a:lnTo>
              <a:lnTo>
                <a:pt x="12" y="19"/>
              </a:lnTo>
              <a:lnTo>
                <a:pt x="11" y="20"/>
              </a:lnTo>
              <a:lnTo>
                <a:pt x="11" y="21"/>
              </a:lnTo>
              <a:lnTo>
                <a:pt x="10" y="22"/>
              </a:lnTo>
              <a:lnTo>
                <a:pt x="9" y="20"/>
              </a:lnTo>
              <a:lnTo>
                <a:pt x="8" y="19"/>
              </a:lnTo>
              <a:lnTo>
                <a:pt x="8" y="18"/>
              </a:lnTo>
              <a:lnTo>
                <a:pt x="8" y="17"/>
              </a:lnTo>
              <a:lnTo>
                <a:pt x="7" y="16"/>
              </a:lnTo>
              <a:lnTo>
                <a:pt x="6" y="16"/>
              </a:lnTo>
              <a:lnTo>
                <a:pt x="5" y="15"/>
              </a:lnTo>
              <a:lnTo>
                <a:pt x="4" y="14"/>
              </a:lnTo>
              <a:lnTo>
                <a:pt x="4" y="13"/>
              </a:lnTo>
              <a:lnTo>
                <a:pt x="3" y="12"/>
              </a:lnTo>
              <a:lnTo>
                <a:pt x="2" y="12"/>
              </a:lnTo>
              <a:lnTo>
                <a:pt x="1" y="11"/>
              </a:lnTo>
              <a:lnTo>
                <a:pt x="1" y="10"/>
              </a:lnTo>
              <a:lnTo>
                <a:pt x="0" y="9"/>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91440</xdr:colOff>
      <xdr:row>15</xdr:row>
      <xdr:rowOff>95250</xdr:rowOff>
    </xdr:from>
    <xdr:to>
      <xdr:col>8</xdr:col>
      <xdr:colOff>274320</xdr:colOff>
      <xdr:row>17</xdr:row>
      <xdr:rowOff>47625</xdr:rowOff>
    </xdr:to>
    <xdr:sp>
      <xdr:nvSpPr>
        <xdr:cNvPr id="2185592" name="Freeform 358"/>
        <xdr:cNvSpPr/>
      </xdr:nvSpPr>
      <xdr:spPr>
        <a:xfrm>
          <a:off x="5527040" y="2494915"/>
          <a:ext cx="182880" cy="257175"/>
        </a:xfrm>
        <a:custGeom>
          <a:avLst/>
          <a:gdLst>
            <a:gd name="txL" fmla="*/ 0 w 18"/>
            <a:gd name="txT" fmla="*/ 0 h 29"/>
            <a:gd name="txR" fmla="*/ 18 w 18"/>
            <a:gd name="txB" fmla="*/ 29 h 29"/>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8" h="29">
              <a:moveTo>
                <a:pt x="0" y="7"/>
              </a:moveTo>
              <a:lnTo>
                <a:pt x="1" y="6"/>
              </a:lnTo>
              <a:lnTo>
                <a:pt x="2" y="6"/>
              </a:lnTo>
              <a:lnTo>
                <a:pt x="2" y="5"/>
              </a:lnTo>
              <a:lnTo>
                <a:pt x="3" y="4"/>
              </a:lnTo>
              <a:lnTo>
                <a:pt x="2" y="3"/>
              </a:lnTo>
              <a:lnTo>
                <a:pt x="2" y="2"/>
              </a:lnTo>
              <a:lnTo>
                <a:pt x="3" y="0"/>
              </a:lnTo>
              <a:lnTo>
                <a:pt x="4" y="1"/>
              </a:lnTo>
              <a:lnTo>
                <a:pt x="5" y="3"/>
              </a:lnTo>
              <a:lnTo>
                <a:pt x="6" y="4"/>
              </a:lnTo>
              <a:lnTo>
                <a:pt x="6" y="5"/>
              </a:lnTo>
              <a:lnTo>
                <a:pt x="7" y="6"/>
              </a:lnTo>
              <a:lnTo>
                <a:pt x="8" y="6"/>
              </a:lnTo>
              <a:lnTo>
                <a:pt x="9" y="7"/>
              </a:lnTo>
              <a:lnTo>
                <a:pt x="10" y="8"/>
              </a:lnTo>
              <a:lnTo>
                <a:pt x="11" y="8"/>
              </a:lnTo>
              <a:lnTo>
                <a:pt x="13" y="7"/>
              </a:lnTo>
              <a:lnTo>
                <a:pt x="13" y="9"/>
              </a:lnTo>
              <a:lnTo>
                <a:pt x="14" y="10"/>
              </a:lnTo>
              <a:lnTo>
                <a:pt x="14" y="11"/>
              </a:lnTo>
              <a:lnTo>
                <a:pt x="15" y="12"/>
              </a:lnTo>
              <a:lnTo>
                <a:pt x="15" y="13"/>
              </a:lnTo>
              <a:lnTo>
                <a:pt x="15" y="14"/>
              </a:lnTo>
              <a:lnTo>
                <a:pt x="16" y="15"/>
              </a:lnTo>
              <a:lnTo>
                <a:pt x="17" y="16"/>
              </a:lnTo>
              <a:lnTo>
                <a:pt x="18" y="17"/>
              </a:lnTo>
              <a:lnTo>
                <a:pt x="17" y="18"/>
              </a:lnTo>
              <a:lnTo>
                <a:pt x="16" y="18"/>
              </a:lnTo>
              <a:lnTo>
                <a:pt x="15" y="19"/>
              </a:lnTo>
              <a:lnTo>
                <a:pt x="15" y="20"/>
              </a:lnTo>
              <a:lnTo>
                <a:pt x="14" y="21"/>
              </a:lnTo>
              <a:lnTo>
                <a:pt x="13" y="22"/>
              </a:lnTo>
              <a:lnTo>
                <a:pt x="13" y="23"/>
              </a:lnTo>
              <a:lnTo>
                <a:pt x="12" y="24"/>
              </a:lnTo>
              <a:lnTo>
                <a:pt x="11" y="24"/>
              </a:lnTo>
              <a:lnTo>
                <a:pt x="10" y="25"/>
              </a:lnTo>
              <a:lnTo>
                <a:pt x="9" y="26"/>
              </a:lnTo>
              <a:lnTo>
                <a:pt x="9" y="27"/>
              </a:lnTo>
              <a:lnTo>
                <a:pt x="8" y="28"/>
              </a:lnTo>
              <a:lnTo>
                <a:pt x="8" y="29"/>
              </a:lnTo>
              <a:lnTo>
                <a:pt x="7" y="29"/>
              </a:lnTo>
              <a:lnTo>
                <a:pt x="6" y="28"/>
              </a:lnTo>
              <a:lnTo>
                <a:pt x="6" y="27"/>
              </a:lnTo>
              <a:lnTo>
                <a:pt x="6" y="26"/>
              </a:lnTo>
              <a:lnTo>
                <a:pt x="6" y="25"/>
              </a:lnTo>
              <a:lnTo>
                <a:pt x="6" y="24"/>
              </a:lnTo>
              <a:lnTo>
                <a:pt x="6" y="23"/>
              </a:lnTo>
              <a:lnTo>
                <a:pt x="6" y="22"/>
              </a:lnTo>
              <a:lnTo>
                <a:pt x="6" y="21"/>
              </a:lnTo>
              <a:lnTo>
                <a:pt x="6" y="20"/>
              </a:lnTo>
              <a:lnTo>
                <a:pt x="6" y="19"/>
              </a:lnTo>
              <a:lnTo>
                <a:pt x="7" y="19"/>
              </a:lnTo>
              <a:lnTo>
                <a:pt x="7" y="18"/>
              </a:lnTo>
              <a:lnTo>
                <a:pt x="7" y="17"/>
              </a:lnTo>
              <a:lnTo>
                <a:pt x="7" y="16"/>
              </a:lnTo>
              <a:lnTo>
                <a:pt x="7" y="14"/>
              </a:lnTo>
              <a:lnTo>
                <a:pt x="6" y="13"/>
              </a:lnTo>
              <a:lnTo>
                <a:pt x="6" y="12"/>
              </a:lnTo>
              <a:lnTo>
                <a:pt x="6" y="11"/>
              </a:lnTo>
              <a:lnTo>
                <a:pt x="5" y="10"/>
              </a:lnTo>
              <a:lnTo>
                <a:pt x="4" y="10"/>
              </a:lnTo>
              <a:lnTo>
                <a:pt x="3" y="10"/>
              </a:lnTo>
              <a:lnTo>
                <a:pt x="2" y="11"/>
              </a:lnTo>
              <a:lnTo>
                <a:pt x="1" y="10"/>
              </a:lnTo>
              <a:lnTo>
                <a:pt x="1" y="9"/>
              </a:lnTo>
              <a:lnTo>
                <a:pt x="0" y="8"/>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162560</xdr:colOff>
      <xdr:row>16</xdr:row>
      <xdr:rowOff>85725</xdr:rowOff>
    </xdr:from>
    <xdr:to>
      <xdr:col>8</xdr:col>
      <xdr:colOff>365760</xdr:colOff>
      <xdr:row>17</xdr:row>
      <xdr:rowOff>114300</xdr:rowOff>
    </xdr:to>
    <xdr:sp>
      <xdr:nvSpPr>
        <xdr:cNvPr id="2185593" name="Freeform 359"/>
        <xdr:cNvSpPr/>
      </xdr:nvSpPr>
      <xdr:spPr>
        <a:xfrm>
          <a:off x="5598160" y="2637790"/>
          <a:ext cx="203200" cy="180975"/>
        </a:xfrm>
        <a:custGeom>
          <a:avLst/>
          <a:gdLst>
            <a:gd name="txL" fmla="*/ 0 w 20"/>
            <a:gd name="txT" fmla="*/ 0 h 20"/>
            <a:gd name="txR" fmla="*/ 20 w 20"/>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20">
              <a:moveTo>
                <a:pt x="1" y="14"/>
              </a:moveTo>
              <a:lnTo>
                <a:pt x="1" y="13"/>
              </a:lnTo>
              <a:lnTo>
                <a:pt x="1" y="12"/>
              </a:lnTo>
              <a:lnTo>
                <a:pt x="2" y="11"/>
              </a:lnTo>
              <a:lnTo>
                <a:pt x="2" y="10"/>
              </a:lnTo>
              <a:lnTo>
                <a:pt x="3" y="9"/>
              </a:lnTo>
              <a:lnTo>
                <a:pt x="4" y="8"/>
              </a:lnTo>
              <a:lnTo>
                <a:pt x="5" y="8"/>
              </a:lnTo>
              <a:lnTo>
                <a:pt x="6" y="7"/>
              </a:lnTo>
              <a:lnTo>
                <a:pt x="6" y="6"/>
              </a:lnTo>
              <a:lnTo>
                <a:pt x="7" y="5"/>
              </a:lnTo>
              <a:lnTo>
                <a:pt x="8" y="4"/>
              </a:lnTo>
              <a:lnTo>
                <a:pt x="8" y="3"/>
              </a:lnTo>
              <a:lnTo>
                <a:pt x="9" y="2"/>
              </a:lnTo>
              <a:lnTo>
                <a:pt x="10" y="2"/>
              </a:lnTo>
              <a:lnTo>
                <a:pt x="11" y="1"/>
              </a:lnTo>
              <a:lnTo>
                <a:pt x="12" y="0"/>
              </a:lnTo>
              <a:lnTo>
                <a:pt x="13" y="0"/>
              </a:lnTo>
              <a:lnTo>
                <a:pt x="14" y="1"/>
              </a:lnTo>
              <a:lnTo>
                <a:pt x="15" y="1"/>
              </a:lnTo>
              <a:lnTo>
                <a:pt x="15" y="2"/>
              </a:lnTo>
              <a:lnTo>
                <a:pt x="16" y="3"/>
              </a:lnTo>
              <a:lnTo>
                <a:pt x="17" y="4"/>
              </a:lnTo>
              <a:lnTo>
                <a:pt x="18" y="4"/>
              </a:lnTo>
              <a:lnTo>
                <a:pt x="18" y="5"/>
              </a:lnTo>
              <a:lnTo>
                <a:pt x="19" y="5"/>
              </a:lnTo>
              <a:lnTo>
                <a:pt x="20" y="6"/>
              </a:lnTo>
              <a:lnTo>
                <a:pt x="19" y="6"/>
              </a:lnTo>
              <a:lnTo>
                <a:pt x="18" y="7"/>
              </a:lnTo>
              <a:lnTo>
                <a:pt x="17" y="8"/>
              </a:lnTo>
              <a:lnTo>
                <a:pt x="16" y="9"/>
              </a:lnTo>
              <a:lnTo>
                <a:pt x="15" y="10"/>
              </a:lnTo>
              <a:lnTo>
                <a:pt x="14" y="11"/>
              </a:lnTo>
              <a:lnTo>
                <a:pt x="13" y="12"/>
              </a:lnTo>
              <a:lnTo>
                <a:pt x="12" y="12"/>
              </a:lnTo>
              <a:lnTo>
                <a:pt x="11" y="13"/>
              </a:lnTo>
              <a:lnTo>
                <a:pt x="10" y="13"/>
              </a:lnTo>
              <a:lnTo>
                <a:pt x="10" y="14"/>
              </a:lnTo>
              <a:lnTo>
                <a:pt x="11" y="16"/>
              </a:lnTo>
              <a:lnTo>
                <a:pt x="11" y="17"/>
              </a:lnTo>
              <a:lnTo>
                <a:pt x="12" y="18"/>
              </a:lnTo>
              <a:lnTo>
                <a:pt x="12" y="19"/>
              </a:lnTo>
              <a:lnTo>
                <a:pt x="12" y="20"/>
              </a:lnTo>
              <a:lnTo>
                <a:pt x="10" y="19"/>
              </a:lnTo>
              <a:lnTo>
                <a:pt x="9" y="18"/>
              </a:lnTo>
              <a:lnTo>
                <a:pt x="7" y="18"/>
              </a:lnTo>
              <a:lnTo>
                <a:pt x="6" y="18"/>
              </a:lnTo>
              <a:lnTo>
                <a:pt x="5" y="17"/>
              </a:lnTo>
              <a:lnTo>
                <a:pt x="4" y="17"/>
              </a:lnTo>
              <a:lnTo>
                <a:pt x="3" y="16"/>
              </a:lnTo>
              <a:lnTo>
                <a:pt x="2" y="16"/>
              </a:lnTo>
              <a:lnTo>
                <a:pt x="0" y="15"/>
              </a:lnTo>
              <a:lnTo>
                <a:pt x="1"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558800</xdr:colOff>
      <xdr:row>13</xdr:row>
      <xdr:rowOff>57150</xdr:rowOff>
    </xdr:from>
    <xdr:to>
      <xdr:col>8</xdr:col>
      <xdr:colOff>101600</xdr:colOff>
      <xdr:row>14</xdr:row>
      <xdr:rowOff>104775</xdr:rowOff>
    </xdr:to>
    <xdr:sp>
      <xdr:nvSpPr>
        <xdr:cNvPr id="2185594" name="Freeform 360"/>
        <xdr:cNvSpPr/>
      </xdr:nvSpPr>
      <xdr:spPr>
        <a:xfrm>
          <a:off x="5344160" y="2152015"/>
          <a:ext cx="193040" cy="200025"/>
        </a:xfrm>
        <a:custGeom>
          <a:avLst/>
          <a:gdLst>
            <a:gd name="txL" fmla="*/ 0 w 19"/>
            <a:gd name="txT" fmla="*/ 0 h 22"/>
            <a:gd name="txR" fmla="*/ 19 w 19"/>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19" h="22">
              <a:moveTo>
                <a:pt x="2" y="14"/>
              </a:moveTo>
              <a:lnTo>
                <a:pt x="3" y="13"/>
              </a:lnTo>
              <a:lnTo>
                <a:pt x="4" y="12"/>
              </a:lnTo>
              <a:lnTo>
                <a:pt x="5" y="11"/>
              </a:lnTo>
              <a:lnTo>
                <a:pt x="5" y="10"/>
              </a:lnTo>
              <a:lnTo>
                <a:pt x="6" y="9"/>
              </a:lnTo>
              <a:lnTo>
                <a:pt x="6" y="8"/>
              </a:lnTo>
              <a:lnTo>
                <a:pt x="5" y="7"/>
              </a:lnTo>
              <a:lnTo>
                <a:pt x="6" y="7"/>
              </a:lnTo>
              <a:lnTo>
                <a:pt x="7" y="6"/>
              </a:lnTo>
              <a:lnTo>
                <a:pt x="7" y="5"/>
              </a:lnTo>
              <a:lnTo>
                <a:pt x="8" y="4"/>
              </a:lnTo>
              <a:lnTo>
                <a:pt x="9" y="4"/>
              </a:lnTo>
              <a:lnTo>
                <a:pt x="10" y="3"/>
              </a:lnTo>
              <a:lnTo>
                <a:pt x="10" y="2"/>
              </a:lnTo>
              <a:lnTo>
                <a:pt x="11" y="1"/>
              </a:lnTo>
              <a:lnTo>
                <a:pt x="12" y="0"/>
              </a:lnTo>
              <a:lnTo>
                <a:pt x="13" y="1"/>
              </a:lnTo>
              <a:lnTo>
                <a:pt x="14" y="2"/>
              </a:lnTo>
              <a:lnTo>
                <a:pt x="14" y="3"/>
              </a:lnTo>
              <a:lnTo>
                <a:pt x="14" y="4"/>
              </a:lnTo>
              <a:lnTo>
                <a:pt x="15" y="5"/>
              </a:lnTo>
              <a:lnTo>
                <a:pt x="15" y="6"/>
              </a:lnTo>
              <a:lnTo>
                <a:pt x="16" y="7"/>
              </a:lnTo>
              <a:lnTo>
                <a:pt x="17" y="7"/>
              </a:lnTo>
              <a:lnTo>
                <a:pt x="18" y="8"/>
              </a:lnTo>
              <a:lnTo>
                <a:pt x="19" y="9"/>
              </a:lnTo>
              <a:lnTo>
                <a:pt x="19" y="10"/>
              </a:lnTo>
              <a:lnTo>
                <a:pt x="19" y="11"/>
              </a:lnTo>
              <a:lnTo>
                <a:pt x="18" y="11"/>
              </a:lnTo>
              <a:lnTo>
                <a:pt x="17" y="12"/>
              </a:lnTo>
              <a:lnTo>
                <a:pt x="17" y="13"/>
              </a:lnTo>
              <a:lnTo>
                <a:pt x="16" y="13"/>
              </a:lnTo>
              <a:lnTo>
                <a:pt x="15" y="14"/>
              </a:lnTo>
              <a:lnTo>
                <a:pt x="14" y="15"/>
              </a:lnTo>
              <a:lnTo>
                <a:pt x="13" y="16"/>
              </a:lnTo>
              <a:lnTo>
                <a:pt x="11" y="17"/>
              </a:lnTo>
              <a:lnTo>
                <a:pt x="11" y="18"/>
              </a:lnTo>
              <a:lnTo>
                <a:pt x="10" y="19"/>
              </a:lnTo>
              <a:lnTo>
                <a:pt x="9" y="19"/>
              </a:lnTo>
              <a:lnTo>
                <a:pt x="8" y="20"/>
              </a:lnTo>
              <a:lnTo>
                <a:pt x="7" y="20"/>
              </a:lnTo>
              <a:lnTo>
                <a:pt x="7" y="21"/>
              </a:lnTo>
              <a:lnTo>
                <a:pt x="6" y="22"/>
              </a:lnTo>
              <a:lnTo>
                <a:pt x="5" y="21"/>
              </a:lnTo>
              <a:lnTo>
                <a:pt x="4" y="20"/>
              </a:lnTo>
              <a:lnTo>
                <a:pt x="3" y="19"/>
              </a:lnTo>
              <a:lnTo>
                <a:pt x="2" y="18"/>
              </a:lnTo>
              <a:lnTo>
                <a:pt x="1" y="18"/>
              </a:lnTo>
              <a:lnTo>
                <a:pt x="0" y="17"/>
              </a:lnTo>
              <a:lnTo>
                <a:pt x="1" y="16"/>
              </a:lnTo>
              <a:lnTo>
                <a:pt x="2" y="1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416560</xdr:colOff>
      <xdr:row>20</xdr:row>
      <xdr:rowOff>95250</xdr:rowOff>
    </xdr:from>
    <xdr:to>
      <xdr:col>6</xdr:col>
      <xdr:colOff>609600</xdr:colOff>
      <xdr:row>21</xdr:row>
      <xdr:rowOff>85725</xdr:rowOff>
    </xdr:to>
    <xdr:sp>
      <xdr:nvSpPr>
        <xdr:cNvPr id="2185595" name="Freeform 361"/>
        <xdr:cNvSpPr/>
      </xdr:nvSpPr>
      <xdr:spPr>
        <a:xfrm>
          <a:off x="4551680" y="3256915"/>
          <a:ext cx="193040" cy="142875"/>
        </a:xfrm>
        <a:custGeom>
          <a:avLst/>
          <a:gdLst>
            <a:gd name="txL" fmla="*/ 0 w 19"/>
            <a:gd name="txT" fmla="*/ 0 h 15"/>
            <a:gd name="txR" fmla="*/ 19 w 19"/>
            <a:gd name="txB" fmla="*/ 15 h 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15">
              <a:moveTo>
                <a:pt x="1" y="8"/>
              </a:moveTo>
              <a:lnTo>
                <a:pt x="1" y="8"/>
              </a:lnTo>
              <a:lnTo>
                <a:pt x="2" y="7"/>
              </a:lnTo>
              <a:lnTo>
                <a:pt x="3" y="7"/>
              </a:lnTo>
              <a:lnTo>
                <a:pt x="4" y="6"/>
              </a:lnTo>
              <a:lnTo>
                <a:pt x="5" y="6"/>
              </a:lnTo>
              <a:lnTo>
                <a:pt x="6" y="5"/>
              </a:lnTo>
              <a:lnTo>
                <a:pt x="7" y="4"/>
              </a:lnTo>
              <a:lnTo>
                <a:pt x="8" y="4"/>
              </a:lnTo>
              <a:lnTo>
                <a:pt x="9" y="3"/>
              </a:lnTo>
              <a:lnTo>
                <a:pt x="10" y="3"/>
              </a:lnTo>
              <a:lnTo>
                <a:pt x="11" y="2"/>
              </a:lnTo>
              <a:lnTo>
                <a:pt x="12" y="1"/>
              </a:lnTo>
              <a:lnTo>
                <a:pt x="13" y="1"/>
              </a:lnTo>
              <a:lnTo>
                <a:pt x="14" y="0"/>
              </a:lnTo>
              <a:lnTo>
                <a:pt x="15" y="1"/>
              </a:lnTo>
              <a:lnTo>
                <a:pt x="15" y="2"/>
              </a:lnTo>
              <a:lnTo>
                <a:pt x="16" y="3"/>
              </a:lnTo>
              <a:lnTo>
                <a:pt x="17" y="4"/>
              </a:lnTo>
              <a:lnTo>
                <a:pt x="17" y="5"/>
              </a:lnTo>
              <a:lnTo>
                <a:pt x="19" y="5"/>
              </a:lnTo>
              <a:lnTo>
                <a:pt x="19" y="6"/>
              </a:lnTo>
              <a:lnTo>
                <a:pt x="19" y="7"/>
              </a:lnTo>
              <a:lnTo>
                <a:pt x="19" y="8"/>
              </a:lnTo>
              <a:lnTo>
                <a:pt x="19" y="9"/>
              </a:lnTo>
              <a:lnTo>
                <a:pt x="18" y="10"/>
              </a:lnTo>
              <a:lnTo>
                <a:pt x="17" y="10"/>
              </a:lnTo>
              <a:lnTo>
                <a:pt x="16" y="10"/>
              </a:lnTo>
              <a:lnTo>
                <a:pt x="15" y="10"/>
              </a:lnTo>
              <a:lnTo>
                <a:pt x="14" y="11"/>
              </a:lnTo>
              <a:lnTo>
                <a:pt x="13" y="11"/>
              </a:lnTo>
              <a:lnTo>
                <a:pt x="11" y="12"/>
              </a:lnTo>
              <a:lnTo>
                <a:pt x="10" y="12"/>
              </a:lnTo>
              <a:lnTo>
                <a:pt x="9" y="13"/>
              </a:lnTo>
              <a:lnTo>
                <a:pt x="8" y="14"/>
              </a:lnTo>
              <a:lnTo>
                <a:pt x="7" y="14"/>
              </a:lnTo>
              <a:lnTo>
                <a:pt x="6" y="15"/>
              </a:lnTo>
              <a:lnTo>
                <a:pt x="5" y="14"/>
              </a:lnTo>
              <a:lnTo>
                <a:pt x="4" y="13"/>
              </a:lnTo>
              <a:lnTo>
                <a:pt x="4" y="12"/>
              </a:lnTo>
              <a:lnTo>
                <a:pt x="3" y="11"/>
              </a:lnTo>
              <a:lnTo>
                <a:pt x="2" y="10"/>
              </a:lnTo>
              <a:lnTo>
                <a:pt x="1" y="9"/>
              </a:lnTo>
              <a:lnTo>
                <a:pt x="0" y="9"/>
              </a:lnTo>
              <a:lnTo>
                <a:pt x="1"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60960</xdr:colOff>
      <xdr:row>20</xdr:row>
      <xdr:rowOff>66675</xdr:rowOff>
    </xdr:from>
    <xdr:to>
      <xdr:col>7</xdr:col>
      <xdr:colOff>304800</xdr:colOff>
      <xdr:row>21</xdr:row>
      <xdr:rowOff>133350</xdr:rowOff>
    </xdr:to>
    <xdr:sp>
      <xdr:nvSpPr>
        <xdr:cNvPr id="2185596" name="Freeform 362"/>
        <xdr:cNvSpPr/>
      </xdr:nvSpPr>
      <xdr:spPr>
        <a:xfrm>
          <a:off x="4846320" y="3228340"/>
          <a:ext cx="243840" cy="219075"/>
        </a:xfrm>
        <a:custGeom>
          <a:avLst/>
          <a:gdLst>
            <a:gd name="txL" fmla="*/ 0 w 24"/>
            <a:gd name="txT" fmla="*/ 0 h 22"/>
            <a:gd name="txR" fmla="*/ 24 w 24"/>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0" y="2147483647"/>
            </a:cxn>
          </a:cxnLst>
          <a:rect l="txL" t="txT" r="txR" b="txB"/>
          <a:pathLst>
            <a:path w="24" h="22">
              <a:moveTo>
                <a:pt x="0" y="8"/>
              </a:moveTo>
              <a:lnTo>
                <a:pt x="1" y="8"/>
              </a:lnTo>
              <a:lnTo>
                <a:pt x="2" y="8"/>
              </a:lnTo>
              <a:lnTo>
                <a:pt x="3" y="7"/>
              </a:lnTo>
              <a:lnTo>
                <a:pt x="5" y="7"/>
              </a:lnTo>
              <a:lnTo>
                <a:pt x="6" y="7"/>
              </a:lnTo>
              <a:lnTo>
                <a:pt x="7" y="7"/>
              </a:lnTo>
              <a:lnTo>
                <a:pt x="8" y="6"/>
              </a:lnTo>
              <a:lnTo>
                <a:pt x="10" y="6"/>
              </a:lnTo>
              <a:lnTo>
                <a:pt x="11" y="6"/>
              </a:lnTo>
              <a:lnTo>
                <a:pt x="12" y="6"/>
              </a:lnTo>
              <a:lnTo>
                <a:pt x="12" y="7"/>
              </a:lnTo>
              <a:lnTo>
                <a:pt x="13" y="6"/>
              </a:lnTo>
              <a:lnTo>
                <a:pt x="14" y="5"/>
              </a:lnTo>
              <a:lnTo>
                <a:pt x="15" y="6"/>
              </a:lnTo>
              <a:lnTo>
                <a:pt x="16" y="5"/>
              </a:lnTo>
              <a:lnTo>
                <a:pt x="16" y="4"/>
              </a:lnTo>
              <a:lnTo>
                <a:pt x="17" y="3"/>
              </a:lnTo>
              <a:lnTo>
                <a:pt x="18" y="3"/>
              </a:lnTo>
              <a:lnTo>
                <a:pt x="18" y="2"/>
              </a:lnTo>
              <a:lnTo>
                <a:pt x="19" y="1"/>
              </a:lnTo>
              <a:lnTo>
                <a:pt x="20" y="1"/>
              </a:lnTo>
              <a:lnTo>
                <a:pt x="21" y="0"/>
              </a:lnTo>
              <a:lnTo>
                <a:pt x="21" y="1"/>
              </a:lnTo>
              <a:lnTo>
                <a:pt x="22" y="2"/>
              </a:lnTo>
              <a:lnTo>
                <a:pt x="22" y="3"/>
              </a:lnTo>
              <a:lnTo>
                <a:pt x="22" y="4"/>
              </a:lnTo>
              <a:lnTo>
                <a:pt x="23" y="6"/>
              </a:lnTo>
              <a:lnTo>
                <a:pt x="24" y="7"/>
              </a:lnTo>
              <a:lnTo>
                <a:pt x="24" y="8"/>
              </a:lnTo>
              <a:lnTo>
                <a:pt x="23" y="8"/>
              </a:lnTo>
              <a:lnTo>
                <a:pt x="22" y="8"/>
              </a:lnTo>
              <a:lnTo>
                <a:pt x="21" y="9"/>
              </a:lnTo>
              <a:lnTo>
                <a:pt x="20" y="9"/>
              </a:lnTo>
              <a:lnTo>
                <a:pt x="19" y="9"/>
              </a:lnTo>
              <a:lnTo>
                <a:pt x="18" y="9"/>
              </a:lnTo>
              <a:lnTo>
                <a:pt x="17" y="10"/>
              </a:lnTo>
              <a:lnTo>
                <a:pt x="16" y="10"/>
              </a:lnTo>
              <a:lnTo>
                <a:pt x="15" y="11"/>
              </a:lnTo>
              <a:lnTo>
                <a:pt x="14" y="12"/>
              </a:lnTo>
              <a:lnTo>
                <a:pt x="13" y="12"/>
              </a:lnTo>
              <a:lnTo>
                <a:pt x="13" y="13"/>
              </a:lnTo>
              <a:lnTo>
                <a:pt x="12" y="14"/>
              </a:lnTo>
              <a:lnTo>
                <a:pt x="11" y="15"/>
              </a:lnTo>
              <a:lnTo>
                <a:pt x="10" y="16"/>
              </a:lnTo>
              <a:lnTo>
                <a:pt x="11" y="16"/>
              </a:lnTo>
              <a:lnTo>
                <a:pt x="11" y="17"/>
              </a:lnTo>
              <a:lnTo>
                <a:pt x="11" y="18"/>
              </a:lnTo>
              <a:lnTo>
                <a:pt x="10" y="20"/>
              </a:lnTo>
              <a:lnTo>
                <a:pt x="10" y="19"/>
              </a:lnTo>
              <a:lnTo>
                <a:pt x="9" y="19"/>
              </a:lnTo>
              <a:lnTo>
                <a:pt x="8" y="18"/>
              </a:lnTo>
              <a:lnTo>
                <a:pt x="7" y="18"/>
              </a:lnTo>
              <a:lnTo>
                <a:pt x="6" y="19"/>
              </a:lnTo>
              <a:lnTo>
                <a:pt x="6" y="20"/>
              </a:lnTo>
              <a:lnTo>
                <a:pt x="4" y="22"/>
              </a:lnTo>
              <a:lnTo>
                <a:pt x="4" y="21"/>
              </a:lnTo>
              <a:lnTo>
                <a:pt x="3" y="20"/>
              </a:lnTo>
              <a:lnTo>
                <a:pt x="2" y="19"/>
              </a:lnTo>
              <a:lnTo>
                <a:pt x="1" y="20"/>
              </a:lnTo>
              <a:lnTo>
                <a:pt x="0" y="21"/>
              </a:lnTo>
              <a:lnTo>
                <a:pt x="0" y="19"/>
              </a:lnTo>
              <a:lnTo>
                <a:pt x="0" y="18"/>
              </a:lnTo>
              <a:lnTo>
                <a:pt x="1" y="18"/>
              </a:lnTo>
              <a:lnTo>
                <a:pt x="1" y="17"/>
              </a:lnTo>
              <a:lnTo>
                <a:pt x="1" y="15"/>
              </a:lnTo>
              <a:lnTo>
                <a:pt x="1" y="14"/>
              </a:lnTo>
              <a:lnTo>
                <a:pt x="1" y="13"/>
              </a:lnTo>
              <a:lnTo>
                <a:pt x="1" y="12"/>
              </a:lnTo>
              <a:lnTo>
                <a:pt x="0" y="10"/>
              </a:lnTo>
              <a:lnTo>
                <a:pt x="0" y="9"/>
              </a:lnTo>
              <a:lnTo>
                <a:pt x="0"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447040</xdr:colOff>
      <xdr:row>19</xdr:row>
      <xdr:rowOff>104775</xdr:rowOff>
    </xdr:from>
    <xdr:to>
      <xdr:col>7</xdr:col>
      <xdr:colOff>10160</xdr:colOff>
      <xdr:row>20</xdr:row>
      <xdr:rowOff>104775</xdr:rowOff>
    </xdr:to>
    <xdr:sp>
      <xdr:nvSpPr>
        <xdr:cNvPr id="2185597" name="Freeform 363"/>
        <xdr:cNvSpPr/>
      </xdr:nvSpPr>
      <xdr:spPr>
        <a:xfrm>
          <a:off x="4582160" y="3114040"/>
          <a:ext cx="213360" cy="152400"/>
        </a:xfrm>
        <a:custGeom>
          <a:avLst/>
          <a:gdLst>
            <a:gd name="txL" fmla="*/ 0 w 21"/>
            <a:gd name="txT" fmla="*/ 0 h 16"/>
            <a:gd name="txR" fmla="*/ 21 w 21"/>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16">
              <a:moveTo>
                <a:pt x="1" y="4"/>
              </a:moveTo>
              <a:lnTo>
                <a:pt x="1" y="4"/>
              </a:lnTo>
              <a:lnTo>
                <a:pt x="2" y="3"/>
              </a:lnTo>
              <a:lnTo>
                <a:pt x="3" y="3"/>
              </a:lnTo>
              <a:lnTo>
                <a:pt x="4" y="3"/>
              </a:lnTo>
              <a:lnTo>
                <a:pt x="5" y="2"/>
              </a:lnTo>
              <a:lnTo>
                <a:pt x="6" y="2"/>
              </a:lnTo>
              <a:lnTo>
                <a:pt x="7" y="2"/>
              </a:lnTo>
              <a:lnTo>
                <a:pt x="8" y="2"/>
              </a:lnTo>
              <a:lnTo>
                <a:pt x="10" y="1"/>
              </a:lnTo>
              <a:lnTo>
                <a:pt x="11" y="1"/>
              </a:lnTo>
              <a:lnTo>
                <a:pt x="12" y="0"/>
              </a:lnTo>
              <a:lnTo>
                <a:pt x="13" y="0"/>
              </a:lnTo>
              <a:lnTo>
                <a:pt x="15" y="0"/>
              </a:lnTo>
              <a:lnTo>
                <a:pt x="16" y="0"/>
              </a:lnTo>
              <a:lnTo>
                <a:pt x="17" y="0"/>
              </a:lnTo>
              <a:lnTo>
                <a:pt x="18" y="4"/>
              </a:lnTo>
              <a:lnTo>
                <a:pt x="18" y="6"/>
              </a:lnTo>
              <a:lnTo>
                <a:pt x="19" y="9"/>
              </a:lnTo>
              <a:lnTo>
                <a:pt x="20" y="10"/>
              </a:lnTo>
              <a:lnTo>
                <a:pt x="21" y="13"/>
              </a:lnTo>
              <a:lnTo>
                <a:pt x="20" y="13"/>
              </a:lnTo>
              <a:lnTo>
                <a:pt x="19" y="13"/>
              </a:lnTo>
              <a:lnTo>
                <a:pt x="17" y="13"/>
              </a:lnTo>
              <a:lnTo>
                <a:pt x="16" y="13"/>
              </a:lnTo>
              <a:lnTo>
                <a:pt x="15" y="13"/>
              </a:lnTo>
              <a:lnTo>
                <a:pt x="14" y="13"/>
              </a:lnTo>
              <a:lnTo>
                <a:pt x="13" y="14"/>
              </a:lnTo>
              <a:lnTo>
                <a:pt x="12" y="15"/>
              </a:lnTo>
              <a:lnTo>
                <a:pt x="11" y="15"/>
              </a:lnTo>
              <a:lnTo>
                <a:pt x="10" y="16"/>
              </a:lnTo>
              <a:lnTo>
                <a:pt x="10" y="15"/>
              </a:lnTo>
              <a:lnTo>
                <a:pt x="9" y="14"/>
              </a:lnTo>
              <a:lnTo>
                <a:pt x="9" y="13"/>
              </a:lnTo>
              <a:lnTo>
                <a:pt x="8" y="12"/>
              </a:lnTo>
              <a:lnTo>
                <a:pt x="7" y="12"/>
              </a:lnTo>
              <a:lnTo>
                <a:pt x="6" y="12"/>
              </a:lnTo>
              <a:lnTo>
                <a:pt x="4" y="13"/>
              </a:lnTo>
              <a:lnTo>
                <a:pt x="3" y="12"/>
              </a:lnTo>
              <a:lnTo>
                <a:pt x="3" y="11"/>
              </a:lnTo>
              <a:lnTo>
                <a:pt x="2" y="10"/>
              </a:lnTo>
              <a:lnTo>
                <a:pt x="2" y="8"/>
              </a:lnTo>
              <a:lnTo>
                <a:pt x="1" y="7"/>
              </a:lnTo>
              <a:lnTo>
                <a:pt x="1" y="6"/>
              </a:lnTo>
              <a:lnTo>
                <a:pt x="1" y="5"/>
              </a:lnTo>
              <a:lnTo>
                <a:pt x="0" y="4"/>
              </a:lnTo>
              <a:lnTo>
                <a:pt x="1" y="4"/>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345440</xdr:colOff>
      <xdr:row>18</xdr:row>
      <xdr:rowOff>114300</xdr:rowOff>
    </xdr:from>
    <xdr:to>
      <xdr:col>6</xdr:col>
      <xdr:colOff>497840</xdr:colOff>
      <xdr:row>19</xdr:row>
      <xdr:rowOff>66675</xdr:rowOff>
    </xdr:to>
    <xdr:sp>
      <xdr:nvSpPr>
        <xdr:cNvPr id="2185598" name="Freeform 364"/>
        <xdr:cNvSpPr/>
      </xdr:nvSpPr>
      <xdr:spPr>
        <a:xfrm>
          <a:off x="4480560" y="2971165"/>
          <a:ext cx="152400" cy="104775"/>
        </a:xfrm>
        <a:custGeom>
          <a:avLst/>
          <a:gdLst>
            <a:gd name="txL" fmla="*/ 0 w 15"/>
            <a:gd name="txT" fmla="*/ 0 h 13"/>
            <a:gd name="txR" fmla="*/ 15 w 15"/>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15" h="13">
              <a:moveTo>
                <a:pt x="4" y="5"/>
              </a:moveTo>
              <a:lnTo>
                <a:pt x="4" y="5"/>
              </a:lnTo>
              <a:lnTo>
                <a:pt x="5" y="4"/>
              </a:lnTo>
              <a:lnTo>
                <a:pt x="6" y="4"/>
              </a:lnTo>
              <a:lnTo>
                <a:pt x="7" y="3"/>
              </a:lnTo>
              <a:lnTo>
                <a:pt x="8" y="2"/>
              </a:lnTo>
              <a:lnTo>
                <a:pt x="9" y="1"/>
              </a:lnTo>
              <a:lnTo>
                <a:pt x="10" y="0"/>
              </a:lnTo>
              <a:lnTo>
                <a:pt x="11" y="2"/>
              </a:lnTo>
              <a:lnTo>
                <a:pt x="11" y="3"/>
              </a:lnTo>
              <a:lnTo>
                <a:pt x="12" y="4"/>
              </a:lnTo>
              <a:lnTo>
                <a:pt x="13" y="4"/>
              </a:lnTo>
              <a:lnTo>
                <a:pt x="13" y="5"/>
              </a:lnTo>
              <a:lnTo>
                <a:pt x="14" y="6"/>
              </a:lnTo>
              <a:lnTo>
                <a:pt x="14" y="7"/>
              </a:lnTo>
              <a:lnTo>
                <a:pt x="14" y="8"/>
              </a:lnTo>
              <a:lnTo>
                <a:pt x="15" y="9"/>
              </a:lnTo>
              <a:lnTo>
                <a:pt x="15" y="10"/>
              </a:lnTo>
              <a:lnTo>
                <a:pt x="13" y="10"/>
              </a:lnTo>
              <a:lnTo>
                <a:pt x="12" y="11"/>
              </a:lnTo>
              <a:lnTo>
                <a:pt x="11" y="11"/>
              </a:lnTo>
              <a:lnTo>
                <a:pt x="10" y="12"/>
              </a:lnTo>
              <a:lnTo>
                <a:pt x="9" y="12"/>
              </a:lnTo>
              <a:lnTo>
                <a:pt x="8" y="13"/>
              </a:lnTo>
              <a:lnTo>
                <a:pt x="7" y="13"/>
              </a:lnTo>
              <a:lnTo>
                <a:pt x="7" y="12"/>
              </a:lnTo>
              <a:lnTo>
                <a:pt x="6" y="11"/>
              </a:lnTo>
              <a:lnTo>
                <a:pt x="6" y="10"/>
              </a:lnTo>
              <a:lnTo>
                <a:pt x="5" y="9"/>
              </a:lnTo>
              <a:lnTo>
                <a:pt x="5" y="7"/>
              </a:lnTo>
              <a:lnTo>
                <a:pt x="4" y="6"/>
              </a:lnTo>
              <a:lnTo>
                <a:pt x="3" y="6"/>
              </a:lnTo>
              <a:lnTo>
                <a:pt x="2" y="7"/>
              </a:lnTo>
              <a:lnTo>
                <a:pt x="1" y="7"/>
              </a:lnTo>
              <a:lnTo>
                <a:pt x="0" y="7"/>
              </a:lnTo>
              <a:lnTo>
                <a:pt x="1" y="6"/>
              </a:lnTo>
              <a:lnTo>
                <a:pt x="2" y="6"/>
              </a:lnTo>
              <a:lnTo>
                <a:pt x="3" y="5"/>
              </a:lnTo>
              <a:lnTo>
                <a:pt x="4"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589280</xdr:colOff>
      <xdr:row>21</xdr:row>
      <xdr:rowOff>28575</xdr:rowOff>
    </xdr:from>
    <xdr:to>
      <xdr:col>7</xdr:col>
      <xdr:colOff>101600</xdr:colOff>
      <xdr:row>22</xdr:row>
      <xdr:rowOff>9525</xdr:rowOff>
    </xdr:to>
    <xdr:sp>
      <xdr:nvSpPr>
        <xdr:cNvPr id="2185599" name="Freeform 365"/>
        <xdr:cNvSpPr/>
      </xdr:nvSpPr>
      <xdr:spPr>
        <a:xfrm>
          <a:off x="4724400" y="3342640"/>
          <a:ext cx="162560" cy="133350"/>
        </a:xfrm>
        <a:custGeom>
          <a:avLst/>
          <a:gdLst>
            <a:gd name="txL" fmla="*/ 0 w 16"/>
            <a:gd name="txT" fmla="*/ 0 h 14"/>
            <a:gd name="txR" fmla="*/ 16 w 16"/>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6" h="14">
              <a:moveTo>
                <a:pt x="1" y="1"/>
              </a:moveTo>
              <a:lnTo>
                <a:pt x="1" y="1"/>
              </a:lnTo>
              <a:lnTo>
                <a:pt x="3" y="1"/>
              </a:lnTo>
              <a:lnTo>
                <a:pt x="4" y="1"/>
              </a:lnTo>
              <a:lnTo>
                <a:pt x="5" y="1"/>
              </a:lnTo>
              <a:lnTo>
                <a:pt x="6" y="1"/>
              </a:lnTo>
              <a:lnTo>
                <a:pt x="7" y="1"/>
              </a:lnTo>
              <a:lnTo>
                <a:pt x="9" y="1"/>
              </a:lnTo>
              <a:lnTo>
                <a:pt x="10" y="0"/>
              </a:lnTo>
              <a:lnTo>
                <a:pt x="11" y="0"/>
              </a:lnTo>
              <a:lnTo>
                <a:pt x="13" y="0"/>
              </a:lnTo>
              <a:lnTo>
                <a:pt x="13" y="1"/>
              </a:lnTo>
              <a:lnTo>
                <a:pt x="13" y="2"/>
              </a:lnTo>
              <a:lnTo>
                <a:pt x="13" y="3"/>
              </a:lnTo>
              <a:lnTo>
                <a:pt x="13" y="5"/>
              </a:lnTo>
              <a:lnTo>
                <a:pt x="13" y="6"/>
              </a:lnTo>
              <a:lnTo>
                <a:pt x="12" y="6"/>
              </a:lnTo>
              <a:lnTo>
                <a:pt x="12" y="7"/>
              </a:lnTo>
              <a:lnTo>
                <a:pt x="12" y="9"/>
              </a:lnTo>
              <a:lnTo>
                <a:pt x="13" y="8"/>
              </a:lnTo>
              <a:lnTo>
                <a:pt x="14" y="7"/>
              </a:lnTo>
              <a:lnTo>
                <a:pt x="15" y="8"/>
              </a:lnTo>
              <a:lnTo>
                <a:pt x="16" y="9"/>
              </a:lnTo>
              <a:lnTo>
                <a:pt x="16" y="10"/>
              </a:lnTo>
              <a:lnTo>
                <a:pt x="15" y="11"/>
              </a:lnTo>
              <a:lnTo>
                <a:pt x="14" y="12"/>
              </a:lnTo>
              <a:lnTo>
                <a:pt x="13" y="13"/>
              </a:lnTo>
              <a:lnTo>
                <a:pt x="13" y="14"/>
              </a:lnTo>
              <a:lnTo>
                <a:pt x="12" y="13"/>
              </a:lnTo>
              <a:lnTo>
                <a:pt x="11" y="12"/>
              </a:lnTo>
              <a:lnTo>
                <a:pt x="10" y="11"/>
              </a:lnTo>
              <a:lnTo>
                <a:pt x="10" y="10"/>
              </a:lnTo>
              <a:lnTo>
                <a:pt x="9" y="9"/>
              </a:lnTo>
              <a:lnTo>
                <a:pt x="9" y="8"/>
              </a:lnTo>
              <a:lnTo>
                <a:pt x="7" y="8"/>
              </a:lnTo>
              <a:lnTo>
                <a:pt x="6" y="8"/>
              </a:lnTo>
              <a:lnTo>
                <a:pt x="5" y="8"/>
              </a:lnTo>
              <a:lnTo>
                <a:pt x="4" y="7"/>
              </a:lnTo>
              <a:lnTo>
                <a:pt x="3" y="7"/>
              </a:lnTo>
              <a:lnTo>
                <a:pt x="2" y="7"/>
              </a:lnTo>
              <a:lnTo>
                <a:pt x="1" y="7"/>
              </a:lnTo>
              <a:lnTo>
                <a:pt x="0" y="8"/>
              </a:lnTo>
              <a:lnTo>
                <a:pt x="0" y="7"/>
              </a:lnTo>
              <a:lnTo>
                <a:pt x="1" y="6"/>
              </a:lnTo>
              <a:lnTo>
                <a:pt x="1" y="5"/>
              </a:lnTo>
              <a:lnTo>
                <a:pt x="1" y="4"/>
              </a:lnTo>
              <a:lnTo>
                <a:pt x="0" y="3"/>
              </a:lnTo>
              <a:lnTo>
                <a:pt x="0" y="1"/>
              </a:lnTo>
              <a:lnTo>
                <a:pt x="1"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640080</xdr:colOff>
      <xdr:row>22</xdr:row>
      <xdr:rowOff>9525</xdr:rowOff>
    </xdr:from>
    <xdr:to>
      <xdr:col>7</xdr:col>
      <xdr:colOff>203200</xdr:colOff>
      <xdr:row>22</xdr:row>
      <xdr:rowOff>161925</xdr:rowOff>
    </xdr:to>
    <xdr:sp>
      <xdr:nvSpPr>
        <xdr:cNvPr id="2185600" name="Freeform 366"/>
        <xdr:cNvSpPr/>
      </xdr:nvSpPr>
      <xdr:spPr>
        <a:xfrm>
          <a:off x="4775200" y="3475990"/>
          <a:ext cx="213360" cy="142875"/>
        </a:xfrm>
        <a:custGeom>
          <a:avLst/>
          <a:gdLst>
            <a:gd name="txL" fmla="*/ 0 w 21"/>
            <a:gd name="txT" fmla="*/ 0 h 16"/>
            <a:gd name="txR" fmla="*/ 21 w 21"/>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16">
              <a:moveTo>
                <a:pt x="1" y="12"/>
              </a:moveTo>
              <a:lnTo>
                <a:pt x="1" y="11"/>
              </a:lnTo>
              <a:lnTo>
                <a:pt x="2" y="11"/>
              </a:lnTo>
              <a:lnTo>
                <a:pt x="3" y="10"/>
              </a:lnTo>
              <a:lnTo>
                <a:pt x="4" y="10"/>
              </a:lnTo>
              <a:lnTo>
                <a:pt x="5" y="9"/>
              </a:lnTo>
              <a:lnTo>
                <a:pt x="6" y="9"/>
              </a:lnTo>
              <a:lnTo>
                <a:pt x="7" y="8"/>
              </a:lnTo>
              <a:lnTo>
                <a:pt x="8" y="8"/>
              </a:lnTo>
              <a:lnTo>
                <a:pt x="9" y="7"/>
              </a:lnTo>
              <a:lnTo>
                <a:pt x="10" y="6"/>
              </a:lnTo>
              <a:lnTo>
                <a:pt x="10" y="5"/>
              </a:lnTo>
              <a:lnTo>
                <a:pt x="11" y="4"/>
              </a:lnTo>
              <a:lnTo>
                <a:pt x="12" y="4"/>
              </a:lnTo>
              <a:lnTo>
                <a:pt x="12" y="3"/>
              </a:lnTo>
              <a:lnTo>
                <a:pt x="13" y="2"/>
              </a:lnTo>
              <a:lnTo>
                <a:pt x="14" y="2"/>
              </a:lnTo>
              <a:lnTo>
                <a:pt x="15" y="1"/>
              </a:lnTo>
              <a:lnTo>
                <a:pt x="16" y="0"/>
              </a:lnTo>
              <a:lnTo>
                <a:pt x="17" y="0"/>
              </a:lnTo>
              <a:lnTo>
                <a:pt x="18" y="1"/>
              </a:lnTo>
              <a:lnTo>
                <a:pt x="18" y="2"/>
              </a:lnTo>
              <a:lnTo>
                <a:pt x="19" y="3"/>
              </a:lnTo>
              <a:lnTo>
                <a:pt x="19" y="4"/>
              </a:lnTo>
              <a:lnTo>
                <a:pt x="20" y="5"/>
              </a:lnTo>
              <a:lnTo>
                <a:pt x="20" y="6"/>
              </a:lnTo>
              <a:lnTo>
                <a:pt x="21" y="7"/>
              </a:lnTo>
              <a:lnTo>
                <a:pt x="19" y="8"/>
              </a:lnTo>
              <a:lnTo>
                <a:pt x="18" y="8"/>
              </a:lnTo>
              <a:lnTo>
                <a:pt x="17" y="9"/>
              </a:lnTo>
              <a:lnTo>
                <a:pt x="16" y="9"/>
              </a:lnTo>
              <a:lnTo>
                <a:pt x="15" y="10"/>
              </a:lnTo>
              <a:lnTo>
                <a:pt x="14" y="10"/>
              </a:lnTo>
              <a:lnTo>
                <a:pt x="13" y="11"/>
              </a:lnTo>
              <a:lnTo>
                <a:pt x="12" y="12"/>
              </a:lnTo>
              <a:lnTo>
                <a:pt x="11" y="12"/>
              </a:lnTo>
              <a:lnTo>
                <a:pt x="11" y="14"/>
              </a:lnTo>
              <a:lnTo>
                <a:pt x="10" y="15"/>
              </a:lnTo>
              <a:lnTo>
                <a:pt x="10" y="16"/>
              </a:lnTo>
              <a:lnTo>
                <a:pt x="8" y="15"/>
              </a:lnTo>
              <a:lnTo>
                <a:pt x="7" y="15"/>
              </a:lnTo>
              <a:lnTo>
                <a:pt x="6" y="16"/>
              </a:lnTo>
              <a:lnTo>
                <a:pt x="4" y="16"/>
              </a:lnTo>
              <a:lnTo>
                <a:pt x="3" y="16"/>
              </a:lnTo>
              <a:lnTo>
                <a:pt x="2" y="15"/>
              </a:lnTo>
              <a:lnTo>
                <a:pt x="2" y="14"/>
              </a:lnTo>
              <a:lnTo>
                <a:pt x="1" y="13"/>
              </a:lnTo>
              <a:lnTo>
                <a:pt x="0" y="12"/>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467360</xdr:colOff>
      <xdr:row>21</xdr:row>
      <xdr:rowOff>38100</xdr:rowOff>
    </xdr:from>
    <xdr:to>
      <xdr:col>6</xdr:col>
      <xdr:colOff>599440</xdr:colOff>
      <xdr:row>22</xdr:row>
      <xdr:rowOff>9525</xdr:rowOff>
    </xdr:to>
    <xdr:sp>
      <xdr:nvSpPr>
        <xdr:cNvPr id="2185601" name="Freeform 367"/>
        <xdr:cNvSpPr/>
      </xdr:nvSpPr>
      <xdr:spPr>
        <a:xfrm>
          <a:off x="4602480" y="3352165"/>
          <a:ext cx="132080" cy="123825"/>
        </a:xfrm>
        <a:custGeom>
          <a:avLst/>
          <a:gdLst>
            <a:gd name="txL" fmla="*/ 0 w 13"/>
            <a:gd name="txT" fmla="*/ 0 h 13"/>
            <a:gd name="txR" fmla="*/ 13 w 13"/>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3" h="13">
              <a:moveTo>
                <a:pt x="1" y="6"/>
              </a:moveTo>
              <a:lnTo>
                <a:pt x="1" y="5"/>
              </a:lnTo>
              <a:lnTo>
                <a:pt x="2" y="4"/>
              </a:lnTo>
              <a:lnTo>
                <a:pt x="3" y="4"/>
              </a:lnTo>
              <a:lnTo>
                <a:pt x="4" y="3"/>
              </a:lnTo>
              <a:lnTo>
                <a:pt x="5" y="2"/>
              </a:lnTo>
              <a:lnTo>
                <a:pt x="6" y="2"/>
              </a:lnTo>
              <a:lnTo>
                <a:pt x="8" y="1"/>
              </a:lnTo>
              <a:lnTo>
                <a:pt x="9" y="1"/>
              </a:lnTo>
              <a:lnTo>
                <a:pt x="10" y="0"/>
              </a:lnTo>
              <a:lnTo>
                <a:pt x="11" y="0"/>
              </a:lnTo>
              <a:lnTo>
                <a:pt x="12" y="0"/>
              </a:lnTo>
              <a:lnTo>
                <a:pt x="12" y="2"/>
              </a:lnTo>
              <a:lnTo>
                <a:pt x="13" y="3"/>
              </a:lnTo>
              <a:lnTo>
                <a:pt x="13" y="4"/>
              </a:lnTo>
              <a:lnTo>
                <a:pt x="13" y="5"/>
              </a:lnTo>
              <a:lnTo>
                <a:pt x="12" y="6"/>
              </a:lnTo>
              <a:lnTo>
                <a:pt x="12" y="7"/>
              </a:lnTo>
              <a:lnTo>
                <a:pt x="13" y="8"/>
              </a:lnTo>
              <a:lnTo>
                <a:pt x="13" y="9"/>
              </a:lnTo>
              <a:lnTo>
                <a:pt x="12" y="10"/>
              </a:lnTo>
              <a:lnTo>
                <a:pt x="11" y="10"/>
              </a:lnTo>
              <a:lnTo>
                <a:pt x="10" y="11"/>
              </a:lnTo>
              <a:lnTo>
                <a:pt x="9" y="12"/>
              </a:lnTo>
              <a:lnTo>
                <a:pt x="8" y="12"/>
              </a:lnTo>
              <a:lnTo>
                <a:pt x="7" y="13"/>
              </a:lnTo>
              <a:lnTo>
                <a:pt x="6" y="12"/>
              </a:lnTo>
              <a:lnTo>
                <a:pt x="4" y="11"/>
              </a:lnTo>
              <a:lnTo>
                <a:pt x="3" y="9"/>
              </a:lnTo>
              <a:lnTo>
                <a:pt x="2" y="8"/>
              </a:lnTo>
              <a:lnTo>
                <a:pt x="1" y="7"/>
              </a:lnTo>
              <a:lnTo>
                <a:pt x="0" y="6"/>
              </a:lnTo>
              <a:lnTo>
                <a:pt x="1"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182880</xdr:colOff>
      <xdr:row>17</xdr:row>
      <xdr:rowOff>123825</xdr:rowOff>
    </xdr:from>
    <xdr:to>
      <xdr:col>6</xdr:col>
      <xdr:colOff>477520</xdr:colOff>
      <xdr:row>18</xdr:row>
      <xdr:rowOff>152400</xdr:rowOff>
    </xdr:to>
    <xdr:sp>
      <xdr:nvSpPr>
        <xdr:cNvPr id="2185602" name="Freeform 368"/>
        <xdr:cNvSpPr/>
      </xdr:nvSpPr>
      <xdr:spPr>
        <a:xfrm>
          <a:off x="4318000" y="2828290"/>
          <a:ext cx="294640" cy="180975"/>
        </a:xfrm>
        <a:custGeom>
          <a:avLst/>
          <a:gdLst>
            <a:gd name="txL" fmla="*/ 0 w 29"/>
            <a:gd name="txT" fmla="*/ 0 h 21"/>
            <a:gd name="txR" fmla="*/ 29 w 29"/>
            <a:gd name="txB" fmla="*/ 21 h 21"/>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29" h="21">
              <a:moveTo>
                <a:pt x="1" y="0"/>
              </a:moveTo>
              <a:lnTo>
                <a:pt x="1" y="1"/>
              </a:lnTo>
              <a:lnTo>
                <a:pt x="2" y="1"/>
              </a:lnTo>
              <a:lnTo>
                <a:pt x="4" y="0"/>
              </a:lnTo>
              <a:lnTo>
                <a:pt x="5" y="1"/>
              </a:lnTo>
              <a:lnTo>
                <a:pt x="6" y="1"/>
              </a:lnTo>
              <a:lnTo>
                <a:pt x="7" y="2"/>
              </a:lnTo>
              <a:lnTo>
                <a:pt x="8" y="2"/>
              </a:lnTo>
              <a:lnTo>
                <a:pt x="9" y="2"/>
              </a:lnTo>
              <a:lnTo>
                <a:pt x="10" y="2"/>
              </a:lnTo>
              <a:lnTo>
                <a:pt x="11" y="3"/>
              </a:lnTo>
              <a:lnTo>
                <a:pt x="13" y="4"/>
              </a:lnTo>
              <a:lnTo>
                <a:pt x="13" y="5"/>
              </a:lnTo>
              <a:lnTo>
                <a:pt x="14" y="6"/>
              </a:lnTo>
              <a:lnTo>
                <a:pt x="15" y="6"/>
              </a:lnTo>
              <a:lnTo>
                <a:pt x="16" y="6"/>
              </a:lnTo>
              <a:lnTo>
                <a:pt x="17" y="6"/>
              </a:lnTo>
              <a:lnTo>
                <a:pt x="18" y="6"/>
              </a:lnTo>
              <a:lnTo>
                <a:pt x="19" y="6"/>
              </a:lnTo>
              <a:lnTo>
                <a:pt x="21" y="6"/>
              </a:lnTo>
              <a:lnTo>
                <a:pt x="22" y="6"/>
              </a:lnTo>
              <a:lnTo>
                <a:pt x="23" y="7"/>
              </a:lnTo>
              <a:lnTo>
                <a:pt x="24" y="8"/>
              </a:lnTo>
              <a:lnTo>
                <a:pt x="24" y="9"/>
              </a:lnTo>
              <a:lnTo>
                <a:pt x="25" y="10"/>
              </a:lnTo>
              <a:lnTo>
                <a:pt x="26" y="11"/>
              </a:lnTo>
              <a:lnTo>
                <a:pt x="27" y="12"/>
              </a:lnTo>
              <a:lnTo>
                <a:pt x="28" y="12"/>
              </a:lnTo>
              <a:lnTo>
                <a:pt x="28" y="13"/>
              </a:lnTo>
              <a:lnTo>
                <a:pt x="29" y="14"/>
              </a:lnTo>
              <a:lnTo>
                <a:pt x="29" y="16"/>
              </a:lnTo>
              <a:lnTo>
                <a:pt x="28" y="15"/>
              </a:lnTo>
              <a:lnTo>
                <a:pt x="27" y="15"/>
              </a:lnTo>
              <a:lnTo>
                <a:pt x="26" y="16"/>
              </a:lnTo>
              <a:lnTo>
                <a:pt x="25" y="17"/>
              </a:lnTo>
              <a:lnTo>
                <a:pt x="24" y="18"/>
              </a:lnTo>
              <a:lnTo>
                <a:pt x="23" y="19"/>
              </a:lnTo>
              <a:lnTo>
                <a:pt x="22" y="20"/>
              </a:lnTo>
              <a:lnTo>
                <a:pt x="21" y="20"/>
              </a:lnTo>
              <a:lnTo>
                <a:pt x="20" y="21"/>
              </a:lnTo>
              <a:lnTo>
                <a:pt x="19" y="21"/>
              </a:lnTo>
              <a:lnTo>
                <a:pt x="19" y="20"/>
              </a:lnTo>
              <a:lnTo>
                <a:pt x="18" y="19"/>
              </a:lnTo>
              <a:lnTo>
                <a:pt x="18" y="18"/>
              </a:lnTo>
              <a:lnTo>
                <a:pt x="18" y="17"/>
              </a:lnTo>
              <a:lnTo>
                <a:pt x="17" y="16"/>
              </a:lnTo>
              <a:lnTo>
                <a:pt x="17" y="14"/>
              </a:lnTo>
              <a:lnTo>
                <a:pt x="16" y="13"/>
              </a:lnTo>
              <a:lnTo>
                <a:pt x="16" y="12"/>
              </a:lnTo>
              <a:lnTo>
                <a:pt x="16" y="11"/>
              </a:lnTo>
              <a:lnTo>
                <a:pt x="15" y="10"/>
              </a:lnTo>
              <a:lnTo>
                <a:pt x="15" y="9"/>
              </a:lnTo>
              <a:lnTo>
                <a:pt x="13" y="9"/>
              </a:lnTo>
              <a:lnTo>
                <a:pt x="12" y="9"/>
              </a:lnTo>
              <a:lnTo>
                <a:pt x="10" y="8"/>
              </a:lnTo>
              <a:lnTo>
                <a:pt x="8" y="8"/>
              </a:lnTo>
              <a:lnTo>
                <a:pt x="7" y="8"/>
              </a:lnTo>
              <a:lnTo>
                <a:pt x="6" y="8"/>
              </a:lnTo>
              <a:lnTo>
                <a:pt x="5" y="8"/>
              </a:lnTo>
              <a:lnTo>
                <a:pt x="4" y="8"/>
              </a:lnTo>
              <a:lnTo>
                <a:pt x="2" y="8"/>
              </a:lnTo>
              <a:lnTo>
                <a:pt x="1" y="8"/>
              </a:lnTo>
              <a:lnTo>
                <a:pt x="1" y="6"/>
              </a:lnTo>
              <a:lnTo>
                <a:pt x="1" y="4"/>
              </a:lnTo>
              <a:lnTo>
                <a:pt x="1" y="3"/>
              </a:lnTo>
              <a:lnTo>
                <a:pt x="0" y="2"/>
              </a:lnTo>
              <a:lnTo>
                <a:pt x="0" y="0"/>
              </a:lnTo>
              <a:lnTo>
                <a:pt x="1" y="0"/>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162560</xdr:colOff>
      <xdr:row>20</xdr:row>
      <xdr:rowOff>152400</xdr:rowOff>
    </xdr:from>
    <xdr:to>
      <xdr:col>7</xdr:col>
      <xdr:colOff>314960</xdr:colOff>
      <xdr:row>21</xdr:row>
      <xdr:rowOff>133350</xdr:rowOff>
    </xdr:to>
    <xdr:sp>
      <xdr:nvSpPr>
        <xdr:cNvPr id="2185603" name="Freeform 369"/>
        <xdr:cNvSpPr/>
      </xdr:nvSpPr>
      <xdr:spPr>
        <a:xfrm>
          <a:off x="4947920" y="3314065"/>
          <a:ext cx="152400" cy="133350"/>
        </a:xfrm>
        <a:custGeom>
          <a:avLst/>
          <a:gdLst>
            <a:gd name="txL" fmla="*/ 0 w 15"/>
            <a:gd name="txT" fmla="*/ 0 h 14"/>
            <a:gd name="txR" fmla="*/ 15 w 15"/>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Lst>
          <a:rect l="txL" t="txT" r="txR" b="txB"/>
          <a:pathLst>
            <a:path w="15" h="14">
              <a:moveTo>
                <a:pt x="14" y="1"/>
              </a:moveTo>
              <a:lnTo>
                <a:pt x="14" y="1"/>
              </a:lnTo>
              <a:lnTo>
                <a:pt x="15" y="2"/>
              </a:lnTo>
              <a:lnTo>
                <a:pt x="15" y="3"/>
              </a:lnTo>
              <a:lnTo>
                <a:pt x="15" y="5"/>
              </a:lnTo>
              <a:lnTo>
                <a:pt x="15" y="6"/>
              </a:lnTo>
              <a:lnTo>
                <a:pt x="15" y="7"/>
              </a:lnTo>
              <a:lnTo>
                <a:pt x="14" y="8"/>
              </a:lnTo>
              <a:lnTo>
                <a:pt x="12" y="8"/>
              </a:lnTo>
              <a:lnTo>
                <a:pt x="11" y="9"/>
              </a:lnTo>
              <a:lnTo>
                <a:pt x="11" y="10"/>
              </a:lnTo>
              <a:lnTo>
                <a:pt x="10" y="11"/>
              </a:lnTo>
              <a:lnTo>
                <a:pt x="9" y="11"/>
              </a:lnTo>
              <a:lnTo>
                <a:pt x="8" y="12"/>
              </a:lnTo>
              <a:lnTo>
                <a:pt x="7" y="13"/>
              </a:lnTo>
              <a:lnTo>
                <a:pt x="6" y="14"/>
              </a:lnTo>
              <a:lnTo>
                <a:pt x="5" y="14"/>
              </a:lnTo>
              <a:lnTo>
                <a:pt x="5" y="13"/>
              </a:lnTo>
              <a:lnTo>
                <a:pt x="5" y="12"/>
              </a:lnTo>
              <a:lnTo>
                <a:pt x="3" y="12"/>
              </a:lnTo>
              <a:lnTo>
                <a:pt x="2" y="12"/>
              </a:lnTo>
              <a:lnTo>
                <a:pt x="0" y="12"/>
              </a:lnTo>
              <a:lnTo>
                <a:pt x="1" y="10"/>
              </a:lnTo>
              <a:lnTo>
                <a:pt x="1" y="9"/>
              </a:lnTo>
              <a:lnTo>
                <a:pt x="1" y="8"/>
              </a:lnTo>
              <a:lnTo>
                <a:pt x="0" y="8"/>
              </a:lnTo>
              <a:lnTo>
                <a:pt x="1" y="7"/>
              </a:lnTo>
              <a:lnTo>
                <a:pt x="2" y="6"/>
              </a:lnTo>
              <a:lnTo>
                <a:pt x="3" y="5"/>
              </a:lnTo>
              <a:lnTo>
                <a:pt x="3" y="4"/>
              </a:lnTo>
              <a:lnTo>
                <a:pt x="4" y="4"/>
              </a:lnTo>
              <a:lnTo>
                <a:pt x="5" y="3"/>
              </a:lnTo>
              <a:lnTo>
                <a:pt x="6" y="2"/>
              </a:lnTo>
              <a:lnTo>
                <a:pt x="7" y="2"/>
              </a:lnTo>
              <a:lnTo>
                <a:pt x="8" y="1"/>
              </a:lnTo>
              <a:lnTo>
                <a:pt x="9" y="1"/>
              </a:lnTo>
              <a:lnTo>
                <a:pt x="10" y="1"/>
              </a:lnTo>
              <a:lnTo>
                <a:pt x="11" y="1"/>
              </a:lnTo>
              <a:lnTo>
                <a:pt x="12" y="0"/>
              </a:lnTo>
              <a:lnTo>
                <a:pt x="13" y="0"/>
              </a:lnTo>
              <a:lnTo>
                <a:pt x="14" y="0"/>
              </a:lnTo>
              <a:lnTo>
                <a:pt x="14"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314960</xdr:colOff>
      <xdr:row>19</xdr:row>
      <xdr:rowOff>152400</xdr:rowOff>
    </xdr:from>
    <xdr:to>
      <xdr:col>6</xdr:col>
      <xdr:colOff>548640</xdr:colOff>
      <xdr:row>21</xdr:row>
      <xdr:rowOff>28575</xdr:rowOff>
    </xdr:to>
    <xdr:sp>
      <xdr:nvSpPr>
        <xdr:cNvPr id="2185604" name="Freeform 370"/>
        <xdr:cNvSpPr/>
      </xdr:nvSpPr>
      <xdr:spPr>
        <a:xfrm>
          <a:off x="4450080" y="3161665"/>
          <a:ext cx="233680" cy="180975"/>
        </a:xfrm>
        <a:custGeom>
          <a:avLst/>
          <a:gdLst>
            <a:gd name="txL" fmla="*/ 0 w 23"/>
            <a:gd name="txT" fmla="*/ 0 h 20"/>
            <a:gd name="txR" fmla="*/ 23 w 23"/>
            <a:gd name="txB" fmla="*/ 20 h 2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3" h="20">
              <a:moveTo>
                <a:pt x="0" y="6"/>
              </a:moveTo>
              <a:lnTo>
                <a:pt x="1" y="5"/>
              </a:lnTo>
              <a:lnTo>
                <a:pt x="2" y="5"/>
              </a:lnTo>
              <a:lnTo>
                <a:pt x="3" y="5"/>
              </a:lnTo>
              <a:lnTo>
                <a:pt x="4" y="4"/>
              </a:lnTo>
              <a:lnTo>
                <a:pt x="5" y="4"/>
              </a:lnTo>
              <a:lnTo>
                <a:pt x="6" y="3"/>
              </a:lnTo>
              <a:lnTo>
                <a:pt x="7" y="3"/>
              </a:lnTo>
              <a:lnTo>
                <a:pt x="8" y="3"/>
              </a:lnTo>
              <a:lnTo>
                <a:pt x="9" y="2"/>
              </a:lnTo>
              <a:lnTo>
                <a:pt x="10" y="2"/>
              </a:lnTo>
              <a:lnTo>
                <a:pt x="11" y="1"/>
              </a:lnTo>
              <a:lnTo>
                <a:pt x="12" y="1"/>
              </a:lnTo>
              <a:lnTo>
                <a:pt x="13" y="0"/>
              </a:lnTo>
              <a:lnTo>
                <a:pt x="14" y="1"/>
              </a:lnTo>
              <a:lnTo>
                <a:pt x="14" y="2"/>
              </a:lnTo>
              <a:lnTo>
                <a:pt x="14" y="3"/>
              </a:lnTo>
              <a:lnTo>
                <a:pt x="15" y="4"/>
              </a:lnTo>
              <a:lnTo>
                <a:pt x="15" y="6"/>
              </a:lnTo>
              <a:lnTo>
                <a:pt x="16" y="7"/>
              </a:lnTo>
              <a:lnTo>
                <a:pt x="16" y="8"/>
              </a:lnTo>
              <a:lnTo>
                <a:pt x="17" y="9"/>
              </a:lnTo>
              <a:lnTo>
                <a:pt x="19" y="8"/>
              </a:lnTo>
              <a:lnTo>
                <a:pt x="20" y="8"/>
              </a:lnTo>
              <a:lnTo>
                <a:pt x="21" y="8"/>
              </a:lnTo>
              <a:lnTo>
                <a:pt x="22" y="9"/>
              </a:lnTo>
              <a:lnTo>
                <a:pt x="22" y="10"/>
              </a:lnTo>
              <a:lnTo>
                <a:pt x="23" y="11"/>
              </a:lnTo>
              <a:lnTo>
                <a:pt x="23" y="12"/>
              </a:lnTo>
              <a:lnTo>
                <a:pt x="22" y="12"/>
              </a:lnTo>
              <a:lnTo>
                <a:pt x="21" y="13"/>
              </a:lnTo>
              <a:lnTo>
                <a:pt x="20" y="14"/>
              </a:lnTo>
              <a:lnTo>
                <a:pt x="19" y="14"/>
              </a:lnTo>
              <a:lnTo>
                <a:pt x="18" y="15"/>
              </a:lnTo>
              <a:lnTo>
                <a:pt x="17" y="15"/>
              </a:lnTo>
              <a:lnTo>
                <a:pt x="16" y="16"/>
              </a:lnTo>
              <a:lnTo>
                <a:pt x="15" y="17"/>
              </a:lnTo>
              <a:lnTo>
                <a:pt x="14" y="17"/>
              </a:lnTo>
              <a:lnTo>
                <a:pt x="13" y="18"/>
              </a:lnTo>
              <a:lnTo>
                <a:pt x="12" y="18"/>
              </a:lnTo>
              <a:lnTo>
                <a:pt x="11" y="19"/>
              </a:lnTo>
              <a:lnTo>
                <a:pt x="10" y="20"/>
              </a:lnTo>
              <a:lnTo>
                <a:pt x="9" y="19"/>
              </a:lnTo>
              <a:lnTo>
                <a:pt x="8" y="18"/>
              </a:lnTo>
              <a:lnTo>
                <a:pt x="7" y="17"/>
              </a:lnTo>
              <a:lnTo>
                <a:pt x="7" y="16"/>
              </a:lnTo>
              <a:lnTo>
                <a:pt x="6" y="15"/>
              </a:lnTo>
              <a:lnTo>
                <a:pt x="5" y="14"/>
              </a:lnTo>
              <a:lnTo>
                <a:pt x="4" y="14"/>
              </a:lnTo>
              <a:lnTo>
                <a:pt x="4" y="13"/>
              </a:lnTo>
              <a:lnTo>
                <a:pt x="3" y="12"/>
              </a:lnTo>
              <a:lnTo>
                <a:pt x="3" y="11"/>
              </a:lnTo>
              <a:lnTo>
                <a:pt x="2" y="10"/>
              </a:lnTo>
              <a:lnTo>
                <a:pt x="2" y="9"/>
              </a:lnTo>
              <a:lnTo>
                <a:pt x="1" y="8"/>
              </a:lnTo>
              <a:lnTo>
                <a:pt x="1" y="7"/>
              </a:lnTo>
              <a:lnTo>
                <a:pt x="0"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274320</xdr:colOff>
      <xdr:row>19</xdr:row>
      <xdr:rowOff>9525</xdr:rowOff>
    </xdr:from>
    <xdr:to>
      <xdr:col>6</xdr:col>
      <xdr:colOff>457200</xdr:colOff>
      <xdr:row>20</xdr:row>
      <xdr:rowOff>47625</xdr:rowOff>
    </xdr:to>
    <xdr:sp>
      <xdr:nvSpPr>
        <xdr:cNvPr id="2185605" name="Freeform 371"/>
        <xdr:cNvSpPr/>
      </xdr:nvSpPr>
      <xdr:spPr>
        <a:xfrm>
          <a:off x="4409440" y="3018790"/>
          <a:ext cx="182880" cy="190500"/>
        </a:xfrm>
        <a:custGeom>
          <a:avLst/>
          <a:gdLst>
            <a:gd name="txL" fmla="*/ 0 w 18"/>
            <a:gd name="txT" fmla="*/ 0 h 20"/>
            <a:gd name="txR" fmla="*/ 18 w 18"/>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8" h="20">
              <a:moveTo>
                <a:pt x="1" y="8"/>
              </a:moveTo>
              <a:lnTo>
                <a:pt x="1" y="7"/>
              </a:lnTo>
              <a:lnTo>
                <a:pt x="2" y="6"/>
              </a:lnTo>
              <a:lnTo>
                <a:pt x="3" y="6"/>
              </a:lnTo>
              <a:lnTo>
                <a:pt x="3" y="7"/>
              </a:lnTo>
              <a:lnTo>
                <a:pt x="4" y="7"/>
              </a:lnTo>
              <a:lnTo>
                <a:pt x="4" y="8"/>
              </a:lnTo>
              <a:lnTo>
                <a:pt x="5" y="9"/>
              </a:lnTo>
              <a:lnTo>
                <a:pt x="6" y="9"/>
              </a:lnTo>
              <a:lnTo>
                <a:pt x="7" y="8"/>
              </a:lnTo>
              <a:lnTo>
                <a:pt x="8" y="7"/>
              </a:lnTo>
              <a:lnTo>
                <a:pt x="9" y="6"/>
              </a:lnTo>
              <a:lnTo>
                <a:pt x="9" y="5"/>
              </a:lnTo>
              <a:lnTo>
                <a:pt x="9" y="4"/>
              </a:lnTo>
              <a:lnTo>
                <a:pt x="9" y="3"/>
              </a:lnTo>
              <a:lnTo>
                <a:pt x="10" y="2"/>
              </a:lnTo>
              <a:lnTo>
                <a:pt x="10" y="1"/>
              </a:lnTo>
              <a:lnTo>
                <a:pt x="12" y="0"/>
              </a:lnTo>
              <a:lnTo>
                <a:pt x="12" y="2"/>
              </a:lnTo>
              <a:lnTo>
                <a:pt x="13" y="3"/>
              </a:lnTo>
              <a:lnTo>
                <a:pt x="13" y="4"/>
              </a:lnTo>
              <a:lnTo>
                <a:pt x="14" y="5"/>
              </a:lnTo>
              <a:lnTo>
                <a:pt x="14" y="6"/>
              </a:lnTo>
              <a:lnTo>
                <a:pt x="15" y="7"/>
              </a:lnTo>
              <a:lnTo>
                <a:pt x="15" y="8"/>
              </a:lnTo>
              <a:lnTo>
                <a:pt x="16" y="9"/>
              </a:lnTo>
              <a:lnTo>
                <a:pt x="16" y="10"/>
              </a:lnTo>
              <a:lnTo>
                <a:pt x="17" y="12"/>
              </a:lnTo>
              <a:lnTo>
                <a:pt x="18" y="14"/>
              </a:lnTo>
              <a:lnTo>
                <a:pt x="17" y="14"/>
              </a:lnTo>
              <a:lnTo>
                <a:pt x="16" y="15"/>
              </a:lnTo>
              <a:lnTo>
                <a:pt x="15" y="15"/>
              </a:lnTo>
              <a:lnTo>
                <a:pt x="14" y="16"/>
              </a:lnTo>
              <a:lnTo>
                <a:pt x="13" y="16"/>
              </a:lnTo>
              <a:lnTo>
                <a:pt x="12" y="17"/>
              </a:lnTo>
              <a:lnTo>
                <a:pt x="11" y="17"/>
              </a:lnTo>
              <a:lnTo>
                <a:pt x="10" y="17"/>
              </a:lnTo>
              <a:lnTo>
                <a:pt x="9" y="18"/>
              </a:lnTo>
              <a:lnTo>
                <a:pt x="8" y="18"/>
              </a:lnTo>
              <a:lnTo>
                <a:pt x="7" y="19"/>
              </a:lnTo>
              <a:lnTo>
                <a:pt x="6" y="19"/>
              </a:lnTo>
              <a:lnTo>
                <a:pt x="5" y="19"/>
              </a:lnTo>
              <a:lnTo>
                <a:pt x="4" y="20"/>
              </a:lnTo>
              <a:lnTo>
                <a:pt x="3" y="18"/>
              </a:lnTo>
              <a:lnTo>
                <a:pt x="3" y="17"/>
              </a:lnTo>
              <a:lnTo>
                <a:pt x="5" y="17"/>
              </a:lnTo>
              <a:lnTo>
                <a:pt x="5" y="15"/>
              </a:lnTo>
              <a:lnTo>
                <a:pt x="5" y="14"/>
              </a:lnTo>
              <a:lnTo>
                <a:pt x="5" y="12"/>
              </a:lnTo>
              <a:lnTo>
                <a:pt x="4" y="12"/>
              </a:lnTo>
              <a:lnTo>
                <a:pt x="4" y="11"/>
              </a:lnTo>
              <a:lnTo>
                <a:pt x="3" y="10"/>
              </a:lnTo>
              <a:lnTo>
                <a:pt x="2" y="11"/>
              </a:lnTo>
              <a:lnTo>
                <a:pt x="1" y="10"/>
              </a:lnTo>
              <a:lnTo>
                <a:pt x="1" y="9"/>
              </a:lnTo>
              <a:lnTo>
                <a:pt x="0" y="8"/>
              </a:lnTo>
              <a:lnTo>
                <a:pt x="1"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203200</xdr:colOff>
      <xdr:row>18</xdr:row>
      <xdr:rowOff>114300</xdr:rowOff>
    </xdr:from>
    <xdr:to>
      <xdr:col>6</xdr:col>
      <xdr:colOff>396240</xdr:colOff>
      <xdr:row>19</xdr:row>
      <xdr:rowOff>95250</xdr:rowOff>
    </xdr:to>
    <xdr:sp>
      <xdr:nvSpPr>
        <xdr:cNvPr id="2185606" name="Freeform 372"/>
        <xdr:cNvSpPr/>
      </xdr:nvSpPr>
      <xdr:spPr>
        <a:xfrm>
          <a:off x="4338320" y="2971165"/>
          <a:ext cx="193040" cy="133350"/>
        </a:xfrm>
        <a:custGeom>
          <a:avLst/>
          <a:gdLst>
            <a:gd name="txL" fmla="*/ 0 w 19"/>
            <a:gd name="txT" fmla="*/ 0 h 15"/>
            <a:gd name="txR" fmla="*/ 19 w 19"/>
            <a:gd name="txB" fmla="*/ 15 h 15"/>
          </a:gdLst>
          <a:ahLst/>
          <a:cxnLst>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15">
              <a:moveTo>
                <a:pt x="1" y="1"/>
              </a:moveTo>
              <a:lnTo>
                <a:pt x="1" y="0"/>
              </a:lnTo>
              <a:lnTo>
                <a:pt x="2" y="0"/>
              </a:lnTo>
              <a:lnTo>
                <a:pt x="3" y="0"/>
              </a:lnTo>
              <a:lnTo>
                <a:pt x="4" y="1"/>
              </a:lnTo>
              <a:lnTo>
                <a:pt x="5" y="1"/>
              </a:lnTo>
              <a:lnTo>
                <a:pt x="6" y="1"/>
              </a:lnTo>
              <a:lnTo>
                <a:pt x="8" y="1"/>
              </a:lnTo>
              <a:lnTo>
                <a:pt x="9" y="2"/>
              </a:lnTo>
              <a:lnTo>
                <a:pt x="9" y="3"/>
              </a:lnTo>
              <a:lnTo>
                <a:pt x="9" y="4"/>
              </a:lnTo>
              <a:lnTo>
                <a:pt x="10" y="4"/>
              </a:lnTo>
              <a:lnTo>
                <a:pt x="11" y="4"/>
              </a:lnTo>
              <a:lnTo>
                <a:pt x="12" y="3"/>
              </a:lnTo>
              <a:lnTo>
                <a:pt x="14" y="3"/>
              </a:lnTo>
              <a:lnTo>
                <a:pt x="15" y="3"/>
              </a:lnTo>
              <a:lnTo>
                <a:pt x="16" y="2"/>
              </a:lnTo>
              <a:lnTo>
                <a:pt x="17" y="3"/>
              </a:lnTo>
              <a:lnTo>
                <a:pt x="17" y="4"/>
              </a:lnTo>
              <a:lnTo>
                <a:pt x="16" y="5"/>
              </a:lnTo>
              <a:lnTo>
                <a:pt x="15" y="5"/>
              </a:lnTo>
              <a:lnTo>
                <a:pt x="14" y="6"/>
              </a:lnTo>
              <a:lnTo>
                <a:pt x="15" y="6"/>
              </a:lnTo>
              <a:lnTo>
                <a:pt x="16" y="6"/>
              </a:lnTo>
              <a:lnTo>
                <a:pt x="17" y="5"/>
              </a:lnTo>
              <a:lnTo>
                <a:pt x="18" y="5"/>
              </a:lnTo>
              <a:lnTo>
                <a:pt x="19" y="6"/>
              </a:lnTo>
              <a:lnTo>
                <a:pt x="17" y="7"/>
              </a:lnTo>
              <a:lnTo>
                <a:pt x="17" y="8"/>
              </a:lnTo>
              <a:lnTo>
                <a:pt x="16" y="9"/>
              </a:lnTo>
              <a:lnTo>
                <a:pt x="16" y="10"/>
              </a:lnTo>
              <a:lnTo>
                <a:pt x="16" y="11"/>
              </a:lnTo>
              <a:lnTo>
                <a:pt x="16" y="12"/>
              </a:lnTo>
              <a:lnTo>
                <a:pt x="15" y="13"/>
              </a:lnTo>
              <a:lnTo>
                <a:pt x="14" y="14"/>
              </a:lnTo>
              <a:lnTo>
                <a:pt x="13" y="15"/>
              </a:lnTo>
              <a:lnTo>
                <a:pt x="12" y="15"/>
              </a:lnTo>
              <a:lnTo>
                <a:pt x="11" y="14"/>
              </a:lnTo>
              <a:lnTo>
                <a:pt x="11" y="13"/>
              </a:lnTo>
              <a:lnTo>
                <a:pt x="10" y="13"/>
              </a:lnTo>
              <a:lnTo>
                <a:pt x="10" y="12"/>
              </a:lnTo>
              <a:lnTo>
                <a:pt x="9" y="12"/>
              </a:lnTo>
              <a:lnTo>
                <a:pt x="8" y="13"/>
              </a:lnTo>
              <a:lnTo>
                <a:pt x="7" y="14"/>
              </a:lnTo>
              <a:lnTo>
                <a:pt x="6" y="12"/>
              </a:lnTo>
              <a:lnTo>
                <a:pt x="6" y="11"/>
              </a:lnTo>
              <a:lnTo>
                <a:pt x="6" y="10"/>
              </a:lnTo>
              <a:lnTo>
                <a:pt x="5" y="9"/>
              </a:lnTo>
              <a:lnTo>
                <a:pt x="4" y="8"/>
              </a:lnTo>
              <a:lnTo>
                <a:pt x="4" y="6"/>
              </a:lnTo>
              <a:lnTo>
                <a:pt x="3" y="5"/>
              </a:lnTo>
              <a:lnTo>
                <a:pt x="2" y="4"/>
              </a:lnTo>
              <a:lnTo>
                <a:pt x="2" y="3"/>
              </a:lnTo>
              <a:lnTo>
                <a:pt x="1" y="2"/>
              </a:lnTo>
              <a:lnTo>
                <a:pt x="0" y="1"/>
              </a:lnTo>
              <a:lnTo>
                <a:pt x="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416560</xdr:colOff>
      <xdr:row>19</xdr:row>
      <xdr:rowOff>28575</xdr:rowOff>
    </xdr:from>
    <xdr:to>
      <xdr:col>6</xdr:col>
      <xdr:colOff>568960</xdr:colOff>
      <xdr:row>19</xdr:row>
      <xdr:rowOff>152400</xdr:rowOff>
    </xdr:to>
    <xdr:sp>
      <xdr:nvSpPr>
        <xdr:cNvPr id="2185607" name="Freeform 373"/>
        <xdr:cNvSpPr/>
      </xdr:nvSpPr>
      <xdr:spPr>
        <a:xfrm>
          <a:off x="4551680" y="3037840"/>
          <a:ext cx="152400" cy="123825"/>
        </a:xfrm>
        <a:custGeom>
          <a:avLst/>
          <a:gdLst>
            <a:gd name="txL" fmla="*/ 0 w 15"/>
            <a:gd name="txT" fmla="*/ 0 h 12"/>
            <a:gd name="txR" fmla="*/ 15 w 15"/>
            <a:gd name="txB" fmla="*/ 12 h 1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5" h="12">
              <a:moveTo>
                <a:pt x="1" y="4"/>
              </a:moveTo>
              <a:lnTo>
                <a:pt x="1" y="4"/>
              </a:lnTo>
              <a:lnTo>
                <a:pt x="2" y="3"/>
              </a:lnTo>
              <a:lnTo>
                <a:pt x="3" y="3"/>
              </a:lnTo>
              <a:lnTo>
                <a:pt x="4" y="2"/>
              </a:lnTo>
              <a:lnTo>
                <a:pt x="5" y="2"/>
              </a:lnTo>
              <a:lnTo>
                <a:pt x="6" y="1"/>
              </a:lnTo>
              <a:lnTo>
                <a:pt x="8" y="1"/>
              </a:lnTo>
              <a:lnTo>
                <a:pt x="9" y="0"/>
              </a:lnTo>
              <a:lnTo>
                <a:pt x="10" y="0"/>
              </a:lnTo>
              <a:lnTo>
                <a:pt x="11" y="0"/>
              </a:lnTo>
              <a:lnTo>
                <a:pt x="12" y="0"/>
              </a:lnTo>
              <a:lnTo>
                <a:pt x="12" y="1"/>
              </a:lnTo>
              <a:lnTo>
                <a:pt x="13" y="2"/>
              </a:lnTo>
              <a:lnTo>
                <a:pt x="13" y="4"/>
              </a:lnTo>
              <a:lnTo>
                <a:pt x="13" y="5"/>
              </a:lnTo>
              <a:lnTo>
                <a:pt x="15" y="5"/>
              </a:lnTo>
              <a:lnTo>
                <a:pt x="15" y="6"/>
              </a:lnTo>
              <a:lnTo>
                <a:pt x="15" y="8"/>
              </a:lnTo>
              <a:lnTo>
                <a:pt x="14" y="9"/>
              </a:lnTo>
              <a:lnTo>
                <a:pt x="13" y="9"/>
              </a:lnTo>
              <a:lnTo>
                <a:pt x="11" y="10"/>
              </a:lnTo>
              <a:lnTo>
                <a:pt x="10" y="10"/>
              </a:lnTo>
              <a:lnTo>
                <a:pt x="9" y="10"/>
              </a:lnTo>
              <a:lnTo>
                <a:pt x="8" y="10"/>
              </a:lnTo>
              <a:lnTo>
                <a:pt x="7" y="11"/>
              </a:lnTo>
              <a:lnTo>
                <a:pt x="6" y="11"/>
              </a:lnTo>
              <a:lnTo>
                <a:pt x="5" y="11"/>
              </a:lnTo>
              <a:lnTo>
                <a:pt x="4" y="12"/>
              </a:lnTo>
              <a:lnTo>
                <a:pt x="3" y="10"/>
              </a:lnTo>
              <a:lnTo>
                <a:pt x="2" y="8"/>
              </a:lnTo>
              <a:lnTo>
                <a:pt x="2" y="7"/>
              </a:lnTo>
              <a:lnTo>
                <a:pt x="1" y="6"/>
              </a:lnTo>
              <a:lnTo>
                <a:pt x="1" y="5"/>
              </a:lnTo>
              <a:lnTo>
                <a:pt x="0" y="4"/>
              </a:lnTo>
              <a:lnTo>
                <a:pt x="1"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558800</xdr:colOff>
      <xdr:row>20</xdr:row>
      <xdr:rowOff>76200</xdr:rowOff>
    </xdr:from>
    <xdr:to>
      <xdr:col>7</xdr:col>
      <xdr:colOff>71120</xdr:colOff>
      <xdr:row>21</xdr:row>
      <xdr:rowOff>38100</xdr:rowOff>
    </xdr:to>
    <xdr:sp>
      <xdr:nvSpPr>
        <xdr:cNvPr id="2185608" name="Freeform 374"/>
        <xdr:cNvSpPr/>
      </xdr:nvSpPr>
      <xdr:spPr>
        <a:xfrm>
          <a:off x="4693920" y="3237865"/>
          <a:ext cx="162560" cy="114300"/>
        </a:xfrm>
        <a:custGeom>
          <a:avLst/>
          <a:gdLst>
            <a:gd name="txL" fmla="*/ 0 w 16"/>
            <a:gd name="txT" fmla="*/ 0 h 12"/>
            <a:gd name="txR" fmla="*/ 16 w 16"/>
            <a:gd name="txB" fmla="*/ 12 h 12"/>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6" h="12">
              <a:moveTo>
                <a:pt x="1" y="2"/>
              </a:moveTo>
              <a:lnTo>
                <a:pt x="1" y="2"/>
              </a:lnTo>
              <a:lnTo>
                <a:pt x="2" y="1"/>
              </a:lnTo>
              <a:lnTo>
                <a:pt x="3" y="0"/>
              </a:lnTo>
              <a:lnTo>
                <a:pt x="4" y="0"/>
              </a:lnTo>
              <a:lnTo>
                <a:pt x="5" y="0"/>
              </a:lnTo>
              <a:lnTo>
                <a:pt x="6" y="0"/>
              </a:lnTo>
              <a:lnTo>
                <a:pt x="8" y="0"/>
              </a:lnTo>
              <a:lnTo>
                <a:pt x="9" y="0"/>
              </a:lnTo>
              <a:lnTo>
                <a:pt x="10" y="0"/>
              </a:lnTo>
              <a:lnTo>
                <a:pt x="11" y="1"/>
              </a:lnTo>
              <a:lnTo>
                <a:pt x="12" y="1"/>
              </a:lnTo>
              <a:lnTo>
                <a:pt x="14" y="1"/>
              </a:lnTo>
              <a:lnTo>
                <a:pt x="14" y="2"/>
              </a:lnTo>
              <a:lnTo>
                <a:pt x="14" y="4"/>
              </a:lnTo>
              <a:lnTo>
                <a:pt x="15" y="5"/>
              </a:lnTo>
              <a:lnTo>
                <a:pt x="15" y="6"/>
              </a:lnTo>
              <a:lnTo>
                <a:pt x="15" y="7"/>
              </a:lnTo>
              <a:lnTo>
                <a:pt x="15" y="8"/>
              </a:lnTo>
              <a:lnTo>
                <a:pt x="15" y="9"/>
              </a:lnTo>
              <a:lnTo>
                <a:pt x="16" y="11"/>
              </a:lnTo>
              <a:lnTo>
                <a:pt x="14" y="11"/>
              </a:lnTo>
              <a:lnTo>
                <a:pt x="13" y="11"/>
              </a:lnTo>
              <a:lnTo>
                <a:pt x="12" y="12"/>
              </a:lnTo>
              <a:lnTo>
                <a:pt x="10" y="12"/>
              </a:lnTo>
              <a:lnTo>
                <a:pt x="9" y="12"/>
              </a:lnTo>
              <a:lnTo>
                <a:pt x="8" y="12"/>
              </a:lnTo>
              <a:lnTo>
                <a:pt x="7" y="12"/>
              </a:lnTo>
              <a:lnTo>
                <a:pt x="6" y="12"/>
              </a:lnTo>
              <a:lnTo>
                <a:pt x="4" y="12"/>
              </a:lnTo>
              <a:lnTo>
                <a:pt x="5" y="11"/>
              </a:lnTo>
              <a:lnTo>
                <a:pt x="5" y="10"/>
              </a:lnTo>
              <a:lnTo>
                <a:pt x="5" y="9"/>
              </a:lnTo>
              <a:lnTo>
                <a:pt x="5" y="8"/>
              </a:lnTo>
              <a:lnTo>
                <a:pt x="5" y="7"/>
              </a:lnTo>
              <a:lnTo>
                <a:pt x="3" y="7"/>
              </a:lnTo>
              <a:lnTo>
                <a:pt x="3" y="6"/>
              </a:lnTo>
              <a:lnTo>
                <a:pt x="2" y="5"/>
              </a:lnTo>
              <a:lnTo>
                <a:pt x="1" y="4"/>
              </a:lnTo>
              <a:lnTo>
                <a:pt x="1" y="3"/>
              </a:lnTo>
              <a:lnTo>
                <a:pt x="0" y="2"/>
              </a:lnTo>
              <a:lnTo>
                <a:pt x="1" y="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538480</xdr:colOff>
      <xdr:row>21</xdr:row>
      <xdr:rowOff>104775</xdr:rowOff>
    </xdr:from>
    <xdr:to>
      <xdr:col>7</xdr:col>
      <xdr:colOff>71120</xdr:colOff>
      <xdr:row>22</xdr:row>
      <xdr:rowOff>104775</xdr:rowOff>
    </xdr:to>
    <xdr:sp>
      <xdr:nvSpPr>
        <xdr:cNvPr id="2185609" name="Freeform 375"/>
        <xdr:cNvSpPr/>
      </xdr:nvSpPr>
      <xdr:spPr>
        <a:xfrm>
          <a:off x="4673600" y="3418840"/>
          <a:ext cx="182880" cy="152400"/>
        </a:xfrm>
        <a:custGeom>
          <a:avLst/>
          <a:gdLst>
            <a:gd name="txL" fmla="*/ 0 w 18"/>
            <a:gd name="txT" fmla="*/ 0 h 17"/>
            <a:gd name="txR" fmla="*/ 18 w 18"/>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8" h="17">
              <a:moveTo>
                <a:pt x="1" y="6"/>
              </a:moveTo>
              <a:lnTo>
                <a:pt x="1" y="6"/>
              </a:lnTo>
              <a:lnTo>
                <a:pt x="2" y="6"/>
              </a:lnTo>
              <a:lnTo>
                <a:pt x="3" y="5"/>
              </a:lnTo>
              <a:lnTo>
                <a:pt x="4" y="4"/>
              </a:lnTo>
              <a:lnTo>
                <a:pt x="5" y="4"/>
              </a:lnTo>
              <a:lnTo>
                <a:pt x="6" y="3"/>
              </a:lnTo>
              <a:lnTo>
                <a:pt x="6" y="2"/>
              </a:lnTo>
              <a:lnTo>
                <a:pt x="5" y="1"/>
              </a:lnTo>
              <a:lnTo>
                <a:pt x="6" y="0"/>
              </a:lnTo>
              <a:lnTo>
                <a:pt x="7" y="0"/>
              </a:lnTo>
              <a:lnTo>
                <a:pt x="8" y="0"/>
              </a:lnTo>
              <a:lnTo>
                <a:pt x="9" y="0"/>
              </a:lnTo>
              <a:lnTo>
                <a:pt x="10" y="1"/>
              </a:lnTo>
              <a:lnTo>
                <a:pt x="11" y="1"/>
              </a:lnTo>
              <a:lnTo>
                <a:pt x="12" y="1"/>
              </a:lnTo>
              <a:lnTo>
                <a:pt x="14" y="1"/>
              </a:lnTo>
              <a:lnTo>
                <a:pt x="14" y="2"/>
              </a:lnTo>
              <a:lnTo>
                <a:pt x="15" y="3"/>
              </a:lnTo>
              <a:lnTo>
                <a:pt x="15" y="4"/>
              </a:lnTo>
              <a:lnTo>
                <a:pt x="16" y="5"/>
              </a:lnTo>
              <a:lnTo>
                <a:pt x="17" y="6"/>
              </a:lnTo>
              <a:lnTo>
                <a:pt x="18" y="7"/>
              </a:lnTo>
              <a:lnTo>
                <a:pt x="17" y="8"/>
              </a:lnTo>
              <a:lnTo>
                <a:pt x="16" y="8"/>
              </a:lnTo>
              <a:lnTo>
                <a:pt x="15" y="9"/>
              </a:lnTo>
              <a:lnTo>
                <a:pt x="15" y="10"/>
              </a:lnTo>
              <a:lnTo>
                <a:pt x="14" y="11"/>
              </a:lnTo>
              <a:lnTo>
                <a:pt x="13" y="12"/>
              </a:lnTo>
              <a:lnTo>
                <a:pt x="12" y="12"/>
              </a:lnTo>
              <a:lnTo>
                <a:pt x="11" y="13"/>
              </a:lnTo>
              <a:lnTo>
                <a:pt x="10" y="14"/>
              </a:lnTo>
              <a:lnTo>
                <a:pt x="10" y="15"/>
              </a:lnTo>
              <a:lnTo>
                <a:pt x="9" y="16"/>
              </a:lnTo>
              <a:lnTo>
                <a:pt x="8" y="17"/>
              </a:lnTo>
              <a:lnTo>
                <a:pt x="8" y="16"/>
              </a:lnTo>
              <a:lnTo>
                <a:pt x="7" y="15"/>
              </a:lnTo>
              <a:lnTo>
                <a:pt x="6" y="15"/>
              </a:lnTo>
              <a:lnTo>
                <a:pt x="6" y="14"/>
              </a:lnTo>
              <a:lnTo>
                <a:pt x="6" y="13"/>
              </a:lnTo>
              <a:lnTo>
                <a:pt x="5" y="12"/>
              </a:lnTo>
              <a:lnTo>
                <a:pt x="4" y="11"/>
              </a:lnTo>
              <a:lnTo>
                <a:pt x="4" y="10"/>
              </a:lnTo>
              <a:lnTo>
                <a:pt x="3" y="9"/>
              </a:lnTo>
              <a:lnTo>
                <a:pt x="2" y="8"/>
              </a:lnTo>
              <a:lnTo>
                <a:pt x="1" y="7"/>
              </a:lnTo>
              <a:lnTo>
                <a:pt x="0" y="7"/>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162560</xdr:colOff>
      <xdr:row>21</xdr:row>
      <xdr:rowOff>57150</xdr:rowOff>
    </xdr:from>
    <xdr:to>
      <xdr:col>7</xdr:col>
      <xdr:colOff>375920</xdr:colOff>
      <xdr:row>22</xdr:row>
      <xdr:rowOff>76200</xdr:rowOff>
    </xdr:to>
    <xdr:sp>
      <xdr:nvSpPr>
        <xdr:cNvPr id="2185610" name="Freeform 376"/>
        <xdr:cNvSpPr/>
      </xdr:nvSpPr>
      <xdr:spPr>
        <a:xfrm>
          <a:off x="4947920" y="3371215"/>
          <a:ext cx="213360" cy="171450"/>
        </a:xfrm>
        <a:custGeom>
          <a:avLst/>
          <a:gdLst>
            <a:gd name="txL" fmla="*/ 0 w 21"/>
            <a:gd name="txT" fmla="*/ 0 h 18"/>
            <a:gd name="txR" fmla="*/ 21 w 21"/>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18">
              <a:moveTo>
                <a:pt x="1" y="11"/>
              </a:moveTo>
              <a:lnTo>
                <a:pt x="1" y="10"/>
              </a:lnTo>
              <a:lnTo>
                <a:pt x="2" y="10"/>
              </a:lnTo>
              <a:lnTo>
                <a:pt x="3" y="9"/>
              </a:lnTo>
              <a:lnTo>
                <a:pt x="4" y="8"/>
              </a:lnTo>
              <a:lnTo>
                <a:pt x="5" y="8"/>
              </a:lnTo>
              <a:lnTo>
                <a:pt x="5" y="7"/>
              </a:lnTo>
              <a:lnTo>
                <a:pt x="6" y="7"/>
              </a:lnTo>
              <a:lnTo>
                <a:pt x="7" y="6"/>
              </a:lnTo>
              <a:lnTo>
                <a:pt x="8" y="5"/>
              </a:lnTo>
              <a:lnTo>
                <a:pt x="9" y="4"/>
              </a:lnTo>
              <a:lnTo>
                <a:pt x="10" y="4"/>
              </a:lnTo>
              <a:lnTo>
                <a:pt x="11" y="3"/>
              </a:lnTo>
              <a:lnTo>
                <a:pt x="11" y="2"/>
              </a:lnTo>
              <a:lnTo>
                <a:pt x="12" y="1"/>
              </a:lnTo>
              <a:lnTo>
                <a:pt x="14" y="1"/>
              </a:lnTo>
              <a:lnTo>
                <a:pt x="15" y="0"/>
              </a:lnTo>
              <a:lnTo>
                <a:pt x="15" y="1"/>
              </a:lnTo>
              <a:lnTo>
                <a:pt x="16" y="2"/>
              </a:lnTo>
              <a:lnTo>
                <a:pt x="15" y="4"/>
              </a:lnTo>
              <a:lnTo>
                <a:pt x="15" y="5"/>
              </a:lnTo>
              <a:lnTo>
                <a:pt x="15" y="6"/>
              </a:lnTo>
              <a:lnTo>
                <a:pt x="16" y="7"/>
              </a:lnTo>
              <a:lnTo>
                <a:pt x="17" y="8"/>
              </a:lnTo>
              <a:lnTo>
                <a:pt x="18" y="9"/>
              </a:lnTo>
              <a:lnTo>
                <a:pt x="19" y="10"/>
              </a:lnTo>
              <a:lnTo>
                <a:pt x="20" y="11"/>
              </a:lnTo>
              <a:lnTo>
                <a:pt x="21" y="12"/>
              </a:lnTo>
              <a:lnTo>
                <a:pt x="21" y="13"/>
              </a:lnTo>
              <a:lnTo>
                <a:pt x="21" y="14"/>
              </a:lnTo>
              <a:lnTo>
                <a:pt x="18" y="15"/>
              </a:lnTo>
              <a:lnTo>
                <a:pt x="17" y="15"/>
              </a:lnTo>
              <a:lnTo>
                <a:pt x="16" y="16"/>
              </a:lnTo>
              <a:lnTo>
                <a:pt x="13" y="16"/>
              </a:lnTo>
              <a:lnTo>
                <a:pt x="12" y="16"/>
              </a:lnTo>
              <a:lnTo>
                <a:pt x="10" y="17"/>
              </a:lnTo>
              <a:lnTo>
                <a:pt x="9" y="17"/>
              </a:lnTo>
              <a:lnTo>
                <a:pt x="7" y="17"/>
              </a:lnTo>
              <a:lnTo>
                <a:pt x="6" y="18"/>
              </a:lnTo>
              <a:lnTo>
                <a:pt x="5" y="18"/>
              </a:lnTo>
              <a:lnTo>
                <a:pt x="4" y="18"/>
              </a:lnTo>
              <a:lnTo>
                <a:pt x="3" y="17"/>
              </a:lnTo>
              <a:lnTo>
                <a:pt x="3" y="16"/>
              </a:lnTo>
              <a:lnTo>
                <a:pt x="2" y="15"/>
              </a:lnTo>
              <a:lnTo>
                <a:pt x="2" y="14"/>
              </a:lnTo>
              <a:lnTo>
                <a:pt x="1" y="13"/>
              </a:lnTo>
              <a:lnTo>
                <a:pt x="1" y="12"/>
              </a:lnTo>
              <a:lnTo>
                <a:pt x="0" y="11"/>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193040</xdr:colOff>
      <xdr:row>18</xdr:row>
      <xdr:rowOff>38100</xdr:rowOff>
    </xdr:from>
    <xdr:to>
      <xdr:col>6</xdr:col>
      <xdr:colOff>365760</xdr:colOff>
      <xdr:row>18</xdr:row>
      <xdr:rowOff>152400</xdr:rowOff>
    </xdr:to>
    <xdr:sp>
      <xdr:nvSpPr>
        <xdr:cNvPr id="2185611" name="Freeform 377"/>
        <xdr:cNvSpPr/>
      </xdr:nvSpPr>
      <xdr:spPr>
        <a:xfrm>
          <a:off x="4328160" y="2894965"/>
          <a:ext cx="172720" cy="114300"/>
        </a:xfrm>
        <a:custGeom>
          <a:avLst/>
          <a:gdLst>
            <a:gd name="txL" fmla="*/ 0 w 17"/>
            <a:gd name="txT" fmla="*/ 0 h 13"/>
            <a:gd name="txR" fmla="*/ 17 w 17"/>
            <a:gd name="txB" fmla="*/ 13 h 13"/>
          </a:gdLst>
          <a:ahLst/>
          <a:cxnLst>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0"/>
            </a:cxn>
            <a:cxn ang="0">
              <a:pos x="2147483647" y="0"/>
            </a:cxn>
          </a:cxnLst>
          <a:rect l="txL" t="txT" r="txR" b="txB"/>
          <a:pathLst>
            <a:path w="17" h="13">
              <a:moveTo>
                <a:pt x="1" y="0"/>
              </a:moveTo>
              <a:lnTo>
                <a:pt x="1" y="0"/>
              </a:lnTo>
              <a:lnTo>
                <a:pt x="3" y="0"/>
              </a:lnTo>
              <a:lnTo>
                <a:pt x="4" y="0"/>
              </a:lnTo>
              <a:lnTo>
                <a:pt x="5" y="0"/>
              </a:lnTo>
              <a:lnTo>
                <a:pt x="6" y="0"/>
              </a:lnTo>
              <a:lnTo>
                <a:pt x="7" y="0"/>
              </a:lnTo>
              <a:lnTo>
                <a:pt x="9" y="0"/>
              </a:lnTo>
              <a:lnTo>
                <a:pt x="11" y="1"/>
              </a:lnTo>
              <a:lnTo>
                <a:pt x="12" y="1"/>
              </a:lnTo>
              <a:lnTo>
                <a:pt x="14" y="1"/>
              </a:lnTo>
              <a:lnTo>
                <a:pt x="14" y="2"/>
              </a:lnTo>
              <a:lnTo>
                <a:pt x="15" y="3"/>
              </a:lnTo>
              <a:lnTo>
                <a:pt x="15" y="4"/>
              </a:lnTo>
              <a:lnTo>
                <a:pt x="15" y="5"/>
              </a:lnTo>
              <a:lnTo>
                <a:pt x="16" y="6"/>
              </a:lnTo>
              <a:lnTo>
                <a:pt x="16" y="8"/>
              </a:lnTo>
              <a:lnTo>
                <a:pt x="17" y="9"/>
              </a:lnTo>
              <a:lnTo>
                <a:pt x="17" y="10"/>
              </a:lnTo>
              <a:lnTo>
                <a:pt x="17" y="11"/>
              </a:lnTo>
              <a:lnTo>
                <a:pt x="16" y="12"/>
              </a:lnTo>
              <a:lnTo>
                <a:pt x="15" y="12"/>
              </a:lnTo>
              <a:lnTo>
                <a:pt x="13" y="12"/>
              </a:lnTo>
              <a:lnTo>
                <a:pt x="12" y="13"/>
              </a:lnTo>
              <a:lnTo>
                <a:pt x="11" y="13"/>
              </a:lnTo>
              <a:lnTo>
                <a:pt x="10" y="13"/>
              </a:lnTo>
              <a:lnTo>
                <a:pt x="10" y="12"/>
              </a:lnTo>
              <a:lnTo>
                <a:pt x="10" y="11"/>
              </a:lnTo>
              <a:lnTo>
                <a:pt x="9" y="10"/>
              </a:lnTo>
              <a:lnTo>
                <a:pt x="7" y="10"/>
              </a:lnTo>
              <a:lnTo>
                <a:pt x="6" y="10"/>
              </a:lnTo>
              <a:lnTo>
                <a:pt x="5" y="10"/>
              </a:lnTo>
              <a:lnTo>
                <a:pt x="4" y="9"/>
              </a:lnTo>
              <a:lnTo>
                <a:pt x="3" y="9"/>
              </a:lnTo>
              <a:lnTo>
                <a:pt x="2" y="9"/>
              </a:lnTo>
              <a:lnTo>
                <a:pt x="1" y="10"/>
              </a:lnTo>
              <a:lnTo>
                <a:pt x="1" y="9"/>
              </a:lnTo>
              <a:lnTo>
                <a:pt x="0" y="8"/>
              </a:lnTo>
              <a:lnTo>
                <a:pt x="0" y="7"/>
              </a:lnTo>
              <a:lnTo>
                <a:pt x="1" y="6"/>
              </a:lnTo>
              <a:lnTo>
                <a:pt x="1" y="5"/>
              </a:lnTo>
              <a:lnTo>
                <a:pt x="1" y="4"/>
              </a:lnTo>
              <a:lnTo>
                <a:pt x="1" y="3"/>
              </a:lnTo>
              <a:lnTo>
                <a:pt x="1" y="2"/>
              </a:lnTo>
              <a:lnTo>
                <a:pt x="0" y="1"/>
              </a:lnTo>
              <a:lnTo>
                <a:pt x="0" y="0"/>
              </a:lnTo>
              <a:lnTo>
                <a:pt x="1" y="0"/>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619760</xdr:colOff>
      <xdr:row>21</xdr:row>
      <xdr:rowOff>85725</xdr:rowOff>
    </xdr:from>
    <xdr:to>
      <xdr:col>7</xdr:col>
      <xdr:colOff>213360</xdr:colOff>
      <xdr:row>22</xdr:row>
      <xdr:rowOff>123825</xdr:rowOff>
    </xdr:to>
    <xdr:sp>
      <xdr:nvSpPr>
        <xdr:cNvPr id="2185612" name="Freeform 378"/>
        <xdr:cNvSpPr/>
      </xdr:nvSpPr>
      <xdr:spPr>
        <a:xfrm>
          <a:off x="4754880" y="3399790"/>
          <a:ext cx="243840" cy="190500"/>
        </a:xfrm>
        <a:custGeom>
          <a:avLst/>
          <a:gdLst>
            <a:gd name="txL" fmla="*/ 0 w 24"/>
            <a:gd name="txT" fmla="*/ 0 h 20"/>
            <a:gd name="txR" fmla="*/ 24 w 24"/>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4" h="20">
              <a:moveTo>
                <a:pt x="1" y="18"/>
              </a:moveTo>
              <a:lnTo>
                <a:pt x="1" y="17"/>
              </a:lnTo>
              <a:lnTo>
                <a:pt x="2" y="16"/>
              </a:lnTo>
              <a:lnTo>
                <a:pt x="2" y="15"/>
              </a:lnTo>
              <a:lnTo>
                <a:pt x="3" y="14"/>
              </a:lnTo>
              <a:lnTo>
                <a:pt x="4" y="13"/>
              </a:lnTo>
              <a:lnTo>
                <a:pt x="5" y="13"/>
              </a:lnTo>
              <a:lnTo>
                <a:pt x="6" y="12"/>
              </a:lnTo>
              <a:lnTo>
                <a:pt x="7" y="11"/>
              </a:lnTo>
              <a:lnTo>
                <a:pt x="7" y="10"/>
              </a:lnTo>
              <a:lnTo>
                <a:pt x="8" y="9"/>
              </a:lnTo>
              <a:lnTo>
                <a:pt x="9" y="9"/>
              </a:lnTo>
              <a:lnTo>
                <a:pt x="10" y="8"/>
              </a:lnTo>
              <a:lnTo>
                <a:pt x="10" y="7"/>
              </a:lnTo>
              <a:lnTo>
                <a:pt x="11" y="6"/>
              </a:lnTo>
              <a:lnTo>
                <a:pt x="12" y="5"/>
              </a:lnTo>
              <a:lnTo>
                <a:pt x="13" y="4"/>
              </a:lnTo>
              <a:lnTo>
                <a:pt x="15" y="2"/>
              </a:lnTo>
              <a:lnTo>
                <a:pt x="15" y="1"/>
              </a:lnTo>
              <a:lnTo>
                <a:pt x="16" y="0"/>
              </a:lnTo>
              <a:lnTo>
                <a:pt x="17" y="0"/>
              </a:lnTo>
              <a:lnTo>
                <a:pt x="18" y="1"/>
              </a:lnTo>
              <a:lnTo>
                <a:pt x="19" y="1"/>
              </a:lnTo>
              <a:lnTo>
                <a:pt x="19" y="2"/>
              </a:lnTo>
              <a:lnTo>
                <a:pt x="21" y="2"/>
              </a:lnTo>
              <a:lnTo>
                <a:pt x="22" y="2"/>
              </a:lnTo>
              <a:lnTo>
                <a:pt x="24" y="2"/>
              </a:lnTo>
              <a:lnTo>
                <a:pt x="24" y="3"/>
              </a:lnTo>
              <a:lnTo>
                <a:pt x="24" y="4"/>
              </a:lnTo>
              <a:lnTo>
                <a:pt x="24" y="5"/>
              </a:lnTo>
              <a:lnTo>
                <a:pt x="23" y="5"/>
              </a:lnTo>
              <a:lnTo>
                <a:pt x="22" y="6"/>
              </a:lnTo>
              <a:lnTo>
                <a:pt x="21" y="7"/>
              </a:lnTo>
              <a:lnTo>
                <a:pt x="20" y="7"/>
              </a:lnTo>
              <a:lnTo>
                <a:pt x="19" y="8"/>
              </a:lnTo>
              <a:lnTo>
                <a:pt x="18" y="8"/>
              </a:lnTo>
              <a:lnTo>
                <a:pt x="17" y="9"/>
              </a:lnTo>
              <a:lnTo>
                <a:pt x="16" y="10"/>
              </a:lnTo>
              <a:lnTo>
                <a:pt x="15" y="10"/>
              </a:lnTo>
              <a:lnTo>
                <a:pt x="14" y="11"/>
              </a:lnTo>
              <a:lnTo>
                <a:pt x="14" y="12"/>
              </a:lnTo>
              <a:lnTo>
                <a:pt x="13" y="12"/>
              </a:lnTo>
              <a:lnTo>
                <a:pt x="12" y="13"/>
              </a:lnTo>
              <a:lnTo>
                <a:pt x="12" y="14"/>
              </a:lnTo>
              <a:lnTo>
                <a:pt x="11" y="15"/>
              </a:lnTo>
              <a:lnTo>
                <a:pt x="10" y="16"/>
              </a:lnTo>
              <a:lnTo>
                <a:pt x="9" y="16"/>
              </a:lnTo>
              <a:lnTo>
                <a:pt x="8" y="17"/>
              </a:lnTo>
              <a:lnTo>
                <a:pt x="7" y="17"/>
              </a:lnTo>
              <a:lnTo>
                <a:pt x="6" y="18"/>
              </a:lnTo>
              <a:lnTo>
                <a:pt x="5" y="18"/>
              </a:lnTo>
              <a:lnTo>
                <a:pt x="4" y="19"/>
              </a:lnTo>
              <a:lnTo>
                <a:pt x="3" y="19"/>
              </a:lnTo>
              <a:lnTo>
                <a:pt x="2" y="20"/>
              </a:lnTo>
              <a:lnTo>
                <a:pt x="1" y="19"/>
              </a:lnTo>
              <a:lnTo>
                <a:pt x="0" y="18"/>
              </a:lnTo>
              <a:lnTo>
                <a:pt x="1" y="1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223520</xdr:colOff>
      <xdr:row>31</xdr:row>
      <xdr:rowOff>0</xdr:rowOff>
    </xdr:from>
    <xdr:to>
      <xdr:col>5</xdr:col>
      <xdr:colOff>548640</xdr:colOff>
      <xdr:row>33</xdr:row>
      <xdr:rowOff>76200</xdr:rowOff>
    </xdr:to>
    <xdr:sp>
      <xdr:nvSpPr>
        <xdr:cNvPr id="2185613" name="Freeform 379"/>
        <xdr:cNvSpPr/>
      </xdr:nvSpPr>
      <xdr:spPr>
        <a:xfrm>
          <a:off x="3708400" y="4838065"/>
          <a:ext cx="325120" cy="381000"/>
        </a:xfrm>
        <a:custGeom>
          <a:avLst/>
          <a:gdLst>
            <a:gd name="txL" fmla="*/ 0 w 32"/>
            <a:gd name="txT" fmla="*/ 0 h 41"/>
            <a:gd name="txR" fmla="*/ 32 w 32"/>
            <a:gd name="txB" fmla="*/ 41 h 4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2" h="41">
              <a:moveTo>
                <a:pt x="15" y="0"/>
              </a:moveTo>
              <a:lnTo>
                <a:pt x="16" y="0"/>
              </a:lnTo>
              <a:lnTo>
                <a:pt x="16" y="1"/>
              </a:lnTo>
              <a:lnTo>
                <a:pt x="17" y="2"/>
              </a:lnTo>
              <a:lnTo>
                <a:pt x="17" y="4"/>
              </a:lnTo>
              <a:lnTo>
                <a:pt x="18" y="4"/>
              </a:lnTo>
              <a:lnTo>
                <a:pt x="19" y="5"/>
              </a:lnTo>
              <a:lnTo>
                <a:pt x="19" y="6"/>
              </a:lnTo>
              <a:lnTo>
                <a:pt x="20" y="7"/>
              </a:lnTo>
              <a:lnTo>
                <a:pt x="21" y="8"/>
              </a:lnTo>
              <a:lnTo>
                <a:pt x="21" y="9"/>
              </a:lnTo>
              <a:lnTo>
                <a:pt x="22" y="10"/>
              </a:lnTo>
              <a:lnTo>
                <a:pt x="22" y="12"/>
              </a:lnTo>
              <a:lnTo>
                <a:pt x="22" y="13"/>
              </a:lnTo>
              <a:lnTo>
                <a:pt x="23" y="14"/>
              </a:lnTo>
              <a:lnTo>
                <a:pt x="23" y="15"/>
              </a:lnTo>
              <a:lnTo>
                <a:pt x="23" y="17"/>
              </a:lnTo>
              <a:lnTo>
                <a:pt x="23" y="19"/>
              </a:lnTo>
              <a:lnTo>
                <a:pt x="24" y="20"/>
              </a:lnTo>
              <a:lnTo>
                <a:pt x="25" y="20"/>
              </a:lnTo>
              <a:lnTo>
                <a:pt x="25" y="21"/>
              </a:lnTo>
              <a:lnTo>
                <a:pt x="26" y="22"/>
              </a:lnTo>
              <a:lnTo>
                <a:pt x="27" y="23"/>
              </a:lnTo>
              <a:lnTo>
                <a:pt x="28" y="24"/>
              </a:lnTo>
              <a:lnTo>
                <a:pt x="29" y="24"/>
              </a:lnTo>
              <a:lnTo>
                <a:pt x="30" y="25"/>
              </a:lnTo>
              <a:lnTo>
                <a:pt x="31" y="25"/>
              </a:lnTo>
              <a:lnTo>
                <a:pt x="31" y="26"/>
              </a:lnTo>
              <a:lnTo>
                <a:pt x="32" y="27"/>
              </a:lnTo>
              <a:lnTo>
                <a:pt x="32" y="28"/>
              </a:lnTo>
              <a:lnTo>
                <a:pt x="32" y="29"/>
              </a:lnTo>
              <a:lnTo>
                <a:pt x="31" y="31"/>
              </a:lnTo>
              <a:lnTo>
                <a:pt x="31" y="32"/>
              </a:lnTo>
              <a:lnTo>
                <a:pt x="30" y="33"/>
              </a:lnTo>
              <a:lnTo>
                <a:pt x="29" y="34"/>
              </a:lnTo>
              <a:lnTo>
                <a:pt x="28" y="35"/>
              </a:lnTo>
              <a:lnTo>
                <a:pt x="27" y="36"/>
              </a:lnTo>
              <a:lnTo>
                <a:pt x="27" y="37"/>
              </a:lnTo>
              <a:lnTo>
                <a:pt x="26" y="37"/>
              </a:lnTo>
              <a:lnTo>
                <a:pt x="25" y="38"/>
              </a:lnTo>
              <a:lnTo>
                <a:pt x="24" y="39"/>
              </a:lnTo>
              <a:lnTo>
                <a:pt x="23" y="39"/>
              </a:lnTo>
              <a:lnTo>
                <a:pt x="22" y="40"/>
              </a:lnTo>
              <a:lnTo>
                <a:pt x="20" y="41"/>
              </a:lnTo>
              <a:lnTo>
                <a:pt x="19" y="40"/>
              </a:lnTo>
              <a:lnTo>
                <a:pt x="18" y="39"/>
              </a:lnTo>
              <a:lnTo>
                <a:pt x="18" y="38"/>
              </a:lnTo>
              <a:lnTo>
                <a:pt x="17" y="37"/>
              </a:lnTo>
              <a:lnTo>
                <a:pt x="15" y="35"/>
              </a:lnTo>
              <a:lnTo>
                <a:pt x="14" y="34"/>
              </a:lnTo>
              <a:lnTo>
                <a:pt x="14" y="33"/>
              </a:lnTo>
              <a:lnTo>
                <a:pt x="13" y="31"/>
              </a:lnTo>
              <a:lnTo>
                <a:pt x="12" y="30"/>
              </a:lnTo>
              <a:lnTo>
                <a:pt x="11" y="29"/>
              </a:lnTo>
              <a:lnTo>
                <a:pt x="11" y="28"/>
              </a:lnTo>
              <a:lnTo>
                <a:pt x="10" y="27"/>
              </a:lnTo>
              <a:lnTo>
                <a:pt x="9" y="26"/>
              </a:lnTo>
              <a:lnTo>
                <a:pt x="8" y="25"/>
              </a:lnTo>
              <a:lnTo>
                <a:pt x="7" y="24"/>
              </a:lnTo>
              <a:lnTo>
                <a:pt x="6" y="24"/>
              </a:lnTo>
              <a:lnTo>
                <a:pt x="5" y="24"/>
              </a:lnTo>
              <a:lnTo>
                <a:pt x="3" y="22"/>
              </a:lnTo>
              <a:lnTo>
                <a:pt x="3" y="21"/>
              </a:lnTo>
              <a:lnTo>
                <a:pt x="2" y="20"/>
              </a:lnTo>
              <a:lnTo>
                <a:pt x="1" y="19"/>
              </a:lnTo>
              <a:lnTo>
                <a:pt x="0" y="18"/>
              </a:lnTo>
              <a:lnTo>
                <a:pt x="1" y="17"/>
              </a:lnTo>
              <a:lnTo>
                <a:pt x="2" y="16"/>
              </a:lnTo>
              <a:lnTo>
                <a:pt x="3" y="16"/>
              </a:lnTo>
              <a:lnTo>
                <a:pt x="4" y="16"/>
              </a:lnTo>
              <a:lnTo>
                <a:pt x="5" y="15"/>
              </a:lnTo>
              <a:lnTo>
                <a:pt x="6" y="14"/>
              </a:lnTo>
              <a:lnTo>
                <a:pt x="7" y="14"/>
              </a:lnTo>
              <a:lnTo>
                <a:pt x="8" y="13"/>
              </a:lnTo>
              <a:lnTo>
                <a:pt x="8" y="12"/>
              </a:lnTo>
              <a:lnTo>
                <a:pt x="9" y="11"/>
              </a:lnTo>
              <a:lnTo>
                <a:pt x="10" y="10"/>
              </a:lnTo>
              <a:lnTo>
                <a:pt x="10" y="9"/>
              </a:lnTo>
              <a:lnTo>
                <a:pt x="10" y="8"/>
              </a:lnTo>
              <a:lnTo>
                <a:pt x="10" y="7"/>
              </a:lnTo>
              <a:lnTo>
                <a:pt x="10" y="6"/>
              </a:lnTo>
              <a:lnTo>
                <a:pt x="10" y="5"/>
              </a:lnTo>
              <a:lnTo>
                <a:pt x="11" y="4"/>
              </a:lnTo>
              <a:lnTo>
                <a:pt x="11" y="3"/>
              </a:lnTo>
              <a:lnTo>
                <a:pt x="12" y="2"/>
              </a:lnTo>
              <a:lnTo>
                <a:pt x="13" y="1"/>
              </a:lnTo>
              <a:lnTo>
                <a:pt x="14" y="1"/>
              </a:lnTo>
              <a:lnTo>
                <a:pt x="14" y="0"/>
              </a:lnTo>
              <a:lnTo>
                <a:pt x="15"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91440</xdr:colOff>
      <xdr:row>30</xdr:row>
      <xdr:rowOff>104775</xdr:rowOff>
    </xdr:from>
    <xdr:to>
      <xdr:col>5</xdr:col>
      <xdr:colOff>386080</xdr:colOff>
      <xdr:row>32</xdr:row>
      <xdr:rowOff>47625</xdr:rowOff>
    </xdr:to>
    <xdr:sp>
      <xdr:nvSpPr>
        <xdr:cNvPr id="2185614" name="Freeform 380"/>
        <xdr:cNvSpPr/>
      </xdr:nvSpPr>
      <xdr:spPr>
        <a:xfrm>
          <a:off x="3576320" y="4790440"/>
          <a:ext cx="294640" cy="247650"/>
        </a:xfrm>
        <a:custGeom>
          <a:avLst/>
          <a:gdLst>
            <a:gd name="txL" fmla="*/ 0 w 29"/>
            <a:gd name="txT" fmla="*/ 0 h 26"/>
            <a:gd name="txR" fmla="*/ 29 w 29"/>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26">
              <a:moveTo>
                <a:pt x="1" y="13"/>
              </a:moveTo>
              <a:lnTo>
                <a:pt x="1" y="12"/>
              </a:lnTo>
              <a:lnTo>
                <a:pt x="2" y="12"/>
              </a:lnTo>
              <a:lnTo>
                <a:pt x="3" y="10"/>
              </a:lnTo>
              <a:lnTo>
                <a:pt x="5" y="10"/>
              </a:lnTo>
              <a:lnTo>
                <a:pt x="5" y="9"/>
              </a:lnTo>
              <a:lnTo>
                <a:pt x="7" y="8"/>
              </a:lnTo>
              <a:lnTo>
                <a:pt x="8" y="8"/>
              </a:lnTo>
              <a:lnTo>
                <a:pt x="9" y="7"/>
              </a:lnTo>
              <a:lnTo>
                <a:pt x="10" y="7"/>
              </a:lnTo>
              <a:lnTo>
                <a:pt x="11" y="6"/>
              </a:lnTo>
              <a:lnTo>
                <a:pt x="12" y="6"/>
              </a:lnTo>
              <a:lnTo>
                <a:pt x="13" y="5"/>
              </a:lnTo>
              <a:lnTo>
                <a:pt x="14" y="5"/>
              </a:lnTo>
              <a:lnTo>
                <a:pt x="15" y="4"/>
              </a:lnTo>
              <a:lnTo>
                <a:pt x="17" y="4"/>
              </a:lnTo>
              <a:lnTo>
                <a:pt x="18" y="4"/>
              </a:lnTo>
              <a:lnTo>
                <a:pt x="19" y="3"/>
              </a:lnTo>
              <a:lnTo>
                <a:pt x="20" y="3"/>
              </a:lnTo>
              <a:lnTo>
                <a:pt x="21" y="3"/>
              </a:lnTo>
              <a:lnTo>
                <a:pt x="22" y="2"/>
              </a:lnTo>
              <a:lnTo>
                <a:pt x="23" y="2"/>
              </a:lnTo>
              <a:lnTo>
                <a:pt x="24" y="2"/>
              </a:lnTo>
              <a:lnTo>
                <a:pt x="26" y="1"/>
              </a:lnTo>
              <a:lnTo>
                <a:pt x="28" y="0"/>
              </a:lnTo>
              <a:lnTo>
                <a:pt x="28" y="1"/>
              </a:lnTo>
              <a:lnTo>
                <a:pt x="28" y="2"/>
              </a:lnTo>
              <a:lnTo>
                <a:pt x="29" y="3"/>
              </a:lnTo>
              <a:lnTo>
                <a:pt x="29" y="5"/>
              </a:lnTo>
              <a:lnTo>
                <a:pt x="27" y="5"/>
              </a:lnTo>
              <a:lnTo>
                <a:pt x="27" y="6"/>
              </a:lnTo>
              <a:lnTo>
                <a:pt x="26" y="6"/>
              </a:lnTo>
              <a:lnTo>
                <a:pt x="25" y="7"/>
              </a:lnTo>
              <a:lnTo>
                <a:pt x="24" y="8"/>
              </a:lnTo>
              <a:lnTo>
                <a:pt x="24" y="9"/>
              </a:lnTo>
              <a:lnTo>
                <a:pt x="23" y="10"/>
              </a:lnTo>
              <a:lnTo>
                <a:pt x="23" y="11"/>
              </a:lnTo>
              <a:lnTo>
                <a:pt x="23" y="12"/>
              </a:lnTo>
              <a:lnTo>
                <a:pt x="23" y="13"/>
              </a:lnTo>
              <a:lnTo>
                <a:pt x="23" y="14"/>
              </a:lnTo>
              <a:lnTo>
                <a:pt x="23" y="15"/>
              </a:lnTo>
              <a:lnTo>
                <a:pt x="22" y="16"/>
              </a:lnTo>
              <a:lnTo>
                <a:pt x="21" y="17"/>
              </a:lnTo>
              <a:lnTo>
                <a:pt x="21" y="18"/>
              </a:lnTo>
              <a:lnTo>
                <a:pt x="20" y="19"/>
              </a:lnTo>
              <a:lnTo>
                <a:pt x="19" y="19"/>
              </a:lnTo>
              <a:lnTo>
                <a:pt x="18" y="20"/>
              </a:lnTo>
              <a:lnTo>
                <a:pt x="17" y="21"/>
              </a:lnTo>
              <a:lnTo>
                <a:pt x="16" y="21"/>
              </a:lnTo>
              <a:lnTo>
                <a:pt x="15" y="21"/>
              </a:lnTo>
              <a:lnTo>
                <a:pt x="14" y="22"/>
              </a:lnTo>
              <a:lnTo>
                <a:pt x="13" y="23"/>
              </a:lnTo>
              <a:lnTo>
                <a:pt x="14" y="24"/>
              </a:lnTo>
              <a:lnTo>
                <a:pt x="13" y="25"/>
              </a:lnTo>
              <a:lnTo>
                <a:pt x="12" y="26"/>
              </a:lnTo>
              <a:lnTo>
                <a:pt x="11" y="26"/>
              </a:lnTo>
              <a:lnTo>
                <a:pt x="10" y="25"/>
              </a:lnTo>
              <a:lnTo>
                <a:pt x="9" y="25"/>
              </a:lnTo>
              <a:lnTo>
                <a:pt x="9" y="24"/>
              </a:lnTo>
              <a:lnTo>
                <a:pt x="8" y="23"/>
              </a:lnTo>
              <a:lnTo>
                <a:pt x="8" y="22"/>
              </a:lnTo>
              <a:lnTo>
                <a:pt x="7" y="21"/>
              </a:lnTo>
              <a:lnTo>
                <a:pt x="7" y="20"/>
              </a:lnTo>
              <a:lnTo>
                <a:pt x="7" y="18"/>
              </a:lnTo>
              <a:lnTo>
                <a:pt x="6" y="17"/>
              </a:lnTo>
              <a:lnTo>
                <a:pt x="6" y="16"/>
              </a:lnTo>
              <a:lnTo>
                <a:pt x="6" y="15"/>
              </a:lnTo>
              <a:lnTo>
                <a:pt x="6" y="14"/>
              </a:lnTo>
              <a:lnTo>
                <a:pt x="5" y="14"/>
              </a:lnTo>
              <a:lnTo>
                <a:pt x="3" y="14"/>
              </a:lnTo>
              <a:lnTo>
                <a:pt x="2" y="13"/>
              </a:lnTo>
              <a:lnTo>
                <a:pt x="1" y="13"/>
              </a:lnTo>
              <a:lnTo>
                <a:pt x="0" y="13"/>
              </a:lnTo>
              <a:lnTo>
                <a:pt x="1"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365760</xdr:colOff>
      <xdr:row>29</xdr:row>
      <xdr:rowOff>66675</xdr:rowOff>
    </xdr:from>
    <xdr:to>
      <xdr:col>6</xdr:col>
      <xdr:colOff>60960</xdr:colOff>
      <xdr:row>31</xdr:row>
      <xdr:rowOff>9525</xdr:rowOff>
    </xdr:to>
    <xdr:sp>
      <xdr:nvSpPr>
        <xdr:cNvPr id="2185615" name="Freeform 381"/>
        <xdr:cNvSpPr/>
      </xdr:nvSpPr>
      <xdr:spPr>
        <a:xfrm>
          <a:off x="3850640" y="4599940"/>
          <a:ext cx="345440" cy="247650"/>
        </a:xfrm>
        <a:custGeom>
          <a:avLst/>
          <a:gdLst>
            <a:gd name="txL" fmla="*/ 0 w 34"/>
            <a:gd name="txT" fmla="*/ 0 h 27"/>
            <a:gd name="txR" fmla="*/ 34 w 34"/>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Lst>
          <a:rect l="txL" t="txT" r="txR" b="txB"/>
          <a:pathLst>
            <a:path w="34" h="27">
              <a:moveTo>
                <a:pt x="7" y="14"/>
              </a:moveTo>
              <a:lnTo>
                <a:pt x="8" y="15"/>
              </a:lnTo>
              <a:lnTo>
                <a:pt x="9" y="15"/>
              </a:lnTo>
              <a:lnTo>
                <a:pt x="10" y="16"/>
              </a:lnTo>
              <a:lnTo>
                <a:pt x="11" y="16"/>
              </a:lnTo>
              <a:lnTo>
                <a:pt x="12" y="17"/>
              </a:lnTo>
              <a:lnTo>
                <a:pt x="13" y="17"/>
              </a:lnTo>
              <a:lnTo>
                <a:pt x="14" y="16"/>
              </a:lnTo>
              <a:lnTo>
                <a:pt x="15" y="16"/>
              </a:lnTo>
              <a:lnTo>
                <a:pt x="17" y="16"/>
              </a:lnTo>
              <a:lnTo>
                <a:pt x="18" y="15"/>
              </a:lnTo>
              <a:lnTo>
                <a:pt x="19" y="15"/>
              </a:lnTo>
              <a:lnTo>
                <a:pt x="20" y="15"/>
              </a:lnTo>
              <a:lnTo>
                <a:pt x="21" y="13"/>
              </a:lnTo>
              <a:lnTo>
                <a:pt x="21" y="12"/>
              </a:lnTo>
              <a:lnTo>
                <a:pt x="21" y="11"/>
              </a:lnTo>
              <a:lnTo>
                <a:pt x="20" y="10"/>
              </a:lnTo>
              <a:lnTo>
                <a:pt x="20" y="8"/>
              </a:lnTo>
              <a:lnTo>
                <a:pt x="20" y="7"/>
              </a:lnTo>
              <a:lnTo>
                <a:pt x="20" y="6"/>
              </a:lnTo>
              <a:lnTo>
                <a:pt x="19" y="5"/>
              </a:lnTo>
              <a:lnTo>
                <a:pt x="21" y="5"/>
              </a:lnTo>
              <a:lnTo>
                <a:pt x="22" y="4"/>
              </a:lnTo>
              <a:lnTo>
                <a:pt x="23" y="4"/>
              </a:lnTo>
              <a:lnTo>
                <a:pt x="24" y="4"/>
              </a:lnTo>
              <a:lnTo>
                <a:pt x="26" y="2"/>
              </a:lnTo>
              <a:lnTo>
                <a:pt x="27" y="1"/>
              </a:lnTo>
              <a:lnTo>
                <a:pt x="27" y="0"/>
              </a:lnTo>
              <a:lnTo>
                <a:pt x="28" y="1"/>
              </a:lnTo>
              <a:lnTo>
                <a:pt x="29" y="2"/>
              </a:lnTo>
              <a:lnTo>
                <a:pt x="30" y="3"/>
              </a:lnTo>
              <a:lnTo>
                <a:pt x="31" y="4"/>
              </a:lnTo>
              <a:lnTo>
                <a:pt x="31" y="6"/>
              </a:lnTo>
              <a:lnTo>
                <a:pt x="31" y="7"/>
              </a:lnTo>
              <a:lnTo>
                <a:pt x="32" y="7"/>
              </a:lnTo>
              <a:lnTo>
                <a:pt x="33" y="8"/>
              </a:lnTo>
              <a:lnTo>
                <a:pt x="33" y="9"/>
              </a:lnTo>
              <a:lnTo>
                <a:pt x="33" y="10"/>
              </a:lnTo>
              <a:lnTo>
                <a:pt x="34" y="12"/>
              </a:lnTo>
              <a:lnTo>
                <a:pt x="34" y="13"/>
              </a:lnTo>
              <a:lnTo>
                <a:pt x="34" y="14"/>
              </a:lnTo>
              <a:lnTo>
                <a:pt x="34" y="15"/>
              </a:lnTo>
              <a:lnTo>
                <a:pt x="34" y="16"/>
              </a:lnTo>
              <a:lnTo>
                <a:pt x="33" y="17"/>
              </a:lnTo>
              <a:lnTo>
                <a:pt x="33" y="18"/>
              </a:lnTo>
              <a:lnTo>
                <a:pt x="32" y="19"/>
              </a:lnTo>
              <a:lnTo>
                <a:pt x="32" y="20"/>
              </a:lnTo>
              <a:lnTo>
                <a:pt x="32" y="22"/>
              </a:lnTo>
              <a:lnTo>
                <a:pt x="31" y="22"/>
              </a:lnTo>
              <a:lnTo>
                <a:pt x="30" y="22"/>
              </a:lnTo>
              <a:lnTo>
                <a:pt x="29" y="22"/>
              </a:lnTo>
              <a:lnTo>
                <a:pt x="28" y="22"/>
              </a:lnTo>
              <a:lnTo>
                <a:pt x="26" y="22"/>
              </a:lnTo>
              <a:lnTo>
                <a:pt x="25" y="22"/>
              </a:lnTo>
              <a:lnTo>
                <a:pt x="24" y="22"/>
              </a:lnTo>
              <a:lnTo>
                <a:pt x="23" y="23"/>
              </a:lnTo>
              <a:lnTo>
                <a:pt x="22" y="23"/>
              </a:lnTo>
              <a:lnTo>
                <a:pt x="21" y="22"/>
              </a:lnTo>
              <a:lnTo>
                <a:pt x="20" y="22"/>
              </a:lnTo>
              <a:lnTo>
                <a:pt x="19" y="22"/>
              </a:lnTo>
              <a:lnTo>
                <a:pt x="18" y="21"/>
              </a:lnTo>
              <a:lnTo>
                <a:pt x="18" y="22"/>
              </a:lnTo>
              <a:lnTo>
                <a:pt x="17" y="23"/>
              </a:lnTo>
              <a:lnTo>
                <a:pt x="16" y="24"/>
              </a:lnTo>
              <a:lnTo>
                <a:pt x="16" y="25"/>
              </a:lnTo>
              <a:lnTo>
                <a:pt x="15" y="26"/>
              </a:lnTo>
              <a:lnTo>
                <a:pt x="14" y="27"/>
              </a:lnTo>
              <a:lnTo>
                <a:pt x="13" y="27"/>
              </a:lnTo>
              <a:lnTo>
                <a:pt x="12" y="27"/>
              </a:lnTo>
              <a:lnTo>
                <a:pt x="11" y="27"/>
              </a:lnTo>
              <a:lnTo>
                <a:pt x="11" y="26"/>
              </a:lnTo>
              <a:lnTo>
                <a:pt x="11" y="24"/>
              </a:lnTo>
              <a:lnTo>
                <a:pt x="10" y="24"/>
              </a:lnTo>
              <a:lnTo>
                <a:pt x="9" y="24"/>
              </a:lnTo>
              <a:lnTo>
                <a:pt x="8" y="24"/>
              </a:lnTo>
              <a:lnTo>
                <a:pt x="7" y="25"/>
              </a:lnTo>
              <a:lnTo>
                <a:pt x="5" y="25"/>
              </a:lnTo>
              <a:lnTo>
                <a:pt x="4" y="25"/>
              </a:lnTo>
              <a:lnTo>
                <a:pt x="2" y="26"/>
              </a:lnTo>
              <a:lnTo>
                <a:pt x="2" y="24"/>
              </a:lnTo>
              <a:lnTo>
                <a:pt x="1" y="23"/>
              </a:lnTo>
              <a:lnTo>
                <a:pt x="1" y="22"/>
              </a:lnTo>
              <a:lnTo>
                <a:pt x="1" y="21"/>
              </a:lnTo>
              <a:lnTo>
                <a:pt x="0" y="20"/>
              </a:lnTo>
              <a:lnTo>
                <a:pt x="0" y="18"/>
              </a:lnTo>
              <a:lnTo>
                <a:pt x="0" y="17"/>
              </a:lnTo>
              <a:lnTo>
                <a:pt x="0" y="16"/>
              </a:lnTo>
              <a:lnTo>
                <a:pt x="1" y="16"/>
              </a:lnTo>
              <a:lnTo>
                <a:pt x="2" y="16"/>
              </a:lnTo>
              <a:lnTo>
                <a:pt x="3" y="15"/>
              </a:lnTo>
              <a:lnTo>
                <a:pt x="4" y="15"/>
              </a:lnTo>
              <a:lnTo>
                <a:pt x="5" y="13"/>
              </a:lnTo>
              <a:lnTo>
                <a:pt x="6" y="13"/>
              </a:lnTo>
              <a:lnTo>
                <a:pt x="7" y="1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40640</xdr:colOff>
      <xdr:row>28</xdr:row>
      <xdr:rowOff>66675</xdr:rowOff>
    </xdr:from>
    <xdr:to>
      <xdr:col>5</xdr:col>
      <xdr:colOff>294640</xdr:colOff>
      <xdr:row>29</xdr:row>
      <xdr:rowOff>76200</xdr:rowOff>
    </xdr:to>
    <xdr:sp>
      <xdr:nvSpPr>
        <xdr:cNvPr id="2185616" name="Freeform 382"/>
        <xdr:cNvSpPr/>
      </xdr:nvSpPr>
      <xdr:spPr>
        <a:xfrm>
          <a:off x="3525520" y="4447540"/>
          <a:ext cx="254000" cy="161925"/>
        </a:xfrm>
        <a:custGeom>
          <a:avLst/>
          <a:gdLst>
            <a:gd name="txL" fmla="*/ 0 w 25"/>
            <a:gd name="txT" fmla="*/ 0 h 18"/>
            <a:gd name="txR" fmla="*/ 25 w 25"/>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25" h="18">
              <a:moveTo>
                <a:pt x="1" y="11"/>
              </a:moveTo>
              <a:lnTo>
                <a:pt x="2" y="11"/>
              </a:lnTo>
              <a:lnTo>
                <a:pt x="3" y="11"/>
              </a:lnTo>
              <a:lnTo>
                <a:pt x="4" y="11"/>
              </a:lnTo>
              <a:lnTo>
                <a:pt x="5" y="11"/>
              </a:lnTo>
              <a:lnTo>
                <a:pt x="6" y="10"/>
              </a:lnTo>
              <a:lnTo>
                <a:pt x="7" y="10"/>
              </a:lnTo>
              <a:lnTo>
                <a:pt x="8" y="9"/>
              </a:lnTo>
              <a:lnTo>
                <a:pt x="9" y="9"/>
              </a:lnTo>
              <a:lnTo>
                <a:pt x="9" y="8"/>
              </a:lnTo>
              <a:lnTo>
                <a:pt x="9" y="7"/>
              </a:lnTo>
              <a:lnTo>
                <a:pt x="8" y="6"/>
              </a:lnTo>
              <a:lnTo>
                <a:pt x="8" y="5"/>
              </a:lnTo>
              <a:lnTo>
                <a:pt x="9" y="4"/>
              </a:lnTo>
              <a:lnTo>
                <a:pt x="10" y="3"/>
              </a:lnTo>
              <a:lnTo>
                <a:pt x="10" y="2"/>
              </a:lnTo>
              <a:lnTo>
                <a:pt x="11" y="2"/>
              </a:lnTo>
              <a:lnTo>
                <a:pt x="12" y="1"/>
              </a:lnTo>
              <a:lnTo>
                <a:pt x="13" y="1"/>
              </a:lnTo>
              <a:lnTo>
                <a:pt x="14" y="0"/>
              </a:lnTo>
              <a:lnTo>
                <a:pt x="16" y="0"/>
              </a:lnTo>
              <a:lnTo>
                <a:pt x="17" y="0"/>
              </a:lnTo>
              <a:lnTo>
                <a:pt x="18" y="0"/>
              </a:lnTo>
              <a:lnTo>
                <a:pt x="18" y="1"/>
              </a:lnTo>
              <a:lnTo>
                <a:pt x="18" y="2"/>
              </a:lnTo>
              <a:lnTo>
                <a:pt x="19" y="3"/>
              </a:lnTo>
              <a:lnTo>
                <a:pt x="19" y="4"/>
              </a:lnTo>
              <a:lnTo>
                <a:pt x="20" y="5"/>
              </a:lnTo>
              <a:lnTo>
                <a:pt x="21" y="5"/>
              </a:lnTo>
              <a:lnTo>
                <a:pt x="22" y="5"/>
              </a:lnTo>
              <a:lnTo>
                <a:pt x="23" y="6"/>
              </a:lnTo>
              <a:lnTo>
                <a:pt x="23" y="7"/>
              </a:lnTo>
              <a:lnTo>
                <a:pt x="23" y="8"/>
              </a:lnTo>
              <a:lnTo>
                <a:pt x="24" y="9"/>
              </a:lnTo>
              <a:lnTo>
                <a:pt x="24" y="10"/>
              </a:lnTo>
              <a:lnTo>
                <a:pt x="24" y="11"/>
              </a:lnTo>
              <a:lnTo>
                <a:pt x="24" y="12"/>
              </a:lnTo>
              <a:lnTo>
                <a:pt x="25" y="13"/>
              </a:lnTo>
              <a:lnTo>
                <a:pt x="25" y="14"/>
              </a:lnTo>
              <a:lnTo>
                <a:pt x="25" y="15"/>
              </a:lnTo>
              <a:lnTo>
                <a:pt x="25" y="17"/>
              </a:lnTo>
              <a:lnTo>
                <a:pt x="25" y="18"/>
              </a:lnTo>
              <a:lnTo>
                <a:pt x="24" y="17"/>
              </a:lnTo>
              <a:lnTo>
                <a:pt x="23" y="17"/>
              </a:lnTo>
              <a:lnTo>
                <a:pt x="21" y="17"/>
              </a:lnTo>
              <a:lnTo>
                <a:pt x="19" y="16"/>
              </a:lnTo>
              <a:lnTo>
                <a:pt x="18" y="16"/>
              </a:lnTo>
              <a:lnTo>
                <a:pt x="17" y="16"/>
              </a:lnTo>
              <a:lnTo>
                <a:pt x="16" y="16"/>
              </a:lnTo>
              <a:lnTo>
                <a:pt x="15" y="16"/>
              </a:lnTo>
              <a:lnTo>
                <a:pt x="14" y="17"/>
              </a:lnTo>
              <a:lnTo>
                <a:pt x="12" y="17"/>
              </a:lnTo>
              <a:lnTo>
                <a:pt x="11" y="17"/>
              </a:lnTo>
              <a:lnTo>
                <a:pt x="10" y="17"/>
              </a:lnTo>
              <a:lnTo>
                <a:pt x="9" y="17"/>
              </a:lnTo>
              <a:lnTo>
                <a:pt x="7" y="17"/>
              </a:lnTo>
              <a:lnTo>
                <a:pt x="6" y="17"/>
              </a:lnTo>
              <a:lnTo>
                <a:pt x="5" y="17"/>
              </a:lnTo>
              <a:lnTo>
                <a:pt x="3" y="17"/>
              </a:lnTo>
              <a:lnTo>
                <a:pt x="2" y="17"/>
              </a:lnTo>
              <a:lnTo>
                <a:pt x="0" y="16"/>
              </a:lnTo>
              <a:lnTo>
                <a:pt x="0" y="15"/>
              </a:lnTo>
              <a:lnTo>
                <a:pt x="0" y="14"/>
              </a:lnTo>
              <a:lnTo>
                <a:pt x="0" y="13"/>
              </a:lnTo>
              <a:lnTo>
                <a:pt x="0" y="11"/>
              </a:lnTo>
              <a:lnTo>
                <a:pt x="1" y="1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599440</xdr:colOff>
      <xdr:row>33</xdr:row>
      <xdr:rowOff>28575</xdr:rowOff>
    </xdr:from>
    <xdr:to>
      <xdr:col>5</xdr:col>
      <xdr:colOff>314960</xdr:colOff>
      <xdr:row>34</xdr:row>
      <xdr:rowOff>57150</xdr:rowOff>
    </xdr:to>
    <xdr:sp>
      <xdr:nvSpPr>
        <xdr:cNvPr id="2185617" name="Freeform 383"/>
        <xdr:cNvSpPr/>
      </xdr:nvSpPr>
      <xdr:spPr>
        <a:xfrm>
          <a:off x="3434080" y="5171440"/>
          <a:ext cx="365760" cy="180975"/>
        </a:xfrm>
        <a:custGeom>
          <a:avLst/>
          <a:gdLst>
            <a:gd name="txL" fmla="*/ 0 w 36"/>
            <a:gd name="txT" fmla="*/ 0 h 21"/>
            <a:gd name="txR" fmla="*/ 36 w 36"/>
            <a:gd name="txB" fmla="*/ 21 h 2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6" h="21">
              <a:moveTo>
                <a:pt x="11" y="0"/>
              </a:moveTo>
              <a:lnTo>
                <a:pt x="11" y="0"/>
              </a:lnTo>
              <a:lnTo>
                <a:pt x="11" y="1"/>
              </a:lnTo>
              <a:lnTo>
                <a:pt x="11" y="2"/>
              </a:lnTo>
              <a:lnTo>
                <a:pt x="12" y="3"/>
              </a:lnTo>
              <a:lnTo>
                <a:pt x="13" y="3"/>
              </a:lnTo>
              <a:lnTo>
                <a:pt x="14" y="4"/>
              </a:lnTo>
              <a:lnTo>
                <a:pt x="14" y="5"/>
              </a:lnTo>
              <a:lnTo>
                <a:pt x="15" y="6"/>
              </a:lnTo>
              <a:lnTo>
                <a:pt x="16" y="6"/>
              </a:lnTo>
              <a:lnTo>
                <a:pt x="17" y="7"/>
              </a:lnTo>
              <a:lnTo>
                <a:pt x="17" y="8"/>
              </a:lnTo>
              <a:lnTo>
                <a:pt x="18" y="9"/>
              </a:lnTo>
              <a:lnTo>
                <a:pt x="19" y="10"/>
              </a:lnTo>
              <a:lnTo>
                <a:pt x="20" y="10"/>
              </a:lnTo>
              <a:lnTo>
                <a:pt x="21" y="10"/>
              </a:lnTo>
              <a:lnTo>
                <a:pt x="22" y="11"/>
              </a:lnTo>
              <a:lnTo>
                <a:pt x="23" y="11"/>
              </a:lnTo>
              <a:lnTo>
                <a:pt x="25" y="11"/>
              </a:lnTo>
              <a:lnTo>
                <a:pt x="26" y="11"/>
              </a:lnTo>
              <a:lnTo>
                <a:pt x="28" y="11"/>
              </a:lnTo>
              <a:lnTo>
                <a:pt x="29" y="11"/>
              </a:lnTo>
              <a:lnTo>
                <a:pt x="30" y="11"/>
              </a:lnTo>
              <a:lnTo>
                <a:pt x="32" y="11"/>
              </a:lnTo>
              <a:lnTo>
                <a:pt x="33" y="11"/>
              </a:lnTo>
              <a:lnTo>
                <a:pt x="34" y="11"/>
              </a:lnTo>
              <a:lnTo>
                <a:pt x="34" y="12"/>
              </a:lnTo>
              <a:lnTo>
                <a:pt x="33" y="14"/>
              </a:lnTo>
              <a:lnTo>
                <a:pt x="33" y="15"/>
              </a:lnTo>
              <a:lnTo>
                <a:pt x="34" y="16"/>
              </a:lnTo>
              <a:lnTo>
                <a:pt x="35" y="16"/>
              </a:lnTo>
              <a:lnTo>
                <a:pt x="36" y="17"/>
              </a:lnTo>
              <a:lnTo>
                <a:pt x="35" y="18"/>
              </a:lnTo>
              <a:lnTo>
                <a:pt x="34" y="19"/>
              </a:lnTo>
              <a:lnTo>
                <a:pt x="33" y="18"/>
              </a:lnTo>
              <a:lnTo>
                <a:pt x="32" y="17"/>
              </a:lnTo>
              <a:lnTo>
                <a:pt x="31" y="17"/>
              </a:lnTo>
              <a:lnTo>
                <a:pt x="30" y="17"/>
              </a:lnTo>
              <a:lnTo>
                <a:pt x="30" y="18"/>
              </a:lnTo>
              <a:lnTo>
                <a:pt x="29" y="18"/>
              </a:lnTo>
              <a:lnTo>
                <a:pt x="28" y="17"/>
              </a:lnTo>
              <a:lnTo>
                <a:pt x="27" y="16"/>
              </a:lnTo>
              <a:lnTo>
                <a:pt x="26" y="15"/>
              </a:lnTo>
              <a:lnTo>
                <a:pt x="25" y="16"/>
              </a:lnTo>
              <a:lnTo>
                <a:pt x="24" y="17"/>
              </a:lnTo>
              <a:lnTo>
                <a:pt x="24" y="18"/>
              </a:lnTo>
              <a:lnTo>
                <a:pt x="24" y="19"/>
              </a:lnTo>
              <a:lnTo>
                <a:pt x="23" y="20"/>
              </a:lnTo>
              <a:lnTo>
                <a:pt x="22" y="20"/>
              </a:lnTo>
              <a:lnTo>
                <a:pt x="21" y="20"/>
              </a:lnTo>
              <a:lnTo>
                <a:pt x="20" y="20"/>
              </a:lnTo>
              <a:lnTo>
                <a:pt x="19" y="20"/>
              </a:lnTo>
              <a:lnTo>
                <a:pt x="18" y="20"/>
              </a:lnTo>
              <a:lnTo>
                <a:pt x="17" y="20"/>
              </a:lnTo>
              <a:lnTo>
                <a:pt x="15" y="21"/>
              </a:lnTo>
              <a:lnTo>
                <a:pt x="14" y="21"/>
              </a:lnTo>
              <a:lnTo>
                <a:pt x="13" y="21"/>
              </a:lnTo>
              <a:lnTo>
                <a:pt x="12" y="21"/>
              </a:lnTo>
              <a:lnTo>
                <a:pt x="11" y="21"/>
              </a:lnTo>
              <a:lnTo>
                <a:pt x="10" y="21"/>
              </a:lnTo>
              <a:lnTo>
                <a:pt x="9" y="21"/>
              </a:lnTo>
              <a:lnTo>
                <a:pt x="8" y="21"/>
              </a:lnTo>
              <a:lnTo>
                <a:pt x="7" y="21"/>
              </a:lnTo>
              <a:lnTo>
                <a:pt x="6" y="21"/>
              </a:lnTo>
              <a:lnTo>
                <a:pt x="4" y="21"/>
              </a:lnTo>
              <a:lnTo>
                <a:pt x="3" y="20"/>
              </a:lnTo>
              <a:lnTo>
                <a:pt x="2" y="20"/>
              </a:lnTo>
              <a:lnTo>
                <a:pt x="0" y="20"/>
              </a:lnTo>
              <a:lnTo>
                <a:pt x="0" y="19"/>
              </a:lnTo>
              <a:lnTo>
                <a:pt x="0" y="18"/>
              </a:lnTo>
              <a:lnTo>
                <a:pt x="0" y="17"/>
              </a:lnTo>
              <a:lnTo>
                <a:pt x="0" y="15"/>
              </a:lnTo>
              <a:lnTo>
                <a:pt x="0" y="14"/>
              </a:lnTo>
              <a:lnTo>
                <a:pt x="0" y="13"/>
              </a:lnTo>
              <a:lnTo>
                <a:pt x="0" y="12"/>
              </a:lnTo>
              <a:lnTo>
                <a:pt x="0" y="10"/>
              </a:lnTo>
              <a:lnTo>
                <a:pt x="0" y="9"/>
              </a:lnTo>
              <a:lnTo>
                <a:pt x="0" y="8"/>
              </a:lnTo>
              <a:lnTo>
                <a:pt x="1" y="6"/>
              </a:lnTo>
              <a:lnTo>
                <a:pt x="1" y="5"/>
              </a:lnTo>
              <a:lnTo>
                <a:pt x="2" y="4"/>
              </a:lnTo>
              <a:lnTo>
                <a:pt x="2" y="3"/>
              </a:lnTo>
              <a:lnTo>
                <a:pt x="3" y="2"/>
              </a:lnTo>
              <a:lnTo>
                <a:pt x="5" y="2"/>
              </a:lnTo>
              <a:lnTo>
                <a:pt x="6" y="2"/>
              </a:lnTo>
              <a:lnTo>
                <a:pt x="7" y="1"/>
              </a:lnTo>
              <a:lnTo>
                <a:pt x="9" y="1"/>
              </a:lnTo>
              <a:lnTo>
                <a:pt x="10" y="0"/>
              </a:lnTo>
              <a:lnTo>
                <a:pt x="11"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477520</xdr:colOff>
      <xdr:row>34</xdr:row>
      <xdr:rowOff>9525</xdr:rowOff>
    </xdr:from>
    <xdr:to>
      <xdr:col>5</xdr:col>
      <xdr:colOff>294640</xdr:colOff>
      <xdr:row>37</xdr:row>
      <xdr:rowOff>161925</xdr:rowOff>
    </xdr:to>
    <xdr:sp>
      <xdr:nvSpPr>
        <xdr:cNvPr id="2185618" name="Freeform 384"/>
        <xdr:cNvSpPr/>
      </xdr:nvSpPr>
      <xdr:spPr>
        <a:xfrm>
          <a:off x="3312160" y="5304790"/>
          <a:ext cx="467360" cy="619125"/>
        </a:xfrm>
        <a:custGeom>
          <a:avLst/>
          <a:gdLst>
            <a:gd name="txL" fmla="*/ 0 w 46"/>
            <a:gd name="txT" fmla="*/ 0 h 67"/>
            <a:gd name="txR" fmla="*/ 46 w 46"/>
            <a:gd name="txB" fmla="*/ 67 h 6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6" h="67">
              <a:moveTo>
                <a:pt x="13" y="5"/>
              </a:moveTo>
              <a:lnTo>
                <a:pt x="14" y="5"/>
              </a:lnTo>
              <a:lnTo>
                <a:pt x="15" y="5"/>
              </a:lnTo>
              <a:lnTo>
                <a:pt x="16" y="6"/>
              </a:lnTo>
              <a:lnTo>
                <a:pt x="18" y="6"/>
              </a:lnTo>
              <a:lnTo>
                <a:pt x="19" y="6"/>
              </a:lnTo>
              <a:lnTo>
                <a:pt x="20" y="6"/>
              </a:lnTo>
              <a:lnTo>
                <a:pt x="21" y="6"/>
              </a:lnTo>
              <a:lnTo>
                <a:pt x="22" y="6"/>
              </a:lnTo>
              <a:lnTo>
                <a:pt x="23" y="6"/>
              </a:lnTo>
              <a:lnTo>
                <a:pt x="24" y="6"/>
              </a:lnTo>
              <a:lnTo>
                <a:pt x="25" y="6"/>
              </a:lnTo>
              <a:lnTo>
                <a:pt x="26" y="6"/>
              </a:lnTo>
              <a:lnTo>
                <a:pt x="27" y="6"/>
              </a:lnTo>
              <a:lnTo>
                <a:pt x="29" y="5"/>
              </a:lnTo>
              <a:lnTo>
                <a:pt x="30" y="5"/>
              </a:lnTo>
              <a:lnTo>
                <a:pt x="31" y="5"/>
              </a:lnTo>
              <a:lnTo>
                <a:pt x="32" y="5"/>
              </a:lnTo>
              <a:lnTo>
                <a:pt x="33" y="5"/>
              </a:lnTo>
              <a:lnTo>
                <a:pt x="34" y="5"/>
              </a:lnTo>
              <a:lnTo>
                <a:pt x="35" y="5"/>
              </a:lnTo>
              <a:lnTo>
                <a:pt x="36" y="4"/>
              </a:lnTo>
              <a:lnTo>
                <a:pt x="36" y="3"/>
              </a:lnTo>
              <a:lnTo>
                <a:pt x="36" y="2"/>
              </a:lnTo>
              <a:lnTo>
                <a:pt x="37" y="1"/>
              </a:lnTo>
              <a:lnTo>
                <a:pt x="38" y="0"/>
              </a:lnTo>
              <a:lnTo>
                <a:pt x="39" y="1"/>
              </a:lnTo>
              <a:lnTo>
                <a:pt x="40" y="2"/>
              </a:lnTo>
              <a:lnTo>
                <a:pt x="41" y="3"/>
              </a:lnTo>
              <a:lnTo>
                <a:pt x="42" y="3"/>
              </a:lnTo>
              <a:lnTo>
                <a:pt x="42" y="2"/>
              </a:lnTo>
              <a:lnTo>
                <a:pt x="43" y="2"/>
              </a:lnTo>
              <a:lnTo>
                <a:pt x="44" y="2"/>
              </a:lnTo>
              <a:lnTo>
                <a:pt x="45" y="3"/>
              </a:lnTo>
              <a:lnTo>
                <a:pt x="46" y="4"/>
              </a:lnTo>
              <a:lnTo>
                <a:pt x="45" y="5"/>
              </a:lnTo>
              <a:lnTo>
                <a:pt x="45" y="6"/>
              </a:lnTo>
              <a:lnTo>
                <a:pt x="44" y="7"/>
              </a:lnTo>
              <a:lnTo>
                <a:pt x="44" y="8"/>
              </a:lnTo>
              <a:lnTo>
                <a:pt x="45" y="8"/>
              </a:lnTo>
              <a:lnTo>
                <a:pt x="46" y="8"/>
              </a:lnTo>
              <a:lnTo>
                <a:pt x="46" y="10"/>
              </a:lnTo>
              <a:lnTo>
                <a:pt x="45" y="12"/>
              </a:lnTo>
              <a:lnTo>
                <a:pt x="44" y="12"/>
              </a:lnTo>
              <a:lnTo>
                <a:pt x="43" y="13"/>
              </a:lnTo>
              <a:lnTo>
                <a:pt x="42" y="14"/>
              </a:lnTo>
              <a:lnTo>
                <a:pt x="42" y="15"/>
              </a:lnTo>
              <a:lnTo>
                <a:pt x="41" y="16"/>
              </a:lnTo>
              <a:lnTo>
                <a:pt x="41" y="17"/>
              </a:lnTo>
              <a:lnTo>
                <a:pt x="41" y="19"/>
              </a:lnTo>
              <a:lnTo>
                <a:pt x="40" y="20"/>
              </a:lnTo>
              <a:lnTo>
                <a:pt x="40" y="21"/>
              </a:lnTo>
              <a:lnTo>
                <a:pt x="39" y="22"/>
              </a:lnTo>
              <a:lnTo>
                <a:pt x="39" y="23"/>
              </a:lnTo>
              <a:lnTo>
                <a:pt x="39" y="24"/>
              </a:lnTo>
              <a:lnTo>
                <a:pt x="38" y="25"/>
              </a:lnTo>
              <a:lnTo>
                <a:pt x="37" y="26"/>
              </a:lnTo>
              <a:lnTo>
                <a:pt x="36" y="26"/>
              </a:lnTo>
              <a:lnTo>
                <a:pt x="35" y="27"/>
              </a:lnTo>
              <a:lnTo>
                <a:pt x="35" y="28"/>
              </a:lnTo>
              <a:lnTo>
                <a:pt x="34" y="29"/>
              </a:lnTo>
              <a:lnTo>
                <a:pt x="33" y="30"/>
              </a:lnTo>
              <a:lnTo>
                <a:pt x="32" y="31"/>
              </a:lnTo>
              <a:lnTo>
                <a:pt x="31" y="33"/>
              </a:lnTo>
              <a:lnTo>
                <a:pt x="31" y="34"/>
              </a:lnTo>
              <a:lnTo>
                <a:pt x="31" y="35"/>
              </a:lnTo>
              <a:lnTo>
                <a:pt x="30" y="36"/>
              </a:lnTo>
              <a:lnTo>
                <a:pt x="29" y="37"/>
              </a:lnTo>
              <a:lnTo>
                <a:pt x="28" y="38"/>
              </a:lnTo>
              <a:lnTo>
                <a:pt x="28" y="39"/>
              </a:lnTo>
              <a:lnTo>
                <a:pt x="28" y="40"/>
              </a:lnTo>
              <a:lnTo>
                <a:pt x="27" y="41"/>
              </a:lnTo>
              <a:lnTo>
                <a:pt x="27" y="42"/>
              </a:lnTo>
              <a:lnTo>
                <a:pt x="27" y="44"/>
              </a:lnTo>
              <a:lnTo>
                <a:pt x="27" y="45"/>
              </a:lnTo>
              <a:lnTo>
                <a:pt x="27" y="46"/>
              </a:lnTo>
              <a:lnTo>
                <a:pt x="27" y="47"/>
              </a:lnTo>
              <a:lnTo>
                <a:pt x="27" y="48"/>
              </a:lnTo>
              <a:lnTo>
                <a:pt x="27" y="50"/>
              </a:lnTo>
              <a:lnTo>
                <a:pt x="27" y="51"/>
              </a:lnTo>
              <a:lnTo>
                <a:pt x="26" y="52"/>
              </a:lnTo>
              <a:lnTo>
                <a:pt x="25" y="53"/>
              </a:lnTo>
              <a:lnTo>
                <a:pt x="24" y="54"/>
              </a:lnTo>
              <a:lnTo>
                <a:pt x="23" y="55"/>
              </a:lnTo>
              <a:lnTo>
                <a:pt x="22" y="56"/>
              </a:lnTo>
              <a:lnTo>
                <a:pt x="21" y="57"/>
              </a:lnTo>
              <a:lnTo>
                <a:pt x="20" y="58"/>
              </a:lnTo>
              <a:lnTo>
                <a:pt x="19" y="58"/>
              </a:lnTo>
              <a:lnTo>
                <a:pt x="18" y="59"/>
              </a:lnTo>
              <a:lnTo>
                <a:pt x="17" y="60"/>
              </a:lnTo>
              <a:lnTo>
                <a:pt x="16" y="62"/>
              </a:lnTo>
              <a:lnTo>
                <a:pt x="15" y="63"/>
              </a:lnTo>
              <a:lnTo>
                <a:pt x="14" y="64"/>
              </a:lnTo>
              <a:lnTo>
                <a:pt x="13" y="64"/>
              </a:lnTo>
              <a:lnTo>
                <a:pt x="12" y="65"/>
              </a:lnTo>
              <a:lnTo>
                <a:pt x="11" y="65"/>
              </a:lnTo>
              <a:lnTo>
                <a:pt x="10" y="66"/>
              </a:lnTo>
              <a:lnTo>
                <a:pt x="9" y="66"/>
              </a:lnTo>
              <a:lnTo>
                <a:pt x="8" y="67"/>
              </a:lnTo>
              <a:lnTo>
                <a:pt x="7" y="67"/>
              </a:lnTo>
              <a:lnTo>
                <a:pt x="5" y="67"/>
              </a:lnTo>
              <a:lnTo>
                <a:pt x="4" y="67"/>
              </a:lnTo>
              <a:lnTo>
                <a:pt x="2" y="67"/>
              </a:lnTo>
              <a:lnTo>
                <a:pt x="1" y="66"/>
              </a:lnTo>
              <a:lnTo>
                <a:pt x="1" y="65"/>
              </a:lnTo>
              <a:lnTo>
                <a:pt x="1" y="64"/>
              </a:lnTo>
              <a:lnTo>
                <a:pt x="1" y="63"/>
              </a:lnTo>
              <a:lnTo>
                <a:pt x="2" y="62"/>
              </a:lnTo>
              <a:lnTo>
                <a:pt x="2" y="60"/>
              </a:lnTo>
              <a:lnTo>
                <a:pt x="2" y="59"/>
              </a:lnTo>
              <a:lnTo>
                <a:pt x="2" y="58"/>
              </a:lnTo>
              <a:lnTo>
                <a:pt x="1" y="57"/>
              </a:lnTo>
              <a:lnTo>
                <a:pt x="1" y="56"/>
              </a:lnTo>
              <a:lnTo>
                <a:pt x="2" y="54"/>
              </a:lnTo>
              <a:lnTo>
                <a:pt x="2" y="53"/>
              </a:lnTo>
              <a:lnTo>
                <a:pt x="2" y="52"/>
              </a:lnTo>
              <a:lnTo>
                <a:pt x="2" y="51"/>
              </a:lnTo>
              <a:lnTo>
                <a:pt x="2" y="50"/>
              </a:lnTo>
              <a:lnTo>
                <a:pt x="2" y="48"/>
              </a:lnTo>
              <a:lnTo>
                <a:pt x="2" y="47"/>
              </a:lnTo>
              <a:lnTo>
                <a:pt x="2" y="46"/>
              </a:lnTo>
              <a:lnTo>
                <a:pt x="2" y="45"/>
              </a:lnTo>
              <a:lnTo>
                <a:pt x="2" y="44"/>
              </a:lnTo>
              <a:lnTo>
                <a:pt x="2" y="42"/>
              </a:lnTo>
              <a:lnTo>
                <a:pt x="3" y="40"/>
              </a:lnTo>
              <a:lnTo>
                <a:pt x="3" y="39"/>
              </a:lnTo>
              <a:lnTo>
                <a:pt x="2" y="37"/>
              </a:lnTo>
              <a:lnTo>
                <a:pt x="2" y="36"/>
              </a:lnTo>
              <a:lnTo>
                <a:pt x="1" y="35"/>
              </a:lnTo>
              <a:lnTo>
                <a:pt x="1" y="33"/>
              </a:lnTo>
              <a:lnTo>
                <a:pt x="0" y="32"/>
              </a:lnTo>
              <a:lnTo>
                <a:pt x="0" y="31"/>
              </a:lnTo>
              <a:lnTo>
                <a:pt x="1" y="29"/>
              </a:lnTo>
              <a:lnTo>
                <a:pt x="1" y="28"/>
              </a:lnTo>
              <a:lnTo>
                <a:pt x="1" y="27"/>
              </a:lnTo>
              <a:lnTo>
                <a:pt x="2" y="26"/>
              </a:lnTo>
              <a:lnTo>
                <a:pt x="2" y="25"/>
              </a:lnTo>
              <a:lnTo>
                <a:pt x="4" y="24"/>
              </a:lnTo>
              <a:lnTo>
                <a:pt x="5" y="23"/>
              </a:lnTo>
              <a:lnTo>
                <a:pt x="6" y="22"/>
              </a:lnTo>
              <a:lnTo>
                <a:pt x="7" y="21"/>
              </a:lnTo>
              <a:lnTo>
                <a:pt x="7" y="20"/>
              </a:lnTo>
              <a:lnTo>
                <a:pt x="8" y="19"/>
              </a:lnTo>
              <a:lnTo>
                <a:pt x="8" y="18"/>
              </a:lnTo>
              <a:lnTo>
                <a:pt x="9" y="17"/>
              </a:lnTo>
              <a:lnTo>
                <a:pt x="9" y="16"/>
              </a:lnTo>
              <a:lnTo>
                <a:pt x="10" y="15"/>
              </a:lnTo>
              <a:lnTo>
                <a:pt x="10" y="14"/>
              </a:lnTo>
              <a:lnTo>
                <a:pt x="11" y="12"/>
              </a:lnTo>
              <a:lnTo>
                <a:pt x="11" y="11"/>
              </a:lnTo>
              <a:lnTo>
                <a:pt x="11" y="10"/>
              </a:lnTo>
              <a:lnTo>
                <a:pt x="11" y="8"/>
              </a:lnTo>
              <a:lnTo>
                <a:pt x="12" y="6"/>
              </a:lnTo>
              <a:lnTo>
                <a:pt x="12" y="5"/>
              </a:lnTo>
              <a:lnTo>
                <a:pt x="13"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264160</xdr:colOff>
      <xdr:row>26</xdr:row>
      <xdr:rowOff>161925</xdr:rowOff>
    </xdr:from>
    <xdr:to>
      <xdr:col>6</xdr:col>
      <xdr:colOff>30480</xdr:colOff>
      <xdr:row>29</xdr:row>
      <xdr:rowOff>114300</xdr:rowOff>
    </xdr:to>
    <xdr:sp>
      <xdr:nvSpPr>
        <xdr:cNvPr id="2185619" name="Freeform 385"/>
        <xdr:cNvSpPr/>
      </xdr:nvSpPr>
      <xdr:spPr>
        <a:xfrm>
          <a:off x="3749040" y="4228465"/>
          <a:ext cx="416560" cy="419100"/>
        </a:xfrm>
        <a:custGeom>
          <a:avLst/>
          <a:gdLst>
            <a:gd name="txL" fmla="*/ 0 w 41"/>
            <a:gd name="txT" fmla="*/ 0 h 46"/>
            <a:gd name="txR" fmla="*/ 41 w 41"/>
            <a:gd name="txB" fmla="*/ 46 h 46"/>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46">
              <a:moveTo>
                <a:pt x="31" y="1"/>
              </a:moveTo>
              <a:lnTo>
                <a:pt x="32" y="0"/>
              </a:lnTo>
              <a:lnTo>
                <a:pt x="33" y="0"/>
              </a:lnTo>
              <a:lnTo>
                <a:pt x="34" y="1"/>
              </a:lnTo>
              <a:lnTo>
                <a:pt x="34" y="2"/>
              </a:lnTo>
              <a:lnTo>
                <a:pt x="34" y="3"/>
              </a:lnTo>
              <a:lnTo>
                <a:pt x="35" y="3"/>
              </a:lnTo>
              <a:lnTo>
                <a:pt x="36" y="4"/>
              </a:lnTo>
              <a:lnTo>
                <a:pt x="36" y="5"/>
              </a:lnTo>
              <a:lnTo>
                <a:pt x="36" y="7"/>
              </a:lnTo>
              <a:lnTo>
                <a:pt x="36" y="8"/>
              </a:lnTo>
              <a:lnTo>
                <a:pt x="35" y="9"/>
              </a:lnTo>
              <a:lnTo>
                <a:pt x="34" y="10"/>
              </a:lnTo>
              <a:lnTo>
                <a:pt x="34" y="11"/>
              </a:lnTo>
              <a:lnTo>
                <a:pt x="33" y="12"/>
              </a:lnTo>
              <a:lnTo>
                <a:pt x="33" y="13"/>
              </a:lnTo>
              <a:lnTo>
                <a:pt x="34" y="14"/>
              </a:lnTo>
              <a:lnTo>
                <a:pt x="34" y="15"/>
              </a:lnTo>
              <a:lnTo>
                <a:pt x="35" y="17"/>
              </a:lnTo>
              <a:lnTo>
                <a:pt x="35" y="18"/>
              </a:lnTo>
              <a:lnTo>
                <a:pt x="35" y="19"/>
              </a:lnTo>
              <a:lnTo>
                <a:pt x="35" y="20"/>
              </a:lnTo>
              <a:lnTo>
                <a:pt x="35" y="21"/>
              </a:lnTo>
              <a:lnTo>
                <a:pt x="35" y="22"/>
              </a:lnTo>
              <a:lnTo>
                <a:pt x="36" y="23"/>
              </a:lnTo>
              <a:lnTo>
                <a:pt x="36" y="24"/>
              </a:lnTo>
              <a:lnTo>
                <a:pt x="37" y="25"/>
              </a:lnTo>
              <a:lnTo>
                <a:pt x="37" y="26"/>
              </a:lnTo>
              <a:lnTo>
                <a:pt x="37" y="27"/>
              </a:lnTo>
              <a:lnTo>
                <a:pt x="38" y="29"/>
              </a:lnTo>
              <a:lnTo>
                <a:pt x="38" y="30"/>
              </a:lnTo>
              <a:lnTo>
                <a:pt x="38" y="31"/>
              </a:lnTo>
              <a:lnTo>
                <a:pt x="38" y="32"/>
              </a:lnTo>
              <a:lnTo>
                <a:pt x="38" y="33"/>
              </a:lnTo>
              <a:lnTo>
                <a:pt x="38" y="34"/>
              </a:lnTo>
              <a:lnTo>
                <a:pt x="38" y="36"/>
              </a:lnTo>
              <a:lnTo>
                <a:pt x="39" y="37"/>
              </a:lnTo>
              <a:lnTo>
                <a:pt x="39" y="38"/>
              </a:lnTo>
              <a:lnTo>
                <a:pt x="39" y="39"/>
              </a:lnTo>
              <a:lnTo>
                <a:pt x="40" y="40"/>
              </a:lnTo>
              <a:lnTo>
                <a:pt x="40" y="41"/>
              </a:lnTo>
              <a:lnTo>
                <a:pt x="40" y="42"/>
              </a:lnTo>
              <a:lnTo>
                <a:pt x="41" y="43"/>
              </a:lnTo>
              <a:lnTo>
                <a:pt x="41" y="44"/>
              </a:lnTo>
              <a:lnTo>
                <a:pt x="41" y="45"/>
              </a:lnTo>
              <a:lnTo>
                <a:pt x="40" y="44"/>
              </a:lnTo>
              <a:lnTo>
                <a:pt x="39" y="43"/>
              </a:lnTo>
              <a:lnTo>
                <a:pt x="38" y="42"/>
              </a:lnTo>
              <a:lnTo>
                <a:pt x="37" y="41"/>
              </a:lnTo>
              <a:lnTo>
                <a:pt x="37" y="42"/>
              </a:lnTo>
              <a:lnTo>
                <a:pt x="36" y="43"/>
              </a:lnTo>
              <a:lnTo>
                <a:pt x="34" y="45"/>
              </a:lnTo>
              <a:lnTo>
                <a:pt x="33" y="45"/>
              </a:lnTo>
              <a:lnTo>
                <a:pt x="32" y="45"/>
              </a:lnTo>
              <a:lnTo>
                <a:pt x="31" y="46"/>
              </a:lnTo>
              <a:lnTo>
                <a:pt x="29" y="46"/>
              </a:lnTo>
              <a:lnTo>
                <a:pt x="29" y="44"/>
              </a:lnTo>
              <a:lnTo>
                <a:pt x="29" y="43"/>
              </a:lnTo>
              <a:lnTo>
                <a:pt x="28" y="41"/>
              </a:lnTo>
              <a:lnTo>
                <a:pt x="28" y="40"/>
              </a:lnTo>
              <a:lnTo>
                <a:pt x="28" y="39"/>
              </a:lnTo>
              <a:lnTo>
                <a:pt x="28" y="38"/>
              </a:lnTo>
              <a:lnTo>
                <a:pt x="27" y="37"/>
              </a:lnTo>
              <a:lnTo>
                <a:pt x="27" y="36"/>
              </a:lnTo>
              <a:lnTo>
                <a:pt x="27" y="34"/>
              </a:lnTo>
              <a:lnTo>
                <a:pt x="26" y="34"/>
              </a:lnTo>
              <a:lnTo>
                <a:pt x="25" y="34"/>
              </a:lnTo>
              <a:lnTo>
                <a:pt x="24" y="34"/>
              </a:lnTo>
              <a:lnTo>
                <a:pt x="23" y="35"/>
              </a:lnTo>
              <a:lnTo>
                <a:pt x="22" y="35"/>
              </a:lnTo>
              <a:lnTo>
                <a:pt x="21" y="36"/>
              </a:lnTo>
              <a:lnTo>
                <a:pt x="20" y="37"/>
              </a:lnTo>
              <a:lnTo>
                <a:pt x="19" y="38"/>
              </a:lnTo>
              <a:lnTo>
                <a:pt x="18" y="38"/>
              </a:lnTo>
              <a:lnTo>
                <a:pt x="17" y="39"/>
              </a:lnTo>
              <a:lnTo>
                <a:pt x="16" y="39"/>
              </a:lnTo>
              <a:lnTo>
                <a:pt x="15" y="39"/>
              </a:lnTo>
              <a:lnTo>
                <a:pt x="14" y="39"/>
              </a:lnTo>
              <a:lnTo>
                <a:pt x="13" y="40"/>
              </a:lnTo>
              <a:lnTo>
                <a:pt x="12" y="40"/>
              </a:lnTo>
              <a:lnTo>
                <a:pt x="10" y="40"/>
              </a:lnTo>
              <a:lnTo>
                <a:pt x="9" y="40"/>
              </a:lnTo>
              <a:lnTo>
                <a:pt x="8" y="40"/>
              </a:lnTo>
              <a:lnTo>
                <a:pt x="7" y="40"/>
              </a:lnTo>
              <a:lnTo>
                <a:pt x="7" y="41"/>
              </a:lnTo>
              <a:lnTo>
                <a:pt x="7" y="42"/>
              </a:lnTo>
              <a:lnTo>
                <a:pt x="7" y="43"/>
              </a:lnTo>
              <a:lnTo>
                <a:pt x="6" y="44"/>
              </a:lnTo>
              <a:lnTo>
                <a:pt x="5" y="44"/>
              </a:lnTo>
              <a:lnTo>
                <a:pt x="5" y="43"/>
              </a:lnTo>
              <a:lnTo>
                <a:pt x="3" y="42"/>
              </a:lnTo>
              <a:lnTo>
                <a:pt x="3" y="41"/>
              </a:lnTo>
              <a:lnTo>
                <a:pt x="3" y="39"/>
              </a:lnTo>
              <a:lnTo>
                <a:pt x="3" y="38"/>
              </a:lnTo>
              <a:lnTo>
                <a:pt x="3" y="37"/>
              </a:lnTo>
              <a:lnTo>
                <a:pt x="2" y="36"/>
              </a:lnTo>
              <a:lnTo>
                <a:pt x="2" y="35"/>
              </a:lnTo>
              <a:lnTo>
                <a:pt x="2" y="34"/>
              </a:lnTo>
              <a:lnTo>
                <a:pt x="2" y="33"/>
              </a:lnTo>
              <a:lnTo>
                <a:pt x="1" y="32"/>
              </a:lnTo>
              <a:lnTo>
                <a:pt x="1" y="31"/>
              </a:lnTo>
              <a:lnTo>
                <a:pt x="1" y="30"/>
              </a:lnTo>
              <a:lnTo>
                <a:pt x="0" y="29"/>
              </a:lnTo>
              <a:lnTo>
                <a:pt x="1" y="28"/>
              </a:lnTo>
              <a:lnTo>
                <a:pt x="2" y="28"/>
              </a:lnTo>
              <a:lnTo>
                <a:pt x="3" y="27"/>
              </a:lnTo>
              <a:lnTo>
                <a:pt x="4" y="27"/>
              </a:lnTo>
              <a:lnTo>
                <a:pt x="5" y="26"/>
              </a:lnTo>
              <a:lnTo>
                <a:pt x="6" y="26"/>
              </a:lnTo>
              <a:lnTo>
                <a:pt x="7" y="25"/>
              </a:lnTo>
              <a:lnTo>
                <a:pt x="8" y="24"/>
              </a:lnTo>
              <a:lnTo>
                <a:pt x="8" y="23"/>
              </a:lnTo>
              <a:lnTo>
                <a:pt x="9" y="22"/>
              </a:lnTo>
              <a:lnTo>
                <a:pt x="10" y="21"/>
              </a:lnTo>
              <a:lnTo>
                <a:pt x="10" y="20"/>
              </a:lnTo>
              <a:lnTo>
                <a:pt x="11" y="19"/>
              </a:lnTo>
              <a:lnTo>
                <a:pt x="12" y="18"/>
              </a:lnTo>
              <a:lnTo>
                <a:pt x="13" y="17"/>
              </a:lnTo>
              <a:lnTo>
                <a:pt x="14" y="16"/>
              </a:lnTo>
              <a:lnTo>
                <a:pt x="14" y="15"/>
              </a:lnTo>
              <a:lnTo>
                <a:pt x="15" y="14"/>
              </a:lnTo>
              <a:lnTo>
                <a:pt x="16" y="13"/>
              </a:lnTo>
              <a:lnTo>
                <a:pt x="17" y="12"/>
              </a:lnTo>
              <a:lnTo>
                <a:pt x="17" y="11"/>
              </a:lnTo>
              <a:lnTo>
                <a:pt x="18" y="11"/>
              </a:lnTo>
              <a:lnTo>
                <a:pt x="19" y="10"/>
              </a:lnTo>
              <a:lnTo>
                <a:pt x="20" y="9"/>
              </a:lnTo>
              <a:lnTo>
                <a:pt x="21" y="8"/>
              </a:lnTo>
              <a:lnTo>
                <a:pt x="22" y="7"/>
              </a:lnTo>
              <a:lnTo>
                <a:pt x="23" y="6"/>
              </a:lnTo>
              <a:lnTo>
                <a:pt x="24" y="6"/>
              </a:lnTo>
              <a:lnTo>
                <a:pt x="25" y="5"/>
              </a:lnTo>
              <a:lnTo>
                <a:pt x="26" y="4"/>
              </a:lnTo>
              <a:lnTo>
                <a:pt x="27" y="4"/>
              </a:lnTo>
              <a:lnTo>
                <a:pt x="28" y="3"/>
              </a:lnTo>
              <a:lnTo>
                <a:pt x="29" y="2"/>
              </a:lnTo>
              <a:lnTo>
                <a:pt x="30" y="2"/>
              </a:lnTo>
              <a:lnTo>
                <a:pt x="31"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325120</xdr:colOff>
      <xdr:row>29</xdr:row>
      <xdr:rowOff>0</xdr:rowOff>
    </xdr:from>
    <xdr:to>
      <xdr:col>5</xdr:col>
      <xdr:colOff>579120</xdr:colOff>
      <xdr:row>30</xdr:row>
      <xdr:rowOff>66675</xdr:rowOff>
    </xdr:to>
    <xdr:sp>
      <xdr:nvSpPr>
        <xdr:cNvPr id="2185620" name="Freeform 386"/>
        <xdr:cNvSpPr/>
      </xdr:nvSpPr>
      <xdr:spPr>
        <a:xfrm>
          <a:off x="3810000" y="4533265"/>
          <a:ext cx="254000" cy="219075"/>
        </a:xfrm>
        <a:custGeom>
          <a:avLst/>
          <a:gdLst>
            <a:gd name="txL" fmla="*/ 0 w 25"/>
            <a:gd name="txT" fmla="*/ 0 h 24"/>
            <a:gd name="txR" fmla="*/ 25 w 25"/>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4">
              <a:moveTo>
                <a:pt x="23" y="12"/>
              </a:moveTo>
              <a:lnTo>
                <a:pt x="24" y="13"/>
              </a:lnTo>
              <a:lnTo>
                <a:pt x="24" y="14"/>
              </a:lnTo>
              <a:lnTo>
                <a:pt x="24" y="15"/>
              </a:lnTo>
              <a:lnTo>
                <a:pt x="24" y="17"/>
              </a:lnTo>
              <a:lnTo>
                <a:pt x="25" y="18"/>
              </a:lnTo>
              <a:lnTo>
                <a:pt x="25" y="19"/>
              </a:lnTo>
              <a:lnTo>
                <a:pt x="25" y="20"/>
              </a:lnTo>
              <a:lnTo>
                <a:pt x="24" y="22"/>
              </a:lnTo>
              <a:lnTo>
                <a:pt x="23" y="22"/>
              </a:lnTo>
              <a:lnTo>
                <a:pt x="22" y="22"/>
              </a:lnTo>
              <a:lnTo>
                <a:pt x="21" y="23"/>
              </a:lnTo>
              <a:lnTo>
                <a:pt x="19" y="23"/>
              </a:lnTo>
              <a:lnTo>
                <a:pt x="18" y="23"/>
              </a:lnTo>
              <a:lnTo>
                <a:pt x="17" y="24"/>
              </a:lnTo>
              <a:lnTo>
                <a:pt x="16" y="24"/>
              </a:lnTo>
              <a:lnTo>
                <a:pt x="15" y="23"/>
              </a:lnTo>
              <a:lnTo>
                <a:pt x="14" y="23"/>
              </a:lnTo>
              <a:lnTo>
                <a:pt x="13" y="22"/>
              </a:lnTo>
              <a:lnTo>
                <a:pt x="12" y="22"/>
              </a:lnTo>
              <a:lnTo>
                <a:pt x="10" y="20"/>
              </a:lnTo>
              <a:lnTo>
                <a:pt x="8" y="18"/>
              </a:lnTo>
              <a:lnTo>
                <a:pt x="7" y="17"/>
              </a:lnTo>
              <a:lnTo>
                <a:pt x="6" y="16"/>
              </a:lnTo>
              <a:lnTo>
                <a:pt x="5" y="15"/>
              </a:lnTo>
              <a:lnTo>
                <a:pt x="4" y="15"/>
              </a:lnTo>
              <a:lnTo>
                <a:pt x="3" y="14"/>
              </a:lnTo>
              <a:lnTo>
                <a:pt x="3" y="13"/>
              </a:lnTo>
              <a:lnTo>
                <a:pt x="2" y="12"/>
              </a:lnTo>
              <a:lnTo>
                <a:pt x="1" y="11"/>
              </a:lnTo>
              <a:lnTo>
                <a:pt x="0" y="10"/>
              </a:lnTo>
              <a:lnTo>
                <a:pt x="1" y="9"/>
              </a:lnTo>
              <a:lnTo>
                <a:pt x="1" y="8"/>
              </a:lnTo>
              <a:lnTo>
                <a:pt x="1" y="7"/>
              </a:lnTo>
              <a:lnTo>
                <a:pt x="1" y="6"/>
              </a:lnTo>
              <a:lnTo>
                <a:pt x="2" y="6"/>
              </a:lnTo>
              <a:lnTo>
                <a:pt x="3" y="6"/>
              </a:lnTo>
              <a:lnTo>
                <a:pt x="4" y="6"/>
              </a:lnTo>
              <a:lnTo>
                <a:pt x="6" y="6"/>
              </a:lnTo>
              <a:lnTo>
                <a:pt x="7" y="6"/>
              </a:lnTo>
              <a:lnTo>
                <a:pt x="8" y="5"/>
              </a:lnTo>
              <a:lnTo>
                <a:pt x="9" y="5"/>
              </a:lnTo>
              <a:lnTo>
                <a:pt x="10" y="5"/>
              </a:lnTo>
              <a:lnTo>
                <a:pt x="11" y="5"/>
              </a:lnTo>
              <a:lnTo>
                <a:pt x="12" y="4"/>
              </a:lnTo>
              <a:lnTo>
                <a:pt x="13" y="4"/>
              </a:lnTo>
              <a:lnTo>
                <a:pt x="14" y="3"/>
              </a:lnTo>
              <a:lnTo>
                <a:pt x="15" y="2"/>
              </a:lnTo>
              <a:lnTo>
                <a:pt x="16" y="1"/>
              </a:lnTo>
              <a:lnTo>
                <a:pt x="17" y="1"/>
              </a:lnTo>
              <a:lnTo>
                <a:pt x="18" y="0"/>
              </a:lnTo>
              <a:lnTo>
                <a:pt x="19" y="0"/>
              </a:lnTo>
              <a:lnTo>
                <a:pt x="20" y="0"/>
              </a:lnTo>
              <a:lnTo>
                <a:pt x="21" y="0"/>
              </a:lnTo>
              <a:lnTo>
                <a:pt x="21" y="2"/>
              </a:lnTo>
              <a:lnTo>
                <a:pt x="21" y="3"/>
              </a:lnTo>
              <a:lnTo>
                <a:pt x="22" y="4"/>
              </a:lnTo>
              <a:lnTo>
                <a:pt x="22" y="5"/>
              </a:lnTo>
              <a:lnTo>
                <a:pt x="22" y="6"/>
              </a:lnTo>
              <a:lnTo>
                <a:pt x="22" y="7"/>
              </a:lnTo>
              <a:lnTo>
                <a:pt x="23" y="9"/>
              </a:lnTo>
              <a:lnTo>
                <a:pt x="23" y="10"/>
              </a:lnTo>
              <a:lnTo>
                <a:pt x="23" y="1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640080</xdr:colOff>
      <xdr:row>29</xdr:row>
      <xdr:rowOff>57150</xdr:rowOff>
    </xdr:from>
    <xdr:to>
      <xdr:col>5</xdr:col>
      <xdr:colOff>375920</xdr:colOff>
      <xdr:row>31</xdr:row>
      <xdr:rowOff>28575</xdr:rowOff>
    </xdr:to>
    <xdr:sp>
      <xdr:nvSpPr>
        <xdr:cNvPr id="2185621" name="Freeform 387"/>
        <xdr:cNvSpPr/>
      </xdr:nvSpPr>
      <xdr:spPr>
        <a:xfrm>
          <a:off x="3474720" y="4590415"/>
          <a:ext cx="386080" cy="276225"/>
        </a:xfrm>
        <a:custGeom>
          <a:avLst/>
          <a:gdLst>
            <a:gd name="txL" fmla="*/ 0 w 38"/>
            <a:gd name="txT" fmla="*/ 0 h 30"/>
            <a:gd name="txR" fmla="*/ 38 w 38"/>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30">
              <a:moveTo>
                <a:pt x="1" y="27"/>
              </a:moveTo>
              <a:lnTo>
                <a:pt x="1" y="26"/>
              </a:lnTo>
              <a:lnTo>
                <a:pt x="2" y="25"/>
              </a:lnTo>
              <a:lnTo>
                <a:pt x="3" y="23"/>
              </a:lnTo>
              <a:lnTo>
                <a:pt x="4" y="23"/>
              </a:lnTo>
              <a:lnTo>
                <a:pt x="4" y="22"/>
              </a:lnTo>
              <a:lnTo>
                <a:pt x="5" y="20"/>
              </a:lnTo>
              <a:lnTo>
                <a:pt x="5" y="19"/>
              </a:lnTo>
              <a:lnTo>
                <a:pt x="5" y="18"/>
              </a:lnTo>
              <a:lnTo>
                <a:pt x="5" y="17"/>
              </a:lnTo>
              <a:lnTo>
                <a:pt x="5" y="15"/>
              </a:lnTo>
              <a:lnTo>
                <a:pt x="4" y="14"/>
              </a:lnTo>
              <a:lnTo>
                <a:pt x="4" y="13"/>
              </a:lnTo>
              <a:lnTo>
                <a:pt x="4" y="12"/>
              </a:lnTo>
              <a:lnTo>
                <a:pt x="4" y="10"/>
              </a:lnTo>
              <a:lnTo>
                <a:pt x="4" y="9"/>
              </a:lnTo>
              <a:lnTo>
                <a:pt x="4" y="7"/>
              </a:lnTo>
              <a:lnTo>
                <a:pt x="4" y="5"/>
              </a:lnTo>
              <a:lnTo>
                <a:pt x="4" y="4"/>
              </a:lnTo>
              <a:lnTo>
                <a:pt x="4" y="3"/>
              </a:lnTo>
              <a:lnTo>
                <a:pt x="5" y="1"/>
              </a:lnTo>
              <a:lnTo>
                <a:pt x="5" y="0"/>
              </a:lnTo>
              <a:lnTo>
                <a:pt x="7" y="1"/>
              </a:lnTo>
              <a:lnTo>
                <a:pt x="8" y="1"/>
              </a:lnTo>
              <a:lnTo>
                <a:pt x="10" y="1"/>
              </a:lnTo>
              <a:lnTo>
                <a:pt x="11" y="1"/>
              </a:lnTo>
              <a:lnTo>
                <a:pt x="12" y="1"/>
              </a:lnTo>
              <a:lnTo>
                <a:pt x="14" y="1"/>
              </a:lnTo>
              <a:lnTo>
                <a:pt x="15" y="1"/>
              </a:lnTo>
              <a:lnTo>
                <a:pt x="16" y="1"/>
              </a:lnTo>
              <a:lnTo>
                <a:pt x="17" y="1"/>
              </a:lnTo>
              <a:lnTo>
                <a:pt x="17" y="2"/>
              </a:lnTo>
              <a:lnTo>
                <a:pt x="17" y="3"/>
              </a:lnTo>
              <a:lnTo>
                <a:pt x="17" y="5"/>
              </a:lnTo>
              <a:lnTo>
                <a:pt x="17" y="6"/>
              </a:lnTo>
              <a:lnTo>
                <a:pt x="18" y="7"/>
              </a:lnTo>
              <a:lnTo>
                <a:pt x="18" y="8"/>
              </a:lnTo>
              <a:lnTo>
                <a:pt x="19" y="10"/>
              </a:lnTo>
              <a:lnTo>
                <a:pt x="20" y="11"/>
              </a:lnTo>
              <a:lnTo>
                <a:pt x="20" y="12"/>
              </a:lnTo>
              <a:lnTo>
                <a:pt x="19" y="13"/>
              </a:lnTo>
              <a:lnTo>
                <a:pt x="19" y="14"/>
              </a:lnTo>
              <a:lnTo>
                <a:pt x="19" y="15"/>
              </a:lnTo>
              <a:lnTo>
                <a:pt x="20" y="15"/>
              </a:lnTo>
              <a:lnTo>
                <a:pt x="22" y="16"/>
              </a:lnTo>
              <a:lnTo>
                <a:pt x="23" y="16"/>
              </a:lnTo>
              <a:lnTo>
                <a:pt x="24" y="16"/>
              </a:lnTo>
              <a:lnTo>
                <a:pt x="26" y="16"/>
              </a:lnTo>
              <a:lnTo>
                <a:pt x="27" y="16"/>
              </a:lnTo>
              <a:lnTo>
                <a:pt x="28" y="16"/>
              </a:lnTo>
              <a:lnTo>
                <a:pt x="30" y="16"/>
              </a:lnTo>
              <a:lnTo>
                <a:pt x="31" y="16"/>
              </a:lnTo>
              <a:lnTo>
                <a:pt x="32" y="17"/>
              </a:lnTo>
              <a:lnTo>
                <a:pt x="33" y="17"/>
              </a:lnTo>
              <a:lnTo>
                <a:pt x="34" y="18"/>
              </a:lnTo>
              <a:lnTo>
                <a:pt x="35" y="19"/>
              </a:lnTo>
              <a:lnTo>
                <a:pt x="36" y="20"/>
              </a:lnTo>
              <a:lnTo>
                <a:pt x="37" y="21"/>
              </a:lnTo>
              <a:lnTo>
                <a:pt x="38" y="22"/>
              </a:lnTo>
              <a:lnTo>
                <a:pt x="36" y="23"/>
              </a:lnTo>
              <a:lnTo>
                <a:pt x="34" y="24"/>
              </a:lnTo>
              <a:lnTo>
                <a:pt x="33" y="23"/>
              </a:lnTo>
              <a:lnTo>
                <a:pt x="32" y="22"/>
              </a:lnTo>
              <a:lnTo>
                <a:pt x="31" y="22"/>
              </a:lnTo>
              <a:lnTo>
                <a:pt x="30" y="22"/>
              </a:lnTo>
              <a:lnTo>
                <a:pt x="29" y="21"/>
              </a:lnTo>
              <a:lnTo>
                <a:pt x="28" y="21"/>
              </a:lnTo>
              <a:lnTo>
                <a:pt x="26" y="20"/>
              </a:lnTo>
              <a:lnTo>
                <a:pt x="25" y="20"/>
              </a:lnTo>
              <a:lnTo>
                <a:pt x="24" y="20"/>
              </a:lnTo>
              <a:lnTo>
                <a:pt x="23" y="20"/>
              </a:lnTo>
              <a:lnTo>
                <a:pt x="21" y="20"/>
              </a:lnTo>
              <a:lnTo>
                <a:pt x="20" y="20"/>
              </a:lnTo>
              <a:lnTo>
                <a:pt x="19" y="19"/>
              </a:lnTo>
              <a:lnTo>
                <a:pt x="18" y="20"/>
              </a:lnTo>
              <a:lnTo>
                <a:pt x="17" y="21"/>
              </a:lnTo>
              <a:lnTo>
                <a:pt x="16" y="21"/>
              </a:lnTo>
              <a:lnTo>
                <a:pt x="15" y="21"/>
              </a:lnTo>
              <a:lnTo>
                <a:pt x="13" y="22"/>
              </a:lnTo>
              <a:lnTo>
                <a:pt x="12" y="23"/>
              </a:lnTo>
              <a:lnTo>
                <a:pt x="11" y="24"/>
              </a:lnTo>
              <a:lnTo>
                <a:pt x="10" y="25"/>
              </a:lnTo>
              <a:lnTo>
                <a:pt x="9" y="26"/>
              </a:lnTo>
              <a:lnTo>
                <a:pt x="9" y="27"/>
              </a:lnTo>
              <a:lnTo>
                <a:pt x="8" y="28"/>
              </a:lnTo>
              <a:lnTo>
                <a:pt x="8" y="29"/>
              </a:lnTo>
              <a:lnTo>
                <a:pt x="7" y="30"/>
              </a:lnTo>
              <a:lnTo>
                <a:pt x="6" y="30"/>
              </a:lnTo>
              <a:lnTo>
                <a:pt x="5" y="29"/>
              </a:lnTo>
              <a:lnTo>
                <a:pt x="4" y="29"/>
              </a:lnTo>
              <a:lnTo>
                <a:pt x="3" y="28"/>
              </a:lnTo>
              <a:lnTo>
                <a:pt x="2" y="29"/>
              </a:lnTo>
              <a:lnTo>
                <a:pt x="0" y="28"/>
              </a:lnTo>
              <a:lnTo>
                <a:pt x="1" y="2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162560</xdr:colOff>
      <xdr:row>29</xdr:row>
      <xdr:rowOff>57150</xdr:rowOff>
    </xdr:from>
    <xdr:to>
      <xdr:col>5</xdr:col>
      <xdr:colOff>426720</xdr:colOff>
      <xdr:row>30</xdr:row>
      <xdr:rowOff>95250</xdr:rowOff>
    </xdr:to>
    <xdr:sp>
      <xdr:nvSpPr>
        <xdr:cNvPr id="2185622" name="Freeform 388"/>
        <xdr:cNvSpPr/>
      </xdr:nvSpPr>
      <xdr:spPr>
        <a:xfrm>
          <a:off x="3647440" y="4590415"/>
          <a:ext cx="264160" cy="190500"/>
        </a:xfrm>
        <a:custGeom>
          <a:avLst/>
          <a:gdLst>
            <a:gd name="txL" fmla="*/ 0 w 26"/>
            <a:gd name="txT" fmla="*/ 0 h 21"/>
            <a:gd name="txR" fmla="*/ 26 w 26"/>
            <a:gd name="txB" fmla="*/ 21 h 21"/>
          </a:gdLst>
          <a:ahLst/>
          <a:cxnLst>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2147483647" y="2147483647"/>
            </a:cxn>
          </a:cxnLst>
          <a:rect l="txL" t="txT" r="txR" b="txB"/>
          <a:pathLst>
            <a:path w="26" h="21">
              <a:moveTo>
                <a:pt x="1" y="1"/>
              </a:moveTo>
              <a:lnTo>
                <a:pt x="2" y="1"/>
              </a:lnTo>
              <a:lnTo>
                <a:pt x="3" y="0"/>
              </a:lnTo>
              <a:lnTo>
                <a:pt x="4" y="0"/>
              </a:lnTo>
              <a:lnTo>
                <a:pt x="5" y="0"/>
              </a:lnTo>
              <a:lnTo>
                <a:pt x="6" y="0"/>
              </a:lnTo>
              <a:lnTo>
                <a:pt x="7" y="0"/>
              </a:lnTo>
              <a:lnTo>
                <a:pt x="9" y="1"/>
              </a:lnTo>
              <a:lnTo>
                <a:pt x="11" y="1"/>
              </a:lnTo>
              <a:lnTo>
                <a:pt x="12" y="1"/>
              </a:lnTo>
              <a:lnTo>
                <a:pt x="13" y="2"/>
              </a:lnTo>
              <a:lnTo>
                <a:pt x="15" y="3"/>
              </a:lnTo>
              <a:lnTo>
                <a:pt x="15" y="4"/>
              </a:lnTo>
              <a:lnTo>
                <a:pt x="16" y="4"/>
              </a:lnTo>
              <a:lnTo>
                <a:pt x="17" y="5"/>
              </a:lnTo>
              <a:lnTo>
                <a:pt x="18" y="6"/>
              </a:lnTo>
              <a:lnTo>
                <a:pt x="19" y="7"/>
              </a:lnTo>
              <a:lnTo>
                <a:pt x="19" y="8"/>
              </a:lnTo>
              <a:lnTo>
                <a:pt x="20" y="9"/>
              </a:lnTo>
              <a:lnTo>
                <a:pt x="21" y="9"/>
              </a:lnTo>
              <a:lnTo>
                <a:pt x="22" y="10"/>
              </a:lnTo>
              <a:lnTo>
                <a:pt x="23" y="11"/>
              </a:lnTo>
              <a:lnTo>
                <a:pt x="24" y="12"/>
              </a:lnTo>
              <a:lnTo>
                <a:pt x="26" y="14"/>
              </a:lnTo>
              <a:lnTo>
                <a:pt x="25" y="14"/>
              </a:lnTo>
              <a:lnTo>
                <a:pt x="24" y="16"/>
              </a:lnTo>
              <a:lnTo>
                <a:pt x="23" y="16"/>
              </a:lnTo>
              <a:lnTo>
                <a:pt x="22" y="17"/>
              </a:lnTo>
              <a:lnTo>
                <a:pt x="21" y="17"/>
              </a:lnTo>
              <a:lnTo>
                <a:pt x="20" y="17"/>
              </a:lnTo>
              <a:lnTo>
                <a:pt x="20" y="18"/>
              </a:lnTo>
              <a:lnTo>
                <a:pt x="20" y="19"/>
              </a:lnTo>
              <a:lnTo>
                <a:pt x="20" y="21"/>
              </a:lnTo>
              <a:lnTo>
                <a:pt x="19" y="20"/>
              </a:lnTo>
              <a:lnTo>
                <a:pt x="18" y="19"/>
              </a:lnTo>
              <a:lnTo>
                <a:pt x="17" y="18"/>
              </a:lnTo>
              <a:lnTo>
                <a:pt x="16" y="17"/>
              </a:lnTo>
              <a:lnTo>
                <a:pt x="15" y="17"/>
              </a:lnTo>
              <a:lnTo>
                <a:pt x="14" y="16"/>
              </a:lnTo>
              <a:lnTo>
                <a:pt x="13" y="16"/>
              </a:lnTo>
              <a:lnTo>
                <a:pt x="11" y="16"/>
              </a:lnTo>
              <a:lnTo>
                <a:pt x="10" y="16"/>
              </a:lnTo>
              <a:lnTo>
                <a:pt x="9" y="16"/>
              </a:lnTo>
              <a:lnTo>
                <a:pt x="7" y="16"/>
              </a:lnTo>
              <a:lnTo>
                <a:pt x="6" y="16"/>
              </a:lnTo>
              <a:lnTo>
                <a:pt x="5" y="16"/>
              </a:lnTo>
              <a:lnTo>
                <a:pt x="3" y="15"/>
              </a:lnTo>
              <a:lnTo>
                <a:pt x="2" y="15"/>
              </a:lnTo>
              <a:lnTo>
                <a:pt x="2" y="14"/>
              </a:lnTo>
              <a:lnTo>
                <a:pt x="2" y="13"/>
              </a:lnTo>
              <a:lnTo>
                <a:pt x="3" y="12"/>
              </a:lnTo>
              <a:lnTo>
                <a:pt x="3" y="11"/>
              </a:lnTo>
              <a:lnTo>
                <a:pt x="2" y="10"/>
              </a:lnTo>
              <a:lnTo>
                <a:pt x="1" y="8"/>
              </a:lnTo>
              <a:lnTo>
                <a:pt x="1" y="7"/>
              </a:lnTo>
              <a:lnTo>
                <a:pt x="0" y="6"/>
              </a:lnTo>
              <a:lnTo>
                <a:pt x="0" y="5"/>
              </a:lnTo>
              <a:lnTo>
                <a:pt x="0" y="3"/>
              </a:lnTo>
              <a:lnTo>
                <a:pt x="0" y="2"/>
              </a:lnTo>
              <a:lnTo>
                <a:pt x="0" y="1"/>
              </a:lnTo>
              <a:lnTo>
                <a:pt x="1"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457200</xdr:colOff>
      <xdr:row>31</xdr:row>
      <xdr:rowOff>66675</xdr:rowOff>
    </xdr:from>
    <xdr:to>
      <xdr:col>6</xdr:col>
      <xdr:colOff>132080</xdr:colOff>
      <xdr:row>32</xdr:row>
      <xdr:rowOff>133350</xdr:rowOff>
    </xdr:to>
    <xdr:sp>
      <xdr:nvSpPr>
        <xdr:cNvPr id="2185623" name="Freeform 389"/>
        <xdr:cNvSpPr/>
      </xdr:nvSpPr>
      <xdr:spPr>
        <a:xfrm>
          <a:off x="3942080" y="4904740"/>
          <a:ext cx="325120" cy="219075"/>
        </a:xfrm>
        <a:custGeom>
          <a:avLst/>
          <a:gdLst>
            <a:gd name="txL" fmla="*/ 0 w 32"/>
            <a:gd name="txT" fmla="*/ 0 h 23"/>
            <a:gd name="txR" fmla="*/ 32 w 32"/>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32" h="23">
              <a:moveTo>
                <a:pt x="0" y="7"/>
              </a:moveTo>
              <a:lnTo>
                <a:pt x="0" y="6"/>
              </a:lnTo>
              <a:lnTo>
                <a:pt x="1" y="6"/>
              </a:lnTo>
              <a:lnTo>
                <a:pt x="2" y="5"/>
              </a:lnTo>
              <a:lnTo>
                <a:pt x="3" y="4"/>
              </a:lnTo>
              <a:lnTo>
                <a:pt x="4" y="4"/>
              </a:lnTo>
              <a:lnTo>
                <a:pt x="5" y="3"/>
              </a:lnTo>
              <a:lnTo>
                <a:pt x="5" y="2"/>
              </a:lnTo>
              <a:lnTo>
                <a:pt x="6" y="3"/>
              </a:lnTo>
              <a:lnTo>
                <a:pt x="8" y="3"/>
              </a:lnTo>
              <a:lnTo>
                <a:pt x="9" y="3"/>
              </a:lnTo>
              <a:lnTo>
                <a:pt x="10" y="3"/>
              </a:lnTo>
              <a:lnTo>
                <a:pt x="11" y="3"/>
              </a:lnTo>
              <a:lnTo>
                <a:pt x="12" y="3"/>
              </a:lnTo>
              <a:lnTo>
                <a:pt x="13" y="3"/>
              </a:lnTo>
              <a:lnTo>
                <a:pt x="14" y="3"/>
              </a:lnTo>
              <a:lnTo>
                <a:pt x="15" y="3"/>
              </a:lnTo>
              <a:lnTo>
                <a:pt x="17" y="3"/>
              </a:lnTo>
              <a:lnTo>
                <a:pt x="17" y="4"/>
              </a:lnTo>
              <a:lnTo>
                <a:pt x="17" y="5"/>
              </a:lnTo>
              <a:lnTo>
                <a:pt x="17" y="6"/>
              </a:lnTo>
              <a:lnTo>
                <a:pt x="17" y="7"/>
              </a:lnTo>
              <a:lnTo>
                <a:pt x="16" y="8"/>
              </a:lnTo>
              <a:lnTo>
                <a:pt x="16" y="9"/>
              </a:lnTo>
              <a:lnTo>
                <a:pt x="17" y="10"/>
              </a:lnTo>
              <a:lnTo>
                <a:pt x="18" y="11"/>
              </a:lnTo>
              <a:lnTo>
                <a:pt x="20" y="11"/>
              </a:lnTo>
              <a:lnTo>
                <a:pt x="21" y="11"/>
              </a:lnTo>
              <a:lnTo>
                <a:pt x="22" y="11"/>
              </a:lnTo>
              <a:lnTo>
                <a:pt x="23" y="10"/>
              </a:lnTo>
              <a:lnTo>
                <a:pt x="24" y="10"/>
              </a:lnTo>
              <a:lnTo>
                <a:pt x="25" y="9"/>
              </a:lnTo>
              <a:lnTo>
                <a:pt x="26" y="9"/>
              </a:lnTo>
              <a:lnTo>
                <a:pt x="27" y="8"/>
              </a:lnTo>
              <a:lnTo>
                <a:pt x="28" y="7"/>
              </a:lnTo>
              <a:lnTo>
                <a:pt x="28" y="6"/>
              </a:lnTo>
              <a:lnTo>
                <a:pt x="28" y="5"/>
              </a:lnTo>
              <a:lnTo>
                <a:pt x="29" y="4"/>
              </a:lnTo>
              <a:lnTo>
                <a:pt x="29" y="2"/>
              </a:lnTo>
              <a:lnTo>
                <a:pt x="29" y="1"/>
              </a:lnTo>
              <a:lnTo>
                <a:pt x="30" y="0"/>
              </a:lnTo>
              <a:lnTo>
                <a:pt x="30" y="1"/>
              </a:lnTo>
              <a:lnTo>
                <a:pt x="30" y="2"/>
              </a:lnTo>
              <a:lnTo>
                <a:pt x="30" y="4"/>
              </a:lnTo>
              <a:lnTo>
                <a:pt x="31" y="5"/>
              </a:lnTo>
              <a:lnTo>
                <a:pt x="31" y="6"/>
              </a:lnTo>
              <a:lnTo>
                <a:pt x="31" y="7"/>
              </a:lnTo>
              <a:lnTo>
                <a:pt x="31" y="8"/>
              </a:lnTo>
              <a:lnTo>
                <a:pt x="32" y="9"/>
              </a:lnTo>
              <a:lnTo>
                <a:pt x="31" y="10"/>
              </a:lnTo>
              <a:lnTo>
                <a:pt x="30" y="12"/>
              </a:lnTo>
              <a:lnTo>
                <a:pt x="29" y="13"/>
              </a:lnTo>
              <a:lnTo>
                <a:pt x="28" y="14"/>
              </a:lnTo>
              <a:lnTo>
                <a:pt x="27" y="15"/>
              </a:lnTo>
              <a:lnTo>
                <a:pt x="26" y="15"/>
              </a:lnTo>
              <a:lnTo>
                <a:pt x="26" y="16"/>
              </a:lnTo>
              <a:lnTo>
                <a:pt x="26" y="17"/>
              </a:lnTo>
              <a:lnTo>
                <a:pt x="26" y="18"/>
              </a:lnTo>
              <a:lnTo>
                <a:pt x="26" y="19"/>
              </a:lnTo>
              <a:lnTo>
                <a:pt x="26" y="20"/>
              </a:lnTo>
              <a:lnTo>
                <a:pt x="25" y="20"/>
              </a:lnTo>
              <a:lnTo>
                <a:pt x="24" y="20"/>
              </a:lnTo>
              <a:lnTo>
                <a:pt x="22" y="20"/>
              </a:lnTo>
              <a:lnTo>
                <a:pt x="21" y="21"/>
              </a:lnTo>
              <a:lnTo>
                <a:pt x="20" y="21"/>
              </a:lnTo>
              <a:lnTo>
                <a:pt x="19" y="22"/>
              </a:lnTo>
              <a:lnTo>
                <a:pt x="18" y="22"/>
              </a:lnTo>
              <a:lnTo>
                <a:pt x="17" y="22"/>
              </a:lnTo>
              <a:lnTo>
                <a:pt x="16" y="23"/>
              </a:lnTo>
              <a:lnTo>
                <a:pt x="15" y="23"/>
              </a:lnTo>
              <a:lnTo>
                <a:pt x="14" y="23"/>
              </a:lnTo>
              <a:lnTo>
                <a:pt x="13" y="22"/>
              </a:lnTo>
              <a:lnTo>
                <a:pt x="12" y="22"/>
              </a:lnTo>
              <a:lnTo>
                <a:pt x="11" y="22"/>
              </a:lnTo>
              <a:lnTo>
                <a:pt x="9" y="21"/>
              </a:lnTo>
              <a:lnTo>
                <a:pt x="9" y="20"/>
              </a:lnTo>
              <a:lnTo>
                <a:pt x="8" y="19"/>
              </a:lnTo>
              <a:lnTo>
                <a:pt x="8" y="18"/>
              </a:lnTo>
              <a:lnTo>
                <a:pt x="7" y="18"/>
              </a:lnTo>
              <a:lnTo>
                <a:pt x="6" y="17"/>
              </a:lnTo>
              <a:lnTo>
                <a:pt x="5" y="17"/>
              </a:lnTo>
              <a:lnTo>
                <a:pt x="4" y="16"/>
              </a:lnTo>
              <a:lnTo>
                <a:pt x="3" y="15"/>
              </a:lnTo>
              <a:lnTo>
                <a:pt x="2" y="14"/>
              </a:lnTo>
              <a:lnTo>
                <a:pt x="2" y="13"/>
              </a:lnTo>
              <a:lnTo>
                <a:pt x="1" y="13"/>
              </a:lnTo>
              <a:lnTo>
                <a:pt x="0" y="12"/>
              </a:lnTo>
              <a:lnTo>
                <a:pt x="0" y="10"/>
              </a:lnTo>
              <a:lnTo>
                <a:pt x="0" y="8"/>
              </a:lnTo>
              <a:lnTo>
                <a:pt x="0"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386080</xdr:colOff>
      <xdr:row>30</xdr:row>
      <xdr:rowOff>104775</xdr:rowOff>
    </xdr:from>
    <xdr:to>
      <xdr:col>6</xdr:col>
      <xdr:colOff>111760</xdr:colOff>
      <xdr:row>32</xdr:row>
      <xdr:rowOff>19050</xdr:rowOff>
    </xdr:to>
    <xdr:sp>
      <xdr:nvSpPr>
        <xdr:cNvPr id="2185624" name="Freeform 390"/>
        <xdr:cNvSpPr/>
      </xdr:nvSpPr>
      <xdr:spPr>
        <a:xfrm>
          <a:off x="3870960" y="4790440"/>
          <a:ext cx="375920" cy="219075"/>
        </a:xfrm>
        <a:custGeom>
          <a:avLst/>
          <a:gdLst>
            <a:gd name="txL" fmla="*/ 0 w 37"/>
            <a:gd name="txT" fmla="*/ 0 h 23"/>
            <a:gd name="txR" fmla="*/ 37 w 37"/>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7" h="23">
              <a:moveTo>
                <a:pt x="30" y="1"/>
              </a:moveTo>
              <a:lnTo>
                <a:pt x="30" y="2"/>
              </a:lnTo>
              <a:lnTo>
                <a:pt x="30" y="3"/>
              </a:lnTo>
              <a:lnTo>
                <a:pt x="30" y="4"/>
              </a:lnTo>
              <a:lnTo>
                <a:pt x="31" y="5"/>
              </a:lnTo>
              <a:lnTo>
                <a:pt x="31" y="6"/>
              </a:lnTo>
              <a:lnTo>
                <a:pt x="32" y="7"/>
              </a:lnTo>
              <a:lnTo>
                <a:pt x="32" y="8"/>
              </a:lnTo>
              <a:lnTo>
                <a:pt x="33" y="8"/>
              </a:lnTo>
              <a:lnTo>
                <a:pt x="34" y="8"/>
              </a:lnTo>
              <a:lnTo>
                <a:pt x="35" y="9"/>
              </a:lnTo>
              <a:lnTo>
                <a:pt x="36" y="10"/>
              </a:lnTo>
              <a:lnTo>
                <a:pt x="36" y="11"/>
              </a:lnTo>
              <a:lnTo>
                <a:pt x="37" y="12"/>
              </a:lnTo>
              <a:lnTo>
                <a:pt x="36" y="13"/>
              </a:lnTo>
              <a:lnTo>
                <a:pt x="36" y="14"/>
              </a:lnTo>
              <a:lnTo>
                <a:pt x="36" y="16"/>
              </a:lnTo>
              <a:lnTo>
                <a:pt x="35" y="17"/>
              </a:lnTo>
              <a:lnTo>
                <a:pt x="35" y="18"/>
              </a:lnTo>
              <a:lnTo>
                <a:pt x="35" y="19"/>
              </a:lnTo>
              <a:lnTo>
                <a:pt x="34" y="20"/>
              </a:lnTo>
              <a:lnTo>
                <a:pt x="33" y="21"/>
              </a:lnTo>
              <a:lnTo>
                <a:pt x="32" y="21"/>
              </a:lnTo>
              <a:lnTo>
                <a:pt x="31" y="22"/>
              </a:lnTo>
              <a:lnTo>
                <a:pt x="30" y="22"/>
              </a:lnTo>
              <a:lnTo>
                <a:pt x="29" y="23"/>
              </a:lnTo>
              <a:lnTo>
                <a:pt x="28" y="23"/>
              </a:lnTo>
              <a:lnTo>
                <a:pt x="27" y="23"/>
              </a:lnTo>
              <a:lnTo>
                <a:pt x="25" y="23"/>
              </a:lnTo>
              <a:lnTo>
                <a:pt x="24" y="22"/>
              </a:lnTo>
              <a:lnTo>
                <a:pt x="23" y="21"/>
              </a:lnTo>
              <a:lnTo>
                <a:pt x="23" y="20"/>
              </a:lnTo>
              <a:lnTo>
                <a:pt x="24" y="19"/>
              </a:lnTo>
              <a:lnTo>
                <a:pt x="24" y="18"/>
              </a:lnTo>
              <a:lnTo>
                <a:pt x="24" y="17"/>
              </a:lnTo>
              <a:lnTo>
                <a:pt x="24" y="16"/>
              </a:lnTo>
              <a:lnTo>
                <a:pt x="24" y="15"/>
              </a:lnTo>
              <a:lnTo>
                <a:pt x="22" y="15"/>
              </a:lnTo>
              <a:lnTo>
                <a:pt x="21" y="15"/>
              </a:lnTo>
              <a:lnTo>
                <a:pt x="20" y="15"/>
              </a:lnTo>
              <a:lnTo>
                <a:pt x="19" y="15"/>
              </a:lnTo>
              <a:lnTo>
                <a:pt x="18" y="15"/>
              </a:lnTo>
              <a:lnTo>
                <a:pt x="17" y="15"/>
              </a:lnTo>
              <a:lnTo>
                <a:pt x="16" y="15"/>
              </a:lnTo>
              <a:lnTo>
                <a:pt x="15" y="15"/>
              </a:lnTo>
              <a:lnTo>
                <a:pt x="13" y="15"/>
              </a:lnTo>
              <a:lnTo>
                <a:pt x="12" y="14"/>
              </a:lnTo>
              <a:lnTo>
                <a:pt x="12" y="15"/>
              </a:lnTo>
              <a:lnTo>
                <a:pt x="11" y="16"/>
              </a:lnTo>
              <a:lnTo>
                <a:pt x="10" y="16"/>
              </a:lnTo>
              <a:lnTo>
                <a:pt x="9" y="17"/>
              </a:lnTo>
              <a:lnTo>
                <a:pt x="8" y="18"/>
              </a:lnTo>
              <a:lnTo>
                <a:pt x="7" y="18"/>
              </a:lnTo>
              <a:lnTo>
                <a:pt x="7" y="19"/>
              </a:lnTo>
              <a:lnTo>
                <a:pt x="6" y="18"/>
              </a:lnTo>
              <a:lnTo>
                <a:pt x="6" y="17"/>
              </a:lnTo>
              <a:lnTo>
                <a:pt x="6" y="15"/>
              </a:lnTo>
              <a:lnTo>
                <a:pt x="5" y="14"/>
              </a:lnTo>
              <a:lnTo>
                <a:pt x="5" y="13"/>
              </a:lnTo>
              <a:lnTo>
                <a:pt x="4" y="12"/>
              </a:lnTo>
              <a:lnTo>
                <a:pt x="3" y="11"/>
              </a:lnTo>
              <a:lnTo>
                <a:pt x="3" y="10"/>
              </a:lnTo>
              <a:lnTo>
                <a:pt x="2" y="9"/>
              </a:lnTo>
              <a:lnTo>
                <a:pt x="1" y="9"/>
              </a:lnTo>
              <a:lnTo>
                <a:pt x="1" y="7"/>
              </a:lnTo>
              <a:lnTo>
                <a:pt x="0" y="6"/>
              </a:lnTo>
              <a:lnTo>
                <a:pt x="0" y="5"/>
              </a:lnTo>
              <a:lnTo>
                <a:pt x="2" y="4"/>
              </a:lnTo>
              <a:lnTo>
                <a:pt x="3" y="4"/>
              </a:lnTo>
              <a:lnTo>
                <a:pt x="5" y="4"/>
              </a:lnTo>
              <a:lnTo>
                <a:pt x="6" y="3"/>
              </a:lnTo>
              <a:lnTo>
                <a:pt x="7" y="3"/>
              </a:lnTo>
              <a:lnTo>
                <a:pt x="8" y="3"/>
              </a:lnTo>
              <a:lnTo>
                <a:pt x="9" y="3"/>
              </a:lnTo>
              <a:lnTo>
                <a:pt x="9" y="5"/>
              </a:lnTo>
              <a:lnTo>
                <a:pt x="9" y="6"/>
              </a:lnTo>
              <a:lnTo>
                <a:pt x="10" y="6"/>
              </a:lnTo>
              <a:lnTo>
                <a:pt x="11" y="6"/>
              </a:lnTo>
              <a:lnTo>
                <a:pt x="12" y="6"/>
              </a:lnTo>
              <a:lnTo>
                <a:pt x="13" y="5"/>
              </a:lnTo>
              <a:lnTo>
                <a:pt x="14" y="4"/>
              </a:lnTo>
              <a:lnTo>
                <a:pt x="14" y="3"/>
              </a:lnTo>
              <a:lnTo>
                <a:pt x="15" y="2"/>
              </a:lnTo>
              <a:lnTo>
                <a:pt x="16" y="1"/>
              </a:lnTo>
              <a:lnTo>
                <a:pt x="16" y="0"/>
              </a:lnTo>
              <a:lnTo>
                <a:pt x="17" y="1"/>
              </a:lnTo>
              <a:lnTo>
                <a:pt x="18" y="1"/>
              </a:lnTo>
              <a:lnTo>
                <a:pt x="19" y="1"/>
              </a:lnTo>
              <a:lnTo>
                <a:pt x="20" y="2"/>
              </a:lnTo>
              <a:lnTo>
                <a:pt x="21" y="2"/>
              </a:lnTo>
              <a:lnTo>
                <a:pt x="22" y="1"/>
              </a:lnTo>
              <a:lnTo>
                <a:pt x="23" y="1"/>
              </a:lnTo>
              <a:lnTo>
                <a:pt x="24" y="1"/>
              </a:lnTo>
              <a:lnTo>
                <a:pt x="26" y="1"/>
              </a:lnTo>
              <a:lnTo>
                <a:pt x="27" y="1"/>
              </a:lnTo>
              <a:lnTo>
                <a:pt x="28" y="1"/>
              </a:lnTo>
              <a:lnTo>
                <a:pt x="29" y="1"/>
              </a:lnTo>
              <a:lnTo>
                <a:pt x="30"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599440</xdr:colOff>
      <xdr:row>30</xdr:row>
      <xdr:rowOff>76200</xdr:rowOff>
    </xdr:from>
    <xdr:to>
      <xdr:col>5</xdr:col>
      <xdr:colOff>335280</xdr:colOff>
      <xdr:row>32</xdr:row>
      <xdr:rowOff>0</xdr:rowOff>
    </xdr:to>
    <xdr:sp>
      <xdr:nvSpPr>
        <xdr:cNvPr id="2185625" name="Freeform 391"/>
        <xdr:cNvSpPr/>
      </xdr:nvSpPr>
      <xdr:spPr>
        <a:xfrm>
          <a:off x="3434080" y="4761865"/>
          <a:ext cx="386080" cy="228600"/>
        </a:xfrm>
        <a:custGeom>
          <a:avLst/>
          <a:gdLst>
            <a:gd name="txL" fmla="*/ 0 w 38"/>
            <a:gd name="txT" fmla="*/ 0 h 24"/>
            <a:gd name="txR" fmla="*/ 38 w 38"/>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8" h="24">
              <a:moveTo>
                <a:pt x="0" y="14"/>
              </a:moveTo>
              <a:lnTo>
                <a:pt x="1" y="13"/>
              </a:lnTo>
              <a:lnTo>
                <a:pt x="2" y="12"/>
              </a:lnTo>
              <a:lnTo>
                <a:pt x="2" y="11"/>
              </a:lnTo>
              <a:lnTo>
                <a:pt x="3" y="10"/>
              </a:lnTo>
              <a:lnTo>
                <a:pt x="4" y="9"/>
              </a:lnTo>
              <a:lnTo>
                <a:pt x="6" y="10"/>
              </a:lnTo>
              <a:lnTo>
                <a:pt x="7" y="9"/>
              </a:lnTo>
              <a:lnTo>
                <a:pt x="8" y="10"/>
              </a:lnTo>
              <a:lnTo>
                <a:pt x="9" y="10"/>
              </a:lnTo>
              <a:lnTo>
                <a:pt x="10" y="11"/>
              </a:lnTo>
              <a:lnTo>
                <a:pt x="11" y="11"/>
              </a:lnTo>
              <a:lnTo>
                <a:pt x="12" y="10"/>
              </a:lnTo>
              <a:lnTo>
                <a:pt x="12" y="9"/>
              </a:lnTo>
              <a:lnTo>
                <a:pt x="13" y="8"/>
              </a:lnTo>
              <a:lnTo>
                <a:pt x="13" y="7"/>
              </a:lnTo>
              <a:lnTo>
                <a:pt x="14" y="6"/>
              </a:lnTo>
              <a:lnTo>
                <a:pt x="15" y="5"/>
              </a:lnTo>
              <a:lnTo>
                <a:pt x="16" y="4"/>
              </a:lnTo>
              <a:lnTo>
                <a:pt x="17" y="3"/>
              </a:lnTo>
              <a:lnTo>
                <a:pt x="19" y="2"/>
              </a:lnTo>
              <a:lnTo>
                <a:pt x="20" y="2"/>
              </a:lnTo>
              <a:lnTo>
                <a:pt x="21" y="2"/>
              </a:lnTo>
              <a:lnTo>
                <a:pt x="22" y="1"/>
              </a:lnTo>
              <a:lnTo>
                <a:pt x="23" y="0"/>
              </a:lnTo>
              <a:lnTo>
                <a:pt x="24" y="1"/>
              </a:lnTo>
              <a:lnTo>
                <a:pt x="25" y="1"/>
              </a:lnTo>
              <a:lnTo>
                <a:pt x="27" y="1"/>
              </a:lnTo>
              <a:lnTo>
                <a:pt x="28" y="1"/>
              </a:lnTo>
              <a:lnTo>
                <a:pt x="29" y="1"/>
              </a:lnTo>
              <a:lnTo>
                <a:pt x="30" y="1"/>
              </a:lnTo>
              <a:lnTo>
                <a:pt x="32" y="2"/>
              </a:lnTo>
              <a:lnTo>
                <a:pt x="33" y="2"/>
              </a:lnTo>
              <a:lnTo>
                <a:pt x="34" y="3"/>
              </a:lnTo>
              <a:lnTo>
                <a:pt x="35" y="3"/>
              </a:lnTo>
              <a:lnTo>
                <a:pt x="36" y="3"/>
              </a:lnTo>
              <a:lnTo>
                <a:pt x="37" y="4"/>
              </a:lnTo>
              <a:lnTo>
                <a:pt x="38" y="5"/>
              </a:lnTo>
              <a:lnTo>
                <a:pt x="37" y="5"/>
              </a:lnTo>
              <a:lnTo>
                <a:pt x="36" y="5"/>
              </a:lnTo>
              <a:lnTo>
                <a:pt x="35" y="6"/>
              </a:lnTo>
              <a:lnTo>
                <a:pt x="34" y="6"/>
              </a:lnTo>
              <a:lnTo>
                <a:pt x="33" y="6"/>
              </a:lnTo>
              <a:lnTo>
                <a:pt x="32" y="7"/>
              </a:lnTo>
              <a:lnTo>
                <a:pt x="31" y="7"/>
              </a:lnTo>
              <a:lnTo>
                <a:pt x="29" y="7"/>
              </a:lnTo>
              <a:lnTo>
                <a:pt x="28" y="8"/>
              </a:lnTo>
              <a:lnTo>
                <a:pt x="27" y="8"/>
              </a:lnTo>
              <a:lnTo>
                <a:pt x="26" y="9"/>
              </a:lnTo>
              <a:lnTo>
                <a:pt x="25" y="9"/>
              </a:lnTo>
              <a:lnTo>
                <a:pt x="24" y="10"/>
              </a:lnTo>
              <a:lnTo>
                <a:pt x="23" y="10"/>
              </a:lnTo>
              <a:lnTo>
                <a:pt x="22" y="11"/>
              </a:lnTo>
              <a:lnTo>
                <a:pt x="21" y="11"/>
              </a:lnTo>
              <a:lnTo>
                <a:pt x="19" y="12"/>
              </a:lnTo>
              <a:lnTo>
                <a:pt x="19" y="13"/>
              </a:lnTo>
              <a:lnTo>
                <a:pt x="17" y="13"/>
              </a:lnTo>
              <a:lnTo>
                <a:pt x="16" y="15"/>
              </a:lnTo>
              <a:lnTo>
                <a:pt x="15" y="15"/>
              </a:lnTo>
              <a:lnTo>
                <a:pt x="14" y="16"/>
              </a:lnTo>
              <a:lnTo>
                <a:pt x="12" y="17"/>
              </a:lnTo>
              <a:lnTo>
                <a:pt x="11" y="18"/>
              </a:lnTo>
              <a:lnTo>
                <a:pt x="10" y="18"/>
              </a:lnTo>
              <a:lnTo>
                <a:pt x="9" y="19"/>
              </a:lnTo>
              <a:lnTo>
                <a:pt x="8" y="20"/>
              </a:lnTo>
              <a:lnTo>
                <a:pt x="7" y="21"/>
              </a:lnTo>
              <a:lnTo>
                <a:pt x="6" y="21"/>
              </a:lnTo>
              <a:lnTo>
                <a:pt x="6" y="22"/>
              </a:lnTo>
              <a:lnTo>
                <a:pt x="4" y="22"/>
              </a:lnTo>
              <a:lnTo>
                <a:pt x="3" y="23"/>
              </a:lnTo>
              <a:lnTo>
                <a:pt x="2" y="24"/>
              </a:lnTo>
              <a:lnTo>
                <a:pt x="1" y="23"/>
              </a:lnTo>
              <a:lnTo>
                <a:pt x="1" y="22"/>
              </a:lnTo>
              <a:lnTo>
                <a:pt x="2" y="22"/>
              </a:lnTo>
              <a:lnTo>
                <a:pt x="3" y="21"/>
              </a:lnTo>
              <a:lnTo>
                <a:pt x="3" y="20"/>
              </a:lnTo>
              <a:lnTo>
                <a:pt x="3" y="19"/>
              </a:lnTo>
              <a:lnTo>
                <a:pt x="2" y="18"/>
              </a:lnTo>
              <a:lnTo>
                <a:pt x="2" y="17"/>
              </a:lnTo>
              <a:lnTo>
                <a:pt x="1" y="16"/>
              </a:lnTo>
              <a:lnTo>
                <a:pt x="0" y="15"/>
              </a:lnTo>
              <a:lnTo>
                <a:pt x="0" y="1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640080</xdr:colOff>
      <xdr:row>31</xdr:row>
      <xdr:rowOff>76200</xdr:rowOff>
    </xdr:from>
    <xdr:to>
      <xdr:col>5</xdr:col>
      <xdr:colOff>274320</xdr:colOff>
      <xdr:row>32</xdr:row>
      <xdr:rowOff>152400</xdr:rowOff>
    </xdr:to>
    <xdr:sp>
      <xdr:nvSpPr>
        <xdr:cNvPr id="2185626" name="Freeform 392"/>
        <xdr:cNvSpPr/>
      </xdr:nvSpPr>
      <xdr:spPr>
        <a:xfrm>
          <a:off x="3474720" y="4914265"/>
          <a:ext cx="284480" cy="228600"/>
        </a:xfrm>
        <a:custGeom>
          <a:avLst/>
          <a:gdLst>
            <a:gd name="txL" fmla="*/ 0 w 28"/>
            <a:gd name="txT" fmla="*/ 0 h 24"/>
            <a:gd name="txR" fmla="*/ 28 w 28"/>
            <a:gd name="txB" fmla="*/ 24 h 24"/>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4">
              <a:moveTo>
                <a:pt x="1" y="6"/>
              </a:moveTo>
              <a:lnTo>
                <a:pt x="2" y="6"/>
              </a:lnTo>
              <a:lnTo>
                <a:pt x="2" y="5"/>
              </a:lnTo>
              <a:lnTo>
                <a:pt x="3" y="5"/>
              </a:lnTo>
              <a:lnTo>
                <a:pt x="4" y="4"/>
              </a:lnTo>
              <a:lnTo>
                <a:pt x="5" y="3"/>
              </a:lnTo>
              <a:lnTo>
                <a:pt x="6" y="2"/>
              </a:lnTo>
              <a:lnTo>
                <a:pt x="7" y="2"/>
              </a:lnTo>
              <a:lnTo>
                <a:pt x="8" y="1"/>
              </a:lnTo>
              <a:lnTo>
                <a:pt x="10" y="0"/>
              </a:lnTo>
              <a:lnTo>
                <a:pt x="11" y="0"/>
              </a:lnTo>
              <a:lnTo>
                <a:pt x="12" y="0"/>
              </a:lnTo>
              <a:lnTo>
                <a:pt x="13" y="1"/>
              </a:lnTo>
              <a:lnTo>
                <a:pt x="15" y="1"/>
              </a:lnTo>
              <a:lnTo>
                <a:pt x="16" y="1"/>
              </a:lnTo>
              <a:lnTo>
                <a:pt x="16" y="2"/>
              </a:lnTo>
              <a:lnTo>
                <a:pt x="16" y="3"/>
              </a:lnTo>
              <a:lnTo>
                <a:pt x="16" y="4"/>
              </a:lnTo>
              <a:lnTo>
                <a:pt x="17" y="5"/>
              </a:lnTo>
              <a:lnTo>
                <a:pt x="17" y="7"/>
              </a:lnTo>
              <a:lnTo>
                <a:pt x="17" y="8"/>
              </a:lnTo>
              <a:lnTo>
                <a:pt x="18" y="9"/>
              </a:lnTo>
              <a:lnTo>
                <a:pt x="18" y="10"/>
              </a:lnTo>
              <a:lnTo>
                <a:pt x="19" y="11"/>
              </a:lnTo>
              <a:lnTo>
                <a:pt x="19" y="12"/>
              </a:lnTo>
              <a:lnTo>
                <a:pt x="20" y="12"/>
              </a:lnTo>
              <a:lnTo>
                <a:pt x="21" y="13"/>
              </a:lnTo>
              <a:lnTo>
                <a:pt x="22" y="13"/>
              </a:lnTo>
              <a:lnTo>
                <a:pt x="23" y="12"/>
              </a:lnTo>
              <a:lnTo>
                <a:pt x="24" y="11"/>
              </a:lnTo>
              <a:lnTo>
                <a:pt x="25" y="12"/>
              </a:lnTo>
              <a:lnTo>
                <a:pt x="26" y="13"/>
              </a:lnTo>
              <a:lnTo>
                <a:pt x="26" y="14"/>
              </a:lnTo>
              <a:lnTo>
                <a:pt x="28" y="16"/>
              </a:lnTo>
              <a:lnTo>
                <a:pt x="26" y="15"/>
              </a:lnTo>
              <a:lnTo>
                <a:pt x="25" y="16"/>
              </a:lnTo>
              <a:lnTo>
                <a:pt x="25" y="17"/>
              </a:lnTo>
              <a:lnTo>
                <a:pt x="25" y="18"/>
              </a:lnTo>
              <a:lnTo>
                <a:pt x="25" y="19"/>
              </a:lnTo>
              <a:lnTo>
                <a:pt x="24" y="20"/>
              </a:lnTo>
              <a:lnTo>
                <a:pt x="24" y="21"/>
              </a:lnTo>
              <a:lnTo>
                <a:pt x="24" y="22"/>
              </a:lnTo>
              <a:lnTo>
                <a:pt x="23" y="24"/>
              </a:lnTo>
              <a:lnTo>
                <a:pt x="22" y="24"/>
              </a:lnTo>
              <a:lnTo>
                <a:pt x="21" y="24"/>
              </a:lnTo>
              <a:lnTo>
                <a:pt x="20" y="23"/>
              </a:lnTo>
              <a:lnTo>
                <a:pt x="19" y="23"/>
              </a:lnTo>
              <a:lnTo>
                <a:pt x="18" y="22"/>
              </a:lnTo>
              <a:lnTo>
                <a:pt x="17" y="22"/>
              </a:lnTo>
              <a:lnTo>
                <a:pt x="16" y="22"/>
              </a:lnTo>
              <a:lnTo>
                <a:pt x="15" y="21"/>
              </a:lnTo>
              <a:lnTo>
                <a:pt x="14" y="21"/>
              </a:lnTo>
              <a:lnTo>
                <a:pt x="13" y="21"/>
              </a:lnTo>
              <a:lnTo>
                <a:pt x="12" y="22"/>
              </a:lnTo>
              <a:lnTo>
                <a:pt x="12" y="23"/>
              </a:lnTo>
              <a:lnTo>
                <a:pt x="11" y="23"/>
              </a:lnTo>
              <a:lnTo>
                <a:pt x="10" y="23"/>
              </a:lnTo>
              <a:lnTo>
                <a:pt x="9" y="22"/>
              </a:lnTo>
              <a:lnTo>
                <a:pt x="8" y="22"/>
              </a:lnTo>
              <a:lnTo>
                <a:pt x="7" y="21"/>
              </a:lnTo>
              <a:lnTo>
                <a:pt x="6" y="21"/>
              </a:lnTo>
              <a:lnTo>
                <a:pt x="5" y="20"/>
              </a:lnTo>
              <a:lnTo>
                <a:pt x="5" y="19"/>
              </a:lnTo>
              <a:lnTo>
                <a:pt x="5" y="18"/>
              </a:lnTo>
              <a:lnTo>
                <a:pt x="5" y="17"/>
              </a:lnTo>
              <a:lnTo>
                <a:pt x="4" y="16"/>
              </a:lnTo>
              <a:lnTo>
                <a:pt x="4" y="15"/>
              </a:lnTo>
              <a:lnTo>
                <a:pt x="4" y="14"/>
              </a:lnTo>
              <a:lnTo>
                <a:pt x="3" y="13"/>
              </a:lnTo>
              <a:lnTo>
                <a:pt x="2" y="12"/>
              </a:lnTo>
              <a:lnTo>
                <a:pt x="3" y="11"/>
              </a:lnTo>
              <a:lnTo>
                <a:pt x="3" y="10"/>
              </a:lnTo>
              <a:lnTo>
                <a:pt x="2" y="9"/>
              </a:lnTo>
              <a:lnTo>
                <a:pt x="2" y="8"/>
              </a:lnTo>
              <a:lnTo>
                <a:pt x="0" y="6"/>
              </a:lnTo>
              <a:lnTo>
                <a:pt x="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50800</xdr:colOff>
      <xdr:row>32</xdr:row>
      <xdr:rowOff>66675</xdr:rowOff>
    </xdr:from>
    <xdr:to>
      <xdr:col>5</xdr:col>
      <xdr:colOff>426720</xdr:colOff>
      <xdr:row>34</xdr:row>
      <xdr:rowOff>19050</xdr:rowOff>
    </xdr:to>
    <xdr:sp>
      <xdr:nvSpPr>
        <xdr:cNvPr id="2185627" name="Freeform 393"/>
        <xdr:cNvSpPr/>
      </xdr:nvSpPr>
      <xdr:spPr>
        <a:xfrm>
          <a:off x="3535680" y="5057140"/>
          <a:ext cx="375920" cy="257175"/>
        </a:xfrm>
        <a:custGeom>
          <a:avLst/>
          <a:gdLst>
            <a:gd name="txL" fmla="*/ 0 w 37"/>
            <a:gd name="txT" fmla="*/ 0 h 30"/>
            <a:gd name="txR" fmla="*/ 37 w 37"/>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7" h="30">
              <a:moveTo>
                <a:pt x="1" y="6"/>
              </a:moveTo>
              <a:lnTo>
                <a:pt x="1" y="6"/>
              </a:lnTo>
              <a:lnTo>
                <a:pt x="2" y="7"/>
              </a:lnTo>
              <a:lnTo>
                <a:pt x="3" y="7"/>
              </a:lnTo>
              <a:lnTo>
                <a:pt x="4" y="8"/>
              </a:lnTo>
              <a:lnTo>
                <a:pt x="5" y="8"/>
              </a:lnTo>
              <a:lnTo>
                <a:pt x="6" y="8"/>
              </a:lnTo>
              <a:lnTo>
                <a:pt x="6" y="7"/>
              </a:lnTo>
              <a:lnTo>
                <a:pt x="7" y="6"/>
              </a:lnTo>
              <a:lnTo>
                <a:pt x="8" y="6"/>
              </a:lnTo>
              <a:lnTo>
                <a:pt x="9" y="6"/>
              </a:lnTo>
              <a:lnTo>
                <a:pt x="10" y="7"/>
              </a:lnTo>
              <a:lnTo>
                <a:pt x="11" y="7"/>
              </a:lnTo>
              <a:lnTo>
                <a:pt x="12" y="7"/>
              </a:lnTo>
              <a:lnTo>
                <a:pt x="13" y="8"/>
              </a:lnTo>
              <a:lnTo>
                <a:pt x="14" y="8"/>
              </a:lnTo>
              <a:lnTo>
                <a:pt x="15" y="9"/>
              </a:lnTo>
              <a:lnTo>
                <a:pt x="16" y="9"/>
              </a:lnTo>
              <a:lnTo>
                <a:pt x="17" y="9"/>
              </a:lnTo>
              <a:lnTo>
                <a:pt x="18" y="7"/>
              </a:lnTo>
              <a:lnTo>
                <a:pt x="18" y="6"/>
              </a:lnTo>
              <a:lnTo>
                <a:pt x="18" y="5"/>
              </a:lnTo>
              <a:lnTo>
                <a:pt x="19" y="4"/>
              </a:lnTo>
              <a:lnTo>
                <a:pt x="19" y="3"/>
              </a:lnTo>
              <a:lnTo>
                <a:pt x="19" y="2"/>
              </a:lnTo>
              <a:lnTo>
                <a:pt x="19" y="1"/>
              </a:lnTo>
              <a:lnTo>
                <a:pt x="20" y="0"/>
              </a:lnTo>
              <a:lnTo>
                <a:pt x="22" y="1"/>
              </a:lnTo>
              <a:lnTo>
                <a:pt x="23" y="1"/>
              </a:lnTo>
              <a:lnTo>
                <a:pt x="24" y="1"/>
              </a:lnTo>
              <a:lnTo>
                <a:pt x="25" y="2"/>
              </a:lnTo>
              <a:lnTo>
                <a:pt x="26" y="3"/>
              </a:lnTo>
              <a:lnTo>
                <a:pt x="27" y="4"/>
              </a:lnTo>
              <a:lnTo>
                <a:pt x="28" y="5"/>
              </a:lnTo>
              <a:lnTo>
                <a:pt x="28" y="6"/>
              </a:lnTo>
              <a:lnTo>
                <a:pt x="29" y="7"/>
              </a:lnTo>
              <a:lnTo>
                <a:pt x="30" y="8"/>
              </a:lnTo>
              <a:lnTo>
                <a:pt x="31" y="10"/>
              </a:lnTo>
              <a:lnTo>
                <a:pt x="31" y="11"/>
              </a:lnTo>
              <a:lnTo>
                <a:pt x="32" y="12"/>
              </a:lnTo>
              <a:lnTo>
                <a:pt x="34" y="14"/>
              </a:lnTo>
              <a:lnTo>
                <a:pt x="35" y="15"/>
              </a:lnTo>
              <a:lnTo>
                <a:pt x="35" y="16"/>
              </a:lnTo>
              <a:lnTo>
                <a:pt x="36" y="17"/>
              </a:lnTo>
              <a:lnTo>
                <a:pt x="37" y="18"/>
              </a:lnTo>
              <a:lnTo>
                <a:pt x="37" y="19"/>
              </a:lnTo>
              <a:lnTo>
                <a:pt x="36" y="20"/>
              </a:lnTo>
              <a:lnTo>
                <a:pt x="35" y="21"/>
              </a:lnTo>
              <a:lnTo>
                <a:pt x="34" y="22"/>
              </a:lnTo>
              <a:lnTo>
                <a:pt x="33" y="24"/>
              </a:lnTo>
              <a:lnTo>
                <a:pt x="32" y="25"/>
              </a:lnTo>
              <a:lnTo>
                <a:pt x="30" y="25"/>
              </a:lnTo>
              <a:lnTo>
                <a:pt x="29" y="26"/>
              </a:lnTo>
              <a:lnTo>
                <a:pt x="29" y="27"/>
              </a:lnTo>
              <a:lnTo>
                <a:pt x="28" y="28"/>
              </a:lnTo>
              <a:lnTo>
                <a:pt x="27" y="29"/>
              </a:lnTo>
              <a:lnTo>
                <a:pt x="26" y="30"/>
              </a:lnTo>
              <a:lnTo>
                <a:pt x="25" y="29"/>
              </a:lnTo>
              <a:lnTo>
                <a:pt x="24" y="29"/>
              </a:lnTo>
              <a:lnTo>
                <a:pt x="23" y="28"/>
              </a:lnTo>
              <a:lnTo>
                <a:pt x="23" y="27"/>
              </a:lnTo>
              <a:lnTo>
                <a:pt x="24" y="25"/>
              </a:lnTo>
              <a:lnTo>
                <a:pt x="24" y="24"/>
              </a:lnTo>
              <a:lnTo>
                <a:pt x="23" y="24"/>
              </a:lnTo>
              <a:lnTo>
                <a:pt x="22" y="24"/>
              </a:lnTo>
              <a:lnTo>
                <a:pt x="20" y="24"/>
              </a:lnTo>
              <a:lnTo>
                <a:pt x="19" y="24"/>
              </a:lnTo>
              <a:lnTo>
                <a:pt x="18" y="24"/>
              </a:lnTo>
              <a:lnTo>
                <a:pt x="16" y="24"/>
              </a:lnTo>
              <a:lnTo>
                <a:pt x="15" y="24"/>
              </a:lnTo>
              <a:lnTo>
                <a:pt x="13" y="24"/>
              </a:lnTo>
              <a:lnTo>
                <a:pt x="12" y="24"/>
              </a:lnTo>
              <a:lnTo>
                <a:pt x="11" y="23"/>
              </a:lnTo>
              <a:lnTo>
                <a:pt x="10" y="23"/>
              </a:lnTo>
              <a:lnTo>
                <a:pt x="9" y="23"/>
              </a:lnTo>
              <a:lnTo>
                <a:pt x="8" y="22"/>
              </a:lnTo>
              <a:lnTo>
                <a:pt x="7" y="21"/>
              </a:lnTo>
              <a:lnTo>
                <a:pt x="7" y="20"/>
              </a:lnTo>
              <a:lnTo>
                <a:pt x="6" y="19"/>
              </a:lnTo>
              <a:lnTo>
                <a:pt x="5" y="19"/>
              </a:lnTo>
              <a:lnTo>
                <a:pt x="4" y="18"/>
              </a:lnTo>
              <a:lnTo>
                <a:pt x="4" y="17"/>
              </a:lnTo>
              <a:lnTo>
                <a:pt x="3" y="16"/>
              </a:lnTo>
              <a:lnTo>
                <a:pt x="2" y="16"/>
              </a:lnTo>
              <a:lnTo>
                <a:pt x="1" y="15"/>
              </a:lnTo>
              <a:lnTo>
                <a:pt x="1" y="14"/>
              </a:lnTo>
              <a:lnTo>
                <a:pt x="1" y="13"/>
              </a:lnTo>
              <a:lnTo>
                <a:pt x="0" y="13"/>
              </a:lnTo>
              <a:lnTo>
                <a:pt x="0" y="11"/>
              </a:lnTo>
              <a:lnTo>
                <a:pt x="1" y="10"/>
              </a:lnTo>
              <a:lnTo>
                <a:pt x="0" y="9"/>
              </a:lnTo>
              <a:lnTo>
                <a:pt x="1" y="7"/>
              </a:lnTo>
              <a:lnTo>
                <a:pt x="0" y="6"/>
              </a:lnTo>
              <a:lnTo>
                <a:pt x="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619760</xdr:colOff>
      <xdr:row>27</xdr:row>
      <xdr:rowOff>85725</xdr:rowOff>
    </xdr:from>
    <xdr:to>
      <xdr:col>5</xdr:col>
      <xdr:colOff>264160</xdr:colOff>
      <xdr:row>29</xdr:row>
      <xdr:rowOff>9525</xdr:rowOff>
    </xdr:to>
    <xdr:sp>
      <xdr:nvSpPr>
        <xdr:cNvPr id="2185628" name="Freeform 394"/>
        <xdr:cNvSpPr/>
      </xdr:nvSpPr>
      <xdr:spPr>
        <a:xfrm>
          <a:off x="3454400" y="4314190"/>
          <a:ext cx="294640" cy="228600"/>
        </a:xfrm>
        <a:custGeom>
          <a:avLst/>
          <a:gdLst>
            <a:gd name="txL" fmla="*/ 0 w 29"/>
            <a:gd name="txT" fmla="*/ 0 h 26"/>
            <a:gd name="txR" fmla="*/ 29 w 29"/>
            <a:gd name="txB" fmla="*/ 26 h 26"/>
          </a:gdLst>
          <a:ahLst/>
          <a:cxnLst>
            <a:cxn ang="0">
              <a:pos x="0"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26">
              <a:moveTo>
                <a:pt x="0" y="6"/>
              </a:moveTo>
              <a:lnTo>
                <a:pt x="0" y="6"/>
              </a:lnTo>
              <a:lnTo>
                <a:pt x="1" y="4"/>
              </a:lnTo>
              <a:lnTo>
                <a:pt x="1" y="3"/>
              </a:lnTo>
              <a:lnTo>
                <a:pt x="2" y="3"/>
              </a:lnTo>
              <a:lnTo>
                <a:pt x="2" y="2"/>
              </a:lnTo>
              <a:lnTo>
                <a:pt x="3" y="1"/>
              </a:lnTo>
              <a:lnTo>
                <a:pt x="4" y="0"/>
              </a:lnTo>
              <a:lnTo>
                <a:pt x="5" y="1"/>
              </a:lnTo>
              <a:lnTo>
                <a:pt x="6" y="2"/>
              </a:lnTo>
              <a:lnTo>
                <a:pt x="6" y="3"/>
              </a:lnTo>
              <a:lnTo>
                <a:pt x="7" y="4"/>
              </a:lnTo>
              <a:lnTo>
                <a:pt x="8" y="3"/>
              </a:lnTo>
              <a:lnTo>
                <a:pt x="8" y="2"/>
              </a:lnTo>
              <a:lnTo>
                <a:pt x="9" y="2"/>
              </a:lnTo>
              <a:lnTo>
                <a:pt x="10" y="2"/>
              </a:lnTo>
              <a:lnTo>
                <a:pt x="11" y="2"/>
              </a:lnTo>
              <a:lnTo>
                <a:pt x="12" y="3"/>
              </a:lnTo>
              <a:lnTo>
                <a:pt x="13" y="2"/>
              </a:lnTo>
              <a:lnTo>
                <a:pt x="14" y="2"/>
              </a:lnTo>
              <a:lnTo>
                <a:pt x="14" y="3"/>
              </a:lnTo>
              <a:lnTo>
                <a:pt x="15" y="4"/>
              </a:lnTo>
              <a:lnTo>
                <a:pt x="16" y="5"/>
              </a:lnTo>
              <a:lnTo>
                <a:pt x="17" y="5"/>
              </a:lnTo>
              <a:lnTo>
                <a:pt x="18" y="6"/>
              </a:lnTo>
              <a:lnTo>
                <a:pt x="19" y="7"/>
              </a:lnTo>
              <a:lnTo>
                <a:pt x="20" y="8"/>
              </a:lnTo>
              <a:lnTo>
                <a:pt x="20" y="9"/>
              </a:lnTo>
              <a:lnTo>
                <a:pt x="22" y="9"/>
              </a:lnTo>
              <a:lnTo>
                <a:pt x="22" y="8"/>
              </a:lnTo>
              <a:lnTo>
                <a:pt x="22" y="7"/>
              </a:lnTo>
              <a:lnTo>
                <a:pt x="22" y="6"/>
              </a:lnTo>
              <a:lnTo>
                <a:pt x="23" y="5"/>
              </a:lnTo>
              <a:lnTo>
                <a:pt x="24" y="5"/>
              </a:lnTo>
              <a:lnTo>
                <a:pt x="25" y="6"/>
              </a:lnTo>
              <a:lnTo>
                <a:pt x="25" y="8"/>
              </a:lnTo>
              <a:lnTo>
                <a:pt x="25" y="9"/>
              </a:lnTo>
              <a:lnTo>
                <a:pt x="26" y="10"/>
              </a:lnTo>
              <a:lnTo>
                <a:pt x="26" y="11"/>
              </a:lnTo>
              <a:lnTo>
                <a:pt x="27" y="12"/>
              </a:lnTo>
              <a:lnTo>
                <a:pt x="27" y="13"/>
              </a:lnTo>
              <a:lnTo>
                <a:pt x="27" y="15"/>
              </a:lnTo>
              <a:lnTo>
                <a:pt x="28" y="16"/>
              </a:lnTo>
              <a:lnTo>
                <a:pt x="28" y="17"/>
              </a:lnTo>
              <a:lnTo>
                <a:pt x="29" y="19"/>
              </a:lnTo>
              <a:lnTo>
                <a:pt x="29" y="20"/>
              </a:lnTo>
              <a:lnTo>
                <a:pt x="28" y="20"/>
              </a:lnTo>
              <a:lnTo>
                <a:pt x="27" y="20"/>
              </a:lnTo>
              <a:lnTo>
                <a:pt x="26" y="19"/>
              </a:lnTo>
              <a:lnTo>
                <a:pt x="26" y="18"/>
              </a:lnTo>
              <a:lnTo>
                <a:pt x="25" y="17"/>
              </a:lnTo>
              <a:lnTo>
                <a:pt x="25" y="16"/>
              </a:lnTo>
              <a:lnTo>
                <a:pt x="25" y="15"/>
              </a:lnTo>
              <a:lnTo>
                <a:pt x="24" y="15"/>
              </a:lnTo>
              <a:lnTo>
                <a:pt x="23" y="15"/>
              </a:lnTo>
              <a:lnTo>
                <a:pt x="21" y="15"/>
              </a:lnTo>
              <a:lnTo>
                <a:pt x="20" y="16"/>
              </a:lnTo>
              <a:lnTo>
                <a:pt x="19" y="16"/>
              </a:lnTo>
              <a:lnTo>
                <a:pt x="18" y="17"/>
              </a:lnTo>
              <a:lnTo>
                <a:pt x="17" y="17"/>
              </a:lnTo>
              <a:lnTo>
                <a:pt x="17" y="18"/>
              </a:lnTo>
              <a:lnTo>
                <a:pt x="16" y="19"/>
              </a:lnTo>
              <a:lnTo>
                <a:pt x="15" y="20"/>
              </a:lnTo>
              <a:lnTo>
                <a:pt x="15" y="21"/>
              </a:lnTo>
              <a:lnTo>
                <a:pt x="16" y="22"/>
              </a:lnTo>
              <a:lnTo>
                <a:pt x="16" y="23"/>
              </a:lnTo>
              <a:lnTo>
                <a:pt x="16" y="24"/>
              </a:lnTo>
              <a:lnTo>
                <a:pt x="15" y="24"/>
              </a:lnTo>
              <a:lnTo>
                <a:pt x="14" y="25"/>
              </a:lnTo>
              <a:lnTo>
                <a:pt x="13" y="25"/>
              </a:lnTo>
              <a:lnTo>
                <a:pt x="12" y="26"/>
              </a:lnTo>
              <a:lnTo>
                <a:pt x="11" y="26"/>
              </a:lnTo>
              <a:lnTo>
                <a:pt x="10" y="26"/>
              </a:lnTo>
              <a:lnTo>
                <a:pt x="9" y="26"/>
              </a:lnTo>
              <a:lnTo>
                <a:pt x="7" y="26"/>
              </a:lnTo>
              <a:lnTo>
                <a:pt x="7" y="25"/>
              </a:lnTo>
              <a:lnTo>
                <a:pt x="8" y="24"/>
              </a:lnTo>
              <a:lnTo>
                <a:pt x="8" y="22"/>
              </a:lnTo>
              <a:lnTo>
                <a:pt x="8" y="20"/>
              </a:lnTo>
              <a:lnTo>
                <a:pt x="8" y="19"/>
              </a:lnTo>
              <a:lnTo>
                <a:pt x="9" y="18"/>
              </a:lnTo>
              <a:lnTo>
                <a:pt x="9" y="17"/>
              </a:lnTo>
              <a:lnTo>
                <a:pt x="8" y="16"/>
              </a:lnTo>
              <a:lnTo>
                <a:pt x="8" y="15"/>
              </a:lnTo>
              <a:lnTo>
                <a:pt x="7" y="14"/>
              </a:lnTo>
              <a:lnTo>
                <a:pt x="7" y="13"/>
              </a:lnTo>
              <a:lnTo>
                <a:pt x="6" y="12"/>
              </a:lnTo>
              <a:lnTo>
                <a:pt x="5" y="11"/>
              </a:lnTo>
              <a:lnTo>
                <a:pt x="4" y="10"/>
              </a:lnTo>
              <a:lnTo>
                <a:pt x="4" y="9"/>
              </a:lnTo>
              <a:lnTo>
                <a:pt x="2" y="9"/>
              </a:lnTo>
              <a:lnTo>
                <a:pt x="1" y="8"/>
              </a:lnTo>
              <a:lnTo>
                <a:pt x="0" y="7"/>
              </a:lnTo>
              <a:lnTo>
                <a:pt x="0" y="6"/>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10160</xdr:colOff>
      <xdr:row>19</xdr:row>
      <xdr:rowOff>85725</xdr:rowOff>
    </xdr:from>
    <xdr:to>
      <xdr:col>8</xdr:col>
      <xdr:colOff>182880</xdr:colOff>
      <xdr:row>21</xdr:row>
      <xdr:rowOff>57150</xdr:rowOff>
    </xdr:to>
    <xdr:sp>
      <xdr:nvSpPr>
        <xdr:cNvPr id="2185629" name="Freeform 395"/>
        <xdr:cNvSpPr/>
      </xdr:nvSpPr>
      <xdr:spPr>
        <a:xfrm>
          <a:off x="5445760" y="3094990"/>
          <a:ext cx="172720" cy="276225"/>
        </a:xfrm>
        <a:custGeom>
          <a:avLst/>
          <a:gdLst>
            <a:gd name="txL" fmla="*/ 0 w 17"/>
            <a:gd name="txT" fmla="*/ 0 h 29"/>
            <a:gd name="txR" fmla="*/ 17 w 17"/>
            <a:gd name="txB" fmla="*/ 29 h 29"/>
          </a:gdLst>
          <a:ahLst/>
          <a:cxnLst>
            <a:cxn ang="0">
              <a:pos x="0" y="2147483647"/>
            </a:cxn>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7" h="29">
              <a:moveTo>
                <a:pt x="0" y="25"/>
              </a:moveTo>
              <a:lnTo>
                <a:pt x="0" y="25"/>
              </a:lnTo>
              <a:lnTo>
                <a:pt x="0" y="23"/>
              </a:lnTo>
              <a:lnTo>
                <a:pt x="0" y="22"/>
              </a:lnTo>
              <a:lnTo>
                <a:pt x="0" y="21"/>
              </a:lnTo>
              <a:lnTo>
                <a:pt x="0" y="20"/>
              </a:lnTo>
              <a:lnTo>
                <a:pt x="0" y="19"/>
              </a:lnTo>
              <a:lnTo>
                <a:pt x="1" y="15"/>
              </a:lnTo>
              <a:lnTo>
                <a:pt x="1" y="14"/>
              </a:lnTo>
              <a:lnTo>
                <a:pt x="1" y="12"/>
              </a:lnTo>
              <a:lnTo>
                <a:pt x="1" y="11"/>
              </a:lnTo>
              <a:lnTo>
                <a:pt x="1" y="10"/>
              </a:lnTo>
              <a:lnTo>
                <a:pt x="1" y="8"/>
              </a:lnTo>
              <a:lnTo>
                <a:pt x="1" y="7"/>
              </a:lnTo>
              <a:lnTo>
                <a:pt x="2" y="6"/>
              </a:lnTo>
              <a:lnTo>
                <a:pt x="3" y="5"/>
              </a:lnTo>
              <a:lnTo>
                <a:pt x="3" y="4"/>
              </a:lnTo>
              <a:lnTo>
                <a:pt x="5" y="3"/>
              </a:lnTo>
              <a:lnTo>
                <a:pt x="6" y="2"/>
              </a:lnTo>
              <a:lnTo>
                <a:pt x="7" y="2"/>
              </a:lnTo>
              <a:lnTo>
                <a:pt x="8" y="1"/>
              </a:lnTo>
              <a:lnTo>
                <a:pt x="10" y="1"/>
              </a:lnTo>
              <a:lnTo>
                <a:pt x="11" y="0"/>
              </a:lnTo>
              <a:lnTo>
                <a:pt x="13" y="0"/>
              </a:lnTo>
              <a:lnTo>
                <a:pt x="14" y="3"/>
              </a:lnTo>
              <a:lnTo>
                <a:pt x="14" y="4"/>
              </a:lnTo>
              <a:lnTo>
                <a:pt x="14" y="5"/>
              </a:lnTo>
              <a:lnTo>
                <a:pt x="15" y="5"/>
              </a:lnTo>
              <a:lnTo>
                <a:pt x="16" y="6"/>
              </a:lnTo>
              <a:lnTo>
                <a:pt x="16" y="7"/>
              </a:lnTo>
              <a:lnTo>
                <a:pt x="16" y="8"/>
              </a:lnTo>
              <a:lnTo>
                <a:pt x="16" y="10"/>
              </a:lnTo>
              <a:lnTo>
                <a:pt x="16" y="11"/>
              </a:lnTo>
              <a:lnTo>
                <a:pt x="16" y="12"/>
              </a:lnTo>
              <a:lnTo>
                <a:pt x="17" y="13"/>
              </a:lnTo>
              <a:lnTo>
                <a:pt x="16" y="14"/>
              </a:lnTo>
              <a:lnTo>
                <a:pt x="15" y="15"/>
              </a:lnTo>
              <a:lnTo>
                <a:pt x="15" y="16"/>
              </a:lnTo>
              <a:lnTo>
                <a:pt x="14" y="17"/>
              </a:lnTo>
              <a:lnTo>
                <a:pt x="14" y="18"/>
              </a:lnTo>
              <a:lnTo>
                <a:pt x="13" y="19"/>
              </a:lnTo>
              <a:lnTo>
                <a:pt x="13" y="20"/>
              </a:lnTo>
              <a:lnTo>
                <a:pt x="13" y="21"/>
              </a:lnTo>
              <a:lnTo>
                <a:pt x="12" y="22"/>
              </a:lnTo>
              <a:lnTo>
                <a:pt x="12" y="23"/>
              </a:lnTo>
              <a:lnTo>
                <a:pt x="12" y="24"/>
              </a:lnTo>
              <a:lnTo>
                <a:pt x="12" y="25"/>
              </a:lnTo>
              <a:lnTo>
                <a:pt x="12" y="26"/>
              </a:lnTo>
              <a:lnTo>
                <a:pt x="12" y="27"/>
              </a:lnTo>
              <a:lnTo>
                <a:pt x="12" y="28"/>
              </a:lnTo>
              <a:lnTo>
                <a:pt x="11" y="29"/>
              </a:lnTo>
              <a:lnTo>
                <a:pt x="10" y="28"/>
              </a:lnTo>
              <a:lnTo>
                <a:pt x="9" y="27"/>
              </a:lnTo>
              <a:lnTo>
                <a:pt x="8" y="26"/>
              </a:lnTo>
              <a:lnTo>
                <a:pt x="7" y="26"/>
              </a:lnTo>
              <a:lnTo>
                <a:pt x="6" y="27"/>
              </a:lnTo>
              <a:lnTo>
                <a:pt x="5" y="27"/>
              </a:lnTo>
              <a:lnTo>
                <a:pt x="4" y="27"/>
              </a:lnTo>
              <a:lnTo>
                <a:pt x="3" y="26"/>
              </a:lnTo>
              <a:lnTo>
                <a:pt x="2" y="27"/>
              </a:lnTo>
              <a:lnTo>
                <a:pt x="0" y="26"/>
              </a:lnTo>
              <a:lnTo>
                <a:pt x="0"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589280</xdr:colOff>
      <xdr:row>24</xdr:row>
      <xdr:rowOff>76200</xdr:rowOff>
    </xdr:from>
    <xdr:to>
      <xdr:col>8</xdr:col>
      <xdr:colOff>91440</xdr:colOff>
      <xdr:row>26</xdr:row>
      <xdr:rowOff>28575</xdr:rowOff>
    </xdr:to>
    <xdr:sp>
      <xdr:nvSpPr>
        <xdr:cNvPr id="2185630" name="Freeform 396"/>
        <xdr:cNvSpPr/>
      </xdr:nvSpPr>
      <xdr:spPr>
        <a:xfrm>
          <a:off x="5374640" y="3847465"/>
          <a:ext cx="152400" cy="257175"/>
        </a:xfrm>
        <a:custGeom>
          <a:avLst/>
          <a:gdLst>
            <a:gd name="txL" fmla="*/ 0 w 15"/>
            <a:gd name="txT" fmla="*/ 0 h 29"/>
            <a:gd name="txR" fmla="*/ 15 w 15"/>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15" h="29">
              <a:moveTo>
                <a:pt x="2" y="10"/>
              </a:moveTo>
              <a:lnTo>
                <a:pt x="2" y="10"/>
              </a:lnTo>
              <a:lnTo>
                <a:pt x="2" y="9"/>
              </a:lnTo>
              <a:lnTo>
                <a:pt x="2" y="7"/>
              </a:lnTo>
              <a:lnTo>
                <a:pt x="2" y="6"/>
              </a:lnTo>
              <a:lnTo>
                <a:pt x="2" y="5"/>
              </a:lnTo>
              <a:lnTo>
                <a:pt x="2" y="4"/>
              </a:lnTo>
              <a:lnTo>
                <a:pt x="2" y="3"/>
              </a:lnTo>
              <a:lnTo>
                <a:pt x="4" y="3"/>
              </a:lnTo>
              <a:lnTo>
                <a:pt x="5" y="3"/>
              </a:lnTo>
              <a:lnTo>
                <a:pt x="6" y="3"/>
              </a:lnTo>
              <a:lnTo>
                <a:pt x="7" y="3"/>
              </a:lnTo>
              <a:lnTo>
                <a:pt x="8" y="3"/>
              </a:lnTo>
              <a:lnTo>
                <a:pt x="9" y="3"/>
              </a:lnTo>
              <a:lnTo>
                <a:pt x="10" y="2"/>
              </a:lnTo>
              <a:lnTo>
                <a:pt x="11" y="2"/>
              </a:lnTo>
              <a:lnTo>
                <a:pt x="13" y="1"/>
              </a:lnTo>
              <a:lnTo>
                <a:pt x="14" y="1"/>
              </a:lnTo>
              <a:lnTo>
                <a:pt x="15" y="0"/>
              </a:lnTo>
              <a:lnTo>
                <a:pt x="15" y="2"/>
              </a:lnTo>
              <a:lnTo>
                <a:pt x="14" y="3"/>
              </a:lnTo>
              <a:lnTo>
                <a:pt x="14" y="5"/>
              </a:lnTo>
              <a:lnTo>
                <a:pt x="14" y="6"/>
              </a:lnTo>
              <a:lnTo>
                <a:pt x="13" y="7"/>
              </a:lnTo>
              <a:lnTo>
                <a:pt x="13" y="8"/>
              </a:lnTo>
              <a:lnTo>
                <a:pt x="12" y="9"/>
              </a:lnTo>
              <a:lnTo>
                <a:pt x="12" y="10"/>
              </a:lnTo>
              <a:lnTo>
                <a:pt x="12" y="11"/>
              </a:lnTo>
              <a:lnTo>
                <a:pt x="11" y="12"/>
              </a:lnTo>
              <a:lnTo>
                <a:pt x="11" y="13"/>
              </a:lnTo>
              <a:lnTo>
                <a:pt x="11" y="14"/>
              </a:lnTo>
              <a:lnTo>
                <a:pt x="10" y="15"/>
              </a:lnTo>
              <a:lnTo>
                <a:pt x="10" y="17"/>
              </a:lnTo>
              <a:lnTo>
                <a:pt x="10" y="18"/>
              </a:lnTo>
              <a:lnTo>
                <a:pt x="11" y="18"/>
              </a:lnTo>
              <a:lnTo>
                <a:pt x="11" y="19"/>
              </a:lnTo>
              <a:lnTo>
                <a:pt x="11" y="21"/>
              </a:lnTo>
              <a:lnTo>
                <a:pt x="12" y="22"/>
              </a:lnTo>
              <a:lnTo>
                <a:pt x="12" y="23"/>
              </a:lnTo>
              <a:lnTo>
                <a:pt x="13" y="24"/>
              </a:lnTo>
              <a:lnTo>
                <a:pt x="13" y="25"/>
              </a:lnTo>
              <a:lnTo>
                <a:pt x="14" y="26"/>
              </a:lnTo>
              <a:lnTo>
                <a:pt x="15" y="27"/>
              </a:lnTo>
              <a:lnTo>
                <a:pt x="14" y="28"/>
              </a:lnTo>
              <a:lnTo>
                <a:pt x="13" y="29"/>
              </a:lnTo>
              <a:lnTo>
                <a:pt x="12" y="29"/>
              </a:lnTo>
              <a:lnTo>
                <a:pt x="11" y="28"/>
              </a:lnTo>
              <a:lnTo>
                <a:pt x="10" y="28"/>
              </a:lnTo>
              <a:lnTo>
                <a:pt x="8" y="27"/>
              </a:lnTo>
              <a:lnTo>
                <a:pt x="7" y="27"/>
              </a:lnTo>
              <a:lnTo>
                <a:pt x="6" y="26"/>
              </a:lnTo>
              <a:lnTo>
                <a:pt x="5" y="25"/>
              </a:lnTo>
              <a:lnTo>
                <a:pt x="3" y="24"/>
              </a:lnTo>
              <a:lnTo>
                <a:pt x="4" y="23"/>
              </a:lnTo>
              <a:lnTo>
                <a:pt x="3" y="22"/>
              </a:lnTo>
              <a:lnTo>
                <a:pt x="3" y="21"/>
              </a:lnTo>
              <a:lnTo>
                <a:pt x="2" y="20"/>
              </a:lnTo>
              <a:lnTo>
                <a:pt x="2" y="19"/>
              </a:lnTo>
              <a:lnTo>
                <a:pt x="1" y="18"/>
              </a:lnTo>
              <a:lnTo>
                <a:pt x="0" y="18"/>
              </a:lnTo>
              <a:lnTo>
                <a:pt x="1" y="17"/>
              </a:lnTo>
              <a:lnTo>
                <a:pt x="1" y="15"/>
              </a:lnTo>
              <a:lnTo>
                <a:pt x="1" y="14"/>
              </a:lnTo>
              <a:lnTo>
                <a:pt x="1" y="13"/>
              </a:lnTo>
              <a:lnTo>
                <a:pt x="2" y="12"/>
              </a:lnTo>
              <a:lnTo>
                <a:pt x="2" y="11"/>
              </a:lnTo>
              <a:lnTo>
                <a:pt x="2"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386080</xdr:colOff>
      <xdr:row>24</xdr:row>
      <xdr:rowOff>66675</xdr:rowOff>
    </xdr:from>
    <xdr:to>
      <xdr:col>7</xdr:col>
      <xdr:colOff>609600</xdr:colOff>
      <xdr:row>25</xdr:row>
      <xdr:rowOff>104775</xdr:rowOff>
    </xdr:to>
    <xdr:sp>
      <xdr:nvSpPr>
        <xdr:cNvPr id="2185631" name="Freeform 397"/>
        <xdr:cNvSpPr/>
      </xdr:nvSpPr>
      <xdr:spPr>
        <a:xfrm>
          <a:off x="5171440" y="3837940"/>
          <a:ext cx="223520" cy="190500"/>
        </a:xfrm>
        <a:custGeom>
          <a:avLst/>
          <a:gdLst>
            <a:gd name="txL" fmla="*/ 0 w 22"/>
            <a:gd name="txT" fmla="*/ 0 h 21"/>
            <a:gd name="txR" fmla="*/ 22 w 22"/>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2" h="21">
              <a:moveTo>
                <a:pt x="18" y="4"/>
              </a:moveTo>
              <a:lnTo>
                <a:pt x="18" y="4"/>
              </a:lnTo>
              <a:lnTo>
                <a:pt x="19" y="4"/>
              </a:lnTo>
              <a:lnTo>
                <a:pt x="20" y="4"/>
              </a:lnTo>
              <a:lnTo>
                <a:pt x="22" y="4"/>
              </a:lnTo>
              <a:lnTo>
                <a:pt x="22" y="5"/>
              </a:lnTo>
              <a:lnTo>
                <a:pt x="22" y="6"/>
              </a:lnTo>
              <a:lnTo>
                <a:pt x="22" y="7"/>
              </a:lnTo>
              <a:lnTo>
                <a:pt x="22" y="8"/>
              </a:lnTo>
              <a:lnTo>
                <a:pt x="22" y="10"/>
              </a:lnTo>
              <a:lnTo>
                <a:pt x="22" y="11"/>
              </a:lnTo>
              <a:lnTo>
                <a:pt x="22" y="12"/>
              </a:lnTo>
              <a:lnTo>
                <a:pt x="21" y="12"/>
              </a:lnTo>
              <a:lnTo>
                <a:pt x="20" y="13"/>
              </a:lnTo>
              <a:lnTo>
                <a:pt x="19" y="14"/>
              </a:lnTo>
              <a:lnTo>
                <a:pt x="18" y="14"/>
              </a:lnTo>
              <a:lnTo>
                <a:pt x="17" y="15"/>
              </a:lnTo>
              <a:lnTo>
                <a:pt x="17" y="16"/>
              </a:lnTo>
              <a:lnTo>
                <a:pt x="16" y="17"/>
              </a:lnTo>
              <a:lnTo>
                <a:pt x="15" y="18"/>
              </a:lnTo>
              <a:lnTo>
                <a:pt x="15" y="19"/>
              </a:lnTo>
              <a:lnTo>
                <a:pt x="14" y="20"/>
              </a:lnTo>
              <a:lnTo>
                <a:pt x="13" y="21"/>
              </a:lnTo>
              <a:lnTo>
                <a:pt x="12" y="20"/>
              </a:lnTo>
              <a:lnTo>
                <a:pt x="11" y="20"/>
              </a:lnTo>
              <a:lnTo>
                <a:pt x="10" y="20"/>
              </a:lnTo>
              <a:lnTo>
                <a:pt x="8" y="19"/>
              </a:lnTo>
              <a:lnTo>
                <a:pt x="7" y="19"/>
              </a:lnTo>
              <a:lnTo>
                <a:pt x="6" y="18"/>
              </a:lnTo>
              <a:lnTo>
                <a:pt x="5" y="18"/>
              </a:lnTo>
              <a:lnTo>
                <a:pt x="4" y="18"/>
              </a:lnTo>
              <a:lnTo>
                <a:pt x="4" y="17"/>
              </a:lnTo>
              <a:lnTo>
                <a:pt x="3" y="16"/>
              </a:lnTo>
              <a:lnTo>
                <a:pt x="3" y="15"/>
              </a:lnTo>
              <a:lnTo>
                <a:pt x="2" y="14"/>
              </a:lnTo>
              <a:lnTo>
                <a:pt x="2" y="12"/>
              </a:lnTo>
              <a:lnTo>
                <a:pt x="2" y="11"/>
              </a:lnTo>
              <a:lnTo>
                <a:pt x="2" y="10"/>
              </a:lnTo>
              <a:lnTo>
                <a:pt x="2" y="8"/>
              </a:lnTo>
              <a:lnTo>
                <a:pt x="1" y="6"/>
              </a:lnTo>
              <a:lnTo>
                <a:pt x="1" y="5"/>
              </a:lnTo>
              <a:lnTo>
                <a:pt x="1" y="4"/>
              </a:lnTo>
              <a:lnTo>
                <a:pt x="0" y="2"/>
              </a:lnTo>
              <a:lnTo>
                <a:pt x="2" y="2"/>
              </a:lnTo>
              <a:lnTo>
                <a:pt x="3" y="2"/>
              </a:lnTo>
              <a:lnTo>
                <a:pt x="4" y="2"/>
              </a:lnTo>
              <a:lnTo>
                <a:pt x="5" y="2"/>
              </a:lnTo>
              <a:lnTo>
                <a:pt x="7" y="2"/>
              </a:lnTo>
              <a:lnTo>
                <a:pt x="8" y="2"/>
              </a:lnTo>
              <a:lnTo>
                <a:pt x="10" y="2"/>
              </a:lnTo>
              <a:lnTo>
                <a:pt x="11" y="2"/>
              </a:lnTo>
              <a:lnTo>
                <a:pt x="12" y="1"/>
              </a:lnTo>
              <a:lnTo>
                <a:pt x="13" y="0"/>
              </a:lnTo>
              <a:lnTo>
                <a:pt x="14" y="1"/>
              </a:lnTo>
              <a:lnTo>
                <a:pt x="14" y="2"/>
              </a:lnTo>
              <a:lnTo>
                <a:pt x="15" y="3"/>
              </a:lnTo>
              <a:lnTo>
                <a:pt x="16" y="3"/>
              </a:lnTo>
              <a:lnTo>
                <a:pt x="17" y="4"/>
              </a:lnTo>
              <a:lnTo>
                <a:pt x="18"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375920</xdr:colOff>
      <xdr:row>23</xdr:row>
      <xdr:rowOff>85725</xdr:rowOff>
    </xdr:from>
    <xdr:to>
      <xdr:col>7</xdr:col>
      <xdr:colOff>589280</xdr:colOff>
      <xdr:row>24</xdr:row>
      <xdr:rowOff>104775</xdr:rowOff>
    </xdr:to>
    <xdr:sp>
      <xdr:nvSpPr>
        <xdr:cNvPr id="2185632" name="Freeform 398"/>
        <xdr:cNvSpPr/>
      </xdr:nvSpPr>
      <xdr:spPr>
        <a:xfrm>
          <a:off x="5161280" y="3704590"/>
          <a:ext cx="213360" cy="171450"/>
        </a:xfrm>
        <a:custGeom>
          <a:avLst/>
          <a:gdLst>
            <a:gd name="txL" fmla="*/ 0 w 21"/>
            <a:gd name="txT" fmla="*/ 0 h 19"/>
            <a:gd name="txR" fmla="*/ 21 w 21"/>
            <a:gd name="txB" fmla="*/ 19 h 19"/>
          </a:gdLst>
          <a:ahLst/>
          <a:cxnLst>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Lst>
          <a:rect l="txL" t="txT" r="txR" b="txB"/>
          <a:pathLst>
            <a:path w="21" h="19">
              <a:moveTo>
                <a:pt x="0" y="8"/>
              </a:moveTo>
              <a:lnTo>
                <a:pt x="0" y="8"/>
              </a:lnTo>
              <a:lnTo>
                <a:pt x="0" y="6"/>
              </a:lnTo>
              <a:lnTo>
                <a:pt x="1" y="6"/>
              </a:lnTo>
              <a:lnTo>
                <a:pt x="2" y="5"/>
              </a:lnTo>
              <a:lnTo>
                <a:pt x="3" y="5"/>
              </a:lnTo>
              <a:lnTo>
                <a:pt x="4" y="4"/>
              </a:lnTo>
              <a:lnTo>
                <a:pt x="5" y="3"/>
              </a:lnTo>
              <a:lnTo>
                <a:pt x="6" y="3"/>
              </a:lnTo>
              <a:lnTo>
                <a:pt x="7" y="2"/>
              </a:lnTo>
              <a:lnTo>
                <a:pt x="9" y="2"/>
              </a:lnTo>
              <a:lnTo>
                <a:pt x="9" y="1"/>
              </a:lnTo>
              <a:lnTo>
                <a:pt x="10" y="0"/>
              </a:lnTo>
              <a:lnTo>
                <a:pt x="11" y="0"/>
              </a:lnTo>
              <a:lnTo>
                <a:pt x="12" y="1"/>
              </a:lnTo>
              <a:lnTo>
                <a:pt x="13" y="2"/>
              </a:lnTo>
              <a:lnTo>
                <a:pt x="13" y="3"/>
              </a:lnTo>
              <a:lnTo>
                <a:pt x="14" y="4"/>
              </a:lnTo>
              <a:lnTo>
                <a:pt x="15" y="5"/>
              </a:lnTo>
              <a:lnTo>
                <a:pt x="16" y="6"/>
              </a:lnTo>
              <a:lnTo>
                <a:pt x="16" y="7"/>
              </a:lnTo>
              <a:lnTo>
                <a:pt x="17" y="8"/>
              </a:lnTo>
              <a:lnTo>
                <a:pt x="18" y="8"/>
              </a:lnTo>
              <a:lnTo>
                <a:pt x="19" y="9"/>
              </a:lnTo>
              <a:lnTo>
                <a:pt x="20" y="10"/>
              </a:lnTo>
              <a:lnTo>
                <a:pt x="21" y="11"/>
              </a:lnTo>
              <a:lnTo>
                <a:pt x="19" y="12"/>
              </a:lnTo>
              <a:lnTo>
                <a:pt x="18" y="13"/>
              </a:lnTo>
              <a:lnTo>
                <a:pt x="18" y="14"/>
              </a:lnTo>
              <a:lnTo>
                <a:pt x="18" y="15"/>
              </a:lnTo>
              <a:lnTo>
                <a:pt x="19" y="16"/>
              </a:lnTo>
              <a:lnTo>
                <a:pt x="20" y="17"/>
              </a:lnTo>
              <a:lnTo>
                <a:pt x="19" y="18"/>
              </a:lnTo>
              <a:lnTo>
                <a:pt x="18" y="19"/>
              </a:lnTo>
              <a:lnTo>
                <a:pt x="17" y="18"/>
              </a:lnTo>
              <a:lnTo>
                <a:pt x="16" y="18"/>
              </a:lnTo>
              <a:lnTo>
                <a:pt x="15" y="17"/>
              </a:lnTo>
              <a:lnTo>
                <a:pt x="15" y="16"/>
              </a:lnTo>
              <a:lnTo>
                <a:pt x="14" y="15"/>
              </a:lnTo>
              <a:lnTo>
                <a:pt x="13" y="16"/>
              </a:lnTo>
              <a:lnTo>
                <a:pt x="12" y="17"/>
              </a:lnTo>
              <a:lnTo>
                <a:pt x="11" y="17"/>
              </a:lnTo>
              <a:lnTo>
                <a:pt x="9" y="17"/>
              </a:lnTo>
              <a:lnTo>
                <a:pt x="8" y="17"/>
              </a:lnTo>
              <a:lnTo>
                <a:pt x="6" y="17"/>
              </a:lnTo>
              <a:lnTo>
                <a:pt x="5" y="17"/>
              </a:lnTo>
              <a:lnTo>
                <a:pt x="4" y="17"/>
              </a:lnTo>
              <a:lnTo>
                <a:pt x="3" y="17"/>
              </a:lnTo>
              <a:lnTo>
                <a:pt x="1" y="17"/>
              </a:lnTo>
              <a:lnTo>
                <a:pt x="1" y="16"/>
              </a:lnTo>
              <a:lnTo>
                <a:pt x="0" y="15"/>
              </a:lnTo>
              <a:lnTo>
                <a:pt x="0" y="14"/>
              </a:lnTo>
              <a:lnTo>
                <a:pt x="0" y="13"/>
              </a:lnTo>
              <a:lnTo>
                <a:pt x="0" y="12"/>
              </a:lnTo>
              <a:lnTo>
                <a:pt x="0" y="11"/>
              </a:lnTo>
              <a:lnTo>
                <a:pt x="0" y="9"/>
              </a:lnTo>
              <a:lnTo>
                <a:pt x="0"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101600</xdr:colOff>
      <xdr:row>23</xdr:row>
      <xdr:rowOff>85725</xdr:rowOff>
    </xdr:from>
    <xdr:to>
      <xdr:col>8</xdr:col>
      <xdr:colOff>243840</xdr:colOff>
      <xdr:row>24</xdr:row>
      <xdr:rowOff>161925</xdr:rowOff>
    </xdr:to>
    <xdr:sp>
      <xdr:nvSpPr>
        <xdr:cNvPr id="2185633" name="Freeform 399"/>
        <xdr:cNvSpPr/>
      </xdr:nvSpPr>
      <xdr:spPr>
        <a:xfrm>
          <a:off x="5537200" y="3704590"/>
          <a:ext cx="142240" cy="219075"/>
        </a:xfrm>
        <a:custGeom>
          <a:avLst/>
          <a:gdLst>
            <a:gd name="txL" fmla="*/ 0 w 14"/>
            <a:gd name="txT" fmla="*/ 0 h 25"/>
            <a:gd name="txR" fmla="*/ 14 w 14"/>
            <a:gd name="txB" fmla="*/ 25 h 25"/>
          </a:gdLst>
          <a:ahLst/>
          <a:cxnLst>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14" h="25">
              <a:moveTo>
                <a:pt x="0" y="15"/>
              </a:moveTo>
              <a:lnTo>
                <a:pt x="0" y="14"/>
              </a:lnTo>
              <a:lnTo>
                <a:pt x="0" y="12"/>
              </a:lnTo>
              <a:lnTo>
                <a:pt x="1" y="11"/>
              </a:lnTo>
              <a:lnTo>
                <a:pt x="1" y="10"/>
              </a:lnTo>
              <a:lnTo>
                <a:pt x="1" y="9"/>
              </a:lnTo>
              <a:lnTo>
                <a:pt x="2" y="8"/>
              </a:lnTo>
              <a:lnTo>
                <a:pt x="2" y="7"/>
              </a:lnTo>
              <a:lnTo>
                <a:pt x="2" y="6"/>
              </a:lnTo>
              <a:lnTo>
                <a:pt x="2" y="5"/>
              </a:lnTo>
              <a:lnTo>
                <a:pt x="3" y="4"/>
              </a:lnTo>
              <a:lnTo>
                <a:pt x="3" y="2"/>
              </a:lnTo>
              <a:lnTo>
                <a:pt x="2" y="1"/>
              </a:lnTo>
              <a:lnTo>
                <a:pt x="4" y="0"/>
              </a:lnTo>
              <a:lnTo>
                <a:pt x="5" y="0"/>
              </a:lnTo>
              <a:lnTo>
                <a:pt x="6" y="0"/>
              </a:lnTo>
              <a:lnTo>
                <a:pt x="7" y="0"/>
              </a:lnTo>
              <a:lnTo>
                <a:pt x="8" y="0"/>
              </a:lnTo>
              <a:lnTo>
                <a:pt x="10" y="0"/>
              </a:lnTo>
              <a:lnTo>
                <a:pt x="11" y="0"/>
              </a:lnTo>
              <a:lnTo>
                <a:pt x="12" y="0"/>
              </a:lnTo>
              <a:lnTo>
                <a:pt x="13" y="1"/>
              </a:lnTo>
              <a:lnTo>
                <a:pt x="14" y="1"/>
              </a:lnTo>
              <a:lnTo>
                <a:pt x="14" y="2"/>
              </a:lnTo>
              <a:lnTo>
                <a:pt x="13" y="3"/>
              </a:lnTo>
              <a:lnTo>
                <a:pt x="13" y="4"/>
              </a:lnTo>
              <a:lnTo>
                <a:pt x="13" y="5"/>
              </a:lnTo>
              <a:lnTo>
                <a:pt x="13" y="7"/>
              </a:lnTo>
              <a:lnTo>
                <a:pt x="13" y="8"/>
              </a:lnTo>
              <a:lnTo>
                <a:pt x="14" y="9"/>
              </a:lnTo>
              <a:lnTo>
                <a:pt x="14" y="10"/>
              </a:lnTo>
              <a:lnTo>
                <a:pt x="14" y="11"/>
              </a:lnTo>
              <a:lnTo>
                <a:pt x="14" y="13"/>
              </a:lnTo>
              <a:lnTo>
                <a:pt x="14" y="14"/>
              </a:lnTo>
              <a:lnTo>
                <a:pt x="13" y="15"/>
              </a:lnTo>
              <a:lnTo>
                <a:pt x="13" y="16"/>
              </a:lnTo>
              <a:lnTo>
                <a:pt x="13" y="17"/>
              </a:lnTo>
              <a:lnTo>
                <a:pt x="13" y="18"/>
              </a:lnTo>
              <a:lnTo>
                <a:pt x="13" y="19"/>
              </a:lnTo>
              <a:lnTo>
                <a:pt x="12" y="20"/>
              </a:lnTo>
              <a:lnTo>
                <a:pt x="12" y="21"/>
              </a:lnTo>
              <a:lnTo>
                <a:pt x="11" y="21"/>
              </a:lnTo>
              <a:lnTo>
                <a:pt x="10" y="22"/>
              </a:lnTo>
              <a:lnTo>
                <a:pt x="9" y="21"/>
              </a:lnTo>
              <a:lnTo>
                <a:pt x="8" y="22"/>
              </a:lnTo>
              <a:lnTo>
                <a:pt x="7" y="21"/>
              </a:lnTo>
              <a:lnTo>
                <a:pt x="6" y="21"/>
              </a:lnTo>
              <a:lnTo>
                <a:pt x="5" y="22"/>
              </a:lnTo>
              <a:lnTo>
                <a:pt x="5" y="23"/>
              </a:lnTo>
              <a:lnTo>
                <a:pt x="4" y="24"/>
              </a:lnTo>
              <a:lnTo>
                <a:pt x="3" y="25"/>
              </a:lnTo>
              <a:lnTo>
                <a:pt x="2" y="25"/>
              </a:lnTo>
              <a:lnTo>
                <a:pt x="1" y="24"/>
              </a:lnTo>
              <a:lnTo>
                <a:pt x="1" y="23"/>
              </a:lnTo>
              <a:lnTo>
                <a:pt x="1" y="22"/>
              </a:lnTo>
              <a:lnTo>
                <a:pt x="0" y="20"/>
              </a:lnTo>
              <a:lnTo>
                <a:pt x="0" y="19"/>
              </a:lnTo>
              <a:lnTo>
                <a:pt x="0" y="18"/>
              </a:lnTo>
              <a:lnTo>
                <a:pt x="0" y="17"/>
              </a:lnTo>
              <a:lnTo>
                <a:pt x="0" y="16"/>
              </a:lnTo>
              <a:lnTo>
                <a:pt x="0" y="1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558800</xdr:colOff>
      <xdr:row>23</xdr:row>
      <xdr:rowOff>95250</xdr:rowOff>
    </xdr:from>
    <xdr:to>
      <xdr:col>8</xdr:col>
      <xdr:colOff>132080</xdr:colOff>
      <xdr:row>24</xdr:row>
      <xdr:rowOff>104775</xdr:rowOff>
    </xdr:to>
    <xdr:sp>
      <xdr:nvSpPr>
        <xdr:cNvPr id="2185634" name="Freeform 400"/>
        <xdr:cNvSpPr/>
      </xdr:nvSpPr>
      <xdr:spPr>
        <a:xfrm>
          <a:off x="5344160" y="3714115"/>
          <a:ext cx="223520" cy="161925"/>
        </a:xfrm>
        <a:custGeom>
          <a:avLst/>
          <a:gdLst>
            <a:gd name="txL" fmla="*/ 0 w 22"/>
            <a:gd name="txT" fmla="*/ 0 h 18"/>
            <a:gd name="txR" fmla="*/ 22 w 22"/>
            <a:gd name="txB" fmla="*/ 18 h 18"/>
          </a:gdLst>
          <a:ahLst/>
          <a:cxnLst>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2" h="18">
              <a:moveTo>
                <a:pt x="0" y="18"/>
              </a:moveTo>
              <a:lnTo>
                <a:pt x="1" y="17"/>
              </a:lnTo>
              <a:lnTo>
                <a:pt x="2" y="16"/>
              </a:lnTo>
              <a:lnTo>
                <a:pt x="1" y="15"/>
              </a:lnTo>
              <a:lnTo>
                <a:pt x="0" y="14"/>
              </a:lnTo>
              <a:lnTo>
                <a:pt x="0" y="13"/>
              </a:lnTo>
              <a:lnTo>
                <a:pt x="0" y="12"/>
              </a:lnTo>
              <a:lnTo>
                <a:pt x="1" y="11"/>
              </a:lnTo>
              <a:lnTo>
                <a:pt x="3" y="10"/>
              </a:lnTo>
              <a:lnTo>
                <a:pt x="4" y="10"/>
              </a:lnTo>
              <a:lnTo>
                <a:pt x="5" y="11"/>
              </a:lnTo>
              <a:lnTo>
                <a:pt x="6" y="11"/>
              </a:lnTo>
              <a:lnTo>
                <a:pt x="7" y="12"/>
              </a:lnTo>
              <a:lnTo>
                <a:pt x="8" y="12"/>
              </a:lnTo>
              <a:lnTo>
                <a:pt x="9" y="12"/>
              </a:lnTo>
              <a:lnTo>
                <a:pt x="10" y="12"/>
              </a:lnTo>
              <a:lnTo>
                <a:pt x="11" y="12"/>
              </a:lnTo>
              <a:lnTo>
                <a:pt x="12" y="11"/>
              </a:lnTo>
              <a:lnTo>
                <a:pt x="13" y="10"/>
              </a:lnTo>
              <a:lnTo>
                <a:pt x="13" y="9"/>
              </a:lnTo>
              <a:lnTo>
                <a:pt x="13" y="8"/>
              </a:lnTo>
              <a:lnTo>
                <a:pt x="13" y="7"/>
              </a:lnTo>
              <a:lnTo>
                <a:pt x="14" y="7"/>
              </a:lnTo>
              <a:lnTo>
                <a:pt x="15" y="6"/>
              </a:lnTo>
              <a:lnTo>
                <a:pt x="16" y="5"/>
              </a:lnTo>
              <a:lnTo>
                <a:pt x="15" y="4"/>
              </a:lnTo>
              <a:lnTo>
                <a:pt x="14" y="2"/>
              </a:lnTo>
              <a:lnTo>
                <a:pt x="15" y="1"/>
              </a:lnTo>
              <a:lnTo>
                <a:pt x="16" y="1"/>
              </a:lnTo>
              <a:lnTo>
                <a:pt x="17" y="0"/>
              </a:lnTo>
              <a:lnTo>
                <a:pt x="18" y="0"/>
              </a:lnTo>
              <a:lnTo>
                <a:pt x="19" y="0"/>
              </a:lnTo>
              <a:lnTo>
                <a:pt x="20" y="0"/>
              </a:lnTo>
              <a:lnTo>
                <a:pt x="21" y="0"/>
              </a:lnTo>
              <a:lnTo>
                <a:pt x="22" y="1"/>
              </a:lnTo>
              <a:lnTo>
                <a:pt x="22" y="3"/>
              </a:lnTo>
              <a:lnTo>
                <a:pt x="21" y="4"/>
              </a:lnTo>
              <a:lnTo>
                <a:pt x="21" y="5"/>
              </a:lnTo>
              <a:lnTo>
                <a:pt x="21" y="6"/>
              </a:lnTo>
              <a:lnTo>
                <a:pt x="21" y="7"/>
              </a:lnTo>
              <a:lnTo>
                <a:pt x="20" y="8"/>
              </a:lnTo>
              <a:lnTo>
                <a:pt x="20" y="9"/>
              </a:lnTo>
              <a:lnTo>
                <a:pt x="20" y="10"/>
              </a:lnTo>
              <a:lnTo>
                <a:pt x="19" y="11"/>
              </a:lnTo>
              <a:lnTo>
                <a:pt x="19" y="13"/>
              </a:lnTo>
              <a:lnTo>
                <a:pt x="19" y="15"/>
              </a:lnTo>
              <a:lnTo>
                <a:pt x="18" y="15"/>
              </a:lnTo>
              <a:lnTo>
                <a:pt x="17" y="16"/>
              </a:lnTo>
              <a:lnTo>
                <a:pt x="16" y="16"/>
              </a:lnTo>
              <a:lnTo>
                <a:pt x="14" y="17"/>
              </a:lnTo>
              <a:lnTo>
                <a:pt x="13" y="17"/>
              </a:lnTo>
              <a:lnTo>
                <a:pt x="12" y="18"/>
              </a:lnTo>
              <a:lnTo>
                <a:pt x="11" y="18"/>
              </a:lnTo>
              <a:lnTo>
                <a:pt x="10" y="18"/>
              </a:lnTo>
              <a:lnTo>
                <a:pt x="9" y="18"/>
              </a:lnTo>
              <a:lnTo>
                <a:pt x="8" y="18"/>
              </a:lnTo>
              <a:lnTo>
                <a:pt x="7" y="18"/>
              </a:lnTo>
              <a:lnTo>
                <a:pt x="5" y="18"/>
              </a:lnTo>
              <a:lnTo>
                <a:pt x="3" y="18"/>
              </a:lnTo>
              <a:lnTo>
                <a:pt x="2" y="18"/>
              </a:lnTo>
              <a:lnTo>
                <a:pt x="1" y="18"/>
              </a:lnTo>
              <a:lnTo>
                <a:pt x="0" y="1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233680</xdr:colOff>
      <xdr:row>26</xdr:row>
      <xdr:rowOff>133350</xdr:rowOff>
    </xdr:from>
    <xdr:to>
      <xdr:col>8</xdr:col>
      <xdr:colOff>508000</xdr:colOff>
      <xdr:row>28</xdr:row>
      <xdr:rowOff>76200</xdr:rowOff>
    </xdr:to>
    <xdr:sp>
      <xdr:nvSpPr>
        <xdr:cNvPr id="2185635" name="Freeform 401"/>
        <xdr:cNvSpPr/>
      </xdr:nvSpPr>
      <xdr:spPr>
        <a:xfrm>
          <a:off x="5669280" y="4209415"/>
          <a:ext cx="274320" cy="247650"/>
        </a:xfrm>
        <a:custGeom>
          <a:avLst/>
          <a:gdLst>
            <a:gd name="txL" fmla="*/ 0 w 27"/>
            <a:gd name="txT" fmla="*/ 0 h 28"/>
            <a:gd name="txR" fmla="*/ 27 w 27"/>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28">
              <a:moveTo>
                <a:pt x="1" y="4"/>
              </a:moveTo>
              <a:lnTo>
                <a:pt x="1" y="4"/>
              </a:lnTo>
              <a:lnTo>
                <a:pt x="3" y="4"/>
              </a:lnTo>
              <a:lnTo>
                <a:pt x="4" y="4"/>
              </a:lnTo>
              <a:lnTo>
                <a:pt x="5" y="3"/>
              </a:lnTo>
              <a:lnTo>
                <a:pt x="6" y="3"/>
              </a:lnTo>
              <a:lnTo>
                <a:pt x="7" y="3"/>
              </a:lnTo>
              <a:lnTo>
                <a:pt x="8" y="3"/>
              </a:lnTo>
              <a:lnTo>
                <a:pt x="9" y="2"/>
              </a:lnTo>
              <a:lnTo>
                <a:pt x="10" y="1"/>
              </a:lnTo>
              <a:lnTo>
                <a:pt x="11" y="1"/>
              </a:lnTo>
              <a:lnTo>
                <a:pt x="12" y="1"/>
              </a:lnTo>
              <a:lnTo>
                <a:pt x="13" y="1"/>
              </a:lnTo>
              <a:lnTo>
                <a:pt x="14" y="0"/>
              </a:lnTo>
              <a:lnTo>
                <a:pt x="14" y="1"/>
              </a:lnTo>
              <a:lnTo>
                <a:pt x="14" y="2"/>
              </a:lnTo>
              <a:lnTo>
                <a:pt x="14" y="4"/>
              </a:lnTo>
              <a:lnTo>
                <a:pt x="15" y="5"/>
              </a:lnTo>
              <a:lnTo>
                <a:pt x="15" y="6"/>
              </a:lnTo>
              <a:lnTo>
                <a:pt x="15" y="7"/>
              </a:lnTo>
              <a:lnTo>
                <a:pt x="15" y="8"/>
              </a:lnTo>
              <a:lnTo>
                <a:pt x="16" y="9"/>
              </a:lnTo>
              <a:lnTo>
                <a:pt x="16" y="10"/>
              </a:lnTo>
              <a:lnTo>
                <a:pt x="16" y="11"/>
              </a:lnTo>
              <a:lnTo>
                <a:pt x="17" y="12"/>
              </a:lnTo>
              <a:lnTo>
                <a:pt x="18" y="12"/>
              </a:lnTo>
              <a:lnTo>
                <a:pt x="19" y="14"/>
              </a:lnTo>
              <a:lnTo>
                <a:pt x="20" y="15"/>
              </a:lnTo>
              <a:lnTo>
                <a:pt x="21" y="17"/>
              </a:lnTo>
              <a:lnTo>
                <a:pt x="21" y="18"/>
              </a:lnTo>
              <a:lnTo>
                <a:pt x="21" y="19"/>
              </a:lnTo>
              <a:lnTo>
                <a:pt x="22" y="20"/>
              </a:lnTo>
              <a:lnTo>
                <a:pt x="22" y="21"/>
              </a:lnTo>
              <a:lnTo>
                <a:pt x="23" y="21"/>
              </a:lnTo>
              <a:lnTo>
                <a:pt x="24" y="22"/>
              </a:lnTo>
              <a:lnTo>
                <a:pt x="24" y="23"/>
              </a:lnTo>
              <a:lnTo>
                <a:pt x="26" y="23"/>
              </a:lnTo>
              <a:lnTo>
                <a:pt x="26" y="24"/>
              </a:lnTo>
              <a:lnTo>
                <a:pt x="26" y="25"/>
              </a:lnTo>
              <a:lnTo>
                <a:pt x="27" y="25"/>
              </a:lnTo>
              <a:lnTo>
                <a:pt x="27" y="26"/>
              </a:lnTo>
              <a:lnTo>
                <a:pt x="27" y="27"/>
              </a:lnTo>
              <a:lnTo>
                <a:pt x="26" y="27"/>
              </a:lnTo>
              <a:lnTo>
                <a:pt x="25" y="27"/>
              </a:lnTo>
              <a:lnTo>
                <a:pt x="24" y="27"/>
              </a:lnTo>
              <a:lnTo>
                <a:pt x="22" y="27"/>
              </a:lnTo>
              <a:lnTo>
                <a:pt x="21" y="28"/>
              </a:lnTo>
              <a:lnTo>
                <a:pt x="20" y="28"/>
              </a:lnTo>
              <a:lnTo>
                <a:pt x="19" y="28"/>
              </a:lnTo>
              <a:lnTo>
                <a:pt x="18" y="28"/>
              </a:lnTo>
              <a:lnTo>
                <a:pt x="17" y="27"/>
              </a:lnTo>
              <a:lnTo>
                <a:pt x="16" y="26"/>
              </a:lnTo>
              <a:lnTo>
                <a:pt x="16" y="25"/>
              </a:lnTo>
              <a:lnTo>
                <a:pt x="15" y="25"/>
              </a:lnTo>
              <a:lnTo>
                <a:pt x="14" y="24"/>
              </a:lnTo>
              <a:lnTo>
                <a:pt x="13" y="23"/>
              </a:lnTo>
              <a:lnTo>
                <a:pt x="12" y="23"/>
              </a:lnTo>
              <a:lnTo>
                <a:pt x="11" y="22"/>
              </a:lnTo>
              <a:lnTo>
                <a:pt x="10" y="22"/>
              </a:lnTo>
              <a:lnTo>
                <a:pt x="8" y="23"/>
              </a:lnTo>
              <a:lnTo>
                <a:pt x="7" y="21"/>
              </a:lnTo>
              <a:lnTo>
                <a:pt x="7" y="20"/>
              </a:lnTo>
              <a:lnTo>
                <a:pt x="6" y="19"/>
              </a:lnTo>
              <a:lnTo>
                <a:pt x="6" y="18"/>
              </a:lnTo>
              <a:lnTo>
                <a:pt x="5" y="17"/>
              </a:lnTo>
              <a:lnTo>
                <a:pt x="5" y="16"/>
              </a:lnTo>
              <a:lnTo>
                <a:pt x="4" y="14"/>
              </a:lnTo>
              <a:lnTo>
                <a:pt x="4" y="13"/>
              </a:lnTo>
              <a:lnTo>
                <a:pt x="3" y="12"/>
              </a:lnTo>
              <a:lnTo>
                <a:pt x="3" y="11"/>
              </a:lnTo>
              <a:lnTo>
                <a:pt x="2" y="10"/>
              </a:lnTo>
              <a:lnTo>
                <a:pt x="2" y="9"/>
              </a:lnTo>
              <a:lnTo>
                <a:pt x="2" y="8"/>
              </a:lnTo>
              <a:lnTo>
                <a:pt x="1" y="7"/>
              </a:lnTo>
              <a:lnTo>
                <a:pt x="1" y="6"/>
              </a:lnTo>
              <a:lnTo>
                <a:pt x="0" y="5"/>
              </a:lnTo>
              <a:lnTo>
                <a:pt x="1"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121920</xdr:colOff>
      <xdr:row>23</xdr:row>
      <xdr:rowOff>57150</xdr:rowOff>
    </xdr:from>
    <xdr:to>
      <xdr:col>8</xdr:col>
      <xdr:colOff>365760</xdr:colOff>
      <xdr:row>25</xdr:row>
      <xdr:rowOff>161925</xdr:rowOff>
    </xdr:to>
    <xdr:sp>
      <xdr:nvSpPr>
        <xdr:cNvPr id="2185636" name="Freeform 402"/>
        <xdr:cNvSpPr/>
      </xdr:nvSpPr>
      <xdr:spPr>
        <a:xfrm>
          <a:off x="5557520" y="3676015"/>
          <a:ext cx="243840" cy="400050"/>
        </a:xfrm>
        <a:custGeom>
          <a:avLst/>
          <a:gdLst>
            <a:gd name="txL" fmla="*/ 0 w 24"/>
            <a:gd name="txT" fmla="*/ 0 h 45"/>
            <a:gd name="txR" fmla="*/ 24 w 24"/>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45">
              <a:moveTo>
                <a:pt x="0" y="28"/>
              </a:moveTo>
              <a:lnTo>
                <a:pt x="1" y="28"/>
              </a:lnTo>
              <a:lnTo>
                <a:pt x="2" y="27"/>
              </a:lnTo>
              <a:lnTo>
                <a:pt x="3" y="26"/>
              </a:lnTo>
              <a:lnTo>
                <a:pt x="3" y="25"/>
              </a:lnTo>
              <a:lnTo>
                <a:pt x="4" y="24"/>
              </a:lnTo>
              <a:lnTo>
                <a:pt x="5" y="24"/>
              </a:lnTo>
              <a:lnTo>
                <a:pt x="6" y="25"/>
              </a:lnTo>
              <a:lnTo>
                <a:pt x="7" y="24"/>
              </a:lnTo>
              <a:lnTo>
                <a:pt x="8" y="25"/>
              </a:lnTo>
              <a:lnTo>
                <a:pt x="9" y="24"/>
              </a:lnTo>
              <a:lnTo>
                <a:pt x="10" y="24"/>
              </a:lnTo>
              <a:lnTo>
                <a:pt x="10" y="23"/>
              </a:lnTo>
              <a:lnTo>
                <a:pt x="11" y="22"/>
              </a:lnTo>
              <a:lnTo>
                <a:pt x="11" y="21"/>
              </a:lnTo>
              <a:lnTo>
                <a:pt x="11" y="20"/>
              </a:lnTo>
              <a:lnTo>
                <a:pt x="11" y="19"/>
              </a:lnTo>
              <a:lnTo>
                <a:pt x="11" y="18"/>
              </a:lnTo>
              <a:lnTo>
                <a:pt x="12" y="17"/>
              </a:lnTo>
              <a:lnTo>
                <a:pt x="12" y="16"/>
              </a:lnTo>
              <a:lnTo>
                <a:pt x="12" y="14"/>
              </a:lnTo>
              <a:lnTo>
                <a:pt x="12" y="13"/>
              </a:lnTo>
              <a:lnTo>
                <a:pt x="12" y="12"/>
              </a:lnTo>
              <a:lnTo>
                <a:pt x="11" y="11"/>
              </a:lnTo>
              <a:lnTo>
                <a:pt x="11" y="10"/>
              </a:lnTo>
              <a:lnTo>
                <a:pt x="11" y="8"/>
              </a:lnTo>
              <a:lnTo>
                <a:pt x="11" y="7"/>
              </a:lnTo>
              <a:lnTo>
                <a:pt x="11" y="6"/>
              </a:lnTo>
              <a:lnTo>
                <a:pt x="12" y="5"/>
              </a:lnTo>
              <a:lnTo>
                <a:pt x="12" y="4"/>
              </a:lnTo>
              <a:lnTo>
                <a:pt x="12" y="3"/>
              </a:lnTo>
              <a:lnTo>
                <a:pt x="13" y="2"/>
              </a:lnTo>
              <a:lnTo>
                <a:pt x="13" y="1"/>
              </a:lnTo>
              <a:lnTo>
                <a:pt x="14" y="0"/>
              </a:lnTo>
              <a:lnTo>
                <a:pt x="15" y="2"/>
              </a:lnTo>
              <a:lnTo>
                <a:pt x="16" y="3"/>
              </a:lnTo>
              <a:lnTo>
                <a:pt x="17" y="3"/>
              </a:lnTo>
              <a:lnTo>
                <a:pt x="18" y="4"/>
              </a:lnTo>
              <a:lnTo>
                <a:pt x="19" y="3"/>
              </a:lnTo>
              <a:lnTo>
                <a:pt x="20" y="2"/>
              </a:lnTo>
              <a:lnTo>
                <a:pt x="20" y="1"/>
              </a:lnTo>
              <a:lnTo>
                <a:pt x="21" y="1"/>
              </a:lnTo>
              <a:lnTo>
                <a:pt x="21" y="2"/>
              </a:lnTo>
              <a:lnTo>
                <a:pt x="21" y="3"/>
              </a:lnTo>
              <a:lnTo>
                <a:pt x="21" y="4"/>
              </a:lnTo>
              <a:lnTo>
                <a:pt x="22" y="5"/>
              </a:lnTo>
              <a:lnTo>
                <a:pt x="22" y="6"/>
              </a:lnTo>
              <a:lnTo>
                <a:pt x="23" y="8"/>
              </a:lnTo>
              <a:lnTo>
                <a:pt x="24" y="10"/>
              </a:lnTo>
              <a:lnTo>
                <a:pt x="24" y="11"/>
              </a:lnTo>
              <a:lnTo>
                <a:pt x="24" y="13"/>
              </a:lnTo>
              <a:lnTo>
                <a:pt x="24" y="14"/>
              </a:lnTo>
              <a:lnTo>
                <a:pt x="23" y="15"/>
              </a:lnTo>
              <a:lnTo>
                <a:pt x="23" y="16"/>
              </a:lnTo>
              <a:lnTo>
                <a:pt x="22" y="17"/>
              </a:lnTo>
              <a:lnTo>
                <a:pt x="22" y="19"/>
              </a:lnTo>
              <a:lnTo>
                <a:pt x="21" y="19"/>
              </a:lnTo>
              <a:lnTo>
                <a:pt x="21" y="20"/>
              </a:lnTo>
              <a:lnTo>
                <a:pt x="20" y="21"/>
              </a:lnTo>
              <a:lnTo>
                <a:pt x="19" y="22"/>
              </a:lnTo>
              <a:lnTo>
                <a:pt x="19" y="24"/>
              </a:lnTo>
              <a:lnTo>
                <a:pt x="19" y="25"/>
              </a:lnTo>
              <a:lnTo>
                <a:pt x="18" y="25"/>
              </a:lnTo>
              <a:lnTo>
                <a:pt x="17" y="26"/>
              </a:lnTo>
              <a:lnTo>
                <a:pt x="16" y="27"/>
              </a:lnTo>
              <a:lnTo>
                <a:pt x="16" y="28"/>
              </a:lnTo>
              <a:lnTo>
                <a:pt x="15" y="29"/>
              </a:lnTo>
              <a:lnTo>
                <a:pt x="14" y="29"/>
              </a:lnTo>
              <a:lnTo>
                <a:pt x="13" y="30"/>
              </a:lnTo>
              <a:lnTo>
                <a:pt x="13" y="31"/>
              </a:lnTo>
              <a:lnTo>
                <a:pt x="13" y="32"/>
              </a:lnTo>
              <a:lnTo>
                <a:pt x="13" y="34"/>
              </a:lnTo>
              <a:lnTo>
                <a:pt x="13" y="35"/>
              </a:lnTo>
              <a:lnTo>
                <a:pt x="13" y="36"/>
              </a:lnTo>
              <a:lnTo>
                <a:pt x="14" y="37"/>
              </a:lnTo>
              <a:lnTo>
                <a:pt x="13" y="38"/>
              </a:lnTo>
              <a:lnTo>
                <a:pt x="12" y="39"/>
              </a:lnTo>
              <a:lnTo>
                <a:pt x="12" y="40"/>
              </a:lnTo>
              <a:lnTo>
                <a:pt x="11" y="41"/>
              </a:lnTo>
              <a:lnTo>
                <a:pt x="10" y="42"/>
              </a:lnTo>
              <a:lnTo>
                <a:pt x="10" y="43"/>
              </a:lnTo>
              <a:lnTo>
                <a:pt x="8" y="43"/>
              </a:lnTo>
              <a:lnTo>
                <a:pt x="7" y="43"/>
              </a:lnTo>
              <a:lnTo>
                <a:pt x="6" y="44"/>
              </a:lnTo>
              <a:lnTo>
                <a:pt x="5" y="44"/>
              </a:lnTo>
              <a:lnTo>
                <a:pt x="4" y="45"/>
              </a:lnTo>
              <a:lnTo>
                <a:pt x="3" y="43"/>
              </a:lnTo>
              <a:lnTo>
                <a:pt x="3" y="42"/>
              </a:lnTo>
              <a:lnTo>
                <a:pt x="3" y="41"/>
              </a:lnTo>
              <a:lnTo>
                <a:pt x="2" y="40"/>
              </a:lnTo>
              <a:lnTo>
                <a:pt x="2" y="39"/>
              </a:lnTo>
              <a:lnTo>
                <a:pt x="3" y="38"/>
              </a:lnTo>
              <a:lnTo>
                <a:pt x="2" y="37"/>
              </a:lnTo>
              <a:lnTo>
                <a:pt x="2" y="35"/>
              </a:lnTo>
              <a:lnTo>
                <a:pt x="1" y="34"/>
              </a:lnTo>
              <a:lnTo>
                <a:pt x="2" y="34"/>
              </a:lnTo>
              <a:lnTo>
                <a:pt x="3" y="33"/>
              </a:lnTo>
              <a:lnTo>
                <a:pt x="2" y="31"/>
              </a:lnTo>
              <a:lnTo>
                <a:pt x="2" y="30"/>
              </a:lnTo>
              <a:lnTo>
                <a:pt x="2" y="29"/>
              </a:lnTo>
              <a:lnTo>
                <a:pt x="1" y="29"/>
              </a:lnTo>
              <a:lnTo>
                <a:pt x="0" y="29"/>
              </a:lnTo>
              <a:lnTo>
                <a:pt x="0" y="2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91440</xdr:colOff>
      <xdr:row>26</xdr:row>
      <xdr:rowOff>104775</xdr:rowOff>
    </xdr:from>
    <xdr:to>
      <xdr:col>8</xdr:col>
      <xdr:colOff>314960</xdr:colOff>
      <xdr:row>28</xdr:row>
      <xdr:rowOff>28575</xdr:rowOff>
    </xdr:to>
    <xdr:sp>
      <xdr:nvSpPr>
        <xdr:cNvPr id="2185637" name="Freeform 403"/>
        <xdr:cNvSpPr/>
      </xdr:nvSpPr>
      <xdr:spPr>
        <a:xfrm>
          <a:off x="5527040" y="4180840"/>
          <a:ext cx="223520" cy="228600"/>
        </a:xfrm>
        <a:custGeom>
          <a:avLst/>
          <a:gdLst>
            <a:gd name="txL" fmla="*/ 0 w 22"/>
            <a:gd name="txT" fmla="*/ 0 h 26"/>
            <a:gd name="txR" fmla="*/ 22 w 22"/>
            <a:gd name="txB" fmla="*/ 26 h 26"/>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2" h="26">
              <a:moveTo>
                <a:pt x="7" y="2"/>
              </a:moveTo>
              <a:lnTo>
                <a:pt x="7" y="2"/>
              </a:lnTo>
              <a:lnTo>
                <a:pt x="8" y="1"/>
              </a:lnTo>
              <a:lnTo>
                <a:pt x="10" y="1"/>
              </a:lnTo>
              <a:lnTo>
                <a:pt x="11" y="0"/>
              </a:lnTo>
              <a:lnTo>
                <a:pt x="10" y="0"/>
              </a:lnTo>
              <a:lnTo>
                <a:pt x="10" y="1"/>
              </a:lnTo>
              <a:lnTo>
                <a:pt x="10" y="3"/>
              </a:lnTo>
              <a:lnTo>
                <a:pt x="10" y="4"/>
              </a:lnTo>
              <a:lnTo>
                <a:pt x="10" y="5"/>
              </a:lnTo>
              <a:lnTo>
                <a:pt x="11" y="4"/>
              </a:lnTo>
              <a:lnTo>
                <a:pt x="12" y="4"/>
              </a:lnTo>
              <a:lnTo>
                <a:pt x="13" y="3"/>
              </a:lnTo>
              <a:lnTo>
                <a:pt x="14" y="4"/>
              </a:lnTo>
              <a:lnTo>
                <a:pt x="14" y="5"/>
              </a:lnTo>
              <a:lnTo>
                <a:pt x="14" y="7"/>
              </a:lnTo>
              <a:lnTo>
                <a:pt x="14" y="8"/>
              </a:lnTo>
              <a:lnTo>
                <a:pt x="15" y="9"/>
              </a:lnTo>
              <a:lnTo>
                <a:pt x="15" y="10"/>
              </a:lnTo>
              <a:lnTo>
                <a:pt x="16" y="11"/>
              </a:lnTo>
              <a:lnTo>
                <a:pt x="16" y="12"/>
              </a:lnTo>
              <a:lnTo>
                <a:pt x="16" y="13"/>
              </a:lnTo>
              <a:lnTo>
                <a:pt x="17" y="14"/>
              </a:lnTo>
              <a:lnTo>
                <a:pt x="17" y="15"/>
              </a:lnTo>
              <a:lnTo>
                <a:pt x="18" y="16"/>
              </a:lnTo>
              <a:lnTo>
                <a:pt x="18" y="17"/>
              </a:lnTo>
              <a:lnTo>
                <a:pt x="19" y="19"/>
              </a:lnTo>
              <a:lnTo>
                <a:pt x="19" y="20"/>
              </a:lnTo>
              <a:lnTo>
                <a:pt x="20" y="21"/>
              </a:lnTo>
              <a:lnTo>
                <a:pt x="20" y="22"/>
              </a:lnTo>
              <a:lnTo>
                <a:pt x="21" y="23"/>
              </a:lnTo>
              <a:lnTo>
                <a:pt x="21" y="24"/>
              </a:lnTo>
              <a:lnTo>
                <a:pt x="22" y="26"/>
              </a:lnTo>
              <a:lnTo>
                <a:pt x="21" y="26"/>
              </a:lnTo>
              <a:lnTo>
                <a:pt x="19" y="26"/>
              </a:lnTo>
              <a:lnTo>
                <a:pt x="18" y="26"/>
              </a:lnTo>
              <a:lnTo>
                <a:pt x="17" y="26"/>
              </a:lnTo>
              <a:lnTo>
                <a:pt x="16" y="26"/>
              </a:lnTo>
              <a:lnTo>
                <a:pt x="15" y="26"/>
              </a:lnTo>
              <a:lnTo>
                <a:pt x="14" y="26"/>
              </a:lnTo>
              <a:lnTo>
                <a:pt x="12" y="26"/>
              </a:lnTo>
              <a:lnTo>
                <a:pt x="11" y="26"/>
              </a:lnTo>
              <a:lnTo>
                <a:pt x="10" y="25"/>
              </a:lnTo>
              <a:lnTo>
                <a:pt x="9" y="25"/>
              </a:lnTo>
              <a:lnTo>
                <a:pt x="8" y="25"/>
              </a:lnTo>
              <a:lnTo>
                <a:pt x="6" y="25"/>
              </a:lnTo>
              <a:lnTo>
                <a:pt x="5" y="25"/>
              </a:lnTo>
              <a:lnTo>
                <a:pt x="3" y="25"/>
              </a:lnTo>
              <a:lnTo>
                <a:pt x="4" y="23"/>
              </a:lnTo>
              <a:lnTo>
                <a:pt x="4" y="22"/>
              </a:lnTo>
              <a:lnTo>
                <a:pt x="4" y="21"/>
              </a:lnTo>
              <a:lnTo>
                <a:pt x="4" y="20"/>
              </a:lnTo>
              <a:lnTo>
                <a:pt x="3" y="19"/>
              </a:lnTo>
              <a:lnTo>
                <a:pt x="3" y="17"/>
              </a:lnTo>
              <a:lnTo>
                <a:pt x="3" y="16"/>
              </a:lnTo>
              <a:lnTo>
                <a:pt x="3" y="15"/>
              </a:lnTo>
              <a:lnTo>
                <a:pt x="3" y="14"/>
              </a:lnTo>
              <a:lnTo>
                <a:pt x="3" y="13"/>
              </a:lnTo>
              <a:lnTo>
                <a:pt x="3" y="12"/>
              </a:lnTo>
              <a:lnTo>
                <a:pt x="2" y="11"/>
              </a:lnTo>
              <a:lnTo>
                <a:pt x="1" y="10"/>
              </a:lnTo>
              <a:lnTo>
                <a:pt x="1" y="9"/>
              </a:lnTo>
              <a:lnTo>
                <a:pt x="0" y="9"/>
              </a:lnTo>
              <a:lnTo>
                <a:pt x="0" y="8"/>
              </a:lnTo>
              <a:lnTo>
                <a:pt x="0" y="7"/>
              </a:lnTo>
              <a:lnTo>
                <a:pt x="1" y="6"/>
              </a:lnTo>
              <a:lnTo>
                <a:pt x="2" y="6"/>
              </a:lnTo>
              <a:lnTo>
                <a:pt x="2" y="5"/>
              </a:lnTo>
              <a:lnTo>
                <a:pt x="3" y="4"/>
              </a:lnTo>
              <a:lnTo>
                <a:pt x="4" y="4"/>
              </a:lnTo>
              <a:lnTo>
                <a:pt x="5" y="3"/>
              </a:lnTo>
              <a:lnTo>
                <a:pt x="6" y="2"/>
              </a:lnTo>
              <a:lnTo>
                <a:pt x="7"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487680</xdr:colOff>
      <xdr:row>23</xdr:row>
      <xdr:rowOff>19050</xdr:rowOff>
    </xdr:from>
    <xdr:to>
      <xdr:col>8</xdr:col>
      <xdr:colOff>71120</xdr:colOff>
      <xdr:row>24</xdr:row>
      <xdr:rowOff>47625</xdr:rowOff>
    </xdr:to>
    <xdr:sp>
      <xdr:nvSpPr>
        <xdr:cNvPr id="2185638" name="Freeform 404"/>
        <xdr:cNvSpPr/>
      </xdr:nvSpPr>
      <xdr:spPr>
        <a:xfrm>
          <a:off x="5273040" y="3637915"/>
          <a:ext cx="233680" cy="180975"/>
        </a:xfrm>
        <a:custGeom>
          <a:avLst/>
          <a:gdLst>
            <a:gd name="txL" fmla="*/ 0 w 23"/>
            <a:gd name="txT" fmla="*/ 0 h 20"/>
            <a:gd name="txR" fmla="*/ 23 w 23"/>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20">
              <a:moveTo>
                <a:pt x="0" y="7"/>
              </a:moveTo>
              <a:lnTo>
                <a:pt x="1" y="6"/>
              </a:lnTo>
              <a:lnTo>
                <a:pt x="2" y="6"/>
              </a:lnTo>
              <a:lnTo>
                <a:pt x="2" y="5"/>
              </a:lnTo>
              <a:lnTo>
                <a:pt x="3" y="4"/>
              </a:lnTo>
              <a:lnTo>
                <a:pt x="4" y="4"/>
              </a:lnTo>
              <a:lnTo>
                <a:pt x="5" y="4"/>
              </a:lnTo>
              <a:lnTo>
                <a:pt x="6" y="3"/>
              </a:lnTo>
              <a:lnTo>
                <a:pt x="5" y="2"/>
              </a:lnTo>
              <a:lnTo>
                <a:pt x="6" y="1"/>
              </a:lnTo>
              <a:lnTo>
                <a:pt x="6" y="0"/>
              </a:lnTo>
              <a:lnTo>
                <a:pt x="7" y="0"/>
              </a:lnTo>
              <a:lnTo>
                <a:pt x="8" y="0"/>
              </a:lnTo>
              <a:lnTo>
                <a:pt x="9" y="1"/>
              </a:lnTo>
              <a:lnTo>
                <a:pt x="10" y="2"/>
              </a:lnTo>
              <a:lnTo>
                <a:pt x="11" y="3"/>
              </a:lnTo>
              <a:lnTo>
                <a:pt x="11" y="4"/>
              </a:lnTo>
              <a:lnTo>
                <a:pt x="11" y="5"/>
              </a:lnTo>
              <a:lnTo>
                <a:pt x="12" y="6"/>
              </a:lnTo>
              <a:lnTo>
                <a:pt x="12" y="7"/>
              </a:lnTo>
              <a:lnTo>
                <a:pt x="12" y="8"/>
              </a:lnTo>
              <a:lnTo>
                <a:pt x="13" y="9"/>
              </a:lnTo>
              <a:lnTo>
                <a:pt x="14" y="9"/>
              </a:lnTo>
              <a:lnTo>
                <a:pt x="15" y="9"/>
              </a:lnTo>
              <a:lnTo>
                <a:pt x="16" y="9"/>
              </a:lnTo>
              <a:lnTo>
                <a:pt x="16" y="8"/>
              </a:lnTo>
              <a:lnTo>
                <a:pt x="17" y="7"/>
              </a:lnTo>
              <a:lnTo>
                <a:pt x="17" y="6"/>
              </a:lnTo>
              <a:lnTo>
                <a:pt x="18" y="5"/>
              </a:lnTo>
              <a:lnTo>
                <a:pt x="19" y="6"/>
              </a:lnTo>
              <a:lnTo>
                <a:pt x="20" y="7"/>
              </a:lnTo>
              <a:lnTo>
                <a:pt x="20" y="8"/>
              </a:lnTo>
              <a:lnTo>
                <a:pt x="21" y="9"/>
              </a:lnTo>
              <a:lnTo>
                <a:pt x="21" y="10"/>
              </a:lnTo>
              <a:lnTo>
                <a:pt x="22" y="12"/>
              </a:lnTo>
              <a:lnTo>
                <a:pt x="23" y="13"/>
              </a:lnTo>
              <a:lnTo>
                <a:pt x="22" y="14"/>
              </a:lnTo>
              <a:lnTo>
                <a:pt x="21" y="15"/>
              </a:lnTo>
              <a:lnTo>
                <a:pt x="20" y="15"/>
              </a:lnTo>
              <a:lnTo>
                <a:pt x="20" y="16"/>
              </a:lnTo>
              <a:lnTo>
                <a:pt x="20" y="17"/>
              </a:lnTo>
              <a:lnTo>
                <a:pt x="20" y="18"/>
              </a:lnTo>
              <a:lnTo>
                <a:pt x="19" y="19"/>
              </a:lnTo>
              <a:lnTo>
                <a:pt x="18" y="20"/>
              </a:lnTo>
              <a:lnTo>
                <a:pt x="17" y="20"/>
              </a:lnTo>
              <a:lnTo>
                <a:pt x="16" y="20"/>
              </a:lnTo>
              <a:lnTo>
                <a:pt x="15" y="20"/>
              </a:lnTo>
              <a:lnTo>
                <a:pt x="14" y="20"/>
              </a:lnTo>
              <a:lnTo>
                <a:pt x="13" y="19"/>
              </a:lnTo>
              <a:lnTo>
                <a:pt x="12" y="19"/>
              </a:lnTo>
              <a:lnTo>
                <a:pt x="11" y="18"/>
              </a:lnTo>
              <a:lnTo>
                <a:pt x="10" y="18"/>
              </a:lnTo>
              <a:lnTo>
                <a:pt x="9" y="17"/>
              </a:lnTo>
              <a:lnTo>
                <a:pt x="8" y="16"/>
              </a:lnTo>
              <a:lnTo>
                <a:pt x="7" y="15"/>
              </a:lnTo>
              <a:lnTo>
                <a:pt x="6" y="15"/>
              </a:lnTo>
              <a:lnTo>
                <a:pt x="5" y="14"/>
              </a:lnTo>
              <a:lnTo>
                <a:pt x="5" y="13"/>
              </a:lnTo>
              <a:lnTo>
                <a:pt x="4" y="12"/>
              </a:lnTo>
              <a:lnTo>
                <a:pt x="3" y="11"/>
              </a:lnTo>
              <a:lnTo>
                <a:pt x="2" y="10"/>
              </a:lnTo>
              <a:lnTo>
                <a:pt x="2" y="9"/>
              </a:lnTo>
              <a:lnTo>
                <a:pt x="1" y="8"/>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579120</xdr:colOff>
      <xdr:row>21</xdr:row>
      <xdr:rowOff>142875</xdr:rowOff>
    </xdr:from>
    <xdr:to>
      <xdr:col>8</xdr:col>
      <xdr:colOff>213360</xdr:colOff>
      <xdr:row>22</xdr:row>
      <xdr:rowOff>152400</xdr:rowOff>
    </xdr:to>
    <xdr:sp>
      <xdr:nvSpPr>
        <xdr:cNvPr id="2185639" name="Freeform 406"/>
        <xdr:cNvSpPr/>
      </xdr:nvSpPr>
      <xdr:spPr>
        <a:xfrm>
          <a:off x="5364480" y="3456940"/>
          <a:ext cx="284480" cy="161925"/>
        </a:xfrm>
        <a:custGeom>
          <a:avLst/>
          <a:gdLst>
            <a:gd name="txL" fmla="*/ 0 w 28"/>
            <a:gd name="txT" fmla="*/ 0 h 18"/>
            <a:gd name="txR" fmla="*/ 28 w 28"/>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18">
              <a:moveTo>
                <a:pt x="1" y="12"/>
              </a:moveTo>
              <a:lnTo>
                <a:pt x="1" y="11"/>
              </a:lnTo>
              <a:lnTo>
                <a:pt x="2" y="11"/>
              </a:lnTo>
              <a:lnTo>
                <a:pt x="3" y="10"/>
              </a:lnTo>
              <a:lnTo>
                <a:pt x="4" y="9"/>
              </a:lnTo>
              <a:lnTo>
                <a:pt x="4" y="8"/>
              </a:lnTo>
              <a:lnTo>
                <a:pt x="4" y="7"/>
              </a:lnTo>
              <a:lnTo>
                <a:pt x="5" y="6"/>
              </a:lnTo>
              <a:lnTo>
                <a:pt x="3" y="5"/>
              </a:lnTo>
              <a:lnTo>
                <a:pt x="2" y="5"/>
              </a:lnTo>
              <a:lnTo>
                <a:pt x="1" y="3"/>
              </a:lnTo>
              <a:lnTo>
                <a:pt x="2" y="2"/>
              </a:lnTo>
              <a:lnTo>
                <a:pt x="3" y="1"/>
              </a:lnTo>
              <a:lnTo>
                <a:pt x="4" y="1"/>
              </a:lnTo>
              <a:lnTo>
                <a:pt x="5" y="2"/>
              </a:lnTo>
              <a:lnTo>
                <a:pt x="6" y="2"/>
              </a:lnTo>
              <a:lnTo>
                <a:pt x="7" y="3"/>
              </a:lnTo>
              <a:lnTo>
                <a:pt x="8" y="3"/>
              </a:lnTo>
              <a:lnTo>
                <a:pt x="10" y="3"/>
              </a:lnTo>
              <a:lnTo>
                <a:pt x="11" y="3"/>
              </a:lnTo>
              <a:lnTo>
                <a:pt x="12" y="2"/>
              </a:lnTo>
              <a:lnTo>
                <a:pt x="13" y="2"/>
              </a:lnTo>
              <a:lnTo>
                <a:pt x="15" y="2"/>
              </a:lnTo>
              <a:lnTo>
                <a:pt x="16" y="1"/>
              </a:lnTo>
              <a:lnTo>
                <a:pt x="17" y="1"/>
              </a:lnTo>
              <a:lnTo>
                <a:pt x="18" y="1"/>
              </a:lnTo>
              <a:lnTo>
                <a:pt x="19" y="1"/>
              </a:lnTo>
              <a:lnTo>
                <a:pt x="20" y="0"/>
              </a:lnTo>
              <a:lnTo>
                <a:pt x="20" y="1"/>
              </a:lnTo>
              <a:lnTo>
                <a:pt x="20" y="2"/>
              </a:lnTo>
              <a:lnTo>
                <a:pt x="20" y="4"/>
              </a:lnTo>
              <a:lnTo>
                <a:pt x="21" y="4"/>
              </a:lnTo>
              <a:lnTo>
                <a:pt x="22" y="5"/>
              </a:lnTo>
              <a:lnTo>
                <a:pt x="22" y="4"/>
              </a:lnTo>
              <a:lnTo>
                <a:pt x="23" y="3"/>
              </a:lnTo>
              <a:lnTo>
                <a:pt x="24" y="4"/>
              </a:lnTo>
              <a:lnTo>
                <a:pt x="25" y="5"/>
              </a:lnTo>
              <a:lnTo>
                <a:pt x="25" y="6"/>
              </a:lnTo>
              <a:lnTo>
                <a:pt x="25" y="7"/>
              </a:lnTo>
              <a:lnTo>
                <a:pt x="26" y="7"/>
              </a:lnTo>
              <a:lnTo>
                <a:pt x="26" y="9"/>
              </a:lnTo>
              <a:lnTo>
                <a:pt x="27" y="10"/>
              </a:lnTo>
              <a:lnTo>
                <a:pt x="28" y="11"/>
              </a:lnTo>
              <a:lnTo>
                <a:pt x="27" y="11"/>
              </a:lnTo>
              <a:lnTo>
                <a:pt x="25" y="12"/>
              </a:lnTo>
              <a:lnTo>
                <a:pt x="23" y="12"/>
              </a:lnTo>
              <a:lnTo>
                <a:pt x="22" y="11"/>
              </a:lnTo>
              <a:lnTo>
                <a:pt x="21" y="11"/>
              </a:lnTo>
              <a:lnTo>
                <a:pt x="20" y="12"/>
              </a:lnTo>
              <a:lnTo>
                <a:pt x="20" y="13"/>
              </a:lnTo>
              <a:lnTo>
                <a:pt x="20" y="14"/>
              </a:lnTo>
              <a:lnTo>
                <a:pt x="19" y="15"/>
              </a:lnTo>
              <a:lnTo>
                <a:pt x="18" y="16"/>
              </a:lnTo>
              <a:lnTo>
                <a:pt x="17" y="16"/>
              </a:lnTo>
              <a:lnTo>
                <a:pt x="16" y="16"/>
              </a:lnTo>
              <a:lnTo>
                <a:pt x="15" y="16"/>
              </a:lnTo>
              <a:lnTo>
                <a:pt x="14" y="16"/>
              </a:lnTo>
              <a:lnTo>
                <a:pt x="13" y="15"/>
              </a:lnTo>
              <a:lnTo>
                <a:pt x="12" y="14"/>
              </a:lnTo>
              <a:lnTo>
                <a:pt x="11" y="14"/>
              </a:lnTo>
              <a:lnTo>
                <a:pt x="10" y="13"/>
              </a:lnTo>
              <a:lnTo>
                <a:pt x="9" y="13"/>
              </a:lnTo>
              <a:lnTo>
                <a:pt x="8" y="13"/>
              </a:lnTo>
              <a:lnTo>
                <a:pt x="8" y="14"/>
              </a:lnTo>
              <a:lnTo>
                <a:pt x="8" y="15"/>
              </a:lnTo>
              <a:lnTo>
                <a:pt x="8" y="17"/>
              </a:lnTo>
              <a:lnTo>
                <a:pt x="8" y="18"/>
              </a:lnTo>
              <a:lnTo>
                <a:pt x="7" y="17"/>
              </a:lnTo>
              <a:lnTo>
                <a:pt x="5" y="17"/>
              </a:lnTo>
              <a:lnTo>
                <a:pt x="4" y="17"/>
              </a:lnTo>
              <a:lnTo>
                <a:pt x="4" y="16"/>
              </a:lnTo>
              <a:lnTo>
                <a:pt x="3" y="16"/>
              </a:lnTo>
              <a:lnTo>
                <a:pt x="2" y="15"/>
              </a:lnTo>
              <a:lnTo>
                <a:pt x="2" y="14"/>
              </a:lnTo>
              <a:lnTo>
                <a:pt x="1" y="13"/>
              </a:lnTo>
              <a:lnTo>
                <a:pt x="0" y="13"/>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619760</xdr:colOff>
      <xdr:row>21</xdr:row>
      <xdr:rowOff>9525</xdr:rowOff>
    </xdr:from>
    <xdr:to>
      <xdr:col>8</xdr:col>
      <xdr:colOff>213360</xdr:colOff>
      <xdr:row>22</xdr:row>
      <xdr:rowOff>28575</xdr:rowOff>
    </xdr:to>
    <xdr:sp>
      <xdr:nvSpPr>
        <xdr:cNvPr id="2185640" name="Freeform 407"/>
        <xdr:cNvSpPr/>
      </xdr:nvSpPr>
      <xdr:spPr>
        <a:xfrm>
          <a:off x="5405120" y="3323590"/>
          <a:ext cx="243840" cy="171450"/>
        </a:xfrm>
        <a:custGeom>
          <a:avLst/>
          <a:gdLst>
            <a:gd name="txL" fmla="*/ 0 w 24"/>
            <a:gd name="txT" fmla="*/ 0 h 18"/>
            <a:gd name="txR" fmla="*/ 24 w 24"/>
            <a:gd name="txB" fmla="*/ 18 h 1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18">
              <a:moveTo>
                <a:pt x="0" y="13"/>
              </a:moveTo>
              <a:lnTo>
                <a:pt x="0" y="12"/>
              </a:lnTo>
              <a:lnTo>
                <a:pt x="1" y="11"/>
              </a:lnTo>
              <a:lnTo>
                <a:pt x="2" y="9"/>
              </a:lnTo>
              <a:lnTo>
                <a:pt x="2" y="8"/>
              </a:lnTo>
              <a:lnTo>
                <a:pt x="3" y="7"/>
              </a:lnTo>
              <a:lnTo>
                <a:pt x="3" y="6"/>
              </a:lnTo>
              <a:lnTo>
                <a:pt x="3" y="5"/>
              </a:lnTo>
              <a:lnTo>
                <a:pt x="4" y="3"/>
              </a:lnTo>
              <a:lnTo>
                <a:pt x="4" y="2"/>
              </a:lnTo>
              <a:lnTo>
                <a:pt x="6" y="3"/>
              </a:lnTo>
              <a:lnTo>
                <a:pt x="7" y="2"/>
              </a:lnTo>
              <a:lnTo>
                <a:pt x="8" y="3"/>
              </a:lnTo>
              <a:lnTo>
                <a:pt x="9" y="3"/>
              </a:lnTo>
              <a:lnTo>
                <a:pt x="10" y="3"/>
              </a:lnTo>
              <a:lnTo>
                <a:pt x="11" y="2"/>
              </a:lnTo>
              <a:lnTo>
                <a:pt x="12" y="2"/>
              </a:lnTo>
              <a:lnTo>
                <a:pt x="13" y="3"/>
              </a:lnTo>
              <a:lnTo>
                <a:pt x="14" y="4"/>
              </a:lnTo>
              <a:lnTo>
                <a:pt x="15" y="5"/>
              </a:lnTo>
              <a:lnTo>
                <a:pt x="16" y="4"/>
              </a:lnTo>
              <a:lnTo>
                <a:pt x="16" y="3"/>
              </a:lnTo>
              <a:lnTo>
                <a:pt x="16" y="2"/>
              </a:lnTo>
              <a:lnTo>
                <a:pt x="16" y="1"/>
              </a:lnTo>
              <a:lnTo>
                <a:pt x="16" y="0"/>
              </a:lnTo>
              <a:lnTo>
                <a:pt x="18" y="1"/>
              </a:lnTo>
              <a:lnTo>
                <a:pt x="19" y="2"/>
              </a:lnTo>
              <a:lnTo>
                <a:pt x="20" y="2"/>
              </a:lnTo>
              <a:lnTo>
                <a:pt x="21" y="3"/>
              </a:lnTo>
              <a:lnTo>
                <a:pt x="22" y="3"/>
              </a:lnTo>
              <a:lnTo>
                <a:pt x="23" y="4"/>
              </a:lnTo>
              <a:lnTo>
                <a:pt x="23" y="5"/>
              </a:lnTo>
              <a:lnTo>
                <a:pt x="24" y="6"/>
              </a:lnTo>
              <a:lnTo>
                <a:pt x="24" y="7"/>
              </a:lnTo>
              <a:lnTo>
                <a:pt x="23" y="9"/>
              </a:lnTo>
              <a:lnTo>
                <a:pt x="22" y="11"/>
              </a:lnTo>
              <a:lnTo>
                <a:pt x="22" y="12"/>
              </a:lnTo>
              <a:lnTo>
                <a:pt x="21" y="13"/>
              </a:lnTo>
              <a:lnTo>
                <a:pt x="20" y="14"/>
              </a:lnTo>
              <a:lnTo>
                <a:pt x="20" y="15"/>
              </a:lnTo>
              <a:lnTo>
                <a:pt x="19" y="16"/>
              </a:lnTo>
              <a:lnTo>
                <a:pt x="18" y="17"/>
              </a:lnTo>
              <a:lnTo>
                <a:pt x="18" y="18"/>
              </a:lnTo>
              <a:lnTo>
                <a:pt x="17" y="17"/>
              </a:lnTo>
              <a:lnTo>
                <a:pt x="16" y="17"/>
              </a:lnTo>
              <a:lnTo>
                <a:pt x="16" y="15"/>
              </a:lnTo>
              <a:lnTo>
                <a:pt x="16" y="14"/>
              </a:lnTo>
              <a:lnTo>
                <a:pt x="16" y="13"/>
              </a:lnTo>
              <a:lnTo>
                <a:pt x="15" y="14"/>
              </a:lnTo>
              <a:lnTo>
                <a:pt x="14" y="14"/>
              </a:lnTo>
              <a:lnTo>
                <a:pt x="13" y="14"/>
              </a:lnTo>
              <a:lnTo>
                <a:pt x="12" y="14"/>
              </a:lnTo>
              <a:lnTo>
                <a:pt x="11" y="15"/>
              </a:lnTo>
              <a:lnTo>
                <a:pt x="9" y="15"/>
              </a:lnTo>
              <a:lnTo>
                <a:pt x="8" y="15"/>
              </a:lnTo>
              <a:lnTo>
                <a:pt x="7" y="16"/>
              </a:lnTo>
              <a:lnTo>
                <a:pt x="6" y="16"/>
              </a:lnTo>
              <a:lnTo>
                <a:pt x="4" y="16"/>
              </a:lnTo>
              <a:lnTo>
                <a:pt x="3" y="16"/>
              </a:lnTo>
              <a:lnTo>
                <a:pt x="2" y="15"/>
              </a:lnTo>
              <a:lnTo>
                <a:pt x="1" y="15"/>
              </a:lnTo>
              <a:lnTo>
                <a:pt x="0" y="14"/>
              </a:lnTo>
              <a:lnTo>
                <a:pt x="0"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497840</xdr:colOff>
      <xdr:row>26</xdr:row>
      <xdr:rowOff>95250</xdr:rowOff>
    </xdr:from>
    <xdr:to>
      <xdr:col>8</xdr:col>
      <xdr:colOff>20320</xdr:colOff>
      <xdr:row>28</xdr:row>
      <xdr:rowOff>114300</xdr:rowOff>
    </xdr:to>
    <xdr:sp>
      <xdr:nvSpPr>
        <xdr:cNvPr id="2185641" name="Freeform 408"/>
        <xdr:cNvSpPr/>
      </xdr:nvSpPr>
      <xdr:spPr>
        <a:xfrm>
          <a:off x="5283200" y="4171315"/>
          <a:ext cx="172720" cy="323850"/>
        </a:xfrm>
        <a:custGeom>
          <a:avLst/>
          <a:gdLst>
            <a:gd name="txL" fmla="*/ 0 w 17"/>
            <a:gd name="txT" fmla="*/ 0 h 36"/>
            <a:gd name="txR" fmla="*/ 17 w 17"/>
            <a:gd name="txB" fmla="*/ 36 h 36"/>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0"/>
            </a:cxn>
          </a:cxnLst>
          <a:rect l="txL" t="txT" r="txR" b="txB"/>
          <a:pathLst>
            <a:path w="17" h="36">
              <a:moveTo>
                <a:pt x="3" y="0"/>
              </a:moveTo>
              <a:lnTo>
                <a:pt x="4" y="0"/>
              </a:lnTo>
              <a:lnTo>
                <a:pt x="5" y="0"/>
              </a:lnTo>
              <a:lnTo>
                <a:pt x="6" y="1"/>
              </a:lnTo>
              <a:lnTo>
                <a:pt x="7" y="1"/>
              </a:lnTo>
              <a:lnTo>
                <a:pt x="9" y="1"/>
              </a:lnTo>
              <a:lnTo>
                <a:pt x="10" y="1"/>
              </a:lnTo>
              <a:lnTo>
                <a:pt x="11" y="2"/>
              </a:lnTo>
              <a:lnTo>
                <a:pt x="12" y="2"/>
              </a:lnTo>
              <a:lnTo>
                <a:pt x="13" y="2"/>
              </a:lnTo>
              <a:lnTo>
                <a:pt x="14" y="3"/>
              </a:lnTo>
              <a:lnTo>
                <a:pt x="14" y="4"/>
              </a:lnTo>
              <a:lnTo>
                <a:pt x="13" y="6"/>
              </a:lnTo>
              <a:lnTo>
                <a:pt x="13" y="7"/>
              </a:lnTo>
              <a:lnTo>
                <a:pt x="13" y="8"/>
              </a:lnTo>
              <a:lnTo>
                <a:pt x="13" y="9"/>
              </a:lnTo>
              <a:lnTo>
                <a:pt x="13" y="10"/>
              </a:lnTo>
              <a:lnTo>
                <a:pt x="12" y="12"/>
              </a:lnTo>
              <a:lnTo>
                <a:pt x="12" y="13"/>
              </a:lnTo>
              <a:lnTo>
                <a:pt x="12" y="14"/>
              </a:lnTo>
              <a:lnTo>
                <a:pt x="12" y="15"/>
              </a:lnTo>
              <a:lnTo>
                <a:pt x="12" y="16"/>
              </a:lnTo>
              <a:lnTo>
                <a:pt x="13" y="16"/>
              </a:lnTo>
              <a:lnTo>
                <a:pt x="14" y="17"/>
              </a:lnTo>
              <a:lnTo>
                <a:pt x="15" y="18"/>
              </a:lnTo>
              <a:lnTo>
                <a:pt x="16" y="18"/>
              </a:lnTo>
              <a:lnTo>
                <a:pt x="17" y="19"/>
              </a:lnTo>
              <a:lnTo>
                <a:pt x="16" y="20"/>
              </a:lnTo>
              <a:lnTo>
                <a:pt x="15" y="20"/>
              </a:lnTo>
              <a:lnTo>
                <a:pt x="14" y="21"/>
              </a:lnTo>
              <a:lnTo>
                <a:pt x="13" y="21"/>
              </a:lnTo>
              <a:lnTo>
                <a:pt x="12" y="22"/>
              </a:lnTo>
              <a:lnTo>
                <a:pt x="11" y="23"/>
              </a:lnTo>
              <a:lnTo>
                <a:pt x="10" y="24"/>
              </a:lnTo>
              <a:lnTo>
                <a:pt x="11" y="25"/>
              </a:lnTo>
              <a:lnTo>
                <a:pt x="11" y="26"/>
              </a:lnTo>
              <a:lnTo>
                <a:pt x="11" y="27"/>
              </a:lnTo>
              <a:lnTo>
                <a:pt x="12" y="28"/>
              </a:lnTo>
              <a:lnTo>
                <a:pt x="12" y="29"/>
              </a:lnTo>
              <a:lnTo>
                <a:pt x="12" y="30"/>
              </a:lnTo>
              <a:lnTo>
                <a:pt x="11" y="31"/>
              </a:lnTo>
              <a:lnTo>
                <a:pt x="11" y="32"/>
              </a:lnTo>
              <a:lnTo>
                <a:pt x="10" y="32"/>
              </a:lnTo>
              <a:lnTo>
                <a:pt x="9" y="33"/>
              </a:lnTo>
              <a:lnTo>
                <a:pt x="9" y="34"/>
              </a:lnTo>
              <a:lnTo>
                <a:pt x="8" y="35"/>
              </a:lnTo>
              <a:lnTo>
                <a:pt x="7" y="35"/>
              </a:lnTo>
              <a:lnTo>
                <a:pt x="6" y="36"/>
              </a:lnTo>
              <a:lnTo>
                <a:pt x="5" y="35"/>
              </a:lnTo>
              <a:lnTo>
                <a:pt x="5" y="34"/>
              </a:lnTo>
              <a:lnTo>
                <a:pt x="4" y="34"/>
              </a:lnTo>
              <a:lnTo>
                <a:pt x="4" y="33"/>
              </a:lnTo>
              <a:lnTo>
                <a:pt x="3" y="31"/>
              </a:lnTo>
              <a:lnTo>
                <a:pt x="3" y="30"/>
              </a:lnTo>
              <a:lnTo>
                <a:pt x="3" y="29"/>
              </a:lnTo>
              <a:lnTo>
                <a:pt x="2" y="28"/>
              </a:lnTo>
              <a:lnTo>
                <a:pt x="2" y="27"/>
              </a:lnTo>
              <a:lnTo>
                <a:pt x="2" y="26"/>
              </a:lnTo>
              <a:lnTo>
                <a:pt x="2" y="25"/>
              </a:lnTo>
              <a:lnTo>
                <a:pt x="2" y="24"/>
              </a:lnTo>
              <a:lnTo>
                <a:pt x="2" y="23"/>
              </a:lnTo>
              <a:lnTo>
                <a:pt x="2" y="21"/>
              </a:lnTo>
              <a:lnTo>
                <a:pt x="2" y="20"/>
              </a:lnTo>
              <a:lnTo>
                <a:pt x="2" y="19"/>
              </a:lnTo>
              <a:lnTo>
                <a:pt x="2" y="18"/>
              </a:lnTo>
              <a:lnTo>
                <a:pt x="2" y="17"/>
              </a:lnTo>
              <a:lnTo>
                <a:pt x="2" y="16"/>
              </a:lnTo>
              <a:lnTo>
                <a:pt x="3" y="16"/>
              </a:lnTo>
              <a:lnTo>
                <a:pt x="5" y="16"/>
              </a:lnTo>
              <a:lnTo>
                <a:pt x="5" y="15"/>
              </a:lnTo>
              <a:lnTo>
                <a:pt x="5" y="14"/>
              </a:lnTo>
              <a:lnTo>
                <a:pt x="5" y="12"/>
              </a:lnTo>
              <a:lnTo>
                <a:pt x="4" y="11"/>
              </a:lnTo>
              <a:lnTo>
                <a:pt x="4" y="10"/>
              </a:lnTo>
              <a:lnTo>
                <a:pt x="3" y="10"/>
              </a:lnTo>
              <a:lnTo>
                <a:pt x="2" y="9"/>
              </a:lnTo>
              <a:lnTo>
                <a:pt x="1" y="7"/>
              </a:lnTo>
              <a:lnTo>
                <a:pt x="0" y="6"/>
              </a:lnTo>
              <a:lnTo>
                <a:pt x="0" y="5"/>
              </a:lnTo>
              <a:lnTo>
                <a:pt x="1" y="4"/>
              </a:lnTo>
              <a:lnTo>
                <a:pt x="2" y="3"/>
              </a:lnTo>
              <a:lnTo>
                <a:pt x="3" y="2"/>
              </a:lnTo>
              <a:lnTo>
                <a:pt x="3" y="1"/>
              </a:lnTo>
              <a:lnTo>
                <a:pt x="3"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548640</xdr:colOff>
      <xdr:row>22</xdr:row>
      <xdr:rowOff>104775</xdr:rowOff>
    </xdr:from>
    <xdr:to>
      <xdr:col>8</xdr:col>
      <xdr:colOff>91440</xdr:colOff>
      <xdr:row>23</xdr:row>
      <xdr:rowOff>114300</xdr:rowOff>
    </xdr:to>
    <xdr:sp>
      <xdr:nvSpPr>
        <xdr:cNvPr id="2185642" name="Freeform 409"/>
        <xdr:cNvSpPr/>
      </xdr:nvSpPr>
      <xdr:spPr>
        <a:xfrm>
          <a:off x="5334000" y="3571240"/>
          <a:ext cx="193040" cy="161925"/>
        </a:xfrm>
        <a:custGeom>
          <a:avLst/>
          <a:gdLst>
            <a:gd name="txL" fmla="*/ 0 w 19"/>
            <a:gd name="txT" fmla="*/ 0 h 18"/>
            <a:gd name="txR" fmla="*/ 19 w 19"/>
            <a:gd name="txB" fmla="*/ 18 h 18"/>
          </a:gdLst>
          <a:ahLst/>
          <a:cxnLst>
            <a:cxn ang="0">
              <a:pos x="0"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9" h="18">
              <a:moveTo>
                <a:pt x="0" y="8"/>
              </a:moveTo>
              <a:lnTo>
                <a:pt x="0" y="7"/>
              </a:lnTo>
              <a:lnTo>
                <a:pt x="1" y="6"/>
              </a:lnTo>
              <a:lnTo>
                <a:pt x="1" y="5"/>
              </a:lnTo>
              <a:lnTo>
                <a:pt x="1" y="4"/>
              </a:lnTo>
              <a:lnTo>
                <a:pt x="2" y="3"/>
              </a:lnTo>
              <a:lnTo>
                <a:pt x="3" y="2"/>
              </a:lnTo>
              <a:lnTo>
                <a:pt x="3" y="0"/>
              </a:lnTo>
              <a:lnTo>
                <a:pt x="4" y="0"/>
              </a:lnTo>
              <a:lnTo>
                <a:pt x="5" y="1"/>
              </a:lnTo>
              <a:lnTo>
                <a:pt x="5" y="2"/>
              </a:lnTo>
              <a:lnTo>
                <a:pt x="6" y="3"/>
              </a:lnTo>
              <a:lnTo>
                <a:pt x="7" y="3"/>
              </a:lnTo>
              <a:lnTo>
                <a:pt x="7" y="4"/>
              </a:lnTo>
              <a:lnTo>
                <a:pt x="8" y="4"/>
              </a:lnTo>
              <a:lnTo>
                <a:pt x="10" y="4"/>
              </a:lnTo>
              <a:lnTo>
                <a:pt x="11" y="5"/>
              </a:lnTo>
              <a:lnTo>
                <a:pt x="11" y="4"/>
              </a:lnTo>
              <a:lnTo>
                <a:pt x="11" y="2"/>
              </a:lnTo>
              <a:lnTo>
                <a:pt x="11" y="1"/>
              </a:lnTo>
              <a:lnTo>
                <a:pt x="11" y="0"/>
              </a:lnTo>
              <a:lnTo>
                <a:pt x="12" y="0"/>
              </a:lnTo>
              <a:lnTo>
                <a:pt x="13" y="0"/>
              </a:lnTo>
              <a:lnTo>
                <a:pt x="14" y="1"/>
              </a:lnTo>
              <a:lnTo>
                <a:pt x="15" y="1"/>
              </a:lnTo>
              <a:lnTo>
                <a:pt x="16" y="2"/>
              </a:lnTo>
              <a:lnTo>
                <a:pt x="17" y="3"/>
              </a:lnTo>
              <a:lnTo>
                <a:pt x="18" y="3"/>
              </a:lnTo>
              <a:lnTo>
                <a:pt x="17" y="5"/>
              </a:lnTo>
              <a:lnTo>
                <a:pt x="17" y="6"/>
              </a:lnTo>
              <a:lnTo>
                <a:pt x="16" y="7"/>
              </a:lnTo>
              <a:lnTo>
                <a:pt x="15" y="8"/>
              </a:lnTo>
              <a:lnTo>
                <a:pt x="15" y="9"/>
              </a:lnTo>
              <a:lnTo>
                <a:pt x="15" y="10"/>
              </a:lnTo>
              <a:lnTo>
                <a:pt x="16" y="10"/>
              </a:lnTo>
              <a:lnTo>
                <a:pt x="17" y="11"/>
              </a:lnTo>
              <a:lnTo>
                <a:pt x="18" y="12"/>
              </a:lnTo>
              <a:lnTo>
                <a:pt x="18" y="13"/>
              </a:lnTo>
              <a:lnTo>
                <a:pt x="18" y="14"/>
              </a:lnTo>
              <a:lnTo>
                <a:pt x="18" y="15"/>
              </a:lnTo>
              <a:lnTo>
                <a:pt x="19" y="16"/>
              </a:lnTo>
              <a:lnTo>
                <a:pt x="18" y="16"/>
              </a:lnTo>
              <a:lnTo>
                <a:pt x="17" y="17"/>
              </a:lnTo>
              <a:lnTo>
                <a:pt x="16" y="17"/>
              </a:lnTo>
              <a:lnTo>
                <a:pt x="15" y="18"/>
              </a:lnTo>
              <a:lnTo>
                <a:pt x="15" y="17"/>
              </a:lnTo>
              <a:lnTo>
                <a:pt x="14" y="16"/>
              </a:lnTo>
              <a:lnTo>
                <a:pt x="14" y="15"/>
              </a:lnTo>
              <a:lnTo>
                <a:pt x="13" y="14"/>
              </a:lnTo>
              <a:lnTo>
                <a:pt x="12" y="13"/>
              </a:lnTo>
              <a:lnTo>
                <a:pt x="11" y="14"/>
              </a:lnTo>
              <a:lnTo>
                <a:pt x="11" y="15"/>
              </a:lnTo>
              <a:lnTo>
                <a:pt x="10" y="16"/>
              </a:lnTo>
              <a:lnTo>
                <a:pt x="10" y="17"/>
              </a:lnTo>
              <a:lnTo>
                <a:pt x="9" y="17"/>
              </a:lnTo>
              <a:lnTo>
                <a:pt x="8" y="17"/>
              </a:lnTo>
              <a:lnTo>
                <a:pt x="7" y="17"/>
              </a:lnTo>
              <a:lnTo>
                <a:pt x="6" y="16"/>
              </a:lnTo>
              <a:lnTo>
                <a:pt x="6" y="15"/>
              </a:lnTo>
              <a:lnTo>
                <a:pt x="6" y="14"/>
              </a:lnTo>
              <a:lnTo>
                <a:pt x="5" y="13"/>
              </a:lnTo>
              <a:lnTo>
                <a:pt x="5" y="12"/>
              </a:lnTo>
              <a:lnTo>
                <a:pt x="5" y="11"/>
              </a:lnTo>
              <a:lnTo>
                <a:pt x="4" y="10"/>
              </a:lnTo>
              <a:lnTo>
                <a:pt x="3" y="9"/>
              </a:lnTo>
              <a:lnTo>
                <a:pt x="2" y="8"/>
              </a:lnTo>
              <a:lnTo>
                <a:pt x="1" y="8"/>
              </a:lnTo>
              <a:lnTo>
                <a:pt x="0"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528320</xdr:colOff>
      <xdr:row>25</xdr:row>
      <xdr:rowOff>142875</xdr:rowOff>
    </xdr:from>
    <xdr:to>
      <xdr:col>8</xdr:col>
      <xdr:colOff>213360</xdr:colOff>
      <xdr:row>26</xdr:row>
      <xdr:rowOff>152400</xdr:rowOff>
    </xdr:to>
    <xdr:sp>
      <xdr:nvSpPr>
        <xdr:cNvPr id="2185643" name="Freeform 410"/>
        <xdr:cNvSpPr/>
      </xdr:nvSpPr>
      <xdr:spPr>
        <a:xfrm>
          <a:off x="5313680" y="4066540"/>
          <a:ext cx="335280" cy="161925"/>
        </a:xfrm>
        <a:custGeom>
          <a:avLst/>
          <a:gdLst>
            <a:gd name="txL" fmla="*/ 0 w 33"/>
            <a:gd name="txT" fmla="*/ 0 h 18"/>
            <a:gd name="txR" fmla="*/ 33 w 33"/>
            <a:gd name="txB" fmla="*/ 18 h 1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18">
              <a:moveTo>
                <a:pt x="0" y="11"/>
              </a:moveTo>
              <a:lnTo>
                <a:pt x="0" y="11"/>
              </a:lnTo>
              <a:lnTo>
                <a:pt x="1" y="10"/>
              </a:lnTo>
              <a:lnTo>
                <a:pt x="1" y="9"/>
              </a:lnTo>
              <a:lnTo>
                <a:pt x="3" y="8"/>
              </a:lnTo>
              <a:lnTo>
                <a:pt x="4" y="7"/>
              </a:lnTo>
              <a:lnTo>
                <a:pt x="5" y="7"/>
              </a:lnTo>
              <a:lnTo>
                <a:pt x="6" y="6"/>
              </a:lnTo>
              <a:lnTo>
                <a:pt x="6" y="5"/>
              </a:lnTo>
              <a:lnTo>
                <a:pt x="7" y="4"/>
              </a:lnTo>
              <a:lnTo>
                <a:pt x="7" y="3"/>
              </a:lnTo>
              <a:lnTo>
                <a:pt x="8" y="2"/>
              </a:lnTo>
              <a:lnTo>
                <a:pt x="8" y="1"/>
              </a:lnTo>
              <a:lnTo>
                <a:pt x="9" y="0"/>
              </a:lnTo>
              <a:lnTo>
                <a:pt x="11" y="1"/>
              </a:lnTo>
              <a:lnTo>
                <a:pt x="12" y="2"/>
              </a:lnTo>
              <a:lnTo>
                <a:pt x="13" y="3"/>
              </a:lnTo>
              <a:lnTo>
                <a:pt x="14" y="3"/>
              </a:lnTo>
              <a:lnTo>
                <a:pt x="16" y="4"/>
              </a:lnTo>
              <a:lnTo>
                <a:pt x="17" y="4"/>
              </a:lnTo>
              <a:lnTo>
                <a:pt x="18" y="5"/>
              </a:lnTo>
              <a:lnTo>
                <a:pt x="19" y="5"/>
              </a:lnTo>
              <a:lnTo>
                <a:pt x="21" y="6"/>
              </a:lnTo>
              <a:lnTo>
                <a:pt x="22" y="7"/>
              </a:lnTo>
              <a:lnTo>
                <a:pt x="23" y="7"/>
              </a:lnTo>
              <a:lnTo>
                <a:pt x="24" y="8"/>
              </a:lnTo>
              <a:lnTo>
                <a:pt x="24" y="9"/>
              </a:lnTo>
              <a:lnTo>
                <a:pt x="25" y="9"/>
              </a:lnTo>
              <a:lnTo>
                <a:pt x="26" y="10"/>
              </a:lnTo>
              <a:lnTo>
                <a:pt x="27" y="10"/>
              </a:lnTo>
              <a:lnTo>
                <a:pt x="29" y="10"/>
              </a:lnTo>
              <a:lnTo>
                <a:pt x="30" y="10"/>
              </a:lnTo>
              <a:lnTo>
                <a:pt x="31" y="11"/>
              </a:lnTo>
              <a:lnTo>
                <a:pt x="32" y="11"/>
              </a:lnTo>
              <a:lnTo>
                <a:pt x="32" y="12"/>
              </a:lnTo>
              <a:lnTo>
                <a:pt x="33" y="13"/>
              </a:lnTo>
              <a:lnTo>
                <a:pt x="32" y="14"/>
              </a:lnTo>
              <a:lnTo>
                <a:pt x="31" y="15"/>
              </a:lnTo>
              <a:lnTo>
                <a:pt x="29" y="15"/>
              </a:lnTo>
              <a:lnTo>
                <a:pt x="28" y="16"/>
              </a:lnTo>
              <a:lnTo>
                <a:pt x="27" y="16"/>
              </a:lnTo>
              <a:lnTo>
                <a:pt x="26" y="16"/>
              </a:lnTo>
              <a:lnTo>
                <a:pt x="25" y="16"/>
              </a:lnTo>
              <a:lnTo>
                <a:pt x="24" y="16"/>
              </a:lnTo>
              <a:lnTo>
                <a:pt x="23" y="16"/>
              </a:lnTo>
              <a:lnTo>
                <a:pt x="22" y="16"/>
              </a:lnTo>
              <a:lnTo>
                <a:pt x="21" y="16"/>
              </a:lnTo>
              <a:lnTo>
                <a:pt x="20" y="17"/>
              </a:lnTo>
              <a:lnTo>
                <a:pt x="19" y="18"/>
              </a:lnTo>
              <a:lnTo>
                <a:pt x="18" y="18"/>
              </a:lnTo>
              <a:lnTo>
                <a:pt x="17" y="17"/>
              </a:lnTo>
              <a:lnTo>
                <a:pt x="16" y="16"/>
              </a:lnTo>
              <a:lnTo>
                <a:pt x="15" y="16"/>
              </a:lnTo>
              <a:lnTo>
                <a:pt x="14" y="15"/>
              </a:lnTo>
              <a:lnTo>
                <a:pt x="13" y="15"/>
              </a:lnTo>
              <a:lnTo>
                <a:pt x="12" y="15"/>
              </a:lnTo>
              <a:lnTo>
                <a:pt x="11" y="15"/>
              </a:lnTo>
              <a:lnTo>
                <a:pt x="10" y="14"/>
              </a:lnTo>
              <a:lnTo>
                <a:pt x="9" y="14"/>
              </a:lnTo>
              <a:lnTo>
                <a:pt x="8" y="14"/>
              </a:lnTo>
              <a:lnTo>
                <a:pt x="7" y="13"/>
              </a:lnTo>
              <a:lnTo>
                <a:pt x="6" y="13"/>
              </a:lnTo>
              <a:lnTo>
                <a:pt x="4" y="13"/>
              </a:lnTo>
              <a:lnTo>
                <a:pt x="3" y="13"/>
              </a:lnTo>
              <a:lnTo>
                <a:pt x="2" y="12"/>
              </a:lnTo>
              <a:lnTo>
                <a:pt x="1" y="12"/>
              </a:lnTo>
              <a:lnTo>
                <a:pt x="0" y="12"/>
              </a:lnTo>
              <a:lnTo>
                <a:pt x="0"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436880</xdr:colOff>
      <xdr:row>28</xdr:row>
      <xdr:rowOff>19050</xdr:rowOff>
    </xdr:from>
    <xdr:to>
      <xdr:col>8</xdr:col>
      <xdr:colOff>142240</xdr:colOff>
      <xdr:row>29</xdr:row>
      <xdr:rowOff>66675</xdr:rowOff>
    </xdr:to>
    <xdr:sp>
      <xdr:nvSpPr>
        <xdr:cNvPr id="2185644" name="Freeform 411"/>
        <xdr:cNvSpPr/>
      </xdr:nvSpPr>
      <xdr:spPr>
        <a:xfrm>
          <a:off x="5222240" y="4399915"/>
          <a:ext cx="355600" cy="200025"/>
        </a:xfrm>
        <a:custGeom>
          <a:avLst/>
          <a:gdLst>
            <a:gd name="txL" fmla="*/ 0 w 35"/>
            <a:gd name="txT" fmla="*/ 0 h 22"/>
            <a:gd name="txR" fmla="*/ 35 w 35"/>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5" h="22">
              <a:moveTo>
                <a:pt x="4" y="11"/>
              </a:moveTo>
              <a:lnTo>
                <a:pt x="5" y="10"/>
              </a:lnTo>
              <a:lnTo>
                <a:pt x="6" y="9"/>
              </a:lnTo>
              <a:lnTo>
                <a:pt x="7" y="9"/>
              </a:lnTo>
              <a:lnTo>
                <a:pt x="8" y="7"/>
              </a:lnTo>
              <a:lnTo>
                <a:pt x="8" y="6"/>
              </a:lnTo>
              <a:lnTo>
                <a:pt x="9" y="5"/>
              </a:lnTo>
              <a:lnTo>
                <a:pt x="10" y="7"/>
              </a:lnTo>
              <a:lnTo>
                <a:pt x="10" y="8"/>
              </a:lnTo>
              <a:lnTo>
                <a:pt x="11" y="8"/>
              </a:lnTo>
              <a:lnTo>
                <a:pt x="11" y="9"/>
              </a:lnTo>
              <a:lnTo>
                <a:pt x="12" y="10"/>
              </a:lnTo>
              <a:lnTo>
                <a:pt x="13" y="9"/>
              </a:lnTo>
              <a:lnTo>
                <a:pt x="14" y="9"/>
              </a:lnTo>
              <a:lnTo>
                <a:pt x="15" y="8"/>
              </a:lnTo>
              <a:lnTo>
                <a:pt x="15" y="7"/>
              </a:lnTo>
              <a:lnTo>
                <a:pt x="16" y="6"/>
              </a:lnTo>
              <a:lnTo>
                <a:pt x="17" y="6"/>
              </a:lnTo>
              <a:lnTo>
                <a:pt x="17" y="5"/>
              </a:lnTo>
              <a:lnTo>
                <a:pt x="18" y="4"/>
              </a:lnTo>
              <a:lnTo>
                <a:pt x="18" y="3"/>
              </a:lnTo>
              <a:lnTo>
                <a:pt x="18" y="2"/>
              </a:lnTo>
              <a:lnTo>
                <a:pt x="19" y="1"/>
              </a:lnTo>
              <a:lnTo>
                <a:pt x="20" y="1"/>
              </a:lnTo>
              <a:lnTo>
                <a:pt x="21" y="1"/>
              </a:lnTo>
              <a:lnTo>
                <a:pt x="22" y="1"/>
              </a:lnTo>
              <a:lnTo>
                <a:pt x="23" y="1"/>
              </a:lnTo>
              <a:lnTo>
                <a:pt x="24" y="1"/>
              </a:lnTo>
              <a:lnTo>
                <a:pt x="26" y="1"/>
              </a:lnTo>
              <a:lnTo>
                <a:pt x="27" y="2"/>
              </a:lnTo>
              <a:lnTo>
                <a:pt x="28" y="1"/>
              </a:lnTo>
              <a:lnTo>
                <a:pt x="29" y="1"/>
              </a:lnTo>
              <a:lnTo>
                <a:pt x="30" y="1"/>
              </a:lnTo>
              <a:lnTo>
                <a:pt x="31" y="1"/>
              </a:lnTo>
              <a:lnTo>
                <a:pt x="32" y="0"/>
              </a:lnTo>
              <a:lnTo>
                <a:pt x="33" y="1"/>
              </a:lnTo>
              <a:lnTo>
                <a:pt x="35" y="1"/>
              </a:lnTo>
              <a:lnTo>
                <a:pt x="34" y="2"/>
              </a:lnTo>
              <a:lnTo>
                <a:pt x="34" y="3"/>
              </a:lnTo>
              <a:lnTo>
                <a:pt x="33" y="4"/>
              </a:lnTo>
              <a:lnTo>
                <a:pt x="33" y="5"/>
              </a:lnTo>
              <a:lnTo>
                <a:pt x="32" y="6"/>
              </a:lnTo>
              <a:lnTo>
                <a:pt x="31" y="7"/>
              </a:lnTo>
              <a:lnTo>
                <a:pt x="30" y="7"/>
              </a:lnTo>
              <a:lnTo>
                <a:pt x="29" y="8"/>
              </a:lnTo>
              <a:lnTo>
                <a:pt x="28" y="9"/>
              </a:lnTo>
              <a:lnTo>
                <a:pt x="28" y="10"/>
              </a:lnTo>
              <a:lnTo>
                <a:pt x="27" y="11"/>
              </a:lnTo>
              <a:lnTo>
                <a:pt x="27" y="12"/>
              </a:lnTo>
              <a:lnTo>
                <a:pt x="27" y="13"/>
              </a:lnTo>
              <a:lnTo>
                <a:pt x="26" y="14"/>
              </a:lnTo>
              <a:lnTo>
                <a:pt x="26" y="15"/>
              </a:lnTo>
              <a:lnTo>
                <a:pt x="25" y="15"/>
              </a:lnTo>
              <a:lnTo>
                <a:pt x="24" y="16"/>
              </a:lnTo>
              <a:lnTo>
                <a:pt x="23" y="17"/>
              </a:lnTo>
              <a:lnTo>
                <a:pt x="23" y="18"/>
              </a:lnTo>
              <a:lnTo>
                <a:pt x="22" y="19"/>
              </a:lnTo>
              <a:lnTo>
                <a:pt x="21" y="19"/>
              </a:lnTo>
              <a:lnTo>
                <a:pt x="20" y="20"/>
              </a:lnTo>
              <a:lnTo>
                <a:pt x="19" y="20"/>
              </a:lnTo>
              <a:lnTo>
                <a:pt x="18" y="20"/>
              </a:lnTo>
              <a:lnTo>
                <a:pt x="17" y="20"/>
              </a:lnTo>
              <a:lnTo>
                <a:pt x="16" y="20"/>
              </a:lnTo>
              <a:lnTo>
                <a:pt x="15" y="20"/>
              </a:lnTo>
              <a:lnTo>
                <a:pt x="14" y="19"/>
              </a:lnTo>
              <a:lnTo>
                <a:pt x="14" y="20"/>
              </a:lnTo>
              <a:lnTo>
                <a:pt x="14" y="21"/>
              </a:lnTo>
              <a:lnTo>
                <a:pt x="13" y="22"/>
              </a:lnTo>
              <a:lnTo>
                <a:pt x="12" y="22"/>
              </a:lnTo>
              <a:lnTo>
                <a:pt x="11" y="21"/>
              </a:lnTo>
              <a:lnTo>
                <a:pt x="10" y="21"/>
              </a:lnTo>
              <a:lnTo>
                <a:pt x="9" y="20"/>
              </a:lnTo>
              <a:lnTo>
                <a:pt x="8" y="20"/>
              </a:lnTo>
              <a:lnTo>
                <a:pt x="7" y="20"/>
              </a:lnTo>
              <a:lnTo>
                <a:pt x="6" y="19"/>
              </a:lnTo>
              <a:lnTo>
                <a:pt x="5" y="19"/>
              </a:lnTo>
              <a:lnTo>
                <a:pt x="4" y="19"/>
              </a:lnTo>
              <a:lnTo>
                <a:pt x="3" y="20"/>
              </a:lnTo>
              <a:lnTo>
                <a:pt x="2" y="20"/>
              </a:lnTo>
              <a:lnTo>
                <a:pt x="1" y="20"/>
              </a:lnTo>
              <a:lnTo>
                <a:pt x="0" y="20"/>
              </a:lnTo>
              <a:lnTo>
                <a:pt x="0" y="18"/>
              </a:lnTo>
              <a:lnTo>
                <a:pt x="1" y="17"/>
              </a:lnTo>
              <a:lnTo>
                <a:pt x="2" y="16"/>
              </a:lnTo>
              <a:lnTo>
                <a:pt x="3" y="15"/>
              </a:lnTo>
              <a:lnTo>
                <a:pt x="2" y="14"/>
              </a:lnTo>
              <a:lnTo>
                <a:pt x="3" y="13"/>
              </a:lnTo>
              <a:lnTo>
                <a:pt x="4" y="12"/>
              </a:lnTo>
              <a:lnTo>
                <a:pt x="4"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599440</xdr:colOff>
      <xdr:row>26</xdr:row>
      <xdr:rowOff>123825</xdr:rowOff>
    </xdr:from>
    <xdr:to>
      <xdr:col>8</xdr:col>
      <xdr:colOff>152400</xdr:colOff>
      <xdr:row>28</xdr:row>
      <xdr:rowOff>38100</xdr:rowOff>
    </xdr:to>
    <xdr:sp>
      <xdr:nvSpPr>
        <xdr:cNvPr id="2185645" name="Freeform 412"/>
        <xdr:cNvSpPr/>
      </xdr:nvSpPr>
      <xdr:spPr>
        <a:xfrm>
          <a:off x="5384800" y="4199890"/>
          <a:ext cx="203200" cy="219075"/>
        </a:xfrm>
        <a:custGeom>
          <a:avLst/>
          <a:gdLst>
            <a:gd name="txL" fmla="*/ 0 w 20"/>
            <a:gd name="txT" fmla="*/ 0 h 25"/>
            <a:gd name="txR" fmla="*/ 20 w 20"/>
            <a:gd name="txB" fmla="*/ 25 h 25"/>
          </a:gdLst>
          <a:ahLst/>
          <a:cxnLst>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0" h="25">
              <a:moveTo>
                <a:pt x="3" y="7"/>
              </a:moveTo>
              <a:lnTo>
                <a:pt x="3" y="6"/>
              </a:lnTo>
              <a:lnTo>
                <a:pt x="3" y="5"/>
              </a:lnTo>
              <a:lnTo>
                <a:pt x="3" y="4"/>
              </a:lnTo>
              <a:lnTo>
                <a:pt x="3" y="3"/>
              </a:lnTo>
              <a:lnTo>
                <a:pt x="4" y="1"/>
              </a:lnTo>
              <a:lnTo>
                <a:pt x="4" y="0"/>
              </a:lnTo>
              <a:lnTo>
                <a:pt x="5" y="0"/>
              </a:lnTo>
              <a:lnTo>
                <a:pt x="6" y="0"/>
              </a:lnTo>
              <a:lnTo>
                <a:pt x="7" y="0"/>
              </a:lnTo>
              <a:lnTo>
                <a:pt x="8" y="1"/>
              </a:lnTo>
              <a:lnTo>
                <a:pt x="9" y="1"/>
              </a:lnTo>
              <a:lnTo>
                <a:pt x="10" y="2"/>
              </a:lnTo>
              <a:lnTo>
                <a:pt x="11" y="3"/>
              </a:lnTo>
              <a:lnTo>
                <a:pt x="12" y="3"/>
              </a:lnTo>
              <a:lnTo>
                <a:pt x="13" y="2"/>
              </a:lnTo>
              <a:lnTo>
                <a:pt x="14" y="1"/>
              </a:lnTo>
              <a:lnTo>
                <a:pt x="15" y="1"/>
              </a:lnTo>
              <a:lnTo>
                <a:pt x="16" y="1"/>
              </a:lnTo>
              <a:lnTo>
                <a:pt x="17" y="1"/>
              </a:lnTo>
              <a:lnTo>
                <a:pt x="18" y="1"/>
              </a:lnTo>
              <a:lnTo>
                <a:pt x="19" y="1"/>
              </a:lnTo>
              <a:lnTo>
                <a:pt x="20" y="1"/>
              </a:lnTo>
              <a:lnTo>
                <a:pt x="19" y="2"/>
              </a:lnTo>
              <a:lnTo>
                <a:pt x="18" y="3"/>
              </a:lnTo>
              <a:lnTo>
                <a:pt x="17" y="3"/>
              </a:lnTo>
              <a:lnTo>
                <a:pt x="16" y="4"/>
              </a:lnTo>
              <a:lnTo>
                <a:pt x="16" y="5"/>
              </a:lnTo>
              <a:lnTo>
                <a:pt x="15" y="5"/>
              </a:lnTo>
              <a:lnTo>
                <a:pt x="14" y="6"/>
              </a:lnTo>
              <a:lnTo>
                <a:pt x="14" y="7"/>
              </a:lnTo>
              <a:lnTo>
                <a:pt x="14" y="8"/>
              </a:lnTo>
              <a:lnTo>
                <a:pt x="15" y="8"/>
              </a:lnTo>
              <a:lnTo>
                <a:pt x="15" y="9"/>
              </a:lnTo>
              <a:lnTo>
                <a:pt x="16" y="10"/>
              </a:lnTo>
              <a:lnTo>
                <a:pt x="17" y="11"/>
              </a:lnTo>
              <a:lnTo>
                <a:pt x="17" y="12"/>
              </a:lnTo>
              <a:lnTo>
                <a:pt x="17" y="13"/>
              </a:lnTo>
              <a:lnTo>
                <a:pt x="17" y="14"/>
              </a:lnTo>
              <a:lnTo>
                <a:pt x="17" y="15"/>
              </a:lnTo>
              <a:lnTo>
                <a:pt x="17" y="16"/>
              </a:lnTo>
              <a:lnTo>
                <a:pt x="17" y="18"/>
              </a:lnTo>
              <a:lnTo>
                <a:pt x="18" y="19"/>
              </a:lnTo>
              <a:lnTo>
                <a:pt x="18" y="20"/>
              </a:lnTo>
              <a:lnTo>
                <a:pt x="18" y="21"/>
              </a:lnTo>
              <a:lnTo>
                <a:pt x="18" y="22"/>
              </a:lnTo>
              <a:lnTo>
                <a:pt x="17" y="24"/>
              </a:lnTo>
              <a:lnTo>
                <a:pt x="16" y="23"/>
              </a:lnTo>
              <a:lnTo>
                <a:pt x="15" y="24"/>
              </a:lnTo>
              <a:lnTo>
                <a:pt x="14" y="24"/>
              </a:lnTo>
              <a:lnTo>
                <a:pt x="13" y="24"/>
              </a:lnTo>
              <a:lnTo>
                <a:pt x="12" y="24"/>
              </a:lnTo>
              <a:lnTo>
                <a:pt x="11" y="25"/>
              </a:lnTo>
              <a:lnTo>
                <a:pt x="10" y="24"/>
              </a:lnTo>
              <a:lnTo>
                <a:pt x="8" y="24"/>
              </a:lnTo>
              <a:lnTo>
                <a:pt x="7" y="24"/>
              </a:lnTo>
              <a:lnTo>
                <a:pt x="6" y="24"/>
              </a:lnTo>
              <a:lnTo>
                <a:pt x="5" y="24"/>
              </a:lnTo>
              <a:lnTo>
                <a:pt x="4" y="24"/>
              </a:lnTo>
              <a:lnTo>
                <a:pt x="3" y="24"/>
              </a:lnTo>
              <a:lnTo>
                <a:pt x="2" y="25"/>
              </a:lnTo>
              <a:lnTo>
                <a:pt x="1" y="24"/>
              </a:lnTo>
              <a:lnTo>
                <a:pt x="1" y="23"/>
              </a:lnTo>
              <a:lnTo>
                <a:pt x="1" y="22"/>
              </a:lnTo>
              <a:lnTo>
                <a:pt x="0" y="21"/>
              </a:lnTo>
              <a:lnTo>
                <a:pt x="1" y="20"/>
              </a:lnTo>
              <a:lnTo>
                <a:pt x="2" y="19"/>
              </a:lnTo>
              <a:lnTo>
                <a:pt x="3" y="18"/>
              </a:lnTo>
              <a:lnTo>
                <a:pt x="4" y="18"/>
              </a:lnTo>
              <a:lnTo>
                <a:pt x="5" y="17"/>
              </a:lnTo>
              <a:lnTo>
                <a:pt x="6" y="17"/>
              </a:lnTo>
              <a:lnTo>
                <a:pt x="7" y="16"/>
              </a:lnTo>
              <a:lnTo>
                <a:pt x="6" y="15"/>
              </a:lnTo>
              <a:lnTo>
                <a:pt x="5" y="15"/>
              </a:lnTo>
              <a:lnTo>
                <a:pt x="4" y="14"/>
              </a:lnTo>
              <a:lnTo>
                <a:pt x="3" y="13"/>
              </a:lnTo>
              <a:lnTo>
                <a:pt x="2" y="13"/>
              </a:lnTo>
              <a:lnTo>
                <a:pt x="2" y="12"/>
              </a:lnTo>
              <a:lnTo>
                <a:pt x="2" y="11"/>
              </a:lnTo>
              <a:lnTo>
                <a:pt x="2" y="10"/>
              </a:lnTo>
              <a:lnTo>
                <a:pt x="2" y="9"/>
              </a:lnTo>
              <a:lnTo>
                <a:pt x="3"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436880</xdr:colOff>
      <xdr:row>25</xdr:row>
      <xdr:rowOff>19050</xdr:rowOff>
    </xdr:from>
    <xdr:to>
      <xdr:col>7</xdr:col>
      <xdr:colOff>629920</xdr:colOff>
      <xdr:row>26</xdr:row>
      <xdr:rowOff>66675</xdr:rowOff>
    </xdr:to>
    <xdr:sp>
      <xdr:nvSpPr>
        <xdr:cNvPr id="2185646" name="Freeform 413"/>
        <xdr:cNvSpPr/>
      </xdr:nvSpPr>
      <xdr:spPr>
        <a:xfrm>
          <a:off x="5222240" y="3942715"/>
          <a:ext cx="193040" cy="200025"/>
        </a:xfrm>
        <a:custGeom>
          <a:avLst/>
          <a:gdLst>
            <a:gd name="txL" fmla="*/ 0 w 19"/>
            <a:gd name="txT" fmla="*/ 0 h 22"/>
            <a:gd name="txR" fmla="*/ 19 w 19"/>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19" h="22">
              <a:moveTo>
                <a:pt x="2" y="9"/>
              </a:moveTo>
              <a:lnTo>
                <a:pt x="3" y="9"/>
              </a:lnTo>
              <a:lnTo>
                <a:pt x="3" y="8"/>
              </a:lnTo>
              <a:lnTo>
                <a:pt x="3" y="7"/>
              </a:lnTo>
              <a:lnTo>
                <a:pt x="5" y="8"/>
              </a:lnTo>
              <a:lnTo>
                <a:pt x="6" y="8"/>
              </a:lnTo>
              <a:lnTo>
                <a:pt x="7" y="8"/>
              </a:lnTo>
              <a:lnTo>
                <a:pt x="8" y="9"/>
              </a:lnTo>
              <a:lnTo>
                <a:pt x="9" y="8"/>
              </a:lnTo>
              <a:lnTo>
                <a:pt x="10" y="7"/>
              </a:lnTo>
              <a:lnTo>
                <a:pt x="10" y="6"/>
              </a:lnTo>
              <a:lnTo>
                <a:pt x="11" y="5"/>
              </a:lnTo>
              <a:lnTo>
                <a:pt x="12" y="4"/>
              </a:lnTo>
              <a:lnTo>
                <a:pt x="12" y="3"/>
              </a:lnTo>
              <a:lnTo>
                <a:pt x="13" y="2"/>
              </a:lnTo>
              <a:lnTo>
                <a:pt x="14" y="2"/>
              </a:lnTo>
              <a:lnTo>
                <a:pt x="15" y="1"/>
              </a:lnTo>
              <a:lnTo>
                <a:pt x="16" y="0"/>
              </a:lnTo>
              <a:lnTo>
                <a:pt x="17" y="0"/>
              </a:lnTo>
              <a:lnTo>
                <a:pt x="17" y="1"/>
              </a:lnTo>
              <a:lnTo>
                <a:pt x="16" y="2"/>
              </a:lnTo>
              <a:lnTo>
                <a:pt x="16" y="3"/>
              </a:lnTo>
              <a:lnTo>
                <a:pt x="16" y="4"/>
              </a:lnTo>
              <a:lnTo>
                <a:pt x="16" y="6"/>
              </a:lnTo>
              <a:lnTo>
                <a:pt x="15" y="7"/>
              </a:lnTo>
              <a:lnTo>
                <a:pt x="16" y="7"/>
              </a:lnTo>
              <a:lnTo>
                <a:pt x="17" y="8"/>
              </a:lnTo>
              <a:lnTo>
                <a:pt x="17" y="9"/>
              </a:lnTo>
              <a:lnTo>
                <a:pt x="18" y="10"/>
              </a:lnTo>
              <a:lnTo>
                <a:pt x="18" y="11"/>
              </a:lnTo>
              <a:lnTo>
                <a:pt x="19" y="12"/>
              </a:lnTo>
              <a:lnTo>
                <a:pt x="18" y="13"/>
              </a:lnTo>
              <a:lnTo>
                <a:pt x="17" y="14"/>
              </a:lnTo>
              <a:lnTo>
                <a:pt x="17" y="15"/>
              </a:lnTo>
              <a:lnTo>
                <a:pt x="16" y="16"/>
              </a:lnTo>
              <a:lnTo>
                <a:pt x="16" y="17"/>
              </a:lnTo>
              <a:lnTo>
                <a:pt x="15" y="18"/>
              </a:lnTo>
              <a:lnTo>
                <a:pt x="15" y="19"/>
              </a:lnTo>
              <a:lnTo>
                <a:pt x="14" y="20"/>
              </a:lnTo>
              <a:lnTo>
                <a:pt x="13" y="20"/>
              </a:lnTo>
              <a:lnTo>
                <a:pt x="12" y="21"/>
              </a:lnTo>
              <a:lnTo>
                <a:pt x="10" y="22"/>
              </a:lnTo>
              <a:lnTo>
                <a:pt x="9" y="22"/>
              </a:lnTo>
              <a:lnTo>
                <a:pt x="8" y="22"/>
              </a:lnTo>
              <a:lnTo>
                <a:pt x="7" y="22"/>
              </a:lnTo>
              <a:lnTo>
                <a:pt x="6" y="22"/>
              </a:lnTo>
              <a:lnTo>
                <a:pt x="5" y="22"/>
              </a:lnTo>
              <a:lnTo>
                <a:pt x="4" y="22"/>
              </a:lnTo>
              <a:lnTo>
                <a:pt x="2" y="22"/>
              </a:lnTo>
              <a:lnTo>
                <a:pt x="2" y="21"/>
              </a:lnTo>
              <a:lnTo>
                <a:pt x="2" y="20"/>
              </a:lnTo>
              <a:lnTo>
                <a:pt x="1" y="19"/>
              </a:lnTo>
              <a:lnTo>
                <a:pt x="1" y="18"/>
              </a:lnTo>
              <a:lnTo>
                <a:pt x="0" y="17"/>
              </a:lnTo>
              <a:lnTo>
                <a:pt x="0" y="16"/>
              </a:lnTo>
              <a:lnTo>
                <a:pt x="0" y="15"/>
              </a:lnTo>
              <a:lnTo>
                <a:pt x="0" y="14"/>
              </a:lnTo>
              <a:lnTo>
                <a:pt x="1" y="12"/>
              </a:lnTo>
              <a:lnTo>
                <a:pt x="1" y="11"/>
              </a:lnTo>
              <a:lnTo>
                <a:pt x="2" y="10"/>
              </a:lnTo>
              <a:lnTo>
                <a:pt x="2"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152400</xdr:colOff>
      <xdr:row>25</xdr:row>
      <xdr:rowOff>85725</xdr:rowOff>
    </xdr:from>
    <xdr:to>
      <xdr:col>8</xdr:col>
      <xdr:colOff>375920</xdr:colOff>
      <xdr:row>27</xdr:row>
      <xdr:rowOff>28575</xdr:rowOff>
    </xdr:to>
    <xdr:sp>
      <xdr:nvSpPr>
        <xdr:cNvPr id="2185647" name="Freeform 414"/>
        <xdr:cNvSpPr/>
      </xdr:nvSpPr>
      <xdr:spPr>
        <a:xfrm>
          <a:off x="5588000" y="4009390"/>
          <a:ext cx="223520" cy="247650"/>
        </a:xfrm>
        <a:custGeom>
          <a:avLst/>
          <a:gdLst>
            <a:gd name="txL" fmla="*/ 0 w 22"/>
            <a:gd name="txT" fmla="*/ 0 h 28"/>
            <a:gd name="txR" fmla="*/ 22 w 22"/>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2" h="28">
              <a:moveTo>
                <a:pt x="2" y="7"/>
              </a:moveTo>
              <a:lnTo>
                <a:pt x="2" y="7"/>
              </a:lnTo>
              <a:lnTo>
                <a:pt x="3" y="7"/>
              </a:lnTo>
              <a:lnTo>
                <a:pt x="4" y="6"/>
              </a:lnTo>
              <a:lnTo>
                <a:pt x="5" y="6"/>
              </a:lnTo>
              <a:lnTo>
                <a:pt x="7" y="6"/>
              </a:lnTo>
              <a:lnTo>
                <a:pt x="7" y="5"/>
              </a:lnTo>
              <a:lnTo>
                <a:pt x="8" y="4"/>
              </a:lnTo>
              <a:lnTo>
                <a:pt x="9" y="3"/>
              </a:lnTo>
              <a:lnTo>
                <a:pt x="9" y="2"/>
              </a:lnTo>
              <a:lnTo>
                <a:pt x="10" y="1"/>
              </a:lnTo>
              <a:lnTo>
                <a:pt x="11" y="0"/>
              </a:lnTo>
              <a:lnTo>
                <a:pt x="12" y="0"/>
              </a:lnTo>
              <a:lnTo>
                <a:pt x="12" y="1"/>
              </a:lnTo>
              <a:lnTo>
                <a:pt x="12" y="2"/>
              </a:lnTo>
              <a:lnTo>
                <a:pt x="13" y="3"/>
              </a:lnTo>
              <a:lnTo>
                <a:pt x="14" y="4"/>
              </a:lnTo>
              <a:lnTo>
                <a:pt x="15" y="5"/>
              </a:lnTo>
              <a:lnTo>
                <a:pt x="16" y="6"/>
              </a:lnTo>
              <a:lnTo>
                <a:pt x="16" y="7"/>
              </a:lnTo>
              <a:lnTo>
                <a:pt x="17" y="8"/>
              </a:lnTo>
              <a:lnTo>
                <a:pt x="17" y="9"/>
              </a:lnTo>
              <a:lnTo>
                <a:pt x="17" y="10"/>
              </a:lnTo>
              <a:lnTo>
                <a:pt x="17" y="11"/>
              </a:lnTo>
              <a:lnTo>
                <a:pt x="18" y="12"/>
              </a:lnTo>
              <a:lnTo>
                <a:pt x="18" y="13"/>
              </a:lnTo>
              <a:lnTo>
                <a:pt x="19" y="14"/>
              </a:lnTo>
              <a:lnTo>
                <a:pt x="19" y="15"/>
              </a:lnTo>
              <a:lnTo>
                <a:pt x="20" y="17"/>
              </a:lnTo>
              <a:lnTo>
                <a:pt x="20" y="18"/>
              </a:lnTo>
              <a:lnTo>
                <a:pt x="20" y="19"/>
              </a:lnTo>
              <a:lnTo>
                <a:pt x="21" y="20"/>
              </a:lnTo>
              <a:lnTo>
                <a:pt x="21" y="21"/>
              </a:lnTo>
              <a:lnTo>
                <a:pt x="22" y="23"/>
              </a:lnTo>
              <a:lnTo>
                <a:pt x="21" y="24"/>
              </a:lnTo>
              <a:lnTo>
                <a:pt x="20" y="24"/>
              </a:lnTo>
              <a:lnTo>
                <a:pt x="19" y="24"/>
              </a:lnTo>
              <a:lnTo>
                <a:pt x="18" y="24"/>
              </a:lnTo>
              <a:lnTo>
                <a:pt x="17" y="25"/>
              </a:lnTo>
              <a:lnTo>
                <a:pt x="16" y="26"/>
              </a:lnTo>
              <a:lnTo>
                <a:pt x="15" y="26"/>
              </a:lnTo>
              <a:lnTo>
                <a:pt x="14" y="26"/>
              </a:lnTo>
              <a:lnTo>
                <a:pt x="13" y="26"/>
              </a:lnTo>
              <a:lnTo>
                <a:pt x="12" y="27"/>
              </a:lnTo>
              <a:lnTo>
                <a:pt x="11" y="27"/>
              </a:lnTo>
              <a:lnTo>
                <a:pt x="9" y="27"/>
              </a:lnTo>
              <a:lnTo>
                <a:pt x="8" y="28"/>
              </a:lnTo>
              <a:lnTo>
                <a:pt x="8" y="27"/>
              </a:lnTo>
              <a:lnTo>
                <a:pt x="8" y="25"/>
              </a:lnTo>
              <a:lnTo>
                <a:pt x="8" y="24"/>
              </a:lnTo>
              <a:lnTo>
                <a:pt x="7" y="23"/>
              </a:lnTo>
              <a:lnTo>
                <a:pt x="6" y="24"/>
              </a:lnTo>
              <a:lnTo>
                <a:pt x="5" y="24"/>
              </a:lnTo>
              <a:lnTo>
                <a:pt x="4" y="25"/>
              </a:lnTo>
              <a:lnTo>
                <a:pt x="4" y="24"/>
              </a:lnTo>
              <a:lnTo>
                <a:pt x="4" y="23"/>
              </a:lnTo>
              <a:lnTo>
                <a:pt x="4" y="21"/>
              </a:lnTo>
              <a:lnTo>
                <a:pt x="4" y="20"/>
              </a:lnTo>
              <a:lnTo>
                <a:pt x="5" y="20"/>
              </a:lnTo>
              <a:lnTo>
                <a:pt x="6" y="19"/>
              </a:lnTo>
              <a:lnTo>
                <a:pt x="5" y="18"/>
              </a:lnTo>
              <a:lnTo>
                <a:pt x="5" y="17"/>
              </a:lnTo>
              <a:lnTo>
                <a:pt x="4" y="17"/>
              </a:lnTo>
              <a:lnTo>
                <a:pt x="3" y="16"/>
              </a:lnTo>
              <a:lnTo>
                <a:pt x="3" y="15"/>
              </a:lnTo>
              <a:lnTo>
                <a:pt x="3" y="14"/>
              </a:lnTo>
              <a:lnTo>
                <a:pt x="2" y="14"/>
              </a:lnTo>
              <a:lnTo>
                <a:pt x="1" y="12"/>
              </a:lnTo>
              <a:lnTo>
                <a:pt x="1" y="11"/>
              </a:lnTo>
              <a:lnTo>
                <a:pt x="0" y="10"/>
              </a:lnTo>
              <a:lnTo>
                <a:pt x="0" y="9"/>
              </a:lnTo>
              <a:lnTo>
                <a:pt x="1" y="9"/>
              </a:lnTo>
              <a:lnTo>
                <a:pt x="1" y="8"/>
              </a:lnTo>
              <a:lnTo>
                <a:pt x="2"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40640</xdr:colOff>
      <xdr:row>24</xdr:row>
      <xdr:rowOff>76200</xdr:rowOff>
    </xdr:from>
    <xdr:to>
      <xdr:col>8</xdr:col>
      <xdr:colOff>182880</xdr:colOff>
      <xdr:row>26</xdr:row>
      <xdr:rowOff>76200</xdr:rowOff>
    </xdr:to>
    <xdr:sp>
      <xdr:nvSpPr>
        <xdr:cNvPr id="2185648" name="Freeform 415"/>
        <xdr:cNvSpPr/>
      </xdr:nvSpPr>
      <xdr:spPr>
        <a:xfrm>
          <a:off x="5476240" y="3847465"/>
          <a:ext cx="142240" cy="304800"/>
        </a:xfrm>
        <a:custGeom>
          <a:avLst/>
          <a:gdLst>
            <a:gd name="txL" fmla="*/ 0 w 14"/>
            <a:gd name="txT" fmla="*/ 0 h 34"/>
            <a:gd name="txR" fmla="*/ 14 w 14"/>
            <a:gd name="txB" fmla="*/ 34 h 34"/>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4" h="34">
              <a:moveTo>
                <a:pt x="4" y="4"/>
              </a:moveTo>
              <a:lnTo>
                <a:pt x="4" y="3"/>
              </a:lnTo>
              <a:lnTo>
                <a:pt x="5" y="2"/>
              </a:lnTo>
              <a:lnTo>
                <a:pt x="5" y="0"/>
              </a:lnTo>
              <a:lnTo>
                <a:pt x="6" y="0"/>
              </a:lnTo>
              <a:lnTo>
                <a:pt x="6" y="1"/>
              </a:lnTo>
              <a:lnTo>
                <a:pt x="6" y="2"/>
              </a:lnTo>
              <a:lnTo>
                <a:pt x="6" y="3"/>
              </a:lnTo>
              <a:lnTo>
                <a:pt x="6" y="4"/>
              </a:lnTo>
              <a:lnTo>
                <a:pt x="7" y="6"/>
              </a:lnTo>
              <a:lnTo>
                <a:pt x="7" y="7"/>
              </a:lnTo>
              <a:lnTo>
                <a:pt x="7" y="8"/>
              </a:lnTo>
              <a:lnTo>
                <a:pt x="8" y="9"/>
              </a:lnTo>
              <a:lnTo>
                <a:pt x="8" y="10"/>
              </a:lnTo>
              <a:lnTo>
                <a:pt x="9" y="10"/>
              </a:lnTo>
              <a:lnTo>
                <a:pt x="10" y="10"/>
              </a:lnTo>
              <a:lnTo>
                <a:pt x="10" y="11"/>
              </a:lnTo>
              <a:lnTo>
                <a:pt x="10" y="12"/>
              </a:lnTo>
              <a:lnTo>
                <a:pt x="11" y="14"/>
              </a:lnTo>
              <a:lnTo>
                <a:pt x="10" y="15"/>
              </a:lnTo>
              <a:lnTo>
                <a:pt x="9" y="15"/>
              </a:lnTo>
              <a:lnTo>
                <a:pt x="10" y="16"/>
              </a:lnTo>
              <a:lnTo>
                <a:pt x="10" y="18"/>
              </a:lnTo>
              <a:lnTo>
                <a:pt x="11" y="19"/>
              </a:lnTo>
              <a:lnTo>
                <a:pt x="10" y="20"/>
              </a:lnTo>
              <a:lnTo>
                <a:pt x="10" y="21"/>
              </a:lnTo>
              <a:lnTo>
                <a:pt x="11" y="22"/>
              </a:lnTo>
              <a:lnTo>
                <a:pt x="11" y="23"/>
              </a:lnTo>
              <a:lnTo>
                <a:pt x="11" y="24"/>
              </a:lnTo>
              <a:lnTo>
                <a:pt x="12" y="26"/>
              </a:lnTo>
              <a:lnTo>
                <a:pt x="12" y="27"/>
              </a:lnTo>
              <a:lnTo>
                <a:pt x="11" y="27"/>
              </a:lnTo>
              <a:lnTo>
                <a:pt x="11" y="28"/>
              </a:lnTo>
              <a:lnTo>
                <a:pt x="12" y="29"/>
              </a:lnTo>
              <a:lnTo>
                <a:pt x="12" y="30"/>
              </a:lnTo>
              <a:lnTo>
                <a:pt x="13" y="32"/>
              </a:lnTo>
              <a:lnTo>
                <a:pt x="14" y="32"/>
              </a:lnTo>
              <a:lnTo>
                <a:pt x="14" y="33"/>
              </a:lnTo>
              <a:lnTo>
                <a:pt x="14" y="34"/>
              </a:lnTo>
              <a:lnTo>
                <a:pt x="13" y="34"/>
              </a:lnTo>
              <a:lnTo>
                <a:pt x="11" y="34"/>
              </a:lnTo>
              <a:lnTo>
                <a:pt x="10" y="34"/>
              </a:lnTo>
              <a:lnTo>
                <a:pt x="9" y="33"/>
              </a:lnTo>
              <a:lnTo>
                <a:pt x="8" y="33"/>
              </a:lnTo>
              <a:lnTo>
                <a:pt x="8" y="32"/>
              </a:lnTo>
              <a:lnTo>
                <a:pt x="7" y="31"/>
              </a:lnTo>
              <a:lnTo>
                <a:pt x="6" y="31"/>
              </a:lnTo>
              <a:lnTo>
                <a:pt x="5" y="30"/>
              </a:lnTo>
              <a:lnTo>
                <a:pt x="3" y="29"/>
              </a:lnTo>
              <a:lnTo>
                <a:pt x="4" y="28"/>
              </a:lnTo>
              <a:lnTo>
                <a:pt x="5" y="27"/>
              </a:lnTo>
              <a:lnTo>
                <a:pt x="4" y="26"/>
              </a:lnTo>
              <a:lnTo>
                <a:pt x="3" y="25"/>
              </a:lnTo>
              <a:lnTo>
                <a:pt x="3" y="24"/>
              </a:lnTo>
              <a:lnTo>
                <a:pt x="2" y="23"/>
              </a:lnTo>
              <a:lnTo>
                <a:pt x="2" y="22"/>
              </a:lnTo>
              <a:lnTo>
                <a:pt x="1" y="21"/>
              </a:lnTo>
              <a:lnTo>
                <a:pt x="1" y="19"/>
              </a:lnTo>
              <a:lnTo>
                <a:pt x="1" y="18"/>
              </a:lnTo>
              <a:lnTo>
                <a:pt x="0" y="18"/>
              </a:lnTo>
              <a:lnTo>
                <a:pt x="0" y="17"/>
              </a:lnTo>
              <a:lnTo>
                <a:pt x="0" y="15"/>
              </a:lnTo>
              <a:lnTo>
                <a:pt x="1" y="14"/>
              </a:lnTo>
              <a:lnTo>
                <a:pt x="1" y="13"/>
              </a:lnTo>
              <a:lnTo>
                <a:pt x="1" y="12"/>
              </a:lnTo>
              <a:lnTo>
                <a:pt x="2" y="11"/>
              </a:lnTo>
              <a:lnTo>
                <a:pt x="2" y="10"/>
              </a:lnTo>
              <a:lnTo>
                <a:pt x="2" y="9"/>
              </a:lnTo>
              <a:lnTo>
                <a:pt x="3" y="8"/>
              </a:lnTo>
              <a:lnTo>
                <a:pt x="3" y="7"/>
              </a:lnTo>
              <a:lnTo>
                <a:pt x="4" y="6"/>
              </a:lnTo>
              <a:lnTo>
                <a:pt x="4" y="5"/>
              </a:lnTo>
              <a:lnTo>
                <a:pt x="4"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50800</xdr:colOff>
      <xdr:row>22</xdr:row>
      <xdr:rowOff>85725</xdr:rowOff>
    </xdr:from>
    <xdr:to>
      <xdr:col>8</xdr:col>
      <xdr:colOff>264160</xdr:colOff>
      <xdr:row>23</xdr:row>
      <xdr:rowOff>95250</xdr:rowOff>
    </xdr:to>
    <xdr:sp>
      <xdr:nvSpPr>
        <xdr:cNvPr id="2185649" name="Freeform 416"/>
        <xdr:cNvSpPr/>
      </xdr:nvSpPr>
      <xdr:spPr>
        <a:xfrm>
          <a:off x="5486400" y="3552190"/>
          <a:ext cx="213360" cy="161925"/>
        </a:xfrm>
        <a:custGeom>
          <a:avLst/>
          <a:gdLst>
            <a:gd name="txL" fmla="*/ 0 w 21"/>
            <a:gd name="txT" fmla="*/ 0 h 18"/>
            <a:gd name="txR" fmla="*/ 21 w 21"/>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18">
              <a:moveTo>
                <a:pt x="4" y="5"/>
              </a:moveTo>
              <a:lnTo>
                <a:pt x="4" y="5"/>
              </a:lnTo>
              <a:lnTo>
                <a:pt x="5" y="5"/>
              </a:lnTo>
              <a:lnTo>
                <a:pt x="6" y="5"/>
              </a:lnTo>
              <a:lnTo>
                <a:pt x="7" y="4"/>
              </a:lnTo>
              <a:lnTo>
                <a:pt x="8" y="3"/>
              </a:lnTo>
              <a:lnTo>
                <a:pt x="8" y="2"/>
              </a:lnTo>
              <a:lnTo>
                <a:pt x="8" y="1"/>
              </a:lnTo>
              <a:lnTo>
                <a:pt x="9" y="0"/>
              </a:lnTo>
              <a:lnTo>
                <a:pt x="10" y="0"/>
              </a:lnTo>
              <a:lnTo>
                <a:pt x="11" y="1"/>
              </a:lnTo>
              <a:lnTo>
                <a:pt x="12" y="2"/>
              </a:lnTo>
              <a:lnTo>
                <a:pt x="13" y="2"/>
              </a:lnTo>
              <a:lnTo>
                <a:pt x="14" y="3"/>
              </a:lnTo>
              <a:lnTo>
                <a:pt x="15" y="4"/>
              </a:lnTo>
              <a:lnTo>
                <a:pt x="16" y="4"/>
              </a:lnTo>
              <a:lnTo>
                <a:pt x="17" y="5"/>
              </a:lnTo>
              <a:lnTo>
                <a:pt x="18" y="5"/>
              </a:lnTo>
              <a:lnTo>
                <a:pt x="19" y="6"/>
              </a:lnTo>
              <a:lnTo>
                <a:pt x="20" y="7"/>
              </a:lnTo>
              <a:lnTo>
                <a:pt x="20" y="8"/>
              </a:lnTo>
              <a:lnTo>
                <a:pt x="20" y="9"/>
              </a:lnTo>
              <a:lnTo>
                <a:pt x="20" y="10"/>
              </a:lnTo>
              <a:lnTo>
                <a:pt x="20" y="11"/>
              </a:lnTo>
              <a:lnTo>
                <a:pt x="20" y="12"/>
              </a:lnTo>
              <a:lnTo>
                <a:pt x="21" y="14"/>
              </a:lnTo>
              <a:lnTo>
                <a:pt x="20" y="15"/>
              </a:lnTo>
              <a:lnTo>
                <a:pt x="20" y="16"/>
              </a:lnTo>
              <a:lnTo>
                <a:pt x="19" y="17"/>
              </a:lnTo>
              <a:lnTo>
                <a:pt x="19" y="18"/>
              </a:lnTo>
              <a:lnTo>
                <a:pt x="18" y="18"/>
              </a:lnTo>
              <a:lnTo>
                <a:pt x="17" y="17"/>
              </a:lnTo>
              <a:lnTo>
                <a:pt x="16" y="17"/>
              </a:lnTo>
              <a:lnTo>
                <a:pt x="15" y="17"/>
              </a:lnTo>
              <a:lnTo>
                <a:pt x="13" y="17"/>
              </a:lnTo>
              <a:lnTo>
                <a:pt x="12" y="17"/>
              </a:lnTo>
              <a:lnTo>
                <a:pt x="11" y="17"/>
              </a:lnTo>
              <a:lnTo>
                <a:pt x="10" y="17"/>
              </a:lnTo>
              <a:lnTo>
                <a:pt x="9" y="17"/>
              </a:lnTo>
              <a:lnTo>
                <a:pt x="7" y="18"/>
              </a:lnTo>
              <a:lnTo>
                <a:pt x="6" y="18"/>
              </a:lnTo>
              <a:lnTo>
                <a:pt x="5" y="18"/>
              </a:lnTo>
              <a:lnTo>
                <a:pt x="4" y="18"/>
              </a:lnTo>
              <a:lnTo>
                <a:pt x="3" y="17"/>
              </a:lnTo>
              <a:lnTo>
                <a:pt x="3" y="16"/>
              </a:lnTo>
              <a:lnTo>
                <a:pt x="3" y="15"/>
              </a:lnTo>
              <a:lnTo>
                <a:pt x="3" y="14"/>
              </a:lnTo>
              <a:lnTo>
                <a:pt x="2" y="13"/>
              </a:lnTo>
              <a:lnTo>
                <a:pt x="1" y="12"/>
              </a:lnTo>
              <a:lnTo>
                <a:pt x="0" y="12"/>
              </a:lnTo>
              <a:lnTo>
                <a:pt x="0" y="11"/>
              </a:lnTo>
              <a:lnTo>
                <a:pt x="0" y="10"/>
              </a:lnTo>
              <a:lnTo>
                <a:pt x="1" y="9"/>
              </a:lnTo>
              <a:lnTo>
                <a:pt x="2" y="8"/>
              </a:lnTo>
              <a:lnTo>
                <a:pt x="2" y="7"/>
              </a:lnTo>
              <a:lnTo>
                <a:pt x="3" y="5"/>
              </a:lnTo>
              <a:lnTo>
                <a:pt x="4"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243840</xdr:colOff>
      <xdr:row>26</xdr:row>
      <xdr:rowOff>9525</xdr:rowOff>
    </xdr:from>
    <xdr:to>
      <xdr:col>9</xdr:col>
      <xdr:colOff>609600</xdr:colOff>
      <xdr:row>28</xdr:row>
      <xdr:rowOff>152400</xdr:rowOff>
    </xdr:to>
    <xdr:sp>
      <xdr:nvSpPr>
        <xdr:cNvPr id="2185650" name="Freeform 417"/>
        <xdr:cNvSpPr/>
      </xdr:nvSpPr>
      <xdr:spPr>
        <a:xfrm>
          <a:off x="6329680" y="4085590"/>
          <a:ext cx="365760" cy="447675"/>
        </a:xfrm>
        <a:custGeom>
          <a:avLst/>
          <a:gdLst>
            <a:gd name="txL" fmla="*/ 0 w 36"/>
            <a:gd name="txT" fmla="*/ 0 h 49"/>
            <a:gd name="txR" fmla="*/ 36 w 36"/>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6" h="49">
              <a:moveTo>
                <a:pt x="1" y="22"/>
              </a:moveTo>
              <a:lnTo>
                <a:pt x="2" y="22"/>
              </a:lnTo>
              <a:lnTo>
                <a:pt x="2" y="21"/>
              </a:lnTo>
              <a:lnTo>
                <a:pt x="2" y="20"/>
              </a:lnTo>
              <a:lnTo>
                <a:pt x="1" y="19"/>
              </a:lnTo>
              <a:lnTo>
                <a:pt x="1" y="18"/>
              </a:lnTo>
              <a:lnTo>
                <a:pt x="2" y="17"/>
              </a:lnTo>
              <a:lnTo>
                <a:pt x="3" y="17"/>
              </a:lnTo>
              <a:lnTo>
                <a:pt x="3" y="16"/>
              </a:lnTo>
              <a:lnTo>
                <a:pt x="4" y="15"/>
              </a:lnTo>
              <a:lnTo>
                <a:pt x="5" y="15"/>
              </a:lnTo>
              <a:lnTo>
                <a:pt x="6" y="15"/>
              </a:lnTo>
              <a:lnTo>
                <a:pt x="7" y="14"/>
              </a:lnTo>
              <a:lnTo>
                <a:pt x="7" y="13"/>
              </a:lnTo>
              <a:lnTo>
                <a:pt x="7" y="12"/>
              </a:lnTo>
              <a:lnTo>
                <a:pt x="8" y="11"/>
              </a:lnTo>
              <a:lnTo>
                <a:pt x="8" y="10"/>
              </a:lnTo>
              <a:lnTo>
                <a:pt x="8" y="9"/>
              </a:lnTo>
              <a:lnTo>
                <a:pt x="8" y="8"/>
              </a:lnTo>
              <a:lnTo>
                <a:pt x="9" y="7"/>
              </a:lnTo>
              <a:lnTo>
                <a:pt x="10" y="6"/>
              </a:lnTo>
              <a:lnTo>
                <a:pt x="11" y="6"/>
              </a:lnTo>
              <a:lnTo>
                <a:pt x="12" y="5"/>
              </a:lnTo>
              <a:lnTo>
                <a:pt x="12" y="4"/>
              </a:lnTo>
              <a:lnTo>
                <a:pt x="13" y="3"/>
              </a:lnTo>
              <a:lnTo>
                <a:pt x="13" y="2"/>
              </a:lnTo>
              <a:lnTo>
                <a:pt x="14" y="1"/>
              </a:lnTo>
              <a:lnTo>
                <a:pt x="15" y="0"/>
              </a:lnTo>
              <a:lnTo>
                <a:pt x="15" y="1"/>
              </a:lnTo>
              <a:lnTo>
                <a:pt x="15" y="3"/>
              </a:lnTo>
              <a:lnTo>
                <a:pt x="15" y="4"/>
              </a:lnTo>
              <a:lnTo>
                <a:pt x="16" y="5"/>
              </a:lnTo>
              <a:lnTo>
                <a:pt x="17" y="7"/>
              </a:lnTo>
              <a:lnTo>
                <a:pt x="17" y="8"/>
              </a:lnTo>
              <a:lnTo>
                <a:pt x="18" y="9"/>
              </a:lnTo>
              <a:lnTo>
                <a:pt x="19" y="11"/>
              </a:lnTo>
              <a:lnTo>
                <a:pt x="20" y="11"/>
              </a:lnTo>
              <a:lnTo>
                <a:pt x="20" y="12"/>
              </a:lnTo>
              <a:lnTo>
                <a:pt x="21" y="13"/>
              </a:lnTo>
              <a:lnTo>
                <a:pt x="22" y="15"/>
              </a:lnTo>
              <a:lnTo>
                <a:pt x="22" y="16"/>
              </a:lnTo>
              <a:lnTo>
                <a:pt x="23" y="17"/>
              </a:lnTo>
              <a:lnTo>
                <a:pt x="23" y="18"/>
              </a:lnTo>
              <a:lnTo>
                <a:pt x="23" y="19"/>
              </a:lnTo>
              <a:lnTo>
                <a:pt x="24" y="20"/>
              </a:lnTo>
              <a:lnTo>
                <a:pt x="24" y="21"/>
              </a:lnTo>
              <a:lnTo>
                <a:pt x="24" y="22"/>
              </a:lnTo>
              <a:lnTo>
                <a:pt x="24" y="24"/>
              </a:lnTo>
              <a:lnTo>
                <a:pt x="24" y="25"/>
              </a:lnTo>
              <a:lnTo>
                <a:pt x="25" y="26"/>
              </a:lnTo>
              <a:lnTo>
                <a:pt x="25" y="27"/>
              </a:lnTo>
              <a:lnTo>
                <a:pt x="25" y="28"/>
              </a:lnTo>
              <a:lnTo>
                <a:pt x="25" y="29"/>
              </a:lnTo>
              <a:lnTo>
                <a:pt x="26" y="30"/>
              </a:lnTo>
              <a:lnTo>
                <a:pt x="26" y="31"/>
              </a:lnTo>
              <a:lnTo>
                <a:pt x="28" y="33"/>
              </a:lnTo>
              <a:lnTo>
                <a:pt x="29" y="34"/>
              </a:lnTo>
              <a:lnTo>
                <a:pt x="30" y="35"/>
              </a:lnTo>
              <a:lnTo>
                <a:pt x="31" y="36"/>
              </a:lnTo>
              <a:lnTo>
                <a:pt x="32" y="37"/>
              </a:lnTo>
              <a:lnTo>
                <a:pt x="33" y="38"/>
              </a:lnTo>
              <a:lnTo>
                <a:pt x="34" y="39"/>
              </a:lnTo>
              <a:lnTo>
                <a:pt x="34" y="40"/>
              </a:lnTo>
              <a:lnTo>
                <a:pt x="34" y="42"/>
              </a:lnTo>
              <a:lnTo>
                <a:pt x="35" y="43"/>
              </a:lnTo>
              <a:lnTo>
                <a:pt x="35" y="45"/>
              </a:lnTo>
              <a:lnTo>
                <a:pt x="35" y="46"/>
              </a:lnTo>
              <a:lnTo>
                <a:pt x="36" y="48"/>
              </a:lnTo>
              <a:lnTo>
                <a:pt x="35" y="48"/>
              </a:lnTo>
              <a:lnTo>
                <a:pt x="34" y="49"/>
              </a:lnTo>
              <a:lnTo>
                <a:pt x="33" y="49"/>
              </a:lnTo>
              <a:lnTo>
                <a:pt x="32" y="49"/>
              </a:lnTo>
              <a:lnTo>
                <a:pt x="31" y="49"/>
              </a:lnTo>
              <a:lnTo>
                <a:pt x="30" y="49"/>
              </a:lnTo>
              <a:lnTo>
                <a:pt x="29" y="49"/>
              </a:lnTo>
              <a:lnTo>
                <a:pt x="29" y="47"/>
              </a:lnTo>
              <a:lnTo>
                <a:pt x="28" y="47"/>
              </a:lnTo>
              <a:lnTo>
                <a:pt x="27" y="47"/>
              </a:lnTo>
              <a:lnTo>
                <a:pt x="26" y="47"/>
              </a:lnTo>
              <a:lnTo>
                <a:pt x="25" y="46"/>
              </a:lnTo>
              <a:lnTo>
                <a:pt x="24" y="46"/>
              </a:lnTo>
              <a:lnTo>
                <a:pt x="22" y="46"/>
              </a:lnTo>
              <a:lnTo>
                <a:pt x="21" y="45"/>
              </a:lnTo>
              <a:lnTo>
                <a:pt x="21" y="44"/>
              </a:lnTo>
              <a:lnTo>
                <a:pt x="21" y="43"/>
              </a:lnTo>
              <a:lnTo>
                <a:pt x="21" y="42"/>
              </a:lnTo>
              <a:lnTo>
                <a:pt x="21" y="41"/>
              </a:lnTo>
              <a:lnTo>
                <a:pt x="22" y="40"/>
              </a:lnTo>
              <a:lnTo>
                <a:pt x="22" y="39"/>
              </a:lnTo>
              <a:lnTo>
                <a:pt x="22" y="38"/>
              </a:lnTo>
              <a:lnTo>
                <a:pt x="21" y="37"/>
              </a:lnTo>
              <a:lnTo>
                <a:pt x="20" y="36"/>
              </a:lnTo>
              <a:lnTo>
                <a:pt x="19" y="35"/>
              </a:lnTo>
              <a:lnTo>
                <a:pt x="18" y="34"/>
              </a:lnTo>
              <a:lnTo>
                <a:pt x="17" y="34"/>
              </a:lnTo>
              <a:lnTo>
                <a:pt x="16" y="33"/>
              </a:lnTo>
              <a:lnTo>
                <a:pt x="15" y="32"/>
              </a:lnTo>
              <a:lnTo>
                <a:pt x="14" y="32"/>
              </a:lnTo>
              <a:lnTo>
                <a:pt x="14" y="31"/>
              </a:lnTo>
              <a:lnTo>
                <a:pt x="13" y="30"/>
              </a:lnTo>
              <a:lnTo>
                <a:pt x="12" y="30"/>
              </a:lnTo>
              <a:lnTo>
                <a:pt x="11" y="30"/>
              </a:lnTo>
              <a:lnTo>
                <a:pt x="10" y="31"/>
              </a:lnTo>
              <a:lnTo>
                <a:pt x="9" y="32"/>
              </a:lnTo>
              <a:lnTo>
                <a:pt x="8" y="31"/>
              </a:lnTo>
              <a:lnTo>
                <a:pt x="6" y="31"/>
              </a:lnTo>
              <a:lnTo>
                <a:pt x="5" y="31"/>
              </a:lnTo>
              <a:lnTo>
                <a:pt x="4" y="32"/>
              </a:lnTo>
              <a:lnTo>
                <a:pt x="3" y="33"/>
              </a:lnTo>
              <a:lnTo>
                <a:pt x="2" y="32"/>
              </a:lnTo>
              <a:lnTo>
                <a:pt x="2" y="31"/>
              </a:lnTo>
              <a:lnTo>
                <a:pt x="2" y="30"/>
              </a:lnTo>
              <a:lnTo>
                <a:pt x="1" y="29"/>
              </a:lnTo>
              <a:lnTo>
                <a:pt x="1" y="28"/>
              </a:lnTo>
              <a:lnTo>
                <a:pt x="2" y="27"/>
              </a:lnTo>
              <a:lnTo>
                <a:pt x="2" y="26"/>
              </a:lnTo>
              <a:lnTo>
                <a:pt x="1" y="25"/>
              </a:lnTo>
              <a:lnTo>
                <a:pt x="1" y="24"/>
              </a:lnTo>
              <a:lnTo>
                <a:pt x="0" y="22"/>
              </a:lnTo>
              <a:lnTo>
                <a:pt x="1" y="2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497840</xdr:colOff>
      <xdr:row>22</xdr:row>
      <xdr:rowOff>161925</xdr:rowOff>
    </xdr:from>
    <xdr:to>
      <xdr:col>10</xdr:col>
      <xdr:colOff>203200</xdr:colOff>
      <xdr:row>24</xdr:row>
      <xdr:rowOff>114300</xdr:rowOff>
    </xdr:to>
    <xdr:sp>
      <xdr:nvSpPr>
        <xdr:cNvPr id="2185651" name="Freeform 418"/>
        <xdr:cNvSpPr/>
      </xdr:nvSpPr>
      <xdr:spPr>
        <a:xfrm>
          <a:off x="6583680" y="3618865"/>
          <a:ext cx="355600" cy="266700"/>
        </a:xfrm>
        <a:custGeom>
          <a:avLst/>
          <a:gdLst>
            <a:gd name="txL" fmla="*/ 0 w 35"/>
            <a:gd name="txT" fmla="*/ 0 h 29"/>
            <a:gd name="txR" fmla="*/ 35 w 35"/>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5" h="29">
              <a:moveTo>
                <a:pt x="9" y="3"/>
              </a:moveTo>
              <a:lnTo>
                <a:pt x="9" y="3"/>
              </a:lnTo>
              <a:lnTo>
                <a:pt x="10" y="3"/>
              </a:lnTo>
              <a:lnTo>
                <a:pt x="13" y="4"/>
              </a:lnTo>
              <a:lnTo>
                <a:pt x="14" y="4"/>
              </a:lnTo>
              <a:lnTo>
                <a:pt x="15" y="4"/>
              </a:lnTo>
              <a:lnTo>
                <a:pt x="16" y="4"/>
              </a:lnTo>
              <a:lnTo>
                <a:pt x="17" y="4"/>
              </a:lnTo>
              <a:lnTo>
                <a:pt x="20" y="3"/>
              </a:lnTo>
              <a:lnTo>
                <a:pt x="21" y="3"/>
              </a:lnTo>
              <a:lnTo>
                <a:pt x="24" y="3"/>
              </a:lnTo>
              <a:lnTo>
                <a:pt x="25" y="2"/>
              </a:lnTo>
              <a:lnTo>
                <a:pt x="26" y="2"/>
              </a:lnTo>
              <a:lnTo>
                <a:pt x="27" y="2"/>
              </a:lnTo>
              <a:lnTo>
                <a:pt x="29" y="2"/>
              </a:lnTo>
              <a:lnTo>
                <a:pt x="30" y="1"/>
              </a:lnTo>
              <a:lnTo>
                <a:pt x="31" y="1"/>
              </a:lnTo>
              <a:lnTo>
                <a:pt x="32" y="1"/>
              </a:lnTo>
              <a:lnTo>
                <a:pt x="33" y="1"/>
              </a:lnTo>
              <a:lnTo>
                <a:pt x="35" y="0"/>
              </a:lnTo>
              <a:lnTo>
                <a:pt x="34" y="1"/>
              </a:lnTo>
              <a:lnTo>
                <a:pt x="33" y="1"/>
              </a:lnTo>
              <a:lnTo>
                <a:pt x="31" y="2"/>
              </a:lnTo>
              <a:lnTo>
                <a:pt x="32" y="3"/>
              </a:lnTo>
              <a:lnTo>
                <a:pt x="32" y="4"/>
              </a:lnTo>
              <a:lnTo>
                <a:pt x="32" y="5"/>
              </a:lnTo>
              <a:lnTo>
                <a:pt x="33" y="6"/>
              </a:lnTo>
              <a:lnTo>
                <a:pt x="33" y="7"/>
              </a:lnTo>
              <a:lnTo>
                <a:pt x="33" y="8"/>
              </a:lnTo>
              <a:lnTo>
                <a:pt x="32" y="8"/>
              </a:lnTo>
              <a:lnTo>
                <a:pt x="30" y="7"/>
              </a:lnTo>
              <a:lnTo>
                <a:pt x="29" y="7"/>
              </a:lnTo>
              <a:lnTo>
                <a:pt x="29" y="9"/>
              </a:lnTo>
              <a:lnTo>
                <a:pt x="30" y="10"/>
              </a:lnTo>
              <a:lnTo>
                <a:pt x="30" y="11"/>
              </a:lnTo>
              <a:lnTo>
                <a:pt x="30" y="12"/>
              </a:lnTo>
              <a:lnTo>
                <a:pt x="29" y="13"/>
              </a:lnTo>
              <a:lnTo>
                <a:pt x="28" y="13"/>
              </a:lnTo>
              <a:lnTo>
                <a:pt x="27" y="14"/>
              </a:lnTo>
              <a:lnTo>
                <a:pt x="26" y="14"/>
              </a:lnTo>
              <a:lnTo>
                <a:pt x="26" y="15"/>
              </a:lnTo>
              <a:lnTo>
                <a:pt x="26" y="17"/>
              </a:lnTo>
              <a:lnTo>
                <a:pt x="26" y="18"/>
              </a:lnTo>
              <a:lnTo>
                <a:pt x="27" y="19"/>
              </a:lnTo>
              <a:lnTo>
                <a:pt x="27" y="20"/>
              </a:lnTo>
              <a:lnTo>
                <a:pt x="27" y="22"/>
              </a:lnTo>
              <a:lnTo>
                <a:pt x="27" y="23"/>
              </a:lnTo>
              <a:lnTo>
                <a:pt x="27" y="24"/>
              </a:lnTo>
              <a:lnTo>
                <a:pt x="27" y="25"/>
              </a:lnTo>
              <a:lnTo>
                <a:pt x="28" y="26"/>
              </a:lnTo>
              <a:lnTo>
                <a:pt x="28" y="27"/>
              </a:lnTo>
              <a:lnTo>
                <a:pt x="28" y="28"/>
              </a:lnTo>
              <a:lnTo>
                <a:pt x="29" y="29"/>
              </a:lnTo>
              <a:lnTo>
                <a:pt x="27" y="29"/>
              </a:lnTo>
              <a:lnTo>
                <a:pt x="26" y="29"/>
              </a:lnTo>
              <a:lnTo>
                <a:pt x="26" y="28"/>
              </a:lnTo>
              <a:lnTo>
                <a:pt x="25" y="27"/>
              </a:lnTo>
              <a:lnTo>
                <a:pt x="24" y="26"/>
              </a:lnTo>
              <a:lnTo>
                <a:pt x="23" y="26"/>
              </a:lnTo>
              <a:lnTo>
                <a:pt x="22" y="26"/>
              </a:lnTo>
              <a:lnTo>
                <a:pt x="21" y="26"/>
              </a:lnTo>
              <a:lnTo>
                <a:pt x="20" y="26"/>
              </a:lnTo>
              <a:lnTo>
                <a:pt x="19" y="26"/>
              </a:lnTo>
              <a:lnTo>
                <a:pt x="18" y="26"/>
              </a:lnTo>
              <a:lnTo>
                <a:pt x="17" y="26"/>
              </a:lnTo>
              <a:lnTo>
                <a:pt x="16" y="26"/>
              </a:lnTo>
              <a:lnTo>
                <a:pt x="15" y="26"/>
              </a:lnTo>
              <a:lnTo>
                <a:pt x="13" y="25"/>
              </a:lnTo>
              <a:lnTo>
                <a:pt x="14" y="24"/>
              </a:lnTo>
              <a:lnTo>
                <a:pt x="15" y="24"/>
              </a:lnTo>
              <a:lnTo>
                <a:pt x="16" y="23"/>
              </a:lnTo>
              <a:lnTo>
                <a:pt x="17" y="23"/>
              </a:lnTo>
              <a:lnTo>
                <a:pt x="17" y="22"/>
              </a:lnTo>
              <a:lnTo>
                <a:pt x="17" y="21"/>
              </a:lnTo>
              <a:lnTo>
                <a:pt x="16" y="21"/>
              </a:lnTo>
              <a:lnTo>
                <a:pt x="15" y="21"/>
              </a:lnTo>
              <a:lnTo>
                <a:pt x="14" y="21"/>
              </a:lnTo>
              <a:lnTo>
                <a:pt x="13" y="21"/>
              </a:lnTo>
              <a:lnTo>
                <a:pt x="12" y="21"/>
              </a:lnTo>
              <a:lnTo>
                <a:pt x="11" y="20"/>
              </a:lnTo>
              <a:lnTo>
                <a:pt x="10" y="20"/>
              </a:lnTo>
              <a:lnTo>
                <a:pt x="9" y="20"/>
              </a:lnTo>
              <a:lnTo>
                <a:pt x="8" y="20"/>
              </a:lnTo>
              <a:lnTo>
                <a:pt x="7" y="20"/>
              </a:lnTo>
              <a:lnTo>
                <a:pt x="6" y="19"/>
              </a:lnTo>
              <a:lnTo>
                <a:pt x="5" y="18"/>
              </a:lnTo>
              <a:lnTo>
                <a:pt x="5" y="17"/>
              </a:lnTo>
              <a:lnTo>
                <a:pt x="5" y="15"/>
              </a:lnTo>
              <a:lnTo>
                <a:pt x="5" y="14"/>
              </a:lnTo>
              <a:lnTo>
                <a:pt x="5" y="13"/>
              </a:lnTo>
              <a:lnTo>
                <a:pt x="4" y="12"/>
              </a:lnTo>
              <a:lnTo>
                <a:pt x="4" y="11"/>
              </a:lnTo>
              <a:lnTo>
                <a:pt x="3" y="9"/>
              </a:lnTo>
              <a:lnTo>
                <a:pt x="2" y="8"/>
              </a:lnTo>
              <a:lnTo>
                <a:pt x="1" y="7"/>
              </a:lnTo>
              <a:lnTo>
                <a:pt x="1" y="6"/>
              </a:lnTo>
              <a:lnTo>
                <a:pt x="0" y="5"/>
              </a:lnTo>
              <a:lnTo>
                <a:pt x="1" y="4"/>
              </a:lnTo>
              <a:lnTo>
                <a:pt x="2" y="4"/>
              </a:lnTo>
              <a:lnTo>
                <a:pt x="3" y="4"/>
              </a:lnTo>
              <a:lnTo>
                <a:pt x="5" y="3"/>
              </a:lnTo>
              <a:lnTo>
                <a:pt x="6" y="3"/>
              </a:lnTo>
              <a:lnTo>
                <a:pt x="7" y="3"/>
              </a:lnTo>
              <a:lnTo>
                <a:pt x="8" y="3"/>
              </a:lnTo>
              <a:lnTo>
                <a:pt x="9"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233680</xdr:colOff>
      <xdr:row>22</xdr:row>
      <xdr:rowOff>142875</xdr:rowOff>
    </xdr:from>
    <xdr:to>
      <xdr:col>9</xdr:col>
      <xdr:colOff>477520</xdr:colOff>
      <xdr:row>24</xdr:row>
      <xdr:rowOff>66675</xdr:rowOff>
    </xdr:to>
    <xdr:sp>
      <xdr:nvSpPr>
        <xdr:cNvPr id="2185652" name="Freeform 419"/>
        <xdr:cNvSpPr/>
      </xdr:nvSpPr>
      <xdr:spPr>
        <a:xfrm>
          <a:off x="6319520" y="3609340"/>
          <a:ext cx="243840" cy="228600"/>
        </a:xfrm>
        <a:custGeom>
          <a:avLst/>
          <a:gdLst>
            <a:gd name="txL" fmla="*/ 0 w 24"/>
            <a:gd name="txT" fmla="*/ 0 h 26"/>
            <a:gd name="txR" fmla="*/ 24 w 24"/>
            <a:gd name="txB" fmla="*/ 26 h 26"/>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26">
              <a:moveTo>
                <a:pt x="1" y="2"/>
              </a:moveTo>
              <a:lnTo>
                <a:pt x="2" y="1"/>
              </a:lnTo>
              <a:lnTo>
                <a:pt x="3" y="1"/>
              </a:lnTo>
              <a:lnTo>
                <a:pt x="4" y="1"/>
              </a:lnTo>
              <a:lnTo>
                <a:pt x="5" y="1"/>
              </a:lnTo>
              <a:lnTo>
                <a:pt x="6" y="1"/>
              </a:lnTo>
              <a:lnTo>
                <a:pt x="7" y="0"/>
              </a:lnTo>
              <a:lnTo>
                <a:pt x="9" y="0"/>
              </a:lnTo>
              <a:lnTo>
                <a:pt x="10" y="1"/>
              </a:lnTo>
              <a:lnTo>
                <a:pt x="11" y="1"/>
              </a:lnTo>
              <a:lnTo>
                <a:pt x="12" y="1"/>
              </a:lnTo>
              <a:lnTo>
                <a:pt x="13" y="1"/>
              </a:lnTo>
              <a:lnTo>
                <a:pt x="14" y="2"/>
              </a:lnTo>
              <a:lnTo>
                <a:pt x="15" y="2"/>
              </a:lnTo>
              <a:lnTo>
                <a:pt x="16" y="2"/>
              </a:lnTo>
              <a:lnTo>
                <a:pt x="17" y="2"/>
              </a:lnTo>
              <a:lnTo>
                <a:pt x="18" y="3"/>
              </a:lnTo>
              <a:lnTo>
                <a:pt x="19" y="3"/>
              </a:lnTo>
              <a:lnTo>
                <a:pt x="20" y="4"/>
              </a:lnTo>
              <a:lnTo>
                <a:pt x="21" y="5"/>
              </a:lnTo>
              <a:lnTo>
                <a:pt x="21" y="6"/>
              </a:lnTo>
              <a:lnTo>
                <a:pt x="22" y="7"/>
              </a:lnTo>
              <a:lnTo>
                <a:pt x="22" y="8"/>
              </a:lnTo>
              <a:lnTo>
                <a:pt x="23" y="9"/>
              </a:lnTo>
              <a:lnTo>
                <a:pt x="22" y="10"/>
              </a:lnTo>
              <a:lnTo>
                <a:pt x="23" y="11"/>
              </a:lnTo>
              <a:lnTo>
                <a:pt x="24" y="11"/>
              </a:lnTo>
              <a:lnTo>
                <a:pt x="24" y="12"/>
              </a:lnTo>
              <a:lnTo>
                <a:pt x="23" y="12"/>
              </a:lnTo>
              <a:lnTo>
                <a:pt x="22" y="13"/>
              </a:lnTo>
              <a:lnTo>
                <a:pt x="21" y="13"/>
              </a:lnTo>
              <a:lnTo>
                <a:pt x="19" y="14"/>
              </a:lnTo>
              <a:lnTo>
                <a:pt x="18" y="14"/>
              </a:lnTo>
              <a:lnTo>
                <a:pt x="18" y="15"/>
              </a:lnTo>
              <a:lnTo>
                <a:pt x="17" y="16"/>
              </a:lnTo>
              <a:lnTo>
                <a:pt x="17" y="17"/>
              </a:lnTo>
              <a:lnTo>
                <a:pt x="17" y="19"/>
              </a:lnTo>
              <a:lnTo>
                <a:pt x="17" y="20"/>
              </a:lnTo>
              <a:lnTo>
                <a:pt x="17" y="21"/>
              </a:lnTo>
              <a:lnTo>
                <a:pt x="16" y="21"/>
              </a:lnTo>
              <a:lnTo>
                <a:pt x="15" y="21"/>
              </a:lnTo>
              <a:lnTo>
                <a:pt x="14" y="22"/>
              </a:lnTo>
              <a:lnTo>
                <a:pt x="13" y="22"/>
              </a:lnTo>
              <a:lnTo>
                <a:pt x="12" y="21"/>
              </a:lnTo>
              <a:lnTo>
                <a:pt x="11" y="22"/>
              </a:lnTo>
              <a:lnTo>
                <a:pt x="11" y="23"/>
              </a:lnTo>
              <a:lnTo>
                <a:pt x="10" y="24"/>
              </a:lnTo>
              <a:lnTo>
                <a:pt x="9" y="25"/>
              </a:lnTo>
              <a:lnTo>
                <a:pt x="8" y="25"/>
              </a:lnTo>
              <a:lnTo>
                <a:pt x="7" y="26"/>
              </a:lnTo>
              <a:lnTo>
                <a:pt x="6" y="25"/>
              </a:lnTo>
              <a:lnTo>
                <a:pt x="5" y="25"/>
              </a:lnTo>
              <a:lnTo>
                <a:pt x="4" y="25"/>
              </a:lnTo>
              <a:lnTo>
                <a:pt x="3" y="24"/>
              </a:lnTo>
              <a:lnTo>
                <a:pt x="3" y="22"/>
              </a:lnTo>
              <a:lnTo>
                <a:pt x="3" y="21"/>
              </a:lnTo>
              <a:lnTo>
                <a:pt x="3" y="20"/>
              </a:lnTo>
              <a:lnTo>
                <a:pt x="3" y="19"/>
              </a:lnTo>
              <a:lnTo>
                <a:pt x="3" y="18"/>
              </a:lnTo>
              <a:lnTo>
                <a:pt x="3" y="17"/>
              </a:lnTo>
              <a:lnTo>
                <a:pt x="3" y="16"/>
              </a:lnTo>
              <a:lnTo>
                <a:pt x="3" y="15"/>
              </a:lnTo>
              <a:lnTo>
                <a:pt x="3" y="14"/>
              </a:lnTo>
              <a:lnTo>
                <a:pt x="3" y="12"/>
              </a:lnTo>
              <a:lnTo>
                <a:pt x="3" y="11"/>
              </a:lnTo>
              <a:lnTo>
                <a:pt x="3" y="10"/>
              </a:lnTo>
              <a:lnTo>
                <a:pt x="2" y="9"/>
              </a:lnTo>
              <a:lnTo>
                <a:pt x="2" y="8"/>
              </a:lnTo>
              <a:lnTo>
                <a:pt x="2" y="7"/>
              </a:lnTo>
              <a:lnTo>
                <a:pt x="1" y="6"/>
              </a:lnTo>
              <a:lnTo>
                <a:pt x="1" y="4"/>
              </a:lnTo>
              <a:lnTo>
                <a:pt x="1"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25</xdr:row>
      <xdr:rowOff>133350</xdr:rowOff>
    </xdr:from>
    <xdr:to>
      <xdr:col>10</xdr:col>
      <xdr:colOff>91440</xdr:colOff>
      <xdr:row>27</xdr:row>
      <xdr:rowOff>19050</xdr:rowOff>
    </xdr:to>
    <xdr:sp>
      <xdr:nvSpPr>
        <xdr:cNvPr id="2185653" name="Freeform 420"/>
        <xdr:cNvSpPr/>
      </xdr:nvSpPr>
      <xdr:spPr>
        <a:xfrm>
          <a:off x="6502400" y="4057015"/>
          <a:ext cx="325120" cy="190500"/>
        </a:xfrm>
        <a:custGeom>
          <a:avLst/>
          <a:gdLst>
            <a:gd name="txL" fmla="*/ 0 w 32"/>
            <a:gd name="txT" fmla="*/ 0 h 22"/>
            <a:gd name="txR" fmla="*/ 32 w 32"/>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22">
              <a:moveTo>
                <a:pt x="1" y="12"/>
              </a:moveTo>
              <a:lnTo>
                <a:pt x="2" y="11"/>
              </a:lnTo>
              <a:lnTo>
                <a:pt x="3" y="11"/>
              </a:lnTo>
              <a:lnTo>
                <a:pt x="4" y="11"/>
              </a:lnTo>
              <a:lnTo>
                <a:pt x="5" y="12"/>
              </a:lnTo>
              <a:lnTo>
                <a:pt x="5" y="11"/>
              </a:lnTo>
              <a:lnTo>
                <a:pt x="4" y="10"/>
              </a:lnTo>
              <a:lnTo>
                <a:pt x="4" y="9"/>
              </a:lnTo>
              <a:lnTo>
                <a:pt x="4" y="8"/>
              </a:lnTo>
              <a:lnTo>
                <a:pt x="4" y="7"/>
              </a:lnTo>
              <a:lnTo>
                <a:pt x="4" y="5"/>
              </a:lnTo>
              <a:lnTo>
                <a:pt x="4" y="4"/>
              </a:lnTo>
              <a:lnTo>
                <a:pt x="6" y="4"/>
              </a:lnTo>
              <a:lnTo>
                <a:pt x="7" y="4"/>
              </a:lnTo>
              <a:lnTo>
                <a:pt x="8" y="4"/>
              </a:lnTo>
              <a:lnTo>
                <a:pt x="9" y="4"/>
              </a:lnTo>
              <a:lnTo>
                <a:pt x="10" y="5"/>
              </a:lnTo>
              <a:lnTo>
                <a:pt x="11" y="5"/>
              </a:lnTo>
              <a:lnTo>
                <a:pt x="12" y="5"/>
              </a:lnTo>
              <a:lnTo>
                <a:pt x="13" y="6"/>
              </a:lnTo>
              <a:lnTo>
                <a:pt x="14" y="6"/>
              </a:lnTo>
              <a:lnTo>
                <a:pt x="15" y="6"/>
              </a:lnTo>
              <a:lnTo>
                <a:pt x="15" y="5"/>
              </a:lnTo>
              <a:lnTo>
                <a:pt x="15" y="4"/>
              </a:lnTo>
              <a:lnTo>
                <a:pt x="16" y="3"/>
              </a:lnTo>
              <a:lnTo>
                <a:pt x="16" y="2"/>
              </a:lnTo>
              <a:lnTo>
                <a:pt x="16" y="1"/>
              </a:lnTo>
              <a:lnTo>
                <a:pt x="17" y="1"/>
              </a:lnTo>
              <a:lnTo>
                <a:pt x="18" y="1"/>
              </a:lnTo>
              <a:lnTo>
                <a:pt x="19" y="1"/>
              </a:lnTo>
              <a:lnTo>
                <a:pt x="21" y="1"/>
              </a:lnTo>
              <a:lnTo>
                <a:pt x="22" y="1"/>
              </a:lnTo>
              <a:lnTo>
                <a:pt x="23" y="1"/>
              </a:lnTo>
              <a:lnTo>
                <a:pt x="24" y="1"/>
              </a:lnTo>
              <a:lnTo>
                <a:pt x="25" y="1"/>
              </a:lnTo>
              <a:lnTo>
                <a:pt x="27" y="1"/>
              </a:lnTo>
              <a:lnTo>
                <a:pt x="28" y="0"/>
              </a:lnTo>
              <a:lnTo>
                <a:pt x="29" y="0"/>
              </a:lnTo>
              <a:lnTo>
                <a:pt x="30" y="0"/>
              </a:lnTo>
              <a:lnTo>
                <a:pt x="30" y="1"/>
              </a:lnTo>
              <a:lnTo>
                <a:pt x="30" y="2"/>
              </a:lnTo>
              <a:lnTo>
                <a:pt x="29" y="3"/>
              </a:lnTo>
              <a:lnTo>
                <a:pt x="29" y="5"/>
              </a:lnTo>
              <a:lnTo>
                <a:pt x="30" y="6"/>
              </a:lnTo>
              <a:lnTo>
                <a:pt x="30" y="7"/>
              </a:lnTo>
              <a:lnTo>
                <a:pt x="30" y="8"/>
              </a:lnTo>
              <a:lnTo>
                <a:pt x="31" y="9"/>
              </a:lnTo>
              <a:lnTo>
                <a:pt x="31" y="10"/>
              </a:lnTo>
              <a:lnTo>
                <a:pt x="31" y="11"/>
              </a:lnTo>
              <a:lnTo>
                <a:pt x="32" y="12"/>
              </a:lnTo>
              <a:lnTo>
                <a:pt x="32" y="13"/>
              </a:lnTo>
              <a:lnTo>
                <a:pt x="31" y="14"/>
              </a:lnTo>
              <a:lnTo>
                <a:pt x="30" y="14"/>
              </a:lnTo>
              <a:lnTo>
                <a:pt x="29" y="15"/>
              </a:lnTo>
              <a:lnTo>
                <a:pt x="28" y="15"/>
              </a:lnTo>
              <a:lnTo>
                <a:pt x="27" y="15"/>
              </a:lnTo>
              <a:lnTo>
                <a:pt x="26" y="15"/>
              </a:lnTo>
              <a:lnTo>
                <a:pt x="25" y="15"/>
              </a:lnTo>
              <a:lnTo>
                <a:pt x="24" y="16"/>
              </a:lnTo>
              <a:lnTo>
                <a:pt x="22" y="16"/>
              </a:lnTo>
              <a:lnTo>
                <a:pt x="21" y="16"/>
              </a:lnTo>
              <a:lnTo>
                <a:pt x="20" y="17"/>
              </a:lnTo>
              <a:lnTo>
                <a:pt x="19" y="17"/>
              </a:lnTo>
              <a:lnTo>
                <a:pt x="18" y="18"/>
              </a:lnTo>
              <a:lnTo>
                <a:pt x="17" y="18"/>
              </a:lnTo>
              <a:lnTo>
                <a:pt x="16" y="19"/>
              </a:lnTo>
              <a:lnTo>
                <a:pt x="15" y="19"/>
              </a:lnTo>
              <a:lnTo>
                <a:pt x="14" y="19"/>
              </a:lnTo>
              <a:lnTo>
                <a:pt x="13" y="20"/>
              </a:lnTo>
              <a:lnTo>
                <a:pt x="12" y="20"/>
              </a:lnTo>
              <a:lnTo>
                <a:pt x="11" y="21"/>
              </a:lnTo>
              <a:lnTo>
                <a:pt x="10" y="21"/>
              </a:lnTo>
              <a:lnTo>
                <a:pt x="9" y="21"/>
              </a:lnTo>
              <a:lnTo>
                <a:pt x="8" y="21"/>
              </a:lnTo>
              <a:lnTo>
                <a:pt x="6" y="22"/>
              </a:lnTo>
              <a:lnTo>
                <a:pt x="6" y="21"/>
              </a:lnTo>
              <a:lnTo>
                <a:pt x="5" y="20"/>
              </a:lnTo>
              <a:lnTo>
                <a:pt x="5" y="19"/>
              </a:lnTo>
              <a:lnTo>
                <a:pt x="4" y="17"/>
              </a:lnTo>
              <a:lnTo>
                <a:pt x="3" y="16"/>
              </a:lnTo>
              <a:lnTo>
                <a:pt x="3" y="15"/>
              </a:lnTo>
              <a:lnTo>
                <a:pt x="2" y="15"/>
              </a:lnTo>
              <a:lnTo>
                <a:pt x="1" y="13"/>
              </a:lnTo>
              <a:lnTo>
                <a:pt x="0" y="12"/>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132080</xdr:colOff>
      <xdr:row>24</xdr:row>
      <xdr:rowOff>85725</xdr:rowOff>
    </xdr:from>
    <xdr:to>
      <xdr:col>9</xdr:col>
      <xdr:colOff>396240</xdr:colOff>
      <xdr:row>26</xdr:row>
      <xdr:rowOff>38100</xdr:rowOff>
    </xdr:to>
    <xdr:sp>
      <xdr:nvSpPr>
        <xdr:cNvPr id="2185654" name="Freeform 421"/>
        <xdr:cNvSpPr/>
      </xdr:nvSpPr>
      <xdr:spPr>
        <a:xfrm>
          <a:off x="6217920" y="3856990"/>
          <a:ext cx="264160" cy="257175"/>
        </a:xfrm>
        <a:custGeom>
          <a:avLst/>
          <a:gdLst>
            <a:gd name="txL" fmla="*/ 0 w 26"/>
            <a:gd name="txT" fmla="*/ 0 h 29"/>
            <a:gd name="txR" fmla="*/ 26 w 26"/>
            <a:gd name="txB" fmla="*/ 29 h 2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9">
              <a:moveTo>
                <a:pt x="0" y="29"/>
              </a:moveTo>
              <a:lnTo>
                <a:pt x="0" y="28"/>
              </a:lnTo>
              <a:lnTo>
                <a:pt x="1" y="27"/>
              </a:lnTo>
              <a:lnTo>
                <a:pt x="1" y="26"/>
              </a:lnTo>
              <a:lnTo>
                <a:pt x="2" y="25"/>
              </a:lnTo>
              <a:lnTo>
                <a:pt x="2" y="24"/>
              </a:lnTo>
              <a:lnTo>
                <a:pt x="3" y="23"/>
              </a:lnTo>
              <a:lnTo>
                <a:pt x="3" y="22"/>
              </a:lnTo>
              <a:lnTo>
                <a:pt x="4" y="20"/>
              </a:lnTo>
              <a:lnTo>
                <a:pt x="4" y="19"/>
              </a:lnTo>
              <a:lnTo>
                <a:pt x="5" y="18"/>
              </a:lnTo>
              <a:lnTo>
                <a:pt x="5" y="17"/>
              </a:lnTo>
              <a:lnTo>
                <a:pt x="5" y="16"/>
              </a:lnTo>
              <a:lnTo>
                <a:pt x="6" y="15"/>
              </a:lnTo>
              <a:lnTo>
                <a:pt x="6" y="14"/>
              </a:lnTo>
              <a:lnTo>
                <a:pt x="7" y="13"/>
              </a:lnTo>
              <a:lnTo>
                <a:pt x="7" y="12"/>
              </a:lnTo>
              <a:lnTo>
                <a:pt x="8" y="11"/>
              </a:lnTo>
              <a:lnTo>
                <a:pt x="9" y="10"/>
              </a:lnTo>
              <a:lnTo>
                <a:pt x="9" y="8"/>
              </a:lnTo>
              <a:lnTo>
                <a:pt x="10" y="7"/>
              </a:lnTo>
              <a:lnTo>
                <a:pt x="11" y="6"/>
              </a:lnTo>
              <a:lnTo>
                <a:pt x="11" y="5"/>
              </a:lnTo>
              <a:lnTo>
                <a:pt x="11" y="3"/>
              </a:lnTo>
              <a:lnTo>
                <a:pt x="11" y="2"/>
              </a:lnTo>
              <a:lnTo>
                <a:pt x="12" y="1"/>
              </a:lnTo>
              <a:lnTo>
                <a:pt x="12" y="0"/>
              </a:lnTo>
              <a:lnTo>
                <a:pt x="13" y="0"/>
              </a:lnTo>
              <a:lnTo>
                <a:pt x="14" y="0"/>
              </a:lnTo>
              <a:lnTo>
                <a:pt x="15" y="1"/>
              </a:lnTo>
              <a:lnTo>
                <a:pt x="16" y="1"/>
              </a:lnTo>
              <a:lnTo>
                <a:pt x="17" y="1"/>
              </a:lnTo>
              <a:lnTo>
                <a:pt x="17" y="2"/>
              </a:lnTo>
              <a:lnTo>
                <a:pt x="16" y="4"/>
              </a:lnTo>
              <a:lnTo>
                <a:pt x="15" y="5"/>
              </a:lnTo>
              <a:lnTo>
                <a:pt x="16" y="5"/>
              </a:lnTo>
              <a:lnTo>
                <a:pt x="17" y="6"/>
              </a:lnTo>
              <a:lnTo>
                <a:pt x="18" y="6"/>
              </a:lnTo>
              <a:lnTo>
                <a:pt x="20" y="7"/>
              </a:lnTo>
              <a:lnTo>
                <a:pt x="19" y="8"/>
              </a:lnTo>
              <a:lnTo>
                <a:pt x="19" y="9"/>
              </a:lnTo>
              <a:lnTo>
                <a:pt x="20" y="10"/>
              </a:lnTo>
              <a:lnTo>
                <a:pt x="21" y="10"/>
              </a:lnTo>
              <a:lnTo>
                <a:pt x="22" y="11"/>
              </a:lnTo>
              <a:lnTo>
                <a:pt x="23" y="12"/>
              </a:lnTo>
              <a:lnTo>
                <a:pt x="24" y="12"/>
              </a:lnTo>
              <a:lnTo>
                <a:pt x="25" y="13"/>
              </a:lnTo>
              <a:lnTo>
                <a:pt x="26" y="14"/>
              </a:lnTo>
              <a:lnTo>
                <a:pt x="26" y="15"/>
              </a:lnTo>
              <a:lnTo>
                <a:pt x="25" y="17"/>
              </a:lnTo>
              <a:lnTo>
                <a:pt x="24" y="18"/>
              </a:lnTo>
              <a:lnTo>
                <a:pt x="23" y="17"/>
              </a:lnTo>
              <a:lnTo>
                <a:pt x="22" y="18"/>
              </a:lnTo>
              <a:lnTo>
                <a:pt x="21" y="19"/>
              </a:lnTo>
              <a:lnTo>
                <a:pt x="20" y="19"/>
              </a:lnTo>
              <a:lnTo>
                <a:pt x="19" y="20"/>
              </a:lnTo>
              <a:lnTo>
                <a:pt x="19" y="21"/>
              </a:lnTo>
              <a:lnTo>
                <a:pt x="18" y="22"/>
              </a:lnTo>
              <a:lnTo>
                <a:pt x="18" y="23"/>
              </a:lnTo>
              <a:lnTo>
                <a:pt x="19" y="24"/>
              </a:lnTo>
              <a:lnTo>
                <a:pt x="18" y="25"/>
              </a:lnTo>
              <a:lnTo>
                <a:pt x="18" y="26"/>
              </a:lnTo>
              <a:lnTo>
                <a:pt x="18" y="27"/>
              </a:lnTo>
              <a:lnTo>
                <a:pt x="18" y="28"/>
              </a:lnTo>
              <a:lnTo>
                <a:pt x="17" y="28"/>
              </a:lnTo>
              <a:lnTo>
                <a:pt x="16" y="28"/>
              </a:lnTo>
              <a:lnTo>
                <a:pt x="15" y="29"/>
              </a:lnTo>
              <a:lnTo>
                <a:pt x="13" y="29"/>
              </a:lnTo>
              <a:lnTo>
                <a:pt x="12" y="29"/>
              </a:lnTo>
              <a:lnTo>
                <a:pt x="11" y="29"/>
              </a:lnTo>
              <a:lnTo>
                <a:pt x="10" y="29"/>
              </a:lnTo>
              <a:lnTo>
                <a:pt x="9" y="29"/>
              </a:lnTo>
              <a:lnTo>
                <a:pt x="8" y="29"/>
              </a:lnTo>
              <a:lnTo>
                <a:pt x="6" y="29"/>
              </a:lnTo>
              <a:lnTo>
                <a:pt x="5" y="29"/>
              </a:lnTo>
              <a:lnTo>
                <a:pt x="4" y="29"/>
              </a:lnTo>
              <a:lnTo>
                <a:pt x="3" y="29"/>
              </a:lnTo>
              <a:lnTo>
                <a:pt x="2" y="29"/>
              </a:lnTo>
              <a:lnTo>
                <a:pt x="1" y="29"/>
              </a:lnTo>
              <a:lnTo>
                <a:pt x="0" y="2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497840</xdr:colOff>
      <xdr:row>27</xdr:row>
      <xdr:rowOff>9525</xdr:rowOff>
    </xdr:from>
    <xdr:to>
      <xdr:col>10</xdr:col>
      <xdr:colOff>254000</xdr:colOff>
      <xdr:row>28</xdr:row>
      <xdr:rowOff>142875</xdr:rowOff>
    </xdr:to>
    <xdr:sp>
      <xdr:nvSpPr>
        <xdr:cNvPr id="2185655" name="Freeform 422"/>
        <xdr:cNvSpPr/>
      </xdr:nvSpPr>
      <xdr:spPr>
        <a:xfrm>
          <a:off x="6583680" y="4237990"/>
          <a:ext cx="406400" cy="285750"/>
        </a:xfrm>
        <a:custGeom>
          <a:avLst/>
          <a:gdLst>
            <a:gd name="txL" fmla="*/ 0 w 40"/>
            <a:gd name="txT" fmla="*/ 0 h 31"/>
            <a:gd name="txR" fmla="*/ 40 w 40"/>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40" h="31">
              <a:moveTo>
                <a:pt x="1" y="11"/>
              </a:moveTo>
              <a:lnTo>
                <a:pt x="1" y="10"/>
              </a:lnTo>
              <a:lnTo>
                <a:pt x="2" y="10"/>
              </a:lnTo>
              <a:lnTo>
                <a:pt x="3" y="9"/>
              </a:lnTo>
              <a:lnTo>
                <a:pt x="4" y="8"/>
              </a:lnTo>
              <a:lnTo>
                <a:pt x="4" y="7"/>
              </a:lnTo>
              <a:lnTo>
                <a:pt x="6" y="8"/>
              </a:lnTo>
              <a:lnTo>
                <a:pt x="6" y="9"/>
              </a:lnTo>
              <a:lnTo>
                <a:pt x="7" y="10"/>
              </a:lnTo>
              <a:lnTo>
                <a:pt x="9" y="11"/>
              </a:lnTo>
              <a:lnTo>
                <a:pt x="10" y="11"/>
              </a:lnTo>
              <a:lnTo>
                <a:pt x="11" y="11"/>
              </a:lnTo>
              <a:lnTo>
                <a:pt x="12" y="12"/>
              </a:lnTo>
              <a:lnTo>
                <a:pt x="14" y="12"/>
              </a:lnTo>
              <a:lnTo>
                <a:pt x="15" y="12"/>
              </a:lnTo>
              <a:lnTo>
                <a:pt x="16" y="12"/>
              </a:lnTo>
              <a:lnTo>
                <a:pt x="17" y="11"/>
              </a:lnTo>
              <a:lnTo>
                <a:pt x="18" y="11"/>
              </a:lnTo>
              <a:lnTo>
                <a:pt x="17" y="9"/>
              </a:lnTo>
              <a:lnTo>
                <a:pt x="17" y="8"/>
              </a:lnTo>
              <a:lnTo>
                <a:pt x="17" y="7"/>
              </a:lnTo>
              <a:lnTo>
                <a:pt x="16" y="7"/>
              </a:lnTo>
              <a:lnTo>
                <a:pt x="16" y="6"/>
              </a:lnTo>
              <a:lnTo>
                <a:pt x="17" y="5"/>
              </a:lnTo>
              <a:lnTo>
                <a:pt x="19" y="5"/>
              </a:lnTo>
              <a:lnTo>
                <a:pt x="20" y="5"/>
              </a:lnTo>
              <a:lnTo>
                <a:pt x="21" y="5"/>
              </a:lnTo>
              <a:lnTo>
                <a:pt x="22" y="4"/>
              </a:lnTo>
              <a:lnTo>
                <a:pt x="23" y="4"/>
              </a:lnTo>
              <a:lnTo>
                <a:pt x="23" y="5"/>
              </a:lnTo>
              <a:lnTo>
                <a:pt x="24" y="5"/>
              </a:lnTo>
              <a:lnTo>
                <a:pt x="25" y="5"/>
              </a:lnTo>
              <a:lnTo>
                <a:pt x="26" y="4"/>
              </a:lnTo>
              <a:lnTo>
                <a:pt x="28" y="4"/>
              </a:lnTo>
              <a:lnTo>
                <a:pt x="29" y="4"/>
              </a:lnTo>
              <a:lnTo>
                <a:pt x="30" y="4"/>
              </a:lnTo>
              <a:lnTo>
                <a:pt x="31" y="3"/>
              </a:lnTo>
              <a:lnTo>
                <a:pt x="32" y="3"/>
              </a:lnTo>
              <a:lnTo>
                <a:pt x="33" y="2"/>
              </a:lnTo>
              <a:lnTo>
                <a:pt x="34" y="2"/>
              </a:lnTo>
              <a:lnTo>
                <a:pt x="35" y="1"/>
              </a:lnTo>
              <a:lnTo>
                <a:pt x="36" y="1"/>
              </a:lnTo>
              <a:lnTo>
                <a:pt x="37" y="0"/>
              </a:lnTo>
              <a:lnTo>
                <a:pt x="38" y="0"/>
              </a:lnTo>
              <a:lnTo>
                <a:pt x="39" y="1"/>
              </a:lnTo>
              <a:lnTo>
                <a:pt x="40" y="2"/>
              </a:lnTo>
              <a:lnTo>
                <a:pt x="40" y="3"/>
              </a:lnTo>
              <a:lnTo>
                <a:pt x="40" y="4"/>
              </a:lnTo>
              <a:lnTo>
                <a:pt x="40" y="5"/>
              </a:lnTo>
              <a:lnTo>
                <a:pt x="40" y="6"/>
              </a:lnTo>
              <a:lnTo>
                <a:pt x="40" y="7"/>
              </a:lnTo>
              <a:lnTo>
                <a:pt x="40" y="8"/>
              </a:lnTo>
              <a:lnTo>
                <a:pt x="40" y="9"/>
              </a:lnTo>
              <a:lnTo>
                <a:pt x="39" y="9"/>
              </a:lnTo>
              <a:lnTo>
                <a:pt x="38" y="9"/>
              </a:lnTo>
              <a:lnTo>
                <a:pt x="37" y="9"/>
              </a:lnTo>
              <a:lnTo>
                <a:pt x="36" y="10"/>
              </a:lnTo>
              <a:lnTo>
                <a:pt x="35" y="11"/>
              </a:lnTo>
              <a:lnTo>
                <a:pt x="34" y="11"/>
              </a:lnTo>
              <a:lnTo>
                <a:pt x="33" y="11"/>
              </a:lnTo>
              <a:lnTo>
                <a:pt x="33" y="12"/>
              </a:lnTo>
              <a:lnTo>
                <a:pt x="32" y="13"/>
              </a:lnTo>
              <a:lnTo>
                <a:pt x="31" y="14"/>
              </a:lnTo>
              <a:lnTo>
                <a:pt x="30" y="15"/>
              </a:lnTo>
              <a:lnTo>
                <a:pt x="29" y="16"/>
              </a:lnTo>
              <a:lnTo>
                <a:pt x="29" y="17"/>
              </a:lnTo>
              <a:lnTo>
                <a:pt x="27" y="17"/>
              </a:lnTo>
              <a:lnTo>
                <a:pt x="26" y="17"/>
              </a:lnTo>
              <a:lnTo>
                <a:pt x="26" y="18"/>
              </a:lnTo>
              <a:lnTo>
                <a:pt x="25" y="19"/>
              </a:lnTo>
              <a:lnTo>
                <a:pt x="25" y="20"/>
              </a:lnTo>
              <a:lnTo>
                <a:pt x="25" y="21"/>
              </a:lnTo>
              <a:lnTo>
                <a:pt x="24" y="22"/>
              </a:lnTo>
              <a:lnTo>
                <a:pt x="24" y="23"/>
              </a:lnTo>
              <a:lnTo>
                <a:pt x="24" y="24"/>
              </a:lnTo>
              <a:lnTo>
                <a:pt x="23" y="25"/>
              </a:lnTo>
              <a:lnTo>
                <a:pt x="22" y="26"/>
              </a:lnTo>
              <a:lnTo>
                <a:pt x="21" y="25"/>
              </a:lnTo>
              <a:lnTo>
                <a:pt x="20" y="24"/>
              </a:lnTo>
              <a:lnTo>
                <a:pt x="19" y="25"/>
              </a:lnTo>
              <a:lnTo>
                <a:pt x="18" y="26"/>
              </a:lnTo>
              <a:lnTo>
                <a:pt x="18" y="27"/>
              </a:lnTo>
              <a:lnTo>
                <a:pt x="18" y="28"/>
              </a:lnTo>
              <a:lnTo>
                <a:pt x="16" y="28"/>
              </a:lnTo>
              <a:lnTo>
                <a:pt x="15" y="29"/>
              </a:lnTo>
              <a:lnTo>
                <a:pt x="15" y="30"/>
              </a:lnTo>
              <a:lnTo>
                <a:pt x="13" y="30"/>
              </a:lnTo>
              <a:lnTo>
                <a:pt x="13" y="29"/>
              </a:lnTo>
              <a:lnTo>
                <a:pt x="12" y="28"/>
              </a:lnTo>
              <a:lnTo>
                <a:pt x="12" y="29"/>
              </a:lnTo>
              <a:lnTo>
                <a:pt x="12" y="30"/>
              </a:lnTo>
              <a:lnTo>
                <a:pt x="11" y="31"/>
              </a:lnTo>
              <a:lnTo>
                <a:pt x="10" y="29"/>
              </a:lnTo>
              <a:lnTo>
                <a:pt x="10" y="28"/>
              </a:lnTo>
              <a:lnTo>
                <a:pt x="10" y="26"/>
              </a:lnTo>
              <a:lnTo>
                <a:pt x="9" y="25"/>
              </a:lnTo>
              <a:lnTo>
                <a:pt x="9" y="23"/>
              </a:lnTo>
              <a:lnTo>
                <a:pt x="9" y="22"/>
              </a:lnTo>
              <a:lnTo>
                <a:pt x="8" y="21"/>
              </a:lnTo>
              <a:lnTo>
                <a:pt x="7" y="20"/>
              </a:lnTo>
              <a:lnTo>
                <a:pt x="6" y="19"/>
              </a:lnTo>
              <a:lnTo>
                <a:pt x="5" y="18"/>
              </a:lnTo>
              <a:lnTo>
                <a:pt x="4" y="17"/>
              </a:lnTo>
              <a:lnTo>
                <a:pt x="3" y="16"/>
              </a:lnTo>
              <a:lnTo>
                <a:pt x="1" y="14"/>
              </a:lnTo>
              <a:lnTo>
                <a:pt x="1" y="13"/>
              </a:lnTo>
              <a:lnTo>
                <a:pt x="0" y="12"/>
              </a:lnTo>
              <a:lnTo>
                <a:pt x="0" y="11"/>
              </a:lnTo>
              <a:lnTo>
                <a:pt x="1"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111760</xdr:colOff>
      <xdr:row>21</xdr:row>
      <xdr:rowOff>19050</xdr:rowOff>
    </xdr:from>
    <xdr:to>
      <xdr:col>9</xdr:col>
      <xdr:colOff>416560</xdr:colOff>
      <xdr:row>22</xdr:row>
      <xdr:rowOff>104775</xdr:rowOff>
    </xdr:to>
    <xdr:sp>
      <xdr:nvSpPr>
        <xdr:cNvPr id="2185656" name="Freeform 423"/>
        <xdr:cNvSpPr/>
      </xdr:nvSpPr>
      <xdr:spPr>
        <a:xfrm>
          <a:off x="6197600" y="3333115"/>
          <a:ext cx="304800" cy="238125"/>
        </a:xfrm>
        <a:custGeom>
          <a:avLst/>
          <a:gdLst>
            <a:gd name="txL" fmla="*/ 0 w 30"/>
            <a:gd name="txT" fmla="*/ 0 h 25"/>
            <a:gd name="txR" fmla="*/ 30 w 30"/>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30" h="25">
              <a:moveTo>
                <a:pt x="2" y="7"/>
              </a:moveTo>
              <a:lnTo>
                <a:pt x="2" y="6"/>
              </a:lnTo>
              <a:lnTo>
                <a:pt x="4" y="6"/>
              </a:lnTo>
              <a:lnTo>
                <a:pt x="5" y="5"/>
              </a:lnTo>
              <a:lnTo>
                <a:pt x="6" y="6"/>
              </a:lnTo>
              <a:lnTo>
                <a:pt x="7" y="6"/>
              </a:lnTo>
              <a:lnTo>
                <a:pt x="8" y="6"/>
              </a:lnTo>
              <a:lnTo>
                <a:pt x="9" y="6"/>
              </a:lnTo>
              <a:lnTo>
                <a:pt x="10" y="5"/>
              </a:lnTo>
              <a:lnTo>
                <a:pt x="11" y="5"/>
              </a:lnTo>
              <a:lnTo>
                <a:pt x="11" y="3"/>
              </a:lnTo>
              <a:lnTo>
                <a:pt x="12" y="3"/>
              </a:lnTo>
              <a:lnTo>
                <a:pt x="11" y="2"/>
              </a:lnTo>
              <a:lnTo>
                <a:pt x="12" y="1"/>
              </a:lnTo>
              <a:lnTo>
                <a:pt x="13" y="2"/>
              </a:lnTo>
              <a:lnTo>
                <a:pt x="14" y="2"/>
              </a:lnTo>
              <a:lnTo>
                <a:pt x="15" y="2"/>
              </a:lnTo>
              <a:lnTo>
                <a:pt x="16" y="2"/>
              </a:lnTo>
              <a:lnTo>
                <a:pt x="17" y="2"/>
              </a:lnTo>
              <a:lnTo>
                <a:pt x="18" y="1"/>
              </a:lnTo>
              <a:lnTo>
                <a:pt x="19" y="1"/>
              </a:lnTo>
              <a:lnTo>
                <a:pt x="22" y="0"/>
              </a:lnTo>
              <a:lnTo>
                <a:pt x="22" y="1"/>
              </a:lnTo>
              <a:lnTo>
                <a:pt x="23" y="2"/>
              </a:lnTo>
              <a:lnTo>
                <a:pt x="23" y="4"/>
              </a:lnTo>
              <a:lnTo>
                <a:pt x="24" y="5"/>
              </a:lnTo>
              <a:lnTo>
                <a:pt x="25" y="6"/>
              </a:lnTo>
              <a:lnTo>
                <a:pt x="25" y="7"/>
              </a:lnTo>
              <a:lnTo>
                <a:pt x="26" y="8"/>
              </a:lnTo>
              <a:lnTo>
                <a:pt x="27" y="9"/>
              </a:lnTo>
              <a:lnTo>
                <a:pt x="28" y="10"/>
              </a:lnTo>
              <a:lnTo>
                <a:pt x="29" y="11"/>
              </a:lnTo>
              <a:lnTo>
                <a:pt x="28" y="12"/>
              </a:lnTo>
              <a:lnTo>
                <a:pt x="28" y="13"/>
              </a:lnTo>
              <a:lnTo>
                <a:pt x="27" y="14"/>
              </a:lnTo>
              <a:lnTo>
                <a:pt x="27" y="15"/>
              </a:lnTo>
              <a:lnTo>
                <a:pt x="27" y="16"/>
              </a:lnTo>
              <a:lnTo>
                <a:pt x="27" y="18"/>
              </a:lnTo>
              <a:lnTo>
                <a:pt x="27" y="19"/>
              </a:lnTo>
              <a:lnTo>
                <a:pt x="26" y="20"/>
              </a:lnTo>
              <a:lnTo>
                <a:pt x="27" y="20"/>
              </a:lnTo>
              <a:lnTo>
                <a:pt x="28" y="21"/>
              </a:lnTo>
              <a:lnTo>
                <a:pt x="30" y="21"/>
              </a:lnTo>
              <a:lnTo>
                <a:pt x="30" y="23"/>
              </a:lnTo>
              <a:lnTo>
                <a:pt x="29" y="25"/>
              </a:lnTo>
              <a:lnTo>
                <a:pt x="28" y="25"/>
              </a:lnTo>
              <a:lnTo>
                <a:pt x="27" y="24"/>
              </a:lnTo>
              <a:lnTo>
                <a:pt x="26" y="24"/>
              </a:lnTo>
              <a:lnTo>
                <a:pt x="25" y="24"/>
              </a:lnTo>
              <a:lnTo>
                <a:pt x="24" y="23"/>
              </a:lnTo>
              <a:lnTo>
                <a:pt x="22" y="22"/>
              </a:lnTo>
              <a:lnTo>
                <a:pt x="21" y="22"/>
              </a:lnTo>
              <a:lnTo>
                <a:pt x="20" y="23"/>
              </a:lnTo>
              <a:lnTo>
                <a:pt x="19" y="23"/>
              </a:lnTo>
              <a:lnTo>
                <a:pt x="18" y="24"/>
              </a:lnTo>
              <a:lnTo>
                <a:pt x="17" y="23"/>
              </a:lnTo>
              <a:lnTo>
                <a:pt x="17" y="21"/>
              </a:lnTo>
              <a:lnTo>
                <a:pt x="16" y="20"/>
              </a:lnTo>
              <a:lnTo>
                <a:pt x="15" y="19"/>
              </a:lnTo>
              <a:lnTo>
                <a:pt x="14" y="19"/>
              </a:lnTo>
              <a:lnTo>
                <a:pt x="13" y="19"/>
              </a:lnTo>
              <a:lnTo>
                <a:pt x="12" y="19"/>
              </a:lnTo>
              <a:lnTo>
                <a:pt x="11" y="18"/>
              </a:lnTo>
              <a:lnTo>
                <a:pt x="10" y="18"/>
              </a:lnTo>
              <a:lnTo>
                <a:pt x="9" y="17"/>
              </a:lnTo>
              <a:lnTo>
                <a:pt x="9" y="16"/>
              </a:lnTo>
              <a:lnTo>
                <a:pt x="8" y="15"/>
              </a:lnTo>
              <a:lnTo>
                <a:pt x="8" y="14"/>
              </a:lnTo>
              <a:lnTo>
                <a:pt x="7" y="13"/>
              </a:lnTo>
              <a:lnTo>
                <a:pt x="6" y="13"/>
              </a:lnTo>
              <a:lnTo>
                <a:pt x="4" y="12"/>
              </a:lnTo>
              <a:lnTo>
                <a:pt x="3" y="11"/>
              </a:lnTo>
              <a:lnTo>
                <a:pt x="2" y="10"/>
              </a:lnTo>
              <a:lnTo>
                <a:pt x="1" y="10"/>
              </a:lnTo>
              <a:lnTo>
                <a:pt x="0" y="9"/>
              </a:lnTo>
              <a:lnTo>
                <a:pt x="0" y="8"/>
              </a:lnTo>
              <a:lnTo>
                <a:pt x="0" y="7"/>
              </a:lnTo>
              <a:lnTo>
                <a:pt x="1" y="7"/>
              </a:lnTo>
              <a:lnTo>
                <a:pt x="2"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558800</xdr:colOff>
      <xdr:row>25</xdr:row>
      <xdr:rowOff>76200</xdr:rowOff>
    </xdr:from>
    <xdr:to>
      <xdr:col>9</xdr:col>
      <xdr:colOff>182880</xdr:colOff>
      <xdr:row>27</xdr:row>
      <xdr:rowOff>57150</xdr:rowOff>
    </xdr:to>
    <xdr:sp>
      <xdr:nvSpPr>
        <xdr:cNvPr id="2185657" name="Freeform 424"/>
        <xdr:cNvSpPr/>
      </xdr:nvSpPr>
      <xdr:spPr>
        <a:xfrm>
          <a:off x="5994400" y="3999865"/>
          <a:ext cx="274320" cy="285750"/>
        </a:xfrm>
        <a:custGeom>
          <a:avLst/>
          <a:gdLst>
            <a:gd name="txL" fmla="*/ 0 w 27"/>
            <a:gd name="txT" fmla="*/ 0 h 32"/>
            <a:gd name="txR" fmla="*/ 27 w 27"/>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32">
              <a:moveTo>
                <a:pt x="1" y="30"/>
              </a:moveTo>
              <a:lnTo>
                <a:pt x="1" y="30"/>
              </a:lnTo>
              <a:lnTo>
                <a:pt x="2" y="30"/>
              </a:lnTo>
              <a:lnTo>
                <a:pt x="3" y="29"/>
              </a:lnTo>
              <a:lnTo>
                <a:pt x="5" y="29"/>
              </a:lnTo>
              <a:lnTo>
                <a:pt x="5" y="28"/>
              </a:lnTo>
              <a:lnTo>
                <a:pt x="6" y="27"/>
              </a:lnTo>
              <a:lnTo>
                <a:pt x="7" y="27"/>
              </a:lnTo>
              <a:lnTo>
                <a:pt x="8" y="26"/>
              </a:lnTo>
              <a:lnTo>
                <a:pt x="8" y="25"/>
              </a:lnTo>
              <a:lnTo>
                <a:pt x="8" y="23"/>
              </a:lnTo>
              <a:lnTo>
                <a:pt x="9" y="22"/>
              </a:lnTo>
              <a:lnTo>
                <a:pt x="10" y="21"/>
              </a:lnTo>
              <a:lnTo>
                <a:pt x="9" y="20"/>
              </a:lnTo>
              <a:lnTo>
                <a:pt x="9" y="19"/>
              </a:lnTo>
              <a:lnTo>
                <a:pt x="9" y="18"/>
              </a:lnTo>
              <a:lnTo>
                <a:pt x="9" y="17"/>
              </a:lnTo>
              <a:lnTo>
                <a:pt x="9" y="16"/>
              </a:lnTo>
              <a:lnTo>
                <a:pt x="8" y="15"/>
              </a:lnTo>
              <a:lnTo>
                <a:pt x="9" y="14"/>
              </a:lnTo>
              <a:lnTo>
                <a:pt x="9" y="13"/>
              </a:lnTo>
              <a:lnTo>
                <a:pt x="9" y="12"/>
              </a:lnTo>
              <a:lnTo>
                <a:pt x="9" y="11"/>
              </a:lnTo>
              <a:lnTo>
                <a:pt x="9" y="10"/>
              </a:lnTo>
              <a:lnTo>
                <a:pt x="9" y="9"/>
              </a:lnTo>
              <a:lnTo>
                <a:pt x="10" y="7"/>
              </a:lnTo>
              <a:lnTo>
                <a:pt x="10" y="6"/>
              </a:lnTo>
              <a:lnTo>
                <a:pt x="11" y="5"/>
              </a:lnTo>
              <a:lnTo>
                <a:pt x="11" y="4"/>
              </a:lnTo>
              <a:lnTo>
                <a:pt x="12" y="3"/>
              </a:lnTo>
              <a:lnTo>
                <a:pt x="13" y="2"/>
              </a:lnTo>
              <a:lnTo>
                <a:pt x="14" y="2"/>
              </a:lnTo>
              <a:lnTo>
                <a:pt x="15" y="1"/>
              </a:lnTo>
              <a:lnTo>
                <a:pt x="15" y="0"/>
              </a:lnTo>
              <a:lnTo>
                <a:pt x="16" y="0"/>
              </a:lnTo>
              <a:lnTo>
                <a:pt x="17" y="1"/>
              </a:lnTo>
              <a:lnTo>
                <a:pt x="18" y="1"/>
              </a:lnTo>
              <a:lnTo>
                <a:pt x="19" y="2"/>
              </a:lnTo>
              <a:lnTo>
                <a:pt x="20" y="2"/>
              </a:lnTo>
              <a:lnTo>
                <a:pt x="21" y="1"/>
              </a:lnTo>
              <a:lnTo>
                <a:pt x="22" y="1"/>
              </a:lnTo>
              <a:lnTo>
                <a:pt x="23" y="0"/>
              </a:lnTo>
              <a:lnTo>
                <a:pt x="24" y="0"/>
              </a:lnTo>
              <a:lnTo>
                <a:pt x="25" y="0"/>
              </a:lnTo>
              <a:lnTo>
                <a:pt x="27" y="0"/>
              </a:lnTo>
              <a:lnTo>
                <a:pt x="27" y="1"/>
              </a:lnTo>
              <a:lnTo>
                <a:pt x="27" y="2"/>
              </a:lnTo>
              <a:lnTo>
                <a:pt x="26" y="3"/>
              </a:lnTo>
              <a:lnTo>
                <a:pt x="26" y="4"/>
              </a:lnTo>
              <a:lnTo>
                <a:pt x="25" y="6"/>
              </a:lnTo>
              <a:lnTo>
                <a:pt x="25" y="7"/>
              </a:lnTo>
              <a:lnTo>
                <a:pt x="24" y="8"/>
              </a:lnTo>
              <a:lnTo>
                <a:pt x="24" y="9"/>
              </a:lnTo>
              <a:lnTo>
                <a:pt x="23" y="10"/>
              </a:lnTo>
              <a:lnTo>
                <a:pt x="23" y="11"/>
              </a:lnTo>
              <a:lnTo>
                <a:pt x="22" y="12"/>
              </a:lnTo>
              <a:lnTo>
                <a:pt x="22" y="13"/>
              </a:lnTo>
              <a:lnTo>
                <a:pt x="21" y="14"/>
              </a:lnTo>
              <a:lnTo>
                <a:pt x="21" y="15"/>
              </a:lnTo>
              <a:lnTo>
                <a:pt x="21" y="16"/>
              </a:lnTo>
              <a:lnTo>
                <a:pt x="21" y="17"/>
              </a:lnTo>
              <a:lnTo>
                <a:pt x="20" y="19"/>
              </a:lnTo>
              <a:lnTo>
                <a:pt x="20" y="20"/>
              </a:lnTo>
              <a:lnTo>
                <a:pt x="20" y="21"/>
              </a:lnTo>
              <a:lnTo>
                <a:pt x="20" y="22"/>
              </a:lnTo>
              <a:lnTo>
                <a:pt x="20" y="24"/>
              </a:lnTo>
              <a:lnTo>
                <a:pt x="20" y="25"/>
              </a:lnTo>
              <a:lnTo>
                <a:pt x="21" y="26"/>
              </a:lnTo>
              <a:lnTo>
                <a:pt x="21" y="27"/>
              </a:lnTo>
              <a:lnTo>
                <a:pt x="20" y="27"/>
              </a:lnTo>
              <a:lnTo>
                <a:pt x="19" y="28"/>
              </a:lnTo>
              <a:lnTo>
                <a:pt x="18" y="28"/>
              </a:lnTo>
              <a:lnTo>
                <a:pt x="17" y="29"/>
              </a:lnTo>
              <a:lnTo>
                <a:pt x="16" y="30"/>
              </a:lnTo>
              <a:lnTo>
                <a:pt x="16" y="31"/>
              </a:lnTo>
              <a:lnTo>
                <a:pt x="15" y="32"/>
              </a:lnTo>
              <a:lnTo>
                <a:pt x="14" y="32"/>
              </a:lnTo>
              <a:lnTo>
                <a:pt x="12" y="32"/>
              </a:lnTo>
              <a:lnTo>
                <a:pt x="11" y="32"/>
              </a:lnTo>
              <a:lnTo>
                <a:pt x="10" y="32"/>
              </a:lnTo>
              <a:lnTo>
                <a:pt x="9" y="32"/>
              </a:lnTo>
              <a:lnTo>
                <a:pt x="8" y="32"/>
              </a:lnTo>
              <a:lnTo>
                <a:pt x="7" y="32"/>
              </a:lnTo>
              <a:lnTo>
                <a:pt x="6" y="32"/>
              </a:lnTo>
              <a:lnTo>
                <a:pt x="5" y="31"/>
              </a:lnTo>
              <a:lnTo>
                <a:pt x="4" y="31"/>
              </a:lnTo>
              <a:lnTo>
                <a:pt x="3" y="31"/>
              </a:lnTo>
              <a:lnTo>
                <a:pt x="2" y="31"/>
              </a:lnTo>
              <a:lnTo>
                <a:pt x="0" y="30"/>
              </a:lnTo>
              <a:lnTo>
                <a:pt x="1" y="3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81280</xdr:colOff>
      <xdr:row>25</xdr:row>
      <xdr:rowOff>85725</xdr:rowOff>
    </xdr:from>
    <xdr:to>
      <xdr:col>10</xdr:col>
      <xdr:colOff>447040</xdr:colOff>
      <xdr:row>27</xdr:row>
      <xdr:rowOff>161925</xdr:rowOff>
    </xdr:to>
    <xdr:sp>
      <xdr:nvSpPr>
        <xdr:cNvPr id="2185658" name="Freeform 425"/>
        <xdr:cNvSpPr/>
      </xdr:nvSpPr>
      <xdr:spPr>
        <a:xfrm>
          <a:off x="6817360" y="4009390"/>
          <a:ext cx="365760" cy="371475"/>
        </a:xfrm>
        <a:custGeom>
          <a:avLst/>
          <a:gdLst>
            <a:gd name="txL" fmla="*/ 0 w 36"/>
            <a:gd name="txT" fmla="*/ 0 h 42"/>
            <a:gd name="txR" fmla="*/ 36 w 36"/>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6" h="42">
              <a:moveTo>
                <a:pt x="1" y="5"/>
              </a:moveTo>
              <a:lnTo>
                <a:pt x="2" y="5"/>
              </a:lnTo>
              <a:lnTo>
                <a:pt x="3" y="5"/>
              </a:lnTo>
              <a:lnTo>
                <a:pt x="4" y="4"/>
              </a:lnTo>
              <a:lnTo>
                <a:pt x="5" y="4"/>
              </a:lnTo>
              <a:lnTo>
                <a:pt x="6" y="4"/>
              </a:lnTo>
              <a:lnTo>
                <a:pt x="7" y="4"/>
              </a:lnTo>
              <a:lnTo>
                <a:pt x="8" y="4"/>
              </a:lnTo>
              <a:lnTo>
                <a:pt x="9" y="3"/>
              </a:lnTo>
              <a:lnTo>
                <a:pt x="10" y="3"/>
              </a:lnTo>
              <a:lnTo>
                <a:pt x="12" y="2"/>
              </a:lnTo>
              <a:lnTo>
                <a:pt x="13" y="2"/>
              </a:lnTo>
              <a:lnTo>
                <a:pt x="14" y="2"/>
              </a:lnTo>
              <a:lnTo>
                <a:pt x="15" y="1"/>
              </a:lnTo>
              <a:lnTo>
                <a:pt x="16" y="1"/>
              </a:lnTo>
              <a:lnTo>
                <a:pt x="17" y="0"/>
              </a:lnTo>
              <a:lnTo>
                <a:pt x="18" y="2"/>
              </a:lnTo>
              <a:lnTo>
                <a:pt x="17" y="2"/>
              </a:lnTo>
              <a:lnTo>
                <a:pt x="16" y="3"/>
              </a:lnTo>
              <a:lnTo>
                <a:pt x="16" y="4"/>
              </a:lnTo>
              <a:lnTo>
                <a:pt x="16" y="5"/>
              </a:lnTo>
              <a:lnTo>
                <a:pt x="17" y="6"/>
              </a:lnTo>
              <a:lnTo>
                <a:pt x="16" y="7"/>
              </a:lnTo>
              <a:lnTo>
                <a:pt x="16" y="8"/>
              </a:lnTo>
              <a:lnTo>
                <a:pt x="17" y="9"/>
              </a:lnTo>
              <a:lnTo>
                <a:pt x="18" y="10"/>
              </a:lnTo>
              <a:lnTo>
                <a:pt x="19" y="10"/>
              </a:lnTo>
              <a:lnTo>
                <a:pt x="20" y="10"/>
              </a:lnTo>
              <a:lnTo>
                <a:pt x="21" y="11"/>
              </a:lnTo>
              <a:lnTo>
                <a:pt x="22" y="11"/>
              </a:lnTo>
              <a:lnTo>
                <a:pt x="23" y="11"/>
              </a:lnTo>
              <a:lnTo>
                <a:pt x="25" y="11"/>
              </a:lnTo>
              <a:lnTo>
                <a:pt x="24" y="12"/>
              </a:lnTo>
              <a:lnTo>
                <a:pt x="24" y="13"/>
              </a:lnTo>
              <a:lnTo>
                <a:pt x="24" y="14"/>
              </a:lnTo>
              <a:lnTo>
                <a:pt x="24" y="15"/>
              </a:lnTo>
              <a:lnTo>
                <a:pt x="23" y="16"/>
              </a:lnTo>
              <a:lnTo>
                <a:pt x="22" y="16"/>
              </a:lnTo>
              <a:lnTo>
                <a:pt x="21" y="16"/>
              </a:lnTo>
              <a:lnTo>
                <a:pt x="20" y="17"/>
              </a:lnTo>
              <a:lnTo>
                <a:pt x="20" y="18"/>
              </a:lnTo>
              <a:lnTo>
                <a:pt x="21" y="19"/>
              </a:lnTo>
              <a:lnTo>
                <a:pt x="21" y="20"/>
              </a:lnTo>
              <a:lnTo>
                <a:pt x="22" y="20"/>
              </a:lnTo>
              <a:lnTo>
                <a:pt x="23" y="19"/>
              </a:lnTo>
              <a:lnTo>
                <a:pt x="24" y="19"/>
              </a:lnTo>
              <a:lnTo>
                <a:pt x="25" y="20"/>
              </a:lnTo>
              <a:lnTo>
                <a:pt x="25" y="21"/>
              </a:lnTo>
              <a:lnTo>
                <a:pt x="25" y="23"/>
              </a:lnTo>
              <a:lnTo>
                <a:pt x="25" y="24"/>
              </a:lnTo>
              <a:lnTo>
                <a:pt x="26" y="25"/>
              </a:lnTo>
              <a:lnTo>
                <a:pt x="27" y="25"/>
              </a:lnTo>
              <a:lnTo>
                <a:pt x="28" y="26"/>
              </a:lnTo>
              <a:lnTo>
                <a:pt x="29" y="27"/>
              </a:lnTo>
              <a:lnTo>
                <a:pt x="29" y="26"/>
              </a:lnTo>
              <a:lnTo>
                <a:pt x="30" y="27"/>
              </a:lnTo>
              <a:lnTo>
                <a:pt x="31" y="26"/>
              </a:lnTo>
              <a:lnTo>
                <a:pt x="32" y="25"/>
              </a:lnTo>
              <a:lnTo>
                <a:pt x="33" y="25"/>
              </a:lnTo>
              <a:lnTo>
                <a:pt x="34" y="24"/>
              </a:lnTo>
              <a:lnTo>
                <a:pt x="34" y="25"/>
              </a:lnTo>
              <a:lnTo>
                <a:pt x="34" y="26"/>
              </a:lnTo>
              <a:lnTo>
                <a:pt x="34" y="27"/>
              </a:lnTo>
              <a:lnTo>
                <a:pt x="34" y="28"/>
              </a:lnTo>
              <a:lnTo>
                <a:pt x="34" y="30"/>
              </a:lnTo>
              <a:lnTo>
                <a:pt x="34" y="31"/>
              </a:lnTo>
              <a:lnTo>
                <a:pt x="35" y="32"/>
              </a:lnTo>
              <a:lnTo>
                <a:pt x="35" y="33"/>
              </a:lnTo>
              <a:lnTo>
                <a:pt x="35" y="34"/>
              </a:lnTo>
              <a:lnTo>
                <a:pt x="35" y="35"/>
              </a:lnTo>
              <a:lnTo>
                <a:pt x="35" y="36"/>
              </a:lnTo>
              <a:lnTo>
                <a:pt x="36" y="37"/>
              </a:lnTo>
              <a:lnTo>
                <a:pt x="35" y="39"/>
              </a:lnTo>
              <a:lnTo>
                <a:pt x="35" y="40"/>
              </a:lnTo>
              <a:lnTo>
                <a:pt x="34" y="41"/>
              </a:lnTo>
              <a:lnTo>
                <a:pt x="33" y="42"/>
              </a:lnTo>
              <a:lnTo>
                <a:pt x="31" y="41"/>
              </a:lnTo>
              <a:lnTo>
                <a:pt x="30" y="40"/>
              </a:lnTo>
              <a:lnTo>
                <a:pt x="29" y="39"/>
              </a:lnTo>
              <a:lnTo>
                <a:pt x="29" y="38"/>
              </a:lnTo>
              <a:lnTo>
                <a:pt x="28" y="38"/>
              </a:lnTo>
              <a:lnTo>
                <a:pt x="27" y="37"/>
              </a:lnTo>
              <a:lnTo>
                <a:pt x="26" y="36"/>
              </a:lnTo>
              <a:lnTo>
                <a:pt x="25" y="35"/>
              </a:lnTo>
              <a:lnTo>
                <a:pt x="25" y="34"/>
              </a:lnTo>
              <a:lnTo>
                <a:pt x="24" y="34"/>
              </a:lnTo>
              <a:lnTo>
                <a:pt x="23" y="33"/>
              </a:lnTo>
              <a:lnTo>
                <a:pt x="22" y="32"/>
              </a:lnTo>
              <a:lnTo>
                <a:pt x="21" y="32"/>
              </a:lnTo>
              <a:lnTo>
                <a:pt x="20" y="33"/>
              </a:lnTo>
              <a:lnTo>
                <a:pt x="19" y="33"/>
              </a:lnTo>
              <a:lnTo>
                <a:pt x="18" y="34"/>
              </a:lnTo>
              <a:lnTo>
                <a:pt x="18" y="35"/>
              </a:lnTo>
              <a:lnTo>
                <a:pt x="17" y="35"/>
              </a:lnTo>
              <a:lnTo>
                <a:pt x="17" y="34"/>
              </a:lnTo>
              <a:lnTo>
                <a:pt x="17" y="33"/>
              </a:lnTo>
              <a:lnTo>
                <a:pt x="17" y="32"/>
              </a:lnTo>
              <a:lnTo>
                <a:pt x="17" y="31"/>
              </a:lnTo>
              <a:lnTo>
                <a:pt x="17" y="30"/>
              </a:lnTo>
              <a:lnTo>
                <a:pt x="17" y="29"/>
              </a:lnTo>
              <a:lnTo>
                <a:pt x="17" y="28"/>
              </a:lnTo>
              <a:lnTo>
                <a:pt x="16" y="27"/>
              </a:lnTo>
              <a:lnTo>
                <a:pt x="15" y="26"/>
              </a:lnTo>
              <a:lnTo>
                <a:pt x="14" y="25"/>
              </a:lnTo>
              <a:lnTo>
                <a:pt x="13" y="24"/>
              </a:lnTo>
              <a:lnTo>
                <a:pt x="13" y="23"/>
              </a:lnTo>
              <a:lnTo>
                <a:pt x="12" y="22"/>
              </a:lnTo>
              <a:lnTo>
                <a:pt x="11" y="21"/>
              </a:lnTo>
              <a:lnTo>
                <a:pt x="10" y="20"/>
              </a:lnTo>
              <a:lnTo>
                <a:pt x="9" y="19"/>
              </a:lnTo>
              <a:lnTo>
                <a:pt x="8" y="17"/>
              </a:lnTo>
              <a:lnTo>
                <a:pt x="7" y="16"/>
              </a:lnTo>
              <a:lnTo>
                <a:pt x="6" y="15"/>
              </a:lnTo>
              <a:lnTo>
                <a:pt x="6" y="14"/>
              </a:lnTo>
              <a:lnTo>
                <a:pt x="5" y="13"/>
              </a:lnTo>
              <a:lnTo>
                <a:pt x="5" y="12"/>
              </a:lnTo>
              <a:lnTo>
                <a:pt x="4" y="11"/>
              </a:lnTo>
              <a:lnTo>
                <a:pt x="3" y="10"/>
              </a:lnTo>
              <a:lnTo>
                <a:pt x="3" y="9"/>
              </a:lnTo>
              <a:lnTo>
                <a:pt x="2" y="8"/>
              </a:lnTo>
              <a:lnTo>
                <a:pt x="1" y="7"/>
              </a:lnTo>
              <a:lnTo>
                <a:pt x="1" y="6"/>
              </a:lnTo>
              <a:lnTo>
                <a:pt x="0" y="5"/>
              </a:lnTo>
              <a:lnTo>
                <a:pt x="1"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254000</xdr:colOff>
      <xdr:row>23</xdr:row>
      <xdr:rowOff>104775</xdr:rowOff>
    </xdr:from>
    <xdr:to>
      <xdr:col>9</xdr:col>
      <xdr:colOff>497840</xdr:colOff>
      <xdr:row>25</xdr:row>
      <xdr:rowOff>66675</xdr:rowOff>
    </xdr:to>
    <xdr:sp>
      <xdr:nvSpPr>
        <xdr:cNvPr id="2185659" name="Freeform 426"/>
        <xdr:cNvSpPr/>
      </xdr:nvSpPr>
      <xdr:spPr>
        <a:xfrm>
          <a:off x="6339840" y="3723640"/>
          <a:ext cx="243840" cy="266700"/>
        </a:xfrm>
        <a:custGeom>
          <a:avLst/>
          <a:gdLst>
            <a:gd name="txL" fmla="*/ 0 w 24"/>
            <a:gd name="txT" fmla="*/ 0 h 30"/>
            <a:gd name="txR" fmla="*/ 24 w 24"/>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30">
              <a:moveTo>
                <a:pt x="0" y="14"/>
              </a:moveTo>
              <a:lnTo>
                <a:pt x="0" y="13"/>
              </a:lnTo>
              <a:lnTo>
                <a:pt x="0" y="12"/>
              </a:lnTo>
              <a:lnTo>
                <a:pt x="1" y="11"/>
              </a:lnTo>
              <a:lnTo>
                <a:pt x="2" y="12"/>
              </a:lnTo>
              <a:lnTo>
                <a:pt x="3" y="12"/>
              </a:lnTo>
              <a:lnTo>
                <a:pt x="4" y="12"/>
              </a:lnTo>
              <a:lnTo>
                <a:pt x="5" y="13"/>
              </a:lnTo>
              <a:lnTo>
                <a:pt x="6" y="12"/>
              </a:lnTo>
              <a:lnTo>
                <a:pt x="7" y="12"/>
              </a:lnTo>
              <a:lnTo>
                <a:pt x="8" y="11"/>
              </a:lnTo>
              <a:lnTo>
                <a:pt x="9" y="10"/>
              </a:lnTo>
              <a:lnTo>
                <a:pt x="9" y="9"/>
              </a:lnTo>
              <a:lnTo>
                <a:pt x="10" y="8"/>
              </a:lnTo>
              <a:lnTo>
                <a:pt x="11" y="9"/>
              </a:lnTo>
              <a:lnTo>
                <a:pt x="12" y="9"/>
              </a:lnTo>
              <a:lnTo>
                <a:pt x="13" y="8"/>
              </a:lnTo>
              <a:lnTo>
                <a:pt x="14" y="8"/>
              </a:lnTo>
              <a:lnTo>
                <a:pt x="15" y="8"/>
              </a:lnTo>
              <a:lnTo>
                <a:pt x="15" y="7"/>
              </a:lnTo>
              <a:lnTo>
                <a:pt x="15" y="6"/>
              </a:lnTo>
              <a:lnTo>
                <a:pt x="15" y="4"/>
              </a:lnTo>
              <a:lnTo>
                <a:pt x="15" y="3"/>
              </a:lnTo>
              <a:lnTo>
                <a:pt x="16" y="2"/>
              </a:lnTo>
              <a:lnTo>
                <a:pt x="16" y="1"/>
              </a:lnTo>
              <a:lnTo>
                <a:pt x="17" y="1"/>
              </a:lnTo>
              <a:lnTo>
                <a:pt x="19" y="0"/>
              </a:lnTo>
              <a:lnTo>
                <a:pt x="20" y="0"/>
              </a:lnTo>
              <a:lnTo>
                <a:pt x="21" y="2"/>
              </a:lnTo>
              <a:lnTo>
                <a:pt x="22" y="3"/>
              </a:lnTo>
              <a:lnTo>
                <a:pt x="22" y="5"/>
              </a:lnTo>
              <a:lnTo>
                <a:pt x="23" y="6"/>
              </a:lnTo>
              <a:lnTo>
                <a:pt x="23" y="7"/>
              </a:lnTo>
              <a:lnTo>
                <a:pt x="23" y="9"/>
              </a:lnTo>
              <a:lnTo>
                <a:pt x="23" y="10"/>
              </a:lnTo>
              <a:lnTo>
                <a:pt x="24" y="11"/>
              </a:lnTo>
              <a:lnTo>
                <a:pt x="24" y="12"/>
              </a:lnTo>
              <a:lnTo>
                <a:pt x="24" y="13"/>
              </a:lnTo>
              <a:lnTo>
                <a:pt x="24" y="14"/>
              </a:lnTo>
              <a:lnTo>
                <a:pt x="23" y="15"/>
              </a:lnTo>
              <a:lnTo>
                <a:pt x="23" y="16"/>
              </a:lnTo>
              <a:lnTo>
                <a:pt x="22" y="17"/>
              </a:lnTo>
              <a:lnTo>
                <a:pt x="22" y="18"/>
              </a:lnTo>
              <a:lnTo>
                <a:pt x="21" y="19"/>
              </a:lnTo>
              <a:lnTo>
                <a:pt x="21" y="21"/>
              </a:lnTo>
              <a:lnTo>
                <a:pt x="20" y="22"/>
              </a:lnTo>
              <a:lnTo>
                <a:pt x="20" y="23"/>
              </a:lnTo>
              <a:lnTo>
                <a:pt x="19" y="24"/>
              </a:lnTo>
              <a:lnTo>
                <a:pt x="19" y="25"/>
              </a:lnTo>
              <a:lnTo>
                <a:pt x="18" y="27"/>
              </a:lnTo>
              <a:lnTo>
                <a:pt x="16" y="27"/>
              </a:lnTo>
              <a:lnTo>
                <a:pt x="16" y="28"/>
              </a:lnTo>
              <a:lnTo>
                <a:pt x="15" y="29"/>
              </a:lnTo>
              <a:lnTo>
                <a:pt x="14" y="30"/>
              </a:lnTo>
              <a:lnTo>
                <a:pt x="14" y="29"/>
              </a:lnTo>
              <a:lnTo>
                <a:pt x="13" y="28"/>
              </a:lnTo>
              <a:lnTo>
                <a:pt x="12" y="27"/>
              </a:lnTo>
              <a:lnTo>
                <a:pt x="11" y="27"/>
              </a:lnTo>
              <a:lnTo>
                <a:pt x="10" y="26"/>
              </a:lnTo>
              <a:lnTo>
                <a:pt x="9" y="25"/>
              </a:lnTo>
              <a:lnTo>
                <a:pt x="8" y="25"/>
              </a:lnTo>
              <a:lnTo>
                <a:pt x="7" y="24"/>
              </a:lnTo>
              <a:lnTo>
                <a:pt x="7" y="23"/>
              </a:lnTo>
              <a:lnTo>
                <a:pt x="8" y="22"/>
              </a:lnTo>
              <a:lnTo>
                <a:pt x="6" y="21"/>
              </a:lnTo>
              <a:lnTo>
                <a:pt x="5" y="21"/>
              </a:lnTo>
              <a:lnTo>
                <a:pt x="4" y="20"/>
              </a:lnTo>
              <a:lnTo>
                <a:pt x="3" y="20"/>
              </a:lnTo>
              <a:lnTo>
                <a:pt x="4" y="19"/>
              </a:lnTo>
              <a:lnTo>
                <a:pt x="5" y="17"/>
              </a:lnTo>
              <a:lnTo>
                <a:pt x="5" y="16"/>
              </a:lnTo>
              <a:lnTo>
                <a:pt x="4" y="16"/>
              </a:lnTo>
              <a:lnTo>
                <a:pt x="3" y="16"/>
              </a:lnTo>
              <a:lnTo>
                <a:pt x="2" y="15"/>
              </a:lnTo>
              <a:lnTo>
                <a:pt x="1" y="15"/>
              </a:lnTo>
              <a:lnTo>
                <a:pt x="0" y="15"/>
              </a:lnTo>
              <a:lnTo>
                <a:pt x="0"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579120</xdr:colOff>
      <xdr:row>24</xdr:row>
      <xdr:rowOff>76200</xdr:rowOff>
    </xdr:from>
    <xdr:to>
      <xdr:col>10</xdr:col>
      <xdr:colOff>254000</xdr:colOff>
      <xdr:row>25</xdr:row>
      <xdr:rowOff>133350</xdr:rowOff>
    </xdr:to>
    <xdr:sp>
      <xdr:nvSpPr>
        <xdr:cNvPr id="2185660" name="Freeform 427"/>
        <xdr:cNvSpPr/>
      </xdr:nvSpPr>
      <xdr:spPr>
        <a:xfrm>
          <a:off x="6664960" y="3847465"/>
          <a:ext cx="325120" cy="209550"/>
        </a:xfrm>
        <a:custGeom>
          <a:avLst/>
          <a:gdLst>
            <a:gd name="txL" fmla="*/ 0 w 32"/>
            <a:gd name="txT" fmla="*/ 0 h 23"/>
            <a:gd name="txR" fmla="*/ 32 w 32"/>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Lst>
          <a:rect l="txL" t="txT" r="txR" b="txB"/>
          <a:pathLst>
            <a:path w="32" h="23">
              <a:moveTo>
                <a:pt x="6" y="1"/>
              </a:moveTo>
              <a:lnTo>
                <a:pt x="7" y="1"/>
              </a:lnTo>
              <a:lnTo>
                <a:pt x="8" y="1"/>
              </a:lnTo>
              <a:lnTo>
                <a:pt x="9" y="1"/>
              </a:lnTo>
              <a:lnTo>
                <a:pt x="10" y="1"/>
              </a:lnTo>
              <a:lnTo>
                <a:pt x="11" y="1"/>
              </a:lnTo>
              <a:lnTo>
                <a:pt x="12" y="1"/>
              </a:lnTo>
              <a:lnTo>
                <a:pt x="13" y="1"/>
              </a:lnTo>
              <a:lnTo>
                <a:pt x="14" y="1"/>
              </a:lnTo>
              <a:lnTo>
                <a:pt x="15" y="1"/>
              </a:lnTo>
              <a:lnTo>
                <a:pt x="16" y="1"/>
              </a:lnTo>
              <a:lnTo>
                <a:pt x="17" y="2"/>
              </a:lnTo>
              <a:lnTo>
                <a:pt x="18" y="3"/>
              </a:lnTo>
              <a:lnTo>
                <a:pt x="18" y="4"/>
              </a:lnTo>
              <a:lnTo>
                <a:pt x="19" y="4"/>
              </a:lnTo>
              <a:lnTo>
                <a:pt x="21" y="4"/>
              </a:lnTo>
              <a:lnTo>
                <a:pt x="21" y="5"/>
              </a:lnTo>
              <a:lnTo>
                <a:pt x="22" y="5"/>
              </a:lnTo>
              <a:lnTo>
                <a:pt x="24" y="6"/>
              </a:lnTo>
              <a:lnTo>
                <a:pt x="25" y="6"/>
              </a:lnTo>
              <a:lnTo>
                <a:pt x="26" y="6"/>
              </a:lnTo>
              <a:lnTo>
                <a:pt x="27" y="7"/>
              </a:lnTo>
              <a:lnTo>
                <a:pt x="27" y="8"/>
              </a:lnTo>
              <a:lnTo>
                <a:pt x="27" y="9"/>
              </a:lnTo>
              <a:lnTo>
                <a:pt x="28" y="10"/>
              </a:lnTo>
              <a:lnTo>
                <a:pt x="28" y="11"/>
              </a:lnTo>
              <a:lnTo>
                <a:pt x="28" y="12"/>
              </a:lnTo>
              <a:lnTo>
                <a:pt x="30" y="13"/>
              </a:lnTo>
              <a:lnTo>
                <a:pt x="29" y="14"/>
              </a:lnTo>
              <a:lnTo>
                <a:pt x="28" y="14"/>
              </a:lnTo>
              <a:lnTo>
                <a:pt x="27" y="14"/>
              </a:lnTo>
              <a:lnTo>
                <a:pt x="25" y="15"/>
              </a:lnTo>
              <a:lnTo>
                <a:pt x="24" y="14"/>
              </a:lnTo>
              <a:lnTo>
                <a:pt x="25" y="15"/>
              </a:lnTo>
              <a:lnTo>
                <a:pt x="26" y="15"/>
              </a:lnTo>
              <a:lnTo>
                <a:pt x="27" y="16"/>
              </a:lnTo>
              <a:lnTo>
                <a:pt x="28" y="16"/>
              </a:lnTo>
              <a:lnTo>
                <a:pt x="30" y="16"/>
              </a:lnTo>
              <a:lnTo>
                <a:pt x="31" y="17"/>
              </a:lnTo>
              <a:lnTo>
                <a:pt x="32" y="17"/>
              </a:lnTo>
              <a:lnTo>
                <a:pt x="32" y="18"/>
              </a:lnTo>
              <a:lnTo>
                <a:pt x="31" y="19"/>
              </a:lnTo>
              <a:lnTo>
                <a:pt x="30" y="19"/>
              </a:lnTo>
              <a:lnTo>
                <a:pt x="29" y="20"/>
              </a:lnTo>
              <a:lnTo>
                <a:pt x="28" y="20"/>
              </a:lnTo>
              <a:lnTo>
                <a:pt x="27" y="20"/>
              </a:lnTo>
              <a:lnTo>
                <a:pt x="25" y="21"/>
              </a:lnTo>
              <a:lnTo>
                <a:pt x="24" y="21"/>
              </a:lnTo>
              <a:lnTo>
                <a:pt x="23" y="22"/>
              </a:lnTo>
              <a:lnTo>
                <a:pt x="22" y="22"/>
              </a:lnTo>
              <a:lnTo>
                <a:pt x="21" y="22"/>
              </a:lnTo>
              <a:lnTo>
                <a:pt x="20" y="22"/>
              </a:lnTo>
              <a:lnTo>
                <a:pt x="19" y="22"/>
              </a:lnTo>
              <a:lnTo>
                <a:pt x="18" y="23"/>
              </a:lnTo>
              <a:lnTo>
                <a:pt x="17" y="23"/>
              </a:lnTo>
              <a:lnTo>
                <a:pt x="15" y="23"/>
              </a:lnTo>
              <a:lnTo>
                <a:pt x="14" y="22"/>
              </a:lnTo>
              <a:lnTo>
                <a:pt x="13" y="21"/>
              </a:lnTo>
              <a:lnTo>
                <a:pt x="13" y="20"/>
              </a:lnTo>
              <a:lnTo>
                <a:pt x="12" y="19"/>
              </a:lnTo>
              <a:lnTo>
                <a:pt x="11" y="18"/>
              </a:lnTo>
              <a:lnTo>
                <a:pt x="11" y="17"/>
              </a:lnTo>
              <a:lnTo>
                <a:pt x="10" y="16"/>
              </a:lnTo>
              <a:lnTo>
                <a:pt x="9" y="15"/>
              </a:lnTo>
              <a:lnTo>
                <a:pt x="9" y="14"/>
              </a:lnTo>
              <a:lnTo>
                <a:pt x="8" y="13"/>
              </a:lnTo>
              <a:lnTo>
                <a:pt x="7" y="12"/>
              </a:lnTo>
              <a:lnTo>
                <a:pt x="7" y="11"/>
              </a:lnTo>
              <a:lnTo>
                <a:pt x="6" y="10"/>
              </a:lnTo>
              <a:lnTo>
                <a:pt x="5" y="9"/>
              </a:lnTo>
              <a:lnTo>
                <a:pt x="4" y="8"/>
              </a:lnTo>
              <a:lnTo>
                <a:pt x="3" y="8"/>
              </a:lnTo>
              <a:lnTo>
                <a:pt x="2" y="7"/>
              </a:lnTo>
              <a:lnTo>
                <a:pt x="2" y="6"/>
              </a:lnTo>
              <a:lnTo>
                <a:pt x="1" y="6"/>
              </a:lnTo>
              <a:lnTo>
                <a:pt x="0" y="5"/>
              </a:lnTo>
              <a:lnTo>
                <a:pt x="0" y="3"/>
              </a:lnTo>
              <a:lnTo>
                <a:pt x="0" y="2"/>
              </a:lnTo>
              <a:lnTo>
                <a:pt x="2" y="2"/>
              </a:lnTo>
              <a:lnTo>
                <a:pt x="3" y="2"/>
              </a:lnTo>
              <a:lnTo>
                <a:pt x="4" y="1"/>
              </a:lnTo>
              <a:lnTo>
                <a:pt x="5" y="0"/>
              </a:lnTo>
              <a:lnTo>
                <a:pt x="6"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436880</xdr:colOff>
      <xdr:row>23</xdr:row>
      <xdr:rowOff>85725</xdr:rowOff>
    </xdr:from>
    <xdr:to>
      <xdr:col>10</xdr:col>
      <xdr:colOff>81280</xdr:colOff>
      <xdr:row>25</xdr:row>
      <xdr:rowOff>142875</xdr:rowOff>
    </xdr:to>
    <xdr:sp>
      <xdr:nvSpPr>
        <xdr:cNvPr id="2185661" name="Freeform 428"/>
        <xdr:cNvSpPr/>
      </xdr:nvSpPr>
      <xdr:spPr>
        <a:xfrm>
          <a:off x="6522720" y="3704590"/>
          <a:ext cx="294640" cy="361950"/>
        </a:xfrm>
        <a:custGeom>
          <a:avLst/>
          <a:gdLst>
            <a:gd name="txL" fmla="*/ 0 w 29"/>
            <a:gd name="txT" fmla="*/ 0 h 40"/>
            <a:gd name="txR" fmla="*/ 29 w 29"/>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40">
              <a:moveTo>
                <a:pt x="0" y="28"/>
              </a:moveTo>
              <a:lnTo>
                <a:pt x="1" y="27"/>
              </a:lnTo>
              <a:lnTo>
                <a:pt x="1" y="26"/>
              </a:lnTo>
              <a:lnTo>
                <a:pt x="2" y="25"/>
              </a:lnTo>
              <a:lnTo>
                <a:pt x="2" y="24"/>
              </a:lnTo>
              <a:lnTo>
                <a:pt x="3" y="23"/>
              </a:lnTo>
              <a:lnTo>
                <a:pt x="3" y="21"/>
              </a:lnTo>
              <a:lnTo>
                <a:pt x="4" y="20"/>
              </a:lnTo>
              <a:lnTo>
                <a:pt x="4" y="19"/>
              </a:lnTo>
              <a:lnTo>
                <a:pt x="5" y="18"/>
              </a:lnTo>
              <a:lnTo>
                <a:pt x="5" y="17"/>
              </a:lnTo>
              <a:lnTo>
                <a:pt x="6" y="16"/>
              </a:lnTo>
              <a:lnTo>
                <a:pt x="6" y="15"/>
              </a:lnTo>
              <a:lnTo>
                <a:pt x="6" y="14"/>
              </a:lnTo>
              <a:lnTo>
                <a:pt x="6" y="13"/>
              </a:lnTo>
              <a:lnTo>
                <a:pt x="5" y="12"/>
              </a:lnTo>
              <a:lnTo>
                <a:pt x="5" y="11"/>
              </a:lnTo>
              <a:lnTo>
                <a:pt x="5" y="9"/>
              </a:lnTo>
              <a:lnTo>
                <a:pt x="5" y="8"/>
              </a:lnTo>
              <a:lnTo>
                <a:pt x="4" y="7"/>
              </a:lnTo>
              <a:lnTo>
                <a:pt x="4" y="5"/>
              </a:lnTo>
              <a:lnTo>
                <a:pt x="3" y="4"/>
              </a:lnTo>
              <a:lnTo>
                <a:pt x="2" y="2"/>
              </a:lnTo>
              <a:lnTo>
                <a:pt x="3" y="1"/>
              </a:lnTo>
              <a:lnTo>
                <a:pt x="4" y="1"/>
              </a:lnTo>
              <a:lnTo>
                <a:pt x="4" y="0"/>
              </a:lnTo>
              <a:lnTo>
                <a:pt x="5" y="1"/>
              </a:lnTo>
              <a:lnTo>
                <a:pt x="6" y="1"/>
              </a:lnTo>
              <a:lnTo>
                <a:pt x="7" y="2"/>
              </a:lnTo>
              <a:lnTo>
                <a:pt x="9" y="0"/>
              </a:lnTo>
              <a:lnTo>
                <a:pt x="10" y="2"/>
              </a:lnTo>
              <a:lnTo>
                <a:pt x="10" y="3"/>
              </a:lnTo>
              <a:lnTo>
                <a:pt x="11" y="4"/>
              </a:lnTo>
              <a:lnTo>
                <a:pt x="11" y="5"/>
              </a:lnTo>
              <a:lnTo>
                <a:pt x="11" y="6"/>
              </a:lnTo>
              <a:lnTo>
                <a:pt x="11" y="8"/>
              </a:lnTo>
              <a:lnTo>
                <a:pt x="11" y="9"/>
              </a:lnTo>
              <a:lnTo>
                <a:pt x="12" y="10"/>
              </a:lnTo>
              <a:lnTo>
                <a:pt x="13" y="11"/>
              </a:lnTo>
              <a:lnTo>
                <a:pt x="14" y="11"/>
              </a:lnTo>
              <a:lnTo>
                <a:pt x="15" y="11"/>
              </a:lnTo>
              <a:lnTo>
                <a:pt x="16" y="11"/>
              </a:lnTo>
              <a:lnTo>
                <a:pt x="17" y="11"/>
              </a:lnTo>
              <a:lnTo>
                <a:pt x="18" y="12"/>
              </a:lnTo>
              <a:lnTo>
                <a:pt x="19" y="12"/>
              </a:lnTo>
              <a:lnTo>
                <a:pt x="20" y="12"/>
              </a:lnTo>
              <a:lnTo>
                <a:pt x="21" y="12"/>
              </a:lnTo>
              <a:lnTo>
                <a:pt x="22" y="12"/>
              </a:lnTo>
              <a:lnTo>
                <a:pt x="23" y="12"/>
              </a:lnTo>
              <a:lnTo>
                <a:pt x="23" y="13"/>
              </a:lnTo>
              <a:lnTo>
                <a:pt x="23" y="14"/>
              </a:lnTo>
              <a:lnTo>
                <a:pt x="22" y="14"/>
              </a:lnTo>
              <a:lnTo>
                <a:pt x="21" y="15"/>
              </a:lnTo>
              <a:lnTo>
                <a:pt x="20" y="15"/>
              </a:lnTo>
              <a:lnTo>
                <a:pt x="19" y="16"/>
              </a:lnTo>
              <a:lnTo>
                <a:pt x="18" y="17"/>
              </a:lnTo>
              <a:lnTo>
                <a:pt x="17" y="18"/>
              </a:lnTo>
              <a:lnTo>
                <a:pt x="16" y="18"/>
              </a:lnTo>
              <a:lnTo>
                <a:pt x="14" y="18"/>
              </a:lnTo>
              <a:lnTo>
                <a:pt x="14" y="19"/>
              </a:lnTo>
              <a:lnTo>
                <a:pt x="14" y="21"/>
              </a:lnTo>
              <a:lnTo>
                <a:pt x="15" y="22"/>
              </a:lnTo>
              <a:lnTo>
                <a:pt x="16" y="22"/>
              </a:lnTo>
              <a:lnTo>
                <a:pt x="16" y="23"/>
              </a:lnTo>
              <a:lnTo>
                <a:pt x="17" y="24"/>
              </a:lnTo>
              <a:lnTo>
                <a:pt x="18" y="24"/>
              </a:lnTo>
              <a:lnTo>
                <a:pt x="19" y="25"/>
              </a:lnTo>
              <a:lnTo>
                <a:pt x="20" y="26"/>
              </a:lnTo>
              <a:lnTo>
                <a:pt x="21" y="27"/>
              </a:lnTo>
              <a:lnTo>
                <a:pt x="21" y="28"/>
              </a:lnTo>
              <a:lnTo>
                <a:pt x="22" y="29"/>
              </a:lnTo>
              <a:lnTo>
                <a:pt x="23" y="30"/>
              </a:lnTo>
              <a:lnTo>
                <a:pt x="23" y="31"/>
              </a:lnTo>
              <a:lnTo>
                <a:pt x="24" y="32"/>
              </a:lnTo>
              <a:lnTo>
                <a:pt x="25" y="33"/>
              </a:lnTo>
              <a:lnTo>
                <a:pt x="25" y="34"/>
              </a:lnTo>
              <a:lnTo>
                <a:pt x="26" y="35"/>
              </a:lnTo>
              <a:lnTo>
                <a:pt x="27" y="36"/>
              </a:lnTo>
              <a:lnTo>
                <a:pt x="27" y="37"/>
              </a:lnTo>
              <a:lnTo>
                <a:pt x="28" y="38"/>
              </a:lnTo>
              <a:lnTo>
                <a:pt x="29" y="39"/>
              </a:lnTo>
              <a:lnTo>
                <a:pt x="28" y="39"/>
              </a:lnTo>
              <a:lnTo>
                <a:pt x="27" y="39"/>
              </a:lnTo>
              <a:lnTo>
                <a:pt x="26" y="39"/>
              </a:lnTo>
              <a:lnTo>
                <a:pt x="25" y="40"/>
              </a:lnTo>
              <a:lnTo>
                <a:pt x="23" y="40"/>
              </a:lnTo>
              <a:lnTo>
                <a:pt x="22" y="40"/>
              </a:lnTo>
              <a:lnTo>
                <a:pt x="21" y="40"/>
              </a:lnTo>
              <a:lnTo>
                <a:pt x="20" y="40"/>
              </a:lnTo>
              <a:lnTo>
                <a:pt x="19" y="40"/>
              </a:lnTo>
              <a:lnTo>
                <a:pt x="17" y="40"/>
              </a:lnTo>
              <a:lnTo>
                <a:pt x="17" y="39"/>
              </a:lnTo>
              <a:lnTo>
                <a:pt x="17" y="38"/>
              </a:lnTo>
              <a:lnTo>
                <a:pt x="17" y="37"/>
              </a:lnTo>
              <a:lnTo>
                <a:pt x="16" y="35"/>
              </a:lnTo>
              <a:lnTo>
                <a:pt x="16" y="34"/>
              </a:lnTo>
              <a:lnTo>
                <a:pt x="16" y="33"/>
              </a:lnTo>
              <a:lnTo>
                <a:pt x="15" y="32"/>
              </a:lnTo>
              <a:lnTo>
                <a:pt x="14" y="32"/>
              </a:lnTo>
              <a:lnTo>
                <a:pt x="14" y="31"/>
              </a:lnTo>
              <a:lnTo>
                <a:pt x="13" y="31"/>
              </a:lnTo>
              <a:lnTo>
                <a:pt x="12" y="31"/>
              </a:lnTo>
              <a:lnTo>
                <a:pt x="10" y="31"/>
              </a:lnTo>
              <a:lnTo>
                <a:pt x="9" y="31"/>
              </a:lnTo>
              <a:lnTo>
                <a:pt x="8" y="31"/>
              </a:lnTo>
              <a:lnTo>
                <a:pt x="7" y="31"/>
              </a:lnTo>
              <a:lnTo>
                <a:pt x="6" y="31"/>
              </a:lnTo>
              <a:lnTo>
                <a:pt x="5" y="30"/>
              </a:lnTo>
              <a:lnTo>
                <a:pt x="6" y="29"/>
              </a:lnTo>
              <a:lnTo>
                <a:pt x="5" y="28"/>
              </a:lnTo>
              <a:lnTo>
                <a:pt x="4" y="28"/>
              </a:lnTo>
              <a:lnTo>
                <a:pt x="2" y="28"/>
              </a:lnTo>
              <a:lnTo>
                <a:pt x="1" y="28"/>
              </a:lnTo>
              <a:lnTo>
                <a:pt x="0" y="29"/>
              </a:lnTo>
              <a:lnTo>
                <a:pt x="0" y="2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91440</xdr:colOff>
      <xdr:row>21</xdr:row>
      <xdr:rowOff>123825</xdr:rowOff>
    </xdr:from>
    <xdr:to>
      <xdr:col>9</xdr:col>
      <xdr:colOff>477520</xdr:colOff>
      <xdr:row>23</xdr:row>
      <xdr:rowOff>9525</xdr:rowOff>
    </xdr:to>
    <xdr:sp>
      <xdr:nvSpPr>
        <xdr:cNvPr id="2185662" name="Freeform 429"/>
        <xdr:cNvSpPr/>
      </xdr:nvSpPr>
      <xdr:spPr>
        <a:xfrm>
          <a:off x="6177280" y="3437890"/>
          <a:ext cx="386080" cy="190500"/>
        </a:xfrm>
        <a:custGeom>
          <a:avLst/>
          <a:gdLst>
            <a:gd name="txL" fmla="*/ 0 w 38"/>
            <a:gd name="txT" fmla="*/ 0 h 22"/>
            <a:gd name="txR" fmla="*/ 38 w 38"/>
            <a:gd name="txB" fmla="*/ 22 h 22"/>
          </a:gdLst>
          <a:ahLst/>
          <a:cxnLst>
            <a:cxn ang="0">
              <a:pos x="0" y="2147483647"/>
            </a:cxn>
            <a:cxn ang="0">
              <a:pos x="0" y="2147483647"/>
            </a:cxn>
            <a:cxn ang="0">
              <a:pos x="2147483647" y="2147483647"/>
            </a:cxn>
            <a:cxn ang="0">
              <a:pos x="2147483647" y="2147483647"/>
            </a:cxn>
            <a:cxn ang="0">
              <a:pos x="0" y="2147483647"/>
            </a:cxn>
            <a:cxn ang="0">
              <a:pos x="2147483647" y="2147483647"/>
            </a:cxn>
            <a:cxn ang="0">
              <a:pos x="0"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22">
              <a:moveTo>
                <a:pt x="0" y="15"/>
              </a:moveTo>
              <a:lnTo>
                <a:pt x="0" y="14"/>
              </a:lnTo>
              <a:lnTo>
                <a:pt x="0" y="13"/>
              </a:lnTo>
              <a:lnTo>
                <a:pt x="0" y="12"/>
              </a:lnTo>
              <a:lnTo>
                <a:pt x="1" y="11"/>
              </a:lnTo>
              <a:lnTo>
                <a:pt x="1" y="10"/>
              </a:lnTo>
              <a:lnTo>
                <a:pt x="1" y="8"/>
              </a:lnTo>
              <a:lnTo>
                <a:pt x="1" y="7"/>
              </a:lnTo>
              <a:lnTo>
                <a:pt x="1" y="6"/>
              </a:lnTo>
              <a:lnTo>
                <a:pt x="0" y="5"/>
              </a:lnTo>
              <a:lnTo>
                <a:pt x="0" y="4"/>
              </a:lnTo>
              <a:lnTo>
                <a:pt x="1" y="3"/>
              </a:lnTo>
              <a:lnTo>
                <a:pt x="0" y="2"/>
              </a:lnTo>
              <a:lnTo>
                <a:pt x="0" y="0"/>
              </a:lnTo>
              <a:lnTo>
                <a:pt x="1" y="0"/>
              </a:lnTo>
              <a:lnTo>
                <a:pt x="2" y="0"/>
              </a:lnTo>
              <a:lnTo>
                <a:pt x="3" y="0"/>
              </a:lnTo>
              <a:lnTo>
                <a:pt x="4" y="0"/>
              </a:lnTo>
              <a:lnTo>
                <a:pt x="5" y="1"/>
              </a:lnTo>
              <a:lnTo>
                <a:pt x="6" y="2"/>
              </a:lnTo>
              <a:lnTo>
                <a:pt x="8" y="3"/>
              </a:lnTo>
              <a:lnTo>
                <a:pt x="9" y="3"/>
              </a:lnTo>
              <a:lnTo>
                <a:pt x="10" y="4"/>
              </a:lnTo>
              <a:lnTo>
                <a:pt x="10" y="5"/>
              </a:lnTo>
              <a:lnTo>
                <a:pt x="11" y="6"/>
              </a:lnTo>
              <a:lnTo>
                <a:pt x="11" y="7"/>
              </a:lnTo>
              <a:lnTo>
                <a:pt x="12" y="8"/>
              </a:lnTo>
              <a:lnTo>
                <a:pt x="13" y="8"/>
              </a:lnTo>
              <a:lnTo>
                <a:pt x="14" y="9"/>
              </a:lnTo>
              <a:lnTo>
                <a:pt x="15" y="9"/>
              </a:lnTo>
              <a:lnTo>
                <a:pt x="16" y="9"/>
              </a:lnTo>
              <a:lnTo>
                <a:pt x="17" y="9"/>
              </a:lnTo>
              <a:lnTo>
                <a:pt x="18" y="10"/>
              </a:lnTo>
              <a:lnTo>
                <a:pt x="19" y="11"/>
              </a:lnTo>
              <a:lnTo>
                <a:pt x="19" y="13"/>
              </a:lnTo>
              <a:lnTo>
                <a:pt x="20" y="14"/>
              </a:lnTo>
              <a:lnTo>
                <a:pt x="21" y="13"/>
              </a:lnTo>
              <a:lnTo>
                <a:pt x="22" y="13"/>
              </a:lnTo>
              <a:lnTo>
                <a:pt x="23" y="12"/>
              </a:lnTo>
              <a:lnTo>
                <a:pt x="24" y="12"/>
              </a:lnTo>
              <a:lnTo>
                <a:pt x="26" y="13"/>
              </a:lnTo>
              <a:lnTo>
                <a:pt x="27" y="14"/>
              </a:lnTo>
              <a:lnTo>
                <a:pt x="28" y="14"/>
              </a:lnTo>
              <a:lnTo>
                <a:pt x="29" y="14"/>
              </a:lnTo>
              <a:lnTo>
                <a:pt x="30" y="15"/>
              </a:lnTo>
              <a:lnTo>
                <a:pt x="31" y="15"/>
              </a:lnTo>
              <a:lnTo>
                <a:pt x="32" y="13"/>
              </a:lnTo>
              <a:lnTo>
                <a:pt x="34" y="13"/>
              </a:lnTo>
              <a:lnTo>
                <a:pt x="34" y="12"/>
              </a:lnTo>
              <a:lnTo>
                <a:pt x="36" y="11"/>
              </a:lnTo>
              <a:lnTo>
                <a:pt x="37" y="11"/>
              </a:lnTo>
              <a:lnTo>
                <a:pt x="38" y="11"/>
              </a:lnTo>
              <a:lnTo>
                <a:pt x="37" y="12"/>
              </a:lnTo>
              <a:lnTo>
                <a:pt x="36" y="13"/>
              </a:lnTo>
              <a:lnTo>
                <a:pt x="36" y="14"/>
              </a:lnTo>
              <a:lnTo>
                <a:pt x="36" y="15"/>
              </a:lnTo>
              <a:lnTo>
                <a:pt x="36" y="16"/>
              </a:lnTo>
              <a:lnTo>
                <a:pt x="35" y="17"/>
              </a:lnTo>
              <a:lnTo>
                <a:pt x="34" y="18"/>
              </a:lnTo>
              <a:lnTo>
                <a:pt x="34" y="19"/>
              </a:lnTo>
              <a:lnTo>
                <a:pt x="34" y="20"/>
              </a:lnTo>
              <a:lnTo>
                <a:pt x="33" y="20"/>
              </a:lnTo>
              <a:lnTo>
                <a:pt x="32" y="22"/>
              </a:lnTo>
              <a:lnTo>
                <a:pt x="31" y="21"/>
              </a:lnTo>
              <a:lnTo>
                <a:pt x="30" y="21"/>
              </a:lnTo>
              <a:lnTo>
                <a:pt x="29" y="21"/>
              </a:lnTo>
              <a:lnTo>
                <a:pt x="28" y="21"/>
              </a:lnTo>
              <a:lnTo>
                <a:pt x="27" y="20"/>
              </a:lnTo>
              <a:lnTo>
                <a:pt x="26" y="20"/>
              </a:lnTo>
              <a:lnTo>
                <a:pt x="25" y="20"/>
              </a:lnTo>
              <a:lnTo>
                <a:pt x="24" y="20"/>
              </a:lnTo>
              <a:lnTo>
                <a:pt x="23" y="19"/>
              </a:lnTo>
              <a:lnTo>
                <a:pt x="21" y="19"/>
              </a:lnTo>
              <a:lnTo>
                <a:pt x="20" y="20"/>
              </a:lnTo>
              <a:lnTo>
                <a:pt x="19" y="20"/>
              </a:lnTo>
              <a:lnTo>
                <a:pt x="18" y="20"/>
              </a:lnTo>
              <a:lnTo>
                <a:pt x="17" y="20"/>
              </a:lnTo>
              <a:lnTo>
                <a:pt x="16" y="20"/>
              </a:lnTo>
              <a:lnTo>
                <a:pt x="14" y="21"/>
              </a:lnTo>
              <a:lnTo>
                <a:pt x="13" y="22"/>
              </a:lnTo>
              <a:lnTo>
                <a:pt x="12" y="22"/>
              </a:lnTo>
              <a:lnTo>
                <a:pt x="10" y="22"/>
              </a:lnTo>
              <a:lnTo>
                <a:pt x="9" y="22"/>
              </a:lnTo>
              <a:lnTo>
                <a:pt x="8" y="22"/>
              </a:lnTo>
              <a:lnTo>
                <a:pt x="7" y="21"/>
              </a:lnTo>
              <a:lnTo>
                <a:pt x="7" y="20"/>
              </a:lnTo>
              <a:lnTo>
                <a:pt x="6" y="20"/>
              </a:lnTo>
              <a:lnTo>
                <a:pt x="5" y="19"/>
              </a:lnTo>
              <a:lnTo>
                <a:pt x="4" y="18"/>
              </a:lnTo>
              <a:lnTo>
                <a:pt x="3" y="18"/>
              </a:lnTo>
              <a:lnTo>
                <a:pt x="2" y="17"/>
              </a:lnTo>
              <a:lnTo>
                <a:pt x="1" y="17"/>
              </a:lnTo>
              <a:lnTo>
                <a:pt x="0" y="16"/>
              </a:lnTo>
              <a:lnTo>
                <a:pt x="0"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111760</xdr:colOff>
      <xdr:row>26</xdr:row>
      <xdr:rowOff>28575</xdr:rowOff>
    </xdr:from>
    <xdr:to>
      <xdr:col>9</xdr:col>
      <xdr:colOff>325120</xdr:colOff>
      <xdr:row>27</xdr:row>
      <xdr:rowOff>85725</xdr:rowOff>
    </xdr:to>
    <xdr:sp>
      <xdr:nvSpPr>
        <xdr:cNvPr id="2185663" name="Freeform 430"/>
        <xdr:cNvSpPr>
          <a:spLocks noEditPoints="1"/>
        </xdr:cNvSpPr>
      </xdr:nvSpPr>
      <xdr:spPr>
        <a:xfrm>
          <a:off x="6197600" y="4104640"/>
          <a:ext cx="213360" cy="209550"/>
        </a:xfrm>
        <a:custGeom>
          <a:avLst/>
          <a:gdLst>
            <a:gd name="txL" fmla="*/ 0 w 21"/>
            <a:gd name="txT" fmla="*/ 0 h 23"/>
            <a:gd name="txR" fmla="*/ 21 w 21"/>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23">
              <a:moveTo>
                <a:pt x="2" y="1"/>
              </a:moveTo>
              <a:lnTo>
                <a:pt x="3" y="1"/>
              </a:lnTo>
              <a:lnTo>
                <a:pt x="4" y="1"/>
              </a:lnTo>
              <a:lnTo>
                <a:pt x="5" y="1"/>
              </a:lnTo>
              <a:lnTo>
                <a:pt x="6" y="1"/>
              </a:lnTo>
              <a:lnTo>
                <a:pt x="7" y="1"/>
              </a:lnTo>
              <a:lnTo>
                <a:pt x="8" y="1"/>
              </a:lnTo>
              <a:lnTo>
                <a:pt x="10" y="1"/>
              </a:lnTo>
              <a:lnTo>
                <a:pt x="11" y="1"/>
              </a:lnTo>
              <a:lnTo>
                <a:pt x="12" y="1"/>
              </a:lnTo>
              <a:lnTo>
                <a:pt x="13" y="1"/>
              </a:lnTo>
              <a:lnTo>
                <a:pt x="14" y="1"/>
              </a:lnTo>
              <a:lnTo>
                <a:pt x="15" y="1"/>
              </a:lnTo>
              <a:lnTo>
                <a:pt x="17" y="1"/>
              </a:lnTo>
              <a:lnTo>
                <a:pt x="18" y="0"/>
              </a:lnTo>
              <a:lnTo>
                <a:pt x="19" y="0"/>
              </a:lnTo>
              <a:lnTo>
                <a:pt x="20" y="0"/>
              </a:lnTo>
              <a:lnTo>
                <a:pt x="21" y="1"/>
              </a:lnTo>
              <a:lnTo>
                <a:pt x="21" y="2"/>
              </a:lnTo>
              <a:lnTo>
                <a:pt x="21" y="3"/>
              </a:lnTo>
              <a:lnTo>
                <a:pt x="21" y="5"/>
              </a:lnTo>
              <a:lnTo>
                <a:pt x="21" y="6"/>
              </a:lnTo>
              <a:lnTo>
                <a:pt x="21" y="7"/>
              </a:lnTo>
              <a:lnTo>
                <a:pt x="21" y="8"/>
              </a:lnTo>
              <a:lnTo>
                <a:pt x="21" y="9"/>
              </a:lnTo>
              <a:lnTo>
                <a:pt x="20" y="10"/>
              </a:lnTo>
              <a:lnTo>
                <a:pt x="20" y="11"/>
              </a:lnTo>
              <a:lnTo>
                <a:pt x="20" y="12"/>
              </a:lnTo>
              <a:lnTo>
                <a:pt x="19" y="13"/>
              </a:lnTo>
              <a:lnTo>
                <a:pt x="18" y="13"/>
              </a:lnTo>
              <a:lnTo>
                <a:pt x="17" y="13"/>
              </a:lnTo>
              <a:lnTo>
                <a:pt x="16" y="14"/>
              </a:lnTo>
              <a:lnTo>
                <a:pt x="16" y="15"/>
              </a:lnTo>
              <a:lnTo>
                <a:pt x="15" y="15"/>
              </a:lnTo>
              <a:lnTo>
                <a:pt x="14" y="16"/>
              </a:lnTo>
              <a:lnTo>
                <a:pt x="14" y="17"/>
              </a:lnTo>
              <a:lnTo>
                <a:pt x="15" y="18"/>
              </a:lnTo>
              <a:lnTo>
                <a:pt x="15" y="19"/>
              </a:lnTo>
              <a:lnTo>
                <a:pt x="15" y="20"/>
              </a:lnTo>
              <a:lnTo>
                <a:pt x="13" y="20"/>
              </a:lnTo>
              <a:lnTo>
                <a:pt x="12" y="21"/>
              </a:lnTo>
              <a:lnTo>
                <a:pt x="11" y="22"/>
              </a:lnTo>
              <a:lnTo>
                <a:pt x="10" y="22"/>
              </a:lnTo>
              <a:lnTo>
                <a:pt x="9" y="22"/>
              </a:lnTo>
              <a:lnTo>
                <a:pt x="8" y="22"/>
              </a:lnTo>
              <a:lnTo>
                <a:pt x="8" y="23"/>
              </a:lnTo>
              <a:lnTo>
                <a:pt x="6" y="23"/>
              </a:lnTo>
              <a:lnTo>
                <a:pt x="5" y="23"/>
              </a:lnTo>
              <a:lnTo>
                <a:pt x="4" y="23"/>
              </a:lnTo>
              <a:lnTo>
                <a:pt x="3" y="23"/>
              </a:lnTo>
              <a:lnTo>
                <a:pt x="2" y="22"/>
              </a:lnTo>
              <a:lnTo>
                <a:pt x="1" y="22"/>
              </a:lnTo>
              <a:lnTo>
                <a:pt x="1" y="21"/>
              </a:lnTo>
              <a:lnTo>
                <a:pt x="1" y="20"/>
              </a:lnTo>
              <a:lnTo>
                <a:pt x="1" y="19"/>
              </a:lnTo>
              <a:lnTo>
                <a:pt x="1" y="17"/>
              </a:lnTo>
              <a:lnTo>
                <a:pt x="1" y="16"/>
              </a:lnTo>
              <a:lnTo>
                <a:pt x="1" y="15"/>
              </a:lnTo>
              <a:lnTo>
                <a:pt x="1" y="14"/>
              </a:lnTo>
              <a:lnTo>
                <a:pt x="0" y="13"/>
              </a:lnTo>
              <a:lnTo>
                <a:pt x="0" y="12"/>
              </a:lnTo>
              <a:lnTo>
                <a:pt x="0" y="10"/>
              </a:lnTo>
              <a:lnTo>
                <a:pt x="0" y="9"/>
              </a:lnTo>
              <a:lnTo>
                <a:pt x="0" y="8"/>
              </a:lnTo>
              <a:lnTo>
                <a:pt x="0" y="7"/>
              </a:lnTo>
              <a:lnTo>
                <a:pt x="1" y="5"/>
              </a:lnTo>
              <a:lnTo>
                <a:pt x="1" y="4"/>
              </a:lnTo>
              <a:lnTo>
                <a:pt x="1" y="3"/>
              </a:lnTo>
              <a:lnTo>
                <a:pt x="1" y="2"/>
              </a:lnTo>
              <a:lnTo>
                <a:pt x="2" y="1"/>
              </a:lnTo>
              <a:moveTo>
                <a:pt x="1" y="21"/>
              </a:moveTo>
              <a:lnTo>
                <a:pt x="1" y="21"/>
              </a:lnTo>
              <a:lnTo>
                <a:pt x="1" y="20"/>
              </a:lnTo>
              <a:lnTo>
                <a:pt x="1" y="21"/>
              </a:lnTo>
              <a:moveTo>
                <a:pt x="8" y="22"/>
              </a:moveTo>
              <a:lnTo>
                <a:pt x="8" y="22"/>
              </a:lnTo>
              <a:lnTo>
                <a:pt x="8" y="23"/>
              </a:lnTo>
              <a:lnTo>
                <a:pt x="8" y="22"/>
              </a:lnTo>
              <a:moveTo>
                <a:pt x="11" y="21"/>
              </a:moveTo>
              <a:lnTo>
                <a:pt x="11" y="22"/>
              </a:lnTo>
              <a:lnTo>
                <a:pt x="10" y="22"/>
              </a:lnTo>
              <a:lnTo>
                <a:pt x="11" y="21"/>
              </a:lnTo>
              <a:lnTo>
                <a:pt x="12" y="21"/>
              </a:lnTo>
              <a:lnTo>
                <a:pt x="11" y="21"/>
              </a:lnTo>
              <a:moveTo>
                <a:pt x="1" y="18"/>
              </a:moveTo>
              <a:lnTo>
                <a:pt x="1" y="17"/>
              </a:lnTo>
              <a:lnTo>
                <a:pt x="1" y="19"/>
              </a:lnTo>
              <a:lnTo>
                <a:pt x="1" y="18"/>
              </a:lnTo>
              <a:moveTo>
                <a:pt x="1" y="19"/>
              </a:moveTo>
              <a:lnTo>
                <a:pt x="1" y="19"/>
              </a:lnTo>
              <a:lnTo>
                <a:pt x="1" y="20"/>
              </a:lnTo>
              <a:lnTo>
                <a:pt x="1" y="19"/>
              </a:lnTo>
              <a:moveTo>
                <a:pt x="1" y="16"/>
              </a:moveTo>
              <a:lnTo>
                <a:pt x="1" y="15"/>
              </a:lnTo>
              <a:lnTo>
                <a:pt x="1" y="16"/>
              </a:lnTo>
              <a:lnTo>
                <a:pt x="1" y="17"/>
              </a:lnTo>
              <a:lnTo>
                <a:pt x="1"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314960</xdr:colOff>
      <xdr:row>25</xdr:row>
      <xdr:rowOff>28575</xdr:rowOff>
    </xdr:from>
    <xdr:to>
      <xdr:col>9</xdr:col>
      <xdr:colOff>609600</xdr:colOff>
      <xdr:row>26</xdr:row>
      <xdr:rowOff>85725</xdr:rowOff>
    </xdr:to>
    <xdr:sp>
      <xdr:nvSpPr>
        <xdr:cNvPr id="2185664" name="Freeform 431"/>
        <xdr:cNvSpPr/>
      </xdr:nvSpPr>
      <xdr:spPr>
        <a:xfrm>
          <a:off x="6400800" y="3952240"/>
          <a:ext cx="294640" cy="209550"/>
        </a:xfrm>
        <a:custGeom>
          <a:avLst/>
          <a:gdLst>
            <a:gd name="txL" fmla="*/ 0 w 29"/>
            <a:gd name="txT" fmla="*/ 0 h 23"/>
            <a:gd name="txR" fmla="*/ 29 w 29"/>
            <a:gd name="txB" fmla="*/ 23 h 23"/>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Lst>
          <a:rect l="txL" t="txT" r="txR" b="txB"/>
          <a:pathLst>
            <a:path w="29" h="23">
              <a:moveTo>
                <a:pt x="4" y="7"/>
              </a:moveTo>
              <a:lnTo>
                <a:pt x="5" y="6"/>
              </a:lnTo>
              <a:lnTo>
                <a:pt x="6" y="7"/>
              </a:lnTo>
              <a:lnTo>
                <a:pt x="7" y="6"/>
              </a:lnTo>
              <a:lnTo>
                <a:pt x="8" y="4"/>
              </a:lnTo>
              <a:lnTo>
                <a:pt x="9" y="3"/>
              </a:lnTo>
              <a:lnTo>
                <a:pt x="10" y="2"/>
              </a:lnTo>
              <a:lnTo>
                <a:pt x="10" y="1"/>
              </a:lnTo>
              <a:lnTo>
                <a:pt x="12" y="1"/>
              </a:lnTo>
              <a:lnTo>
                <a:pt x="13" y="0"/>
              </a:lnTo>
              <a:lnTo>
                <a:pt x="14" y="0"/>
              </a:lnTo>
              <a:lnTo>
                <a:pt x="16" y="0"/>
              </a:lnTo>
              <a:lnTo>
                <a:pt x="17" y="0"/>
              </a:lnTo>
              <a:lnTo>
                <a:pt x="18" y="1"/>
              </a:lnTo>
              <a:lnTo>
                <a:pt x="17" y="2"/>
              </a:lnTo>
              <a:lnTo>
                <a:pt x="18" y="3"/>
              </a:lnTo>
              <a:lnTo>
                <a:pt x="19" y="3"/>
              </a:lnTo>
              <a:lnTo>
                <a:pt x="20" y="3"/>
              </a:lnTo>
              <a:lnTo>
                <a:pt x="21" y="3"/>
              </a:lnTo>
              <a:lnTo>
                <a:pt x="22" y="3"/>
              </a:lnTo>
              <a:lnTo>
                <a:pt x="24" y="3"/>
              </a:lnTo>
              <a:lnTo>
                <a:pt x="25" y="3"/>
              </a:lnTo>
              <a:lnTo>
                <a:pt x="26" y="3"/>
              </a:lnTo>
              <a:lnTo>
                <a:pt x="26" y="4"/>
              </a:lnTo>
              <a:lnTo>
                <a:pt x="27" y="4"/>
              </a:lnTo>
              <a:lnTo>
                <a:pt x="28" y="5"/>
              </a:lnTo>
              <a:lnTo>
                <a:pt x="28" y="6"/>
              </a:lnTo>
              <a:lnTo>
                <a:pt x="28" y="7"/>
              </a:lnTo>
              <a:lnTo>
                <a:pt x="29" y="9"/>
              </a:lnTo>
              <a:lnTo>
                <a:pt x="29" y="10"/>
              </a:lnTo>
              <a:lnTo>
                <a:pt x="29" y="11"/>
              </a:lnTo>
              <a:lnTo>
                <a:pt x="29" y="12"/>
              </a:lnTo>
              <a:lnTo>
                <a:pt x="28" y="12"/>
              </a:lnTo>
              <a:lnTo>
                <a:pt x="27" y="12"/>
              </a:lnTo>
              <a:lnTo>
                <a:pt x="26" y="12"/>
              </a:lnTo>
              <a:lnTo>
                <a:pt x="26" y="13"/>
              </a:lnTo>
              <a:lnTo>
                <a:pt x="26" y="14"/>
              </a:lnTo>
              <a:lnTo>
                <a:pt x="25" y="15"/>
              </a:lnTo>
              <a:lnTo>
                <a:pt x="25" y="16"/>
              </a:lnTo>
              <a:lnTo>
                <a:pt x="25" y="17"/>
              </a:lnTo>
              <a:lnTo>
                <a:pt x="24" y="17"/>
              </a:lnTo>
              <a:lnTo>
                <a:pt x="23" y="17"/>
              </a:lnTo>
              <a:lnTo>
                <a:pt x="22" y="16"/>
              </a:lnTo>
              <a:lnTo>
                <a:pt x="21" y="16"/>
              </a:lnTo>
              <a:lnTo>
                <a:pt x="20" y="16"/>
              </a:lnTo>
              <a:lnTo>
                <a:pt x="19" y="15"/>
              </a:lnTo>
              <a:lnTo>
                <a:pt x="18" y="15"/>
              </a:lnTo>
              <a:lnTo>
                <a:pt x="17" y="15"/>
              </a:lnTo>
              <a:lnTo>
                <a:pt x="16" y="15"/>
              </a:lnTo>
              <a:lnTo>
                <a:pt x="14" y="15"/>
              </a:lnTo>
              <a:lnTo>
                <a:pt x="14" y="16"/>
              </a:lnTo>
              <a:lnTo>
                <a:pt x="14" y="18"/>
              </a:lnTo>
              <a:lnTo>
                <a:pt x="14" y="19"/>
              </a:lnTo>
              <a:lnTo>
                <a:pt x="14" y="20"/>
              </a:lnTo>
              <a:lnTo>
                <a:pt x="14" y="21"/>
              </a:lnTo>
              <a:lnTo>
                <a:pt x="15" y="22"/>
              </a:lnTo>
              <a:lnTo>
                <a:pt x="15" y="23"/>
              </a:lnTo>
              <a:lnTo>
                <a:pt x="14" y="22"/>
              </a:lnTo>
              <a:lnTo>
                <a:pt x="13" y="22"/>
              </a:lnTo>
              <a:lnTo>
                <a:pt x="12" y="22"/>
              </a:lnTo>
              <a:lnTo>
                <a:pt x="10" y="23"/>
              </a:lnTo>
              <a:lnTo>
                <a:pt x="10" y="22"/>
              </a:lnTo>
              <a:lnTo>
                <a:pt x="9" y="20"/>
              </a:lnTo>
              <a:lnTo>
                <a:pt x="8" y="19"/>
              </a:lnTo>
              <a:lnTo>
                <a:pt x="8" y="18"/>
              </a:lnTo>
              <a:lnTo>
                <a:pt x="8" y="16"/>
              </a:lnTo>
              <a:lnTo>
                <a:pt x="8" y="15"/>
              </a:lnTo>
              <a:lnTo>
                <a:pt x="7" y="16"/>
              </a:lnTo>
              <a:lnTo>
                <a:pt x="6" y="17"/>
              </a:lnTo>
              <a:lnTo>
                <a:pt x="6" y="18"/>
              </a:lnTo>
              <a:lnTo>
                <a:pt x="5" y="19"/>
              </a:lnTo>
              <a:lnTo>
                <a:pt x="5" y="20"/>
              </a:lnTo>
              <a:lnTo>
                <a:pt x="4" y="21"/>
              </a:lnTo>
              <a:lnTo>
                <a:pt x="3" y="21"/>
              </a:lnTo>
              <a:lnTo>
                <a:pt x="2" y="22"/>
              </a:lnTo>
              <a:lnTo>
                <a:pt x="1" y="23"/>
              </a:lnTo>
              <a:lnTo>
                <a:pt x="1" y="22"/>
              </a:lnTo>
              <a:lnTo>
                <a:pt x="1" y="20"/>
              </a:lnTo>
              <a:lnTo>
                <a:pt x="1" y="19"/>
              </a:lnTo>
              <a:lnTo>
                <a:pt x="1" y="18"/>
              </a:lnTo>
              <a:lnTo>
                <a:pt x="0" y="17"/>
              </a:lnTo>
              <a:lnTo>
                <a:pt x="0" y="16"/>
              </a:lnTo>
              <a:lnTo>
                <a:pt x="0" y="15"/>
              </a:lnTo>
              <a:lnTo>
                <a:pt x="0" y="14"/>
              </a:lnTo>
              <a:lnTo>
                <a:pt x="1" y="13"/>
              </a:lnTo>
              <a:lnTo>
                <a:pt x="0" y="12"/>
              </a:lnTo>
              <a:lnTo>
                <a:pt x="0" y="11"/>
              </a:lnTo>
              <a:lnTo>
                <a:pt x="1" y="10"/>
              </a:lnTo>
              <a:lnTo>
                <a:pt x="1" y="9"/>
              </a:lnTo>
              <a:lnTo>
                <a:pt x="2" y="8"/>
              </a:lnTo>
              <a:lnTo>
                <a:pt x="3" y="8"/>
              </a:lnTo>
              <a:lnTo>
                <a:pt x="4"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538480</xdr:colOff>
      <xdr:row>27</xdr:row>
      <xdr:rowOff>9525</xdr:rowOff>
    </xdr:from>
    <xdr:to>
      <xdr:col>9</xdr:col>
      <xdr:colOff>264160</xdr:colOff>
      <xdr:row>28</xdr:row>
      <xdr:rowOff>28575</xdr:rowOff>
    </xdr:to>
    <xdr:sp>
      <xdr:nvSpPr>
        <xdr:cNvPr id="2185665" name="Freeform 432"/>
        <xdr:cNvSpPr/>
      </xdr:nvSpPr>
      <xdr:spPr>
        <a:xfrm>
          <a:off x="5974080" y="4237990"/>
          <a:ext cx="375920" cy="171450"/>
        </a:xfrm>
        <a:custGeom>
          <a:avLst/>
          <a:gdLst>
            <a:gd name="txL" fmla="*/ 0 w 37"/>
            <a:gd name="txT" fmla="*/ 0 h 19"/>
            <a:gd name="txR" fmla="*/ 37 w 37"/>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7" h="19">
              <a:moveTo>
                <a:pt x="3" y="4"/>
              </a:moveTo>
              <a:lnTo>
                <a:pt x="4" y="4"/>
              </a:lnTo>
              <a:lnTo>
                <a:pt x="5" y="4"/>
              </a:lnTo>
              <a:lnTo>
                <a:pt x="6" y="4"/>
              </a:lnTo>
              <a:lnTo>
                <a:pt x="7" y="4"/>
              </a:lnTo>
              <a:lnTo>
                <a:pt x="8" y="5"/>
              </a:lnTo>
              <a:lnTo>
                <a:pt x="9" y="5"/>
              </a:lnTo>
              <a:lnTo>
                <a:pt x="10" y="5"/>
              </a:lnTo>
              <a:lnTo>
                <a:pt x="11" y="5"/>
              </a:lnTo>
              <a:lnTo>
                <a:pt x="12" y="5"/>
              </a:lnTo>
              <a:lnTo>
                <a:pt x="13" y="5"/>
              </a:lnTo>
              <a:lnTo>
                <a:pt x="14" y="5"/>
              </a:lnTo>
              <a:lnTo>
                <a:pt x="16" y="5"/>
              </a:lnTo>
              <a:lnTo>
                <a:pt x="17" y="5"/>
              </a:lnTo>
              <a:lnTo>
                <a:pt x="18" y="4"/>
              </a:lnTo>
              <a:lnTo>
                <a:pt x="18" y="3"/>
              </a:lnTo>
              <a:lnTo>
                <a:pt x="19" y="2"/>
              </a:lnTo>
              <a:lnTo>
                <a:pt x="20" y="1"/>
              </a:lnTo>
              <a:lnTo>
                <a:pt x="21" y="1"/>
              </a:lnTo>
              <a:lnTo>
                <a:pt x="22" y="0"/>
              </a:lnTo>
              <a:lnTo>
                <a:pt x="23" y="0"/>
              </a:lnTo>
              <a:lnTo>
                <a:pt x="23" y="2"/>
              </a:lnTo>
              <a:lnTo>
                <a:pt x="23" y="4"/>
              </a:lnTo>
              <a:lnTo>
                <a:pt x="23" y="5"/>
              </a:lnTo>
              <a:lnTo>
                <a:pt x="23" y="6"/>
              </a:lnTo>
              <a:lnTo>
                <a:pt x="23" y="7"/>
              </a:lnTo>
              <a:lnTo>
                <a:pt x="24" y="7"/>
              </a:lnTo>
              <a:lnTo>
                <a:pt x="25" y="8"/>
              </a:lnTo>
              <a:lnTo>
                <a:pt x="26" y="8"/>
              </a:lnTo>
              <a:lnTo>
                <a:pt x="27" y="8"/>
              </a:lnTo>
              <a:lnTo>
                <a:pt x="28" y="8"/>
              </a:lnTo>
              <a:lnTo>
                <a:pt x="30" y="8"/>
              </a:lnTo>
              <a:lnTo>
                <a:pt x="30" y="7"/>
              </a:lnTo>
              <a:lnTo>
                <a:pt x="31" y="7"/>
              </a:lnTo>
              <a:lnTo>
                <a:pt x="32" y="7"/>
              </a:lnTo>
              <a:lnTo>
                <a:pt x="33" y="6"/>
              </a:lnTo>
              <a:lnTo>
                <a:pt x="34" y="6"/>
              </a:lnTo>
              <a:lnTo>
                <a:pt x="35" y="5"/>
              </a:lnTo>
              <a:lnTo>
                <a:pt x="36" y="7"/>
              </a:lnTo>
              <a:lnTo>
                <a:pt x="36" y="8"/>
              </a:lnTo>
              <a:lnTo>
                <a:pt x="37" y="9"/>
              </a:lnTo>
              <a:lnTo>
                <a:pt x="37" y="10"/>
              </a:lnTo>
              <a:lnTo>
                <a:pt x="36" y="11"/>
              </a:lnTo>
              <a:lnTo>
                <a:pt x="36" y="12"/>
              </a:lnTo>
              <a:lnTo>
                <a:pt x="37" y="13"/>
              </a:lnTo>
              <a:lnTo>
                <a:pt x="37" y="14"/>
              </a:lnTo>
              <a:lnTo>
                <a:pt x="37" y="15"/>
              </a:lnTo>
              <a:lnTo>
                <a:pt x="36" y="15"/>
              </a:lnTo>
              <a:lnTo>
                <a:pt x="35" y="17"/>
              </a:lnTo>
              <a:lnTo>
                <a:pt x="34" y="17"/>
              </a:lnTo>
              <a:lnTo>
                <a:pt x="33" y="18"/>
              </a:lnTo>
              <a:lnTo>
                <a:pt x="32" y="18"/>
              </a:lnTo>
              <a:lnTo>
                <a:pt x="31" y="19"/>
              </a:lnTo>
              <a:lnTo>
                <a:pt x="30" y="18"/>
              </a:lnTo>
              <a:lnTo>
                <a:pt x="28" y="18"/>
              </a:lnTo>
              <a:lnTo>
                <a:pt x="27" y="18"/>
              </a:lnTo>
              <a:lnTo>
                <a:pt x="26" y="19"/>
              </a:lnTo>
              <a:lnTo>
                <a:pt x="25" y="19"/>
              </a:lnTo>
              <a:lnTo>
                <a:pt x="24" y="18"/>
              </a:lnTo>
              <a:lnTo>
                <a:pt x="24" y="17"/>
              </a:lnTo>
              <a:lnTo>
                <a:pt x="22" y="17"/>
              </a:lnTo>
              <a:lnTo>
                <a:pt x="21" y="17"/>
              </a:lnTo>
              <a:lnTo>
                <a:pt x="21" y="18"/>
              </a:lnTo>
              <a:lnTo>
                <a:pt x="20" y="18"/>
              </a:lnTo>
              <a:lnTo>
                <a:pt x="19" y="18"/>
              </a:lnTo>
              <a:lnTo>
                <a:pt x="18" y="17"/>
              </a:lnTo>
              <a:lnTo>
                <a:pt x="17" y="17"/>
              </a:lnTo>
              <a:lnTo>
                <a:pt x="16" y="16"/>
              </a:lnTo>
              <a:lnTo>
                <a:pt x="14" y="16"/>
              </a:lnTo>
              <a:lnTo>
                <a:pt x="14" y="15"/>
              </a:lnTo>
              <a:lnTo>
                <a:pt x="13" y="14"/>
              </a:lnTo>
              <a:lnTo>
                <a:pt x="11" y="14"/>
              </a:lnTo>
              <a:lnTo>
                <a:pt x="10" y="14"/>
              </a:lnTo>
              <a:lnTo>
                <a:pt x="9" y="15"/>
              </a:lnTo>
              <a:lnTo>
                <a:pt x="8" y="14"/>
              </a:lnTo>
              <a:lnTo>
                <a:pt x="7" y="13"/>
              </a:lnTo>
              <a:lnTo>
                <a:pt x="6" y="14"/>
              </a:lnTo>
              <a:lnTo>
                <a:pt x="5" y="13"/>
              </a:lnTo>
              <a:lnTo>
                <a:pt x="4" y="13"/>
              </a:lnTo>
              <a:lnTo>
                <a:pt x="3" y="13"/>
              </a:lnTo>
              <a:lnTo>
                <a:pt x="1" y="13"/>
              </a:lnTo>
              <a:lnTo>
                <a:pt x="1" y="12"/>
              </a:lnTo>
              <a:lnTo>
                <a:pt x="1" y="11"/>
              </a:lnTo>
              <a:lnTo>
                <a:pt x="0" y="9"/>
              </a:lnTo>
              <a:lnTo>
                <a:pt x="0" y="8"/>
              </a:lnTo>
              <a:lnTo>
                <a:pt x="0" y="7"/>
              </a:lnTo>
              <a:lnTo>
                <a:pt x="1" y="6"/>
              </a:lnTo>
              <a:lnTo>
                <a:pt x="1" y="5"/>
              </a:lnTo>
              <a:lnTo>
                <a:pt x="2" y="4"/>
              </a:lnTo>
              <a:lnTo>
                <a:pt x="2" y="3"/>
              </a:lnTo>
              <a:lnTo>
                <a:pt x="3"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101600</xdr:colOff>
      <xdr:row>22</xdr:row>
      <xdr:rowOff>123825</xdr:rowOff>
    </xdr:from>
    <xdr:to>
      <xdr:col>9</xdr:col>
      <xdr:colOff>264160</xdr:colOff>
      <xdr:row>24</xdr:row>
      <xdr:rowOff>152400</xdr:rowOff>
    </xdr:to>
    <xdr:sp>
      <xdr:nvSpPr>
        <xdr:cNvPr id="2185666" name="Freeform 433"/>
        <xdr:cNvSpPr/>
      </xdr:nvSpPr>
      <xdr:spPr>
        <a:xfrm>
          <a:off x="6187440" y="3590290"/>
          <a:ext cx="162560" cy="333375"/>
        </a:xfrm>
        <a:custGeom>
          <a:avLst/>
          <a:gdLst>
            <a:gd name="txL" fmla="*/ 0 w 16"/>
            <a:gd name="txT" fmla="*/ 0 h 37"/>
            <a:gd name="txR" fmla="*/ 16 w 16"/>
            <a:gd name="txB" fmla="*/ 37 h 3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0"/>
            </a:cxn>
          </a:cxnLst>
          <a:rect l="txL" t="txT" r="txR" b="txB"/>
          <a:pathLst>
            <a:path w="16" h="37">
              <a:moveTo>
                <a:pt x="1" y="0"/>
              </a:moveTo>
              <a:lnTo>
                <a:pt x="1" y="0"/>
              </a:lnTo>
              <a:lnTo>
                <a:pt x="2" y="1"/>
              </a:lnTo>
              <a:lnTo>
                <a:pt x="3" y="1"/>
              </a:lnTo>
              <a:lnTo>
                <a:pt x="4" y="2"/>
              </a:lnTo>
              <a:lnTo>
                <a:pt x="5" y="3"/>
              </a:lnTo>
              <a:lnTo>
                <a:pt x="6" y="3"/>
              </a:lnTo>
              <a:lnTo>
                <a:pt x="6" y="4"/>
              </a:lnTo>
              <a:lnTo>
                <a:pt x="7" y="5"/>
              </a:lnTo>
              <a:lnTo>
                <a:pt x="8" y="5"/>
              </a:lnTo>
              <a:lnTo>
                <a:pt x="9" y="5"/>
              </a:lnTo>
              <a:lnTo>
                <a:pt x="11" y="5"/>
              </a:lnTo>
              <a:lnTo>
                <a:pt x="12" y="5"/>
              </a:lnTo>
              <a:lnTo>
                <a:pt x="13" y="4"/>
              </a:lnTo>
              <a:lnTo>
                <a:pt x="14" y="5"/>
              </a:lnTo>
              <a:lnTo>
                <a:pt x="14" y="6"/>
              </a:lnTo>
              <a:lnTo>
                <a:pt x="14" y="8"/>
              </a:lnTo>
              <a:lnTo>
                <a:pt x="15" y="9"/>
              </a:lnTo>
              <a:lnTo>
                <a:pt x="15" y="10"/>
              </a:lnTo>
              <a:lnTo>
                <a:pt x="15" y="11"/>
              </a:lnTo>
              <a:lnTo>
                <a:pt x="16" y="12"/>
              </a:lnTo>
              <a:lnTo>
                <a:pt x="16" y="13"/>
              </a:lnTo>
              <a:lnTo>
                <a:pt x="16" y="14"/>
              </a:lnTo>
              <a:lnTo>
                <a:pt x="16" y="16"/>
              </a:lnTo>
              <a:lnTo>
                <a:pt x="16" y="17"/>
              </a:lnTo>
              <a:lnTo>
                <a:pt x="16" y="18"/>
              </a:lnTo>
              <a:lnTo>
                <a:pt x="16" y="19"/>
              </a:lnTo>
              <a:lnTo>
                <a:pt x="16" y="20"/>
              </a:lnTo>
              <a:lnTo>
                <a:pt x="16" y="21"/>
              </a:lnTo>
              <a:lnTo>
                <a:pt x="16" y="22"/>
              </a:lnTo>
              <a:lnTo>
                <a:pt x="16" y="23"/>
              </a:lnTo>
              <a:lnTo>
                <a:pt x="16" y="24"/>
              </a:lnTo>
              <a:lnTo>
                <a:pt x="16" y="26"/>
              </a:lnTo>
              <a:lnTo>
                <a:pt x="15" y="27"/>
              </a:lnTo>
              <a:lnTo>
                <a:pt x="15" y="28"/>
              </a:lnTo>
              <a:lnTo>
                <a:pt x="15" y="30"/>
              </a:lnTo>
              <a:lnTo>
                <a:pt x="15" y="31"/>
              </a:lnTo>
              <a:lnTo>
                <a:pt x="14" y="32"/>
              </a:lnTo>
              <a:lnTo>
                <a:pt x="14" y="33"/>
              </a:lnTo>
              <a:lnTo>
                <a:pt x="14" y="35"/>
              </a:lnTo>
              <a:lnTo>
                <a:pt x="14" y="36"/>
              </a:lnTo>
              <a:lnTo>
                <a:pt x="13" y="37"/>
              </a:lnTo>
              <a:lnTo>
                <a:pt x="11" y="36"/>
              </a:lnTo>
              <a:lnTo>
                <a:pt x="10" y="35"/>
              </a:lnTo>
              <a:lnTo>
                <a:pt x="9" y="35"/>
              </a:lnTo>
              <a:lnTo>
                <a:pt x="8" y="34"/>
              </a:lnTo>
              <a:lnTo>
                <a:pt x="8" y="33"/>
              </a:lnTo>
              <a:lnTo>
                <a:pt x="9" y="32"/>
              </a:lnTo>
              <a:lnTo>
                <a:pt x="9" y="31"/>
              </a:lnTo>
              <a:lnTo>
                <a:pt x="9" y="30"/>
              </a:lnTo>
              <a:lnTo>
                <a:pt x="9" y="28"/>
              </a:lnTo>
              <a:lnTo>
                <a:pt x="9" y="27"/>
              </a:lnTo>
              <a:lnTo>
                <a:pt x="9" y="26"/>
              </a:lnTo>
              <a:lnTo>
                <a:pt x="9" y="25"/>
              </a:lnTo>
              <a:lnTo>
                <a:pt x="8" y="24"/>
              </a:lnTo>
              <a:lnTo>
                <a:pt x="8" y="23"/>
              </a:lnTo>
              <a:lnTo>
                <a:pt x="7" y="22"/>
              </a:lnTo>
              <a:lnTo>
                <a:pt x="6" y="21"/>
              </a:lnTo>
              <a:lnTo>
                <a:pt x="5" y="20"/>
              </a:lnTo>
              <a:lnTo>
                <a:pt x="5" y="19"/>
              </a:lnTo>
              <a:lnTo>
                <a:pt x="4" y="19"/>
              </a:lnTo>
              <a:lnTo>
                <a:pt x="3" y="18"/>
              </a:lnTo>
              <a:lnTo>
                <a:pt x="2" y="17"/>
              </a:lnTo>
              <a:lnTo>
                <a:pt x="2" y="16"/>
              </a:lnTo>
              <a:lnTo>
                <a:pt x="2" y="15"/>
              </a:lnTo>
              <a:lnTo>
                <a:pt x="1" y="14"/>
              </a:lnTo>
              <a:lnTo>
                <a:pt x="2" y="13"/>
              </a:lnTo>
              <a:lnTo>
                <a:pt x="1" y="12"/>
              </a:lnTo>
              <a:lnTo>
                <a:pt x="1" y="11"/>
              </a:lnTo>
              <a:lnTo>
                <a:pt x="1" y="10"/>
              </a:lnTo>
              <a:lnTo>
                <a:pt x="1" y="9"/>
              </a:lnTo>
              <a:lnTo>
                <a:pt x="0" y="8"/>
              </a:lnTo>
              <a:lnTo>
                <a:pt x="0" y="6"/>
              </a:lnTo>
              <a:lnTo>
                <a:pt x="0" y="5"/>
              </a:lnTo>
              <a:lnTo>
                <a:pt x="0" y="4"/>
              </a:lnTo>
              <a:lnTo>
                <a:pt x="0" y="3"/>
              </a:lnTo>
              <a:lnTo>
                <a:pt x="0" y="2"/>
              </a:lnTo>
              <a:lnTo>
                <a:pt x="0" y="1"/>
              </a:lnTo>
              <a:lnTo>
                <a:pt x="0" y="0"/>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477520</xdr:colOff>
      <xdr:row>25</xdr:row>
      <xdr:rowOff>133350</xdr:rowOff>
    </xdr:from>
    <xdr:to>
      <xdr:col>10</xdr:col>
      <xdr:colOff>233680</xdr:colOff>
      <xdr:row>27</xdr:row>
      <xdr:rowOff>123825</xdr:rowOff>
    </xdr:to>
    <xdr:sp>
      <xdr:nvSpPr>
        <xdr:cNvPr id="2185667" name="Freeform 434"/>
        <xdr:cNvSpPr/>
      </xdr:nvSpPr>
      <xdr:spPr>
        <a:xfrm>
          <a:off x="6563360" y="4057015"/>
          <a:ext cx="406400" cy="295275"/>
        </a:xfrm>
        <a:custGeom>
          <a:avLst/>
          <a:gdLst>
            <a:gd name="txL" fmla="*/ 0 w 40"/>
            <a:gd name="txT" fmla="*/ 0 h 33"/>
            <a:gd name="txR" fmla="*/ 40 w 40"/>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0" h="33">
              <a:moveTo>
                <a:pt x="1" y="21"/>
              </a:moveTo>
              <a:lnTo>
                <a:pt x="2" y="21"/>
              </a:lnTo>
              <a:lnTo>
                <a:pt x="3" y="21"/>
              </a:lnTo>
              <a:lnTo>
                <a:pt x="4" y="21"/>
              </a:lnTo>
              <a:lnTo>
                <a:pt x="5" y="21"/>
              </a:lnTo>
              <a:lnTo>
                <a:pt x="6" y="20"/>
              </a:lnTo>
              <a:lnTo>
                <a:pt x="7" y="20"/>
              </a:lnTo>
              <a:lnTo>
                <a:pt x="8" y="19"/>
              </a:lnTo>
              <a:lnTo>
                <a:pt x="9" y="19"/>
              </a:lnTo>
              <a:lnTo>
                <a:pt x="10" y="19"/>
              </a:lnTo>
              <a:lnTo>
                <a:pt x="11" y="18"/>
              </a:lnTo>
              <a:lnTo>
                <a:pt x="12" y="18"/>
              </a:lnTo>
              <a:lnTo>
                <a:pt x="13" y="17"/>
              </a:lnTo>
              <a:lnTo>
                <a:pt x="14" y="17"/>
              </a:lnTo>
              <a:lnTo>
                <a:pt x="15" y="16"/>
              </a:lnTo>
              <a:lnTo>
                <a:pt x="16" y="16"/>
              </a:lnTo>
              <a:lnTo>
                <a:pt x="18" y="16"/>
              </a:lnTo>
              <a:lnTo>
                <a:pt x="19" y="15"/>
              </a:lnTo>
              <a:lnTo>
                <a:pt x="20" y="15"/>
              </a:lnTo>
              <a:lnTo>
                <a:pt x="21" y="15"/>
              </a:lnTo>
              <a:lnTo>
                <a:pt x="22" y="15"/>
              </a:lnTo>
              <a:lnTo>
                <a:pt x="23" y="15"/>
              </a:lnTo>
              <a:lnTo>
                <a:pt x="24" y="14"/>
              </a:lnTo>
              <a:lnTo>
                <a:pt x="25" y="14"/>
              </a:lnTo>
              <a:lnTo>
                <a:pt x="26" y="13"/>
              </a:lnTo>
              <a:lnTo>
                <a:pt x="26" y="12"/>
              </a:lnTo>
              <a:lnTo>
                <a:pt x="25" y="11"/>
              </a:lnTo>
              <a:lnTo>
                <a:pt x="25" y="10"/>
              </a:lnTo>
              <a:lnTo>
                <a:pt x="25" y="9"/>
              </a:lnTo>
              <a:lnTo>
                <a:pt x="24" y="8"/>
              </a:lnTo>
              <a:lnTo>
                <a:pt x="24" y="7"/>
              </a:lnTo>
              <a:lnTo>
                <a:pt x="24" y="6"/>
              </a:lnTo>
              <a:lnTo>
                <a:pt x="23" y="5"/>
              </a:lnTo>
              <a:lnTo>
                <a:pt x="23" y="3"/>
              </a:lnTo>
              <a:lnTo>
                <a:pt x="24" y="2"/>
              </a:lnTo>
              <a:lnTo>
                <a:pt x="24" y="1"/>
              </a:lnTo>
              <a:lnTo>
                <a:pt x="24" y="0"/>
              </a:lnTo>
              <a:lnTo>
                <a:pt x="25" y="0"/>
              </a:lnTo>
              <a:lnTo>
                <a:pt x="26" y="1"/>
              </a:lnTo>
              <a:lnTo>
                <a:pt x="26" y="2"/>
              </a:lnTo>
              <a:lnTo>
                <a:pt x="27" y="3"/>
              </a:lnTo>
              <a:lnTo>
                <a:pt x="28" y="4"/>
              </a:lnTo>
              <a:lnTo>
                <a:pt x="28" y="5"/>
              </a:lnTo>
              <a:lnTo>
                <a:pt x="29" y="6"/>
              </a:lnTo>
              <a:lnTo>
                <a:pt x="30" y="7"/>
              </a:lnTo>
              <a:lnTo>
                <a:pt x="30" y="8"/>
              </a:lnTo>
              <a:lnTo>
                <a:pt x="31" y="9"/>
              </a:lnTo>
              <a:lnTo>
                <a:pt x="31" y="10"/>
              </a:lnTo>
              <a:lnTo>
                <a:pt x="32" y="11"/>
              </a:lnTo>
              <a:lnTo>
                <a:pt x="33" y="12"/>
              </a:lnTo>
              <a:lnTo>
                <a:pt x="34" y="14"/>
              </a:lnTo>
              <a:lnTo>
                <a:pt x="35" y="15"/>
              </a:lnTo>
              <a:lnTo>
                <a:pt x="36" y="16"/>
              </a:lnTo>
              <a:lnTo>
                <a:pt x="37" y="17"/>
              </a:lnTo>
              <a:lnTo>
                <a:pt x="38" y="18"/>
              </a:lnTo>
              <a:lnTo>
                <a:pt x="38" y="19"/>
              </a:lnTo>
              <a:lnTo>
                <a:pt x="39" y="20"/>
              </a:lnTo>
              <a:lnTo>
                <a:pt x="40" y="21"/>
              </a:lnTo>
              <a:lnTo>
                <a:pt x="39" y="21"/>
              </a:lnTo>
              <a:lnTo>
                <a:pt x="38" y="22"/>
              </a:lnTo>
              <a:lnTo>
                <a:pt x="37" y="22"/>
              </a:lnTo>
              <a:lnTo>
                <a:pt x="36" y="23"/>
              </a:lnTo>
              <a:lnTo>
                <a:pt x="35" y="23"/>
              </a:lnTo>
              <a:lnTo>
                <a:pt x="34" y="24"/>
              </a:lnTo>
              <a:lnTo>
                <a:pt x="33" y="24"/>
              </a:lnTo>
              <a:lnTo>
                <a:pt x="32" y="25"/>
              </a:lnTo>
              <a:lnTo>
                <a:pt x="31" y="25"/>
              </a:lnTo>
              <a:lnTo>
                <a:pt x="30" y="25"/>
              </a:lnTo>
              <a:lnTo>
                <a:pt x="28" y="25"/>
              </a:lnTo>
              <a:lnTo>
                <a:pt x="27" y="26"/>
              </a:lnTo>
              <a:lnTo>
                <a:pt x="26" y="26"/>
              </a:lnTo>
              <a:lnTo>
                <a:pt x="25" y="26"/>
              </a:lnTo>
              <a:lnTo>
                <a:pt x="25" y="25"/>
              </a:lnTo>
              <a:lnTo>
                <a:pt x="24" y="25"/>
              </a:lnTo>
              <a:lnTo>
                <a:pt x="23" y="26"/>
              </a:lnTo>
              <a:lnTo>
                <a:pt x="22" y="26"/>
              </a:lnTo>
              <a:lnTo>
                <a:pt x="21" y="26"/>
              </a:lnTo>
              <a:lnTo>
                <a:pt x="19" y="26"/>
              </a:lnTo>
              <a:lnTo>
                <a:pt x="18" y="27"/>
              </a:lnTo>
              <a:lnTo>
                <a:pt x="18" y="28"/>
              </a:lnTo>
              <a:lnTo>
                <a:pt x="19" y="28"/>
              </a:lnTo>
              <a:lnTo>
                <a:pt x="19" y="29"/>
              </a:lnTo>
              <a:lnTo>
                <a:pt x="19" y="30"/>
              </a:lnTo>
              <a:lnTo>
                <a:pt x="20" y="32"/>
              </a:lnTo>
              <a:lnTo>
                <a:pt x="19" y="32"/>
              </a:lnTo>
              <a:lnTo>
                <a:pt x="18" y="33"/>
              </a:lnTo>
              <a:lnTo>
                <a:pt x="17" y="33"/>
              </a:lnTo>
              <a:lnTo>
                <a:pt x="16" y="33"/>
              </a:lnTo>
              <a:lnTo>
                <a:pt x="14" y="33"/>
              </a:lnTo>
              <a:lnTo>
                <a:pt x="13" y="32"/>
              </a:lnTo>
              <a:lnTo>
                <a:pt x="12" y="32"/>
              </a:lnTo>
              <a:lnTo>
                <a:pt x="11" y="32"/>
              </a:lnTo>
              <a:lnTo>
                <a:pt x="9" y="31"/>
              </a:lnTo>
              <a:lnTo>
                <a:pt x="8" y="30"/>
              </a:lnTo>
              <a:lnTo>
                <a:pt x="8" y="29"/>
              </a:lnTo>
              <a:lnTo>
                <a:pt x="6" y="28"/>
              </a:lnTo>
              <a:lnTo>
                <a:pt x="6" y="29"/>
              </a:lnTo>
              <a:lnTo>
                <a:pt x="5" y="30"/>
              </a:lnTo>
              <a:lnTo>
                <a:pt x="4" y="31"/>
              </a:lnTo>
              <a:lnTo>
                <a:pt x="3" y="31"/>
              </a:lnTo>
              <a:lnTo>
                <a:pt x="2" y="32"/>
              </a:lnTo>
              <a:lnTo>
                <a:pt x="2" y="31"/>
              </a:lnTo>
              <a:lnTo>
                <a:pt x="2" y="30"/>
              </a:lnTo>
              <a:lnTo>
                <a:pt x="1" y="29"/>
              </a:lnTo>
              <a:lnTo>
                <a:pt x="1" y="28"/>
              </a:lnTo>
              <a:lnTo>
                <a:pt x="1" y="26"/>
              </a:lnTo>
              <a:lnTo>
                <a:pt x="1" y="25"/>
              </a:lnTo>
              <a:lnTo>
                <a:pt x="1" y="24"/>
              </a:lnTo>
              <a:lnTo>
                <a:pt x="0" y="23"/>
              </a:lnTo>
              <a:lnTo>
                <a:pt x="0" y="22"/>
              </a:lnTo>
              <a:lnTo>
                <a:pt x="1" y="2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508000</xdr:colOff>
      <xdr:row>28</xdr:row>
      <xdr:rowOff>104775</xdr:rowOff>
    </xdr:from>
    <xdr:to>
      <xdr:col>7</xdr:col>
      <xdr:colOff>81280</xdr:colOff>
      <xdr:row>30</xdr:row>
      <xdr:rowOff>0</xdr:rowOff>
    </xdr:to>
    <xdr:sp>
      <xdr:nvSpPr>
        <xdr:cNvPr id="2185668" name="Freeform 435"/>
        <xdr:cNvSpPr/>
      </xdr:nvSpPr>
      <xdr:spPr>
        <a:xfrm>
          <a:off x="4643120" y="4485640"/>
          <a:ext cx="223520" cy="200025"/>
        </a:xfrm>
        <a:custGeom>
          <a:avLst/>
          <a:gdLst>
            <a:gd name="txL" fmla="*/ 0 w 22"/>
            <a:gd name="txT" fmla="*/ 0 h 23"/>
            <a:gd name="txR" fmla="*/ 22 w 22"/>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2" h="23">
              <a:moveTo>
                <a:pt x="0" y="1"/>
              </a:moveTo>
              <a:lnTo>
                <a:pt x="1" y="1"/>
              </a:lnTo>
              <a:lnTo>
                <a:pt x="2" y="1"/>
              </a:lnTo>
              <a:lnTo>
                <a:pt x="4" y="1"/>
              </a:lnTo>
              <a:lnTo>
                <a:pt x="5" y="1"/>
              </a:lnTo>
              <a:lnTo>
                <a:pt x="6" y="1"/>
              </a:lnTo>
              <a:lnTo>
                <a:pt x="8" y="0"/>
              </a:lnTo>
              <a:lnTo>
                <a:pt x="8" y="1"/>
              </a:lnTo>
              <a:lnTo>
                <a:pt x="9" y="2"/>
              </a:lnTo>
              <a:lnTo>
                <a:pt x="10" y="2"/>
              </a:lnTo>
              <a:lnTo>
                <a:pt x="11" y="2"/>
              </a:lnTo>
              <a:lnTo>
                <a:pt x="12" y="1"/>
              </a:lnTo>
              <a:lnTo>
                <a:pt x="14" y="1"/>
              </a:lnTo>
              <a:lnTo>
                <a:pt x="15" y="1"/>
              </a:lnTo>
              <a:lnTo>
                <a:pt x="16" y="1"/>
              </a:lnTo>
              <a:lnTo>
                <a:pt x="17" y="1"/>
              </a:lnTo>
              <a:lnTo>
                <a:pt x="18" y="1"/>
              </a:lnTo>
              <a:lnTo>
                <a:pt x="19" y="1"/>
              </a:lnTo>
              <a:lnTo>
                <a:pt x="20" y="0"/>
              </a:lnTo>
              <a:lnTo>
                <a:pt x="21" y="0"/>
              </a:lnTo>
              <a:lnTo>
                <a:pt x="21" y="1"/>
              </a:lnTo>
              <a:lnTo>
                <a:pt x="22" y="3"/>
              </a:lnTo>
              <a:lnTo>
                <a:pt x="22" y="4"/>
              </a:lnTo>
              <a:lnTo>
                <a:pt x="22" y="5"/>
              </a:lnTo>
              <a:lnTo>
                <a:pt x="20" y="6"/>
              </a:lnTo>
              <a:lnTo>
                <a:pt x="19" y="7"/>
              </a:lnTo>
              <a:lnTo>
                <a:pt x="19" y="8"/>
              </a:lnTo>
              <a:lnTo>
                <a:pt x="19" y="10"/>
              </a:lnTo>
              <a:lnTo>
                <a:pt x="19" y="11"/>
              </a:lnTo>
              <a:lnTo>
                <a:pt x="19" y="12"/>
              </a:lnTo>
              <a:lnTo>
                <a:pt x="19" y="14"/>
              </a:lnTo>
              <a:lnTo>
                <a:pt x="19" y="15"/>
              </a:lnTo>
              <a:lnTo>
                <a:pt x="19" y="17"/>
              </a:lnTo>
              <a:lnTo>
                <a:pt x="19" y="19"/>
              </a:lnTo>
              <a:lnTo>
                <a:pt x="18" y="20"/>
              </a:lnTo>
              <a:lnTo>
                <a:pt x="17" y="21"/>
              </a:lnTo>
              <a:lnTo>
                <a:pt x="16" y="23"/>
              </a:lnTo>
              <a:lnTo>
                <a:pt x="15" y="22"/>
              </a:lnTo>
              <a:lnTo>
                <a:pt x="14" y="21"/>
              </a:lnTo>
              <a:lnTo>
                <a:pt x="13" y="20"/>
              </a:lnTo>
              <a:lnTo>
                <a:pt x="11" y="19"/>
              </a:lnTo>
              <a:lnTo>
                <a:pt x="10" y="18"/>
              </a:lnTo>
              <a:lnTo>
                <a:pt x="9" y="18"/>
              </a:lnTo>
              <a:lnTo>
                <a:pt x="8" y="17"/>
              </a:lnTo>
              <a:lnTo>
                <a:pt x="7" y="16"/>
              </a:lnTo>
              <a:lnTo>
                <a:pt x="6" y="16"/>
              </a:lnTo>
              <a:lnTo>
                <a:pt x="5" y="15"/>
              </a:lnTo>
              <a:lnTo>
                <a:pt x="5" y="14"/>
              </a:lnTo>
              <a:lnTo>
                <a:pt x="4" y="14"/>
              </a:lnTo>
              <a:lnTo>
                <a:pt x="3" y="13"/>
              </a:lnTo>
              <a:lnTo>
                <a:pt x="2" y="12"/>
              </a:lnTo>
              <a:lnTo>
                <a:pt x="1" y="11"/>
              </a:lnTo>
              <a:lnTo>
                <a:pt x="0" y="10"/>
              </a:lnTo>
              <a:lnTo>
                <a:pt x="0" y="9"/>
              </a:lnTo>
              <a:lnTo>
                <a:pt x="1" y="9"/>
              </a:lnTo>
              <a:lnTo>
                <a:pt x="2" y="7"/>
              </a:lnTo>
              <a:lnTo>
                <a:pt x="2" y="6"/>
              </a:lnTo>
              <a:lnTo>
                <a:pt x="1" y="5"/>
              </a:lnTo>
              <a:lnTo>
                <a:pt x="1" y="4"/>
              </a:lnTo>
              <a:lnTo>
                <a:pt x="1" y="3"/>
              </a:lnTo>
              <a:lnTo>
                <a:pt x="0" y="2"/>
              </a:lnTo>
              <a:lnTo>
                <a:pt x="0"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223520</xdr:colOff>
      <xdr:row>29</xdr:row>
      <xdr:rowOff>114300</xdr:rowOff>
    </xdr:from>
    <xdr:to>
      <xdr:col>6</xdr:col>
      <xdr:colOff>538480</xdr:colOff>
      <xdr:row>31</xdr:row>
      <xdr:rowOff>57150</xdr:rowOff>
    </xdr:to>
    <xdr:sp>
      <xdr:nvSpPr>
        <xdr:cNvPr id="2185669" name="Freeform 436"/>
        <xdr:cNvSpPr/>
      </xdr:nvSpPr>
      <xdr:spPr>
        <a:xfrm>
          <a:off x="4358640" y="4647565"/>
          <a:ext cx="314960" cy="247650"/>
        </a:xfrm>
        <a:custGeom>
          <a:avLst/>
          <a:gdLst>
            <a:gd name="txL" fmla="*/ 0 w 31"/>
            <a:gd name="txT" fmla="*/ 0 h 28"/>
            <a:gd name="txR" fmla="*/ 31 w 3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1" h="28">
              <a:moveTo>
                <a:pt x="1" y="4"/>
              </a:moveTo>
              <a:lnTo>
                <a:pt x="2" y="4"/>
              </a:lnTo>
              <a:lnTo>
                <a:pt x="3" y="4"/>
              </a:lnTo>
              <a:lnTo>
                <a:pt x="4" y="4"/>
              </a:lnTo>
              <a:lnTo>
                <a:pt x="6" y="4"/>
              </a:lnTo>
              <a:lnTo>
                <a:pt x="7" y="4"/>
              </a:lnTo>
              <a:lnTo>
                <a:pt x="8" y="3"/>
              </a:lnTo>
              <a:lnTo>
                <a:pt x="9" y="3"/>
              </a:lnTo>
              <a:lnTo>
                <a:pt x="10" y="3"/>
              </a:lnTo>
              <a:lnTo>
                <a:pt x="11" y="2"/>
              </a:lnTo>
              <a:lnTo>
                <a:pt x="12" y="2"/>
              </a:lnTo>
              <a:lnTo>
                <a:pt x="13" y="1"/>
              </a:lnTo>
              <a:lnTo>
                <a:pt x="14" y="1"/>
              </a:lnTo>
              <a:lnTo>
                <a:pt x="16" y="0"/>
              </a:lnTo>
              <a:lnTo>
                <a:pt x="16" y="1"/>
              </a:lnTo>
              <a:lnTo>
                <a:pt x="17" y="2"/>
              </a:lnTo>
              <a:lnTo>
                <a:pt x="18" y="3"/>
              </a:lnTo>
              <a:lnTo>
                <a:pt x="19" y="4"/>
              </a:lnTo>
              <a:lnTo>
                <a:pt x="20" y="4"/>
              </a:lnTo>
              <a:lnTo>
                <a:pt x="20" y="5"/>
              </a:lnTo>
              <a:lnTo>
                <a:pt x="21" y="6"/>
              </a:lnTo>
              <a:lnTo>
                <a:pt x="22" y="7"/>
              </a:lnTo>
              <a:lnTo>
                <a:pt x="23" y="8"/>
              </a:lnTo>
              <a:lnTo>
                <a:pt x="24" y="9"/>
              </a:lnTo>
              <a:lnTo>
                <a:pt x="25" y="10"/>
              </a:lnTo>
              <a:lnTo>
                <a:pt x="26" y="10"/>
              </a:lnTo>
              <a:lnTo>
                <a:pt x="26" y="11"/>
              </a:lnTo>
              <a:lnTo>
                <a:pt x="27" y="12"/>
              </a:lnTo>
              <a:lnTo>
                <a:pt x="28" y="13"/>
              </a:lnTo>
              <a:lnTo>
                <a:pt x="28" y="14"/>
              </a:lnTo>
              <a:lnTo>
                <a:pt x="29" y="15"/>
              </a:lnTo>
              <a:lnTo>
                <a:pt x="29" y="16"/>
              </a:lnTo>
              <a:lnTo>
                <a:pt x="29" y="17"/>
              </a:lnTo>
              <a:lnTo>
                <a:pt x="30" y="19"/>
              </a:lnTo>
              <a:lnTo>
                <a:pt x="31" y="20"/>
              </a:lnTo>
              <a:lnTo>
                <a:pt x="30" y="21"/>
              </a:lnTo>
              <a:lnTo>
                <a:pt x="30" y="22"/>
              </a:lnTo>
              <a:lnTo>
                <a:pt x="29" y="23"/>
              </a:lnTo>
              <a:lnTo>
                <a:pt x="28" y="24"/>
              </a:lnTo>
              <a:lnTo>
                <a:pt x="27" y="24"/>
              </a:lnTo>
              <a:lnTo>
                <a:pt x="26" y="24"/>
              </a:lnTo>
              <a:lnTo>
                <a:pt x="24" y="24"/>
              </a:lnTo>
              <a:lnTo>
                <a:pt x="23" y="25"/>
              </a:lnTo>
              <a:lnTo>
                <a:pt x="22" y="25"/>
              </a:lnTo>
              <a:lnTo>
                <a:pt x="21" y="25"/>
              </a:lnTo>
              <a:lnTo>
                <a:pt x="20" y="26"/>
              </a:lnTo>
              <a:lnTo>
                <a:pt x="18" y="26"/>
              </a:lnTo>
              <a:lnTo>
                <a:pt x="17" y="25"/>
              </a:lnTo>
              <a:lnTo>
                <a:pt x="16" y="25"/>
              </a:lnTo>
              <a:lnTo>
                <a:pt x="15" y="26"/>
              </a:lnTo>
              <a:lnTo>
                <a:pt x="14" y="27"/>
              </a:lnTo>
              <a:lnTo>
                <a:pt x="14" y="28"/>
              </a:lnTo>
              <a:lnTo>
                <a:pt x="13" y="28"/>
              </a:lnTo>
              <a:lnTo>
                <a:pt x="13" y="27"/>
              </a:lnTo>
              <a:lnTo>
                <a:pt x="12" y="26"/>
              </a:lnTo>
              <a:lnTo>
                <a:pt x="11" y="25"/>
              </a:lnTo>
              <a:lnTo>
                <a:pt x="11" y="24"/>
              </a:lnTo>
              <a:lnTo>
                <a:pt x="10" y="23"/>
              </a:lnTo>
              <a:lnTo>
                <a:pt x="9" y="22"/>
              </a:lnTo>
              <a:lnTo>
                <a:pt x="9" y="21"/>
              </a:lnTo>
              <a:lnTo>
                <a:pt x="8" y="20"/>
              </a:lnTo>
              <a:lnTo>
                <a:pt x="7" y="20"/>
              </a:lnTo>
              <a:lnTo>
                <a:pt x="7" y="19"/>
              </a:lnTo>
              <a:lnTo>
                <a:pt x="5" y="18"/>
              </a:lnTo>
              <a:lnTo>
                <a:pt x="6" y="17"/>
              </a:lnTo>
              <a:lnTo>
                <a:pt x="6" y="16"/>
              </a:lnTo>
              <a:lnTo>
                <a:pt x="5" y="15"/>
              </a:lnTo>
              <a:lnTo>
                <a:pt x="4" y="14"/>
              </a:lnTo>
              <a:lnTo>
                <a:pt x="4" y="13"/>
              </a:lnTo>
              <a:lnTo>
                <a:pt x="4" y="12"/>
              </a:lnTo>
              <a:lnTo>
                <a:pt x="3" y="11"/>
              </a:lnTo>
              <a:lnTo>
                <a:pt x="2" y="11"/>
              </a:lnTo>
              <a:lnTo>
                <a:pt x="1" y="11"/>
              </a:lnTo>
              <a:lnTo>
                <a:pt x="1" y="10"/>
              </a:lnTo>
              <a:lnTo>
                <a:pt x="1" y="8"/>
              </a:lnTo>
              <a:lnTo>
                <a:pt x="1" y="7"/>
              </a:lnTo>
              <a:lnTo>
                <a:pt x="1" y="6"/>
              </a:lnTo>
              <a:lnTo>
                <a:pt x="0" y="5"/>
              </a:lnTo>
              <a:lnTo>
                <a:pt x="0" y="4"/>
              </a:lnTo>
              <a:lnTo>
                <a:pt x="1"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50800</xdr:colOff>
      <xdr:row>28</xdr:row>
      <xdr:rowOff>28575</xdr:rowOff>
    </xdr:from>
    <xdr:to>
      <xdr:col>7</xdr:col>
      <xdr:colOff>284480</xdr:colOff>
      <xdr:row>29</xdr:row>
      <xdr:rowOff>57150</xdr:rowOff>
    </xdr:to>
    <xdr:sp>
      <xdr:nvSpPr>
        <xdr:cNvPr id="2185670" name="Freeform 437"/>
        <xdr:cNvSpPr/>
      </xdr:nvSpPr>
      <xdr:spPr>
        <a:xfrm>
          <a:off x="4836160" y="4409440"/>
          <a:ext cx="233680" cy="180975"/>
        </a:xfrm>
        <a:custGeom>
          <a:avLst/>
          <a:gdLst>
            <a:gd name="txL" fmla="*/ 0 w 23"/>
            <a:gd name="txT" fmla="*/ 0 h 20"/>
            <a:gd name="txR" fmla="*/ 23 w 23"/>
            <a:gd name="txB" fmla="*/ 20 h 20"/>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20">
              <a:moveTo>
                <a:pt x="0" y="20"/>
              </a:moveTo>
              <a:lnTo>
                <a:pt x="0" y="19"/>
              </a:lnTo>
              <a:lnTo>
                <a:pt x="0" y="18"/>
              </a:lnTo>
              <a:lnTo>
                <a:pt x="0" y="16"/>
              </a:lnTo>
              <a:lnTo>
                <a:pt x="0" y="15"/>
              </a:lnTo>
              <a:lnTo>
                <a:pt x="1" y="14"/>
              </a:lnTo>
              <a:lnTo>
                <a:pt x="3" y="13"/>
              </a:lnTo>
              <a:lnTo>
                <a:pt x="3" y="12"/>
              </a:lnTo>
              <a:lnTo>
                <a:pt x="3" y="11"/>
              </a:lnTo>
              <a:lnTo>
                <a:pt x="2" y="9"/>
              </a:lnTo>
              <a:lnTo>
                <a:pt x="2" y="8"/>
              </a:lnTo>
              <a:lnTo>
                <a:pt x="3" y="7"/>
              </a:lnTo>
              <a:lnTo>
                <a:pt x="2" y="6"/>
              </a:lnTo>
              <a:lnTo>
                <a:pt x="1" y="5"/>
              </a:lnTo>
              <a:lnTo>
                <a:pt x="2" y="3"/>
              </a:lnTo>
              <a:lnTo>
                <a:pt x="3" y="4"/>
              </a:lnTo>
              <a:lnTo>
                <a:pt x="5" y="3"/>
              </a:lnTo>
              <a:lnTo>
                <a:pt x="5" y="2"/>
              </a:lnTo>
              <a:lnTo>
                <a:pt x="5" y="1"/>
              </a:lnTo>
              <a:lnTo>
                <a:pt x="5" y="0"/>
              </a:lnTo>
              <a:lnTo>
                <a:pt x="6" y="0"/>
              </a:lnTo>
              <a:lnTo>
                <a:pt x="7" y="1"/>
              </a:lnTo>
              <a:lnTo>
                <a:pt x="8" y="1"/>
              </a:lnTo>
              <a:lnTo>
                <a:pt x="9" y="2"/>
              </a:lnTo>
              <a:lnTo>
                <a:pt x="10" y="2"/>
              </a:lnTo>
              <a:lnTo>
                <a:pt x="11" y="3"/>
              </a:lnTo>
              <a:lnTo>
                <a:pt x="12" y="3"/>
              </a:lnTo>
              <a:lnTo>
                <a:pt x="13" y="4"/>
              </a:lnTo>
              <a:lnTo>
                <a:pt x="14" y="5"/>
              </a:lnTo>
              <a:lnTo>
                <a:pt x="16" y="5"/>
              </a:lnTo>
              <a:lnTo>
                <a:pt x="17" y="6"/>
              </a:lnTo>
              <a:lnTo>
                <a:pt x="18" y="6"/>
              </a:lnTo>
              <a:lnTo>
                <a:pt x="19" y="6"/>
              </a:lnTo>
              <a:lnTo>
                <a:pt x="20" y="7"/>
              </a:lnTo>
              <a:lnTo>
                <a:pt x="21" y="7"/>
              </a:lnTo>
              <a:lnTo>
                <a:pt x="23" y="7"/>
              </a:lnTo>
              <a:lnTo>
                <a:pt x="22" y="8"/>
              </a:lnTo>
              <a:lnTo>
                <a:pt x="22" y="10"/>
              </a:lnTo>
              <a:lnTo>
                <a:pt x="22" y="12"/>
              </a:lnTo>
              <a:lnTo>
                <a:pt x="22" y="13"/>
              </a:lnTo>
              <a:lnTo>
                <a:pt x="21" y="13"/>
              </a:lnTo>
              <a:lnTo>
                <a:pt x="20" y="13"/>
              </a:lnTo>
              <a:lnTo>
                <a:pt x="19" y="13"/>
              </a:lnTo>
              <a:lnTo>
                <a:pt x="18" y="14"/>
              </a:lnTo>
              <a:lnTo>
                <a:pt x="16" y="14"/>
              </a:lnTo>
              <a:lnTo>
                <a:pt x="15" y="14"/>
              </a:lnTo>
              <a:lnTo>
                <a:pt x="15" y="15"/>
              </a:lnTo>
              <a:lnTo>
                <a:pt x="14" y="15"/>
              </a:lnTo>
              <a:lnTo>
                <a:pt x="13" y="14"/>
              </a:lnTo>
              <a:lnTo>
                <a:pt x="13" y="13"/>
              </a:lnTo>
              <a:lnTo>
                <a:pt x="12" y="14"/>
              </a:lnTo>
              <a:lnTo>
                <a:pt x="11" y="14"/>
              </a:lnTo>
              <a:lnTo>
                <a:pt x="10" y="15"/>
              </a:lnTo>
              <a:lnTo>
                <a:pt x="10" y="16"/>
              </a:lnTo>
              <a:lnTo>
                <a:pt x="10" y="17"/>
              </a:lnTo>
              <a:lnTo>
                <a:pt x="9" y="18"/>
              </a:lnTo>
              <a:lnTo>
                <a:pt x="8" y="18"/>
              </a:lnTo>
              <a:lnTo>
                <a:pt x="6" y="19"/>
              </a:lnTo>
              <a:lnTo>
                <a:pt x="5" y="18"/>
              </a:lnTo>
              <a:lnTo>
                <a:pt x="4" y="17"/>
              </a:lnTo>
              <a:lnTo>
                <a:pt x="3" y="18"/>
              </a:lnTo>
              <a:lnTo>
                <a:pt x="2" y="19"/>
              </a:lnTo>
              <a:lnTo>
                <a:pt x="2" y="20"/>
              </a:lnTo>
              <a:lnTo>
                <a:pt x="1" y="20"/>
              </a:lnTo>
              <a:lnTo>
                <a:pt x="0" y="2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20320</xdr:colOff>
      <xdr:row>29</xdr:row>
      <xdr:rowOff>104775</xdr:rowOff>
    </xdr:from>
    <xdr:to>
      <xdr:col>7</xdr:col>
      <xdr:colOff>579120</xdr:colOff>
      <xdr:row>31</xdr:row>
      <xdr:rowOff>114300</xdr:rowOff>
    </xdr:to>
    <xdr:sp>
      <xdr:nvSpPr>
        <xdr:cNvPr id="2185671" name="Freeform 438"/>
        <xdr:cNvSpPr/>
      </xdr:nvSpPr>
      <xdr:spPr>
        <a:xfrm>
          <a:off x="4805680" y="4638040"/>
          <a:ext cx="558800" cy="314325"/>
        </a:xfrm>
        <a:custGeom>
          <a:avLst/>
          <a:gdLst>
            <a:gd name="txL" fmla="*/ 0 w 55"/>
            <a:gd name="txT" fmla="*/ 0 h 35"/>
            <a:gd name="txR" fmla="*/ 55 w 55"/>
            <a:gd name="txB" fmla="*/ 35 h 35"/>
          </a:gdLst>
          <a:ahLst/>
          <a:cxnLst>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5" h="35">
              <a:moveTo>
                <a:pt x="1" y="5"/>
              </a:moveTo>
              <a:lnTo>
                <a:pt x="1" y="4"/>
              </a:lnTo>
              <a:lnTo>
                <a:pt x="2" y="3"/>
              </a:lnTo>
              <a:lnTo>
                <a:pt x="3" y="2"/>
              </a:lnTo>
              <a:lnTo>
                <a:pt x="3" y="0"/>
              </a:lnTo>
              <a:lnTo>
                <a:pt x="5" y="0"/>
              </a:lnTo>
              <a:lnTo>
                <a:pt x="6" y="0"/>
              </a:lnTo>
              <a:lnTo>
                <a:pt x="8" y="0"/>
              </a:lnTo>
              <a:lnTo>
                <a:pt x="9" y="0"/>
              </a:lnTo>
              <a:lnTo>
                <a:pt x="9" y="1"/>
              </a:lnTo>
              <a:lnTo>
                <a:pt x="9" y="2"/>
              </a:lnTo>
              <a:lnTo>
                <a:pt x="10" y="3"/>
              </a:lnTo>
              <a:lnTo>
                <a:pt x="11" y="3"/>
              </a:lnTo>
              <a:lnTo>
                <a:pt x="12" y="3"/>
              </a:lnTo>
              <a:lnTo>
                <a:pt x="14" y="3"/>
              </a:lnTo>
              <a:lnTo>
                <a:pt x="14" y="4"/>
              </a:lnTo>
              <a:lnTo>
                <a:pt x="15" y="5"/>
              </a:lnTo>
              <a:lnTo>
                <a:pt x="15" y="6"/>
              </a:lnTo>
              <a:lnTo>
                <a:pt x="16" y="7"/>
              </a:lnTo>
              <a:lnTo>
                <a:pt x="17" y="7"/>
              </a:lnTo>
              <a:lnTo>
                <a:pt x="17" y="6"/>
              </a:lnTo>
              <a:lnTo>
                <a:pt x="18" y="5"/>
              </a:lnTo>
              <a:lnTo>
                <a:pt x="19" y="5"/>
              </a:lnTo>
              <a:lnTo>
                <a:pt x="20" y="4"/>
              </a:lnTo>
              <a:lnTo>
                <a:pt x="21" y="5"/>
              </a:lnTo>
              <a:lnTo>
                <a:pt x="22" y="5"/>
              </a:lnTo>
              <a:lnTo>
                <a:pt x="23" y="5"/>
              </a:lnTo>
              <a:lnTo>
                <a:pt x="23" y="6"/>
              </a:lnTo>
              <a:lnTo>
                <a:pt x="23" y="7"/>
              </a:lnTo>
              <a:lnTo>
                <a:pt x="23" y="8"/>
              </a:lnTo>
              <a:lnTo>
                <a:pt x="23" y="9"/>
              </a:lnTo>
              <a:lnTo>
                <a:pt x="23" y="10"/>
              </a:lnTo>
              <a:lnTo>
                <a:pt x="23" y="11"/>
              </a:lnTo>
              <a:lnTo>
                <a:pt x="24" y="11"/>
              </a:lnTo>
              <a:lnTo>
                <a:pt x="25" y="11"/>
              </a:lnTo>
              <a:lnTo>
                <a:pt x="27" y="11"/>
              </a:lnTo>
              <a:lnTo>
                <a:pt x="27" y="10"/>
              </a:lnTo>
              <a:lnTo>
                <a:pt x="28" y="9"/>
              </a:lnTo>
              <a:lnTo>
                <a:pt x="29" y="9"/>
              </a:lnTo>
              <a:lnTo>
                <a:pt x="30" y="9"/>
              </a:lnTo>
              <a:lnTo>
                <a:pt x="31" y="10"/>
              </a:lnTo>
              <a:lnTo>
                <a:pt x="30" y="12"/>
              </a:lnTo>
              <a:lnTo>
                <a:pt x="30" y="14"/>
              </a:lnTo>
              <a:lnTo>
                <a:pt x="29" y="16"/>
              </a:lnTo>
              <a:lnTo>
                <a:pt x="29" y="17"/>
              </a:lnTo>
              <a:lnTo>
                <a:pt x="30" y="18"/>
              </a:lnTo>
              <a:lnTo>
                <a:pt x="31" y="19"/>
              </a:lnTo>
              <a:lnTo>
                <a:pt x="33" y="20"/>
              </a:lnTo>
              <a:lnTo>
                <a:pt x="34" y="20"/>
              </a:lnTo>
              <a:lnTo>
                <a:pt x="35" y="21"/>
              </a:lnTo>
              <a:lnTo>
                <a:pt x="36" y="21"/>
              </a:lnTo>
              <a:lnTo>
                <a:pt x="37" y="22"/>
              </a:lnTo>
              <a:lnTo>
                <a:pt x="39" y="22"/>
              </a:lnTo>
              <a:lnTo>
                <a:pt x="40" y="23"/>
              </a:lnTo>
              <a:lnTo>
                <a:pt x="42" y="24"/>
              </a:lnTo>
              <a:lnTo>
                <a:pt x="43" y="24"/>
              </a:lnTo>
              <a:lnTo>
                <a:pt x="44" y="25"/>
              </a:lnTo>
              <a:lnTo>
                <a:pt x="45" y="25"/>
              </a:lnTo>
              <a:lnTo>
                <a:pt x="47" y="26"/>
              </a:lnTo>
              <a:lnTo>
                <a:pt x="49" y="27"/>
              </a:lnTo>
              <a:lnTo>
                <a:pt x="50" y="27"/>
              </a:lnTo>
              <a:lnTo>
                <a:pt x="52" y="28"/>
              </a:lnTo>
              <a:lnTo>
                <a:pt x="54" y="29"/>
              </a:lnTo>
              <a:lnTo>
                <a:pt x="55" y="29"/>
              </a:lnTo>
              <a:lnTo>
                <a:pt x="54" y="30"/>
              </a:lnTo>
              <a:lnTo>
                <a:pt x="53" y="31"/>
              </a:lnTo>
              <a:lnTo>
                <a:pt x="51" y="31"/>
              </a:lnTo>
              <a:lnTo>
                <a:pt x="50" y="31"/>
              </a:lnTo>
              <a:lnTo>
                <a:pt x="49" y="31"/>
              </a:lnTo>
              <a:lnTo>
                <a:pt x="48" y="32"/>
              </a:lnTo>
              <a:lnTo>
                <a:pt x="46" y="30"/>
              </a:lnTo>
              <a:lnTo>
                <a:pt x="45" y="30"/>
              </a:lnTo>
              <a:lnTo>
                <a:pt x="42" y="31"/>
              </a:lnTo>
              <a:lnTo>
                <a:pt x="41" y="31"/>
              </a:lnTo>
              <a:lnTo>
                <a:pt x="37" y="32"/>
              </a:lnTo>
              <a:lnTo>
                <a:pt x="36" y="32"/>
              </a:lnTo>
              <a:lnTo>
                <a:pt x="34" y="32"/>
              </a:lnTo>
              <a:lnTo>
                <a:pt x="33" y="32"/>
              </a:lnTo>
              <a:lnTo>
                <a:pt x="32" y="33"/>
              </a:lnTo>
              <a:lnTo>
                <a:pt x="31" y="33"/>
              </a:lnTo>
              <a:lnTo>
                <a:pt x="30" y="34"/>
              </a:lnTo>
              <a:lnTo>
                <a:pt x="29" y="34"/>
              </a:lnTo>
              <a:lnTo>
                <a:pt x="28" y="35"/>
              </a:lnTo>
              <a:lnTo>
                <a:pt x="27" y="35"/>
              </a:lnTo>
              <a:lnTo>
                <a:pt x="25" y="35"/>
              </a:lnTo>
              <a:lnTo>
                <a:pt x="24" y="35"/>
              </a:lnTo>
              <a:lnTo>
                <a:pt x="23" y="34"/>
              </a:lnTo>
              <a:lnTo>
                <a:pt x="22" y="33"/>
              </a:lnTo>
              <a:lnTo>
                <a:pt x="21" y="32"/>
              </a:lnTo>
              <a:lnTo>
                <a:pt x="21" y="31"/>
              </a:lnTo>
              <a:lnTo>
                <a:pt x="20" y="31"/>
              </a:lnTo>
              <a:lnTo>
                <a:pt x="19" y="30"/>
              </a:lnTo>
              <a:lnTo>
                <a:pt x="18" y="29"/>
              </a:lnTo>
              <a:lnTo>
                <a:pt x="19" y="28"/>
              </a:lnTo>
              <a:lnTo>
                <a:pt x="20" y="26"/>
              </a:lnTo>
              <a:lnTo>
                <a:pt x="19" y="25"/>
              </a:lnTo>
              <a:lnTo>
                <a:pt x="19" y="23"/>
              </a:lnTo>
              <a:lnTo>
                <a:pt x="19" y="22"/>
              </a:lnTo>
              <a:lnTo>
                <a:pt x="20" y="21"/>
              </a:lnTo>
              <a:lnTo>
                <a:pt x="20" y="20"/>
              </a:lnTo>
              <a:lnTo>
                <a:pt x="19" y="20"/>
              </a:lnTo>
              <a:lnTo>
                <a:pt x="18" y="20"/>
              </a:lnTo>
              <a:lnTo>
                <a:pt x="17" y="19"/>
              </a:lnTo>
              <a:lnTo>
                <a:pt x="16" y="19"/>
              </a:lnTo>
              <a:lnTo>
                <a:pt x="15" y="19"/>
              </a:lnTo>
              <a:lnTo>
                <a:pt x="14" y="18"/>
              </a:lnTo>
              <a:lnTo>
                <a:pt x="13" y="18"/>
              </a:lnTo>
              <a:lnTo>
                <a:pt x="12" y="17"/>
              </a:lnTo>
              <a:lnTo>
                <a:pt x="11" y="16"/>
              </a:lnTo>
              <a:lnTo>
                <a:pt x="10" y="15"/>
              </a:lnTo>
              <a:lnTo>
                <a:pt x="9" y="14"/>
              </a:lnTo>
              <a:lnTo>
                <a:pt x="8" y="13"/>
              </a:lnTo>
              <a:lnTo>
                <a:pt x="7" y="12"/>
              </a:lnTo>
              <a:lnTo>
                <a:pt x="6" y="11"/>
              </a:lnTo>
              <a:lnTo>
                <a:pt x="5" y="10"/>
              </a:lnTo>
              <a:lnTo>
                <a:pt x="4" y="9"/>
              </a:lnTo>
              <a:lnTo>
                <a:pt x="3" y="8"/>
              </a:lnTo>
              <a:lnTo>
                <a:pt x="2" y="7"/>
              </a:lnTo>
              <a:lnTo>
                <a:pt x="1" y="7"/>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213360</xdr:colOff>
      <xdr:row>28</xdr:row>
      <xdr:rowOff>85725</xdr:rowOff>
    </xdr:from>
    <xdr:to>
      <xdr:col>6</xdr:col>
      <xdr:colOff>528320</xdr:colOff>
      <xdr:row>29</xdr:row>
      <xdr:rowOff>152400</xdr:rowOff>
    </xdr:to>
    <xdr:sp>
      <xdr:nvSpPr>
        <xdr:cNvPr id="2185672" name="Freeform 439"/>
        <xdr:cNvSpPr/>
      </xdr:nvSpPr>
      <xdr:spPr>
        <a:xfrm>
          <a:off x="4348480" y="4466590"/>
          <a:ext cx="314960" cy="219075"/>
        </a:xfrm>
        <a:custGeom>
          <a:avLst/>
          <a:gdLst>
            <a:gd name="txL" fmla="*/ 0 w 31"/>
            <a:gd name="txT" fmla="*/ 0 h 24"/>
            <a:gd name="txR" fmla="*/ 31 w 31"/>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1" h="24">
              <a:moveTo>
                <a:pt x="9" y="16"/>
              </a:moveTo>
              <a:lnTo>
                <a:pt x="10" y="15"/>
              </a:lnTo>
              <a:lnTo>
                <a:pt x="11" y="15"/>
              </a:lnTo>
              <a:lnTo>
                <a:pt x="12" y="14"/>
              </a:lnTo>
              <a:lnTo>
                <a:pt x="12" y="13"/>
              </a:lnTo>
              <a:lnTo>
                <a:pt x="13" y="12"/>
              </a:lnTo>
              <a:lnTo>
                <a:pt x="14" y="11"/>
              </a:lnTo>
              <a:lnTo>
                <a:pt x="15" y="11"/>
              </a:lnTo>
              <a:lnTo>
                <a:pt x="15" y="10"/>
              </a:lnTo>
              <a:lnTo>
                <a:pt x="16" y="9"/>
              </a:lnTo>
              <a:lnTo>
                <a:pt x="17" y="8"/>
              </a:lnTo>
              <a:lnTo>
                <a:pt x="18" y="7"/>
              </a:lnTo>
              <a:lnTo>
                <a:pt x="18" y="6"/>
              </a:lnTo>
              <a:lnTo>
                <a:pt x="19" y="5"/>
              </a:lnTo>
              <a:lnTo>
                <a:pt x="20" y="4"/>
              </a:lnTo>
              <a:lnTo>
                <a:pt x="21" y="4"/>
              </a:lnTo>
              <a:lnTo>
                <a:pt x="22" y="2"/>
              </a:lnTo>
              <a:lnTo>
                <a:pt x="23" y="1"/>
              </a:lnTo>
              <a:lnTo>
                <a:pt x="24" y="0"/>
              </a:lnTo>
              <a:lnTo>
                <a:pt x="25" y="1"/>
              </a:lnTo>
              <a:lnTo>
                <a:pt x="26" y="1"/>
              </a:lnTo>
              <a:lnTo>
                <a:pt x="27" y="2"/>
              </a:lnTo>
              <a:lnTo>
                <a:pt x="28" y="2"/>
              </a:lnTo>
              <a:lnTo>
                <a:pt x="29" y="3"/>
              </a:lnTo>
              <a:lnTo>
                <a:pt x="29" y="4"/>
              </a:lnTo>
              <a:lnTo>
                <a:pt x="30" y="5"/>
              </a:lnTo>
              <a:lnTo>
                <a:pt x="30" y="6"/>
              </a:lnTo>
              <a:lnTo>
                <a:pt x="30" y="7"/>
              </a:lnTo>
              <a:lnTo>
                <a:pt x="31" y="8"/>
              </a:lnTo>
              <a:lnTo>
                <a:pt x="31" y="9"/>
              </a:lnTo>
              <a:lnTo>
                <a:pt x="30" y="11"/>
              </a:lnTo>
              <a:lnTo>
                <a:pt x="29" y="11"/>
              </a:lnTo>
              <a:lnTo>
                <a:pt x="28" y="12"/>
              </a:lnTo>
              <a:lnTo>
                <a:pt x="27" y="12"/>
              </a:lnTo>
              <a:lnTo>
                <a:pt x="26" y="13"/>
              </a:lnTo>
              <a:lnTo>
                <a:pt x="25" y="13"/>
              </a:lnTo>
              <a:lnTo>
                <a:pt x="24" y="14"/>
              </a:lnTo>
              <a:lnTo>
                <a:pt x="23" y="14"/>
              </a:lnTo>
              <a:lnTo>
                <a:pt x="22" y="15"/>
              </a:lnTo>
              <a:lnTo>
                <a:pt x="21" y="15"/>
              </a:lnTo>
              <a:lnTo>
                <a:pt x="19" y="15"/>
              </a:lnTo>
              <a:lnTo>
                <a:pt x="18" y="16"/>
              </a:lnTo>
              <a:lnTo>
                <a:pt x="17" y="16"/>
              </a:lnTo>
              <a:lnTo>
                <a:pt x="16" y="17"/>
              </a:lnTo>
              <a:lnTo>
                <a:pt x="16" y="18"/>
              </a:lnTo>
              <a:lnTo>
                <a:pt x="16" y="19"/>
              </a:lnTo>
              <a:lnTo>
                <a:pt x="17" y="20"/>
              </a:lnTo>
              <a:lnTo>
                <a:pt x="15" y="21"/>
              </a:lnTo>
              <a:lnTo>
                <a:pt x="14" y="21"/>
              </a:lnTo>
              <a:lnTo>
                <a:pt x="13" y="22"/>
              </a:lnTo>
              <a:lnTo>
                <a:pt x="12" y="22"/>
              </a:lnTo>
              <a:lnTo>
                <a:pt x="11" y="23"/>
              </a:lnTo>
              <a:lnTo>
                <a:pt x="10" y="23"/>
              </a:lnTo>
              <a:lnTo>
                <a:pt x="9" y="23"/>
              </a:lnTo>
              <a:lnTo>
                <a:pt x="8" y="24"/>
              </a:lnTo>
              <a:lnTo>
                <a:pt x="7" y="24"/>
              </a:lnTo>
              <a:lnTo>
                <a:pt x="5" y="24"/>
              </a:lnTo>
              <a:lnTo>
                <a:pt x="4" y="24"/>
              </a:lnTo>
              <a:lnTo>
                <a:pt x="3" y="24"/>
              </a:lnTo>
              <a:lnTo>
                <a:pt x="1" y="24"/>
              </a:lnTo>
              <a:lnTo>
                <a:pt x="1" y="23"/>
              </a:lnTo>
              <a:lnTo>
                <a:pt x="0" y="22"/>
              </a:lnTo>
              <a:lnTo>
                <a:pt x="0" y="21"/>
              </a:lnTo>
              <a:lnTo>
                <a:pt x="1" y="20"/>
              </a:lnTo>
              <a:lnTo>
                <a:pt x="2" y="20"/>
              </a:lnTo>
              <a:lnTo>
                <a:pt x="3" y="19"/>
              </a:lnTo>
              <a:lnTo>
                <a:pt x="4" y="19"/>
              </a:lnTo>
              <a:lnTo>
                <a:pt x="5" y="18"/>
              </a:lnTo>
              <a:lnTo>
                <a:pt x="7" y="18"/>
              </a:lnTo>
              <a:lnTo>
                <a:pt x="7" y="17"/>
              </a:lnTo>
              <a:lnTo>
                <a:pt x="8" y="17"/>
              </a:lnTo>
              <a:lnTo>
                <a:pt x="9" y="16"/>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223520</xdr:colOff>
      <xdr:row>28</xdr:row>
      <xdr:rowOff>123825</xdr:rowOff>
    </xdr:from>
    <xdr:to>
      <xdr:col>7</xdr:col>
      <xdr:colOff>436880</xdr:colOff>
      <xdr:row>30</xdr:row>
      <xdr:rowOff>47625</xdr:rowOff>
    </xdr:to>
    <xdr:sp>
      <xdr:nvSpPr>
        <xdr:cNvPr id="2185673" name="Freeform 440"/>
        <xdr:cNvSpPr/>
      </xdr:nvSpPr>
      <xdr:spPr>
        <a:xfrm>
          <a:off x="5008880" y="4504690"/>
          <a:ext cx="213360" cy="228600"/>
        </a:xfrm>
        <a:custGeom>
          <a:avLst/>
          <a:gdLst>
            <a:gd name="txL" fmla="*/ 0 w 21"/>
            <a:gd name="txT" fmla="*/ 0 h 26"/>
            <a:gd name="txR" fmla="*/ 21 w 21"/>
            <a:gd name="txB" fmla="*/ 26 h 26"/>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1" h="26">
              <a:moveTo>
                <a:pt x="0" y="18"/>
              </a:moveTo>
              <a:lnTo>
                <a:pt x="0" y="18"/>
              </a:lnTo>
              <a:lnTo>
                <a:pt x="1" y="17"/>
              </a:lnTo>
              <a:lnTo>
                <a:pt x="2" y="18"/>
              </a:lnTo>
              <a:lnTo>
                <a:pt x="3" y="16"/>
              </a:lnTo>
              <a:lnTo>
                <a:pt x="4" y="16"/>
              </a:lnTo>
              <a:lnTo>
                <a:pt x="4" y="15"/>
              </a:lnTo>
              <a:lnTo>
                <a:pt x="5" y="14"/>
              </a:lnTo>
              <a:lnTo>
                <a:pt x="6" y="13"/>
              </a:lnTo>
              <a:lnTo>
                <a:pt x="6" y="12"/>
              </a:lnTo>
              <a:lnTo>
                <a:pt x="6" y="11"/>
              </a:lnTo>
              <a:lnTo>
                <a:pt x="6" y="10"/>
              </a:lnTo>
              <a:lnTo>
                <a:pt x="6" y="9"/>
              </a:lnTo>
              <a:lnTo>
                <a:pt x="6" y="8"/>
              </a:lnTo>
              <a:lnTo>
                <a:pt x="6" y="6"/>
              </a:lnTo>
              <a:lnTo>
                <a:pt x="5" y="3"/>
              </a:lnTo>
              <a:lnTo>
                <a:pt x="5" y="2"/>
              </a:lnTo>
              <a:lnTo>
                <a:pt x="5" y="0"/>
              </a:lnTo>
              <a:lnTo>
                <a:pt x="7" y="1"/>
              </a:lnTo>
              <a:lnTo>
                <a:pt x="7" y="2"/>
              </a:lnTo>
              <a:lnTo>
                <a:pt x="7" y="3"/>
              </a:lnTo>
              <a:lnTo>
                <a:pt x="8" y="4"/>
              </a:lnTo>
              <a:lnTo>
                <a:pt x="9" y="3"/>
              </a:lnTo>
              <a:lnTo>
                <a:pt x="9" y="4"/>
              </a:lnTo>
              <a:lnTo>
                <a:pt x="10" y="5"/>
              </a:lnTo>
              <a:lnTo>
                <a:pt x="11" y="5"/>
              </a:lnTo>
              <a:lnTo>
                <a:pt x="12" y="6"/>
              </a:lnTo>
              <a:lnTo>
                <a:pt x="13" y="6"/>
              </a:lnTo>
              <a:lnTo>
                <a:pt x="12" y="7"/>
              </a:lnTo>
              <a:lnTo>
                <a:pt x="12" y="8"/>
              </a:lnTo>
              <a:lnTo>
                <a:pt x="13" y="9"/>
              </a:lnTo>
              <a:lnTo>
                <a:pt x="14" y="10"/>
              </a:lnTo>
              <a:lnTo>
                <a:pt x="14" y="11"/>
              </a:lnTo>
              <a:lnTo>
                <a:pt x="15" y="11"/>
              </a:lnTo>
              <a:lnTo>
                <a:pt x="15" y="12"/>
              </a:lnTo>
              <a:lnTo>
                <a:pt x="14" y="13"/>
              </a:lnTo>
              <a:lnTo>
                <a:pt x="15" y="14"/>
              </a:lnTo>
              <a:lnTo>
                <a:pt x="14" y="15"/>
              </a:lnTo>
              <a:lnTo>
                <a:pt x="15" y="15"/>
              </a:lnTo>
              <a:lnTo>
                <a:pt x="16" y="14"/>
              </a:lnTo>
              <a:lnTo>
                <a:pt x="17" y="15"/>
              </a:lnTo>
              <a:lnTo>
                <a:pt x="18" y="16"/>
              </a:lnTo>
              <a:lnTo>
                <a:pt x="18" y="17"/>
              </a:lnTo>
              <a:lnTo>
                <a:pt x="19" y="16"/>
              </a:lnTo>
              <a:lnTo>
                <a:pt x="20" y="16"/>
              </a:lnTo>
              <a:lnTo>
                <a:pt x="21" y="16"/>
              </a:lnTo>
              <a:lnTo>
                <a:pt x="21" y="18"/>
              </a:lnTo>
              <a:lnTo>
                <a:pt x="20" y="19"/>
              </a:lnTo>
              <a:lnTo>
                <a:pt x="19" y="20"/>
              </a:lnTo>
              <a:lnTo>
                <a:pt x="18" y="20"/>
              </a:lnTo>
              <a:lnTo>
                <a:pt x="17" y="21"/>
              </a:lnTo>
              <a:lnTo>
                <a:pt x="18" y="22"/>
              </a:lnTo>
              <a:lnTo>
                <a:pt x="18" y="23"/>
              </a:lnTo>
              <a:lnTo>
                <a:pt x="17" y="24"/>
              </a:lnTo>
              <a:lnTo>
                <a:pt x="16" y="25"/>
              </a:lnTo>
              <a:lnTo>
                <a:pt x="16" y="26"/>
              </a:lnTo>
              <a:lnTo>
                <a:pt x="15" y="26"/>
              </a:lnTo>
              <a:lnTo>
                <a:pt x="14" y="26"/>
              </a:lnTo>
              <a:lnTo>
                <a:pt x="13" y="26"/>
              </a:lnTo>
              <a:lnTo>
                <a:pt x="11" y="25"/>
              </a:lnTo>
              <a:lnTo>
                <a:pt x="10" y="24"/>
              </a:lnTo>
              <a:lnTo>
                <a:pt x="9" y="24"/>
              </a:lnTo>
              <a:lnTo>
                <a:pt x="8" y="24"/>
              </a:lnTo>
              <a:lnTo>
                <a:pt x="7" y="25"/>
              </a:lnTo>
              <a:lnTo>
                <a:pt x="7" y="26"/>
              </a:lnTo>
              <a:lnTo>
                <a:pt x="5" y="26"/>
              </a:lnTo>
              <a:lnTo>
                <a:pt x="4" y="26"/>
              </a:lnTo>
              <a:lnTo>
                <a:pt x="3" y="26"/>
              </a:lnTo>
              <a:lnTo>
                <a:pt x="3" y="25"/>
              </a:lnTo>
              <a:lnTo>
                <a:pt x="3" y="24"/>
              </a:lnTo>
              <a:lnTo>
                <a:pt x="3" y="23"/>
              </a:lnTo>
              <a:lnTo>
                <a:pt x="3" y="22"/>
              </a:lnTo>
              <a:lnTo>
                <a:pt x="3" y="21"/>
              </a:lnTo>
              <a:lnTo>
                <a:pt x="3" y="20"/>
              </a:lnTo>
              <a:lnTo>
                <a:pt x="2" y="20"/>
              </a:lnTo>
              <a:lnTo>
                <a:pt x="1" y="20"/>
              </a:lnTo>
              <a:lnTo>
                <a:pt x="0" y="19"/>
              </a:lnTo>
              <a:lnTo>
                <a:pt x="0" y="1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274320</xdr:colOff>
      <xdr:row>28</xdr:row>
      <xdr:rowOff>47625</xdr:rowOff>
    </xdr:from>
    <xdr:to>
      <xdr:col>7</xdr:col>
      <xdr:colOff>508000</xdr:colOff>
      <xdr:row>29</xdr:row>
      <xdr:rowOff>95250</xdr:rowOff>
    </xdr:to>
    <xdr:sp>
      <xdr:nvSpPr>
        <xdr:cNvPr id="2185674" name="Freeform 441"/>
        <xdr:cNvSpPr/>
      </xdr:nvSpPr>
      <xdr:spPr>
        <a:xfrm>
          <a:off x="5059680" y="4428490"/>
          <a:ext cx="233680" cy="200025"/>
        </a:xfrm>
        <a:custGeom>
          <a:avLst/>
          <a:gdLst>
            <a:gd name="txL" fmla="*/ 0 w 23"/>
            <a:gd name="txT" fmla="*/ 0 h 22"/>
            <a:gd name="txR" fmla="*/ 23 w 23"/>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3" h="22">
              <a:moveTo>
                <a:pt x="1" y="4"/>
              </a:moveTo>
              <a:lnTo>
                <a:pt x="1" y="3"/>
              </a:lnTo>
              <a:lnTo>
                <a:pt x="2" y="2"/>
              </a:lnTo>
              <a:lnTo>
                <a:pt x="2" y="1"/>
              </a:lnTo>
              <a:lnTo>
                <a:pt x="3" y="0"/>
              </a:lnTo>
              <a:lnTo>
                <a:pt x="4" y="1"/>
              </a:lnTo>
              <a:lnTo>
                <a:pt x="5" y="2"/>
              </a:lnTo>
              <a:lnTo>
                <a:pt x="6" y="3"/>
              </a:lnTo>
              <a:lnTo>
                <a:pt x="7" y="3"/>
              </a:lnTo>
              <a:lnTo>
                <a:pt x="9" y="3"/>
              </a:lnTo>
              <a:lnTo>
                <a:pt x="9" y="4"/>
              </a:lnTo>
              <a:lnTo>
                <a:pt x="11" y="4"/>
              </a:lnTo>
              <a:lnTo>
                <a:pt x="12" y="5"/>
              </a:lnTo>
              <a:lnTo>
                <a:pt x="13" y="4"/>
              </a:lnTo>
              <a:lnTo>
                <a:pt x="14" y="5"/>
              </a:lnTo>
              <a:lnTo>
                <a:pt x="15" y="6"/>
              </a:lnTo>
              <a:lnTo>
                <a:pt x="16" y="6"/>
              </a:lnTo>
              <a:lnTo>
                <a:pt x="17" y="7"/>
              </a:lnTo>
              <a:lnTo>
                <a:pt x="18" y="8"/>
              </a:lnTo>
              <a:lnTo>
                <a:pt x="20" y="8"/>
              </a:lnTo>
              <a:lnTo>
                <a:pt x="21" y="7"/>
              </a:lnTo>
              <a:lnTo>
                <a:pt x="22" y="6"/>
              </a:lnTo>
              <a:lnTo>
                <a:pt x="23" y="6"/>
              </a:lnTo>
              <a:lnTo>
                <a:pt x="22" y="6"/>
              </a:lnTo>
              <a:lnTo>
                <a:pt x="21" y="7"/>
              </a:lnTo>
              <a:lnTo>
                <a:pt x="20" y="9"/>
              </a:lnTo>
              <a:lnTo>
                <a:pt x="19" y="10"/>
              </a:lnTo>
              <a:lnTo>
                <a:pt x="18" y="10"/>
              </a:lnTo>
              <a:lnTo>
                <a:pt x="18" y="11"/>
              </a:lnTo>
              <a:lnTo>
                <a:pt x="17" y="12"/>
              </a:lnTo>
              <a:lnTo>
                <a:pt x="16" y="13"/>
              </a:lnTo>
              <a:lnTo>
                <a:pt x="16" y="14"/>
              </a:lnTo>
              <a:lnTo>
                <a:pt x="15" y="15"/>
              </a:lnTo>
              <a:lnTo>
                <a:pt x="14" y="15"/>
              </a:lnTo>
              <a:lnTo>
                <a:pt x="14" y="16"/>
              </a:lnTo>
              <a:lnTo>
                <a:pt x="13" y="17"/>
              </a:lnTo>
              <a:lnTo>
                <a:pt x="12" y="18"/>
              </a:lnTo>
              <a:lnTo>
                <a:pt x="12" y="19"/>
              </a:lnTo>
              <a:lnTo>
                <a:pt x="11" y="20"/>
              </a:lnTo>
              <a:lnTo>
                <a:pt x="10" y="21"/>
              </a:lnTo>
              <a:lnTo>
                <a:pt x="10" y="22"/>
              </a:lnTo>
              <a:lnTo>
                <a:pt x="9" y="21"/>
              </a:lnTo>
              <a:lnTo>
                <a:pt x="10" y="20"/>
              </a:lnTo>
              <a:lnTo>
                <a:pt x="10" y="19"/>
              </a:lnTo>
              <a:lnTo>
                <a:pt x="9" y="19"/>
              </a:lnTo>
              <a:lnTo>
                <a:pt x="9" y="18"/>
              </a:lnTo>
              <a:lnTo>
                <a:pt x="8" y="17"/>
              </a:lnTo>
              <a:lnTo>
                <a:pt x="7" y="16"/>
              </a:lnTo>
              <a:lnTo>
                <a:pt x="7" y="15"/>
              </a:lnTo>
              <a:lnTo>
                <a:pt x="8" y="14"/>
              </a:lnTo>
              <a:lnTo>
                <a:pt x="7" y="14"/>
              </a:lnTo>
              <a:lnTo>
                <a:pt x="6" y="13"/>
              </a:lnTo>
              <a:lnTo>
                <a:pt x="5" y="13"/>
              </a:lnTo>
              <a:lnTo>
                <a:pt x="4" y="12"/>
              </a:lnTo>
              <a:lnTo>
                <a:pt x="4" y="11"/>
              </a:lnTo>
              <a:lnTo>
                <a:pt x="3" y="12"/>
              </a:lnTo>
              <a:lnTo>
                <a:pt x="2" y="11"/>
              </a:lnTo>
              <a:lnTo>
                <a:pt x="2" y="10"/>
              </a:lnTo>
              <a:lnTo>
                <a:pt x="2" y="9"/>
              </a:lnTo>
              <a:lnTo>
                <a:pt x="0" y="8"/>
              </a:lnTo>
              <a:lnTo>
                <a:pt x="0" y="6"/>
              </a:lnTo>
              <a:lnTo>
                <a:pt x="1" y="5"/>
              </a:lnTo>
              <a:lnTo>
                <a:pt x="1"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264160</xdr:colOff>
      <xdr:row>27</xdr:row>
      <xdr:rowOff>133350</xdr:rowOff>
    </xdr:from>
    <xdr:to>
      <xdr:col>6</xdr:col>
      <xdr:colOff>528320</xdr:colOff>
      <xdr:row>29</xdr:row>
      <xdr:rowOff>85725</xdr:rowOff>
    </xdr:to>
    <xdr:sp>
      <xdr:nvSpPr>
        <xdr:cNvPr id="2185675" name="Freeform 442"/>
        <xdr:cNvSpPr/>
      </xdr:nvSpPr>
      <xdr:spPr>
        <a:xfrm>
          <a:off x="4399280" y="4361815"/>
          <a:ext cx="264160" cy="257175"/>
        </a:xfrm>
        <a:custGeom>
          <a:avLst/>
          <a:gdLst>
            <a:gd name="txL" fmla="*/ 0 w 26"/>
            <a:gd name="txT" fmla="*/ 0 h 29"/>
            <a:gd name="txR" fmla="*/ 26 w 26"/>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9">
              <a:moveTo>
                <a:pt x="0" y="16"/>
              </a:moveTo>
              <a:lnTo>
                <a:pt x="1" y="15"/>
              </a:lnTo>
              <a:lnTo>
                <a:pt x="2" y="14"/>
              </a:lnTo>
              <a:lnTo>
                <a:pt x="3" y="14"/>
              </a:lnTo>
              <a:lnTo>
                <a:pt x="4" y="13"/>
              </a:lnTo>
              <a:lnTo>
                <a:pt x="5" y="12"/>
              </a:lnTo>
              <a:lnTo>
                <a:pt x="6" y="11"/>
              </a:lnTo>
              <a:lnTo>
                <a:pt x="7" y="11"/>
              </a:lnTo>
              <a:lnTo>
                <a:pt x="8" y="10"/>
              </a:lnTo>
              <a:lnTo>
                <a:pt x="9" y="11"/>
              </a:lnTo>
              <a:lnTo>
                <a:pt x="10" y="12"/>
              </a:lnTo>
              <a:lnTo>
                <a:pt x="11" y="12"/>
              </a:lnTo>
              <a:lnTo>
                <a:pt x="11" y="11"/>
              </a:lnTo>
              <a:lnTo>
                <a:pt x="11" y="9"/>
              </a:lnTo>
              <a:lnTo>
                <a:pt x="12" y="7"/>
              </a:lnTo>
              <a:lnTo>
                <a:pt x="12" y="6"/>
              </a:lnTo>
              <a:lnTo>
                <a:pt x="13" y="6"/>
              </a:lnTo>
              <a:lnTo>
                <a:pt x="14" y="5"/>
              </a:lnTo>
              <a:lnTo>
                <a:pt x="15" y="4"/>
              </a:lnTo>
              <a:lnTo>
                <a:pt x="16" y="4"/>
              </a:lnTo>
              <a:lnTo>
                <a:pt x="17" y="4"/>
              </a:lnTo>
              <a:lnTo>
                <a:pt x="18" y="3"/>
              </a:lnTo>
              <a:lnTo>
                <a:pt x="19" y="2"/>
              </a:lnTo>
              <a:lnTo>
                <a:pt x="20" y="1"/>
              </a:lnTo>
              <a:lnTo>
                <a:pt x="21" y="0"/>
              </a:lnTo>
              <a:lnTo>
                <a:pt x="22" y="1"/>
              </a:lnTo>
              <a:lnTo>
                <a:pt x="23" y="2"/>
              </a:lnTo>
              <a:lnTo>
                <a:pt x="24" y="2"/>
              </a:lnTo>
              <a:lnTo>
                <a:pt x="25" y="2"/>
              </a:lnTo>
              <a:lnTo>
                <a:pt x="26" y="2"/>
              </a:lnTo>
              <a:lnTo>
                <a:pt x="26" y="3"/>
              </a:lnTo>
              <a:lnTo>
                <a:pt x="25" y="4"/>
              </a:lnTo>
              <a:lnTo>
                <a:pt x="25" y="5"/>
              </a:lnTo>
              <a:lnTo>
                <a:pt x="24" y="7"/>
              </a:lnTo>
              <a:lnTo>
                <a:pt x="23" y="8"/>
              </a:lnTo>
              <a:lnTo>
                <a:pt x="22" y="9"/>
              </a:lnTo>
              <a:lnTo>
                <a:pt x="20" y="11"/>
              </a:lnTo>
              <a:lnTo>
                <a:pt x="20" y="12"/>
              </a:lnTo>
              <a:lnTo>
                <a:pt x="19" y="12"/>
              </a:lnTo>
              <a:lnTo>
                <a:pt x="18" y="13"/>
              </a:lnTo>
              <a:lnTo>
                <a:pt x="17" y="14"/>
              </a:lnTo>
              <a:lnTo>
                <a:pt x="16" y="16"/>
              </a:lnTo>
              <a:lnTo>
                <a:pt x="15" y="16"/>
              </a:lnTo>
              <a:lnTo>
                <a:pt x="14" y="17"/>
              </a:lnTo>
              <a:lnTo>
                <a:pt x="13" y="18"/>
              </a:lnTo>
              <a:lnTo>
                <a:pt x="13" y="19"/>
              </a:lnTo>
              <a:lnTo>
                <a:pt x="12" y="20"/>
              </a:lnTo>
              <a:lnTo>
                <a:pt x="11" y="21"/>
              </a:lnTo>
              <a:lnTo>
                <a:pt x="10" y="22"/>
              </a:lnTo>
              <a:lnTo>
                <a:pt x="10" y="23"/>
              </a:lnTo>
              <a:lnTo>
                <a:pt x="9" y="23"/>
              </a:lnTo>
              <a:lnTo>
                <a:pt x="8" y="24"/>
              </a:lnTo>
              <a:lnTo>
                <a:pt x="7" y="25"/>
              </a:lnTo>
              <a:lnTo>
                <a:pt x="7" y="26"/>
              </a:lnTo>
              <a:lnTo>
                <a:pt x="6" y="27"/>
              </a:lnTo>
              <a:lnTo>
                <a:pt x="5" y="27"/>
              </a:lnTo>
              <a:lnTo>
                <a:pt x="3" y="29"/>
              </a:lnTo>
              <a:lnTo>
                <a:pt x="3" y="27"/>
              </a:lnTo>
              <a:lnTo>
                <a:pt x="2" y="26"/>
              </a:lnTo>
              <a:lnTo>
                <a:pt x="2" y="25"/>
              </a:lnTo>
              <a:lnTo>
                <a:pt x="3" y="24"/>
              </a:lnTo>
              <a:lnTo>
                <a:pt x="4" y="23"/>
              </a:lnTo>
              <a:lnTo>
                <a:pt x="4" y="22"/>
              </a:lnTo>
              <a:lnTo>
                <a:pt x="3" y="21"/>
              </a:lnTo>
              <a:lnTo>
                <a:pt x="2" y="20"/>
              </a:lnTo>
              <a:lnTo>
                <a:pt x="2" y="19"/>
              </a:lnTo>
              <a:lnTo>
                <a:pt x="1" y="18"/>
              </a:lnTo>
              <a:lnTo>
                <a:pt x="0" y="17"/>
              </a:lnTo>
              <a:lnTo>
                <a:pt x="0" y="16"/>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50800</xdr:colOff>
      <xdr:row>28</xdr:row>
      <xdr:rowOff>152400</xdr:rowOff>
    </xdr:from>
    <xdr:to>
      <xdr:col>7</xdr:col>
      <xdr:colOff>284480</xdr:colOff>
      <xdr:row>30</xdr:row>
      <xdr:rowOff>9525</xdr:rowOff>
    </xdr:to>
    <xdr:sp>
      <xdr:nvSpPr>
        <xdr:cNvPr id="2185676" name="Freeform 443"/>
        <xdr:cNvSpPr/>
      </xdr:nvSpPr>
      <xdr:spPr>
        <a:xfrm>
          <a:off x="4836160" y="4533265"/>
          <a:ext cx="233680" cy="161925"/>
        </a:xfrm>
        <a:custGeom>
          <a:avLst/>
          <a:gdLst>
            <a:gd name="txL" fmla="*/ 0 w 23"/>
            <a:gd name="txT" fmla="*/ 0 h 19"/>
            <a:gd name="txR" fmla="*/ 23 w 23"/>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3" h="19">
              <a:moveTo>
                <a:pt x="0" y="7"/>
              </a:moveTo>
              <a:lnTo>
                <a:pt x="1" y="7"/>
              </a:lnTo>
              <a:lnTo>
                <a:pt x="2" y="7"/>
              </a:lnTo>
              <a:lnTo>
                <a:pt x="2" y="6"/>
              </a:lnTo>
              <a:lnTo>
                <a:pt x="3" y="5"/>
              </a:lnTo>
              <a:lnTo>
                <a:pt x="4" y="4"/>
              </a:lnTo>
              <a:lnTo>
                <a:pt x="5" y="5"/>
              </a:lnTo>
              <a:lnTo>
                <a:pt x="6" y="6"/>
              </a:lnTo>
              <a:lnTo>
                <a:pt x="8" y="5"/>
              </a:lnTo>
              <a:lnTo>
                <a:pt x="9" y="5"/>
              </a:lnTo>
              <a:lnTo>
                <a:pt x="10" y="4"/>
              </a:lnTo>
              <a:lnTo>
                <a:pt x="10" y="3"/>
              </a:lnTo>
              <a:lnTo>
                <a:pt x="10" y="2"/>
              </a:lnTo>
              <a:lnTo>
                <a:pt x="11" y="1"/>
              </a:lnTo>
              <a:lnTo>
                <a:pt x="12" y="1"/>
              </a:lnTo>
              <a:lnTo>
                <a:pt x="13" y="0"/>
              </a:lnTo>
              <a:lnTo>
                <a:pt x="13" y="1"/>
              </a:lnTo>
              <a:lnTo>
                <a:pt x="14" y="2"/>
              </a:lnTo>
              <a:lnTo>
                <a:pt x="15" y="2"/>
              </a:lnTo>
              <a:lnTo>
                <a:pt x="15" y="1"/>
              </a:lnTo>
              <a:lnTo>
                <a:pt x="16" y="1"/>
              </a:lnTo>
              <a:lnTo>
                <a:pt x="18" y="1"/>
              </a:lnTo>
              <a:lnTo>
                <a:pt x="19" y="0"/>
              </a:lnTo>
              <a:lnTo>
                <a:pt x="20" y="0"/>
              </a:lnTo>
              <a:lnTo>
                <a:pt x="21" y="0"/>
              </a:lnTo>
              <a:lnTo>
                <a:pt x="22" y="0"/>
              </a:lnTo>
              <a:lnTo>
                <a:pt x="23" y="3"/>
              </a:lnTo>
              <a:lnTo>
                <a:pt x="23" y="5"/>
              </a:lnTo>
              <a:lnTo>
                <a:pt x="23" y="6"/>
              </a:lnTo>
              <a:lnTo>
                <a:pt x="23" y="7"/>
              </a:lnTo>
              <a:lnTo>
                <a:pt x="23" y="8"/>
              </a:lnTo>
              <a:lnTo>
                <a:pt x="23" y="9"/>
              </a:lnTo>
              <a:lnTo>
                <a:pt x="23" y="10"/>
              </a:lnTo>
              <a:lnTo>
                <a:pt x="22" y="11"/>
              </a:lnTo>
              <a:lnTo>
                <a:pt x="21" y="12"/>
              </a:lnTo>
              <a:lnTo>
                <a:pt x="21" y="13"/>
              </a:lnTo>
              <a:lnTo>
                <a:pt x="20" y="13"/>
              </a:lnTo>
              <a:lnTo>
                <a:pt x="19" y="15"/>
              </a:lnTo>
              <a:lnTo>
                <a:pt x="18" y="14"/>
              </a:lnTo>
              <a:lnTo>
                <a:pt x="17" y="15"/>
              </a:lnTo>
              <a:lnTo>
                <a:pt x="17" y="16"/>
              </a:lnTo>
              <a:lnTo>
                <a:pt x="16" y="17"/>
              </a:lnTo>
              <a:lnTo>
                <a:pt x="15" y="17"/>
              </a:lnTo>
              <a:lnTo>
                <a:pt x="14" y="18"/>
              </a:lnTo>
              <a:lnTo>
                <a:pt x="14" y="19"/>
              </a:lnTo>
              <a:lnTo>
                <a:pt x="13" y="19"/>
              </a:lnTo>
              <a:lnTo>
                <a:pt x="12" y="18"/>
              </a:lnTo>
              <a:lnTo>
                <a:pt x="12" y="17"/>
              </a:lnTo>
              <a:lnTo>
                <a:pt x="11" y="16"/>
              </a:lnTo>
              <a:lnTo>
                <a:pt x="11" y="15"/>
              </a:lnTo>
              <a:lnTo>
                <a:pt x="9" y="15"/>
              </a:lnTo>
              <a:lnTo>
                <a:pt x="8" y="15"/>
              </a:lnTo>
              <a:lnTo>
                <a:pt x="7" y="15"/>
              </a:lnTo>
              <a:lnTo>
                <a:pt x="6" y="14"/>
              </a:lnTo>
              <a:lnTo>
                <a:pt x="6" y="13"/>
              </a:lnTo>
              <a:lnTo>
                <a:pt x="6" y="12"/>
              </a:lnTo>
              <a:lnTo>
                <a:pt x="5" y="12"/>
              </a:lnTo>
              <a:lnTo>
                <a:pt x="3" y="12"/>
              </a:lnTo>
              <a:lnTo>
                <a:pt x="2" y="12"/>
              </a:lnTo>
              <a:lnTo>
                <a:pt x="0" y="12"/>
              </a:lnTo>
              <a:lnTo>
                <a:pt x="0" y="10"/>
              </a:lnTo>
              <a:lnTo>
                <a:pt x="0" y="9"/>
              </a:lnTo>
              <a:lnTo>
                <a:pt x="0"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365760</xdr:colOff>
      <xdr:row>28</xdr:row>
      <xdr:rowOff>133350</xdr:rowOff>
    </xdr:from>
    <xdr:to>
      <xdr:col>7</xdr:col>
      <xdr:colOff>640080</xdr:colOff>
      <xdr:row>30</xdr:row>
      <xdr:rowOff>76200</xdr:rowOff>
    </xdr:to>
    <xdr:sp>
      <xdr:nvSpPr>
        <xdr:cNvPr id="2185677" name="Freeform 444"/>
        <xdr:cNvSpPr/>
      </xdr:nvSpPr>
      <xdr:spPr>
        <a:xfrm>
          <a:off x="5151120" y="4514215"/>
          <a:ext cx="274320" cy="247650"/>
        </a:xfrm>
        <a:custGeom>
          <a:avLst/>
          <a:gdLst>
            <a:gd name="txL" fmla="*/ 0 w 27"/>
            <a:gd name="txT" fmla="*/ 0 h 28"/>
            <a:gd name="txR" fmla="*/ 27 w 27"/>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28">
              <a:moveTo>
                <a:pt x="1" y="13"/>
              </a:moveTo>
              <a:lnTo>
                <a:pt x="1" y="12"/>
              </a:lnTo>
              <a:lnTo>
                <a:pt x="2" y="11"/>
              </a:lnTo>
              <a:lnTo>
                <a:pt x="3" y="10"/>
              </a:lnTo>
              <a:lnTo>
                <a:pt x="3" y="9"/>
              </a:lnTo>
              <a:lnTo>
                <a:pt x="4" y="8"/>
              </a:lnTo>
              <a:lnTo>
                <a:pt x="5" y="7"/>
              </a:lnTo>
              <a:lnTo>
                <a:pt x="5" y="6"/>
              </a:lnTo>
              <a:lnTo>
                <a:pt x="6" y="6"/>
              </a:lnTo>
              <a:lnTo>
                <a:pt x="7" y="5"/>
              </a:lnTo>
              <a:lnTo>
                <a:pt x="7" y="4"/>
              </a:lnTo>
              <a:lnTo>
                <a:pt x="8" y="3"/>
              </a:lnTo>
              <a:lnTo>
                <a:pt x="9" y="2"/>
              </a:lnTo>
              <a:lnTo>
                <a:pt x="9" y="1"/>
              </a:lnTo>
              <a:lnTo>
                <a:pt x="10" y="1"/>
              </a:lnTo>
              <a:lnTo>
                <a:pt x="11" y="0"/>
              </a:lnTo>
              <a:lnTo>
                <a:pt x="10" y="1"/>
              </a:lnTo>
              <a:lnTo>
                <a:pt x="9" y="2"/>
              </a:lnTo>
              <a:lnTo>
                <a:pt x="10" y="3"/>
              </a:lnTo>
              <a:lnTo>
                <a:pt x="9" y="4"/>
              </a:lnTo>
              <a:lnTo>
                <a:pt x="8" y="5"/>
              </a:lnTo>
              <a:lnTo>
                <a:pt x="7" y="6"/>
              </a:lnTo>
              <a:lnTo>
                <a:pt x="7" y="8"/>
              </a:lnTo>
              <a:lnTo>
                <a:pt x="8" y="8"/>
              </a:lnTo>
              <a:lnTo>
                <a:pt x="9" y="8"/>
              </a:lnTo>
              <a:lnTo>
                <a:pt x="10" y="8"/>
              </a:lnTo>
              <a:lnTo>
                <a:pt x="11" y="7"/>
              </a:lnTo>
              <a:lnTo>
                <a:pt x="12" y="7"/>
              </a:lnTo>
              <a:lnTo>
                <a:pt x="13" y="7"/>
              </a:lnTo>
              <a:lnTo>
                <a:pt x="14" y="8"/>
              </a:lnTo>
              <a:lnTo>
                <a:pt x="15" y="8"/>
              </a:lnTo>
              <a:lnTo>
                <a:pt x="16" y="8"/>
              </a:lnTo>
              <a:lnTo>
                <a:pt x="17" y="9"/>
              </a:lnTo>
              <a:lnTo>
                <a:pt x="18" y="9"/>
              </a:lnTo>
              <a:lnTo>
                <a:pt x="19" y="10"/>
              </a:lnTo>
              <a:lnTo>
                <a:pt x="20" y="10"/>
              </a:lnTo>
              <a:lnTo>
                <a:pt x="21" y="9"/>
              </a:lnTo>
              <a:lnTo>
                <a:pt x="21" y="8"/>
              </a:lnTo>
              <a:lnTo>
                <a:pt x="21" y="7"/>
              </a:lnTo>
              <a:lnTo>
                <a:pt x="22" y="8"/>
              </a:lnTo>
              <a:lnTo>
                <a:pt x="23" y="8"/>
              </a:lnTo>
              <a:lnTo>
                <a:pt x="24" y="8"/>
              </a:lnTo>
              <a:lnTo>
                <a:pt x="25" y="8"/>
              </a:lnTo>
              <a:lnTo>
                <a:pt x="26" y="8"/>
              </a:lnTo>
              <a:lnTo>
                <a:pt x="27" y="8"/>
              </a:lnTo>
              <a:lnTo>
                <a:pt x="27" y="9"/>
              </a:lnTo>
              <a:lnTo>
                <a:pt x="27" y="10"/>
              </a:lnTo>
              <a:lnTo>
                <a:pt x="26" y="11"/>
              </a:lnTo>
              <a:lnTo>
                <a:pt x="26" y="12"/>
              </a:lnTo>
              <a:lnTo>
                <a:pt x="25" y="12"/>
              </a:lnTo>
              <a:lnTo>
                <a:pt x="24" y="12"/>
              </a:lnTo>
              <a:lnTo>
                <a:pt x="23" y="13"/>
              </a:lnTo>
              <a:lnTo>
                <a:pt x="23" y="14"/>
              </a:lnTo>
              <a:lnTo>
                <a:pt x="23" y="15"/>
              </a:lnTo>
              <a:lnTo>
                <a:pt x="23" y="16"/>
              </a:lnTo>
              <a:lnTo>
                <a:pt x="23" y="17"/>
              </a:lnTo>
              <a:lnTo>
                <a:pt x="23" y="18"/>
              </a:lnTo>
              <a:lnTo>
                <a:pt x="24" y="20"/>
              </a:lnTo>
              <a:lnTo>
                <a:pt x="23" y="20"/>
              </a:lnTo>
              <a:lnTo>
                <a:pt x="22" y="21"/>
              </a:lnTo>
              <a:lnTo>
                <a:pt x="21" y="21"/>
              </a:lnTo>
              <a:lnTo>
                <a:pt x="20" y="22"/>
              </a:lnTo>
              <a:lnTo>
                <a:pt x="19" y="22"/>
              </a:lnTo>
              <a:lnTo>
                <a:pt x="17" y="22"/>
              </a:lnTo>
              <a:lnTo>
                <a:pt x="16" y="23"/>
              </a:lnTo>
              <a:lnTo>
                <a:pt x="16" y="24"/>
              </a:lnTo>
              <a:lnTo>
                <a:pt x="15" y="24"/>
              </a:lnTo>
              <a:lnTo>
                <a:pt x="14" y="25"/>
              </a:lnTo>
              <a:lnTo>
                <a:pt x="13" y="26"/>
              </a:lnTo>
              <a:lnTo>
                <a:pt x="12" y="26"/>
              </a:lnTo>
              <a:lnTo>
                <a:pt x="11" y="27"/>
              </a:lnTo>
              <a:lnTo>
                <a:pt x="11" y="28"/>
              </a:lnTo>
              <a:lnTo>
                <a:pt x="9" y="28"/>
              </a:lnTo>
              <a:lnTo>
                <a:pt x="9" y="27"/>
              </a:lnTo>
              <a:lnTo>
                <a:pt x="8" y="26"/>
              </a:lnTo>
              <a:lnTo>
                <a:pt x="7" y="25"/>
              </a:lnTo>
              <a:lnTo>
                <a:pt x="6" y="25"/>
              </a:lnTo>
              <a:lnTo>
                <a:pt x="5" y="24"/>
              </a:lnTo>
              <a:lnTo>
                <a:pt x="4" y="23"/>
              </a:lnTo>
              <a:lnTo>
                <a:pt x="4" y="22"/>
              </a:lnTo>
              <a:lnTo>
                <a:pt x="4" y="21"/>
              </a:lnTo>
              <a:lnTo>
                <a:pt x="3" y="20"/>
              </a:lnTo>
              <a:lnTo>
                <a:pt x="4" y="19"/>
              </a:lnTo>
              <a:lnTo>
                <a:pt x="5" y="19"/>
              </a:lnTo>
              <a:lnTo>
                <a:pt x="6" y="18"/>
              </a:lnTo>
              <a:lnTo>
                <a:pt x="7" y="17"/>
              </a:lnTo>
              <a:lnTo>
                <a:pt x="7" y="15"/>
              </a:lnTo>
              <a:lnTo>
                <a:pt x="6" y="15"/>
              </a:lnTo>
              <a:lnTo>
                <a:pt x="5" y="15"/>
              </a:lnTo>
              <a:lnTo>
                <a:pt x="4" y="16"/>
              </a:lnTo>
              <a:lnTo>
                <a:pt x="4" y="15"/>
              </a:lnTo>
              <a:lnTo>
                <a:pt x="3" y="14"/>
              </a:lnTo>
              <a:lnTo>
                <a:pt x="2" y="13"/>
              </a:lnTo>
              <a:lnTo>
                <a:pt x="1" y="14"/>
              </a:lnTo>
              <a:lnTo>
                <a:pt x="0" y="14"/>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172720</xdr:colOff>
      <xdr:row>30</xdr:row>
      <xdr:rowOff>152400</xdr:rowOff>
    </xdr:from>
    <xdr:to>
      <xdr:col>6</xdr:col>
      <xdr:colOff>467360</xdr:colOff>
      <xdr:row>32</xdr:row>
      <xdr:rowOff>85725</xdr:rowOff>
    </xdr:to>
    <xdr:sp>
      <xdr:nvSpPr>
        <xdr:cNvPr id="2185678" name="Freeform 445"/>
        <xdr:cNvSpPr/>
      </xdr:nvSpPr>
      <xdr:spPr>
        <a:xfrm>
          <a:off x="4307840" y="4838065"/>
          <a:ext cx="294640" cy="238125"/>
        </a:xfrm>
        <a:custGeom>
          <a:avLst/>
          <a:gdLst>
            <a:gd name="txL" fmla="*/ 0 w 29"/>
            <a:gd name="txT" fmla="*/ 0 h 27"/>
            <a:gd name="txR" fmla="*/ 29 w 29"/>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27">
              <a:moveTo>
                <a:pt x="14" y="1"/>
              </a:moveTo>
              <a:lnTo>
                <a:pt x="14" y="1"/>
              </a:lnTo>
              <a:lnTo>
                <a:pt x="15" y="2"/>
              </a:lnTo>
              <a:lnTo>
                <a:pt x="16" y="3"/>
              </a:lnTo>
              <a:lnTo>
                <a:pt x="16" y="4"/>
              </a:lnTo>
              <a:lnTo>
                <a:pt x="17" y="5"/>
              </a:lnTo>
              <a:lnTo>
                <a:pt x="18" y="6"/>
              </a:lnTo>
              <a:lnTo>
                <a:pt x="18" y="7"/>
              </a:lnTo>
              <a:lnTo>
                <a:pt x="19" y="7"/>
              </a:lnTo>
              <a:lnTo>
                <a:pt x="19" y="9"/>
              </a:lnTo>
              <a:lnTo>
                <a:pt x="20" y="10"/>
              </a:lnTo>
              <a:lnTo>
                <a:pt x="21" y="10"/>
              </a:lnTo>
              <a:lnTo>
                <a:pt x="22" y="11"/>
              </a:lnTo>
              <a:lnTo>
                <a:pt x="23" y="11"/>
              </a:lnTo>
              <a:lnTo>
                <a:pt x="24" y="11"/>
              </a:lnTo>
              <a:lnTo>
                <a:pt x="25" y="11"/>
              </a:lnTo>
              <a:lnTo>
                <a:pt x="27" y="11"/>
              </a:lnTo>
              <a:lnTo>
                <a:pt x="28" y="11"/>
              </a:lnTo>
              <a:lnTo>
                <a:pt x="29" y="12"/>
              </a:lnTo>
              <a:lnTo>
                <a:pt x="28" y="12"/>
              </a:lnTo>
              <a:lnTo>
                <a:pt x="28" y="13"/>
              </a:lnTo>
              <a:lnTo>
                <a:pt x="27" y="14"/>
              </a:lnTo>
              <a:lnTo>
                <a:pt x="26" y="14"/>
              </a:lnTo>
              <a:lnTo>
                <a:pt x="26" y="15"/>
              </a:lnTo>
              <a:lnTo>
                <a:pt x="25" y="16"/>
              </a:lnTo>
              <a:lnTo>
                <a:pt x="24" y="16"/>
              </a:lnTo>
              <a:lnTo>
                <a:pt x="24" y="17"/>
              </a:lnTo>
              <a:lnTo>
                <a:pt x="23" y="18"/>
              </a:lnTo>
              <a:lnTo>
                <a:pt x="22" y="19"/>
              </a:lnTo>
              <a:lnTo>
                <a:pt x="22" y="20"/>
              </a:lnTo>
              <a:lnTo>
                <a:pt x="22" y="21"/>
              </a:lnTo>
              <a:lnTo>
                <a:pt x="21" y="22"/>
              </a:lnTo>
              <a:lnTo>
                <a:pt x="20" y="23"/>
              </a:lnTo>
              <a:lnTo>
                <a:pt x="20" y="24"/>
              </a:lnTo>
              <a:lnTo>
                <a:pt x="19" y="25"/>
              </a:lnTo>
              <a:lnTo>
                <a:pt x="19" y="26"/>
              </a:lnTo>
              <a:lnTo>
                <a:pt x="18" y="27"/>
              </a:lnTo>
              <a:lnTo>
                <a:pt x="17" y="27"/>
              </a:lnTo>
              <a:lnTo>
                <a:pt x="15" y="26"/>
              </a:lnTo>
              <a:lnTo>
                <a:pt x="14" y="25"/>
              </a:lnTo>
              <a:lnTo>
                <a:pt x="13" y="25"/>
              </a:lnTo>
              <a:lnTo>
                <a:pt x="12" y="24"/>
              </a:lnTo>
              <a:lnTo>
                <a:pt x="11" y="24"/>
              </a:lnTo>
              <a:lnTo>
                <a:pt x="10" y="23"/>
              </a:lnTo>
              <a:lnTo>
                <a:pt x="9" y="22"/>
              </a:lnTo>
              <a:lnTo>
                <a:pt x="8" y="22"/>
              </a:lnTo>
              <a:lnTo>
                <a:pt x="7" y="21"/>
              </a:lnTo>
              <a:lnTo>
                <a:pt x="6" y="20"/>
              </a:lnTo>
              <a:lnTo>
                <a:pt x="5" y="19"/>
              </a:lnTo>
              <a:lnTo>
                <a:pt x="4" y="18"/>
              </a:lnTo>
              <a:lnTo>
                <a:pt x="3" y="17"/>
              </a:lnTo>
              <a:lnTo>
                <a:pt x="1" y="15"/>
              </a:lnTo>
              <a:lnTo>
                <a:pt x="1" y="14"/>
              </a:lnTo>
              <a:lnTo>
                <a:pt x="1" y="13"/>
              </a:lnTo>
              <a:lnTo>
                <a:pt x="0" y="12"/>
              </a:lnTo>
              <a:lnTo>
                <a:pt x="0" y="11"/>
              </a:lnTo>
              <a:lnTo>
                <a:pt x="0" y="9"/>
              </a:lnTo>
              <a:lnTo>
                <a:pt x="3" y="7"/>
              </a:lnTo>
              <a:lnTo>
                <a:pt x="2" y="6"/>
              </a:lnTo>
              <a:lnTo>
                <a:pt x="4" y="6"/>
              </a:lnTo>
              <a:lnTo>
                <a:pt x="5" y="6"/>
              </a:lnTo>
              <a:lnTo>
                <a:pt x="6" y="6"/>
              </a:lnTo>
              <a:lnTo>
                <a:pt x="8" y="7"/>
              </a:lnTo>
              <a:lnTo>
                <a:pt x="8" y="5"/>
              </a:lnTo>
              <a:lnTo>
                <a:pt x="7" y="4"/>
              </a:lnTo>
              <a:lnTo>
                <a:pt x="9" y="2"/>
              </a:lnTo>
              <a:lnTo>
                <a:pt x="10" y="2"/>
              </a:lnTo>
              <a:lnTo>
                <a:pt x="11" y="1"/>
              </a:lnTo>
              <a:lnTo>
                <a:pt x="12" y="1"/>
              </a:lnTo>
              <a:lnTo>
                <a:pt x="13" y="1"/>
              </a:lnTo>
              <a:lnTo>
                <a:pt x="14" y="0"/>
              </a:lnTo>
              <a:lnTo>
                <a:pt x="14"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375920</xdr:colOff>
      <xdr:row>29</xdr:row>
      <xdr:rowOff>28575</xdr:rowOff>
    </xdr:from>
    <xdr:to>
      <xdr:col>7</xdr:col>
      <xdr:colOff>20320</xdr:colOff>
      <xdr:row>31</xdr:row>
      <xdr:rowOff>9525</xdr:rowOff>
    </xdr:to>
    <xdr:sp>
      <xdr:nvSpPr>
        <xdr:cNvPr id="2185679" name="Freeform 446"/>
        <xdr:cNvSpPr/>
      </xdr:nvSpPr>
      <xdr:spPr>
        <a:xfrm>
          <a:off x="4511040" y="4561840"/>
          <a:ext cx="294640" cy="285750"/>
        </a:xfrm>
        <a:custGeom>
          <a:avLst/>
          <a:gdLst>
            <a:gd name="txL" fmla="*/ 0 w 29"/>
            <a:gd name="txT" fmla="*/ 0 h 32"/>
            <a:gd name="txR" fmla="*/ 29 w 29"/>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32">
              <a:moveTo>
                <a:pt x="13" y="1"/>
              </a:moveTo>
              <a:lnTo>
                <a:pt x="13" y="1"/>
              </a:lnTo>
              <a:lnTo>
                <a:pt x="14" y="2"/>
              </a:lnTo>
              <a:lnTo>
                <a:pt x="15" y="3"/>
              </a:lnTo>
              <a:lnTo>
                <a:pt x="16" y="4"/>
              </a:lnTo>
              <a:lnTo>
                <a:pt x="17" y="5"/>
              </a:lnTo>
              <a:lnTo>
                <a:pt x="18" y="5"/>
              </a:lnTo>
              <a:lnTo>
                <a:pt x="18" y="6"/>
              </a:lnTo>
              <a:lnTo>
                <a:pt x="19" y="7"/>
              </a:lnTo>
              <a:lnTo>
                <a:pt x="20" y="7"/>
              </a:lnTo>
              <a:lnTo>
                <a:pt x="21" y="8"/>
              </a:lnTo>
              <a:lnTo>
                <a:pt x="22" y="9"/>
              </a:lnTo>
              <a:lnTo>
                <a:pt x="23" y="9"/>
              </a:lnTo>
              <a:lnTo>
                <a:pt x="24" y="10"/>
              </a:lnTo>
              <a:lnTo>
                <a:pt x="26" y="11"/>
              </a:lnTo>
              <a:lnTo>
                <a:pt x="27" y="12"/>
              </a:lnTo>
              <a:lnTo>
                <a:pt x="28" y="13"/>
              </a:lnTo>
              <a:lnTo>
                <a:pt x="29" y="14"/>
              </a:lnTo>
              <a:lnTo>
                <a:pt x="28" y="15"/>
              </a:lnTo>
              <a:lnTo>
                <a:pt x="28" y="16"/>
              </a:lnTo>
              <a:lnTo>
                <a:pt x="27" y="17"/>
              </a:lnTo>
              <a:lnTo>
                <a:pt x="26" y="17"/>
              </a:lnTo>
              <a:lnTo>
                <a:pt x="24" y="18"/>
              </a:lnTo>
              <a:lnTo>
                <a:pt x="23" y="19"/>
              </a:lnTo>
              <a:lnTo>
                <a:pt x="22" y="20"/>
              </a:lnTo>
              <a:lnTo>
                <a:pt x="21" y="21"/>
              </a:lnTo>
              <a:lnTo>
                <a:pt x="21" y="22"/>
              </a:lnTo>
              <a:lnTo>
                <a:pt x="21" y="23"/>
              </a:lnTo>
              <a:lnTo>
                <a:pt x="21" y="24"/>
              </a:lnTo>
              <a:lnTo>
                <a:pt x="20" y="25"/>
              </a:lnTo>
              <a:lnTo>
                <a:pt x="20" y="27"/>
              </a:lnTo>
              <a:lnTo>
                <a:pt x="20" y="28"/>
              </a:lnTo>
              <a:lnTo>
                <a:pt x="20" y="29"/>
              </a:lnTo>
              <a:lnTo>
                <a:pt x="19" y="31"/>
              </a:lnTo>
              <a:lnTo>
                <a:pt x="18" y="32"/>
              </a:lnTo>
              <a:lnTo>
                <a:pt x="17" y="32"/>
              </a:lnTo>
              <a:lnTo>
                <a:pt x="16" y="31"/>
              </a:lnTo>
              <a:lnTo>
                <a:pt x="16" y="29"/>
              </a:lnTo>
              <a:lnTo>
                <a:pt x="15" y="28"/>
              </a:lnTo>
              <a:lnTo>
                <a:pt x="14" y="26"/>
              </a:lnTo>
              <a:lnTo>
                <a:pt x="14" y="25"/>
              </a:lnTo>
              <a:lnTo>
                <a:pt x="14" y="24"/>
              </a:lnTo>
              <a:lnTo>
                <a:pt x="13" y="23"/>
              </a:lnTo>
              <a:lnTo>
                <a:pt x="13" y="22"/>
              </a:lnTo>
              <a:lnTo>
                <a:pt x="12" y="21"/>
              </a:lnTo>
              <a:lnTo>
                <a:pt x="11" y="20"/>
              </a:lnTo>
              <a:lnTo>
                <a:pt x="11" y="19"/>
              </a:lnTo>
              <a:lnTo>
                <a:pt x="10" y="19"/>
              </a:lnTo>
              <a:lnTo>
                <a:pt x="9" y="18"/>
              </a:lnTo>
              <a:lnTo>
                <a:pt x="8" y="17"/>
              </a:lnTo>
              <a:lnTo>
                <a:pt x="7" y="16"/>
              </a:lnTo>
              <a:lnTo>
                <a:pt x="6" y="15"/>
              </a:lnTo>
              <a:lnTo>
                <a:pt x="5" y="14"/>
              </a:lnTo>
              <a:lnTo>
                <a:pt x="5" y="13"/>
              </a:lnTo>
              <a:lnTo>
                <a:pt x="4" y="13"/>
              </a:lnTo>
              <a:lnTo>
                <a:pt x="3" y="12"/>
              </a:lnTo>
              <a:lnTo>
                <a:pt x="2" y="11"/>
              </a:lnTo>
              <a:lnTo>
                <a:pt x="1" y="10"/>
              </a:lnTo>
              <a:lnTo>
                <a:pt x="1" y="9"/>
              </a:lnTo>
              <a:lnTo>
                <a:pt x="0" y="8"/>
              </a:lnTo>
              <a:lnTo>
                <a:pt x="0" y="7"/>
              </a:lnTo>
              <a:lnTo>
                <a:pt x="0" y="6"/>
              </a:lnTo>
              <a:lnTo>
                <a:pt x="1" y="5"/>
              </a:lnTo>
              <a:lnTo>
                <a:pt x="2" y="5"/>
              </a:lnTo>
              <a:lnTo>
                <a:pt x="3" y="4"/>
              </a:lnTo>
              <a:lnTo>
                <a:pt x="5" y="4"/>
              </a:lnTo>
              <a:lnTo>
                <a:pt x="6" y="4"/>
              </a:lnTo>
              <a:lnTo>
                <a:pt x="7" y="3"/>
              </a:lnTo>
              <a:lnTo>
                <a:pt x="8" y="3"/>
              </a:lnTo>
              <a:lnTo>
                <a:pt x="9" y="2"/>
              </a:lnTo>
              <a:lnTo>
                <a:pt x="10" y="2"/>
              </a:lnTo>
              <a:lnTo>
                <a:pt x="11" y="1"/>
              </a:lnTo>
              <a:lnTo>
                <a:pt x="12" y="1"/>
              </a:lnTo>
              <a:lnTo>
                <a:pt x="13" y="0"/>
              </a:lnTo>
              <a:lnTo>
                <a:pt x="13"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314960</xdr:colOff>
      <xdr:row>30</xdr:row>
      <xdr:rowOff>0</xdr:rowOff>
    </xdr:from>
    <xdr:to>
      <xdr:col>8</xdr:col>
      <xdr:colOff>30480</xdr:colOff>
      <xdr:row>31</xdr:row>
      <xdr:rowOff>66675</xdr:rowOff>
    </xdr:to>
    <xdr:sp>
      <xdr:nvSpPr>
        <xdr:cNvPr id="2185680" name="Freeform 447"/>
        <xdr:cNvSpPr/>
      </xdr:nvSpPr>
      <xdr:spPr>
        <a:xfrm>
          <a:off x="5100320" y="4685665"/>
          <a:ext cx="365760" cy="219075"/>
        </a:xfrm>
        <a:custGeom>
          <a:avLst/>
          <a:gdLst>
            <a:gd name="txL" fmla="*/ 0 w 36"/>
            <a:gd name="txT" fmla="*/ 0 h 24"/>
            <a:gd name="txR" fmla="*/ 36 w 3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6" h="24">
              <a:moveTo>
                <a:pt x="3" y="4"/>
              </a:moveTo>
              <a:lnTo>
                <a:pt x="4" y="5"/>
              </a:lnTo>
              <a:lnTo>
                <a:pt x="5" y="5"/>
              </a:lnTo>
              <a:lnTo>
                <a:pt x="6" y="5"/>
              </a:lnTo>
              <a:lnTo>
                <a:pt x="7" y="5"/>
              </a:lnTo>
              <a:lnTo>
                <a:pt x="7" y="4"/>
              </a:lnTo>
              <a:lnTo>
                <a:pt x="8" y="3"/>
              </a:lnTo>
              <a:lnTo>
                <a:pt x="9" y="2"/>
              </a:lnTo>
              <a:lnTo>
                <a:pt x="9" y="3"/>
              </a:lnTo>
              <a:lnTo>
                <a:pt x="10" y="4"/>
              </a:lnTo>
              <a:lnTo>
                <a:pt x="11" y="5"/>
              </a:lnTo>
              <a:lnTo>
                <a:pt x="12" y="5"/>
              </a:lnTo>
              <a:lnTo>
                <a:pt x="13" y="6"/>
              </a:lnTo>
              <a:lnTo>
                <a:pt x="14" y="7"/>
              </a:lnTo>
              <a:lnTo>
                <a:pt x="14" y="8"/>
              </a:lnTo>
              <a:lnTo>
                <a:pt x="16" y="8"/>
              </a:lnTo>
              <a:lnTo>
                <a:pt x="16" y="7"/>
              </a:lnTo>
              <a:lnTo>
                <a:pt x="17" y="6"/>
              </a:lnTo>
              <a:lnTo>
                <a:pt x="18" y="6"/>
              </a:lnTo>
              <a:lnTo>
                <a:pt x="19" y="5"/>
              </a:lnTo>
              <a:lnTo>
                <a:pt x="20" y="4"/>
              </a:lnTo>
              <a:lnTo>
                <a:pt x="21" y="4"/>
              </a:lnTo>
              <a:lnTo>
                <a:pt x="21" y="3"/>
              </a:lnTo>
              <a:lnTo>
                <a:pt x="22" y="2"/>
              </a:lnTo>
              <a:lnTo>
                <a:pt x="24" y="2"/>
              </a:lnTo>
              <a:lnTo>
                <a:pt x="25" y="2"/>
              </a:lnTo>
              <a:lnTo>
                <a:pt x="26" y="1"/>
              </a:lnTo>
              <a:lnTo>
                <a:pt x="27" y="1"/>
              </a:lnTo>
              <a:lnTo>
                <a:pt x="28" y="0"/>
              </a:lnTo>
              <a:lnTo>
                <a:pt x="29" y="0"/>
              </a:lnTo>
              <a:lnTo>
                <a:pt x="29" y="1"/>
              </a:lnTo>
              <a:lnTo>
                <a:pt x="29" y="2"/>
              </a:lnTo>
              <a:lnTo>
                <a:pt x="30" y="3"/>
              </a:lnTo>
              <a:lnTo>
                <a:pt x="31" y="4"/>
              </a:lnTo>
              <a:lnTo>
                <a:pt x="32" y="5"/>
              </a:lnTo>
              <a:lnTo>
                <a:pt x="33" y="6"/>
              </a:lnTo>
              <a:lnTo>
                <a:pt x="34" y="7"/>
              </a:lnTo>
              <a:lnTo>
                <a:pt x="34" y="8"/>
              </a:lnTo>
              <a:lnTo>
                <a:pt x="35" y="10"/>
              </a:lnTo>
              <a:lnTo>
                <a:pt x="35" y="11"/>
              </a:lnTo>
              <a:lnTo>
                <a:pt x="36" y="12"/>
              </a:lnTo>
              <a:lnTo>
                <a:pt x="35" y="13"/>
              </a:lnTo>
              <a:lnTo>
                <a:pt x="35" y="14"/>
              </a:lnTo>
              <a:lnTo>
                <a:pt x="34" y="15"/>
              </a:lnTo>
              <a:lnTo>
                <a:pt x="33" y="16"/>
              </a:lnTo>
              <a:lnTo>
                <a:pt x="33" y="17"/>
              </a:lnTo>
              <a:lnTo>
                <a:pt x="32" y="18"/>
              </a:lnTo>
              <a:lnTo>
                <a:pt x="31" y="18"/>
              </a:lnTo>
              <a:lnTo>
                <a:pt x="31" y="19"/>
              </a:lnTo>
              <a:lnTo>
                <a:pt x="30" y="20"/>
              </a:lnTo>
              <a:lnTo>
                <a:pt x="29" y="21"/>
              </a:lnTo>
              <a:lnTo>
                <a:pt x="28" y="22"/>
              </a:lnTo>
              <a:lnTo>
                <a:pt x="27" y="23"/>
              </a:lnTo>
              <a:lnTo>
                <a:pt x="26" y="24"/>
              </a:lnTo>
              <a:lnTo>
                <a:pt x="26" y="23"/>
              </a:lnTo>
              <a:lnTo>
                <a:pt x="25" y="23"/>
              </a:lnTo>
              <a:lnTo>
                <a:pt x="23" y="22"/>
              </a:lnTo>
              <a:lnTo>
                <a:pt x="21" y="21"/>
              </a:lnTo>
              <a:lnTo>
                <a:pt x="20" y="21"/>
              </a:lnTo>
              <a:lnTo>
                <a:pt x="18" y="20"/>
              </a:lnTo>
              <a:lnTo>
                <a:pt x="16" y="19"/>
              </a:lnTo>
              <a:lnTo>
                <a:pt x="15" y="19"/>
              </a:lnTo>
              <a:lnTo>
                <a:pt x="14" y="18"/>
              </a:lnTo>
              <a:lnTo>
                <a:pt x="13" y="18"/>
              </a:lnTo>
              <a:lnTo>
                <a:pt x="11" y="17"/>
              </a:lnTo>
              <a:lnTo>
                <a:pt x="10" y="16"/>
              </a:lnTo>
              <a:lnTo>
                <a:pt x="8" y="16"/>
              </a:lnTo>
              <a:lnTo>
                <a:pt x="7" y="15"/>
              </a:lnTo>
              <a:lnTo>
                <a:pt x="6" y="15"/>
              </a:lnTo>
              <a:lnTo>
                <a:pt x="5" y="14"/>
              </a:lnTo>
              <a:lnTo>
                <a:pt x="4" y="14"/>
              </a:lnTo>
              <a:lnTo>
                <a:pt x="2" y="13"/>
              </a:lnTo>
              <a:lnTo>
                <a:pt x="1" y="12"/>
              </a:lnTo>
              <a:lnTo>
                <a:pt x="0" y="11"/>
              </a:lnTo>
              <a:lnTo>
                <a:pt x="0" y="10"/>
              </a:lnTo>
              <a:lnTo>
                <a:pt x="1" y="8"/>
              </a:lnTo>
              <a:lnTo>
                <a:pt x="1" y="6"/>
              </a:lnTo>
              <a:lnTo>
                <a:pt x="2" y="4"/>
              </a:lnTo>
              <a:lnTo>
                <a:pt x="3"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589280</xdr:colOff>
      <xdr:row>30</xdr:row>
      <xdr:rowOff>0</xdr:rowOff>
    </xdr:from>
    <xdr:to>
      <xdr:col>7</xdr:col>
      <xdr:colOff>223520</xdr:colOff>
      <xdr:row>31</xdr:row>
      <xdr:rowOff>152400</xdr:rowOff>
    </xdr:to>
    <xdr:sp>
      <xdr:nvSpPr>
        <xdr:cNvPr id="2185681" name="Freeform 448"/>
        <xdr:cNvSpPr/>
      </xdr:nvSpPr>
      <xdr:spPr>
        <a:xfrm>
          <a:off x="4724400" y="4685665"/>
          <a:ext cx="284480" cy="304800"/>
        </a:xfrm>
        <a:custGeom>
          <a:avLst/>
          <a:gdLst>
            <a:gd name="txL" fmla="*/ 0 w 28"/>
            <a:gd name="txT" fmla="*/ 0 h 33"/>
            <a:gd name="txR" fmla="*/ 28 w 28"/>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33">
              <a:moveTo>
                <a:pt x="0" y="6"/>
              </a:moveTo>
              <a:lnTo>
                <a:pt x="1" y="6"/>
              </a:lnTo>
              <a:lnTo>
                <a:pt x="2" y="5"/>
              </a:lnTo>
              <a:lnTo>
                <a:pt x="3" y="4"/>
              </a:lnTo>
              <a:lnTo>
                <a:pt x="5" y="3"/>
              </a:lnTo>
              <a:lnTo>
                <a:pt x="6" y="3"/>
              </a:lnTo>
              <a:lnTo>
                <a:pt x="7" y="2"/>
              </a:lnTo>
              <a:lnTo>
                <a:pt x="7" y="1"/>
              </a:lnTo>
              <a:lnTo>
                <a:pt x="8" y="0"/>
              </a:lnTo>
              <a:lnTo>
                <a:pt x="9" y="1"/>
              </a:lnTo>
              <a:lnTo>
                <a:pt x="10" y="1"/>
              </a:lnTo>
              <a:lnTo>
                <a:pt x="11" y="2"/>
              </a:lnTo>
              <a:lnTo>
                <a:pt x="12" y="3"/>
              </a:lnTo>
              <a:lnTo>
                <a:pt x="13" y="4"/>
              </a:lnTo>
              <a:lnTo>
                <a:pt x="14" y="5"/>
              </a:lnTo>
              <a:lnTo>
                <a:pt x="15" y="6"/>
              </a:lnTo>
              <a:lnTo>
                <a:pt x="16" y="7"/>
              </a:lnTo>
              <a:lnTo>
                <a:pt x="17" y="8"/>
              </a:lnTo>
              <a:lnTo>
                <a:pt x="18" y="9"/>
              </a:lnTo>
              <a:lnTo>
                <a:pt x="19" y="10"/>
              </a:lnTo>
              <a:lnTo>
                <a:pt x="20" y="11"/>
              </a:lnTo>
              <a:lnTo>
                <a:pt x="21" y="12"/>
              </a:lnTo>
              <a:lnTo>
                <a:pt x="22" y="12"/>
              </a:lnTo>
              <a:lnTo>
                <a:pt x="23" y="13"/>
              </a:lnTo>
              <a:lnTo>
                <a:pt x="24" y="13"/>
              </a:lnTo>
              <a:lnTo>
                <a:pt x="25" y="13"/>
              </a:lnTo>
              <a:lnTo>
                <a:pt x="26" y="14"/>
              </a:lnTo>
              <a:lnTo>
                <a:pt x="27" y="14"/>
              </a:lnTo>
              <a:lnTo>
                <a:pt x="28" y="14"/>
              </a:lnTo>
              <a:lnTo>
                <a:pt x="28" y="15"/>
              </a:lnTo>
              <a:lnTo>
                <a:pt x="27" y="16"/>
              </a:lnTo>
              <a:lnTo>
                <a:pt x="27" y="17"/>
              </a:lnTo>
              <a:lnTo>
                <a:pt x="27" y="19"/>
              </a:lnTo>
              <a:lnTo>
                <a:pt x="28" y="20"/>
              </a:lnTo>
              <a:lnTo>
                <a:pt x="27" y="22"/>
              </a:lnTo>
              <a:lnTo>
                <a:pt x="26" y="23"/>
              </a:lnTo>
              <a:lnTo>
                <a:pt x="25" y="22"/>
              </a:lnTo>
              <a:lnTo>
                <a:pt x="23" y="21"/>
              </a:lnTo>
              <a:lnTo>
                <a:pt x="22" y="21"/>
              </a:lnTo>
              <a:lnTo>
                <a:pt x="21" y="20"/>
              </a:lnTo>
              <a:lnTo>
                <a:pt x="20" y="21"/>
              </a:lnTo>
              <a:lnTo>
                <a:pt x="19" y="22"/>
              </a:lnTo>
              <a:lnTo>
                <a:pt x="19" y="23"/>
              </a:lnTo>
              <a:lnTo>
                <a:pt x="18" y="24"/>
              </a:lnTo>
              <a:lnTo>
                <a:pt x="17" y="25"/>
              </a:lnTo>
              <a:lnTo>
                <a:pt x="17" y="26"/>
              </a:lnTo>
              <a:lnTo>
                <a:pt x="16" y="27"/>
              </a:lnTo>
              <a:lnTo>
                <a:pt x="15" y="27"/>
              </a:lnTo>
              <a:lnTo>
                <a:pt x="14" y="28"/>
              </a:lnTo>
              <a:lnTo>
                <a:pt x="14" y="29"/>
              </a:lnTo>
              <a:lnTo>
                <a:pt x="12" y="30"/>
              </a:lnTo>
              <a:lnTo>
                <a:pt x="11" y="30"/>
              </a:lnTo>
              <a:lnTo>
                <a:pt x="10" y="31"/>
              </a:lnTo>
              <a:lnTo>
                <a:pt x="10" y="32"/>
              </a:lnTo>
              <a:lnTo>
                <a:pt x="9" y="32"/>
              </a:lnTo>
              <a:lnTo>
                <a:pt x="8" y="33"/>
              </a:lnTo>
              <a:lnTo>
                <a:pt x="7" y="33"/>
              </a:lnTo>
              <a:lnTo>
                <a:pt x="6" y="33"/>
              </a:lnTo>
              <a:lnTo>
                <a:pt x="6" y="32"/>
              </a:lnTo>
              <a:lnTo>
                <a:pt x="6" y="31"/>
              </a:lnTo>
              <a:lnTo>
                <a:pt x="6" y="30"/>
              </a:lnTo>
              <a:lnTo>
                <a:pt x="7" y="29"/>
              </a:lnTo>
              <a:lnTo>
                <a:pt x="7" y="28"/>
              </a:lnTo>
              <a:lnTo>
                <a:pt x="7" y="26"/>
              </a:lnTo>
              <a:lnTo>
                <a:pt x="7" y="25"/>
              </a:lnTo>
              <a:lnTo>
                <a:pt x="7" y="24"/>
              </a:lnTo>
              <a:lnTo>
                <a:pt x="7" y="22"/>
              </a:lnTo>
              <a:lnTo>
                <a:pt x="8" y="21"/>
              </a:lnTo>
              <a:lnTo>
                <a:pt x="8" y="20"/>
              </a:lnTo>
              <a:lnTo>
                <a:pt x="8" y="19"/>
              </a:lnTo>
              <a:lnTo>
                <a:pt x="8" y="18"/>
              </a:lnTo>
              <a:lnTo>
                <a:pt x="8" y="17"/>
              </a:lnTo>
              <a:lnTo>
                <a:pt x="9" y="16"/>
              </a:lnTo>
              <a:lnTo>
                <a:pt x="9" y="15"/>
              </a:lnTo>
              <a:lnTo>
                <a:pt x="9" y="13"/>
              </a:lnTo>
              <a:lnTo>
                <a:pt x="8" y="12"/>
              </a:lnTo>
              <a:lnTo>
                <a:pt x="7" y="12"/>
              </a:lnTo>
              <a:lnTo>
                <a:pt x="6" y="12"/>
              </a:lnTo>
              <a:lnTo>
                <a:pt x="6" y="13"/>
              </a:lnTo>
              <a:lnTo>
                <a:pt x="5" y="12"/>
              </a:lnTo>
              <a:lnTo>
                <a:pt x="4" y="12"/>
              </a:lnTo>
              <a:lnTo>
                <a:pt x="3" y="11"/>
              </a:lnTo>
              <a:lnTo>
                <a:pt x="3" y="10"/>
              </a:lnTo>
              <a:lnTo>
                <a:pt x="2" y="9"/>
              </a:lnTo>
              <a:lnTo>
                <a:pt x="1" y="8"/>
              </a:lnTo>
              <a:lnTo>
                <a:pt x="1" y="7"/>
              </a:lnTo>
              <a:lnTo>
                <a:pt x="0" y="7"/>
              </a:lnTo>
              <a:lnTo>
                <a:pt x="0"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10160</xdr:colOff>
      <xdr:row>28</xdr:row>
      <xdr:rowOff>123825</xdr:rowOff>
    </xdr:from>
    <xdr:to>
      <xdr:col>6</xdr:col>
      <xdr:colOff>304800</xdr:colOff>
      <xdr:row>30</xdr:row>
      <xdr:rowOff>66675</xdr:rowOff>
    </xdr:to>
    <xdr:sp>
      <xdr:nvSpPr>
        <xdr:cNvPr id="2185682" name="Freeform 449"/>
        <xdr:cNvSpPr/>
      </xdr:nvSpPr>
      <xdr:spPr>
        <a:xfrm>
          <a:off x="4145280" y="4504690"/>
          <a:ext cx="294640" cy="247650"/>
        </a:xfrm>
        <a:custGeom>
          <a:avLst/>
          <a:gdLst>
            <a:gd name="txL" fmla="*/ 0 w 29"/>
            <a:gd name="txT" fmla="*/ 0 h 28"/>
            <a:gd name="txR" fmla="*/ 29 w 29"/>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9" h="28">
              <a:moveTo>
                <a:pt x="0" y="8"/>
              </a:moveTo>
              <a:lnTo>
                <a:pt x="1" y="8"/>
              </a:lnTo>
              <a:lnTo>
                <a:pt x="2" y="9"/>
              </a:lnTo>
              <a:lnTo>
                <a:pt x="3" y="9"/>
              </a:lnTo>
              <a:lnTo>
                <a:pt x="4" y="10"/>
              </a:lnTo>
              <a:lnTo>
                <a:pt x="5" y="11"/>
              </a:lnTo>
              <a:lnTo>
                <a:pt x="7" y="11"/>
              </a:lnTo>
              <a:lnTo>
                <a:pt x="7" y="10"/>
              </a:lnTo>
              <a:lnTo>
                <a:pt x="7" y="9"/>
              </a:lnTo>
              <a:lnTo>
                <a:pt x="7" y="8"/>
              </a:lnTo>
              <a:lnTo>
                <a:pt x="8" y="7"/>
              </a:lnTo>
              <a:lnTo>
                <a:pt x="9" y="7"/>
              </a:lnTo>
              <a:lnTo>
                <a:pt x="10" y="7"/>
              </a:lnTo>
              <a:lnTo>
                <a:pt x="11" y="7"/>
              </a:lnTo>
              <a:lnTo>
                <a:pt x="12" y="7"/>
              </a:lnTo>
              <a:lnTo>
                <a:pt x="14" y="7"/>
              </a:lnTo>
              <a:lnTo>
                <a:pt x="15" y="6"/>
              </a:lnTo>
              <a:lnTo>
                <a:pt x="16" y="6"/>
              </a:lnTo>
              <a:lnTo>
                <a:pt x="17" y="5"/>
              </a:lnTo>
              <a:lnTo>
                <a:pt x="18" y="5"/>
              </a:lnTo>
              <a:lnTo>
                <a:pt x="19" y="5"/>
              </a:lnTo>
              <a:lnTo>
                <a:pt x="20" y="4"/>
              </a:lnTo>
              <a:lnTo>
                <a:pt x="20" y="3"/>
              </a:lnTo>
              <a:lnTo>
                <a:pt x="20" y="2"/>
              </a:lnTo>
              <a:lnTo>
                <a:pt x="21" y="1"/>
              </a:lnTo>
              <a:lnTo>
                <a:pt x="22" y="1"/>
              </a:lnTo>
              <a:lnTo>
                <a:pt x="23" y="1"/>
              </a:lnTo>
              <a:lnTo>
                <a:pt x="24" y="0"/>
              </a:lnTo>
              <a:lnTo>
                <a:pt x="25" y="0"/>
              </a:lnTo>
              <a:lnTo>
                <a:pt x="25" y="1"/>
              </a:lnTo>
              <a:lnTo>
                <a:pt x="26" y="2"/>
              </a:lnTo>
              <a:lnTo>
                <a:pt x="27" y="3"/>
              </a:lnTo>
              <a:lnTo>
                <a:pt x="27" y="4"/>
              </a:lnTo>
              <a:lnTo>
                <a:pt x="28" y="5"/>
              </a:lnTo>
              <a:lnTo>
                <a:pt x="29" y="6"/>
              </a:lnTo>
              <a:lnTo>
                <a:pt x="29" y="7"/>
              </a:lnTo>
              <a:lnTo>
                <a:pt x="28" y="8"/>
              </a:lnTo>
              <a:lnTo>
                <a:pt x="27" y="9"/>
              </a:lnTo>
              <a:lnTo>
                <a:pt x="27" y="10"/>
              </a:lnTo>
              <a:lnTo>
                <a:pt x="28" y="11"/>
              </a:lnTo>
              <a:lnTo>
                <a:pt x="28" y="13"/>
              </a:lnTo>
              <a:lnTo>
                <a:pt x="27" y="13"/>
              </a:lnTo>
              <a:lnTo>
                <a:pt x="27" y="14"/>
              </a:lnTo>
              <a:lnTo>
                <a:pt x="25" y="14"/>
              </a:lnTo>
              <a:lnTo>
                <a:pt x="24" y="15"/>
              </a:lnTo>
              <a:lnTo>
                <a:pt x="23" y="15"/>
              </a:lnTo>
              <a:lnTo>
                <a:pt x="22" y="16"/>
              </a:lnTo>
              <a:lnTo>
                <a:pt x="21" y="16"/>
              </a:lnTo>
              <a:lnTo>
                <a:pt x="20" y="17"/>
              </a:lnTo>
              <a:lnTo>
                <a:pt x="20" y="18"/>
              </a:lnTo>
              <a:lnTo>
                <a:pt x="21" y="19"/>
              </a:lnTo>
              <a:lnTo>
                <a:pt x="21" y="20"/>
              </a:lnTo>
              <a:lnTo>
                <a:pt x="19" y="20"/>
              </a:lnTo>
              <a:lnTo>
                <a:pt x="18" y="20"/>
              </a:lnTo>
              <a:lnTo>
                <a:pt x="18" y="21"/>
              </a:lnTo>
              <a:lnTo>
                <a:pt x="17" y="22"/>
              </a:lnTo>
              <a:lnTo>
                <a:pt x="16" y="22"/>
              </a:lnTo>
              <a:lnTo>
                <a:pt x="15" y="23"/>
              </a:lnTo>
              <a:lnTo>
                <a:pt x="15" y="24"/>
              </a:lnTo>
              <a:lnTo>
                <a:pt x="14" y="25"/>
              </a:lnTo>
              <a:lnTo>
                <a:pt x="14" y="26"/>
              </a:lnTo>
              <a:lnTo>
                <a:pt x="14" y="27"/>
              </a:lnTo>
              <a:lnTo>
                <a:pt x="13" y="28"/>
              </a:lnTo>
              <a:lnTo>
                <a:pt x="12" y="28"/>
              </a:lnTo>
              <a:lnTo>
                <a:pt x="11" y="27"/>
              </a:lnTo>
              <a:lnTo>
                <a:pt x="10" y="27"/>
              </a:lnTo>
              <a:lnTo>
                <a:pt x="9" y="26"/>
              </a:lnTo>
              <a:lnTo>
                <a:pt x="8" y="26"/>
              </a:lnTo>
              <a:lnTo>
                <a:pt x="7" y="26"/>
              </a:lnTo>
              <a:lnTo>
                <a:pt x="5" y="26"/>
              </a:lnTo>
              <a:lnTo>
                <a:pt x="5" y="25"/>
              </a:lnTo>
              <a:lnTo>
                <a:pt x="5" y="24"/>
              </a:lnTo>
              <a:lnTo>
                <a:pt x="4" y="22"/>
              </a:lnTo>
              <a:lnTo>
                <a:pt x="4" y="21"/>
              </a:lnTo>
              <a:lnTo>
                <a:pt x="4" y="20"/>
              </a:lnTo>
              <a:lnTo>
                <a:pt x="3" y="19"/>
              </a:lnTo>
              <a:lnTo>
                <a:pt x="2" y="19"/>
              </a:lnTo>
              <a:lnTo>
                <a:pt x="2" y="18"/>
              </a:lnTo>
              <a:lnTo>
                <a:pt x="2" y="16"/>
              </a:lnTo>
              <a:lnTo>
                <a:pt x="2" y="15"/>
              </a:lnTo>
              <a:lnTo>
                <a:pt x="2" y="14"/>
              </a:lnTo>
              <a:lnTo>
                <a:pt x="1" y="13"/>
              </a:lnTo>
              <a:lnTo>
                <a:pt x="1" y="12"/>
              </a:lnTo>
              <a:lnTo>
                <a:pt x="1" y="11"/>
              </a:lnTo>
              <a:lnTo>
                <a:pt x="0" y="10"/>
              </a:lnTo>
              <a:lnTo>
                <a:pt x="0" y="9"/>
              </a:lnTo>
              <a:lnTo>
                <a:pt x="0"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365760</xdr:colOff>
      <xdr:row>30</xdr:row>
      <xdr:rowOff>66675</xdr:rowOff>
    </xdr:from>
    <xdr:to>
      <xdr:col>7</xdr:col>
      <xdr:colOff>30480</xdr:colOff>
      <xdr:row>32</xdr:row>
      <xdr:rowOff>9525</xdr:rowOff>
    </xdr:to>
    <xdr:sp>
      <xdr:nvSpPr>
        <xdr:cNvPr id="2185683" name="Freeform 450"/>
        <xdr:cNvSpPr/>
      </xdr:nvSpPr>
      <xdr:spPr>
        <a:xfrm>
          <a:off x="4500880" y="4752340"/>
          <a:ext cx="314960" cy="247650"/>
        </a:xfrm>
        <a:custGeom>
          <a:avLst/>
          <a:gdLst>
            <a:gd name="txL" fmla="*/ 0 w 31"/>
            <a:gd name="txT" fmla="*/ 0 h 28"/>
            <a:gd name="txR" fmla="*/ 31 w 31"/>
            <a:gd name="txB" fmla="*/ 28 h 2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1" h="28">
              <a:moveTo>
                <a:pt x="0" y="15"/>
              </a:moveTo>
              <a:lnTo>
                <a:pt x="0" y="15"/>
              </a:lnTo>
              <a:lnTo>
                <a:pt x="1" y="14"/>
              </a:lnTo>
              <a:lnTo>
                <a:pt x="2" y="13"/>
              </a:lnTo>
              <a:lnTo>
                <a:pt x="3" y="13"/>
              </a:lnTo>
              <a:lnTo>
                <a:pt x="4" y="14"/>
              </a:lnTo>
              <a:lnTo>
                <a:pt x="6" y="14"/>
              </a:lnTo>
              <a:lnTo>
                <a:pt x="7" y="13"/>
              </a:lnTo>
              <a:lnTo>
                <a:pt x="8" y="13"/>
              </a:lnTo>
              <a:lnTo>
                <a:pt x="9" y="13"/>
              </a:lnTo>
              <a:lnTo>
                <a:pt x="10" y="12"/>
              </a:lnTo>
              <a:lnTo>
                <a:pt x="12" y="12"/>
              </a:lnTo>
              <a:lnTo>
                <a:pt x="13" y="12"/>
              </a:lnTo>
              <a:lnTo>
                <a:pt x="14" y="12"/>
              </a:lnTo>
              <a:lnTo>
                <a:pt x="15" y="11"/>
              </a:lnTo>
              <a:lnTo>
                <a:pt x="16" y="10"/>
              </a:lnTo>
              <a:lnTo>
                <a:pt x="16" y="9"/>
              </a:lnTo>
              <a:lnTo>
                <a:pt x="17" y="8"/>
              </a:lnTo>
              <a:lnTo>
                <a:pt x="17" y="10"/>
              </a:lnTo>
              <a:lnTo>
                <a:pt x="18" y="11"/>
              </a:lnTo>
              <a:lnTo>
                <a:pt x="19" y="11"/>
              </a:lnTo>
              <a:lnTo>
                <a:pt x="20" y="10"/>
              </a:lnTo>
              <a:lnTo>
                <a:pt x="21" y="8"/>
              </a:lnTo>
              <a:lnTo>
                <a:pt x="21" y="7"/>
              </a:lnTo>
              <a:lnTo>
                <a:pt x="21" y="6"/>
              </a:lnTo>
              <a:lnTo>
                <a:pt x="21" y="4"/>
              </a:lnTo>
              <a:lnTo>
                <a:pt x="22" y="3"/>
              </a:lnTo>
              <a:lnTo>
                <a:pt x="22" y="2"/>
              </a:lnTo>
              <a:lnTo>
                <a:pt x="22" y="1"/>
              </a:lnTo>
              <a:lnTo>
                <a:pt x="22" y="0"/>
              </a:lnTo>
              <a:lnTo>
                <a:pt x="23" y="0"/>
              </a:lnTo>
              <a:lnTo>
                <a:pt x="23" y="1"/>
              </a:lnTo>
              <a:lnTo>
                <a:pt x="24" y="2"/>
              </a:lnTo>
              <a:lnTo>
                <a:pt x="25" y="3"/>
              </a:lnTo>
              <a:lnTo>
                <a:pt x="25" y="4"/>
              </a:lnTo>
              <a:lnTo>
                <a:pt x="26" y="5"/>
              </a:lnTo>
              <a:lnTo>
                <a:pt x="27" y="5"/>
              </a:lnTo>
              <a:lnTo>
                <a:pt x="28" y="6"/>
              </a:lnTo>
              <a:lnTo>
                <a:pt x="28" y="5"/>
              </a:lnTo>
              <a:lnTo>
                <a:pt x="29" y="5"/>
              </a:lnTo>
              <a:lnTo>
                <a:pt x="30" y="5"/>
              </a:lnTo>
              <a:lnTo>
                <a:pt x="31" y="6"/>
              </a:lnTo>
              <a:lnTo>
                <a:pt x="31" y="8"/>
              </a:lnTo>
              <a:lnTo>
                <a:pt x="31" y="9"/>
              </a:lnTo>
              <a:lnTo>
                <a:pt x="30" y="10"/>
              </a:lnTo>
              <a:lnTo>
                <a:pt x="30" y="11"/>
              </a:lnTo>
              <a:lnTo>
                <a:pt x="30" y="12"/>
              </a:lnTo>
              <a:lnTo>
                <a:pt x="30" y="13"/>
              </a:lnTo>
              <a:lnTo>
                <a:pt x="30" y="14"/>
              </a:lnTo>
              <a:lnTo>
                <a:pt x="29" y="15"/>
              </a:lnTo>
              <a:lnTo>
                <a:pt x="29" y="17"/>
              </a:lnTo>
              <a:lnTo>
                <a:pt x="29" y="18"/>
              </a:lnTo>
              <a:lnTo>
                <a:pt x="29" y="19"/>
              </a:lnTo>
              <a:lnTo>
                <a:pt x="29" y="21"/>
              </a:lnTo>
              <a:lnTo>
                <a:pt x="29" y="22"/>
              </a:lnTo>
              <a:lnTo>
                <a:pt x="28" y="23"/>
              </a:lnTo>
              <a:lnTo>
                <a:pt x="28" y="24"/>
              </a:lnTo>
              <a:lnTo>
                <a:pt x="28" y="25"/>
              </a:lnTo>
              <a:lnTo>
                <a:pt x="28" y="26"/>
              </a:lnTo>
              <a:lnTo>
                <a:pt x="27" y="25"/>
              </a:lnTo>
              <a:lnTo>
                <a:pt x="26" y="24"/>
              </a:lnTo>
              <a:lnTo>
                <a:pt x="25" y="24"/>
              </a:lnTo>
              <a:lnTo>
                <a:pt x="24" y="23"/>
              </a:lnTo>
              <a:lnTo>
                <a:pt x="23" y="23"/>
              </a:lnTo>
              <a:lnTo>
                <a:pt x="22" y="24"/>
              </a:lnTo>
              <a:lnTo>
                <a:pt x="21" y="25"/>
              </a:lnTo>
              <a:lnTo>
                <a:pt x="20" y="25"/>
              </a:lnTo>
              <a:lnTo>
                <a:pt x="20" y="26"/>
              </a:lnTo>
              <a:lnTo>
                <a:pt x="19" y="27"/>
              </a:lnTo>
              <a:lnTo>
                <a:pt x="17" y="28"/>
              </a:lnTo>
              <a:lnTo>
                <a:pt x="16" y="27"/>
              </a:lnTo>
              <a:lnTo>
                <a:pt x="15" y="26"/>
              </a:lnTo>
              <a:lnTo>
                <a:pt x="14" y="25"/>
              </a:lnTo>
              <a:lnTo>
                <a:pt x="13" y="24"/>
              </a:lnTo>
              <a:lnTo>
                <a:pt x="13" y="25"/>
              </a:lnTo>
              <a:lnTo>
                <a:pt x="12" y="26"/>
              </a:lnTo>
              <a:lnTo>
                <a:pt x="11" y="25"/>
              </a:lnTo>
              <a:lnTo>
                <a:pt x="10" y="25"/>
              </a:lnTo>
              <a:lnTo>
                <a:pt x="9" y="24"/>
              </a:lnTo>
              <a:lnTo>
                <a:pt x="8" y="23"/>
              </a:lnTo>
              <a:lnTo>
                <a:pt x="9" y="22"/>
              </a:lnTo>
              <a:lnTo>
                <a:pt x="9" y="21"/>
              </a:lnTo>
              <a:lnTo>
                <a:pt x="10" y="21"/>
              </a:lnTo>
              <a:lnTo>
                <a:pt x="9" y="20"/>
              </a:lnTo>
              <a:lnTo>
                <a:pt x="8" y="20"/>
              </a:lnTo>
              <a:lnTo>
                <a:pt x="6" y="20"/>
              </a:lnTo>
              <a:lnTo>
                <a:pt x="5" y="20"/>
              </a:lnTo>
              <a:lnTo>
                <a:pt x="4" y="20"/>
              </a:lnTo>
              <a:lnTo>
                <a:pt x="3" y="20"/>
              </a:lnTo>
              <a:lnTo>
                <a:pt x="2" y="19"/>
              </a:lnTo>
              <a:lnTo>
                <a:pt x="1" y="19"/>
              </a:lnTo>
              <a:lnTo>
                <a:pt x="0" y="18"/>
              </a:lnTo>
              <a:lnTo>
                <a:pt x="0" y="16"/>
              </a:lnTo>
              <a:lnTo>
                <a:pt x="0"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457200</xdr:colOff>
      <xdr:row>28</xdr:row>
      <xdr:rowOff>9525</xdr:rowOff>
    </xdr:from>
    <xdr:to>
      <xdr:col>7</xdr:col>
      <xdr:colOff>101600</xdr:colOff>
      <xdr:row>28</xdr:row>
      <xdr:rowOff>123825</xdr:rowOff>
    </xdr:to>
    <xdr:sp>
      <xdr:nvSpPr>
        <xdr:cNvPr id="2185684" name="Freeform 451"/>
        <xdr:cNvSpPr/>
      </xdr:nvSpPr>
      <xdr:spPr>
        <a:xfrm>
          <a:off x="4592320" y="4390390"/>
          <a:ext cx="294640" cy="114300"/>
        </a:xfrm>
        <a:custGeom>
          <a:avLst/>
          <a:gdLst>
            <a:gd name="txL" fmla="*/ 0 w 29"/>
            <a:gd name="txT" fmla="*/ 0 h 12"/>
            <a:gd name="txR" fmla="*/ 29 w 29"/>
            <a:gd name="txB" fmla="*/ 12 h 12"/>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9" h="12">
              <a:moveTo>
                <a:pt x="0" y="8"/>
              </a:moveTo>
              <a:lnTo>
                <a:pt x="1" y="8"/>
              </a:lnTo>
              <a:lnTo>
                <a:pt x="1" y="7"/>
              </a:lnTo>
              <a:lnTo>
                <a:pt x="3" y="5"/>
              </a:lnTo>
              <a:lnTo>
                <a:pt x="4" y="5"/>
              </a:lnTo>
              <a:lnTo>
                <a:pt x="4" y="4"/>
              </a:lnTo>
              <a:lnTo>
                <a:pt x="5" y="3"/>
              </a:lnTo>
              <a:lnTo>
                <a:pt x="6" y="3"/>
              </a:lnTo>
              <a:lnTo>
                <a:pt x="7" y="2"/>
              </a:lnTo>
              <a:lnTo>
                <a:pt x="9" y="2"/>
              </a:lnTo>
              <a:lnTo>
                <a:pt x="10" y="1"/>
              </a:lnTo>
              <a:lnTo>
                <a:pt x="11" y="1"/>
              </a:lnTo>
              <a:lnTo>
                <a:pt x="12" y="1"/>
              </a:lnTo>
              <a:lnTo>
                <a:pt x="13" y="0"/>
              </a:lnTo>
              <a:lnTo>
                <a:pt x="14" y="0"/>
              </a:lnTo>
              <a:lnTo>
                <a:pt x="15" y="0"/>
              </a:lnTo>
              <a:lnTo>
                <a:pt x="16" y="0"/>
              </a:lnTo>
              <a:lnTo>
                <a:pt x="18" y="0"/>
              </a:lnTo>
              <a:lnTo>
                <a:pt x="19" y="1"/>
              </a:lnTo>
              <a:lnTo>
                <a:pt x="20" y="1"/>
              </a:lnTo>
              <a:lnTo>
                <a:pt x="21" y="1"/>
              </a:lnTo>
              <a:lnTo>
                <a:pt x="22" y="1"/>
              </a:lnTo>
              <a:lnTo>
                <a:pt x="23" y="1"/>
              </a:lnTo>
              <a:lnTo>
                <a:pt x="25" y="1"/>
              </a:lnTo>
              <a:lnTo>
                <a:pt x="27" y="2"/>
              </a:lnTo>
              <a:lnTo>
                <a:pt x="29" y="2"/>
              </a:lnTo>
              <a:lnTo>
                <a:pt x="29" y="3"/>
              </a:lnTo>
              <a:lnTo>
                <a:pt x="29" y="4"/>
              </a:lnTo>
              <a:lnTo>
                <a:pt x="29" y="5"/>
              </a:lnTo>
              <a:lnTo>
                <a:pt x="27" y="6"/>
              </a:lnTo>
              <a:lnTo>
                <a:pt x="26" y="5"/>
              </a:lnTo>
              <a:lnTo>
                <a:pt x="25" y="7"/>
              </a:lnTo>
              <a:lnTo>
                <a:pt x="26" y="8"/>
              </a:lnTo>
              <a:lnTo>
                <a:pt x="27" y="9"/>
              </a:lnTo>
              <a:lnTo>
                <a:pt x="26" y="10"/>
              </a:lnTo>
              <a:lnTo>
                <a:pt x="25" y="10"/>
              </a:lnTo>
              <a:lnTo>
                <a:pt x="24" y="11"/>
              </a:lnTo>
              <a:lnTo>
                <a:pt x="23" y="11"/>
              </a:lnTo>
              <a:lnTo>
                <a:pt x="22" y="11"/>
              </a:lnTo>
              <a:lnTo>
                <a:pt x="21" y="11"/>
              </a:lnTo>
              <a:lnTo>
                <a:pt x="20" y="11"/>
              </a:lnTo>
              <a:lnTo>
                <a:pt x="19" y="11"/>
              </a:lnTo>
              <a:lnTo>
                <a:pt x="17" y="11"/>
              </a:lnTo>
              <a:lnTo>
                <a:pt x="16" y="12"/>
              </a:lnTo>
              <a:lnTo>
                <a:pt x="15" y="12"/>
              </a:lnTo>
              <a:lnTo>
                <a:pt x="14" y="12"/>
              </a:lnTo>
              <a:lnTo>
                <a:pt x="13" y="11"/>
              </a:lnTo>
              <a:lnTo>
                <a:pt x="13" y="10"/>
              </a:lnTo>
              <a:lnTo>
                <a:pt x="11" y="11"/>
              </a:lnTo>
              <a:lnTo>
                <a:pt x="10" y="11"/>
              </a:lnTo>
              <a:lnTo>
                <a:pt x="9" y="11"/>
              </a:lnTo>
              <a:lnTo>
                <a:pt x="7" y="11"/>
              </a:lnTo>
              <a:lnTo>
                <a:pt x="6" y="11"/>
              </a:lnTo>
              <a:lnTo>
                <a:pt x="5" y="11"/>
              </a:lnTo>
              <a:lnTo>
                <a:pt x="4" y="10"/>
              </a:lnTo>
              <a:lnTo>
                <a:pt x="3" y="10"/>
              </a:lnTo>
              <a:lnTo>
                <a:pt x="2" y="9"/>
              </a:lnTo>
              <a:lnTo>
                <a:pt x="1" y="9"/>
              </a:lnTo>
              <a:lnTo>
                <a:pt x="0"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599440</xdr:colOff>
      <xdr:row>26</xdr:row>
      <xdr:rowOff>133350</xdr:rowOff>
    </xdr:from>
    <xdr:to>
      <xdr:col>6</xdr:col>
      <xdr:colOff>477520</xdr:colOff>
      <xdr:row>29</xdr:row>
      <xdr:rowOff>66675</xdr:rowOff>
    </xdr:to>
    <xdr:sp>
      <xdr:nvSpPr>
        <xdr:cNvPr id="2185685" name="Freeform 452"/>
        <xdr:cNvSpPr/>
      </xdr:nvSpPr>
      <xdr:spPr>
        <a:xfrm>
          <a:off x="4084320" y="4209415"/>
          <a:ext cx="528320" cy="390525"/>
        </a:xfrm>
        <a:custGeom>
          <a:avLst/>
          <a:gdLst>
            <a:gd name="txL" fmla="*/ 0 w 52"/>
            <a:gd name="txT" fmla="*/ 0 h 44"/>
            <a:gd name="txR" fmla="*/ 52 w 52"/>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52" h="44">
              <a:moveTo>
                <a:pt x="4" y="11"/>
              </a:moveTo>
              <a:lnTo>
                <a:pt x="4" y="11"/>
              </a:lnTo>
              <a:lnTo>
                <a:pt x="6" y="10"/>
              </a:lnTo>
              <a:lnTo>
                <a:pt x="7" y="10"/>
              </a:lnTo>
              <a:lnTo>
                <a:pt x="8" y="9"/>
              </a:lnTo>
              <a:lnTo>
                <a:pt x="9" y="9"/>
              </a:lnTo>
              <a:lnTo>
                <a:pt x="11" y="8"/>
              </a:lnTo>
              <a:lnTo>
                <a:pt x="12" y="7"/>
              </a:lnTo>
              <a:lnTo>
                <a:pt x="13" y="7"/>
              </a:lnTo>
              <a:lnTo>
                <a:pt x="14" y="7"/>
              </a:lnTo>
              <a:lnTo>
                <a:pt x="15" y="6"/>
              </a:lnTo>
              <a:lnTo>
                <a:pt x="16" y="5"/>
              </a:lnTo>
              <a:lnTo>
                <a:pt x="17" y="5"/>
              </a:lnTo>
              <a:lnTo>
                <a:pt x="19" y="4"/>
              </a:lnTo>
              <a:lnTo>
                <a:pt x="20" y="4"/>
              </a:lnTo>
              <a:lnTo>
                <a:pt x="21" y="3"/>
              </a:lnTo>
              <a:lnTo>
                <a:pt x="22" y="3"/>
              </a:lnTo>
              <a:lnTo>
                <a:pt x="23" y="2"/>
              </a:lnTo>
              <a:lnTo>
                <a:pt x="24" y="1"/>
              </a:lnTo>
              <a:lnTo>
                <a:pt x="26" y="1"/>
              </a:lnTo>
              <a:lnTo>
                <a:pt x="27" y="1"/>
              </a:lnTo>
              <a:lnTo>
                <a:pt x="29" y="0"/>
              </a:lnTo>
              <a:lnTo>
                <a:pt x="31" y="0"/>
              </a:lnTo>
              <a:lnTo>
                <a:pt x="32" y="0"/>
              </a:lnTo>
              <a:lnTo>
                <a:pt x="34" y="0"/>
              </a:lnTo>
              <a:lnTo>
                <a:pt x="35" y="1"/>
              </a:lnTo>
              <a:lnTo>
                <a:pt x="36" y="0"/>
              </a:lnTo>
              <a:lnTo>
                <a:pt x="37" y="0"/>
              </a:lnTo>
              <a:lnTo>
                <a:pt x="38" y="0"/>
              </a:lnTo>
              <a:lnTo>
                <a:pt x="39" y="1"/>
              </a:lnTo>
              <a:lnTo>
                <a:pt x="40" y="2"/>
              </a:lnTo>
              <a:lnTo>
                <a:pt x="41" y="2"/>
              </a:lnTo>
              <a:lnTo>
                <a:pt x="42" y="2"/>
              </a:lnTo>
              <a:lnTo>
                <a:pt x="43" y="2"/>
              </a:lnTo>
              <a:lnTo>
                <a:pt x="44" y="1"/>
              </a:lnTo>
              <a:lnTo>
                <a:pt x="46" y="1"/>
              </a:lnTo>
              <a:lnTo>
                <a:pt x="47" y="1"/>
              </a:lnTo>
              <a:lnTo>
                <a:pt x="48" y="2"/>
              </a:lnTo>
              <a:lnTo>
                <a:pt x="47" y="2"/>
              </a:lnTo>
              <a:lnTo>
                <a:pt x="45" y="2"/>
              </a:lnTo>
              <a:lnTo>
                <a:pt x="46" y="4"/>
              </a:lnTo>
              <a:lnTo>
                <a:pt x="47" y="4"/>
              </a:lnTo>
              <a:lnTo>
                <a:pt x="48" y="6"/>
              </a:lnTo>
              <a:lnTo>
                <a:pt x="47" y="7"/>
              </a:lnTo>
              <a:lnTo>
                <a:pt x="46" y="8"/>
              </a:lnTo>
              <a:lnTo>
                <a:pt x="45" y="8"/>
              </a:lnTo>
              <a:lnTo>
                <a:pt x="43" y="9"/>
              </a:lnTo>
              <a:lnTo>
                <a:pt x="44" y="10"/>
              </a:lnTo>
              <a:lnTo>
                <a:pt x="44" y="11"/>
              </a:lnTo>
              <a:lnTo>
                <a:pt x="44" y="12"/>
              </a:lnTo>
              <a:lnTo>
                <a:pt x="44" y="14"/>
              </a:lnTo>
              <a:lnTo>
                <a:pt x="45" y="15"/>
              </a:lnTo>
              <a:lnTo>
                <a:pt x="46" y="14"/>
              </a:lnTo>
              <a:lnTo>
                <a:pt x="46" y="12"/>
              </a:lnTo>
              <a:lnTo>
                <a:pt x="47" y="12"/>
              </a:lnTo>
              <a:lnTo>
                <a:pt x="47" y="14"/>
              </a:lnTo>
              <a:lnTo>
                <a:pt x="47" y="15"/>
              </a:lnTo>
              <a:lnTo>
                <a:pt x="48" y="15"/>
              </a:lnTo>
              <a:lnTo>
                <a:pt x="49" y="14"/>
              </a:lnTo>
              <a:lnTo>
                <a:pt x="51" y="13"/>
              </a:lnTo>
              <a:lnTo>
                <a:pt x="51" y="14"/>
              </a:lnTo>
              <a:lnTo>
                <a:pt x="52" y="15"/>
              </a:lnTo>
              <a:lnTo>
                <a:pt x="52" y="17"/>
              </a:lnTo>
              <a:lnTo>
                <a:pt x="51" y="18"/>
              </a:lnTo>
              <a:lnTo>
                <a:pt x="50" y="19"/>
              </a:lnTo>
              <a:lnTo>
                <a:pt x="49" y="20"/>
              </a:lnTo>
              <a:lnTo>
                <a:pt x="48" y="21"/>
              </a:lnTo>
              <a:lnTo>
                <a:pt x="47" y="21"/>
              </a:lnTo>
              <a:lnTo>
                <a:pt x="46" y="21"/>
              </a:lnTo>
              <a:lnTo>
                <a:pt x="45" y="22"/>
              </a:lnTo>
              <a:lnTo>
                <a:pt x="44" y="23"/>
              </a:lnTo>
              <a:lnTo>
                <a:pt x="43" y="23"/>
              </a:lnTo>
              <a:lnTo>
                <a:pt x="43" y="24"/>
              </a:lnTo>
              <a:lnTo>
                <a:pt x="42" y="26"/>
              </a:lnTo>
              <a:lnTo>
                <a:pt x="42" y="28"/>
              </a:lnTo>
              <a:lnTo>
                <a:pt x="42" y="29"/>
              </a:lnTo>
              <a:lnTo>
                <a:pt x="41" y="29"/>
              </a:lnTo>
              <a:lnTo>
                <a:pt x="40" y="28"/>
              </a:lnTo>
              <a:lnTo>
                <a:pt x="39" y="27"/>
              </a:lnTo>
              <a:lnTo>
                <a:pt x="38" y="28"/>
              </a:lnTo>
              <a:lnTo>
                <a:pt x="37" y="28"/>
              </a:lnTo>
              <a:lnTo>
                <a:pt x="36" y="29"/>
              </a:lnTo>
              <a:lnTo>
                <a:pt x="35" y="30"/>
              </a:lnTo>
              <a:lnTo>
                <a:pt x="34" y="31"/>
              </a:lnTo>
              <a:lnTo>
                <a:pt x="33" y="31"/>
              </a:lnTo>
              <a:lnTo>
                <a:pt x="32" y="32"/>
              </a:lnTo>
              <a:lnTo>
                <a:pt x="31" y="33"/>
              </a:lnTo>
              <a:lnTo>
                <a:pt x="30" y="33"/>
              </a:lnTo>
              <a:lnTo>
                <a:pt x="29" y="34"/>
              </a:lnTo>
              <a:lnTo>
                <a:pt x="28" y="34"/>
              </a:lnTo>
              <a:lnTo>
                <a:pt x="27" y="34"/>
              </a:lnTo>
              <a:lnTo>
                <a:pt x="26" y="35"/>
              </a:lnTo>
              <a:lnTo>
                <a:pt x="26" y="36"/>
              </a:lnTo>
              <a:lnTo>
                <a:pt x="26" y="37"/>
              </a:lnTo>
              <a:lnTo>
                <a:pt x="25" y="38"/>
              </a:lnTo>
              <a:lnTo>
                <a:pt x="24" y="38"/>
              </a:lnTo>
              <a:lnTo>
                <a:pt x="23" y="38"/>
              </a:lnTo>
              <a:lnTo>
                <a:pt x="22" y="39"/>
              </a:lnTo>
              <a:lnTo>
                <a:pt x="21" y="39"/>
              </a:lnTo>
              <a:lnTo>
                <a:pt x="20" y="40"/>
              </a:lnTo>
              <a:lnTo>
                <a:pt x="18" y="40"/>
              </a:lnTo>
              <a:lnTo>
                <a:pt x="17" y="40"/>
              </a:lnTo>
              <a:lnTo>
                <a:pt x="16" y="40"/>
              </a:lnTo>
              <a:lnTo>
                <a:pt x="15" y="40"/>
              </a:lnTo>
              <a:lnTo>
                <a:pt x="14" y="40"/>
              </a:lnTo>
              <a:lnTo>
                <a:pt x="13" y="41"/>
              </a:lnTo>
              <a:lnTo>
                <a:pt x="13" y="42"/>
              </a:lnTo>
              <a:lnTo>
                <a:pt x="13" y="43"/>
              </a:lnTo>
              <a:lnTo>
                <a:pt x="13" y="44"/>
              </a:lnTo>
              <a:lnTo>
                <a:pt x="11" y="44"/>
              </a:lnTo>
              <a:lnTo>
                <a:pt x="10" y="43"/>
              </a:lnTo>
              <a:lnTo>
                <a:pt x="9" y="42"/>
              </a:lnTo>
              <a:lnTo>
                <a:pt x="8" y="42"/>
              </a:lnTo>
              <a:lnTo>
                <a:pt x="7" y="41"/>
              </a:lnTo>
              <a:lnTo>
                <a:pt x="6" y="41"/>
              </a:lnTo>
              <a:lnTo>
                <a:pt x="5" y="40"/>
              </a:lnTo>
              <a:lnTo>
                <a:pt x="5" y="38"/>
              </a:lnTo>
              <a:lnTo>
                <a:pt x="5" y="37"/>
              </a:lnTo>
              <a:lnTo>
                <a:pt x="5" y="36"/>
              </a:lnTo>
              <a:lnTo>
                <a:pt x="5" y="35"/>
              </a:lnTo>
              <a:lnTo>
                <a:pt x="5" y="34"/>
              </a:lnTo>
              <a:lnTo>
                <a:pt x="5" y="33"/>
              </a:lnTo>
              <a:lnTo>
                <a:pt x="4" y="31"/>
              </a:lnTo>
              <a:lnTo>
                <a:pt x="4" y="30"/>
              </a:lnTo>
              <a:lnTo>
                <a:pt x="4" y="29"/>
              </a:lnTo>
              <a:lnTo>
                <a:pt x="3" y="28"/>
              </a:lnTo>
              <a:lnTo>
                <a:pt x="3" y="27"/>
              </a:lnTo>
              <a:lnTo>
                <a:pt x="2" y="26"/>
              </a:lnTo>
              <a:lnTo>
                <a:pt x="2" y="25"/>
              </a:lnTo>
              <a:lnTo>
                <a:pt x="2" y="24"/>
              </a:lnTo>
              <a:lnTo>
                <a:pt x="2" y="23"/>
              </a:lnTo>
              <a:lnTo>
                <a:pt x="2" y="22"/>
              </a:lnTo>
              <a:lnTo>
                <a:pt x="2" y="21"/>
              </a:lnTo>
              <a:lnTo>
                <a:pt x="1" y="19"/>
              </a:lnTo>
              <a:lnTo>
                <a:pt x="1" y="18"/>
              </a:lnTo>
              <a:lnTo>
                <a:pt x="0" y="17"/>
              </a:lnTo>
              <a:lnTo>
                <a:pt x="0" y="16"/>
              </a:lnTo>
              <a:lnTo>
                <a:pt x="1" y="15"/>
              </a:lnTo>
              <a:lnTo>
                <a:pt x="1" y="14"/>
              </a:lnTo>
              <a:lnTo>
                <a:pt x="2" y="13"/>
              </a:lnTo>
              <a:lnTo>
                <a:pt x="3" y="12"/>
              </a:lnTo>
              <a:lnTo>
                <a:pt x="3" y="11"/>
              </a:lnTo>
              <a:lnTo>
                <a:pt x="4" y="1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40640</xdr:colOff>
      <xdr:row>29</xdr:row>
      <xdr:rowOff>152400</xdr:rowOff>
    </xdr:from>
    <xdr:to>
      <xdr:col>6</xdr:col>
      <xdr:colOff>314960</xdr:colOff>
      <xdr:row>31</xdr:row>
      <xdr:rowOff>114300</xdr:rowOff>
    </xdr:to>
    <xdr:sp>
      <xdr:nvSpPr>
        <xdr:cNvPr id="2185686" name="Freeform 453"/>
        <xdr:cNvSpPr/>
      </xdr:nvSpPr>
      <xdr:spPr>
        <a:xfrm>
          <a:off x="4175760" y="4685665"/>
          <a:ext cx="274320" cy="266700"/>
        </a:xfrm>
        <a:custGeom>
          <a:avLst/>
          <a:gdLst>
            <a:gd name="txL" fmla="*/ 0 w 27"/>
            <a:gd name="txT" fmla="*/ 0 h 30"/>
            <a:gd name="txR" fmla="*/ 27 w 27"/>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7" h="30">
              <a:moveTo>
                <a:pt x="0" y="13"/>
              </a:moveTo>
              <a:lnTo>
                <a:pt x="0" y="12"/>
              </a:lnTo>
              <a:lnTo>
                <a:pt x="0" y="11"/>
              </a:lnTo>
              <a:lnTo>
                <a:pt x="1" y="10"/>
              </a:lnTo>
              <a:lnTo>
                <a:pt x="1" y="9"/>
              </a:lnTo>
              <a:lnTo>
                <a:pt x="2" y="8"/>
              </a:lnTo>
              <a:lnTo>
                <a:pt x="2" y="7"/>
              </a:lnTo>
              <a:lnTo>
                <a:pt x="2" y="6"/>
              </a:lnTo>
              <a:lnTo>
                <a:pt x="4" y="6"/>
              </a:lnTo>
              <a:lnTo>
                <a:pt x="5" y="6"/>
              </a:lnTo>
              <a:lnTo>
                <a:pt x="6" y="6"/>
              </a:lnTo>
              <a:lnTo>
                <a:pt x="7" y="7"/>
              </a:lnTo>
              <a:lnTo>
                <a:pt x="8" y="7"/>
              </a:lnTo>
              <a:lnTo>
                <a:pt x="9" y="8"/>
              </a:lnTo>
              <a:lnTo>
                <a:pt x="10" y="8"/>
              </a:lnTo>
              <a:lnTo>
                <a:pt x="11" y="7"/>
              </a:lnTo>
              <a:lnTo>
                <a:pt x="11" y="6"/>
              </a:lnTo>
              <a:lnTo>
                <a:pt x="11" y="5"/>
              </a:lnTo>
              <a:lnTo>
                <a:pt x="12" y="4"/>
              </a:lnTo>
              <a:lnTo>
                <a:pt x="12" y="3"/>
              </a:lnTo>
              <a:lnTo>
                <a:pt x="13" y="2"/>
              </a:lnTo>
              <a:lnTo>
                <a:pt x="14" y="2"/>
              </a:lnTo>
              <a:lnTo>
                <a:pt x="15" y="1"/>
              </a:lnTo>
              <a:lnTo>
                <a:pt x="15" y="0"/>
              </a:lnTo>
              <a:lnTo>
                <a:pt x="16" y="0"/>
              </a:lnTo>
              <a:lnTo>
                <a:pt x="18" y="0"/>
              </a:lnTo>
              <a:lnTo>
                <a:pt x="18" y="1"/>
              </a:lnTo>
              <a:lnTo>
                <a:pt x="19" y="2"/>
              </a:lnTo>
              <a:lnTo>
                <a:pt x="19" y="3"/>
              </a:lnTo>
              <a:lnTo>
                <a:pt x="19" y="4"/>
              </a:lnTo>
              <a:lnTo>
                <a:pt x="19" y="6"/>
              </a:lnTo>
              <a:lnTo>
                <a:pt x="19" y="7"/>
              </a:lnTo>
              <a:lnTo>
                <a:pt x="20" y="7"/>
              </a:lnTo>
              <a:lnTo>
                <a:pt x="21" y="7"/>
              </a:lnTo>
              <a:lnTo>
                <a:pt x="22" y="8"/>
              </a:lnTo>
              <a:lnTo>
                <a:pt x="22" y="9"/>
              </a:lnTo>
              <a:lnTo>
                <a:pt x="22" y="10"/>
              </a:lnTo>
              <a:lnTo>
                <a:pt x="23" y="11"/>
              </a:lnTo>
              <a:lnTo>
                <a:pt x="24" y="12"/>
              </a:lnTo>
              <a:lnTo>
                <a:pt x="24" y="13"/>
              </a:lnTo>
              <a:lnTo>
                <a:pt x="23" y="14"/>
              </a:lnTo>
              <a:lnTo>
                <a:pt x="25" y="15"/>
              </a:lnTo>
              <a:lnTo>
                <a:pt x="25" y="16"/>
              </a:lnTo>
              <a:lnTo>
                <a:pt x="26" y="16"/>
              </a:lnTo>
              <a:lnTo>
                <a:pt x="27" y="17"/>
              </a:lnTo>
              <a:lnTo>
                <a:pt x="26" y="18"/>
              </a:lnTo>
              <a:lnTo>
                <a:pt x="25" y="18"/>
              </a:lnTo>
              <a:lnTo>
                <a:pt x="24" y="18"/>
              </a:lnTo>
              <a:lnTo>
                <a:pt x="23" y="19"/>
              </a:lnTo>
              <a:lnTo>
                <a:pt x="22" y="19"/>
              </a:lnTo>
              <a:lnTo>
                <a:pt x="20" y="21"/>
              </a:lnTo>
              <a:lnTo>
                <a:pt x="21" y="22"/>
              </a:lnTo>
              <a:lnTo>
                <a:pt x="21" y="24"/>
              </a:lnTo>
              <a:lnTo>
                <a:pt x="19" y="23"/>
              </a:lnTo>
              <a:lnTo>
                <a:pt x="18" y="23"/>
              </a:lnTo>
              <a:lnTo>
                <a:pt x="17" y="23"/>
              </a:lnTo>
              <a:lnTo>
                <a:pt x="15" y="23"/>
              </a:lnTo>
              <a:lnTo>
                <a:pt x="16" y="24"/>
              </a:lnTo>
              <a:lnTo>
                <a:pt x="13" y="26"/>
              </a:lnTo>
              <a:lnTo>
                <a:pt x="13" y="28"/>
              </a:lnTo>
              <a:lnTo>
                <a:pt x="11" y="28"/>
              </a:lnTo>
              <a:lnTo>
                <a:pt x="10" y="29"/>
              </a:lnTo>
              <a:lnTo>
                <a:pt x="9" y="29"/>
              </a:lnTo>
              <a:lnTo>
                <a:pt x="8" y="30"/>
              </a:lnTo>
              <a:lnTo>
                <a:pt x="7" y="29"/>
              </a:lnTo>
              <a:lnTo>
                <a:pt x="7" y="27"/>
              </a:lnTo>
              <a:lnTo>
                <a:pt x="7" y="26"/>
              </a:lnTo>
              <a:lnTo>
                <a:pt x="7" y="25"/>
              </a:lnTo>
              <a:lnTo>
                <a:pt x="6" y="24"/>
              </a:lnTo>
              <a:lnTo>
                <a:pt x="6" y="23"/>
              </a:lnTo>
              <a:lnTo>
                <a:pt x="5" y="22"/>
              </a:lnTo>
              <a:lnTo>
                <a:pt x="4" y="21"/>
              </a:lnTo>
              <a:lnTo>
                <a:pt x="3" y="21"/>
              </a:lnTo>
              <a:lnTo>
                <a:pt x="2" y="21"/>
              </a:lnTo>
              <a:lnTo>
                <a:pt x="2" y="20"/>
              </a:lnTo>
              <a:lnTo>
                <a:pt x="1" y="19"/>
              </a:lnTo>
              <a:lnTo>
                <a:pt x="1" y="18"/>
              </a:lnTo>
              <a:lnTo>
                <a:pt x="0" y="17"/>
              </a:lnTo>
              <a:lnTo>
                <a:pt x="0" y="16"/>
              </a:lnTo>
              <a:lnTo>
                <a:pt x="0" y="15"/>
              </a:lnTo>
              <a:lnTo>
                <a:pt x="0" y="14"/>
              </a:lnTo>
              <a:lnTo>
                <a:pt x="0"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386080</xdr:colOff>
      <xdr:row>26</xdr:row>
      <xdr:rowOff>85725</xdr:rowOff>
    </xdr:from>
    <xdr:to>
      <xdr:col>7</xdr:col>
      <xdr:colOff>60960</xdr:colOff>
      <xdr:row>28</xdr:row>
      <xdr:rowOff>57150</xdr:rowOff>
    </xdr:to>
    <xdr:sp>
      <xdr:nvSpPr>
        <xdr:cNvPr id="2185687" name="Freeform 454"/>
        <xdr:cNvSpPr>
          <a:spLocks noEditPoints="1"/>
        </xdr:cNvSpPr>
      </xdr:nvSpPr>
      <xdr:spPr>
        <a:xfrm>
          <a:off x="4521200" y="4161790"/>
          <a:ext cx="325120" cy="276225"/>
        </a:xfrm>
        <a:custGeom>
          <a:avLst/>
          <a:gdLst>
            <a:gd name="txL" fmla="*/ 0 w 32"/>
            <a:gd name="txT" fmla="*/ 0 h 31"/>
            <a:gd name="txR" fmla="*/ 32 w 32"/>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31">
              <a:moveTo>
                <a:pt x="5" y="5"/>
              </a:moveTo>
              <a:lnTo>
                <a:pt x="6" y="5"/>
              </a:lnTo>
              <a:lnTo>
                <a:pt x="7" y="5"/>
              </a:lnTo>
              <a:lnTo>
                <a:pt x="8" y="4"/>
              </a:lnTo>
              <a:lnTo>
                <a:pt x="10" y="4"/>
              </a:lnTo>
              <a:lnTo>
                <a:pt x="11" y="4"/>
              </a:lnTo>
              <a:lnTo>
                <a:pt x="12" y="3"/>
              </a:lnTo>
              <a:lnTo>
                <a:pt x="13" y="3"/>
              </a:lnTo>
              <a:lnTo>
                <a:pt x="14" y="3"/>
              </a:lnTo>
              <a:lnTo>
                <a:pt x="15" y="2"/>
              </a:lnTo>
              <a:lnTo>
                <a:pt x="16" y="2"/>
              </a:lnTo>
              <a:lnTo>
                <a:pt x="17" y="1"/>
              </a:lnTo>
              <a:lnTo>
                <a:pt x="18" y="1"/>
              </a:lnTo>
              <a:lnTo>
                <a:pt x="19" y="1"/>
              </a:lnTo>
              <a:lnTo>
                <a:pt x="20" y="1"/>
              </a:lnTo>
              <a:lnTo>
                <a:pt x="21" y="0"/>
              </a:lnTo>
              <a:lnTo>
                <a:pt x="23" y="0"/>
              </a:lnTo>
              <a:lnTo>
                <a:pt x="23" y="1"/>
              </a:lnTo>
              <a:lnTo>
                <a:pt x="23" y="2"/>
              </a:lnTo>
              <a:lnTo>
                <a:pt x="23" y="3"/>
              </a:lnTo>
              <a:lnTo>
                <a:pt x="23" y="4"/>
              </a:lnTo>
              <a:lnTo>
                <a:pt x="24" y="4"/>
              </a:lnTo>
              <a:lnTo>
                <a:pt x="24" y="5"/>
              </a:lnTo>
              <a:lnTo>
                <a:pt x="24" y="6"/>
              </a:lnTo>
              <a:lnTo>
                <a:pt x="24" y="8"/>
              </a:lnTo>
              <a:lnTo>
                <a:pt x="24" y="9"/>
              </a:lnTo>
              <a:lnTo>
                <a:pt x="24" y="10"/>
              </a:lnTo>
              <a:lnTo>
                <a:pt x="23" y="11"/>
              </a:lnTo>
              <a:lnTo>
                <a:pt x="23" y="12"/>
              </a:lnTo>
              <a:lnTo>
                <a:pt x="22" y="13"/>
              </a:lnTo>
              <a:lnTo>
                <a:pt x="23" y="13"/>
              </a:lnTo>
              <a:lnTo>
                <a:pt x="22" y="14"/>
              </a:lnTo>
              <a:lnTo>
                <a:pt x="23" y="14"/>
              </a:lnTo>
              <a:lnTo>
                <a:pt x="23" y="15"/>
              </a:lnTo>
              <a:lnTo>
                <a:pt x="23" y="16"/>
              </a:lnTo>
              <a:lnTo>
                <a:pt x="24" y="17"/>
              </a:lnTo>
              <a:lnTo>
                <a:pt x="24" y="16"/>
              </a:lnTo>
              <a:lnTo>
                <a:pt x="25" y="16"/>
              </a:lnTo>
              <a:lnTo>
                <a:pt x="26" y="15"/>
              </a:lnTo>
              <a:lnTo>
                <a:pt x="27" y="14"/>
              </a:lnTo>
              <a:lnTo>
                <a:pt x="29" y="14"/>
              </a:lnTo>
              <a:lnTo>
                <a:pt x="29" y="15"/>
              </a:lnTo>
              <a:lnTo>
                <a:pt x="30" y="17"/>
              </a:lnTo>
              <a:lnTo>
                <a:pt x="30" y="18"/>
              </a:lnTo>
              <a:lnTo>
                <a:pt x="30" y="20"/>
              </a:lnTo>
              <a:lnTo>
                <a:pt x="30" y="21"/>
              </a:lnTo>
              <a:lnTo>
                <a:pt x="30" y="22"/>
              </a:lnTo>
              <a:lnTo>
                <a:pt x="30" y="23"/>
              </a:lnTo>
              <a:lnTo>
                <a:pt x="30" y="24"/>
              </a:lnTo>
              <a:lnTo>
                <a:pt x="30" y="25"/>
              </a:lnTo>
              <a:lnTo>
                <a:pt x="31" y="26"/>
              </a:lnTo>
              <a:lnTo>
                <a:pt x="32" y="27"/>
              </a:lnTo>
              <a:lnTo>
                <a:pt x="30" y="27"/>
              </a:lnTo>
              <a:lnTo>
                <a:pt x="29" y="27"/>
              </a:lnTo>
              <a:lnTo>
                <a:pt x="28" y="27"/>
              </a:lnTo>
              <a:lnTo>
                <a:pt x="27" y="27"/>
              </a:lnTo>
              <a:lnTo>
                <a:pt x="26" y="27"/>
              </a:lnTo>
              <a:lnTo>
                <a:pt x="25" y="26"/>
              </a:lnTo>
              <a:lnTo>
                <a:pt x="23" y="26"/>
              </a:lnTo>
              <a:lnTo>
                <a:pt x="22" y="26"/>
              </a:lnTo>
              <a:lnTo>
                <a:pt x="21" y="26"/>
              </a:lnTo>
              <a:lnTo>
                <a:pt x="20" y="26"/>
              </a:lnTo>
              <a:lnTo>
                <a:pt x="19" y="27"/>
              </a:lnTo>
              <a:lnTo>
                <a:pt x="18" y="27"/>
              </a:lnTo>
              <a:lnTo>
                <a:pt x="17" y="27"/>
              </a:lnTo>
              <a:lnTo>
                <a:pt x="16" y="28"/>
              </a:lnTo>
              <a:lnTo>
                <a:pt x="14" y="28"/>
              </a:lnTo>
              <a:lnTo>
                <a:pt x="13" y="29"/>
              </a:lnTo>
              <a:lnTo>
                <a:pt x="12" y="29"/>
              </a:lnTo>
              <a:lnTo>
                <a:pt x="11" y="30"/>
              </a:lnTo>
              <a:lnTo>
                <a:pt x="11" y="31"/>
              </a:lnTo>
              <a:lnTo>
                <a:pt x="10" y="31"/>
              </a:lnTo>
              <a:lnTo>
                <a:pt x="11" y="30"/>
              </a:lnTo>
              <a:lnTo>
                <a:pt x="12" y="29"/>
              </a:lnTo>
              <a:lnTo>
                <a:pt x="13" y="27"/>
              </a:lnTo>
              <a:lnTo>
                <a:pt x="13" y="26"/>
              </a:lnTo>
              <a:lnTo>
                <a:pt x="14" y="25"/>
              </a:lnTo>
              <a:lnTo>
                <a:pt x="14" y="24"/>
              </a:lnTo>
              <a:lnTo>
                <a:pt x="13" y="24"/>
              </a:lnTo>
              <a:lnTo>
                <a:pt x="12" y="24"/>
              </a:lnTo>
              <a:lnTo>
                <a:pt x="11" y="24"/>
              </a:lnTo>
              <a:lnTo>
                <a:pt x="10" y="23"/>
              </a:lnTo>
              <a:lnTo>
                <a:pt x="9" y="22"/>
              </a:lnTo>
              <a:lnTo>
                <a:pt x="9" y="20"/>
              </a:lnTo>
              <a:lnTo>
                <a:pt x="8" y="19"/>
              </a:lnTo>
              <a:lnTo>
                <a:pt x="8" y="18"/>
              </a:lnTo>
              <a:lnTo>
                <a:pt x="6" y="19"/>
              </a:lnTo>
              <a:lnTo>
                <a:pt x="5" y="20"/>
              </a:lnTo>
              <a:lnTo>
                <a:pt x="4" y="20"/>
              </a:lnTo>
              <a:lnTo>
                <a:pt x="4" y="19"/>
              </a:lnTo>
              <a:lnTo>
                <a:pt x="4" y="17"/>
              </a:lnTo>
              <a:lnTo>
                <a:pt x="3" y="17"/>
              </a:lnTo>
              <a:lnTo>
                <a:pt x="3" y="19"/>
              </a:lnTo>
              <a:lnTo>
                <a:pt x="2" y="20"/>
              </a:lnTo>
              <a:lnTo>
                <a:pt x="1" y="19"/>
              </a:lnTo>
              <a:lnTo>
                <a:pt x="1" y="17"/>
              </a:lnTo>
              <a:lnTo>
                <a:pt x="1" y="16"/>
              </a:lnTo>
              <a:lnTo>
                <a:pt x="1" y="15"/>
              </a:lnTo>
              <a:lnTo>
                <a:pt x="0" y="14"/>
              </a:lnTo>
              <a:lnTo>
                <a:pt x="2" y="13"/>
              </a:lnTo>
              <a:lnTo>
                <a:pt x="3" y="13"/>
              </a:lnTo>
              <a:lnTo>
                <a:pt x="4" y="12"/>
              </a:lnTo>
              <a:lnTo>
                <a:pt x="5" y="11"/>
              </a:lnTo>
              <a:lnTo>
                <a:pt x="4" y="9"/>
              </a:lnTo>
              <a:lnTo>
                <a:pt x="3" y="9"/>
              </a:lnTo>
              <a:lnTo>
                <a:pt x="2" y="7"/>
              </a:lnTo>
              <a:lnTo>
                <a:pt x="4" y="7"/>
              </a:lnTo>
              <a:lnTo>
                <a:pt x="5" y="7"/>
              </a:lnTo>
              <a:lnTo>
                <a:pt x="4" y="6"/>
              </a:lnTo>
              <a:lnTo>
                <a:pt x="5" y="5"/>
              </a:lnTo>
              <a:moveTo>
                <a:pt x="24" y="7"/>
              </a:moveTo>
              <a:lnTo>
                <a:pt x="24" y="6"/>
              </a:lnTo>
              <a:lnTo>
                <a:pt x="24" y="8"/>
              </a:lnTo>
              <a:lnTo>
                <a:pt x="24" y="7"/>
              </a:lnTo>
              <a:moveTo>
                <a:pt x="23" y="15"/>
              </a:moveTo>
              <a:lnTo>
                <a:pt x="23" y="16"/>
              </a:lnTo>
              <a:lnTo>
                <a:pt x="24" y="17"/>
              </a:lnTo>
              <a:lnTo>
                <a:pt x="24" y="16"/>
              </a:lnTo>
              <a:lnTo>
                <a:pt x="23" y="15"/>
              </a:lnTo>
              <a:moveTo>
                <a:pt x="29" y="15"/>
              </a:moveTo>
              <a:lnTo>
                <a:pt x="29" y="15"/>
              </a:lnTo>
              <a:moveTo>
                <a:pt x="27" y="14"/>
              </a:moveTo>
              <a:lnTo>
                <a:pt x="27" y="14"/>
              </a:lnTo>
              <a:lnTo>
                <a:pt x="26" y="15"/>
              </a:lnTo>
              <a:lnTo>
                <a:pt x="25" y="16"/>
              </a:lnTo>
              <a:lnTo>
                <a:pt x="25" y="15"/>
              </a:lnTo>
              <a:lnTo>
                <a:pt x="26" y="14"/>
              </a:lnTo>
              <a:lnTo>
                <a:pt x="27" y="14"/>
              </a:lnTo>
              <a:moveTo>
                <a:pt x="23" y="12"/>
              </a:moveTo>
              <a:lnTo>
                <a:pt x="23" y="12"/>
              </a:lnTo>
              <a:lnTo>
                <a:pt x="23" y="11"/>
              </a:lnTo>
              <a:lnTo>
                <a:pt x="23" y="12"/>
              </a:lnTo>
              <a:moveTo>
                <a:pt x="23" y="2"/>
              </a:moveTo>
              <a:lnTo>
                <a:pt x="23" y="2"/>
              </a:lnTo>
              <a:lnTo>
                <a:pt x="23" y="3"/>
              </a:lnTo>
              <a:lnTo>
                <a:pt x="23" y="4"/>
              </a:lnTo>
              <a:lnTo>
                <a:pt x="24" y="4"/>
              </a:lnTo>
              <a:lnTo>
                <a:pt x="24" y="5"/>
              </a:lnTo>
              <a:lnTo>
                <a:pt x="24" y="4"/>
              </a:lnTo>
              <a:lnTo>
                <a:pt x="23" y="3"/>
              </a:lnTo>
              <a:lnTo>
                <a:pt x="24" y="2"/>
              </a:lnTo>
              <a:lnTo>
                <a:pt x="23" y="1"/>
              </a:lnTo>
              <a:lnTo>
                <a:pt x="23" y="2"/>
              </a:lnTo>
              <a:moveTo>
                <a:pt x="22" y="13"/>
              </a:moveTo>
              <a:lnTo>
                <a:pt x="22" y="14"/>
              </a:lnTo>
              <a:lnTo>
                <a:pt x="23" y="14"/>
              </a:lnTo>
              <a:lnTo>
                <a:pt x="23" y="13"/>
              </a:lnTo>
              <a:lnTo>
                <a:pt x="22"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426720</xdr:colOff>
      <xdr:row>17</xdr:row>
      <xdr:rowOff>95250</xdr:rowOff>
    </xdr:from>
    <xdr:to>
      <xdr:col>11</xdr:col>
      <xdr:colOff>396240</xdr:colOff>
      <xdr:row>19</xdr:row>
      <xdr:rowOff>133350</xdr:rowOff>
    </xdr:to>
    <xdr:sp>
      <xdr:nvSpPr>
        <xdr:cNvPr id="2185688" name="Freeform 455"/>
        <xdr:cNvSpPr/>
      </xdr:nvSpPr>
      <xdr:spPr>
        <a:xfrm>
          <a:off x="7162800" y="2799715"/>
          <a:ext cx="619760" cy="342900"/>
        </a:xfrm>
        <a:custGeom>
          <a:avLst/>
          <a:gdLst>
            <a:gd name="txL" fmla="*/ 0 w 61"/>
            <a:gd name="txT" fmla="*/ 0 h 38"/>
            <a:gd name="txR" fmla="*/ 61 w 61"/>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61" h="38">
              <a:moveTo>
                <a:pt x="0" y="14"/>
              </a:moveTo>
              <a:lnTo>
                <a:pt x="1" y="14"/>
              </a:lnTo>
              <a:lnTo>
                <a:pt x="2" y="14"/>
              </a:lnTo>
              <a:lnTo>
                <a:pt x="3" y="14"/>
              </a:lnTo>
              <a:lnTo>
                <a:pt x="4" y="14"/>
              </a:lnTo>
              <a:lnTo>
                <a:pt x="6" y="14"/>
              </a:lnTo>
              <a:lnTo>
                <a:pt x="7" y="14"/>
              </a:lnTo>
              <a:lnTo>
                <a:pt x="8" y="14"/>
              </a:lnTo>
              <a:lnTo>
                <a:pt x="9" y="14"/>
              </a:lnTo>
              <a:lnTo>
                <a:pt x="10" y="14"/>
              </a:lnTo>
              <a:lnTo>
                <a:pt x="11" y="14"/>
              </a:lnTo>
              <a:lnTo>
                <a:pt x="12" y="14"/>
              </a:lnTo>
              <a:lnTo>
                <a:pt x="13" y="14"/>
              </a:lnTo>
              <a:lnTo>
                <a:pt x="15" y="14"/>
              </a:lnTo>
              <a:lnTo>
                <a:pt x="16" y="14"/>
              </a:lnTo>
              <a:lnTo>
                <a:pt x="17" y="13"/>
              </a:lnTo>
              <a:lnTo>
                <a:pt x="18" y="13"/>
              </a:lnTo>
              <a:lnTo>
                <a:pt x="19" y="12"/>
              </a:lnTo>
              <a:lnTo>
                <a:pt x="20" y="12"/>
              </a:lnTo>
              <a:lnTo>
                <a:pt x="21" y="11"/>
              </a:lnTo>
              <a:lnTo>
                <a:pt x="22" y="10"/>
              </a:lnTo>
              <a:lnTo>
                <a:pt x="24" y="10"/>
              </a:lnTo>
              <a:lnTo>
                <a:pt x="25" y="9"/>
              </a:lnTo>
              <a:lnTo>
                <a:pt x="26" y="8"/>
              </a:lnTo>
              <a:lnTo>
                <a:pt x="27" y="8"/>
              </a:lnTo>
              <a:lnTo>
                <a:pt x="28" y="7"/>
              </a:lnTo>
              <a:lnTo>
                <a:pt x="29" y="6"/>
              </a:lnTo>
              <a:lnTo>
                <a:pt x="30" y="6"/>
              </a:lnTo>
              <a:lnTo>
                <a:pt x="32" y="5"/>
              </a:lnTo>
              <a:lnTo>
                <a:pt x="33" y="4"/>
              </a:lnTo>
              <a:lnTo>
                <a:pt x="34" y="4"/>
              </a:lnTo>
              <a:lnTo>
                <a:pt x="36" y="2"/>
              </a:lnTo>
              <a:lnTo>
                <a:pt x="37" y="2"/>
              </a:lnTo>
              <a:lnTo>
                <a:pt x="39" y="1"/>
              </a:lnTo>
              <a:lnTo>
                <a:pt x="40" y="0"/>
              </a:lnTo>
              <a:lnTo>
                <a:pt x="41" y="1"/>
              </a:lnTo>
              <a:lnTo>
                <a:pt x="42" y="1"/>
              </a:lnTo>
              <a:lnTo>
                <a:pt x="43" y="2"/>
              </a:lnTo>
              <a:lnTo>
                <a:pt x="44" y="3"/>
              </a:lnTo>
              <a:lnTo>
                <a:pt x="46" y="3"/>
              </a:lnTo>
              <a:lnTo>
                <a:pt x="47" y="3"/>
              </a:lnTo>
              <a:lnTo>
                <a:pt x="48" y="2"/>
              </a:lnTo>
              <a:lnTo>
                <a:pt x="49" y="2"/>
              </a:lnTo>
              <a:lnTo>
                <a:pt x="50" y="2"/>
              </a:lnTo>
              <a:lnTo>
                <a:pt x="51" y="3"/>
              </a:lnTo>
              <a:lnTo>
                <a:pt x="52" y="3"/>
              </a:lnTo>
              <a:lnTo>
                <a:pt x="53" y="4"/>
              </a:lnTo>
              <a:lnTo>
                <a:pt x="52" y="7"/>
              </a:lnTo>
              <a:lnTo>
                <a:pt x="52" y="8"/>
              </a:lnTo>
              <a:lnTo>
                <a:pt x="53" y="9"/>
              </a:lnTo>
              <a:lnTo>
                <a:pt x="54" y="10"/>
              </a:lnTo>
              <a:lnTo>
                <a:pt x="55" y="11"/>
              </a:lnTo>
              <a:lnTo>
                <a:pt x="55" y="12"/>
              </a:lnTo>
              <a:lnTo>
                <a:pt x="55" y="15"/>
              </a:lnTo>
              <a:lnTo>
                <a:pt x="55" y="16"/>
              </a:lnTo>
              <a:lnTo>
                <a:pt x="55" y="17"/>
              </a:lnTo>
              <a:lnTo>
                <a:pt x="56" y="18"/>
              </a:lnTo>
              <a:lnTo>
                <a:pt x="57" y="19"/>
              </a:lnTo>
              <a:lnTo>
                <a:pt x="58" y="20"/>
              </a:lnTo>
              <a:lnTo>
                <a:pt x="59" y="21"/>
              </a:lnTo>
              <a:lnTo>
                <a:pt x="61" y="22"/>
              </a:lnTo>
              <a:lnTo>
                <a:pt x="61" y="23"/>
              </a:lnTo>
              <a:lnTo>
                <a:pt x="61" y="26"/>
              </a:lnTo>
              <a:lnTo>
                <a:pt x="59" y="26"/>
              </a:lnTo>
              <a:lnTo>
                <a:pt x="57" y="26"/>
              </a:lnTo>
              <a:lnTo>
                <a:pt x="55" y="26"/>
              </a:lnTo>
              <a:lnTo>
                <a:pt x="54" y="27"/>
              </a:lnTo>
              <a:lnTo>
                <a:pt x="53" y="27"/>
              </a:lnTo>
              <a:lnTo>
                <a:pt x="51" y="28"/>
              </a:lnTo>
              <a:lnTo>
                <a:pt x="50" y="28"/>
              </a:lnTo>
              <a:lnTo>
                <a:pt x="48" y="30"/>
              </a:lnTo>
              <a:lnTo>
                <a:pt x="47" y="31"/>
              </a:lnTo>
              <a:lnTo>
                <a:pt x="46" y="33"/>
              </a:lnTo>
              <a:lnTo>
                <a:pt x="45" y="34"/>
              </a:lnTo>
              <a:lnTo>
                <a:pt x="45" y="36"/>
              </a:lnTo>
              <a:lnTo>
                <a:pt x="44" y="37"/>
              </a:lnTo>
              <a:lnTo>
                <a:pt x="43" y="38"/>
              </a:lnTo>
              <a:lnTo>
                <a:pt x="37" y="38"/>
              </a:lnTo>
              <a:lnTo>
                <a:pt x="34" y="38"/>
              </a:lnTo>
              <a:lnTo>
                <a:pt x="34" y="36"/>
              </a:lnTo>
              <a:lnTo>
                <a:pt x="31" y="36"/>
              </a:lnTo>
              <a:lnTo>
                <a:pt x="30" y="36"/>
              </a:lnTo>
              <a:lnTo>
                <a:pt x="29" y="36"/>
              </a:lnTo>
              <a:lnTo>
                <a:pt x="28" y="35"/>
              </a:lnTo>
              <a:lnTo>
                <a:pt x="24" y="35"/>
              </a:lnTo>
              <a:lnTo>
                <a:pt x="23" y="35"/>
              </a:lnTo>
              <a:lnTo>
                <a:pt x="21" y="35"/>
              </a:lnTo>
              <a:lnTo>
                <a:pt x="20" y="35"/>
              </a:lnTo>
              <a:lnTo>
                <a:pt x="19" y="35"/>
              </a:lnTo>
              <a:lnTo>
                <a:pt x="18" y="35"/>
              </a:lnTo>
              <a:lnTo>
                <a:pt x="16" y="35"/>
              </a:lnTo>
              <a:lnTo>
                <a:pt x="15" y="35"/>
              </a:lnTo>
              <a:lnTo>
                <a:pt x="13" y="35"/>
              </a:lnTo>
              <a:lnTo>
                <a:pt x="12" y="35"/>
              </a:lnTo>
              <a:lnTo>
                <a:pt x="11" y="35"/>
              </a:lnTo>
              <a:lnTo>
                <a:pt x="10" y="35"/>
              </a:lnTo>
              <a:lnTo>
                <a:pt x="8" y="35"/>
              </a:lnTo>
              <a:lnTo>
                <a:pt x="6" y="35"/>
              </a:lnTo>
              <a:lnTo>
                <a:pt x="6" y="34"/>
              </a:lnTo>
              <a:lnTo>
                <a:pt x="7" y="32"/>
              </a:lnTo>
              <a:lnTo>
                <a:pt x="7" y="31"/>
              </a:lnTo>
              <a:lnTo>
                <a:pt x="6" y="29"/>
              </a:lnTo>
              <a:lnTo>
                <a:pt x="6" y="28"/>
              </a:lnTo>
              <a:lnTo>
                <a:pt x="5" y="27"/>
              </a:lnTo>
              <a:lnTo>
                <a:pt x="6" y="27"/>
              </a:lnTo>
              <a:lnTo>
                <a:pt x="7" y="26"/>
              </a:lnTo>
              <a:lnTo>
                <a:pt x="7" y="25"/>
              </a:lnTo>
              <a:lnTo>
                <a:pt x="7" y="24"/>
              </a:lnTo>
              <a:lnTo>
                <a:pt x="7" y="23"/>
              </a:lnTo>
              <a:lnTo>
                <a:pt x="7" y="22"/>
              </a:lnTo>
              <a:lnTo>
                <a:pt x="7" y="20"/>
              </a:lnTo>
              <a:lnTo>
                <a:pt x="6" y="20"/>
              </a:lnTo>
              <a:lnTo>
                <a:pt x="4" y="20"/>
              </a:lnTo>
              <a:lnTo>
                <a:pt x="3" y="20"/>
              </a:lnTo>
              <a:lnTo>
                <a:pt x="2" y="20"/>
              </a:lnTo>
              <a:lnTo>
                <a:pt x="1" y="19"/>
              </a:lnTo>
              <a:lnTo>
                <a:pt x="1" y="18"/>
              </a:lnTo>
              <a:lnTo>
                <a:pt x="0" y="17"/>
              </a:lnTo>
              <a:lnTo>
                <a:pt x="0" y="16"/>
              </a:lnTo>
              <a:lnTo>
                <a:pt x="0" y="15"/>
              </a:lnTo>
              <a:lnTo>
                <a:pt x="0"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314960</xdr:colOff>
      <xdr:row>16</xdr:row>
      <xdr:rowOff>114300</xdr:rowOff>
    </xdr:from>
    <xdr:to>
      <xdr:col>10</xdr:col>
      <xdr:colOff>497840</xdr:colOff>
      <xdr:row>17</xdr:row>
      <xdr:rowOff>152400</xdr:rowOff>
    </xdr:to>
    <xdr:sp>
      <xdr:nvSpPr>
        <xdr:cNvPr id="2185689" name="Freeform 456"/>
        <xdr:cNvSpPr/>
      </xdr:nvSpPr>
      <xdr:spPr>
        <a:xfrm>
          <a:off x="7051040" y="2666365"/>
          <a:ext cx="182880" cy="190500"/>
        </a:xfrm>
        <a:custGeom>
          <a:avLst/>
          <a:gdLst>
            <a:gd name="txL" fmla="*/ 0 w 18"/>
            <a:gd name="txT" fmla="*/ 0 h 21"/>
            <a:gd name="txR" fmla="*/ 18 w 18"/>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18" h="21">
              <a:moveTo>
                <a:pt x="1" y="5"/>
              </a:moveTo>
              <a:lnTo>
                <a:pt x="2" y="4"/>
              </a:lnTo>
              <a:lnTo>
                <a:pt x="4" y="4"/>
              </a:lnTo>
              <a:lnTo>
                <a:pt x="5" y="3"/>
              </a:lnTo>
              <a:lnTo>
                <a:pt x="6" y="3"/>
              </a:lnTo>
              <a:lnTo>
                <a:pt x="7" y="2"/>
              </a:lnTo>
              <a:lnTo>
                <a:pt x="8" y="2"/>
              </a:lnTo>
              <a:lnTo>
                <a:pt x="9" y="2"/>
              </a:lnTo>
              <a:lnTo>
                <a:pt x="10" y="1"/>
              </a:lnTo>
              <a:lnTo>
                <a:pt x="11" y="1"/>
              </a:lnTo>
              <a:lnTo>
                <a:pt x="13" y="0"/>
              </a:lnTo>
              <a:lnTo>
                <a:pt x="14" y="1"/>
              </a:lnTo>
              <a:lnTo>
                <a:pt x="15" y="2"/>
              </a:lnTo>
              <a:lnTo>
                <a:pt x="15" y="3"/>
              </a:lnTo>
              <a:lnTo>
                <a:pt x="15" y="4"/>
              </a:lnTo>
              <a:lnTo>
                <a:pt x="14" y="5"/>
              </a:lnTo>
              <a:lnTo>
                <a:pt x="13" y="5"/>
              </a:lnTo>
              <a:lnTo>
                <a:pt x="14" y="6"/>
              </a:lnTo>
              <a:lnTo>
                <a:pt x="14" y="7"/>
              </a:lnTo>
              <a:lnTo>
                <a:pt x="14" y="8"/>
              </a:lnTo>
              <a:lnTo>
                <a:pt x="13" y="9"/>
              </a:lnTo>
              <a:lnTo>
                <a:pt x="15" y="10"/>
              </a:lnTo>
              <a:lnTo>
                <a:pt x="16" y="10"/>
              </a:lnTo>
              <a:lnTo>
                <a:pt x="16" y="11"/>
              </a:lnTo>
              <a:lnTo>
                <a:pt x="16" y="12"/>
              </a:lnTo>
              <a:lnTo>
                <a:pt x="17" y="13"/>
              </a:lnTo>
              <a:lnTo>
                <a:pt x="17" y="14"/>
              </a:lnTo>
              <a:lnTo>
                <a:pt x="17" y="15"/>
              </a:lnTo>
              <a:lnTo>
                <a:pt x="17" y="16"/>
              </a:lnTo>
              <a:lnTo>
                <a:pt x="18" y="17"/>
              </a:lnTo>
              <a:lnTo>
                <a:pt x="18" y="19"/>
              </a:lnTo>
              <a:lnTo>
                <a:pt x="17" y="20"/>
              </a:lnTo>
              <a:lnTo>
                <a:pt x="16" y="20"/>
              </a:lnTo>
              <a:lnTo>
                <a:pt x="15" y="21"/>
              </a:lnTo>
              <a:lnTo>
                <a:pt x="14" y="21"/>
              </a:lnTo>
              <a:lnTo>
                <a:pt x="12" y="21"/>
              </a:lnTo>
              <a:lnTo>
                <a:pt x="11" y="21"/>
              </a:lnTo>
              <a:lnTo>
                <a:pt x="10" y="20"/>
              </a:lnTo>
              <a:lnTo>
                <a:pt x="8" y="20"/>
              </a:lnTo>
              <a:lnTo>
                <a:pt x="8" y="19"/>
              </a:lnTo>
              <a:lnTo>
                <a:pt x="8" y="18"/>
              </a:lnTo>
              <a:lnTo>
                <a:pt x="8" y="17"/>
              </a:lnTo>
              <a:lnTo>
                <a:pt x="7" y="16"/>
              </a:lnTo>
              <a:lnTo>
                <a:pt x="7" y="15"/>
              </a:lnTo>
              <a:lnTo>
                <a:pt x="6" y="14"/>
              </a:lnTo>
              <a:lnTo>
                <a:pt x="6" y="13"/>
              </a:lnTo>
              <a:lnTo>
                <a:pt x="5" y="12"/>
              </a:lnTo>
              <a:lnTo>
                <a:pt x="5" y="11"/>
              </a:lnTo>
              <a:lnTo>
                <a:pt x="4" y="11"/>
              </a:lnTo>
              <a:lnTo>
                <a:pt x="4" y="10"/>
              </a:lnTo>
              <a:lnTo>
                <a:pt x="4" y="9"/>
              </a:lnTo>
              <a:lnTo>
                <a:pt x="3" y="8"/>
              </a:lnTo>
              <a:lnTo>
                <a:pt x="2" y="7"/>
              </a:lnTo>
              <a:lnTo>
                <a:pt x="1" y="8"/>
              </a:lnTo>
              <a:lnTo>
                <a:pt x="0" y="7"/>
              </a:lnTo>
              <a:lnTo>
                <a:pt x="1"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538480</xdr:colOff>
      <xdr:row>17</xdr:row>
      <xdr:rowOff>76200</xdr:rowOff>
    </xdr:from>
    <xdr:to>
      <xdr:col>10</xdr:col>
      <xdr:colOff>264160</xdr:colOff>
      <xdr:row>19</xdr:row>
      <xdr:rowOff>0</xdr:rowOff>
    </xdr:to>
    <xdr:sp>
      <xdr:nvSpPr>
        <xdr:cNvPr id="2185690" name="Freeform 457"/>
        <xdr:cNvSpPr/>
      </xdr:nvSpPr>
      <xdr:spPr>
        <a:xfrm>
          <a:off x="6624320" y="2780665"/>
          <a:ext cx="375920" cy="228600"/>
        </a:xfrm>
        <a:custGeom>
          <a:avLst/>
          <a:gdLst>
            <a:gd name="txL" fmla="*/ 0 w 37"/>
            <a:gd name="txT" fmla="*/ 0 h 26"/>
            <a:gd name="txR" fmla="*/ 37 w 37"/>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7" h="26">
              <a:moveTo>
                <a:pt x="1" y="10"/>
              </a:moveTo>
              <a:lnTo>
                <a:pt x="2" y="8"/>
              </a:lnTo>
              <a:lnTo>
                <a:pt x="3" y="8"/>
              </a:lnTo>
              <a:lnTo>
                <a:pt x="4" y="8"/>
              </a:lnTo>
              <a:lnTo>
                <a:pt x="5" y="7"/>
              </a:lnTo>
              <a:lnTo>
                <a:pt x="6" y="7"/>
              </a:lnTo>
              <a:lnTo>
                <a:pt x="8" y="6"/>
              </a:lnTo>
              <a:lnTo>
                <a:pt x="9" y="5"/>
              </a:lnTo>
              <a:lnTo>
                <a:pt x="10" y="5"/>
              </a:lnTo>
              <a:lnTo>
                <a:pt x="12" y="5"/>
              </a:lnTo>
              <a:lnTo>
                <a:pt x="13" y="4"/>
              </a:lnTo>
              <a:lnTo>
                <a:pt x="14" y="3"/>
              </a:lnTo>
              <a:lnTo>
                <a:pt x="16" y="3"/>
              </a:lnTo>
              <a:lnTo>
                <a:pt x="17" y="2"/>
              </a:lnTo>
              <a:lnTo>
                <a:pt x="18" y="2"/>
              </a:lnTo>
              <a:lnTo>
                <a:pt x="19" y="2"/>
              </a:lnTo>
              <a:lnTo>
                <a:pt x="20" y="1"/>
              </a:lnTo>
              <a:lnTo>
                <a:pt x="22" y="0"/>
              </a:lnTo>
              <a:lnTo>
                <a:pt x="23" y="1"/>
              </a:lnTo>
              <a:lnTo>
                <a:pt x="24" y="2"/>
              </a:lnTo>
              <a:lnTo>
                <a:pt x="25" y="2"/>
              </a:lnTo>
              <a:lnTo>
                <a:pt x="26" y="3"/>
              </a:lnTo>
              <a:lnTo>
                <a:pt x="27" y="4"/>
              </a:lnTo>
              <a:lnTo>
                <a:pt x="29" y="5"/>
              </a:lnTo>
              <a:lnTo>
                <a:pt x="31" y="6"/>
              </a:lnTo>
              <a:lnTo>
                <a:pt x="32" y="7"/>
              </a:lnTo>
              <a:lnTo>
                <a:pt x="33" y="7"/>
              </a:lnTo>
              <a:lnTo>
                <a:pt x="35" y="8"/>
              </a:lnTo>
              <a:lnTo>
                <a:pt x="36" y="8"/>
              </a:lnTo>
              <a:lnTo>
                <a:pt x="37" y="8"/>
              </a:lnTo>
              <a:lnTo>
                <a:pt x="37" y="10"/>
              </a:lnTo>
              <a:lnTo>
                <a:pt x="36" y="11"/>
              </a:lnTo>
              <a:lnTo>
                <a:pt x="35" y="12"/>
              </a:lnTo>
              <a:lnTo>
                <a:pt x="34" y="12"/>
              </a:lnTo>
              <a:lnTo>
                <a:pt x="33" y="13"/>
              </a:lnTo>
              <a:lnTo>
                <a:pt x="32" y="14"/>
              </a:lnTo>
              <a:lnTo>
                <a:pt x="31" y="15"/>
              </a:lnTo>
              <a:lnTo>
                <a:pt x="30" y="15"/>
              </a:lnTo>
              <a:lnTo>
                <a:pt x="29" y="16"/>
              </a:lnTo>
              <a:lnTo>
                <a:pt x="28" y="17"/>
              </a:lnTo>
              <a:lnTo>
                <a:pt x="27" y="17"/>
              </a:lnTo>
              <a:lnTo>
                <a:pt x="28" y="18"/>
              </a:lnTo>
              <a:lnTo>
                <a:pt x="28" y="19"/>
              </a:lnTo>
              <a:lnTo>
                <a:pt x="27" y="20"/>
              </a:lnTo>
              <a:lnTo>
                <a:pt x="27" y="22"/>
              </a:lnTo>
              <a:lnTo>
                <a:pt x="26" y="22"/>
              </a:lnTo>
              <a:lnTo>
                <a:pt x="25" y="22"/>
              </a:lnTo>
              <a:lnTo>
                <a:pt x="24" y="23"/>
              </a:lnTo>
              <a:lnTo>
                <a:pt x="23" y="23"/>
              </a:lnTo>
              <a:lnTo>
                <a:pt x="22" y="24"/>
              </a:lnTo>
              <a:lnTo>
                <a:pt x="21" y="24"/>
              </a:lnTo>
              <a:lnTo>
                <a:pt x="19" y="24"/>
              </a:lnTo>
              <a:lnTo>
                <a:pt x="18" y="25"/>
              </a:lnTo>
              <a:lnTo>
                <a:pt x="17" y="25"/>
              </a:lnTo>
              <a:lnTo>
                <a:pt x="15" y="26"/>
              </a:lnTo>
              <a:lnTo>
                <a:pt x="14" y="26"/>
              </a:lnTo>
              <a:lnTo>
                <a:pt x="14" y="25"/>
              </a:lnTo>
              <a:lnTo>
                <a:pt x="13" y="24"/>
              </a:lnTo>
              <a:lnTo>
                <a:pt x="12" y="24"/>
              </a:lnTo>
              <a:lnTo>
                <a:pt x="11" y="23"/>
              </a:lnTo>
              <a:lnTo>
                <a:pt x="10" y="22"/>
              </a:lnTo>
              <a:lnTo>
                <a:pt x="9" y="21"/>
              </a:lnTo>
              <a:lnTo>
                <a:pt x="8" y="21"/>
              </a:lnTo>
              <a:lnTo>
                <a:pt x="6" y="21"/>
              </a:lnTo>
              <a:lnTo>
                <a:pt x="6" y="22"/>
              </a:lnTo>
              <a:lnTo>
                <a:pt x="5" y="23"/>
              </a:lnTo>
              <a:lnTo>
                <a:pt x="4" y="23"/>
              </a:lnTo>
              <a:lnTo>
                <a:pt x="4" y="22"/>
              </a:lnTo>
              <a:lnTo>
                <a:pt x="3" y="20"/>
              </a:lnTo>
              <a:lnTo>
                <a:pt x="3" y="19"/>
              </a:lnTo>
              <a:lnTo>
                <a:pt x="2" y="18"/>
              </a:lnTo>
              <a:lnTo>
                <a:pt x="1" y="18"/>
              </a:lnTo>
              <a:lnTo>
                <a:pt x="0" y="17"/>
              </a:lnTo>
              <a:lnTo>
                <a:pt x="1" y="15"/>
              </a:lnTo>
              <a:lnTo>
                <a:pt x="1" y="14"/>
              </a:lnTo>
              <a:lnTo>
                <a:pt x="2" y="12"/>
              </a:lnTo>
              <a:lnTo>
                <a:pt x="1" y="11"/>
              </a:lnTo>
              <a:lnTo>
                <a:pt x="1" y="1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20320</xdr:colOff>
      <xdr:row>18</xdr:row>
      <xdr:rowOff>19050</xdr:rowOff>
    </xdr:from>
    <xdr:to>
      <xdr:col>10</xdr:col>
      <xdr:colOff>274320</xdr:colOff>
      <xdr:row>20</xdr:row>
      <xdr:rowOff>19050</xdr:rowOff>
    </xdr:to>
    <xdr:sp>
      <xdr:nvSpPr>
        <xdr:cNvPr id="2185691" name="Freeform 458"/>
        <xdr:cNvSpPr/>
      </xdr:nvSpPr>
      <xdr:spPr>
        <a:xfrm>
          <a:off x="6756400" y="2875915"/>
          <a:ext cx="254000" cy="304800"/>
        </a:xfrm>
        <a:custGeom>
          <a:avLst/>
          <a:gdLst>
            <a:gd name="txL" fmla="*/ 0 w 25"/>
            <a:gd name="txT" fmla="*/ 0 h 34"/>
            <a:gd name="txR" fmla="*/ 25 w 25"/>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25" h="34">
              <a:moveTo>
                <a:pt x="2" y="15"/>
              </a:moveTo>
              <a:lnTo>
                <a:pt x="2" y="15"/>
              </a:lnTo>
              <a:lnTo>
                <a:pt x="4" y="14"/>
              </a:lnTo>
              <a:lnTo>
                <a:pt x="5" y="14"/>
              </a:lnTo>
              <a:lnTo>
                <a:pt x="6" y="13"/>
              </a:lnTo>
              <a:lnTo>
                <a:pt x="8" y="13"/>
              </a:lnTo>
              <a:lnTo>
                <a:pt x="9" y="13"/>
              </a:lnTo>
              <a:lnTo>
                <a:pt x="10" y="12"/>
              </a:lnTo>
              <a:lnTo>
                <a:pt x="11" y="12"/>
              </a:lnTo>
              <a:lnTo>
                <a:pt x="12" y="11"/>
              </a:lnTo>
              <a:lnTo>
                <a:pt x="13" y="11"/>
              </a:lnTo>
              <a:lnTo>
                <a:pt x="14" y="11"/>
              </a:lnTo>
              <a:lnTo>
                <a:pt x="14" y="9"/>
              </a:lnTo>
              <a:lnTo>
                <a:pt x="15" y="8"/>
              </a:lnTo>
              <a:lnTo>
                <a:pt x="15" y="7"/>
              </a:lnTo>
              <a:lnTo>
                <a:pt x="14" y="6"/>
              </a:lnTo>
              <a:lnTo>
                <a:pt x="15" y="6"/>
              </a:lnTo>
              <a:lnTo>
                <a:pt x="16" y="5"/>
              </a:lnTo>
              <a:lnTo>
                <a:pt x="17" y="4"/>
              </a:lnTo>
              <a:lnTo>
                <a:pt x="18" y="4"/>
              </a:lnTo>
              <a:lnTo>
                <a:pt x="19" y="3"/>
              </a:lnTo>
              <a:lnTo>
                <a:pt x="20" y="2"/>
              </a:lnTo>
              <a:lnTo>
                <a:pt x="21" y="1"/>
              </a:lnTo>
              <a:lnTo>
                <a:pt x="22" y="1"/>
              </a:lnTo>
              <a:lnTo>
                <a:pt x="23" y="0"/>
              </a:lnTo>
              <a:lnTo>
                <a:pt x="24" y="0"/>
              </a:lnTo>
              <a:lnTo>
                <a:pt x="24" y="1"/>
              </a:lnTo>
              <a:lnTo>
                <a:pt x="24" y="2"/>
              </a:lnTo>
              <a:lnTo>
                <a:pt x="24" y="4"/>
              </a:lnTo>
              <a:lnTo>
                <a:pt x="24" y="5"/>
              </a:lnTo>
              <a:lnTo>
                <a:pt x="24" y="6"/>
              </a:lnTo>
              <a:lnTo>
                <a:pt x="24" y="7"/>
              </a:lnTo>
              <a:lnTo>
                <a:pt x="24" y="8"/>
              </a:lnTo>
              <a:lnTo>
                <a:pt x="24" y="10"/>
              </a:lnTo>
              <a:lnTo>
                <a:pt x="23" y="10"/>
              </a:lnTo>
              <a:lnTo>
                <a:pt x="22" y="10"/>
              </a:lnTo>
              <a:lnTo>
                <a:pt x="21" y="10"/>
              </a:lnTo>
              <a:lnTo>
                <a:pt x="21" y="11"/>
              </a:lnTo>
              <a:lnTo>
                <a:pt x="21" y="13"/>
              </a:lnTo>
              <a:lnTo>
                <a:pt x="21" y="14"/>
              </a:lnTo>
              <a:lnTo>
                <a:pt x="20" y="15"/>
              </a:lnTo>
              <a:lnTo>
                <a:pt x="20" y="16"/>
              </a:lnTo>
              <a:lnTo>
                <a:pt x="19" y="17"/>
              </a:lnTo>
              <a:lnTo>
                <a:pt x="19" y="18"/>
              </a:lnTo>
              <a:lnTo>
                <a:pt x="20" y="19"/>
              </a:lnTo>
              <a:lnTo>
                <a:pt x="21" y="20"/>
              </a:lnTo>
              <a:lnTo>
                <a:pt x="22" y="20"/>
              </a:lnTo>
              <a:lnTo>
                <a:pt x="23" y="20"/>
              </a:lnTo>
              <a:lnTo>
                <a:pt x="24" y="21"/>
              </a:lnTo>
              <a:lnTo>
                <a:pt x="25" y="22"/>
              </a:lnTo>
              <a:lnTo>
                <a:pt x="24" y="23"/>
              </a:lnTo>
              <a:lnTo>
                <a:pt x="24" y="25"/>
              </a:lnTo>
              <a:lnTo>
                <a:pt x="24" y="26"/>
              </a:lnTo>
              <a:lnTo>
                <a:pt x="24" y="29"/>
              </a:lnTo>
              <a:lnTo>
                <a:pt x="22" y="30"/>
              </a:lnTo>
              <a:lnTo>
                <a:pt x="21" y="30"/>
              </a:lnTo>
              <a:lnTo>
                <a:pt x="20" y="30"/>
              </a:lnTo>
              <a:lnTo>
                <a:pt x="19" y="30"/>
              </a:lnTo>
              <a:lnTo>
                <a:pt x="17" y="30"/>
              </a:lnTo>
              <a:lnTo>
                <a:pt x="16" y="29"/>
              </a:lnTo>
              <a:lnTo>
                <a:pt x="15" y="29"/>
              </a:lnTo>
              <a:lnTo>
                <a:pt x="13" y="29"/>
              </a:lnTo>
              <a:lnTo>
                <a:pt x="11" y="31"/>
              </a:lnTo>
              <a:lnTo>
                <a:pt x="9" y="34"/>
              </a:lnTo>
              <a:lnTo>
                <a:pt x="8" y="32"/>
              </a:lnTo>
              <a:lnTo>
                <a:pt x="7" y="31"/>
              </a:lnTo>
              <a:lnTo>
                <a:pt x="6" y="30"/>
              </a:lnTo>
              <a:lnTo>
                <a:pt x="6" y="29"/>
              </a:lnTo>
              <a:lnTo>
                <a:pt x="7" y="28"/>
              </a:lnTo>
              <a:lnTo>
                <a:pt x="7" y="27"/>
              </a:lnTo>
              <a:lnTo>
                <a:pt x="8" y="26"/>
              </a:lnTo>
              <a:lnTo>
                <a:pt x="8" y="25"/>
              </a:lnTo>
              <a:lnTo>
                <a:pt x="7" y="24"/>
              </a:lnTo>
              <a:lnTo>
                <a:pt x="6" y="24"/>
              </a:lnTo>
              <a:lnTo>
                <a:pt x="5" y="24"/>
              </a:lnTo>
              <a:lnTo>
                <a:pt x="3" y="23"/>
              </a:lnTo>
              <a:lnTo>
                <a:pt x="4" y="21"/>
              </a:lnTo>
              <a:lnTo>
                <a:pt x="5" y="20"/>
              </a:lnTo>
              <a:lnTo>
                <a:pt x="5" y="19"/>
              </a:lnTo>
              <a:lnTo>
                <a:pt x="5" y="18"/>
              </a:lnTo>
              <a:lnTo>
                <a:pt x="5" y="17"/>
              </a:lnTo>
              <a:lnTo>
                <a:pt x="4" y="16"/>
              </a:lnTo>
              <a:lnTo>
                <a:pt x="3" y="16"/>
              </a:lnTo>
              <a:lnTo>
                <a:pt x="2" y="17"/>
              </a:lnTo>
              <a:lnTo>
                <a:pt x="2" y="18"/>
              </a:lnTo>
              <a:lnTo>
                <a:pt x="2" y="19"/>
              </a:lnTo>
              <a:lnTo>
                <a:pt x="2" y="20"/>
              </a:lnTo>
              <a:lnTo>
                <a:pt x="1" y="21"/>
              </a:lnTo>
              <a:lnTo>
                <a:pt x="0" y="22"/>
              </a:lnTo>
              <a:lnTo>
                <a:pt x="0" y="21"/>
              </a:lnTo>
              <a:lnTo>
                <a:pt x="0" y="20"/>
              </a:lnTo>
              <a:lnTo>
                <a:pt x="0" y="18"/>
              </a:lnTo>
              <a:lnTo>
                <a:pt x="1" y="17"/>
              </a:lnTo>
              <a:lnTo>
                <a:pt x="1" y="15"/>
              </a:lnTo>
              <a:lnTo>
                <a:pt x="2"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213360</xdr:colOff>
      <xdr:row>18</xdr:row>
      <xdr:rowOff>76200</xdr:rowOff>
    </xdr:from>
    <xdr:to>
      <xdr:col>10</xdr:col>
      <xdr:colOff>497840</xdr:colOff>
      <xdr:row>19</xdr:row>
      <xdr:rowOff>133350</xdr:rowOff>
    </xdr:to>
    <xdr:sp>
      <xdr:nvSpPr>
        <xdr:cNvPr id="2185692" name="Freeform 459"/>
        <xdr:cNvSpPr/>
      </xdr:nvSpPr>
      <xdr:spPr>
        <a:xfrm>
          <a:off x="6949440" y="2933065"/>
          <a:ext cx="284480" cy="209550"/>
        </a:xfrm>
        <a:custGeom>
          <a:avLst/>
          <a:gdLst>
            <a:gd name="txL" fmla="*/ 0 w 28"/>
            <a:gd name="txT" fmla="*/ 0 h 23"/>
            <a:gd name="txR" fmla="*/ 28 w 28"/>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3">
              <a:moveTo>
                <a:pt x="6" y="4"/>
              </a:moveTo>
              <a:lnTo>
                <a:pt x="7" y="4"/>
              </a:lnTo>
              <a:lnTo>
                <a:pt x="8" y="4"/>
              </a:lnTo>
              <a:lnTo>
                <a:pt x="9" y="4"/>
              </a:lnTo>
              <a:lnTo>
                <a:pt x="10" y="4"/>
              </a:lnTo>
              <a:lnTo>
                <a:pt x="11" y="4"/>
              </a:lnTo>
              <a:lnTo>
                <a:pt x="13" y="4"/>
              </a:lnTo>
              <a:lnTo>
                <a:pt x="14" y="4"/>
              </a:lnTo>
              <a:lnTo>
                <a:pt x="15" y="3"/>
              </a:lnTo>
              <a:lnTo>
                <a:pt x="16" y="3"/>
              </a:lnTo>
              <a:lnTo>
                <a:pt x="17" y="2"/>
              </a:lnTo>
              <a:lnTo>
                <a:pt x="18" y="1"/>
              </a:lnTo>
              <a:lnTo>
                <a:pt x="19" y="1"/>
              </a:lnTo>
              <a:lnTo>
                <a:pt x="20" y="0"/>
              </a:lnTo>
              <a:lnTo>
                <a:pt x="21" y="0"/>
              </a:lnTo>
              <a:lnTo>
                <a:pt x="21" y="1"/>
              </a:lnTo>
              <a:lnTo>
                <a:pt x="21" y="2"/>
              </a:lnTo>
              <a:lnTo>
                <a:pt x="22" y="3"/>
              </a:lnTo>
              <a:lnTo>
                <a:pt x="22" y="4"/>
              </a:lnTo>
              <a:lnTo>
                <a:pt x="23" y="5"/>
              </a:lnTo>
              <a:lnTo>
                <a:pt x="24" y="5"/>
              </a:lnTo>
              <a:lnTo>
                <a:pt x="25" y="5"/>
              </a:lnTo>
              <a:lnTo>
                <a:pt x="27" y="5"/>
              </a:lnTo>
              <a:lnTo>
                <a:pt x="28" y="5"/>
              </a:lnTo>
              <a:lnTo>
                <a:pt x="28" y="7"/>
              </a:lnTo>
              <a:lnTo>
                <a:pt x="28" y="8"/>
              </a:lnTo>
              <a:lnTo>
                <a:pt x="28" y="9"/>
              </a:lnTo>
              <a:lnTo>
                <a:pt x="28" y="10"/>
              </a:lnTo>
              <a:lnTo>
                <a:pt x="28" y="11"/>
              </a:lnTo>
              <a:lnTo>
                <a:pt x="27" y="12"/>
              </a:lnTo>
              <a:lnTo>
                <a:pt x="26" y="12"/>
              </a:lnTo>
              <a:lnTo>
                <a:pt x="27" y="13"/>
              </a:lnTo>
              <a:lnTo>
                <a:pt x="27" y="14"/>
              </a:lnTo>
              <a:lnTo>
                <a:pt x="28" y="16"/>
              </a:lnTo>
              <a:lnTo>
                <a:pt x="28" y="17"/>
              </a:lnTo>
              <a:lnTo>
                <a:pt x="27" y="19"/>
              </a:lnTo>
              <a:lnTo>
                <a:pt x="27" y="20"/>
              </a:lnTo>
              <a:lnTo>
                <a:pt x="25" y="20"/>
              </a:lnTo>
              <a:lnTo>
                <a:pt x="22" y="20"/>
              </a:lnTo>
              <a:lnTo>
                <a:pt x="21" y="20"/>
              </a:lnTo>
              <a:lnTo>
                <a:pt x="20" y="21"/>
              </a:lnTo>
              <a:lnTo>
                <a:pt x="19" y="22"/>
              </a:lnTo>
              <a:lnTo>
                <a:pt x="19" y="23"/>
              </a:lnTo>
              <a:lnTo>
                <a:pt x="18" y="23"/>
              </a:lnTo>
              <a:lnTo>
                <a:pt x="16" y="23"/>
              </a:lnTo>
              <a:lnTo>
                <a:pt x="14" y="23"/>
              </a:lnTo>
              <a:lnTo>
                <a:pt x="12" y="23"/>
              </a:lnTo>
              <a:lnTo>
                <a:pt x="11" y="23"/>
              </a:lnTo>
              <a:lnTo>
                <a:pt x="9" y="23"/>
              </a:lnTo>
              <a:lnTo>
                <a:pt x="7" y="23"/>
              </a:lnTo>
              <a:lnTo>
                <a:pt x="6" y="23"/>
              </a:lnTo>
              <a:lnTo>
                <a:pt x="5" y="23"/>
              </a:lnTo>
              <a:lnTo>
                <a:pt x="5" y="20"/>
              </a:lnTo>
              <a:lnTo>
                <a:pt x="5" y="19"/>
              </a:lnTo>
              <a:lnTo>
                <a:pt x="5" y="17"/>
              </a:lnTo>
              <a:lnTo>
                <a:pt x="6" y="16"/>
              </a:lnTo>
              <a:lnTo>
                <a:pt x="5" y="15"/>
              </a:lnTo>
              <a:lnTo>
                <a:pt x="4" y="14"/>
              </a:lnTo>
              <a:lnTo>
                <a:pt x="3" y="14"/>
              </a:lnTo>
              <a:lnTo>
                <a:pt x="2" y="14"/>
              </a:lnTo>
              <a:lnTo>
                <a:pt x="1" y="13"/>
              </a:lnTo>
              <a:lnTo>
                <a:pt x="0" y="12"/>
              </a:lnTo>
              <a:lnTo>
                <a:pt x="0" y="11"/>
              </a:lnTo>
              <a:lnTo>
                <a:pt x="1" y="10"/>
              </a:lnTo>
              <a:lnTo>
                <a:pt x="1" y="9"/>
              </a:lnTo>
              <a:lnTo>
                <a:pt x="2" y="8"/>
              </a:lnTo>
              <a:lnTo>
                <a:pt x="2" y="7"/>
              </a:lnTo>
              <a:lnTo>
                <a:pt x="2" y="5"/>
              </a:lnTo>
              <a:lnTo>
                <a:pt x="2" y="4"/>
              </a:lnTo>
              <a:lnTo>
                <a:pt x="3" y="4"/>
              </a:lnTo>
              <a:lnTo>
                <a:pt x="4" y="4"/>
              </a:lnTo>
              <a:lnTo>
                <a:pt x="5" y="4"/>
              </a:lnTo>
              <a:lnTo>
                <a:pt x="6"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447040</xdr:colOff>
      <xdr:row>16</xdr:row>
      <xdr:rowOff>76200</xdr:rowOff>
    </xdr:from>
    <xdr:to>
      <xdr:col>10</xdr:col>
      <xdr:colOff>609600</xdr:colOff>
      <xdr:row>17</xdr:row>
      <xdr:rowOff>133350</xdr:rowOff>
    </xdr:to>
    <xdr:sp>
      <xdr:nvSpPr>
        <xdr:cNvPr id="2185693" name="Freeform 460"/>
        <xdr:cNvSpPr/>
      </xdr:nvSpPr>
      <xdr:spPr>
        <a:xfrm>
          <a:off x="7183120" y="2628265"/>
          <a:ext cx="162560" cy="209550"/>
        </a:xfrm>
        <a:custGeom>
          <a:avLst/>
          <a:gdLst>
            <a:gd name="txL" fmla="*/ 0 w 16"/>
            <a:gd name="txT" fmla="*/ 0 h 23"/>
            <a:gd name="txR" fmla="*/ 16 w 16"/>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6" h="23">
              <a:moveTo>
                <a:pt x="0" y="4"/>
              </a:moveTo>
              <a:lnTo>
                <a:pt x="1" y="4"/>
              </a:lnTo>
              <a:lnTo>
                <a:pt x="2" y="3"/>
              </a:lnTo>
              <a:lnTo>
                <a:pt x="3" y="3"/>
              </a:lnTo>
              <a:lnTo>
                <a:pt x="4" y="3"/>
              </a:lnTo>
              <a:lnTo>
                <a:pt x="5" y="2"/>
              </a:lnTo>
              <a:lnTo>
                <a:pt x="6" y="2"/>
              </a:lnTo>
              <a:lnTo>
                <a:pt x="7" y="1"/>
              </a:lnTo>
              <a:lnTo>
                <a:pt x="8" y="1"/>
              </a:lnTo>
              <a:lnTo>
                <a:pt x="10" y="0"/>
              </a:lnTo>
              <a:lnTo>
                <a:pt x="10" y="1"/>
              </a:lnTo>
              <a:lnTo>
                <a:pt x="10" y="2"/>
              </a:lnTo>
              <a:lnTo>
                <a:pt x="10" y="4"/>
              </a:lnTo>
              <a:lnTo>
                <a:pt x="10" y="5"/>
              </a:lnTo>
              <a:lnTo>
                <a:pt x="11" y="6"/>
              </a:lnTo>
              <a:lnTo>
                <a:pt x="11" y="7"/>
              </a:lnTo>
              <a:lnTo>
                <a:pt x="12" y="7"/>
              </a:lnTo>
              <a:lnTo>
                <a:pt x="13" y="6"/>
              </a:lnTo>
              <a:lnTo>
                <a:pt x="15" y="7"/>
              </a:lnTo>
              <a:lnTo>
                <a:pt x="15" y="8"/>
              </a:lnTo>
              <a:lnTo>
                <a:pt x="15" y="9"/>
              </a:lnTo>
              <a:lnTo>
                <a:pt x="15" y="10"/>
              </a:lnTo>
              <a:lnTo>
                <a:pt x="15" y="11"/>
              </a:lnTo>
              <a:lnTo>
                <a:pt x="15" y="12"/>
              </a:lnTo>
              <a:lnTo>
                <a:pt x="15" y="13"/>
              </a:lnTo>
              <a:lnTo>
                <a:pt x="15" y="14"/>
              </a:lnTo>
              <a:lnTo>
                <a:pt x="15" y="15"/>
              </a:lnTo>
              <a:lnTo>
                <a:pt x="16" y="16"/>
              </a:lnTo>
              <a:lnTo>
                <a:pt x="16" y="18"/>
              </a:lnTo>
              <a:lnTo>
                <a:pt x="15" y="18"/>
              </a:lnTo>
              <a:lnTo>
                <a:pt x="13" y="19"/>
              </a:lnTo>
              <a:lnTo>
                <a:pt x="13" y="20"/>
              </a:lnTo>
              <a:lnTo>
                <a:pt x="13" y="21"/>
              </a:lnTo>
              <a:lnTo>
                <a:pt x="12" y="21"/>
              </a:lnTo>
              <a:lnTo>
                <a:pt x="11" y="21"/>
              </a:lnTo>
              <a:lnTo>
                <a:pt x="10" y="22"/>
              </a:lnTo>
              <a:lnTo>
                <a:pt x="9" y="22"/>
              </a:lnTo>
              <a:lnTo>
                <a:pt x="8" y="22"/>
              </a:lnTo>
              <a:lnTo>
                <a:pt x="6" y="23"/>
              </a:lnTo>
              <a:lnTo>
                <a:pt x="5" y="23"/>
              </a:lnTo>
              <a:lnTo>
                <a:pt x="5" y="21"/>
              </a:lnTo>
              <a:lnTo>
                <a:pt x="4" y="20"/>
              </a:lnTo>
              <a:lnTo>
                <a:pt x="4" y="19"/>
              </a:lnTo>
              <a:lnTo>
                <a:pt x="4" y="18"/>
              </a:lnTo>
              <a:lnTo>
                <a:pt x="4" y="17"/>
              </a:lnTo>
              <a:lnTo>
                <a:pt x="3" y="16"/>
              </a:lnTo>
              <a:lnTo>
                <a:pt x="3" y="15"/>
              </a:lnTo>
              <a:lnTo>
                <a:pt x="3" y="14"/>
              </a:lnTo>
              <a:lnTo>
                <a:pt x="2" y="14"/>
              </a:lnTo>
              <a:lnTo>
                <a:pt x="0" y="13"/>
              </a:lnTo>
              <a:lnTo>
                <a:pt x="1" y="12"/>
              </a:lnTo>
              <a:lnTo>
                <a:pt x="1" y="11"/>
              </a:lnTo>
              <a:lnTo>
                <a:pt x="1" y="10"/>
              </a:lnTo>
              <a:lnTo>
                <a:pt x="0" y="9"/>
              </a:lnTo>
              <a:lnTo>
                <a:pt x="1" y="9"/>
              </a:lnTo>
              <a:lnTo>
                <a:pt x="2" y="8"/>
              </a:lnTo>
              <a:lnTo>
                <a:pt x="2" y="7"/>
              </a:lnTo>
              <a:lnTo>
                <a:pt x="2" y="6"/>
              </a:lnTo>
              <a:lnTo>
                <a:pt x="1" y="5"/>
              </a:lnTo>
              <a:lnTo>
                <a:pt x="0"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396240</xdr:colOff>
      <xdr:row>15</xdr:row>
      <xdr:rowOff>104775</xdr:rowOff>
    </xdr:from>
    <xdr:to>
      <xdr:col>11</xdr:col>
      <xdr:colOff>10160</xdr:colOff>
      <xdr:row>16</xdr:row>
      <xdr:rowOff>114300</xdr:rowOff>
    </xdr:to>
    <xdr:sp>
      <xdr:nvSpPr>
        <xdr:cNvPr id="2185694" name="Freeform 461"/>
        <xdr:cNvSpPr/>
      </xdr:nvSpPr>
      <xdr:spPr>
        <a:xfrm>
          <a:off x="7132320" y="2504440"/>
          <a:ext cx="264160" cy="161925"/>
        </a:xfrm>
        <a:custGeom>
          <a:avLst/>
          <a:gdLst>
            <a:gd name="txL" fmla="*/ 0 w 26"/>
            <a:gd name="txT" fmla="*/ 0 h 18"/>
            <a:gd name="txR" fmla="*/ 26 w 26"/>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18">
              <a:moveTo>
                <a:pt x="4" y="10"/>
              </a:moveTo>
              <a:lnTo>
                <a:pt x="4" y="10"/>
              </a:lnTo>
              <a:lnTo>
                <a:pt x="5" y="10"/>
              </a:lnTo>
              <a:lnTo>
                <a:pt x="6" y="9"/>
              </a:lnTo>
              <a:lnTo>
                <a:pt x="7" y="9"/>
              </a:lnTo>
              <a:lnTo>
                <a:pt x="8" y="8"/>
              </a:lnTo>
              <a:lnTo>
                <a:pt x="9" y="8"/>
              </a:lnTo>
              <a:lnTo>
                <a:pt x="10" y="8"/>
              </a:lnTo>
              <a:lnTo>
                <a:pt x="10" y="7"/>
              </a:lnTo>
              <a:lnTo>
                <a:pt x="10" y="6"/>
              </a:lnTo>
              <a:lnTo>
                <a:pt x="10" y="4"/>
              </a:lnTo>
              <a:lnTo>
                <a:pt x="9" y="3"/>
              </a:lnTo>
              <a:lnTo>
                <a:pt x="9" y="2"/>
              </a:lnTo>
              <a:lnTo>
                <a:pt x="9" y="0"/>
              </a:lnTo>
              <a:lnTo>
                <a:pt x="10" y="0"/>
              </a:lnTo>
              <a:lnTo>
                <a:pt x="12" y="1"/>
              </a:lnTo>
              <a:lnTo>
                <a:pt x="13" y="1"/>
              </a:lnTo>
              <a:lnTo>
                <a:pt x="14" y="1"/>
              </a:lnTo>
              <a:lnTo>
                <a:pt x="15" y="2"/>
              </a:lnTo>
              <a:lnTo>
                <a:pt x="16" y="2"/>
              </a:lnTo>
              <a:lnTo>
                <a:pt x="17" y="3"/>
              </a:lnTo>
              <a:lnTo>
                <a:pt x="18" y="3"/>
              </a:lnTo>
              <a:lnTo>
                <a:pt x="19" y="3"/>
              </a:lnTo>
              <a:lnTo>
                <a:pt x="20" y="4"/>
              </a:lnTo>
              <a:lnTo>
                <a:pt x="21" y="4"/>
              </a:lnTo>
              <a:lnTo>
                <a:pt x="22" y="4"/>
              </a:lnTo>
              <a:lnTo>
                <a:pt x="23" y="5"/>
              </a:lnTo>
              <a:lnTo>
                <a:pt x="25" y="5"/>
              </a:lnTo>
              <a:lnTo>
                <a:pt x="26" y="5"/>
              </a:lnTo>
              <a:lnTo>
                <a:pt x="25" y="6"/>
              </a:lnTo>
              <a:lnTo>
                <a:pt x="24" y="6"/>
              </a:lnTo>
              <a:lnTo>
                <a:pt x="23" y="7"/>
              </a:lnTo>
              <a:lnTo>
                <a:pt x="22" y="7"/>
              </a:lnTo>
              <a:lnTo>
                <a:pt x="21" y="8"/>
              </a:lnTo>
              <a:lnTo>
                <a:pt x="21" y="9"/>
              </a:lnTo>
              <a:lnTo>
                <a:pt x="20" y="10"/>
              </a:lnTo>
              <a:lnTo>
                <a:pt x="19" y="11"/>
              </a:lnTo>
              <a:lnTo>
                <a:pt x="18" y="12"/>
              </a:lnTo>
              <a:lnTo>
                <a:pt x="17" y="12"/>
              </a:lnTo>
              <a:lnTo>
                <a:pt x="16" y="13"/>
              </a:lnTo>
              <a:lnTo>
                <a:pt x="15" y="13"/>
              </a:lnTo>
              <a:lnTo>
                <a:pt x="15" y="14"/>
              </a:lnTo>
              <a:lnTo>
                <a:pt x="13" y="15"/>
              </a:lnTo>
              <a:lnTo>
                <a:pt x="12" y="15"/>
              </a:lnTo>
              <a:lnTo>
                <a:pt x="11" y="16"/>
              </a:lnTo>
              <a:lnTo>
                <a:pt x="10" y="16"/>
              </a:lnTo>
              <a:lnTo>
                <a:pt x="9" y="17"/>
              </a:lnTo>
              <a:lnTo>
                <a:pt x="8" y="17"/>
              </a:lnTo>
              <a:lnTo>
                <a:pt x="7" y="17"/>
              </a:lnTo>
              <a:lnTo>
                <a:pt x="6" y="18"/>
              </a:lnTo>
              <a:lnTo>
                <a:pt x="5" y="18"/>
              </a:lnTo>
              <a:lnTo>
                <a:pt x="4" y="18"/>
              </a:lnTo>
              <a:lnTo>
                <a:pt x="3" y="17"/>
              </a:lnTo>
              <a:lnTo>
                <a:pt x="2" y="16"/>
              </a:lnTo>
              <a:lnTo>
                <a:pt x="1" y="15"/>
              </a:lnTo>
              <a:lnTo>
                <a:pt x="0" y="14"/>
              </a:lnTo>
              <a:lnTo>
                <a:pt x="0" y="13"/>
              </a:lnTo>
              <a:lnTo>
                <a:pt x="1" y="12"/>
              </a:lnTo>
              <a:lnTo>
                <a:pt x="2" y="11"/>
              </a:lnTo>
              <a:lnTo>
                <a:pt x="3" y="11"/>
              </a:lnTo>
              <a:lnTo>
                <a:pt x="3" y="10"/>
              </a:lnTo>
              <a:lnTo>
                <a:pt x="4" y="1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396240</xdr:colOff>
      <xdr:row>17</xdr:row>
      <xdr:rowOff>47625</xdr:rowOff>
    </xdr:from>
    <xdr:to>
      <xdr:col>11</xdr:col>
      <xdr:colOff>182880</xdr:colOff>
      <xdr:row>18</xdr:row>
      <xdr:rowOff>76200</xdr:rowOff>
    </xdr:to>
    <xdr:sp>
      <xdr:nvSpPr>
        <xdr:cNvPr id="2185695" name="Freeform 462"/>
        <xdr:cNvSpPr/>
      </xdr:nvSpPr>
      <xdr:spPr>
        <a:xfrm>
          <a:off x="7132320" y="2752090"/>
          <a:ext cx="436880" cy="180975"/>
        </a:xfrm>
        <a:custGeom>
          <a:avLst/>
          <a:gdLst>
            <a:gd name="txL" fmla="*/ 0 w 43"/>
            <a:gd name="txT" fmla="*/ 0 h 20"/>
            <a:gd name="txR" fmla="*/ 43 w 43"/>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43" h="20">
              <a:moveTo>
                <a:pt x="1" y="10"/>
              </a:moveTo>
              <a:lnTo>
                <a:pt x="2" y="10"/>
              </a:lnTo>
              <a:lnTo>
                <a:pt x="3" y="11"/>
              </a:lnTo>
              <a:lnTo>
                <a:pt x="4" y="11"/>
              </a:lnTo>
              <a:lnTo>
                <a:pt x="6" y="11"/>
              </a:lnTo>
              <a:lnTo>
                <a:pt x="7" y="11"/>
              </a:lnTo>
              <a:lnTo>
                <a:pt x="8" y="10"/>
              </a:lnTo>
              <a:lnTo>
                <a:pt x="9" y="10"/>
              </a:lnTo>
              <a:lnTo>
                <a:pt x="10" y="9"/>
              </a:lnTo>
              <a:lnTo>
                <a:pt x="11" y="9"/>
              </a:lnTo>
              <a:lnTo>
                <a:pt x="13" y="8"/>
              </a:lnTo>
              <a:lnTo>
                <a:pt x="14" y="8"/>
              </a:lnTo>
              <a:lnTo>
                <a:pt x="15" y="8"/>
              </a:lnTo>
              <a:lnTo>
                <a:pt x="16" y="7"/>
              </a:lnTo>
              <a:lnTo>
                <a:pt x="17" y="7"/>
              </a:lnTo>
              <a:lnTo>
                <a:pt x="18" y="7"/>
              </a:lnTo>
              <a:lnTo>
                <a:pt x="18" y="6"/>
              </a:lnTo>
              <a:lnTo>
                <a:pt x="18" y="5"/>
              </a:lnTo>
              <a:lnTo>
                <a:pt x="20" y="4"/>
              </a:lnTo>
              <a:lnTo>
                <a:pt x="21" y="4"/>
              </a:lnTo>
              <a:lnTo>
                <a:pt x="22" y="4"/>
              </a:lnTo>
              <a:lnTo>
                <a:pt x="23" y="4"/>
              </a:lnTo>
              <a:lnTo>
                <a:pt x="24" y="4"/>
              </a:lnTo>
              <a:lnTo>
                <a:pt x="25" y="3"/>
              </a:lnTo>
              <a:lnTo>
                <a:pt x="27" y="3"/>
              </a:lnTo>
              <a:lnTo>
                <a:pt x="28" y="3"/>
              </a:lnTo>
              <a:lnTo>
                <a:pt x="29" y="2"/>
              </a:lnTo>
              <a:lnTo>
                <a:pt x="30" y="2"/>
              </a:lnTo>
              <a:lnTo>
                <a:pt x="31" y="1"/>
              </a:lnTo>
              <a:lnTo>
                <a:pt x="33" y="1"/>
              </a:lnTo>
              <a:lnTo>
                <a:pt x="35" y="0"/>
              </a:lnTo>
              <a:lnTo>
                <a:pt x="35" y="2"/>
              </a:lnTo>
              <a:lnTo>
                <a:pt x="35" y="3"/>
              </a:lnTo>
              <a:lnTo>
                <a:pt x="36" y="2"/>
              </a:lnTo>
              <a:lnTo>
                <a:pt x="37" y="2"/>
              </a:lnTo>
              <a:lnTo>
                <a:pt x="38" y="2"/>
              </a:lnTo>
              <a:lnTo>
                <a:pt x="39" y="3"/>
              </a:lnTo>
              <a:lnTo>
                <a:pt x="41" y="3"/>
              </a:lnTo>
              <a:lnTo>
                <a:pt x="41" y="4"/>
              </a:lnTo>
              <a:lnTo>
                <a:pt x="43" y="5"/>
              </a:lnTo>
              <a:lnTo>
                <a:pt x="42" y="6"/>
              </a:lnTo>
              <a:lnTo>
                <a:pt x="40" y="7"/>
              </a:lnTo>
              <a:lnTo>
                <a:pt x="39" y="7"/>
              </a:lnTo>
              <a:lnTo>
                <a:pt x="37" y="9"/>
              </a:lnTo>
              <a:lnTo>
                <a:pt x="36" y="9"/>
              </a:lnTo>
              <a:lnTo>
                <a:pt x="35" y="10"/>
              </a:lnTo>
              <a:lnTo>
                <a:pt x="33" y="11"/>
              </a:lnTo>
              <a:lnTo>
                <a:pt x="32" y="11"/>
              </a:lnTo>
              <a:lnTo>
                <a:pt x="31" y="12"/>
              </a:lnTo>
              <a:lnTo>
                <a:pt x="30" y="13"/>
              </a:lnTo>
              <a:lnTo>
                <a:pt x="29" y="13"/>
              </a:lnTo>
              <a:lnTo>
                <a:pt x="28" y="14"/>
              </a:lnTo>
              <a:lnTo>
                <a:pt x="27" y="15"/>
              </a:lnTo>
              <a:lnTo>
                <a:pt x="25" y="15"/>
              </a:lnTo>
              <a:lnTo>
                <a:pt x="24" y="16"/>
              </a:lnTo>
              <a:lnTo>
                <a:pt x="23" y="17"/>
              </a:lnTo>
              <a:lnTo>
                <a:pt x="22" y="17"/>
              </a:lnTo>
              <a:lnTo>
                <a:pt x="21" y="18"/>
              </a:lnTo>
              <a:lnTo>
                <a:pt x="20" y="18"/>
              </a:lnTo>
              <a:lnTo>
                <a:pt x="19" y="19"/>
              </a:lnTo>
              <a:lnTo>
                <a:pt x="18" y="19"/>
              </a:lnTo>
              <a:lnTo>
                <a:pt x="16" y="19"/>
              </a:lnTo>
              <a:lnTo>
                <a:pt x="15" y="19"/>
              </a:lnTo>
              <a:lnTo>
                <a:pt x="14" y="19"/>
              </a:lnTo>
              <a:lnTo>
                <a:pt x="13" y="19"/>
              </a:lnTo>
              <a:lnTo>
                <a:pt x="12" y="19"/>
              </a:lnTo>
              <a:lnTo>
                <a:pt x="11" y="19"/>
              </a:lnTo>
              <a:lnTo>
                <a:pt x="10" y="19"/>
              </a:lnTo>
              <a:lnTo>
                <a:pt x="9" y="19"/>
              </a:lnTo>
              <a:lnTo>
                <a:pt x="7" y="19"/>
              </a:lnTo>
              <a:lnTo>
                <a:pt x="6" y="19"/>
              </a:lnTo>
              <a:lnTo>
                <a:pt x="5" y="19"/>
              </a:lnTo>
              <a:lnTo>
                <a:pt x="4" y="19"/>
              </a:lnTo>
              <a:lnTo>
                <a:pt x="3" y="20"/>
              </a:lnTo>
              <a:lnTo>
                <a:pt x="2" y="19"/>
              </a:lnTo>
              <a:lnTo>
                <a:pt x="2" y="17"/>
              </a:lnTo>
              <a:lnTo>
                <a:pt x="1" y="16"/>
              </a:lnTo>
              <a:lnTo>
                <a:pt x="1" y="15"/>
              </a:lnTo>
              <a:lnTo>
                <a:pt x="1" y="14"/>
              </a:lnTo>
              <a:lnTo>
                <a:pt x="1" y="13"/>
              </a:lnTo>
              <a:lnTo>
                <a:pt x="0" y="12"/>
              </a:lnTo>
              <a:lnTo>
                <a:pt x="0" y="10"/>
              </a:lnTo>
              <a:lnTo>
                <a:pt x="1" y="1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xdr:colOff>
      <xdr:row>14</xdr:row>
      <xdr:rowOff>142875</xdr:rowOff>
    </xdr:from>
    <xdr:to>
      <xdr:col>10</xdr:col>
      <xdr:colOff>355600</xdr:colOff>
      <xdr:row>15</xdr:row>
      <xdr:rowOff>152400</xdr:rowOff>
    </xdr:to>
    <xdr:sp>
      <xdr:nvSpPr>
        <xdr:cNvPr id="2185696" name="Freeform 463"/>
        <xdr:cNvSpPr/>
      </xdr:nvSpPr>
      <xdr:spPr>
        <a:xfrm>
          <a:off x="6766560" y="2390140"/>
          <a:ext cx="325120" cy="161925"/>
        </a:xfrm>
        <a:custGeom>
          <a:avLst/>
          <a:gdLst>
            <a:gd name="txL" fmla="*/ 0 w 32"/>
            <a:gd name="txT" fmla="*/ 0 h 18"/>
            <a:gd name="txR" fmla="*/ 32 w 32"/>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32" h="18">
              <a:moveTo>
                <a:pt x="1" y="10"/>
              </a:moveTo>
              <a:lnTo>
                <a:pt x="1" y="10"/>
              </a:lnTo>
              <a:lnTo>
                <a:pt x="2" y="10"/>
              </a:lnTo>
              <a:lnTo>
                <a:pt x="4" y="9"/>
              </a:lnTo>
              <a:lnTo>
                <a:pt x="5" y="8"/>
              </a:lnTo>
              <a:lnTo>
                <a:pt x="5" y="7"/>
              </a:lnTo>
              <a:lnTo>
                <a:pt x="5" y="6"/>
              </a:lnTo>
              <a:lnTo>
                <a:pt x="5" y="5"/>
              </a:lnTo>
              <a:lnTo>
                <a:pt x="6" y="4"/>
              </a:lnTo>
              <a:lnTo>
                <a:pt x="7" y="4"/>
              </a:lnTo>
              <a:lnTo>
                <a:pt x="8" y="4"/>
              </a:lnTo>
              <a:lnTo>
                <a:pt x="9" y="3"/>
              </a:lnTo>
              <a:lnTo>
                <a:pt x="10" y="3"/>
              </a:lnTo>
              <a:lnTo>
                <a:pt x="10" y="4"/>
              </a:lnTo>
              <a:lnTo>
                <a:pt x="11" y="5"/>
              </a:lnTo>
              <a:lnTo>
                <a:pt x="12" y="6"/>
              </a:lnTo>
              <a:lnTo>
                <a:pt x="13" y="5"/>
              </a:lnTo>
              <a:lnTo>
                <a:pt x="14" y="4"/>
              </a:lnTo>
              <a:lnTo>
                <a:pt x="15" y="4"/>
              </a:lnTo>
              <a:lnTo>
                <a:pt x="16" y="3"/>
              </a:lnTo>
              <a:lnTo>
                <a:pt x="16" y="1"/>
              </a:lnTo>
              <a:lnTo>
                <a:pt x="15" y="0"/>
              </a:lnTo>
              <a:lnTo>
                <a:pt x="17" y="0"/>
              </a:lnTo>
              <a:lnTo>
                <a:pt x="18" y="0"/>
              </a:lnTo>
              <a:lnTo>
                <a:pt x="19" y="0"/>
              </a:lnTo>
              <a:lnTo>
                <a:pt x="19" y="1"/>
              </a:lnTo>
              <a:lnTo>
                <a:pt x="20" y="1"/>
              </a:lnTo>
              <a:lnTo>
                <a:pt x="21" y="3"/>
              </a:lnTo>
              <a:lnTo>
                <a:pt x="21" y="4"/>
              </a:lnTo>
              <a:lnTo>
                <a:pt x="22" y="4"/>
              </a:lnTo>
              <a:lnTo>
                <a:pt x="23" y="4"/>
              </a:lnTo>
              <a:lnTo>
                <a:pt x="24" y="3"/>
              </a:lnTo>
              <a:lnTo>
                <a:pt x="25" y="3"/>
              </a:lnTo>
              <a:lnTo>
                <a:pt x="26" y="3"/>
              </a:lnTo>
              <a:lnTo>
                <a:pt x="27" y="3"/>
              </a:lnTo>
              <a:lnTo>
                <a:pt x="28" y="3"/>
              </a:lnTo>
              <a:lnTo>
                <a:pt x="30" y="2"/>
              </a:lnTo>
              <a:lnTo>
                <a:pt x="31" y="1"/>
              </a:lnTo>
              <a:lnTo>
                <a:pt x="31" y="3"/>
              </a:lnTo>
              <a:lnTo>
                <a:pt x="31" y="4"/>
              </a:lnTo>
              <a:lnTo>
                <a:pt x="32" y="5"/>
              </a:lnTo>
              <a:lnTo>
                <a:pt x="31" y="6"/>
              </a:lnTo>
              <a:lnTo>
                <a:pt x="31" y="8"/>
              </a:lnTo>
              <a:lnTo>
                <a:pt x="31" y="9"/>
              </a:lnTo>
              <a:lnTo>
                <a:pt x="30" y="9"/>
              </a:lnTo>
              <a:lnTo>
                <a:pt x="28" y="9"/>
              </a:lnTo>
              <a:lnTo>
                <a:pt x="27" y="10"/>
              </a:lnTo>
              <a:lnTo>
                <a:pt x="26" y="10"/>
              </a:lnTo>
              <a:lnTo>
                <a:pt x="25" y="10"/>
              </a:lnTo>
              <a:lnTo>
                <a:pt x="24" y="10"/>
              </a:lnTo>
              <a:lnTo>
                <a:pt x="23" y="11"/>
              </a:lnTo>
              <a:lnTo>
                <a:pt x="22" y="11"/>
              </a:lnTo>
              <a:lnTo>
                <a:pt x="21" y="11"/>
              </a:lnTo>
              <a:lnTo>
                <a:pt x="20" y="12"/>
              </a:lnTo>
              <a:lnTo>
                <a:pt x="19" y="12"/>
              </a:lnTo>
              <a:lnTo>
                <a:pt x="17" y="12"/>
              </a:lnTo>
              <a:lnTo>
                <a:pt x="16" y="13"/>
              </a:lnTo>
              <a:lnTo>
                <a:pt x="15" y="13"/>
              </a:lnTo>
              <a:lnTo>
                <a:pt x="14" y="13"/>
              </a:lnTo>
              <a:lnTo>
                <a:pt x="13" y="14"/>
              </a:lnTo>
              <a:lnTo>
                <a:pt x="12" y="14"/>
              </a:lnTo>
              <a:lnTo>
                <a:pt x="11" y="14"/>
              </a:lnTo>
              <a:lnTo>
                <a:pt x="10" y="15"/>
              </a:lnTo>
              <a:lnTo>
                <a:pt x="9" y="15"/>
              </a:lnTo>
              <a:lnTo>
                <a:pt x="8" y="16"/>
              </a:lnTo>
              <a:lnTo>
                <a:pt x="7" y="16"/>
              </a:lnTo>
              <a:lnTo>
                <a:pt x="6" y="16"/>
              </a:lnTo>
              <a:lnTo>
                <a:pt x="5" y="17"/>
              </a:lnTo>
              <a:lnTo>
                <a:pt x="4" y="17"/>
              </a:lnTo>
              <a:lnTo>
                <a:pt x="3" y="17"/>
              </a:lnTo>
              <a:lnTo>
                <a:pt x="2" y="18"/>
              </a:lnTo>
              <a:lnTo>
                <a:pt x="1" y="17"/>
              </a:lnTo>
              <a:lnTo>
                <a:pt x="1" y="16"/>
              </a:lnTo>
              <a:lnTo>
                <a:pt x="0" y="14"/>
              </a:lnTo>
              <a:lnTo>
                <a:pt x="0" y="13"/>
              </a:lnTo>
              <a:lnTo>
                <a:pt x="0" y="12"/>
              </a:lnTo>
              <a:lnTo>
                <a:pt x="0" y="11"/>
              </a:lnTo>
              <a:lnTo>
                <a:pt x="0" y="10"/>
              </a:lnTo>
              <a:lnTo>
                <a:pt x="1"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xdr:colOff>
      <xdr:row>15</xdr:row>
      <xdr:rowOff>66675</xdr:rowOff>
    </xdr:from>
    <xdr:to>
      <xdr:col>10</xdr:col>
      <xdr:colOff>355600</xdr:colOff>
      <xdr:row>16</xdr:row>
      <xdr:rowOff>76200</xdr:rowOff>
    </xdr:to>
    <xdr:sp>
      <xdr:nvSpPr>
        <xdr:cNvPr id="2185697" name="Freeform 464"/>
        <xdr:cNvSpPr/>
      </xdr:nvSpPr>
      <xdr:spPr>
        <a:xfrm>
          <a:off x="6766560" y="2466340"/>
          <a:ext cx="325120" cy="161925"/>
        </a:xfrm>
        <a:custGeom>
          <a:avLst/>
          <a:gdLst>
            <a:gd name="txL" fmla="*/ 0 w 32"/>
            <a:gd name="txT" fmla="*/ 0 h 18"/>
            <a:gd name="txR" fmla="*/ 32 w 32"/>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2" h="18">
              <a:moveTo>
                <a:pt x="2" y="8"/>
              </a:moveTo>
              <a:lnTo>
                <a:pt x="3" y="8"/>
              </a:lnTo>
              <a:lnTo>
                <a:pt x="4" y="8"/>
              </a:lnTo>
              <a:lnTo>
                <a:pt x="5" y="8"/>
              </a:lnTo>
              <a:lnTo>
                <a:pt x="6" y="7"/>
              </a:lnTo>
              <a:lnTo>
                <a:pt x="7" y="7"/>
              </a:lnTo>
              <a:lnTo>
                <a:pt x="8" y="7"/>
              </a:lnTo>
              <a:lnTo>
                <a:pt x="9" y="6"/>
              </a:lnTo>
              <a:lnTo>
                <a:pt x="10" y="6"/>
              </a:lnTo>
              <a:lnTo>
                <a:pt x="11" y="5"/>
              </a:lnTo>
              <a:lnTo>
                <a:pt x="12" y="5"/>
              </a:lnTo>
              <a:lnTo>
                <a:pt x="13" y="5"/>
              </a:lnTo>
              <a:lnTo>
                <a:pt x="14" y="4"/>
              </a:lnTo>
              <a:lnTo>
                <a:pt x="15" y="4"/>
              </a:lnTo>
              <a:lnTo>
                <a:pt x="16" y="4"/>
              </a:lnTo>
              <a:lnTo>
                <a:pt x="17" y="3"/>
              </a:lnTo>
              <a:lnTo>
                <a:pt x="19" y="3"/>
              </a:lnTo>
              <a:lnTo>
                <a:pt x="20" y="3"/>
              </a:lnTo>
              <a:lnTo>
                <a:pt x="21" y="2"/>
              </a:lnTo>
              <a:lnTo>
                <a:pt x="22" y="2"/>
              </a:lnTo>
              <a:lnTo>
                <a:pt x="23" y="2"/>
              </a:lnTo>
              <a:lnTo>
                <a:pt x="24" y="1"/>
              </a:lnTo>
              <a:lnTo>
                <a:pt x="25" y="1"/>
              </a:lnTo>
              <a:lnTo>
                <a:pt x="26" y="1"/>
              </a:lnTo>
              <a:lnTo>
                <a:pt x="27" y="1"/>
              </a:lnTo>
              <a:lnTo>
                <a:pt x="28" y="0"/>
              </a:lnTo>
              <a:lnTo>
                <a:pt x="30" y="0"/>
              </a:lnTo>
              <a:lnTo>
                <a:pt x="31" y="1"/>
              </a:lnTo>
              <a:lnTo>
                <a:pt x="31" y="2"/>
              </a:lnTo>
              <a:lnTo>
                <a:pt x="31" y="3"/>
              </a:lnTo>
              <a:lnTo>
                <a:pt x="32" y="5"/>
              </a:lnTo>
              <a:lnTo>
                <a:pt x="31" y="6"/>
              </a:lnTo>
              <a:lnTo>
                <a:pt x="30" y="6"/>
              </a:lnTo>
              <a:lnTo>
                <a:pt x="28" y="6"/>
              </a:lnTo>
              <a:lnTo>
                <a:pt x="27" y="7"/>
              </a:lnTo>
              <a:lnTo>
                <a:pt x="26" y="7"/>
              </a:lnTo>
              <a:lnTo>
                <a:pt x="24" y="7"/>
              </a:lnTo>
              <a:lnTo>
                <a:pt x="23" y="7"/>
              </a:lnTo>
              <a:lnTo>
                <a:pt x="22" y="8"/>
              </a:lnTo>
              <a:lnTo>
                <a:pt x="22" y="10"/>
              </a:lnTo>
              <a:lnTo>
                <a:pt x="22" y="11"/>
              </a:lnTo>
              <a:lnTo>
                <a:pt x="22" y="12"/>
              </a:lnTo>
              <a:lnTo>
                <a:pt x="22" y="13"/>
              </a:lnTo>
              <a:lnTo>
                <a:pt x="21" y="13"/>
              </a:lnTo>
              <a:lnTo>
                <a:pt x="20" y="13"/>
              </a:lnTo>
              <a:lnTo>
                <a:pt x="19" y="14"/>
              </a:lnTo>
              <a:lnTo>
                <a:pt x="19" y="15"/>
              </a:lnTo>
              <a:lnTo>
                <a:pt x="19" y="16"/>
              </a:lnTo>
              <a:lnTo>
                <a:pt x="17" y="16"/>
              </a:lnTo>
              <a:lnTo>
                <a:pt x="16" y="16"/>
              </a:lnTo>
              <a:lnTo>
                <a:pt x="15" y="17"/>
              </a:lnTo>
              <a:lnTo>
                <a:pt x="14" y="16"/>
              </a:lnTo>
              <a:lnTo>
                <a:pt x="13" y="16"/>
              </a:lnTo>
              <a:lnTo>
                <a:pt x="12" y="16"/>
              </a:lnTo>
              <a:lnTo>
                <a:pt x="11" y="16"/>
              </a:lnTo>
              <a:lnTo>
                <a:pt x="10" y="16"/>
              </a:lnTo>
              <a:lnTo>
                <a:pt x="9" y="17"/>
              </a:lnTo>
              <a:lnTo>
                <a:pt x="8" y="18"/>
              </a:lnTo>
              <a:lnTo>
                <a:pt x="7" y="18"/>
              </a:lnTo>
              <a:lnTo>
                <a:pt x="6" y="17"/>
              </a:lnTo>
              <a:lnTo>
                <a:pt x="5" y="16"/>
              </a:lnTo>
              <a:lnTo>
                <a:pt x="5" y="15"/>
              </a:lnTo>
              <a:lnTo>
                <a:pt x="5" y="14"/>
              </a:lnTo>
              <a:lnTo>
                <a:pt x="4" y="13"/>
              </a:lnTo>
              <a:lnTo>
                <a:pt x="4" y="12"/>
              </a:lnTo>
              <a:lnTo>
                <a:pt x="3" y="11"/>
              </a:lnTo>
              <a:lnTo>
                <a:pt x="2" y="12"/>
              </a:lnTo>
              <a:lnTo>
                <a:pt x="1" y="12"/>
              </a:lnTo>
              <a:lnTo>
                <a:pt x="0" y="12"/>
              </a:lnTo>
              <a:lnTo>
                <a:pt x="0" y="11"/>
              </a:lnTo>
              <a:lnTo>
                <a:pt x="0" y="10"/>
              </a:lnTo>
              <a:lnTo>
                <a:pt x="2" y="9"/>
              </a:lnTo>
              <a:lnTo>
                <a:pt x="2" y="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304800</xdr:colOff>
      <xdr:row>15</xdr:row>
      <xdr:rowOff>114300</xdr:rowOff>
    </xdr:from>
    <xdr:to>
      <xdr:col>10</xdr:col>
      <xdr:colOff>447040</xdr:colOff>
      <xdr:row>16</xdr:row>
      <xdr:rowOff>152400</xdr:rowOff>
    </xdr:to>
    <xdr:sp>
      <xdr:nvSpPr>
        <xdr:cNvPr id="2185698" name="Freeform 465"/>
        <xdr:cNvSpPr/>
      </xdr:nvSpPr>
      <xdr:spPr>
        <a:xfrm>
          <a:off x="7040880" y="2513965"/>
          <a:ext cx="142240" cy="190500"/>
        </a:xfrm>
        <a:custGeom>
          <a:avLst/>
          <a:gdLst>
            <a:gd name="txL" fmla="*/ 0 w 14"/>
            <a:gd name="txT" fmla="*/ 0 h 21"/>
            <a:gd name="txR" fmla="*/ 14 w 14"/>
            <a:gd name="txB" fmla="*/ 21 h 21"/>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Lst>
          <a:rect l="txL" t="txT" r="txR" b="txB"/>
          <a:pathLst>
            <a:path w="14" h="21">
              <a:moveTo>
                <a:pt x="1" y="2"/>
              </a:moveTo>
              <a:lnTo>
                <a:pt x="1" y="1"/>
              </a:lnTo>
              <a:lnTo>
                <a:pt x="3" y="1"/>
              </a:lnTo>
              <a:lnTo>
                <a:pt x="4" y="1"/>
              </a:lnTo>
              <a:lnTo>
                <a:pt x="5" y="0"/>
              </a:lnTo>
              <a:lnTo>
                <a:pt x="7" y="0"/>
              </a:lnTo>
              <a:lnTo>
                <a:pt x="7" y="1"/>
              </a:lnTo>
              <a:lnTo>
                <a:pt x="7" y="2"/>
              </a:lnTo>
              <a:lnTo>
                <a:pt x="8" y="3"/>
              </a:lnTo>
              <a:lnTo>
                <a:pt x="9" y="3"/>
              </a:lnTo>
              <a:lnTo>
                <a:pt x="10" y="3"/>
              </a:lnTo>
              <a:lnTo>
                <a:pt x="10" y="4"/>
              </a:lnTo>
              <a:lnTo>
                <a:pt x="11" y="5"/>
              </a:lnTo>
              <a:lnTo>
                <a:pt x="11" y="6"/>
              </a:lnTo>
              <a:lnTo>
                <a:pt x="11" y="7"/>
              </a:lnTo>
              <a:lnTo>
                <a:pt x="12" y="8"/>
              </a:lnTo>
              <a:lnTo>
                <a:pt x="12" y="9"/>
              </a:lnTo>
              <a:lnTo>
                <a:pt x="12" y="10"/>
              </a:lnTo>
              <a:lnTo>
                <a:pt x="11" y="10"/>
              </a:lnTo>
              <a:lnTo>
                <a:pt x="10" y="11"/>
              </a:lnTo>
              <a:lnTo>
                <a:pt x="9" y="12"/>
              </a:lnTo>
              <a:lnTo>
                <a:pt x="9" y="13"/>
              </a:lnTo>
              <a:lnTo>
                <a:pt x="10" y="14"/>
              </a:lnTo>
              <a:lnTo>
                <a:pt x="11" y="15"/>
              </a:lnTo>
              <a:lnTo>
                <a:pt x="12" y="16"/>
              </a:lnTo>
              <a:lnTo>
                <a:pt x="13" y="17"/>
              </a:lnTo>
              <a:lnTo>
                <a:pt x="14" y="17"/>
              </a:lnTo>
              <a:lnTo>
                <a:pt x="12" y="18"/>
              </a:lnTo>
              <a:lnTo>
                <a:pt x="11" y="18"/>
              </a:lnTo>
              <a:lnTo>
                <a:pt x="10" y="19"/>
              </a:lnTo>
              <a:lnTo>
                <a:pt x="9" y="19"/>
              </a:lnTo>
              <a:lnTo>
                <a:pt x="8" y="19"/>
              </a:lnTo>
              <a:lnTo>
                <a:pt x="7" y="20"/>
              </a:lnTo>
              <a:lnTo>
                <a:pt x="6" y="20"/>
              </a:lnTo>
              <a:lnTo>
                <a:pt x="5" y="21"/>
              </a:lnTo>
              <a:lnTo>
                <a:pt x="5" y="20"/>
              </a:lnTo>
              <a:lnTo>
                <a:pt x="4" y="19"/>
              </a:lnTo>
              <a:lnTo>
                <a:pt x="3" y="17"/>
              </a:lnTo>
              <a:lnTo>
                <a:pt x="2" y="15"/>
              </a:lnTo>
              <a:lnTo>
                <a:pt x="2" y="14"/>
              </a:lnTo>
              <a:lnTo>
                <a:pt x="2" y="12"/>
              </a:lnTo>
              <a:lnTo>
                <a:pt x="2" y="11"/>
              </a:lnTo>
              <a:lnTo>
                <a:pt x="2" y="10"/>
              </a:lnTo>
              <a:lnTo>
                <a:pt x="2" y="9"/>
              </a:lnTo>
              <a:lnTo>
                <a:pt x="1" y="8"/>
              </a:lnTo>
              <a:lnTo>
                <a:pt x="1" y="7"/>
              </a:lnTo>
              <a:lnTo>
                <a:pt x="1" y="6"/>
              </a:lnTo>
              <a:lnTo>
                <a:pt x="1" y="5"/>
              </a:lnTo>
              <a:lnTo>
                <a:pt x="0" y="4"/>
              </a:lnTo>
              <a:lnTo>
                <a:pt x="0"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203200</xdr:colOff>
      <xdr:row>15</xdr:row>
      <xdr:rowOff>133350</xdr:rowOff>
    </xdr:from>
    <xdr:to>
      <xdr:col>10</xdr:col>
      <xdr:colOff>355600</xdr:colOff>
      <xdr:row>17</xdr:row>
      <xdr:rowOff>19050</xdr:rowOff>
    </xdr:to>
    <xdr:sp>
      <xdr:nvSpPr>
        <xdr:cNvPr id="2185699" name="Freeform 466"/>
        <xdr:cNvSpPr/>
      </xdr:nvSpPr>
      <xdr:spPr>
        <a:xfrm>
          <a:off x="6939280" y="2533015"/>
          <a:ext cx="152400" cy="190500"/>
        </a:xfrm>
        <a:custGeom>
          <a:avLst/>
          <a:gdLst>
            <a:gd name="txL" fmla="*/ 0 w 15"/>
            <a:gd name="txT" fmla="*/ 0 h 22"/>
            <a:gd name="txR" fmla="*/ 15 w 15"/>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5" h="22">
              <a:moveTo>
                <a:pt x="1" y="9"/>
              </a:moveTo>
              <a:lnTo>
                <a:pt x="2" y="9"/>
              </a:lnTo>
              <a:lnTo>
                <a:pt x="2" y="8"/>
              </a:lnTo>
              <a:lnTo>
                <a:pt x="2" y="7"/>
              </a:lnTo>
              <a:lnTo>
                <a:pt x="3" y="6"/>
              </a:lnTo>
              <a:lnTo>
                <a:pt x="4" y="6"/>
              </a:lnTo>
              <a:lnTo>
                <a:pt x="5" y="6"/>
              </a:lnTo>
              <a:lnTo>
                <a:pt x="5" y="5"/>
              </a:lnTo>
              <a:lnTo>
                <a:pt x="5" y="4"/>
              </a:lnTo>
              <a:lnTo>
                <a:pt x="5" y="3"/>
              </a:lnTo>
              <a:lnTo>
                <a:pt x="5" y="1"/>
              </a:lnTo>
              <a:lnTo>
                <a:pt x="6" y="0"/>
              </a:lnTo>
              <a:lnTo>
                <a:pt x="7" y="0"/>
              </a:lnTo>
              <a:lnTo>
                <a:pt x="9" y="0"/>
              </a:lnTo>
              <a:lnTo>
                <a:pt x="10" y="0"/>
              </a:lnTo>
              <a:lnTo>
                <a:pt x="10" y="1"/>
              </a:lnTo>
              <a:lnTo>
                <a:pt x="10" y="2"/>
              </a:lnTo>
              <a:lnTo>
                <a:pt x="11" y="3"/>
              </a:lnTo>
              <a:lnTo>
                <a:pt x="11" y="4"/>
              </a:lnTo>
              <a:lnTo>
                <a:pt x="11" y="5"/>
              </a:lnTo>
              <a:lnTo>
                <a:pt x="11" y="6"/>
              </a:lnTo>
              <a:lnTo>
                <a:pt x="12" y="7"/>
              </a:lnTo>
              <a:lnTo>
                <a:pt x="12" y="8"/>
              </a:lnTo>
              <a:lnTo>
                <a:pt x="12" y="9"/>
              </a:lnTo>
              <a:lnTo>
                <a:pt x="12" y="10"/>
              </a:lnTo>
              <a:lnTo>
                <a:pt x="12" y="12"/>
              </a:lnTo>
              <a:lnTo>
                <a:pt x="12" y="13"/>
              </a:lnTo>
              <a:lnTo>
                <a:pt x="13" y="15"/>
              </a:lnTo>
              <a:lnTo>
                <a:pt x="14" y="17"/>
              </a:lnTo>
              <a:lnTo>
                <a:pt x="15" y="18"/>
              </a:lnTo>
              <a:lnTo>
                <a:pt x="15" y="19"/>
              </a:lnTo>
              <a:lnTo>
                <a:pt x="13" y="19"/>
              </a:lnTo>
              <a:lnTo>
                <a:pt x="12" y="20"/>
              </a:lnTo>
              <a:lnTo>
                <a:pt x="10" y="20"/>
              </a:lnTo>
              <a:lnTo>
                <a:pt x="9" y="21"/>
              </a:lnTo>
              <a:lnTo>
                <a:pt x="8" y="21"/>
              </a:lnTo>
              <a:lnTo>
                <a:pt x="7" y="22"/>
              </a:lnTo>
              <a:lnTo>
                <a:pt x="6" y="22"/>
              </a:lnTo>
              <a:lnTo>
                <a:pt x="6" y="21"/>
              </a:lnTo>
              <a:lnTo>
                <a:pt x="7" y="20"/>
              </a:lnTo>
              <a:lnTo>
                <a:pt x="6" y="19"/>
              </a:lnTo>
              <a:lnTo>
                <a:pt x="7" y="18"/>
              </a:lnTo>
              <a:lnTo>
                <a:pt x="7" y="17"/>
              </a:lnTo>
              <a:lnTo>
                <a:pt x="6" y="16"/>
              </a:lnTo>
              <a:lnTo>
                <a:pt x="5" y="16"/>
              </a:lnTo>
              <a:lnTo>
                <a:pt x="4" y="16"/>
              </a:lnTo>
              <a:lnTo>
                <a:pt x="3" y="16"/>
              </a:lnTo>
              <a:lnTo>
                <a:pt x="2" y="16"/>
              </a:lnTo>
              <a:lnTo>
                <a:pt x="1" y="17"/>
              </a:lnTo>
              <a:lnTo>
                <a:pt x="1" y="16"/>
              </a:lnTo>
              <a:lnTo>
                <a:pt x="1" y="14"/>
              </a:lnTo>
              <a:lnTo>
                <a:pt x="1" y="13"/>
              </a:lnTo>
              <a:lnTo>
                <a:pt x="1" y="11"/>
              </a:lnTo>
              <a:lnTo>
                <a:pt x="0" y="11"/>
              </a:lnTo>
              <a:lnTo>
                <a:pt x="0" y="9"/>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416560</xdr:colOff>
      <xdr:row>14</xdr:row>
      <xdr:rowOff>19050</xdr:rowOff>
    </xdr:from>
    <xdr:to>
      <xdr:col>11</xdr:col>
      <xdr:colOff>50800</xdr:colOff>
      <xdr:row>16</xdr:row>
      <xdr:rowOff>0</xdr:rowOff>
    </xdr:to>
    <xdr:sp>
      <xdr:nvSpPr>
        <xdr:cNvPr id="2185700" name="Freeform 467"/>
        <xdr:cNvSpPr/>
      </xdr:nvSpPr>
      <xdr:spPr>
        <a:xfrm>
          <a:off x="7152640" y="2266315"/>
          <a:ext cx="284480" cy="285750"/>
        </a:xfrm>
        <a:custGeom>
          <a:avLst/>
          <a:gdLst>
            <a:gd name="txL" fmla="*/ 0 w 28"/>
            <a:gd name="txT" fmla="*/ 0 h 32"/>
            <a:gd name="txR" fmla="*/ 28 w 28"/>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0"/>
            </a:cxn>
            <a:cxn ang="0">
              <a:pos x="2147483647" y="2147483647"/>
            </a:cxn>
            <a:cxn ang="0">
              <a:pos x="2147483647" y="2147483647"/>
            </a:cxn>
          </a:cxnLst>
          <a:rect l="txL" t="txT" r="txR" b="txB"/>
          <a:pathLst>
            <a:path w="28" h="32">
              <a:moveTo>
                <a:pt x="11" y="4"/>
              </a:moveTo>
              <a:lnTo>
                <a:pt x="11" y="4"/>
              </a:lnTo>
              <a:lnTo>
                <a:pt x="12" y="5"/>
              </a:lnTo>
              <a:lnTo>
                <a:pt x="12" y="6"/>
              </a:lnTo>
              <a:lnTo>
                <a:pt x="13" y="7"/>
              </a:lnTo>
              <a:lnTo>
                <a:pt x="14" y="8"/>
              </a:lnTo>
              <a:lnTo>
                <a:pt x="15" y="9"/>
              </a:lnTo>
              <a:lnTo>
                <a:pt x="16" y="10"/>
              </a:lnTo>
              <a:lnTo>
                <a:pt x="17" y="10"/>
              </a:lnTo>
              <a:lnTo>
                <a:pt x="18" y="11"/>
              </a:lnTo>
              <a:lnTo>
                <a:pt x="18" y="12"/>
              </a:lnTo>
              <a:lnTo>
                <a:pt x="20" y="12"/>
              </a:lnTo>
              <a:lnTo>
                <a:pt x="21" y="11"/>
              </a:lnTo>
              <a:lnTo>
                <a:pt x="22" y="11"/>
              </a:lnTo>
              <a:lnTo>
                <a:pt x="23" y="12"/>
              </a:lnTo>
              <a:lnTo>
                <a:pt x="24" y="12"/>
              </a:lnTo>
              <a:lnTo>
                <a:pt x="25" y="14"/>
              </a:lnTo>
              <a:lnTo>
                <a:pt x="25" y="15"/>
              </a:lnTo>
              <a:lnTo>
                <a:pt x="25" y="16"/>
              </a:lnTo>
              <a:lnTo>
                <a:pt x="26" y="17"/>
              </a:lnTo>
              <a:lnTo>
                <a:pt x="27" y="18"/>
              </a:lnTo>
              <a:lnTo>
                <a:pt x="27" y="19"/>
              </a:lnTo>
              <a:lnTo>
                <a:pt x="27" y="20"/>
              </a:lnTo>
              <a:lnTo>
                <a:pt x="27" y="21"/>
              </a:lnTo>
              <a:lnTo>
                <a:pt x="27" y="22"/>
              </a:lnTo>
              <a:lnTo>
                <a:pt x="27" y="23"/>
              </a:lnTo>
              <a:lnTo>
                <a:pt x="27" y="24"/>
              </a:lnTo>
              <a:lnTo>
                <a:pt x="28" y="26"/>
              </a:lnTo>
              <a:lnTo>
                <a:pt x="28" y="27"/>
              </a:lnTo>
              <a:lnTo>
                <a:pt x="28" y="28"/>
              </a:lnTo>
              <a:lnTo>
                <a:pt x="28" y="29"/>
              </a:lnTo>
              <a:lnTo>
                <a:pt x="28" y="31"/>
              </a:lnTo>
              <a:lnTo>
                <a:pt x="27" y="32"/>
              </a:lnTo>
              <a:lnTo>
                <a:pt x="26" y="32"/>
              </a:lnTo>
              <a:lnTo>
                <a:pt x="25" y="31"/>
              </a:lnTo>
              <a:lnTo>
                <a:pt x="24" y="31"/>
              </a:lnTo>
              <a:lnTo>
                <a:pt x="23" y="31"/>
              </a:lnTo>
              <a:lnTo>
                <a:pt x="21" y="31"/>
              </a:lnTo>
              <a:lnTo>
                <a:pt x="20" y="30"/>
              </a:lnTo>
              <a:lnTo>
                <a:pt x="19" y="30"/>
              </a:lnTo>
              <a:lnTo>
                <a:pt x="18" y="30"/>
              </a:lnTo>
              <a:lnTo>
                <a:pt x="17" y="29"/>
              </a:lnTo>
              <a:lnTo>
                <a:pt x="16" y="29"/>
              </a:lnTo>
              <a:lnTo>
                <a:pt x="15" y="29"/>
              </a:lnTo>
              <a:lnTo>
                <a:pt x="14" y="28"/>
              </a:lnTo>
              <a:lnTo>
                <a:pt x="13" y="28"/>
              </a:lnTo>
              <a:lnTo>
                <a:pt x="12" y="27"/>
              </a:lnTo>
              <a:lnTo>
                <a:pt x="11" y="27"/>
              </a:lnTo>
              <a:lnTo>
                <a:pt x="10" y="27"/>
              </a:lnTo>
              <a:lnTo>
                <a:pt x="12" y="26"/>
              </a:lnTo>
              <a:lnTo>
                <a:pt x="13" y="26"/>
              </a:lnTo>
              <a:lnTo>
                <a:pt x="13" y="25"/>
              </a:lnTo>
              <a:lnTo>
                <a:pt x="12" y="24"/>
              </a:lnTo>
              <a:lnTo>
                <a:pt x="12" y="23"/>
              </a:lnTo>
              <a:lnTo>
                <a:pt x="12" y="22"/>
              </a:lnTo>
              <a:lnTo>
                <a:pt x="11" y="21"/>
              </a:lnTo>
              <a:lnTo>
                <a:pt x="11" y="20"/>
              </a:lnTo>
              <a:lnTo>
                <a:pt x="10" y="19"/>
              </a:lnTo>
              <a:lnTo>
                <a:pt x="10" y="18"/>
              </a:lnTo>
              <a:lnTo>
                <a:pt x="10" y="17"/>
              </a:lnTo>
              <a:lnTo>
                <a:pt x="10" y="16"/>
              </a:lnTo>
              <a:lnTo>
                <a:pt x="9" y="15"/>
              </a:lnTo>
              <a:lnTo>
                <a:pt x="8" y="15"/>
              </a:lnTo>
              <a:lnTo>
                <a:pt x="7" y="14"/>
              </a:lnTo>
              <a:lnTo>
                <a:pt x="6" y="13"/>
              </a:lnTo>
              <a:lnTo>
                <a:pt x="5" y="13"/>
              </a:lnTo>
              <a:lnTo>
                <a:pt x="4" y="12"/>
              </a:lnTo>
              <a:lnTo>
                <a:pt x="3" y="11"/>
              </a:lnTo>
              <a:lnTo>
                <a:pt x="2" y="11"/>
              </a:lnTo>
              <a:lnTo>
                <a:pt x="0" y="9"/>
              </a:lnTo>
              <a:lnTo>
                <a:pt x="0" y="8"/>
              </a:lnTo>
              <a:lnTo>
                <a:pt x="0" y="7"/>
              </a:lnTo>
              <a:lnTo>
                <a:pt x="0" y="6"/>
              </a:lnTo>
              <a:lnTo>
                <a:pt x="0" y="5"/>
              </a:lnTo>
              <a:lnTo>
                <a:pt x="0" y="4"/>
              </a:lnTo>
              <a:lnTo>
                <a:pt x="1" y="3"/>
              </a:lnTo>
              <a:lnTo>
                <a:pt x="2" y="3"/>
              </a:lnTo>
              <a:lnTo>
                <a:pt x="4" y="2"/>
              </a:lnTo>
              <a:lnTo>
                <a:pt x="5" y="1"/>
              </a:lnTo>
              <a:lnTo>
                <a:pt x="6" y="1"/>
              </a:lnTo>
              <a:lnTo>
                <a:pt x="8" y="0"/>
              </a:lnTo>
              <a:lnTo>
                <a:pt x="8" y="1"/>
              </a:lnTo>
              <a:lnTo>
                <a:pt x="9" y="2"/>
              </a:lnTo>
              <a:lnTo>
                <a:pt x="10" y="4"/>
              </a:lnTo>
              <a:lnTo>
                <a:pt x="11"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335280</xdr:colOff>
      <xdr:row>14</xdr:row>
      <xdr:rowOff>123825</xdr:rowOff>
    </xdr:from>
    <xdr:to>
      <xdr:col>10</xdr:col>
      <xdr:colOff>548640</xdr:colOff>
      <xdr:row>16</xdr:row>
      <xdr:rowOff>38100</xdr:rowOff>
    </xdr:to>
    <xdr:sp>
      <xdr:nvSpPr>
        <xdr:cNvPr id="2185701" name="Freeform 468"/>
        <xdr:cNvSpPr/>
      </xdr:nvSpPr>
      <xdr:spPr>
        <a:xfrm>
          <a:off x="7071360" y="2371090"/>
          <a:ext cx="213360" cy="219075"/>
        </a:xfrm>
        <a:custGeom>
          <a:avLst/>
          <a:gdLst>
            <a:gd name="txL" fmla="*/ 0 w 21"/>
            <a:gd name="txT" fmla="*/ 0 h 25"/>
            <a:gd name="txR" fmla="*/ 21 w 21"/>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25">
              <a:moveTo>
                <a:pt x="1" y="11"/>
              </a:moveTo>
              <a:lnTo>
                <a:pt x="1" y="11"/>
              </a:lnTo>
              <a:lnTo>
                <a:pt x="1" y="10"/>
              </a:lnTo>
              <a:lnTo>
                <a:pt x="1" y="8"/>
              </a:lnTo>
              <a:lnTo>
                <a:pt x="2" y="7"/>
              </a:lnTo>
              <a:lnTo>
                <a:pt x="1" y="6"/>
              </a:lnTo>
              <a:lnTo>
                <a:pt x="1" y="5"/>
              </a:lnTo>
              <a:lnTo>
                <a:pt x="1" y="3"/>
              </a:lnTo>
              <a:lnTo>
                <a:pt x="3" y="4"/>
              </a:lnTo>
              <a:lnTo>
                <a:pt x="4" y="4"/>
              </a:lnTo>
              <a:lnTo>
                <a:pt x="5" y="4"/>
              </a:lnTo>
              <a:lnTo>
                <a:pt x="6" y="4"/>
              </a:lnTo>
              <a:lnTo>
                <a:pt x="8" y="4"/>
              </a:lnTo>
              <a:lnTo>
                <a:pt x="9" y="4"/>
              </a:lnTo>
              <a:lnTo>
                <a:pt x="10" y="4"/>
              </a:lnTo>
              <a:lnTo>
                <a:pt x="11" y="4"/>
              </a:lnTo>
              <a:lnTo>
                <a:pt x="12" y="3"/>
              </a:lnTo>
              <a:lnTo>
                <a:pt x="11" y="2"/>
              </a:lnTo>
              <a:lnTo>
                <a:pt x="10" y="1"/>
              </a:lnTo>
              <a:lnTo>
                <a:pt x="10" y="0"/>
              </a:lnTo>
              <a:lnTo>
                <a:pt x="11" y="0"/>
              </a:lnTo>
              <a:lnTo>
                <a:pt x="12" y="1"/>
              </a:lnTo>
              <a:lnTo>
                <a:pt x="13" y="2"/>
              </a:lnTo>
              <a:lnTo>
                <a:pt x="14" y="2"/>
              </a:lnTo>
              <a:lnTo>
                <a:pt x="15" y="3"/>
              </a:lnTo>
              <a:lnTo>
                <a:pt x="16" y="4"/>
              </a:lnTo>
              <a:lnTo>
                <a:pt x="17" y="4"/>
              </a:lnTo>
              <a:lnTo>
                <a:pt x="18" y="5"/>
              </a:lnTo>
              <a:lnTo>
                <a:pt x="18" y="6"/>
              </a:lnTo>
              <a:lnTo>
                <a:pt x="18" y="7"/>
              </a:lnTo>
              <a:lnTo>
                <a:pt x="18" y="8"/>
              </a:lnTo>
              <a:lnTo>
                <a:pt x="19" y="9"/>
              </a:lnTo>
              <a:lnTo>
                <a:pt x="19" y="10"/>
              </a:lnTo>
              <a:lnTo>
                <a:pt x="20" y="11"/>
              </a:lnTo>
              <a:lnTo>
                <a:pt x="20" y="12"/>
              </a:lnTo>
              <a:lnTo>
                <a:pt x="20" y="13"/>
              </a:lnTo>
              <a:lnTo>
                <a:pt x="21" y="14"/>
              </a:lnTo>
              <a:lnTo>
                <a:pt x="21" y="15"/>
              </a:lnTo>
              <a:lnTo>
                <a:pt x="20" y="15"/>
              </a:lnTo>
              <a:lnTo>
                <a:pt x="18" y="16"/>
              </a:lnTo>
              <a:lnTo>
                <a:pt x="16" y="15"/>
              </a:lnTo>
              <a:lnTo>
                <a:pt x="15" y="15"/>
              </a:lnTo>
              <a:lnTo>
                <a:pt x="15" y="17"/>
              </a:lnTo>
              <a:lnTo>
                <a:pt x="15" y="18"/>
              </a:lnTo>
              <a:lnTo>
                <a:pt x="16" y="19"/>
              </a:lnTo>
              <a:lnTo>
                <a:pt x="16" y="21"/>
              </a:lnTo>
              <a:lnTo>
                <a:pt x="16" y="22"/>
              </a:lnTo>
              <a:lnTo>
                <a:pt x="16" y="23"/>
              </a:lnTo>
              <a:lnTo>
                <a:pt x="15" y="23"/>
              </a:lnTo>
              <a:lnTo>
                <a:pt x="14" y="23"/>
              </a:lnTo>
              <a:lnTo>
                <a:pt x="13" y="24"/>
              </a:lnTo>
              <a:lnTo>
                <a:pt x="12" y="24"/>
              </a:lnTo>
              <a:lnTo>
                <a:pt x="11" y="25"/>
              </a:lnTo>
              <a:lnTo>
                <a:pt x="10" y="25"/>
              </a:lnTo>
              <a:lnTo>
                <a:pt x="9" y="25"/>
              </a:lnTo>
              <a:lnTo>
                <a:pt x="9" y="24"/>
              </a:lnTo>
              <a:lnTo>
                <a:pt x="8" y="23"/>
              </a:lnTo>
              <a:lnTo>
                <a:pt x="8" y="22"/>
              </a:lnTo>
              <a:lnTo>
                <a:pt x="8" y="21"/>
              </a:lnTo>
              <a:lnTo>
                <a:pt x="7" y="20"/>
              </a:lnTo>
              <a:lnTo>
                <a:pt x="7" y="19"/>
              </a:lnTo>
              <a:lnTo>
                <a:pt x="6" y="19"/>
              </a:lnTo>
              <a:lnTo>
                <a:pt x="5" y="19"/>
              </a:lnTo>
              <a:lnTo>
                <a:pt x="4" y="18"/>
              </a:lnTo>
              <a:lnTo>
                <a:pt x="4" y="17"/>
              </a:lnTo>
              <a:lnTo>
                <a:pt x="4" y="16"/>
              </a:lnTo>
              <a:lnTo>
                <a:pt x="2" y="16"/>
              </a:lnTo>
              <a:lnTo>
                <a:pt x="1" y="14"/>
              </a:lnTo>
              <a:lnTo>
                <a:pt x="1" y="13"/>
              </a:lnTo>
              <a:lnTo>
                <a:pt x="1" y="12"/>
              </a:lnTo>
              <a:lnTo>
                <a:pt x="0" y="11"/>
              </a:lnTo>
              <a:lnTo>
                <a:pt x="1"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111760</xdr:colOff>
      <xdr:row>16</xdr:row>
      <xdr:rowOff>123825</xdr:rowOff>
    </xdr:from>
    <xdr:to>
      <xdr:col>10</xdr:col>
      <xdr:colOff>355600</xdr:colOff>
      <xdr:row>17</xdr:row>
      <xdr:rowOff>152400</xdr:rowOff>
    </xdr:to>
    <xdr:sp>
      <xdr:nvSpPr>
        <xdr:cNvPr id="2185702" name="Freeform 469"/>
        <xdr:cNvSpPr>
          <a:spLocks noEditPoints="1"/>
        </xdr:cNvSpPr>
      </xdr:nvSpPr>
      <xdr:spPr>
        <a:xfrm>
          <a:off x="6847840" y="2675890"/>
          <a:ext cx="243840" cy="180975"/>
        </a:xfrm>
        <a:custGeom>
          <a:avLst/>
          <a:gdLst>
            <a:gd name="txL" fmla="*/ 0 w 24"/>
            <a:gd name="txT" fmla="*/ 0 h 20"/>
            <a:gd name="txR" fmla="*/ 24 w 24"/>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20">
              <a:moveTo>
                <a:pt x="1" y="12"/>
              </a:moveTo>
              <a:lnTo>
                <a:pt x="2" y="12"/>
              </a:lnTo>
              <a:lnTo>
                <a:pt x="3" y="11"/>
              </a:lnTo>
              <a:lnTo>
                <a:pt x="4" y="11"/>
              </a:lnTo>
              <a:lnTo>
                <a:pt x="5" y="10"/>
              </a:lnTo>
              <a:lnTo>
                <a:pt x="6" y="10"/>
              </a:lnTo>
              <a:lnTo>
                <a:pt x="5" y="9"/>
              </a:lnTo>
              <a:lnTo>
                <a:pt x="5" y="8"/>
              </a:lnTo>
              <a:lnTo>
                <a:pt x="5" y="7"/>
              </a:lnTo>
              <a:lnTo>
                <a:pt x="6" y="6"/>
              </a:lnTo>
              <a:lnTo>
                <a:pt x="6" y="5"/>
              </a:lnTo>
              <a:lnTo>
                <a:pt x="6" y="4"/>
              </a:lnTo>
              <a:lnTo>
                <a:pt x="6" y="3"/>
              </a:lnTo>
              <a:lnTo>
                <a:pt x="6" y="2"/>
              </a:lnTo>
              <a:lnTo>
                <a:pt x="6" y="1"/>
              </a:lnTo>
              <a:lnTo>
                <a:pt x="8" y="1"/>
              </a:lnTo>
              <a:lnTo>
                <a:pt x="9" y="1"/>
              </a:lnTo>
              <a:lnTo>
                <a:pt x="10" y="1"/>
              </a:lnTo>
              <a:lnTo>
                <a:pt x="11" y="0"/>
              </a:lnTo>
              <a:lnTo>
                <a:pt x="12" y="0"/>
              </a:lnTo>
              <a:lnTo>
                <a:pt x="13" y="0"/>
              </a:lnTo>
              <a:lnTo>
                <a:pt x="14" y="0"/>
              </a:lnTo>
              <a:lnTo>
                <a:pt x="15" y="0"/>
              </a:lnTo>
              <a:lnTo>
                <a:pt x="16" y="1"/>
              </a:lnTo>
              <a:lnTo>
                <a:pt x="16" y="2"/>
              </a:lnTo>
              <a:lnTo>
                <a:pt x="15" y="3"/>
              </a:lnTo>
              <a:lnTo>
                <a:pt x="16" y="4"/>
              </a:lnTo>
              <a:lnTo>
                <a:pt x="15" y="5"/>
              </a:lnTo>
              <a:lnTo>
                <a:pt x="15" y="6"/>
              </a:lnTo>
              <a:lnTo>
                <a:pt x="16" y="6"/>
              </a:lnTo>
              <a:lnTo>
                <a:pt x="17" y="5"/>
              </a:lnTo>
              <a:lnTo>
                <a:pt x="18" y="5"/>
              </a:lnTo>
              <a:lnTo>
                <a:pt x="19" y="4"/>
              </a:lnTo>
              <a:lnTo>
                <a:pt x="21" y="4"/>
              </a:lnTo>
              <a:lnTo>
                <a:pt x="21" y="5"/>
              </a:lnTo>
              <a:lnTo>
                <a:pt x="20" y="6"/>
              </a:lnTo>
              <a:lnTo>
                <a:pt x="21" y="7"/>
              </a:lnTo>
              <a:lnTo>
                <a:pt x="22" y="6"/>
              </a:lnTo>
              <a:lnTo>
                <a:pt x="23" y="7"/>
              </a:lnTo>
              <a:lnTo>
                <a:pt x="24" y="8"/>
              </a:lnTo>
              <a:lnTo>
                <a:pt x="23" y="8"/>
              </a:lnTo>
              <a:lnTo>
                <a:pt x="22" y="9"/>
              </a:lnTo>
              <a:lnTo>
                <a:pt x="22" y="10"/>
              </a:lnTo>
              <a:lnTo>
                <a:pt x="20" y="11"/>
              </a:lnTo>
              <a:lnTo>
                <a:pt x="19" y="11"/>
              </a:lnTo>
              <a:lnTo>
                <a:pt x="18" y="11"/>
              </a:lnTo>
              <a:lnTo>
                <a:pt x="17" y="12"/>
              </a:lnTo>
              <a:lnTo>
                <a:pt x="16" y="12"/>
              </a:lnTo>
              <a:lnTo>
                <a:pt x="15" y="12"/>
              </a:lnTo>
              <a:lnTo>
                <a:pt x="14" y="13"/>
              </a:lnTo>
              <a:lnTo>
                <a:pt x="13" y="13"/>
              </a:lnTo>
              <a:lnTo>
                <a:pt x="12" y="14"/>
              </a:lnTo>
              <a:lnTo>
                <a:pt x="12" y="16"/>
              </a:lnTo>
              <a:lnTo>
                <a:pt x="12" y="17"/>
              </a:lnTo>
              <a:lnTo>
                <a:pt x="13" y="18"/>
              </a:lnTo>
              <a:lnTo>
                <a:pt x="13" y="19"/>
              </a:lnTo>
              <a:lnTo>
                <a:pt x="13" y="20"/>
              </a:lnTo>
              <a:lnTo>
                <a:pt x="11" y="19"/>
              </a:lnTo>
              <a:lnTo>
                <a:pt x="10" y="19"/>
              </a:lnTo>
              <a:lnTo>
                <a:pt x="9" y="18"/>
              </a:lnTo>
              <a:lnTo>
                <a:pt x="7" y="17"/>
              </a:lnTo>
              <a:lnTo>
                <a:pt x="5" y="16"/>
              </a:lnTo>
              <a:lnTo>
                <a:pt x="4" y="15"/>
              </a:lnTo>
              <a:lnTo>
                <a:pt x="3" y="14"/>
              </a:lnTo>
              <a:lnTo>
                <a:pt x="2" y="14"/>
              </a:lnTo>
              <a:lnTo>
                <a:pt x="1" y="13"/>
              </a:lnTo>
              <a:lnTo>
                <a:pt x="0" y="12"/>
              </a:lnTo>
              <a:lnTo>
                <a:pt x="1" y="12"/>
              </a:lnTo>
              <a:moveTo>
                <a:pt x="13" y="19"/>
              </a:moveTo>
              <a:lnTo>
                <a:pt x="13" y="19"/>
              </a:lnTo>
              <a:lnTo>
                <a:pt x="13" y="18"/>
              </a:lnTo>
              <a:lnTo>
                <a:pt x="13" y="20"/>
              </a:lnTo>
              <a:lnTo>
                <a:pt x="13" y="19"/>
              </a:lnTo>
              <a:moveTo>
                <a:pt x="13" y="13"/>
              </a:moveTo>
              <a:lnTo>
                <a:pt x="13" y="13"/>
              </a:lnTo>
              <a:lnTo>
                <a:pt x="12" y="14"/>
              </a:lnTo>
              <a:lnTo>
                <a:pt x="13" y="13"/>
              </a:lnTo>
              <a:moveTo>
                <a:pt x="13" y="17"/>
              </a:moveTo>
              <a:lnTo>
                <a:pt x="13" y="17"/>
              </a:lnTo>
              <a:lnTo>
                <a:pt x="12" y="17"/>
              </a:lnTo>
              <a:lnTo>
                <a:pt x="13" y="18"/>
              </a:lnTo>
              <a:lnTo>
                <a:pt x="13" y="17"/>
              </a:lnTo>
              <a:moveTo>
                <a:pt x="14" y="13"/>
              </a:moveTo>
              <a:lnTo>
                <a:pt x="14" y="13"/>
              </a:lnTo>
              <a:lnTo>
                <a:pt x="15" y="12"/>
              </a:lnTo>
              <a:lnTo>
                <a:pt x="16" y="12"/>
              </a:lnTo>
              <a:lnTo>
                <a:pt x="17" y="12"/>
              </a:lnTo>
              <a:lnTo>
                <a:pt x="16" y="12"/>
              </a:lnTo>
              <a:lnTo>
                <a:pt x="15" y="12"/>
              </a:lnTo>
              <a:lnTo>
                <a:pt x="14" y="13"/>
              </a:lnTo>
              <a:moveTo>
                <a:pt x="20" y="11"/>
              </a:moveTo>
              <a:lnTo>
                <a:pt x="20" y="11"/>
              </a:lnTo>
              <a:lnTo>
                <a:pt x="22" y="10"/>
              </a:lnTo>
              <a:lnTo>
                <a:pt x="20" y="11"/>
              </a:lnTo>
              <a:moveTo>
                <a:pt x="18" y="11"/>
              </a:moveTo>
              <a:lnTo>
                <a:pt x="18" y="11"/>
              </a:lnTo>
              <a:lnTo>
                <a:pt x="19" y="11"/>
              </a:lnTo>
              <a:lnTo>
                <a:pt x="18"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233680</xdr:colOff>
      <xdr:row>17</xdr:row>
      <xdr:rowOff>38100</xdr:rowOff>
    </xdr:from>
    <xdr:to>
      <xdr:col>10</xdr:col>
      <xdr:colOff>426720</xdr:colOff>
      <xdr:row>18</xdr:row>
      <xdr:rowOff>114300</xdr:rowOff>
    </xdr:to>
    <xdr:sp>
      <xdr:nvSpPr>
        <xdr:cNvPr id="2185703" name="Freeform 470"/>
        <xdr:cNvSpPr/>
      </xdr:nvSpPr>
      <xdr:spPr>
        <a:xfrm>
          <a:off x="6969760" y="2742565"/>
          <a:ext cx="193040" cy="228600"/>
        </a:xfrm>
        <a:custGeom>
          <a:avLst/>
          <a:gdLst>
            <a:gd name="txL" fmla="*/ 0 w 19"/>
            <a:gd name="txT" fmla="*/ 0 h 25"/>
            <a:gd name="txR" fmla="*/ 19 w 19"/>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9" h="25">
              <a:moveTo>
                <a:pt x="1" y="6"/>
              </a:moveTo>
              <a:lnTo>
                <a:pt x="1" y="5"/>
              </a:lnTo>
              <a:lnTo>
                <a:pt x="2" y="5"/>
              </a:lnTo>
              <a:lnTo>
                <a:pt x="3" y="4"/>
              </a:lnTo>
              <a:lnTo>
                <a:pt x="4" y="4"/>
              </a:lnTo>
              <a:lnTo>
                <a:pt x="5" y="4"/>
              </a:lnTo>
              <a:lnTo>
                <a:pt x="6" y="3"/>
              </a:lnTo>
              <a:lnTo>
                <a:pt x="7" y="3"/>
              </a:lnTo>
              <a:lnTo>
                <a:pt x="8" y="3"/>
              </a:lnTo>
              <a:lnTo>
                <a:pt x="10" y="2"/>
              </a:lnTo>
              <a:lnTo>
                <a:pt x="10" y="1"/>
              </a:lnTo>
              <a:lnTo>
                <a:pt x="11" y="0"/>
              </a:lnTo>
              <a:lnTo>
                <a:pt x="12" y="0"/>
              </a:lnTo>
              <a:lnTo>
                <a:pt x="12" y="1"/>
              </a:lnTo>
              <a:lnTo>
                <a:pt x="12" y="2"/>
              </a:lnTo>
              <a:lnTo>
                <a:pt x="13" y="2"/>
              </a:lnTo>
              <a:lnTo>
                <a:pt x="13" y="3"/>
              </a:lnTo>
              <a:lnTo>
                <a:pt x="14" y="4"/>
              </a:lnTo>
              <a:lnTo>
                <a:pt x="14" y="5"/>
              </a:lnTo>
              <a:lnTo>
                <a:pt x="15" y="6"/>
              </a:lnTo>
              <a:lnTo>
                <a:pt x="15" y="7"/>
              </a:lnTo>
              <a:lnTo>
                <a:pt x="16" y="8"/>
              </a:lnTo>
              <a:lnTo>
                <a:pt x="16" y="9"/>
              </a:lnTo>
              <a:lnTo>
                <a:pt x="16" y="10"/>
              </a:lnTo>
              <a:lnTo>
                <a:pt x="16" y="11"/>
              </a:lnTo>
              <a:lnTo>
                <a:pt x="16" y="13"/>
              </a:lnTo>
              <a:lnTo>
                <a:pt x="17" y="14"/>
              </a:lnTo>
              <a:lnTo>
                <a:pt x="17" y="15"/>
              </a:lnTo>
              <a:lnTo>
                <a:pt x="17" y="16"/>
              </a:lnTo>
              <a:lnTo>
                <a:pt x="17" y="17"/>
              </a:lnTo>
              <a:lnTo>
                <a:pt x="18" y="18"/>
              </a:lnTo>
              <a:lnTo>
                <a:pt x="18" y="20"/>
              </a:lnTo>
              <a:lnTo>
                <a:pt x="19" y="21"/>
              </a:lnTo>
              <a:lnTo>
                <a:pt x="18" y="21"/>
              </a:lnTo>
              <a:lnTo>
                <a:pt x="17" y="22"/>
              </a:lnTo>
              <a:lnTo>
                <a:pt x="16" y="22"/>
              </a:lnTo>
              <a:lnTo>
                <a:pt x="15" y="23"/>
              </a:lnTo>
              <a:lnTo>
                <a:pt x="14" y="24"/>
              </a:lnTo>
              <a:lnTo>
                <a:pt x="13" y="24"/>
              </a:lnTo>
              <a:lnTo>
                <a:pt x="12" y="25"/>
              </a:lnTo>
              <a:lnTo>
                <a:pt x="11" y="25"/>
              </a:lnTo>
              <a:lnTo>
                <a:pt x="9" y="25"/>
              </a:lnTo>
              <a:lnTo>
                <a:pt x="8" y="25"/>
              </a:lnTo>
              <a:lnTo>
                <a:pt x="7" y="25"/>
              </a:lnTo>
              <a:lnTo>
                <a:pt x="6" y="25"/>
              </a:lnTo>
              <a:lnTo>
                <a:pt x="5" y="25"/>
              </a:lnTo>
              <a:lnTo>
                <a:pt x="3" y="25"/>
              </a:lnTo>
              <a:lnTo>
                <a:pt x="3" y="23"/>
              </a:lnTo>
              <a:lnTo>
                <a:pt x="3" y="22"/>
              </a:lnTo>
              <a:lnTo>
                <a:pt x="3" y="21"/>
              </a:lnTo>
              <a:lnTo>
                <a:pt x="3" y="20"/>
              </a:lnTo>
              <a:lnTo>
                <a:pt x="3" y="19"/>
              </a:lnTo>
              <a:lnTo>
                <a:pt x="3" y="17"/>
              </a:lnTo>
              <a:lnTo>
                <a:pt x="3" y="16"/>
              </a:lnTo>
              <a:lnTo>
                <a:pt x="3" y="15"/>
              </a:lnTo>
              <a:lnTo>
                <a:pt x="2" y="15"/>
              </a:lnTo>
              <a:lnTo>
                <a:pt x="3" y="14"/>
              </a:lnTo>
              <a:lnTo>
                <a:pt x="3" y="12"/>
              </a:lnTo>
              <a:lnTo>
                <a:pt x="2" y="12"/>
              </a:lnTo>
              <a:lnTo>
                <a:pt x="1" y="12"/>
              </a:lnTo>
              <a:lnTo>
                <a:pt x="1" y="10"/>
              </a:lnTo>
              <a:lnTo>
                <a:pt x="1" y="9"/>
              </a:lnTo>
              <a:lnTo>
                <a:pt x="0" y="9"/>
              </a:lnTo>
              <a:lnTo>
                <a:pt x="0" y="8"/>
              </a:lnTo>
              <a:lnTo>
                <a:pt x="0" y="6"/>
              </a:lnTo>
              <a:lnTo>
                <a:pt x="1" y="6"/>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111760</xdr:colOff>
      <xdr:row>19</xdr:row>
      <xdr:rowOff>104775</xdr:rowOff>
    </xdr:from>
    <xdr:to>
      <xdr:col>11</xdr:col>
      <xdr:colOff>213360</xdr:colOff>
      <xdr:row>20</xdr:row>
      <xdr:rowOff>133350</xdr:rowOff>
    </xdr:to>
    <xdr:sp>
      <xdr:nvSpPr>
        <xdr:cNvPr id="2185704" name="Freeform 471"/>
        <xdr:cNvSpPr/>
      </xdr:nvSpPr>
      <xdr:spPr>
        <a:xfrm>
          <a:off x="6847840" y="3114040"/>
          <a:ext cx="751840" cy="180975"/>
        </a:xfrm>
        <a:custGeom>
          <a:avLst/>
          <a:gdLst>
            <a:gd name="txL" fmla="*/ 0 w 74"/>
            <a:gd name="txT" fmla="*/ 0 h 20"/>
            <a:gd name="txR" fmla="*/ 74 w 74"/>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4" h="20">
              <a:moveTo>
                <a:pt x="1" y="6"/>
              </a:moveTo>
              <a:lnTo>
                <a:pt x="2" y="5"/>
              </a:lnTo>
              <a:lnTo>
                <a:pt x="4" y="3"/>
              </a:lnTo>
              <a:lnTo>
                <a:pt x="6" y="3"/>
              </a:lnTo>
              <a:lnTo>
                <a:pt x="7" y="3"/>
              </a:lnTo>
              <a:lnTo>
                <a:pt x="8" y="4"/>
              </a:lnTo>
              <a:lnTo>
                <a:pt x="10" y="4"/>
              </a:lnTo>
              <a:lnTo>
                <a:pt x="11" y="4"/>
              </a:lnTo>
              <a:lnTo>
                <a:pt x="12" y="4"/>
              </a:lnTo>
              <a:lnTo>
                <a:pt x="13" y="4"/>
              </a:lnTo>
              <a:lnTo>
                <a:pt x="15" y="3"/>
              </a:lnTo>
              <a:lnTo>
                <a:pt x="16" y="3"/>
              </a:lnTo>
              <a:lnTo>
                <a:pt x="17" y="3"/>
              </a:lnTo>
              <a:lnTo>
                <a:pt x="19" y="3"/>
              </a:lnTo>
              <a:lnTo>
                <a:pt x="21" y="3"/>
              </a:lnTo>
              <a:lnTo>
                <a:pt x="22" y="3"/>
              </a:lnTo>
              <a:lnTo>
                <a:pt x="24" y="3"/>
              </a:lnTo>
              <a:lnTo>
                <a:pt x="26" y="3"/>
              </a:lnTo>
              <a:lnTo>
                <a:pt x="28" y="3"/>
              </a:lnTo>
              <a:lnTo>
                <a:pt x="29" y="3"/>
              </a:lnTo>
              <a:lnTo>
                <a:pt x="29" y="2"/>
              </a:lnTo>
              <a:lnTo>
                <a:pt x="30" y="1"/>
              </a:lnTo>
              <a:lnTo>
                <a:pt x="31" y="0"/>
              </a:lnTo>
              <a:lnTo>
                <a:pt x="32" y="0"/>
              </a:lnTo>
              <a:lnTo>
                <a:pt x="35" y="0"/>
              </a:lnTo>
              <a:lnTo>
                <a:pt x="37" y="0"/>
              </a:lnTo>
              <a:lnTo>
                <a:pt x="39" y="0"/>
              </a:lnTo>
              <a:lnTo>
                <a:pt x="41" y="0"/>
              </a:lnTo>
              <a:lnTo>
                <a:pt x="42" y="0"/>
              </a:lnTo>
              <a:lnTo>
                <a:pt x="43" y="0"/>
              </a:lnTo>
              <a:lnTo>
                <a:pt x="44" y="0"/>
              </a:lnTo>
              <a:lnTo>
                <a:pt x="46" y="0"/>
              </a:lnTo>
              <a:lnTo>
                <a:pt x="47" y="0"/>
              </a:lnTo>
              <a:lnTo>
                <a:pt x="49" y="0"/>
              </a:lnTo>
              <a:lnTo>
                <a:pt x="50" y="0"/>
              </a:lnTo>
              <a:lnTo>
                <a:pt x="51" y="0"/>
              </a:lnTo>
              <a:lnTo>
                <a:pt x="52" y="0"/>
              </a:lnTo>
              <a:lnTo>
                <a:pt x="54" y="0"/>
              </a:lnTo>
              <a:lnTo>
                <a:pt x="55" y="0"/>
              </a:lnTo>
              <a:lnTo>
                <a:pt x="59" y="0"/>
              </a:lnTo>
              <a:lnTo>
                <a:pt x="60" y="1"/>
              </a:lnTo>
              <a:lnTo>
                <a:pt x="61" y="1"/>
              </a:lnTo>
              <a:lnTo>
                <a:pt x="62" y="1"/>
              </a:lnTo>
              <a:lnTo>
                <a:pt x="65" y="1"/>
              </a:lnTo>
              <a:lnTo>
                <a:pt x="65" y="3"/>
              </a:lnTo>
              <a:lnTo>
                <a:pt x="68" y="3"/>
              </a:lnTo>
              <a:lnTo>
                <a:pt x="74" y="3"/>
              </a:lnTo>
              <a:lnTo>
                <a:pt x="74" y="5"/>
              </a:lnTo>
              <a:lnTo>
                <a:pt x="73" y="6"/>
              </a:lnTo>
              <a:lnTo>
                <a:pt x="72" y="7"/>
              </a:lnTo>
              <a:lnTo>
                <a:pt x="72" y="8"/>
              </a:lnTo>
              <a:lnTo>
                <a:pt x="71" y="10"/>
              </a:lnTo>
              <a:lnTo>
                <a:pt x="69" y="11"/>
              </a:lnTo>
              <a:lnTo>
                <a:pt x="69" y="12"/>
              </a:lnTo>
              <a:lnTo>
                <a:pt x="68" y="13"/>
              </a:lnTo>
              <a:lnTo>
                <a:pt x="67" y="14"/>
              </a:lnTo>
              <a:lnTo>
                <a:pt x="66" y="14"/>
              </a:lnTo>
              <a:lnTo>
                <a:pt x="65" y="15"/>
              </a:lnTo>
              <a:lnTo>
                <a:pt x="63" y="16"/>
              </a:lnTo>
              <a:lnTo>
                <a:pt x="62" y="16"/>
              </a:lnTo>
              <a:lnTo>
                <a:pt x="61" y="17"/>
              </a:lnTo>
              <a:lnTo>
                <a:pt x="59" y="17"/>
              </a:lnTo>
              <a:lnTo>
                <a:pt x="58" y="17"/>
              </a:lnTo>
              <a:lnTo>
                <a:pt x="56" y="17"/>
              </a:lnTo>
              <a:lnTo>
                <a:pt x="55" y="17"/>
              </a:lnTo>
              <a:lnTo>
                <a:pt x="54" y="17"/>
              </a:lnTo>
              <a:lnTo>
                <a:pt x="53" y="17"/>
              </a:lnTo>
              <a:lnTo>
                <a:pt x="52" y="18"/>
              </a:lnTo>
              <a:lnTo>
                <a:pt x="51" y="18"/>
              </a:lnTo>
              <a:lnTo>
                <a:pt x="49" y="18"/>
              </a:lnTo>
              <a:lnTo>
                <a:pt x="48" y="18"/>
              </a:lnTo>
              <a:lnTo>
                <a:pt x="47" y="17"/>
              </a:lnTo>
              <a:lnTo>
                <a:pt x="46" y="17"/>
              </a:lnTo>
              <a:lnTo>
                <a:pt x="44" y="17"/>
              </a:lnTo>
              <a:lnTo>
                <a:pt x="43" y="17"/>
              </a:lnTo>
              <a:lnTo>
                <a:pt x="42" y="17"/>
              </a:lnTo>
              <a:lnTo>
                <a:pt x="41" y="17"/>
              </a:lnTo>
              <a:lnTo>
                <a:pt x="40" y="17"/>
              </a:lnTo>
              <a:lnTo>
                <a:pt x="38" y="17"/>
              </a:lnTo>
              <a:lnTo>
                <a:pt x="37" y="17"/>
              </a:lnTo>
              <a:lnTo>
                <a:pt x="36" y="17"/>
              </a:lnTo>
              <a:lnTo>
                <a:pt x="35" y="17"/>
              </a:lnTo>
              <a:lnTo>
                <a:pt x="33" y="17"/>
              </a:lnTo>
              <a:lnTo>
                <a:pt x="32" y="17"/>
              </a:lnTo>
              <a:lnTo>
                <a:pt x="30" y="17"/>
              </a:lnTo>
              <a:lnTo>
                <a:pt x="29" y="18"/>
              </a:lnTo>
              <a:lnTo>
                <a:pt x="28" y="18"/>
              </a:lnTo>
              <a:lnTo>
                <a:pt x="26" y="18"/>
              </a:lnTo>
              <a:lnTo>
                <a:pt x="25" y="19"/>
              </a:lnTo>
              <a:lnTo>
                <a:pt x="22" y="19"/>
              </a:lnTo>
              <a:lnTo>
                <a:pt x="20" y="19"/>
              </a:lnTo>
              <a:lnTo>
                <a:pt x="19" y="20"/>
              </a:lnTo>
              <a:lnTo>
                <a:pt x="18" y="20"/>
              </a:lnTo>
              <a:lnTo>
                <a:pt x="17" y="20"/>
              </a:lnTo>
              <a:lnTo>
                <a:pt x="15" y="19"/>
              </a:lnTo>
              <a:lnTo>
                <a:pt x="13" y="19"/>
              </a:lnTo>
              <a:lnTo>
                <a:pt x="12" y="19"/>
              </a:lnTo>
              <a:lnTo>
                <a:pt x="10" y="18"/>
              </a:lnTo>
              <a:lnTo>
                <a:pt x="9" y="17"/>
              </a:lnTo>
              <a:lnTo>
                <a:pt x="6" y="16"/>
              </a:lnTo>
              <a:lnTo>
                <a:pt x="5" y="15"/>
              </a:lnTo>
              <a:lnTo>
                <a:pt x="5" y="14"/>
              </a:lnTo>
              <a:lnTo>
                <a:pt x="3" y="12"/>
              </a:lnTo>
              <a:lnTo>
                <a:pt x="2" y="10"/>
              </a:lnTo>
              <a:lnTo>
                <a:pt x="0" y="8"/>
              </a:lnTo>
              <a:lnTo>
                <a:pt x="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406400</xdr:colOff>
      <xdr:row>15</xdr:row>
      <xdr:rowOff>47625</xdr:rowOff>
    </xdr:from>
    <xdr:to>
      <xdr:col>10</xdr:col>
      <xdr:colOff>91440</xdr:colOff>
      <xdr:row>17</xdr:row>
      <xdr:rowOff>152400</xdr:rowOff>
    </xdr:to>
    <xdr:sp>
      <xdr:nvSpPr>
        <xdr:cNvPr id="2185705" name="Freeform 472"/>
        <xdr:cNvSpPr/>
      </xdr:nvSpPr>
      <xdr:spPr>
        <a:xfrm>
          <a:off x="6492240" y="2447290"/>
          <a:ext cx="335280" cy="409575"/>
        </a:xfrm>
        <a:custGeom>
          <a:avLst/>
          <a:gdLst>
            <a:gd name="txL" fmla="*/ 0 w 33"/>
            <a:gd name="txT" fmla="*/ 0 h 45"/>
            <a:gd name="txR" fmla="*/ 33 w 33"/>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45">
              <a:moveTo>
                <a:pt x="5" y="15"/>
              </a:moveTo>
              <a:lnTo>
                <a:pt x="5" y="15"/>
              </a:lnTo>
              <a:lnTo>
                <a:pt x="4" y="13"/>
              </a:lnTo>
              <a:lnTo>
                <a:pt x="4" y="11"/>
              </a:lnTo>
              <a:lnTo>
                <a:pt x="4" y="10"/>
              </a:lnTo>
              <a:lnTo>
                <a:pt x="3" y="8"/>
              </a:lnTo>
              <a:lnTo>
                <a:pt x="3" y="7"/>
              </a:lnTo>
              <a:lnTo>
                <a:pt x="2" y="6"/>
              </a:lnTo>
              <a:lnTo>
                <a:pt x="2" y="5"/>
              </a:lnTo>
              <a:lnTo>
                <a:pt x="2" y="4"/>
              </a:lnTo>
              <a:lnTo>
                <a:pt x="2" y="2"/>
              </a:lnTo>
              <a:lnTo>
                <a:pt x="3" y="2"/>
              </a:lnTo>
              <a:lnTo>
                <a:pt x="4" y="2"/>
              </a:lnTo>
              <a:lnTo>
                <a:pt x="6" y="2"/>
              </a:lnTo>
              <a:lnTo>
                <a:pt x="7" y="2"/>
              </a:lnTo>
              <a:lnTo>
                <a:pt x="8" y="1"/>
              </a:lnTo>
              <a:lnTo>
                <a:pt x="9" y="1"/>
              </a:lnTo>
              <a:lnTo>
                <a:pt x="10" y="0"/>
              </a:lnTo>
              <a:lnTo>
                <a:pt x="11" y="1"/>
              </a:lnTo>
              <a:lnTo>
                <a:pt x="12" y="2"/>
              </a:lnTo>
              <a:lnTo>
                <a:pt x="12" y="3"/>
              </a:lnTo>
              <a:lnTo>
                <a:pt x="12" y="4"/>
              </a:lnTo>
              <a:lnTo>
                <a:pt x="14" y="4"/>
              </a:lnTo>
              <a:lnTo>
                <a:pt x="15" y="4"/>
              </a:lnTo>
              <a:lnTo>
                <a:pt x="16" y="3"/>
              </a:lnTo>
              <a:lnTo>
                <a:pt x="18" y="3"/>
              </a:lnTo>
              <a:lnTo>
                <a:pt x="19" y="3"/>
              </a:lnTo>
              <a:lnTo>
                <a:pt x="20" y="2"/>
              </a:lnTo>
              <a:lnTo>
                <a:pt x="21" y="2"/>
              </a:lnTo>
              <a:lnTo>
                <a:pt x="22" y="1"/>
              </a:lnTo>
              <a:lnTo>
                <a:pt x="23" y="1"/>
              </a:lnTo>
              <a:lnTo>
                <a:pt x="24" y="1"/>
              </a:lnTo>
              <a:lnTo>
                <a:pt x="25" y="1"/>
              </a:lnTo>
              <a:lnTo>
                <a:pt x="26" y="1"/>
              </a:lnTo>
              <a:lnTo>
                <a:pt x="27" y="1"/>
              </a:lnTo>
              <a:lnTo>
                <a:pt x="27" y="3"/>
              </a:lnTo>
              <a:lnTo>
                <a:pt x="27" y="4"/>
              </a:lnTo>
              <a:lnTo>
                <a:pt x="27" y="5"/>
              </a:lnTo>
              <a:lnTo>
                <a:pt x="27" y="6"/>
              </a:lnTo>
              <a:lnTo>
                <a:pt x="27" y="7"/>
              </a:lnTo>
              <a:lnTo>
                <a:pt x="28" y="9"/>
              </a:lnTo>
              <a:lnTo>
                <a:pt x="28" y="10"/>
              </a:lnTo>
              <a:lnTo>
                <a:pt x="29" y="11"/>
              </a:lnTo>
              <a:lnTo>
                <a:pt x="27" y="12"/>
              </a:lnTo>
              <a:lnTo>
                <a:pt x="27" y="13"/>
              </a:lnTo>
              <a:lnTo>
                <a:pt x="27" y="14"/>
              </a:lnTo>
              <a:lnTo>
                <a:pt x="28" y="14"/>
              </a:lnTo>
              <a:lnTo>
                <a:pt x="29" y="14"/>
              </a:lnTo>
              <a:lnTo>
                <a:pt x="30" y="13"/>
              </a:lnTo>
              <a:lnTo>
                <a:pt x="31" y="14"/>
              </a:lnTo>
              <a:lnTo>
                <a:pt x="31" y="15"/>
              </a:lnTo>
              <a:lnTo>
                <a:pt x="32" y="16"/>
              </a:lnTo>
              <a:lnTo>
                <a:pt x="32" y="17"/>
              </a:lnTo>
              <a:lnTo>
                <a:pt x="32" y="18"/>
              </a:lnTo>
              <a:lnTo>
                <a:pt x="33" y="19"/>
              </a:lnTo>
              <a:lnTo>
                <a:pt x="32" y="20"/>
              </a:lnTo>
              <a:lnTo>
                <a:pt x="31" y="20"/>
              </a:lnTo>
              <a:lnTo>
                <a:pt x="30" y="21"/>
              </a:lnTo>
              <a:lnTo>
                <a:pt x="29" y="22"/>
              </a:lnTo>
              <a:lnTo>
                <a:pt x="28" y="22"/>
              </a:lnTo>
              <a:lnTo>
                <a:pt x="27" y="23"/>
              </a:lnTo>
              <a:lnTo>
                <a:pt x="26" y="24"/>
              </a:lnTo>
              <a:lnTo>
                <a:pt x="26" y="25"/>
              </a:lnTo>
              <a:lnTo>
                <a:pt x="25" y="25"/>
              </a:lnTo>
              <a:lnTo>
                <a:pt x="24" y="26"/>
              </a:lnTo>
              <a:lnTo>
                <a:pt x="23" y="27"/>
              </a:lnTo>
              <a:lnTo>
                <a:pt x="23" y="28"/>
              </a:lnTo>
              <a:lnTo>
                <a:pt x="24" y="29"/>
              </a:lnTo>
              <a:lnTo>
                <a:pt x="25" y="31"/>
              </a:lnTo>
              <a:lnTo>
                <a:pt x="25" y="32"/>
              </a:lnTo>
              <a:lnTo>
                <a:pt x="26" y="34"/>
              </a:lnTo>
              <a:lnTo>
                <a:pt x="27" y="35"/>
              </a:lnTo>
              <a:lnTo>
                <a:pt x="27" y="36"/>
              </a:lnTo>
              <a:lnTo>
                <a:pt x="27" y="37"/>
              </a:lnTo>
              <a:lnTo>
                <a:pt x="27" y="38"/>
              </a:lnTo>
              <a:lnTo>
                <a:pt x="27" y="40"/>
              </a:lnTo>
              <a:lnTo>
                <a:pt x="26" y="41"/>
              </a:lnTo>
              <a:lnTo>
                <a:pt x="25" y="42"/>
              </a:lnTo>
              <a:lnTo>
                <a:pt x="23" y="42"/>
              </a:lnTo>
              <a:lnTo>
                <a:pt x="22" y="42"/>
              </a:lnTo>
              <a:lnTo>
                <a:pt x="21" y="43"/>
              </a:lnTo>
              <a:lnTo>
                <a:pt x="19" y="44"/>
              </a:lnTo>
              <a:lnTo>
                <a:pt x="18" y="44"/>
              </a:lnTo>
              <a:lnTo>
                <a:pt x="17" y="45"/>
              </a:lnTo>
              <a:lnTo>
                <a:pt x="16" y="45"/>
              </a:lnTo>
              <a:lnTo>
                <a:pt x="15" y="45"/>
              </a:lnTo>
              <a:lnTo>
                <a:pt x="15" y="44"/>
              </a:lnTo>
              <a:lnTo>
                <a:pt x="14" y="43"/>
              </a:lnTo>
              <a:lnTo>
                <a:pt x="13" y="42"/>
              </a:lnTo>
              <a:lnTo>
                <a:pt x="12" y="41"/>
              </a:lnTo>
              <a:lnTo>
                <a:pt x="12" y="40"/>
              </a:lnTo>
              <a:lnTo>
                <a:pt x="11" y="39"/>
              </a:lnTo>
              <a:lnTo>
                <a:pt x="10" y="39"/>
              </a:lnTo>
              <a:lnTo>
                <a:pt x="8" y="38"/>
              </a:lnTo>
              <a:lnTo>
                <a:pt x="7" y="37"/>
              </a:lnTo>
              <a:lnTo>
                <a:pt x="5" y="37"/>
              </a:lnTo>
              <a:lnTo>
                <a:pt x="5" y="36"/>
              </a:lnTo>
              <a:lnTo>
                <a:pt x="4" y="35"/>
              </a:lnTo>
              <a:lnTo>
                <a:pt x="3" y="34"/>
              </a:lnTo>
              <a:lnTo>
                <a:pt x="3" y="32"/>
              </a:lnTo>
              <a:lnTo>
                <a:pt x="2" y="31"/>
              </a:lnTo>
              <a:lnTo>
                <a:pt x="2" y="30"/>
              </a:lnTo>
              <a:lnTo>
                <a:pt x="1" y="28"/>
              </a:lnTo>
              <a:lnTo>
                <a:pt x="0" y="28"/>
              </a:lnTo>
              <a:lnTo>
                <a:pt x="0" y="27"/>
              </a:lnTo>
              <a:lnTo>
                <a:pt x="1" y="26"/>
              </a:lnTo>
              <a:lnTo>
                <a:pt x="1" y="25"/>
              </a:lnTo>
              <a:lnTo>
                <a:pt x="2" y="24"/>
              </a:lnTo>
              <a:lnTo>
                <a:pt x="2" y="23"/>
              </a:lnTo>
              <a:lnTo>
                <a:pt x="3" y="22"/>
              </a:lnTo>
              <a:lnTo>
                <a:pt x="4" y="21"/>
              </a:lnTo>
              <a:lnTo>
                <a:pt x="4" y="20"/>
              </a:lnTo>
              <a:lnTo>
                <a:pt x="5" y="19"/>
              </a:lnTo>
              <a:lnTo>
                <a:pt x="5" y="18"/>
              </a:lnTo>
              <a:lnTo>
                <a:pt x="5" y="17"/>
              </a:lnTo>
              <a:lnTo>
                <a:pt x="5" y="16"/>
              </a:lnTo>
              <a:lnTo>
                <a:pt x="5"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548640</xdr:colOff>
      <xdr:row>15</xdr:row>
      <xdr:rowOff>152400</xdr:rowOff>
    </xdr:from>
    <xdr:to>
      <xdr:col>11</xdr:col>
      <xdr:colOff>101600</xdr:colOff>
      <xdr:row>17</xdr:row>
      <xdr:rowOff>85725</xdr:rowOff>
    </xdr:to>
    <xdr:sp>
      <xdr:nvSpPr>
        <xdr:cNvPr id="2185706" name="Freeform 473"/>
        <xdr:cNvSpPr/>
      </xdr:nvSpPr>
      <xdr:spPr>
        <a:xfrm>
          <a:off x="7284720" y="2552065"/>
          <a:ext cx="203200" cy="238125"/>
        </a:xfrm>
        <a:custGeom>
          <a:avLst/>
          <a:gdLst>
            <a:gd name="txL" fmla="*/ 0 w 20"/>
            <a:gd name="txT" fmla="*/ 0 h 27"/>
            <a:gd name="txR" fmla="*/ 20 w 20"/>
            <a:gd name="txB" fmla="*/ 27 h 2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0" h="27">
              <a:moveTo>
                <a:pt x="0" y="9"/>
              </a:moveTo>
              <a:lnTo>
                <a:pt x="0" y="8"/>
              </a:lnTo>
              <a:lnTo>
                <a:pt x="1" y="8"/>
              </a:lnTo>
              <a:lnTo>
                <a:pt x="2" y="7"/>
              </a:lnTo>
              <a:lnTo>
                <a:pt x="3" y="7"/>
              </a:lnTo>
              <a:lnTo>
                <a:pt x="4" y="6"/>
              </a:lnTo>
              <a:lnTo>
                <a:pt x="5" y="5"/>
              </a:lnTo>
              <a:lnTo>
                <a:pt x="6" y="4"/>
              </a:lnTo>
              <a:lnTo>
                <a:pt x="6" y="3"/>
              </a:lnTo>
              <a:lnTo>
                <a:pt x="7" y="2"/>
              </a:lnTo>
              <a:lnTo>
                <a:pt x="8" y="2"/>
              </a:lnTo>
              <a:lnTo>
                <a:pt x="9" y="1"/>
              </a:lnTo>
              <a:lnTo>
                <a:pt x="10" y="1"/>
              </a:lnTo>
              <a:lnTo>
                <a:pt x="11" y="0"/>
              </a:lnTo>
              <a:lnTo>
                <a:pt x="12" y="0"/>
              </a:lnTo>
              <a:lnTo>
                <a:pt x="13" y="1"/>
              </a:lnTo>
              <a:lnTo>
                <a:pt x="14" y="1"/>
              </a:lnTo>
              <a:lnTo>
                <a:pt x="14" y="2"/>
              </a:lnTo>
              <a:lnTo>
                <a:pt x="14" y="3"/>
              </a:lnTo>
              <a:lnTo>
                <a:pt x="13" y="4"/>
              </a:lnTo>
              <a:lnTo>
                <a:pt x="13" y="5"/>
              </a:lnTo>
              <a:lnTo>
                <a:pt x="13" y="6"/>
              </a:lnTo>
              <a:lnTo>
                <a:pt x="13" y="8"/>
              </a:lnTo>
              <a:lnTo>
                <a:pt x="13" y="9"/>
              </a:lnTo>
              <a:lnTo>
                <a:pt x="14" y="10"/>
              </a:lnTo>
              <a:lnTo>
                <a:pt x="15" y="11"/>
              </a:lnTo>
              <a:lnTo>
                <a:pt x="15" y="12"/>
              </a:lnTo>
              <a:lnTo>
                <a:pt x="15" y="13"/>
              </a:lnTo>
              <a:lnTo>
                <a:pt x="15" y="14"/>
              </a:lnTo>
              <a:lnTo>
                <a:pt x="16" y="14"/>
              </a:lnTo>
              <a:lnTo>
                <a:pt x="17" y="16"/>
              </a:lnTo>
              <a:lnTo>
                <a:pt x="18" y="19"/>
              </a:lnTo>
              <a:lnTo>
                <a:pt x="19" y="20"/>
              </a:lnTo>
              <a:lnTo>
                <a:pt x="19" y="21"/>
              </a:lnTo>
              <a:lnTo>
                <a:pt x="20" y="22"/>
              </a:lnTo>
              <a:lnTo>
                <a:pt x="20" y="23"/>
              </a:lnTo>
              <a:lnTo>
                <a:pt x="18" y="24"/>
              </a:lnTo>
              <a:lnTo>
                <a:pt x="16" y="24"/>
              </a:lnTo>
              <a:lnTo>
                <a:pt x="15" y="25"/>
              </a:lnTo>
              <a:lnTo>
                <a:pt x="14" y="25"/>
              </a:lnTo>
              <a:lnTo>
                <a:pt x="13" y="26"/>
              </a:lnTo>
              <a:lnTo>
                <a:pt x="12" y="26"/>
              </a:lnTo>
              <a:lnTo>
                <a:pt x="10" y="26"/>
              </a:lnTo>
              <a:lnTo>
                <a:pt x="9" y="27"/>
              </a:lnTo>
              <a:lnTo>
                <a:pt x="8" y="27"/>
              </a:lnTo>
              <a:lnTo>
                <a:pt x="7" y="27"/>
              </a:lnTo>
              <a:lnTo>
                <a:pt x="6" y="27"/>
              </a:lnTo>
              <a:lnTo>
                <a:pt x="6" y="25"/>
              </a:lnTo>
              <a:lnTo>
                <a:pt x="5" y="24"/>
              </a:lnTo>
              <a:lnTo>
                <a:pt x="5" y="23"/>
              </a:lnTo>
              <a:lnTo>
                <a:pt x="5" y="22"/>
              </a:lnTo>
              <a:lnTo>
                <a:pt x="5" y="21"/>
              </a:lnTo>
              <a:lnTo>
                <a:pt x="5" y="20"/>
              </a:lnTo>
              <a:lnTo>
                <a:pt x="5" y="19"/>
              </a:lnTo>
              <a:lnTo>
                <a:pt x="5" y="18"/>
              </a:lnTo>
              <a:lnTo>
                <a:pt x="5" y="17"/>
              </a:lnTo>
              <a:lnTo>
                <a:pt x="5" y="16"/>
              </a:lnTo>
              <a:lnTo>
                <a:pt x="3" y="15"/>
              </a:lnTo>
              <a:lnTo>
                <a:pt x="2" y="16"/>
              </a:lnTo>
              <a:lnTo>
                <a:pt x="1" y="16"/>
              </a:lnTo>
              <a:lnTo>
                <a:pt x="1" y="15"/>
              </a:lnTo>
              <a:lnTo>
                <a:pt x="0" y="14"/>
              </a:lnTo>
              <a:lnTo>
                <a:pt x="0" y="13"/>
              </a:lnTo>
              <a:lnTo>
                <a:pt x="0" y="11"/>
              </a:lnTo>
              <a:lnTo>
                <a:pt x="0" y="10"/>
              </a:lnTo>
              <a:lnTo>
                <a:pt x="0"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640080</xdr:colOff>
      <xdr:row>16</xdr:row>
      <xdr:rowOff>57150</xdr:rowOff>
    </xdr:from>
    <xdr:to>
      <xdr:col>10</xdr:col>
      <xdr:colOff>213360</xdr:colOff>
      <xdr:row>17</xdr:row>
      <xdr:rowOff>104775</xdr:rowOff>
    </xdr:to>
    <xdr:sp>
      <xdr:nvSpPr>
        <xdr:cNvPr id="2185707" name="Freeform 474"/>
        <xdr:cNvSpPr/>
      </xdr:nvSpPr>
      <xdr:spPr>
        <a:xfrm>
          <a:off x="6725920" y="2609215"/>
          <a:ext cx="223520" cy="200025"/>
        </a:xfrm>
        <a:custGeom>
          <a:avLst/>
          <a:gdLst>
            <a:gd name="txL" fmla="*/ 0 w 22"/>
            <a:gd name="txT" fmla="*/ 0 h 22"/>
            <a:gd name="txR" fmla="*/ 22 w 22"/>
            <a:gd name="txB" fmla="*/ 22 h 22"/>
          </a:gdLst>
          <a:ahLst/>
          <a:cxnLst>
            <a:cxn ang="0">
              <a:pos x="2147483647" y="2147483647"/>
            </a:cxn>
            <a:cxn ang="0">
              <a:pos x="2147483647" y="2147483647"/>
            </a:cxn>
            <a:cxn ang="0">
              <a:pos x="2147483647" y="0"/>
            </a:cxn>
            <a:cxn ang="0">
              <a:pos x="2147483647" y="0"/>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2" h="22">
              <a:moveTo>
                <a:pt x="11" y="2"/>
              </a:moveTo>
              <a:lnTo>
                <a:pt x="11" y="2"/>
              </a:lnTo>
              <a:lnTo>
                <a:pt x="12" y="2"/>
              </a:lnTo>
              <a:lnTo>
                <a:pt x="13" y="1"/>
              </a:lnTo>
              <a:lnTo>
                <a:pt x="14" y="0"/>
              </a:lnTo>
              <a:lnTo>
                <a:pt x="15" y="0"/>
              </a:lnTo>
              <a:lnTo>
                <a:pt x="16" y="0"/>
              </a:lnTo>
              <a:lnTo>
                <a:pt x="17" y="0"/>
              </a:lnTo>
              <a:lnTo>
                <a:pt x="18" y="0"/>
              </a:lnTo>
              <a:lnTo>
                <a:pt x="19" y="1"/>
              </a:lnTo>
              <a:lnTo>
                <a:pt x="20" y="0"/>
              </a:lnTo>
              <a:lnTo>
                <a:pt x="21" y="0"/>
              </a:lnTo>
              <a:lnTo>
                <a:pt x="21" y="2"/>
              </a:lnTo>
              <a:lnTo>
                <a:pt x="22" y="2"/>
              </a:lnTo>
              <a:lnTo>
                <a:pt x="22" y="4"/>
              </a:lnTo>
              <a:lnTo>
                <a:pt x="22" y="5"/>
              </a:lnTo>
              <a:lnTo>
                <a:pt x="22" y="7"/>
              </a:lnTo>
              <a:lnTo>
                <a:pt x="22" y="8"/>
              </a:lnTo>
              <a:lnTo>
                <a:pt x="21" y="8"/>
              </a:lnTo>
              <a:lnTo>
                <a:pt x="20" y="8"/>
              </a:lnTo>
              <a:lnTo>
                <a:pt x="18" y="8"/>
              </a:lnTo>
              <a:lnTo>
                <a:pt x="18" y="9"/>
              </a:lnTo>
              <a:lnTo>
                <a:pt x="18" y="10"/>
              </a:lnTo>
              <a:lnTo>
                <a:pt x="18" y="11"/>
              </a:lnTo>
              <a:lnTo>
                <a:pt x="18" y="12"/>
              </a:lnTo>
              <a:lnTo>
                <a:pt x="18" y="13"/>
              </a:lnTo>
              <a:lnTo>
                <a:pt x="17" y="14"/>
              </a:lnTo>
              <a:lnTo>
                <a:pt x="17" y="15"/>
              </a:lnTo>
              <a:lnTo>
                <a:pt x="17" y="16"/>
              </a:lnTo>
              <a:lnTo>
                <a:pt x="18" y="17"/>
              </a:lnTo>
              <a:lnTo>
                <a:pt x="17" y="17"/>
              </a:lnTo>
              <a:lnTo>
                <a:pt x="16" y="18"/>
              </a:lnTo>
              <a:lnTo>
                <a:pt x="15" y="18"/>
              </a:lnTo>
              <a:lnTo>
                <a:pt x="14" y="19"/>
              </a:lnTo>
              <a:lnTo>
                <a:pt x="12" y="19"/>
              </a:lnTo>
              <a:lnTo>
                <a:pt x="10" y="20"/>
              </a:lnTo>
              <a:lnTo>
                <a:pt x="9" y="21"/>
              </a:lnTo>
              <a:lnTo>
                <a:pt x="8" y="21"/>
              </a:lnTo>
              <a:lnTo>
                <a:pt x="7" y="21"/>
              </a:lnTo>
              <a:lnTo>
                <a:pt x="6" y="22"/>
              </a:lnTo>
              <a:lnTo>
                <a:pt x="4" y="22"/>
              </a:lnTo>
              <a:lnTo>
                <a:pt x="4" y="20"/>
              </a:lnTo>
              <a:lnTo>
                <a:pt x="4" y="19"/>
              </a:lnTo>
              <a:lnTo>
                <a:pt x="4" y="18"/>
              </a:lnTo>
              <a:lnTo>
                <a:pt x="4" y="17"/>
              </a:lnTo>
              <a:lnTo>
                <a:pt x="3" y="16"/>
              </a:lnTo>
              <a:lnTo>
                <a:pt x="2" y="14"/>
              </a:lnTo>
              <a:lnTo>
                <a:pt x="2" y="13"/>
              </a:lnTo>
              <a:lnTo>
                <a:pt x="1" y="11"/>
              </a:lnTo>
              <a:lnTo>
                <a:pt x="0" y="10"/>
              </a:lnTo>
              <a:lnTo>
                <a:pt x="0" y="9"/>
              </a:lnTo>
              <a:lnTo>
                <a:pt x="1" y="8"/>
              </a:lnTo>
              <a:lnTo>
                <a:pt x="2" y="7"/>
              </a:lnTo>
              <a:lnTo>
                <a:pt x="3" y="7"/>
              </a:lnTo>
              <a:lnTo>
                <a:pt x="3" y="6"/>
              </a:lnTo>
              <a:lnTo>
                <a:pt x="4" y="5"/>
              </a:lnTo>
              <a:lnTo>
                <a:pt x="5" y="4"/>
              </a:lnTo>
              <a:lnTo>
                <a:pt x="6" y="4"/>
              </a:lnTo>
              <a:lnTo>
                <a:pt x="7" y="3"/>
              </a:lnTo>
              <a:lnTo>
                <a:pt x="8" y="2"/>
              </a:lnTo>
              <a:lnTo>
                <a:pt x="9" y="2"/>
              </a:lnTo>
              <a:lnTo>
                <a:pt x="10" y="1"/>
              </a:lnTo>
              <a:lnTo>
                <a:pt x="1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101600</xdr:colOff>
      <xdr:row>9</xdr:row>
      <xdr:rowOff>95250</xdr:rowOff>
    </xdr:from>
    <xdr:to>
      <xdr:col>12</xdr:col>
      <xdr:colOff>142240</xdr:colOff>
      <xdr:row>13</xdr:row>
      <xdr:rowOff>19050</xdr:rowOff>
    </xdr:to>
    <xdr:sp>
      <xdr:nvSpPr>
        <xdr:cNvPr id="2185708" name="Freeform 475"/>
        <xdr:cNvSpPr/>
      </xdr:nvSpPr>
      <xdr:spPr>
        <a:xfrm>
          <a:off x="7487920" y="1580515"/>
          <a:ext cx="690880" cy="533400"/>
        </a:xfrm>
        <a:custGeom>
          <a:avLst/>
          <a:gdLst>
            <a:gd name="txL" fmla="*/ 0 w 68"/>
            <a:gd name="txT" fmla="*/ 0 h 60"/>
            <a:gd name="txR" fmla="*/ 68 w 68"/>
            <a:gd name="txB" fmla="*/ 60 h 6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68" h="60">
              <a:moveTo>
                <a:pt x="0" y="57"/>
              </a:moveTo>
              <a:lnTo>
                <a:pt x="0" y="56"/>
              </a:lnTo>
              <a:lnTo>
                <a:pt x="0" y="55"/>
              </a:lnTo>
              <a:lnTo>
                <a:pt x="0" y="54"/>
              </a:lnTo>
              <a:lnTo>
                <a:pt x="1" y="53"/>
              </a:lnTo>
              <a:lnTo>
                <a:pt x="2" y="51"/>
              </a:lnTo>
              <a:lnTo>
                <a:pt x="2" y="50"/>
              </a:lnTo>
              <a:lnTo>
                <a:pt x="3" y="50"/>
              </a:lnTo>
              <a:lnTo>
                <a:pt x="4" y="49"/>
              </a:lnTo>
              <a:lnTo>
                <a:pt x="5" y="49"/>
              </a:lnTo>
              <a:lnTo>
                <a:pt x="6" y="48"/>
              </a:lnTo>
              <a:lnTo>
                <a:pt x="5" y="48"/>
              </a:lnTo>
              <a:lnTo>
                <a:pt x="4" y="47"/>
              </a:lnTo>
              <a:lnTo>
                <a:pt x="3" y="47"/>
              </a:lnTo>
              <a:lnTo>
                <a:pt x="2" y="46"/>
              </a:lnTo>
              <a:lnTo>
                <a:pt x="1" y="46"/>
              </a:lnTo>
              <a:lnTo>
                <a:pt x="1" y="45"/>
              </a:lnTo>
              <a:lnTo>
                <a:pt x="1" y="44"/>
              </a:lnTo>
              <a:lnTo>
                <a:pt x="2" y="43"/>
              </a:lnTo>
              <a:lnTo>
                <a:pt x="3" y="42"/>
              </a:lnTo>
              <a:lnTo>
                <a:pt x="3" y="41"/>
              </a:lnTo>
              <a:lnTo>
                <a:pt x="4" y="39"/>
              </a:lnTo>
              <a:lnTo>
                <a:pt x="5" y="37"/>
              </a:lnTo>
              <a:lnTo>
                <a:pt x="5" y="36"/>
              </a:lnTo>
              <a:lnTo>
                <a:pt x="6" y="36"/>
              </a:lnTo>
              <a:lnTo>
                <a:pt x="7" y="36"/>
              </a:lnTo>
              <a:lnTo>
                <a:pt x="9" y="36"/>
              </a:lnTo>
              <a:lnTo>
                <a:pt x="9" y="37"/>
              </a:lnTo>
              <a:lnTo>
                <a:pt x="10" y="37"/>
              </a:lnTo>
              <a:lnTo>
                <a:pt x="11" y="38"/>
              </a:lnTo>
              <a:lnTo>
                <a:pt x="12" y="38"/>
              </a:lnTo>
              <a:lnTo>
                <a:pt x="14" y="38"/>
              </a:lnTo>
              <a:lnTo>
                <a:pt x="14" y="37"/>
              </a:lnTo>
              <a:lnTo>
                <a:pt x="14" y="35"/>
              </a:lnTo>
              <a:lnTo>
                <a:pt x="14" y="34"/>
              </a:lnTo>
              <a:lnTo>
                <a:pt x="14" y="32"/>
              </a:lnTo>
              <a:lnTo>
                <a:pt x="14" y="31"/>
              </a:lnTo>
              <a:lnTo>
                <a:pt x="15" y="30"/>
              </a:lnTo>
              <a:lnTo>
                <a:pt x="15" y="28"/>
              </a:lnTo>
              <a:lnTo>
                <a:pt x="15" y="27"/>
              </a:lnTo>
              <a:lnTo>
                <a:pt x="15" y="25"/>
              </a:lnTo>
              <a:lnTo>
                <a:pt x="16" y="24"/>
              </a:lnTo>
              <a:lnTo>
                <a:pt x="17" y="23"/>
              </a:lnTo>
              <a:lnTo>
                <a:pt x="18" y="22"/>
              </a:lnTo>
              <a:lnTo>
                <a:pt x="19" y="22"/>
              </a:lnTo>
              <a:lnTo>
                <a:pt x="20" y="21"/>
              </a:lnTo>
              <a:lnTo>
                <a:pt x="22" y="20"/>
              </a:lnTo>
              <a:lnTo>
                <a:pt x="23" y="20"/>
              </a:lnTo>
              <a:lnTo>
                <a:pt x="24" y="19"/>
              </a:lnTo>
              <a:lnTo>
                <a:pt x="26" y="18"/>
              </a:lnTo>
              <a:lnTo>
                <a:pt x="27" y="18"/>
              </a:lnTo>
              <a:lnTo>
                <a:pt x="29" y="17"/>
              </a:lnTo>
              <a:lnTo>
                <a:pt x="30" y="16"/>
              </a:lnTo>
              <a:lnTo>
                <a:pt x="32" y="15"/>
              </a:lnTo>
              <a:lnTo>
                <a:pt x="34" y="14"/>
              </a:lnTo>
              <a:lnTo>
                <a:pt x="35" y="14"/>
              </a:lnTo>
              <a:lnTo>
                <a:pt x="37" y="13"/>
              </a:lnTo>
              <a:lnTo>
                <a:pt x="38" y="13"/>
              </a:lnTo>
              <a:lnTo>
                <a:pt x="39" y="12"/>
              </a:lnTo>
              <a:lnTo>
                <a:pt x="40" y="11"/>
              </a:lnTo>
              <a:lnTo>
                <a:pt x="42" y="10"/>
              </a:lnTo>
              <a:lnTo>
                <a:pt x="43" y="9"/>
              </a:lnTo>
              <a:lnTo>
                <a:pt x="45" y="8"/>
              </a:lnTo>
              <a:lnTo>
                <a:pt x="48" y="6"/>
              </a:lnTo>
              <a:lnTo>
                <a:pt x="49" y="4"/>
              </a:lnTo>
              <a:lnTo>
                <a:pt x="51" y="3"/>
              </a:lnTo>
              <a:lnTo>
                <a:pt x="54" y="0"/>
              </a:lnTo>
              <a:lnTo>
                <a:pt x="56" y="2"/>
              </a:lnTo>
              <a:lnTo>
                <a:pt x="56" y="3"/>
              </a:lnTo>
              <a:lnTo>
                <a:pt x="57" y="4"/>
              </a:lnTo>
              <a:lnTo>
                <a:pt x="58" y="4"/>
              </a:lnTo>
              <a:lnTo>
                <a:pt x="59" y="5"/>
              </a:lnTo>
              <a:lnTo>
                <a:pt x="61" y="7"/>
              </a:lnTo>
              <a:lnTo>
                <a:pt x="62" y="8"/>
              </a:lnTo>
              <a:lnTo>
                <a:pt x="63" y="9"/>
              </a:lnTo>
              <a:lnTo>
                <a:pt x="64" y="11"/>
              </a:lnTo>
              <a:lnTo>
                <a:pt x="64" y="12"/>
              </a:lnTo>
              <a:lnTo>
                <a:pt x="65" y="13"/>
              </a:lnTo>
              <a:lnTo>
                <a:pt x="66" y="14"/>
              </a:lnTo>
              <a:lnTo>
                <a:pt x="67" y="16"/>
              </a:lnTo>
              <a:lnTo>
                <a:pt x="67" y="18"/>
              </a:lnTo>
              <a:lnTo>
                <a:pt x="68" y="19"/>
              </a:lnTo>
              <a:lnTo>
                <a:pt x="68" y="20"/>
              </a:lnTo>
              <a:lnTo>
                <a:pt x="66" y="22"/>
              </a:lnTo>
              <a:lnTo>
                <a:pt x="65" y="23"/>
              </a:lnTo>
              <a:lnTo>
                <a:pt x="64" y="25"/>
              </a:lnTo>
              <a:lnTo>
                <a:pt x="63" y="25"/>
              </a:lnTo>
              <a:lnTo>
                <a:pt x="61" y="27"/>
              </a:lnTo>
              <a:lnTo>
                <a:pt x="59" y="28"/>
              </a:lnTo>
              <a:lnTo>
                <a:pt x="58" y="29"/>
              </a:lnTo>
              <a:lnTo>
                <a:pt x="57" y="30"/>
              </a:lnTo>
              <a:lnTo>
                <a:pt x="56" y="31"/>
              </a:lnTo>
              <a:lnTo>
                <a:pt x="56" y="32"/>
              </a:lnTo>
              <a:lnTo>
                <a:pt x="57" y="34"/>
              </a:lnTo>
              <a:lnTo>
                <a:pt x="57" y="35"/>
              </a:lnTo>
              <a:lnTo>
                <a:pt x="56" y="36"/>
              </a:lnTo>
              <a:lnTo>
                <a:pt x="55" y="36"/>
              </a:lnTo>
              <a:lnTo>
                <a:pt x="54" y="36"/>
              </a:lnTo>
              <a:lnTo>
                <a:pt x="53" y="37"/>
              </a:lnTo>
              <a:lnTo>
                <a:pt x="53" y="38"/>
              </a:lnTo>
              <a:lnTo>
                <a:pt x="53" y="39"/>
              </a:lnTo>
              <a:lnTo>
                <a:pt x="54" y="40"/>
              </a:lnTo>
              <a:lnTo>
                <a:pt x="54" y="41"/>
              </a:lnTo>
              <a:lnTo>
                <a:pt x="54" y="42"/>
              </a:lnTo>
              <a:lnTo>
                <a:pt x="54" y="44"/>
              </a:lnTo>
              <a:lnTo>
                <a:pt x="54" y="45"/>
              </a:lnTo>
              <a:lnTo>
                <a:pt x="52" y="45"/>
              </a:lnTo>
              <a:lnTo>
                <a:pt x="51" y="45"/>
              </a:lnTo>
              <a:lnTo>
                <a:pt x="50" y="45"/>
              </a:lnTo>
              <a:lnTo>
                <a:pt x="49" y="45"/>
              </a:lnTo>
              <a:lnTo>
                <a:pt x="48" y="45"/>
              </a:lnTo>
              <a:lnTo>
                <a:pt x="47" y="45"/>
              </a:lnTo>
              <a:lnTo>
                <a:pt x="45" y="44"/>
              </a:lnTo>
              <a:lnTo>
                <a:pt x="44" y="44"/>
              </a:lnTo>
              <a:lnTo>
                <a:pt x="42" y="44"/>
              </a:lnTo>
              <a:lnTo>
                <a:pt x="41" y="44"/>
              </a:lnTo>
              <a:lnTo>
                <a:pt x="39" y="44"/>
              </a:lnTo>
              <a:lnTo>
                <a:pt x="38" y="44"/>
              </a:lnTo>
              <a:lnTo>
                <a:pt x="37" y="45"/>
              </a:lnTo>
              <a:lnTo>
                <a:pt x="35" y="45"/>
              </a:lnTo>
              <a:lnTo>
                <a:pt x="34" y="45"/>
              </a:lnTo>
              <a:lnTo>
                <a:pt x="33" y="46"/>
              </a:lnTo>
              <a:lnTo>
                <a:pt x="32" y="46"/>
              </a:lnTo>
              <a:lnTo>
                <a:pt x="32" y="47"/>
              </a:lnTo>
              <a:lnTo>
                <a:pt x="31" y="47"/>
              </a:lnTo>
              <a:lnTo>
                <a:pt x="30" y="48"/>
              </a:lnTo>
              <a:lnTo>
                <a:pt x="29" y="49"/>
              </a:lnTo>
              <a:lnTo>
                <a:pt x="28" y="50"/>
              </a:lnTo>
              <a:lnTo>
                <a:pt x="27" y="50"/>
              </a:lnTo>
              <a:lnTo>
                <a:pt x="27" y="51"/>
              </a:lnTo>
              <a:lnTo>
                <a:pt x="26" y="52"/>
              </a:lnTo>
              <a:lnTo>
                <a:pt x="25" y="52"/>
              </a:lnTo>
              <a:lnTo>
                <a:pt x="24" y="53"/>
              </a:lnTo>
              <a:lnTo>
                <a:pt x="23" y="54"/>
              </a:lnTo>
              <a:lnTo>
                <a:pt x="22" y="54"/>
              </a:lnTo>
              <a:lnTo>
                <a:pt x="21" y="55"/>
              </a:lnTo>
              <a:lnTo>
                <a:pt x="20" y="56"/>
              </a:lnTo>
              <a:lnTo>
                <a:pt x="19" y="56"/>
              </a:lnTo>
              <a:lnTo>
                <a:pt x="18" y="57"/>
              </a:lnTo>
              <a:lnTo>
                <a:pt x="17" y="57"/>
              </a:lnTo>
              <a:lnTo>
                <a:pt x="15" y="58"/>
              </a:lnTo>
              <a:lnTo>
                <a:pt x="14" y="58"/>
              </a:lnTo>
              <a:lnTo>
                <a:pt x="13" y="58"/>
              </a:lnTo>
              <a:lnTo>
                <a:pt x="12" y="59"/>
              </a:lnTo>
              <a:lnTo>
                <a:pt x="11" y="59"/>
              </a:lnTo>
              <a:lnTo>
                <a:pt x="10" y="60"/>
              </a:lnTo>
              <a:lnTo>
                <a:pt x="9" y="60"/>
              </a:lnTo>
              <a:lnTo>
                <a:pt x="7" y="60"/>
              </a:lnTo>
              <a:lnTo>
                <a:pt x="6" y="59"/>
              </a:lnTo>
              <a:lnTo>
                <a:pt x="5" y="59"/>
              </a:lnTo>
              <a:lnTo>
                <a:pt x="4" y="59"/>
              </a:lnTo>
              <a:lnTo>
                <a:pt x="3" y="58"/>
              </a:lnTo>
              <a:lnTo>
                <a:pt x="2" y="58"/>
              </a:lnTo>
              <a:lnTo>
                <a:pt x="1" y="58"/>
              </a:lnTo>
              <a:lnTo>
                <a:pt x="0" y="58"/>
              </a:lnTo>
              <a:lnTo>
                <a:pt x="0" y="5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538480</xdr:colOff>
      <xdr:row>11</xdr:row>
      <xdr:rowOff>104775</xdr:rowOff>
    </xdr:from>
    <xdr:to>
      <xdr:col>11</xdr:col>
      <xdr:colOff>162560</xdr:colOff>
      <xdr:row>12</xdr:row>
      <xdr:rowOff>161925</xdr:rowOff>
    </xdr:to>
    <xdr:sp>
      <xdr:nvSpPr>
        <xdr:cNvPr id="2185709" name="Freeform 476"/>
        <xdr:cNvSpPr/>
      </xdr:nvSpPr>
      <xdr:spPr>
        <a:xfrm>
          <a:off x="7274560" y="1894840"/>
          <a:ext cx="274320" cy="200025"/>
        </a:xfrm>
        <a:custGeom>
          <a:avLst/>
          <a:gdLst>
            <a:gd name="txL" fmla="*/ 0 w 27"/>
            <a:gd name="txT" fmla="*/ 0 h 23"/>
            <a:gd name="txR" fmla="*/ 27 w 27"/>
            <a:gd name="txB" fmla="*/ 23 h 23"/>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23">
              <a:moveTo>
                <a:pt x="12" y="5"/>
              </a:moveTo>
              <a:lnTo>
                <a:pt x="13" y="4"/>
              </a:lnTo>
              <a:lnTo>
                <a:pt x="14" y="3"/>
              </a:lnTo>
              <a:lnTo>
                <a:pt x="15" y="2"/>
              </a:lnTo>
              <a:lnTo>
                <a:pt x="16" y="1"/>
              </a:lnTo>
              <a:lnTo>
                <a:pt x="17" y="1"/>
              </a:lnTo>
              <a:lnTo>
                <a:pt x="19" y="0"/>
              </a:lnTo>
              <a:lnTo>
                <a:pt x="20" y="1"/>
              </a:lnTo>
              <a:lnTo>
                <a:pt x="21" y="1"/>
              </a:lnTo>
              <a:lnTo>
                <a:pt x="22" y="3"/>
              </a:lnTo>
              <a:lnTo>
                <a:pt x="23" y="3"/>
              </a:lnTo>
              <a:lnTo>
                <a:pt x="25" y="4"/>
              </a:lnTo>
              <a:lnTo>
                <a:pt x="24" y="6"/>
              </a:lnTo>
              <a:lnTo>
                <a:pt x="24" y="7"/>
              </a:lnTo>
              <a:lnTo>
                <a:pt x="23" y="8"/>
              </a:lnTo>
              <a:lnTo>
                <a:pt x="22" y="9"/>
              </a:lnTo>
              <a:lnTo>
                <a:pt x="22" y="10"/>
              </a:lnTo>
              <a:lnTo>
                <a:pt x="22" y="11"/>
              </a:lnTo>
              <a:lnTo>
                <a:pt x="23" y="11"/>
              </a:lnTo>
              <a:lnTo>
                <a:pt x="24" y="12"/>
              </a:lnTo>
              <a:lnTo>
                <a:pt x="25" y="12"/>
              </a:lnTo>
              <a:lnTo>
                <a:pt x="26" y="13"/>
              </a:lnTo>
              <a:lnTo>
                <a:pt x="27" y="13"/>
              </a:lnTo>
              <a:lnTo>
                <a:pt x="26" y="14"/>
              </a:lnTo>
              <a:lnTo>
                <a:pt x="25" y="14"/>
              </a:lnTo>
              <a:lnTo>
                <a:pt x="24" y="15"/>
              </a:lnTo>
              <a:lnTo>
                <a:pt x="23" y="15"/>
              </a:lnTo>
              <a:lnTo>
                <a:pt x="23" y="16"/>
              </a:lnTo>
              <a:lnTo>
                <a:pt x="22" y="18"/>
              </a:lnTo>
              <a:lnTo>
                <a:pt x="21" y="19"/>
              </a:lnTo>
              <a:lnTo>
                <a:pt x="21" y="20"/>
              </a:lnTo>
              <a:lnTo>
                <a:pt x="21" y="21"/>
              </a:lnTo>
              <a:lnTo>
                <a:pt x="21" y="23"/>
              </a:lnTo>
              <a:lnTo>
                <a:pt x="19" y="22"/>
              </a:lnTo>
              <a:lnTo>
                <a:pt x="18" y="22"/>
              </a:lnTo>
              <a:lnTo>
                <a:pt x="17" y="22"/>
              </a:lnTo>
              <a:lnTo>
                <a:pt x="16" y="21"/>
              </a:lnTo>
              <a:lnTo>
                <a:pt x="15" y="21"/>
              </a:lnTo>
              <a:lnTo>
                <a:pt x="13" y="21"/>
              </a:lnTo>
              <a:lnTo>
                <a:pt x="11" y="20"/>
              </a:lnTo>
              <a:lnTo>
                <a:pt x="10" y="21"/>
              </a:lnTo>
              <a:lnTo>
                <a:pt x="9" y="21"/>
              </a:lnTo>
              <a:lnTo>
                <a:pt x="8" y="21"/>
              </a:lnTo>
              <a:lnTo>
                <a:pt x="7" y="21"/>
              </a:lnTo>
              <a:lnTo>
                <a:pt x="6" y="21"/>
              </a:lnTo>
              <a:lnTo>
                <a:pt x="5" y="21"/>
              </a:lnTo>
              <a:lnTo>
                <a:pt x="3" y="21"/>
              </a:lnTo>
              <a:lnTo>
                <a:pt x="2" y="21"/>
              </a:lnTo>
              <a:lnTo>
                <a:pt x="2" y="20"/>
              </a:lnTo>
              <a:lnTo>
                <a:pt x="2" y="19"/>
              </a:lnTo>
              <a:lnTo>
                <a:pt x="2" y="18"/>
              </a:lnTo>
              <a:lnTo>
                <a:pt x="1" y="17"/>
              </a:lnTo>
              <a:lnTo>
                <a:pt x="1" y="16"/>
              </a:lnTo>
              <a:lnTo>
                <a:pt x="0" y="15"/>
              </a:lnTo>
              <a:lnTo>
                <a:pt x="1" y="14"/>
              </a:lnTo>
              <a:lnTo>
                <a:pt x="2" y="13"/>
              </a:lnTo>
              <a:lnTo>
                <a:pt x="2" y="12"/>
              </a:lnTo>
              <a:lnTo>
                <a:pt x="3" y="12"/>
              </a:lnTo>
              <a:lnTo>
                <a:pt x="4" y="11"/>
              </a:lnTo>
              <a:lnTo>
                <a:pt x="5" y="10"/>
              </a:lnTo>
              <a:lnTo>
                <a:pt x="6" y="10"/>
              </a:lnTo>
              <a:lnTo>
                <a:pt x="7" y="9"/>
              </a:lnTo>
              <a:lnTo>
                <a:pt x="8" y="8"/>
              </a:lnTo>
              <a:lnTo>
                <a:pt x="9" y="8"/>
              </a:lnTo>
              <a:lnTo>
                <a:pt x="9" y="7"/>
              </a:lnTo>
              <a:lnTo>
                <a:pt x="10" y="6"/>
              </a:lnTo>
              <a:lnTo>
                <a:pt x="12"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284480</xdr:colOff>
      <xdr:row>8</xdr:row>
      <xdr:rowOff>123825</xdr:rowOff>
    </xdr:from>
    <xdr:to>
      <xdr:col>10</xdr:col>
      <xdr:colOff>619760</xdr:colOff>
      <xdr:row>10</xdr:row>
      <xdr:rowOff>123825</xdr:rowOff>
    </xdr:to>
    <xdr:sp>
      <xdr:nvSpPr>
        <xdr:cNvPr id="2185710" name="Freeform 477"/>
        <xdr:cNvSpPr/>
      </xdr:nvSpPr>
      <xdr:spPr>
        <a:xfrm>
          <a:off x="7020560" y="1456690"/>
          <a:ext cx="335280" cy="304800"/>
        </a:xfrm>
        <a:custGeom>
          <a:avLst/>
          <a:gdLst>
            <a:gd name="txL" fmla="*/ 0 w 33"/>
            <a:gd name="txT" fmla="*/ 0 h 34"/>
            <a:gd name="txR" fmla="*/ 33 w 33"/>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34">
              <a:moveTo>
                <a:pt x="1" y="25"/>
              </a:moveTo>
              <a:lnTo>
                <a:pt x="1" y="24"/>
              </a:lnTo>
              <a:lnTo>
                <a:pt x="1" y="23"/>
              </a:lnTo>
              <a:lnTo>
                <a:pt x="1" y="22"/>
              </a:lnTo>
              <a:lnTo>
                <a:pt x="2" y="21"/>
              </a:lnTo>
              <a:lnTo>
                <a:pt x="2" y="20"/>
              </a:lnTo>
              <a:lnTo>
                <a:pt x="3" y="18"/>
              </a:lnTo>
              <a:lnTo>
                <a:pt x="3" y="17"/>
              </a:lnTo>
              <a:lnTo>
                <a:pt x="4" y="16"/>
              </a:lnTo>
              <a:lnTo>
                <a:pt x="4" y="15"/>
              </a:lnTo>
              <a:lnTo>
                <a:pt x="5" y="14"/>
              </a:lnTo>
              <a:lnTo>
                <a:pt x="5" y="13"/>
              </a:lnTo>
              <a:lnTo>
                <a:pt x="6" y="12"/>
              </a:lnTo>
              <a:lnTo>
                <a:pt x="6" y="11"/>
              </a:lnTo>
              <a:lnTo>
                <a:pt x="7" y="10"/>
              </a:lnTo>
              <a:lnTo>
                <a:pt x="7" y="9"/>
              </a:lnTo>
              <a:lnTo>
                <a:pt x="8" y="8"/>
              </a:lnTo>
              <a:lnTo>
                <a:pt x="8" y="7"/>
              </a:lnTo>
              <a:lnTo>
                <a:pt x="9" y="5"/>
              </a:lnTo>
              <a:lnTo>
                <a:pt x="9" y="4"/>
              </a:lnTo>
              <a:lnTo>
                <a:pt x="10" y="4"/>
              </a:lnTo>
              <a:lnTo>
                <a:pt x="12" y="3"/>
              </a:lnTo>
              <a:lnTo>
                <a:pt x="13" y="3"/>
              </a:lnTo>
              <a:lnTo>
                <a:pt x="14" y="2"/>
              </a:lnTo>
              <a:lnTo>
                <a:pt x="15" y="2"/>
              </a:lnTo>
              <a:lnTo>
                <a:pt x="17" y="1"/>
              </a:lnTo>
              <a:lnTo>
                <a:pt x="19" y="1"/>
              </a:lnTo>
              <a:lnTo>
                <a:pt x="21" y="0"/>
              </a:lnTo>
              <a:lnTo>
                <a:pt x="22" y="0"/>
              </a:lnTo>
              <a:lnTo>
                <a:pt x="22" y="1"/>
              </a:lnTo>
              <a:lnTo>
                <a:pt x="22" y="2"/>
              </a:lnTo>
              <a:lnTo>
                <a:pt x="22" y="3"/>
              </a:lnTo>
              <a:lnTo>
                <a:pt x="21" y="3"/>
              </a:lnTo>
              <a:lnTo>
                <a:pt x="20" y="3"/>
              </a:lnTo>
              <a:lnTo>
                <a:pt x="19" y="3"/>
              </a:lnTo>
              <a:lnTo>
                <a:pt x="18" y="4"/>
              </a:lnTo>
              <a:lnTo>
                <a:pt x="17" y="5"/>
              </a:lnTo>
              <a:lnTo>
                <a:pt x="17" y="6"/>
              </a:lnTo>
              <a:lnTo>
                <a:pt x="16" y="7"/>
              </a:lnTo>
              <a:lnTo>
                <a:pt x="16" y="8"/>
              </a:lnTo>
              <a:lnTo>
                <a:pt x="18" y="9"/>
              </a:lnTo>
              <a:lnTo>
                <a:pt x="19" y="10"/>
              </a:lnTo>
              <a:lnTo>
                <a:pt x="20" y="10"/>
              </a:lnTo>
              <a:lnTo>
                <a:pt x="21" y="11"/>
              </a:lnTo>
              <a:lnTo>
                <a:pt x="23" y="12"/>
              </a:lnTo>
              <a:lnTo>
                <a:pt x="24" y="13"/>
              </a:lnTo>
              <a:lnTo>
                <a:pt x="25" y="14"/>
              </a:lnTo>
              <a:lnTo>
                <a:pt x="26" y="14"/>
              </a:lnTo>
              <a:lnTo>
                <a:pt x="27" y="15"/>
              </a:lnTo>
              <a:lnTo>
                <a:pt x="28" y="16"/>
              </a:lnTo>
              <a:lnTo>
                <a:pt x="29" y="16"/>
              </a:lnTo>
              <a:lnTo>
                <a:pt x="29" y="17"/>
              </a:lnTo>
              <a:lnTo>
                <a:pt x="30" y="17"/>
              </a:lnTo>
              <a:lnTo>
                <a:pt x="31" y="18"/>
              </a:lnTo>
              <a:lnTo>
                <a:pt x="32" y="19"/>
              </a:lnTo>
              <a:lnTo>
                <a:pt x="33" y="20"/>
              </a:lnTo>
              <a:lnTo>
                <a:pt x="33" y="22"/>
              </a:lnTo>
              <a:lnTo>
                <a:pt x="31" y="22"/>
              </a:lnTo>
              <a:lnTo>
                <a:pt x="30" y="22"/>
              </a:lnTo>
              <a:lnTo>
                <a:pt x="29" y="23"/>
              </a:lnTo>
              <a:lnTo>
                <a:pt x="29" y="24"/>
              </a:lnTo>
              <a:lnTo>
                <a:pt x="28" y="25"/>
              </a:lnTo>
              <a:lnTo>
                <a:pt x="28" y="26"/>
              </a:lnTo>
              <a:lnTo>
                <a:pt x="27" y="27"/>
              </a:lnTo>
              <a:lnTo>
                <a:pt x="26" y="26"/>
              </a:lnTo>
              <a:lnTo>
                <a:pt x="25" y="26"/>
              </a:lnTo>
              <a:lnTo>
                <a:pt x="25" y="27"/>
              </a:lnTo>
              <a:lnTo>
                <a:pt x="25" y="29"/>
              </a:lnTo>
              <a:lnTo>
                <a:pt x="25" y="30"/>
              </a:lnTo>
              <a:lnTo>
                <a:pt x="24" y="31"/>
              </a:lnTo>
              <a:lnTo>
                <a:pt x="24" y="32"/>
              </a:lnTo>
              <a:lnTo>
                <a:pt x="23" y="34"/>
              </a:lnTo>
              <a:lnTo>
                <a:pt x="22" y="33"/>
              </a:lnTo>
              <a:lnTo>
                <a:pt x="21" y="33"/>
              </a:lnTo>
              <a:lnTo>
                <a:pt x="20" y="33"/>
              </a:lnTo>
              <a:lnTo>
                <a:pt x="19" y="32"/>
              </a:lnTo>
              <a:lnTo>
                <a:pt x="18" y="32"/>
              </a:lnTo>
              <a:lnTo>
                <a:pt x="16" y="32"/>
              </a:lnTo>
              <a:lnTo>
                <a:pt x="15" y="32"/>
              </a:lnTo>
              <a:lnTo>
                <a:pt x="14" y="32"/>
              </a:lnTo>
              <a:lnTo>
                <a:pt x="14" y="30"/>
              </a:lnTo>
              <a:lnTo>
                <a:pt x="13" y="30"/>
              </a:lnTo>
              <a:lnTo>
                <a:pt x="12" y="30"/>
              </a:lnTo>
              <a:lnTo>
                <a:pt x="11" y="29"/>
              </a:lnTo>
              <a:lnTo>
                <a:pt x="10" y="29"/>
              </a:lnTo>
              <a:lnTo>
                <a:pt x="9" y="29"/>
              </a:lnTo>
              <a:lnTo>
                <a:pt x="8" y="28"/>
              </a:lnTo>
              <a:lnTo>
                <a:pt x="7" y="28"/>
              </a:lnTo>
              <a:lnTo>
                <a:pt x="6" y="27"/>
              </a:lnTo>
              <a:lnTo>
                <a:pt x="5" y="27"/>
              </a:lnTo>
              <a:lnTo>
                <a:pt x="3" y="26"/>
              </a:lnTo>
              <a:lnTo>
                <a:pt x="2" y="26"/>
              </a:lnTo>
              <a:lnTo>
                <a:pt x="0" y="25"/>
              </a:lnTo>
              <a:lnTo>
                <a:pt x="1"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508000</xdr:colOff>
      <xdr:row>12</xdr:row>
      <xdr:rowOff>28575</xdr:rowOff>
    </xdr:from>
    <xdr:to>
      <xdr:col>12</xdr:col>
      <xdr:colOff>60960</xdr:colOff>
      <xdr:row>13</xdr:row>
      <xdr:rowOff>114300</xdr:rowOff>
    </xdr:to>
    <xdr:sp>
      <xdr:nvSpPr>
        <xdr:cNvPr id="2185711" name="Freeform 478"/>
        <xdr:cNvSpPr/>
      </xdr:nvSpPr>
      <xdr:spPr>
        <a:xfrm>
          <a:off x="7894320" y="1971040"/>
          <a:ext cx="203200" cy="238125"/>
        </a:xfrm>
        <a:custGeom>
          <a:avLst/>
          <a:gdLst>
            <a:gd name="txL" fmla="*/ 0 w 20"/>
            <a:gd name="txT" fmla="*/ 0 h 26"/>
            <a:gd name="txR" fmla="*/ 20 w 20"/>
            <a:gd name="txB" fmla="*/ 26 h 26"/>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0"/>
            </a:cxn>
          </a:cxnLst>
          <a:rect l="txL" t="txT" r="txR" b="txB"/>
          <a:pathLst>
            <a:path w="20" h="26">
              <a:moveTo>
                <a:pt x="5" y="0"/>
              </a:moveTo>
              <a:lnTo>
                <a:pt x="5" y="0"/>
              </a:lnTo>
              <a:lnTo>
                <a:pt x="7" y="1"/>
              </a:lnTo>
              <a:lnTo>
                <a:pt x="8" y="1"/>
              </a:lnTo>
              <a:lnTo>
                <a:pt x="9" y="1"/>
              </a:lnTo>
              <a:lnTo>
                <a:pt x="10" y="1"/>
              </a:lnTo>
              <a:lnTo>
                <a:pt x="11" y="1"/>
              </a:lnTo>
              <a:lnTo>
                <a:pt x="12" y="1"/>
              </a:lnTo>
              <a:lnTo>
                <a:pt x="14" y="1"/>
              </a:lnTo>
              <a:lnTo>
                <a:pt x="15" y="1"/>
              </a:lnTo>
              <a:lnTo>
                <a:pt x="17" y="1"/>
              </a:lnTo>
              <a:lnTo>
                <a:pt x="18" y="2"/>
              </a:lnTo>
              <a:lnTo>
                <a:pt x="19" y="2"/>
              </a:lnTo>
              <a:lnTo>
                <a:pt x="20" y="3"/>
              </a:lnTo>
              <a:lnTo>
                <a:pt x="20" y="4"/>
              </a:lnTo>
              <a:lnTo>
                <a:pt x="19" y="4"/>
              </a:lnTo>
              <a:lnTo>
                <a:pt x="18" y="5"/>
              </a:lnTo>
              <a:lnTo>
                <a:pt x="18" y="7"/>
              </a:lnTo>
              <a:lnTo>
                <a:pt x="18" y="8"/>
              </a:lnTo>
              <a:lnTo>
                <a:pt x="18" y="9"/>
              </a:lnTo>
              <a:lnTo>
                <a:pt x="17" y="10"/>
              </a:lnTo>
              <a:lnTo>
                <a:pt x="16" y="11"/>
              </a:lnTo>
              <a:lnTo>
                <a:pt x="16" y="12"/>
              </a:lnTo>
              <a:lnTo>
                <a:pt x="16" y="13"/>
              </a:lnTo>
              <a:lnTo>
                <a:pt x="17" y="14"/>
              </a:lnTo>
              <a:lnTo>
                <a:pt x="17" y="15"/>
              </a:lnTo>
              <a:lnTo>
                <a:pt x="18" y="15"/>
              </a:lnTo>
              <a:lnTo>
                <a:pt x="18" y="16"/>
              </a:lnTo>
              <a:lnTo>
                <a:pt x="18" y="17"/>
              </a:lnTo>
              <a:lnTo>
                <a:pt x="17" y="18"/>
              </a:lnTo>
              <a:lnTo>
                <a:pt x="17" y="19"/>
              </a:lnTo>
              <a:lnTo>
                <a:pt x="18" y="20"/>
              </a:lnTo>
              <a:lnTo>
                <a:pt x="17" y="21"/>
              </a:lnTo>
              <a:lnTo>
                <a:pt x="17" y="22"/>
              </a:lnTo>
              <a:lnTo>
                <a:pt x="17" y="24"/>
              </a:lnTo>
              <a:lnTo>
                <a:pt x="16" y="24"/>
              </a:lnTo>
              <a:lnTo>
                <a:pt x="15" y="24"/>
              </a:lnTo>
              <a:lnTo>
                <a:pt x="14" y="24"/>
              </a:lnTo>
              <a:lnTo>
                <a:pt x="13" y="25"/>
              </a:lnTo>
              <a:lnTo>
                <a:pt x="12" y="25"/>
              </a:lnTo>
              <a:lnTo>
                <a:pt x="10" y="25"/>
              </a:lnTo>
              <a:lnTo>
                <a:pt x="9" y="26"/>
              </a:lnTo>
              <a:lnTo>
                <a:pt x="8" y="26"/>
              </a:lnTo>
              <a:lnTo>
                <a:pt x="6" y="26"/>
              </a:lnTo>
              <a:lnTo>
                <a:pt x="6" y="25"/>
              </a:lnTo>
              <a:lnTo>
                <a:pt x="6" y="23"/>
              </a:lnTo>
              <a:lnTo>
                <a:pt x="6" y="22"/>
              </a:lnTo>
              <a:lnTo>
                <a:pt x="6" y="21"/>
              </a:lnTo>
              <a:lnTo>
                <a:pt x="7" y="20"/>
              </a:lnTo>
              <a:lnTo>
                <a:pt x="6" y="19"/>
              </a:lnTo>
              <a:lnTo>
                <a:pt x="6" y="18"/>
              </a:lnTo>
              <a:lnTo>
                <a:pt x="6" y="17"/>
              </a:lnTo>
              <a:lnTo>
                <a:pt x="7" y="17"/>
              </a:lnTo>
              <a:lnTo>
                <a:pt x="7" y="16"/>
              </a:lnTo>
              <a:lnTo>
                <a:pt x="7" y="15"/>
              </a:lnTo>
              <a:lnTo>
                <a:pt x="6" y="14"/>
              </a:lnTo>
              <a:lnTo>
                <a:pt x="4" y="14"/>
              </a:lnTo>
              <a:lnTo>
                <a:pt x="3" y="15"/>
              </a:lnTo>
              <a:lnTo>
                <a:pt x="2" y="15"/>
              </a:lnTo>
              <a:lnTo>
                <a:pt x="1" y="14"/>
              </a:lnTo>
              <a:lnTo>
                <a:pt x="0" y="14"/>
              </a:lnTo>
              <a:lnTo>
                <a:pt x="0" y="13"/>
              </a:lnTo>
              <a:lnTo>
                <a:pt x="0" y="12"/>
              </a:lnTo>
              <a:lnTo>
                <a:pt x="0" y="11"/>
              </a:lnTo>
              <a:lnTo>
                <a:pt x="0" y="10"/>
              </a:lnTo>
              <a:lnTo>
                <a:pt x="1" y="9"/>
              </a:lnTo>
              <a:lnTo>
                <a:pt x="0" y="8"/>
              </a:lnTo>
              <a:lnTo>
                <a:pt x="1" y="7"/>
              </a:lnTo>
              <a:lnTo>
                <a:pt x="2" y="6"/>
              </a:lnTo>
              <a:lnTo>
                <a:pt x="3" y="4"/>
              </a:lnTo>
              <a:lnTo>
                <a:pt x="3" y="3"/>
              </a:lnTo>
              <a:lnTo>
                <a:pt x="3" y="2"/>
              </a:lnTo>
              <a:lnTo>
                <a:pt x="3" y="1"/>
              </a:lnTo>
              <a:lnTo>
                <a:pt x="4" y="0"/>
              </a:lnTo>
              <a:lnTo>
                <a:pt x="5"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81280</xdr:colOff>
      <xdr:row>10</xdr:row>
      <xdr:rowOff>19050</xdr:rowOff>
    </xdr:from>
    <xdr:to>
      <xdr:col>10</xdr:col>
      <xdr:colOff>284480</xdr:colOff>
      <xdr:row>11</xdr:row>
      <xdr:rowOff>152400</xdr:rowOff>
    </xdr:to>
    <xdr:sp>
      <xdr:nvSpPr>
        <xdr:cNvPr id="2185712" name="Freeform 479"/>
        <xdr:cNvSpPr/>
      </xdr:nvSpPr>
      <xdr:spPr>
        <a:xfrm>
          <a:off x="6817360" y="1656715"/>
          <a:ext cx="203200" cy="285750"/>
        </a:xfrm>
        <a:custGeom>
          <a:avLst/>
          <a:gdLst>
            <a:gd name="txL" fmla="*/ 0 w 20"/>
            <a:gd name="txT" fmla="*/ 0 h 31"/>
            <a:gd name="txR" fmla="*/ 20 w 20"/>
            <a:gd name="txB" fmla="*/ 31 h 3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0" h="31">
              <a:moveTo>
                <a:pt x="0" y="18"/>
              </a:moveTo>
              <a:lnTo>
                <a:pt x="0" y="17"/>
              </a:lnTo>
              <a:lnTo>
                <a:pt x="0" y="15"/>
              </a:lnTo>
              <a:lnTo>
                <a:pt x="1" y="14"/>
              </a:lnTo>
              <a:lnTo>
                <a:pt x="1" y="12"/>
              </a:lnTo>
              <a:lnTo>
                <a:pt x="1" y="11"/>
              </a:lnTo>
              <a:lnTo>
                <a:pt x="1" y="10"/>
              </a:lnTo>
              <a:lnTo>
                <a:pt x="1" y="9"/>
              </a:lnTo>
              <a:lnTo>
                <a:pt x="2" y="8"/>
              </a:lnTo>
              <a:lnTo>
                <a:pt x="2" y="6"/>
              </a:lnTo>
              <a:lnTo>
                <a:pt x="3" y="6"/>
              </a:lnTo>
              <a:lnTo>
                <a:pt x="3" y="4"/>
              </a:lnTo>
              <a:lnTo>
                <a:pt x="4" y="3"/>
              </a:lnTo>
              <a:lnTo>
                <a:pt x="4" y="2"/>
              </a:lnTo>
              <a:lnTo>
                <a:pt x="5" y="1"/>
              </a:lnTo>
              <a:lnTo>
                <a:pt x="5" y="0"/>
              </a:lnTo>
              <a:lnTo>
                <a:pt x="6" y="1"/>
              </a:lnTo>
              <a:lnTo>
                <a:pt x="7" y="2"/>
              </a:lnTo>
              <a:lnTo>
                <a:pt x="8" y="1"/>
              </a:lnTo>
              <a:lnTo>
                <a:pt x="9" y="1"/>
              </a:lnTo>
              <a:lnTo>
                <a:pt x="11" y="2"/>
              </a:lnTo>
              <a:lnTo>
                <a:pt x="12" y="3"/>
              </a:lnTo>
              <a:lnTo>
                <a:pt x="13" y="4"/>
              </a:lnTo>
              <a:lnTo>
                <a:pt x="14" y="4"/>
              </a:lnTo>
              <a:lnTo>
                <a:pt x="14" y="3"/>
              </a:lnTo>
              <a:lnTo>
                <a:pt x="16" y="3"/>
              </a:lnTo>
              <a:lnTo>
                <a:pt x="17" y="4"/>
              </a:lnTo>
              <a:lnTo>
                <a:pt x="18" y="4"/>
              </a:lnTo>
              <a:lnTo>
                <a:pt x="20" y="4"/>
              </a:lnTo>
              <a:lnTo>
                <a:pt x="20" y="5"/>
              </a:lnTo>
              <a:lnTo>
                <a:pt x="19" y="6"/>
              </a:lnTo>
              <a:lnTo>
                <a:pt x="19" y="7"/>
              </a:lnTo>
              <a:lnTo>
                <a:pt x="19" y="8"/>
              </a:lnTo>
              <a:lnTo>
                <a:pt x="18" y="10"/>
              </a:lnTo>
              <a:lnTo>
                <a:pt x="18" y="12"/>
              </a:lnTo>
              <a:lnTo>
                <a:pt x="17" y="13"/>
              </a:lnTo>
              <a:lnTo>
                <a:pt x="17" y="14"/>
              </a:lnTo>
              <a:lnTo>
                <a:pt x="17" y="16"/>
              </a:lnTo>
              <a:lnTo>
                <a:pt x="17" y="17"/>
              </a:lnTo>
              <a:lnTo>
                <a:pt x="16" y="18"/>
              </a:lnTo>
              <a:lnTo>
                <a:pt x="16" y="19"/>
              </a:lnTo>
              <a:lnTo>
                <a:pt x="16" y="20"/>
              </a:lnTo>
              <a:lnTo>
                <a:pt x="16" y="21"/>
              </a:lnTo>
              <a:lnTo>
                <a:pt x="16" y="23"/>
              </a:lnTo>
              <a:lnTo>
                <a:pt x="16" y="24"/>
              </a:lnTo>
              <a:lnTo>
                <a:pt x="16" y="25"/>
              </a:lnTo>
              <a:lnTo>
                <a:pt x="16" y="26"/>
              </a:lnTo>
              <a:lnTo>
                <a:pt x="15" y="27"/>
              </a:lnTo>
              <a:lnTo>
                <a:pt x="15" y="28"/>
              </a:lnTo>
              <a:lnTo>
                <a:pt x="15" y="29"/>
              </a:lnTo>
              <a:lnTo>
                <a:pt x="14" y="30"/>
              </a:lnTo>
              <a:lnTo>
                <a:pt x="13" y="31"/>
              </a:lnTo>
              <a:lnTo>
                <a:pt x="12" y="31"/>
              </a:lnTo>
              <a:lnTo>
                <a:pt x="13" y="30"/>
              </a:lnTo>
              <a:lnTo>
                <a:pt x="12" y="29"/>
              </a:lnTo>
              <a:lnTo>
                <a:pt x="11" y="29"/>
              </a:lnTo>
              <a:lnTo>
                <a:pt x="10" y="28"/>
              </a:lnTo>
              <a:lnTo>
                <a:pt x="10" y="27"/>
              </a:lnTo>
              <a:lnTo>
                <a:pt x="11" y="26"/>
              </a:lnTo>
              <a:lnTo>
                <a:pt x="11" y="24"/>
              </a:lnTo>
              <a:lnTo>
                <a:pt x="11" y="23"/>
              </a:lnTo>
              <a:lnTo>
                <a:pt x="11" y="22"/>
              </a:lnTo>
              <a:lnTo>
                <a:pt x="11" y="21"/>
              </a:lnTo>
              <a:lnTo>
                <a:pt x="10" y="20"/>
              </a:lnTo>
              <a:lnTo>
                <a:pt x="8" y="20"/>
              </a:lnTo>
              <a:lnTo>
                <a:pt x="7" y="20"/>
              </a:lnTo>
              <a:lnTo>
                <a:pt x="6" y="20"/>
              </a:lnTo>
              <a:lnTo>
                <a:pt x="5" y="19"/>
              </a:lnTo>
              <a:lnTo>
                <a:pt x="4" y="19"/>
              </a:lnTo>
              <a:lnTo>
                <a:pt x="3" y="19"/>
              </a:lnTo>
              <a:lnTo>
                <a:pt x="2" y="18"/>
              </a:lnTo>
              <a:lnTo>
                <a:pt x="1" y="18"/>
              </a:lnTo>
              <a:lnTo>
                <a:pt x="0" y="1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345440</xdr:colOff>
      <xdr:row>11</xdr:row>
      <xdr:rowOff>38100</xdr:rowOff>
    </xdr:from>
    <xdr:to>
      <xdr:col>11</xdr:col>
      <xdr:colOff>40640</xdr:colOff>
      <xdr:row>12</xdr:row>
      <xdr:rowOff>152400</xdr:rowOff>
    </xdr:to>
    <xdr:sp>
      <xdr:nvSpPr>
        <xdr:cNvPr id="2185713" name="Freeform 480"/>
        <xdr:cNvSpPr/>
      </xdr:nvSpPr>
      <xdr:spPr>
        <a:xfrm>
          <a:off x="7081520" y="1828165"/>
          <a:ext cx="345440" cy="266700"/>
        </a:xfrm>
        <a:custGeom>
          <a:avLst/>
          <a:gdLst>
            <a:gd name="txL" fmla="*/ 0 w 34"/>
            <a:gd name="txT" fmla="*/ 0 h 29"/>
            <a:gd name="txR" fmla="*/ 34 w 34"/>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0"/>
            </a:cxn>
            <a:cxn ang="0">
              <a:pos x="2147483647" y="2147483647"/>
            </a:cxn>
            <a:cxn ang="0">
              <a:pos x="2147483647" y="2147483647"/>
            </a:cxn>
            <a:cxn ang="0">
              <a:pos x="2147483647" y="2147483647"/>
            </a:cxn>
            <a:cxn ang="0">
              <a:pos x="2147483647" y="2147483647"/>
            </a:cxn>
          </a:cxnLst>
          <a:rect l="txL" t="txT" r="txR" b="txB"/>
          <a:pathLst>
            <a:path w="34" h="29">
              <a:moveTo>
                <a:pt x="12" y="5"/>
              </a:moveTo>
              <a:lnTo>
                <a:pt x="13" y="5"/>
              </a:lnTo>
              <a:lnTo>
                <a:pt x="14" y="4"/>
              </a:lnTo>
              <a:lnTo>
                <a:pt x="14" y="3"/>
              </a:lnTo>
              <a:lnTo>
                <a:pt x="15" y="3"/>
              </a:lnTo>
              <a:lnTo>
                <a:pt x="16" y="2"/>
              </a:lnTo>
              <a:lnTo>
                <a:pt x="18" y="2"/>
              </a:lnTo>
              <a:lnTo>
                <a:pt x="19" y="2"/>
              </a:lnTo>
              <a:lnTo>
                <a:pt x="20" y="2"/>
              </a:lnTo>
              <a:lnTo>
                <a:pt x="21" y="3"/>
              </a:lnTo>
              <a:lnTo>
                <a:pt x="22" y="3"/>
              </a:lnTo>
              <a:lnTo>
                <a:pt x="23" y="3"/>
              </a:lnTo>
              <a:lnTo>
                <a:pt x="24" y="3"/>
              </a:lnTo>
              <a:lnTo>
                <a:pt x="25" y="3"/>
              </a:lnTo>
              <a:lnTo>
                <a:pt x="26" y="3"/>
              </a:lnTo>
              <a:lnTo>
                <a:pt x="28" y="3"/>
              </a:lnTo>
              <a:lnTo>
                <a:pt x="29" y="3"/>
              </a:lnTo>
              <a:lnTo>
                <a:pt x="30" y="3"/>
              </a:lnTo>
              <a:lnTo>
                <a:pt x="31" y="3"/>
              </a:lnTo>
              <a:lnTo>
                <a:pt x="30" y="4"/>
              </a:lnTo>
              <a:lnTo>
                <a:pt x="30" y="5"/>
              </a:lnTo>
              <a:lnTo>
                <a:pt x="30" y="6"/>
              </a:lnTo>
              <a:lnTo>
                <a:pt x="31" y="7"/>
              </a:lnTo>
              <a:lnTo>
                <a:pt x="32" y="7"/>
              </a:lnTo>
              <a:lnTo>
                <a:pt x="33" y="8"/>
              </a:lnTo>
              <a:lnTo>
                <a:pt x="34" y="9"/>
              </a:lnTo>
              <a:lnTo>
                <a:pt x="33" y="10"/>
              </a:lnTo>
              <a:lnTo>
                <a:pt x="32" y="11"/>
              </a:lnTo>
              <a:lnTo>
                <a:pt x="31" y="12"/>
              </a:lnTo>
              <a:lnTo>
                <a:pt x="29" y="13"/>
              </a:lnTo>
              <a:lnTo>
                <a:pt x="28" y="14"/>
              </a:lnTo>
              <a:lnTo>
                <a:pt x="28" y="15"/>
              </a:lnTo>
              <a:lnTo>
                <a:pt x="27" y="15"/>
              </a:lnTo>
              <a:lnTo>
                <a:pt x="26" y="16"/>
              </a:lnTo>
              <a:lnTo>
                <a:pt x="25" y="17"/>
              </a:lnTo>
              <a:lnTo>
                <a:pt x="24" y="17"/>
              </a:lnTo>
              <a:lnTo>
                <a:pt x="23" y="18"/>
              </a:lnTo>
              <a:lnTo>
                <a:pt x="22" y="19"/>
              </a:lnTo>
              <a:lnTo>
                <a:pt x="21" y="19"/>
              </a:lnTo>
              <a:lnTo>
                <a:pt x="21" y="20"/>
              </a:lnTo>
              <a:lnTo>
                <a:pt x="20" y="21"/>
              </a:lnTo>
              <a:lnTo>
                <a:pt x="19" y="22"/>
              </a:lnTo>
              <a:lnTo>
                <a:pt x="20" y="23"/>
              </a:lnTo>
              <a:lnTo>
                <a:pt x="20" y="24"/>
              </a:lnTo>
              <a:lnTo>
                <a:pt x="21" y="25"/>
              </a:lnTo>
              <a:lnTo>
                <a:pt x="21" y="26"/>
              </a:lnTo>
              <a:lnTo>
                <a:pt x="21" y="27"/>
              </a:lnTo>
              <a:lnTo>
                <a:pt x="21" y="28"/>
              </a:lnTo>
              <a:lnTo>
                <a:pt x="20" y="28"/>
              </a:lnTo>
              <a:lnTo>
                <a:pt x="19" y="28"/>
              </a:lnTo>
              <a:lnTo>
                <a:pt x="18" y="28"/>
              </a:lnTo>
              <a:lnTo>
                <a:pt x="17" y="28"/>
              </a:lnTo>
              <a:lnTo>
                <a:pt x="15" y="28"/>
              </a:lnTo>
              <a:lnTo>
                <a:pt x="14" y="29"/>
              </a:lnTo>
              <a:lnTo>
                <a:pt x="13" y="29"/>
              </a:lnTo>
              <a:lnTo>
                <a:pt x="12" y="29"/>
              </a:lnTo>
              <a:lnTo>
                <a:pt x="11" y="29"/>
              </a:lnTo>
              <a:lnTo>
                <a:pt x="10" y="29"/>
              </a:lnTo>
              <a:lnTo>
                <a:pt x="9" y="29"/>
              </a:lnTo>
              <a:lnTo>
                <a:pt x="8" y="29"/>
              </a:lnTo>
              <a:lnTo>
                <a:pt x="6" y="29"/>
              </a:lnTo>
              <a:lnTo>
                <a:pt x="5" y="29"/>
              </a:lnTo>
              <a:lnTo>
                <a:pt x="4" y="29"/>
              </a:lnTo>
              <a:lnTo>
                <a:pt x="5" y="28"/>
              </a:lnTo>
              <a:lnTo>
                <a:pt x="6" y="26"/>
              </a:lnTo>
              <a:lnTo>
                <a:pt x="7" y="25"/>
              </a:lnTo>
              <a:lnTo>
                <a:pt x="7" y="24"/>
              </a:lnTo>
              <a:lnTo>
                <a:pt x="6" y="23"/>
              </a:lnTo>
              <a:lnTo>
                <a:pt x="6" y="22"/>
              </a:lnTo>
              <a:lnTo>
                <a:pt x="6" y="21"/>
              </a:lnTo>
              <a:lnTo>
                <a:pt x="5" y="20"/>
              </a:lnTo>
              <a:lnTo>
                <a:pt x="5" y="19"/>
              </a:lnTo>
              <a:lnTo>
                <a:pt x="4" y="18"/>
              </a:lnTo>
              <a:lnTo>
                <a:pt x="4" y="17"/>
              </a:lnTo>
              <a:lnTo>
                <a:pt x="4" y="16"/>
              </a:lnTo>
              <a:lnTo>
                <a:pt x="4" y="14"/>
              </a:lnTo>
              <a:lnTo>
                <a:pt x="4" y="13"/>
              </a:lnTo>
              <a:lnTo>
                <a:pt x="4" y="12"/>
              </a:lnTo>
              <a:lnTo>
                <a:pt x="4" y="10"/>
              </a:lnTo>
              <a:lnTo>
                <a:pt x="4" y="9"/>
              </a:lnTo>
              <a:lnTo>
                <a:pt x="4" y="8"/>
              </a:lnTo>
              <a:lnTo>
                <a:pt x="5" y="7"/>
              </a:lnTo>
              <a:lnTo>
                <a:pt x="5" y="5"/>
              </a:lnTo>
              <a:lnTo>
                <a:pt x="4" y="4"/>
              </a:lnTo>
              <a:lnTo>
                <a:pt x="3" y="3"/>
              </a:lnTo>
              <a:lnTo>
                <a:pt x="2" y="3"/>
              </a:lnTo>
              <a:lnTo>
                <a:pt x="1" y="2"/>
              </a:lnTo>
              <a:lnTo>
                <a:pt x="0" y="1"/>
              </a:lnTo>
              <a:lnTo>
                <a:pt x="1" y="0"/>
              </a:lnTo>
              <a:lnTo>
                <a:pt x="2" y="0"/>
              </a:lnTo>
              <a:lnTo>
                <a:pt x="4" y="1"/>
              </a:lnTo>
              <a:lnTo>
                <a:pt x="6" y="2"/>
              </a:lnTo>
              <a:lnTo>
                <a:pt x="7" y="2"/>
              </a:lnTo>
              <a:lnTo>
                <a:pt x="8" y="3"/>
              </a:lnTo>
              <a:lnTo>
                <a:pt x="9" y="3"/>
              </a:lnTo>
              <a:lnTo>
                <a:pt x="10" y="4"/>
              </a:lnTo>
              <a:lnTo>
                <a:pt x="11" y="4"/>
              </a:lnTo>
              <a:lnTo>
                <a:pt x="12"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60960</xdr:colOff>
      <xdr:row>14</xdr:row>
      <xdr:rowOff>9525</xdr:rowOff>
    </xdr:from>
    <xdr:to>
      <xdr:col>11</xdr:col>
      <xdr:colOff>304800</xdr:colOff>
      <xdr:row>15</xdr:row>
      <xdr:rowOff>66675</xdr:rowOff>
    </xdr:to>
    <xdr:sp>
      <xdr:nvSpPr>
        <xdr:cNvPr id="2185714" name="Freeform 481"/>
        <xdr:cNvSpPr/>
      </xdr:nvSpPr>
      <xdr:spPr>
        <a:xfrm>
          <a:off x="7447280" y="2256790"/>
          <a:ext cx="243840" cy="209550"/>
        </a:xfrm>
        <a:custGeom>
          <a:avLst/>
          <a:gdLst>
            <a:gd name="txL" fmla="*/ 0 w 24"/>
            <a:gd name="txT" fmla="*/ 0 h 23"/>
            <a:gd name="txR" fmla="*/ 24 w 24"/>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4" h="23">
              <a:moveTo>
                <a:pt x="1" y="8"/>
              </a:moveTo>
              <a:lnTo>
                <a:pt x="2" y="7"/>
              </a:lnTo>
              <a:lnTo>
                <a:pt x="4" y="6"/>
              </a:lnTo>
              <a:lnTo>
                <a:pt x="5" y="6"/>
              </a:lnTo>
              <a:lnTo>
                <a:pt x="7" y="6"/>
              </a:lnTo>
              <a:lnTo>
                <a:pt x="8" y="5"/>
              </a:lnTo>
              <a:lnTo>
                <a:pt x="9" y="5"/>
              </a:lnTo>
              <a:lnTo>
                <a:pt x="10" y="4"/>
              </a:lnTo>
              <a:lnTo>
                <a:pt x="11" y="4"/>
              </a:lnTo>
              <a:lnTo>
                <a:pt x="13" y="3"/>
              </a:lnTo>
              <a:lnTo>
                <a:pt x="14" y="3"/>
              </a:lnTo>
              <a:lnTo>
                <a:pt x="15" y="2"/>
              </a:lnTo>
              <a:lnTo>
                <a:pt x="16" y="2"/>
              </a:lnTo>
              <a:lnTo>
                <a:pt x="17" y="2"/>
              </a:lnTo>
              <a:lnTo>
                <a:pt x="18" y="1"/>
              </a:lnTo>
              <a:lnTo>
                <a:pt x="19" y="1"/>
              </a:lnTo>
              <a:lnTo>
                <a:pt x="21" y="1"/>
              </a:lnTo>
              <a:lnTo>
                <a:pt x="22" y="0"/>
              </a:lnTo>
              <a:lnTo>
                <a:pt x="21" y="1"/>
              </a:lnTo>
              <a:lnTo>
                <a:pt x="22" y="2"/>
              </a:lnTo>
              <a:lnTo>
                <a:pt x="22" y="3"/>
              </a:lnTo>
              <a:lnTo>
                <a:pt x="23" y="5"/>
              </a:lnTo>
              <a:lnTo>
                <a:pt x="23" y="6"/>
              </a:lnTo>
              <a:lnTo>
                <a:pt x="24" y="6"/>
              </a:lnTo>
              <a:lnTo>
                <a:pt x="23" y="7"/>
              </a:lnTo>
              <a:lnTo>
                <a:pt x="22" y="7"/>
              </a:lnTo>
              <a:lnTo>
                <a:pt x="21" y="8"/>
              </a:lnTo>
              <a:lnTo>
                <a:pt x="20" y="8"/>
              </a:lnTo>
              <a:lnTo>
                <a:pt x="19" y="8"/>
              </a:lnTo>
              <a:lnTo>
                <a:pt x="18" y="8"/>
              </a:lnTo>
              <a:lnTo>
                <a:pt x="17" y="8"/>
              </a:lnTo>
              <a:lnTo>
                <a:pt x="16" y="8"/>
              </a:lnTo>
              <a:lnTo>
                <a:pt x="15" y="9"/>
              </a:lnTo>
              <a:lnTo>
                <a:pt x="15" y="10"/>
              </a:lnTo>
              <a:lnTo>
                <a:pt x="15" y="11"/>
              </a:lnTo>
              <a:lnTo>
                <a:pt x="16" y="12"/>
              </a:lnTo>
              <a:lnTo>
                <a:pt x="16" y="13"/>
              </a:lnTo>
              <a:lnTo>
                <a:pt x="16" y="14"/>
              </a:lnTo>
              <a:lnTo>
                <a:pt x="16" y="15"/>
              </a:lnTo>
              <a:lnTo>
                <a:pt x="17" y="15"/>
              </a:lnTo>
              <a:lnTo>
                <a:pt x="18" y="17"/>
              </a:lnTo>
              <a:lnTo>
                <a:pt x="18" y="18"/>
              </a:lnTo>
              <a:lnTo>
                <a:pt x="18" y="19"/>
              </a:lnTo>
              <a:lnTo>
                <a:pt x="19" y="20"/>
              </a:lnTo>
              <a:lnTo>
                <a:pt x="19" y="21"/>
              </a:lnTo>
              <a:lnTo>
                <a:pt x="18" y="21"/>
              </a:lnTo>
              <a:lnTo>
                <a:pt x="17" y="22"/>
              </a:lnTo>
              <a:lnTo>
                <a:pt x="16" y="22"/>
              </a:lnTo>
              <a:lnTo>
                <a:pt x="15" y="23"/>
              </a:lnTo>
              <a:lnTo>
                <a:pt x="14" y="23"/>
              </a:lnTo>
              <a:lnTo>
                <a:pt x="12" y="23"/>
              </a:lnTo>
              <a:lnTo>
                <a:pt x="12" y="22"/>
              </a:lnTo>
              <a:lnTo>
                <a:pt x="12" y="21"/>
              </a:lnTo>
              <a:lnTo>
                <a:pt x="11" y="22"/>
              </a:lnTo>
              <a:lnTo>
                <a:pt x="10" y="21"/>
              </a:lnTo>
              <a:lnTo>
                <a:pt x="10" y="20"/>
              </a:lnTo>
              <a:lnTo>
                <a:pt x="10" y="19"/>
              </a:lnTo>
              <a:lnTo>
                <a:pt x="9" y="18"/>
              </a:lnTo>
              <a:lnTo>
                <a:pt x="8" y="18"/>
              </a:lnTo>
              <a:lnTo>
                <a:pt x="7" y="18"/>
              </a:lnTo>
              <a:lnTo>
                <a:pt x="6" y="19"/>
              </a:lnTo>
              <a:lnTo>
                <a:pt x="5" y="19"/>
              </a:lnTo>
              <a:lnTo>
                <a:pt x="4" y="20"/>
              </a:lnTo>
              <a:lnTo>
                <a:pt x="4" y="19"/>
              </a:lnTo>
              <a:lnTo>
                <a:pt x="3" y="18"/>
              </a:lnTo>
              <a:lnTo>
                <a:pt x="3" y="17"/>
              </a:lnTo>
              <a:lnTo>
                <a:pt x="2" y="15"/>
              </a:lnTo>
              <a:lnTo>
                <a:pt x="1" y="14"/>
              </a:lnTo>
              <a:lnTo>
                <a:pt x="1" y="12"/>
              </a:lnTo>
              <a:lnTo>
                <a:pt x="0" y="12"/>
              </a:lnTo>
              <a:lnTo>
                <a:pt x="0" y="11"/>
              </a:lnTo>
              <a:lnTo>
                <a:pt x="0" y="9"/>
              </a:lnTo>
              <a:lnTo>
                <a:pt x="0" y="8"/>
              </a:lnTo>
              <a:lnTo>
                <a:pt x="1"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386080</xdr:colOff>
      <xdr:row>12</xdr:row>
      <xdr:rowOff>133350</xdr:rowOff>
    </xdr:from>
    <xdr:to>
      <xdr:col>11</xdr:col>
      <xdr:colOff>121920</xdr:colOff>
      <xdr:row>14</xdr:row>
      <xdr:rowOff>38100</xdr:rowOff>
    </xdr:to>
    <xdr:sp>
      <xdr:nvSpPr>
        <xdr:cNvPr id="2185715" name="Freeform 482"/>
        <xdr:cNvSpPr/>
      </xdr:nvSpPr>
      <xdr:spPr>
        <a:xfrm>
          <a:off x="7122160" y="2075815"/>
          <a:ext cx="386080" cy="209550"/>
        </a:xfrm>
        <a:custGeom>
          <a:avLst/>
          <a:gdLst>
            <a:gd name="txL" fmla="*/ 0 w 38"/>
            <a:gd name="txT" fmla="*/ 0 h 24"/>
            <a:gd name="txR" fmla="*/ 38 w 38"/>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8" h="24">
              <a:moveTo>
                <a:pt x="1" y="2"/>
              </a:moveTo>
              <a:lnTo>
                <a:pt x="1" y="2"/>
              </a:lnTo>
              <a:lnTo>
                <a:pt x="2" y="2"/>
              </a:lnTo>
              <a:lnTo>
                <a:pt x="4" y="2"/>
              </a:lnTo>
              <a:lnTo>
                <a:pt x="5" y="2"/>
              </a:lnTo>
              <a:lnTo>
                <a:pt x="6" y="2"/>
              </a:lnTo>
              <a:lnTo>
                <a:pt x="7" y="2"/>
              </a:lnTo>
              <a:lnTo>
                <a:pt x="8" y="2"/>
              </a:lnTo>
              <a:lnTo>
                <a:pt x="9" y="2"/>
              </a:lnTo>
              <a:lnTo>
                <a:pt x="10" y="2"/>
              </a:lnTo>
              <a:lnTo>
                <a:pt x="11" y="1"/>
              </a:lnTo>
              <a:lnTo>
                <a:pt x="13" y="1"/>
              </a:lnTo>
              <a:lnTo>
                <a:pt x="14" y="1"/>
              </a:lnTo>
              <a:lnTo>
                <a:pt x="15" y="1"/>
              </a:lnTo>
              <a:lnTo>
                <a:pt x="16" y="1"/>
              </a:lnTo>
              <a:lnTo>
                <a:pt x="17" y="1"/>
              </a:lnTo>
              <a:lnTo>
                <a:pt x="18" y="1"/>
              </a:lnTo>
              <a:lnTo>
                <a:pt x="20" y="1"/>
              </a:lnTo>
              <a:lnTo>
                <a:pt x="21" y="1"/>
              </a:lnTo>
              <a:lnTo>
                <a:pt x="22" y="1"/>
              </a:lnTo>
              <a:lnTo>
                <a:pt x="23" y="1"/>
              </a:lnTo>
              <a:lnTo>
                <a:pt x="24" y="1"/>
              </a:lnTo>
              <a:lnTo>
                <a:pt x="25" y="1"/>
              </a:lnTo>
              <a:lnTo>
                <a:pt x="26" y="0"/>
              </a:lnTo>
              <a:lnTo>
                <a:pt x="28" y="1"/>
              </a:lnTo>
              <a:lnTo>
                <a:pt x="29" y="3"/>
              </a:lnTo>
              <a:lnTo>
                <a:pt x="30" y="3"/>
              </a:lnTo>
              <a:lnTo>
                <a:pt x="31" y="4"/>
              </a:lnTo>
              <a:lnTo>
                <a:pt x="32" y="5"/>
              </a:lnTo>
              <a:lnTo>
                <a:pt x="33" y="5"/>
              </a:lnTo>
              <a:lnTo>
                <a:pt x="34" y="6"/>
              </a:lnTo>
              <a:lnTo>
                <a:pt x="35" y="7"/>
              </a:lnTo>
              <a:lnTo>
                <a:pt x="36" y="7"/>
              </a:lnTo>
              <a:lnTo>
                <a:pt x="36" y="8"/>
              </a:lnTo>
              <a:lnTo>
                <a:pt x="38" y="9"/>
              </a:lnTo>
              <a:lnTo>
                <a:pt x="38" y="10"/>
              </a:lnTo>
              <a:lnTo>
                <a:pt x="37" y="10"/>
              </a:lnTo>
              <a:lnTo>
                <a:pt x="36" y="11"/>
              </a:lnTo>
              <a:lnTo>
                <a:pt x="37" y="12"/>
              </a:lnTo>
              <a:lnTo>
                <a:pt x="37" y="13"/>
              </a:lnTo>
              <a:lnTo>
                <a:pt x="37" y="14"/>
              </a:lnTo>
              <a:lnTo>
                <a:pt x="36" y="15"/>
              </a:lnTo>
              <a:lnTo>
                <a:pt x="35" y="16"/>
              </a:lnTo>
              <a:lnTo>
                <a:pt x="34" y="17"/>
              </a:lnTo>
              <a:lnTo>
                <a:pt x="33" y="17"/>
              </a:lnTo>
              <a:lnTo>
                <a:pt x="32" y="18"/>
              </a:lnTo>
              <a:lnTo>
                <a:pt x="31" y="19"/>
              </a:lnTo>
              <a:lnTo>
                <a:pt x="31" y="20"/>
              </a:lnTo>
              <a:lnTo>
                <a:pt x="30" y="20"/>
              </a:lnTo>
              <a:lnTo>
                <a:pt x="29" y="21"/>
              </a:lnTo>
              <a:lnTo>
                <a:pt x="28" y="21"/>
              </a:lnTo>
              <a:lnTo>
                <a:pt x="27" y="20"/>
              </a:lnTo>
              <a:lnTo>
                <a:pt x="27" y="19"/>
              </a:lnTo>
              <a:lnTo>
                <a:pt x="27" y="18"/>
              </a:lnTo>
              <a:lnTo>
                <a:pt x="27" y="16"/>
              </a:lnTo>
              <a:lnTo>
                <a:pt x="26" y="15"/>
              </a:lnTo>
              <a:lnTo>
                <a:pt x="26" y="14"/>
              </a:lnTo>
              <a:lnTo>
                <a:pt x="26" y="16"/>
              </a:lnTo>
              <a:lnTo>
                <a:pt x="25" y="16"/>
              </a:lnTo>
              <a:lnTo>
                <a:pt x="24" y="17"/>
              </a:lnTo>
              <a:lnTo>
                <a:pt x="23" y="18"/>
              </a:lnTo>
              <a:lnTo>
                <a:pt x="22" y="18"/>
              </a:lnTo>
              <a:lnTo>
                <a:pt x="22" y="19"/>
              </a:lnTo>
              <a:lnTo>
                <a:pt x="21" y="20"/>
              </a:lnTo>
              <a:lnTo>
                <a:pt x="20" y="21"/>
              </a:lnTo>
              <a:lnTo>
                <a:pt x="20" y="22"/>
              </a:lnTo>
              <a:lnTo>
                <a:pt x="19" y="23"/>
              </a:lnTo>
              <a:lnTo>
                <a:pt x="19" y="24"/>
              </a:lnTo>
              <a:lnTo>
                <a:pt x="18" y="24"/>
              </a:lnTo>
              <a:lnTo>
                <a:pt x="17" y="24"/>
              </a:lnTo>
              <a:lnTo>
                <a:pt x="16" y="24"/>
              </a:lnTo>
              <a:lnTo>
                <a:pt x="14" y="24"/>
              </a:lnTo>
              <a:lnTo>
                <a:pt x="13" y="23"/>
              </a:lnTo>
              <a:lnTo>
                <a:pt x="13" y="22"/>
              </a:lnTo>
              <a:lnTo>
                <a:pt x="12" y="21"/>
              </a:lnTo>
              <a:lnTo>
                <a:pt x="13" y="20"/>
              </a:lnTo>
              <a:lnTo>
                <a:pt x="13" y="19"/>
              </a:lnTo>
              <a:lnTo>
                <a:pt x="12" y="19"/>
              </a:lnTo>
              <a:lnTo>
                <a:pt x="11" y="18"/>
              </a:lnTo>
              <a:lnTo>
                <a:pt x="11" y="17"/>
              </a:lnTo>
              <a:lnTo>
                <a:pt x="11" y="16"/>
              </a:lnTo>
              <a:lnTo>
                <a:pt x="11" y="15"/>
              </a:lnTo>
              <a:lnTo>
                <a:pt x="10" y="14"/>
              </a:lnTo>
              <a:lnTo>
                <a:pt x="10" y="13"/>
              </a:lnTo>
              <a:lnTo>
                <a:pt x="9" y="13"/>
              </a:lnTo>
              <a:lnTo>
                <a:pt x="8" y="12"/>
              </a:lnTo>
              <a:lnTo>
                <a:pt x="7" y="11"/>
              </a:lnTo>
              <a:lnTo>
                <a:pt x="6" y="10"/>
              </a:lnTo>
              <a:lnTo>
                <a:pt x="5" y="9"/>
              </a:lnTo>
              <a:lnTo>
                <a:pt x="4" y="8"/>
              </a:lnTo>
              <a:lnTo>
                <a:pt x="3" y="7"/>
              </a:lnTo>
              <a:lnTo>
                <a:pt x="2" y="6"/>
              </a:lnTo>
              <a:lnTo>
                <a:pt x="1" y="5"/>
              </a:lnTo>
              <a:lnTo>
                <a:pt x="0" y="5"/>
              </a:lnTo>
              <a:lnTo>
                <a:pt x="0" y="4"/>
              </a:lnTo>
              <a:lnTo>
                <a:pt x="0" y="2"/>
              </a:lnTo>
              <a:lnTo>
                <a:pt x="1"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538480</xdr:colOff>
      <xdr:row>9</xdr:row>
      <xdr:rowOff>76200</xdr:rowOff>
    </xdr:from>
    <xdr:to>
      <xdr:col>11</xdr:col>
      <xdr:colOff>447040</xdr:colOff>
      <xdr:row>11</xdr:row>
      <xdr:rowOff>133350</xdr:rowOff>
    </xdr:to>
    <xdr:sp>
      <xdr:nvSpPr>
        <xdr:cNvPr id="2185716" name="Freeform 483"/>
        <xdr:cNvSpPr/>
      </xdr:nvSpPr>
      <xdr:spPr>
        <a:xfrm>
          <a:off x="7274560" y="1561465"/>
          <a:ext cx="558800" cy="361950"/>
        </a:xfrm>
        <a:custGeom>
          <a:avLst/>
          <a:gdLst>
            <a:gd name="txL" fmla="*/ 0 w 55"/>
            <a:gd name="txT" fmla="*/ 0 h 40"/>
            <a:gd name="txR" fmla="*/ 55 w 55"/>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55" h="40">
              <a:moveTo>
                <a:pt x="5" y="10"/>
              </a:moveTo>
              <a:lnTo>
                <a:pt x="5" y="10"/>
              </a:lnTo>
              <a:lnTo>
                <a:pt x="6" y="10"/>
              </a:lnTo>
              <a:lnTo>
                <a:pt x="8" y="10"/>
              </a:lnTo>
              <a:lnTo>
                <a:pt x="8" y="8"/>
              </a:lnTo>
              <a:lnTo>
                <a:pt x="7" y="7"/>
              </a:lnTo>
              <a:lnTo>
                <a:pt x="8" y="6"/>
              </a:lnTo>
              <a:lnTo>
                <a:pt x="10" y="8"/>
              </a:lnTo>
              <a:lnTo>
                <a:pt x="11" y="8"/>
              </a:lnTo>
              <a:lnTo>
                <a:pt x="12" y="8"/>
              </a:lnTo>
              <a:lnTo>
                <a:pt x="13" y="9"/>
              </a:lnTo>
              <a:lnTo>
                <a:pt x="14" y="9"/>
              </a:lnTo>
              <a:lnTo>
                <a:pt x="15" y="10"/>
              </a:lnTo>
              <a:lnTo>
                <a:pt x="17" y="10"/>
              </a:lnTo>
              <a:lnTo>
                <a:pt x="18" y="10"/>
              </a:lnTo>
              <a:lnTo>
                <a:pt x="19" y="10"/>
              </a:lnTo>
              <a:lnTo>
                <a:pt x="20" y="9"/>
              </a:lnTo>
              <a:lnTo>
                <a:pt x="21" y="8"/>
              </a:lnTo>
              <a:lnTo>
                <a:pt x="22" y="8"/>
              </a:lnTo>
              <a:lnTo>
                <a:pt x="22" y="7"/>
              </a:lnTo>
              <a:lnTo>
                <a:pt x="23" y="6"/>
              </a:lnTo>
              <a:lnTo>
                <a:pt x="25" y="6"/>
              </a:lnTo>
              <a:lnTo>
                <a:pt x="26" y="7"/>
              </a:lnTo>
              <a:lnTo>
                <a:pt x="27" y="7"/>
              </a:lnTo>
              <a:lnTo>
                <a:pt x="28" y="7"/>
              </a:lnTo>
              <a:lnTo>
                <a:pt x="29" y="7"/>
              </a:lnTo>
              <a:lnTo>
                <a:pt x="30" y="8"/>
              </a:lnTo>
              <a:lnTo>
                <a:pt x="30" y="9"/>
              </a:lnTo>
              <a:lnTo>
                <a:pt x="31" y="10"/>
              </a:lnTo>
              <a:lnTo>
                <a:pt x="32" y="10"/>
              </a:lnTo>
              <a:lnTo>
                <a:pt x="34" y="10"/>
              </a:lnTo>
              <a:lnTo>
                <a:pt x="34" y="9"/>
              </a:lnTo>
              <a:lnTo>
                <a:pt x="35" y="8"/>
              </a:lnTo>
              <a:lnTo>
                <a:pt x="36" y="8"/>
              </a:lnTo>
              <a:lnTo>
                <a:pt x="37" y="8"/>
              </a:lnTo>
              <a:lnTo>
                <a:pt x="37" y="6"/>
              </a:lnTo>
              <a:lnTo>
                <a:pt x="37" y="5"/>
              </a:lnTo>
              <a:lnTo>
                <a:pt x="37" y="4"/>
              </a:lnTo>
              <a:lnTo>
                <a:pt x="37" y="3"/>
              </a:lnTo>
              <a:lnTo>
                <a:pt x="38" y="2"/>
              </a:lnTo>
              <a:lnTo>
                <a:pt x="39" y="1"/>
              </a:lnTo>
              <a:lnTo>
                <a:pt x="40" y="0"/>
              </a:lnTo>
              <a:lnTo>
                <a:pt x="40" y="2"/>
              </a:lnTo>
              <a:lnTo>
                <a:pt x="40" y="3"/>
              </a:lnTo>
              <a:lnTo>
                <a:pt x="40" y="4"/>
              </a:lnTo>
              <a:lnTo>
                <a:pt x="40" y="5"/>
              </a:lnTo>
              <a:lnTo>
                <a:pt x="40" y="6"/>
              </a:lnTo>
              <a:lnTo>
                <a:pt x="39" y="8"/>
              </a:lnTo>
              <a:lnTo>
                <a:pt x="39" y="9"/>
              </a:lnTo>
              <a:lnTo>
                <a:pt x="39" y="10"/>
              </a:lnTo>
              <a:lnTo>
                <a:pt x="40" y="11"/>
              </a:lnTo>
              <a:lnTo>
                <a:pt x="41" y="10"/>
              </a:lnTo>
              <a:lnTo>
                <a:pt x="42" y="10"/>
              </a:lnTo>
              <a:lnTo>
                <a:pt x="43" y="9"/>
              </a:lnTo>
              <a:lnTo>
                <a:pt x="44" y="9"/>
              </a:lnTo>
              <a:lnTo>
                <a:pt x="45" y="9"/>
              </a:lnTo>
              <a:lnTo>
                <a:pt x="46" y="8"/>
              </a:lnTo>
              <a:lnTo>
                <a:pt x="47" y="8"/>
              </a:lnTo>
              <a:lnTo>
                <a:pt x="48" y="7"/>
              </a:lnTo>
              <a:lnTo>
                <a:pt x="49" y="7"/>
              </a:lnTo>
              <a:lnTo>
                <a:pt x="50" y="6"/>
              </a:lnTo>
              <a:lnTo>
                <a:pt x="51" y="7"/>
              </a:lnTo>
              <a:lnTo>
                <a:pt x="51" y="8"/>
              </a:lnTo>
              <a:lnTo>
                <a:pt x="51" y="9"/>
              </a:lnTo>
              <a:lnTo>
                <a:pt x="52" y="10"/>
              </a:lnTo>
              <a:lnTo>
                <a:pt x="53" y="11"/>
              </a:lnTo>
              <a:lnTo>
                <a:pt x="53" y="12"/>
              </a:lnTo>
              <a:lnTo>
                <a:pt x="54" y="14"/>
              </a:lnTo>
              <a:lnTo>
                <a:pt x="55" y="16"/>
              </a:lnTo>
              <a:lnTo>
                <a:pt x="53" y="17"/>
              </a:lnTo>
              <a:lnTo>
                <a:pt x="51" y="18"/>
              </a:lnTo>
              <a:lnTo>
                <a:pt x="50" y="19"/>
              </a:lnTo>
              <a:lnTo>
                <a:pt x="48" y="20"/>
              </a:lnTo>
              <a:lnTo>
                <a:pt x="47" y="20"/>
              </a:lnTo>
              <a:lnTo>
                <a:pt x="45" y="21"/>
              </a:lnTo>
              <a:lnTo>
                <a:pt x="44" y="22"/>
              </a:lnTo>
              <a:lnTo>
                <a:pt x="43" y="22"/>
              </a:lnTo>
              <a:lnTo>
                <a:pt x="41" y="23"/>
              </a:lnTo>
              <a:lnTo>
                <a:pt x="40" y="24"/>
              </a:lnTo>
              <a:lnTo>
                <a:pt x="39" y="24"/>
              </a:lnTo>
              <a:lnTo>
                <a:pt x="38" y="25"/>
              </a:lnTo>
              <a:lnTo>
                <a:pt x="37" y="26"/>
              </a:lnTo>
              <a:lnTo>
                <a:pt x="36" y="27"/>
              </a:lnTo>
              <a:lnTo>
                <a:pt x="36" y="29"/>
              </a:lnTo>
              <a:lnTo>
                <a:pt x="36" y="30"/>
              </a:lnTo>
              <a:lnTo>
                <a:pt x="36" y="32"/>
              </a:lnTo>
              <a:lnTo>
                <a:pt x="35" y="33"/>
              </a:lnTo>
              <a:lnTo>
                <a:pt x="35" y="34"/>
              </a:lnTo>
              <a:lnTo>
                <a:pt x="35" y="36"/>
              </a:lnTo>
              <a:lnTo>
                <a:pt x="35" y="37"/>
              </a:lnTo>
              <a:lnTo>
                <a:pt x="35" y="39"/>
              </a:lnTo>
              <a:lnTo>
                <a:pt x="35" y="40"/>
              </a:lnTo>
              <a:lnTo>
                <a:pt x="33" y="40"/>
              </a:lnTo>
              <a:lnTo>
                <a:pt x="32" y="40"/>
              </a:lnTo>
              <a:lnTo>
                <a:pt x="31" y="39"/>
              </a:lnTo>
              <a:lnTo>
                <a:pt x="30" y="39"/>
              </a:lnTo>
              <a:lnTo>
                <a:pt x="30" y="38"/>
              </a:lnTo>
              <a:lnTo>
                <a:pt x="28" y="38"/>
              </a:lnTo>
              <a:lnTo>
                <a:pt x="27" y="38"/>
              </a:lnTo>
              <a:lnTo>
                <a:pt x="26" y="38"/>
              </a:lnTo>
              <a:lnTo>
                <a:pt x="27" y="37"/>
              </a:lnTo>
              <a:lnTo>
                <a:pt x="27" y="36"/>
              </a:lnTo>
              <a:lnTo>
                <a:pt x="27" y="35"/>
              </a:lnTo>
              <a:lnTo>
                <a:pt x="28" y="34"/>
              </a:lnTo>
              <a:lnTo>
                <a:pt x="28" y="33"/>
              </a:lnTo>
              <a:lnTo>
                <a:pt x="29" y="31"/>
              </a:lnTo>
              <a:lnTo>
                <a:pt x="29" y="30"/>
              </a:lnTo>
              <a:lnTo>
                <a:pt x="30" y="30"/>
              </a:lnTo>
              <a:lnTo>
                <a:pt x="30" y="28"/>
              </a:lnTo>
              <a:lnTo>
                <a:pt x="29" y="27"/>
              </a:lnTo>
              <a:lnTo>
                <a:pt x="29" y="26"/>
              </a:lnTo>
              <a:lnTo>
                <a:pt x="28" y="26"/>
              </a:lnTo>
              <a:lnTo>
                <a:pt x="27" y="25"/>
              </a:lnTo>
              <a:lnTo>
                <a:pt x="27" y="24"/>
              </a:lnTo>
              <a:lnTo>
                <a:pt x="26" y="23"/>
              </a:lnTo>
              <a:lnTo>
                <a:pt x="25" y="23"/>
              </a:lnTo>
              <a:lnTo>
                <a:pt x="25" y="22"/>
              </a:lnTo>
              <a:lnTo>
                <a:pt x="24" y="22"/>
              </a:lnTo>
              <a:lnTo>
                <a:pt x="23" y="23"/>
              </a:lnTo>
              <a:lnTo>
                <a:pt x="21" y="23"/>
              </a:lnTo>
              <a:lnTo>
                <a:pt x="20" y="23"/>
              </a:lnTo>
              <a:lnTo>
                <a:pt x="19" y="23"/>
              </a:lnTo>
              <a:lnTo>
                <a:pt x="18" y="22"/>
              </a:lnTo>
              <a:lnTo>
                <a:pt x="16" y="22"/>
              </a:lnTo>
              <a:lnTo>
                <a:pt x="15" y="22"/>
              </a:lnTo>
              <a:lnTo>
                <a:pt x="14" y="22"/>
              </a:lnTo>
              <a:lnTo>
                <a:pt x="13" y="21"/>
              </a:lnTo>
              <a:lnTo>
                <a:pt x="12" y="21"/>
              </a:lnTo>
              <a:lnTo>
                <a:pt x="11" y="21"/>
              </a:lnTo>
              <a:lnTo>
                <a:pt x="10" y="20"/>
              </a:lnTo>
              <a:lnTo>
                <a:pt x="9" y="20"/>
              </a:lnTo>
              <a:lnTo>
                <a:pt x="7" y="19"/>
              </a:lnTo>
              <a:lnTo>
                <a:pt x="6" y="19"/>
              </a:lnTo>
              <a:lnTo>
                <a:pt x="4" y="18"/>
              </a:lnTo>
              <a:lnTo>
                <a:pt x="3" y="18"/>
              </a:lnTo>
              <a:lnTo>
                <a:pt x="0" y="17"/>
              </a:lnTo>
              <a:lnTo>
                <a:pt x="0" y="15"/>
              </a:lnTo>
              <a:lnTo>
                <a:pt x="0" y="14"/>
              </a:lnTo>
              <a:lnTo>
                <a:pt x="1" y="14"/>
              </a:lnTo>
              <a:lnTo>
                <a:pt x="2" y="15"/>
              </a:lnTo>
              <a:lnTo>
                <a:pt x="3" y="14"/>
              </a:lnTo>
              <a:lnTo>
                <a:pt x="3" y="13"/>
              </a:lnTo>
              <a:lnTo>
                <a:pt x="4" y="12"/>
              </a:lnTo>
              <a:lnTo>
                <a:pt x="4" y="11"/>
              </a:lnTo>
              <a:lnTo>
                <a:pt x="5"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457200</xdr:colOff>
      <xdr:row>10</xdr:row>
      <xdr:rowOff>76200</xdr:rowOff>
    </xdr:from>
    <xdr:to>
      <xdr:col>11</xdr:col>
      <xdr:colOff>193040</xdr:colOff>
      <xdr:row>11</xdr:row>
      <xdr:rowOff>142875</xdr:rowOff>
    </xdr:to>
    <xdr:sp>
      <xdr:nvSpPr>
        <xdr:cNvPr id="2185717" name="Freeform 484"/>
        <xdr:cNvSpPr/>
      </xdr:nvSpPr>
      <xdr:spPr>
        <a:xfrm>
          <a:off x="7193280" y="1713865"/>
          <a:ext cx="386080" cy="219075"/>
        </a:xfrm>
        <a:custGeom>
          <a:avLst/>
          <a:gdLst>
            <a:gd name="txL" fmla="*/ 0 w 38"/>
            <a:gd name="txT" fmla="*/ 0 h 24"/>
            <a:gd name="txR" fmla="*/ 38 w 38"/>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24">
              <a:moveTo>
                <a:pt x="0" y="17"/>
              </a:moveTo>
              <a:lnTo>
                <a:pt x="1" y="17"/>
              </a:lnTo>
              <a:lnTo>
                <a:pt x="1" y="15"/>
              </a:lnTo>
              <a:lnTo>
                <a:pt x="1" y="14"/>
              </a:lnTo>
              <a:lnTo>
                <a:pt x="2" y="14"/>
              </a:lnTo>
              <a:lnTo>
                <a:pt x="2" y="13"/>
              </a:lnTo>
              <a:lnTo>
                <a:pt x="3" y="12"/>
              </a:lnTo>
              <a:lnTo>
                <a:pt x="4" y="11"/>
              </a:lnTo>
              <a:lnTo>
                <a:pt x="4" y="10"/>
              </a:lnTo>
              <a:lnTo>
                <a:pt x="4" y="9"/>
              </a:lnTo>
              <a:lnTo>
                <a:pt x="5" y="8"/>
              </a:lnTo>
              <a:lnTo>
                <a:pt x="5" y="7"/>
              </a:lnTo>
              <a:lnTo>
                <a:pt x="6" y="6"/>
              </a:lnTo>
              <a:lnTo>
                <a:pt x="6" y="5"/>
              </a:lnTo>
              <a:lnTo>
                <a:pt x="7" y="3"/>
              </a:lnTo>
              <a:lnTo>
                <a:pt x="7" y="2"/>
              </a:lnTo>
              <a:lnTo>
                <a:pt x="8" y="1"/>
              </a:lnTo>
              <a:lnTo>
                <a:pt x="8" y="0"/>
              </a:lnTo>
              <a:lnTo>
                <a:pt x="11" y="1"/>
              </a:lnTo>
              <a:lnTo>
                <a:pt x="12" y="1"/>
              </a:lnTo>
              <a:lnTo>
                <a:pt x="14" y="2"/>
              </a:lnTo>
              <a:lnTo>
                <a:pt x="15" y="2"/>
              </a:lnTo>
              <a:lnTo>
                <a:pt x="17" y="3"/>
              </a:lnTo>
              <a:lnTo>
                <a:pt x="18" y="3"/>
              </a:lnTo>
              <a:lnTo>
                <a:pt x="19" y="4"/>
              </a:lnTo>
              <a:lnTo>
                <a:pt x="20" y="4"/>
              </a:lnTo>
              <a:lnTo>
                <a:pt x="21" y="4"/>
              </a:lnTo>
              <a:lnTo>
                <a:pt x="22" y="5"/>
              </a:lnTo>
              <a:lnTo>
                <a:pt x="23" y="5"/>
              </a:lnTo>
              <a:lnTo>
                <a:pt x="24" y="5"/>
              </a:lnTo>
              <a:lnTo>
                <a:pt x="26" y="5"/>
              </a:lnTo>
              <a:lnTo>
                <a:pt x="27" y="6"/>
              </a:lnTo>
              <a:lnTo>
                <a:pt x="28" y="6"/>
              </a:lnTo>
              <a:lnTo>
                <a:pt x="29" y="6"/>
              </a:lnTo>
              <a:lnTo>
                <a:pt x="31" y="6"/>
              </a:lnTo>
              <a:lnTo>
                <a:pt x="32" y="5"/>
              </a:lnTo>
              <a:lnTo>
                <a:pt x="33" y="5"/>
              </a:lnTo>
              <a:lnTo>
                <a:pt x="33" y="6"/>
              </a:lnTo>
              <a:lnTo>
                <a:pt x="34" y="6"/>
              </a:lnTo>
              <a:lnTo>
                <a:pt x="35" y="7"/>
              </a:lnTo>
              <a:lnTo>
                <a:pt x="35" y="8"/>
              </a:lnTo>
              <a:lnTo>
                <a:pt x="36" y="9"/>
              </a:lnTo>
              <a:lnTo>
                <a:pt x="37" y="9"/>
              </a:lnTo>
              <a:lnTo>
                <a:pt x="37" y="10"/>
              </a:lnTo>
              <a:lnTo>
                <a:pt x="38" y="11"/>
              </a:lnTo>
              <a:lnTo>
                <a:pt x="38" y="13"/>
              </a:lnTo>
              <a:lnTo>
                <a:pt x="37" y="13"/>
              </a:lnTo>
              <a:lnTo>
                <a:pt x="37" y="14"/>
              </a:lnTo>
              <a:lnTo>
                <a:pt x="36" y="16"/>
              </a:lnTo>
              <a:lnTo>
                <a:pt x="36" y="17"/>
              </a:lnTo>
              <a:lnTo>
                <a:pt x="35" y="18"/>
              </a:lnTo>
              <a:lnTo>
                <a:pt x="35" y="19"/>
              </a:lnTo>
              <a:lnTo>
                <a:pt x="35" y="20"/>
              </a:lnTo>
              <a:lnTo>
                <a:pt x="34" y="21"/>
              </a:lnTo>
              <a:lnTo>
                <a:pt x="34" y="22"/>
              </a:lnTo>
              <a:lnTo>
                <a:pt x="33" y="24"/>
              </a:lnTo>
              <a:lnTo>
                <a:pt x="31" y="23"/>
              </a:lnTo>
              <a:lnTo>
                <a:pt x="30" y="23"/>
              </a:lnTo>
              <a:lnTo>
                <a:pt x="29" y="21"/>
              </a:lnTo>
              <a:lnTo>
                <a:pt x="28" y="21"/>
              </a:lnTo>
              <a:lnTo>
                <a:pt x="27" y="20"/>
              </a:lnTo>
              <a:lnTo>
                <a:pt x="25" y="21"/>
              </a:lnTo>
              <a:lnTo>
                <a:pt x="24" y="21"/>
              </a:lnTo>
              <a:lnTo>
                <a:pt x="23" y="22"/>
              </a:lnTo>
              <a:lnTo>
                <a:pt x="22" y="21"/>
              </a:lnTo>
              <a:lnTo>
                <a:pt x="21" y="20"/>
              </a:lnTo>
              <a:lnTo>
                <a:pt x="20" y="20"/>
              </a:lnTo>
              <a:lnTo>
                <a:pt x="19" y="19"/>
              </a:lnTo>
              <a:lnTo>
                <a:pt x="19" y="18"/>
              </a:lnTo>
              <a:lnTo>
                <a:pt x="19" y="17"/>
              </a:lnTo>
              <a:lnTo>
                <a:pt x="20" y="16"/>
              </a:lnTo>
              <a:lnTo>
                <a:pt x="19" y="16"/>
              </a:lnTo>
              <a:lnTo>
                <a:pt x="18" y="16"/>
              </a:lnTo>
              <a:lnTo>
                <a:pt x="17" y="16"/>
              </a:lnTo>
              <a:lnTo>
                <a:pt x="15" y="16"/>
              </a:lnTo>
              <a:lnTo>
                <a:pt x="14" y="16"/>
              </a:lnTo>
              <a:lnTo>
                <a:pt x="13" y="16"/>
              </a:lnTo>
              <a:lnTo>
                <a:pt x="12" y="16"/>
              </a:lnTo>
              <a:lnTo>
                <a:pt x="11" y="16"/>
              </a:lnTo>
              <a:lnTo>
                <a:pt x="10" y="16"/>
              </a:lnTo>
              <a:lnTo>
                <a:pt x="9" y="15"/>
              </a:lnTo>
              <a:lnTo>
                <a:pt x="8" y="15"/>
              </a:lnTo>
              <a:lnTo>
                <a:pt x="7" y="15"/>
              </a:lnTo>
              <a:lnTo>
                <a:pt x="5" y="15"/>
              </a:lnTo>
              <a:lnTo>
                <a:pt x="4" y="16"/>
              </a:lnTo>
              <a:lnTo>
                <a:pt x="3" y="16"/>
              </a:lnTo>
              <a:lnTo>
                <a:pt x="3" y="17"/>
              </a:lnTo>
              <a:lnTo>
                <a:pt x="2" y="18"/>
              </a:lnTo>
              <a:lnTo>
                <a:pt x="0"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274320</xdr:colOff>
      <xdr:row>13</xdr:row>
      <xdr:rowOff>95250</xdr:rowOff>
    </xdr:from>
    <xdr:to>
      <xdr:col>12</xdr:col>
      <xdr:colOff>30480</xdr:colOff>
      <xdr:row>15</xdr:row>
      <xdr:rowOff>28575</xdr:rowOff>
    </xdr:to>
    <xdr:sp>
      <xdr:nvSpPr>
        <xdr:cNvPr id="2185718" name="Freeform 485"/>
        <xdr:cNvSpPr>
          <a:spLocks noEditPoints="1"/>
        </xdr:cNvSpPr>
      </xdr:nvSpPr>
      <xdr:spPr>
        <a:xfrm>
          <a:off x="7660640" y="2190115"/>
          <a:ext cx="406400" cy="238125"/>
        </a:xfrm>
        <a:custGeom>
          <a:avLst/>
          <a:gdLst>
            <a:gd name="txL" fmla="*/ 0 w 40"/>
            <a:gd name="txT" fmla="*/ 0 h 27"/>
            <a:gd name="txR" fmla="*/ 40 w 40"/>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0" h="27">
              <a:moveTo>
                <a:pt x="1" y="9"/>
              </a:moveTo>
              <a:lnTo>
                <a:pt x="1" y="8"/>
              </a:lnTo>
              <a:lnTo>
                <a:pt x="3" y="8"/>
              </a:lnTo>
              <a:lnTo>
                <a:pt x="4" y="8"/>
              </a:lnTo>
              <a:lnTo>
                <a:pt x="6" y="8"/>
              </a:lnTo>
              <a:lnTo>
                <a:pt x="7" y="7"/>
              </a:lnTo>
              <a:lnTo>
                <a:pt x="8" y="7"/>
              </a:lnTo>
              <a:lnTo>
                <a:pt x="9" y="7"/>
              </a:lnTo>
              <a:lnTo>
                <a:pt x="10" y="7"/>
              </a:lnTo>
              <a:lnTo>
                <a:pt x="11" y="7"/>
              </a:lnTo>
              <a:lnTo>
                <a:pt x="12" y="7"/>
              </a:lnTo>
              <a:lnTo>
                <a:pt x="13" y="6"/>
              </a:lnTo>
              <a:lnTo>
                <a:pt x="14" y="6"/>
              </a:lnTo>
              <a:lnTo>
                <a:pt x="15" y="6"/>
              </a:lnTo>
              <a:lnTo>
                <a:pt x="16" y="6"/>
              </a:lnTo>
              <a:lnTo>
                <a:pt x="16" y="5"/>
              </a:lnTo>
              <a:lnTo>
                <a:pt x="17" y="5"/>
              </a:lnTo>
              <a:lnTo>
                <a:pt x="18" y="5"/>
              </a:lnTo>
              <a:lnTo>
                <a:pt x="19" y="5"/>
              </a:lnTo>
              <a:lnTo>
                <a:pt x="20" y="5"/>
              </a:lnTo>
              <a:lnTo>
                <a:pt x="21" y="4"/>
              </a:lnTo>
              <a:lnTo>
                <a:pt x="22" y="4"/>
              </a:lnTo>
              <a:lnTo>
                <a:pt x="23" y="4"/>
              </a:lnTo>
              <a:lnTo>
                <a:pt x="25" y="3"/>
              </a:lnTo>
              <a:lnTo>
                <a:pt x="26" y="3"/>
              </a:lnTo>
              <a:lnTo>
                <a:pt x="27" y="3"/>
              </a:lnTo>
              <a:lnTo>
                <a:pt x="28" y="3"/>
              </a:lnTo>
              <a:lnTo>
                <a:pt x="29" y="2"/>
              </a:lnTo>
              <a:lnTo>
                <a:pt x="31" y="2"/>
              </a:lnTo>
              <a:lnTo>
                <a:pt x="32" y="2"/>
              </a:lnTo>
              <a:lnTo>
                <a:pt x="33" y="1"/>
              </a:lnTo>
              <a:lnTo>
                <a:pt x="35" y="1"/>
              </a:lnTo>
              <a:lnTo>
                <a:pt x="36" y="1"/>
              </a:lnTo>
              <a:lnTo>
                <a:pt x="37" y="0"/>
              </a:lnTo>
              <a:lnTo>
                <a:pt x="38" y="0"/>
              </a:lnTo>
              <a:lnTo>
                <a:pt x="39" y="0"/>
              </a:lnTo>
              <a:lnTo>
                <a:pt x="40" y="0"/>
              </a:lnTo>
              <a:lnTo>
                <a:pt x="40" y="1"/>
              </a:lnTo>
              <a:lnTo>
                <a:pt x="40" y="2"/>
              </a:lnTo>
              <a:lnTo>
                <a:pt x="39" y="3"/>
              </a:lnTo>
              <a:lnTo>
                <a:pt x="38" y="3"/>
              </a:lnTo>
              <a:lnTo>
                <a:pt x="37" y="4"/>
              </a:lnTo>
              <a:lnTo>
                <a:pt x="36" y="5"/>
              </a:lnTo>
              <a:lnTo>
                <a:pt x="35" y="6"/>
              </a:lnTo>
              <a:lnTo>
                <a:pt x="33" y="7"/>
              </a:lnTo>
              <a:lnTo>
                <a:pt x="32" y="7"/>
              </a:lnTo>
              <a:lnTo>
                <a:pt x="31" y="8"/>
              </a:lnTo>
              <a:lnTo>
                <a:pt x="30" y="8"/>
              </a:lnTo>
              <a:lnTo>
                <a:pt x="30" y="9"/>
              </a:lnTo>
              <a:lnTo>
                <a:pt x="30" y="10"/>
              </a:lnTo>
              <a:lnTo>
                <a:pt x="29" y="10"/>
              </a:lnTo>
              <a:lnTo>
                <a:pt x="29" y="11"/>
              </a:lnTo>
              <a:lnTo>
                <a:pt x="29" y="12"/>
              </a:lnTo>
              <a:lnTo>
                <a:pt x="28" y="13"/>
              </a:lnTo>
              <a:lnTo>
                <a:pt x="28" y="14"/>
              </a:lnTo>
              <a:lnTo>
                <a:pt x="28" y="15"/>
              </a:lnTo>
              <a:lnTo>
                <a:pt x="29" y="15"/>
              </a:lnTo>
              <a:lnTo>
                <a:pt x="30" y="16"/>
              </a:lnTo>
              <a:lnTo>
                <a:pt x="30" y="17"/>
              </a:lnTo>
              <a:lnTo>
                <a:pt x="29" y="17"/>
              </a:lnTo>
              <a:lnTo>
                <a:pt x="28" y="18"/>
              </a:lnTo>
              <a:lnTo>
                <a:pt x="27" y="18"/>
              </a:lnTo>
              <a:lnTo>
                <a:pt x="26" y="18"/>
              </a:lnTo>
              <a:lnTo>
                <a:pt x="24" y="18"/>
              </a:lnTo>
              <a:lnTo>
                <a:pt x="23" y="19"/>
              </a:lnTo>
              <a:lnTo>
                <a:pt x="23" y="20"/>
              </a:lnTo>
              <a:lnTo>
                <a:pt x="24" y="20"/>
              </a:lnTo>
              <a:lnTo>
                <a:pt x="25" y="21"/>
              </a:lnTo>
              <a:lnTo>
                <a:pt x="24" y="22"/>
              </a:lnTo>
              <a:lnTo>
                <a:pt x="24" y="23"/>
              </a:lnTo>
              <a:lnTo>
                <a:pt x="23" y="24"/>
              </a:lnTo>
              <a:lnTo>
                <a:pt x="23" y="25"/>
              </a:lnTo>
              <a:lnTo>
                <a:pt x="22" y="26"/>
              </a:lnTo>
              <a:lnTo>
                <a:pt x="21" y="26"/>
              </a:lnTo>
              <a:lnTo>
                <a:pt x="20" y="26"/>
              </a:lnTo>
              <a:lnTo>
                <a:pt x="19" y="26"/>
              </a:lnTo>
              <a:lnTo>
                <a:pt x="18" y="27"/>
              </a:lnTo>
              <a:lnTo>
                <a:pt x="18" y="25"/>
              </a:lnTo>
              <a:lnTo>
                <a:pt x="18" y="24"/>
              </a:lnTo>
              <a:lnTo>
                <a:pt x="19" y="23"/>
              </a:lnTo>
              <a:lnTo>
                <a:pt x="19" y="22"/>
              </a:lnTo>
              <a:lnTo>
                <a:pt x="18" y="21"/>
              </a:lnTo>
              <a:lnTo>
                <a:pt x="18" y="19"/>
              </a:lnTo>
              <a:lnTo>
                <a:pt x="19" y="18"/>
              </a:lnTo>
              <a:lnTo>
                <a:pt x="19" y="17"/>
              </a:lnTo>
              <a:lnTo>
                <a:pt x="19" y="16"/>
              </a:lnTo>
              <a:lnTo>
                <a:pt x="19" y="15"/>
              </a:lnTo>
              <a:lnTo>
                <a:pt x="19" y="14"/>
              </a:lnTo>
              <a:lnTo>
                <a:pt x="19" y="13"/>
              </a:lnTo>
              <a:lnTo>
                <a:pt x="18" y="13"/>
              </a:lnTo>
              <a:lnTo>
                <a:pt x="17" y="13"/>
              </a:lnTo>
              <a:lnTo>
                <a:pt x="15" y="14"/>
              </a:lnTo>
              <a:lnTo>
                <a:pt x="14" y="14"/>
              </a:lnTo>
              <a:lnTo>
                <a:pt x="12" y="15"/>
              </a:lnTo>
              <a:lnTo>
                <a:pt x="11" y="15"/>
              </a:lnTo>
              <a:lnTo>
                <a:pt x="10" y="16"/>
              </a:lnTo>
              <a:lnTo>
                <a:pt x="9" y="16"/>
              </a:lnTo>
              <a:lnTo>
                <a:pt x="8" y="16"/>
              </a:lnTo>
              <a:lnTo>
                <a:pt x="9" y="15"/>
              </a:lnTo>
              <a:lnTo>
                <a:pt x="9" y="14"/>
              </a:lnTo>
              <a:lnTo>
                <a:pt x="8" y="13"/>
              </a:lnTo>
              <a:lnTo>
                <a:pt x="7" y="13"/>
              </a:lnTo>
              <a:lnTo>
                <a:pt x="6" y="13"/>
              </a:lnTo>
              <a:lnTo>
                <a:pt x="5" y="14"/>
              </a:lnTo>
              <a:lnTo>
                <a:pt x="4" y="14"/>
              </a:lnTo>
              <a:lnTo>
                <a:pt x="3" y="14"/>
              </a:lnTo>
              <a:lnTo>
                <a:pt x="2" y="14"/>
              </a:lnTo>
              <a:lnTo>
                <a:pt x="2" y="13"/>
              </a:lnTo>
              <a:lnTo>
                <a:pt x="1" y="11"/>
              </a:lnTo>
              <a:lnTo>
                <a:pt x="1" y="10"/>
              </a:lnTo>
              <a:lnTo>
                <a:pt x="0" y="9"/>
              </a:lnTo>
              <a:lnTo>
                <a:pt x="1" y="9"/>
              </a:lnTo>
              <a:moveTo>
                <a:pt x="11" y="7"/>
              </a:moveTo>
              <a:lnTo>
                <a:pt x="12" y="7"/>
              </a:lnTo>
              <a:lnTo>
                <a:pt x="13" y="6"/>
              </a:lnTo>
              <a:lnTo>
                <a:pt x="12" y="6"/>
              </a:lnTo>
              <a:lnTo>
                <a:pt x="11" y="7"/>
              </a:lnTo>
              <a:moveTo>
                <a:pt x="14" y="6"/>
              </a:moveTo>
              <a:lnTo>
                <a:pt x="14" y="6"/>
              </a:lnTo>
              <a:lnTo>
                <a:pt x="15" y="6"/>
              </a:lnTo>
              <a:lnTo>
                <a:pt x="16" y="5"/>
              </a:lnTo>
              <a:lnTo>
                <a:pt x="16" y="6"/>
              </a:lnTo>
              <a:lnTo>
                <a:pt x="15" y="6"/>
              </a:lnTo>
              <a:lnTo>
                <a:pt x="14" y="6"/>
              </a:lnTo>
              <a:moveTo>
                <a:pt x="11" y="7"/>
              </a:moveTo>
              <a:lnTo>
                <a:pt x="11" y="7"/>
              </a:lnTo>
              <a:lnTo>
                <a:pt x="10" y="7"/>
              </a:lnTo>
              <a:lnTo>
                <a:pt x="11" y="7"/>
              </a:lnTo>
              <a:moveTo>
                <a:pt x="9" y="7"/>
              </a:moveTo>
              <a:lnTo>
                <a:pt x="9" y="7"/>
              </a:lnTo>
              <a:lnTo>
                <a:pt x="10" y="7"/>
              </a:lnTo>
              <a:lnTo>
                <a:pt x="9" y="7"/>
              </a:lnTo>
              <a:moveTo>
                <a:pt x="19" y="5"/>
              </a:moveTo>
              <a:lnTo>
                <a:pt x="20" y="5"/>
              </a:lnTo>
              <a:lnTo>
                <a:pt x="19" y="5"/>
              </a:lnTo>
              <a:moveTo>
                <a:pt x="8" y="7"/>
              </a:moveTo>
              <a:lnTo>
                <a:pt x="8" y="7"/>
              </a:lnTo>
              <a:moveTo>
                <a:pt x="6" y="8"/>
              </a:moveTo>
              <a:lnTo>
                <a:pt x="6" y="8"/>
              </a:lnTo>
              <a:moveTo>
                <a:pt x="4" y="8"/>
              </a:moveTo>
              <a:lnTo>
                <a:pt x="3" y="8"/>
              </a:lnTo>
              <a:lnTo>
                <a:pt x="4" y="8"/>
              </a:lnTo>
              <a:moveTo>
                <a:pt x="17" y="5"/>
              </a:moveTo>
              <a:lnTo>
                <a:pt x="17"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274320</xdr:colOff>
      <xdr:row>8</xdr:row>
      <xdr:rowOff>9525</xdr:rowOff>
    </xdr:from>
    <xdr:to>
      <xdr:col>12</xdr:col>
      <xdr:colOff>223520</xdr:colOff>
      <xdr:row>10</xdr:row>
      <xdr:rowOff>123825</xdr:rowOff>
    </xdr:to>
    <xdr:sp>
      <xdr:nvSpPr>
        <xdr:cNvPr id="2185719" name="Freeform 486"/>
        <xdr:cNvSpPr/>
      </xdr:nvSpPr>
      <xdr:spPr>
        <a:xfrm>
          <a:off x="7660640" y="1342390"/>
          <a:ext cx="599440" cy="419100"/>
        </a:xfrm>
        <a:custGeom>
          <a:avLst/>
          <a:gdLst>
            <a:gd name="txL" fmla="*/ 0 w 59"/>
            <a:gd name="txT" fmla="*/ 0 h 45"/>
            <a:gd name="txR" fmla="*/ 59 w 59"/>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59" h="45">
              <a:moveTo>
                <a:pt x="47" y="1"/>
              </a:moveTo>
              <a:lnTo>
                <a:pt x="47" y="2"/>
              </a:lnTo>
              <a:lnTo>
                <a:pt x="48" y="4"/>
              </a:lnTo>
              <a:lnTo>
                <a:pt x="49" y="5"/>
              </a:lnTo>
              <a:lnTo>
                <a:pt x="50" y="6"/>
              </a:lnTo>
              <a:lnTo>
                <a:pt x="50" y="7"/>
              </a:lnTo>
              <a:lnTo>
                <a:pt x="51" y="8"/>
              </a:lnTo>
              <a:lnTo>
                <a:pt x="52" y="10"/>
              </a:lnTo>
              <a:lnTo>
                <a:pt x="52" y="11"/>
              </a:lnTo>
              <a:lnTo>
                <a:pt x="53" y="12"/>
              </a:lnTo>
              <a:lnTo>
                <a:pt x="53" y="14"/>
              </a:lnTo>
              <a:lnTo>
                <a:pt x="54" y="15"/>
              </a:lnTo>
              <a:lnTo>
                <a:pt x="55" y="16"/>
              </a:lnTo>
              <a:lnTo>
                <a:pt x="55" y="17"/>
              </a:lnTo>
              <a:lnTo>
                <a:pt x="56" y="18"/>
              </a:lnTo>
              <a:lnTo>
                <a:pt x="56" y="19"/>
              </a:lnTo>
              <a:lnTo>
                <a:pt x="56" y="21"/>
              </a:lnTo>
              <a:lnTo>
                <a:pt x="57" y="22"/>
              </a:lnTo>
              <a:lnTo>
                <a:pt x="57" y="23"/>
              </a:lnTo>
              <a:lnTo>
                <a:pt x="57" y="24"/>
              </a:lnTo>
              <a:lnTo>
                <a:pt x="57" y="25"/>
              </a:lnTo>
              <a:lnTo>
                <a:pt x="57" y="26"/>
              </a:lnTo>
              <a:lnTo>
                <a:pt x="58" y="27"/>
              </a:lnTo>
              <a:lnTo>
                <a:pt x="57" y="29"/>
              </a:lnTo>
              <a:lnTo>
                <a:pt x="57" y="31"/>
              </a:lnTo>
              <a:lnTo>
                <a:pt x="58" y="32"/>
              </a:lnTo>
              <a:lnTo>
                <a:pt x="58" y="33"/>
              </a:lnTo>
              <a:lnTo>
                <a:pt x="59" y="34"/>
              </a:lnTo>
              <a:lnTo>
                <a:pt x="58" y="36"/>
              </a:lnTo>
              <a:lnTo>
                <a:pt x="58" y="38"/>
              </a:lnTo>
              <a:lnTo>
                <a:pt x="58" y="39"/>
              </a:lnTo>
              <a:lnTo>
                <a:pt x="57" y="41"/>
              </a:lnTo>
              <a:lnTo>
                <a:pt x="56" y="40"/>
              </a:lnTo>
              <a:lnTo>
                <a:pt x="55" y="41"/>
              </a:lnTo>
              <a:lnTo>
                <a:pt x="52" y="44"/>
              </a:lnTo>
              <a:lnTo>
                <a:pt x="51" y="45"/>
              </a:lnTo>
              <a:lnTo>
                <a:pt x="51" y="44"/>
              </a:lnTo>
              <a:lnTo>
                <a:pt x="50" y="43"/>
              </a:lnTo>
              <a:lnTo>
                <a:pt x="50" y="41"/>
              </a:lnTo>
              <a:lnTo>
                <a:pt x="49" y="39"/>
              </a:lnTo>
              <a:lnTo>
                <a:pt x="48" y="38"/>
              </a:lnTo>
              <a:lnTo>
                <a:pt x="47" y="37"/>
              </a:lnTo>
              <a:lnTo>
                <a:pt x="47" y="36"/>
              </a:lnTo>
              <a:lnTo>
                <a:pt x="46" y="34"/>
              </a:lnTo>
              <a:lnTo>
                <a:pt x="45" y="33"/>
              </a:lnTo>
              <a:lnTo>
                <a:pt x="44" y="32"/>
              </a:lnTo>
              <a:lnTo>
                <a:pt x="42" y="30"/>
              </a:lnTo>
              <a:lnTo>
                <a:pt x="41" y="29"/>
              </a:lnTo>
              <a:lnTo>
                <a:pt x="40" y="29"/>
              </a:lnTo>
              <a:lnTo>
                <a:pt x="39" y="28"/>
              </a:lnTo>
              <a:lnTo>
                <a:pt x="39" y="27"/>
              </a:lnTo>
              <a:lnTo>
                <a:pt x="37" y="25"/>
              </a:lnTo>
              <a:lnTo>
                <a:pt x="34" y="28"/>
              </a:lnTo>
              <a:lnTo>
                <a:pt x="32" y="29"/>
              </a:lnTo>
              <a:lnTo>
                <a:pt x="31" y="31"/>
              </a:lnTo>
              <a:lnTo>
                <a:pt x="28" y="33"/>
              </a:lnTo>
              <a:lnTo>
                <a:pt x="26" y="34"/>
              </a:lnTo>
              <a:lnTo>
                <a:pt x="25" y="35"/>
              </a:lnTo>
              <a:lnTo>
                <a:pt x="23" y="36"/>
              </a:lnTo>
              <a:lnTo>
                <a:pt x="22" y="37"/>
              </a:lnTo>
              <a:lnTo>
                <a:pt x="21" y="38"/>
              </a:lnTo>
              <a:lnTo>
                <a:pt x="20" y="38"/>
              </a:lnTo>
              <a:lnTo>
                <a:pt x="18" y="39"/>
              </a:lnTo>
              <a:lnTo>
                <a:pt x="17" y="39"/>
              </a:lnTo>
              <a:lnTo>
                <a:pt x="16" y="37"/>
              </a:lnTo>
              <a:lnTo>
                <a:pt x="15" y="35"/>
              </a:lnTo>
              <a:lnTo>
                <a:pt x="15" y="34"/>
              </a:lnTo>
              <a:lnTo>
                <a:pt x="14" y="33"/>
              </a:lnTo>
              <a:lnTo>
                <a:pt x="13" y="32"/>
              </a:lnTo>
              <a:lnTo>
                <a:pt x="13" y="31"/>
              </a:lnTo>
              <a:lnTo>
                <a:pt x="13" y="30"/>
              </a:lnTo>
              <a:lnTo>
                <a:pt x="12" y="29"/>
              </a:lnTo>
              <a:lnTo>
                <a:pt x="11" y="30"/>
              </a:lnTo>
              <a:lnTo>
                <a:pt x="10" y="30"/>
              </a:lnTo>
              <a:lnTo>
                <a:pt x="9" y="31"/>
              </a:lnTo>
              <a:lnTo>
                <a:pt x="8" y="31"/>
              </a:lnTo>
              <a:lnTo>
                <a:pt x="7" y="32"/>
              </a:lnTo>
              <a:lnTo>
                <a:pt x="6" y="32"/>
              </a:lnTo>
              <a:lnTo>
                <a:pt x="5" y="32"/>
              </a:lnTo>
              <a:lnTo>
                <a:pt x="4" y="33"/>
              </a:lnTo>
              <a:lnTo>
                <a:pt x="3" y="33"/>
              </a:lnTo>
              <a:lnTo>
                <a:pt x="2" y="34"/>
              </a:lnTo>
              <a:lnTo>
                <a:pt x="1" y="33"/>
              </a:lnTo>
              <a:lnTo>
                <a:pt x="1" y="32"/>
              </a:lnTo>
              <a:lnTo>
                <a:pt x="1" y="31"/>
              </a:lnTo>
              <a:lnTo>
                <a:pt x="2" y="29"/>
              </a:lnTo>
              <a:lnTo>
                <a:pt x="2" y="28"/>
              </a:lnTo>
              <a:lnTo>
                <a:pt x="2" y="27"/>
              </a:lnTo>
              <a:lnTo>
                <a:pt x="2" y="26"/>
              </a:lnTo>
              <a:lnTo>
                <a:pt x="2" y="25"/>
              </a:lnTo>
              <a:lnTo>
                <a:pt x="2" y="23"/>
              </a:lnTo>
              <a:lnTo>
                <a:pt x="1" y="22"/>
              </a:lnTo>
              <a:lnTo>
                <a:pt x="1" y="21"/>
              </a:lnTo>
              <a:lnTo>
                <a:pt x="0" y="20"/>
              </a:lnTo>
              <a:lnTo>
                <a:pt x="0" y="19"/>
              </a:lnTo>
              <a:lnTo>
                <a:pt x="0" y="18"/>
              </a:lnTo>
              <a:lnTo>
                <a:pt x="1" y="17"/>
              </a:lnTo>
              <a:lnTo>
                <a:pt x="2" y="16"/>
              </a:lnTo>
              <a:lnTo>
                <a:pt x="3" y="16"/>
              </a:lnTo>
              <a:lnTo>
                <a:pt x="4" y="15"/>
              </a:lnTo>
              <a:lnTo>
                <a:pt x="5" y="16"/>
              </a:lnTo>
              <a:lnTo>
                <a:pt x="6" y="17"/>
              </a:lnTo>
              <a:lnTo>
                <a:pt x="7" y="18"/>
              </a:lnTo>
              <a:lnTo>
                <a:pt x="7" y="19"/>
              </a:lnTo>
              <a:lnTo>
                <a:pt x="8" y="19"/>
              </a:lnTo>
              <a:lnTo>
                <a:pt x="10" y="18"/>
              </a:lnTo>
              <a:lnTo>
                <a:pt x="11" y="19"/>
              </a:lnTo>
              <a:lnTo>
                <a:pt x="12" y="19"/>
              </a:lnTo>
              <a:lnTo>
                <a:pt x="13" y="19"/>
              </a:lnTo>
              <a:lnTo>
                <a:pt x="14" y="18"/>
              </a:lnTo>
              <a:lnTo>
                <a:pt x="15" y="18"/>
              </a:lnTo>
              <a:lnTo>
                <a:pt x="16" y="17"/>
              </a:lnTo>
              <a:lnTo>
                <a:pt x="17" y="16"/>
              </a:lnTo>
              <a:lnTo>
                <a:pt x="18" y="16"/>
              </a:lnTo>
              <a:lnTo>
                <a:pt x="20" y="15"/>
              </a:lnTo>
              <a:lnTo>
                <a:pt x="21" y="14"/>
              </a:lnTo>
              <a:lnTo>
                <a:pt x="22" y="14"/>
              </a:lnTo>
              <a:lnTo>
                <a:pt x="23" y="13"/>
              </a:lnTo>
              <a:lnTo>
                <a:pt x="23" y="12"/>
              </a:lnTo>
              <a:lnTo>
                <a:pt x="25" y="12"/>
              </a:lnTo>
              <a:lnTo>
                <a:pt x="25" y="13"/>
              </a:lnTo>
              <a:lnTo>
                <a:pt x="26" y="14"/>
              </a:lnTo>
              <a:lnTo>
                <a:pt x="27" y="14"/>
              </a:lnTo>
              <a:lnTo>
                <a:pt x="28" y="14"/>
              </a:lnTo>
              <a:lnTo>
                <a:pt x="29" y="13"/>
              </a:lnTo>
              <a:lnTo>
                <a:pt x="30" y="12"/>
              </a:lnTo>
              <a:lnTo>
                <a:pt x="31" y="11"/>
              </a:lnTo>
              <a:lnTo>
                <a:pt x="32" y="11"/>
              </a:lnTo>
              <a:lnTo>
                <a:pt x="33" y="10"/>
              </a:lnTo>
              <a:lnTo>
                <a:pt x="33" y="9"/>
              </a:lnTo>
              <a:lnTo>
                <a:pt x="34" y="7"/>
              </a:lnTo>
              <a:lnTo>
                <a:pt x="35" y="7"/>
              </a:lnTo>
              <a:lnTo>
                <a:pt x="36" y="6"/>
              </a:lnTo>
              <a:lnTo>
                <a:pt x="37" y="5"/>
              </a:lnTo>
              <a:lnTo>
                <a:pt x="37" y="4"/>
              </a:lnTo>
              <a:lnTo>
                <a:pt x="38" y="4"/>
              </a:lnTo>
              <a:lnTo>
                <a:pt x="39" y="3"/>
              </a:lnTo>
              <a:lnTo>
                <a:pt x="40" y="2"/>
              </a:lnTo>
              <a:lnTo>
                <a:pt x="41" y="1"/>
              </a:lnTo>
              <a:lnTo>
                <a:pt x="43" y="0"/>
              </a:lnTo>
              <a:lnTo>
                <a:pt x="46" y="0"/>
              </a:lnTo>
              <a:lnTo>
                <a:pt x="47"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599440</xdr:colOff>
      <xdr:row>14</xdr:row>
      <xdr:rowOff>85725</xdr:rowOff>
    </xdr:from>
    <xdr:to>
      <xdr:col>11</xdr:col>
      <xdr:colOff>254000</xdr:colOff>
      <xdr:row>16</xdr:row>
      <xdr:rowOff>9525</xdr:rowOff>
    </xdr:to>
    <xdr:sp>
      <xdr:nvSpPr>
        <xdr:cNvPr id="2185720" name="Freeform 487"/>
        <xdr:cNvSpPr/>
      </xdr:nvSpPr>
      <xdr:spPr>
        <a:xfrm>
          <a:off x="7335520" y="2332990"/>
          <a:ext cx="304800" cy="228600"/>
        </a:xfrm>
        <a:custGeom>
          <a:avLst/>
          <a:gdLst>
            <a:gd name="txL" fmla="*/ 0 w 30"/>
            <a:gd name="txT" fmla="*/ 0 h 26"/>
            <a:gd name="txR" fmla="*/ 30 w 30"/>
            <a:gd name="txB" fmla="*/ 26 h 26"/>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26">
              <a:moveTo>
                <a:pt x="1" y="5"/>
              </a:moveTo>
              <a:lnTo>
                <a:pt x="1" y="4"/>
              </a:lnTo>
              <a:lnTo>
                <a:pt x="3" y="3"/>
              </a:lnTo>
              <a:lnTo>
                <a:pt x="4" y="3"/>
              </a:lnTo>
              <a:lnTo>
                <a:pt x="5" y="3"/>
              </a:lnTo>
              <a:lnTo>
                <a:pt x="6" y="2"/>
              </a:lnTo>
              <a:lnTo>
                <a:pt x="7" y="2"/>
              </a:lnTo>
              <a:lnTo>
                <a:pt x="8" y="1"/>
              </a:lnTo>
              <a:lnTo>
                <a:pt x="9" y="1"/>
              </a:lnTo>
              <a:lnTo>
                <a:pt x="11" y="0"/>
              </a:lnTo>
              <a:lnTo>
                <a:pt x="11" y="1"/>
              </a:lnTo>
              <a:lnTo>
                <a:pt x="11" y="3"/>
              </a:lnTo>
              <a:lnTo>
                <a:pt x="11" y="4"/>
              </a:lnTo>
              <a:lnTo>
                <a:pt x="12" y="4"/>
              </a:lnTo>
              <a:lnTo>
                <a:pt x="12" y="6"/>
              </a:lnTo>
              <a:lnTo>
                <a:pt x="13" y="7"/>
              </a:lnTo>
              <a:lnTo>
                <a:pt x="14" y="9"/>
              </a:lnTo>
              <a:lnTo>
                <a:pt x="14" y="10"/>
              </a:lnTo>
              <a:lnTo>
                <a:pt x="15" y="11"/>
              </a:lnTo>
              <a:lnTo>
                <a:pt x="15" y="12"/>
              </a:lnTo>
              <a:lnTo>
                <a:pt x="16" y="11"/>
              </a:lnTo>
              <a:lnTo>
                <a:pt x="17" y="11"/>
              </a:lnTo>
              <a:lnTo>
                <a:pt x="18" y="10"/>
              </a:lnTo>
              <a:lnTo>
                <a:pt x="19" y="10"/>
              </a:lnTo>
              <a:lnTo>
                <a:pt x="20" y="10"/>
              </a:lnTo>
              <a:lnTo>
                <a:pt x="21" y="11"/>
              </a:lnTo>
              <a:lnTo>
                <a:pt x="21" y="12"/>
              </a:lnTo>
              <a:lnTo>
                <a:pt x="21" y="13"/>
              </a:lnTo>
              <a:lnTo>
                <a:pt x="22" y="14"/>
              </a:lnTo>
              <a:lnTo>
                <a:pt x="23" y="13"/>
              </a:lnTo>
              <a:lnTo>
                <a:pt x="23" y="14"/>
              </a:lnTo>
              <a:lnTo>
                <a:pt x="23" y="15"/>
              </a:lnTo>
              <a:lnTo>
                <a:pt x="25" y="15"/>
              </a:lnTo>
              <a:lnTo>
                <a:pt x="26" y="15"/>
              </a:lnTo>
              <a:lnTo>
                <a:pt x="27" y="14"/>
              </a:lnTo>
              <a:lnTo>
                <a:pt x="28" y="14"/>
              </a:lnTo>
              <a:lnTo>
                <a:pt x="28" y="15"/>
              </a:lnTo>
              <a:lnTo>
                <a:pt x="30" y="17"/>
              </a:lnTo>
              <a:lnTo>
                <a:pt x="30" y="19"/>
              </a:lnTo>
              <a:lnTo>
                <a:pt x="28" y="19"/>
              </a:lnTo>
              <a:lnTo>
                <a:pt x="27" y="19"/>
              </a:lnTo>
              <a:lnTo>
                <a:pt x="27" y="20"/>
              </a:lnTo>
              <a:lnTo>
                <a:pt x="25" y="21"/>
              </a:lnTo>
              <a:lnTo>
                <a:pt x="24" y="22"/>
              </a:lnTo>
              <a:lnTo>
                <a:pt x="23" y="22"/>
              </a:lnTo>
              <a:lnTo>
                <a:pt x="23" y="23"/>
              </a:lnTo>
              <a:lnTo>
                <a:pt x="22" y="24"/>
              </a:lnTo>
              <a:lnTo>
                <a:pt x="20" y="25"/>
              </a:lnTo>
              <a:lnTo>
                <a:pt x="19" y="24"/>
              </a:lnTo>
              <a:lnTo>
                <a:pt x="18" y="25"/>
              </a:lnTo>
              <a:lnTo>
                <a:pt x="17" y="25"/>
              </a:lnTo>
              <a:lnTo>
                <a:pt x="16" y="25"/>
              </a:lnTo>
              <a:lnTo>
                <a:pt x="15" y="26"/>
              </a:lnTo>
              <a:lnTo>
                <a:pt x="14" y="26"/>
              </a:lnTo>
              <a:lnTo>
                <a:pt x="13" y="26"/>
              </a:lnTo>
              <a:lnTo>
                <a:pt x="12" y="26"/>
              </a:lnTo>
              <a:lnTo>
                <a:pt x="11" y="25"/>
              </a:lnTo>
              <a:lnTo>
                <a:pt x="9" y="25"/>
              </a:lnTo>
              <a:lnTo>
                <a:pt x="10" y="24"/>
              </a:lnTo>
              <a:lnTo>
                <a:pt x="10" y="22"/>
              </a:lnTo>
              <a:lnTo>
                <a:pt x="10" y="21"/>
              </a:lnTo>
              <a:lnTo>
                <a:pt x="10" y="20"/>
              </a:lnTo>
              <a:lnTo>
                <a:pt x="10" y="19"/>
              </a:lnTo>
              <a:lnTo>
                <a:pt x="9" y="17"/>
              </a:lnTo>
              <a:lnTo>
                <a:pt x="9" y="16"/>
              </a:lnTo>
              <a:lnTo>
                <a:pt x="9" y="15"/>
              </a:lnTo>
              <a:lnTo>
                <a:pt x="9" y="14"/>
              </a:lnTo>
              <a:lnTo>
                <a:pt x="9" y="13"/>
              </a:lnTo>
              <a:lnTo>
                <a:pt x="9" y="12"/>
              </a:lnTo>
              <a:lnTo>
                <a:pt x="9" y="11"/>
              </a:lnTo>
              <a:lnTo>
                <a:pt x="8" y="10"/>
              </a:lnTo>
              <a:lnTo>
                <a:pt x="7" y="9"/>
              </a:lnTo>
              <a:lnTo>
                <a:pt x="7" y="8"/>
              </a:lnTo>
              <a:lnTo>
                <a:pt x="7" y="7"/>
              </a:lnTo>
              <a:lnTo>
                <a:pt x="6" y="5"/>
              </a:lnTo>
              <a:lnTo>
                <a:pt x="5" y="5"/>
              </a:lnTo>
              <a:lnTo>
                <a:pt x="4" y="4"/>
              </a:lnTo>
              <a:lnTo>
                <a:pt x="3" y="4"/>
              </a:lnTo>
              <a:lnTo>
                <a:pt x="2" y="5"/>
              </a:lnTo>
              <a:lnTo>
                <a:pt x="0" y="5"/>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213360</xdr:colOff>
      <xdr:row>14</xdr:row>
      <xdr:rowOff>57150</xdr:rowOff>
    </xdr:from>
    <xdr:to>
      <xdr:col>11</xdr:col>
      <xdr:colOff>467360</xdr:colOff>
      <xdr:row>15</xdr:row>
      <xdr:rowOff>133350</xdr:rowOff>
    </xdr:to>
    <xdr:sp>
      <xdr:nvSpPr>
        <xdr:cNvPr id="2185721" name="Freeform 488"/>
        <xdr:cNvSpPr/>
      </xdr:nvSpPr>
      <xdr:spPr>
        <a:xfrm>
          <a:off x="7599680" y="2304415"/>
          <a:ext cx="254000" cy="228600"/>
        </a:xfrm>
        <a:custGeom>
          <a:avLst/>
          <a:gdLst>
            <a:gd name="txL" fmla="*/ 0 w 25"/>
            <a:gd name="txT" fmla="*/ 0 h 25"/>
            <a:gd name="txR" fmla="*/ 25 w 25"/>
            <a:gd name="txB" fmla="*/ 25 h 25"/>
          </a:gdLst>
          <a:ahLst/>
          <a:cxnLst>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5">
              <a:moveTo>
                <a:pt x="10" y="1"/>
              </a:moveTo>
              <a:lnTo>
                <a:pt x="10" y="1"/>
              </a:lnTo>
              <a:lnTo>
                <a:pt x="11" y="1"/>
              </a:lnTo>
              <a:lnTo>
                <a:pt x="12" y="0"/>
              </a:lnTo>
              <a:lnTo>
                <a:pt x="13" y="0"/>
              </a:lnTo>
              <a:lnTo>
                <a:pt x="14" y="0"/>
              </a:lnTo>
              <a:lnTo>
                <a:pt x="15" y="1"/>
              </a:lnTo>
              <a:lnTo>
                <a:pt x="15" y="2"/>
              </a:lnTo>
              <a:lnTo>
                <a:pt x="14" y="3"/>
              </a:lnTo>
              <a:lnTo>
                <a:pt x="15" y="3"/>
              </a:lnTo>
              <a:lnTo>
                <a:pt x="16" y="3"/>
              </a:lnTo>
              <a:lnTo>
                <a:pt x="17" y="2"/>
              </a:lnTo>
              <a:lnTo>
                <a:pt x="18" y="2"/>
              </a:lnTo>
              <a:lnTo>
                <a:pt x="20" y="1"/>
              </a:lnTo>
              <a:lnTo>
                <a:pt x="21" y="1"/>
              </a:lnTo>
              <a:lnTo>
                <a:pt x="23" y="0"/>
              </a:lnTo>
              <a:lnTo>
                <a:pt x="24" y="0"/>
              </a:lnTo>
              <a:lnTo>
                <a:pt x="25" y="0"/>
              </a:lnTo>
              <a:lnTo>
                <a:pt x="25" y="1"/>
              </a:lnTo>
              <a:lnTo>
                <a:pt x="25" y="2"/>
              </a:lnTo>
              <a:lnTo>
                <a:pt x="25" y="3"/>
              </a:lnTo>
              <a:lnTo>
                <a:pt x="25" y="4"/>
              </a:lnTo>
              <a:lnTo>
                <a:pt x="25" y="5"/>
              </a:lnTo>
              <a:lnTo>
                <a:pt x="24" y="6"/>
              </a:lnTo>
              <a:lnTo>
                <a:pt x="24" y="8"/>
              </a:lnTo>
              <a:lnTo>
                <a:pt x="25" y="9"/>
              </a:lnTo>
              <a:lnTo>
                <a:pt x="25" y="10"/>
              </a:lnTo>
              <a:lnTo>
                <a:pt x="24" y="11"/>
              </a:lnTo>
              <a:lnTo>
                <a:pt x="24" y="12"/>
              </a:lnTo>
              <a:lnTo>
                <a:pt x="24" y="14"/>
              </a:lnTo>
              <a:lnTo>
                <a:pt x="22" y="16"/>
              </a:lnTo>
              <a:lnTo>
                <a:pt x="22" y="17"/>
              </a:lnTo>
              <a:lnTo>
                <a:pt x="21" y="18"/>
              </a:lnTo>
              <a:lnTo>
                <a:pt x="20" y="18"/>
              </a:lnTo>
              <a:lnTo>
                <a:pt x="19" y="18"/>
              </a:lnTo>
              <a:lnTo>
                <a:pt x="18" y="19"/>
              </a:lnTo>
              <a:lnTo>
                <a:pt x="17" y="20"/>
              </a:lnTo>
              <a:lnTo>
                <a:pt x="16" y="20"/>
              </a:lnTo>
              <a:lnTo>
                <a:pt x="15" y="21"/>
              </a:lnTo>
              <a:lnTo>
                <a:pt x="14" y="21"/>
              </a:lnTo>
              <a:lnTo>
                <a:pt x="13" y="22"/>
              </a:lnTo>
              <a:lnTo>
                <a:pt x="12" y="23"/>
              </a:lnTo>
              <a:lnTo>
                <a:pt x="11" y="23"/>
              </a:lnTo>
              <a:lnTo>
                <a:pt x="10" y="24"/>
              </a:lnTo>
              <a:lnTo>
                <a:pt x="9" y="25"/>
              </a:lnTo>
              <a:lnTo>
                <a:pt x="9" y="23"/>
              </a:lnTo>
              <a:lnTo>
                <a:pt x="9" y="22"/>
              </a:lnTo>
              <a:lnTo>
                <a:pt x="8" y="21"/>
              </a:lnTo>
              <a:lnTo>
                <a:pt x="8" y="20"/>
              </a:lnTo>
              <a:lnTo>
                <a:pt x="8" y="19"/>
              </a:lnTo>
              <a:lnTo>
                <a:pt x="7" y="20"/>
              </a:lnTo>
              <a:lnTo>
                <a:pt x="7" y="21"/>
              </a:lnTo>
              <a:lnTo>
                <a:pt x="6" y="21"/>
              </a:lnTo>
              <a:lnTo>
                <a:pt x="4" y="22"/>
              </a:lnTo>
              <a:lnTo>
                <a:pt x="4" y="20"/>
              </a:lnTo>
              <a:lnTo>
                <a:pt x="2" y="18"/>
              </a:lnTo>
              <a:lnTo>
                <a:pt x="2" y="17"/>
              </a:lnTo>
              <a:lnTo>
                <a:pt x="3" y="16"/>
              </a:lnTo>
              <a:lnTo>
                <a:pt x="4" y="16"/>
              </a:lnTo>
              <a:lnTo>
                <a:pt x="4" y="15"/>
              </a:lnTo>
              <a:lnTo>
                <a:pt x="3" y="14"/>
              </a:lnTo>
              <a:lnTo>
                <a:pt x="3" y="13"/>
              </a:lnTo>
              <a:lnTo>
                <a:pt x="3" y="12"/>
              </a:lnTo>
              <a:lnTo>
                <a:pt x="2" y="10"/>
              </a:lnTo>
              <a:lnTo>
                <a:pt x="1" y="10"/>
              </a:lnTo>
              <a:lnTo>
                <a:pt x="1" y="9"/>
              </a:lnTo>
              <a:lnTo>
                <a:pt x="1" y="8"/>
              </a:lnTo>
              <a:lnTo>
                <a:pt x="1" y="7"/>
              </a:lnTo>
              <a:lnTo>
                <a:pt x="0" y="6"/>
              </a:lnTo>
              <a:lnTo>
                <a:pt x="0" y="5"/>
              </a:lnTo>
              <a:lnTo>
                <a:pt x="0" y="4"/>
              </a:lnTo>
              <a:lnTo>
                <a:pt x="1" y="3"/>
              </a:lnTo>
              <a:lnTo>
                <a:pt x="2" y="3"/>
              </a:lnTo>
              <a:lnTo>
                <a:pt x="3" y="3"/>
              </a:lnTo>
              <a:lnTo>
                <a:pt x="4" y="3"/>
              </a:lnTo>
              <a:lnTo>
                <a:pt x="5" y="3"/>
              </a:lnTo>
              <a:lnTo>
                <a:pt x="6" y="3"/>
              </a:lnTo>
              <a:lnTo>
                <a:pt x="7" y="2"/>
              </a:lnTo>
              <a:lnTo>
                <a:pt x="8" y="2"/>
              </a:lnTo>
              <a:lnTo>
                <a:pt x="9" y="1"/>
              </a:lnTo>
              <a:lnTo>
                <a:pt x="10"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40640</xdr:colOff>
      <xdr:row>7</xdr:row>
      <xdr:rowOff>123825</xdr:rowOff>
    </xdr:from>
    <xdr:to>
      <xdr:col>10</xdr:col>
      <xdr:colOff>375920</xdr:colOff>
      <xdr:row>10</xdr:row>
      <xdr:rowOff>57150</xdr:rowOff>
    </xdr:to>
    <xdr:sp>
      <xdr:nvSpPr>
        <xdr:cNvPr id="2185722" name="Freeform 489"/>
        <xdr:cNvSpPr/>
      </xdr:nvSpPr>
      <xdr:spPr>
        <a:xfrm>
          <a:off x="6776720" y="1304290"/>
          <a:ext cx="335280" cy="390525"/>
        </a:xfrm>
        <a:custGeom>
          <a:avLst/>
          <a:gdLst>
            <a:gd name="txL" fmla="*/ 0 w 33"/>
            <a:gd name="txT" fmla="*/ 0 h 43"/>
            <a:gd name="txR" fmla="*/ 33 w 33"/>
            <a:gd name="txB" fmla="*/ 43 h 43"/>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43">
              <a:moveTo>
                <a:pt x="11" y="3"/>
              </a:moveTo>
              <a:lnTo>
                <a:pt x="11" y="3"/>
              </a:lnTo>
              <a:lnTo>
                <a:pt x="12" y="1"/>
              </a:lnTo>
              <a:lnTo>
                <a:pt x="12" y="0"/>
              </a:lnTo>
              <a:lnTo>
                <a:pt x="13" y="1"/>
              </a:lnTo>
              <a:lnTo>
                <a:pt x="15" y="1"/>
              </a:lnTo>
              <a:lnTo>
                <a:pt x="16" y="2"/>
              </a:lnTo>
              <a:lnTo>
                <a:pt x="17" y="3"/>
              </a:lnTo>
              <a:lnTo>
                <a:pt x="17" y="4"/>
              </a:lnTo>
              <a:lnTo>
                <a:pt x="18" y="5"/>
              </a:lnTo>
              <a:lnTo>
                <a:pt x="19" y="5"/>
              </a:lnTo>
              <a:lnTo>
                <a:pt x="20" y="6"/>
              </a:lnTo>
              <a:lnTo>
                <a:pt x="20" y="7"/>
              </a:lnTo>
              <a:lnTo>
                <a:pt x="21" y="8"/>
              </a:lnTo>
              <a:lnTo>
                <a:pt x="22" y="8"/>
              </a:lnTo>
              <a:lnTo>
                <a:pt x="22" y="9"/>
              </a:lnTo>
              <a:lnTo>
                <a:pt x="23" y="10"/>
              </a:lnTo>
              <a:lnTo>
                <a:pt x="24" y="11"/>
              </a:lnTo>
              <a:lnTo>
                <a:pt x="25" y="12"/>
              </a:lnTo>
              <a:lnTo>
                <a:pt x="26" y="13"/>
              </a:lnTo>
              <a:lnTo>
                <a:pt x="27" y="14"/>
              </a:lnTo>
              <a:lnTo>
                <a:pt x="28" y="15"/>
              </a:lnTo>
              <a:lnTo>
                <a:pt x="28" y="16"/>
              </a:lnTo>
              <a:lnTo>
                <a:pt x="29" y="17"/>
              </a:lnTo>
              <a:lnTo>
                <a:pt x="30" y="18"/>
              </a:lnTo>
              <a:lnTo>
                <a:pt x="31" y="19"/>
              </a:lnTo>
              <a:lnTo>
                <a:pt x="32" y="20"/>
              </a:lnTo>
              <a:lnTo>
                <a:pt x="33" y="21"/>
              </a:lnTo>
              <a:lnTo>
                <a:pt x="32" y="23"/>
              </a:lnTo>
              <a:lnTo>
                <a:pt x="32" y="24"/>
              </a:lnTo>
              <a:lnTo>
                <a:pt x="31" y="25"/>
              </a:lnTo>
              <a:lnTo>
                <a:pt x="31" y="26"/>
              </a:lnTo>
              <a:lnTo>
                <a:pt x="30" y="27"/>
              </a:lnTo>
              <a:lnTo>
                <a:pt x="30" y="28"/>
              </a:lnTo>
              <a:lnTo>
                <a:pt x="29" y="29"/>
              </a:lnTo>
              <a:lnTo>
                <a:pt x="29" y="30"/>
              </a:lnTo>
              <a:lnTo>
                <a:pt x="28" y="31"/>
              </a:lnTo>
              <a:lnTo>
                <a:pt x="28" y="32"/>
              </a:lnTo>
              <a:lnTo>
                <a:pt x="27" y="33"/>
              </a:lnTo>
              <a:lnTo>
                <a:pt x="27" y="34"/>
              </a:lnTo>
              <a:lnTo>
                <a:pt x="26" y="36"/>
              </a:lnTo>
              <a:lnTo>
                <a:pt x="26" y="37"/>
              </a:lnTo>
              <a:lnTo>
                <a:pt x="25" y="38"/>
              </a:lnTo>
              <a:lnTo>
                <a:pt x="25" y="39"/>
              </a:lnTo>
              <a:lnTo>
                <a:pt x="25" y="40"/>
              </a:lnTo>
              <a:lnTo>
                <a:pt x="24" y="41"/>
              </a:lnTo>
              <a:lnTo>
                <a:pt x="24" y="43"/>
              </a:lnTo>
              <a:lnTo>
                <a:pt x="22" y="43"/>
              </a:lnTo>
              <a:lnTo>
                <a:pt x="21" y="43"/>
              </a:lnTo>
              <a:lnTo>
                <a:pt x="20" y="42"/>
              </a:lnTo>
              <a:lnTo>
                <a:pt x="18" y="42"/>
              </a:lnTo>
              <a:lnTo>
                <a:pt x="18" y="43"/>
              </a:lnTo>
              <a:lnTo>
                <a:pt x="17" y="43"/>
              </a:lnTo>
              <a:lnTo>
                <a:pt x="16" y="42"/>
              </a:lnTo>
              <a:lnTo>
                <a:pt x="15" y="41"/>
              </a:lnTo>
              <a:lnTo>
                <a:pt x="13" y="40"/>
              </a:lnTo>
              <a:lnTo>
                <a:pt x="12" y="40"/>
              </a:lnTo>
              <a:lnTo>
                <a:pt x="11" y="41"/>
              </a:lnTo>
              <a:lnTo>
                <a:pt x="10" y="40"/>
              </a:lnTo>
              <a:lnTo>
                <a:pt x="9" y="39"/>
              </a:lnTo>
              <a:lnTo>
                <a:pt x="10" y="38"/>
              </a:lnTo>
              <a:lnTo>
                <a:pt x="10" y="37"/>
              </a:lnTo>
              <a:lnTo>
                <a:pt x="10" y="36"/>
              </a:lnTo>
              <a:lnTo>
                <a:pt x="11" y="34"/>
              </a:lnTo>
              <a:lnTo>
                <a:pt x="11" y="33"/>
              </a:lnTo>
              <a:lnTo>
                <a:pt x="11" y="32"/>
              </a:lnTo>
              <a:lnTo>
                <a:pt x="12" y="30"/>
              </a:lnTo>
              <a:lnTo>
                <a:pt x="13" y="29"/>
              </a:lnTo>
              <a:lnTo>
                <a:pt x="13" y="27"/>
              </a:lnTo>
              <a:lnTo>
                <a:pt x="12" y="26"/>
              </a:lnTo>
              <a:lnTo>
                <a:pt x="11" y="25"/>
              </a:lnTo>
              <a:lnTo>
                <a:pt x="10" y="24"/>
              </a:lnTo>
              <a:lnTo>
                <a:pt x="9" y="23"/>
              </a:lnTo>
              <a:lnTo>
                <a:pt x="8" y="21"/>
              </a:lnTo>
              <a:lnTo>
                <a:pt x="8" y="20"/>
              </a:lnTo>
              <a:lnTo>
                <a:pt x="7" y="20"/>
              </a:lnTo>
              <a:lnTo>
                <a:pt x="6" y="19"/>
              </a:lnTo>
              <a:lnTo>
                <a:pt x="4" y="18"/>
              </a:lnTo>
              <a:lnTo>
                <a:pt x="2" y="18"/>
              </a:lnTo>
              <a:lnTo>
                <a:pt x="1" y="17"/>
              </a:lnTo>
              <a:lnTo>
                <a:pt x="0" y="16"/>
              </a:lnTo>
              <a:lnTo>
                <a:pt x="1" y="16"/>
              </a:lnTo>
              <a:lnTo>
                <a:pt x="2" y="16"/>
              </a:lnTo>
              <a:lnTo>
                <a:pt x="4" y="16"/>
              </a:lnTo>
              <a:lnTo>
                <a:pt x="5" y="16"/>
              </a:lnTo>
              <a:lnTo>
                <a:pt x="6" y="15"/>
              </a:lnTo>
              <a:lnTo>
                <a:pt x="5" y="14"/>
              </a:lnTo>
              <a:lnTo>
                <a:pt x="6" y="13"/>
              </a:lnTo>
              <a:lnTo>
                <a:pt x="7" y="13"/>
              </a:lnTo>
              <a:lnTo>
                <a:pt x="8" y="12"/>
              </a:lnTo>
              <a:lnTo>
                <a:pt x="8" y="11"/>
              </a:lnTo>
              <a:lnTo>
                <a:pt x="9" y="10"/>
              </a:lnTo>
              <a:lnTo>
                <a:pt x="10" y="9"/>
              </a:lnTo>
              <a:lnTo>
                <a:pt x="10" y="8"/>
              </a:lnTo>
              <a:lnTo>
                <a:pt x="10" y="7"/>
              </a:lnTo>
              <a:lnTo>
                <a:pt x="10" y="6"/>
              </a:lnTo>
              <a:lnTo>
                <a:pt x="10" y="5"/>
              </a:lnTo>
              <a:lnTo>
                <a:pt x="11" y="4"/>
              </a:lnTo>
              <a:lnTo>
                <a:pt x="1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xdr:colOff>
      <xdr:row>12</xdr:row>
      <xdr:rowOff>38100</xdr:rowOff>
    </xdr:from>
    <xdr:to>
      <xdr:col>11</xdr:col>
      <xdr:colOff>457200</xdr:colOff>
      <xdr:row>14</xdr:row>
      <xdr:rowOff>47625</xdr:rowOff>
    </xdr:to>
    <xdr:sp>
      <xdr:nvSpPr>
        <xdr:cNvPr id="2185723" name="Freeform 490"/>
        <xdr:cNvSpPr/>
      </xdr:nvSpPr>
      <xdr:spPr>
        <a:xfrm>
          <a:off x="7406640" y="1980565"/>
          <a:ext cx="436880" cy="314325"/>
        </a:xfrm>
        <a:custGeom>
          <a:avLst/>
          <a:gdLst>
            <a:gd name="txL" fmla="*/ 0 w 43"/>
            <a:gd name="txT" fmla="*/ 0 h 35"/>
            <a:gd name="txR" fmla="*/ 43 w 43"/>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3" h="35">
              <a:moveTo>
                <a:pt x="1" y="11"/>
              </a:moveTo>
              <a:lnTo>
                <a:pt x="2" y="11"/>
              </a:lnTo>
              <a:lnTo>
                <a:pt x="3" y="11"/>
              </a:lnTo>
              <a:lnTo>
                <a:pt x="4" y="12"/>
              </a:lnTo>
              <a:lnTo>
                <a:pt x="5" y="12"/>
              </a:lnTo>
              <a:lnTo>
                <a:pt x="6" y="12"/>
              </a:lnTo>
              <a:lnTo>
                <a:pt x="8" y="13"/>
              </a:lnTo>
              <a:lnTo>
                <a:pt x="9" y="13"/>
              </a:lnTo>
              <a:lnTo>
                <a:pt x="10" y="13"/>
              </a:lnTo>
              <a:lnTo>
                <a:pt x="11" y="13"/>
              </a:lnTo>
              <a:lnTo>
                <a:pt x="12" y="14"/>
              </a:lnTo>
              <a:lnTo>
                <a:pt x="13" y="14"/>
              </a:lnTo>
              <a:lnTo>
                <a:pt x="14" y="14"/>
              </a:lnTo>
              <a:lnTo>
                <a:pt x="15" y="15"/>
              </a:lnTo>
              <a:lnTo>
                <a:pt x="17" y="15"/>
              </a:lnTo>
              <a:lnTo>
                <a:pt x="18" y="15"/>
              </a:lnTo>
              <a:lnTo>
                <a:pt x="19" y="14"/>
              </a:lnTo>
              <a:lnTo>
                <a:pt x="20" y="14"/>
              </a:lnTo>
              <a:lnTo>
                <a:pt x="21" y="13"/>
              </a:lnTo>
              <a:lnTo>
                <a:pt x="22" y="13"/>
              </a:lnTo>
              <a:lnTo>
                <a:pt x="23" y="13"/>
              </a:lnTo>
              <a:lnTo>
                <a:pt x="25" y="12"/>
              </a:lnTo>
              <a:lnTo>
                <a:pt x="26" y="12"/>
              </a:lnTo>
              <a:lnTo>
                <a:pt x="27" y="11"/>
              </a:lnTo>
              <a:lnTo>
                <a:pt x="28" y="11"/>
              </a:lnTo>
              <a:lnTo>
                <a:pt x="29" y="10"/>
              </a:lnTo>
              <a:lnTo>
                <a:pt x="30" y="9"/>
              </a:lnTo>
              <a:lnTo>
                <a:pt x="31" y="9"/>
              </a:lnTo>
              <a:lnTo>
                <a:pt x="32" y="8"/>
              </a:lnTo>
              <a:lnTo>
                <a:pt x="33" y="7"/>
              </a:lnTo>
              <a:lnTo>
                <a:pt x="34" y="7"/>
              </a:lnTo>
              <a:lnTo>
                <a:pt x="35" y="6"/>
              </a:lnTo>
              <a:lnTo>
                <a:pt x="35" y="5"/>
              </a:lnTo>
              <a:lnTo>
                <a:pt x="36" y="5"/>
              </a:lnTo>
              <a:lnTo>
                <a:pt x="37" y="4"/>
              </a:lnTo>
              <a:lnTo>
                <a:pt x="38" y="3"/>
              </a:lnTo>
              <a:lnTo>
                <a:pt x="39" y="2"/>
              </a:lnTo>
              <a:lnTo>
                <a:pt x="40" y="2"/>
              </a:lnTo>
              <a:lnTo>
                <a:pt x="40" y="1"/>
              </a:lnTo>
              <a:lnTo>
                <a:pt x="41" y="1"/>
              </a:lnTo>
              <a:lnTo>
                <a:pt x="42" y="0"/>
              </a:lnTo>
              <a:lnTo>
                <a:pt x="43" y="0"/>
              </a:lnTo>
              <a:lnTo>
                <a:pt x="42" y="1"/>
              </a:lnTo>
              <a:lnTo>
                <a:pt x="42" y="2"/>
              </a:lnTo>
              <a:lnTo>
                <a:pt x="41" y="3"/>
              </a:lnTo>
              <a:lnTo>
                <a:pt x="41" y="4"/>
              </a:lnTo>
              <a:lnTo>
                <a:pt x="41" y="5"/>
              </a:lnTo>
              <a:lnTo>
                <a:pt x="40" y="6"/>
              </a:lnTo>
              <a:lnTo>
                <a:pt x="40" y="7"/>
              </a:lnTo>
              <a:lnTo>
                <a:pt x="41" y="9"/>
              </a:lnTo>
              <a:lnTo>
                <a:pt x="41" y="10"/>
              </a:lnTo>
              <a:lnTo>
                <a:pt x="41" y="11"/>
              </a:lnTo>
              <a:lnTo>
                <a:pt x="41" y="12"/>
              </a:lnTo>
              <a:lnTo>
                <a:pt x="41" y="13"/>
              </a:lnTo>
              <a:lnTo>
                <a:pt x="40" y="14"/>
              </a:lnTo>
              <a:lnTo>
                <a:pt x="40" y="15"/>
              </a:lnTo>
              <a:lnTo>
                <a:pt x="40" y="16"/>
              </a:lnTo>
              <a:lnTo>
                <a:pt x="39" y="16"/>
              </a:lnTo>
              <a:lnTo>
                <a:pt x="38" y="16"/>
              </a:lnTo>
              <a:lnTo>
                <a:pt x="37" y="16"/>
              </a:lnTo>
              <a:lnTo>
                <a:pt x="35" y="16"/>
              </a:lnTo>
              <a:lnTo>
                <a:pt x="34" y="16"/>
              </a:lnTo>
              <a:lnTo>
                <a:pt x="33" y="16"/>
              </a:lnTo>
              <a:lnTo>
                <a:pt x="32" y="16"/>
              </a:lnTo>
              <a:lnTo>
                <a:pt x="31" y="16"/>
              </a:lnTo>
              <a:lnTo>
                <a:pt x="30" y="17"/>
              </a:lnTo>
              <a:lnTo>
                <a:pt x="30" y="18"/>
              </a:lnTo>
              <a:lnTo>
                <a:pt x="29" y="19"/>
              </a:lnTo>
              <a:lnTo>
                <a:pt x="30" y="20"/>
              </a:lnTo>
              <a:lnTo>
                <a:pt x="30" y="21"/>
              </a:lnTo>
              <a:lnTo>
                <a:pt x="29" y="23"/>
              </a:lnTo>
              <a:lnTo>
                <a:pt x="29" y="24"/>
              </a:lnTo>
              <a:lnTo>
                <a:pt x="29" y="25"/>
              </a:lnTo>
              <a:lnTo>
                <a:pt x="29" y="26"/>
              </a:lnTo>
              <a:lnTo>
                <a:pt x="28" y="27"/>
              </a:lnTo>
              <a:lnTo>
                <a:pt x="28" y="28"/>
              </a:lnTo>
              <a:lnTo>
                <a:pt x="27" y="28"/>
              </a:lnTo>
              <a:lnTo>
                <a:pt x="26" y="29"/>
              </a:lnTo>
              <a:lnTo>
                <a:pt x="27" y="30"/>
              </a:lnTo>
              <a:lnTo>
                <a:pt x="28" y="30"/>
              </a:lnTo>
              <a:lnTo>
                <a:pt x="28" y="31"/>
              </a:lnTo>
              <a:lnTo>
                <a:pt x="26" y="31"/>
              </a:lnTo>
              <a:lnTo>
                <a:pt x="25" y="32"/>
              </a:lnTo>
              <a:lnTo>
                <a:pt x="23" y="32"/>
              </a:lnTo>
              <a:lnTo>
                <a:pt x="22" y="32"/>
              </a:lnTo>
              <a:lnTo>
                <a:pt x="21" y="33"/>
              </a:lnTo>
              <a:lnTo>
                <a:pt x="20" y="33"/>
              </a:lnTo>
              <a:lnTo>
                <a:pt x="19" y="33"/>
              </a:lnTo>
              <a:lnTo>
                <a:pt x="18" y="34"/>
              </a:lnTo>
              <a:lnTo>
                <a:pt x="17" y="34"/>
              </a:lnTo>
              <a:lnTo>
                <a:pt x="15" y="35"/>
              </a:lnTo>
              <a:lnTo>
                <a:pt x="15" y="34"/>
              </a:lnTo>
              <a:lnTo>
                <a:pt x="16" y="33"/>
              </a:lnTo>
              <a:lnTo>
                <a:pt x="15" y="32"/>
              </a:lnTo>
              <a:lnTo>
                <a:pt x="16" y="31"/>
              </a:lnTo>
              <a:lnTo>
                <a:pt x="14" y="29"/>
              </a:lnTo>
              <a:lnTo>
                <a:pt x="14" y="28"/>
              </a:lnTo>
              <a:lnTo>
                <a:pt x="13" y="28"/>
              </a:lnTo>
              <a:lnTo>
                <a:pt x="13" y="27"/>
              </a:lnTo>
              <a:lnTo>
                <a:pt x="13" y="26"/>
              </a:lnTo>
              <a:lnTo>
                <a:pt x="14" y="25"/>
              </a:lnTo>
              <a:lnTo>
                <a:pt x="15" y="24"/>
              </a:lnTo>
              <a:lnTo>
                <a:pt x="15" y="23"/>
              </a:lnTo>
              <a:lnTo>
                <a:pt x="14" y="22"/>
              </a:lnTo>
              <a:lnTo>
                <a:pt x="13" y="21"/>
              </a:lnTo>
              <a:lnTo>
                <a:pt x="12" y="21"/>
              </a:lnTo>
              <a:lnTo>
                <a:pt x="12" y="20"/>
              </a:lnTo>
              <a:lnTo>
                <a:pt x="10" y="19"/>
              </a:lnTo>
              <a:lnTo>
                <a:pt x="8" y="18"/>
              </a:lnTo>
              <a:lnTo>
                <a:pt x="8" y="17"/>
              </a:lnTo>
              <a:lnTo>
                <a:pt x="7" y="17"/>
              </a:lnTo>
              <a:lnTo>
                <a:pt x="6" y="16"/>
              </a:lnTo>
              <a:lnTo>
                <a:pt x="5" y="15"/>
              </a:lnTo>
              <a:lnTo>
                <a:pt x="4" y="15"/>
              </a:lnTo>
              <a:lnTo>
                <a:pt x="3" y="14"/>
              </a:lnTo>
              <a:lnTo>
                <a:pt x="2" y="13"/>
              </a:lnTo>
              <a:lnTo>
                <a:pt x="1" y="13"/>
              </a:lnTo>
              <a:lnTo>
                <a:pt x="0" y="11"/>
              </a:lnTo>
              <a:lnTo>
                <a:pt x="1"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223520</xdr:colOff>
      <xdr:row>10</xdr:row>
      <xdr:rowOff>38100</xdr:rowOff>
    </xdr:from>
    <xdr:to>
      <xdr:col>10</xdr:col>
      <xdr:colOff>518160</xdr:colOff>
      <xdr:row>12</xdr:row>
      <xdr:rowOff>28575</xdr:rowOff>
    </xdr:to>
    <xdr:sp>
      <xdr:nvSpPr>
        <xdr:cNvPr id="2185724" name="Freeform 491"/>
        <xdr:cNvSpPr/>
      </xdr:nvSpPr>
      <xdr:spPr>
        <a:xfrm>
          <a:off x="6959600" y="1675765"/>
          <a:ext cx="294640" cy="295275"/>
        </a:xfrm>
        <a:custGeom>
          <a:avLst/>
          <a:gdLst>
            <a:gd name="txL" fmla="*/ 0 w 29"/>
            <a:gd name="txT" fmla="*/ 0 h 33"/>
            <a:gd name="txR" fmla="*/ 29 w 29"/>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33">
              <a:moveTo>
                <a:pt x="1" y="24"/>
              </a:moveTo>
              <a:lnTo>
                <a:pt x="2" y="24"/>
              </a:lnTo>
              <a:lnTo>
                <a:pt x="2" y="23"/>
              </a:lnTo>
              <a:lnTo>
                <a:pt x="2" y="22"/>
              </a:lnTo>
              <a:lnTo>
                <a:pt x="2" y="21"/>
              </a:lnTo>
              <a:lnTo>
                <a:pt x="2" y="19"/>
              </a:lnTo>
              <a:lnTo>
                <a:pt x="2" y="18"/>
              </a:lnTo>
              <a:lnTo>
                <a:pt x="2" y="17"/>
              </a:lnTo>
              <a:lnTo>
                <a:pt x="2" y="16"/>
              </a:lnTo>
              <a:lnTo>
                <a:pt x="3" y="15"/>
              </a:lnTo>
              <a:lnTo>
                <a:pt x="3" y="14"/>
              </a:lnTo>
              <a:lnTo>
                <a:pt x="3" y="12"/>
              </a:lnTo>
              <a:lnTo>
                <a:pt x="3" y="11"/>
              </a:lnTo>
              <a:lnTo>
                <a:pt x="4" y="10"/>
              </a:lnTo>
              <a:lnTo>
                <a:pt x="4" y="8"/>
              </a:lnTo>
              <a:lnTo>
                <a:pt x="5" y="6"/>
              </a:lnTo>
              <a:lnTo>
                <a:pt x="5" y="5"/>
              </a:lnTo>
              <a:lnTo>
                <a:pt x="5" y="4"/>
              </a:lnTo>
              <a:lnTo>
                <a:pt x="6" y="3"/>
              </a:lnTo>
              <a:lnTo>
                <a:pt x="6" y="2"/>
              </a:lnTo>
              <a:lnTo>
                <a:pt x="6" y="0"/>
              </a:lnTo>
              <a:lnTo>
                <a:pt x="8" y="1"/>
              </a:lnTo>
              <a:lnTo>
                <a:pt x="9" y="1"/>
              </a:lnTo>
              <a:lnTo>
                <a:pt x="11" y="2"/>
              </a:lnTo>
              <a:lnTo>
                <a:pt x="12" y="2"/>
              </a:lnTo>
              <a:lnTo>
                <a:pt x="13" y="3"/>
              </a:lnTo>
              <a:lnTo>
                <a:pt x="14" y="3"/>
              </a:lnTo>
              <a:lnTo>
                <a:pt x="15" y="4"/>
              </a:lnTo>
              <a:lnTo>
                <a:pt x="16" y="4"/>
              </a:lnTo>
              <a:lnTo>
                <a:pt x="17" y="4"/>
              </a:lnTo>
              <a:lnTo>
                <a:pt x="18" y="5"/>
              </a:lnTo>
              <a:lnTo>
                <a:pt x="19" y="5"/>
              </a:lnTo>
              <a:lnTo>
                <a:pt x="20" y="5"/>
              </a:lnTo>
              <a:lnTo>
                <a:pt x="20" y="7"/>
              </a:lnTo>
              <a:lnTo>
                <a:pt x="21" y="7"/>
              </a:lnTo>
              <a:lnTo>
                <a:pt x="22" y="7"/>
              </a:lnTo>
              <a:lnTo>
                <a:pt x="24" y="7"/>
              </a:lnTo>
              <a:lnTo>
                <a:pt x="25" y="7"/>
              </a:lnTo>
              <a:lnTo>
                <a:pt x="26" y="8"/>
              </a:lnTo>
              <a:lnTo>
                <a:pt x="27" y="8"/>
              </a:lnTo>
              <a:lnTo>
                <a:pt x="28" y="8"/>
              </a:lnTo>
              <a:lnTo>
                <a:pt x="29" y="9"/>
              </a:lnTo>
              <a:lnTo>
                <a:pt x="29" y="10"/>
              </a:lnTo>
              <a:lnTo>
                <a:pt x="28" y="11"/>
              </a:lnTo>
              <a:lnTo>
                <a:pt x="28" y="12"/>
              </a:lnTo>
              <a:lnTo>
                <a:pt x="27" y="13"/>
              </a:lnTo>
              <a:lnTo>
                <a:pt x="27" y="14"/>
              </a:lnTo>
              <a:lnTo>
                <a:pt x="27" y="15"/>
              </a:lnTo>
              <a:lnTo>
                <a:pt x="26" y="16"/>
              </a:lnTo>
              <a:lnTo>
                <a:pt x="25" y="17"/>
              </a:lnTo>
              <a:lnTo>
                <a:pt x="25" y="18"/>
              </a:lnTo>
              <a:lnTo>
                <a:pt x="24" y="18"/>
              </a:lnTo>
              <a:lnTo>
                <a:pt x="24" y="19"/>
              </a:lnTo>
              <a:lnTo>
                <a:pt x="24" y="21"/>
              </a:lnTo>
              <a:lnTo>
                <a:pt x="23" y="21"/>
              </a:lnTo>
              <a:lnTo>
                <a:pt x="22" y="21"/>
              </a:lnTo>
              <a:lnTo>
                <a:pt x="21" y="20"/>
              </a:lnTo>
              <a:lnTo>
                <a:pt x="20" y="20"/>
              </a:lnTo>
              <a:lnTo>
                <a:pt x="19" y="19"/>
              </a:lnTo>
              <a:lnTo>
                <a:pt x="18" y="19"/>
              </a:lnTo>
              <a:lnTo>
                <a:pt x="16" y="18"/>
              </a:lnTo>
              <a:lnTo>
                <a:pt x="14" y="17"/>
              </a:lnTo>
              <a:lnTo>
                <a:pt x="13" y="17"/>
              </a:lnTo>
              <a:lnTo>
                <a:pt x="12" y="18"/>
              </a:lnTo>
              <a:lnTo>
                <a:pt x="13" y="19"/>
              </a:lnTo>
              <a:lnTo>
                <a:pt x="14" y="20"/>
              </a:lnTo>
              <a:lnTo>
                <a:pt x="15" y="20"/>
              </a:lnTo>
              <a:lnTo>
                <a:pt x="16" y="21"/>
              </a:lnTo>
              <a:lnTo>
                <a:pt x="17" y="22"/>
              </a:lnTo>
              <a:lnTo>
                <a:pt x="17" y="24"/>
              </a:lnTo>
              <a:lnTo>
                <a:pt x="16" y="25"/>
              </a:lnTo>
              <a:lnTo>
                <a:pt x="16" y="26"/>
              </a:lnTo>
              <a:lnTo>
                <a:pt x="16" y="27"/>
              </a:lnTo>
              <a:lnTo>
                <a:pt x="16" y="29"/>
              </a:lnTo>
              <a:lnTo>
                <a:pt x="16" y="30"/>
              </a:lnTo>
              <a:lnTo>
                <a:pt x="15" y="31"/>
              </a:lnTo>
              <a:lnTo>
                <a:pt x="13" y="32"/>
              </a:lnTo>
              <a:lnTo>
                <a:pt x="12" y="31"/>
              </a:lnTo>
              <a:lnTo>
                <a:pt x="11" y="30"/>
              </a:lnTo>
              <a:lnTo>
                <a:pt x="10" y="30"/>
              </a:lnTo>
              <a:lnTo>
                <a:pt x="9" y="30"/>
              </a:lnTo>
              <a:lnTo>
                <a:pt x="9" y="31"/>
              </a:lnTo>
              <a:lnTo>
                <a:pt x="8" y="32"/>
              </a:lnTo>
              <a:lnTo>
                <a:pt x="7" y="32"/>
              </a:lnTo>
              <a:lnTo>
                <a:pt x="5" y="33"/>
              </a:lnTo>
              <a:lnTo>
                <a:pt x="5" y="32"/>
              </a:lnTo>
              <a:lnTo>
                <a:pt x="5" y="31"/>
              </a:lnTo>
              <a:lnTo>
                <a:pt x="3" y="30"/>
              </a:lnTo>
              <a:lnTo>
                <a:pt x="2" y="30"/>
              </a:lnTo>
              <a:lnTo>
                <a:pt x="0" y="30"/>
              </a:lnTo>
              <a:lnTo>
                <a:pt x="1" y="29"/>
              </a:lnTo>
              <a:lnTo>
                <a:pt x="1" y="28"/>
              </a:lnTo>
              <a:lnTo>
                <a:pt x="1" y="27"/>
              </a:lnTo>
              <a:lnTo>
                <a:pt x="1" y="26"/>
              </a:lnTo>
              <a:lnTo>
                <a:pt x="1" y="25"/>
              </a:lnTo>
              <a:lnTo>
                <a:pt x="1"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284480</xdr:colOff>
      <xdr:row>12</xdr:row>
      <xdr:rowOff>28575</xdr:rowOff>
    </xdr:from>
    <xdr:to>
      <xdr:col>11</xdr:col>
      <xdr:colOff>579120</xdr:colOff>
      <xdr:row>14</xdr:row>
      <xdr:rowOff>9525</xdr:rowOff>
    </xdr:to>
    <xdr:sp>
      <xdr:nvSpPr>
        <xdr:cNvPr id="2185725" name="Freeform 492"/>
        <xdr:cNvSpPr/>
      </xdr:nvSpPr>
      <xdr:spPr>
        <a:xfrm>
          <a:off x="7670800" y="1971040"/>
          <a:ext cx="294640" cy="285750"/>
        </a:xfrm>
        <a:custGeom>
          <a:avLst/>
          <a:gdLst>
            <a:gd name="txL" fmla="*/ 0 w 29"/>
            <a:gd name="txT" fmla="*/ 0 h 32"/>
            <a:gd name="txR" fmla="*/ 29 w 29"/>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32">
              <a:moveTo>
                <a:pt x="15" y="14"/>
              </a:moveTo>
              <a:lnTo>
                <a:pt x="15" y="14"/>
              </a:lnTo>
              <a:lnTo>
                <a:pt x="15" y="13"/>
              </a:lnTo>
              <a:lnTo>
                <a:pt x="15" y="12"/>
              </a:lnTo>
              <a:lnTo>
                <a:pt x="15" y="11"/>
              </a:lnTo>
              <a:lnTo>
                <a:pt x="15" y="10"/>
              </a:lnTo>
              <a:lnTo>
                <a:pt x="14" y="8"/>
              </a:lnTo>
              <a:lnTo>
                <a:pt x="14" y="7"/>
              </a:lnTo>
              <a:lnTo>
                <a:pt x="15" y="6"/>
              </a:lnTo>
              <a:lnTo>
                <a:pt x="15" y="5"/>
              </a:lnTo>
              <a:lnTo>
                <a:pt x="15" y="4"/>
              </a:lnTo>
              <a:lnTo>
                <a:pt x="16" y="3"/>
              </a:lnTo>
              <a:lnTo>
                <a:pt x="16" y="2"/>
              </a:lnTo>
              <a:lnTo>
                <a:pt x="17" y="1"/>
              </a:lnTo>
              <a:lnTo>
                <a:pt x="19" y="1"/>
              </a:lnTo>
              <a:lnTo>
                <a:pt x="20" y="0"/>
              </a:lnTo>
              <a:lnTo>
                <a:pt x="21" y="0"/>
              </a:lnTo>
              <a:lnTo>
                <a:pt x="23" y="0"/>
              </a:lnTo>
              <a:lnTo>
                <a:pt x="24" y="0"/>
              </a:lnTo>
              <a:lnTo>
                <a:pt x="26" y="0"/>
              </a:lnTo>
              <a:lnTo>
                <a:pt x="25" y="1"/>
              </a:lnTo>
              <a:lnTo>
                <a:pt x="25" y="2"/>
              </a:lnTo>
              <a:lnTo>
                <a:pt x="25" y="3"/>
              </a:lnTo>
              <a:lnTo>
                <a:pt x="25" y="4"/>
              </a:lnTo>
              <a:lnTo>
                <a:pt x="24" y="6"/>
              </a:lnTo>
              <a:lnTo>
                <a:pt x="23" y="7"/>
              </a:lnTo>
              <a:lnTo>
                <a:pt x="22" y="8"/>
              </a:lnTo>
              <a:lnTo>
                <a:pt x="23" y="9"/>
              </a:lnTo>
              <a:lnTo>
                <a:pt x="22" y="10"/>
              </a:lnTo>
              <a:lnTo>
                <a:pt x="22" y="11"/>
              </a:lnTo>
              <a:lnTo>
                <a:pt x="22" y="12"/>
              </a:lnTo>
              <a:lnTo>
                <a:pt x="22" y="13"/>
              </a:lnTo>
              <a:lnTo>
                <a:pt x="22" y="14"/>
              </a:lnTo>
              <a:lnTo>
                <a:pt x="23" y="14"/>
              </a:lnTo>
              <a:lnTo>
                <a:pt x="24" y="15"/>
              </a:lnTo>
              <a:lnTo>
                <a:pt x="25" y="15"/>
              </a:lnTo>
              <a:lnTo>
                <a:pt x="26" y="14"/>
              </a:lnTo>
              <a:lnTo>
                <a:pt x="28" y="14"/>
              </a:lnTo>
              <a:lnTo>
                <a:pt x="29" y="15"/>
              </a:lnTo>
              <a:lnTo>
                <a:pt x="29" y="16"/>
              </a:lnTo>
              <a:lnTo>
                <a:pt x="29" y="17"/>
              </a:lnTo>
              <a:lnTo>
                <a:pt x="28" y="17"/>
              </a:lnTo>
              <a:lnTo>
                <a:pt x="28" y="18"/>
              </a:lnTo>
              <a:lnTo>
                <a:pt x="28" y="19"/>
              </a:lnTo>
              <a:lnTo>
                <a:pt x="29" y="20"/>
              </a:lnTo>
              <a:lnTo>
                <a:pt x="28" y="21"/>
              </a:lnTo>
              <a:lnTo>
                <a:pt x="28" y="22"/>
              </a:lnTo>
              <a:lnTo>
                <a:pt x="28" y="23"/>
              </a:lnTo>
              <a:lnTo>
                <a:pt x="28" y="25"/>
              </a:lnTo>
              <a:lnTo>
                <a:pt x="28" y="26"/>
              </a:lnTo>
              <a:lnTo>
                <a:pt x="27" y="27"/>
              </a:lnTo>
              <a:lnTo>
                <a:pt x="26" y="27"/>
              </a:lnTo>
              <a:lnTo>
                <a:pt x="25" y="27"/>
              </a:lnTo>
              <a:lnTo>
                <a:pt x="24" y="27"/>
              </a:lnTo>
              <a:lnTo>
                <a:pt x="22" y="28"/>
              </a:lnTo>
              <a:lnTo>
                <a:pt x="21" y="28"/>
              </a:lnTo>
              <a:lnTo>
                <a:pt x="20" y="28"/>
              </a:lnTo>
              <a:lnTo>
                <a:pt x="19" y="28"/>
              </a:lnTo>
              <a:lnTo>
                <a:pt x="19" y="29"/>
              </a:lnTo>
              <a:lnTo>
                <a:pt x="18" y="29"/>
              </a:lnTo>
              <a:lnTo>
                <a:pt x="17" y="29"/>
              </a:lnTo>
              <a:lnTo>
                <a:pt x="16" y="29"/>
              </a:lnTo>
              <a:lnTo>
                <a:pt x="15" y="29"/>
              </a:lnTo>
              <a:lnTo>
                <a:pt x="14" y="30"/>
              </a:lnTo>
              <a:lnTo>
                <a:pt x="13" y="30"/>
              </a:lnTo>
              <a:lnTo>
                <a:pt x="12" y="30"/>
              </a:lnTo>
              <a:lnTo>
                <a:pt x="11" y="30"/>
              </a:lnTo>
              <a:lnTo>
                <a:pt x="10" y="31"/>
              </a:lnTo>
              <a:lnTo>
                <a:pt x="9" y="31"/>
              </a:lnTo>
              <a:lnTo>
                <a:pt x="8" y="31"/>
              </a:lnTo>
              <a:lnTo>
                <a:pt x="7" y="31"/>
              </a:lnTo>
              <a:lnTo>
                <a:pt x="6" y="31"/>
              </a:lnTo>
              <a:lnTo>
                <a:pt x="5" y="32"/>
              </a:lnTo>
              <a:lnTo>
                <a:pt x="4" y="32"/>
              </a:lnTo>
              <a:lnTo>
                <a:pt x="3" y="32"/>
              </a:lnTo>
              <a:lnTo>
                <a:pt x="2" y="32"/>
              </a:lnTo>
              <a:lnTo>
                <a:pt x="2" y="31"/>
              </a:lnTo>
              <a:lnTo>
                <a:pt x="1" y="31"/>
              </a:lnTo>
              <a:lnTo>
                <a:pt x="0" y="30"/>
              </a:lnTo>
              <a:lnTo>
                <a:pt x="1" y="29"/>
              </a:lnTo>
              <a:lnTo>
                <a:pt x="2" y="29"/>
              </a:lnTo>
              <a:lnTo>
                <a:pt x="2" y="28"/>
              </a:lnTo>
              <a:lnTo>
                <a:pt x="3" y="27"/>
              </a:lnTo>
              <a:lnTo>
                <a:pt x="3" y="26"/>
              </a:lnTo>
              <a:lnTo>
                <a:pt x="3" y="25"/>
              </a:lnTo>
              <a:lnTo>
                <a:pt x="3" y="24"/>
              </a:lnTo>
              <a:lnTo>
                <a:pt x="4" y="22"/>
              </a:lnTo>
              <a:lnTo>
                <a:pt x="4" y="21"/>
              </a:lnTo>
              <a:lnTo>
                <a:pt x="3" y="20"/>
              </a:lnTo>
              <a:lnTo>
                <a:pt x="4" y="19"/>
              </a:lnTo>
              <a:lnTo>
                <a:pt x="4" y="18"/>
              </a:lnTo>
              <a:lnTo>
                <a:pt x="5" y="17"/>
              </a:lnTo>
              <a:lnTo>
                <a:pt x="6" y="17"/>
              </a:lnTo>
              <a:lnTo>
                <a:pt x="7" y="17"/>
              </a:lnTo>
              <a:lnTo>
                <a:pt x="8" y="17"/>
              </a:lnTo>
              <a:lnTo>
                <a:pt x="9" y="17"/>
              </a:lnTo>
              <a:lnTo>
                <a:pt x="11" y="17"/>
              </a:lnTo>
              <a:lnTo>
                <a:pt x="12" y="17"/>
              </a:lnTo>
              <a:lnTo>
                <a:pt x="13" y="17"/>
              </a:lnTo>
              <a:lnTo>
                <a:pt x="14" y="17"/>
              </a:lnTo>
              <a:lnTo>
                <a:pt x="14" y="16"/>
              </a:lnTo>
              <a:lnTo>
                <a:pt x="14" y="15"/>
              </a:lnTo>
              <a:lnTo>
                <a:pt x="15"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81280</xdr:colOff>
      <xdr:row>11</xdr:row>
      <xdr:rowOff>28575</xdr:rowOff>
    </xdr:from>
    <xdr:to>
      <xdr:col>10</xdr:col>
      <xdr:colOff>314960</xdr:colOff>
      <xdr:row>13</xdr:row>
      <xdr:rowOff>57150</xdr:rowOff>
    </xdr:to>
    <xdr:sp>
      <xdr:nvSpPr>
        <xdr:cNvPr id="2185726" name="Freeform 493"/>
        <xdr:cNvSpPr/>
      </xdr:nvSpPr>
      <xdr:spPr>
        <a:xfrm>
          <a:off x="6817360" y="1818640"/>
          <a:ext cx="233680" cy="333375"/>
        </a:xfrm>
        <a:custGeom>
          <a:avLst/>
          <a:gdLst>
            <a:gd name="txL" fmla="*/ 0 w 23"/>
            <a:gd name="txT" fmla="*/ 0 h 37"/>
            <a:gd name="txR" fmla="*/ 23 w 23"/>
            <a:gd name="txB" fmla="*/ 37 h 3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0"/>
            </a:cxn>
          </a:cxnLst>
          <a:rect l="txL" t="txT" r="txR" b="txB"/>
          <a:pathLst>
            <a:path w="23" h="37">
              <a:moveTo>
                <a:pt x="1" y="0"/>
              </a:moveTo>
              <a:lnTo>
                <a:pt x="1" y="0"/>
              </a:lnTo>
              <a:lnTo>
                <a:pt x="2" y="0"/>
              </a:lnTo>
              <a:lnTo>
                <a:pt x="3" y="1"/>
              </a:lnTo>
              <a:lnTo>
                <a:pt x="4" y="1"/>
              </a:lnTo>
              <a:lnTo>
                <a:pt x="5" y="1"/>
              </a:lnTo>
              <a:lnTo>
                <a:pt x="6" y="2"/>
              </a:lnTo>
              <a:lnTo>
                <a:pt x="7" y="2"/>
              </a:lnTo>
              <a:lnTo>
                <a:pt x="8" y="2"/>
              </a:lnTo>
              <a:lnTo>
                <a:pt x="10" y="2"/>
              </a:lnTo>
              <a:lnTo>
                <a:pt x="11" y="3"/>
              </a:lnTo>
              <a:lnTo>
                <a:pt x="11" y="4"/>
              </a:lnTo>
              <a:lnTo>
                <a:pt x="11" y="5"/>
              </a:lnTo>
              <a:lnTo>
                <a:pt x="11" y="6"/>
              </a:lnTo>
              <a:lnTo>
                <a:pt x="11" y="8"/>
              </a:lnTo>
              <a:lnTo>
                <a:pt x="10" y="9"/>
              </a:lnTo>
              <a:lnTo>
                <a:pt x="10" y="10"/>
              </a:lnTo>
              <a:lnTo>
                <a:pt x="11" y="11"/>
              </a:lnTo>
              <a:lnTo>
                <a:pt x="12" y="11"/>
              </a:lnTo>
              <a:lnTo>
                <a:pt x="13" y="12"/>
              </a:lnTo>
              <a:lnTo>
                <a:pt x="12" y="13"/>
              </a:lnTo>
              <a:lnTo>
                <a:pt x="13" y="13"/>
              </a:lnTo>
              <a:lnTo>
                <a:pt x="14" y="12"/>
              </a:lnTo>
              <a:lnTo>
                <a:pt x="15" y="11"/>
              </a:lnTo>
              <a:lnTo>
                <a:pt x="15" y="10"/>
              </a:lnTo>
              <a:lnTo>
                <a:pt x="15" y="9"/>
              </a:lnTo>
              <a:lnTo>
                <a:pt x="15" y="10"/>
              </a:lnTo>
              <a:lnTo>
                <a:pt x="15" y="11"/>
              </a:lnTo>
              <a:lnTo>
                <a:pt x="15" y="12"/>
              </a:lnTo>
              <a:lnTo>
                <a:pt x="15" y="13"/>
              </a:lnTo>
              <a:lnTo>
                <a:pt x="14" y="14"/>
              </a:lnTo>
              <a:lnTo>
                <a:pt x="16" y="14"/>
              </a:lnTo>
              <a:lnTo>
                <a:pt x="17" y="14"/>
              </a:lnTo>
              <a:lnTo>
                <a:pt x="19" y="15"/>
              </a:lnTo>
              <a:lnTo>
                <a:pt x="19" y="16"/>
              </a:lnTo>
              <a:lnTo>
                <a:pt x="19" y="17"/>
              </a:lnTo>
              <a:lnTo>
                <a:pt x="21" y="16"/>
              </a:lnTo>
              <a:lnTo>
                <a:pt x="21" y="18"/>
              </a:lnTo>
              <a:lnTo>
                <a:pt x="21" y="19"/>
              </a:lnTo>
              <a:lnTo>
                <a:pt x="20" y="19"/>
              </a:lnTo>
              <a:lnTo>
                <a:pt x="19" y="19"/>
              </a:lnTo>
              <a:lnTo>
                <a:pt x="18" y="20"/>
              </a:lnTo>
              <a:lnTo>
                <a:pt x="17" y="20"/>
              </a:lnTo>
              <a:lnTo>
                <a:pt x="18" y="22"/>
              </a:lnTo>
              <a:lnTo>
                <a:pt x="19" y="22"/>
              </a:lnTo>
              <a:lnTo>
                <a:pt x="20" y="21"/>
              </a:lnTo>
              <a:lnTo>
                <a:pt x="20" y="22"/>
              </a:lnTo>
              <a:lnTo>
                <a:pt x="20" y="23"/>
              </a:lnTo>
              <a:lnTo>
                <a:pt x="21" y="23"/>
              </a:lnTo>
              <a:lnTo>
                <a:pt x="21" y="25"/>
              </a:lnTo>
              <a:lnTo>
                <a:pt x="23" y="25"/>
              </a:lnTo>
              <a:lnTo>
                <a:pt x="22" y="26"/>
              </a:lnTo>
              <a:lnTo>
                <a:pt x="22" y="27"/>
              </a:lnTo>
              <a:lnTo>
                <a:pt x="21" y="27"/>
              </a:lnTo>
              <a:lnTo>
                <a:pt x="20" y="28"/>
              </a:lnTo>
              <a:lnTo>
                <a:pt x="19" y="28"/>
              </a:lnTo>
              <a:lnTo>
                <a:pt x="18" y="29"/>
              </a:lnTo>
              <a:lnTo>
                <a:pt x="18" y="31"/>
              </a:lnTo>
              <a:lnTo>
                <a:pt x="17" y="31"/>
              </a:lnTo>
              <a:lnTo>
                <a:pt x="16" y="32"/>
              </a:lnTo>
              <a:lnTo>
                <a:pt x="15" y="32"/>
              </a:lnTo>
              <a:lnTo>
                <a:pt x="14" y="33"/>
              </a:lnTo>
              <a:lnTo>
                <a:pt x="13" y="34"/>
              </a:lnTo>
              <a:lnTo>
                <a:pt x="12" y="35"/>
              </a:lnTo>
              <a:lnTo>
                <a:pt x="10" y="35"/>
              </a:lnTo>
              <a:lnTo>
                <a:pt x="9" y="36"/>
              </a:lnTo>
              <a:lnTo>
                <a:pt x="8" y="37"/>
              </a:lnTo>
              <a:lnTo>
                <a:pt x="7" y="37"/>
              </a:lnTo>
              <a:lnTo>
                <a:pt x="6" y="36"/>
              </a:lnTo>
              <a:lnTo>
                <a:pt x="6" y="35"/>
              </a:lnTo>
              <a:lnTo>
                <a:pt x="6" y="34"/>
              </a:lnTo>
              <a:lnTo>
                <a:pt x="6" y="33"/>
              </a:lnTo>
              <a:lnTo>
                <a:pt x="6" y="32"/>
              </a:lnTo>
              <a:lnTo>
                <a:pt x="6" y="30"/>
              </a:lnTo>
              <a:lnTo>
                <a:pt x="6" y="29"/>
              </a:lnTo>
              <a:lnTo>
                <a:pt x="6" y="28"/>
              </a:lnTo>
              <a:lnTo>
                <a:pt x="6" y="27"/>
              </a:lnTo>
              <a:lnTo>
                <a:pt x="5" y="26"/>
              </a:lnTo>
              <a:lnTo>
                <a:pt x="5" y="24"/>
              </a:lnTo>
              <a:lnTo>
                <a:pt x="4" y="21"/>
              </a:lnTo>
              <a:lnTo>
                <a:pt x="4" y="20"/>
              </a:lnTo>
              <a:lnTo>
                <a:pt x="3" y="19"/>
              </a:lnTo>
              <a:lnTo>
                <a:pt x="2" y="18"/>
              </a:lnTo>
              <a:lnTo>
                <a:pt x="2" y="17"/>
              </a:lnTo>
              <a:lnTo>
                <a:pt x="2" y="16"/>
              </a:lnTo>
              <a:lnTo>
                <a:pt x="1" y="14"/>
              </a:lnTo>
              <a:lnTo>
                <a:pt x="1" y="12"/>
              </a:lnTo>
              <a:lnTo>
                <a:pt x="1" y="10"/>
              </a:lnTo>
              <a:lnTo>
                <a:pt x="1" y="9"/>
              </a:lnTo>
              <a:lnTo>
                <a:pt x="1" y="8"/>
              </a:lnTo>
              <a:lnTo>
                <a:pt x="1" y="7"/>
              </a:lnTo>
              <a:lnTo>
                <a:pt x="1" y="6"/>
              </a:lnTo>
              <a:lnTo>
                <a:pt x="0" y="5"/>
              </a:lnTo>
              <a:lnTo>
                <a:pt x="0" y="4"/>
              </a:lnTo>
              <a:lnTo>
                <a:pt x="0" y="2"/>
              </a:lnTo>
              <a:lnTo>
                <a:pt x="0" y="0"/>
              </a:lnTo>
              <a:lnTo>
                <a:pt x="1"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518160</xdr:colOff>
      <xdr:row>13</xdr:row>
      <xdr:rowOff>57150</xdr:rowOff>
    </xdr:from>
    <xdr:to>
      <xdr:col>11</xdr:col>
      <xdr:colOff>182880</xdr:colOff>
      <xdr:row>14</xdr:row>
      <xdr:rowOff>133350</xdr:rowOff>
    </xdr:to>
    <xdr:sp>
      <xdr:nvSpPr>
        <xdr:cNvPr id="2185727" name="Freeform 494"/>
        <xdr:cNvSpPr/>
      </xdr:nvSpPr>
      <xdr:spPr>
        <a:xfrm>
          <a:off x="7254240" y="2152015"/>
          <a:ext cx="314960" cy="228600"/>
        </a:xfrm>
        <a:custGeom>
          <a:avLst/>
          <a:gdLst>
            <a:gd name="txL" fmla="*/ 0 w 31"/>
            <a:gd name="txT" fmla="*/ 0 h 25"/>
            <a:gd name="txR" fmla="*/ 31 w 31"/>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5">
              <a:moveTo>
                <a:pt x="0" y="16"/>
              </a:moveTo>
              <a:lnTo>
                <a:pt x="1" y="15"/>
              </a:lnTo>
              <a:lnTo>
                <a:pt x="3" y="15"/>
              </a:lnTo>
              <a:lnTo>
                <a:pt x="4" y="15"/>
              </a:lnTo>
              <a:lnTo>
                <a:pt x="5" y="15"/>
              </a:lnTo>
              <a:lnTo>
                <a:pt x="6" y="15"/>
              </a:lnTo>
              <a:lnTo>
                <a:pt x="6" y="14"/>
              </a:lnTo>
              <a:lnTo>
                <a:pt x="7" y="13"/>
              </a:lnTo>
              <a:lnTo>
                <a:pt x="7" y="12"/>
              </a:lnTo>
              <a:lnTo>
                <a:pt x="8" y="11"/>
              </a:lnTo>
              <a:lnTo>
                <a:pt x="9" y="10"/>
              </a:lnTo>
              <a:lnTo>
                <a:pt x="9" y="9"/>
              </a:lnTo>
              <a:lnTo>
                <a:pt x="10" y="9"/>
              </a:lnTo>
              <a:lnTo>
                <a:pt x="11" y="8"/>
              </a:lnTo>
              <a:lnTo>
                <a:pt x="12" y="7"/>
              </a:lnTo>
              <a:lnTo>
                <a:pt x="13" y="7"/>
              </a:lnTo>
              <a:lnTo>
                <a:pt x="13" y="5"/>
              </a:lnTo>
              <a:lnTo>
                <a:pt x="13" y="6"/>
              </a:lnTo>
              <a:lnTo>
                <a:pt x="14" y="7"/>
              </a:lnTo>
              <a:lnTo>
                <a:pt x="14" y="9"/>
              </a:lnTo>
              <a:lnTo>
                <a:pt x="14" y="10"/>
              </a:lnTo>
              <a:lnTo>
                <a:pt x="14" y="11"/>
              </a:lnTo>
              <a:lnTo>
                <a:pt x="15" y="12"/>
              </a:lnTo>
              <a:lnTo>
                <a:pt x="16" y="12"/>
              </a:lnTo>
              <a:lnTo>
                <a:pt x="17" y="11"/>
              </a:lnTo>
              <a:lnTo>
                <a:pt x="18" y="11"/>
              </a:lnTo>
              <a:lnTo>
                <a:pt x="18" y="10"/>
              </a:lnTo>
              <a:lnTo>
                <a:pt x="19" y="9"/>
              </a:lnTo>
              <a:lnTo>
                <a:pt x="20" y="8"/>
              </a:lnTo>
              <a:lnTo>
                <a:pt x="21" y="8"/>
              </a:lnTo>
              <a:lnTo>
                <a:pt x="22" y="7"/>
              </a:lnTo>
              <a:lnTo>
                <a:pt x="23" y="6"/>
              </a:lnTo>
              <a:lnTo>
                <a:pt x="24" y="5"/>
              </a:lnTo>
              <a:lnTo>
                <a:pt x="24" y="4"/>
              </a:lnTo>
              <a:lnTo>
                <a:pt x="24" y="3"/>
              </a:lnTo>
              <a:lnTo>
                <a:pt x="23" y="2"/>
              </a:lnTo>
              <a:lnTo>
                <a:pt x="24" y="1"/>
              </a:lnTo>
              <a:lnTo>
                <a:pt x="25" y="1"/>
              </a:lnTo>
              <a:lnTo>
                <a:pt x="25" y="0"/>
              </a:lnTo>
              <a:lnTo>
                <a:pt x="27" y="1"/>
              </a:lnTo>
              <a:lnTo>
                <a:pt x="27" y="2"/>
              </a:lnTo>
              <a:lnTo>
                <a:pt x="28" y="2"/>
              </a:lnTo>
              <a:lnTo>
                <a:pt x="29" y="3"/>
              </a:lnTo>
              <a:lnTo>
                <a:pt x="30" y="4"/>
              </a:lnTo>
              <a:lnTo>
                <a:pt x="30" y="5"/>
              </a:lnTo>
              <a:lnTo>
                <a:pt x="29" y="6"/>
              </a:lnTo>
              <a:lnTo>
                <a:pt x="28" y="7"/>
              </a:lnTo>
              <a:lnTo>
                <a:pt x="28" y="8"/>
              </a:lnTo>
              <a:lnTo>
                <a:pt x="28" y="9"/>
              </a:lnTo>
              <a:lnTo>
                <a:pt x="29" y="9"/>
              </a:lnTo>
              <a:lnTo>
                <a:pt x="29" y="10"/>
              </a:lnTo>
              <a:lnTo>
                <a:pt x="31" y="12"/>
              </a:lnTo>
              <a:lnTo>
                <a:pt x="30" y="13"/>
              </a:lnTo>
              <a:lnTo>
                <a:pt x="31" y="14"/>
              </a:lnTo>
              <a:lnTo>
                <a:pt x="30" y="15"/>
              </a:lnTo>
              <a:lnTo>
                <a:pt x="30" y="16"/>
              </a:lnTo>
              <a:lnTo>
                <a:pt x="29" y="16"/>
              </a:lnTo>
              <a:lnTo>
                <a:pt x="28" y="17"/>
              </a:lnTo>
              <a:lnTo>
                <a:pt x="27" y="17"/>
              </a:lnTo>
              <a:lnTo>
                <a:pt x="26" y="18"/>
              </a:lnTo>
              <a:lnTo>
                <a:pt x="24" y="18"/>
              </a:lnTo>
              <a:lnTo>
                <a:pt x="23" y="18"/>
              </a:lnTo>
              <a:lnTo>
                <a:pt x="21" y="19"/>
              </a:lnTo>
              <a:lnTo>
                <a:pt x="19" y="20"/>
              </a:lnTo>
              <a:lnTo>
                <a:pt x="17" y="21"/>
              </a:lnTo>
              <a:lnTo>
                <a:pt x="16" y="21"/>
              </a:lnTo>
              <a:lnTo>
                <a:pt x="15" y="22"/>
              </a:lnTo>
              <a:lnTo>
                <a:pt x="14" y="22"/>
              </a:lnTo>
              <a:lnTo>
                <a:pt x="13" y="23"/>
              </a:lnTo>
              <a:lnTo>
                <a:pt x="12" y="23"/>
              </a:lnTo>
              <a:lnTo>
                <a:pt x="11" y="23"/>
              </a:lnTo>
              <a:lnTo>
                <a:pt x="9" y="24"/>
              </a:lnTo>
              <a:lnTo>
                <a:pt x="8" y="25"/>
              </a:lnTo>
              <a:lnTo>
                <a:pt x="8" y="24"/>
              </a:lnTo>
              <a:lnTo>
                <a:pt x="7" y="23"/>
              </a:lnTo>
              <a:lnTo>
                <a:pt x="6" y="23"/>
              </a:lnTo>
              <a:lnTo>
                <a:pt x="5" y="22"/>
              </a:lnTo>
              <a:lnTo>
                <a:pt x="4" y="21"/>
              </a:lnTo>
              <a:lnTo>
                <a:pt x="3" y="20"/>
              </a:lnTo>
              <a:lnTo>
                <a:pt x="2" y="19"/>
              </a:lnTo>
              <a:lnTo>
                <a:pt x="2" y="18"/>
              </a:lnTo>
              <a:lnTo>
                <a:pt x="1" y="17"/>
              </a:lnTo>
              <a:lnTo>
                <a:pt x="0" y="17"/>
              </a:lnTo>
              <a:lnTo>
                <a:pt x="0"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121920</xdr:colOff>
      <xdr:row>11</xdr:row>
      <xdr:rowOff>161925</xdr:rowOff>
    </xdr:from>
    <xdr:to>
      <xdr:col>10</xdr:col>
      <xdr:colOff>528320</xdr:colOff>
      <xdr:row>15</xdr:row>
      <xdr:rowOff>19050</xdr:rowOff>
    </xdr:to>
    <xdr:sp>
      <xdr:nvSpPr>
        <xdr:cNvPr id="2185728" name="Freeform 495"/>
        <xdr:cNvSpPr/>
      </xdr:nvSpPr>
      <xdr:spPr>
        <a:xfrm>
          <a:off x="6858000" y="1942465"/>
          <a:ext cx="406400" cy="476250"/>
        </a:xfrm>
        <a:custGeom>
          <a:avLst/>
          <a:gdLst>
            <a:gd name="txL" fmla="*/ 0 w 40"/>
            <a:gd name="txT" fmla="*/ 0 h 53"/>
            <a:gd name="txR" fmla="*/ 40 w 40"/>
            <a:gd name="txB" fmla="*/ 53 h 5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40" h="53">
              <a:moveTo>
                <a:pt x="0" y="37"/>
              </a:moveTo>
              <a:lnTo>
                <a:pt x="0" y="36"/>
              </a:lnTo>
              <a:lnTo>
                <a:pt x="0" y="35"/>
              </a:lnTo>
              <a:lnTo>
                <a:pt x="0" y="34"/>
              </a:lnTo>
              <a:lnTo>
                <a:pt x="2" y="34"/>
              </a:lnTo>
              <a:lnTo>
                <a:pt x="3" y="34"/>
              </a:lnTo>
              <a:lnTo>
                <a:pt x="4" y="34"/>
              </a:lnTo>
              <a:lnTo>
                <a:pt x="4" y="33"/>
              </a:lnTo>
              <a:lnTo>
                <a:pt x="4" y="32"/>
              </a:lnTo>
              <a:lnTo>
                <a:pt x="4" y="30"/>
              </a:lnTo>
              <a:lnTo>
                <a:pt x="3" y="29"/>
              </a:lnTo>
              <a:lnTo>
                <a:pt x="3" y="28"/>
              </a:lnTo>
              <a:lnTo>
                <a:pt x="3" y="27"/>
              </a:lnTo>
              <a:lnTo>
                <a:pt x="4" y="27"/>
              </a:lnTo>
              <a:lnTo>
                <a:pt x="4" y="26"/>
              </a:lnTo>
              <a:lnTo>
                <a:pt x="4" y="24"/>
              </a:lnTo>
              <a:lnTo>
                <a:pt x="4" y="23"/>
              </a:lnTo>
              <a:lnTo>
                <a:pt x="5" y="22"/>
              </a:lnTo>
              <a:lnTo>
                <a:pt x="6" y="21"/>
              </a:lnTo>
              <a:lnTo>
                <a:pt x="8" y="21"/>
              </a:lnTo>
              <a:lnTo>
                <a:pt x="9" y="20"/>
              </a:lnTo>
              <a:lnTo>
                <a:pt x="10" y="19"/>
              </a:lnTo>
              <a:lnTo>
                <a:pt x="11" y="18"/>
              </a:lnTo>
              <a:lnTo>
                <a:pt x="12" y="18"/>
              </a:lnTo>
              <a:lnTo>
                <a:pt x="13" y="17"/>
              </a:lnTo>
              <a:lnTo>
                <a:pt x="14" y="17"/>
              </a:lnTo>
              <a:lnTo>
                <a:pt x="14" y="15"/>
              </a:lnTo>
              <a:lnTo>
                <a:pt x="15" y="14"/>
              </a:lnTo>
              <a:lnTo>
                <a:pt x="16" y="14"/>
              </a:lnTo>
              <a:lnTo>
                <a:pt x="17" y="13"/>
              </a:lnTo>
              <a:lnTo>
                <a:pt x="18" y="13"/>
              </a:lnTo>
              <a:lnTo>
                <a:pt x="18" y="12"/>
              </a:lnTo>
              <a:lnTo>
                <a:pt x="19" y="11"/>
              </a:lnTo>
              <a:lnTo>
                <a:pt x="17" y="11"/>
              </a:lnTo>
              <a:lnTo>
                <a:pt x="17" y="9"/>
              </a:lnTo>
              <a:lnTo>
                <a:pt x="16" y="9"/>
              </a:lnTo>
              <a:lnTo>
                <a:pt x="16" y="8"/>
              </a:lnTo>
              <a:lnTo>
                <a:pt x="16" y="7"/>
              </a:lnTo>
              <a:lnTo>
                <a:pt x="15" y="8"/>
              </a:lnTo>
              <a:lnTo>
                <a:pt x="14" y="8"/>
              </a:lnTo>
              <a:lnTo>
                <a:pt x="13" y="6"/>
              </a:lnTo>
              <a:lnTo>
                <a:pt x="14" y="6"/>
              </a:lnTo>
              <a:lnTo>
                <a:pt x="15" y="5"/>
              </a:lnTo>
              <a:lnTo>
                <a:pt x="16" y="5"/>
              </a:lnTo>
              <a:lnTo>
                <a:pt x="17" y="5"/>
              </a:lnTo>
              <a:lnTo>
                <a:pt x="17" y="4"/>
              </a:lnTo>
              <a:lnTo>
                <a:pt x="17" y="2"/>
              </a:lnTo>
              <a:lnTo>
                <a:pt x="18" y="2"/>
              </a:lnTo>
              <a:lnTo>
                <a:pt x="19" y="1"/>
              </a:lnTo>
              <a:lnTo>
                <a:pt x="19" y="0"/>
              </a:lnTo>
              <a:lnTo>
                <a:pt x="20" y="0"/>
              </a:lnTo>
              <a:lnTo>
                <a:pt x="21" y="0"/>
              </a:lnTo>
              <a:lnTo>
                <a:pt x="22" y="1"/>
              </a:lnTo>
              <a:lnTo>
                <a:pt x="23" y="2"/>
              </a:lnTo>
              <a:lnTo>
                <a:pt x="25" y="1"/>
              </a:lnTo>
              <a:lnTo>
                <a:pt x="26" y="0"/>
              </a:lnTo>
              <a:lnTo>
                <a:pt x="26" y="1"/>
              </a:lnTo>
              <a:lnTo>
                <a:pt x="26" y="3"/>
              </a:lnTo>
              <a:lnTo>
                <a:pt x="26" y="4"/>
              </a:lnTo>
              <a:lnTo>
                <a:pt x="26" y="5"/>
              </a:lnTo>
              <a:lnTo>
                <a:pt x="27" y="6"/>
              </a:lnTo>
              <a:lnTo>
                <a:pt x="27" y="7"/>
              </a:lnTo>
              <a:lnTo>
                <a:pt x="28" y="8"/>
              </a:lnTo>
              <a:lnTo>
                <a:pt x="28" y="9"/>
              </a:lnTo>
              <a:lnTo>
                <a:pt x="28" y="10"/>
              </a:lnTo>
              <a:lnTo>
                <a:pt x="29" y="11"/>
              </a:lnTo>
              <a:lnTo>
                <a:pt x="29" y="12"/>
              </a:lnTo>
              <a:lnTo>
                <a:pt x="28" y="13"/>
              </a:lnTo>
              <a:lnTo>
                <a:pt x="27" y="15"/>
              </a:lnTo>
              <a:lnTo>
                <a:pt x="26" y="16"/>
              </a:lnTo>
              <a:lnTo>
                <a:pt x="26" y="18"/>
              </a:lnTo>
              <a:lnTo>
                <a:pt x="26" y="19"/>
              </a:lnTo>
              <a:lnTo>
                <a:pt x="27" y="19"/>
              </a:lnTo>
              <a:lnTo>
                <a:pt x="28" y="20"/>
              </a:lnTo>
              <a:lnTo>
                <a:pt x="29" y="21"/>
              </a:lnTo>
              <a:lnTo>
                <a:pt x="30" y="22"/>
              </a:lnTo>
              <a:lnTo>
                <a:pt x="31" y="23"/>
              </a:lnTo>
              <a:lnTo>
                <a:pt x="32" y="24"/>
              </a:lnTo>
              <a:lnTo>
                <a:pt x="33" y="25"/>
              </a:lnTo>
              <a:lnTo>
                <a:pt x="34" y="26"/>
              </a:lnTo>
              <a:lnTo>
                <a:pt x="35" y="27"/>
              </a:lnTo>
              <a:lnTo>
                <a:pt x="36" y="27"/>
              </a:lnTo>
              <a:lnTo>
                <a:pt x="36" y="28"/>
              </a:lnTo>
              <a:lnTo>
                <a:pt x="37" y="29"/>
              </a:lnTo>
              <a:lnTo>
                <a:pt x="37" y="30"/>
              </a:lnTo>
              <a:lnTo>
                <a:pt x="37" y="31"/>
              </a:lnTo>
              <a:lnTo>
                <a:pt x="37" y="32"/>
              </a:lnTo>
              <a:lnTo>
                <a:pt x="38" y="33"/>
              </a:lnTo>
              <a:lnTo>
                <a:pt x="39" y="33"/>
              </a:lnTo>
              <a:lnTo>
                <a:pt x="39" y="34"/>
              </a:lnTo>
              <a:lnTo>
                <a:pt x="38" y="35"/>
              </a:lnTo>
              <a:lnTo>
                <a:pt x="39" y="36"/>
              </a:lnTo>
              <a:lnTo>
                <a:pt x="39" y="37"/>
              </a:lnTo>
              <a:lnTo>
                <a:pt x="40" y="38"/>
              </a:lnTo>
              <a:lnTo>
                <a:pt x="39" y="40"/>
              </a:lnTo>
              <a:lnTo>
                <a:pt x="38" y="38"/>
              </a:lnTo>
              <a:lnTo>
                <a:pt x="37" y="37"/>
              </a:lnTo>
              <a:lnTo>
                <a:pt x="37" y="36"/>
              </a:lnTo>
              <a:lnTo>
                <a:pt x="35" y="37"/>
              </a:lnTo>
              <a:lnTo>
                <a:pt x="34" y="37"/>
              </a:lnTo>
              <a:lnTo>
                <a:pt x="33" y="38"/>
              </a:lnTo>
              <a:lnTo>
                <a:pt x="31" y="39"/>
              </a:lnTo>
              <a:lnTo>
                <a:pt x="30" y="39"/>
              </a:lnTo>
              <a:lnTo>
                <a:pt x="29" y="40"/>
              </a:lnTo>
              <a:lnTo>
                <a:pt x="29" y="41"/>
              </a:lnTo>
              <a:lnTo>
                <a:pt x="29" y="42"/>
              </a:lnTo>
              <a:lnTo>
                <a:pt x="29" y="43"/>
              </a:lnTo>
              <a:lnTo>
                <a:pt x="29" y="44"/>
              </a:lnTo>
              <a:lnTo>
                <a:pt x="29" y="45"/>
              </a:lnTo>
              <a:lnTo>
                <a:pt x="31" y="47"/>
              </a:lnTo>
              <a:lnTo>
                <a:pt x="31" y="48"/>
              </a:lnTo>
              <a:lnTo>
                <a:pt x="32" y="49"/>
              </a:lnTo>
              <a:lnTo>
                <a:pt x="33" y="50"/>
              </a:lnTo>
              <a:lnTo>
                <a:pt x="32" y="51"/>
              </a:lnTo>
              <a:lnTo>
                <a:pt x="31" y="51"/>
              </a:lnTo>
              <a:lnTo>
                <a:pt x="30" y="51"/>
              </a:lnTo>
              <a:lnTo>
                <a:pt x="29" y="51"/>
              </a:lnTo>
              <a:lnTo>
                <a:pt x="27" y="51"/>
              </a:lnTo>
              <a:lnTo>
                <a:pt x="26" y="51"/>
              </a:lnTo>
              <a:lnTo>
                <a:pt x="25" y="51"/>
              </a:lnTo>
              <a:lnTo>
                <a:pt x="24" y="51"/>
              </a:lnTo>
              <a:lnTo>
                <a:pt x="22" y="50"/>
              </a:lnTo>
              <a:lnTo>
                <a:pt x="21" y="51"/>
              </a:lnTo>
              <a:lnTo>
                <a:pt x="19" y="52"/>
              </a:lnTo>
              <a:lnTo>
                <a:pt x="18" y="52"/>
              </a:lnTo>
              <a:lnTo>
                <a:pt x="17" y="52"/>
              </a:lnTo>
              <a:lnTo>
                <a:pt x="16" y="52"/>
              </a:lnTo>
              <a:lnTo>
                <a:pt x="15" y="52"/>
              </a:lnTo>
              <a:lnTo>
                <a:pt x="14" y="53"/>
              </a:lnTo>
              <a:lnTo>
                <a:pt x="13" y="53"/>
              </a:lnTo>
              <a:lnTo>
                <a:pt x="12" y="53"/>
              </a:lnTo>
              <a:lnTo>
                <a:pt x="12" y="52"/>
              </a:lnTo>
              <a:lnTo>
                <a:pt x="11" y="50"/>
              </a:lnTo>
              <a:lnTo>
                <a:pt x="10" y="50"/>
              </a:lnTo>
              <a:lnTo>
                <a:pt x="10" y="49"/>
              </a:lnTo>
              <a:lnTo>
                <a:pt x="9" y="49"/>
              </a:lnTo>
              <a:lnTo>
                <a:pt x="8" y="49"/>
              </a:lnTo>
              <a:lnTo>
                <a:pt x="6" y="49"/>
              </a:lnTo>
              <a:lnTo>
                <a:pt x="5" y="48"/>
              </a:lnTo>
              <a:lnTo>
                <a:pt x="4" y="47"/>
              </a:lnTo>
              <a:lnTo>
                <a:pt x="4" y="46"/>
              </a:lnTo>
              <a:lnTo>
                <a:pt x="3" y="45"/>
              </a:lnTo>
              <a:lnTo>
                <a:pt x="2" y="45"/>
              </a:lnTo>
              <a:lnTo>
                <a:pt x="1" y="44"/>
              </a:lnTo>
              <a:lnTo>
                <a:pt x="0" y="43"/>
              </a:lnTo>
              <a:lnTo>
                <a:pt x="0" y="42"/>
              </a:lnTo>
              <a:lnTo>
                <a:pt x="0" y="41"/>
              </a:lnTo>
              <a:lnTo>
                <a:pt x="0" y="39"/>
              </a:lnTo>
              <a:lnTo>
                <a:pt x="0" y="3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599440</xdr:colOff>
      <xdr:row>21</xdr:row>
      <xdr:rowOff>142875</xdr:rowOff>
    </xdr:from>
    <xdr:to>
      <xdr:col>6</xdr:col>
      <xdr:colOff>274320</xdr:colOff>
      <xdr:row>23</xdr:row>
      <xdr:rowOff>114300</xdr:rowOff>
    </xdr:to>
    <xdr:sp>
      <xdr:nvSpPr>
        <xdr:cNvPr id="2185729" name="Freeform 496"/>
        <xdr:cNvSpPr/>
      </xdr:nvSpPr>
      <xdr:spPr>
        <a:xfrm>
          <a:off x="4084320" y="3456940"/>
          <a:ext cx="325120" cy="276225"/>
        </a:xfrm>
        <a:custGeom>
          <a:avLst/>
          <a:gdLst>
            <a:gd name="txL" fmla="*/ 0 w 32"/>
            <a:gd name="txT" fmla="*/ 0 h 31"/>
            <a:gd name="txR" fmla="*/ 32 w 32"/>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31">
              <a:moveTo>
                <a:pt x="0" y="26"/>
              </a:moveTo>
              <a:lnTo>
                <a:pt x="1" y="25"/>
              </a:lnTo>
              <a:lnTo>
                <a:pt x="1" y="24"/>
              </a:lnTo>
              <a:lnTo>
                <a:pt x="1" y="23"/>
              </a:lnTo>
              <a:lnTo>
                <a:pt x="2" y="22"/>
              </a:lnTo>
              <a:lnTo>
                <a:pt x="2" y="20"/>
              </a:lnTo>
              <a:lnTo>
                <a:pt x="2" y="19"/>
              </a:lnTo>
              <a:lnTo>
                <a:pt x="2" y="18"/>
              </a:lnTo>
              <a:lnTo>
                <a:pt x="2" y="17"/>
              </a:lnTo>
              <a:lnTo>
                <a:pt x="2" y="16"/>
              </a:lnTo>
              <a:lnTo>
                <a:pt x="2" y="14"/>
              </a:lnTo>
              <a:lnTo>
                <a:pt x="2" y="13"/>
              </a:lnTo>
              <a:lnTo>
                <a:pt x="2" y="12"/>
              </a:lnTo>
              <a:lnTo>
                <a:pt x="2" y="11"/>
              </a:lnTo>
              <a:lnTo>
                <a:pt x="3" y="10"/>
              </a:lnTo>
              <a:lnTo>
                <a:pt x="3" y="9"/>
              </a:lnTo>
              <a:lnTo>
                <a:pt x="4" y="8"/>
              </a:lnTo>
              <a:lnTo>
                <a:pt x="5" y="7"/>
              </a:lnTo>
              <a:lnTo>
                <a:pt x="6" y="6"/>
              </a:lnTo>
              <a:lnTo>
                <a:pt x="7" y="5"/>
              </a:lnTo>
              <a:lnTo>
                <a:pt x="8" y="4"/>
              </a:lnTo>
              <a:lnTo>
                <a:pt x="9" y="3"/>
              </a:lnTo>
              <a:lnTo>
                <a:pt x="10" y="2"/>
              </a:lnTo>
              <a:lnTo>
                <a:pt x="11" y="2"/>
              </a:lnTo>
              <a:lnTo>
                <a:pt x="12" y="1"/>
              </a:lnTo>
              <a:lnTo>
                <a:pt x="13" y="1"/>
              </a:lnTo>
              <a:lnTo>
                <a:pt x="14" y="0"/>
              </a:lnTo>
              <a:lnTo>
                <a:pt x="15" y="0"/>
              </a:lnTo>
              <a:lnTo>
                <a:pt x="16" y="0"/>
              </a:lnTo>
              <a:lnTo>
                <a:pt x="18" y="0"/>
              </a:lnTo>
              <a:lnTo>
                <a:pt x="20" y="1"/>
              </a:lnTo>
              <a:lnTo>
                <a:pt x="21" y="1"/>
              </a:lnTo>
              <a:lnTo>
                <a:pt x="22" y="2"/>
              </a:lnTo>
              <a:lnTo>
                <a:pt x="23" y="3"/>
              </a:lnTo>
              <a:lnTo>
                <a:pt x="24" y="3"/>
              </a:lnTo>
              <a:lnTo>
                <a:pt x="24" y="4"/>
              </a:lnTo>
              <a:lnTo>
                <a:pt x="26" y="6"/>
              </a:lnTo>
              <a:lnTo>
                <a:pt x="26" y="7"/>
              </a:lnTo>
              <a:lnTo>
                <a:pt x="26" y="8"/>
              </a:lnTo>
              <a:lnTo>
                <a:pt x="27" y="9"/>
              </a:lnTo>
              <a:lnTo>
                <a:pt x="27" y="10"/>
              </a:lnTo>
              <a:lnTo>
                <a:pt x="27" y="11"/>
              </a:lnTo>
              <a:lnTo>
                <a:pt x="28" y="12"/>
              </a:lnTo>
              <a:lnTo>
                <a:pt x="28" y="14"/>
              </a:lnTo>
              <a:lnTo>
                <a:pt x="28" y="15"/>
              </a:lnTo>
              <a:lnTo>
                <a:pt x="28" y="16"/>
              </a:lnTo>
              <a:lnTo>
                <a:pt x="28" y="18"/>
              </a:lnTo>
              <a:lnTo>
                <a:pt x="28" y="19"/>
              </a:lnTo>
              <a:lnTo>
                <a:pt x="28" y="20"/>
              </a:lnTo>
              <a:lnTo>
                <a:pt x="28" y="22"/>
              </a:lnTo>
              <a:lnTo>
                <a:pt x="29" y="23"/>
              </a:lnTo>
              <a:lnTo>
                <a:pt x="29" y="24"/>
              </a:lnTo>
              <a:lnTo>
                <a:pt x="30" y="25"/>
              </a:lnTo>
              <a:lnTo>
                <a:pt x="30" y="26"/>
              </a:lnTo>
              <a:lnTo>
                <a:pt x="31" y="27"/>
              </a:lnTo>
              <a:lnTo>
                <a:pt x="32" y="28"/>
              </a:lnTo>
              <a:lnTo>
                <a:pt x="31" y="29"/>
              </a:lnTo>
              <a:lnTo>
                <a:pt x="30" y="30"/>
              </a:lnTo>
              <a:lnTo>
                <a:pt x="30" y="31"/>
              </a:lnTo>
              <a:lnTo>
                <a:pt x="29" y="31"/>
              </a:lnTo>
              <a:lnTo>
                <a:pt x="28" y="30"/>
              </a:lnTo>
              <a:lnTo>
                <a:pt x="27" y="30"/>
              </a:lnTo>
              <a:lnTo>
                <a:pt x="26" y="29"/>
              </a:lnTo>
              <a:lnTo>
                <a:pt x="25" y="29"/>
              </a:lnTo>
              <a:lnTo>
                <a:pt x="23" y="28"/>
              </a:lnTo>
              <a:lnTo>
                <a:pt x="22" y="28"/>
              </a:lnTo>
              <a:lnTo>
                <a:pt x="21" y="28"/>
              </a:lnTo>
              <a:lnTo>
                <a:pt x="21" y="30"/>
              </a:lnTo>
              <a:lnTo>
                <a:pt x="20" y="30"/>
              </a:lnTo>
              <a:lnTo>
                <a:pt x="18" y="29"/>
              </a:lnTo>
              <a:lnTo>
                <a:pt x="17" y="30"/>
              </a:lnTo>
              <a:lnTo>
                <a:pt x="16" y="30"/>
              </a:lnTo>
              <a:lnTo>
                <a:pt x="15" y="30"/>
              </a:lnTo>
              <a:lnTo>
                <a:pt x="13" y="30"/>
              </a:lnTo>
              <a:lnTo>
                <a:pt x="12" y="30"/>
              </a:lnTo>
              <a:lnTo>
                <a:pt x="11" y="30"/>
              </a:lnTo>
              <a:lnTo>
                <a:pt x="11" y="29"/>
              </a:lnTo>
              <a:lnTo>
                <a:pt x="11" y="28"/>
              </a:lnTo>
              <a:lnTo>
                <a:pt x="10" y="27"/>
              </a:lnTo>
              <a:lnTo>
                <a:pt x="10" y="26"/>
              </a:lnTo>
              <a:lnTo>
                <a:pt x="9" y="26"/>
              </a:lnTo>
              <a:lnTo>
                <a:pt x="8" y="26"/>
              </a:lnTo>
              <a:lnTo>
                <a:pt x="7" y="27"/>
              </a:lnTo>
              <a:lnTo>
                <a:pt x="5" y="27"/>
              </a:lnTo>
              <a:lnTo>
                <a:pt x="4" y="27"/>
              </a:lnTo>
              <a:lnTo>
                <a:pt x="3" y="27"/>
              </a:lnTo>
              <a:lnTo>
                <a:pt x="2" y="27"/>
              </a:lnTo>
              <a:lnTo>
                <a:pt x="0" y="26"/>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294640</xdr:colOff>
      <xdr:row>24</xdr:row>
      <xdr:rowOff>9525</xdr:rowOff>
    </xdr:from>
    <xdr:to>
      <xdr:col>6</xdr:col>
      <xdr:colOff>71120</xdr:colOff>
      <xdr:row>27</xdr:row>
      <xdr:rowOff>19050</xdr:rowOff>
    </xdr:to>
    <xdr:sp>
      <xdr:nvSpPr>
        <xdr:cNvPr id="2185730" name="Freeform 497"/>
        <xdr:cNvSpPr/>
      </xdr:nvSpPr>
      <xdr:spPr>
        <a:xfrm>
          <a:off x="3779520" y="3780790"/>
          <a:ext cx="426720" cy="466725"/>
        </a:xfrm>
        <a:custGeom>
          <a:avLst/>
          <a:gdLst>
            <a:gd name="txL" fmla="*/ 0 w 42"/>
            <a:gd name="txT" fmla="*/ 0 h 52"/>
            <a:gd name="txR" fmla="*/ 42 w 42"/>
            <a:gd name="txB" fmla="*/ 52 h 52"/>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42" h="52">
              <a:moveTo>
                <a:pt x="0" y="30"/>
              </a:moveTo>
              <a:lnTo>
                <a:pt x="0" y="30"/>
              </a:lnTo>
              <a:lnTo>
                <a:pt x="0" y="28"/>
              </a:lnTo>
              <a:lnTo>
                <a:pt x="1" y="27"/>
              </a:lnTo>
              <a:lnTo>
                <a:pt x="2" y="27"/>
              </a:lnTo>
              <a:lnTo>
                <a:pt x="3" y="26"/>
              </a:lnTo>
              <a:lnTo>
                <a:pt x="4" y="26"/>
              </a:lnTo>
              <a:lnTo>
                <a:pt x="5" y="25"/>
              </a:lnTo>
              <a:lnTo>
                <a:pt x="5" y="20"/>
              </a:lnTo>
              <a:lnTo>
                <a:pt x="5" y="19"/>
              </a:lnTo>
              <a:lnTo>
                <a:pt x="4" y="18"/>
              </a:lnTo>
              <a:lnTo>
                <a:pt x="2" y="15"/>
              </a:lnTo>
              <a:lnTo>
                <a:pt x="2" y="14"/>
              </a:lnTo>
              <a:lnTo>
                <a:pt x="3" y="15"/>
              </a:lnTo>
              <a:lnTo>
                <a:pt x="3" y="14"/>
              </a:lnTo>
              <a:lnTo>
                <a:pt x="4" y="13"/>
              </a:lnTo>
              <a:lnTo>
                <a:pt x="4" y="11"/>
              </a:lnTo>
              <a:lnTo>
                <a:pt x="4" y="9"/>
              </a:lnTo>
              <a:lnTo>
                <a:pt x="4" y="8"/>
              </a:lnTo>
              <a:lnTo>
                <a:pt x="4" y="7"/>
              </a:lnTo>
              <a:lnTo>
                <a:pt x="4" y="6"/>
              </a:lnTo>
              <a:lnTo>
                <a:pt x="5" y="6"/>
              </a:lnTo>
              <a:lnTo>
                <a:pt x="6" y="6"/>
              </a:lnTo>
              <a:lnTo>
                <a:pt x="7" y="6"/>
              </a:lnTo>
              <a:lnTo>
                <a:pt x="8" y="6"/>
              </a:lnTo>
              <a:lnTo>
                <a:pt x="9" y="6"/>
              </a:lnTo>
              <a:lnTo>
                <a:pt x="11" y="6"/>
              </a:lnTo>
              <a:lnTo>
                <a:pt x="11" y="5"/>
              </a:lnTo>
              <a:lnTo>
                <a:pt x="10" y="4"/>
              </a:lnTo>
              <a:lnTo>
                <a:pt x="10" y="3"/>
              </a:lnTo>
              <a:lnTo>
                <a:pt x="11" y="2"/>
              </a:lnTo>
              <a:lnTo>
                <a:pt x="11" y="0"/>
              </a:lnTo>
              <a:lnTo>
                <a:pt x="12" y="0"/>
              </a:lnTo>
              <a:lnTo>
                <a:pt x="14" y="0"/>
              </a:lnTo>
              <a:lnTo>
                <a:pt x="15" y="0"/>
              </a:lnTo>
              <a:lnTo>
                <a:pt x="16" y="0"/>
              </a:lnTo>
              <a:lnTo>
                <a:pt x="17" y="0"/>
              </a:lnTo>
              <a:lnTo>
                <a:pt x="18" y="0"/>
              </a:lnTo>
              <a:lnTo>
                <a:pt x="19" y="0"/>
              </a:lnTo>
              <a:lnTo>
                <a:pt x="20" y="0"/>
              </a:lnTo>
              <a:lnTo>
                <a:pt x="21" y="0"/>
              </a:lnTo>
              <a:lnTo>
                <a:pt x="22" y="0"/>
              </a:lnTo>
              <a:lnTo>
                <a:pt x="24" y="1"/>
              </a:lnTo>
              <a:lnTo>
                <a:pt x="24" y="2"/>
              </a:lnTo>
              <a:lnTo>
                <a:pt x="25" y="3"/>
              </a:lnTo>
              <a:lnTo>
                <a:pt x="25" y="4"/>
              </a:lnTo>
              <a:lnTo>
                <a:pt x="26" y="4"/>
              </a:lnTo>
              <a:lnTo>
                <a:pt x="27" y="4"/>
              </a:lnTo>
              <a:lnTo>
                <a:pt x="28" y="4"/>
              </a:lnTo>
              <a:lnTo>
                <a:pt x="30" y="4"/>
              </a:lnTo>
              <a:lnTo>
                <a:pt x="29" y="6"/>
              </a:lnTo>
              <a:lnTo>
                <a:pt x="28" y="7"/>
              </a:lnTo>
              <a:lnTo>
                <a:pt x="27" y="8"/>
              </a:lnTo>
              <a:lnTo>
                <a:pt x="26" y="9"/>
              </a:lnTo>
              <a:lnTo>
                <a:pt x="26" y="10"/>
              </a:lnTo>
              <a:lnTo>
                <a:pt x="26" y="11"/>
              </a:lnTo>
              <a:lnTo>
                <a:pt x="25" y="12"/>
              </a:lnTo>
              <a:lnTo>
                <a:pt x="26" y="13"/>
              </a:lnTo>
              <a:lnTo>
                <a:pt x="26" y="14"/>
              </a:lnTo>
              <a:lnTo>
                <a:pt x="26" y="15"/>
              </a:lnTo>
              <a:lnTo>
                <a:pt x="25" y="16"/>
              </a:lnTo>
              <a:lnTo>
                <a:pt x="25" y="18"/>
              </a:lnTo>
              <a:lnTo>
                <a:pt x="25" y="19"/>
              </a:lnTo>
              <a:lnTo>
                <a:pt x="24" y="20"/>
              </a:lnTo>
              <a:lnTo>
                <a:pt x="24" y="21"/>
              </a:lnTo>
              <a:lnTo>
                <a:pt x="25" y="22"/>
              </a:lnTo>
              <a:lnTo>
                <a:pt x="27" y="23"/>
              </a:lnTo>
              <a:lnTo>
                <a:pt x="29" y="25"/>
              </a:lnTo>
              <a:lnTo>
                <a:pt x="31" y="26"/>
              </a:lnTo>
              <a:lnTo>
                <a:pt x="32" y="27"/>
              </a:lnTo>
              <a:lnTo>
                <a:pt x="34" y="28"/>
              </a:lnTo>
              <a:lnTo>
                <a:pt x="35" y="29"/>
              </a:lnTo>
              <a:lnTo>
                <a:pt x="35" y="30"/>
              </a:lnTo>
              <a:lnTo>
                <a:pt x="37" y="31"/>
              </a:lnTo>
              <a:lnTo>
                <a:pt x="37" y="32"/>
              </a:lnTo>
              <a:lnTo>
                <a:pt x="39" y="34"/>
              </a:lnTo>
              <a:lnTo>
                <a:pt x="40" y="36"/>
              </a:lnTo>
              <a:lnTo>
                <a:pt x="41" y="37"/>
              </a:lnTo>
              <a:lnTo>
                <a:pt x="41" y="38"/>
              </a:lnTo>
              <a:lnTo>
                <a:pt x="42" y="39"/>
              </a:lnTo>
              <a:lnTo>
                <a:pt x="42" y="40"/>
              </a:lnTo>
              <a:lnTo>
                <a:pt x="42" y="41"/>
              </a:lnTo>
              <a:lnTo>
                <a:pt x="41" y="43"/>
              </a:lnTo>
              <a:lnTo>
                <a:pt x="39" y="44"/>
              </a:lnTo>
              <a:lnTo>
                <a:pt x="38" y="45"/>
              </a:lnTo>
              <a:lnTo>
                <a:pt x="37" y="46"/>
              </a:lnTo>
              <a:lnTo>
                <a:pt x="35" y="47"/>
              </a:lnTo>
              <a:lnTo>
                <a:pt x="34" y="47"/>
              </a:lnTo>
              <a:lnTo>
                <a:pt x="33" y="49"/>
              </a:lnTo>
              <a:lnTo>
                <a:pt x="32" y="49"/>
              </a:lnTo>
              <a:lnTo>
                <a:pt x="31" y="50"/>
              </a:lnTo>
              <a:lnTo>
                <a:pt x="30" y="51"/>
              </a:lnTo>
              <a:lnTo>
                <a:pt x="29" y="51"/>
              </a:lnTo>
              <a:lnTo>
                <a:pt x="28" y="52"/>
              </a:lnTo>
              <a:lnTo>
                <a:pt x="27" y="52"/>
              </a:lnTo>
              <a:lnTo>
                <a:pt x="25" y="51"/>
              </a:lnTo>
              <a:lnTo>
                <a:pt x="24" y="51"/>
              </a:lnTo>
              <a:lnTo>
                <a:pt x="22" y="51"/>
              </a:lnTo>
              <a:lnTo>
                <a:pt x="20" y="51"/>
              </a:lnTo>
              <a:lnTo>
                <a:pt x="19" y="51"/>
              </a:lnTo>
              <a:lnTo>
                <a:pt x="18" y="51"/>
              </a:lnTo>
              <a:lnTo>
                <a:pt x="17" y="50"/>
              </a:lnTo>
              <a:lnTo>
                <a:pt x="16" y="49"/>
              </a:lnTo>
              <a:lnTo>
                <a:pt x="16" y="48"/>
              </a:lnTo>
              <a:lnTo>
                <a:pt x="15" y="47"/>
              </a:lnTo>
              <a:lnTo>
                <a:pt x="15" y="46"/>
              </a:lnTo>
              <a:lnTo>
                <a:pt x="14" y="45"/>
              </a:lnTo>
              <a:lnTo>
                <a:pt x="13" y="44"/>
              </a:lnTo>
              <a:lnTo>
                <a:pt x="12" y="44"/>
              </a:lnTo>
              <a:lnTo>
                <a:pt x="11" y="43"/>
              </a:lnTo>
              <a:lnTo>
                <a:pt x="9" y="42"/>
              </a:lnTo>
              <a:lnTo>
                <a:pt x="8" y="41"/>
              </a:lnTo>
              <a:lnTo>
                <a:pt x="6" y="40"/>
              </a:lnTo>
              <a:lnTo>
                <a:pt x="5" y="39"/>
              </a:lnTo>
              <a:lnTo>
                <a:pt x="3" y="39"/>
              </a:lnTo>
              <a:lnTo>
                <a:pt x="2" y="38"/>
              </a:lnTo>
              <a:lnTo>
                <a:pt x="1" y="36"/>
              </a:lnTo>
              <a:lnTo>
                <a:pt x="0" y="35"/>
              </a:lnTo>
              <a:lnTo>
                <a:pt x="0" y="34"/>
              </a:lnTo>
              <a:lnTo>
                <a:pt x="0" y="32"/>
              </a:lnTo>
              <a:lnTo>
                <a:pt x="0" y="31"/>
              </a:lnTo>
              <a:lnTo>
                <a:pt x="0" y="30"/>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50800</xdr:colOff>
      <xdr:row>27</xdr:row>
      <xdr:rowOff>47625</xdr:rowOff>
    </xdr:from>
    <xdr:to>
      <xdr:col>4</xdr:col>
      <xdr:colOff>375920</xdr:colOff>
      <xdr:row>28</xdr:row>
      <xdr:rowOff>133350</xdr:rowOff>
    </xdr:to>
    <xdr:sp>
      <xdr:nvSpPr>
        <xdr:cNvPr id="2185731" name="Freeform 498"/>
        <xdr:cNvSpPr/>
      </xdr:nvSpPr>
      <xdr:spPr>
        <a:xfrm>
          <a:off x="2885440" y="4276090"/>
          <a:ext cx="325120" cy="238125"/>
        </a:xfrm>
        <a:custGeom>
          <a:avLst/>
          <a:gdLst>
            <a:gd name="txL" fmla="*/ 0 w 32"/>
            <a:gd name="txT" fmla="*/ 0 h 26"/>
            <a:gd name="txR" fmla="*/ 32 w 32"/>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26">
              <a:moveTo>
                <a:pt x="1" y="5"/>
              </a:moveTo>
              <a:lnTo>
                <a:pt x="2" y="5"/>
              </a:lnTo>
              <a:lnTo>
                <a:pt x="3" y="5"/>
              </a:lnTo>
              <a:lnTo>
                <a:pt x="4" y="6"/>
              </a:lnTo>
              <a:lnTo>
                <a:pt x="5" y="6"/>
              </a:lnTo>
              <a:lnTo>
                <a:pt x="6" y="6"/>
              </a:lnTo>
              <a:lnTo>
                <a:pt x="7" y="7"/>
              </a:lnTo>
              <a:lnTo>
                <a:pt x="8" y="7"/>
              </a:lnTo>
              <a:lnTo>
                <a:pt x="9" y="8"/>
              </a:lnTo>
              <a:lnTo>
                <a:pt x="11" y="8"/>
              </a:lnTo>
              <a:lnTo>
                <a:pt x="13" y="8"/>
              </a:lnTo>
              <a:lnTo>
                <a:pt x="13" y="7"/>
              </a:lnTo>
              <a:lnTo>
                <a:pt x="14" y="6"/>
              </a:lnTo>
              <a:lnTo>
                <a:pt x="15" y="6"/>
              </a:lnTo>
              <a:lnTo>
                <a:pt x="16" y="5"/>
              </a:lnTo>
              <a:lnTo>
                <a:pt x="17" y="4"/>
              </a:lnTo>
              <a:lnTo>
                <a:pt x="17" y="3"/>
              </a:lnTo>
              <a:lnTo>
                <a:pt x="17" y="2"/>
              </a:lnTo>
              <a:lnTo>
                <a:pt x="17" y="1"/>
              </a:lnTo>
              <a:lnTo>
                <a:pt x="18" y="0"/>
              </a:lnTo>
              <a:lnTo>
                <a:pt x="19" y="0"/>
              </a:lnTo>
              <a:lnTo>
                <a:pt x="20" y="0"/>
              </a:lnTo>
              <a:lnTo>
                <a:pt x="21" y="1"/>
              </a:lnTo>
              <a:lnTo>
                <a:pt x="22" y="1"/>
              </a:lnTo>
              <a:lnTo>
                <a:pt x="23" y="2"/>
              </a:lnTo>
              <a:lnTo>
                <a:pt x="24" y="1"/>
              </a:lnTo>
              <a:lnTo>
                <a:pt x="25" y="1"/>
              </a:lnTo>
              <a:lnTo>
                <a:pt x="26" y="1"/>
              </a:lnTo>
              <a:lnTo>
                <a:pt x="28" y="2"/>
              </a:lnTo>
              <a:lnTo>
                <a:pt x="29" y="4"/>
              </a:lnTo>
              <a:lnTo>
                <a:pt x="30" y="6"/>
              </a:lnTo>
              <a:lnTo>
                <a:pt x="30" y="7"/>
              </a:lnTo>
              <a:lnTo>
                <a:pt x="30" y="8"/>
              </a:lnTo>
              <a:lnTo>
                <a:pt x="31" y="9"/>
              </a:lnTo>
              <a:lnTo>
                <a:pt x="32" y="10"/>
              </a:lnTo>
              <a:lnTo>
                <a:pt x="32" y="11"/>
              </a:lnTo>
              <a:lnTo>
                <a:pt x="31" y="11"/>
              </a:lnTo>
              <a:lnTo>
                <a:pt x="30" y="10"/>
              </a:lnTo>
              <a:lnTo>
                <a:pt x="28" y="11"/>
              </a:lnTo>
              <a:lnTo>
                <a:pt x="27" y="12"/>
              </a:lnTo>
              <a:lnTo>
                <a:pt x="27" y="13"/>
              </a:lnTo>
              <a:lnTo>
                <a:pt x="28" y="14"/>
              </a:lnTo>
              <a:lnTo>
                <a:pt x="29" y="15"/>
              </a:lnTo>
              <a:lnTo>
                <a:pt x="29" y="16"/>
              </a:lnTo>
              <a:lnTo>
                <a:pt x="28" y="15"/>
              </a:lnTo>
              <a:lnTo>
                <a:pt x="27" y="15"/>
              </a:lnTo>
              <a:lnTo>
                <a:pt x="26" y="15"/>
              </a:lnTo>
              <a:lnTo>
                <a:pt x="25" y="14"/>
              </a:lnTo>
              <a:lnTo>
                <a:pt x="24" y="15"/>
              </a:lnTo>
              <a:lnTo>
                <a:pt x="24" y="16"/>
              </a:lnTo>
              <a:lnTo>
                <a:pt x="23" y="17"/>
              </a:lnTo>
              <a:lnTo>
                <a:pt x="23" y="18"/>
              </a:lnTo>
              <a:lnTo>
                <a:pt x="24" y="20"/>
              </a:lnTo>
              <a:lnTo>
                <a:pt x="24" y="21"/>
              </a:lnTo>
              <a:lnTo>
                <a:pt x="23" y="22"/>
              </a:lnTo>
              <a:lnTo>
                <a:pt x="22" y="24"/>
              </a:lnTo>
              <a:lnTo>
                <a:pt x="20" y="24"/>
              </a:lnTo>
              <a:lnTo>
                <a:pt x="19" y="24"/>
              </a:lnTo>
              <a:lnTo>
                <a:pt x="18" y="25"/>
              </a:lnTo>
              <a:lnTo>
                <a:pt x="16" y="26"/>
              </a:lnTo>
              <a:lnTo>
                <a:pt x="16" y="24"/>
              </a:lnTo>
              <a:lnTo>
                <a:pt x="15" y="24"/>
              </a:lnTo>
              <a:lnTo>
                <a:pt x="14" y="24"/>
              </a:lnTo>
              <a:lnTo>
                <a:pt x="13" y="23"/>
              </a:lnTo>
              <a:lnTo>
                <a:pt x="12" y="23"/>
              </a:lnTo>
              <a:lnTo>
                <a:pt x="11" y="23"/>
              </a:lnTo>
              <a:lnTo>
                <a:pt x="10" y="24"/>
              </a:lnTo>
              <a:lnTo>
                <a:pt x="9" y="23"/>
              </a:lnTo>
              <a:lnTo>
                <a:pt x="8" y="22"/>
              </a:lnTo>
              <a:lnTo>
                <a:pt x="7" y="21"/>
              </a:lnTo>
              <a:lnTo>
                <a:pt x="7" y="20"/>
              </a:lnTo>
              <a:lnTo>
                <a:pt x="7" y="19"/>
              </a:lnTo>
              <a:lnTo>
                <a:pt x="6" y="18"/>
              </a:lnTo>
              <a:lnTo>
                <a:pt x="6" y="16"/>
              </a:lnTo>
              <a:lnTo>
                <a:pt x="7" y="15"/>
              </a:lnTo>
              <a:lnTo>
                <a:pt x="6" y="14"/>
              </a:lnTo>
              <a:lnTo>
                <a:pt x="5" y="14"/>
              </a:lnTo>
              <a:lnTo>
                <a:pt x="4" y="13"/>
              </a:lnTo>
              <a:lnTo>
                <a:pt x="4" y="12"/>
              </a:lnTo>
              <a:lnTo>
                <a:pt x="3" y="12"/>
              </a:lnTo>
              <a:lnTo>
                <a:pt x="3" y="10"/>
              </a:lnTo>
              <a:lnTo>
                <a:pt x="3" y="9"/>
              </a:lnTo>
              <a:lnTo>
                <a:pt x="2" y="8"/>
              </a:lnTo>
              <a:lnTo>
                <a:pt x="1" y="7"/>
              </a:lnTo>
              <a:lnTo>
                <a:pt x="1" y="5"/>
              </a:lnTo>
              <a:lnTo>
                <a:pt x="0" y="5"/>
              </a:lnTo>
              <a:lnTo>
                <a:pt x="1"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436880</xdr:colOff>
      <xdr:row>25</xdr:row>
      <xdr:rowOff>19050</xdr:rowOff>
    </xdr:from>
    <xdr:to>
      <xdr:col>5</xdr:col>
      <xdr:colOff>579120</xdr:colOff>
      <xdr:row>28</xdr:row>
      <xdr:rowOff>123825</xdr:rowOff>
    </xdr:to>
    <xdr:sp>
      <xdr:nvSpPr>
        <xdr:cNvPr id="2185732" name="Freeform 499"/>
        <xdr:cNvSpPr/>
      </xdr:nvSpPr>
      <xdr:spPr>
        <a:xfrm>
          <a:off x="3271520" y="3942715"/>
          <a:ext cx="792480" cy="561975"/>
        </a:xfrm>
        <a:custGeom>
          <a:avLst/>
          <a:gdLst>
            <a:gd name="txL" fmla="*/ 0 w 78"/>
            <a:gd name="txT" fmla="*/ 0 h 62"/>
            <a:gd name="txR" fmla="*/ 78 w 78"/>
            <a:gd name="txB" fmla="*/ 62 h 6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8" h="62">
              <a:moveTo>
                <a:pt x="1" y="27"/>
              </a:moveTo>
              <a:lnTo>
                <a:pt x="1" y="26"/>
              </a:lnTo>
              <a:lnTo>
                <a:pt x="1" y="25"/>
              </a:lnTo>
              <a:lnTo>
                <a:pt x="2" y="24"/>
              </a:lnTo>
              <a:lnTo>
                <a:pt x="3" y="23"/>
              </a:lnTo>
              <a:lnTo>
                <a:pt x="5" y="23"/>
              </a:lnTo>
              <a:lnTo>
                <a:pt x="6" y="22"/>
              </a:lnTo>
              <a:lnTo>
                <a:pt x="7" y="21"/>
              </a:lnTo>
              <a:lnTo>
                <a:pt x="8" y="21"/>
              </a:lnTo>
              <a:lnTo>
                <a:pt x="9" y="20"/>
              </a:lnTo>
              <a:lnTo>
                <a:pt x="11" y="20"/>
              </a:lnTo>
              <a:lnTo>
                <a:pt x="12" y="20"/>
              </a:lnTo>
              <a:lnTo>
                <a:pt x="13" y="20"/>
              </a:lnTo>
              <a:lnTo>
                <a:pt x="14" y="19"/>
              </a:lnTo>
              <a:lnTo>
                <a:pt x="15" y="19"/>
              </a:lnTo>
              <a:lnTo>
                <a:pt x="16" y="19"/>
              </a:lnTo>
              <a:lnTo>
                <a:pt x="17" y="18"/>
              </a:lnTo>
              <a:lnTo>
                <a:pt x="18" y="18"/>
              </a:lnTo>
              <a:lnTo>
                <a:pt x="19" y="17"/>
              </a:lnTo>
              <a:lnTo>
                <a:pt x="20" y="17"/>
              </a:lnTo>
              <a:lnTo>
                <a:pt x="21" y="16"/>
              </a:lnTo>
              <a:lnTo>
                <a:pt x="22" y="16"/>
              </a:lnTo>
              <a:lnTo>
                <a:pt x="23" y="15"/>
              </a:lnTo>
              <a:lnTo>
                <a:pt x="24" y="15"/>
              </a:lnTo>
              <a:lnTo>
                <a:pt x="25" y="14"/>
              </a:lnTo>
              <a:lnTo>
                <a:pt x="26" y="14"/>
              </a:lnTo>
              <a:lnTo>
                <a:pt x="27" y="13"/>
              </a:lnTo>
              <a:lnTo>
                <a:pt x="27" y="12"/>
              </a:lnTo>
              <a:lnTo>
                <a:pt x="28" y="11"/>
              </a:lnTo>
              <a:lnTo>
                <a:pt x="28" y="10"/>
              </a:lnTo>
              <a:lnTo>
                <a:pt x="28" y="8"/>
              </a:lnTo>
              <a:lnTo>
                <a:pt x="28" y="7"/>
              </a:lnTo>
              <a:lnTo>
                <a:pt x="28" y="6"/>
              </a:lnTo>
              <a:lnTo>
                <a:pt x="27" y="5"/>
              </a:lnTo>
              <a:lnTo>
                <a:pt x="27" y="4"/>
              </a:lnTo>
              <a:lnTo>
                <a:pt x="26" y="2"/>
              </a:lnTo>
              <a:lnTo>
                <a:pt x="27" y="1"/>
              </a:lnTo>
              <a:lnTo>
                <a:pt x="28" y="1"/>
              </a:lnTo>
              <a:lnTo>
                <a:pt x="28" y="0"/>
              </a:lnTo>
              <a:lnTo>
                <a:pt x="29" y="1"/>
              </a:lnTo>
              <a:lnTo>
                <a:pt x="30" y="2"/>
              </a:lnTo>
              <a:lnTo>
                <a:pt x="31" y="2"/>
              </a:lnTo>
              <a:lnTo>
                <a:pt x="32" y="2"/>
              </a:lnTo>
              <a:lnTo>
                <a:pt x="32" y="3"/>
              </a:lnTo>
              <a:lnTo>
                <a:pt x="33" y="4"/>
              </a:lnTo>
              <a:lnTo>
                <a:pt x="33" y="5"/>
              </a:lnTo>
              <a:lnTo>
                <a:pt x="33" y="6"/>
              </a:lnTo>
              <a:lnTo>
                <a:pt x="34" y="7"/>
              </a:lnTo>
              <a:lnTo>
                <a:pt x="35" y="8"/>
              </a:lnTo>
              <a:lnTo>
                <a:pt x="35" y="9"/>
              </a:lnTo>
              <a:lnTo>
                <a:pt x="36" y="10"/>
              </a:lnTo>
              <a:lnTo>
                <a:pt x="36" y="11"/>
              </a:lnTo>
              <a:lnTo>
                <a:pt x="36" y="12"/>
              </a:lnTo>
              <a:lnTo>
                <a:pt x="37" y="13"/>
              </a:lnTo>
              <a:lnTo>
                <a:pt x="38" y="13"/>
              </a:lnTo>
              <a:lnTo>
                <a:pt x="40" y="13"/>
              </a:lnTo>
              <a:lnTo>
                <a:pt x="42" y="14"/>
              </a:lnTo>
              <a:lnTo>
                <a:pt x="43" y="14"/>
              </a:lnTo>
              <a:lnTo>
                <a:pt x="44" y="14"/>
              </a:lnTo>
              <a:lnTo>
                <a:pt x="46" y="14"/>
              </a:lnTo>
              <a:lnTo>
                <a:pt x="47" y="14"/>
              </a:lnTo>
              <a:lnTo>
                <a:pt x="48" y="14"/>
              </a:lnTo>
              <a:lnTo>
                <a:pt x="50" y="13"/>
              </a:lnTo>
              <a:lnTo>
                <a:pt x="50" y="14"/>
              </a:lnTo>
              <a:lnTo>
                <a:pt x="50" y="16"/>
              </a:lnTo>
              <a:lnTo>
                <a:pt x="50" y="17"/>
              </a:lnTo>
              <a:lnTo>
                <a:pt x="51" y="18"/>
              </a:lnTo>
              <a:lnTo>
                <a:pt x="52" y="20"/>
              </a:lnTo>
              <a:lnTo>
                <a:pt x="53" y="21"/>
              </a:lnTo>
              <a:lnTo>
                <a:pt x="55" y="21"/>
              </a:lnTo>
              <a:lnTo>
                <a:pt x="56" y="22"/>
              </a:lnTo>
              <a:lnTo>
                <a:pt x="58" y="23"/>
              </a:lnTo>
              <a:lnTo>
                <a:pt x="59" y="24"/>
              </a:lnTo>
              <a:lnTo>
                <a:pt x="61" y="25"/>
              </a:lnTo>
              <a:lnTo>
                <a:pt x="62" y="26"/>
              </a:lnTo>
              <a:lnTo>
                <a:pt x="63" y="26"/>
              </a:lnTo>
              <a:lnTo>
                <a:pt x="64" y="27"/>
              </a:lnTo>
              <a:lnTo>
                <a:pt x="65" y="28"/>
              </a:lnTo>
              <a:lnTo>
                <a:pt x="65" y="29"/>
              </a:lnTo>
              <a:lnTo>
                <a:pt x="66" y="30"/>
              </a:lnTo>
              <a:lnTo>
                <a:pt x="66" y="31"/>
              </a:lnTo>
              <a:lnTo>
                <a:pt x="67" y="32"/>
              </a:lnTo>
              <a:lnTo>
                <a:pt x="68" y="33"/>
              </a:lnTo>
              <a:lnTo>
                <a:pt x="69" y="33"/>
              </a:lnTo>
              <a:lnTo>
                <a:pt x="70" y="33"/>
              </a:lnTo>
              <a:lnTo>
                <a:pt x="72" y="33"/>
              </a:lnTo>
              <a:lnTo>
                <a:pt x="74" y="33"/>
              </a:lnTo>
              <a:lnTo>
                <a:pt x="75" y="33"/>
              </a:lnTo>
              <a:lnTo>
                <a:pt x="77" y="34"/>
              </a:lnTo>
              <a:lnTo>
                <a:pt x="78" y="34"/>
              </a:lnTo>
              <a:lnTo>
                <a:pt x="77" y="35"/>
              </a:lnTo>
              <a:lnTo>
                <a:pt x="76" y="35"/>
              </a:lnTo>
              <a:lnTo>
                <a:pt x="75" y="36"/>
              </a:lnTo>
              <a:lnTo>
                <a:pt x="74" y="37"/>
              </a:lnTo>
              <a:lnTo>
                <a:pt x="73" y="37"/>
              </a:lnTo>
              <a:lnTo>
                <a:pt x="72" y="38"/>
              </a:lnTo>
              <a:lnTo>
                <a:pt x="71" y="39"/>
              </a:lnTo>
              <a:lnTo>
                <a:pt x="70" y="39"/>
              </a:lnTo>
              <a:lnTo>
                <a:pt x="69" y="40"/>
              </a:lnTo>
              <a:lnTo>
                <a:pt x="68" y="41"/>
              </a:lnTo>
              <a:lnTo>
                <a:pt x="67" y="42"/>
              </a:lnTo>
              <a:lnTo>
                <a:pt x="66" y="43"/>
              </a:lnTo>
              <a:lnTo>
                <a:pt x="65" y="44"/>
              </a:lnTo>
              <a:lnTo>
                <a:pt x="64" y="44"/>
              </a:lnTo>
              <a:lnTo>
                <a:pt x="64" y="45"/>
              </a:lnTo>
              <a:lnTo>
                <a:pt x="63" y="46"/>
              </a:lnTo>
              <a:lnTo>
                <a:pt x="62" y="47"/>
              </a:lnTo>
              <a:lnTo>
                <a:pt x="61" y="48"/>
              </a:lnTo>
              <a:lnTo>
                <a:pt x="61" y="49"/>
              </a:lnTo>
              <a:lnTo>
                <a:pt x="60" y="50"/>
              </a:lnTo>
              <a:lnTo>
                <a:pt x="59" y="51"/>
              </a:lnTo>
              <a:lnTo>
                <a:pt x="58" y="52"/>
              </a:lnTo>
              <a:lnTo>
                <a:pt x="57" y="53"/>
              </a:lnTo>
              <a:lnTo>
                <a:pt x="57" y="54"/>
              </a:lnTo>
              <a:lnTo>
                <a:pt x="56" y="55"/>
              </a:lnTo>
              <a:lnTo>
                <a:pt x="55" y="56"/>
              </a:lnTo>
              <a:lnTo>
                <a:pt x="55" y="57"/>
              </a:lnTo>
              <a:lnTo>
                <a:pt x="54" y="58"/>
              </a:lnTo>
              <a:lnTo>
                <a:pt x="53" y="59"/>
              </a:lnTo>
              <a:lnTo>
                <a:pt x="52" y="59"/>
              </a:lnTo>
              <a:lnTo>
                <a:pt x="51" y="60"/>
              </a:lnTo>
              <a:lnTo>
                <a:pt x="50" y="60"/>
              </a:lnTo>
              <a:lnTo>
                <a:pt x="49" y="61"/>
              </a:lnTo>
              <a:lnTo>
                <a:pt x="48" y="61"/>
              </a:lnTo>
              <a:lnTo>
                <a:pt x="47" y="62"/>
              </a:lnTo>
              <a:lnTo>
                <a:pt x="47" y="61"/>
              </a:lnTo>
              <a:lnTo>
                <a:pt x="46" y="59"/>
              </a:lnTo>
              <a:lnTo>
                <a:pt x="46" y="58"/>
              </a:lnTo>
              <a:lnTo>
                <a:pt x="45" y="57"/>
              </a:lnTo>
              <a:lnTo>
                <a:pt x="45" y="55"/>
              </a:lnTo>
              <a:lnTo>
                <a:pt x="45" y="54"/>
              </a:lnTo>
              <a:lnTo>
                <a:pt x="44" y="53"/>
              </a:lnTo>
              <a:lnTo>
                <a:pt x="44" y="52"/>
              </a:lnTo>
              <a:lnTo>
                <a:pt x="43" y="51"/>
              </a:lnTo>
              <a:lnTo>
                <a:pt x="43" y="50"/>
              </a:lnTo>
              <a:lnTo>
                <a:pt x="43" y="48"/>
              </a:lnTo>
              <a:lnTo>
                <a:pt x="42" y="47"/>
              </a:lnTo>
              <a:lnTo>
                <a:pt x="41" y="47"/>
              </a:lnTo>
              <a:lnTo>
                <a:pt x="40" y="48"/>
              </a:lnTo>
              <a:lnTo>
                <a:pt x="40" y="49"/>
              </a:lnTo>
              <a:lnTo>
                <a:pt x="40" y="50"/>
              </a:lnTo>
              <a:lnTo>
                <a:pt x="40" y="51"/>
              </a:lnTo>
              <a:lnTo>
                <a:pt x="38" y="51"/>
              </a:lnTo>
              <a:lnTo>
                <a:pt x="38" y="50"/>
              </a:lnTo>
              <a:lnTo>
                <a:pt x="37" y="49"/>
              </a:lnTo>
              <a:lnTo>
                <a:pt x="36" y="48"/>
              </a:lnTo>
              <a:lnTo>
                <a:pt x="35" y="47"/>
              </a:lnTo>
              <a:lnTo>
                <a:pt x="34" y="47"/>
              </a:lnTo>
              <a:lnTo>
                <a:pt x="33" y="46"/>
              </a:lnTo>
              <a:lnTo>
                <a:pt x="32" y="45"/>
              </a:lnTo>
              <a:lnTo>
                <a:pt x="32" y="44"/>
              </a:lnTo>
              <a:lnTo>
                <a:pt x="31" y="44"/>
              </a:lnTo>
              <a:lnTo>
                <a:pt x="30" y="45"/>
              </a:lnTo>
              <a:lnTo>
                <a:pt x="29" y="44"/>
              </a:lnTo>
              <a:lnTo>
                <a:pt x="28" y="44"/>
              </a:lnTo>
              <a:lnTo>
                <a:pt x="27" y="44"/>
              </a:lnTo>
              <a:lnTo>
                <a:pt x="26" y="44"/>
              </a:lnTo>
              <a:lnTo>
                <a:pt x="26" y="45"/>
              </a:lnTo>
              <a:lnTo>
                <a:pt x="25" y="46"/>
              </a:lnTo>
              <a:lnTo>
                <a:pt x="24" y="45"/>
              </a:lnTo>
              <a:lnTo>
                <a:pt x="24" y="44"/>
              </a:lnTo>
              <a:lnTo>
                <a:pt x="23" y="43"/>
              </a:lnTo>
              <a:lnTo>
                <a:pt x="22" y="42"/>
              </a:lnTo>
              <a:lnTo>
                <a:pt x="21" y="43"/>
              </a:lnTo>
              <a:lnTo>
                <a:pt x="20" y="44"/>
              </a:lnTo>
              <a:lnTo>
                <a:pt x="20" y="45"/>
              </a:lnTo>
              <a:lnTo>
                <a:pt x="19" y="45"/>
              </a:lnTo>
              <a:lnTo>
                <a:pt x="19" y="46"/>
              </a:lnTo>
              <a:lnTo>
                <a:pt x="18" y="48"/>
              </a:lnTo>
              <a:lnTo>
                <a:pt x="18" y="49"/>
              </a:lnTo>
              <a:lnTo>
                <a:pt x="17" y="48"/>
              </a:lnTo>
              <a:lnTo>
                <a:pt x="16" y="48"/>
              </a:lnTo>
              <a:lnTo>
                <a:pt x="15" y="47"/>
              </a:lnTo>
              <a:lnTo>
                <a:pt x="14" y="47"/>
              </a:lnTo>
              <a:lnTo>
                <a:pt x="12" y="47"/>
              </a:lnTo>
              <a:lnTo>
                <a:pt x="11" y="46"/>
              </a:lnTo>
              <a:lnTo>
                <a:pt x="10" y="46"/>
              </a:lnTo>
              <a:lnTo>
                <a:pt x="9" y="45"/>
              </a:lnTo>
              <a:lnTo>
                <a:pt x="8" y="45"/>
              </a:lnTo>
              <a:lnTo>
                <a:pt x="7" y="44"/>
              </a:lnTo>
              <a:lnTo>
                <a:pt x="6" y="44"/>
              </a:lnTo>
              <a:lnTo>
                <a:pt x="5" y="43"/>
              </a:lnTo>
              <a:lnTo>
                <a:pt x="5" y="42"/>
              </a:lnTo>
              <a:lnTo>
                <a:pt x="4" y="41"/>
              </a:lnTo>
              <a:lnTo>
                <a:pt x="3" y="40"/>
              </a:lnTo>
              <a:lnTo>
                <a:pt x="3" y="38"/>
              </a:lnTo>
              <a:lnTo>
                <a:pt x="3" y="36"/>
              </a:lnTo>
              <a:lnTo>
                <a:pt x="3" y="35"/>
              </a:lnTo>
              <a:lnTo>
                <a:pt x="2" y="34"/>
              </a:lnTo>
              <a:lnTo>
                <a:pt x="2" y="33"/>
              </a:lnTo>
              <a:lnTo>
                <a:pt x="1" y="32"/>
              </a:lnTo>
              <a:lnTo>
                <a:pt x="1" y="31"/>
              </a:lnTo>
              <a:lnTo>
                <a:pt x="0" y="30"/>
              </a:lnTo>
              <a:lnTo>
                <a:pt x="0" y="28"/>
              </a:lnTo>
              <a:lnTo>
                <a:pt x="0" y="27"/>
              </a:lnTo>
              <a:lnTo>
                <a:pt x="1" y="2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447040</xdr:colOff>
      <xdr:row>28</xdr:row>
      <xdr:rowOff>95250</xdr:rowOff>
    </xdr:from>
    <xdr:to>
      <xdr:col>5</xdr:col>
      <xdr:colOff>0</xdr:colOff>
      <xdr:row>31</xdr:row>
      <xdr:rowOff>95250</xdr:rowOff>
    </xdr:to>
    <xdr:sp>
      <xdr:nvSpPr>
        <xdr:cNvPr id="2185733" name="Freeform 500"/>
        <xdr:cNvSpPr/>
      </xdr:nvSpPr>
      <xdr:spPr>
        <a:xfrm>
          <a:off x="2631440" y="4476115"/>
          <a:ext cx="853440" cy="457200"/>
        </a:xfrm>
        <a:custGeom>
          <a:avLst/>
          <a:gdLst>
            <a:gd name="txL" fmla="*/ 0 w 84"/>
            <a:gd name="txT" fmla="*/ 0 h 51"/>
            <a:gd name="txR" fmla="*/ 84 w 84"/>
            <a:gd name="txB" fmla="*/ 51 h 51"/>
          </a:gdLst>
          <a:ahLst/>
          <a:cxnLst>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84" h="51">
              <a:moveTo>
                <a:pt x="9" y="3"/>
              </a:moveTo>
              <a:lnTo>
                <a:pt x="9" y="3"/>
              </a:lnTo>
              <a:lnTo>
                <a:pt x="10" y="2"/>
              </a:lnTo>
              <a:lnTo>
                <a:pt x="12" y="2"/>
              </a:lnTo>
              <a:lnTo>
                <a:pt x="13" y="2"/>
              </a:lnTo>
              <a:lnTo>
                <a:pt x="14" y="1"/>
              </a:lnTo>
              <a:lnTo>
                <a:pt x="15" y="1"/>
              </a:lnTo>
              <a:lnTo>
                <a:pt x="16" y="1"/>
              </a:lnTo>
              <a:lnTo>
                <a:pt x="17" y="1"/>
              </a:lnTo>
              <a:lnTo>
                <a:pt x="18" y="1"/>
              </a:lnTo>
              <a:lnTo>
                <a:pt x="19" y="1"/>
              </a:lnTo>
              <a:lnTo>
                <a:pt x="20" y="1"/>
              </a:lnTo>
              <a:lnTo>
                <a:pt x="22" y="0"/>
              </a:lnTo>
              <a:lnTo>
                <a:pt x="23" y="0"/>
              </a:lnTo>
              <a:lnTo>
                <a:pt x="24" y="0"/>
              </a:lnTo>
              <a:lnTo>
                <a:pt x="25" y="0"/>
              </a:lnTo>
              <a:lnTo>
                <a:pt x="26" y="0"/>
              </a:lnTo>
              <a:lnTo>
                <a:pt x="27" y="0"/>
              </a:lnTo>
              <a:lnTo>
                <a:pt x="28" y="0"/>
              </a:lnTo>
              <a:lnTo>
                <a:pt x="29" y="0"/>
              </a:lnTo>
              <a:lnTo>
                <a:pt x="30" y="0"/>
              </a:lnTo>
              <a:lnTo>
                <a:pt x="32" y="0"/>
              </a:lnTo>
              <a:lnTo>
                <a:pt x="33" y="1"/>
              </a:lnTo>
              <a:lnTo>
                <a:pt x="34" y="1"/>
              </a:lnTo>
              <a:lnTo>
                <a:pt x="35" y="2"/>
              </a:lnTo>
              <a:lnTo>
                <a:pt x="36" y="1"/>
              </a:lnTo>
              <a:lnTo>
                <a:pt x="37" y="1"/>
              </a:lnTo>
              <a:lnTo>
                <a:pt x="38" y="1"/>
              </a:lnTo>
              <a:lnTo>
                <a:pt x="39" y="2"/>
              </a:lnTo>
              <a:lnTo>
                <a:pt x="40" y="2"/>
              </a:lnTo>
              <a:lnTo>
                <a:pt x="41" y="2"/>
              </a:lnTo>
              <a:lnTo>
                <a:pt x="41" y="4"/>
              </a:lnTo>
              <a:lnTo>
                <a:pt x="42" y="6"/>
              </a:lnTo>
              <a:lnTo>
                <a:pt x="42" y="7"/>
              </a:lnTo>
              <a:lnTo>
                <a:pt x="42" y="9"/>
              </a:lnTo>
              <a:lnTo>
                <a:pt x="41" y="10"/>
              </a:lnTo>
              <a:lnTo>
                <a:pt x="41" y="11"/>
              </a:lnTo>
              <a:lnTo>
                <a:pt x="42" y="12"/>
              </a:lnTo>
              <a:lnTo>
                <a:pt x="42" y="13"/>
              </a:lnTo>
              <a:lnTo>
                <a:pt x="42" y="15"/>
              </a:lnTo>
              <a:lnTo>
                <a:pt x="42" y="16"/>
              </a:lnTo>
              <a:lnTo>
                <a:pt x="43" y="17"/>
              </a:lnTo>
              <a:lnTo>
                <a:pt x="43" y="18"/>
              </a:lnTo>
              <a:lnTo>
                <a:pt x="45" y="19"/>
              </a:lnTo>
              <a:lnTo>
                <a:pt x="47" y="19"/>
              </a:lnTo>
              <a:lnTo>
                <a:pt x="48" y="18"/>
              </a:lnTo>
              <a:lnTo>
                <a:pt x="49" y="18"/>
              </a:lnTo>
              <a:lnTo>
                <a:pt x="50" y="18"/>
              </a:lnTo>
              <a:lnTo>
                <a:pt x="52" y="18"/>
              </a:lnTo>
              <a:lnTo>
                <a:pt x="53" y="19"/>
              </a:lnTo>
              <a:lnTo>
                <a:pt x="53" y="18"/>
              </a:lnTo>
              <a:lnTo>
                <a:pt x="55" y="18"/>
              </a:lnTo>
              <a:lnTo>
                <a:pt x="56" y="19"/>
              </a:lnTo>
              <a:lnTo>
                <a:pt x="58" y="19"/>
              </a:lnTo>
              <a:lnTo>
                <a:pt x="60" y="19"/>
              </a:lnTo>
              <a:lnTo>
                <a:pt x="60" y="20"/>
              </a:lnTo>
              <a:lnTo>
                <a:pt x="60" y="21"/>
              </a:lnTo>
              <a:lnTo>
                <a:pt x="60" y="22"/>
              </a:lnTo>
              <a:lnTo>
                <a:pt x="59" y="23"/>
              </a:lnTo>
              <a:lnTo>
                <a:pt x="60" y="23"/>
              </a:lnTo>
              <a:lnTo>
                <a:pt x="61" y="23"/>
              </a:lnTo>
              <a:lnTo>
                <a:pt x="62" y="23"/>
              </a:lnTo>
              <a:lnTo>
                <a:pt x="63" y="22"/>
              </a:lnTo>
              <a:lnTo>
                <a:pt x="65" y="22"/>
              </a:lnTo>
              <a:lnTo>
                <a:pt x="66" y="22"/>
              </a:lnTo>
              <a:lnTo>
                <a:pt x="67" y="21"/>
              </a:lnTo>
              <a:lnTo>
                <a:pt x="68" y="21"/>
              </a:lnTo>
              <a:lnTo>
                <a:pt x="69" y="21"/>
              </a:lnTo>
              <a:lnTo>
                <a:pt x="70" y="20"/>
              </a:lnTo>
              <a:lnTo>
                <a:pt x="72" y="20"/>
              </a:lnTo>
              <a:lnTo>
                <a:pt x="73" y="20"/>
              </a:lnTo>
              <a:lnTo>
                <a:pt x="74" y="20"/>
              </a:lnTo>
              <a:lnTo>
                <a:pt x="76" y="19"/>
              </a:lnTo>
              <a:lnTo>
                <a:pt x="77" y="19"/>
              </a:lnTo>
              <a:lnTo>
                <a:pt x="78" y="20"/>
              </a:lnTo>
              <a:lnTo>
                <a:pt x="78" y="21"/>
              </a:lnTo>
              <a:lnTo>
                <a:pt x="79" y="21"/>
              </a:lnTo>
              <a:lnTo>
                <a:pt x="81" y="20"/>
              </a:lnTo>
              <a:lnTo>
                <a:pt x="82" y="19"/>
              </a:lnTo>
              <a:lnTo>
                <a:pt x="83" y="19"/>
              </a:lnTo>
              <a:lnTo>
                <a:pt x="84" y="20"/>
              </a:lnTo>
              <a:lnTo>
                <a:pt x="83" y="21"/>
              </a:lnTo>
              <a:lnTo>
                <a:pt x="82" y="22"/>
              </a:lnTo>
              <a:lnTo>
                <a:pt x="82" y="23"/>
              </a:lnTo>
              <a:lnTo>
                <a:pt x="81" y="24"/>
              </a:lnTo>
              <a:lnTo>
                <a:pt x="80" y="25"/>
              </a:lnTo>
              <a:lnTo>
                <a:pt x="79" y="26"/>
              </a:lnTo>
              <a:lnTo>
                <a:pt x="79" y="27"/>
              </a:lnTo>
              <a:lnTo>
                <a:pt x="79" y="28"/>
              </a:lnTo>
              <a:lnTo>
                <a:pt x="78" y="30"/>
              </a:lnTo>
              <a:lnTo>
                <a:pt x="78" y="31"/>
              </a:lnTo>
              <a:lnTo>
                <a:pt x="78" y="32"/>
              </a:lnTo>
              <a:lnTo>
                <a:pt x="78" y="34"/>
              </a:lnTo>
              <a:lnTo>
                <a:pt x="78" y="35"/>
              </a:lnTo>
              <a:lnTo>
                <a:pt x="79" y="36"/>
              </a:lnTo>
              <a:lnTo>
                <a:pt x="80" y="37"/>
              </a:lnTo>
              <a:lnTo>
                <a:pt x="81" y="37"/>
              </a:lnTo>
              <a:lnTo>
                <a:pt x="81" y="38"/>
              </a:lnTo>
              <a:lnTo>
                <a:pt x="84" y="40"/>
              </a:lnTo>
              <a:lnTo>
                <a:pt x="83" y="42"/>
              </a:lnTo>
              <a:lnTo>
                <a:pt x="82" y="43"/>
              </a:lnTo>
              <a:lnTo>
                <a:pt x="81" y="44"/>
              </a:lnTo>
              <a:lnTo>
                <a:pt x="81" y="45"/>
              </a:lnTo>
              <a:lnTo>
                <a:pt x="80" y="46"/>
              </a:lnTo>
              <a:lnTo>
                <a:pt x="79" y="48"/>
              </a:lnTo>
              <a:lnTo>
                <a:pt x="78" y="48"/>
              </a:lnTo>
              <a:lnTo>
                <a:pt x="77" y="49"/>
              </a:lnTo>
              <a:lnTo>
                <a:pt x="76" y="49"/>
              </a:lnTo>
              <a:lnTo>
                <a:pt x="75" y="50"/>
              </a:lnTo>
              <a:lnTo>
                <a:pt x="73" y="51"/>
              </a:lnTo>
              <a:lnTo>
                <a:pt x="72" y="51"/>
              </a:lnTo>
              <a:lnTo>
                <a:pt x="71" y="51"/>
              </a:lnTo>
              <a:lnTo>
                <a:pt x="70" y="51"/>
              </a:lnTo>
              <a:lnTo>
                <a:pt x="69" y="51"/>
              </a:lnTo>
              <a:lnTo>
                <a:pt x="68" y="50"/>
              </a:lnTo>
              <a:lnTo>
                <a:pt x="67" y="49"/>
              </a:lnTo>
              <a:lnTo>
                <a:pt x="66" y="48"/>
              </a:lnTo>
              <a:lnTo>
                <a:pt x="65" y="48"/>
              </a:lnTo>
              <a:lnTo>
                <a:pt x="65" y="46"/>
              </a:lnTo>
              <a:lnTo>
                <a:pt x="64" y="45"/>
              </a:lnTo>
              <a:lnTo>
                <a:pt x="64" y="44"/>
              </a:lnTo>
              <a:lnTo>
                <a:pt x="63" y="43"/>
              </a:lnTo>
              <a:lnTo>
                <a:pt x="62" y="43"/>
              </a:lnTo>
              <a:lnTo>
                <a:pt x="62" y="42"/>
              </a:lnTo>
              <a:lnTo>
                <a:pt x="61" y="41"/>
              </a:lnTo>
              <a:lnTo>
                <a:pt x="60" y="40"/>
              </a:lnTo>
              <a:lnTo>
                <a:pt x="59" y="39"/>
              </a:lnTo>
              <a:lnTo>
                <a:pt x="58" y="38"/>
              </a:lnTo>
              <a:lnTo>
                <a:pt x="57" y="37"/>
              </a:lnTo>
              <a:lnTo>
                <a:pt x="57" y="36"/>
              </a:lnTo>
              <a:lnTo>
                <a:pt x="56" y="35"/>
              </a:lnTo>
              <a:lnTo>
                <a:pt x="56" y="34"/>
              </a:lnTo>
              <a:lnTo>
                <a:pt x="55" y="33"/>
              </a:lnTo>
              <a:lnTo>
                <a:pt x="54" y="32"/>
              </a:lnTo>
              <a:lnTo>
                <a:pt x="53" y="32"/>
              </a:lnTo>
              <a:lnTo>
                <a:pt x="52" y="31"/>
              </a:lnTo>
              <a:lnTo>
                <a:pt x="51" y="31"/>
              </a:lnTo>
              <a:lnTo>
                <a:pt x="50" y="30"/>
              </a:lnTo>
              <a:lnTo>
                <a:pt x="49" y="29"/>
              </a:lnTo>
              <a:lnTo>
                <a:pt x="48" y="28"/>
              </a:lnTo>
              <a:lnTo>
                <a:pt x="47" y="28"/>
              </a:lnTo>
              <a:lnTo>
                <a:pt x="46" y="27"/>
              </a:lnTo>
              <a:lnTo>
                <a:pt x="45" y="26"/>
              </a:lnTo>
              <a:lnTo>
                <a:pt x="44" y="26"/>
              </a:lnTo>
              <a:lnTo>
                <a:pt x="43" y="25"/>
              </a:lnTo>
              <a:lnTo>
                <a:pt x="42" y="24"/>
              </a:lnTo>
              <a:lnTo>
                <a:pt x="41" y="23"/>
              </a:lnTo>
              <a:lnTo>
                <a:pt x="40" y="22"/>
              </a:lnTo>
              <a:lnTo>
                <a:pt x="39" y="21"/>
              </a:lnTo>
              <a:lnTo>
                <a:pt x="39" y="20"/>
              </a:lnTo>
              <a:lnTo>
                <a:pt x="38" y="19"/>
              </a:lnTo>
              <a:lnTo>
                <a:pt x="37" y="19"/>
              </a:lnTo>
              <a:lnTo>
                <a:pt x="35" y="18"/>
              </a:lnTo>
              <a:lnTo>
                <a:pt x="34" y="18"/>
              </a:lnTo>
              <a:lnTo>
                <a:pt x="33" y="18"/>
              </a:lnTo>
              <a:lnTo>
                <a:pt x="32" y="18"/>
              </a:lnTo>
              <a:lnTo>
                <a:pt x="31" y="18"/>
              </a:lnTo>
              <a:lnTo>
                <a:pt x="30" y="19"/>
              </a:lnTo>
              <a:lnTo>
                <a:pt x="28" y="19"/>
              </a:lnTo>
              <a:lnTo>
                <a:pt x="27" y="20"/>
              </a:lnTo>
              <a:lnTo>
                <a:pt x="26" y="20"/>
              </a:lnTo>
              <a:lnTo>
                <a:pt x="25" y="21"/>
              </a:lnTo>
              <a:lnTo>
                <a:pt x="24" y="22"/>
              </a:lnTo>
              <a:lnTo>
                <a:pt x="23" y="23"/>
              </a:lnTo>
              <a:lnTo>
                <a:pt x="22" y="23"/>
              </a:lnTo>
              <a:lnTo>
                <a:pt x="21" y="24"/>
              </a:lnTo>
              <a:lnTo>
                <a:pt x="20" y="24"/>
              </a:lnTo>
              <a:lnTo>
                <a:pt x="19" y="24"/>
              </a:lnTo>
              <a:lnTo>
                <a:pt x="17" y="25"/>
              </a:lnTo>
              <a:lnTo>
                <a:pt x="16" y="25"/>
              </a:lnTo>
              <a:lnTo>
                <a:pt x="15" y="25"/>
              </a:lnTo>
              <a:lnTo>
                <a:pt x="13" y="25"/>
              </a:lnTo>
              <a:lnTo>
                <a:pt x="12" y="25"/>
              </a:lnTo>
              <a:lnTo>
                <a:pt x="11" y="25"/>
              </a:lnTo>
              <a:lnTo>
                <a:pt x="10" y="24"/>
              </a:lnTo>
              <a:lnTo>
                <a:pt x="10" y="23"/>
              </a:lnTo>
              <a:lnTo>
                <a:pt x="9" y="22"/>
              </a:lnTo>
              <a:lnTo>
                <a:pt x="8" y="21"/>
              </a:lnTo>
              <a:lnTo>
                <a:pt x="7" y="21"/>
              </a:lnTo>
              <a:lnTo>
                <a:pt x="6" y="21"/>
              </a:lnTo>
              <a:lnTo>
                <a:pt x="4" y="21"/>
              </a:lnTo>
              <a:lnTo>
                <a:pt x="3" y="21"/>
              </a:lnTo>
              <a:lnTo>
                <a:pt x="3" y="20"/>
              </a:lnTo>
              <a:lnTo>
                <a:pt x="3" y="18"/>
              </a:lnTo>
              <a:lnTo>
                <a:pt x="3" y="17"/>
              </a:lnTo>
              <a:lnTo>
                <a:pt x="3" y="16"/>
              </a:lnTo>
              <a:lnTo>
                <a:pt x="2" y="15"/>
              </a:lnTo>
              <a:lnTo>
                <a:pt x="4" y="15"/>
              </a:lnTo>
              <a:lnTo>
                <a:pt x="5" y="15"/>
              </a:lnTo>
              <a:lnTo>
                <a:pt x="7" y="15"/>
              </a:lnTo>
              <a:lnTo>
                <a:pt x="6" y="14"/>
              </a:lnTo>
              <a:lnTo>
                <a:pt x="6" y="12"/>
              </a:lnTo>
              <a:lnTo>
                <a:pt x="6" y="11"/>
              </a:lnTo>
              <a:lnTo>
                <a:pt x="6" y="10"/>
              </a:lnTo>
              <a:lnTo>
                <a:pt x="6" y="8"/>
              </a:lnTo>
              <a:lnTo>
                <a:pt x="5" y="7"/>
              </a:lnTo>
              <a:lnTo>
                <a:pt x="6" y="6"/>
              </a:lnTo>
              <a:lnTo>
                <a:pt x="3" y="3"/>
              </a:lnTo>
              <a:lnTo>
                <a:pt x="1" y="2"/>
              </a:lnTo>
              <a:lnTo>
                <a:pt x="0" y="0"/>
              </a:lnTo>
              <a:lnTo>
                <a:pt x="1" y="0"/>
              </a:lnTo>
              <a:lnTo>
                <a:pt x="2" y="1"/>
              </a:lnTo>
              <a:lnTo>
                <a:pt x="3" y="1"/>
              </a:lnTo>
              <a:lnTo>
                <a:pt x="4" y="2"/>
              </a:lnTo>
              <a:lnTo>
                <a:pt x="6" y="3"/>
              </a:lnTo>
              <a:lnTo>
                <a:pt x="7" y="4"/>
              </a:lnTo>
              <a:lnTo>
                <a:pt x="8" y="3"/>
              </a:lnTo>
              <a:lnTo>
                <a:pt x="9"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487680</xdr:colOff>
      <xdr:row>27</xdr:row>
      <xdr:rowOff>57150</xdr:rowOff>
    </xdr:from>
    <xdr:to>
      <xdr:col>4</xdr:col>
      <xdr:colOff>142240</xdr:colOff>
      <xdr:row>28</xdr:row>
      <xdr:rowOff>123825</xdr:rowOff>
    </xdr:to>
    <xdr:sp>
      <xdr:nvSpPr>
        <xdr:cNvPr id="2185734" name="Freeform 501"/>
        <xdr:cNvSpPr/>
      </xdr:nvSpPr>
      <xdr:spPr>
        <a:xfrm>
          <a:off x="2672080" y="4285615"/>
          <a:ext cx="304800" cy="219075"/>
        </a:xfrm>
        <a:custGeom>
          <a:avLst/>
          <a:gdLst>
            <a:gd name="txL" fmla="*/ 0 w 30"/>
            <a:gd name="txT" fmla="*/ 0 h 24"/>
            <a:gd name="txR" fmla="*/ 30 w 30"/>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0" h="24">
              <a:moveTo>
                <a:pt x="13" y="0"/>
              </a:moveTo>
              <a:lnTo>
                <a:pt x="13" y="1"/>
              </a:lnTo>
              <a:lnTo>
                <a:pt x="15" y="1"/>
              </a:lnTo>
              <a:lnTo>
                <a:pt x="16" y="2"/>
              </a:lnTo>
              <a:lnTo>
                <a:pt x="17" y="2"/>
              </a:lnTo>
              <a:lnTo>
                <a:pt x="18" y="3"/>
              </a:lnTo>
              <a:lnTo>
                <a:pt x="19" y="3"/>
              </a:lnTo>
              <a:lnTo>
                <a:pt x="20" y="3"/>
              </a:lnTo>
              <a:lnTo>
                <a:pt x="21" y="4"/>
              </a:lnTo>
              <a:lnTo>
                <a:pt x="22" y="4"/>
              </a:lnTo>
              <a:lnTo>
                <a:pt x="22" y="6"/>
              </a:lnTo>
              <a:lnTo>
                <a:pt x="23" y="7"/>
              </a:lnTo>
              <a:lnTo>
                <a:pt x="24" y="8"/>
              </a:lnTo>
              <a:lnTo>
                <a:pt x="24" y="9"/>
              </a:lnTo>
              <a:lnTo>
                <a:pt x="24" y="11"/>
              </a:lnTo>
              <a:lnTo>
                <a:pt x="25" y="11"/>
              </a:lnTo>
              <a:lnTo>
                <a:pt x="25" y="12"/>
              </a:lnTo>
              <a:lnTo>
                <a:pt x="26" y="13"/>
              </a:lnTo>
              <a:lnTo>
                <a:pt x="27" y="13"/>
              </a:lnTo>
              <a:lnTo>
                <a:pt x="28" y="14"/>
              </a:lnTo>
              <a:lnTo>
                <a:pt x="27" y="15"/>
              </a:lnTo>
              <a:lnTo>
                <a:pt x="27" y="17"/>
              </a:lnTo>
              <a:lnTo>
                <a:pt x="28" y="18"/>
              </a:lnTo>
              <a:lnTo>
                <a:pt x="28" y="19"/>
              </a:lnTo>
              <a:lnTo>
                <a:pt x="28" y="20"/>
              </a:lnTo>
              <a:lnTo>
                <a:pt x="29" y="21"/>
              </a:lnTo>
              <a:lnTo>
                <a:pt x="30" y="22"/>
              </a:lnTo>
              <a:lnTo>
                <a:pt x="29" y="22"/>
              </a:lnTo>
              <a:lnTo>
                <a:pt x="28" y="21"/>
              </a:lnTo>
              <a:lnTo>
                <a:pt x="26" y="21"/>
              </a:lnTo>
              <a:lnTo>
                <a:pt x="25" y="21"/>
              </a:lnTo>
              <a:lnTo>
                <a:pt x="24" y="21"/>
              </a:lnTo>
              <a:lnTo>
                <a:pt x="23" y="21"/>
              </a:lnTo>
              <a:lnTo>
                <a:pt x="22" y="21"/>
              </a:lnTo>
              <a:lnTo>
                <a:pt x="21" y="21"/>
              </a:lnTo>
              <a:lnTo>
                <a:pt x="20" y="21"/>
              </a:lnTo>
              <a:lnTo>
                <a:pt x="19" y="21"/>
              </a:lnTo>
              <a:lnTo>
                <a:pt x="18" y="21"/>
              </a:lnTo>
              <a:lnTo>
                <a:pt x="16" y="22"/>
              </a:lnTo>
              <a:lnTo>
                <a:pt x="15" y="22"/>
              </a:lnTo>
              <a:lnTo>
                <a:pt x="14" y="22"/>
              </a:lnTo>
              <a:lnTo>
                <a:pt x="13" y="22"/>
              </a:lnTo>
              <a:lnTo>
                <a:pt x="12" y="22"/>
              </a:lnTo>
              <a:lnTo>
                <a:pt x="11" y="22"/>
              </a:lnTo>
              <a:lnTo>
                <a:pt x="10" y="22"/>
              </a:lnTo>
              <a:lnTo>
                <a:pt x="9" y="23"/>
              </a:lnTo>
              <a:lnTo>
                <a:pt x="8" y="23"/>
              </a:lnTo>
              <a:lnTo>
                <a:pt x="6" y="23"/>
              </a:lnTo>
              <a:lnTo>
                <a:pt x="5" y="24"/>
              </a:lnTo>
              <a:lnTo>
                <a:pt x="4" y="24"/>
              </a:lnTo>
              <a:lnTo>
                <a:pt x="4" y="23"/>
              </a:lnTo>
              <a:lnTo>
                <a:pt x="5" y="22"/>
              </a:lnTo>
              <a:lnTo>
                <a:pt x="4" y="21"/>
              </a:lnTo>
              <a:lnTo>
                <a:pt x="3" y="20"/>
              </a:lnTo>
              <a:lnTo>
                <a:pt x="3" y="18"/>
              </a:lnTo>
              <a:lnTo>
                <a:pt x="2" y="17"/>
              </a:lnTo>
              <a:lnTo>
                <a:pt x="2" y="16"/>
              </a:lnTo>
              <a:lnTo>
                <a:pt x="1" y="15"/>
              </a:lnTo>
              <a:lnTo>
                <a:pt x="1" y="14"/>
              </a:lnTo>
              <a:lnTo>
                <a:pt x="0" y="13"/>
              </a:lnTo>
              <a:lnTo>
                <a:pt x="1" y="13"/>
              </a:lnTo>
              <a:lnTo>
                <a:pt x="1" y="11"/>
              </a:lnTo>
              <a:lnTo>
                <a:pt x="2" y="10"/>
              </a:lnTo>
              <a:lnTo>
                <a:pt x="3" y="9"/>
              </a:lnTo>
              <a:lnTo>
                <a:pt x="4" y="8"/>
              </a:lnTo>
              <a:lnTo>
                <a:pt x="5" y="7"/>
              </a:lnTo>
              <a:lnTo>
                <a:pt x="5" y="6"/>
              </a:lnTo>
              <a:lnTo>
                <a:pt x="6" y="5"/>
              </a:lnTo>
              <a:lnTo>
                <a:pt x="7" y="4"/>
              </a:lnTo>
              <a:lnTo>
                <a:pt x="8" y="4"/>
              </a:lnTo>
              <a:lnTo>
                <a:pt x="9" y="3"/>
              </a:lnTo>
              <a:lnTo>
                <a:pt x="10" y="2"/>
              </a:lnTo>
              <a:lnTo>
                <a:pt x="10" y="1"/>
              </a:lnTo>
              <a:lnTo>
                <a:pt x="12" y="1"/>
              </a:lnTo>
              <a:lnTo>
                <a:pt x="12" y="0"/>
              </a:lnTo>
              <a:lnTo>
                <a:pt x="13" y="0"/>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457200</xdr:colOff>
      <xdr:row>27</xdr:row>
      <xdr:rowOff>142875</xdr:rowOff>
    </xdr:from>
    <xdr:to>
      <xdr:col>5</xdr:col>
      <xdr:colOff>60960</xdr:colOff>
      <xdr:row>30</xdr:row>
      <xdr:rowOff>152400</xdr:rowOff>
    </xdr:to>
    <xdr:sp>
      <xdr:nvSpPr>
        <xdr:cNvPr id="2185735" name="Freeform 502"/>
        <xdr:cNvSpPr/>
      </xdr:nvSpPr>
      <xdr:spPr>
        <a:xfrm>
          <a:off x="3291840" y="4371340"/>
          <a:ext cx="254000" cy="466725"/>
        </a:xfrm>
        <a:custGeom>
          <a:avLst/>
          <a:gdLst>
            <a:gd name="txL" fmla="*/ 0 w 25"/>
            <a:gd name="txT" fmla="*/ 0 h 52"/>
            <a:gd name="txR" fmla="*/ 25 w 25"/>
            <a:gd name="txB" fmla="*/ 52 h 52"/>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25" h="52">
              <a:moveTo>
                <a:pt x="11" y="0"/>
              </a:moveTo>
              <a:lnTo>
                <a:pt x="12" y="0"/>
              </a:lnTo>
              <a:lnTo>
                <a:pt x="13" y="0"/>
              </a:lnTo>
              <a:lnTo>
                <a:pt x="14" y="1"/>
              </a:lnTo>
              <a:lnTo>
                <a:pt x="15" y="1"/>
              </a:lnTo>
              <a:lnTo>
                <a:pt x="16" y="2"/>
              </a:lnTo>
              <a:lnTo>
                <a:pt x="17" y="3"/>
              </a:lnTo>
              <a:lnTo>
                <a:pt x="18" y="4"/>
              </a:lnTo>
              <a:lnTo>
                <a:pt x="20" y="4"/>
              </a:lnTo>
              <a:lnTo>
                <a:pt x="20" y="5"/>
              </a:lnTo>
              <a:lnTo>
                <a:pt x="21" y="6"/>
              </a:lnTo>
              <a:lnTo>
                <a:pt x="22" y="7"/>
              </a:lnTo>
              <a:lnTo>
                <a:pt x="23" y="8"/>
              </a:lnTo>
              <a:lnTo>
                <a:pt x="23" y="9"/>
              </a:lnTo>
              <a:lnTo>
                <a:pt x="24" y="10"/>
              </a:lnTo>
              <a:lnTo>
                <a:pt x="24" y="11"/>
              </a:lnTo>
              <a:lnTo>
                <a:pt x="25" y="12"/>
              </a:lnTo>
              <a:lnTo>
                <a:pt x="25" y="13"/>
              </a:lnTo>
              <a:lnTo>
                <a:pt x="24" y="14"/>
              </a:lnTo>
              <a:lnTo>
                <a:pt x="24" y="15"/>
              </a:lnTo>
              <a:lnTo>
                <a:pt x="24" y="17"/>
              </a:lnTo>
              <a:lnTo>
                <a:pt x="24" y="19"/>
              </a:lnTo>
              <a:lnTo>
                <a:pt x="23" y="20"/>
              </a:lnTo>
              <a:lnTo>
                <a:pt x="23" y="21"/>
              </a:lnTo>
              <a:lnTo>
                <a:pt x="23" y="23"/>
              </a:lnTo>
              <a:lnTo>
                <a:pt x="23" y="24"/>
              </a:lnTo>
              <a:lnTo>
                <a:pt x="23" y="25"/>
              </a:lnTo>
              <a:lnTo>
                <a:pt x="23" y="26"/>
              </a:lnTo>
              <a:lnTo>
                <a:pt x="23" y="27"/>
              </a:lnTo>
              <a:lnTo>
                <a:pt x="22" y="29"/>
              </a:lnTo>
              <a:lnTo>
                <a:pt x="22" y="30"/>
              </a:lnTo>
              <a:lnTo>
                <a:pt x="22" y="31"/>
              </a:lnTo>
              <a:lnTo>
                <a:pt x="22" y="33"/>
              </a:lnTo>
              <a:lnTo>
                <a:pt x="22" y="35"/>
              </a:lnTo>
              <a:lnTo>
                <a:pt x="22" y="36"/>
              </a:lnTo>
              <a:lnTo>
                <a:pt x="22" y="38"/>
              </a:lnTo>
              <a:lnTo>
                <a:pt x="22" y="39"/>
              </a:lnTo>
              <a:lnTo>
                <a:pt x="22" y="40"/>
              </a:lnTo>
              <a:lnTo>
                <a:pt x="23" y="41"/>
              </a:lnTo>
              <a:lnTo>
                <a:pt x="23" y="43"/>
              </a:lnTo>
              <a:lnTo>
                <a:pt x="23" y="44"/>
              </a:lnTo>
              <a:lnTo>
                <a:pt x="23" y="45"/>
              </a:lnTo>
              <a:lnTo>
                <a:pt x="23" y="46"/>
              </a:lnTo>
              <a:lnTo>
                <a:pt x="22" y="48"/>
              </a:lnTo>
              <a:lnTo>
                <a:pt x="22" y="49"/>
              </a:lnTo>
              <a:lnTo>
                <a:pt x="21" y="49"/>
              </a:lnTo>
              <a:lnTo>
                <a:pt x="20" y="51"/>
              </a:lnTo>
              <a:lnTo>
                <a:pt x="19" y="52"/>
              </a:lnTo>
              <a:lnTo>
                <a:pt x="16" y="50"/>
              </a:lnTo>
              <a:lnTo>
                <a:pt x="16" y="49"/>
              </a:lnTo>
              <a:lnTo>
                <a:pt x="15" y="49"/>
              </a:lnTo>
              <a:lnTo>
                <a:pt x="14" y="48"/>
              </a:lnTo>
              <a:lnTo>
                <a:pt x="13" y="47"/>
              </a:lnTo>
              <a:lnTo>
                <a:pt x="13" y="46"/>
              </a:lnTo>
              <a:lnTo>
                <a:pt x="13" y="44"/>
              </a:lnTo>
              <a:lnTo>
                <a:pt x="13" y="43"/>
              </a:lnTo>
              <a:lnTo>
                <a:pt x="13" y="42"/>
              </a:lnTo>
              <a:lnTo>
                <a:pt x="14" y="40"/>
              </a:lnTo>
              <a:lnTo>
                <a:pt x="14" y="39"/>
              </a:lnTo>
              <a:lnTo>
                <a:pt x="14" y="38"/>
              </a:lnTo>
              <a:lnTo>
                <a:pt x="15" y="37"/>
              </a:lnTo>
              <a:lnTo>
                <a:pt x="16" y="36"/>
              </a:lnTo>
              <a:lnTo>
                <a:pt x="17" y="35"/>
              </a:lnTo>
              <a:lnTo>
                <a:pt x="17" y="34"/>
              </a:lnTo>
              <a:lnTo>
                <a:pt x="18" y="33"/>
              </a:lnTo>
              <a:lnTo>
                <a:pt x="19" y="32"/>
              </a:lnTo>
              <a:lnTo>
                <a:pt x="18" y="31"/>
              </a:lnTo>
              <a:lnTo>
                <a:pt x="17" y="31"/>
              </a:lnTo>
              <a:lnTo>
                <a:pt x="16" y="32"/>
              </a:lnTo>
              <a:lnTo>
                <a:pt x="14" y="33"/>
              </a:lnTo>
              <a:lnTo>
                <a:pt x="13" y="33"/>
              </a:lnTo>
              <a:lnTo>
                <a:pt x="13" y="32"/>
              </a:lnTo>
              <a:lnTo>
                <a:pt x="12" y="31"/>
              </a:lnTo>
              <a:lnTo>
                <a:pt x="14" y="31"/>
              </a:lnTo>
              <a:lnTo>
                <a:pt x="14" y="29"/>
              </a:lnTo>
              <a:lnTo>
                <a:pt x="13" y="28"/>
              </a:lnTo>
              <a:lnTo>
                <a:pt x="13" y="26"/>
              </a:lnTo>
              <a:lnTo>
                <a:pt x="13" y="25"/>
              </a:lnTo>
              <a:lnTo>
                <a:pt x="12" y="25"/>
              </a:lnTo>
              <a:lnTo>
                <a:pt x="12" y="24"/>
              </a:lnTo>
              <a:lnTo>
                <a:pt x="12" y="23"/>
              </a:lnTo>
              <a:lnTo>
                <a:pt x="11" y="22"/>
              </a:lnTo>
              <a:lnTo>
                <a:pt x="10" y="21"/>
              </a:lnTo>
              <a:lnTo>
                <a:pt x="9" y="20"/>
              </a:lnTo>
              <a:lnTo>
                <a:pt x="10" y="18"/>
              </a:lnTo>
              <a:lnTo>
                <a:pt x="9" y="18"/>
              </a:lnTo>
              <a:lnTo>
                <a:pt x="8" y="17"/>
              </a:lnTo>
              <a:lnTo>
                <a:pt x="6" y="16"/>
              </a:lnTo>
              <a:lnTo>
                <a:pt x="5" y="16"/>
              </a:lnTo>
              <a:lnTo>
                <a:pt x="4" y="15"/>
              </a:lnTo>
              <a:lnTo>
                <a:pt x="4" y="14"/>
              </a:lnTo>
              <a:lnTo>
                <a:pt x="3" y="14"/>
              </a:lnTo>
              <a:lnTo>
                <a:pt x="2" y="13"/>
              </a:lnTo>
              <a:lnTo>
                <a:pt x="1" y="13"/>
              </a:lnTo>
              <a:lnTo>
                <a:pt x="0" y="11"/>
              </a:lnTo>
              <a:lnTo>
                <a:pt x="1" y="11"/>
              </a:lnTo>
              <a:lnTo>
                <a:pt x="1" y="10"/>
              </a:lnTo>
              <a:lnTo>
                <a:pt x="1" y="9"/>
              </a:lnTo>
              <a:lnTo>
                <a:pt x="2" y="7"/>
              </a:lnTo>
              <a:lnTo>
                <a:pt x="2" y="6"/>
              </a:lnTo>
              <a:lnTo>
                <a:pt x="2" y="5"/>
              </a:lnTo>
              <a:lnTo>
                <a:pt x="2" y="4"/>
              </a:lnTo>
              <a:lnTo>
                <a:pt x="3" y="4"/>
              </a:lnTo>
              <a:lnTo>
                <a:pt x="4" y="4"/>
              </a:lnTo>
              <a:lnTo>
                <a:pt x="6" y="4"/>
              </a:lnTo>
              <a:lnTo>
                <a:pt x="7" y="4"/>
              </a:lnTo>
              <a:lnTo>
                <a:pt x="7" y="2"/>
              </a:lnTo>
              <a:lnTo>
                <a:pt x="7" y="1"/>
              </a:lnTo>
              <a:lnTo>
                <a:pt x="8" y="2"/>
              </a:lnTo>
              <a:lnTo>
                <a:pt x="9" y="2"/>
              </a:lnTo>
              <a:lnTo>
                <a:pt x="10" y="1"/>
              </a:lnTo>
              <a:lnTo>
                <a:pt x="10" y="0"/>
              </a:lnTo>
              <a:lnTo>
                <a:pt x="11" y="0"/>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487680</xdr:colOff>
      <xdr:row>25</xdr:row>
      <xdr:rowOff>38100</xdr:rowOff>
    </xdr:from>
    <xdr:to>
      <xdr:col>4</xdr:col>
      <xdr:colOff>203200</xdr:colOff>
      <xdr:row>26</xdr:row>
      <xdr:rowOff>123825</xdr:rowOff>
    </xdr:to>
    <xdr:sp>
      <xdr:nvSpPr>
        <xdr:cNvPr id="2185736" name="Freeform 503"/>
        <xdr:cNvSpPr/>
      </xdr:nvSpPr>
      <xdr:spPr>
        <a:xfrm>
          <a:off x="2672080" y="3961765"/>
          <a:ext cx="365760" cy="238125"/>
        </a:xfrm>
        <a:custGeom>
          <a:avLst/>
          <a:gdLst>
            <a:gd name="txL" fmla="*/ 0 w 36"/>
            <a:gd name="txT" fmla="*/ 0 h 26"/>
            <a:gd name="txR" fmla="*/ 36 w 36"/>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26">
              <a:moveTo>
                <a:pt x="1" y="13"/>
              </a:moveTo>
              <a:lnTo>
                <a:pt x="2" y="13"/>
              </a:lnTo>
              <a:lnTo>
                <a:pt x="3" y="13"/>
              </a:lnTo>
              <a:lnTo>
                <a:pt x="4" y="13"/>
              </a:lnTo>
              <a:lnTo>
                <a:pt x="5" y="12"/>
              </a:lnTo>
              <a:lnTo>
                <a:pt x="6" y="11"/>
              </a:lnTo>
              <a:lnTo>
                <a:pt x="7" y="10"/>
              </a:lnTo>
              <a:lnTo>
                <a:pt x="7" y="9"/>
              </a:lnTo>
              <a:lnTo>
                <a:pt x="8" y="8"/>
              </a:lnTo>
              <a:lnTo>
                <a:pt x="9" y="7"/>
              </a:lnTo>
              <a:lnTo>
                <a:pt x="10" y="6"/>
              </a:lnTo>
              <a:lnTo>
                <a:pt x="10" y="5"/>
              </a:lnTo>
              <a:lnTo>
                <a:pt x="11" y="4"/>
              </a:lnTo>
              <a:lnTo>
                <a:pt x="12" y="3"/>
              </a:lnTo>
              <a:lnTo>
                <a:pt x="13" y="2"/>
              </a:lnTo>
              <a:lnTo>
                <a:pt x="13" y="1"/>
              </a:lnTo>
              <a:lnTo>
                <a:pt x="14" y="0"/>
              </a:lnTo>
              <a:lnTo>
                <a:pt x="15" y="0"/>
              </a:lnTo>
              <a:lnTo>
                <a:pt x="16" y="0"/>
              </a:lnTo>
              <a:lnTo>
                <a:pt x="17" y="0"/>
              </a:lnTo>
              <a:lnTo>
                <a:pt x="18" y="0"/>
              </a:lnTo>
              <a:lnTo>
                <a:pt x="20" y="0"/>
              </a:lnTo>
              <a:lnTo>
                <a:pt x="20" y="1"/>
              </a:lnTo>
              <a:lnTo>
                <a:pt x="20" y="2"/>
              </a:lnTo>
              <a:lnTo>
                <a:pt x="20" y="3"/>
              </a:lnTo>
              <a:lnTo>
                <a:pt x="20" y="5"/>
              </a:lnTo>
              <a:lnTo>
                <a:pt x="20" y="6"/>
              </a:lnTo>
              <a:lnTo>
                <a:pt x="21" y="7"/>
              </a:lnTo>
              <a:lnTo>
                <a:pt x="19" y="7"/>
              </a:lnTo>
              <a:lnTo>
                <a:pt x="19" y="6"/>
              </a:lnTo>
              <a:lnTo>
                <a:pt x="18" y="5"/>
              </a:lnTo>
              <a:lnTo>
                <a:pt x="17" y="4"/>
              </a:lnTo>
              <a:lnTo>
                <a:pt x="17" y="3"/>
              </a:lnTo>
              <a:lnTo>
                <a:pt x="16" y="4"/>
              </a:lnTo>
              <a:lnTo>
                <a:pt x="16" y="5"/>
              </a:lnTo>
              <a:lnTo>
                <a:pt x="15" y="6"/>
              </a:lnTo>
              <a:lnTo>
                <a:pt x="14" y="7"/>
              </a:lnTo>
              <a:lnTo>
                <a:pt x="13" y="8"/>
              </a:lnTo>
              <a:lnTo>
                <a:pt x="12" y="8"/>
              </a:lnTo>
              <a:lnTo>
                <a:pt x="11" y="9"/>
              </a:lnTo>
              <a:lnTo>
                <a:pt x="12" y="9"/>
              </a:lnTo>
              <a:lnTo>
                <a:pt x="13" y="9"/>
              </a:lnTo>
              <a:lnTo>
                <a:pt x="15" y="9"/>
              </a:lnTo>
              <a:lnTo>
                <a:pt x="16" y="10"/>
              </a:lnTo>
              <a:lnTo>
                <a:pt x="17" y="10"/>
              </a:lnTo>
              <a:lnTo>
                <a:pt x="18" y="10"/>
              </a:lnTo>
              <a:lnTo>
                <a:pt x="20" y="10"/>
              </a:lnTo>
              <a:lnTo>
                <a:pt x="21" y="11"/>
              </a:lnTo>
              <a:lnTo>
                <a:pt x="22" y="11"/>
              </a:lnTo>
              <a:lnTo>
                <a:pt x="23" y="11"/>
              </a:lnTo>
              <a:lnTo>
                <a:pt x="24" y="11"/>
              </a:lnTo>
              <a:lnTo>
                <a:pt x="25" y="11"/>
              </a:lnTo>
              <a:lnTo>
                <a:pt x="26" y="12"/>
              </a:lnTo>
              <a:lnTo>
                <a:pt x="28" y="12"/>
              </a:lnTo>
              <a:lnTo>
                <a:pt x="29" y="12"/>
              </a:lnTo>
              <a:lnTo>
                <a:pt x="30" y="12"/>
              </a:lnTo>
              <a:lnTo>
                <a:pt x="31" y="13"/>
              </a:lnTo>
              <a:lnTo>
                <a:pt x="32" y="13"/>
              </a:lnTo>
              <a:lnTo>
                <a:pt x="33" y="13"/>
              </a:lnTo>
              <a:lnTo>
                <a:pt x="34" y="13"/>
              </a:lnTo>
              <a:lnTo>
                <a:pt x="36" y="14"/>
              </a:lnTo>
              <a:lnTo>
                <a:pt x="35" y="14"/>
              </a:lnTo>
              <a:lnTo>
                <a:pt x="34" y="15"/>
              </a:lnTo>
              <a:lnTo>
                <a:pt x="33" y="15"/>
              </a:lnTo>
              <a:lnTo>
                <a:pt x="33" y="16"/>
              </a:lnTo>
              <a:lnTo>
                <a:pt x="31" y="18"/>
              </a:lnTo>
              <a:lnTo>
                <a:pt x="30" y="19"/>
              </a:lnTo>
              <a:lnTo>
                <a:pt x="29" y="20"/>
              </a:lnTo>
              <a:lnTo>
                <a:pt x="28" y="21"/>
              </a:lnTo>
              <a:lnTo>
                <a:pt x="28" y="22"/>
              </a:lnTo>
              <a:lnTo>
                <a:pt x="26" y="22"/>
              </a:lnTo>
              <a:lnTo>
                <a:pt x="25" y="24"/>
              </a:lnTo>
              <a:lnTo>
                <a:pt x="24" y="24"/>
              </a:lnTo>
              <a:lnTo>
                <a:pt x="23" y="25"/>
              </a:lnTo>
              <a:lnTo>
                <a:pt x="22" y="26"/>
              </a:lnTo>
              <a:lnTo>
                <a:pt x="19" y="25"/>
              </a:lnTo>
              <a:lnTo>
                <a:pt x="18" y="24"/>
              </a:lnTo>
              <a:lnTo>
                <a:pt x="17" y="23"/>
              </a:lnTo>
              <a:lnTo>
                <a:pt x="16" y="23"/>
              </a:lnTo>
              <a:lnTo>
                <a:pt x="15" y="23"/>
              </a:lnTo>
              <a:lnTo>
                <a:pt x="15" y="24"/>
              </a:lnTo>
              <a:lnTo>
                <a:pt x="13" y="24"/>
              </a:lnTo>
              <a:lnTo>
                <a:pt x="12" y="24"/>
              </a:lnTo>
              <a:lnTo>
                <a:pt x="11" y="24"/>
              </a:lnTo>
              <a:lnTo>
                <a:pt x="10" y="25"/>
              </a:lnTo>
              <a:lnTo>
                <a:pt x="9" y="24"/>
              </a:lnTo>
              <a:lnTo>
                <a:pt x="8" y="22"/>
              </a:lnTo>
              <a:lnTo>
                <a:pt x="8" y="21"/>
              </a:lnTo>
              <a:lnTo>
                <a:pt x="7" y="21"/>
              </a:lnTo>
              <a:lnTo>
                <a:pt x="6" y="21"/>
              </a:lnTo>
              <a:lnTo>
                <a:pt x="5" y="20"/>
              </a:lnTo>
              <a:lnTo>
                <a:pt x="4" y="20"/>
              </a:lnTo>
              <a:lnTo>
                <a:pt x="3" y="19"/>
              </a:lnTo>
              <a:lnTo>
                <a:pt x="2" y="18"/>
              </a:lnTo>
              <a:lnTo>
                <a:pt x="1" y="17"/>
              </a:lnTo>
              <a:lnTo>
                <a:pt x="1" y="16"/>
              </a:lnTo>
              <a:lnTo>
                <a:pt x="1" y="15"/>
              </a:lnTo>
              <a:lnTo>
                <a:pt x="0" y="14"/>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629920</xdr:colOff>
      <xdr:row>22</xdr:row>
      <xdr:rowOff>28575</xdr:rowOff>
    </xdr:from>
    <xdr:to>
      <xdr:col>5</xdr:col>
      <xdr:colOff>416560</xdr:colOff>
      <xdr:row>24</xdr:row>
      <xdr:rowOff>19050</xdr:rowOff>
    </xdr:to>
    <xdr:sp>
      <xdr:nvSpPr>
        <xdr:cNvPr id="2185737" name="Freeform 504"/>
        <xdr:cNvSpPr/>
      </xdr:nvSpPr>
      <xdr:spPr>
        <a:xfrm>
          <a:off x="3464560" y="3495040"/>
          <a:ext cx="436880" cy="295275"/>
        </a:xfrm>
        <a:custGeom>
          <a:avLst/>
          <a:gdLst>
            <a:gd name="txL" fmla="*/ 0 w 43"/>
            <a:gd name="txT" fmla="*/ 0 h 33"/>
            <a:gd name="txR" fmla="*/ 43 w 43"/>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33">
              <a:moveTo>
                <a:pt x="1" y="23"/>
              </a:moveTo>
              <a:lnTo>
                <a:pt x="1" y="23"/>
              </a:lnTo>
              <a:lnTo>
                <a:pt x="3" y="22"/>
              </a:lnTo>
              <a:lnTo>
                <a:pt x="5" y="19"/>
              </a:lnTo>
              <a:lnTo>
                <a:pt x="6" y="18"/>
              </a:lnTo>
              <a:lnTo>
                <a:pt x="6" y="17"/>
              </a:lnTo>
              <a:lnTo>
                <a:pt x="7" y="16"/>
              </a:lnTo>
              <a:lnTo>
                <a:pt x="7" y="15"/>
              </a:lnTo>
              <a:lnTo>
                <a:pt x="8" y="14"/>
              </a:lnTo>
              <a:lnTo>
                <a:pt x="9" y="13"/>
              </a:lnTo>
              <a:lnTo>
                <a:pt x="10" y="12"/>
              </a:lnTo>
              <a:lnTo>
                <a:pt x="11" y="11"/>
              </a:lnTo>
              <a:lnTo>
                <a:pt x="11" y="10"/>
              </a:lnTo>
              <a:lnTo>
                <a:pt x="12" y="9"/>
              </a:lnTo>
              <a:lnTo>
                <a:pt x="13" y="7"/>
              </a:lnTo>
              <a:lnTo>
                <a:pt x="13" y="6"/>
              </a:lnTo>
              <a:lnTo>
                <a:pt x="14" y="5"/>
              </a:lnTo>
              <a:lnTo>
                <a:pt x="14" y="4"/>
              </a:lnTo>
              <a:lnTo>
                <a:pt x="15" y="3"/>
              </a:lnTo>
              <a:lnTo>
                <a:pt x="16" y="2"/>
              </a:lnTo>
              <a:lnTo>
                <a:pt x="18" y="1"/>
              </a:lnTo>
              <a:lnTo>
                <a:pt x="19" y="1"/>
              </a:lnTo>
              <a:lnTo>
                <a:pt x="20" y="0"/>
              </a:lnTo>
              <a:lnTo>
                <a:pt x="21" y="0"/>
              </a:lnTo>
              <a:lnTo>
                <a:pt x="22" y="0"/>
              </a:lnTo>
              <a:lnTo>
                <a:pt x="23" y="0"/>
              </a:lnTo>
              <a:lnTo>
                <a:pt x="24" y="1"/>
              </a:lnTo>
              <a:lnTo>
                <a:pt x="26" y="1"/>
              </a:lnTo>
              <a:lnTo>
                <a:pt x="27" y="1"/>
              </a:lnTo>
              <a:lnTo>
                <a:pt x="29" y="2"/>
              </a:lnTo>
              <a:lnTo>
                <a:pt x="30" y="3"/>
              </a:lnTo>
              <a:lnTo>
                <a:pt x="31" y="4"/>
              </a:lnTo>
              <a:lnTo>
                <a:pt x="32" y="5"/>
              </a:lnTo>
              <a:lnTo>
                <a:pt x="33" y="5"/>
              </a:lnTo>
              <a:lnTo>
                <a:pt x="34" y="6"/>
              </a:lnTo>
              <a:lnTo>
                <a:pt x="35" y="7"/>
              </a:lnTo>
              <a:lnTo>
                <a:pt x="35" y="8"/>
              </a:lnTo>
              <a:lnTo>
                <a:pt x="36" y="9"/>
              </a:lnTo>
              <a:lnTo>
                <a:pt x="36" y="10"/>
              </a:lnTo>
              <a:lnTo>
                <a:pt x="37" y="11"/>
              </a:lnTo>
              <a:lnTo>
                <a:pt x="37" y="12"/>
              </a:lnTo>
              <a:lnTo>
                <a:pt x="38" y="15"/>
              </a:lnTo>
              <a:lnTo>
                <a:pt x="38" y="16"/>
              </a:lnTo>
              <a:lnTo>
                <a:pt x="39" y="17"/>
              </a:lnTo>
              <a:lnTo>
                <a:pt x="39" y="18"/>
              </a:lnTo>
              <a:lnTo>
                <a:pt x="40" y="19"/>
              </a:lnTo>
              <a:lnTo>
                <a:pt x="40" y="20"/>
              </a:lnTo>
              <a:lnTo>
                <a:pt x="41" y="21"/>
              </a:lnTo>
              <a:lnTo>
                <a:pt x="42" y="22"/>
              </a:lnTo>
              <a:lnTo>
                <a:pt x="43" y="23"/>
              </a:lnTo>
              <a:lnTo>
                <a:pt x="43" y="24"/>
              </a:lnTo>
              <a:lnTo>
                <a:pt x="42" y="25"/>
              </a:lnTo>
              <a:lnTo>
                <a:pt x="40" y="26"/>
              </a:lnTo>
              <a:lnTo>
                <a:pt x="39" y="27"/>
              </a:lnTo>
              <a:lnTo>
                <a:pt x="39" y="28"/>
              </a:lnTo>
              <a:lnTo>
                <a:pt x="38" y="29"/>
              </a:lnTo>
              <a:lnTo>
                <a:pt x="37" y="30"/>
              </a:lnTo>
              <a:lnTo>
                <a:pt x="36" y="30"/>
              </a:lnTo>
              <a:lnTo>
                <a:pt x="35" y="31"/>
              </a:lnTo>
              <a:lnTo>
                <a:pt x="34" y="31"/>
              </a:lnTo>
              <a:lnTo>
                <a:pt x="33" y="31"/>
              </a:lnTo>
              <a:lnTo>
                <a:pt x="32" y="32"/>
              </a:lnTo>
              <a:lnTo>
                <a:pt x="31" y="32"/>
              </a:lnTo>
              <a:lnTo>
                <a:pt x="30" y="32"/>
              </a:lnTo>
              <a:lnTo>
                <a:pt x="29" y="33"/>
              </a:lnTo>
              <a:lnTo>
                <a:pt x="28" y="33"/>
              </a:lnTo>
              <a:lnTo>
                <a:pt x="26" y="33"/>
              </a:lnTo>
              <a:lnTo>
                <a:pt x="25" y="33"/>
              </a:lnTo>
              <a:lnTo>
                <a:pt x="25" y="32"/>
              </a:lnTo>
              <a:lnTo>
                <a:pt x="24" y="31"/>
              </a:lnTo>
              <a:lnTo>
                <a:pt x="23" y="30"/>
              </a:lnTo>
              <a:lnTo>
                <a:pt x="22" y="29"/>
              </a:lnTo>
              <a:lnTo>
                <a:pt x="22" y="28"/>
              </a:lnTo>
              <a:lnTo>
                <a:pt x="22" y="27"/>
              </a:lnTo>
              <a:lnTo>
                <a:pt x="22" y="26"/>
              </a:lnTo>
              <a:lnTo>
                <a:pt x="22" y="25"/>
              </a:lnTo>
              <a:lnTo>
                <a:pt x="22" y="24"/>
              </a:lnTo>
              <a:lnTo>
                <a:pt x="23" y="23"/>
              </a:lnTo>
              <a:lnTo>
                <a:pt x="21" y="22"/>
              </a:lnTo>
              <a:lnTo>
                <a:pt x="20" y="22"/>
              </a:lnTo>
              <a:lnTo>
                <a:pt x="20" y="23"/>
              </a:lnTo>
              <a:lnTo>
                <a:pt x="20" y="24"/>
              </a:lnTo>
              <a:lnTo>
                <a:pt x="19" y="25"/>
              </a:lnTo>
              <a:lnTo>
                <a:pt x="19" y="26"/>
              </a:lnTo>
              <a:lnTo>
                <a:pt x="19" y="27"/>
              </a:lnTo>
              <a:lnTo>
                <a:pt x="18" y="28"/>
              </a:lnTo>
              <a:lnTo>
                <a:pt x="16" y="28"/>
              </a:lnTo>
              <a:lnTo>
                <a:pt x="14" y="28"/>
              </a:lnTo>
              <a:lnTo>
                <a:pt x="13" y="27"/>
              </a:lnTo>
              <a:lnTo>
                <a:pt x="12" y="27"/>
              </a:lnTo>
              <a:lnTo>
                <a:pt x="10" y="26"/>
              </a:lnTo>
              <a:lnTo>
                <a:pt x="9" y="25"/>
              </a:lnTo>
              <a:lnTo>
                <a:pt x="8" y="25"/>
              </a:lnTo>
              <a:lnTo>
                <a:pt x="7" y="26"/>
              </a:lnTo>
              <a:lnTo>
                <a:pt x="5" y="25"/>
              </a:lnTo>
              <a:lnTo>
                <a:pt x="4" y="25"/>
              </a:lnTo>
              <a:lnTo>
                <a:pt x="3" y="24"/>
              </a:lnTo>
              <a:lnTo>
                <a:pt x="2" y="24"/>
              </a:lnTo>
              <a:lnTo>
                <a:pt x="0" y="24"/>
              </a:lnTo>
              <a:lnTo>
                <a:pt x="1" y="2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355600</xdr:colOff>
      <xdr:row>23</xdr:row>
      <xdr:rowOff>66675</xdr:rowOff>
    </xdr:from>
    <xdr:to>
      <xdr:col>6</xdr:col>
      <xdr:colOff>162560</xdr:colOff>
      <xdr:row>24</xdr:row>
      <xdr:rowOff>66675</xdr:rowOff>
    </xdr:to>
    <xdr:sp>
      <xdr:nvSpPr>
        <xdr:cNvPr id="2185738" name="Freeform 505"/>
        <xdr:cNvSpPr/>
      </xdr:nvSpPr>
      <xdr:spPr>
        <a:xfrm>
          <a:off x="3840480" y="3685540"/>
          <a:ext cx="457200" cy="152400"/>
        </a:xfrm>
        <a:custGeom>
          <a:avLst/>
          <a:gdLst>
            <a:gd name="txL" fmla="*/ 0 w 45"/>
            <a:gd name="txT" fmla="*/ 0 h 17"/>
            <a:gd name="txR" fmla="*/ 45 w 45"/>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5" h="17">
              <a:moveTo>
                <a:pt x="0" y="8"/>
              </a:moveTo>
              <a:lnTo>
                <a:pt x="1" y="8"/>
              </a:lnTo>
              <a:lnTo>
                <a:pt x="2" y="7"/>
              </a:lnTo>
              <a:lnTo>
                <a:pt x="2" y="6"/>
              </a:lnTo>
              <a:lnTo>
                <a:pt x="3" y="5"/>
              </a:lnTo>
              <a:lnTo>
                <a:pt x="5" y="4"/>
              </a:lnTo>
              <a:lnTo>
                <a:pt x="6" y="3"/>
              </a:lnTo>
              <a:lnTo>
                <a:pt x="6" y="2"/>
              </a:lnTo>
              <a:lnTo>
                <a:pt x="7" y="3"/>
              </a:lnTo>
              <a:lnTo>
                <a:pt x="8" y="4"/>
              </a:lnTo>
              <a:lnTo>
                <a:pt x="9" y="5"/>
              </a:lnTo>
              <a:lnTo>
                <a:pt x="10" y="5"/>
              </a:lnTo>
              <a:lnTo>
                <a:pt x="12" y="5"/>
              </a:lnTo>
              <a:lnTo>
                <a:pt x="13" y="6"/>
              </a:lnTo>
              <a:lnTo>
                <a:pt x="14" y="6"/>
              </a:lnTo>
              <a:lnTo>
                <a:pt x="16" y="6"/>
              </a:lnTo>
              <a:lnTo>
                <a:pt x="17" y="6"/>
              </a:lnTo>
              <a:lnTo>
                <a:pt x="18" y="5"/>
              </a:lnTo>
              <a:lnTo>
                <a:pt x="19" y="5"/>
              </a:lnTo>
              <a:lnTo>
                <a:pt x="20" y="4"/>
              </a:lnTo>
              <a:lnTo>
                <a:pt x="21" y="4"/>
              </a:lnTo>
              <a:lnTo>
                <a:pt x="22" y="3"/>
              </a:lnTo>
              <a:lnTo>
                <a:pt x="23" y="2"/>
              </a:lnTo>
              <a:lnTo>
                <a:pt x="24" y="0"/>
              </a:lnTo>
              <a:lnTo>
                <a:pt x="26" y="1"/>
              </a:lnTo>
              <a:lnTo>
                <a:pt x="27" y="1"/>
              </a:lnTo>
              <a:lnTo>
                <a:pt x="28" y="1"/>
              </a:lnTo>
              <a:lnTo>
                <a:pt x="29" y="1"/>
              </a:lnTo>
              <a:lnTo>
                <a:pt x="31" y="1"/>
              </a:lnTo>
              <a:lnTo>
                <a:pt x="32" y="0"/>
              </a:lnTo>
              <a:lnTo>
                <a:pt x="33" y="0"/>
              </a:lnTo>
              <a:lnTo>
                <a:pt x="34" y="0"/>
              </a:lnTo>
              <a:lnTo>
                <a:pt x="34" y="1"/>
              </a:lnTo>
              <a:lnTo>
                <a:pt x="35" y="2"/>
              </a:lnTo>
              <a:lnTo>
                <a:pt x="35" y="3"/>
              </a:lnTo>
              <a:lnTo>
                <a:pt x="35" y="4"/>
              </a:lnTo>
              <a:lnTo>
                <a:pt x="36" y="4"/>
              </a:lnTo>
              <a:lnTo>
                <a:pt x="37" y="4"/>
              </a:lnTo>
              <a:lnTo>
                <a:pt x="39" y="4"/>
              </a:lnTo>
              <a:lnTo>
                <a:pt x="40" y="4"/>
              </a:lnTo>
              <a:lnTo>
                <a:pt x="41" y="4"/>
              </a:lnTo>
              <a:lnTo>
                <a:pt x="42" y="3"/>
              </a:lnTo>
              <a:lnTo>
                <a:pt x="44" y="4"/>
              </a:lnTo>
              <a:lnTo>
                <a:pt x="45" y="4"/>
              </a:lnTo>
              <a:lnTo>
                <a:pt x="45" y="5"/>
              </a:lnTo>
              <a:lnTo>
                <a:pt x="45" y="6"/>
              </a:lnTo>
              <a:lnTo>
                <a:pt x="45" y="8"/>
              </a:lnTo>
              <a:lnTo>
                <a:pt x="44" y="9"/>
              </a:lnTo>
              <a:lnTo>
                <a:pt x="44" y="11"/>
              </a:lnTo>
              <a:lnTo>
                <a:pt x="45" y="12"/>
              </a:lnTo>
              <a:lnTo>
                <a:pt x="45" y="13"/>
              </a:lnTo>
              <a:lnTo>
                <a:pt x="44" y="14"/>
              </a:lnTo>
              <a:lnTo>
                <a:pt x="45" y="16"/>
              </a:lnTo>
              <a:lnTo>
                <a:pt x="45" y="17"/>
              </a:lnTo>
              <a:lnTo>
                <a:pt x="44" y="16"/>
              </a:lnTo>
              <a:lnTo>
                <a:pt x="42" y="16"/>
              </a:lnTo>
              <a:lnTo>
                <a:pt x="41" y="16"/>
              </a:lnTo>
              <a:lnTo>
                <a:pt x="40" y="16"/>
              </a:lnTo>
              <a:lnTo>
                <a:pt x="39" y="15"/>
              </a:lnTo>
              <a:lnTo>
                <a:pt x="38" y="15"/>
              </a:lnTo>
              <a:lnTo>
                <a:pt x="37" y="15"/>
              </a:lnTo>
              <a:lnTo>
                <a:pt x="36" y="15"/>
              </a:lnTo>
              <a:lnTo>
                <a:pt x="35" y="15"/>
              </a:lnTo>
              <a:lnTo>
                <a:pt x="33" y="15"/>
              </a:lnTo>
              <a:lnTo>
                <a:pt x="32" y="15"/>
              </a:lnTo>
              <a:lnTo>
                <a:pt x="30" y="15"/>
              </a:lnTo>
              <a:lnTo>
                <a:pt x="28" y="15"/>
              </a:lnTo>
              <a:lnTo>
                <a:pt x="27" y="15"/>
              </a:lnTo>
              <a:lnTo>
                <a:pt x="26" y="15"/>
              </a:lnTo>
              <a:lnTo>
                <a:pt x="25" y="15"/>
              </a:lnTo>
              <a:lnTo>
                <a:pt x="24" y="15"/>
              </a:lnTo>
              <a:lnTo>
                <a:pt x="22" y="15"/>
              </a:lnTo>
              <a:lnTo>
                <a:pt x="21" y="15"/>
              </a:lnTo>
              <a:lnTo>
                <a:pt x="20" y="15"/>
              </a:lnTo>
              <a:lnTo>
                <a:pt x="19" y="15"/>
              </a:lnTo>
              <a:lnTo>
                <a:pt x="19" y="14"/>
              </a:lnTo>
              <a:lnTo>
                <a:pt x="18" y="13"/>
              </a:lnTo>
              <a:lnTo>
                <a:pt x="18" y="12"/>
              </a:lnTo>
              <a:lnTo>
                <a:pt x="16" y="11"/>
              </a:lnTo>
              <a:lnTo>
                <a:pt x="15" y="11"/>
              </a:lnTo>
              <a:lnTo>
                <a:pt x="14" y="11"/>
              </a:lnTo>
              <a:lnTo>
                <a:pt x="13" y="11"/>
              </a:lnTo>
              <a:lnTo>
                <a:pt x="12" y="11"/>
              </a:lnTo>
              <a:lnTo>
                <a:pt x="11" y="11"/>
              </a:lnTo>
              <a:lnTo>
                <a:pt x="10" y="11"/>
              </a:lnTo>
              <a:lnTo>
                <a:pt x="9" y="11"/>
              </a:lnTo>
              <a:lnTo>
                <a:pt x="8" y="11"/>
              </a:lnTo>
              <a:lnTo>
                <a:pt x="6" y="11"/>
              </a:lnTo>
              <a:lnTo>
                <a:pt x="5" y="11"/>
              </a:lnTo>
              <a:lnTo>
                <a:pt x="5" y="10"/>
              </a:lnTo>
              <a:lnTo>
                <a:pt x="4" y="10"/>
              </a:lnTo>
              <a:lnTo>
                <a:pt x="3" y="10"/>
              </a:lnTo>
              <a:lnTo>
                <a:pt x="2" y="10"/>
              </a:lnTo>
              <a:lnTo>
                <a:pt x="1" y="9"/>
              </a:lnTo>
              <a:lnTo>
                <a:pt x="0" y="9"/>
              </a:lnTo>
              <a:lnTo>
                <a:pt x="0"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538480</xdr:colOff>
      <xdr:row>23</xdr:row>
      <xdr:rowOff>76200</xdr:rowOff>
    </xdr:from>
    <xdr:to>
      <xdr:col>5</xdr:col>
      <xdr:colOff>406400</xdr:colOff>
      <xdr:row>24</xdr:row>
      <xdr:rowOff>142875</xdr:rowOff>
    </xdr:to>
    <xdr:sp>
      <xdr:nvSpPr>
        <xdr:cNvPr id="2185739" name="Freeform 506"/>
        <xdr:cNvSpPr/>
      </xdr:nvSpPr>
      <xdr:spPr>
        <a:xfrm>
          <a:off x="3373120" y="3695065"/>
          <a:ext cx="518160" cy="219075"/>
        </a:xfrm>
        <a:custGeom>
          <a:avLst/>
          <a:gdLst>
            <a:gd name="txL" fmla="*/ 0 w 51"/>
            <a:gd name="txT" fmla="*/ 0 h 24"/>
            <a:gd name="txR" fmla="*/ 51 w 51"/>
            <a:gd name="txB" fmla="*/ 24 h 2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1" h="24">
              <a:moveTo>
                <a:pt x="0" y="15"/>
              </a:moveTo>
              <a:lnTo>
                <a:pt x="0" y="14"/>
              </a:lnTo>
              <a:lnTo>
                <a:pt x="0" y="13"/>
              </a:lnTo>
              <a:lnTo>
                <a:pt x="1" y="12"/>
              </a:lnTo>
              <a:lnTo>
                <a:pt x="1" y="10"/>
              </a:lnTo>
              <a:lnTo>
                <a:pt x="1" y="9"/>
              </a:lnTo>
              <a:lnTo>
                <a:pt x="2" y="6"/>
              </a:lnTo>
              <a:lnTo>
                <a:pt x="3" y="5"/>
              </a:lnTo>
              <a:lnTo>
                <a:pt x="4" y="4"/>
              </a:lnTo>
              <a:lnTo>
                <a:pt x="5" y="4"/>
              </a:lnTo>
              <a:lnTo>
                <a:pt x="6" y="3"/>
              </a:lnTo>
              <a:lnTo>
                <a:pt x="7" y="3"/>
              </a:lnTo>
              <a:lnTo>
                <a:pt x="9" y="2"/>
              </a:lnTo>
              <a:lnTo>
                <a:pt x="11" y="2"/>
              </a:lnTo>
              <a:lnTo>
                <a:pt x="12" y="2"/>
              </a:lnTo>
              <a:lnTo>
                <a:pt x="13" y="3"/>
              </a:lnTo>
              <a:lnTo>
                <a:pt x="14" y="3"/>
              </a:lnTo>
              <a:lnTo>
                <a:pt x="16" y="4"/>
              </a:lnTo>
              <a:lnTo>
                <a:pt x="17" y="3"/>
              </a:lnTo>
              <a:lnTo>
                <a:pt x="18" y="3"/>
              </a:lnTo>
              <a:lnTo>
                <a:pt x="19" y="4"/>
              </a:lnTo>
              <a:lnTo>
                <a:pt x="21" y="5"/>
              </a:lnTo>
              <a:lnTo>
                <a:pt x="22" y="5"/>
              </a:lnTo>
              <a:lnTo>
                <a:pt x="23" y="6"/>
              </a:lnTo>
              <a:lnTo>
                <a:pt x="25" y="6"/>
              </a:lnTo>
              <a:lnTo>
                <a:pt x="27" y="6"/>
              </a:lnTo>
              <a:lnTo>
                <a:pt x="28" y="5"/>
              </a:lnTo>
              <a:lnTo>
                <a:pt x="28" y="4"/>
              </a:lnTo>
              <a:lnTo>
                <a:pt x="28" y="3"/>
              </a:lnTo>
              <a:lnTo>
                <a:pt x="29" y="2"/>
              </a:lnTo>
              <a:lnTo>
                <a:pt x="29" y="1"/>
              </a:lnTo>
              <a:lnTo>
                <a:pt x="29" y="0"/>
              </a:lnTo>
              <a:lnTo>
                <a:pt x="30" y="0"/>
              </a:lnTo>
              <a:lnTo>
                <a:pt x="32" y="1"/>
              </a:lnTo>
              <a:lnTo>
                <a:pt x="31" y="2"/>
              </a:lnTo>
              <a:lnTo>
                <a:pt x="31" y="3"/>
              </a:lnTo>
              <a:lnTo>
                <a:pt x="31" y="4"/>
              </a:lnTo>
              <a:lnTo>
                <a:pt x="31" y="5"/>
              </a:lnTo>
              <a:lnTo>
                <a:pt x="31" y="6"/>
              </a:lnTo>
              <a:lnTo>
                <a:pt x="31" y="7"/>
              </a:lnTo>
              <a:lnTo>
                <a:pt x="32" y="8"/>
              </a:lnTo>
              <a:lnTo>
                <a:pt x="33" y="9"/>
              </a:lnTo>
              <a:lnTo>
                <a:pt x="34" y="10"/>
              </a:lnTo>
              <a:lnTo>
                <a:pt x="34" y="11"/>
              </a:lnTo>
              <a:lnTo>
                <a:pt x="35" y="11"/>
              </a:lnTo>
              <a:lnTo>
                <a:pt x="37" y="11"/>
              </a:lnTo>
              <a:lnTo>
                <a:pt x="38" y="11"/>
              </a:lnTo>
              <a:lnTo>
                <a:pt x="39" y="10"/>
              </a:lnTo>
              <a:lnTo>
                <a:pt x="40" y="10"/>
              </a:lnTo>
              <a:lnTo>
                <a:pt x="41" y="10"/>
              </a:lnTo>
              <a:lnTo>
                <a:pt x="42" y="9"/>
              </a:lnTo>
              <a:lnTo>
                <a:pt x="43" y="9"/>
              </a:lnTo>
              <a:lnTo>
                <a:pt x="44" y="9"/>
              </a:lnTo>
              <a:lnTo>
                <a:pt x="45" y="8"/>
              </a:lnTo>
              <a:lnTo>
                <a:pt x="46" y="8"/>
              </a:lnTo>
              <a:lnTo>
                <a:pt x="47" y="8"/>
              </a:lnTo>
              <a:lnTo>
                <a:pt x="48" y="9"/>
              </a:lnTo>
              <a:lnTo>
                <a:pt x="49" y="9"/>
              </a:lnTo>
              <a:lnTo>
                <a:pt x="50" y="9"/>
              </a:lnTo>
              <a:lnTo>
                <a:pt x="51" y="9"/>
              </a:lnTo>
              <a:lnTo>
                <a:pt x="51" y="10"/>
              </a:lnTo>
              <a:lnTo>
                <a:pt x="51" y="12"/>
              </a:lnTo>
              <a:lnTo>
                <a:pt x="50" y="13"/>
              </a:lnTo>
              <a:lnTo>
                <a:pt x="50" y="14"/>
              </a:lnTo>
              <a:lnTo>
                <a:pt x="51" y="15"/>
              </a:lnTo>
              <a:lnTo>
                <a:pt x="51" y="16"/>
              </a:lnTo>
              <a:lnTo>
                <a:pt x="49" y="16"/>
              </a:lnTo>
              <a:lnTo>
                <a:pt x="48" y="16"/>
              </a:lnTo>
              <a:lnTo>
                <a:pt x="47" y="16"/>
              </a:lnTo>
              <a:lnTo>
                <a:pt x="46" y="16"/>
              </a:lnTo>
              <a:lnTo>
                <a:pt x="45" y="16"/>
              </a:lnTo>
              <a:lnTo>
                <a:pt x="44" y="16"/>
              </a:lnTo>
              <a:lnTo>
                <a:pt x="42" y="17"/>
              </a:lnTo>
              <a:lnTo>
                <a:pt x="41" y="17"/>
              </a:lnTo>
              <a:lnTo>
                <a:pt x="40" y="18"/>
              </a:lnTo>
              <a:lnTo>
                <a:pt x="39" y="18"/>
              </a:lnTo>
              <a:lnTo>
                <a:pt x="38" y="19"/>
              </a:lnTo>
              <a:lnTo>
                <a:pt x="37" y="19"/>
              </a:lnTo>
              <a:lnTo>
                <a:pt x="36" y="20"/>
              </a:lnTo>
              <a:lnTo>
                <a:pt x="35" y="20"/>
              </a:lnTo>
              <a:lnTo>
                <a:pt x="34" y="20"/>
              </a:lnTo>
              <a:lnTo>
                <a:pt x="33" y="21"/>
              </a:lnTo>
              <a:lnTo>
                <a:pt x="32" y="20"/>
              </a:lnTo>
              <a:lnTo>
                <a:pt x="31" y="20"/>
              </a:lnTo>
              <a:lnTo>
                <a:pt x="30" y="20"/>
              </a:lnTo>
              <a:lnTo>
                <a:pt x="29" y="20"/>
              </a:lnTo>
              <a:lnTo>
                <a:pt x="28" y="20"/>
              </a:lnTo>
              <a:lnTo>
                <a:pt x="28" y="18"/>
              </a:lnTo>
              <a:lnTo>
                <a:pt x="27" y="17"/>
              </a:lnTo>
              <a:lnTo>
                <a:pt x="26" y="17"/>
              </a:lnTo>
              <a:lnTo>
                <a:pt x="25" y="17"/>
              </a:lnTo>
              <a:lnTo>
                <a:pt x="24" y="18"/>
              </a:lnTo>
              <a:lnTo>
                <a:pt x="23" y="18"/>
              </a:lnTo>
              <a:lnTo>
                <a:pt x="22" y="18"/>
              </a:lnTo>
              <a:lnTo>
                <a:pt x="21" y="17"/>
              </a:lnTo>
              <a:lnTo>
                <a:pt x="20" y="17"/>
              </a:lnTo>
              <a:lnTo>
                <a:pt x="20" y="16"/>
              </a:lnTo>
              <a:lnTo>
                <a:pt x="19" y="16"/>
              </a:lnTo>
              <a:lnTo>
                <a:pt x="18" y="16"/>
              </a:lnTo>
              <a:lnTo>
                <a:pt x="17" y="16"/>
              </a:lnTo>
              <a:lnTo>
                <a:pt x="15" y="17"/>
              </a:lnTo>
              <a:lnTo>
                <a:pt x="14" y="17"/>
              </a:lnTo>
              <a:lnTo>
                <a:pt x="12" y="18"/>
              </a:lnTo>
              <a:lnTo>
                <a:pt x="11" y="19"/>
              </a:lnTo>
              <a:lnTo>
                <a:pt x="10" y="19"/>
              </a:lnTo>
              <a:lnTo>
                <a:pt x="9" y="20"/>
              </a:lnTo>
              <a:lnTo>
                <a:pt x="9" y="21"/>
              </a:lnTo>
              <a:lnTo>
                <a:pt x="8" y="22"/>
              </a:lnTo>
              <a:lnTo>
                <a:pt x="7" y="24"/>
              </a:lnTo>
              <a:lnTo>
                <a:pt x="6" y="23"/>
              </a:lnTo>
              <a:lnTo>
                <a:pt x="5" y="22"/>
              </a:lnTo>
              <a:lnTo>
                <a:pt x="4" y="21"/>
              </a:lnTo>
              <a:lnTo>
                <a:pt x="3" y="20"/>
              </a:lnTo>
              <a:lnTo>
                <a:pt x="2" y="19"/>
              </a:lnTo>
              <a:lnTo>
                <a:pt x="1" y="17"/>
              </a:lnTo>
              <a:lnTo>
                <a:pt x="0" y="16"/>
              </a:lnTo>
              <a:lnTo>
                <a:pt x="0" y="1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274320</xdr:colOff>
      <xdr:row>24</xdr:row>
      <xdr:rowOff>57150</xdr:rowOff>
    </xdr:from>
    <xdr:to>
      <xdr:col>4</xdr:col>
      <xdr:colOff>609600</xdr:colOff>
      <xdr:row>26</xdr:row>
      <xdr:rowOff>19050</xdr:rowOff>
    </xdr:to>
    <xdr:sp>
      <xdr:nvSpPr>
        <xdr:cNvPr id="2185740" name="Freeform 507"/>
        <xdr:cNvSpPr/>
      </xdr:nvSpPr>
      <xdr:spPr>
        <a:xfrm>
          <a:off x="3108960" y="3828415"/>
          <a:ext cx="335280" cy="266700"/>
        </a:xfrm>
        <a:custGeom>
          <a:avLst/>
          <a:gdLst>
            <a:gd name="txL" fmla="*/ 0 w 33"/>
            <a:gd name="txT" fmla="*/ 0 h 30"/>
            <a:gd name="txR" fmla="*/ 33 w 33"/>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30">
              <a:moveTo>
                <a:pt x="0" y="29"/>
              </a:moveTo>
              <a:lnTo>
                <a:pt x="0" y="29"/>
              </a:lnTo>
              <a:lnTo>
                <a:pt x="1" y="28"/>
              </a:lnTo>
              <a:lnTo>
                <a:pt x="1" y="27"/>
              </a:lnTo>
              <a:lnTo>
                <a:pt x="1" y="25"/>
              </a:lnTo>
              <a:lnTo>
                <a:pt x="2" y="23"/>
              </a:lnTo>
              <a:lnTo>
                <a:pt x="2" y="22"/>
              </a:lnTo>
              <a:lnTo>
                <a:pt x="2" y="21"/>
              </a:lnTo>
              <a:lnTo>
                <a:pt x="1" y="20"/>
              </a:lnTo>
              <a:lnTo>
                <a:pt x="1" y="19"/>
              </a:lnTo>
              <a:lnTo>
                <a:pt x="2" y="17"/>
              </a:lnTo>
              <a:lnTo>
                <a:pt x="2" y="16"/>
              </a:lnTo>
              <a:lnTo>
                <a:pt x="2" y="15"/>
              </a:lnTo>
              <a:lnTo>
                <a:pt x="3" y="14"/>
              </a:lnTo>
              <a:lnTo>
                <a:pt x="3" y="13"/>
              </a:lnTo>
              <a:lnTo>
                <a:pt x="4" y="11"/>
              </a:lnTo>
              <a:lnTo>
                <a:pt x="6" y="11"/>
              </a:lnTo>
              <a:lnTo>
                <a:pt x="5" y="13"/>
              </a:lnTo>
              <a:lnTo>
                <a:pt x="5" y="14"/>
              </a:lnTo>
              <a:lnTo>
                <a:pt x="6" y="15"/>
              </a:lnTo>
              <a:lnTo>
                <a:pt x="7" y="16"/>
              </a:lnTo>
              <a:lnTo>
                <a:pt x="8" y="17"/>
              </a:lnTo>
              <a:lnTo>
                <a:pt x="8" y="18"/>
              </a:lnTo>
              <a:lnTo>
                <a:pt x="10" y="18"/>
              </a:lnTo>
              <a:lnTo>
                <a:pt x="10" y="17"/>
              </a:lnTo>
              <a:lnTo>
                <a:pt x="12" y="17"/>
              </a:lnTo>
              <a:lnTo>
                <a:pt x="13" y="17"/>
              </a:lnTo>
              <a:lnTo>
                <a:pt x="14" y="17"/>
              </a:lnTo>
              <a:lnTo>
                <a:pt x="14" y="16"/>
              </a:lnTo>
              <a:lnTo>
                <a:pt x="15" y="15"/>
              </a:lnTo>
              <a:lnTo>
                <a:pt x="15" y="14"/>
              </a:lnTo>
              <a:lnTo>
                <a:pt x="16" y="13"/>
              </a:lnTo>
              <a:lnTo>
                <a:pt x="17" y="13"/>
              </a:lnTo>
              <a:lnTo>
                <a:pt x="18" y="13"/>
              </a:lnTo>
              <a:lnTo>
                <a:pt x="19" y="14"/>
              </a:lnTo>
              <a:lnTo>
                <a:pt x="20" y="14"/>
              </a:lnTo>
              <a:lnTo>
                <a:pt x="20" y="13"/>
              </a:lnTo>
              <a:lnTo>
                <a:pt x="21" y="12"/>
              </a:lnTo>
              <a:lnTo>
                <a:pt x="20" y="11"/>
              </a:lnTo>
              <a:lnTo>
                <a:pt x="20" y="10"/>
              </a:lnTo>
              <a:lnTo>
                <a:pt x="20" y="9"/>
              </a:lnTo>
              <a:lnTo>
                <a:pt x="20" y="8"/>
              </a:lnTo>
              <a:lnTo>
                <a:pt x="20" y="7"/>
              </a:lnTo>
              <a:lnTo>
                <a:pt x="20" y="5"/>
              </a:lnTo>
              <a:lnTo>
                <a:pt x="21" y="5"/>
              </a:lnTo>
              <a:lnTo>
                <a:pt x="21" y="3"/>
              </a:lnTo>
              <a:lnTo>
                <a:pt x="22" y="2"/>
              </a:lnTo>
              <a:lnTo>
                <a:pt x="23" y="1"/>
              </a:lnTo>
              <a:lnTo>
                <a:pt x="23" y="0"/>
              </a:lnTo>
              <a:lnTo>
                <a:pt x="25" y="0"/>
              </a:lnTo>
              <a:lnTo>
                <a:pt x="26" y="0"/>
              </a:lnTo>
              <a:lnTo>
                <a:pt x="26" y="1"/>
              </a:lnTo>
              <a:lnTo>
                <a:pt x="27" y="2"/>
              </a:lnTo>
              <a:lnTo>
                <a:pt x="28" y="4"/>
              </a:lnTo>
              <a:lnTo>
                <a:pt x="29" y="5"/>
              </a:lnTo>
              <a:lnTo>
                <a:pt x="30" y="6"/>
              </a:lnTo>
              <a:lnTo>
                <a:pt x="31" y="7"/>
              </a:lnTo>
              <a:lnTo>
                <a:pt x="32" y="8"/>
              </a:lnTo>
              <a:lnTo>
                <a:pt x="33" y="9"/>
              </a:lnTo>
              <a:lnTo>
                <a:pt x="32" y="10"/>
              </a:lnTo>
              <a:lnTo>
                <a:pt x="32" y="11"/>
              </a:lnTo>
              <a:lnTo>
                <a:pt x="31" y="12"/>
              </a:lnTo>
              <a:lnTo>
                <a:pt x="30" y="13"/>
              </a:lnTo>
              <a:lnTo>
                <a:pt x="30" y="14"/>
              </a:lnTo>
              <a:lnTo>
                <a:pt x="29" y="15"/>
              </a:lnTo>
              <a:lnTo>
                <a:pt x="28" y="16"/>
              </a:lnTo>
              <a:lnTo>
                <a:pt x="29" y="16"/>
              </a:lnTo>
              <a:lnTo>
                <a:pt x="30" y="17"/>
              </a:lnTo>
              <a:lnTo>
                <a:pt x="30" y="18"/>
              </a:lnTo>
              <a:lnTo>
                <a:pt x="30" y="19"/>
              </a:lnTo>
              <a:lnTo>
                <a:pt x="30" y="20"/>
              </a:lnTo>
              <a:lnTo>
                <a:pt x="29" y="21"/>
              </a:lnTo>
              <a:lnTo>
                <a:pt x="28" y="22"/>
              </a:lnTo>
              <a:lnTo>
                <a:pt x="27" y="22"/>
              </a:lnTo>
              <a:lnTo>
                <a:pt x="26" y="22"/>
              </a:lnTo>
              <a:lnTo>
                <a:pt x="25" y="22"/>
              </a:lnTo>
              <a:lnTo>
                <a:pt x="25" y="21"/>
              </a:lnTo>
              <a:lnTo>
                <a:pt x="25" y="20"/>
              </a:lnTo>
              <a:lnTo>
                <a:pt x="23" y="21"/>
              </a:lnTo>
              <a:lnTo>
                <a:pt x="22" y="22"/>
              </a:lnTo>
              <a:lnTo>
                <a:pt x="21" y="23"/>
              </a:lnTo>
              <a:lnTo>
                <a:pt x="20" y="24"/>
              </a:lnTo>
              <a:lnTo>
                <a:pt x="19" y="24"/>
              </a:lnTo>
              <a:lnTo>
                <a:pt x="18" y="25"/>
              </a:lnTo>
              <a:lnTo>
                <a:pt x="16" y="26"/>
              </a:lnTo>
              <a:lnTo>
                <a:pt x="15" y="27"/>
              </a:lnTo>
              <a:lnTo>
                <a:pt x="14" y="27"/>
              </a:lnTo>
              <a:lnTo>
                <a:pt x="12" y="28"/>
              </a:lnTo>
              <a:lnTo>
                <a:pt x="11" y="29"/>
              </a:lnTo>
              <a:lnTo>
                <a:pt x="10" y="29"/>
              </a:lnTo>
              <a:lnTo>
                <a:pt x="9" y="29"/>
              </a:lnTo>
              <a:lnTo>
                <a:pt x="8" y="29"/>
              </a:lnTo>
              <a:lnTo>
                <a:pt x="6" y="30"/>
              </a:lnTo>
              <a:lnTo>
                <a:pt x="5" y="30"/>
              </a:lnTo>
              <a:lnTo>
                <a:pt x="4" y="30"/>
              </a:lnTo>
              <a:lnTo>
                <a:pt x="3" y="30"/>
              </a:lnTo>
              <a:lnTo>
                <a:pt x="1" y="30"/>
              </a:lnTo>
              <a:lnTo>
                <a:pt x="0" y="30"/>
              </a:lnTo>
              <a:lnTo>
                <a:pt x="0" y="29"/>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609600</xdr:colOff>
      <xdr:row>24</xdr:row>
      <xdr:rowOff>66675</xdr:rowOff>
    </xdr:from>
    <xdr:to>
      <xdr:col>5</xdr:col>
      <xdr:colOff>345440</xdr:colOff>
      <xdr:row>25</xdr:row>
      <xdr:rowOff>152400</xdr:rowOff>
    </xdr:to>
    <xdr:sp>
      <xdr:nvSpPr>
        <xdr:cNvPr id="2185741" name="Freeform 508"/>
        <xdr:cNvSpPr/>
      </xdr:nvSpPr>
      <xdr:spPr>
        <a:xfrm>
          <a:off x="3444240" y="3837940"/>
          <a:ext cx="386080" cy="238125"/>
        </a:xfrm>
        <a:custGeom>
          <a:avLst/>
          <a:gdLst>
            <a:gd name="txL" fmla="*/ 0 w 38"/>
            <a:gd name="txT" fmla="*/ 0 h 26"/>
            <a:gd name="txR" fmla="*/ 38 w 38"/>
            <a:gd name="txB" fmla="*/ 26 h 26"/>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8" h="26">
              <a:moveTo>
                <a:pt x="0" y="7"/>
              </a:moveTo>
              <a:lnTo>
                <a:pt x="1" y="6"/>
              </a:lnTo>
              <a:lnTo>
                <a:pt x="2" y="5"/>
              </a:lnTo>
              <a:lnTo>
                <a:pt x="2" y="4"/>
              </a:lnTo>
              <a:lnTo>
                <a:pt x="3" y="3"/>
              </a:lnTo>
              <a:lnTo>
                <a:pt x="4" y="3"/>
              </a:lnTo>
              <a:lnTo>
                <a:pt x="5" y="2"/>
              </a:lnTo>
              <a:lnTo>
                <a:pt x="7" y="1"/>
              </a:lnTo>
              <a:lnTo>
                <a:pt x="8" y="1"/>
              </a:lnTo>
              <a:lnTo>
                <a:pt x="10" y="0"/>
              </a:lnTo>
              <a:lnTo>
                <a:pt x="11" y="0"/>
              </a:lnTo>
              <a:lnTo>
                <a:pt x="12" y="0"/>
              </a:lnTo>
              <a:lnTo>
                <a:pt x="13" y="0"/>
              </a:lnTo>
              <a:lnTo>
                <a:pt x="13" y="1"/>
              </a:lnTo>
              <a:lnTo>
                <a:pt x="14" y="1"/>
              </a:lnTo>
              <a:lnTo>
                <a:pt x="15" y="2"/>
              </a:lnTo>
              <a:lnTo>
                <a:pt x="16" y="2"/>
              </a:lnTo>
              <a:lnTo>
                <a:pt x="17" y="2"/>
              </a:lnTo>
              <a:lnTo>
                <a:pt x="18" y="1"/>
              </a:lnTo>
              <a:lnTo>
                <a:pt x="19" y="1"/>
              </a:lnTo>
              <a:lnTo>
                <a:pt x="20" y="1"/>
              </a:lnTo>
              <a:lnTo>
                <a:pt x="21" y="2"/>
              </a:lnTo>
              <a:lnTo>
                <a:pt x="21" y="4"/>
              </a:lnTo>
              <a:lnTo>
                <a:pt x="22" y="4"/>
              </a:lnTo>
              <a:lnTo>
                <a:pt x="23" y="4"/>
              </a:lnTo>
              <a:lnTo>
                <a:pt x="24" y="4"/>
              </a:lnTo>
              <a:lnTo>
                <a:pt x="25" y="4"/>
              </a:lnTo>
              <a:lnTo>
                <a:pt x="26" y="5"/>
              </a:lnTo>
              <a:lnTo>
                <a:pt x="27" y="4"/>
              </a:lnTo>
              <a:lnTo>
                <a:pt x="28" y="4"/>
              </a:lnTo>
              <a:lnTo>
                <a:pt x="29" y="4"/>
              </a:lnTo>
              <a:lnTo>
                <a:pt x="30" y="3"/>
              </a:lnTo>
              <a:lnTo>
                <a:pt x="31" y="3"/>
              </a:lnTo>
              <a:lnTo>
                <a:pt x="32" y="2"/>
              </a:lnTo>
              <a:lnTo>
                <a:pt x="33" y="2"/>
              </a:lnTo>
              <a:lnTo>
                <a:pt x="34" y="1"/>
              </a:lnTo>
              <a:lnTo>
                <a:pt x="35" y="1"/>
              </a:lnTo>
              <a:lnTo>
                <a:pt x="37" y="0"/>
              </a:lnTo>
              <a:lnTo>
                <a:pt x="37" y="1"/>
              </a:lnTo>
              <a:lnTo>
                <a:pt x="37" y="2"/>
              </a:lnTo>
              <a:lnTo>
                <a:pt x="37" y="3"/>
              </a:lnTo>
              <a:lnTo>
                <a:pt x="37" y="5"/>
              </a:lnTo>
              <a:lnTo>
                <a:pt x="37" y="7"/>
              </a:lnTo>
              <a:lnTo>
                <a:pt x="36" y="8"/>
              </a:lnTo>
              <a:lnTo>
                <a:pt x="36" y="9"/>
              </a:lnTo>
              <a:lnTo>
                <a:pt x="35" y="8"/>
              </a:lnTo>
              <a:lnTo>
                <a:pt x="35" y="9"/>
              </a:lnTo>
              <a:lnTo>
                <a:pt x="37" y="12"/>
              </a:lnTo>
              <a:lnTo>
                <a:pt x="38" y="13"/>
              </a:lnTo>
              <a:lnTo>
                <a:pt x="38" y="14"/>
              </a:lnTo>
              <a:lnTo>
                <a:pt x="38" y="19"/>
              </a:lnTo>
              <a:lnTo>
                <a:pt x="37" y="20"/>
              </a:lnTo>
              <a:lnTo>
                <a:pt x="36" y="20"/>
              </a:lnTo>
              <a:lnTo>
                <a:pt x="35" y="21"/>
              </a:lnTo>
              <a:lnTo>
                <a:pt x="34" y="21"/>
              </a:lnTo>
              <a:lnTo>
                <a:pt x="33" y="22"/>
              </a:lnTo>
              <a:lnTo>
                <a:pt x="33" y="24"/>
              </a:lnTo>
              <a:lnTo>
                <a:pt x="33" y="25"/>
              </a:lnTo>
              <a:lnTo>
                <a:pt x="31" y="26"/>
              </a:lnTo>
              <a:lnTo>
                <a:pt x="30" y="26"/>
              </a:lnTo>
              <a:lnTo>
                <a:pt x="29" y="26"/>
              </a:lnTo>
              <a:lnTo>
                <a:pt x="27" y="26"/>
              </a:lnTo>
              <a:lnTo>
                <a:pt x="26" y="26"/>
              </a:lnTo>
              <a:lnTo>
                <a:pt x="25" y="26"/>
              </a:lnTo>
              <a:lnTo>
                <a:pt x="23" y="25"/>
              </a:lnTo>
              <a:lnTo>
                <a:pt x="21" y="25"/>
              </a:lnTo>
              <a:lnTo>
                <a:pt x="20" y="25"/>
              </a:lnTo>
              <a:lnTo>
                <a:pt x="19" y="24"/>
              </a:lnTo>
              <a:lnTo>
                <a:pt x="19" y="23"/>
              </a:lnTo>
              <a:lnTo>
                <a:pt x="19" y="22"/>
              </a:lnTo>
              <a:lnTo>
                <a:pt x="18" y="21"/>
              </a:lnTo>
              <a:lnTo>
                <a:pt x="18" y="20"/>
              </a:lnTo>
              <a:lnTo>
                <a:pt x="17" y="19"/>
              </a:lnTo>
              <a:lnTo>
                <a:pt x="16" y="18"/>
              </a:lnTo>
              <a:lnTo>
                <a:pt x="16" y="17"/>
              </a:lnTo>
              <a:lnTo>
                <a:pt x="16" y="16"/>
              </a:lnTo>
              <a:lnTo>
                <a:pt x="15" y="15"/>
              </a:lnTo>
              <a:lnTo>
                <a:pt x="15" y="14"/>
              </a:lnTo>
              <a:lnTo>
                <a:pt x="14" y="14"/>
              </a:lnTo>
              <a:lnTo>
                <a:pt x="13" y="14"/>
              </a:lnTo>
              <a:lnTo>
                <a:pt x="12" y="13"/>
              </a:lnTo>
              <a:lnTo>
                <a:pt x="11" y="12"/>
              </a:lnTo>
              <a:lnTo>
                <a:pt x="11" y="13"/>
              </a:lnTo>
              <a:lnTo>
                <a:pt x="10" y="13"/>
              </a:lnTo>
              <a:lnTo>
                <a:pt x="9" y="14"/>
              </a:lnTo>
              <a:lnTo>
                <a:pt x="8" y="13"/>
              </a:lnTo>
              <a:lnTo>
                <a:pt x="7" y="12"/>
              </a:lnTo>
              <a:lnTo>
                <a:pt x="7" y="11"/>
              </a:lnTo>
              <a:lnTo>
                <a:pt x="6" y="11"/>
              </a:lnTo>
              <a:lnTo>
                <a:pt x="5" y="10"/>
              </a:lnTo>
              <a:lnTo>
                <a:pt x="4" y="10"/>
              </a:lnTo>
              <a:lnTo>
                <a:pt x="3" y="9"/>
              </a:lnTo>
              <a:lnTo>
                <a:pt x="2" y="9"/>
              </a:lnTo>
              <a:lnTo>
                <a:pt x="0" y="8"/>
              </a:lnTo>
              <a:lnTo>
                <a:pt x="0" y="7"/>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233680</xdr:colOff>
      <xdr:row>25</xdr:row>
      <xdr:rowOff>161925</xdr:rowOff>
    </xdr:from>
    <xdr:to>
      <xdr:col>4</xdr:col>
      <xdr:colOff>467360</xdr:colOff>
      <xdr:row>27</xdr:row>
      <xdr:rowOff>85725</xdr:rowOff>
    </xdr:to>
    <xdr:sp>
      <xdr:nvSpPr>
        <xdr:cNvPr id="2185742" name="Freeform 509"/>
        <xdr:cNvSpPr/>
      </xdr:nvSpPr>
      <xdr:spPr>
        <a:xfrm>
          <a:off x="3068320" y="4076065"/>
          <a:ext cx="233680" cy="238125"/>
        </a:xfrm>
        <a:custGeom>
          <a:avLst/>
          <a:gdLst>
            <a:gd name="txL" fmla="*/ 0 w 23"/>
            <a:gd name="txT" fmla="*/ 0 h 26"/>
            <a:gd name="txR" fmla="*/ 23 w 23"/>
            <a:gd name="txB" fmla="*/ 26 h 26"/>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26">
              <a:moveTo>
                <a:pt x="0" y="21"/>
              </a:moveTo>
              <a:lnTo>
                <a:pt x="0" y="21"/>
              </a:lnTo>
              <a:lnTo>
                <a:pt x="1" y="20"/>
              </a:lnTo>
              <a:lnTo>
                <a:pt x="1" y="19"/>
              </a:lnTo>
              <a:lnTo>
                <a:pt x="1" y="18"/>
              </a:lnTo>
              <a:lnTo>
                <a:pt x="2" y="17"/>
              </a:lnTo>
              <a:lnTo>
                <a:pt x="3" y="16"/>
              </a:lnTo>
              <a:lnTo>
                <a:pt x="4" y="15"/>
              </a:lnTo>
              <a:lnTo>
                <a:pt x="4" y="14"/>
              </a:lnTo>
              <a:lnTo>
                <a:pt x="5" y="13"/>
              </a:lnTo>
              <a:lnTo>
                <a:pt x="6" y="12"/>
              </a:lnTo>
              <a:lnTo>
                <a:pt x="7" y="11"/>
              </a:lnTo>
              <a:lnTo>
                <a:pt x="7" y="10"/>
              </a:lnTo>
              <a:lnTo>
                <a:pt x="6" y="9"/>
              </a:lnTo>
              <a:lnTo>
                <a:pt x="6" y="8"/>
              </a:lnTo>
              <a:lnTo>
                <a:pt x="5" y="7"/>
              </a:lnTo>
              <a:lnTo>
                <a:pt x="5" y="6"/>
              </a:lnTo>
              <a:lnTo>
                <a:pt x="4" y="5"/>
              </a:lnTo>
              <a:lnTo>
                <a:pt x="3" y="4"/>
              </a:lnTo>
              <a:lnTo>
                <a:pt x="3" y="3"/>
              </a:lnTo>
              <a:lnTo>
                <a:pt x="4" y="2"/>
              </a:lnTo>
              <a:lnTo>
                <a:pt x="5" y="2"/>
              </a:lnTo>
              <a:lnTo>
                <a:pt x="7" y="2"/>
              </a:lnTo>
              <a:lnTo>
                <a:pt x="8" y="2"/>
              </a:lnTo>
              <a:lnTo>
                <a:pt x="9" y="2"/>
              </a:lnTo>
              <a:lnTo>
                <a:pt x="10" y="2"/>
              </a:lnTo>
              <a:lnTo>
                <a:pt x="12" y="1"/>
              </a:lnTo>
              <a:lnTo>
                <a:pt x="13" y="1"/>
              </a:lnTo>
              <a:lnTo>
                <a:pt x="14" y="1"/>
              </a:lnTo>
              <a:lnTo>
                <a:pt x="15" y="1"/>
              </a:lnTo>
              <a:lnTo>
                <a:pt x="16" y="0"/>
              </a:lnTo>
              <a:lnTo>
                <a:pt x="17" y="2"/>
              </a:lnTo>
              <a:lnTo>
                <a:pt x="17" y="3"/>
              </a:lnTo>
              <a:lnTo>
                <a:pt x="16" y="4"/>
              </a:lnTo>
              <a:lnTo>
                <a:pt x="17" y="5"/>
              </a:lnTo>
              <a:lnTo>
                <a:pt x="17" y="6"/>
              </a:lnTo>
              <a:lnTo>
                <a:pt x="18" y="6"/>
              </a:lnTo>
              <a:lnTo>
                <a:pt x="19" y="6"/>
              </a:lnTo>
              <a:lnTo>
                <a:pt x="20" y="6"/>
              </a:lnTo>
              <a:lnTo>
                <a:pt x="21" y="7"/>
              </a:lnTo>
              <a:lnTo>
                <a:pt x="21" y="8"/>
              </a:lnTo>
              <a:lnTo>
                <a:pt x="20" y="9"/>
              </a:lnTo>
              <a:lnTo>
                <a:pt x="20" y="10"/>
              </a:lnTo>
              <a:lnTo>
                <a:pt x="20" y="11"/>
              </a:lnTo>
              <a:lnTo>
                <a:pt x="19" y="12"/>
              </a:lnTo>
              <a:lnTo>
                <a:pt x="20" y="12"/>
              </a:lnTo>
              <a:lnTo>
                <a:pt x="20" y="13"/>
              </a:lnTo>
              <a:lnTo>
                <a:pt x="20" y="15"/>
              </a:lnTo>
              <a:lnTo>
                <a:pt x="21" y="16"/>
              </a:lnTo>
              <a:lnTo>
                <a:pt x="21" y="17"/>
              </a:lnTo>
              <a:lnTo>
                <a:pt x="22" y="18"/>
              </a:lnTo>
              <a:lnTo>
                <a:pt x="22" y="19"/>
              </a:lnTo>
              <a:lnTo>
                <a:pt x="23" y="20"/>
              </a:lnTo>
              <a:lnTo>
                <a:pt x="23" y="21"/>
              </a:lnTo>
              <a:lnTo>
                <a:pt x="23" y="23"/>
              </a:lnTo>
              <a:lnTo>
                <a:pt x="23" y="25"/>
              </a:lnTo>
              <a:lnTo>
                <a:pt x="22" y="25"/>
              </a:lnTo>
              <a:lnTo>
                <a:pt x="21" y="25"/>
              </a:lnTo>
              <a:lnTo>
                <a:pt x="20" y="25"/>
              </a:lnTo>
              <a:lnTo>
                <a:pt x="19" y="25"/>
              </a:lnTo>
              <a:lnTo>
                <a:pt x="18" y="25"/>
              </a:lnTo>
              <a:lnTo>
                <a:pt x="16" y="25"/>
              </a:lnTo>
              <a:lnTo>
                <a:pt x="15" y="25"/>
              </a:lnTo>
              <a:lnTo>
                <a:pt x="14" y="25"/>
              </a:lnTo>
              <a:lnTo>
                <a:pt x="13" y="25"/>
              </a:lnTo>
              <a:lnTo>
                <a:pt x="12" y="26"/>
              </a:lnTo>
              <a:lnTo>
                <a:pt x="11" y="26"/>
              </a:lnTo>
              <a:lnTo>
                <a:pt x="10" y="24"/>
              </a:lnTo>
              <a:lnTo>
                <a:pt x="8" y="23"/>
              </a:lnTo>
              <a:lnTo>
                <a:pt x="7" y="23"/>
              </a:lnTo>
              <a:lnTo>
                <a:pt x="6" y="23"/>
              </a:lnTo>
              <a:lnTo>
                <a:pt x="5" y="24"/>
              </a:lnTo>
              <a:lnTo>
                <a:pt x="4" y="23"/>
              </a:lnTo>
              <a:lnTo>
                <a:pt x="3" y="23"/>
              </a:lnTo>
              <a:lnTo>
                <a:pt x="2" y="22"/>
              </a:lnTo>
              <a:lnTo>
                <a:pt x="1" y="22"/>
              </a:lnTo>
              <a:lnTo>
                <a:pt x="0" y="22"/>
              </a:lnTo>
              <a:lnTo>
                <a:pt x="0" y="2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213360</xdr:colOff>
      <xdr:row>27</xdr:row>
      <xdr:rowOff>76200</xdr:rowOff>
    </xdr:from>
    <xdr:to>
      <xdr:col>4</xdr:col>
      <xdr:colOff>599440</xdr:colOff>
      <xdr:row>29</xdr:row>
      <xdr:rowOff>152400</xdr:rowOff>
    </xdr:to>
    <xdr:sp>
      <xdr:nvSpPr>
        <xdr:cNvPr id="2185743" name="Freeform 510"/>
        <xdr:cNvSpPr/>
      </xdr:nvSpPr>
      <xdr:spPr>
        <a:xfrm>
          <a:off x="3048000" y="4304665"/>
          <a:ext cx="386080" cy="381000"/>
        </a:xfrm>
        <a:custGeom>
          <a:avLst/>
          <a:gdLst>
            <a:gd name="txL" fmla="*/ 0 w 38"/>
            <a:gd name="txT" fmla="*/ 0 h 42"/>
            <a:gd name="txR" fmla="*/ 38 w 38"/>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8" h="42">
              <a:moveTo>
                <a:pt x="1" y="22"/>
              </a:moveTo>
              <a:lnTo>
                <a:pt x="2" y="22"/>
              </a:lnTo>
              <a:lnTo>
                <a:pt x="3" y="21"/>
              </a:lnTo>
              <a:lnTo>
                <a:pt x="4" y="21"/>
              </a:lnTo>
              <a:lnTo>
                <a:pt x="6" y="21"/>
              </a:lnTo>
              <a:lnTo>
                <a:pt x="7" y="19"/>
              </a:lnTo>
              <a:lnTo>
                <a:pt x="8" y="18"/>
              </a:lnTo>
              <a:lnTo>
                <a:pt x="8" y="17"/>
              </a:lnTo>
              <a:lnTo>
                <a:pt x="7" y="15"/>
              </a:lnTo>
              <a:lnTo>
                <a:pt x="7" y="14"/>
              </a:lnTo>
              <a:lnTo>
                <a:pt x="8" y="13"/>
              </a:lnTo>
              <a:lnTo>
                <a:pt x="8" y="12"/>
              </a:lnTo>
              <a:lnTo>
                <a:pt x="9" y="11"/>
              </a:lnTo>
              <a:lnTo>
                <a:pt x="10" y="12"/>
              </a:lnTo>
              <a:lnTo>
                <a:pt x="11" y="12"/>
              </a:lnTo>
              <a:lnTo>
                <a:pt x="12" y="12"/>
              </a:lnTo>
              <a:lnTo>
                <a:pt x="13" y="13"/>
              </a:lnTo>
              <a:lnTo>
                <a:pt x="13" y="12"/>
              </a:lnTo>
              <a:lnTo>
                <a:pt x="12" y="11"/>
              </a:lnTo>
              <a:lnTo>
                <a:pt x="11" y="10"/>
              </a:lnTo>
              <a:lnTo>
                <a:pt x="11" y="9"/>
              </a:lnTo>
              <a:lnTo>
                <a:pt x="12" y="8"/>
              </a:lnTo>
              <a:lnTo>
                <a:pt x="14" y="7"/>
              </a:lnTo>
              <a:lnTo>
                <a:pt x="15" y="8"/>
              </a:lnTo>
              <a:lnTo>
                <a:pt x="16" y="8"/>
              </a:lnTo>
              <a:lnTo>
                <a:pt x="16" y="7"/>
              </a:lnTo>
              <a:lnTo>
                <a:pt x="15" y="6"/>
              </a:lnTo>
              <a:lnTo>
                <a:pt x="14" y="5"/>
              </a:lnTo>
              <a:lnTo>
                <a:pt x="14" y="4"/>
              </a:lnTo>
              <a:lnTo>
                <a:pt x="14" y="3"/>
              </a:lnTo>
              <a:lnTo>
                <a:pt x="13" y="1"/>
              </a:lnTo>
              <a:lnTo>
                <a:pt x="14" y="1"/>
              </a:lnTo>
              <a:lnTo>
                <a:pt x="15" y="0"/>
              </a:lnTo>
              <a:lnTo>
                <a:pt x="16" y="0"/>
              </a:lnTo>
              <a:lnTo>
                <a:pt x="17" y="0"/>
              </a:lnTo>
              <a:lnTo>
                <a:pt x="18" y="0"/>
              </a:lnTo>
              <a:lnTo>
                <a:pt x="20" y="0"/>
              </a:lnTo>
              <a:lnTo>
                <a:pt x="21" y="0"/>
              </a:lnTo>
              <a:lnTo>
                <a:pt x="22" y="0"/>
              </a:lnTo>
              <a:lnTo>
                <a:pt x="23" y="0"/>
              </a:lnTo>
              <a:lnTo>
                <a:pt x="24" y="0"/>
              </a:lnTo>
              <a:lnTo>
                <a:pt x="25" y="0"/>
              </a:lnTo>
              <a:lnTo>
                <a:pt x="26" y="1"/>
              </a:lnTo>
              <a:lnTo>
                <a:pt x="27" y="2"/>
              </a:lnTo>
              <a:lnTo>
                <a:pt x="27" y="3"/>
              </a:lnTo>
              <a:lnTo>
                <a:pt x="28" y="4"/>
              </a:lnTo>
              <a:lnTo>
                <a:pt x="29" y="4"/>
              </a:lnTo>
              <a:lnTo>
                <a:pt x="30" y="5"/>
              </a:lnTo>
              <a:lnTo>
                <a:pt x="31" y="5"/>
              </a:lnTo>
              <a:lnTo>
                <a:pt x="32" y="6"/>
              </a:lnTo>
              <a:lnTo>
                <a:pt x="33" y="6"/>
              </a:lnTo>
              <a:lnTo>
                <a:pt x="34" y="7"/>
              </a:lnTo>
              <a:lnTo>
                <a:pt x="34" y="8"/>
              </a:lnTo>
              <a:lnTo>
                <a:pt x="33" y="9"/>
              </a:lnTo>
              <a:lnTo>
                <a:pt x="32" y="9"/>
              </a:lnTo>
              <a:lnTo>
                <a:pt x="31" y="8"/>
              </a:lnTo>
              <a:lnTo>
                <a:pt x="31" y="9"/>
              </a:lnTo>
              <a:lnTo>
                <a:pt x="31" y="11"/>
              </a:lnTo>
              <a:lnTo>
                <a:pt x="30" y="11"/>
              </a:lnTo>
              <a:lnTo>
                <a:pt x="28" y="11"/>
              </a:lnTo>
              <a:lnTo>
                <a:pt x="27" y="11"/>
              </a:lnTo>
              <a:lnTo>
                <a:pt x="26" y="11"/>
              </a:lnTo>
              <a:lnTo>
                <a:pt x="26" y="12"/>
              </a:lnTo>
              <a:lnTo>
                <a:pt x="26" y="13"/>
              </a:lnTo>
              <a:lnTo>
                <a:pt x="26" y="14"/>
              </a:lnTo>
              <a:lnTo>
                <a:pt x="25" y="16"/>
              </a:lnTo>
              <a:lnTo>
                <a:pt x="25" y="17"/>
              </a:lnTo>
              <a:lnTo>
                <a:pt x="25" y="18"/>
              </a:lnTo>
              <a:lnTo>
                <a:pt x="24" y="18"/>
              </a:lnTo>
              <a:lnTo>
                <a:pt x="25" y="20"/>
              </a:lnTo>
              <a:lnTo>
                <a:pt x="26" y="20"/>
              </a:lnTo>
              <a:lnTo>
                <a:pt x="27" y="21"/>
              </a:lnTo>
              <a:lnTo>
                <a:pt x="28" y="21"/>
              </a:lnTo>
              <a:lnTo>
                <a:pt x="28" y="22"/>
              </a:lnTo>
              <a:lnTo>
                <a:pt x="29" y="23"/>
              </a:lnTo>
              <a:lnTo>
                <a:pt x="30" y="23"/>
              </a:lnTo>
              <a:lnTo>
                <a:pt x="32" y="24"/>
              </a:lnTo>
              <a:lnTo>
                <a:pt x="33" y="25"/>
              </a:lnTo>
              <a:lnTo>
                <a:pt x="34" y="25"/>
              </a:lnTo>
              <a:lnTo>
                <a:pt x="33" y="27"/>
              </a:lnTo>
              <a:lnTo>
                <a:pt x="34" y="28"/>
              </a:lnTo>
              <a:lnTo>
                <a:pt x="35" y="29"/>
              </a:lnTo>
              <a:lnTo>
                <a:pt x="36" y="30"/>
              </a:lnTo>
              <a:lnTo>
                <a:pt x="36" y="31"/>
              </a:lnTo>
              <a:lnTo>
                <a:pt x="36" y="32"/>
              </a:lnTo>
              <a:lnTo>
                <a:pt x="37" y="32"/>
              </a:lnTo>
              <a:lnTo>
                <a:pt x="37" y="33"/>
              </a:lnTo>
              <a:lnTo>
                <a:pt x="37" y="35"/>
              </a:lnTo>
              <a:lnTo>
                <a:pt x="38" y="36"/>
              </a:lnTo>
              <a:lnTo>
                <a:pt x="38" y="38"/>
              </a:lnTo>
              <a:lnTo>
                <a:pt x="36" y="38"/>
              </a:lnTo>
              <a:lnTo>
                <a:pt x="35" y="38"/>
              </a:lnTo>
              <a:lnTo>
                <a:pt x="33" y="39"/>
              </a:lnTo>
              <a:lnTo>
                <a:pt x="32" y="39"/>
              </a:lnTo>
              <a:lnTo>
                <a:pt x="31" y="39"/>
              </a:lnTo>
              <a:lnTo>
                <a:pt x="29" y="39"/>
              </a:lnTo>
              <a:lnTo>
                <a:pt x="28" y="40"/>
              </a:lnTo>
              <a:lnTo>
                <a:pt x="27" y="40"/>
              </a:lnTo>
              <a:lnTo>
                <a:pt x="26" y="40"/>
              </a:lnTo>
              <a:lnTo>
                <a:pt x="25" y="41"/>
              </a:lnTo>
              <a:lnTo>
                <a:pt x="24" y="41"/>
              </a:lnTo>
              <a:lnTo>
                <a:pt x="22" y="41"/>
              </a:lnTo>
              <a:lnTo>
                <a:pt x="21" y="42"/>
              </a:lnTo>
              <a:lnTo>
                <a:pt x="20" y="42"/>
              </a:lnTo>
              <a:lnTo>
                <a:pt x="19" y="42"/>
              </a:lnTo>
              <a:lnTo>
                <a:pt x="18" y="42"/>
              </a:lnTo>
              <a:lnTo>
                <a:pt x="19" y="41"/>
              </a:lnTo>
              <a:lnTo>
                <a:pt x="19" y="40"/>
              </a:lnTo>
              <a:lnTo>
                <a:pt x="19" y="39"/>
              </a:lnTo>
              <a:lnTo>
                <a:pt x="19" y="38"/>
              </a:lnTo>
              <a:lnTo>
                <a:pt x="17" y="38"/>
              </a:lnTo>
              <a:lnTo>
                <a:pt x="15" y="38"/>
              </a:lnTo>
              <a:lnTo>
                <a:pt x="14" y="37"/>
              </a:lnTo>
              <a:lnTo>
                <a:pt x="12" y="37"/>
              </a:lnTo>
              <a:lnTo>
                <a:pt x="12" y="38"/>
              </a:lnTo>
              <a:lnTo>
                <a:pt x="11" y="37"/>
              </a:lnTo>
              <a:lnTo>
                <a:pt x="9" y="37"/>
              </a:lnTo>
              <a:lnTo>
                <a:pt x="8" y="37"/>
              </a:lnTo>
              <a:lnTo>
                <a:pt x="7" y="37"/>
              </a:lnTo>
              <a:lnTo>
                <a:pt x="6" y="38"/>
              </a:lnTo>
              <a:lnTo>
                <a:pt x="4" y="38"/>
              </a:lnTo>
              <a:lnTo>
                <a:pt x="2" y="37"/>
              </a:lnTo>
              <a:lnTo>
                <a:pt x="2" y="36"/>
              </a:lnTo>
              <a:lnTo>
                <a:pt x="1" y="35"/>
              </a:lnTo>
              <a:lnTo>
                <a:pt x="1" y="34"/>
              </a:lnTo>
              <a:lnTo>
                <a:pt x="1" y="32"/>
              </a:lnTo>
              <a:lnTo>
                <a:pt x="1" y="31"/>
              </a:lnTo>
              <a:lnTo>
                <a:pt x="0" y="30"/>
              </a:lnTo>
              <a:lnTo>
                <a:pt x="0" y="29"/>
              </a:lnTo>
              <a:lnTo>
                <a:pt x="1" y="28"/>
              </a:lnTo>
              <a:lnTo>
                <a:pt x="1" y="26"/>
              </a:lnTo>
              <a:lnTo>
                <a:pt x="1" y="25"/>
              </a:lnTo>
              <a:lnTo>
                <a:pt x="0" y="23"/>
              </a:lnTo>
              <a:lnTo>
                <a:pt x="1" y="2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396240</xdr:colOff>
      <xdr:row>24</xdr:row>
      <xdr:rowOff>142875</xdr:rowOff>
    </xdr:from>
    <xdr:to>
      <xdr:col>5</xdr:col>
      <xdr:colOff>71120</xdr:colOff>
      <xdr:row>26</xdr:row>
      <xdr:rowOff>114300</xdr:rowOff>
    </xdr:to>
    <xdr:sp>
      <xdr:nvSpPr>
        <xdr:cNvPr id="2185744" name="Freeform 511"/>
        <xdr:cNvSpPr/>
      </xdr:nvSpPr>
      <xdr:spPr>
        <a:xfrm>
          <a:off x="3230880" y="3914140"/>
          <a:ext cx="325120" cy="276225"/>
        </a:xfrm>
        <a:custGeom>
          <a:avLst/>
          <a:gdLst>
            <a:gd name="txL" fmla="*/ 0 w 32"/>
            <a:gd name="txT" fmla="*/ 0 h 31"/>
            <a:gd name="txR" fmla="*/ 32 w 32"/>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2" h="31">
              <a:moveTo>
                <a:pt x="1" y="19"/>
              </a:moveTo>
              <a:lnTo>
                <a:pt x="2" y="18"/>
              </a:lnTo>
              <a:lnTo>
                <a:pt x="3" y="18"/>
              </a:lnTo>
              <a:lnTo>
                <a:pt x="4" y="17"/>
              </a:lnTo>
              <a:lnTo>
                <a:pt x="6" y="16"/>
              </a:lnTo>
              <a:lnTo>
                <a:pt x="7" y="15"/>
              </a:lnTo>
              <a:lnTo>
                <a:pt x="8" y="15"/>
              </a:lnTo>
              <a:lnTo>
                <a:pt x="9" y="14"/>
              </a:lnTo>
              <a:lnTo>
                <a:pt x="10" y="13"/>
              </a:lnTo>
              <a:lnTo>
                <a:pt x="11" y="12"/>
              </a:lnTo>
              <a:lnTo>
                <a:pt x="13" y="11"/>
              </a:lnTo>
              <a:lnTo>
                <a:pt x="13" y="12"/>
              </a:lnTo>
              <a:lnTo>
                <a:pt x="13" y="13"/>
              </a:lnTo>
              <a:lnTo>
                <a:pt x="14" y="13"/>
              </a:lnTo>
              <a:lnTo>
                <a:pt x="15" y="13"/>
              </a:lnTo>
              <a:lnTo>
                <a:pt x="16" y="13"/>
              </a:lnTo>
              <a:lnTo>
                <a:pt x="17" y="12"/>
              </a:lnTo>
              <a:lnTo>
                <a:pt x="18" y="11"/>
              </a:lnTo>
              <a:lnTo>
                <a:pt x="18" y="10"/>
              </a:lnTo>
              <a:lnTo>
                <a:pt x="18" y="9"/>
              </a:lnTo>
              <a:lnTo>
                <a:pt x="18" y="8"/>
              </a:lnTo>
              <a:lnTo>
                <a:pt x="17" y="7"/>
              </a:lnTo>
              <a:lnTo>
                <a:pt x="16" y="7"/>
              </a:lnTo>
              <a:lnTo>
                <a:pt x="17" y="6"/>
              </a:lnTo>
              <a:lnTo>
                <a:pt x="18" y="5"/>
              </a:lnTo>
              <a:lnTo>
                <a:pt x="18" y="4"/>
              </a:lnTo>
              <a:lnTo>
                <a:pt x="19" y="3"/>
              </a:lnTo>
              <a:lnTo>
                <a:pt x="20" y="2"/>
              </a:lnTo>
              <a:lnTo>
                <a:pt x="20" y="1"/>
              </a:lnTo>
              <a:lnTo>
                <a:pt x="21" y="0"/>
              </a:lnTo>
              <a:lnTo>
                <a:pt x="23" y="1"/>
              </a:lnTo>
              <a:lnTo>
                <a:pt x="24" y="1"/>
              </a:lnTo>
              <a:lnTo>
                <a:pt x="25" y="2"/>
              </a:lnTo>
              <a:lnTo>
                <a:pt x="26" y="2"/>
              </a:lnTo>
              <a:lnTo>
                <a:pt x="27" y="3"/>
              </a:lnTo>
              <a:lnTo>
                <a:pt x="28" y="3"/>
              </a:lnTo>
              <a:lnTo>
                <a:pt x="28" y="4"/>
              </a:lnTo>
              <a:lnTo>
                <a:pt x="29" y="5"/>
              </a:lnTo>
              <a:lnTo>
                <a:pt x="30" y="6"/>
              </a:lnTo>
              <a:lnTo>
                <a:pt x="31" y="8"/>
              </a:lnTo>
              <a:lnTo>
                <a:pt x="31" y="9"/>
              </a:lnTo>
              <a:lnTo>
                <a:pt x="32" y="10"/>
              </a:lnTo>
              <a:lnTo>
                <a:pt x="32" y="11"/>
              </a:lnTo>
              <a:lnTo>
                <a:pt x="32" y="12"/>
              </a:lnTo>
              <a:lnTo>
                <a:pt x="32" y="14"/>
              </a:lnTo>
              <a:lnTo>
                <a:pt x="32" y="15"/>
              </a:lnTo>
              <a:lnTo>
                <a:pt x="31" y="16"/>
              </a:lnTo>
              <a:lnTo>
                <a:pt x="31" y="17"/>
              </a:lnTo>
              <a:lnTo>
                <a:pt x="30" y="18"/>
              </a:lnTo>
              <a:lnTo>
                <a:pt x="29" y="18"/>
              </a:lnTo>
              <a:lnTo>
                <a:pt x="28" y="19"/>
              </a:lnTo>
              <a:lnTo>
                <a:pt x="27" y="19"/>
              </a:lnTo>
              <a:lnTo>
                <a:pt x="26" y="20"/>
              </a:lnTo>
              <a:lnTo>
                <a:pt x="25" y="20"/>
              </a:lnTo>
              <a:lnTo>
                <a:pt x="24" y="21"/>
              </a:lnTo>
              <a:lnTo>
                <a:pt x="23" y="21"/>
              </a:lnTo>
              <a:lnTo>
                <a:pt x="22" y="22"/>
              </a:lnTo>
              <a:lnTo>
                <a:pt x="21" y="22"/>
              </a:lnTo>
              <a:lnTo>
                <a:pt x="20" y="23"/>
              </a:lnTo>
              <a:lnTo>
                <a:pt x="19" y="23"/>
              </a:lnTo>
              <a:lnTo>
                <a:pt x="18" y="23"/>
              </a:lnTo>
              <a:lnTo>
                <a:pt x="17" y="24"/>
              </a:lnTo>
              <a:lnTo>
                <a:pt x="16" y="24"/>
              </a:lnTo>
              <a:lnTo>
                <a:pt x="15" y="24"/>
              </a:lnTo>
              <a:lnTo>
                <a:pt x="13" y="24"/>
              </a:lnTo>
              <a:lnTo>
                <a:pt x="12" y="25"/>
              </a:lnTo>
              <a:lnTo>
                <a:pt x="11" y="25"/>
              </a:lnTo>
              <a:lnTo>
                <a:pt x="10" y="26"/>
              </a:lnTo>
              <a:lnTo>
                <a:pt x="9" y="27"/>
              </a:lnTo>
              <a:lnTo>
                <a:pt x="7" y="27"/>
              </a:lnTo>
              <a:lnTo>
                <a:pt x="6" y="28"/>
              </a:lnTo>
              <a:lnTo>
                <a:pt x="5" y="29"/>
              </a:lnTo>
              <a:lnTo>
                <a:pt x="5" y="30"/>
              </a:lnTo>
              <a:lnTo>
                <a:pt x="4" y="31"/>
              </a:lnTo>
              <a:lnTo>
                <a:pt x="3" y="31"/>
              </a:lnTo>
              <a:lnTo>
                <a:pt x="4" y="30"/>
              </a:lnTo>
              <a:lnTo>
                <a:pt x="4" y="29"/>
              </a:lnTo>
              <a:lnTo>
                <a:pt x="4" y="28"/>
              </a:lnTo>
              <a:lnTo>
                <a:pt x="5" y="27"/>
              </a:lnTo>
              <a:lnTo>
                <a:pt x="5" y="26"/>
              </a:lnTo>
              <a:lnTo>
                <a:pt x="4" y="25"/>
              </a:lnTo>
              <a:lnTo>
                <a:pt x="3" y="25"/>
              </a:lnTo>
              <a:lnTo>
                <a:pt x="2" y="25"/>
              </a:lnTo>
              <a:lnTo>
                <a:pt x="1" y="25"/>
              </a:lnTo>
              <a:lnTo>
                <a:pt x="1" y="24"/>
              </a:lnTo>
              <a:lnTo>
                <a:pt x="0" y="23"/>
              </a:lnTo>
              <a:lnTo>
                <a:pt x="1" y="22"/>
              </a:lnTo>
              <a:lnTo>
                <a:pt x="1" y="21"/>
              </a:lnTo>
              <a:lnTo>
                <a:pt x="0" y="19"/>
              </a:lnTo>
              <a:lnTo>
                <a:pt x="1"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599440</xdr:colOff>
      <xdr:row>26</xdr:row>
      <xdr:rowOff>9525</xdr:rowOff>
    </xdr:from>
    <xdr:to>
      <xdr:col>4</xdr:col>
      <xdr:colOff>304800</xdr:colOff>
      <xdr:row>27</xdr:row>
      <xdr:rowOff>123825</xdr:rowOff>
    </xdr:to>
    <xdr:sp>
      <xdr:nvSpPr>
        <xdr:cNvPr id="2185745" name="Freeform 512"/>
        <xdr:cNvSpPr/>
      </xdr:nvSpPr>
      <xdr:spPr>
        <a:xfrm>
          <a:off x="2783840" y="4085590"/>
          <a:ext cx="355600" cy="266700"/>
        </a:xfrm>
        <a:custGeom>
          <a:avLst/>
          <a:gdLst>
            <a:gd name="txL" fmla="*/ 0 w 35"/>
            <a:gd name="txT" fmla="*/ 0 h 29"/>
            <a:gd name="txR" fmla="*/ 35 w 35"/>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5" h="29">
              <a:moveTo>
                <a:pt x="6" y="16"/>
              </a:moveTo>
              <a:lnTo>
                <a:pt x="7" y="15"/>
              </a:lnTo>
              <a:lnTo>
                <a:pt x="8" y="14"/>
              </a:lnTo>
              <a:lnTo>
                <a:pt x="9" y="13"/>
              </a:lnTo>
              <a:lnTo>
                <a:pt x="10" y="13"/>
              </a:lnTo>
              <a:lnTo>
                <a:pt x="11" y="12"/>
              </a:lnTo>
              <a:lnTo>
                <a:pt x="12" y="11"/>
              </a:lnTo>
              <a:lnTo>
                <a:pt x="13" y="10"/>
              </a:lnTo>
              <a:lnTo>
                <a:pt x="14" y="10"/>
              </a:lnTo>
              <a:lnTo>
                <a:pt x="15" y="8"/>
              </a:lnTo>
              <a:lnTo>
                <a:pt x="17" y="8"/>
              </a:lnTo>
              <a:lnTo>
                <a:pt x="17" y="7"/>
              </a:lnTo>
              <a:lnTo>
                <a:pt x="18" y="6"/>
              </a:lnTo>
              <a:lnTo>
                <a:pt x="19" y="5"/>
              </a:lnTo>
              <a:lnTo>
                <a:pt x="20" y="4"/>
              </a:lnTo>
              <a:lnTo>
                <a:pt x="22" y="2"/>
              </a:lnTo>
              <a:lnTo>
                <a:pt x="22" y="1"/>
              </a:lnTo>
              <a:lnTo>
                <a:pt x="23" y="1"/>
              </a:lnTo>
              <a:lnTo>
                <a:pt x="24" y="0"/>
              </a:lnTo>
              <a:lnTo>
                <a:pt x="25" y="0"/>
              </a:lnTo>
              <a:lnTo>
                <a:pt x="27" y="0"/>
              </a:lnTo>
              <a:lnTo>
                <a:pt x="28" y="0"/>
              </a:lnTo>
              <a:lnTo>
                <a:pt x="29" y="0"/>
              </a:lnTo>
              <a:lnTo>
                <a:pt x="30" y="1"/>
              </a:lnTo>
              <a:lnTo>
                <a:pt x="31" y="1"/>
              </a:lnTo>
              <a:lnTo>
                <a:pt x="32" y="1"/>
              </a:lnTo>
              <a:lnTo>
                <a:pt x="31" y="2"/>
              </a:lnTo>
              <a:lnTo>
                <a:pt x="31" y="3"/>
              </a:lnTo>
              <a:lnTo>
                <a:pt x="32" y="4"/>
              </a:lnTo>
              <a:lnTo>
                <a:pt x="33" y="5"/>
              </a:lnTo>
              <a:lnTo>
                <a:pt x="33" y="6"/>
              </a:lnTo>
              <a:lnTo>
                <a:pt x="34" y="7"/>
              </a:lnTo>
              <a:lnTo>
                <a:pt x="34" y="8"/>
              </a:lnTo>
              <a:lnTo>
                <a:pt x="35" y="9"/>
              </a:lnTo>
              <a:lnTo>
                <a:pt x="35" y="10"/>
              </a:lnTo>
              <a:lnTo>
                <a:pt x="34" y="11"/>
              </a:lnTo>
              <a:lnTo>
                <a:pt x="33" y="12"/>
              </a:lnTo>
              <a:lnTo>
                <a:pt x="32" y="13"/>
              </a:lnTo>
              <a:lnTo>
                <a:pt x="32" y="14"/>
              </a:lnTo>
              <a:lnTo>
                <a:pt x="31" y="15"/>
              </a:lnTo>
              <a:lnTo>
                <a:pt x="30" y="16"/>
              </a:lnTo>
              <a:lnTo>
                <a:pt x="29" y="17"/>
              </a:lnTo>
              <a:lnTo>
                <a:pt x="29" y="18"/>
              </a:lnTo>
              <a:lnTo>
                <a:pt x="29" y="19"/>
              </a:lnTo>
              <a:lnTo>
                <a:pt x="28" y="20"/>
              </a:lnTo>
              <a:lnTo>
                <a:pt x="28" y="21"/>
              </a:lnTo>
              <a:lnTo>
                <a:pt x="27" y="22"/>
              </a:lnTo>
              <a:lnTo>
                <a:pt x="27" y="23"/>
              </a:lnTo>
              <a:lnTo>
                <a:pt x="27" y="24"/>
              </a:lnTo>
              <a:lnTo>
                <a:pt x="27" y="25"/>
              </a:lnTo>
              <a:lnTo>
                <a:pt x="26" y="26"/>
              </a:lnTo>
              <a:lnTo>
                <a:pt x="25" y="27"/>
              </a:lnTo>
              <a:lnTo>
                <a:pt x="24" y="27"/>
              </a:lnTo>
              <a:lnTo>
                <a:pt x="23" y="28"/>
              </a:lnTo>
              <a:lnTo>
                <a:pt x="23" y="29"/>
              </a:lnTo>
              <a:lnTo>
                <a:pt x="21" y="29"/>
              </a:lnTo>
              <a:lnTo>
                <a:pt x="19" y="29"/>
              </a:lnTo>
              <a:lnTo>
                <a:pt x="18" y="28"/>
              </a:lnTo>
              <a:lnTo>
                <a:pt x="17" y="28"/>
              </a:lnTo>
              <a:lnTo>
                <a:pt x="16" y="27"/>
              </a:lnTo>
              <a:lnTo>
                <a:pt x="15" y="27"/>
              </a:lnTo>
              <a:lnTo>
                <a:pt x="14" y="27"/>
              </a:lnTo>
              <a:lnTo>
                <a:pt x="13" y="26"/>
              </a:lnTo>
              <a:lnTo>
                <a:pt x="12" y="26"/>
              </a:lnTo>
              <a:lnTo>
                <a:pt x="10" y="26"/>
              </a:lnTo>
              <a:lnTo>
                <a:pt x="9" y="25"/>
              </a:lnTo>
              <a:lnTo>
                <a:pt x="8" y="25"/>
              </a:lnTo>
              <a:lnTo>
                <a:pt x="7" y="25"/>
              </a:lnTo>
              <a:lnTo>
                <a:pt x="6" y="24"/>
              </a:lnTo>
              <a:lnTo>
                <a:pt x="5" y="24"/>
              </a:lnTo>
              <a:lnTo>
                <a:pt x="4" y="23"/>
              </a:lnTo>
              <a:lnTo>
                <a:pt x="2" y="23"/>
              </a:lnTo>
              <a:lnTo>
                <a:pt x="1" y="22"/>
              </a:lnTo>
              <a:lnTo>
                <a:pt x="0" y="22"/>
              </a:lnTo>
              <a:lnTo>
                <a:pt x="0" y="21"/>
              </a:lnTo>
              <a:lnTo>
                <a:pt x="0" y="20"/>
              </a:lnTo>
              <a:lnTo>
                <a:pt x="1" y="19"/>
              </a:lnTo>
              <a:lnTo>
                <a:pt x="2" y="18"/>
              </a:lnTo>
              <a:lnTo>
                <a:pt x="3" y="18"/>
              </a:lnTo>
              <a:lnTo>
                <a:pt x="4" y="17"/>
              </a:lnTo>
              <a:lnTo>
                <a:pt x="6"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599440</xdr:colOff>
      <xdr:row>25</xdr:row>
      <xdr:rowOff>19050</xdr:rowOff>
    </xdr:from>
    <xdr:to>
      <xdr:col>4</xdr:col>
      <xdr:colOff>304800</xdr:colOff>
      <xdr:row>26</xdr:row>
      <xdr:rowOff>19050</xdr:rowOff>
    </xdr:to>
    <xdr:sp>
      <xdr:nvSpPr>
        <xdr:cNvPr id="2185746" name="Freeform 513"/>
        <xdr:cNvSpPr/>
      </xdr:nvSpPr>
      <xdr:spPr>
        <a:xfrm>
          <a:off x="2783840" y="3942715"/>
          <a:ext cx="355600" cy="152400"/>
        </a:xfrm>
        <a:custGeom>
          <a:avLst/>
          <a:gdLst>
            <a:gd name="txL" fmla="*/ 0 w 35"/>
            <a:gd name="txT" fmla="*/ 0 h 17"/>
            <a:gd name="txR" fmla="*/ 35 w 35"/>
            <a:gd name="txB" fmla="*/ 17 h 17"/>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5" h="17">
              <a:moveTo>
                <a:pt x="10" y="2"/>
              </a:moveTo>
              <a:lnTo>
                <a:pt x="10" y="1"/>
              </a:lnTo>
              <a:lnTo>
                <a:pt x="11" y="1"/>
              </a:lnTo>
              <a:lnTo>
                <a:pt x="12" y="1"/>
              </a:lnTo>
              <a:lnTo>
                <a:pt x="13" y="1"/>
              </a:lnTo>
              <a:lnTo>
                <a:pt x="14" y="1"/>
              </a:lnTo>
              <a:lnTo>
                <a:pt x="15" y="1"/>
              </a:lnTo>
              <a:lnTo>
                <a:pt x="17" y="0"/>
              </a:lnTo>
              <a:lnTo>
                <a:pt x="18" y="0"/>
              </a:lnTo>
              <a:lnTo>
                <a:pt x="19" y="0"/>
              </a:lnTo>
              <a:lnTo>
                <a:pt x="20" y="0"/>
              </a:lnTo>
              <a:lnTo>
                <a:pt x="21" y="0"/>
              </a:lnTo>
              <a:lnTo>
                <a:pt x="22" y="0"/>
              </a:lnTo>
              <a:lnTo>
                <a:pt x="23" y="0"/>
              </a:lnTo>
              <a:lnTo>
                <a:pt x="24" y="0"/>
              </a:lnTo>
              <a:lnTo>
                <a:pt x="25" y="1"/>
              </a:lnTo>
              <a:lnTo>
                <a:pt x="25" y="2"/>
              </a:lnTo>
              <a:lnTo>
                <a:pt x="26" y="2"/>
              </a:lnTo>
              <a:lnTo>
                <a:pt x="28" y="2"/>
              </a:lnTo>
              <a:lnTo>
                <a:pt x="29" y="2"/>
              </a:lnTo>
              <a:lnTo>
                <a:pt x="30" y="2"/>
              </a:lnTo>
              <a:lnTo>
                <a:pt x="31" y="2"/>
              </a:lnTo>
              <a:lnTo>
                <a:pt x="32" y="1"/>
              </a:lnTo>
              <a:lnTo>
                <a:pt x="33" y="0"/>
              </a:lnTo>
              <a:lnTo>
                <a:pt x="34" y="0"/>
              </a:lnTo>
              <a:lnTo>
                <a:pt x="35" y="0"/>
              </a:lnTo>
              <a:lnTo>
                <a:pt x="35" y="1"/>
              </a:lnTo>
              <a:lnTo>
                <a:pt x="34" y="2"/>
              </a:lnTo>
              <a:lnTo>
                <a:pt x="34" y="3"/>
              </a:lnTo>
              <a:lnTo>
                <a:pt x="34" y="4"/>
              </a:lnTo>
              <a:lnTo>
                <a:pt x="33" y="6"/>
              </a:lnTo>
              <a:lnTo>
                <a:pt x="33" y="7"/>
              </a:lnTo>
              <a:lnTo>
                <a:pt x="34" y="8"/>
              </a:lnTo>
              <a:lnTo>
                <a:pt x="34" y="9"/>
              </a:lnTo>
              <a:lnTo>
                <a:pt x="34" y="10"/>
              </a:lnTo>
              <a:lnTo>
                <a:pt x="33" y="12"/>
              </a:lnTo>
              <a:lnTo>
                <a:pt x="33" y="14"/>
              </a:lnTo>
              <a:lnTo>
                <a:pt x="33" y="15"/>
              </a:lnTo>
              <a:lnTo>
                <a:pt x="32" y="16"/>
              </a:lnTo>
              <a:lnTo>
                <a:pt x="32" y="17"/>
              </a:lnTo>
              <a:lnTo>
                <a:pt x="31" y="17"/>
              </a:lnTo>
              <a:lnTo>
                <a:pt x="30" y="17"/>
              </a:lnTo>
              <a:lnTo>
                <a:pt x="29" y="16"/>
              </a:lnTo>
              <a:lnTo>
                <a:pt x="28" y="16"/>
              </a:lnTo>
              <a:lnTo>
                <a:pt x="27" y="16"/>
              </a:lnTo>
              <a:lnTo>
                <a:pt x="25" y="16"/>
              </a:lnTo>
              <a:lnTo>
                <a:pt x="23" y="15"/>
              </a:lnTo>
              <a:lnTo>
                <a:pt x="22" y="15"/>
              </a:lnTo>
              <a:lnTo>
                <a:pt x="21" y="15"/>
              </a:lnTo>
              <a:lnTo>
                <a:pt x="20" y="15"/>
              </a:lnTo>
              <a:lnTo>
                <a:pt x="19" y="14"/>
              </a:lnTo>
              <a:lnTo>
                <a:pt x="18" y="14"/>
              </a:lnTo>
              <a:lnTo>
                <a:pt x="17" y="14"/>
              </a:lnTo>
              <a:lnTo>
                <a:pt x="15" y="14"/>
              </a:lnTo>
              <a:lnTo>
                <a:pt x="14" y="13"/>
              </a:lnTo>
              <a:lnTo>
                <a:pt x="13" y="13"/>
              </a:lnTo>
              <a:lnTo>
                <a:pt x="12" y="13"/>
              </a:lnTo>
              <a:lnTo>
                <a:pt x="11" y="13"/>
              </a:lnTo>
              <a:lnTo>
                <a:pt x="10" y="13"/>
              </a:lnTo>
              <a:lnTo>
                <a:pt x="9" y="12"/>
              </a:lnTo>
              <a:lnTo>
                <a:pt x="7" y="12"/>
              </a:lnTo>
              <a:lnTo>
                <a:pt x="6" y="12"/>
              </a:lnTo>
              <a:lnTo>
                <a:pt x="5" y="12"/>
              </a:lnTo>
              <a:lnTo>
                <a:pt x="4" y="11"/>
              </a:lnTo>
              <a:lnTo>
                <a:pt x="2" y="11"/>
              </a:lnTo>
              <a:lnTo>
                <a:pt x="1" y="11"/>
              </a:lnTo>
              <a:lnTo>
                <a:pt x="0" y="11"/>
              </a:lnTo>
              <a:lnTo>
                <a:pt x="1" y="10"/>
              </a:lnTo>
              <a:lnTo>
                <a:pt x="2" y="10"/>
              </a:lnTo>
              <a:lnTo>
                <a:pt x="3" y="9"/>
              </a:lnTo>
              <a:lnTo>
                <a:pt x="4" y="8"/>
              </a:lnTo>
              <a:lnTo>
                <a:pt x="5" y="7"/>
              </a:lnTo>
              <a:lnTo>
                <a:pt x="5" y="6"/>
              </a:lnTo>
              <a:lnTo>
                <a:pt x="6" y="5"/>
              </a:lnTo>
              <a:lnTo>
                <a:pt x="6" y="6"/>
              </a:lnTo>
              <a:lnTo>
                <a:pt x="7" y="7"/>
              </a:lnTo>
              <a:lnTo>
                <a:pt x="8" y="8"/>
              </a:lnTo>
              <a:lnTo>
                <a:pt x="8" y="9"/>
              </a:lnTo>
              <a:lnTo>
                <a:pt x="10" y="9"/>
              </a:lnTo>
              <a:lnTo>
                <a:pt x="9" y="8"/>
              </a:lnTo>
              <a:lnTo>
                <a:pt x="9" y="7"/>
              </a:lnTo>
              <a:lnTo>
                <a:pt x="9" y="5"/>
              </a:lnTo>
              <a:lnTo>
                <a:pt x="9" y="4"/>
              </a:lnTo>
              <a:lnTo>
                <a:pt x="9" y="3"/>
              </a:lnTo>
              <a:lnTo>
                <a:pt x="9" y="2"/>
              </a:lnTo>
              <a:lnTo>
                <a:pt x="10" y="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335280</xdr:colOff>
      <xdr:row>22</xdr:row>
      <xdr:rowOff>85725</xdr:rowOff>
    </xdr:from>
    <xdr:to>
      <xdr:col>8</xdr:col>
      <xdr:colOff>497840</xdr:colOff>
      <xdr:row>23</xdr:row>
      <xdr:rowOff>133350</xdr:rowOff>
    </xdr:to>
    <xdr:sp>
      <xdr:nvSpPr>
        <xdr:cNvPr id="2185747" name="Freeform 514"/>
        <xdr:cNvSpPr/>
      </xdr:nvSpPr>
      <xdr:spPr>
        <a:xfrm>
          <a:off x="5770880" y="3552190"/>
          <a:ext cx="162560" cy="200025"/>
        </a:xfrm>
        <a:custGeom>
          <a:avLst/>
          <a:gdLst>
            <a:gd name="txL" fmla="*/ 0 w 16"/>
            <a:gd name="txT" fmla="*/ 0 h 22"/>
            <a:gd name="txR" fmla="*/ 16 w 16"/>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Lst>
          <a:rect l="txL" t="txT" r="txR" b="txB"/>
          <a:pathLst>
            <a:path w="16" h="22">
              <a:moveTo>
                <a:pt x="1" y="14"/>
              </a:moveTo>
              <a:lnTo>
                <a:pt x="1" y="14"/>
              </a:lnTo>
              <a:lnTo>
                <a:pt x="2" y="13"/>
              </a:lnTo>
              <a:lnTo>
                <a:pt x="2" y="12"/>
              </a:lnTo>
              <a:lnTo>
                <a:pt x="2" y="11"/>
              </a:lnTo>
              <a:lnTo>
                <a:pt x="3" y="10"/>
              </a:lnTo>
              <a:lnTo>
                <a:pt x="3" y="9"/>
              </a:lnTo>
              <a:lnTo>
                <a:pt x="3" y="8"/>
              </a:lnTo>
              <a:lnTo>
                <a:pt x="3" y="7"/>
              </a:lnTo>
              <a:lnTo>
                <a:pt x="4" y="7"/>
              </a:lnTo>
              <a:lnTo>
                <a:pt x="5" y="6"/>
              </a:lnTo>
              <a:lnTo>
                <a:pt x="6" y="6"/>
              </a:lnTo>
              <a:lnTo>
                <a:pt x="7" y="5"/>
              </a:lnTo>
              <a:lnTo>
                <a:pt x="6" y="4"/>
              </a:lnTo>
              <a:lnTo>
                <a:pt x="5" y="3"/>
              </a:lnTo>
              <a:lnTo>
                <a:pt x="5" y="2"/>
              </a:lnTo>
              <a:lnTo>
                <a:pt x="4" y="1"/>
              </a:lnTo>
              <a:lnTo>
                <a:pt x="5" y="0"/>
              </a:lnTo>
              <a:lnTo>
                <a:pt x="6" y="0"/>
              </a:lnTo>
              <a:lnTo>
                <a:pt x="7" y="0"/>
              </a:lnTo>
              <a:lnTo>
                <a:pt x="8" y="0"/>
              </a:lnTo>
              <a:lnTo>
                <a:pt x="9" y="0"/>
              </a:lnTo>
              <a:lnTo>
                <a:pt x="10" y="1"/>
              </a:lnTo>
              <a:lnTo>
                <a:pt x="11" y="2"/>
              </a:lnTo>
              <a:lnTo>
                <a:pt x="11" y="3"/>
              </a:lnTo>
              <a:lnTo>
                <a:pt x="12" y="4"/>
              </a:lnTo>
              <a:lnTo>
                <a:pt x="12" y="5"/>
              </a:lnTo>
              <a:lnTo>
                <a:pt x="13" y="6"/>
              </a:lnTo>
              <a:lnTo>
                <a:pt x="14" y="7"/>
              </a:lnTo>
              <a:lnTo>
                <a:pt x="15" y="8"/>
              </a:lnTo>
              <a:lnTo>
                <a:pt x="15" y="9"/>
              </a:lnTo>
              <a:lnTo>
                <a:pt x="16" y="10"/>
              </a:lnTo>
              <a:lnTo>
                <a:pt x="14" y="11"/>
              </a:lnTo>
              <a:lnTo>
                <a:pt x="13" y="11"/>
              </a:lnTo>
              <a:lnTo>
                <a:pt x="14" y="13"/>
              </a:lnTo>
              <a:lnTo>
                <a:pt x="14" y="14"/>
              </a:lnTo>
              <a:lnTo>
                <a:pt x="15" y="15"/>
              </a:lnTo>
              <a:lnTo>
                <a:pt x="15" y="16"/>
              </a:lnTo>
              <a:lnTo>
                <a:pt x="15" y="17"/>
              </a:lnTo>
              <a:lnTo>
                <a:pt x="14" y="17"/>
              </a:lnTo>
              <a:lnTo>
                <a:pt x="15" y="19"/>
              </a:lnTo>
              <a:lnTo>
                <a:pt x="13" y="18"/>
              </a:lnTo>
              <a:lnTo>
                <a:pt x="12" y="18"/>
              </a:lnTo>
              <a:lnTo>
                <a:pt x="11" y="18"/>
              </a:lnTo>
              <a:lnTo>
                <a:pt x="10" y="18"/>
              </a:lnTo>
              <a:lnTo>
                <a:pt x="9" y="19"/>
              </a:lnTo>
              <a:lnTo>
                <a:pt x="8" y="19"/>
              </a:lnTo>
              <a:lnTo>
                <a:pt x="7" y="19"/>
              </a:lnTo>
              <a:lnTo>
                <a:pt x="6" y="20"/>
              </a:lnTo>
              <a:lnTo>
                <a:pt x="5" y="20"/>
              </a:lnTo>
              <a:lnTo>
                <a:pt x="3" y="21"/>
              </a:lnTo>
              <a:lnTo>
                <a:pt x="2" y="22"/>
              </a:lnTo>
              <a:lnTo>
                <a:pt x="1" y="20"/>
              </a:lnTo>
              <a:lnTo>
                <a:pt x="1" y="19"/>
              </a:lnTo>
              <a:lnTo>
                <a:pt x="0" y="18"/>
              </a:lnTo>
              <a:lnTo>
                <a:pt x="0" y="17"/>
              </a:lnTo>
              <a:lnTo>
                <a:pt x="0" y="16"/>
              </a:lnTo>
              <a:lnTo>
                <a:pt x="0" y="15"/>
              </a:lnTo>
              <a:lnTo>
                <a:pt x="1"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193040</xdr:colOff>
      <xdr:row>22</xdr:row>
      <xdr:rowOff>38100</xdr:rowOff>
    </xdr:from>
    <xdr:to>
      <xdr:col>8</xdr:col>
      <xdr:colOff>406400</xdr:colOff>
      <xdr:row>23</xdr:row>
      <xdr:rowOff>95250</xdr:rowOff>
    </xdr:to>
    <xdr:sp>
      <xdr:nvSpPr>
        <xdr:cNvPr id="2185748" name="Freeform 515"/>
        <xdr:cNvSpPr/>
      </xdr:nvSpPr>
      <xdr:spPr>
        <a:xfrm>
          <a:off x="5628640" y="3504565"/>
          <a:ext cx="213360" cy="209550"/>
        </a:xfrm>
        <a:custGeom>
          <a:avLst/>
          <a:gdLst>
            <a:gd name="txL" fmla="*/ 0 w 21"/>
            <a:gd name="txT" fmla="*/ 0 h 23"/>
            <a:gd name="txR" fmla="*/ 21 w 21"/>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23">
              <a:moveTo>
                <a:pt x="1" y="8"/>
              </a:moveTo>
              <a:lnTo>
                <a:pt x="1" y="7"/>
              </a:lnTo>
              <a:lnTo>
                <a:pt x="2" y="6"/>
              </a:lnTo>
              <a:lnTo>
                <a:pt x="3" y="6"/>
              </a:lnTo>
              <a:lnTo>
                <a:pt x="4" y="5"/>
              </a:lnTo>
              <a:lnTo>
                <a:pt x="5" y="4"/>
              </a:lnTo>
              <a:lnTo>
                <a:pt x="6" y="3"/>
              </a:lnTo>
              <a:lnTo>
                <a:pt x="7" y="3"/>
              </a:lnTo>
              <a:lnTo>
                <a:pt x="8" y="2"/>
              </a:lnTo>
              <a:lnTo>
                <a:pt x="8" y="1"/>
              </a:lnTo>
              <a:lnTo>
                <a:pt x="9" y="1"/>
              </a:lnTo>
              <a:lnTo>
                <a:pt x="10" y="0"/>
              </a:lnTo>
              <a:lnTo>
                <a:pt x="12" y="0"/>
              </a:lnTo>
              <a:lnTo>
                <a:pt x="12" y="1"/>
              </a:lnTo>
              <a:lnTo>
                <a:pt x="12" y="2"/>
              </a:lnTo>
              <a:lnTo>
                <a:pt x="12" y="4"/>
              </a:lnTo>
              <a:lnTo>
                <a:pt x="12" y="5"/>
              </a:lnTo>
              <a:lnTo>
                <a:pt x="12" y="6"/>
              </a:lnTo>
              <a:lnTo>
                <a:pt x="12" y="7"/>
              </a:lnTo>
              <a:lnTo>
                <a:pt x="13" y="8"/>
              </a:lnTo>
              <a:lnTo>
                <a:pt x="14" y="7"/>
              </a:lnTo>
              <a:lnTo>
                <a:pt x="15" y="7"/>
              </a:lnTo>
              <a:lnTo>
                <a:pt x="16" y="6"/>
              </a:lnTo>
              <a:lnTo>
                <a:pt x="17" y="6"/>
              </a:lnTo>
              <a:lnTo>
                <a:pt x="18" y="6"/>
              </a:lnTo>
              <a:lnTo>
                <a:pt x="19" y="7"/>
              </a:lnTo>
              <a:lnTo>
                <a:pt x="19" y="8"/>
              </a:lnTo>
              <a:lnTo>
                <a:pt x="20" y="9"/>
              </a:lnTo>
              <a:lnTo>
                <a:pt x="21" y="10"/>
              </a:lnTo>
              <a:lnTo>
                <a:pt x="20" y="11"/>
              </a:lnTo>
              <a:lnTo>
                <a:pt x="19" y="11"/>
              </a:lnTo>
              <a:lnTo>
                <a:pt x="18" y="12"/>
              </a:lnTo>
              <a:lnTo>
                <a:pt x="17" y="12"/>
              </a:lnTo>
              <a:lnTo>
                <a:pt x="17" y="13"/>
              </a:lnTo>
              <a:lnTo>
                <a:pt x="17" y="14"/>
              </a:lnTo>
              <a:lnTo>
                <a:pt x="17" y="15"/>
              </a:lnTo>
              <a:lnTo>
                <a:pt x="16" y="16"/>
              </a:lnTo>
              <a:lnTo>
                <a:pt x="16" y="17"/>
              </a:lnTo>
              <a:lnTo>
                <a:pt x="16" y="18"/>
              </a:lnTo>
              <a:lnTo>
                <a:pt x="15" y="19"/>
              </a:lnTo>
              <a:lnTo>
                <a:pt x="14" y="20"/>
              </a:lnTo>
              <a:lnTo>
                <a:pt x="13" y="20"/>
              </a:lnTo>
              <a:lnTo>
                <a:pt x="13" y="21"/>
              </a:lnTo>
              <a:lnTo>
                <a:pt x="12" y="22"/>
              </a:lnTo>
              <a:lnTo>
                <a:pt x="11" y="23"/>
              </a:lnTo>
              <a:lnTo>
                <a:pt x="10" y="22"/>
              </a:lnTo>
              <a:lnTo>
                <a:pt x="9" y="22"/>
              </a:lnTo>
              <a:lnTo>
                <a:pt x="8" y="21"/>
              </a:lnTo>
              <a:lnTo>
                <a:pt x="7" y="19"/>
              </a:lnTo>
              <a:lnTo>
                <a:pt x="6" y="17"/>
              </a:lnTo>
              <a:lnTo>
                <a:pt x="6" y="16"/>
              </a:lnTo>
              <a:lnTo>
                <a:pt x="6" y="15"/>
              </a:lnTo>
              <a:lnTo>
                <a:pt x="6" y="14"/>
              </a:lnTo>
              <a:lnTo>
                <a:pt x="6" y="13"/>
              </a:lnTo>
              <a:lnTo>
                <a:pt x="6" y="12"/>
              </a:lnTo>
              <a:lnTo>
                <a:pt x="5" y="11"/>
              </a:lnTo>
              <a:lnTo>
                <a:pt x="4" y="10"/>
              </a:lnTo>
              <a:lnTo>
                <a:pt x="3" y="10"/>
              </a:lnTo>
              <a:lnTo>
                <a:pt x="2" y="9"/>
              </a:lnTo>
              <a:lnTo>
                <a:pt x="1" y="9"/>
              </a:lnTo>
              <a:lnTo>
                <a:pt x="0" y="8"/>
              </a:lnTo>
              <a:lnTo>
                <a:pt x="1" y="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132080</xdr:colOff>
      <xdr:row>19</xdr:row>
      <xdr:rowOff>104775</xdr:rowOff>
    </xdr:from>
    <xdr:to>
      <xdr:col>8</xdr:col>
      <xdr:colOff>375920</xdr:colOff>
      <xdr:row>21</xdr:row>
      <xdr:rowOff>66675</xdr:rowOff>
    </xdr:to>
    <xdr:sp>
      <xdr:nvSpPr>
        <xdr:cNvPr id="2185749" name="Freeform 516"/>
        <xdr:cNvSpPr/>
      </xdr:nvSpPr>
      <xdr:spPr>
        <a:xfrm>
          <a:off x="5567680" y="3114040"/>
          <a:ext cx="243840" cy="266700"/>
        </a:xfrm>
        <a:custGeom>
          <a:avLst/>
          <a:gdLst>
            <a:gd name="txL" fmla="*/ 0 w 24"/>
            <a:gd name="txT" fmla="*/ 0 h 30"/>
            <a:gd name="txR" fmla="*/ 24 w 24"/>
            <a:gd name="txB" fmla="*/ 30 h 30"/>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30">
              <a:moveTo>
                <a:pt x="4" y="9"/>
              </a:moveTo>
              <a:lnTo>
                <a:pt x="4" y="8"/>
              </a:lnTo>
              <a:lnTo>
                <a:pt x="4" y="7"/>
              </a:lnTo>
              <a:lnTo>
                <a:pt x="4" y="6"/>
              </a:lnTo>
              <a:lnTo>
                <a:pt x="3" y="5"/>
              </a:lnTo>
              <a:lnTo>
                <a:pt x="2" y="5"/>
              </a:lnTo>
              <a:lnTo>
                <a:pt x="2" y="4"/>
              </a:lnTo>
              <a:lnTo>
                <a:pt x="2" y="3"/>
              </a:lnTo>
              <a:lnTo>
                <a:pt x="1" y="0"/>
              </a:lnTo>
              <a:lnTo>
                <a:pt x="3" y="0"/>
              </a:lnTo>
              <a:lnTo>
                <a:pt x="5" y="0"/>
              </a:lnTo>
              <a:lnTo>
                <a:pt x="6" y="0"/>
              </a:lnTo>
              <a:lnTo>
                <a:pt x="6" y="1"/>
              </a:lnTo>
              <a:lnTo>
                <a:pt x="7" y="2"/>
              </a:lnTo>
              <a:lnTo>
                <a:pt x="7" y="1"/>
              </a:lnTo>
              <a:lnTo>
                <a:pt x="7" y="0"/>
              </a:lnTo>
              <a:lnTo>
                <a:pt x="8" y="0"/>
              </a:lnTo>
              <a:lnTo>
                <a:pt x="9" y="0"/>
              </a:lnTo>
              <a:lnTo>
                <a:pt x="11" y="0"/>
              </a:lnTo>
              <a:lnTo>
                <a:pt x="12" y="0"/>
              </a:lnTo>
              <a:lnTo>
                <a:pt x="13" y="0"/>
              </a:lnTo>
              <a:lnTo>
                <a:pt x="15" y="1"/>
              </a:lnTo>
              <a:lnTo>
                <a:pt x="17" y="1"/>
              </a:lnTo>
              <a:lnTo>
                <a:pt x="18" y="2"/>
              </a:lnTo>
              <a:lnTo>
                <a:pt x="19" y="2"/>
              </a:lnTo>
              <a:lnTo>
                <a:pt x="20" y="2"/>
              </a:lnTo>
              <a:lnTo>
                <a:pt x="21" y="3"/>
              </a:lnTo>
              <a:lnTo>
                <a:pt x="22" y="3"/>
              </a:lnTo>
              <a:lnTo>
                <a:pt x="24" y="3"/>
              </a:lnTo>
              <a:lnTo>
                <a:pt x="23" y="5"/>
              </a:lnTo>
              <a:lnTo>
                <a:pt x="23" y="6"/>
              </a:lnTo>
              <a:lnTo>
                <a:pt x="22" y="7"/>
              </a:lnTo>
              <a:lnTo>
                <a:pt x="21" y="8"/>
              </a:lnTo>
              <a:lnTo>
                <a:pt x="20" y="9"/>
              </a:lnTo>
              <a:lnTo>
                <a:pt x="20" y="10"/>
              </a:lnTo>
              <a:lnTo>
                <a:pt x="19" y="11"/>
              </a:lnTo>
              <a:lnTo>
                <a:pt x="19" y="12"/>
              </a:lnTo>
              <a:lnTo>
                <a:pt x="19" y="14"/>
              </a:lnTo>
              <a:lnTo>
                <a:pt x="18" y="14"/>
              </a:lnTo>
              <a:lnTo>
                <a:pt x="17" y="15"/>
              </a:lnTo>
              <a:lnTo>
                <a:pt x="16" y="16"/>
              </a:lnTo>
              <a:lnTo>
                <a:pt x="15" y="16"/>
              </a:lnTo>
              <a:lnTo>
                <a:pt x="15" y="17"/>
              </a:lnTo>
              <a:lnTo>
                <a:pt x="14" y="18"/>
              </a:lnTo>
              <a:lnTo>
                <a:pt x="13" y="19"/>
              </a:lnTo>
              <a:lnTo>
                <a:pt x="13" y="20"/>
              </a:lnTo>
              <a:lnTo>
                <a:pt x="12" y="21"/>
              </a:lnTo>
              <a:lnTo>
                <a:pt x="11" y="23"/>
              </a:lnTo>
              <a:lnTo>
                <a:pt x="12" y="25"/>
              </a:lnTo>
              <a:lnTo>
                <a:pt x="11" y="25"/>
              </a:lnTo>
              <a:lnTo>
                <a:pt x="11" y="27"/>
              </a:lnTo>
              <a:lnTo>
                <a:pt x="10" y="29"/>
              </a:lnTo>
              <a:lnTo>
                <a:pt x="9" y="30"/>
              </a:lnTo>
              <a:lnTo>
                <a:pt x="8" y="30"/>
              </a:lnTo>
              <a:lnTo>
                <a:pt x="7" y="29"/>
              </a:lnTo>
              <a:lnTo>
                <a:pt x="7" y="28"/>
              </a:lnTo>
              <a:lnTo>
                <a:pt x="6" y="27"/>
              </a:lnTo>
              <a:lnTo>
                <a:pt x="5" y="27"/>
              </a:lnTo>
              <a:lnTo>
                <a:pt x="4" y="26"/>
              </a:lnTo>
              <a:lnTo>
                <a:pt x="3" y="26"/>
              </a:lnTo>
              <a:lnTo>
                <a:pt x="2" y="25"/>
              </a:lnTo>
              <a:lnTo>
                <a:pt x="0" y="24"/>
              </a:lnTo>
              <a:lnTo>
                <a:pt x="0" y="23"/>
              </a:lnTo>
              <a:lnTo>
                <a:pt x="0" y="22"/>
              </a:lnTo>
              <a:lnTo>
                <a:pt x="1" y="21"/>
              </a:lnTo>
              <a:lnTo>
                <a:pt x="1" y="20"/>
              </a:lnTo>
              <a:lnTo>
                <a:pt x="1" y="19"/>
              </a:lnTo>
              <a:lnTo>
                <a:pt x="2" y="18"/>
              </a:lnTo>
              <a:lnTo>
                <a:pt x="2" y="17"/>
              </a:lnTo>
              <a:lnTo>
                <a:pt x="3" y="16"/>
              </a:lnTo>
              <a:lnTo>
                <a:pt x="3" y="15"/>
              </a:lnTo>
              <a:lnTo>
                <a:pt x="4" y="14"/>
              </a:lnTo>
              <a:lnTo>
                <a:pt x="5" y="13"/>
              </a:lnTo>
              <a:lnTo>
                <a:pt x="4" y="12"/>
              </a:lnTo>
              <a:lnTo>
                <a:pt x="4" y="11"/>
              </a:lnTo>
              <a:lnTo>
                <a:pt x="4" y="10"/>
              </a:lnTo>
              <a:lnTo>
                <a:pt x="4"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243840</xdr:colOff>
      <xdr:row>20</xdr:row>
      <xdr:rowOff>9525</xdr:rowOff>
    </xdr:from>
    <xdr:to>
      <xdr:col>8</xdr:col>
      <xdr:colOff>457200</xdr:colOff>
      <xdr:row>21</xdr:row>
      <xdr:rowOff>28575</xdr:rowOff>
    </xdr:to>
    <xdr:sp>
      <xdr:nvSpPr>
        <xdr:cNvPr id="2185750" name="Freeform 517"/>
        <xdr:cNvSpPr/>
      </xdr:nvSpPr>
      <xdr:spPr>
        <a:xfrm>
          <a:off x="5679440" y="3171190"/>
          <a:ext cx="213360" cy="171450"/>
        </a:xfrm>
        <a:custGeom>
          <a:avLst/>
          <a:gdLst>
            <a:gd name="txL" fmla="*/ 0 w 21"/>
            <a:gd name="txT" fmla="*/ 0 h 19"/>
            <a:gd name="txR" fmla="*/ 21 w 21"/>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19">
              <a:moveTo>
                <a:pt x="7" y="8"/>
              </a:moveTo>
              <a:lnTo>
                <a:pt x="7" y="7"/>
              </a:lnTo>
              <a:lnTo>
                <a:pt x="8" y="7"/>
              </a:lnTo>
              <a:lnTo>
                <a:pt x="8" y="5"/>
              </a:lnTo>
              <a:lnTo>
                <a:pt x="8" y="4"/>
              </a:lnTo>
              <a:lnTo>
                <a:pt x="9" y="3"/>
              </a:lnTo>
              <a:lnTo>
                <a:pt x="9" y="2"/>
              </a:lnTo>
              <a:lnTo>
                <a:pt x="10" y="1"/>
              </a:lnTo>
              <a:lnTo>
                <a:pt x="11" y="0"/>
              </a:lnTo>
              <a:lnTo>
                <a:pt x="12" y="1"/>
              </a:lnTo>
              <a:lnTo>
                <a:pt x="13" y="2"/>
              </a:lnTo>
              <a:lnTo>
                <a:pt x="13" y="3"/>
              </a:lnTo>
              <a:lnTo>
                <a:pt x="12" y="4"/>
              </a:lnTo>
              <a:lnTo>
                <a:pt x="12" y="5"/>
              </a:lnTo>
              <a:lnTo>
                <a:pt x="12" y="6"/>
              </a:lnTo>
              <a:lnTo>
                <a:pt x="12" y="7"/>
              </a:lnTo>
              <a:lnTo>
                <a:pt x="12" y="8"/>
              </a:lnTo>
              <a:lnTo>
                <a:pt x="13" y="8"/>
              </a:lnTo>
              <a:lnTo>
                <a:pt x="13" y="9"/>
              </a:lnTo>
              <a:lnTo>
                <a:pt x="15" y="10"/>
              </a:lnTo>
              <a:lnTo>
                <a:pt x="16" y="11"/>
              </a:lnTo>
              <a:lnTo>
                <a:pt x="17" y="11"/>
              </a:lnTo>
              <a:lnTo>
                <a:pt x="18" y="12"/>
              </a:lnTo>
              <a:lnTo>
                <a:pt x="19" y="12"/>
              </a:lnTo>
              <a:lnTo>
                <a:pt x="20" y="12"/>
              </a:lnTo>
              <a:lnTo>
                <a:pt x="21" y="12"/>
              </a:lnTo>
              <a:lnTo>
                <a:pt x="21" y="13"/>
              </a:lnTo>
              <a:lnTo>
                <a:pt x="19" y="14"/>
              </a:lnTo>
              <a:lnTo>
                <a:pt x="18" y="15"/>
              </a:lnTo>
              <a:lnTo>
                <a:pt x="18" y="16"/>
              </a:lnTo>
              <a:lnTo>
                <a:pt x="17" y="17"/>
              </a:lnTo>
              <a:lnTo>
                <a:pt x="16" y="18"/>
              </a:lnTo>
              <a:lnTo>
                <a:pt x="16" y="19"/>
              </a:lnTo>
              <a:lnTo>
                <a:pt x="14" y="19"/>
              </a:lnTo>
              <a:lnTo>
                <a:pt x="13" y="19"/>
              </a:lnTo>
              <a:lnTo>
                <a:pt x="12" y="19"/>
              </a:lnTo>
              <a:lnTo>
                <a:pt x="11" y="19"/>
              </a:lnTo>
              <a:lnTo>
                <a:pt x="9" y="19"/>
              </a:lnTo>
              <a:lnTo>
                <a:pt x="8" y="19"/>
              </a:lnTo>
              <a:lnTo>
                <a:pt x="7" y="19"/>
              </a:lnTo>
              <a:lnTo>
                <a:pt x="6" y="19"/>
              </a:lnTo>
              <a:lnTo>
                <a:pt x="5" y="19"/>
              </a:lnTo>
              <a:lnTo>
                <a:pt x="4" y="18"/>
              </a:lnTo>
              <a:lnTo>
                <a:pt x="3" y="18"/>
              </a:lnTo>
              <a:lnTo>
                <a:pt x="2" y="18"/>
              </a:lnTo>
              <a:lnTo>
                <a:pt x="1" y="18"/>
              </a:lnTo>
              <a:lnTo>
                <a:pt x="0" y="16"/>
              </a:lnTo>
              <a:lnTo>
                <a:pt x="1" y="14"/>
              </a:lnTo>
              <a:lnTo>
                <a:pt x="2" y="13"/>
              </a:lnTo>
              <a:lnTo>
                <a:pt x="2" y="12"/>
              </a:lnTo>
              <a:lnTo>
                <a:pt x="3" y="11"/>
              </a:lnTo>
              <a:lnTo>
                <a:pt x="4" y="10"/>
              </a:lnTo>
              <a:lnTo>
                <a:pt x="4" y="9"/>
              </a:lnTo>
              <a:lnTo>
                <a:pt x="5" y="9"/>
              </a:lnTo>
              <a:lnTo>
                <a:pt x="6" y="8"/>
              </a:lnTo>
              <a:lnTo>
                <a:pt x="7"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345440</xdr:colOff>
      <xdr:row>25</xdr:row>
      <xdr:rowOff>85725</xdr:rowOff>
    </xdr:from>
    <xdr:to>
      <xdr:col>9</xdr:col>
      <xdr:colOff>20320</xdr:colOff>
      <xdr:row>28</xdr:row>
      <xdr:rowOff>66675</xdr:rowOff>
    </xdr:to>
    <xdr:sp>
      <xdr:nvSpPr>
        <xdr:cNvPr id="2185751" name="Freeform 518"/>
        <xdr:cNvSpPr/>
      </xdr:nvSpPr>
      <xdr:spPr>
        <a:xfrm>
          <a:off x="5781040" y="4009390"/>
          <a:ext cx="325120" cy="438150"/>
        </a:xfrm>
        <a:custGeom>
          <a:avLst/>
          <a:gdLst>
            <a:gd name="txL" fmla="*/ 0 w 32"/>
            <a:gd name="txT" fmla="*/ 0 h 49"/>
            <a:gd name="txR" fmla="*/ 32 w 32"/>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49">
              <a:moveTo>
                <a:pt x="1" y="15"/>
              </a:moveTo>
              <a:lnTo>
                <a:pt x="2" y="15"/>
              </a:lnTo>
              <a:lnTo>
                <a:pt x="4" y="15"/>
              </a:lnTo>
              <a:lnTo>
                <a:pt x="5" y="15"/>
              </a:lnTo>
              <a:lnTo>
                <a:pt x="6" y="15"/>
              </a:lnTo>
              <a:lnTo>
                <a:pt x="7" y="14"/>
              </a:lnTo>
              <a:lnTo>
                <a:pt x="8" y="14"/>
              </a:lnTo>
              <a:lnTo>
                <a:pt x="9" y="13"/>
              </a:lnTo>
              <a:lnTo>
                <a:pt x="10" y="13"/>
              </a:lnTo>
              <a:lnTo>
                <a:pt x="11" y="13"/>
              </a:lnTo>
              <a:lnTo>
                <a:pt x="12" y="13"/>
              </a:lnTo>
              <a:lnTo>
                <a:pt x="13" y="13"/>
              </a:lnTo>
              <a:lnTo>
                <a:pt x="14" y="12"/>
              </a:lnTo>
              <a:lnTo>
                <a:pt x="16" y="12"/>
              </a:lnTo>
              <a:lnTo>
                <a:pt x="17" y="12"/>
              </a:lnTo>
              <a:lnTo>
                <a:pt x="18" y="12"/>
              </a:lnTo>
              <a:lnTo>
                <a:pt x="19" y="11"/>
              </a:lnTo>
              <a:lnTo>
                <a:pt x="20" y="11"/>
              </a:lnTo>
              <a:lnTo>
                <a:pt x="21" y="10"/>
              </a:lnTo>
              <a:lnTo>
                <a:pt x="22" y="8"/>
              </a:lnTo>
              <a:lnTo>
                <a:pt x="23" y="7"/>
              </a:lnTo>
              <a:lnTo>
                <a:pt x="22" y="6"/>
              </a:lnTo>
              <a:lnTo>
                <a:pt x="21" y="5"/>
              </a:lnTo>
              <a:lnTo>
                <a:pt x="22" y="4"/>
              </a:lnTo>
              <a:lnTo>
                <a:pt x="23" y="4"/>
              </a:lnTo>
              <a:lnTo>
                <a:pt x="24" y="3"/>
              </a:lnTo>
              <a:lnTo>
                <a:pt x="25" y="2"/>
              </a:lnTo>
              <a:lnTo>
                <a:pt x="26" y="2"/>
              </a:lnTo>
              <a:lnTo>
                <a:pt x="27" y="2"/>
              </a:lnTo>
              <a:lnTo>
                <a:pt x="28" y="1"/>
              </a:lnTo>
              <a:lnTo>
                <a:pt x="29" y="1"/>
              </a:lnTo>
              <a:lnTo>
                <a:pt x="30" y="0"/>
              </a:lnTo>
              <a:lnTo>
                <a:pt x="30" y="2"/>
              </a:lnTo>
              <a:lnTo>
                <a:pt x="30" y="3"/>
              </a:lnTo>
              <a:lnTo>
                <a:pt x="32" y="4"/>
              </a:lnTo>
              <a:lnTo>
                <a:pt x="31" y="5"/>
              </a:lnTo>
              <a:lnTo>
                <a:pt x="31" y="6"/>
              </a:lnTo>
              <a:lnTo>
                <a:pt x="30" y="8"/>
              </a:lnTo>
              <a:lnTo>
                <a:pt x="30" y="9"/>
              </a:lnTo>
              <a:lnTo>
                <a:pt x="30" y="10"/>
              </a:lnTo>
              <a:lnTo>
                <a:pt x="30" y="11"/>
              </a:lnTo>
              <a:lnTo>
                <a:pt x="30" y="12"/>
              </a:lnTo>
              <a:lnTo>
                <a:pt x="30" y="13"/>
              </a:lnTo>
              <a:lnTo>
                <a:pt x="29" y="14"/>
              </a:lnTo>
              <a:lnTo>
                <a:pt x="30" y="15"/>
              </a:lnTo>
              <a:lnTo>
                <a:pt x="30" y="16"/>
              </a:lnTo>
              <a:lnTo>
                <a:pt x="30" y="17"/>
              </a:lnTo>
              <a:lnTo>
                <a:pt x="30" y="18"/>
              </a:lnTo>
              <a:lnTo>
                <a:pt x="30" y="19"/>
              </a:lnTo>
              <a:lnTo>
                <a:pt x="31" y="20"/>
              </a:lnTo>
              <a:lnTo>
                <a:pt x="30" y="21"/>
              </a:lnTo>
              <a:lnTo>
                <a:pt x="29" y="22"/>
              </a:lnTo>
              <a:lnTo>
                <a:pt x="29" y="24"/>
              </a:lnTo>
              <a:lnTo>
                <a:pt x="29" y="25"/>
              </a:lnTo>
              <a:lnTo>
                <a:pt x="28" y="26"/>
              </a:lnTo>
              <a:lnTo>
                <a:pt x="27" y="26"/>
              </a:lnTo>
              <a:lnTo>
                <a:pt x="26" y="27"/>
              </a:lnTo>
              <a:lnTo>
                <a:pt x="26" y="28"/>
              </a:lnTo>
              <a:lnTo>
                <a:pt x="24" y="28"/>
              </a:lnTo>
              <a:lnTo>
                <a:pt x="23" y="29"/>
              </a:lnTo>
              <a:lnTo>
                <a:pt x="22" y="29"/>
              </a:lnTo>
              <a:lnTo>
                <a:pt x="21" y="29"/>
              </a:lnTo>
              <a:lnTo>
                <a:pt x="21" y="30"/>
              </a:lnTo>
              <a:lnTo>
                <a:pt x="20" y="31"/>
              </a:lnTo>
              <a:lnTo>
                <a:pt x="20" y="32"/>
              </a:lnTo>
              <a:lnTo>
                <a:pt x="19" y="33"/>
              </a:lnTo>
              <a:lnTo>
                <a:pt x="19" y="34"/>
              </a:lnTo>
              <a:lnTo>
                <a:pt x="19" y="35"/>
              </a:lnTo>
              <a:lnTo>
                <a:pt x="20" y="37"/>
              </a:lnTo>
              <a:lnTo>
                <a:pt x="20" y="38"/>
              </a:lnTo>
              <a:lnTo>
                <a:pt x="20" y="39"/>
              </a:lnTo>
              <a:lnTo>
                <a:pt x="19" y="40"/>
              </a:lnTo>
              <a:lnTo>
                <a:pt x="19" y="42"/>
              </a:lnTo>
              <a:lnTo>
                <a:pt x="18" y="43"/>
              </a:lnTo>
              <a:lnTo>
                <a:pt x="18" y="44"/>
              </a:lnTo>
              <a:lnTo>
                <a:pt x="17" y="45"/>
              </a:lnTo>
              <a:lnTo>
                <a:pt x="17" y="46"/>
              </a:lnTo>
              <a:lnTo>
                <a:pt x="16" y="49"/>
              </a:lnTo>
              <a:lnTo>
                <a:pt x="16" y="48"/>
              </a:lnTo>
              <a:lnTo>
                <a:pt x="15" y="48"/>
              </a:lnTo>
              <a:lnTo>
                <a:pt x="15" y="47"/>
              </a:lnTo>
              <a:lnTo>
                <a:pt x="15" y="46"/>
              </a:lnTo>
              <a:lnTo>
                <a:pt x="13" y="46"/>
              </a:lnTo>
              <a:lnTo>
                <a:pt x="13" y="45"/>
              </a:lnTo>
              <a:lnTo>
                <a:pt x="12" y="44"/>
              </a:lnTo>
              <a:lnTo>
                <a:pt x="11" y="44"/>
              </a:lnTo>
              <a:lnTo>
                <a:pt x="11" y="43"/>
              </a:lnTo>
              <a:lnTo>
                <a:pt x="10" y="42"/>
              </a:lnTo>
              <a:lnTo>
                <a:pt x="10" y="41"/>
              </a:lnTo>
              <a:lnTo>
                <a:pt x="10" y="40"/>
              </a:lnTo>
              <a:lnTo>
                <a:pt x="9" y="38"/>
              </a:lnTo>
              <a:lnTo>
                <a:pt x="8" y="37"/>
              </a:lnTo>
              <a:lnTo>
                <a:pt x="7" y="35"/>
              </a:lnTo>
              <a:lnTo>
                <a:pt x="6" y="35"/>
              </a:lnTo>
              <a:lnTo>
                <a:pt x="5" y="34"/>
              </a:lnTo>
              <a:lnTo>
                <a:pt x="5" y="33"/>
              </a:lnTo>
              <a:lnTo>
                <a:pt x="5" y="32"/>
              </a:lnTo>
              <a:lnTo>
                <a:pt x="4" y="31"/>
              </a:lnTo>
              <a:lnTo>
                <a:pt x="4" y="30"/>
              </a:lnTo>
              <a:lnTo>
                <a:pt x="4" y="29"/>
              </a:lnTo>
              <a:lnTo>
                <a:pt x="4" y="28"/>
              </a:lnTo>
              <a:lnTo>
                <a:pt x="3" y="27"/>
              </a:lnTo>
              <a:lnTo>
                <a:pt x="3" y="25"/>
              </a:lnTo>
              <a:lnTo>
                <a:pt x="3" y="24"/>
              </a:lnTo>
              <a:lnTo>
                <a:pt x="3" y="23"/>
              </a:lnTo>
              <a:lnTo>
                <a:pt x="2" y="21"/>
              </a:lnTo>
              <a:lnTo>
                <a:pt x="2" y="20"/>
              </a:lnTo>
              <a:lnTo>
                <a:pt x="1" y="19"/>
              </a:lnTo>
              <a:lnTo>
                <a:pt x="1" y="18"/>
              </a:lnTo>
              <a:lnTo>
                <a:pt x="1" y="17"/>
              </a:lnTo>
              <a:lnTo>
                <a:pt x="0" y="15"/>
              </a:lnTo>
              <a:lnTo>
                <a:pt x="1"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447040</xdr:colOff>
      <xdr:row>24</xdr:row>
      <xdr:rowOff>57150</xdr:rowOff>
    </xdr:from>
    <xdr:to>
      <xdr:col>8</xdr:col>
      <xdr:colOff>640080</xdr:colOff>
      <xdr:row>25</xdr:row>
      <xdr:rowOff>133350</xdr:rowOff>
    </xdr:to>
    <xdr:sp>
      <xdr:nvSpPr>
        <xdr:cNvPr id="2185752" name="Freeform 519"/>
        <xdr:cNvSpPr/>
      </xdr:nvSpPr>
      <xdr:spPr>
        <a:xfrm>
          <a:off x="5882640" y="3828415"/>
          <a:ext cx="193040" cy="228600"/>
        </a:xfrm>
        <a:custGeom>
          <a:avLst/>
          <a:gdLst>
            <a:gd name="txL" fmla="*/ 0 w 19"/>
            <a:gd name="txT" fmla="*/ 0 h 25"/>
            <a:gd name="txR" fmla="*/ 19 w 19"/>
            <a:gd name="txB" fmla="*/ 25 h 25"/>
          </a:gdLst>
          <a:ahLst/>
          <a:cxnLst>
            <a:cxn ang="0">
              <a:pos x="0"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9" h="25">
              <a:moveTo>
                <a:pt x="0" y="5"/>
              </a:moveTo>
              <a:lnTo>
                <a:pt x="0" y="4"/>
              </a:lnTo>
              <a:lnTo>
                <a:pt x="1" y="3"/>
              </a:lnTo>
              <a:lnTo>
                <a:pt x="1" y="2"/>
              </a:lnTo>
              <a:lnTo>
                <a:pt x="2" y="1"/>
              </a:lnTo>
              <a:lnTo>
                <a:pt x="2" y="0"/>
              </a:lnTo>
              <a:lnTo>
                <a:pt x="3" y="1"/>
              </a:lnTo>
              <a:lnTo>
                <a:pt x="4" y="0"/>
              </a:lnTo>
              <a:lnTo>
                <a:pt x="5" y="0"/>
              </a:lnTo>
              <a:lnTo>
                <a:pt x="6" y="1"/>
              </a:lnTo>
              <a:lnTo>
                <a:pt x="7" y="1"/>
              </a:lnTo>
              <a:lnTo>
                <a:pt x="8" y="1"/>
              </a:lnTo>
              <a:lnTo>
                <a:pt x="9" y="1"/>
              </a:lnTo>
              <a:lnTo>
                <a:pt x="10" y="1"/>
              </a:lnTo>
              <a:lnTo>
                <a:pt x="11" y="1"/>
              </a:lnTo>
              <a:lnTo>
                <a:pt x="11" y="2"/>
              </a:lnTo>
              <a:lnTo>
                <a:pt x="12" y="3"/>
              </a:lnTo>
              <a:lnTo>
                <a:pt x="12" y="4"/>
              </a:lnTo>
              <a:lnTo>
                <a:pt x="12" y="5"/>
              </a:lnTo>
              <a:lnTo>
                <a:pt x="12" y="6"/>
              </a:lnTo>
              <a:lnTo>
                <a:pt x="12" y="7"/>
              </a:lnTo>
              <a:lnTo>
                <a:pt x="13" y="7"/>
              </a:lnTo>
              <a:lnTo>
                <a:pt x="14" y="8"/>
              </a:lnTo>
              <a:lnTo>
                <a:pt x="15" y="8"/>
              </a:lnTo>
              <a:lnTo>
                <a:pt x="16" y="8"/>
              </a:lnTo>
              <a:lnTo>
                <a:pt x="17" y="9"/>
              </a:lnTo>
              <a:lnTo>
                <a:pt x="17" y="10"/>
              </a:lnTo>
              <a:lnTo>
                <a:pt x="17" y="11"/>
              </a:lnTo>
              <a:lnTo>
                <a:pt x="16" y="12"/>
              </a:lnTo>
              <a:lnTo>
                <a:pt x="16" y="13"/>
              </a:lnTo>
              <a:lnTo>
                <a:pt x="17" y="14"/>
              </a:lnTo>
              <a:lnTo>
                <a:pt x="17" y="15"/>
              </a:lnTo>
              <a:lnTo>
                <a:pt x="18" y="16"/>
              </a:lnTo>
              <a:lnTo>
                <a:pt x="19" y="17"/>
              </a:lnTo>
              <a:lnTo>
                <a:pt x="18" y="17"/>
              </a:lnTo>
              <a:lnTo>
                <a:pt x="17" y="18"/>
              </a:lnTo>
              <a:lnTo>
                <a:pt x="17" y="19"/>
              </a:lnTo>
              <a:lnTo>
                <a:pt x="16" y="20"/>
              </a:lnTo>
              <a:lnTo>
                <a:pt x="16" y="22"/>
              </a:lnTo>
              <a:lnTo>
                <a:pt x="15" y="22"/>
              </a:lnTo>
              <a:lnTo>
                <a:pt x="14" y="23"/>
              </a:lnTo>
              <a:lnTo>
                <a:pt x="13" y="24"/>
              </a:lnTo>
              <a:lnTo>
                <a:pt x="12" y="24"/>
              </a:lnTo>
              <a:lnTo>
                <a:pt x="11" y="25"/>
              </a:lnTo>
              <a:lnTo>
                <a:pt x="11" y="24"/>
              </a:lnTo>
              <a:lnTo>
                <a:pt x="10" y="23"/>
              </a:lnTo>
              <a:lnTo>
                <a:pt x="10" y="22"/>
              </a:lnTo>
              <a:lnTo>
                <a:pt x="9" y="21"/>
              </a:lnTo>
              <a:lnTo>
                <a:pt x="8" y="20"/>
              </a:lnTo>
              <a:lnTo>
                <a:pt x="8" y="19"/>
              </a:lnTo>
              <a:lnTo>
                <a:pt x="7" y="18"/>
              </a:lnTo>
              <a:lnTo>
                <a:pt x="7" y="17"/>
              </a:lnTo>
              <a:lnTo>
                <a:pt x="6" y="16"/>
              </a:lnTo>
              <a:lnTo>
                <a:pt x="6" y="15"/>
              </a:lnTo>
              <a:lnTo>
                <a:pt x="6" y="14"/>
              </a:lnTo>
              <a:lnTo>
                <a:pt x="6" y="13"/>
              </a:lnTo>
              <a:lnTo>
                <a:pt x="6" y="12"/>
              </a:lnTo>
              <a:lnTo>
                <a:pt x="6" y="11"/>
              </a:lnTo>
              <a:lnTo>
                <a:pt x="5" y="10"/>
              </a:lnTo>
              <a:lnTo>
                <a:pt x="5" y="9"/>
              </a:lnTo>
              <a:lnTo>
                <a:pt x="4" y="8"/>
              </a:lnTo>
              <a:lnTo>
                <a:pt x="4" y="7"/>
              </a:lnTo>
              <a:lnTo>
                <a:pt x="4" y="6"/>
              </a:lnTo>
              <a:lnTo>
                <a:pt x="3" y="5"/>
              </a:lnTo>
              <a:lnTo>
                <a:pt x="2" y="5"/>
              </a:lnTo>
              <a:lnTo>
                <a:pt x="1" y="6"/>
              </a:lnTo>
              <a:lnTo>
                <a:pt x="1" y="7"/>
              </a:lnTo>
              <a:lnTo>
                <a:pt x="0" y="6"/>
              </a:lnTo>
              <a:lnTo>
                <a:pt x="0"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243840</xdr:colOff>
      <xdr:row>21</xdr:row>
      <xdr:rowOff>19050</xdr:rowOff>
    </xdr:from>
    <xdr:to>
      <xdr:col>8</xdr:col>
      <xdr:colOff>589280</xdr:colOff>
      <xdr:row>22</xdr:row>
      <xdr:rowOff>66675</xdr:rowOff>
    </xdr:to>
    <xdr:sp>
      <xdr:nvSpPr>
        <xdr:cNvPr id="2185753" name="Freeform 520"/>
        <xdr:cNvSpPr/>
      </xdr:nvSpPr>
      <xdr:spPr>
        <a:xfrm>
          <a:off x="5679440" y="3333115"/>
          <a:ext cx="345440" cy="200025"/>
        </a:xfrm>
        <a:custGeom>
          <a:avLst/>
          <a:gdLst>
            <a:gd name="txL" fmla="*/ 0 w 34"/>
            <a:gd name="txT" fmla="*/ 0 h 21"/>
            <a:gd name="txR" fmla="*/ 34 w 34"/>
            <a:gd name="txB" fmla="*/ 21 h 21"/>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 ang="0">
              <a:pos x="2147483647" y="0"/>
            </a:cxn>
          </a:cxnLst>
          <a:rect l="txL" t="txT" r="txR" b="txB"/>
          <a:pathLst>
            <a:path w="34" h="21">
              <a:moveTo>
                <a:pt x="1" y="0"/>
              </a:moveTo>
              <a:lnTo>
                <a:pt x="2" y="0"/>
              </a:lnTo>
              <a:lnTo>
                <a:pt x="3" y="0"/>
              </a:lnTo>
              <a:lnTo>
                <a:pt x="4" y="0"/>
              </a:lnTo>
              <a:lnTo>
                <a:pt x="5" y="1"/>
              </a:lnTo>
              <a:lnTo>
                <a:pt x="6" y="1"/>
              </a:lnTo>
              <a:lnTo>
                <a:pt x="7" y="1"/>
              </a:lnTo>
              <a:lnTo>
                <a:pt x="8" y="1"/>
              </a:lnTo>
              <a:lnTo>
                <a:pt x="9" y="1"/>
              </a:lnTo>
              <a:lnTo>
                <a:pt x="11" y="1"/>
              </a:lnTo>
              <a:lnTo>
                <a:pt x="12" y="1"/>
              </a:lnTo>
              <a:lnTo>
                <a:pt x="13" y="1"/>
              </a:lnTo>
              <a:lnTo>
                <a:pt x="14" y="1"/>
              </a:lnTo>
              <a:lnTo>
                <a:pt x="16" y="1"/>
              </a:lnTo>
              <a:lnTo>
                <a:pt x="17" y="2"/>
              </a:lnTo>
              <a:lnTo>
                <a:pt x="17" y="3"/>
              </a:lnTo>
              <a:lnTo>
                <a:pt x="18" y="4"/>
              </a:lnTo>
              <a:lnTo>
                <a:pt x="19" y="5"/>
              </a:lnTo>
              <a:lnTo>
                <a:pt x="20" y="5"/>
              </a:lnTo>
              <a:lnTo>
                <a:pt x="20" y="6"/>
              </a:lnTo>
              <a:lnTo>
                <a:pt x="21" y="7"/>
              </a:lnTo>
              <a:lnTo>
                <a:pt x="22" y="8"/>
              </a:lnTo>
              <a:lnTo>
                <a:pt x="23" y="9"/>
              </a:lnTo>
              <a:lnTo>
                <a:pt x="25" y="10"/>
              </a:lnTo>
              <a:lnTo>
                <a:pt x="26" y="11"/>
              </a:lnTo>
              <a:lnTo>
                <a:pt x="26" y="12"/>
              </a:lnTo>
              <a:lnTo>
                <a:pt x="27" y="12"/>
              </a:lnTo>
              <a:lnTo>
                <a:pt x="28" y="13"/>
              </a:lnTo>
              <a:lnTo>
                <a:pt x="30" y="14"/>
              </a:lnTo>
              <a:lnTo>
                <a:pt x="31" y="14"/>
              </a:lnTo>
              <a:lnTo>
                <a:pt x="32" y="15"/>
              </a:lnTo>
              <a:lnTo>
                <a:pt x="33" y="15"/>
              </a:lnTo>
              <a:lnTo>
                <a:pt x="34" y="16"/>
              </a:lnTo>
              <a:lnTo>
                <a:pt x="34" y="17"/>
              </a:lnTo>
              <a:lnTo>
                <a:pt x="33" y="17"/>
              </a:lnTo>
              <a:lnTo>
                <a:pt x="31" y="17"/>
              </a:lnTo>
              <a:lnTo>
                <a:pt x="31" y="19"/>
              </a:lnTo>
              <a:lnTo>
                <a:pt x="29" y="19"/>
              </a:lnTo>
              <a:lnTo>
                <a:pt x="28" y="20"/>
              </a:lnTo>
              <a:lnTo>
                <a:pt x="26" y="20"/>
              </a:lnTo>
              <a:lnTo>
                <a:pt x="25" y="20"/>
              </a:lnTo>
              <a:lnTo>
                <a:pt x="24" y="20"/>
              </a:lnTo>
              <a:lnTo>
                <a:pt x="23" y="21"/>
              </a:lnTo>
              <a:lnTo>
                <a:pt x="22" y="21"/>
              </a:lnTo>
              <a:lnTo>
                <a:pt x="21" y="21"/>
              </a:lnTo>
              <a:lnTo>
                <a:pt x="20" y="20"/>
              </a:lnTo>
              <a:lnTo>
                <a:pt x="22" y="19"/>
              </a:lnTo>
              <a:lnTo>
                <a:pt x="22" y="17"/>
              </a:lnTo>
              <a:lnTo>
                <a:pt x="21" y="16"/>
              </a:lnTo>
              <a:lnTo>
                <a:pt x="21" y="15"/>
              </a:lnTo>
              <a:lnTo>
                <a:pt x="21" y="13"/>
              </a:lnTo>
              <a:lnTo>
                <a:pt x="20" y="12"/>
              </a:lnTo>
              <a:lnTo>
                <a:pt x="18" y="12"/>
              </a:lnTo>
              <a:lnTo>
                <a:pt x="18" y="11"/>
              </a:lnTo>
              <a:lnTo>
                <a:pt x="17" y="10"/>
              </a:lnTo>
              <a:lnTo>
                <a:pt x="17" y="9"/>
              </a:lnTo>
              <a:lnTo>
                <a:pt x="16" y="8"/>
              </a:lnTo>
              <a:lnTo>
                <a:pt x="15" y="8"/>
              </a:lnTo>
              <a:lnTo>
                <a:pt x="14" y="8"/>
              </a:lnTo>
              <a:lnTo>
                <a:pt x="13" y="8"/>
              </a:lnTo>
              <a:lnTo>
                <a:pt x="12" y="8"/>
              </a:lnTo>
              <a:lnTo>
                <a:pt x="10" y="9"/>
              </a:lnTo>
              <a:lnTo>
                <a:pt x="9" y="9"/>
              </a:lnTo>
              <a:lnTo>
                <a:pt x="9" y="10"/>
              </a:lnTo>
              <a:lnTo>
                <a:pt x="7" y="11"/>
              </a:lnTo>
              <a:lnTo>
                <a:pt x="6" y="12"/>
              </a:lnTo>
              <a:lnTo>
                <a:pt x="5" y="11"/>
              </a:lnTo>
              <a:lnTo>
                <a:pt x="4" y="9"/>
              </a:lnTo>
              <a:lnTo>
                <a:pt x="4" y="8"/>
              </a:lnTo>
              <a:lnTo>
                <a:pt x="4" y="7"/>
              </a:lnTo>
              <a:lnTo>
                <a:pt x="3" y="6"/>
              </a:lnTo>
              <a:lnTo>
                <a:pt x="3" y="5"/>
              </a:lnTo>
              <a:lnTo>
                <a:pt x="2" y="4"/>
              </a:lnTo>
              <a:lnTo>
                <a:pt x="2" y="3"/>
              </a:lnTo>
              <a:lnTo>
                <a:pt x="0" y="2"/>
              </a:lnTo>
              <a:lnTo>
                <a:pt x="0" y="0"/>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294640</xdr:colOff>
      <xdr:row>21</xdr:row>
      <xdr:rowOff>104775</xdr:rowOff>
    </xdr:from>
    <xdr:to>
      <xdr:col>8</xdr:col>
      <xdr:colOff>467360</xdr:colOff>
      <xdr:row>22</xdr:row>
      <xdr:rowOff>114300</xdr:rowOff>
    </xdr:to>
    <xdr:sp>
      <xdr:nvSpPr>
        <xdr:cNvPr id="2185754" name="Freeform 521"/>
        <xdr:cNvSpPr/>
      </xdr:nvSpPr>
      <xdr:spPr>
        <a:xfrm>
          <a:off x="5730240" y="3418840"/>
          <a:ext cx="172720" cy="161925"/>
        </a:xfrm>
        <a:custGeom>
          <a:avLst/>
          <a:gdLst>
            <a:gd name="txL" fmla="*/ 0 w 17"/>
            <a:gd name="txT" fmla="*/ 0 h 18"/>
            <a:gd name="txR" fmla="*/ 17 w 17"/>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7" h="18">
              <a:moveTo>
                <a:pt x="1" y="8"/>
              </a:moveTo>
              <a:lnTo>
                <a:pt x="1" y="7"/>
              </a:lnTo>
              <a:lnTo>
                <a:pt x="2" y="7"/>
              </a:lnTo>
              <a:lnTo>
                <a:pt x="1" y="6"/>
              </a:lnTo>
              <a:lnTo>
                <a:pt x="1" y="5"/>
              </a:lnTo>
              <a:lnTo>
                <a:pt x="1" y="4"/>
              </a:lnTo>
              <a:lnTo>
                <a:pt x="2" y="3"/>
              </a:lnTo>
              <a:lnTo>
                <a:pt x="4" y="2"/>
              </a:lnTo>
              <a:lnTo>
                <a:pt x="4" y="1"/>
              </a:lnTo>
              <a:lnTo>
                <a:pt x="5" y="1"/>
              </a:lnTo>
              <a:lnTo>
                <a:pt x="7" y="0"/>
              </a:lnTo>
              <a:lnTo>
                <a:pt x="8" y="0"/>
              </a:lnTo>
              <a:lnTo>
                <a:pt x="9" y="0"/>
              </a:lnTo>
              <a:lnTo>
                <a:pt x="10" y="0"/>
              </a:lnTo>
              <a:lnTo>
                <a:pt x="11" y="0"/>
              </a:lnTo>
              <a:lnTo>
                <a:pt x="12" y="1"/>
              </a:lnTo>
              <a:lnTo>
                <a:pt x="12" y="2"/>
              </a:lnTo>
              <a:lnTo>
                <a:pt x="13" y="3"/>
              </a:lnTo>
              <a:lnTo>
                <a:pt x="13" y="4"/>
              </a:lnTo>
              <a:lnTo>
                <a:pt x="15" y="4"/>
              </a:lnTo>
              <a:lnTo>
                <a:pt x="16" y="5"/>
              </a:lnTo>
              <a:lnTo>
                <a:pt x="16" y="7"/>
              </a:lnTo>
              <a:lnTo>
                <a:pt x="16" y="8"/>
              </a:lnTo>
              <a:lnTo>
                <a:pt x="17" y="9"/>
              </a:lnTo>
              <a:lnTo>
                <a:pt x="17" y="11"/>
              </a:lnTo>
              <a:lnTo>
                <a:pt x="15" y="12"/>
              </a:lnTo>
              <a:lnTo>
                <a:pt x="16" y="13"/>
              </a:lnTo>
              <a:lnTo>
                <a:pt x="13" y="13"/>
              </a:lnTo>
              <a:lnTo>
                <a:pt x="12" y="13"/>
              </a:lnTo>
              <a:lnTo>
                <a:pt x="11" y="13"/>
              </a:lnTo>
              <a:lnTo>
                <a:pt x="11" y="15"/>
              </a:lnTo>
              <a:lnTo>
                <a:pt x="10" y="15"/>
              </a:lnTo>
              <a:lnTo>
                <a:pt x="9" y="15"/>
              </a:lnTo>
              <a:lnTo>
                <a:pt x="8" y="16"/>
              </a:lnTo>
              <a:lnTo>
                <a:pt x="7" y="16"/>
              </a:lnTo>
              <a:lnTo>
                <a:pt x="6" y="16"/>
              </a:lnTo>
              <a:lnTo>
                <a:pt x="5" y="17"/>
              </a:lnTo>
              <a:lnTo>
                <a:pt x="4" y="17"/>
              </a:lnTo>
              <a:lnTo>
                <a:pt x="3" y="18"/>
              </a:lnTo>
              <a:lnTo>
                <a:pt x="2" y="17"/>
              </a:lnTo>
              <a:lnTo>
                <a:pt x="2" y="16"/>
              </a:lnTo>
              <a:lnTo>
                <a:pt x="2" y="15"/>
              </a:lnTo>
              <a:lnTo>
                <a:pt x="2" y="14"/>
              </a:lnTo>
              <a:lnTo>
                <a:pt x="2" y="12"/>
              </a:lnTo>
              <a:lnTo>
                <a:pt x="2" y="11"/>
              </a:lnTo>
              <a:lnTo>
                <a:pt x="2" y="10"/>
              </a:lnTo>
              <a:lnTo>
                <a:pt x="0" y="10"/>
              </a:lnTo>
              <a:lnTo>
                <a:pt x="0" y="8"/>
              </a:lnTo>
              <a:lnTo>
                <a:pt x="1"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355600</xdr:colOff>
      <xdr:row>20</xdr:row>
      <xdr:rowOff>0</xdr:rowOff>
    </xdr:from>
    <xdr:to>
      <xdr:col>8</xdr:col>
      <xdr:colOff>599440</xdr:colOff>
      <xdr:row>21</xdr:row>
      <xdr:rowOff>114300</xdr:rowOff>
    </xdr:to>
    <xdr:sp>
      <xdr:nvSpPr>
        <xdr:cNvPr id="2185755" name="Freeform 522"/>
        <xdr:cNvSpPr/>
      </xdr:nvSpPr>
      <xdr:spPr>
        <a:xfrm>
          <a:off x="5791200" y="3161665"/>
          <a:ext cx="243840" cy="266700"/>
        </a:xfrm>
        <a:custGeom>
          <a:avLst/>
          <a:gdLst>
            <a:gd name="txL" fmla="*/ 0 w 24"/>
            <a:gd name="txT" fmla="*/ 0 h 28"/>
            <a:gd name="txR" fmla="*/ 24 w 24"/>
            <a:gd name="txB" fmla="*/ 28 h 28"/>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28">
              <a:moveTo>
                <a:pt x="0" y="1"/>
              </a:moveTo>
              <a:lnTo>
                <a:pt x="1" y="0"/>
              </a:lnTo>
              <a:lnTo>
                <a:pt x="3" y="1"/>
              </a:lnTo>
              <a:lnTo>
                <a:pt x="4" y="2"/>
              </a:lnTo>
              <a:lnTo>
                <a:pt x="5" y="2"/>
              </a:lnTo>
              <a:lnTo>
                <a:pt x="6" y="3"/>
              </a:lnTo>
              <a:lnTo>
                <a:pt x="6" y="4"/>
              </a:lnTo>
              <a:lnTo>
                <a:pt x="7" y="5"/>
              </a:lnTo>
              <a:lnTo>
                <a:pt x="8" y="5"/>
              </a:lnTo>
              <a:lnTo>
                <a:pt x="9" y="6"/>
              </a:lnTo>
              <a:lnTo>
                <a:pt x="10" y="7"/>
              </a:lnTo>
              <a:lnTo>
                <a:pt x="12" y="8"/>
              </a:lnTo>
              <a:lnTo>
                <a:pt x="13" y="9"/>
              </a:lnTo>
              <a:lnTo>
                <a:pt x="14" y="10"/>
              </a:lnTo>
              <a:lnTo>
                <a:pt x="16" y="11"/>
              </a:lnTo>
              <a:lnTo>
                <a:pt x="17" y="12"/>
              </a:lnTo>
              <a:lnTo>
                <a:pt x="17" y="13"/>
              </a:lnTo>
              <a:lnTo>
                <a:pt x="19" y="14"/>
              </a:lnTo>
              <a:lnTo>
                <a:pt x="20" y="14"/>
              </a:lnTo>
              <a:lnTo>
                <a:pt x="21" y="15"/>
              </a:lnTo>
              <a:lnTo>
                <a:pt x="22" y="16"/>
              </a:lnTo>
              <a:lnTo>
                <a:pt x="23" y="17"/>
              </a:lnTo>
              <a:lnTo>
                <a:pt x="24" y="18"/>
              </a:lnTo>
              <a:lnTo>
                <a:pt x="23" y="18"/>
              </a:lnTo>
              <a:lnTo>
                <a:pt x="23" y="20"/>
              </a:lnTo>
              <a:lnTo>
                <a:pt x="24" y="20"/>
              </a:lnTo>
              <a:lnTo>
                <a:pt x="24" y="21"/>
              </a:lnTo>
              <a:lnTo>
                <a:pt x="23" y="22"/>
              </a:lnTo>
              <a:lnTo>
                <a:pt x="22" y="22"/>
              </a:lnTo>
              <a:lnTo>
                <a:pt x="21" y="21"/>
              </a:lnTo>
              <a:lnTo>
                <a:pt x="20" y="22"/>
              </a:lnTo>
              <a:lnTo>
                <a:pt x="18" y="22"/>
              </a:lnTo>
              <a:lnTo>
                <a:pt x="17" y="22"/>
              </a:lnTo>
              <a:lnTo>
                <a:pt x="17" y="21"/>
              </a:lnTo>
              <a:lnTo>
                <a:pt x="16" y="22"/>
              </a:lnTo>
              <a:lnTo>
                <a:pt x="16" y="23"/>
              </a:lnTo>
              <a:lnTo>
                <a:pt x="15" y="24"/>
              </a:lnTo>
              <a:lnTo>
                <a:pt x="15" y="25"/>
              </a:lnTo>
              <a:lnTo>
                <a:pt x="14" y="26"/>
              </a:lnTo>
              <a:lnTo>
                <a:pt x="13" y="27"/>
              </a:lnTo>
              <a:lnTo>
                <a:pt x="12" y="28"/>
              </a:lnTo>
              <a:lnTo>
                <a:pt x="11" y="27"/>
              </a:lnTo>
              <a:lnTo>
                <a:pt x="10" y="26"/>
              </a:lnTo>
              <a:lnTo>
                <a:pt x="9" y="25"/>
              </a:lnTo>
              <a:lnTo>
                <a:pt x="9" y="24"/>
              </a:lnTo>
              <a:lnTo>
                <a:pt x="8" y="24"/>
              </a:lnTo>
              <a:lnTo>
                <a:pt x="7" y="23"/>
              </a:lnTo>
              <a:lnTo>
                <a:pt x="6" y="22"/>
              </a:lnTo>
              <a:lnTo>
                <a:pt x="6" y="21"/>
              </a:lnTo>
              <a:lnTo>
                <a:pt x="5" y="20"/>
              </a:lnTo>
              <a:lnTo>
                <a:pt x="5" y="19"/>
              </a:lnTo>
              <a:lnTo>
                <a:pt x="6" y="18"/>
              </a:lnTo>
              <a:lnTo>
                <a:pt x="7" y="17"/>
              </a:lnTo>
              <a:lnTo>
                <a:pt x="7" y="16"/>
              </a:lnTo>
              <a:lnTo>
                <a:pt x="8" y="15"/>
              </a:lnTo>
              <a:lnTo>
                <a:pt x="10" y="14"/>
              </a:lnTo>
              <a:lnTo>
                <a:pt x="10" y="13"/>
              </a:lnTo>
              <a:lnTo>
                <a:pt x="9" y="13"/>
              </a:lnTo>
              <a:lnTo>
                <a:pt x="8" y="13"/>
              </a:lnTo>
              <a:lnTo>
                <a:pt x="7" y="13"/>
              </a:lnTo>
              <a:lnTo>
                <a:pt x="6" y="12"/>
              </a:lnTo>
              <a:lnTo>
                <a:pt x="5" y="12"/>
              </a:lnTo>
              <a:lnTo>
                <a:pt x="4" y="11"/>
              </a:lnTo>
              <a:lnTo>
                <a:pt x="2" y="10"/>
              </a:lnTo>
              <a:lnTo>
                <a:pt x="2" y="9"/>
              </a:lnTo>
              <a:lnTo>
                <a:pt x="1" y="9"/>
              </a:lnTo>
              <a:lnTo>
                <a:pt x="1" y="8"/>
              </a:lnTo>
              <a:lnTo>
                <a:pt x="1" y="7"/>
              </a:lnTo>
              <a:lnTo>
                <a:pt x="1" y="6"/>
              </a:lnTo>
              <a:lnTo>
                <a:pt x="1" y="5"/>
              </a:lnTo>
              <a:lnTo>
                <a:pt x="2" y="4"/>
              </a:lnTo>
              <a:lnTo>
                <a:pt x="2" y="3"/>
              </a:lnTo>
              <a:lnTo>
                <a:pt x="1" y="2"/>
              </a:lnTo>
              <a:lnTo>
                <a:pt x="0"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538480</xdr:colOff>
      <xdr:row>21</xdr:row>
      <xdr:rowOff>66675</xdr:rowOff>
    </xdr:from>
    <xdr:to>
      <xdr:col>9</xdr:col>
      <xdr:colOff>132080</xdr:colOff>
      <xdr:row>23</xdr:row>
      <xdr:rowOff>28575</xdr:rowOff>
    </xdr:to>
    <xdr:sp>
      <xdr:nvSpPr>
        <xdr:cNvPr id="2185756" name="Freeform 523"/>
        <xdr:cNvSpPr/>
      </xdr:nvSpPr>
      <xdr:spPr>
        <a:xfrm>
          <a:off x="5974080" y="3380740"/>
          <a:ext cx="243840" cy="266700"/>
        </a:xfrm>
        <a:custGeom>
          <a:avLst/>
          <a:gdLst>
            <a:gd name="txL" fmla="*/ 0 w 24"/>
            <a:gd name="txT" fmla="*/ 0 h 29"/>
            <a:gd name="txR" fmla="*/ 24 w 24"/>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4" h="29">
              <a:moveTo>
                <a:pt x="1" y="14"/>
              </a:moveTo>
              <a:lnTo>
                <a:pt x="2" y="14"/>
              </a:lnTo>
              <a:lnTo>
                <a:pt x="2" y="12"/>
              </a:lnTo>
              <a:lnTo>
                <a:pt x="4" y="12"/>
              </a:lnTo>
              <a:lnTo>
                <a:pt x="5" y="12"/>
              </a:lnTo>
              <a:lnTo>
                <a:pt x="5" y="11"/>
              </a:lnTo>
              <a:lnTo>
                <a:pt x="6" y="12"/>
              </a:lnTo>
              <a:lnTo>
                <a:pt x="7" y="11"/>
              </a:lnTo>
              <a:lnTo>
                <a:pt x="8" y="10"/>
              </a:lnTo>
              <a:lnTo>
                <a:pt x="9" y="9"/>
              </a:lnTo>
              <a:lnTo>
                <a:pt x="10" y="8"/>
              </a:lnTo>
              <a:lnTo>
                <a:pt x="10" y="7"/>
              </a:lnTo>
              <a:lnTo>
                <a:pt x="11" y="7"/>
              </a:lnTo>
              <a:lnTo>
                <a:pt x="12" y="6"/>
              </a:lnTo>
              <a:lnTo>
                <a:pt x="13" y="6"/>
              </a:lnTo>
              <a:lnTo>
                <a:pt x="14" y="5"/>
              </a:lnTo>
              <a:lnTo>
                <a:pt x="15" y="5"/>
              </a:lnTo>
              <a:lnTo>
                <a:pt x="16" y="3"/>
              </a:lnTo>
              <a:lnTo>
                <a:pt x="17" y="2"/>
              </a:lnTo>
              <a:lnTo>
                <a:pt x="18" y="1"/>
              </a:lnTo>
              <a:lnTo>
                <a:pt x="20" y="0"/>
              </a:lnTo>
              <a:lnTo>
                <a:pt x="21" y="0"/>
              </a:lnTo>
              <a:lnTo>
                <a:pt x="22" y="0"/>
              </a:lnTo>
              <a:lnTo>
                <a:pt x="23" y="0"/>
              </a:lnTo>
              <a:lnTo>
                <a:pt x="24" y="0"/>
              </a:lnTo>
              <a:lnTo>
                <a:pt x="24" y="1"/>
              </a:lnTo>
              <a:lnTo>
                <a:pt x="23" y="2"/>
              </a:lnTo>
              <a:lnTo>
                <a:pt x="22" y="2"/>
              </a:lnTo>
              <a:lnTo>
                <a:pt x="22" y="3"/>
              </a:lnTo>
              <a:lnTo>
                <a:pt x="22" y="4"/>
              </a:lnTo>
              <a:lnTo>
                <a:pt x="23" y="5"/>
              </a:lnTo>
              <a:lnTo>
                <a:pt x="22" y="5"/>
              </a:lnTo>
              <a:lnTo>
                <a:pt x="21" y="5"/>
              </a:lnTo>
              <a:lnTo>
                <a:pt x="20" y="5"/>
              </a:lnTo>
              <a:lnTo>
                <a:pt x="20" y="7"/>
              </a:lnTo>
              <a:lnTo>
                <a:pt x="21" y="8"/>
              </a:lnTo>
              <a:lnTo>
                <a:pt x="20" y="9"/>
              </a:lnTo>
              <a:lnTo>
                <a:pt x="20" y="10"/>
              </a:lnTo>
              <a:lnTo>
                <a:pt x="21" y="11"/>
              </a:lnTo>
              <a:lnTo>
                <a:pt x="21" y="12"/>
              </a:lnTo>
              <a:lnTo>
                <a:pt x="21" y="13"/>
              </a:lnTo>
              <a:lnTo>
                <a:pt x="21" y="15"/>
              </a:lnTo>
              <a:lnTo>
                <a:pt x="21" y="16"/>
              </a:lnTo>
              <a:lnTo>
                <a:pt x="20" y="17"/>
              </a:lnTo>
              <a:lnTo>
                <a:pt x="20" y="18"/>
              </a:lnTo>
              <a:lnTo>
                <a:pt x="20" y="19"/>
              </a:lnTo>
              <a:lnTo>
                <a:pt x="20" y="21"/>
              </a:lnTo>
              <a:lnTo>
                <a:pt x="18" y="21"/>
              </a:lnTo>
              <a:lnTo>
                <a:pt x="17" y="21"/>
              </a:lnTo>
              <a:lnTo>
                <a:pt x="16" y="21"/>
              </a:lnTo>
              <a:lnTo>
                <a:pt x="15" y="21"/>
              </a:lnTo>
              <a:lnTo>
                <a:pt x="15" y="23"/>
              </a:lnTo>
              <a:lnTo>
                <a:pt x="15" y="24"/>
              </a:lnTo>
              <a:lnTo>
                <a:pt x="16" y="25"/>
              </a:lnTo>
              <a:lnTo>
                <a:pt x="16" y="26"/>
              </a:lnTo>
              <a:lnTo>
                <a:pt x="16" y="27"/>
              </a:lnTo>
              <a:lnTo>
                <a:pt x="16" y="28"/>
              </a:lnTo>
              <a:lnTo>
                <a:pt x="16" y="29"/>
              </a:lnTo>
              <a:lnTo>
                <a:pt x="15" y="29"/>
              </a:lnTo>
              <a:lnTo>
                <a:pt x="14" y="29"/>
              </a:lnTo>
              <a:lnTo>
                <a:pt x="12" y="28"/>
              </a:lnTo>
              <a:lnTo>
                <a:pt x="11" y="28"/>
              </a:lnTo>
              <a:lnTo>
                <a:pt x="10" y="28"/>
              </a:lnTo>
              <a:lnTo>
                <a:pt x="9" y="28"/>
              </a:lnTo>
              <a:lnTo>
                <a:pt x="10" y="27"/>
              </a:lnTo>
              <a:lnTo>
                <a:pt x="10" y="26"/>
              </a:lnTo>
              <a:lnTo>
                <a:pt x="10" y="25"/>
              </a:lnTo>
              <a:lnTo>
                <a:pt x="11" y="24"/>
              </a:lnTo>
              <a:lnTo>
                <a:pt x="12" y="23"/>
              </a:lnTo>
              <a:lnTo>
                <a:pt x="12" y="22"/>
              </a:lnTo>
              <a:lnTo>
                <a:pt x="11" y="21"/>
              </a:lnTo>
              <a:lnTo>
                <a:pt x="10" y="20"/>
              </a:lnTo>
              <a:lnTo>
                <a:pt x="9" y="21"/>
              </a:lnTo>
              <a:lnTo>
                <a:pt x="8" y="21"/>
              </a:lnTo>
              <a:lnTo>
                <a:pt x="7" y="21"/>
              </a:lnTo>
              <a:lnTo>
                <a:pt x="6" y="21"/>
              </a:lnTo>
              <a:lnTo>
                <a:pt x="4" y="22"/>
              </a:lnTo>
              <a:lnTo>
                <a:pt x="2" y="23"/>
              </a:lnTo>
              <a:lnTo>
                <a:pt x="2" y="22"/>
              </a:lnTo>
              <a:lnTo>
                <a:pt x="1" y="21"/>
              </a:lnTo>
              <a:lnTo>
                <a:pt x="1" y="20"/>
              </a:lnTo>
              <a:lnTo>
                <a:pt x="1" y="18"/>
              </a:lnTo>
              <a:lnTo>
                <a:pt x="0" y="17"/>
              </a:lnTo>
              <a:lnTo>
                <a:pt x="0" y="16"/>
              </a:lnTo>
              <a:lnTo>
                <a:pt x="0" y="14"/>
              </a:lnTo>
              <a:lnTo>
                <a:pt x="1"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162560</xdr:colOff>
      <xdr:row>21</xdr:row>
      <xdr:rowOff>38100</xdr:rowOff>
    </xdr:from>
    <xdr:to>
      <xdr:col>8</xdr:col>
      <xdr:colOff>314960</xdr:colOff>
      <xdr:row>22</xdr:row>
      <xdr:rowOff>114300</xdr:rowOff>
    </xdr:to>
    <xdr:sp>
      <xdr:nvSpPr>
        <xdr:cNvPr id="2185757" name="Freeform 524"/>
        <xdr:cNvSpPr/>
      </xdr:nvSpPr>
      <xdr:spPr>
        <a:xfrm>
          <a:off x="5598160" y="3352165"/>
          <a:ext cx="152400" cy="228600"/>
        </a:xfrm>
        <a:custGeom>
          <a:avLst/>
          <a:gdLst>
            <a:gd name="txL" fmla="*/ 0 w 15"/>
            <a:gd name="txT" fmla="*/ 0 h 24"/>
            <a:gd name="txR" fmla="*/ 15 w 15"/>
            <a:gd name="txB" fmla="*/ 24 h 2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5" h="24">
              <a:moveTo>
                <a:pt x="0" y="13"/>
              </a:moveTo>
              <a:lnTo>
                <a:pt x="1" y="12"/>
              </a:lnTo>
              <a:lnTo>
                <a:pt x="1" y="11"/>
              </a:lnTo>
              <a:lnTo>
                <a:pt x="2" y="10"/>
              </a:lnTo>
              <a:lnTo>
                <a:pt x="3" y="9"/>
              </a:lnTo>
              <a:lnTo>
                <a:pt x="3" y="8"/>
              </a:lnTo>
              <a:lnTo>
                <a:pt x="4" y="6"/>
              </a:lnTo>
              <a:lnTo>
                <a:pt x="5" y="4"/>
              </a:lnTo>
              <a:lnTo>
                <a:pt x="5" y="3"/>
              </a:lnTo>
              <a:lnTo>
                <a:pt x="6" y="3"/>
              </a:lnTo>
              <a:lnTo>
                <a:pt x="7" y="2"/>
              </a:lnTo>
              <a:lnTo>
                <a:pt x="8" y="0"/>
              </a:lnTo>
              <a:lnTo>
                <a:pt x="10" y="1"/>
              </a:lnTo>
              <a:lnTo>
                <a:pt x="10" y="2"/>
              </a:lnTo>
              <a:lnTo>
                <a:pt x="11" y="3"/>
              </a:lnTo>
              <a:lnTo>
                <a:pt x="11" y="4"/>
              </a:lnTo>
              <a:lnTo>
                <a:pt x="12" y="5"/>
              </a:lnTo>
              <a:lnTo>
                <a:pt x="12" y="6"/>
              </a:lnTo>
              <a:lnTo>
                <a:pt x="12" y="7"/>
              </a:lnTo>
              <a:lnTo>
                <a:pt x="13" y="9"/>
              </a:lnTo>
              <a:lnTo>
                <a:pt x="14" y="10"/>
              </a:lnTo>
              <a:lnTo>
                <a:pt x="14" y="11"/>
              </a:lnTo>
              <a:lnTo>
                <a:pt x="14" y="12"/>
              </a:lnTo>
              <a:lnTo>
                <a:pt x="15" y="13"/>
              </a:lnTo>
              <a:lnTo>
                <a:pt x="14" y="13"/>
              </a:lnTo>
              <a:lnTo>
                <a:pt x="13" y="14"/>
              </a:lnTo>
              <a:lnTo>
                <a:pt x="13" y="16"/>
              </a:lnTo>
              <a:lnTo>
                <a:pt x="12" y="17"/>
              </a:lnTo>
              <a:lnTo>
                <a:pt x="11" y="17"/>
              </a:lnTo>
              <a:lnTo>
                <a:pt x="11" y="18"/>
              </a:lnTo>
              <a:lnTo>
                <a:pt x="10" y="19"/>
              </a:lnTo>
              <a:lnTo>
                <a:pt x="9" y="19"/>
              </a:lnTo>
              <a:lnTo>
                <a:pt x="8" y="20"/>
              </a:lnTo>
              <a:lnTo>
                <a:pt x="7" y="21"/>
              </a:lnTo>
              <a:lnTo>
                <a:pt x="6" y="22"/>
              </a:lnTo>
              <a:lnTo>
                <a:pt x="5" y="22"/>
              </a:lnTo>
              <a:lnTo>
                <a:pt x="4" y="23"/>
              </a:lnTo>
              <a:lnTo>
                <a:pt x="3" y="24"/>
              </a:lnTo>
              <a:lnTo>
                <a:pt x="2" y="23"/>
              </a:lnTo>
              <a:lnTo>
                <a:pt x="1" y="23"/>
              </a:lnTo>
              <a:lnTo>
                <a:pt x="0" y="22"/>
              </a:lnTo>
              <a:lnTo>
                <a:pt x="2" y="22"/>
              </a:lnTo>
              <a:lnTo>
                <a:pt x="4" y="21"/>
              </a:lnTo>
              <a:lnTo>
                <a:pt x="5" y="21"/>
              </a:lnTo>
              <a:lnTo>
                <a:pt x="4" y="20"/>
              </a:lnTo>
              <a:lnTo>
                <a:pt x="3" y="19"/>
              </a:lnTo>
              <a:lnTo>
                <a:pt x="3" y="17"/>
              </a:lnTo>
              <a:lnTo>
                <a:pt x="2" y="17"/>
              </a:lnTo>
              <a:lnTo>
                <a:pt x="2" y="16"/>
              </a:lnTo>
              <a:lnTo>
                <a:pt x="2" y="15"/>
              </a:lnTo>
              <a:lnTo>
                <a:pt x="1" y="14"/>
              </a:lnTo>
              <a:lnTo>
                <a:pt x="0"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629920</xdr:colOff>
      <xdr:row>22</xdr:row>
      <xdr:rowOff>114300</xdr:rowOff>
    </xdr:from>
    <xdr:to>
      <xdr:col>9</xdr:col>
      <xdr:colOff>193040</xdr:colOff>
      <xdr:row>24</xdr:row>
      <xdr:rowOff>123825</xdr:rowOff>
    </xdr:to>
    <xdr:sp>
      <xdr:nvSpPr>
        <xdr:cNvPr id="2185758" name="Freeform 525"/>
        <xdr:cNvSpPr/>
      </xdr:nvSpPr>
      <xdr:spPr>
        <a:xfrm>
          <a:off x="6065520" y="3580765"/>
          <a:ext cx="213360" cy="314325"/>
        </a:xfrm>
        <a:custGeom>
          <a:avLst/>
          <a:gdLst>
            <a:gd name="txL" fmla="*/ 0 w 21"/>
            <a:gd name="txT" fmla="*/ 0 h 35"/>
            <a:gd name="txR" fmla="*/ 21 w 21"/>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1" h="35">
              <a:moveTo>
                <a:pt x="2" y="7"/>
              </a:moveTo>
              <a:lnTo>
                <a:pt x="2" y="7"/>
              </a:lnTo>
              <a:lnTo>
                <a:pt x="3" y="7"/>
              </a:lnTo>
              <a:lnTo>
                <a:pt x="5" y="8"/>
              </a:lnTo>
              <a:lnTo>
                <a:pt x="6" y="8"/>
              </a:lnTo>
              <a:lnTo>
                <a:pt x="7" y="8"/>
              </a:lnTo>
              <a:lnTo>
                <a:pt x="7" y="7"/>
              </a:lnTo>
              <a:lnTo>
                <a:pt x="7" y="6"/>
              </a:lnTo>
              <a:lnTo>
                <a:pt x="7" y="5"/>
              </a:lnTo>
              <a:lnTo>
                <a:pt x="7" y="4"/>
              </a:lnTo>
              <a:lnTo>
                <a:pt x="6" y="3"/>
              </a:lnTo>
              <a:lnTo>
                <a:pt x="6" y="2"/>
              </a:lnTo>
              <a:lnTo>
                <a:pt x="6" y="0"/>
              </a:lnTo>
              <a:lnTo>
                <a:pt x="7" y="0"/>
              </a:lnTo>
              <a:lnTo>
                <a:pt x="8" y="0"/>
              </a:lnTo>
              <a:lnTo>
                <a:pt x="9" y="0"/>
              </a:lnTo>
              <a:lnTo>
                <a:pt x="11" y="0"/>
              </a:lnTo>
              <a:lnTo>
                <a:pt x="12" y="1"/>
              </a:lnTo>
              <a:lnTo>
                <a:pt x="12" y="2"/>
              </a:lnTo>
              <a:lnTo>
                <a:pt x="12" y="3"/>
              </a:lnTo>
              <a:lnTo>
                <a:pt x="12" y="4"/>
              </a:lnTo>
              <a:lnTo>
                <a:pt x="12" y="5"/>
              </a:lnTo>
              <a:lnTo>
                <a:pt x="12" y="6"/>
              </a:lnTo>
              <a:lnTo>
                <a:pt x="12" y="7"/>
              </a:lnTo>
              <a:lnTo>
                <a:pt x="12" y="9"/>
              </a:lnTo>
              <a:lnTo>
                <a:pt x="13" y="10"/>
              </a:lnTo>
              <a:lnTo>
                <a:pt x="13" y="11"/>
              </a:lnTo>
              <a:lnTo>
                <a:pt x="13" y="12"/>
              </a:lnTo>
              <a:lnTo>
                <a:pt x="13" y="13"/>
              </a:lnTo>
              <a:lnTo>
                <a:pt x="14" y="14"/>
              </a:lnTo>
              <a:lnTo>
                <a:pt x="13" y="15"/>
              </a:lnTo>
              <a:lnTo>
                <a:pt x="14" y="16"/>
              </a:lnTo>
              <a:lnTo>
                <a:pt x="14" y="17"/>
              </a:lnTo>
              <a:lnTo>
                <a:pt x="14" y="18"/>
              </a:lnTo>
              <a:lnTo>
                <a:pt x="15" y="19"/>
              </a:lnTo>
              <a:lnTo>
                <a:pt x="16" y="20"/>
              </a:lnTo>
              <a:lnTo>
                <a:pt x="17" y="20"/>
              </a:lnTo>
              <a:lnTo>
                <a:pt x="17" y="21"/>
              </a:lnTo>
              <a:lnTo>
                <a:pt x="18" y="22"/>
              </a:lnTo>
              <a:lnTo>
                <a:pt x="19" y="23"/>
              </a:lnTo>
              <a:lnTo>
                <a:pt x="20" y="24"/>
              </a:lnTo>
              <a:lnTo>
                <a:pt x="20" y="25"/>
              </a:lnTo>
              <a:lnTo>
                <a:pt x="21" y="26"/>
              </a:lnTo>
              <a:lnTo>
                <a:pt x="21" y="27"/>
              </a:lnTo>
              <a:lnTo>
                <a:pt x="21" y="28"/>
              </a:lnTo>
              <a:lnTo>
                <a:pt x="21" y="29"/>
              </a:lnTo>
              <a:lnTo>
                <a:pt x="21" y="31"/>
              </a:lnTo>
              <a:lnTo>
                <a:pt x="21" y="32"/>
              </a:lnTo>
              <a:lnTo>
                <a:pt x="21" y="33"/>
              </a:lnTo>
              <a:lnTo>
                <a:pt x="20" y="34"/>
              </a:lnTo>
              <a:lnTo>
                <a:pt x="20" y="35"/>
              </a:lnTo>
              <a:lnTo>
                <a:pt x="19" y="35"/>
              </a:lnTo>
              <a:lnTo>
                <a:pt x="18" y="34"/>
              </a:lnTo>
              <a:lnTo>
                <a:pt x="18" y="33"/>
              </a:lnTo>
              <a:lnTo>
                <a:pt x="16" y="32"/>
              </a:lnTo>
              <a:lnTo>
                <a:pt x="16" y="31"/>
              </a:lnTo>
              <a:lnTo>
                <a:pt x="15" y="30"/>
              </a:lnTo>
              <a:lnTo>
                <a:pt x="14" y="29"/>
              </a:lnTo>
              <a:lnTo>
                <a:pt x="13" y="29"/>
              </a:lnTo>
              <a:lnTo>
                <a:pt x="12" y="28"/>
              </a:lnTo>
              <a:lnTo>
                <a:pt x="11" y="27"/>
              </a:lnTo>
              <a:lnTo>
                <a:pt x="10" y="26"/>
              </a:lnTo>
              <a:lnTo>
                <a:pt x="9" y="26"/>
              </a:lnTo>
              <a:lnTo>
                <a:pt x="8" y="26"/>
              </a:lnTo>
              <a:lnTo>
                <a:pt x="7" y="26"/>
              </a:lnTo>
              <a:lnTo>
                <a:pt x="6" y="25"/>
              </a:lnTo>
              <a:lnTo>
                <a:pt x="5" y="24"/>
              </a:lnTo>
              <a:lnTo>
                <a:pt x="6" y="23"/>
              </a:lnTo>
              <a:lnTo>
                <a:pt x="7" y="22"/>
              </a:lnTo>
              <a:lnTo>
                <a:pt x="8" y="21"/>
              </a:lnTo>
              <a:lnTo>
                <a:pt x="9" y="20"/>
              </a:lnTo>
              <a:lnTo>
                <a:pt x="9" y="19"/>
              </a:lnTo>
              <a:lnTo>
                <a:pt x="10" y="19"/>
              </a:lnTo>
              <a:lnTo>
                <a:pt x="9" y="18"/>
              </a:lnTo>
              <a:lnTo>
                <a:pt x="8" y="18"/>
              </a:lnTo>
              <a:lnTo>
                <a:pt x="7" y="17"/>
              </a:lnTo>
              <a:lnTo>
                <a:pt x="6" y="17"/>
              </a:lnTo>
              <a:lnTo>
                <a:pt x="5" y="16"/>
              </a:lnTo>
              <a:lnTo>
                <a:pt x="4" y="16"/>
              </a:lnTo>
              <a:lnTo>
                <a:pt x="3" y="15"/>
              </a:lnTo>
              <a:lnTo>
                <a:pt x="2" y="14"/>
              </a:lnTo>
              <a:lnTo>
                <a:pt x="1" y="14"/>
              </a:lnTo>
              <a:lnTo>
                <a:pt x="1" y="13"/>
              </a:lnTo>
              <a:lnTo>
                <a:pt x="0" y="12"/>
              </a:lnTo>
              <a:lnTo>
                <a:pt x="1" y="11"/>
              </a:lnTo>
              <a:lnTo>
                <a:pt x="1" y="10"/>
              </a:lnTo>
              <a:lnTo>
                <a:pt x="1" y="7"/>
              </a:lnTo>
              <a:lnTo>
                <a:pt x="2" y="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406400</xdr:colOff>
      <xdr:row>22</xdr:row>
      <xdr:rowOff>47625</xdr:rowOff>
    </xdr:from>
    <xdr:to>
      <xdr:col>9</xdr:col>
      <xdr:colOff>10160</xdr:colOff>
      <xdr:row>23</xdr:row>
      <xdr:rowOff>38100</xdr:rowOff>
    </xdr:to>
    <xdr:sp>
      <xdr:nvSpPr>
        <xdr:cNvPr id="2185759" name="Freeform 526"/>
        <xdr:cNvSpPr/>
      </xdr:nvSpPr>
      <xdr:spPr>
        <a:xfrm>
          <a:off x="5842000" y="3514090"/>
          <a:ext cx="254000" cy="142875"/>
        </a:xfrm>
        <a:custGeom>
          <a:avLst/>
          <a:gdLst>
            <a:gd name="txL" fmla="*/ 0 w 25"/>
            <a:gd name="txT" fmla="*/ 0 h 16"/>
            <a:gd name="txR" fmla="*/ 25 w 25"/>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5" h="16">
              <a:moveTo>
                <a:pt x="5" y="2"/>
              </a:moveTo>
              <a:lnTo>
                <a:pt x="6" y="2"/>
              </a:lnTo>
              <a:lnTo>
                <a:pt x="7" y="2"/>
              </a:lnTo>
              <a:lnTo>
                <a:pt x="8" y="1"/>
              </a:lnTo>
              <a:lnTo>
                <a:pt x="9" y="1"/>
              </a:lnTo>
              <a:lnTo>
                <a:pt x="10" y="1"/>
              </a:lnTo>
              <a:lnTo>
                <a:pt x="12" y="1"/>
              </a:lnTo>
              <a:lnTo>
                <a:pt x="13" y="0"/>
              </a:lnTo>
              <a:lnTo>
                <a:pt x="13" y="2"/>
              </a:lnTo>
              <a:lnTo>
                <a:pt x="13" y="3"/>
              </a:lnTo>
              <a:lnTo>
                <a:pt x="14" y="4"/>
              </a:lnTo>
              <a:lnTo>
                <a:pt x="14" y="6"/>
              </a:lnTo>
              <a:lnTo>
                <a:pt x="14" y="7"/>
              </a:lnTo>
              <a:lnTo>
                <a:pt x="15" y="8"/>
              </a:lnTo>
              <a:lnTo>
                <a:pt x="15" y="9"/>
              </a:lnTo>
              <a:lnTo>
                <a:pt x="17" y="8"/>
              </a:lnTo>
              <a:lnTo>
                <a:pt x="19" y="7"/>
              </a:lnTo>
              <a:lnTo>
                <a:pt x="20" y="7"/>
              </a:lnTo>
              <a:lnTo>
                <a:pt x="21" y="7"/>
              </a:lnTo>
              <a:lnTo>
                <a:pt x="22" y="7"/>
              </a:lnTo>
              <a:lnTo>
                <a:pt x="23" y="6"/>
              </a:lnTo>
              <a:lnTo>
                <a:pt x="24" y="7"/>
              </a:lnTo>
              <a:lnTo>
                <a:pt x="25" y="8"/>
              </a:lnTo>
              <a:lnTo>
                <a:pt x="25" y="9"/>
              </a:lnTo>
              <a:lnTo>
                <a:pt x="24" y="10"/>
              </a:lnTo>
              <a:lnTo>
                <a:pt x="23" y="11"/>
              </a:lnTo>
              <a:lnTo>
                <a:pt x="23" y="12"/>
              </a:lnTo>
              <a:lnTo>
                <a:pt x="23" y="13"/>
              </a:lnTo>
              <a:lnTo>
                <a:pt x="22" y="14"/>
              </a:lnTo>
              <a:lnTo>
                <a:pt x="20" y="14"/>
              </a:lnTo>
              <a:lnTo>
                <a:pt x="19" y="15"/>
              </a:lnTo>
              <a:lnTo>
                <a:pt x="18" y="15"/>
              </a:lnTo>
              <a:lnTo>
                <a:pt x="17" y="15"/>
              </a:lnTo>
              <a:lnTo>
                <a:pt x="16" y="16"/>
              </a:lnTo>
              <a:lnTo>
                <a:pt x="15" y="15"/>
              </a:lnTo>
              <a:lnTo>
                <a:pt x="13" y="15"/>
              </a:lnTo>
              <a:lnTo>
                <a:pt x="12" y="15"/>
              </a:lnTo>
              <a:lnTo>
                <a:pt x="11" y="14"/>
              </a:lnTo>
              <a:lnTo>
                <a:pt x="10" y="14"/>
              </a:lnTo>
              <a:lnTo>
                <a:pt x="9" y="14"/>
              </a:lnTo>
              <a:lnTo>
                <a:pt x="8" y="13"/>
              </a:lnTo>
              <a:lnTo>
                <a:pt x="8" y="12"/>
              </a:lnTo>
              <a:lnTo>
                <a:pt x="7" y="11"/>
              </a:lnTo>
              <a:lnTo>
                <a:pt x="6" y="10"/>
              </a:lnTo>
              <a:lnTo>
                <a:pt x="5" y="9"/>
              </a:lnTo>
              <a:lnTo>
                <a:pt x="5" y="8"/>
              </a:lnTo>
              <a:lnTo>
                <a:pt x="4" y="7"/>
              </a:lnTo>
              <a:lnTo>
                <a:pt x="4" y="6"/>
              </a:lnTo>
              <a:lnTo>
                <a:pt x="3" y="5"/>
              </a:lnTo>
              <a:lnTo>
                <a:pt x="2" y="4"/>
              </a:lnTo>
              <a:lnTo>
                <a:pt x="1" y="4"/>
              </a:lnTo>
              <a:lnTo>
                <a:pt x="0" y="4"/>
              </a:lnTo>
              <a:lnTo>
                <a:pt x="0" y="2"/>
              </a:lnTo>
              <a:lnTo>
                <a:pt x="1" y="2"/>
              </a:lnTo>
              <a:lnTo>
                <a:pt x="2" y="2"/>
              </a:lnTo>
              <a:lnTo>
                <a:pt x="5"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558800</xdr:colOff>
      <xdr:row>24</xdr:row>
      <xdr:rowOff>19050</xdr:rowOff>
    </xdr:from>
    <xdr:to>
      <xdr:col>9</xdr:col>
      <xdr:colOff>233680</xdr:colOff>
      <xdr:row>25</xdr:row>
      <xdr:rowOff>123825</xdr:rowOff>
    </xdr:to>
    <xdr:sp>
      <xdr:nvSpPr>
        <xdr:cNvPr id="2185760" name="Freeform 527"/>
        <xdr:cNvSpPr/>
      </xdr:nvSpPr>
      <xdr:spPr>
        <a:xfrm>
          <a:off x="5994400" y="3790315"/>
          <a:ext cx="325120" cy="257175"/>
        </a:xfrm>
        <a:custGeom>
          <a:avLst/>
          <a:gdLst>
            <a:gd name="txL" fmla="*/ 0 w 32"/>
            <a:gd name="txT" fmla="*/ 0 h 28"/>
            <a:gd name="txR" fmla="*/ 32 w 32"/>
            <a:gd name="txB" fmla="*/ 28 h 28"/>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8">
              <a:moveTo>
                <a:pt x="1" y="4"/>
              </a:moveTo>
              <a:lnTo>
                <a:pt x="2" y="4"/>
              </a:lnTo>
              <a:lnTo>
                <a:pt x="3" y="4"/>
              </a:lnTo>
              <a:lnTo>
                <a:pt x="4" y="3"/>
              </a:lnTo>
              <a:lnTo>
                <a:pt x="5" y="3"/>
              </a:lnTo>
              <a:lnTo>
                <a:pt x="6" y="3"/>
              </a:lnTo>
              <a:lnTo>
                <a:pt x="7" y="2"/>
              </a:lnTo>
              <a:lnTo>
                <a:pt x="8" y="2"/>
              </a:lnTo>
              <a:lnTo>
                <a:pt x="9" y="1"/>
              </a:lnTo>
              <a:lnTo>
                <a:pt x="10" y="0"/>
              </a:lnTo>
              <a:lnTo>
                <a:pt x="12" y="0"/>
              </a:lnTo>
              <a:lnTo>
                <a:pt x="13" y="1"/>
              </a:lnTo>
              <a:lnTo>
                <a:pt x="14" y="2"/>
              </a:lnTo>
              <a:lnTo>
                <a:pt x="15" y="2"/>
              </a:lnTo>
              <a:lnTo>
                <a:pt x="16" y="2"/>
              </a:lnTo>
              <a:lnTo>
                <a:pt x="17" y="2"/>
              </a:lnTo>
              <a:lnTo>
                <a:pt x="18" y="3"/>
              </a:lnTo>
              <a:lnTo>
                <a:pt x="19" y="4"/>
              </a:lnTo>
              <a:lnTo>
                <a:pt x="20" y="5"/>
              </a:lnTo>
              <a:lnTo>
                <a:pt x="21" y="5"/>
              </a:lnTo>
              <a:lnTo>
                <a:pt x="22" y="6"/>
              </a:lnTo>
              <a:lnTo>
                <a:pt x="23" y="7"/>
              </a:lnTo>
              <a:lnTo>
                <a:pt x="23" y="8"/>
              </a:lnTo>
              <a:lnTo>
                <a:pt x="25" y="9"/>
              </a:lnTo>
              <a:lnTo>
                <a:pt x="25" y="10"/>
              </a:lnTo>
              <a:lnTo>
                <a:pt x="26" y="11"/>
              </a:lnTo>
              <a:lnTo>
                <a:pt x="27" y="11"/>
              </a:lnTo>
              <a:lnTo>
                <a:pt x="28" y="12"/>
              </a:lnTo>
              <a:lnTo>
                <a:pt x="29" y="12"/>
              </a:lnTo>
              <a:lnTo>
                <a:pt x="30" y="13"/>
              </a:lnTo>
              <a:lnTo>
                <a:pt x="32" y="14"/>
              </a:lnTo>
              <a:lnTo>
                <a:pt x="31" y="15"/>
              </a:lnTo>
              <a:lnTo>
                <a:pt x="31" y="17"/>
              </a:lnTo>
              <a:lnTo>
                <a:pt x="30" y="18"/>
              </a:lnTo>
              <a:lnTo>
                <a:pt x="29" y="19"/>
              </a:lnTo>
              <a:lnTo>
                <a:pt x="29" y="20"/>
              </a:lnTo>
              <a:lnTo>
                <a:pt x="28" y="21"/>
              </a:lnTo>
              <a:lnTo>
                <a:pt x="28" y="22"/>
              </a:lnTo>
              <a:lnTo>
                <a:pt x="27" y="23"/>
              </a:lnTo>
              <a:lnTo>
                <a:pt x="25" y="23"/>
              </a:lnTo>
              <a:lnTo>
                <a:pt x="24" y="23"/>
              </a:lnTo>
              <a:lnTo>
                <a:pt x="23" y="23"/>
              </a:lnTo>
              <a:lnTo>
                <a:pt x="22" y="24"/>
              </a:lnTo>
              <a:lnTo>
                <a:pt x="21" y="24"/>
              </a:lnTo>
              <a:lnTo>
                <a:pt x="20" y="25"/>
              </a:lnTo>
              <a:lnTo>
                <a:pt x="19" y="25"/>
              </a:lnTo>
              <a:lnTo>
                <a:pt x="18" y="24"/>
              </a:lnTo>
              <a:lnTo>
                <a:pt x="17" y="24"/>
              </a:lnTo>
              <a:lnTo>
                <a:pt x="16" y="23"/>
              </a:lnTo>
              <a:lnTo>
                <a:pt x="15" y="23"/>
              </a:lnTo>
              <a:lnTo>
                <a:pt x="15" y="24"/>
              </a:lnTo>
              <a:lnTo>
                <a:pt x="14" y="25"/>
              </a:lnTo>
              <a:lnTo>
                <a:pt x="13" y="25"/>
              </a:lnTo>
              <a:lnTo>
                <a:pt x="12" y="26"/>
              </a:lnTo>
              <a:lnTo>
                <a:pt x="11" y="27"/>
              </a:lnTo>
              <a:lnTo>
                <a:pt x="11" y="28"/>
              </a:lnTo>
              <a:lnTo>
                <a:pt x="9" y="27"/>
              </a:lnTo>
              <a:lnTo>
                <a:pt x="9" y="26"/>
              </a:lnTo>
              <a:lnTo>
                <a:pt x="9" y="24"/>
              </a:lnTo>
              <a:lnTo>
                <a:pt x="8" y="25"/>
              </a:lnTo>
              <a:lnTo>
                <a:pt x="7" y="25"/>
              </a:lnTo>
              <a:lnTo>
                <a:pt x="6" y="26"/>
              </a:lnTo>
              <a:lnTo>
                <a:pt x="5" y="26"/>
              </a:lnTo>
              <a:lnTo>
                <a:pt x="5" y="24"/>
              </a:lnTo>
              <a:lnTo>
                <a:pt x="6" y="23"/>
              </a:lnTo>
              <a:lnTo>
                <a:pt x="6" y="22"/>
              </a:lnTo>
              <a:lnTo>
                <a:pt x="7" y="21"/>
              </a:lnTo>
              <a:lnTo>
                <a:pt x="8" y="21"/>
              </a:lnTo>
              <a:lnTo>
                <a:pt x="7" y="20"/>
              </a:lnTo>
              <a:lnTo>
                <a:pt x="6" y="19"/>
              </a:lnTo>
              <a:lnTo>
                <a:pt x="6" y="18"/>
              </a:lnTo>
              <a:lnTo>
                <a:pt x="5" y="17"/>
              </a:lnTo>
              <a:lnTo>
                <a:pt x="5" y="16"/>
              </a:lnTo>
              <a:lnTo>
                <a:pt x="6" y="15"/>
              </a:lnTo>
              <a:lnTo>
                <a:pt x="6" y="14"/>
              </a:lnTo>
              <a:lnTo>
                <a:pt x="6" y="13"/>
              </a:lnTo>
              <a:lnTo>
                <a:pt x="5" y="12"/>
              </a:lnTo>
              <a:lnTo>
                <a:pt x="4" y="12"/>
              </a:lnTo>
              <a:lnTo>
                <a:pt x="3" y="12"/>
              </a:lnTo>
              <a:lnTo>
                <a:pt x="2" y="11"/>
              </a:lnTo>
              <a:lnTo>
                <a:pt x="1" y="11"/>
              </a:lnTo>
              <a:lnTo>
                <a:pt x="1" y="10"/>
              </a:lnTo>
              <a:lnTo>
                <a:pt x="1" y="9"/>
              </a:lnTo>
              <a:lnTo>
                <a:pt x="1" y="8"/>
              </a:lnTo>
              <a:lnTo>
                <a:pt x="1" y="7"/>
              </a:lnTo>
              <a:lnTo>
                <a:pt x="0" y="6"/>
              </a:lnTo>
              <a:lnTo>
                <a:pt x="0" y="5"/>
              </a:lnTo>
              <a:lnTo>
                <a:pt x="1"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365760</xdr:colOff>
      <xdr:row>19</xdr:row>
      <xdr:rowOff>133350</xdr:rowOff>
    </xdr:from>
    <xdr:to>
      <xdr:col>9</xdr:col>
      <xdr:colOff>40640</xdr:colOff>
      <xdr:row>21</xdr:row>
      <xdr:rowOff>47625</xdr:rowOff>
    </xdr:to>
    <xdr:sp>
      <xdr:nvSpPr>
        <xdr:cNvPr id="2185761" name="Freeform 528"/>
        <xdr:cNvSpPr/>
      </xdr:nvSpPr>
      <xdr:spPr>
        <a:xfrm>
          <a:off x="5801360" y="3142615"/>
          <a:ext cx="325120" cy="219075"/>
        </a:xfrm>
        <a:custGeom>
          <a:avLst/>
          <a:gdLst>
            <a:gd name="txL" fmla="*/ 0 w 32"/>
            <a:gd name="txT" fmla="*/ 0 h 25"/>
            <a:gd name="txR" fmla="*/ 32 w 32"/>
            <a:gd name="txB" fmla="*/ 25 h 25"/>
          </a:gdLst>
          <a:ahLst/>
          <a:cxnLst>
            <a:cxn ang="0">
              <a:pos x="0"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5">
              <a:moveTo>
                <a:pt x="0" y="2"/>
              </a:moveTo>
              <a:lnTo>
                <a:pt x="0" y="2"/>
              </a:lnTo>
              <a:lnTo>
                <a:pt x="1" y="0"/>
              </a:lnTo>
              <a:lnTo>
                <a:pt x="2" y="0"/>
              </a:lnTo>
              <a:lnTo>
                <a:pt x="4" y="0"/>
              </a:lnTo>
              <a:lnTo>
                <a:pt x="5" y="1"/>
              </a:lnTo>
              <a:lnTo>
                <a:pt x="7" y="1"/>
              </a:lnTo>
              <a:lnTo>
                <a:pt x="8" y="1"/>
              </a:lnTo>
              <a:lnTo>
                <a:pt x="10" y="2"/>
              </a:lnTo>
              <a:lnTo>
                <a:pt x="11" y="3"/>
              </a:lnTo>
              <a:lnTo>
                <a:pt x="12" y="3"/>
              </a:lnTo>
              <a:lnTo>
                <a:pt x="14" y="3"/>
              </a:lnTo>
              <a:lnTo>
                <a:pt x="16" y="4"/>
              </a:lnTo>
              <a:lnTo>
                <a:pt x="17" y="5"/>
              </a:lnTo>
              <a:lnTo>
                <a:pt x="18" y="6"/>
              </a:lnTo>
              <a:lnTo>
                <a:pt x="19" y="6"/>
              </a:lnTo>
              <a:lnTo>
                <a:pt x="20" y="7"/>
              </a:lnTo>
              <a:lnTo>
                <a:pt x="21" y="7"/>
              </a:lnTo>
              <a:lnTo>
                <a:pt x="23" y="8"/>
              </a:lnTo>
              <a:lnTo>
                <a:pt x="24" y="8"/>
              </a:lnTo>
              <a:lnTo>
                <a:pt x="25" y="9"/>
              </a:lnTo>
              <a:lnTo>
                <a:pt x="27" y="9"/>
              </a:lnTo>
              <a:lnTo>
                <a:pt x="28" y="9"/>
              </a:lnTo>
              <a:lnTo>
                <a:pt x="29" y="9"/>
              </a:lnTo>
              <a:lnTo>
                <a:pt x="30" y="9"/>
              </a:lnTo>
              <a:lnTo>
                <a:pt x="30" y="11"/>
              </a:lnTo>
              <a:lnTo>
                <a:pt x="29" y="11"/>
              </a:lnTo>
              <a:lnTo>
                <a:pt x="29" y="12"/>
              </a:lnTo>
              <a:lnTo>
                <a:pt x="29" y="13"/>
              </a:lnTo>
              <a:lnTo>
                <a:pt x="29" y="14"/>
              </a:lnTo>
              <a:lnTo>
                <a:pt x="29" y="15"/>
              </a:lnTo>
              <a:lnTo>
                <a:pt x="29" y="17"/>
              </a:lnTo>
              <a:lnTo>
                <a:pt x="29" y="18"/>
              </a:lnTo>
              <a:lnTo>
                <a:pt x="30" y="19"/>
              </a:lnTo>
              <a:lnTo>
                <a:pt x="30" y="20"/>
              </a:lnTo>
              <a:lnTo>
                <a:pt x="31" y="21"/>
              </a:lnTo>
              <a:lnTo>
                <a:pt x="32" y="22"/>
              </a:lnTo>
              <a:lnTo>
                <a:pt x="32" y="24"/>
              </a:lnTo>
              <a:lnTo>
                <a:pt x="31" y="24"/>
              </a:lnTo>
              <a:lnTo>
                <a:pt x="30" y="25"/>
              </a:lnTo>
              <a:lnTo>
                <a:pt x="28" y="24"/>
              </a:lnTo>
              <a:lnTo>
                <a:pt x="27" y="23"/>
              </a:lnTo>
              <a:lnTo>
                <a:pt x="26" y="23"/>
              </a:lnTo>
              <a:lnTo>
                <a:pt x="25" y="22"/>
              </a:lnTo>
              <a:lnTo>
                <a:pt x="24" y="21"/>
              </a:lnTo>
              <a:lnTo>
                <a:pt x="23" y="21"/>
              </a:lnTo>
              <a:lnTo>
                <a:pt x="22" y="20"/>
              </a:lnTo>
              <a:lnTo>
                <a:pt x="21" y="19"/>
              </a:lnTo>
              <a:lnTo>
                <a:pt x="20" y="18"/>
              </a:lnTo>
              <a:lnTo>
                <a:pt x="19" y="17"/>
              </a:lnTo>
              <a:lnTo>
                <a:pt x="18" y="17"/>
              </a:lnTo>
              <a:lnTo>
                <a:pt x="16" y="16"/>
              </a:lnTo>
              <a:lnTo>
                <a:pt x="16" y="15"/>
              </a:lnTo>
              <a:lnTo>
                <a:pt x="15" y="14"/>
              </a:lnTo>
              <a:lnTo>
                <a:pt x="13" y="13"/>
              </a:lnTo>
              <a:lnTo>
                <a:pt x="12" y="12"/>
              </a:lnTo>
              <a:lnTo>
                <a:pt x="11" y="11"/>
              </a:lnTo>
              <a:lnTo>
                <a:pt x="9" y="10"/>
              </a:lnTo>
              <a:lnTo>
                <a:pt x="8" y="9"/>
              </a:lnTo>
              <a:lnTo>
                <a:pt x="7" y="8"/>
              </a:lnTo>
              <a:lnTo>
                <a:pt x="6" y="8"/>
              </a:lnTo>
              <a:lnTo>
                <a:pt x="5" y="7"/>
              </a:lnTo>
              <a:lnTo>
                <a:pt x="5" y="6"/>
              </a:lnTo>
              <a:lnTo>
                <a:pt x="4" y="5"/>
              </a:lnTo>
              <a:lnTo>
                <a:pt x="3" y="5"/>
              </a:lnTo>
              <a:lnTo>
                <a:pt x="2" y="4"/>
              </a:lnTo>
              <a:lnTo>
                <a:pt x="0" y="3"/>
              </a:lnTo>
              <a:lnTo>
                <a:pt x="0" y="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10160</xdr:colOff>
      <xdr:row>19</xdr:row>
      <xdr:rowOff>142875</xdr:rowOff>
    </xdr:from>
    <xdr:to>
      <xdr:col>9</xdr:col>
      <xdr:colOff>213360</xdr:colOff>
      <xdr:row>21</xdr:row>
      <xdr:rowOff>76200</xdr:rowOff>
    </xdr:to>
    <xdr:sp>
      <xdr:nvSpPr>
        <xdr:cNvPr id="2185762" name="Freeform 529"/>
        <xdr:cNvSpPr/>
      </xdr:nvSpPr>
      <xdr:spPr>
        <a:xfrm>
          <a:off x="6096000" y="3152140"/>
          <a:ext cx="203200" cy="238125"/>
        </a:xfrm>
        <a:custGeom>
          <a:avLst/>
          <a:gdLst>
            <a:gd name="txL" fmla="*/ 0 w 20"/>
            <a:gd name="txT" fmla="*/ 0 h 27"/>
            <a:gd name="txR" fmla="*/ 20 w 20"/>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Lst>
          <a:rect l="txL" t="txT" r="txR" b="txB"/>
          <a:pathLst>
            <a:path w="20" h="27">
              <a:moveTo>
                <a:pt x="2" y="8"/>
              </a:moveTo>
              <a:lnTo>
                <a:pt x="2" y="8"/>
              </a:lnTo>
              <a:lnTo>
                <a:pt x="3" y="8"/>
              </a:lnTo>
              <a:lnTo>
                <a:pt x="5" y="7"/>
              </a:lnTo>
              <a:lnTo>
                <a:pt x="6" y="7"/>
              </a:lnTo>
              <a:lnTo>
                <a:pt x="7" y="6"/>
              </a:lnTo>
              <a:lnTo>
                <a:pt x="8" y="5"/>
              </a:lnTo>
              <a:lnTo>
                <a:pt x="9" y="4"/>
              </a:lnTo>
              <a:lnTo>
                <a:pt x="9" y="3"/>
              </a:lnTo>
              <a:lnTo>
                <a:pt x="10" y="2"/>
              </a:lnTo>
              <a:lnTo>
                <a:pt x="11" y="1"/>
              </a:lnTo>
              <a:lnTo>
                <a:pt x="12" y="0"/>
              </a:lnTo>
              <a:lnTo>
                <a:pt x="12" y="2"/>
              </a:lnTo>
              <a:lnTo>
                <a:pt x="12" y="3"/>
              </a:lnTo>
              <a:lnTo>
                <a:pt x="13" y="4"/>
              </a:lnTo>
              <a:lnTo>
                <a:pt x="13" y="5"/>
              </a:lnTo>
              <a:lnTo>
                <a:pt x="14" y="5"/>
              </a:lnTo>
              <a:lnTo>
                <a:pt x="15" y="6"/>
              </a:lnTo>
              <a:lnTo>
                <a:pt x="16" y="6"/>
              </a:lnTo>
              <a:lnTo>
                <a:pt x="17" y="7"/>
              </a:lnTo>
              <a:lnTo>
                <a:pt x="18" y="7"/>
              </a:lnTo>
              <a:lnTo>
                <a:pt x="19" y="8"/>
              </a:lnTo>
              <a:lnTo>
                <a:pt x="20" y="8"/>
              </a:lnTo>
              <a:lnTo>
                <a:pt x="20" y="10"/>
              </a:lnTo>
              <a:lnTo>
                <a:pt x="19" y="12"/>
              </a:lnTo>
              <a:lnTo>
                <a:pt x="19" y="13"/>
              </a:lnTo>
              <a:lnTo>
                <a:pt x="17" y="12"/>
              </a:lnTo>
              <a:lnTo>
                <a:pt x="16" y="11"/>
              </a:lnTo>
              <a:lnTo>
                <a:pt x="16" y="12"/>
              </a:lnTo>
              <a:lnTo>
                <a:pt x="15" y="13"/>
              </a:lnTo>
              <a:lnTo>
                <a:pt x="15" y="15"/>
              </a:lnTo>
              <a:lnTo>
                <a:pt x="15" y="16"/>
              </a:lnTo>
              <a:lnTo>
                <a:pt x="15" y="17"/>
              </a:lnTo>
              <a:lnTo>
                <a:pt x="15" y="18"/>
              </a:lnTo>
              <a:lnTo>
                <a:pt x="16" y="19"/>
              </a:lnTo>
              <a:lnTo>
                <a:pt x="17" y="20"/>
              </a:lnTo>
              <a:lnTo>
                <a:pt x="16" y="21"/>
              </a:lnTo>
              <a:lnTo>
                <a:pt x="15" y="22"/>
              </a:lnTo>
              <a:lnTo>
                <a:pt x="14" y="22"/>
              </a:lnTo>
              <a:lnTo>
                <a:pt x="15" y="23"/>
              </a:lnTo>
              <a:lnTo>
                <a:pt x="16" y="24"/>
              </a:lnTo>
              <a:lnTo>
                <a:pt x="17" y="24"/>
              </a:lnTo>
              <a:lnTo>
                <a:pt x="18" y="25"/>
              </a:lnTo>
              <a:lnTo>
                <a:pt x="19" y="26"/>
              </a:lnTo>
              <a:lnTo>
                <a:pt x="19" y="27"/>
              </a:lnTo>
              <a:lnTo>
                <a:pt x="18" y="27"/>
              </a:lnTo>
              <a:lnTo>
                <a:pt x="17" y="27"/>
              </a:lnTo>
              <a:lnTo>
                <a:pt x="16" y="27"/>
              </a:lnTo>
              <a:lnTo>
                <a:pt x="15" y="26"/>
              </a:lnTo>
              <a:lnTo>
                <a:pt x="14" y="27"/>
              </a:lnTo>
              <a:lnTo>
                <a:pt x="12" y="27"/>
              </a:lnTo>
              <a:lnTo>
                <a:pt x="12" y="26"/>
              </a:lnTo>
              <a:lnTo>
                <a:pt x="11" y="26"/>
              </a:lnTo>
              <a:lnTo>
                <a:pt x="10" y="26"/>
              </a:lnTo>
              <a:lnTo>
                <a:pt x="9" y="26"/>
              </a:lnTo>
              <a:lnTo>
                <a:pt x="8" y="26"/>
              </a:lnTo>
              <a:lnTo>
                <a:pt x="6" y="27"/>
              </a:lnTo>
              <a:lnTo>
                <a:pt x="5" y="27"/>
              </a:lnTo>
              <a:lnTo>
                <a:pt x="4" y="26"/>
              </a:lnTo>
              <a:lnTo>
                <a:pt x="3" y="25"/>
              </a:lnTo>
              <a:lnTo>
                <a:pt x="2" y="25"/>
              </a:lnTo>
              <a:lnTo>
                <a:pt x="1" y="24"/>
              </a:lnTo>
              <a:lnTo>
                <a:pt x="2" y="23"/>
              </a:lnTo>
              <a:lnTo>
                <a:pt x="3" y="23"/>
              </a:lnTo>
              <a:lnTo>
                <a:pt x="3" y="21"/>
              </a:lnTo>
              <a:lnTo>
                <a:pt x="2" y="20"/>
              </a:lnTo>
              <a:lnTo>
                <a:pt x="1" y="19"/>
              </a:lnTo>
              <a:lnTo>
                <a:pt x="1" y="18"/>
              </a:lnTo>
              <a:lnTo>
                <a:pt x="0" y="17"/>
              </a:lnTo>
              <a:lnTo>
                <a:pt x="0" y="16"/>
              </a:lnTo>
              <a:lnTo>
                <a:pt x="0" y="14"/>
              </a:lnTo>
              <a:lnTo>
                <a:pt x="0" y="13"/>
              </a:lnTo>
              <a:lnTo>
                <a:pt x="0" y="12"/>
              </a:lnTo>
              <a:lnTo>
                <a:pt x="0" y="11"/>
              </a:lnTo>
              <a:lnTo>
                <a:pt x="0" y="10"/>
              </a:lnTo>
              <a:lnTo>
                <a:pt x="1" y="10"/>
              </a:lnTo>
              <a:lnTo>
                <a:pt x="1" y="8"/>
              </a:lnTo>
              <a:lnTo>
                <a:pt x="2"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477520</xdr:colOff>
      <xdr:row>21</xdr:row>
      <xdr:rowOff>9525</xdr:rowOff>
    </xdr:from>
    <xdr:to>
      <xdr:col>9</xdr:col>
      <xdr:colOff>71120</xdr:colOff>
      <xdr:row>22</xdr:row>
      <xdr:rowOff>28575</xdr:rowOff>
    </xdr:to>
    <xdr:sp>
      <xdr:nvSpPr>
        <xdr:cNvPr id="2185763" name="Freeform 530"/>
        <xdr:cNvSpPr/>
      </xdr:nvSpPr>
      <xdr:spPr>
        <a:xfrm>
          <a:off x="5913120" y="3323590"/>
          <a:ext cx="243840" cy="171450"/>
        </a:xfrm>
        <a:custGeom>
          <a:avLst/>
          <a:gdLst>
            <a:gd name="txL" fmla="*/ 0 w 24"/>
            <a:gd name="txT" fmla="*/ 0 h 18"/>
            <a:gd name="txR" fmla="*/ 24 w 24"/>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4" h="18">
              <a:moveTo>
                <a:pt x="1" y="9"/>
              </a:moveTo>
              <a:lnTo>
                <a:pt x="1" y="9"/>
              </a:lnTo>
              <a:lnTo>
                <a:pt x="2" y="8"/>
              </a:lnTo>
              <a:lnTo>
                <a:pt x="3" y="7"/>
              </a:lnTo>
              <a:lnTo>
                <a:pt x="3" y="6"/>
              </a:lnTo>
              <a:lnTo>
                <a:pt x="4" y="5"/>
              </a:lnTo>
              <a:lnTo>
                <a:pt x="4" y="4"/>
              </a:lnTo>
              <a:lnTo>
                <a:pt x="5" y="3"/>
              </a:lnTo>
              <a:lnTo>
                <a:pt x="5" y="4"/>
              </a:lnTo>
              <a:lnTo>
                <a:pt x="6" y="4"/>
              </a:lnTo>
              <a:lnTo>
                <a:pt x="8" y="4"/>
              </a:lnTo>
              <a:lnTo>
                <a:pt x="9" y="3"/>
              </a:lnTo>
              <a:lnTo>
                <a:pt x="10" y="4"/>
              </a:lnTo>
              <a:lnTo>
                <a:pt x="11" y="4"/>
              </a:lnTo>
              <a:lnTo>
                <a:pt x="12" y="3"/>
              </a:lnTo>
              <a:lnTo>
                <a:pt x="12" y="2"/>
              </a:lnTo>
              <a:lnTo>
                <a:pt x="11" y="2"/>
              </a:lnTo>
              <a:lnTo>
                <a:pt x="11" y="0"/>
              </a:lnTo>
              <a:lnTo>
                <a:pt x="12" y="0"/>
              </a:lnTo>
              <a:lnTo>
                <a:pt x="13" y="0"/>
              </a:lnTo>
              <a:lnTo>
                <a:pt x="14" y="1"/>
              </a:lnTo>
              <a:lnTo>
                <a:pt x="15" y="2"/>
              </a:lnTo>
              <a:lnTo>
                <a:pt x="16" y="2"/>
              </a:lnTo>
              <a:lnTo>
                <a:pt x="17" y="3"/>
              </a:lnTo>
              <a:lnTo>
                <a:pt x="19" y="4"/>
              </a:lnTo>
              <a:lnTo>
                <a:pt x="20" y="5"/>
              </a:lnTo>
              <a:lnTo>
                <a:pt x="21" y="5"/>
              </a:lnTo>
              <a:lnTo>
                <a:pt x="22" y="6"/>
              </a:lnTo>
              <a:lnTo>
                <a:pt x="23" y="7"/>
              </a:lnTo>
              <a:lnTo>
                <a:pt x="24" y="7"/>
              </a:lnTo>
              <a:lnTo>
                <a:pt x="23" y="8"/>
              </a:lnTo>
              <a:lnTo>
                <a:pt x="22" y="9"/>
              </a:lnTo>
              <a:lnTo>
                <a:pt x="21" y="11"/>
              </a:lnTo>
              <a:lnTo>
                <a:pt x="20" y="11"/>
              </a:lnTo>
              <a:lnTo>
                <a:pt x="19" y="12"/>
              </a:lnTo>
              <a:lnTo>
                <a:pt x="18" y="12"/>
              </a:lnTo>
              <a:lnTo>
                <a:pt x="17" y="13"/>
              </a:lnTo>
              <a:lnTo>
                <a:pt x="16" y="13"/>
              </a:lnTo>
              <a:lnTo>
                <a:pt x="16" y="14"/>
              </a:lnTo>
              <a:lnTo>
                <a:pt x="15" y="15"/>
              </a:lnTo>
              <a:lnTo>
                <a:pt x="14" y="16"/>
              </a:lnTo>
              <a:lnTo>
                <a:pt x="13" y="17"/>
              </a:lnTo>
              <a:lnTo>
                <a:pt x="12" y="18"/>
              </a:lnTo>
              <a:lnTo>
                <a:pt x="11" y="17"/>
              </a:lnTo>
              <a:lnTo>
                <a:pt x="10" y="16"/>
              </a:lnTo>
              <a:lnTo>
                <a:pt x="9" y="16"/>
              </a:lnTo>
              <a:lnTo>
                <a:pt x="8" y="15"/>
              </a:lnTo>
              <a:lnTo>
                <a:pt x="7" y="15"/>
              </a:lnTo>
              <a:lnTo>
                <a:pt x="5" y="14"/>
              </a:lnTo>
              <a:lnTo>
                <a:pt x="4" y="13"/>
              </a:lnTo>
              <a:lnTo>
                <a:pt x="3" y="13"/>
              </a:lnTo>
              <a:lnTo>
                <a:pt x="3" y="12"/>
              </a:lnTo>
              <a:lnTo>
                <a:pt x="2" y="11"/>
              </a:lnTo>
              <a:lnTo>
                <a:pt x="0" y="10"/>
              </a:lnTo>
              <a:lnTo>
                <a:pt x="1"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345440</xdr:colOff>
      <xdr:row>23</xdr:row>
      <xdr:rowOff>95250</xdr:rowOff>
    </xdr:from>
    <xdr:to>
      <xdr:col>8</xdr:col>
      <xdr:colOff>558800</xdr:colOff>
      <xdr:row>25</xdr:row>
      <xdr:rowOff>19050</xdr:rowOff>
    </xdr:to>
    <xdr:sp>
      <xdr:nvSpPr>
        <xdr:cNvPr id="2185764" name="Freeform 531"/>
        <xdr:cNvSpPr/>
      </xdr:nvSpPr>
      <xdr:spPr>
        <a:xfrm>
          <a:off x="5781040" y="3714115"/>
          <a:ext cx="213360" cy="228600"/>
        </a:xfrm>
        <a:custGeom>
          <a:avLst/>
          <a:gdLst>
            <a:gd name="txL" fmla="*/ 0 w 21"/>
            <a:gd name="txT" fmla="*/ 0 h 26"/>
            <a:gd name="txR" fmla="*/ 21 w 21"/>
            <a:gd name="txB" fmla="*/ 26 h 26"/>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1" h="26">
              <a:moveTo>
                <a:pt x="0" y="14"/>
              </a:moveTo>
              <a:lnTo>
                <a:pt x="0" y="13"/>
              </a:lnTo>
              <a:lnTo>
                <a:pt x="1" y="12"/>
              </a:lnTo>
              <a:lnTo>
                <a:pt x="1" y="11"/>
              </a:lnTo>
              <a:lnTo>
                <a:pt x="2" y="10"/>
              </a:lnTo>
              <a:lnTo>
                <a:pt x="2" y="9"/>
              </a:lnTo>
              <a:lnTo>
                <a:pt x="2" y="7"/>
              </a:lnTo>
              <a:lnTo>
                <a:pt x="2" y="6"/>
              </a:lnTo>
              <a:lnTo>
                <a:pt x="1" y="4"/>
              </a:lnTo>
              <a:lnTo>
                <a:pt x="2" y="3"/>
              </a:lnTo>
              <a:lnTo>
                <a:pt x="4" y="2"/>
              </a:lnTo>
              <a:lnTo>
                <a:pt x="5" y="2"/>
              </a:lnTo>
              <a:lnTo>
                <a:pt x="6" y="1"/>
              </a:lnTo>
              <a:lnTo>
                <a:pt x="7" y="1"/>
              </a:lnTo>
              <a:lnTo>
                <a:pt x="8" y="1"/>
              </a:lnTo>
              <a:lnTo>
                <a:pt x="9" y="0"/>
              </a:lnTo>
              <a:lnTo>
                <a:pt x="10" y="0"/>
              </a:lnTo>
              <a:lnTo>
                <a:pt x="11" y="0"/>
              </a:lnTo>
              <a:lnTo>
                <a:pt x="12" y="0"/>
              </a:lnTo>
              <a:lnTo>
                <a:pt x="14" y="1"/>
              </a:lnTo>
              <a:lnTo>
                <a:pt x="15" y="1"/>
              </a:lnTo>
              <a:lnTo>
                <a:pt x="16" y="1"/>
              </a:lnTo>
              <a:lnTo>
                <a:pt x="17" y="1"/>
              </a:lnTo>
              <a:lnTo>
                <a:pt x="18" y="1"/>
              </a:lnTo>
              <a:lnTo>
                <a:pt x="17" y="1"/>
              </a:lnTo>
              <a:lnTo>
                <a:pt x="16" y="2"/>
              </a:lnTo>
              <a:lnTo>
                <a:pt x="15" y="3"/>
              </a:lnTo>
              <a:lnTo>
                <a:pt x="15" y="4"/>
              </a:lnTo>
              <a:lnTo>
                <a:pt x="14" y="5"/>
              </a:lnTo>
              <a:lnTo>
                <a:pt x="14" y="6"/>
              </a:lnTo>
              <a:lnTo>
                <a:pt x="14" y="7"/>
              </a:lnTo>
              <a:lnTo>
                <a:pt x="15" y="7"/>
              </a:lnTo>
              <a:lnTo>
                <a:pt x="16" y="7"/>
              </a:lnTo>
              <a:lnTo>
                <a:pt x="17" y="7"/>
              </a:lnTo>
              <a:lnTo>
                <a:pt x="18" y="7"/>
              </a:lnTo>
              <a:lnTo>
                <a:pt x="19" y="6"/>
              </a:lnTo>
              <a:lnTo>
                <a:pt x="20" y="5"/>
              </a:lnTo>
              <a:lnTo>
                <a:pt x="20" y="6"/>
              </a:lnTo>
              <a:lnTo>
                <a:pt x="19" y="7"/>
              </a:lnTo>
              <a:lnTo>
                <a:pt x="19" y="8"/>
              </a:lnTo>
              <a:lnTo>
                <a:pt x="20" y="9"/>
              </a:lnTo>
              <a:lnTo>
                <a:pt x="20" y="10"/>
              </a:lnTo>
              <a:lnTo>
                <a:pt x="21" y="11"/>
              </a:lnTo>
              <a:lnTo>
                <a:pt x="21" y="12"/>
              </a:lnTo>
              <a:lnTo>
                <a:pt x="21" y="14"/>
              </a:lnTo>
              <a:lnTo>
                <a:pt x="20" y="14"/>
              </a:lnTo>
              <a:lnTo>
                <a:pt x="19" y="14"/>
              </a:lnTo>
              <a:lnTo>
                <a:pt x="18" y="14"/>
              </a:lnTo>
              <a:lnTo>
                <a:pt x="17" y="14"/>
              </a:lnTo>
              <a:lnTo>
                <a:pt x="16" y="14"/>
              </a:lnTo>
              <a:lnTo>
                <a:pt x="15" y="13"/>
              </a:lnTo>
              <a:lnTo>
                <a:pt x="14" y="13"/>
              </a:lnTo>
              <a:lnTo>
                <a:pt x="13" y="14"/>
              </a:lnTo>
              <a:lnTo>
                <a:pt x="12" y="13"/>
              </a:lnTo>
              <a:lnTo>
                <a:pt x="12" y="14"/>
              </a:lnTo>
              <a:lnTo>
                <a:pt x="11" y="15"/>
              </a:lnTo>
              <a:lnTo>
                <a:pt x="11" y="16"/>
              </a:lnTo>
              <a:lnTo>
                <a:pt x="10" y="17"/>
              </a:lnTo>
              <a:lnTo>
                <a:pt x="10" y="19"/>
              </a:lnTo>
              <a:lnTo>
                <a:pt x="9" y="20"/>
              </a:lnTo>
              <a:lnTo>
                <a:pt x="8" y="21"/>
              </a:lnTo>
              <a:lnTo>
                <a:pt x="8" y="22"/>
              </a:lnTo>
              <a:lnTo>
                <a:pt x="7" y="22"/>
              </a:lnTo>
              <a:lnTo>
                <a:pt x="6" y="24"/>
              </a:lnTo>
              <a:lnTo>
                <a:pt x="4" y="26"/>
              </a:lnTo>
              <a:lnTo>
                <a:pt x="3" y="25"/>
              </a:lnTo>
              <a:lnTo>
                <a:pt x="2" y="24"/>
              </a:lnTo>
              <a:lnTo>
                <a:pt x="2" y="23"/>
              </a:lnTo>
              <a:lnTo>
                <a:pt x="2" y="21"/>
              </a:lnTo>
              <a:lnTo>
                <a:pt x="2" y="20"/>
              </a:lnTo>
              <a:lnTo>
                <a:pt x="2" y="19"/>
              </a:lnTo>
              <a:lnTo>
                <a:pt x="2" y="18"/>
              </a:lnTo>
              <a:lnTo>
                <a:pt x="1" y="17"/>
              </a:lnTo>
              <a:lnTo>
                <a:pt x="0" y="16"/>
              </a:lnTo>
              <a:lnTo>
                <a:pt x="0" y="15"/>
              </a:lnTo>
              <a:lnTo>
                <a:pt x="0"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132080</xdr:colOff>
      <xdr:row>19</xdr:row>
      <xdr:rowOff>104775</xdr:rowOff>
    </xdr:from>
    <xdr:to>
      <xdr:col>9</xdr:col>
      <xdr:colOff>335280</xdr:colOff>
      <xdr:row>21</xdr:row>
      <xdr:rowOff>76200</xdr:rowOff>
    </xdr:to>
    <xdr:sp>
      <xdr:nvSpPr>
        <xdr:cNvPr id="2185765" name="Freeform 532"/>
        <xdr:cNvSpPr/>
      </xdr:nvSpPr>
      <xdr:spPr>
        <a:xfrm>
          <a:off x="6217920" y="3114040"/>
          <a:ext cx="203200" cy="276225"/>
        </a:xfrm>
        <a:custGeom>
          <a:avLst/>
          <a:gdLst>
            <a:gd name="txL" fmla="*/ 0 w 20"/>
            <a:gd name="txT" fmla="*/ 0 h 31"/>
            <a:gd name="txR" fmla="*/ 20 w 20"/>
            <a:gd name="txB" fmla="*/ 31 h 31"/>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31">
              <a:moveTo>
                <a:pt x="1" y="4"/>
              </a:moveTo>
              <a:lnTo>
                <a:pt x="1" y="3"/>
              </a:lnTo>
              <a:lnTo>
                <a:pt x="2" y="2"/>
              </a:lnTo>
              <a:lnTo>
                <a:pt x="3" y="2"/>
              </a:lnTo>
              <a:lnTo>
                <a:pt x="4" y="1"/>
              </a:lnTo>
              <a:lnTo>
                <a:pt x="6" y="1"/>
              </a:lnTo>
              <a:lnTo>
                <a:pt x="7" y="0"/>
              </a:lnTo>
              <a:lnTo>
                <a:pt x="8" y="0"/>
              </a:lnTo>
              <a:lnTo>
                <a:pt x="10" y="0"/>
              </a:lnTo>
              <a:lnTo>
                <a:pt x="11" y="1"/>
              </a:lnTo>
              <a:lnTo>
                <a:pt x="12" y="1"/>
              </a:lnTo>
              <a:lnTo>
                <a:pt x="14" y="1"/>
              </a:lnTo>
              <a:lnTo>
                <a:pt x="15" y="2"/>
              </a:lnTo>
              <a:lnTo>
                <a:pt x="16" y="2"/>
              </a:lnTo>
              <a:lnTo>
                <a:pt x="17" y="3"/>
              </a:lnTo>
              <a:lnTo>
                <a:pt x="18" y="4"/>
              </a:lnTo>
              <a:lnTo>
                <a:pt x="19" y="4"/>
              </a:lnTo>
              <a:lnTo>
                <a:pt x="20" y="6"/>
              </a:lnTo>
              <a:lnTo>
                <a:pt x="20" y="7"/>
              </a:lnTo>
              <a:lnTo>
                <a:pt x="20" y="8"/>
              </a:lnTo>
              <a:lnTo>
                <a:pt x="20" y="10"/>
              </a:lnTo>
              <a:lnTo>
                <a:pt x="20" y="11"/>
              </a:lnTo>
              <a:lnTo>
                <a:pt x="20" y="13"/>
              </a:lnTo>
              <a:lnTo>
                <a:pt x="20" y="14"/>
              </a:lnTo>
              <a:lnTo>
                <a:pt x="20" y="16"/>
              </a:lnTo>
              <a:lnTo>
                <a:pt x="20" y="17"/>
              </a:lnTo>
              <a:lnTo>
                <a:pt x="20" y="18"/>
              </a:lnTo>
              <a:lnTo>
                <a:pt x="20" y="20"/>
              </a:lnTo>
              <a:lnTo>
                <a:pt x="20" y="21"/>
              </a:lnTo>
              <a:lnTo>
                <a:pt x="20" y="23"/>
              </a:lnTo>
              <a:lnTo>
                <a:pt x="20" y="24"/>
              </a:lnTo>
              <a:lnTo>
                <a:pt x="20" y="25"/>
              </a:lnTo>
              <a:lnTo>
                <a:pt x="17" y="26"/>
              </a:lnTo>
              <a:lnTo>
                <a:pt x="16" y="26"/>
              </a:lnTo>
              <a:lnTo>
                <a:pt x="15" y="27"/>
              </a:lnTo>
              <a:lnTo>
                <a:pt x="14" y="27"/>
              </a:lnTo>
              <a:lnTo>
                <a:pt x="13" y="27"/>
              </a:lnTo>
              <a:lnTo>
                <a:pt x="12" y="27"/>
              </a:lnTo>
              <a:lnTo>
                <a:pt x="11" y="27"/>
              </a:lnTo>
              <a:lnTo>
                <a:pt x="10" y="26"/>
              </a:lnTo>
              <a:lnTo>
                <a:pt x="9" y="27"/>
              </a:lnTo>
              <a:lnTo>
                <a:pt x="10" y="28"/>
              </a:lnTo>
              <a:lnTo>
                <a:pt x="9" y="28"/>
              </a:lnTo>
              <a:lnTo>
                <a:pt x="9" y="30"/>
              </a:lnTo>
              <a:lnTo>
                <a:pt x="8" y="30"/>
              </a:lnTo>
              <a:lnTo>
                <a:pt x="7" y="31"/>
              </a:lnTo>
              <a:lnTo>
                <a:pt x="7" y="30"/>
              </a:lnTo>
              <a:lnTo>
                <a:pt x="6" y="29"/>
              </a:lnTo>
              <a:lnTo>
                <a:pt x="5" y="28"/>
              </a:lnTo>
              <a:lnTo>
                <a:pt x="4" y="28"/>
              </a:lnTo>
              <a:lnTo>
                <a:pt x="3" y="27"/>
              </a:lnTo>
              <a:lnTo>
                <a:pt x="2" y="26"/>
              </a:lnTo>
              <a:lnTo>
                <a:pt x="3" y="26"/>
              </a:lnTo>
              <a:lnTo>
                <a:pt x="4" y="25"/>
              </a:lnTo>
              <a:lnTo>
                <a:pt x="5" y="24"/>
              </a:lnTo>
              <a:lnTo>
                <a:pt x="4" y="23"/>
              </a:lnTo>
              <a:lnTo>
                <a:pt x="3" y="22"/>
              </a:lnTo>
              <a:lnTo>
                <a:pt x="3" y="21"/>
              </a:lnTo>
              <a:lnTo>
                <a:pt x="3" y="20"/>
              </a:lnTo>
              <a:lnTo>
                <a:pt x="3" y="19"/>
              </a:lnTo>
              <a:lnTo>
                <a:pt x="3" y="17"/>
              </a:lnTo>
              <a:lnTo>
                <a:pt x="4" y="16"/>
              </a:lnTo>
              <a:lnTo>
                <a:pt x="4" y="15"/>
              </a:lnTo>
              <a:lnTo>
                <a:pt x="5" y="16"/>
              </a:lnTo>
              <a:lnTo>
                <a:pt x="7" y="17"/>
              </a:lnTo>
              <a:lnTo>
                <a:pt x="7" y="16"/>
              </a:lnTo>
              <a:lnTo>
                <a:pt x="8" y="14"/>
              </a:lnTo>
              <a:lnTo>
                <a:pt x="8" y="12"/>
              </a:lnTo>
              <a:lnTo>
                <a:pt x="7" y="12"/>
              </a:lnTo>
              <a:lnTo>
                <a:pt x="6" y="11"/>
              </a:lnTo>
              <a:lnTo>
                <a:pt x="5" y="11"/>
              </a:lnTo>
              <a:lnTo>
                <a:pt x="4" y="10"/>
              </a:lnTo>
              <a:lnTo>
                <a:pt x="3" y="10"/>
              </a:lnTo>
              <a:lnTo>
                <a:pt x="2" y="9"/>
              </a:lnTo>
              <a:lnTo>
                <a:pt x="1" y="9"/>
              </a:lnTo>
              <a:lnTo>
                <a:pt x="1" y="8"/>
              </a:lnTo>
              <a:lnTo>
                <a:pt x="0" y="7"/>
              </a:lnTo>
              <a:lnTo>
                <a:pt x="0" y="6"/>
              </a:lnTo>
              <a:lnTo>
                <a:pt x="0" y="4"/>
              </a:lnTo>
              <a:lnTo>
                <a:pt x="1" y="4"/>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467360</xdr:colOff>
      <xdr:row>23</xdr:row>
      <xdr:rowOff>19050</xdr:rowOff>
    </xdr:from>
    <xdr:to>
      <xdr:col>9</xdr:col>
      <xdr:colOff>81280</xdr:colOff>
      <xdr:row>24</xdr:row>
      <xdr:rowOff>66675</xdr:rowOff>
    </xdr:to>
    <xdr:sp>
      <xdr:nvSpPr>
        <xdr:cNvPr id="2185766" name="Freeform 533"/>
        <xdr:cNvSpPr/>
      </xdr:nvSpPr>
      <xdr:spPr>
        <a:xfrm>
          <a:off x="5902960" y="3637915"/>
          <a:ext cx="264160" cy="200025"/>
        </a:xfrm>
        <a:custGeom>
          <a:avLst/>
          <a:gdLst>
            <a:gd name="txL" fmla="*/ 0 w 26"/>
            <a:gd name="txT" fmla="*/ 0 h 22"/>
            <a:gd name="txR" fmla="*/ 26 w 26"/>
            <a:gd name="txB" fmla="*/ 22 h 22"/>
          </a:gdLst>
          <a:ahLst/>
          <a:cxnLst>
            <a:cxn ang="0">
              <a:pos x="2147483647" y="0"/>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0"/>
            </a:cxn>
          </a:cxnLst>
          <a:rect l="txL" t="txT" r="txR" b="txB"/>
          <a:pathLst>
            <a:path w="26" h="22">
              <a:moveTo>
                <a:pt x="3" y="0"/>
              </a:moveTo>
              <a:lnTo>
                <a:pt x="4" y="0"/>
              </a:lnTo>
              <a:lnTo>
                <a:pt x="5" y="0"/>
              </a:lnTo>
              <a:lnTo>
                <a:pt x="6" y="1"/>
              </a:lnTo>
              <a:lnTo>
                <a:pt x="7" y="1"/>
              </a:lnTo>
              <a:lnTo>
                <a:pt x="9" y="1"/>
              </a:lnTo>
              <a:lnTo>
                <a:pt x="10" y="2"/>
              </a:lnTo>
              <a:lnTo>
                <a:pt x="11" y="1"/>
              </a:lnTo>
              <a:lnTo>
                <a:pt x="12" y="1"/>
              </a:lnTo>
              <a:lnTo>
                <a:pt x="13" y="1"/>
              </a:lnTo>
              <a:lnTo>
                <a:pt x="14" y="0"/>
              </a:lnTo>
              <a:lnTo>
                <a:pt x="16" y="0"/>
              </a:lnTo>
              <a:lnTo>
                <a:pt x="17" y="0"/>
              </a:lnTo>
              <a:lnTo>
                <a:pt x="17" y="3"/>
              </a:lnTo>
              <a:lnTo>
                <a:pt x="17" y="4"/>
              </a:lnTo>
              <a:lnTo>
                <a:pt x="16" y="5"/>
              </a:lnTo>
              <a:lnTo>
                <a:pt x="17" y="6"/>
              </a:lnTo>
              <a:lnTo>
                <a:pt x="17" y="7"/>
              </a:lnTo>
              <a:lnTo>
                <a:pt x="18" y="7"/>
              </a:lnTo>
              <a:lnTo>
                <a:pt x="19" y="8"/>
              </a:lnTo>
              <a:lnTo>
                <a:pt x="20" y="9"/>
              </a:lnTo>
              <a:lnTo>
                <a:pt x="21" y="9"/>
              </a:lnTo>
              <a:lnTo>
                <a:pt x="22" y="10"/>
              </a:lnTo>
              <a:lnTo>
                <a:pt x="23" y="10"/>
              </a:lnTo>
              <a:lnTo>
                <a:pt x="24" y="11"/>
              </a:lnTo>
              <a:lnTo>
                <a:pt x="25" y="11"/>
              </a:lnTo>
              <a:lnTo>
                <a:pt x="26" y="12"/>
              </a:lnTo>
              <a:lnTo>
                <a:pt x="25" y="12"/>
              </a:lnTo>
              <a:lnTo>
                <a:pt x="25" y="13"/>
              </a:lnTo>
              <a:lnTo>
                <a:pt x="24" y="14"/>
              </a:lnTo>
              <a:lnTo>
                <a:pt x="23" y="15"/>
              </a:lnTo>
              <a:lnTo>
                <a:pt x="22" y="16"/>
              </a:lnTo>
              <a:lnTo>
                <a:pt x="21" y="17"/>
              </a:lnTo>
              <a:lnTo>
                <a:pt x="19" y="17"/>
              </a:lnTo>
              <a:lnTo>
                <a:pt x="18" y="18"/>
              </a:lnTo>
              <a:lnTo>
                <a:pt x="17" y="19"/>
              </a:lnTo>
              <a:lnTo>
                <a:pt x="16" y="19"/>
              </a:lnTo>
              <a:lnTo>
                <a:pt x="15" y="20"/>
              </a:lnTo>
              <a:lnTo>
                <a:pt x="14" y="20"/>
              </a:lnTo>
              <a:lnTo>
                <a:pt x="13" y="20"/>
              </a:lnTo>
              <a:lnTo>
                <a:pt x="12" y="21"/>
              </a:lnTo>
              <a:lnTo>
                <a:pt x="11" y="21"/>
              </a:lnTo>
              <a:lnTo>
                <a:pt x="9" y="22"/>
              </a:lnTo>
              <a:lnTo>
                <a:pt x="9" y="20"/>
              </a:lnTo>
              <a:lnTo>
                <a:pt x="9" y="19"/>
              </a:lnTo>
              <a:lnTo>
                <a:pt x="8" y="18"/>
              </a:lnTo>
              <a:lnTo>
                <a:pt x="8" y="17"/>
              </a:lnTo>
              <a:lnTo>
                <a:pt x="7" y="16"/>
              </a:lnTo>
              <a:lnTo>
                <a:pt x="7" y="15"/>
              </a:lnTo>
              <a:lnTo>
                <a:pt x="8" y="14"/>
              </a:lnTo>
              <a:lnTo>
                <a:pt x="8" y="13"/>
              </a:lnTo>
              <a:lnTo>
                <a:pt x="7" y="14"/>
              </a:lnTo>
              <a:lnTo>
                <a:pt x="6" y="15"/>
              </a:lnTo>
              <a:lnTo>
                <a:pt x="5" y="15"/>
              </a:lnTo>
              <a:lnTo>
                <a:pt x="4" y="15"/>
              </a:lnTo>
              <a:lnTo>
                <a:pt x="3" y="15"/>
              </a:lnTo>
              <a:lnTo>
                <a:pt x="2" y="15"/>
              </a:lnTo>
              <a:lnTo>
                <a:pt x="2" y="14"/>
              </a:lnTo>
              <a:lnTo>
                <a:pt x="2" y="13"/>
              </a:lnTo>
              <a:lnTo>
                <a:pt x="3" y="12"/>
              </a:lnTo>
              <a:lnTo>
                <a:pt x="3" y="11"/>
              </a:lnTo>
              <a:lnTo>
                <a:pt x="4" y="10"/>
              </a:lnTo>
              <a:lnTo>
                <a:pt x="5" y="9"/>
              </a:lnTo>
              <a:lnTo>
                <a:pt x="6" y="9"/>
              </a:lnTo>
              <a:lnTo>
                <a:pt x="5" y="9"/>
              </a:lnTo>
              <a:lnTo>
                <a:pt x="4" y="9"/>
              </a:lnTo>
              <a:lnTo>
                <a:pt x="3" y="9"/>
              </a:lnTo>
              <a:lnTo>
                <a:pt x="2" y="9"/>
              </a:lnTo>
              <a:lnTo>
                <a:pt x="1" y="7"/>
              </a:lnTo>
              <a:lnTo>
                <a:pt x="2" y="7"/>
              </a:lnTo>
              <a:lnTo>
                <a:pt x="2" y="6"/>
              </a:lnTo>
              <a:lnTo>
                <a:pt x="2" y="5"/>
              </a:lnTo>
              <a:lnTo>
                <a:pt x="1" y="4"/>
              </a:lnTo>
              <a:lnTo>
                <a:pt x="1" y="3"/>
              </a:lnTo>
              <a:lnTo>
                <a:pt x="0" y="1"/>
              </a:lnTo>
              <a:lnTo>
                <a:pt x="1" y="1"/>
              </a:lnTo>
              <a:lnTo>
                <a:pt x="3"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254000</xdr:colOff>
      <xdr:row>24</xdr:row>
      <xdr:rowOff>76200</xdr:rowOff>
    </xdr:from>
    <xdr:to>
      <xdr:col>8</xdr:col>
      <xdr:colOff>579120</xdr:colOff>
      <xdr:row>26</xdr:row>
      <xdr:rowOff>66675</xdr:rowOff>
    </xdr:to>
    <xdr:sp>
      <xdr:nvSpPr>
        <xdr:cNvPr id="2185767" name="Freeform 534"/>
        <xdr:cNvSpPr/>
      </xdr:nvSpPr>
      <xdr:spPr>
        <a:xfrm>
          <a:off x="5689600" y="3847465"/>
          <a:ext cx="325120" cy="295275"/>
        </a:xfrm>
        <a:custGeom>
          <a:avLst/>
          <a:gdLst>
            <a:gd name="txL" fmla="*/ 0 w 32"/>
            <a:gd name="txT" fmla="*/ 0 h 33"/>
            <a:gd name="txR" fmla="*/ 32 w 32"/>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32" h="33">
              <a:moveTo>
                <a:pt x="9" y="0"/>
              </a:moveTo>
              <a:lnTo>
                <a:pt x="9" y="1"/>
              </a:lnTo>
              <a:lnTo>
                <a:pt x="10" y="2"/>
              </a:lnTo>
              <a:lnTo>
                <a:pt x="11" y="3"/>
              </a:lnTo>
              <a:lnTo>
                <a:pt x="11" y="4"/>
              </a:lnTo>
              <a:lnTo>
                <a:pt x="11" y="5"/>
              </a:lnTo>
              <a:lnTo>
                <a:pt x="11" y="6"/>
              </a:lnTo>
              <a:lnTo>
                <a:pt x="11" y="8"/>
              </a:lnTo>
              <a:lnTo>
                <a:pt x="11" y="9"/>
              </a:lnTo>
              <a:lnTo>
                <a:pt x="12" y="10"/>
              </a:lnTo>
              <a:lnTo>
                <a:pt x="13" y="11"/>
              </a:lnTo>
              <a:lnTo>
                <a:pt x="15" y="9"/>
              </a:lnTo>
              <a:lnTo>
                <a:pt x="16" y="7"/>
              </a:lnTo>
              <a:lnTo>
                <a:pt x="17" y="7"/>
              </a:lnTo>
              <a:lnTo>
                <a:pt x="17" y="6"/>
              </a:lnTo>
              <a:lnTo>
                <a:pt x="18" y="5"/>
              </a:lnTo>
              <a:lnTo>
                <a:pt x="19" y="4"/>
              </a:lnTo>
              <a:lnTo>
                <a:pt x="20" y="5"/>
              </a:lnTo>
              <a:lnTo>
                <a:pt x="20" y="4"/>
              </a:lnTo>
              <a:lnTo>
                <a:pt x="21" y="3"/>
              </a:lnTo>
              <a:lnTo>
                <a:pt x="22" y="3"/>
              </a:lnTo>
              <a:lnTo>
                <a:pt x="23" y="4"/>
              </a:lnTo>
              <a:lnTo>
                <a:pt x="23" y="5"/>
              </a:lnTo>
              <a:lnTo>
                <a:pt x="23" y="6"/>
              </a:lnTo>
              <a:lnTo>
                <a:pt x="24" y="7"/>
              </a:lnTo>
              <a:lnTo>
                <a:pt x="24" y="8"/>
              </a:lnTo>
              <a:lnTo>
                <a:pt x="25" y="9"/>
              </a:lnTo>
              <a:lnTo>
                <a:pt x="25" y="10"/>
              </a:lnTo>
              <a:lnTo>
                <a:pt x="25" y="11"/>
              </a:lnTo>
              <a:lnTo>
                <a:pt x="25" y="12"/>
              </a:lnTo>
              <a:lnTo>
                <a:pt x="25" y="13"/>
              </a:lnTo>
              <a:lnTo>
                <a:pt x="25" y="14"/>
              </a:lnTo>
              <a:lnTo>
                <a:pt x="26" y="15"/>
              </a:lnTo>
              <a:lnTo>
                <a:pt x="26" y="16"/>
              </a:lnTo>
              <a:lnTo>
                <a:pt x="27" y="17"/>
              </a:lnTo>
              <a:lnTo>
                <a:pt x="27" y="18"/>
              </a:lnTo>
              <a:lnTo>
                <a:pt x="28" y="19"/>
              </a:lnTo>
              <a:lnTo>
                <a:pt x="29" y="20"/>
              </a:lnTo>
              <a:lnTo>
                <a:pt x="29" y="21"/>
              </a:lnTo>
              <a:lnTo>
                <a:pt x="30" y="22"/>
              </a:lnTo>
              <a:lnTo>
                <a:pt x="30" y="23"/>
              </a:lnTo>
              <a:lnTo>
                <a:pt x="31" y="24"/>
              </a:lnTo>
              <a:lnTo>
                <a:pt x="32" y="25"/>
              </a:lnTo>
              <a:lnTo>
                <a:pt x="31" y="26"/>
              </a:lnTo>
              <a:lnTo>
                <a:pt x="30" y="28"/>
              </a:lnTo>
              <a:lnTo>
                <a:pt x="29" y="29"/>
              </a:lnTo>
              <a:lnTo>
                <a:pt x="28" y="29"/>
              </a:lnTo>
              <a:lnTo>
                <a:pt x="27" y="30"/>
              </a:lnTo>
              <a:lnTo>
                <a:pt x="26" y="30"/>
              </a:lnTo>
              <a:lnTo>
                <a:pt x="25" y="30"/>
              </a:lnTo>
              <a:lnTo>
                <a:pt x="23" y="30"/>
              </a:lnTo>
              <a:lnTo>
                <a:pt x="22" y="31"/>
              </a:lnTo>
              <a:lnTo>
                <a:pt x="21" y="31"/>
              </a:lnTo>
              <a:lnTo>
                <a:pt x="20" y="31"/>
              </a:lnTo>
              <a:lnTo>
                <a:pt x="19" y="31"/>
              </a:lnTo>
              <a:lnTo>
                <a:pt x="18" y="31"/>
              </a:lnTo>
              <a:lnTo>
                <a:pt x="17" y="32"/>
              </a:lnTo>
              <a:lnTo>
                <a:pt x="16" y="32"/>
              </a:lnTo>
              <a:lnTo>
                <a:pt x="15" y="33"/>
              </a:lnTo>
              <a:lnTo>
                <a:pt x="14" y="33"/>
              </a:lnTo>
              <a:lnTo>
                <a:pt x="13" y="33"/>
              </a:lnTo>
              <a:lnTo>
                <a:pt x="11" y="33"/>
              </a:lnTo>
              <a:lnTo>
                <a:pt x="9" y="33"/>
              </a:lnTo>
              <a:lnTo>
                <a:pt x="9" y="32"/>
              </a:lnTo>
              <a:lnTo>
                <a:pt x="8" y="31"/>
              </a:lnTo>
              <a:lnTo>
                <a:pt x="8" y="30"/>
              </a:lnTo>
              <a:lnTo>
                <a:pt x="7" y="29"/>
              </a:lnTo>
              <a:lnTo>
                <a:pt x="7" y="28"/>
              </a:lnTo>
              <a:lnTo>
                <a:pt x="7" y="27"/>
              </a:lnTo>
              <a:lnTo>
                <a:pt x="7" y="26"/>
              </a:lnTo>
              <a:lnTo>
                <a:pt x="6" y="25"/>
              </a:lnTo>
              <a:lnTo>
                <a:pt x="6" y="24"/>
              </a:lnTo>
              <a:lnTo>
                <a:pt x="5" y="23"/>
              </a:lnTo>
              <a:lnTo>
                <a:pt x="4" y="22"/>
              </a:lnTo>
              <a:lnTo>
                <a:pt x="3" y="21"/>
              </a:lnTo>
              <a:lnTo>
                <a:pt x="2" y="20"/>
              </a:lnTo>
              <a:lnTo>
                <a:pt x="2" y="19"/>
              </a:lnTo>
              <a:lnTo>
                <a:pt x="2" y="18"/>
              </a:lnTo>
              <a:lnTo>
                <a:pt x="1" y="18"/>
              </a:lnTo>
              <a:lnTo>
                <a:pt x="0" y="17"/>
              </a:lnTo>
              <a:lnTo>
                <a:pt x="0" y="16"/>
              </a:lnTo>
              <a:lnTo>
                <a:pt x="0" y="15"/>
              </a:lnTo>
              <a:lnTo>
                <a:pt x="0" y="13"/>
              </a:lnTo>
              <a:lnTo>
                <a:pt x="0" y="12"/>
              </a:lnTo>
              <a:lnTo>
                <a:pt x="0" y="11"/>
              </a:lnTo>
              <a:lnTo>
                <a:pt x="1" y="10"/>
              </a:lnTo>
              <a:lnTo>
                <a:pt x="2" y="10"/>
              </a:lnTo>
              <a:lnTo>
                <a:pt x="3" y="9"/>
              </a:lnTo>
              <a:lnTo>
                <a:pt x="3" y="8"/>
              </a:lnTo>
              <a:lnTo>
                <a:pt x="4" y="7"/>
              </a:lnTo>
              <a:lnTo>
                <a:pt x="5" y="6"/>
              </a:lnTo>
              <a:lnTo>
                <a:pt x="6" y="6"/>
              </a:lnTo>
              <a:lnTo>
                <a:pt x="6" y="5"/>
              </a:lnTo>
              <a:lnTo>
                <a:pt x="6" y="3"/>
              </a:lnTo>
              <a:lnTo>
                <a:pt x="7" y="2"/>
              </a:lnTo>
              <a:lnTo>
                <a:pt x="8" y="1"/>
              </a:lnTo>
              <a:lnTo>
                <a:pt x="8" y="0"/>
              </a:lnTo>
              <a:lnTo>
                <a:pt x="9"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375920</xdr:colOff>
      <xdr:row>31</xdr:row>
      <xdr:rowOff>57150</xdr:rowOff>
    </xdr:from>
    <xdr:to>
      <xdr:col>8</xdr:col>
      <xdr:colOff>81280</xdr:colOff>
      <xdr:row>34</xdr:row>
      <xdr:rowOff>66675</xdr:rowOff>
    </xdr:to>
    <xdr:sp>
      <xdr:nvSpPr>
        <xdr:cNvPr id="2185768" name="Freeform 535"/>
        <xdr:cNvSpPr/>
      </xdr:nvSpPr>
      <xdr:spPr>
        <a:xfrm>
          <a:off x="5161280" y="4895215"/>
          <a:ext cx="355600" cy="466725"/>
        </a:xfrm>
        <a:custGeom>
          <a:avLst/>
          <a:gdLst>
            <a:gd name="txL" fmla="*/ 0 w 35"/>
            <a:gd name="txT" fmla="*/ 0 h 52"/>
            <a:gd name="txR" fmla="*/ 35 w 35"/>
            <a:gd name="txB" fmla="*/ 52 h 5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5" h="52">
              <a:moveTo>
                <a:pt x="1" y="22"/>
              </a:moveTo>
              <a:lnTo>
                <a:pt x="1" y="20"/>
              </a:lnTo>
              <a:lnTo>
                <a:pt x="1" y="19"/>
              </a:lnTo>
              <a:lnTo>
                <a:pt x="1" y="18"/>
              </a:lnTo>
              <a:lnTo>
                <a:pt x="1" y="16"/>
              </a:lnTo>
              <a:lnTo>
                <a:pt x="1" y="15"/>
              </a:lnTo>
              <a:lnTo>
                <a:pt x="1" y="14"/>
              </a:lnTo>
              <a:lnTo>
                <a:pt x="1" y="13"/>
              </a:lnTo>
              <a:lnTo>
                <a:pt x="1" y="10"/>
              </a:lnTo>
              <a:lnTo>
                <a:pt x="1" y="9"/>
              </a:lnTo>
              <a:lnTo>
                <a:pt x="1" y="7"/>
              </a:lnTo>
              <a:lnTo>
                <a:pt x="1" y="6"/>
              </a:lnTo>
              <a:lnTo>
                <a:pt x="1" y="3"/>
              </a:lnTo>
              <a:lnTo>
                <a:pt x="2" y="3"/>
              </a:lnTo>
              <a:lnTo>
                <a:pt x="6" y="2"/>
              </a:lnTo>
              <a:lnTo>
                <a:pt x="7" y="2"/>
              </a:lnTo>
              <a:lnTo>
                <a:pt x="10" y="1"/>
              </a:lnTo>
              <a:lnTo>
                <a:pt x="11" y="1"/>
              </a:lnTo>
              <a:lnTo>
                <a:pt x="13" y="3"/>
              </a:lnTo>
              <a:lnTo>
                <a:pt x="14" y="2"/>
              </a:lnTo>
              <a:lnTo>
                <a:pt x="15" y="2"/>
              </a:lnTo>
              <a:lnTo>
                <a:pt x="16" y="2"/>
              </a:lnTo>
              <a:lnTo>
                <a:pt x="18" y="2"/>
              </a:lnTo>
              <a:lnTo>
                <a:pt x="19" y="1"/>
              </a:lnTo>
              <a:lnTo>
                <a:pt x="20" y="0"/>
              </a:lnTo>
              <a:lnTo>
                <a:pt x="20" y="1"/>
              </a:lnTo>
              <a:lnTo>
                <a:pt x="21" y="1"/>
              </a:lnTo>
              <a:lnTo>
                <a:pt x="22" y="2"/>
              </a:lnTo>
              <a:lnTo>
                <a:pt x="22" y="3"/>
              </a:lnTo>
              <a:lnTo>
                <a:pt x="23" y="4"/>
              </a:lnTo>
              <a:lnTo>
                <a:pt x="24" y="5"/>
              </a:lnTo>
              <a:lnTo>
                <a:pt x="24" y="6"/>
              </a:lnTo>
              <a:lnTo>
                <a:pt x="25" y="6"/>
              </a:lnTo>
              <a:lnTo>
                <a:pt x="25" y="7"/>
              </a:lnTo>
              <a:lnTo>
                <a:pt x="25" y="8"/>
              </a:lnTo>
              <a:lnTo>
                <a:pt x="25" y="9"/>
              </a:lnTo>
              <a:lnTo>
                <a:pt x="26" y="11"/>
              </a:lnTo>
              <a:lnTo>
                <a:pt x="26" y="12"/>
              </a:lnTo>
              <a:lnTo>
                <a:pt x="26" y="13"/>
              </a:lnTo>
              <a:lnTo>
                <a:pt x="26" y="14"/>
              </a:lnTo>
              <a:lnTo>
                <a:pt x="25" y="15"/>
              </a:lnTo>
              <a:lnTo>
                <a:pt x="26" y="16"/>
              </a:lnTo>
              <a:lnTo>
                <a:pt x="26" y="17"/>
              </a:lnTo>
              <a:lnTo>
                <a:pt x="27" y="17"/>
              </a:lnTo>
              <a:lnTo>
                <a:pt x="27" y="19"/>
              </a:lnTo>
              <a:lnTo>
                <a:pt x="28" y="20"/>
              </a:lnTo>
              <a:lnTo>
                <a:pt x="28" y="22"/>
              </a:lnTo>
              <a:lnTo>
                <a:pt x="28" y="23"/>
              </a:lnTo>
              <a:lnTo>
                <a:pt x="29" y="24"/>
              </a:lnTo>
              <a:lnTo>
                <a:pt x="29" y="26"/>
              </a:lnTo>
              <a:lnTo>
                <a:pt x="29" y="27"/>
              </a:lnTo>
              <a:lnTo>
                <a:pt x="28" y="27"/>
              </a:lnTo>
              <a:lnTo>
                <a:pt x="29" y="28"/>
              </a:lnTo>
              <a:lnTo>
                <a:pt x="30" y="28"/>
              </a:lnTo>
              <a:lnTo>
                <a:pt x="31" y="29"/>
              </a:lnTo>
              <a:lnTo>
                <a:pt x="31" y="30"/>
              </a:lnTo>
              <a:lnTo>
                <a:pt x="32" y="32"/>
              </a:lnTo>
              <a:lnTo>
                <a:pt x="33" y="33"/>
              </a:lnTo>
              <a:lnTo>
                <a:pt x="33" y="34"/>
              </a:lnTo>
              <a:lnTo>
                <a:pt x="33" y="35"/>
              </a:lnTo>
              <a:lnTo>
                <a:pt x="33" y="36"/>
              </a:lnTo>
              <a:lnTo>
                <a:pt x="33" y="37"/>
              </a:lnTo>
              <a:lnTo>
                <a:pt x="33" y="38"/>
              </a:lnTo>
              <a:lnTo>
                <a:pt x="34" y="39"/>
              </a:lnTo>
              <a:lnTo>
                <a:pt x="34" y="41"/>
              </a:lnTo>
              <a:lnTo>
                <a:pt x="34" y="42"/>
              </a:lnTo>
              <a:lnTo>
                <a:pt x="33" y="42"/>
              </a:lnTo>
              <a:lnTo>
                <a:pt x="32" y="43"/>
              </a:lnTo>
              <a:lnTo>
                <a:pt x="33" y="43"/>
              </a:lnTo>
              <a:lnTo>
                <a:pt x="34" y="44"/>
              </a:lnTo>
              <a:lnTo>
                <a:pt x="35" y="44"/>
              </a:lnTo>
              <a:lnTo>
                <a:pt x="35" y="45"/>
              </a:lnTo>
              <a:lnTo>
                <a:pt x="35" y="46"/>
              </a:lnTo>
              <a:lnTo>
                <a:pt x="34" y="47"/>
              </a:lnTo>
              <a:lnTo>
                <a:pt x="33" y="48"/>
              </a:lnTo>
              <a:lnTo>
                <a:pt x="32" y="49"/>
              </a:lnTo>
              <a:lnTo>
                <a:pt x="31" y="49"/>
              </a:lnTo>
              <a:lnTo>
                <a:pt x="29" y="49"/>
              </a:lnTo>
              <a:lnTo>
                <a:pt x="28" y="50"/>
              </a:lnTo>
              <a:lnTo>
                <a:pt x="27" y="49"/>
              </a:lnTo>
              <a:lnTo>
                <a:pt x="27" y="48"/>
              </a:lnTo>
              <a:lnTo>
                <a:pt x="26" y="48"/>
              </a:lnTo>
              <a:lnTo>
                <a:pt x="25" y="49"/>
              </a:lnTo>
              <a:lnTo>
                <a:pt x="23" y="49"/>
              </a:lnTo>
              <a:lnTo>
                <a:pt x="22" y="49"/>
              </a:lnTo>
              <a:lnTo>
                <a:pt x="21" y="49"/>
              </a:lnTo>
              <a:lnTo>
                <a:pt x="20" y="49"/>
              </a:lnTo>
              <a:lnTo>
                <a:pt x="19" y="50"/>
              </a:lnTo>
              <a:lnTo>
                <a:pt x="18" y="52"/>
              </a:lnTo>
              <a:lnTo>
                <a:pt x="18" y="50"/>
              </a:lnTo>
              <a:lnTo>
                <a:pt x="18" y="49"/>
              </a:lnTo>
              <a:lnTo>
                <a:pt x="17" y="49"/>
              </a:lnTo>
              <a:lnTo>
                <a:pt x="16" y="49"/>
              </a:lnTo>
              <a:lnTo>
                <a:pt x="15" y="48"/>
              </a:lnTo>
              <a:lnTo>
                <a:pt x="14" y="47"/>
              </a:lnTo>
              <a:lnTo>
                <a:pt x="14" y="46"/>
              </a:lnTo>
              <a:lnTo>
                <a:pt x="14" y="45"/>
              </a:lnTo>
              <a:lnTo>
                <a:pt x="14" y="43"/>
              </a:lnTo>
              <a:lnTo>
                <a:pt x="14" y="42"/>
              </a:lnTo>
              <a:lnTo>
                <a:pt x="13" y="41"/>
              </a:lnTo>
              <a:lnTo>
                <a:pt x="13" y="40"/>
              </a:lnTo>
              <a:lnTo>
                <a:pt x="12" y="39"/>
              </a:lnTo>
              <a:lnTo>
                <a:pt x="12" y="38"/>
              </a:lnTo>
              <a:lnTo>
                <a:pt x="11" y="38"/>
              </a:lnTo>
              <a:lnTo>
                <a:pt x="10" y="37"/>
              </a:lnTo>
              <a:lnTo>
                <a:pt x="10" y="36"/>
              </a:lnTo>
              <a:lnTo>
                <a:pt x="11" y="36"/>
              </a:lnTo>
              <a:lnTo>
                <a:pt x="11" y="35"/>
              </a:lnTo>
              <a:lnTo>
                <a:pt x="12" y="35"/>
              </a:lnTo>
              <a:lnTo>
                <a:pt x="13" y="35"/>
              </a:lnTo>
              <a:lnTo>
                <a:pt x="14" y="35"/>
              </a:lnTo>
              <a:lnTo>
                <a:pt x="15" y="35"/>
              </a:lnTo>
              <a:lnTo>
                <a:pt x="14" y="34"/>
              </a:lnTo>
              <a:lnTo>
                <a:pt x="13" y="34"/>
              </a:lnTo>
              <a:lnTo>
                <a:pt x="11" y="33"/>
              </a:lnTo>
              <a:lnTo>
                <a:pt x="10" y="33"/>
              </a:lnTo>
              <a:lnTo>
                <a:pt x="9" y="33"/>
              </a:lnTo>
              <a:lnTo>
                <a:pt x="8" y="32"/>
              </a:lnTo>
              <a:lnTo>
                <a:pt x="7" y="31"/>
              </a:lnTo>
              <a:lnTo>
                <a:pt x="6" y="30"/>
              </a:lnTo>
              <a:lnTo>
                <a:pt x="4" y="29"/>
              </a:lnTo>
              <a:lnTo>
                <a:pt x="3" y="28"/>
              </a:lnTo>
              <a:lnTo>
                <a:pt x="2" y="26"/>
              </a:lnTo>
              <a:lnTo>
                <a:pt x="1" y="26"/>
              </a:lnTo>
              <a:lnTo>
                <a:pt x="1" y="24"/>
              </a:lnTo>
              <a:lnTo>
                <a:pt x="0" y="23"/>
              </a:lnTo>
              <a:lnTo>
                <a:pt x="1" y="2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447040</xdr:colOff>
      <xdr:row>34</xdr:row>
      <xdr:rowOff>9525</xdr:rowOff>
    </xdr:from>
    <xdr:to>
      <xdr:col>8</xdr:col>
      <xdr:colOff>132080</xdr:colOff>
      <xdr:row>36</xdr:row>
      <xdr:rowOff>66675</xdr:rowOff>
    </xdr:to>
    <xdr:sp>
      <xdr:nvSpPr>
        <xdr:cNvPr id="2185769" name="Freeform 536"/>
        <xdr:cNvSpPr/>
      </xdr:nvSpPr>
      <xdr:spPr>
        <a:xfrm>
          <a:off x="5232400" y="5304790"/>
          <a:ext cx="335280" cy="361950"/>
        </a:xfrm>
        <a:custGeom>
          <a:avLst/>
          <a:gdLst>
            <a:gd name="txL" fmla="*/ 0 w 33"/>
            <a:gd name="txT" fmla="*/ 0 h 39"/>
            <a:gd name="txR" fmla="*/ 33 w 33"/>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39">
              <a:moveTo>
                <a:pt x="9" y="11"/>
              </a:moveTo>
              <a:lnTo>
                <a:pt x="9" y="10"/>
              </a:lnTo>
              <a:lnTo>
                <a:pt x="9" y="9"/>
              </a:lnTo>
              <a:lnTo>
                <a:pt x="9" y="8"/>
              </a:lnTo>
              <a:lnTo>
                <a:pt x="10" y="7"/>
              </a:lnTo>
              <a:lnTo>
                <a:pt x="11" y="7"/>
              </a:lnTo>
              <a:lnTo>
                <a:pt x="11" y="6"/>
              </a:lnTo>
              <a:lnTo>
                <a:pt x="12" y="4"/>
              </a:lnTo>
              <a:lnTo>
                <a:pt x="13" y="3"/>
              </a:lnTo>
              <a:lnTo>
                <a:pt x="14" y="3"/>
              </a:lnTo>
              <a:lnTo>
                <a:pt x="15" y="3"/>
              </a:lnTo>
              <a:lnTo>
                <a:pt x="16" y="3"/>
              </a:lnTo>
              <a:lnTo>
                <a:pt x="18" y="3"/>
              </a:lnTo>
              <a:lnTo>
                <a:pt x="19" y="2"/>
              </a:lnTo>
              <a:lnTo>
                <a:pt x="20" y="2"/>
              </a:lnTo>
              <a:lnTo>
                <a:pt x="20" y="3"/>
              </a:lnTo>
              <a:lnTo>
                <a:pt x="21" y="4"/>
              </a:lnTo>
              <a:lnTo>
                <a:pt x="22" y="3"/>
              </a:lnTo>
              <a:lnTo>
                <a:pt x="24" y="3"/>
              </a:lnTo>
              <a:lnTo>
                <a:pt x="25" y="3"/>
              </a:lnTo>
              <a:lnTo>
                <a:pt x="26" y="2"/>
              </a:lnTo>
              <a:lnTo>
                <a:pt x="27" y="1"/>
              </a:lnTo>
              <a:lnTo>
                <a:pt x="28" y="0"/>
              </a:lnTo>
              <a:lnTo>
                <a:pt x="28" y="1"/>
              </a:lnTo>
              <a:lnTo>
                <a:pt x="28" y="2"/>
              </a:lnTo>
              <a:lnTo>
                <a:pt x="28" y="3"/>
              </a:lnTo>
              <a:lnTo>
                <a:pt x="27" y="5"/>
              </a:lnTo>
              <a:lnTo>
                <a:pt x="28" y="6"/>
              </a:lnTo>
              <a:lnTo>
                <a:pt x="26" y="6"/>
              </a:lnTo>
              <a:lnTo>
                <a:pt x="27" y="7"/>
              </a:lnTo>
              <a:lnTo>
                <a:pt x="26" y="7"/>
              </a:lnTo>
              <a:lnTo>
                <a:pt x="25" y="7"/>
              </a:lnTo>
              <a:lnTo>
                <a:pt x="25" y="9"/>
              </a:lnTo>
              <a:lnTo>
                <a:pt x="27" y="9"/>
              </a:lnTo>
              <a:lnTo>
                <a:pt x="28" y="9"/>
              </a:lnTo>
              <a:lnTo>
                <a:pt x="29" y="12"/>
              </a:lnTo>
              <a:lnTo>
                <a:pt x="29" y="13"/>
              </a:lnTo>
              <a:lnTo>
                <a:pt x="29" y="14"/>
              </a:lnTo>
              <a:lnTo>
                <a:pt x="29" y="16"/>
              </a:lnTo>
              <a:lnTo>
                <a:pt x="30" y="17"/>
              </a:lnTo>
              <a:lnTo>
                <a:pt x="31" y="17"/>
              </a:lnTo>
              <a:lnTo>
                <a:pt x="31" y="18"/>
              </a:lnTo>
              <a:lnTo>
                <a:pt x="31" y="19"/>
              </a:lnTo>
              <a:lnTo>
                <a:pt x="32" y="21"/>
              </a:lnTo>
              <a:lnTo>
                <a:pt x="32" y="23"/>
              </a:lnTo>
              <a:lnTo>
                <a:pt x="32" y="24"/>
              </a:lnTo>
              <a:lnTo>
                <a:pt x="32" y="26"/>
              </a:lnTo>
              <a:lnTo>
                <a:pt x="33" y="28"/>
              </a:lnTo>
              <a:lnTo>
                <a:pt x="33" y="29"/>
              </a:lnTo>
              <a:lnTo>
                <a:pt x="32" y="29"/>
              </a:lnTo>
              <a:lnTo>
                <a:pt x="31" y="29"/>
              </a:lnTo>
              <a:lnTo>
                <a:pt x="29" y="29"/>
              </a:lnTo>
              <a:lnTo>
                <a:pt x="28" y="30"/>
              </a:lnTo>
              <a:lnTo>
                <a:pt x="27" y="30"/>
              </a:lnTo>
              <a:lnTo>
                <a:pt x="26" y="30"/>
              </a:lnTo>
              <a:lnTo>
                <a:pt x="25" y="30"/>
              </a:lnTo>
              <a:lnTo>
                <a:pt x="24" y="30"/>
              </a:lnTo>
              <a:lnTo>
                <a:pt x="23" y="31"/>
              </a:lnTo>
              <a:lnTo>
                <a:pt x="23" y="30"/>
              </a:lnTo>
              <a:lnTo>
                <a:pt x="23" y="28"/>
              </a:lnTo>
              <a:lnTo>
                <a:pt x="22" y="27"/>
              </a:lnTo>
              <a:lnTo>
                <a:pt x="21" y="26"/>
              </a:lnTo>
              <a:lnTo>
                <a:pt x="21" y="27"/>
              </a:lnTo>
              <a:lnTo>
                <a:pt x="20" y="28"/>
              </a:lnTo>
              <a:lnTo>
                <a:pt x="19" y="29"/>
              </a:lnTo>
              <a:lnTo>
                <a:pt x="18" y="30"/>
              </a:lnTo>
              <a:lnTo>
                <a:pt x="17" y="30"/>
              </a:lnTo>
              <a:lnTo>
                <a:pt x="17" y="31"/>
              </a:lnTo>
              <a:lnTo>
                <a:pt x="16" y="32"/>
              </a:lnTo>
              <a:lnTo>
                <a:pt x="15" y="32"/>
              </a:lnTo>
              <a:lnTo>
                <a:pt x="14" y="32"/>
              </a:lnTo>
              <a:lnTo>
                <a:pt x="13" y="31"/>
              </a:lnTo>
              <a:lnTo>
                <a:pt x="12" y="32"/>
              </a:lnTo>
              <a:lnTo>
                <a:pt x="10" y="32"/>
              </a:lnTo>
              <a:lnTo>
                <a:pt x="9" y="33"/>
              </a:lnTo>
              <a:lnTo>
                <a:pt x="8" y="33"/>
              </a:lnTo>
              <a:lnTo>
                <a:pt x="7" y="34"/>
              </a:lnTo>
              <a:lnTo>
                <a:pt x="6" y="35"/>
              </a:lnTo>
              <a:lnTo>
                <a:pt x="5" y="35"/>
              </a:lnTo>
              <a:lnTo>
                <a:pt x="5" y="36"/>
              </a:lnTo>
              <a:lnTo>
                <a:pt x="5" y="37"/>
              </a:lnTo>
              <a:lnTo>
                <a:pt x="6" y="38"/>
              </a:lnTo>
              <a:lnTo>
                <a:pt x="5" y="39"/>
              </a:lnTo>
              <a:lnTo>
                <a:pt x="4" y="37"/>
              </a:lnTo>
              <a:lnTo>
                <a:pt x="4" y="36"/>
              </a:lnTo>
              <a:lnTo>
                <a:pt x="3" y="36"/>
              </a:lnTo>
              <a:lnTo>
                <a:pt x="3" y="35"/>
              </a:lnTo>
              <a:lnTo>
                <a:pt x="3" y="34"/>
              </a:lnTo>
              <a:lnTo>
                <a:pt x="3" y="33"/>
              </a:lnTo>
              <a:lnTo>
                <a:pt x="1" y="33"/>
              </a:lnTo>
              <a:lnTo>
                <a:pt x="3" y="33"/>
              </a:lnTo>
              <a:lnTo>
                <a:pt x="2" y="32"/>
              </a:lnTo>
              <a:lnTo>
                <a:pt x="2" y="31"/>
              </a:lnTo>
              <a:lnTo>
                <a:pt x="2" y="29"/>
              </a:lnTo>
              <a:lnTo>
                <a:pt x="1" y="29"/>
              </a:lnTo>
              <a:lnTo>
                <a:pt x="0" y="29"/>
              </a:lnTo>
              <a:lnTo>
                <a:pt x="0" y="27"/>
              </a:lnTo>
              <a:lnTo>
                <a:pt x="1" y="26"/>
              </a:lnTo>
              <a:lnTo>
                <a:pt x="2" y="25"/>
              </a:lnTo>
              <a:lnTo>
                <a:pt x="2" y="24"/>
              </a:lnTo>
              <a:lnTo>
                <a:pt x="3" y="24"/>
              </a:lnTo>
              <a:lnTo>
                <a:pt x="4" y="23"/>
              </a:lnTo>
              <a:lnTo>
                <a:pt x="4" y="22"/>
              </a:lnTo>
              <a:lnTo>
                <a:pt x="4" y="21"/>
              </a:lnTo>
              <a:lnTo>
                <a:pt x="4" y="20"/>
              </a:lnTo>
              <a:lnTo>
                <a:pt x="5" y="19"/>
              </a:lnTo>
              <a:lnTo>
                <a:pt x="5" y="18"/>
              </a:lnTo>
              <a:lnTo>
                <a:pt x="6" y="17"/>
              </a:lnTo>
              <a:lnTo>
                <a:pt x="6" y="16"/>
              </a:lnTo>
              <a:lnTo>
                <a:pt x="7" y="15"/>
              </a:lnTo>
              <a:lnTo>
                <a:pt x="7" y="13"/>
              </a:lnTo>
              <a:lnTo>
                <a:pt x="8" y="12"/>
              </a:lnTo>
              <a:lnTo>
                <a:pt x="9"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436880</xdr:colOff>
      <xdr:row>34</xdr:row>
      <xdr:rowOff>152400</xdr:rowOff>
    </xdr:from>
    <xdr:to>
      <xdr:col>7</xdr:col>
      <xdr:colOff>132080</xdr:colOff>
      <xdr:row>36</xdr:row>
      <xdr:rowOff>95250</xdr:rowOff>
    </xdr:to>
    <xdr:sp>
      <xdr:nvSpPr>
        <xdr:cNvPr id="2185770" name="Freeform 537"/>
        <xdr:cNvSpPr/>
      </xdr:nvSpPr>
      <xdr:spPr>
        <a:xfrm>
          <a:off x="4572000" y="5447665"/>
          <a:ext cx="345440" cy="247650"/>
        </a:xfrm>
        <a:custGeom>
          <a:avLst/>
          <a:gdLst>
            <a:gd name="txL" fmla="*/ 0 w 34"/>
            <a:gd name="txT" fmla="*/ 0 h 28"/>
            <a:gd name="txR" fmla="*/ 34 w 34"/>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4" h="28">
              <a:moveTo>
                <a:pt x="1" y="2"/>
              </a:moveTo>
              <a:lnTo>
                <a:pt x="2" y="1"/>
              </a:lnTo>
              <a:lnTo>
                <a:pt x="3" y="1"/>
              </a:lnTo>
              <a:lnTo>
                <a:pt x="4" y="1"/>
              </a:lnTo>
              <a:lnTo>
                <a:pt x="5" y="0"/>
              </a:lnTo>
              <a:lnTo>
                <a:pt x="5" y="1"/>
              </a:lnTo>
              <a:lnTo>
                <a:pt x="5" y="2"/>
              </a:lnTo>
              <a:lnTo>
                <a:pt x="6" y="2"/>
              </a:lnTo>
              <a:lnTo>
                <a:pt x="7" y="2"/>
              </a:lnTo>
              <a:lnTo>
                <a:pt x="8" y="2"/>
              </a:lnTo>
              <a:lnTo>
                <a:pt x="9" y="2"/>
              </a:lnTo>
              <a:lnTo>
                <a:pt x="11" y="1"/>
              </a:lnTo>
              <a:lnTo>
                <a:pt x="11" y="2"/>
              </a:lnTo>
              <a:lnTo>
                <a:pt x="11" y="4"/>
              </a:lnTo>
              <a:lnTo>
                <a:pt x="11" y="5"/>
              </a:lnTo>
              <a:lnTo>
                <a:pt x="12" y="6"/>
              </a:lnTo>
              <a:lnTo>
                <a:pt x="14" y="6"/>
              </a:lnTo>
              <a:lnTo>
                <a:pt x="14" y="7"/>
              </a:lnTo>
              <a:lnTo>
                <a:pt x="15" y="8"/>
              </a:lnTo>
              <a:lnTo>
                <a:pt x="16" y="7"/>
              </a:lnTo>
              <a:lnTo>
                <a:pt x="17" y="7"/>
              </a:lnTo>
              <a:lnTo>
                <a:pt x="18" y="7"/>
              </a:lnTo>
              <a:lnTo>
                <a:pt x="18" y="6"/>
              </a:lnTo>
              <a:lnTo>
                <a:pt x="20" y="6"/>
              </a:lnTo>
              <a:lnTo>
                <a:pt x="20" y="5"/>
              </a:lnTo>
              <a:lnTo>
                <a:pt x="21" y="5"/>
              </a:lnTo>
              <a:lnTo>
                <a:pt x="23" y="5"/>
              </a:lnTo>
              <a:lnTo>
                <a:pt x="24" y="4"/>
              </a:lnTo>
              <a:lnTo>
                <a:pt x="25" y="4"/>
              </a:lnTo>
              <a:lnTo>
                <a:pt x="26" y="3"/>
              </a:lnTo>
              <a:lnTo>
                <a:pt x="27" y="3"/>
              </a:lnTo>
              <a:lnTo>
                <a:pt x="28" y="3"/>
              </a:lnTo>
              <a:lnTo>
                <a:pt x="28" y="4"/>
              </a:lnTo>
              <a:lnTo>
                <a:pt x="28" y="5"/>
              </a:lnTo>
              <a:lnTo>
                <a:pt x="30" y="5"/>
              </a:lnTo>
              <a:lnTo>
                <a:pt x="30" y="6"/>
              </a:lnTo>
              <a:lnTo>
                <a:pt x="32" y="6"/>
              </a:lnTo>
              <a:lnTo>
                <a:pt x="33" y="6"/>
              </a:lnTo>
              <a:lnTo>
                <a:pt x="34" y="7"/>
              </a:lnTo>
              <a:lnTo>
                <a:pt x="34" y="9"/>
              </a:lnTo>
              <a:lnTo>
                <a:pt x="34" y="10"/>
              </a:lnTo>
              <a:lnTo>
                <a:pt x="34" y="11"/>
              </a:lnTo>
              <a:lnTo>
                <a:pt x="33" y="12"/>
              </a:lnTo>
              <a:lnTo>
                <a:pt x="32" y="13"/>
              </a:lnTo>
              <a:lnTo>
                <a:pt x="32" y="14"/>
              </a:lnTo>
              <a:lnTo>
                <a:pt x="31" y="15"/>
              </a:lnTo>
              <a:lnTo>
                <a:pt x="31" y="17"/>
              </a:lnTo>
              <a:lnTo>
                <a:pt x="30" y="18"/>
              </a:lnTo>
              <a:lnTo>
                <a:pt x="30" y="19"/>
              </a:lnTo>
              <a:lnTo>
                <a:pt x="29" y="19"/>
              </a:lnTo>
              <a:lnTo>
                <a:pt x="28" y="20"/>
              </a:lnTo>
              <a:lnTo>
                <a:pt x="29" y="21"/>
              </a:lnTo>
              <a:lnTo>
                <a:pt x="28" y="22"/>
              </a:lnTo>
              <a:lnTo>
                <a:pt x="29" y="23"/>
              </a:lnTo>
              <a:lnTo>
                <a:pt x="30" y="23"/>
              </a:lnTo>
              <a:lnTo>
                <a:pt x="31" y="24"/>
              </a:lnTo>
              <a:lnTo>
                <a:pt x="30" y="25"/>
              </a:lnTo>
              <a:lnTo>
                <a:pt x="30" y="26"/>
              </a:lnTo>
              <a:lnTo>
                <a:pt x="29" y="27"/>
              </a:lnTo>
              <a:lnTo>
                <a:pt x="28" y="28"/>
              </a:lnTo>
              <a:lnTo>
                <a:pt x="27" y="26"/>
              </a:lnTo>
              <a:lnTo>
                <a:pt x="26" y="26"/>
              </a:lnTo>
              <a:lnTo>
                <a:pt x="25" y="25"/>
              </a:lnTo>
              <a:lnTo>
                <a:pt x="24" y="24"/>
              </a:lnTo>
              <a:lnTo>
                <a:pt x="22" y="24"/>
              </a:lnTo>
              <a:lnTo>
                <a:pt x="21" y="23"/>
              </a:lnTo>
              <a:lnTo>
                <a:pt x="20" y="23"/>
              </a:lnTo>
              <a:lnTo>
                <a:pt x="19" y="22"/>
              </a:lnTo>
              <a:lnTo>
                <a:pt x="18" y="22"/>
              </a:lnTo>
              <a:lnTo>
                <a:pt x="16" y="21"/>
              </a:lnTo>
              <a:lnTo>
                <a:pt x="15" y="21"/>
              </a:lnTo>
              <a:lnTo>
                <a:pt x="14" y="21"/>
              </a:lnTo>
              <a:lnTo>
                <a:pt x="14" y="22"/>
              </a:lnTo>
              <a:lnTo>
                <a:pt x="14" y="23"/>
              </a:lnTo>
              <a:lnTo>
                <a:pt x="13" y="23"/>
              </a:lnTo>
              <a:lnTo>
                <a:pt x="12" y="25"/>
              </a:lnTo>
              <a:lnTo>
                <a:pt x="12" y="26"/>
              </a:lnTo>
              <a:lnTo>
                <a:pt x="11" y="27"/>
              </a:lnTo>
              <a:lnTo>
                <a:pt x="10" y="26"/>
              </a:lnTo>
              <a:lnTo>
                <a:pt x="9" y="25"/>
              </a:lnTo>
              <a:lnTo>
                <a:pt x="9" y="24"/>
              </a:lnTo>
              <a:lnTo>
                <a:pt x="8" y="23"/>
              </a:lnTo>
              <a:lnTo>
                <a:pt x="8" y="22"/>
              </a:lnTo>
              <a:lnTo>
                <a:pt x="8" y="20"/>
              </a:lnTo>
              <a:lnTo>
                <a:pt x="7" y="19"/>
              </a:lnTo>
              <a:lnTo>
                <a:pt x="7" y="18"/>
              </a:lnTo>
              <a:lnTo>
                <a:pt x="6" y="17"/>
              </a:lnTo>
              <a:lnTo>
                <a:pt x="6" y="16"/>
              </a:lnTo>
              <a:lnTo>
                <a:pt x="6" y="14"/>
              </a:lnTo>
              <a:lnTo>
                <a:pt x="5" y="13"/>
              </a:lnTo>
              <a:lnTo>
                <a:pt x="5" y="12"/>
              </a:lnTo>
              <a:lnTo>
                <a:pt x="4" y="11"/>
              </a:lnTo>
              <a:lnTo>
                <a:pt x="4" y="10"/>
              </a:lnTo>
              <a:lnTo>
                <a:pt x="3" y="9"/>
              </a:lnTo>
              <a:lnTo>
                <a:pt x="3" y="8"/>
              </a:lnTo>
              <a:lnTo>
                <a:pt x="2" y="7"/>
              </a:lnTo>
              <a:lnTo>
                <a:pt x="2" y="6"/>
              </a:lnTo>
              <a:lnTo>
                <a:pt x="1" y="5"/>
              </a:lnTo>
              <a:lnTo>
                <a:pt x="1" y="4"/>
              </a:lnTo>
              <a:lnTo>
                <a:pt x="0" y="3"/>
              </a:lnTo>
              <a:lnTo>
                <a:pt x="0" y="2"/>
              </a:lnTo>
              <a:lnTo>
                <a:pt x="1" y="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30480</xdr:colOff>
      <xdr:row>33</xdr:row>
      <xdr:rowOff>47625</xdr:rowOff>
    </xdr:from>
    <xdr:to>
      <xdr:col>7</xdr:col>
      <xdr:colOff>355600</xdr:colOff>
      <xdr:row>34</xdr:row>
      <xdr:rowOff>114300</xdr:rowOff>
    </xdr:to>
    <xdr:sp>
      <xdr:nvSpPr>
        <xdr:cNvPr id="2185771" name="Freeform 538"/>
        <xdr:cNvSpPr/>
      </xdr:nvSpPr>
      <xdr:spPr>
        <a:xfrm>
          <a:off x="4815840" y="5190490"/>
          <a:ext cx="325120" cy="219075"/>
        </a:xfrm>
        <a:custGeom>
          <a:avLst/>
          <a:gdLst>
            <a:gd name="txL" fmla="*/ 0 w 32"/>
            <a:gd name="txT" fmla="*/ 0 h 24"/>
            <a:gd name="txR" fmla="*/ 32 w 32"/>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4">
              <a:moveTo>
                <a:pt x="0" y="19"/>
              </a:moveTo>
              <a:lnTo>
                <a:pt x="1" y="19"/>
              </a:lnTo>
              <a:lnTo>
                <a:pt x="2" y="19"/>
              </a:lnTo>
              <a:lnTo>
                <a:pt x="3" y="18"/>
              </a:lnTo>
              <a:lnTo>
                <a:pt x="4" y="18"/>
              </a:lnTo>
              <a:lnTo>
                <a:pt x="5" y="18"/>
              </a:lnTo>
              <a:lnTo>
                <a:pt x="7" y="18"/>
              </a:lnTo>
              <a:lnTo>
                <a:pt x="8" y="18"/>
              </a:lnTo>
              <a:lnTo>
                <a:pt x="9" y="18"/>
              </a:lnTo>
              <a:lnTo>
                <a:pt x="9" y="16"/>
              </a:lnTo>
              <a:lnTo>
                <a:pt x="9" y="15"/>
              </a:lnTo>
              <a:lnTo>
                <a:pt x="8" y="16"/>
              </a:lnTo>
              <a:lnTo>
                <a:pt x="7" y="16"/>
              </a:lnTo>
              <a:lnTo>
                <a:pt x="7" y="15"/>
              </a:lnTo>
              <a:lnTo>
                <a:pt x="7" y="14"/>
              </a:lnTo>
              <a:lnTo>
                <a:pt x="7" y="13"/>
              </a:lnTo>
              <a:lnTo>
                <a:pt x="7" y="11"/>
              </a:lnTo>
              <a:lnTo>
                <a:pt x="6" y="11"/>
              </a:lnTo>
              <a:lnTo>
                <a:pt x="6" y="10"/>
              </a:lnTo>
              <a:lnTo>
                <a:pt x="7" y="9"/>
              </a:lnTo>
              <a:lnTo>
                <a:pt x="7" y="8"/>
              </a:lnTo>
              <a:lnTo>
                <a:pt x="7" y="7"/>
              </a:lnTo>
              <a:lnTo>
                <a:pt x="7" y="6"/>
              </a:lnTo>
              <a:lnTo>
                <a:pt x="6" y="4"/>
              </a:lnTo>
              <a:lnTo>
                <a:pt x="8" y="3"/>
              </a:lnTo>
              <a:lnTo>
                <a:pt x="9" y="4"/>
              </a:lnTo>
              <a:lnTo>
                <a:pt x="10" y="3"/>
              </a:lnTo>
              <a:lnTo>
                <a:pt x="11" y="2"/>
              </a:lnTo>
              <a:lnTo>
                <a:pt x="12" y="2"/>
              </a:lnTo>
              <a:lnTo>
                <a:pt x="12" y="1"/>
              </a:lnTo>
              <a:lnTo>
                <a:pt x="13" y="1"/>
              </a:lnTo>
              <a:lnTo>
                <a:pt x="14" y="1"/>
              </a:lnTo>
              <a:lnTo>
                <a:pt x="15" y="1"/>
              </a:lnTo>
              <a:lnTo>
                <a:pt x="16" y="1"/>
              </a:lnTo>
              <a:lnTo>
                <a:pt x="18" y="1"/>
              </a:lnTo>
              <a:lnTo>
                <a:pt x="18" y="2"/>
              </a:lnTo>
              <a:lnTo>
                <a:pt x="19" y="3"/>
              </a:lnTo>
              <a:lnTo>
                <a:pt x="20" y="4"/>
              </a:lnTo>
              <a:lnTo>
                <a:pt x="20" y="5"/>
              </a:lnTo>
              <a:lnTo>
                <a:pt x="21" y="6"/>
              </a:lnTo>
              <a:lnTo>
                <a:pt x="22" y="5"/>
              </a:lnTo>
              <a:lnTo>
                <a:pt x="23" y="5"/>
              </a:lnTo>
              <a:lnTo>
                <a:pt x="24" y="4"/>
              </a:lnTo>
              <a:lnTo>
                <a:pt x="25" y="4"/>
              </a:lnTo>
              <a:lnTo>
                <a:pt x="26" y="3"/>
              </a:lnTo>
              <a:lnTo>
                <a:pt x="27" y="2"/>
              </a:lnTo>
              <a:lnTo>
                <a:pt x="28" y="1"/>
              </a:lnTo>
              <a:lnTo>
                <a:pt x="29" y="0"/>
              </a:lnTo>
              <a:lnTo>
                <a:pt x="29" y="2"/>
              </a:lnTo>
              <a:lnTo>
                <a:pt x="28" y="3"/>
              </a:lnTo>
              <a:lnTo>
                <a:pt x="29" y="4"/>
              </a:lnTo>
              <a:lnTo>
                <a:pt x="29" y="5"/>
              </a:lnTo>
              <a:lnTo>
                <a:pt x="28" y="5"/>
              </a:lnTo>
              <a:lnTo>
                <a:pt x="29" y="5"/>
              </a:lnTo>
              <a:lnTo>
                <a:pt x="30" y="7"/>
              </a:lnTo>
              <a:lnTo>
                <a:pt x="31" y="7"/>
              </a:lnTo>
              <a:lnTo>
                <a:pt x="31" y="8"/>
              </a:lnTo>
              <a:lnTo>
                <a:pt x="31" y="9"/>
              </a:lnTo>
              <a:lnTo>
                <a:pt x="31" y="10"/>
              </a:lnTo>
              <a:lnTo>
                <a:pt x="31" y="11"/>
              </a:lnTo>
              <a:lnTo>
                <a:pt x="31" y="13"/>
              </a:lnTo>
              <a:lnTo>
                <a:pt x="32" y="13"/>
              </a:lnTo>
              <a:lnTo>
                <a:pt x="32" y="14"/>
              </a:lnTo>
              <a:lnTo>
                <a:pt x="32" y="15"/>
              </a:lnTo>
              <a:lnTo>
                <a:pt x="32" y="16"/>
              </a:lnTo>
              <a:lnTo>
                <a:pt x="32" y="18"/>
              </a:lnTo>
              <a:lnTo>
                <a:pt x="32" y="19"/>
              </a:lnTo>
              <a:lnTo>
                <a:pt x="31" y="19"/>
              </a:lnTo>
              <a:lnTo>
                <a:pt x="29" y="20"/>
              </a:lnTo>
              <a:lnTo>
                <a:pt x="28" y="21"/>
              </a:lnTo>
              <a:lnTo>
                <a:pt x="26" y="21"/>
              </a:lnTo>
              <a:lnTo>
                <a:pt x="25" y="21"/>
              </a:lnTo>
              <a:lnTo>
                <a:pt x="24" y="21"/>
              </a:lnTo>
              <a:lnTo>
                <a:pt x="24" y="22"/>
              </a:lnTo>
              <a:lnTo>
                <a:pt x="23" y="23"/>
              </a:lnTo>
              <a:lnTo>
                <a:pt x="22" y="23"/>
              </a:lnTo>
              <a:lnTo>
                <a:pt x="21" y="23"/>
              </a:lnTo>
              <a:lnTo>
                <a:pt x="20" y="23"/>
              </a:lnTo>
              <a:lnTo>
                <a:pt x="19" y="24"/>
              </a:lnTo>
              <a:lnTo>
                <a:pt x="18" y="24"/>
              </a:lnTo>
              <a:lnTo>
                <a:pt x="17" y="24"/>
              </a:lnTo>
              <a:lnTo>
                <a:pt x="16" y="24"/>
              </a:lnTo>
              <a:lnTo>
                <a:pt x="15" y="23"/>
              </a:lnTo>
              <a:lnTo>
                <a:pt x="14" y="22"/>
              </a:lnTo>
              <a:lnTo>
                <a:pt x="13" y="22"/>
              </a:lnTo>
              <a:lnTo>
                <a:pt x="12" y="21"/>
              </a:lnTo>
              <a:lnTo>
                <a:pt x="11" y="21"/>
              </a:lnTo>
              <a:lnTo>
                <a:pt x="10" y="20"/>
              </a:lnTo>
              <a:lnTo>
                <a:pt x="9" y="20"/>
              </a:lnTo>
              <a:lnTo>
                <a:pt x="8" y="19"/>
              </a:lnTo>
              <a:lnTo>
                <a:pt x="7" y="19"/>
              </a:lnTo>
              <a:lnTo>
                <a:pt x="5" y="19"/>
              </a:lnTo>
              <a:lnTo>
                <a:pt x="4" y="19"/>
              </a:lnTo>
              <a:lnTo>
                <a:pt x="3" y="19"/>
              </a:lnTo>
              <a:lnTo>
                <a:pt x="2" y="19"/>
              </a:lnTo>
              <a:lnTo>
                <a:pt x="1" y="19"/>
              </a:lnTo>
              <a:lnTo>
                <a:pt x="0" y="20"/>
              </a:lnTo>
              <a:lnTo>
                <a:pt x="0"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71120</xdr:colOff>
      <xdr:row>34</xdr:row>
      <xdr:rowOff>66675</xdr:rowOff>
    </xdr:from>
    <xdr:to>
      <xdr:col>7</xdr:col>
      <xdr:colOff>508000</xdr:colOff>
      <xdr:row>38</xdr:row>
      <xdr:rowOff>38100</xdr:rowOff>
    </xdr:to>
    <xdr:sp>
      <xdr:nvSpPr>
        <xdr:cNvPr id="2185772" name="Freeform 539"/>
        <xdr:cNvSpPr/>
      </xdr:nvSpPr>
      <xdr:spPr>
        <a:xfrm>
          <a:off x="4856480" y="5361940"/>
          <a:ext cx="436880" cy="600075"/>
        </a:xfrm>
        <a:custGeom>
          <a:avLst/>
          <a:gdLst>
            <a:gd name="txL" fmla="*/ 0 w 43"/>
            <a:gd name="txT" fmla="*/ 0 h 64"/>
            <a:gd name="txR" fmla="*/ 43 w 43"/>
            <a:gd name="txB" fmla="*/ 64 h 6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64">
              <a:moveTo>
                <a:pt x="0" y="35"/>
              </a:moveTo>
              <a:lnTo>
                <a:pt x="1" y="35"/>
              </a:lnTo>
              <a:lnTo>
                <a:pt x="2" y="34"/>
              </a:lnTo>
              <a:lnTo>
                <a:pt x="2" y="33"/>
              </a:lnTo>
              <a:lnTo>
                <a:pt x="3" y="32"/>
              </a:lnTo>
              <a:lnTo>
                <a:pt x="2" y="31"/>
              </a:lnTo>
              <a:lnTo>
                <a:pt x="1" y="31"/>
              </a:lnTo>
              <a:lnTo>
                <a:pt x="0" y="30"/>
              </a:lnTo>
              <a:lnTo>
                <a:pt x="1" y="29"/>
              </a:lnTo>
              <a:lnTo>
                <a:pt x="0" y="28"/>
              </a:lnTo>
              <a:lnTo>
                <a:pt x="1" y="27"/>
              </a:lnTo>
              <a:lnTo>
                <a:pt x="2" y="27"/>
              </a:lnTo>
              <a:lnTo>
                <a:pt x="2" y="26"/>
              </a:lnTo>
              <a:lnTo>
                <a:pt x="3" y="25"/>
              </a:lnTo>
              <a:lnTo>
                <a:pt x="3" y="23"/>
              </a:lnTo>
              <a:lnTo>
                <a:pt x="4" y="22"/>
              </a:lnTo>
              <a:lnTo>
                <a:pt x="4" y="21"/>
              </a:lnTo>
              <a:lnTo>
                <a:pt x="5" y="20"/>
              </a:lnTo>
              <a:lnTo>
                <a:pt x="6" y="19"/>
              </a:lnTo>
              <a:lnTo>
                <a:pt x="6" y="18"/>
              </a:lnTo>
              <a:lnTo>
                <a:pt x="6" y="17"/>
              </a:lnTo>
              <a:lnTo>
                <a:pt x="6" y="15"/>
              </a:lnTo>
              <a:lnTo>
                <a:pt x="6" y="14"/>
              </a:lnTo>
              <a:lnTo>
                <a:pt x="6" y="13"/>
              </a:lnTo>
              <a:lnTo>
                <a:pt x="7" y="12"/>
              </a:lnTo>
              <a:lnTo>
                <a:pt x="7" y="11"/>
              </a:lnTo>
              <a:lnTo>
                <a:pt x="8" y="10"/>
              </a:lnTo>
              <a:lnTo>
                <a:pt x="8" y="9"/>
              </a:lnTo>
              <a:lnTo>
                <a:pt x="9" y="7"/>
              </a:lnTo>
              <a:lnTo>
                <a:pt x="10" y="6"/>
              </a:lnTo>
              <a:lnTo>
                <a:pt x="10" y="5"/>
              </a:lnTo>
              <a:lnTo>
                <a:pt x="11" y="4"/>
              </a:lnTo>
              <a:lnTo>
                <a:pt x="12" y="5"/>
              </a:lnTo>
              <a:lnTo>
                <a:pt x="13" y="5"/>
              </a:lnTo>
              <a:lnTo>
                <a:pt x="14" y="5"/>
              </a:lnTo>
              <a:lnTo>
                <a:pt x="15" y="5"/>
              </a:lnTo>
              <a:lnTo>
                <a:pt x="16" y="4"/>
              </a:lnTo>
              <a:lnTo>
                <a:pt x="17" y="4"/>
              </a:lnTo>
              <a:lnTo>
                <a:pt x="18" y="4"/>
              </a:lnTo>
              <a:lnTo>
                <a:pt x="19" y="4"/>
              </a:lnTo>
              <a:lnTo>
                <a:pt x="20" y="3"/>
              </a:lnTo>
              <a:lnTo>
                <a:pt x="20" y="2"/>
              </a:lnTo>
              <a:lnTo>
                <a:pt x="21" y="2"/>
              </a:lnTo>
              <a:lnTo>
                <a:pt x="22" y="2"/>
              </a:lnTo>
              <a:lnTo>
                <a:pt x="24" y="2"/>
              </a:lnTo>
              <a:lnTo>
                <a:pt x="25" y="1"/>
              </a:lnTo>
              <a:lnTo>
                <a:pt x="27" y="0"/>
              </a:lnTo>
              <a:lnTo>
                <a:pt x="28" y="0"/>
              </a:lnTo>
              <a:lnTo>
                <a:pt x="29" y="1"/>
              </a:lnTo>
              <a:lnTo>
                <a:pt x="29" y="2"/>
              </a:lnTo>
              <a:lnTo>
                <a:pt x="28" y="2"/>
              </a:lnTo>
              <a:lnTo>
                <a:pt x="26" y="3"/>
              </a:lnTo>
              <a:lnTo>
                <a:pt x="26" y="4"/>
              </a:lnTo>
              <a:lnTo>
                <a:pt x="26" y="5"/>
              </a:lnTo>
              <a:lnTo>
                <a:pt x="26" y="6"/>
              </a:lnTo>
              <a:lnTo>
                <a:pt x="26" y="7"/>
              </a:lnTo>
              <a:lnTo>
                <a:pt x="26" y="8"/>
              </a:lnTo>
              <a:lnTo>
                <a:pt x="26" y="9"/>
              </a:lnTo>
              <a:lnTo>
                <a:pt x="26" y="10"/>
              </a:lnTo>
              <a:lnTo>
                <a:pt x="26" y="11"/>
              </a:lnTo>
              <a:lnTo>
                <a:pt x="26" y="12"/>
              </a:lnTo>
              <a:lnTo>
                <a:pt x="26" y="13"/>
              </a:lnTo>
              <a:lnTo>
                <a:pt x="26" y="14"/>
              </a:lnTo>
              <a:lnTo>
                <a:pt x="26" y="15"/>
              </a:lnTo>
              <a:lnTo>
                <a:pt x="26" y="16"/>
              </a:lnTo>
              <a:lnTo>
                <a:pt x="26" y="17"/>
              </a:lnTo>
              <a:lnTo>
                <a:pt x="27" y="19"/>
              </a:lnTo>
              <a:lnTo>
                <a:pt x="26" y="20"/>
              </a:lnTo>
              <a:lnTo>
                <a:pt x="25" y="20"/>
              </a:lnTo>
              <a:lnTo>
                <a:pt x="25" y="21"/>
              </a:lnTo>
              <a:lnTo>
                <a:pt x="26" y="21"/>
              </a:lnTo>
              <a:lnTo>
                <a:pt x="27" y="21"/>
              </a:lnTo>
              <a:lnTo>
                <a:pt x="28" y="21"/>
              </a:lnTo>
              <a:lnTo>
                <a:pt x="30" y="20"/>
              </a:lnTo>
              <a:lnTo>
                <a:pt x="31" y="20"/>
              </a:lnTo>
              <a:lnTo>
                <a:pt x="32" y="24"/>
              </a:lnTo>
              <a:lnTo>
                <a:pt x="34" y="24"/>
              </a:lnTo>
              <a:lnTo>
                <a:pt x="35" y="23"/>
              </a:lnTo>
              <a:lnTo>
                <a:pt x="37" y="23"/>
              </a:lnTo>
              <a:lnTo>
                <a:pt x="38" y="23"/>
              </a:lnTo>
              <a:lnTo>
                <a:pt x="39" y="23"/>
              </a:lnTo>
              <a:lnTo>
                <a:pt x="39" y="25"/>
              </a:lnTo>
              <a:lnTo>
                <a:pt x="39" y="26"/>
              </a:lnTo>
              <a:lnTo>
                <a:pt x="40" y="27"/>
              </a:lnTo>
              <a:lnTo>
                <a:pt x="38" y="27"/>
              </a:lnTo>
              <a:lnTo>
                <a:pt x="40" y="27"/>
              </a:lnTo>
              <a:lnTo>
                <a:pt x="40" y="28"/>
              </a:lnTo>
              <a:lnTo>
                <a:pt x="40" y="29"/>
              </a:lnTo>
              <a:lnTo>
                <a:pt x="40" y="30"/>
              </a:lnTo>
              <a:lnTo>
                <a:pt x="41" y="30"/>
              </a:lnTo>
              <a:lnTo>
                <a:pt x="41" y="31"/>
              </a:lnTo>
              <a:lnTo>
                <a:pt x="42" y="33"/>
              </a:lnTo>
              <a:lnTo>
                <a:pt x="42" y="34"/>
              </a:lnTo>
              <a:lnTo>
                <a:pt x="41" y="34"/>
              </a:lnTo>
              <a:lnTo>
                <a:pt x="40" y="35"/>
              </a:lnTo>
              <a:lnTo>
                <a:pt x="39" y="35"/>
              </a:lnTo>
              <a:lnTo>
                <a:pt x="39" y="37"/>
              </a:lnTo>
              <a:lnTo>
                <a:pt x="39" y="38"/>
              </a:lnTo>
              <a:lnTo>
                <a:pt x="40" y="39"/>
              </a:lnTo>
              <a:lnTo>
                <a:pt x="40" y="40"/>
              </a:lnTo>
              <a:lnTo>
                <a:pt x="40" y="42"/>
              </a:lnTo>
              <a:lnTo>
                <a:pt x="40" y="43"/>
              </a:lnTo>
              <a:lnTo>
                <a:pt x="41" y="44"/>
              </a:lnTo>
              <a:lnTo>
                <a:pt x="41" y="45"/>
              </a:lnTo>
              <a:lnTo>
                <a:pt x="41" y="47"/>
              </a:lnTo>
              <a:lnTo>
                <a:pt x="42" y="48"/>
              </a:lnTo>
              <a:lnTo>
                <a:pt x="43" y="49"/>
              </a:lnTo>
              <a:lnTo>
                <a:pt x="42" y="49"/>
              </a:lnTo>
              <a:lnTo>
                <a:pt x="40" y="50"/>
              </a:lnTo>
              <a:lnTo>
                <a:pt x="39" y="51"/>
              </a:lnTo>
              <a:lnTo>
                <a:pt x="38" y="52"/>
              </a:lnTo>
              <a:lnTo>
                <a:pt x="38" y="53"/>
              </a:lnTo>
              <a:lnTo>
                <a:pt x="40" y="54"/>
              </a:lnTo>
              <a:lnTo>
                <a:pt x="41" y="54"/>
              </a:lnTo>
              <a:lnTo>
                <a:pt x="42" y="55"/>
              </a:lnTo>
              <a:lnTo>
                <a:pt x="42" y="56"/>
              </a:lnTo>
              <a:lnTo>
                <a:pt x="42" y="57"/>
              </a:lnTo>
              <a:lnTo>
                <a:pt x="42" y="59"/>
              </a:lnTo>
              <a:lnTo>
                <a:pt x="42" y="60"/>
              </a:lnTo>
              <a:lnTo>
                <a:pt x="41" y="61"/>
              </a:lnTo>
              <a:lnTo>
                <a:pt x="40" y="62"/>
              </a:lnTo>
              <a:lnTo>
                <a:pt x="39" y="62"/>
              </a:lnTo>
              <a:lnTo>
                <a:pt x="38" y="62"/>
              </a:lnTo>
              <a:lnTo>
                <a:pt x="37" y="63"/>
              </a:lnTo>
              <a:lnTo>
                <a:pt x="36" y="63"/>
              </a:lnTo>
              <a:lnTo>
                <a:pt x="35" y="63"/>
              </a:lnTo>
              <a:lnTo>
                <a:pt x="34" y="62"/>
              </a:lnTo>
              <a:lnTo>
                <a:pt x="33" y="63"/>
              </a:lnTo>
              <a:lnTo>
                <a:pt x="32" y="63"/>
              </a:lnTo>
              <a:lnTo>
                <a:pt x="31" y="64"/>
              </a:lnTo>
              <a:lnTo>
                <a:pt x="30" y="64"/>
              </a:lnTo>
              <a:lnTo>
                <a:pt x="29" y="63"/>
              </a:lnTo>
              <a:lnTo>
                <a:pt x="29" y="62"/>
              </a:lnTo>
              <a:lnTo>
                <a:pt x="28" y="61"/>
              </a:lnTo>
              <a:lnTo>
                <a:pt x="28" y="60"/>
              </a:lnTo>
              <a:lnTo>
                <a:pt x="26" y="61"/>
              </a:lnTo>
              <a:lnTo>
                <a:pt x="25" y="60"/>
              </a:lnTo>
              <a:lnTo>
                <a:pt x="24" y="59"/>
              </a:lnTo>
              <a:lnTo>
                <a:pt x="23" y="58"/>
              </a:lnTo>
              <a:lnTo>
                <a:pt x="22" y="57"/>
              </a:lnTo>
              <a:lnTo>
                <a:pt x="22" y="56"/>
              </a:lnTo>
              <a:lnTo>
                <a:pt x="22" y="54"/>
              </a:lnTo>
              <a:lnTo>
                <a:pt x="22" y="53"/>
              </a:lnTo>
              <a:lnTo>
                <a:pt x="23" y="52"/>
              </a:lnTo>
              <a:lnTo>
                <a:pt x="23" y="51"/>
              </a:lnTo>
              <a:lnTo>
                <a:pt x="23" y="50"/>
              </a:lnTo>
              <a:lnTo>
                <a:pt x="21" y="50"/>
              </a:lnTo>
              <a:lnTo>
                <a:pt x="19" y="51"/>
              </a:lnTo>
              <a:lnTo>
                <a:pt x="17" y="51"/>
              </a:lnTo>
              <a:lnTo>
                <a:pt x="16" y="51"/>
              </a:lnTo>
              <a:lnTo>
                <a:pt x="16" y="50"/>
              </a:lnTo>
              <a:lnTo>
                <a:pt x="14" y="50"/>
              </a:lnTo>
              <a:lnTo>
                <a:pt x="13" y="51"/>
              </a:lnTo>
              <a:lnTo>
                <a:pt x="12" y="50"/>
              </a:lnTo>
              <a:lnTo>
                <a:pt x="12" y="48"/>
              </a:lnTo>
              <a:lnTo>
                <a:pt x="11" y="46"/>
              </a:lnTo>
              <a:lnTo>
                <a:pt x="11" y="45"/>
              </a:lnTo>
              <a:lnTo>
                <a:pt x="11" y="44"/>
              </a:lnTo>
              <a:lnTo>
                <a:pt x="10" y="44"/>
              </a:lnTo>
              <a:lnTo>
                <a:pt x="9" y="43"/>
              </a:lnTo>
              <a:lnTo>
                <a:pt x="8" y="42"/>
              </a:lnTo>
              <a:lnTo>
                <a:pt x="5" y="40"/>
              </a:lnTo>
              <a:lnTo>
                <a:pt x="4" y="39"/>
              </a:lnTo>
              <a:lnTo>
                <a:pt x="3" y="38"/>
              </a:lnTo>
              <a:lnTo>
                <a:pt x="2" y="38"/>
              </a:lnTo>
              <a:lnTo>
                <a:pt x="1" y="37"/>
              </a:lnTo>
              <a:lnTo>
                <a:pt x="0" y="36"/>
              </a:lnTo>
              <a:lnTo>
                <a:pt x="0" y="3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243840</xdr:colOff>
      <xdr:row>33</xdr:row>
      <xdr:rowOff>57150</xdr:rowOff>
    </xdr:from>
    <xdr:to>
      <xdr:col>6</xdr:col>
      <xdr:colOff>538480</xdr:colOff>
      <xdr:row>37</xdr:row>
      <xdr:rowOff>85725</xdr:rowOff>
    </xdr:to>
    <xdr:sp>
      <xdr:nvSpPr>
        <xdr:cNvPr id="2185773" name="Freeform 540"/>
        <xdr:cNvSpPr/>
      </xdr:nvSpPr>
      <xdr:spPr>
        <a:xfrm>
          <a:off x="4378960" y="5200015"/>
          <a:ext cx="294640" cy="647700"/>
        </a:xfrm>
        <a:custGeom>
          <a:avLst/>
          <a:gdLst>
            <a:gd name="txL" fmla="*/ 0 w 29"/>
            <a:gd name="txT" fmla="*/ 0 h 70"/>
            <a:gd name="txR" fmla="*/ 29 w 29"/>
            <a:gd name="txB" fmla="*/ 70 h 7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70">
              <a:moveTo>
                <a:pt x="3" y="15"/>
              </a:moveTo>
              <a:lnTo>
                <a:pt x="3" y="15"/>
              </a:lnTo>
              <a:lnTo>
                <a:pt x="4" y="14"/>
              </a:lnTo>
              <a:lnTo>
                <a:pt x="5" y="13"/>
              </a:lnTo>
              <a:lnTo>
                <a:pt x="6" y="12"/>
              </a:lnTo>
              <a:lnTo>
                <a:pt x="7" y="11"/>
              </a:lnTo>
              <a:lnTo>
                <a:pt x="6" y="10"/>
              </a:lnTo>
              <a:lnTo>
                <a:pt x="7" y="10"/>
              </a:lnTo>
              <a:lnTo>
                <a:pt x="8" y="9"/>
              </a:lnTo>
              <a:lnTo>
                <a:pt x="9" y="9"/>
              </a:lnTo>
              <a:lnTo>
                <a:pt x="10" y="8"/>
              </a:lnTo>
              <a:lnTo>
                <a:pt x="11" y="8"/>
              </a:lnTo>
              <a:lnTo>
                <a:pt x="12" y="7"/>
              </a:lnTo>
              <a:lnTo>
                <a:pt x="11" y="6"/>
              </a:lnTo>
              <a:lnTo>
                <a:pt x="12" y="5"/>
              </a:lnTo>
              <a:lnTo>
                <a:pt x="13" y="5"/>
              </a:lnTo>
              <a:lnTo>
                <a:pt x="14" y="4"/>
              </a:lnTo>
              <a:lnTo>
                <a:pt x="13" y="2"/>
              </a:lnTo>
              <a:lnTo>
                <a:pt x="15" y="3"/>
              </a:lnTo>
              <a:lnTo>
                <a:pt x="16" y="2"/>
              </a:lnTo>
              <a:lnTo>
                <a:pt x="17" y="2"/>
              </a:lnTo>
              <a:lnTo>
                <a:pt x="18" y="1"/>
              </a:lnTo>
              <a:lnTo>
                <a:pt x="19" y="1"/>
              </a:lnTo>
              <a:lnTo>
                <a:pt x="20" y="0"/>
              </a:lnTo>
              <a:lnTo>
                <a:pt x="20" y="1"/>
              </a:lnTo>
              <a:lnTo>
                <a:pt x="19" y="2"/>
              </a:lnTo>
              <a:lnTo>
                <a:pt x="19" y="3"/>
              </a:lnTo>
              <a:lnTo>
                <a:pt x="18" y="4"/>
              </a:lnTo>
              <a:lnTo>
                <a:pt x="17" y="5"/>
              </a:lnTo>
              <a:lnTo>
                <a:pt x="17" y="6"/>
              </a:lnTo>
              <a:lnTo>
                <a:pt x="16" y="7"/>
              </a:lnTo>
              <a:lnTo>
                <a:pt x="16" y="8"/>
              </a:lnTo>
              <a:lnTo>
                <a:pt x="15" y="9"/>
              </a:lnTo>
              <a:lnTo>
                <a:pt x="15" y="10"/>
              </a:lnTo>
              <a:lnTo>
                <a:pt x="15" y="12"/>
              </a:lnTo>
              <a:lnTo>
                <a:pt x="15" y="13"/>
              </a:lnTo>
              <a:lnTo>
                <a:pt x="15" y="14"/>
              </a:lnTo>
              <a:lnTo>
                <a:pt x="15" y="15"/>
              </a:lnTo>
              <a:lnTo>
                <a:pt x="15" y="16"/>
              </a:lnTo>
              <a:lnTo>
                <a:pt x="15" y="17"/>
              </a:lnTo>
              <a:lnTo>
                <a:pt x="16" y="18"/>
              </a:lnTo>
              <a:lnTo>
                <a:pt x="16" y="19"/>
              </a:lnTo>
              <a:lnTo>
                <a:pt x="16" y="20"/>
              </a:lnTo>
              <a:lnTo>
                <a:pt x="17" y="21"/>
              </a:lnTo>
              <a:lnTo>
                <a:pt x="17" y="23"/>
              </a:lnTo>
              <a:lnTo>
                <a:pt x="18" y="24"/>
              </a:lnTo>
              <a:lnTo>
                <a:pt x="18" y="25"/>
              </a:lnTo>
              <a:lnTo>
                <a:pt x="18" y="26"/>
              </a:lnTo>
              <a:lnTo>
                <a:pt x="19" y="28"/>
              </a:lnTo>
              <a:lnTo>
                <a:pt x="19" y="29"/>
              </a:lnTo>
              <a:lnTo>
                <a:pt x="20" y="30"/>
              </a:lnTo>
              <a:lnTo>
                <a:pt x="20" y="31"/>
              </a:lnTo>
              <a:lnTo>
                <a:pt x="21" y="32"/>
              </a:lnTo>
              <a:lnTo>
                <a:pt x="21" y="33"/>
              </a:lnTo>
              <a:lnTo>
                <a:pt x="22" y="34"/>
              </a:lnTo>
              <a:lnTo>
                <a:pt x="22" y="35"/>
              </a:lnTo>
              <a:lnTo>
                <a:pt x="23" y="36"/>
              </a:lnTo>
              <a:lnTo>
                <a:pt x="23" y="37"/>
              </a:lnTo>
              <a:lnTo>
                <a:pt x="24" y="38"/>
              </a:lnTo>
              <a:lnTo>
                <a:pt x="24" y="39"/>
              </a:lnTo>
              <a:lnTo>
                <a:pt x="25" y="40"/>
              </a:lnTo>
              <a:lnTo>
                <a:pt x="25" y="42"/>
              </a:lnTo>
              <a:lnTo>
                <a:pt x="25" y="43"/>
              </a:lnTo>
              <a:lnTo>
                <a:pt x="26" y="44"/>
              </a:lnTo>
              <a:lnTo>
                <a:pt x="26" y="45"/>
              </a:lnTo>
              <a:lnTo>
                <a:pt x="27" y="46"/>
              </a:lnTo>
              <a:lnTo>
                <a:pt x="27" y="48"/>
              </a:lnTo>
              <a:lnTo>
                <a:pt x="27" y="49"/>
              </a:lnTo>
              <a:lnTo>
                <a:pt x="28" y="50"/>
              </a:lnTo>
              <a:lnTo>
                <a:pt x="28" y="51"/>
              </a:lnTo>
              <a:lnTo>
                <a:pt x="29" y="52"/>
              </a:lnTo>
              <a:lnTo>
                <a:pt x="28" y="53"/>
              </a:lnTo>
              <a:lnTo>
                <a:pt x="26" y="54"/>
              </a:lnTo>
              <a:lnTo>
                <a:pt x="25" y="55"/>
              </a:lnTo>
              <a:lnTo>
                <a:pt x="24" y="56"/>
              </a:lnTo>
              <a:lnTo>
                <a:pt x="23" y="56"/>
              </a:lnTo>
              <a:lnTo>
                <a:pt x="22" y="57"/>
              </a:lnTo>
              <a:lnTo>
                <a:pt x="21" y="58"/>
              </a:lnTo>
              <a:lnTo>
                <a:pt x="20" y="59"/>
              </a:lnTo>
              <a:lnTo>
                <a:pt x="19" y="59"/>
              </a:lnTo>
              <a:lnTo>
                <a:pt x="18" y="60"/>
              </a:lnTo>
              <a:lnTo>
                <a:pt x="18" y="61"/>
              </a:lnTo>
              <a:lnTo>
                <a:pt x="19" y="63"/>
              </a:lnTo>
              <a:lnTo>
                <a:pt x="19" y="64"/>
              </a:lnTo>
              <a:lnTo>
                <a:pt x="19" y="65"/>
              </a:lnTo>
              <a:lnTo>
                <a:pt x="18" y="66"/>
              </a:lnTo>
              <a:lnTo>
                <a:pt x="18" y="67"/>
              </a:lnTo>
              <a:lnTo>
                <a:pt x="17" y="69"/>
              </a:lnTo>
              <a:lnTo>
                <a:pt x="16" y="70"/>
              </a:lnTo>
              <a:lnTo>
                <a:pt x="15" y="70"/>
              </a:lnTo>
              <a:lnTo>
                <a:pt x="13" y="70"/>
              </a:lnTo>
              <a:lnTo>
                <a:pt x="12" y="70"/>
              </a:lnTo>
              <a:lnTo>
                <a:pt x="11" y="70"/>
              </a:lnTo>
              <a:lnTo>
                <a:pt x="10" y="70"/>
              </a:lnTo>
              <a:lnTo>
                <a:pt x="9" y="69"/>
              </a:lnTo>
              <a:lnTo>
                <a:pt x="9" y="68"/>
              </a:lnTo>
              <a:lnTo>
                <a:pt x="8" y="67"/>
              </a:lnTo>
              <a:lnTo>
                <a:pt x="7" y="67"/>
              </a:lnTo>
              <a:lnTo>
                <a:pt x="6" y="66"/>
              </a:lnTo>
              <a:lnTo>
                <a:pt x="5" y="65"/>
              </a:lnTo>
              <a:lnTo>
                <a:pt x="5" y="64"/>
              </a:lnTo>
              <a:lnTo>
                <a:pt x="4" y="63"/>
              </a:lnTo>
              <a:lnTo>
                <a:pt x="3" y="62"/>
              </a:lnTo>
              <a:lnTo>
                <a:pt x="2" y="62"/>
              </a:lnTo>
              <a:lnTo>
                <a:pt x="1" y="61"/>
              </a:lnTo>
              <a:lnTo>
                <a:pt x="0" y="59"/>
              </a:lnTo>
              <a:lnTo>
                <a:pt x="2" y="58"/>
              </a:lnTo>
              <a:lnTo>
                <a:pt x="3" y="57"/>
              </a:lnTo>
              <a:lnTo>
                <a:pt x="3" y="56"/>
              </a:lnTo>
              <a:lnTo>
                <a:pt x="4" y="55"/>
              </a:lnTo>
              <a:lnTo>
                <a:pt x="6" y="53"/>
              </a:lnTo>
              <a:lnTo>
                <a:pt x="7" y="53"/>
              </a:lnTo>
              <a:lnTo>
                <a:pt x="8" y="52"/>
              </a:lnTo>
              <a:lnTo>
                <a:pt x="8" y="51"/>
              </a:lnTo>
              <a:lnTo>
                <a:pt x="9" y="51"/>
              </a:lnTo>
              <a:lnTo>
                <a:pt x="10" y="50"/>
              </a:lnTo>
              <a:lnTo>
                <a:pt x="11" y="49"/>
              </a:lnTo>
              <a:lnTo>
                <a:pt x="12" y="48"/>
              </a:lnTo>
              <a:lnTo>
                <a:pt x="13" y="48"/>
              </a:lnTo>
              <a:lnTo>
                <a:pt x="13" y="46"/>
              </a:lnTo>
              <a:lnTo>
                <a:pt x="12" y="45"/>
              </a:lnTo>
              <a:lnTo>
                <a:pt x="12" y="44"/>
              </a:lnTo>
              <a:lnTo>
                <a:pt x="12" y="43"/>
              </a:lnTo>
              <a:lnTo>
                <a:pt x="11" y="42"/>
              </a:lnTo>
              <a:lnTo>
                <a:pt x="11" y="41"/>
              </a:lnTo>
              <a:lnTo>
                <a:pt x="11" y="40"/>
              </a:lnTo>
              <a:lnTo>
                <a:pt x="10" y="39"/>
              </a:lnTo>
              <a:lnTo>
                <a:pt x="10" y="37"/>
              </a:lnTo>
              <a:lnTo>
                <a:pt x="10" y="36"/>
              </a:lnTo>
              <a:lnTo>
                <a:pt x="10" y="35"/>
              </a:lnTo>
              <a:lnTo>
                <a:pt x="9" y="34"/>
              </a:lnTo>
              <a:lnTo>
                <a:pt x="8" y="34"/>
              </a:lnTo>
              <a:lnTo>
                <a:pt x="8" y="33"/>
              </a:lnTo>
              <a:lnTo>
                <a:pt x="8" y="32"/>
              </a:lnTo>
              <a:lnTo>
                <a:pt x="8" y="31"/>
              </a:lnTo>
              <a:lnTo>
                <a:pt x="8" y="29"/>
              </a:lnTo>
              <a:lnTo>
                <a:pt x="7" y="28"/>
              </a:lnTo>
              <a:lnTo>
                <a:pt x="7" y="27"/>
              </a:lnTo>
              <a:lnTo>
                <a:pt x="7" y="26"/>
              </a:lnTo>
              <a:lnTo>
                <a:pt x="7" y="25"/>
              </a:lnTo>
              <a:lnTo>
                <a:pt x="6" y="24"/>
              </a:lnTo>
              <a:lnTo>
                <a:pt x="6" y="23"/>
              </a:lnTo>
              <a:lnTo>
                <a:pt x="5" y="21"/>
              </a:lnTo>
              <a:lnTo>
                <a:pt x="5" y="20"/>
              </a:lnTo>
              <a:lnTo>
                <a:pt x="4" y="19"/>
              </a:lnTo>
              <a:lnTo>
                <a:pt x="3" y="18"/>
              </a:lnTo>
              <a:lnTo>
                <a:pt x="2" y="16"/>
              </a:lnTo>
              <a:lnTo>
                <a:pt x="3" y="1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71120</xdr:colOff>
      <xdr:row>32</xdr:row>
      <xdr:rowOff>85725</xdr:rowOff>
    </xdr:from>
    <xdr:to>
      <xdr:col>6</xdr:col>
      <xdr:colOff>386080</xdr:colOff>
      <xdr:row>34</xdr:row>
      <xdr:rowOff>47625</xdr:rowOff>
    </xdr:to>
    <xdr:sp>
      <xdr:nvSpPr>
        <xdr:cNvPr id="2185774" name="Freeform 541"/>
        <xdr:cNvSpPr/>
      </xdr:nvSpPr>
      <xdr:spPr>
        <a:xfrm>
          <a:off x="4206240" y="5076190"/>
          <a:ext cx="314960" cy="266700"/>
        </a:xfrm>
        <a:custGeom>
          <a:avLst/>
          <a:gdLst>
            <a:gd name="txL" fmla="*/ 0 w 31"/>
            <a:gd name="txT" fmla="*/ 0 h 30"/>
            <a:gd name="txR" fmla="*/ 31 w 31"/>
            <a:gd name="txB" fmla="*/ 30 h 30"/>
          </a:gdLst>
          <a:ahLst/>
          <a:cxnLst>
            <a:cxn ang="0">
              <a:pos x="0"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Lst>
          <a:rect l="txL" t="txT" r="txR" b="txB"/>
          <a:pathLst>
            <a:path w="31" h="30">
              <a:moveTo>
                <a:pt x="0" y="1"/>
              </a:moveTo>
              <a:lnTo>
                <a:pt x="0" y="0"/>
              </a:lnTo>
              <a:lnTo>
                <a:pt x="1" y="1"/>
              </a:lnTo>
              <a:lnTo>
                <a:pt x="1" y="2"/>
              </a:lnTo>
              <a:lnTo>
                <a:pt x="2" y="3"/>
              </a:lnTo>
              <a:lnTo>
                <a:pt x="3" y="3"/>
              </a:lnTo>
              <a:lnTo>
                <a:pt x="4" y="4"/>
              </a:lnTo>
              <a:lnTo>
                <a:pt x="5" y="5"/>
              </a:lnTo>
              <a:lnTo>
                <a:pt x="6" y="6"/>
              </a:lnTo>
              <a:lnTo>
                <a:pt x="7" y="7"/>
              </a:lnTo>
              <a:lnTo>
                <a:pt x="8" y="7"/>
              </a:lnTo>
              <a:lnTo>
                <a:pt x="9" y="8"/>
              </a:lnTo>
              <a:lnTo>
                <a:pt x="10" y="8"/>
              </a:lnTo>
              <a:lnTo>
                <a:pt x="10" y="9"/>
              </a:lnTo>
              <a:lnTo>
                <a:pt x="11" y="10"/>
              </a:lnTo>
              <a:lnTo>
                <a:pt x="12" y="11"/>
              </a:lnTo>
              <a:lnTo>
                <a:pt x="12" y="12"/>
              </a:lnTo>
              <a:lnTo>
                <a:pt x="12" y="13"/>
              </a:lnTo>
              <a:lnTo>
                <a:pt x="12" y="14"/>
              </a:lnTo>
              <a:lnTo>
                <a:pt x="13" y="15"/>
              </a:lnTo>
              <a:lnTo>
                <a:pt x="14" y="16"/>
              </a:lnTo>
              <a:lnTo>
                <a:pt x="15" y="16"/>
              </a:lnTo>
              <a:lnTo>
                <a:pt x="16" y="16"/>
              </a:lnTo>
              <a:lnTo>
                <a:pt x="17" y="15"/>
              </a:lnTo>
              <a:lnTo>
                <a:pt x="18" y="15"/>
              </a:lnTo>
              <a:lnTo>
                <a:pt x="19" y="14"/>
              </a:lnTo>
              <a:lnTo>
                <a:pt x="19" y="13"/>
              </a:lnTo>
              <a:lnTo>
                <a:pt x="20" y="12"/>
              </a:lnTo>
              <a:lnTo>
                <a:pt x="21" y="11"/>
              </a:lnTo>
              <a:lnTo>
                <a:pt x="22" y="10"/>
              </a:lnTo>
              <a:lnTo>
                <a:pt x="22" y="9"/>
              </a:lnTo>
              <a:lnTo>
                <a:pt x="23" y="8"/>
              </a:lnTo>
              <a:lnTo>
                <a:pt x="23" y="7"/>
              </a:lnTo>
              <a:lnTo>
                <a:pt x="24" y="6"/>
              </a:lnTo>
              <a:lnTo>
                <a:pt x="25" y="7"/>
              </a:lnTo>
              <a:lnTo>
                <a:pt x="25" y="8"/>
              </a:lnTo>
              <a:lnTo>
                <a:pt x="25" y="9"/>
              </a:lnTo>
              <a:lnTo>
                <a:pt x="25" y="10"/>
              </a:lnTo>
              <a:lnTo>
                <a:pt x="25" y="11"/>
              </a:lnTo>
              <a:lnTo>
                <a:pt x="26" y="12"/>
              </a:lnTo>
              <a:lnTo>
                <a:pt x="27" y="12"/>
              </a:lnTo>
              <a:lnTo>
                <a:pt x="27" y="13"/>
              </a:lnTo>
              <a:lnTo>
                <a:pt x="27" y="14"/>
              </a:lnTo>
              <a:lnTo>
                <a:pt x="26" y="15"/>
              </a:lnTo>
              <a:lnTo>
                <a:pt x="26" y="16"/>
              </a:lnTo>
              <a:lnTo>
                <a:pt x="26" y="17"/>
              </a:lnTo>
              <a:lnTo>
                <a:pt x="27" y="17"/>
              </a:lnTo>
              <a:lnTo>
                <a:pt x="28" y="17"/>
              </a:lnTo>
              <a:lnTo>
                <a:pt x="30" y="16"/>
              </a:lnTo>
              <a:lnTo>
                <a:pt x="31" y="18"/>
              </a:lnTo>
              <a:lnTo>
                <a:pt x="30" y="19"/>
              </a:lnTo>
              <a:lnTo>
                <a:pt x="29" y="19"/>
              </a:lnTo>
              <a:lnTo>
                <a:pt x="28" y="20"/>
              </a:lnTo>
              <a:lnTo>
                <a:pt x="29" y="21"/>
              </a:lnTo>
              <a:lnTo>
                <a:pt x="28" y="22"/>
              </a:lnTo>
              <a:lnTo>
                <a:pt x="27" y="22"/>
              </a:lnTo>
              <a:lnTo>
                <a:pt x="26" y="23"/>
              </a:lnTo>
              <a:lnTo>
                <a:pt x="25" y="23"/>
              </a:lnTo>
              <a:lnTo>
                <a:pt x="24" y="24"/>
              </a:lnTo>
              <a:lnTo>
                <a:pt x="23" y="24"/>
              </a:lnTo>
              <a:lnTo>
                <a:pt x="24" y="25"/>
              </a:lnTo>
              <a:lnTo>
                <a:pt x="23" y="26"/>
              </a:lnTo>
              <a:lnTo>
                <a:pt x="22" y="27"/>
              </a:lnTo>
              <a:lnTo>
                <a:pt x="21" y="28"/>
              </a:lnTo>
              <a:lnTo>
                <a:pt x="20" y="29"/>
              </a:lnTo>
              <a:lnTo>
                <a:pt x="19" y="30"/>
              </a:lnTo>
              <a:lnTo>
                <a:pt x="18" y="29"/>
              </a:lnTo>
              <a:lnTo>
                <a:pt x="17" y="28"/>
              </a:lnTo>
              <a:lnTo>
                <a:pt x="16" y="28"/>
              </a:lnTo>
              <a:lnTo>
                <a:pt x="15" y="27"/>
              </a:lnTo>
              <a:lnTo>
                <a:pt x="15" y="26"/>
              </a:lnTo>
              <a:lnTo>
                <a:pt x="14" y="25"/>
              </a:lnTo>
              <a:lnTo>
                <a:pt x="13" y="25"/>
              </a:lnTo>
              <a:lnTo>
                <a:pt x="12" y="25"/>
              </a:lnTo>
              <a:lnTo>
                <a:pt x="11" y="25"/>
              </a:lnTo>
              <a:lnTo>
                <a:pt x="10" y="24"/>
              </a:lnTo>
              <a:lnTo>
                <a:pt x="9" y="23"/>
              </a:lnTo>
              <a:lnTo>
                <a:pt x="8" y="23"/>
              </a:lnTo>
              <a:lnTo>
                <a:pt x="7" y="23"/>
              </a:lnTo>
              <a:lnTo>
                <a:pt x="6" y="23"/>
              </a:lnTo>
              <a:lnTo>
                <a:pt x="4" y="23"/>
              </a:lnTo>
              <a:lnTo>
                <a:pt x="4" y="24"/>
              </a:lnTo>
              <a:lnTo>
                <a:pt x="3" y="24"/>
              </a:lnTo>
              <a:lnTo>
                <a:pt x="2" y="24"/>
              </a:lnTo>
              <a:lnTo>
                <a:pt x="1" y="23"/>
              </a:lnTo>
              <a:lnTo>
                <a:pt x="0" y="23"/>
              </a:lnTo>
              <a:lnTo>
                <a:pt x="0" y="22"/>
              </a:lnTo>
              <a:lnTo>
                <a:pt x="0" y="21"/>
              </a:lnTo>
              <a:lnTo>
                <a:pt x="0" y="20"/>
              </a:lnTo>
              <a:lnTo>
                <a:pt x="1" y="19"/>
              </a:lnTo>
              <a:lnTo>
                <a:pt x="1" y="18"/>
              </a:lnTo>
              <a:lnTo>
                <a:pt x="1" y="17"/>
              </a:lnTo>
              <a:lnTo>
                <a:pt x="0" y="16"/>
              </a:lnTo>
              <a:lnTo>
                <a:pt x="0" y="15"/>
              </a:lnTo>
              <a:lnTo>
                <a:pt x="0" y="13"/>
              </a:lnTo>
              <a:lnTo>
                <a:pt x="0" y="12"/>
              </a:lnTo>
              <a:lnTo>
                <a:pt x="0" y="11"/>
              </a:lnTo>
              <a:lnTo>
                <a:pt x="0" y="10"/>
              </a:lnTo>
              <a:lnTo>
                <a:pt x="0" y="9"/>
              </a:lnTo>
              <a:lnTo>
                <a:pt x="0" y="8"/>
              </a:lnTo>
              <a:lnTo>
                <a:pt x="0" y="7"/>
              </a:lnTo>
              <a:lnTo>
                <a:pt x="0" y="6"/>
              </a:lnTo>
              <a:lnTo>
                <a:pt x="0" y="5"/>
              </a:lnTo>
              <a:lnTo>
                <a:pt x="0" y="4"/>
              </a:lnTo>
              <a:lnTo>
                <a:pt x="0" y="2"/>
              </a:lnTo>
              <a:lnTo>
                <a:pt x="0"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538480</xdr:colOff>
      <xdr:row>31</xdr:row>
      <xdr:rowOff>114300</xdr:rowOff>
    </xdr:from>
    <xdr:to>
      <xdr:col>7</xdr:col>
      <xdr:colOff>213360</xdr:colOff>
      <xdr:row>32</xdr:row>
      <xdr:rowOff>152400</xdr:rowOff>
    </xdr:to>
    <xdr:sp>
      <xdr:nvSpPr>
        <xdr:cNvPr id="2185775" name="Freeform 542"/>
        <xdr:cNvSpPr/>
      </xdr:nvSpPr>
      <xdr:spPr>
        <a:xfrm>
          <a:off x="4673600" y="4952365"/>
          <a:ext cx="325120" cy="190500"/>
        </a:xfrm>
        <a:custGeom>
          <a:avLst/>
          <a:gdLst>
            <a:gd name="txL" fmla="*/ 0 w 32"/>
            <a:gd name="txT" fmla="*/ 0 h 21"/>
            <a:gd name="txR" fmla="*/ 32 w 32"/>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1">
              <a:moveTo>
                <a:pt x="1" y="5"/>
              </a:moveTo>
              <a:lnTo>
                <a:pt x="2" y="5"/>
              </a:lnTo>
              <a:lnTo>
                <a:pt x="3" y="4"/>
              </a:lnTo>
              <a:lnTo>
                <a:pt x="3" y="3"/>
              </a:lnTo>
              <a:lnTo>
                <a:pt x="4" y="3"/>
              </a:lnTo>
              <a:lnTo>
                <a:pt x="5" y="2"/>
              </a:lnTo>
              <a:lnTo>
                <a:pt x="6" y="1"/>
              </a:lnTo>
              <a:lnTo>
                <a:pt x="7" y="1"/>
              </a:lnTo>
              <a:lnTo>
                <a:pt x="8" y="2"/>
              </a:lnTo>
              <a:lnTo>
                <a:pt x="9" y="2"/>
              </a:lnTo>
              <a:lnTo>
                <a:pt x="10" y="3"/>
              </a:lnTo>
              <a:lnTo>
                <a:pt x="11" y="4"/>
              </a:lnTo>
              <a:lnTo>
                <a:pt x="12" y="4"/>
              </a:lnTo>
              <a:lnTo>
                <a:pt x="13" y="4"/>
              </a:lnTo>
              <a:lnTo>
                <a:pt x="14" y="3"/>
              </a:lnTo>
              <a:lnTo>
                <a:pt x="15" y="3"/>
              </a:lnTo>
              <a:lnTo>
                <a:pt x="15" y="2"/>
              </a:lnTo>
              <a:lnTo>
                <a:pt x="16" y="1"/>
              </a:lnTo>
              <a:lnTo>
                <a:pt x="17" y="1"/>
              </a:lnTo>
              <a:lnTo>
                <a:pt x="19" y="0"/>
              </a:lnTo>
              <a:lnTo>
                <a:pt x="19" y="1"/>
              </a:lnTo>
              <a:lnTo>
                <a:pt x="20" y="2"/>
              </a:lnTo>
              <a:lnTo>
                <a:pt x="21" y="3"/>
              </a:lnTo>
              <a:lnTo>
                <a:pt x="22" y="4"/>
              </a:lnTo>
              <a:lnTo>
                <a:pt x="22" y="5"/>
              </a:lnTo>
              <a:lnTo>
                <a:pt x="23" y="6"/>
              </a:lnTo>
              <a:lnTo>
                <a:pt x="24" y="6"/>
              </a:lnTo>
              <a:lnTo>
                <a:pt x="25" y="6"/>
              </a:lnTo>
              <a:lnTo>
                <a:pt x="26" y="7"/>
              </a:lnTo>
              <a:lnTo>
                <a:pt x="27" y="7"/>
              </a:lnTo>
              <a:lnTo>
                <a:pt x="28" y="8"/>
              </a:lnTo>
              <a:lnTo>
                <a:pt x="29" y="8"/>
              </a:lnTo>
              <a:lnTo>
                <a:pt x="29" y="10"/>
              </a:lnTo>
              <a:lnTo>
                <a:pt x="30" y="10"/>
              </a:lnTo>
              <a:lnTo>
                <a:pt x="30" y="11"/>
              </a:lnTo>
              <a:lnTo>
                <a:pt x="31" y="12"/>
              </a:lnTo>
              <a:lnTo>
                <a:pt x="31" y="13"/>
              </a:lnTo>
              <a:lnTo>
                <a:pt x="31" y="14"/>
              </a:lnTo>
              <a:lnTo>
                <a:pt x="32" y="16"/>
              </a:lnTo>
              <a:lnTo>
                <a:pt x="31" y="17"/>
              </a:lnTo>
              <a:lnTo>
                <a:pt x="30" y="18"/>
              </a:lnTo>
              <a:lnTo>
                <a:pt x="29" y="19"/>
              </a:lnTo>
              <a:lnTo>
                <a:pt x="28" y="19"/>
              </a:lnTo>
              <a:lnTo>
                <a:pt x="27" y="20"/>
              </a:lnTo>
              <a:lnTo>
                <a:pt x="26" y="21"/>
              </a:lnTo>
              <a:lnTo>
                <a:pt x="25" y="21"/>
              </a:lnTo>
              <a:lnTo>
                <a:pt x="24" y="21"/>
              </a:lnTo>
              <a:lnTo>
                <a:pt x="24" y="20"/>
              </a:lnTo>
              <a:lnTo>
                <a:pt x="23" y="21"/>
              </a:lnTo>
              <a:lnTo>
                <a:pt x="22" y="20"/>
              </a:lnTo>
              <a:lnTo>
                <a:pt x="21" y="20"/>
              </a:lnTo>
              <a:lnTo>
                <a:pt x="20" y="19"/>
              </a:lnTo>
              <a:lnTo>
                <a:pt x="19" y="19"/>
              </a:lnTo>
              <a:lnTo>
                <a:pt x="18" y="18"/>
              </a:lnTo>
              <a:lnTo>
                <a:pt x="18" y="17"/>
              </a:lnTo>
              <a:lnTo>
                <a:pt x="17" y="16"/>
              </a:lnTo>
              <a:lnTo>
                <a:pt x="16" y="15"/>
              </a:lnTo>
              <a:lnTo>
                <a:pt x="16" y="14"/>
              </a:lnTo>
              <a:lnTo>
                <a:pt x="15" y="13"/>
              </a:lnTo>
              <a:lnTo>
                <a:pt x="14" y="12"/>
              </a:lnTo>
              <a:lnTo>
                <a:pt x="14" y="11"/>
              </a:lnTo>
              <a:lnTo>
                <a:pt x="12" y="11"/>
              </a:lnTo>
              <a:lnTo>
                <a:pt x="11" y="10"/>
              </a:lnTo>
              <a:lnTo>
                <a:pt x="10" y="10"/>
              </a:lnTo>
              <a:lnTo>
                <a:pt x="9" y="9"/>
              </a:lnTo>
              <a:lnTo>
                <a:pt x="8" y="9"/>
              </a:lnTo>
              <a:lnTo>
                <a:pt x="7" y="10"/>
              </a:lnTo>
              <a:lnTo>
                <a:pt x="6" y="11"/>
              </a:lnTo>
              <a:lnTo>
                <a:pt x="5" y="12"/>
              </a:lnTo>
              <a:lnTo>
                <a:pt x="4" y="13"/>
              </a:lnTo>
              <a:lnTo>
                <a:pt x="3" y="11"/>
              </a:lnTo>
              <a:lnTo>
                <a:pt x="2" y="10"/>
              </a:lnTo>
              <a:lnTo>
                <a:pt x="2" y="9"/>
              </a:lnTo>
              <a:lnTo>
                <a:pt x="1" y="9"/>
              </a:lnTo>
              <a:lnTo>
                <a:pt x="0" y="7"/>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314960</xdr:colOff>
      <xdr:row>31</xdr:row>
      <xdr:rowOff>123825</xdr:rowOff>
    </xdr:from>
    <xdr:to>
      <xdr:col>6</xdr:col>
      <xdr:colOff>579120</xdr:colOff>
      <xdr:row>33</xdr:row>
      <xdr:rowOff>85725</xdr:rowOff>
    </xdr:to>
    <xdr:sp>
      <xdr:nvSpPr>
        <xdr:cNvPr id="2185776" name="Freeform 543"/>
        <xdr:cNvSpPr/>
      </xdr:nvSpPr>
      <xdr:spPr>
        <a:xfrm>
          <a:off x="4450080" y="4961890"/>
          <a:ext cx="264160" cy="266700"/>
        </a:xfrm>
        <a:custGeom>
          <a:avLst/>
          <a:gdLst>
            <a:gd name="txL" fmla="*/ 0 w 26"/>
            <a:gd name="txT" fmla="*/ 0 h 30"/>
            <a:gd name="txR" fmla="*/ 26 w 26"/>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30">
              <a:moveTo>
                <a:pt x="0" y="19"/>
              </a:moveTo>
              <a:lnTo>
                <a:pt x="1" y="18"/>
              </a:lnTo>
              <a:lnTo>
                <a:pt x="1" y="17"/>
              </a:lnTo>
              <a:lnTo>
                <a:pt x="2" y="16"/>
              </a:lnTo>
              <a:lnTo>
                <a:pt x="3" y="15"/>
              </a:lnTo>
              <a:lnTo>
                <a:pt x="4" y="13"/>
              </a:lnTo>
              <a:lnTo>
                <a:pt x="5" y="12"/>
              </a:lnTo>
              <a:lnTo>
                <a:pt x="5" y="11"/>
              </a:lnTo>
              <a:lnTo>
                <a:pt x="6" y="10"/>
              </a:lnTo>
              <a:lnTo>
                <a:pt x="6" y="9"/>
              </a:lnTo>
              <a:lnTo>
                <a:pt x="7" y="8"/>
              </a:lnTo>
              <a:lnTo>
                <a:pt x="8" y="7"/>
              </a:lnTo>
              <a:lnTo>
                <a:pt x="8" y="6"/>
              </a:lnTo>
              <a:lnTo>
                <a:pt x="8" y="5"/>
              </a:lnTo>
              <a:lnTo>
                <a:pt x="9" y="4"/>
              </a:lnTo>
              <a:lnTo>
                <a:pt x="10" y="3"/>
              </a:lnTo>
              <a:lnTo>
                <a:pt x="10" y="2"/>
              </a:lnTo>
              <a:lnTo>
                <a:pt x="11" y="2"/>
              </a:lnTo>
              <a:lnTo>
                <a:pt x="12" y="1"/>
              </a:lnTo>
              <a:lnTo>
                <a:pt x="12" y="0"/>
              </a:lnTo>
              <a:lnTo>
                <a:pt x="13" y="0"/>
              </a:lnTo>
              <a:lnTo>
                <a:pt x="14" y="1"/>
              </a:lnTo>
              <a:lnTo>
                <a:pt x="15" y="2"/>
              </a:lnTo>
              <a:lnTo>
                <a:pt x="16" y="2"/>
              </a:lnTo>
              <a:lnTo>
                <a:pt x="17" y="3"/>
              </a:lnTo>
              <a:lnTo>
                <a:pt x="18" y="2"/>
              </a:lnTo>
              <a:lnTo>
                <a:pt x="18" y="1"/>
              </a:lnTo>
              <a:lnTo>
                <a:pt x="19" y="2"/>
              </a:lnTo>
              <a:lnTo>
                <a:pt x="20" y="3"/>
              </a:lnTo>
              <a:lnTo>
                <a:pt x="21" y="4"/>
              </a:lnTo>
              <a:lnTo>
                <a:pt x="22" y="5"/>
              </a:lnTo>
              <a:lnTo>
                <a:pt x="22" y="6"/>
              </a:lnTo>
              <a:lnTo>
                <a:pt x="23" y="8"/>
              </a:lnTo>
              <a:lnTo>
                <a:pt x="24" y="8"/>
              </a:lnTo>
              <a:lnTo>
                <a:pt x="24" y="9"/>
              </a:lnTo>
              <a:lnTo>
                <a:pt x="25" y="10"/>
              </a:lnTo>
              <a:lnTo>
                <a:pt x="26" y="12"/>
              </a:lnTo>
              <a:lnTo>
                <a:pt x="24" y="13"/>
              </a:lnTo>
              <a:lnTo>
                <a:pt x="23" y="14"/>
              </a:lnTo>
              <a:lnTo>
                <a:pt x="22" y="15"/>
              </a:lnTo>
              <a:lnTo>
                <a:pt x="21" y="15"/>
              </a:lnTo>
              <a:lnTo>
                <a:pt x="20" y="16"/>
              </a:lnTo>
              <a:lnTo>
                <a:pt x="20" y="17"/>
              </a:lnTo>
              <a:lnTo>
                <a:pt x="19" y="19"/>
              </a:lnTo>
              <a:lnTo>
                <a:pt x="19" y="20"/>
              </a:lnTo>
              <a:lnTo>
                <a:pt x="19" y="21"/>
              </a:lnTo>
              <a:lnTo>
                <a:pt x="18" y="22"/>
              </a:lnTo>
              <a:lnTo>
                <a:pt x="18" y="23"/>
              </a:lnTo>
              <a:lnTo>
                <a:pt x="17" y="24"/>
              </a:lnTo>
              <a:lnTo>
                <a:pt x="16" y="25"/>
              </a:lnTo>
              <a:lnTo>
                <a:pt x="15" y="27"/>
              </a:lnTo>
              <a:lnTo>
                <a:pt x="14" y="27"/>
              </a:lnTo>
              <a:lnTo>
                <a:pt x="13" y="28"/>
              </a:lnTo>
              <a:lnTo>
                <a:pt x="13" y="27"/>
              </a:lnTo>
              <a:lnTo>
                <a:pt x="12" y="28"/>
              </a:lnTo>
              <a:lnTo>
                <a:pt x="11" y="28"/>
              </a:lnTo>
              <a:lnTo>
                <a:pt x="10" y="29"/>
              </a:lnTo>
              <a:lnTo>
                <a:pt x="9" y="29"/>
              </a:lnTo>
              <a:lnTo>
                <a:pt x="8" y="30"/>
              </a:lnTo>
              <a:lnTo>
                <a:pt x="6" y="29"/>
              </a:lnTo>
              <a:lnTo>
                <a:pt x="4" y="30"/>
              </a:lnTo>
              <a:lnTo>
                <a:pt x="3" y="30"/>
              </a:lnTo>
              <a:lnTo>
                <a:pt x="2" y="30"/>
              </a:lnTo>
              <a:lnTo>
                <a:pt x="2" y="29"/>
              </a:lnTo>
              <a:lnTo>
                <a:pt x="2" y="28"/>
              </a:lnTo>
              <a:lnTo>
                <a:pt x="3" y="27"/>
              </a:lnTo>
              <a:lnTo>
                <a:pt x="3" y="26"/>
              </a:lnTo>
              <a:lnTo>
                <a:pt x="3" y="25"/>
              </a:lnTo>
              <a:lnTo>
                <a:pt x="2" y="25"/>
              </a:lnTo>
              <a:lnTo>
                <a:pt x="1" y="24"/>
              </a:lnTo>
              <a:lnTo>
                <a:pt x="1" y="23"/>
              </a:lnTo>
              <a:lnTo>
                <a:pt x="1" y="22"/>
              </a:lnTo>
              <a:lnTo>
                <a:pt x="1" y="21"/>
              </a:lnTo>
              <a:lnTo>
                <a:pt x="1" y="20"/>
              </a:lnTo>
              <a:lnTo>
                <a:pt x="0" y="1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518160</xdr:colOff>
      <xdr:row>33</xdr:row>
      <xdr:rowOff>76200</xdr:rowOff>
    </xdr:from>
    <xdr:to>
      <xdr:col>7</xdr:col>
      <xdr:colOff>121920</xdr:colOff>
      <xdr:row>34</xdr:row>
      <xdr:rowOff>95250</xdr:rowOff>
    </xdr:to>
    <xdr:sp>
      <xdr:nvSpPr>
        <xdr:cNvPr id="2185777" name="Freeform 544"/>
        <xdr:cNvSpPr/>
      </xdr:nvSpPr>
      <xdr:spPr>
        <a:xfrm>
          <a:off x="4653280" y="5219065"/>
          <a:ext cx="254000" cy="171450"/>
        </a:xfrm>
        <a:custGeom>
          <a:avLst/>
          <a:gdLst>
            <a:gd name="txL" fmla="*/ 0 w 25"/>
            <a:gd name="txT" fmla="*/ 0 h 19"/>
            <a:gd name="txR" fmla="*/ 25 w 25"/>
            <a:gd name="txB" fmla="*/ 19 h 19"/>
          </a:gdLst>
          <a:ahLst/>
          <a:cxnLst>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5" h="19">
              <a:moveTo>
                <a:pt x="3" y="3"/>
              </a:moveTo>
              <a:lnTo>
                <a:pt x="4" y="3"/>
              </a:lnTo>
              <a:lnTo>
                <a:pt x="5" y="2"/>
              </a:lnTo>
              <a:lnTo>
                <a:pt x="6" y="3"/>
              </a:lnTo>
              <a:lnTo>
                <a:pt x="7" y="2"/>
              </a:lnTo>
              <a:lnTo>
                <a:pt x="8" y="1"/>
              </a:lnTo>
              <a:lnTo>
                <a:pt x="9" y="1"/>
              </a:lnTo>
              <a:lnTo>
                <a:pt x="10" y="0"/>
              </a:lnTo>
              <a:lnTo>
                <a:pt x="11" y="0"/>
              </a:lnTo>
              <a:lnTo>
                <a:pt x="12" y="0"/>
              </a:lnTo>
              <a:lnTo>
                <a:pt x="13" y="1"/>
              </a:lnTo>
              <a:lnTo>
                <a:pt x="14" y="1"/>
              </a:lnTo>
              <a:lnTo>
                <a:pt x="15" y="1"/>
              </a:lnTo>
              <a:lnTo>
                <a:pt x="16" y="2"/>
              </a:lnTo>
              <a:lnTo>
                <a:pt x="17" y="2"/>
              </a:lnTo>
              <a:lnTo>
                <a:pt x="18" y="1"/>
              </a:lnTo>
              <a:lnTo>
                <a:pt x="19" y="2"/>
              </a:lnTo>
              <a:lnTo>
                <a:pt x="20" y="2"/>
              </a:lnTo>
              <a:lnTo>
                <a:pt x="21" y="1"/>
              </a:lnTo>
              <a:lnTo>
                <a:pt x="22" y="1"/>
              </a:lnTo>
              <a:lnTo>
                <a:pt x="23" y="3"/>
              </a:lnTo>
              <a:lnTo>
                <a:pt x="23" y="4"/>
              </a:lnTo>
              <a:lnTo>
                <a:pt x="23" y="5"/>
              </a:lnTo>
              <a:lnTo>
                <a:pt x="23" y="6"/>
              </a:lnTo>
              <a:lnTo>
                <a:pt x="22" y="7"/>
              </a:lnTo>
              <a:lnTo>
                <a:pt x="22" y="8"/>
              </a:lnTo>
              <a:lnTo>
                <a:pt x="23" y="8"/>
              </a:lnTo>
              <a:lnTo>
                <a:pt x="23" y="10"/>
              </a:lnTo>
              <a:lnTo>
                <a:pt x="23" y="11"/>
              </a:lnTo>
              <a:lnTo>
                <a:pt x="23" y="12"/>
              </a:lnTo>
              <a:lnTo>
                <a:pt x="23" y="13"/>
              </a:lnTo>
              <a:lnTo>
                <a:pt x="24" y="13"/>
              </a:lnTo>
              <a:lnTo>
                <a:pt x="25" y="12"/>
              </a:lnTo>
              <a:lnTo>
                <a:pt x="25" y="13"/>
              </a:lnTo>
              <a:lnTo>
                <a:pt x="25" y="15"/>
              </a:lnTo>
              <a:lnTo>
                <a:pt x="24" y="15"/>
              </a:lnTo>
              <a:lnTo>
                <a:pt x="23" y="15"/>
              </a:lnTo>
              <a:lnTo>
                <a:pt x="21" y="15"/>
              </a:lnTo>
              <a:lnTo>
                <a:pt x="20" y="15"/>
              </a:lnTo>
              <a:lnTo>
                <a:pt x="19" y="15"/>
              </a:lnTo>
              <a:lnTo>
                <a:pt x="18" y="16"/>
              </a:lnTo>
              <a:lnTo>
                <a:pt x="17" y="16"/>
              </a:lnTo>
              <a:lnTo>
                <a:pt x="16" y="17"/>
              </a:lnTo>
              <a:lnTo>
                <a:pt x="14" y="17"/>
              </a:lnTo>
              <a:lnTo>
                <a:pt x="12" y="18"/>
              </a:lnTo>
              <a:lnTo>
                <a:pt x="11" y="18"/>
              </a:lnTo>
              <a:lnTo>
                <a:pt x="10" y="19"/>
              </a:lnTo>
              <a:lnTo>
                <a:pt x="9" y="17"/>
              </a:lnTo>
              <a:lnTo>
                <a:pt x="8" y="16"/>
              </a:lnTo>
              <a:lnTo>
                <a:pt x="8" y="15"/>
              </a:lnTo>
              <a:lnTo>
                <a:pt x="7" y="13"/>
              </a:lnTo>
              <a:lnTo>
                <a:pt x="8" y="13"/>
              </a:lnTo>
              <a:lnTo>
                <a:pt x="9" y="12"/>
              </a:lnTo>
              <a:lnTo>
                <a:pt x="8" y="11"/>
              </a:lnTo>
              <a:lnTo>
                <a:pt x="7" y="11"/>
              </a:lnTo>
              <a:lnTo>
                <a:pt x="6" y="11"/>
              </a:lnTo>
              <a:lnTo>
                <a:pt x="5" y="10"/>
              </a:lnTo>
              <a:lnTo>
                <a:pt x="4" y="10"/>
              </a:lnTo>
              <a:lnTo>
                <a:pt x="3" y="11"/>
              </a:lnTo>
              <a:lnTo>
                <a:pt x="2" y="11"/>
              </a:lnTo>
              <a:lnTo>
                <a:pt x="2" y="10"/>
              </a:lnTo>
              <a:lnTo>
                <a:pt x="1" y="9"/>
              </a:lnTo>
              <a:lnTo>
                <a:pt x="1" y="8"/>
              </a:lnTo>
              <a:lnTo>
                <a:pt x="0" y="7"/>
              </a:lnTo>
              <a:lnTo>
                <a:pt x="0" y="6"/>
              </a:lnTo>
              <a:lnTo>
                <a:pt x="0" y="5"/>
              </a:lnTo>
              <a:lnTo>
                <a:pt x="1" y="4"/>
              </a:lnTo>
              <a:lnTo>
                <a:pt x="2" y="3"/>
              </a:lnTo>
              <a:lnTo>
                <a:pt x="3"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477520</xdr:colOff>
      <xdr:row>32</xdr:row>
      <xdr:rowOff>38100</xdr:rowOff>
    </xdr:from>
    <xdr:to>
      <xdr:col>7</xdr:col>
      <xdr:colOff>91440</xdr:colOff>
      <xdr:row>33</xdr:row>
      <xdr:rowOff>104775</xdr:rowOff>
    </xdr:to>
    <xdr:sp>
      <xdr:nvSpPr>
        <xdr:cNvPr id="2185778" name="Freeform 545"/>
        <xdr:cNvSpPr/>
      </xdr:nvSpPr>
      <xdr:spPr>
        <a:xfrm>
          <a:off x="4612640" y="5028565"/>
          <a:ext cx="264160" cy="219075"/>
        </a:xfrm>
        <a:custGeom>
          <a:avLst/>
          <a:gdLst>
            <a:gd name="txL" fmla="*/ 0 w 26"/>
            <a:gd name="txT" fmla="*/ 0 h 24"/>
            <a:gd name="txR" fmla="*/ 26 w 26"/>
            <a:gd name="txB" fmla="*/ 24 h 2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6" h="24">
              <a:moveTo>
                <a:pt x="0" y="17"/>
              </a:moveTo>
              <a:lnTo>
                <a:pt x="0" y="17"/>
              </a:lnTo>
              <a:lnTo>
                <a:pt x="1" y="16"/>
              </a:lnTo>
              <a:lnTo>
                <a:pt x="2" y="15"/>
              </a:lnTo>
              <a:lnTo>
                <a:pt x="2" y="14"/>
              </a:lnTo>
              <a:lnTo>
                <a:pt x="3" y="13"/>
              </a:lnTo>
              <a:lnTo>
                <a:pt x="3" y="12"/>
              </a:lnTo>
              <a:lnTo>
                <a:pt x="3" y="11"/>
              </a:lnTo>
              <a:lnTo>
                <a:pt x="4" y="9"/>
              </a:lnTo>
              <a:lnTo>
                <a:pt x="4" y="8"/>
              </a:lnTo>
              <a:lnTo>
                <a:pt x="5" y="7"/>
              </a:lnTo>
              <a:lnTo>
                <a:pt x="6" y="7"/>
              </a:lnTo>
              <a:lnTo>
                <a:pt x="7" y="6"/>
              </a:lnTo>
              <a:lnTo>
                <a:pt x="8" y="5"/>
              </a:lnTo>
              <a:lnTo>
                <a:pt x="10" y="4"/>
              </a:lnTo>
              <a:lnTo>
                <a:pt x="11" y="3"/>
              </a:lnTo>
              <a:lnTo>
                <a:pt x="12" y="2"/>
              </a:lnTo>
              <a:lnTo>
                <a:pt x="13" y="1"/>
              </a:lnTo>
              <a:lnTo>
                <a:pt x="14" y="0"/>
              </a:lnTo>
              <a:lnTo>
                <a:pt x="15" y="0"/>
              </a:lnTo>
              <a:lnTo>
                <a:pt x="16" y="1"/>
              </a:lnTo>
              <a:lnTo>
                <a:pt x="17" y="1"/>
              </a:lnTo>
              <a:lnTo>
                <a:pt x="18" y="2"/>
              </a:lnTo>
              <a:lnTo>
                <a:pt x="20" y="2"/>
              </a:lnTo>
              <a:lnTo>
                <a:pt x="20" y="3"/>
              </a:lnTo>
              <a:lnTo>
                <a:pt x="21" y="4"/>
              </a:lnTo>
              <a:lnTo>
                <a:pt x="22" y="5"/>
              </a:lnTo>
              <a:lnTo>
                <a:pt x="22" y="6"/>
              </a:lnTo>
              <a:lnTo>
                <a:pt x="23" y="7"/>
              </a:lnTo>
              <a:lnTo>
                <a:pt x="24" y="8"/>
              </a:lnTo>
              <a:lnTo>
                <a:pt x="24" y="9"/>
              </a:lnTo>
              <a:lnTo>
                <a:pt x="25" y="10"/>
              </a:lnTo>
              <a:lnTo>
                <a:pt x="25" y="11"/>
              </a:lnTo>
              <a:lnTo>
                <a:pt x="25" y="12"/>
              </a:lnTo>
              <a:lnTo>
                <a:pt x="25" y="13"/>
              </a:lnTo>
              <a:lnTo>
                <a:pt x="25" y="14"/>
              </a:lnTo>
              <a:lnTo>
                <a:pt x="25" y="16"/>
              </a:lnTo>
              <a:lnTo>
                <a:pt x="25" y="18"/>
              </a:lnTo>
              <a:lnTo>
                <a:pt x="26" y="19"/>
              </a:lnTo>
              <a:lnTo>
                <a:pt x="26" y="20"/>
              </a:lnTo>
              <a:lnTo>
                <a:pt x="26" y="21"/>
              </a:lnTo>
              <a:lnTo>
                <a:pt x="25" y="22"/>
              </a:lnTo>
              <a:lnTo>
                <a:pt x="24" y="23"/>
              </a:lnTo>
              <a:lnTo>
                <a:pt x="23" y="23"/>
              </a:lnTo>
              <a:lnTo>
                <a:pt x="22" y="22"/>
              </a:lnTo>
              <a:lnTo>
                <a:pt x="21" y="23"/>
              </a:lnTo>
              <a:lnTo>
                <a:pt x="20" y="23"/>
              </a:lnTo>
              <a:lnTo>
                <a:pt x="19" y="22"/>
              </a:lnTo>
              <a:lnTo>
                <a:pt x="18" y="22"/>
              </a:lnTo>
              <a:lnTo>
                <a:pt x="17" y="22"/>
              </a:lnTo>
              <a:lnTo>
                <a:pt x="16" y="21"/>
              </a:lnTo>
              <a:lnTo>
                <a:pt x="15" y="21"/>
              </a:lnTo>
              <a:lnTo>
                <a:pt x="14" y="21"/>
              </a:lnTo>
              <a:lnTo>
                <a:pt x="13" y="22"/>
              </a:lnTo>
              <a:lnTo>
                <a:pt x="12" y="22"/>
              </a:lnTo>
              <a:lnTo>
                <a:pt x="11" y="23"/>
              </a:lnTo>
              <a:lnTo>
                <a:pt x="10" y="24"/>
              </a:lnTo>
              <a:lnTo>
                <a:pt x="9" y="23"/>
              </a:lnTo>
              <a:lnTo>
                <a:pt x="8" y="24"/>
              </a:lnTo>
              <a:lnTo>
                <a:pt x="6" y="24"/>
              </a:lnTo>
              <a:lnTo>
                <a:pt x="5" y="24"/>
              </a:lnTo>
              <a:lnTo>
                <a:pt x="4" y="23"/>
              </a:lnTo>
              <a:lnTo>
                <a:pt x="3" y="23"/>
              </a:lnTo>
              <a:lnTo>
                <a:pt x="3" y="22"/>
              </a:lnTo>
              <a:lnTo>
                <a:pt x="2" y="21"/>
              </a:lnTo>
              <a:lnTo>
                <a:pt x="1" y="20"/>
              </a:lnTo>
              <a:lnTo>
                <a:pt x="2" y="19"/>
              </a:lnTo>
              <a:lnTo>
                <a:pt x="0" y="18"/>
              </a:lnTo>
              <a:lnTo>
                <a:pt x="0"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538480</xdr:colOff>
      <xdr:row>34</xdr:row>
      <xdr:rowOff>66675</xdr:rowOff>
    </xdr:from>
    <xdr:to>
      <xdr:col>7</xdr:col>
      <xdr:colOff>182880</xdr:colOff>
      <xdr:row>35</xdr:row>
      <xdr:rowOff>66675</xdr:rowOff>
    </xdr:to>
    <xdr:sp>
      <xdr:nvSpPr>
        <xdr:cNvPr id="2185779" name="Freeform 546"/>
        <xdr:cNvSpPr/>
      </xdr:nvSpPr>
      <xdr:spPr>
        <a:xfrm>
          <a:off x="4673600" y="5361940"/>
          <a:ext cx="294640" cy="152400"/>
        </a:xfrm>
        <a:custGeom>
          <a:avLst/>
          <a:gdLst>
            <a:gd name="txL" fmla="*/ 0 w 29"/>
            <a:gd name="txT" fmla="*/ 0 h 16"/>
            <a:gd name="txR" fmla="*/ 29 w 29"/>
            <a:gd name="txB" fmla="*/ 16 h 16"/>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16">
              <a:moveTo>
                <a:pt x="9" y="4"/>
              </a:moveTo>
              <a:lnTo>
                <a:pt x="9" y="4"/>
              </a:lnTo>
              <a:lnTo>
                <a:pt x="10" y="3"/>
              </a:lnTo>
              <a:lnTo>
                <a:pt x="10" y="2"/>
              </a:lnTo>
              <a:lnTo>
                <a:pt x="11" y="2"/>
              </a:lnTo>
              <a:lnTo>
                <a:pt x="12" y="1"/>
              </a:lnTo>
              <a:lnTo>
                <a:pt x="14" y="1"/>
              </a:lnTo>
              <a:lnTo>
                <a:pt x="15" y="0"/>
              </a:lnTo>
              <a:lnTo>
                <a:pt x="16" y="0"/>
              </a:lnTo>
              <a:lnTo>
                <a:pt x="17" y="0"/>
              </a:lnTo>
              <a:lnTo>
                <a:pt x="18" y="0"/>
              </a:lnTo>
              <a:lnTo>
                <a:pt x="19" y="0"/>
              </a:lnTo>
              <a:lnTo>
                <a:pt x="21" y="0"/>
              </a:lnTo>
              <a:lnTo>
                <a:pt x="22" y="0"/>
              </a:lnTo>
              <a:lnTo>
                <a:pt x="23" y="1"/>
              </a:lnTo>
              <a:lnTo>
                <a:pt x="24" y="1"/>
              </a:lnTo>
              <a:lnTo>
                <a:pt x="25" y="2"/>
              </a:lnTo>
              <a:lnTo>
                <a:pt x="26" y="2"/>
              </a:lnTo>
              <a:lnTo>
                <a:pt x="27" y="3"/>
              </a:lnTo>
              <a:lnTo>
                <a:pt x="28" y="3"/>
              </a:lnTo>
              <a:lnTo>
                <a:pt x="29" y="4"/>
              </a:lnTo>
              <a:lnTo>
                <a:pt x="28" y="5"/>
              </a:lnTo>
              <a:lnTo>
                <a:pt x="28" y="6"/>
              </a:lnTo>
              <a:lnTo>
                <a:pt x="27" y="7"/>
              </a:lnTo>
              <a:lnTo>
                <a:pt x="26" y="9"/>
              </a:lnTo>
              <a:lnTo>
                <a:pt x="26" y="10"/>
              </a:lnTo>
              <a:lnTo>
                <a:pt x="25" y="11"/>
              </a:lnTo>
              <a:lnTo>
                <a:pt x="25" y="12"/>
              </a:lnTo>
              <a:lnTo>
                <a:pt x="24" y="13"/>
              </a:lnTo>
              <a:lnTo>
                <a:pt x="24" y="14"/>
              </a:lnTo>
              <a:lnTo>
                <a:pt x="24" y="15"/>
              </a:lnTo>
              <a:lnTo>
                <a:pt x="23" y="14"/>
              </a:lnTo>
              <a:lnTo>
                <a:pt x="22" y="14"/>
              </a:lnTo>
              <a:lnTo>
                <a:pt x="20" y="14"/>
              </a:lnTo>
              <a:lnTo>
                <a:pt x="20" y="13"/>
              </a:lnTo>
              <a:lnTo>
                <a:pt x="18" y="13"/>
              </a:lnTo>
              <a:lnTo>
                <a:pt x="18" y="12"/>
              </a:lnTo>
              <a:lnTo>
                <a:pt x="18" y="11"/>
              </a:lnTo>
              <a:lnTo>
                <a:pt x="17" y="11"/>
              </a:lnTo>
              <a:lnTo>
                <a:pt x="16" y="11"/>
              </a:lnTo>
              <a:lnTo>
                <a:pt x="15" y="12"/>
              </a:lnTo>
              <a:lnTo>
                <a:pt x="14" y="12"/>
              </a:lnTo>
              <a:lnTo>
                <a:pt x="13" y="13"/>
              </a:lnTo>
              <a:lnTo>
                <a:pt x="11" y="13"/>
              </a:lnTo>
              <a:lnTo>
                <a:pt x="10" y="13"/>
              </a:lnTo>
              <a:lnTo>
                <a:pt x="10" y="14"/>
              </a:lnTo>
              <a:lnTo>
                <a:pt x="8" y="14"/>
              </a:lnTo>
              <a:lnTo>
                <a:pt x="8" y="15"/>
              </a:lnTo>
              <a:lnTo>
                <a:pt x="7" y="15"/>
              </a:lnTo>
              <a:lnTo>
                <a:pt x="6" y="15"/>
              </a:lnTo>
              <a:lnTo>
                <a:pt x="5" y="16"/>
              </a:lnTo>
              <a:lnTo>
                <a:pt x="4" y="15"/>
              </a:lnTo>
              <a:lnTo>
                <a:pt x="4" y="14"/>
              </a:lnTo>
              <a:lnTo>
                <a:pt x="2" y="14"/>
              </a:lnTo>
              <a:lnTo>
                <a:pt x="1" y="13"/>
              </a:lnTo>
              <a:lnTo>
                <a:pt x="1" y="12"/>
              </a:lnTo>
              <a:lnTo>
                <a:pt x="1" y="10"/>
              </a:lnTo>
              <a:lnTo>
                <a:pt x="1" y="9"/>
              </a:lnTo>
              <a:lnTo>
                <a:pt x="0" y="8"/>
              </a:lnTo>
              <a:lnTo>
                <a:pt x="1" y="7"/>
              </a:lnTo>
              <a:lnTo>
                <a:pt x="2" y="7"/>
              </a:lnTo>
              <a:lnTo>
                <a:pt x="3" y="6"/>
              </a:lnTo>
              <a:lnTo>
                <a:pt x="4" y="7"/>
              </a:lnTo>
              <a:lnTo>
                <a:pt x="4" y="6"/>
              </a:lnTo>
              <a:lnTo>
                <a:pt x="5" y="6"/>
              </a:lnTo>
              <a:lnTo>
                <a:pt x="6" y="6"/>
              </a:lnTo>
              <a:lnTo>
                <a:pt x="7" y="6"/>
              </a:lnTo>
              <a:lnTo>
                <a:pt x="8" y="4"/>
              </a:lnTo>
              <a:lnTo>
                <a:pt x="9"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396240</xdr:colOff>
      <xdr:row>33</xdr:row>
      <xdr:rowOff>38100</xdr:rowOff>
    </xdr:from>
    <xdr:to>
      <xdr:col>7</xdr:col>
      <xdr:colOff>10160</xdr:colOff>
      <xdr:row>35</xdr:row>
      <xdr:rowOff>9525</xdr:rowOff>
    </xdr:to>
    <xdr:sp>
      <xdr:nvSpPr>
        <xdr:cNvPr id="2185780" name="Freeform 547"/>
        <xdr:cNvSpPr/>
      </xdr:nvSpPr>
      <xdr:spPr>
        <a:xfrm>
          <a:off x="4531360" y="5180965"/>
          <a:ext cx="264160" cy="276225"/>
        </a:xfrm>
        <a:custGeom>
          <a:avLst/>
          <a:gdLst>
            <a:gd name="txL" fmla="*/ 0 w 26"/>
            <a:gd name="txT" fmla="*/ 0 h 30"/>
            <a:gd name="txR" fmla="*/ 26 w 26"/>
            <a:gd name="txB" fmla="*/ 30 h 30"/>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6" h="30">
              <a:moveTo>
                <a:pt x="6" y="3"/>
              </a:moveTo>
              <a:lnTo>
                <a:pt x="6" y="2"/>
              </a:lnTo>
              <a:lnTo>
                <a:pt x="7" y="2"/>
              </a:lnTo>
              <a:lnTo>
                <a:pt x="8" y="0"/>
              </a:lnTo>
              <a:lnTo>
                <a:pt x="8" y="1"/>
              </a:lnTo>
              <a:lnTo>
                <a:pt x="10" y="2"/>
              </a:lnTo>
              <a:lnTo>
                <a:pt x="9" y="3"/>
              </a:lnTo>
              <a:lnTo>
                <a:pt x="10" y="4"/>
              </a:lnTo>
              <a:lnTo>
                <a:pt x="11" y="5"/>
              </a:lnTo>
              <a:lnTo>
                <a:pt x="11" y="6"/>
              </a:lnTo>
              <a:lnTo>
                <a:pt x="12" y="6"/>
              </a:lnTo>
              <a:lnTo>
                <a:pt x="13" y="7"/>
              </a:lnTo>
              <a:lnTo>
                <a:pt x="14" y="7"/>
              </a:lnTo>
              <a:lnTo>
                <a:pt x="13" y="8"/>
              </a:lnTo>
              <a:lnTo>
                <a:pt x="12" y="9"/>
              </a:lnTo>
              <a:lnTo>
                <a:pt x="12" y="10"/>
              </a:lnTo>
              <a:lnTo>
                <a:pt x="12" y="11"/>
              </a:lnTo>
              <a:lnTo>
                <a:pt x="13" y="12"/>
              </a:lnTo>
              <a:lnTo>
                <a:pt x="13" y="13"/>
              </a:lnTo>
              <a:lnTo>
                <a:pt x="14" y="14"/>
              </a:lnTo>
              <a:lnTo>
                <a:pt x="14" y="15"/>
              </a:lnTo>
              <a:lnTo>
                <a:pt x="15" y="15"/>
              </a:lnTo>
              <a:lnTo>
                <a:pt x="16" y="14"/>
              </a:lnTo>
              <a:lnTo>
                <a:pt x="17" y="14"/>
              </a:lnTo>
              <a:lnTo>
                <a:pt x="18" y="15"/>
              </a:lnTo>
              <a:lnTo>
                <a:pt x="19" y="15"/>
              </a:lnTo>
              <a:lnTo>
                <a:pt x="20" y="15"/>
              </a:lnTo>
              <a:lnTo>
                <a:pt x="21" y="16"/>
              </a:lnTo>
              <a:lnTo>
                <a:pt x="20" y="17"/>
              </a:lnTo>
              <a:lnTo>
                <a:pt x="19" y="17"/>
              </a:lnTo>
              <a:lnTo>
                <a:pt x="20" y="19"/>
              </a:lnTo>
              <a:lnTo>
                <a:pt x="20" y="20"/>
              </a:lnTo>
              <a:lnTo>
                <a:pt x="21" y="21"/>
              </a:lnTo>
              <a:lnTo>
                <a:pt x="22" y="23"/>
              </a:lnTo>
              <a:lnTo>
                <a:pt x="23" y="22"/>
              </a:lnTo>
              <a:lnTo>
                <a:pt x="24" y="22"/>
              </a:lnTo>
              <a:lnTo>
                <a:pt x="26" y="21"/>
              </a:lnTo>
              <a:lnTo>
                <a:pt x="25" y="22"/>
              </a:lnTo>
              <a:lnTo>
                <a:pt x="24" y="22"/>
              </a:lnTo>
              <a:lnTo>
                <a:pt x="24" y="23"/>
              </a:lnTo>
              <a:lnTo>
                <a:pt x="23" y="24"/>
              </a:lnTo>
              <a:lnTo>
                <a:pt x="22" y="24"/>
              </a:lnTo>
              <a:lnTo>
                <a:pt x="21" y="26"/>
              </a:lnTo>
              <a:lnTo>
                <a:pt x="20" y="26"/>
              </a:lnTo>
              <a:lnTo>
                <a:pt x="19" y="26"/>
              </a:lnTo>
              <a:lnTo>
                <a:pt x="18" y="26"/>
              </a:lnTo>
              <a:lnTo>
                <a:pt x="18" y="27"/>
              </a:lnTo>
              <a:lnTo>
                <a:pt x="17" y="26"/>
              </a:lnTo>
              <a:lnTo>
                <a:pt x="16" y="27"/>
              </a:lnTo>
              <a:lnTo>
                <a:pt x="15" y="27"/>
              </a:lnTo>
              <a:lnTo>
                <a:pt x="14" y="28"/>
              </a:lnTo>
              <a:lnTo>
                <a:pt x="15" y="29"/>
              </a:lnTo>
              <a:lnTo>
                <a:pt x="13" y="30"/>
              </a:lnTo>
              <a:lnTo>
                <a:pt x="12" y="30"/>
              </a:lnTo>
              <a:lnTo>
                <a:pt x="11" y="30"/>
              </a:lnTo>
              <a:lnTo>
                <a:pt x="10" y="30"/>
              </a:lnTo>
              <a:lnTo>
                <a:pt x="9" y="30"/>
              </a:lnTo>
              <a:lnTo>
                <a:pt x="9" y="29"/>
              </a:lnTo>
              <a:lnTo>
                <a:pt x="9" y="28"/>
              </a:lnTo>
              <a:lnTo>
                <a:pt x="8" y="29"/>
              </a:lnTo>
              <a:lnTo>
                <a:pt x="7" y="29"/>
              </a:lnTo>
              <a:lnTo>
                <a:pt x="6" y="29"/>
              </a:lnTo>
              <a:lnTo>
                <a:pt x="4" y="30"/>
              </a:lnTo>
              <a:lnTo>
                <a:pt x="3" y="28"/>
              </a:lnTo>
              <a:lnTo>
                <a:pt x="3" y="27"/>
              </a:lnTo>
              <a:lnTo>
                <a:pt x="3" y="26"/>
              </a:lnTo>
              <a:lnTo>
                <a:pt x="2" y="25"/>
              </a:lnTo>
              <a:lnTo>
                <a:pt x="2" y="23"/>
              </a:lnTo>
              <a:lnTo>
                <a:pt x="1" y="22"/>
              </a:lnTo>
              <a:lnTo>
                <a:pt x="1" y="21"/>
              </a:lnTo>
              <a:lnTo>
                <a:pt x="1" y="20"/>
              </a:lnTo>
              <a:lnTo>
                <a:pt x="0" y="19"/>
              </a:lnTo>
              <a:lnTo>
                <a:pt x="0" y="18"/>
              </a:lnTo>
              <a:lnTo>
                <a:pt x="0" y="17"/>
              </a:lnTo>
              <a:lnTo>
                <a:pt x="0" y="16"/>
              </a:lnTo>
              <a:lnTo>
                <a:pt x="0" y="15"/>
              </a:lnTo>
              <a:lnTo>
                <a:pt x="0" y="14"/>
              </a:lnTo>
              <a:lnTo>
                <a:pt x="0" y="12"/>
              </a:lnTo>
              <a:lnTo>
                <a:pt x="0" y="11"/>
              </a:lnTo>
              <a:lnTo>
                <a:pt x="1" y="10"/>
              </a:lnTo>
              <a:lnTo>
                <a:pt x="1" y="9"/>
              </a:lnTo>
              <a:lnTo>
                <a:pt x="2" y="8"/>
              </a:lnTo>
              <a:lnTo>
                <a:pt x="2" y="7"/>
              </a:lnTo>
              <a:lnTo>
                <a:pt x="3" y="6"/>
              </a:lnTo>
              <a:lnTo>
                <a:pt x="4" y="5"/>
              </a:lnTo>
              <a:lnTo>
                <a:pt x="4" y="4"/>
              </a:lnTo>
              <a:lnTo>
                <a:pt x="5" y="3"/>
              </a:lnTo>
              <a:lnTo>
                <a:pt x="6"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81280</xdr:colOff>
      <xdr:row>32</xdr:row>
      <xdr:rowOff>47625</xdr:rowOff>
    </xdr:from>
    <xdr:to>
      <xdr:col>7</xdr:col>
      <xdr:colOff>345440</xdr:colOff>
      <xdr:row>33</xdr:row>
      <xdr:rowOff>104775</xdr:rowOff>
    </xdr:to>
    <xdr:sp>
      <xdr:nvSpPr>
        <xdr:cNvPr id="2185781" name="Freeform 548"/>
        <xdr:cNvSpPr/>
      </xdr:nvSpPr>
      <xdr:spPr>
        <a:xfrm>
          <a:off x="4866640" y="5038090"/>
          <a:ext cx="264160" cy="209550"/>
        </a:xfrm>
        <a:custGeom>
          <a:avLst/>
          <a:gdLst>
            <a:gd name="txL" fmla="*/ 0 w 26"/>
            <a:gd name="txT" fmla="*/ 0 h 23"/>
            <a:gd name="txR" fmla="*/ 26 w 26"/>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26" h="23">
              <a:moveTo>
                <a:pt x="0" y="9"/>
              </a:moveTo>
              <a:lnTo>
                <a:pt x="1" y="9"/>
              </a:lnTo>
              <a:lnTo>
                <a:pt x="2" y="10"/>
              </a:lnTo>
              <a:lnTo>
                <a:pt x="3" y="10"/>
              </a:lnTo>
              <a:lnTo>
                <a:pt x="4" y="11"/>
              </a:lnTo>
              <a:lnTo>
                <a:pt x="5" y="10"/>
              </a:lnTo>
              <a:lnTo>
                <a:pt x="5" y="11"/>
              </a:lnTo>
              <a:lnTo>
                <a:pt x="6" y="11"/>
              </a:lnTo>
              <a:lnTo>
                <a:pt x="7" y="11"/>
              </a:lnTo>
              <a:lnTo>
                <a:pt x="8" y="10"/>
              </a:lnTo>
              <a:lnTo>
                <a:pt x="9" y="9"/>
              </a:lnTo>
              <a:lnTo>
                <a:pt x="10" y="9"/>
              </a:lnTo>
              <a:lnTo>
                <a:pt x="11" y="8"/>
              </a:lnTo>
              <a:lnTo>
                <a:pt x="12" y="7"/>
              </a:lnTo>
              <a:lnTo>
                <a:pt x="13" y="6"/>
              </a:lnTo>
              <a:lnTo>
                <a:pt x="12" y="4"/>
              </a:lnTo>
              <a:lnTo>
                <a:pt x="14" y="3"/>
              </a:lnTo>
              <a:lnTo>
                <a:pt x="15" y="3"/>
              </a:lnTo>
              <a:lnTo>
                <a:pt x="16" y="2"/>
              </a:lnTo>
              <a:lnTo>
                <a:pt x="17" y="2"/>
              </a:lnTo>
              <a:lnTo>
                <a:pt x="18" y="2"/>
              </a:lnTo>
              <a:lnTo>
                <a:pt x="17" y="1"/>
              </a:lnTo>
              <a:lnTo>
                <a:pt x="18" y="0"/>
              </a:lnTo>
              <a:lnTo>
                <a:pt x="19" y="1"/>
              </a:lnTo>
              <a:lnTo>
                <a:pt x="20" y="2"/>
              </a:lnTo>
              <a:lnTo>
                <a:pt x="21" y="2"/>
              </a:lnTo>
              <a:lnTo>
                <a:pt x="22" y="2"/>
              </a:lnTo>
              <a:lnTo>
                <a:pt x="23" y="1"/>
              </a:lnTo>
              <a:lnTo>
                <a:pt x="24" y="2"/>
              </a:lnTo>
              <a:lnTo>
                <a:pt x="23" y="3"/>
              </a:lnTo>
              <a:lnTo>
                <a:pt x="22" y="4"/>
              </a:lnTo>
              <a:lnTo>
                <a:pt x="22" y="5"/>
              </a:lnTo>
              <a:lnTo>
                <a:pt x="22" y="6"/>
              </a:lnTo>
              <a:lnTo>
                <a:pt x="22" y="7"/>
              </a:lnTo>
              <a:lnTo>
                <a:pt x="23" y="8"/>
              </a:lnTo>
              <a:lnTo>
                <a:pt x="24" y="9"/>
              </a:lnTo>
              <a:lnTo>
                <a:pt x="25" y="10"/>
              </a:lnTo>
              <a:lnTo>
                <a:pt x="25" y="11"/>
              </a:lnTo>
              <a:lnTo>
                <a:pt x="26" y="12"/>
              </a:lnTo>
              <a:lnTo>
                <a:pt x="26" y="13"/>
              </a:lnTo>
              <a:lnTo>
                <a:pt x="26" y="14"/>
              </a:lnTo>
              <a:lnTo>
                <a:pt x="25" y="16"/>
              </a:lnTo>
              <a:lnTo>
                <a:pt x="24" y="16"/>
              </a:lnTo>
              <a:lnTo>
                <a:pt x="24" y="17"/>
              </a:lnTo>
              <a:lnTo>
                <a:pt x="23" y="18"/>
              </a:lnTo>
              <a:lnTo>
                <a:pt x="22" y="19"/>
              </a:lnTo>
              <a:lnTo>
                <a:pt x="21" y="20"/>
              </a:lnTo>
              <a:lnTo>
                <a:pt x="20" y="21"/>
              </a:lnTo>
              <a:lnTo>
                <a:pt x="19" y="21"/>
              </a:lnTo>
              <a:lnTo>
                <a:pt x="18" y="22"/>
              </a:lnTo>
              <a:lnTo>
                <a:pt x="17" y="22"/>
              </a:lnTo>
              <a:lnTo>
                <a:pt x="16" y="23"/>
              </a:lnTo>
              <a:lnTo>
                <a:pt x="15" y="22"/>
              </a:lnTo>
              <a:lnTo>
                <a:pt x="15" y="21"/>
              </a:lnTo>
              <a:lnTo>
                <a:pt x="14" y="20"/>
              </a:lnTo>
              <a:lnTo>
                <a:pt x="13" y="19"/>
              </a:lnTo>
              <a:lnTo>
                <a:pt x="13" y="18"/>
              </a:lnTo>
              <a:lnTo>
                <a:pt x="11" y="18"/>
              </a:lnTo>
              <a:lnTo>
                <a:pt x="10" y="18"/>
              </a:lnTo>
              <a:lnTo>
                <a:pt x="9" y="18"/>
              </a:lnTo>
              <a:lnTo>
                <a:pt x="8" y="18"/>
              </a:lnTo>
              <a:lnTo>
                <a:pt x="7" y="18"/>
              </a:lnTo>
              <a:lnTo>
                <a:pt x="7" y="19"/>
              </a:lnTo>
              <a:lnTo>
                <a:pt x="6" y="19"/>
              </a:lnTo>
              <a:lnTo>
                <a:pt x="5" y="20"/>
              </a:lnTo>
              <a:lnTo>
                <a:pt x="4" y="21"/>
              </a:lnTo>
              <a:lnTo>
                <a:pt x="3" y="20"/>
              </a:lnTo>
              <a:lnTo>
                <a:pt x="1" y="21"/>
              </a:lnTo>
              <a:lnTo>
                <a:pt x="0" y="21"/>
              </a:lnTo>
              <a:lnTo>
                <a:pt x="1" y="20"/>
              </a:lnTo>
              <a:lnTo>
                <a:pt x="1" y="19"/>
              </a:lnTo>
              <a:lnTo>
                <a:pt x="1" y="18"/>
              </a:lnTo>
              <a:lnTo>
                <a:pt x="0" y="17"/>
              </a:lnTo>
              <a:lnTo>
                <a:pt x="0" y="15"/>
              </a:lnTo>
              <a:lnTo>
                <a:pt x="0" y="13"/>
              </a:lnTo>
              <a:lnTo>
                <a:pt x="0" y="12"/>
              </a:lnTo>
              <a:lnTo>
                <a:pt x="0" y="11"/>
              </a:lnTo>
              <a:lnTo>
                <a:pt x="0" y="10"/>
              </a:lnTo>
              <a:lnTo>
                <a:pt x="0"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314960</xdr:colOff>
      <xdr:row>32</xdr:row>
      <xdr:rowOff>114300</xdr:rowOff>
    </xdr:from>
    <xdr:to>
      <xdr:col>7</xdr:col>
      <xdr:colOff>528320</xdr:colOff>
      <xdr:row>34</xdr:row>
      <xdr:rowOff>85725</xdr:rowOff>
    </xdr:to>
    <xdr:sp>
      <xdr:nvSpPr>
        <xdr:cNvPr id="2185782" name="Freeform 549"/>
        <xdr:cNvSpPr/>
      </xdr:nvSpPr>
      <xdr:spPr>
        <a:xfrm>
          <a:off x="5100320" y="5104765"/>
          <a:ext cx="213360" cy="276225"/>
        </a:xfrm>
        <a:custGeom>
          <a:avLst/>
          <a:gdLst>
            <a:gd name="txL" fmla="*/ 0 w 21"/>
            <a:gd name="txT" fmla="*/ 0 h 31"/>
            <a:gd name="txR" fmla="*/ 21 w 21"/>
            <a:gd name="txB" fmla="*/ 31 h 31"/>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31">
              <a:moveTo>
                <a:pt x="1" y="10"/>
              </a:moveTo>
              <a:lnTo>
                <a:pt x="1" y="9"/>
              </a:lnTo>
              <a:lnTo>
                <a:pt x="2" y="9"/>
              </a:lnTo>
              <a:lnTo>
                <a:pt x="3" y="7"/>
              </a:lnTo>
              <a:lnTo>
                <a:pt x="4" y="6"/>
              </a:lnTo>
              <a:lnTo>
                <a:pt x="5" y="5"/>
              </a:lnTo>
              <a:lnTo>
                <a:pt x="5" y="4"/>
              </a:lnTo>
              <a:lnTo>
                <a:pt x="6" y="3"/>
              </a:lnTo>
              <a:lnTo>
                <a:pt x="6" y="2"/>
              </a:lnTo>
              <a:lnTo>
                <a:pt x="6" y="0"/>
              </a:lnTo>
              <a:lnTo>
                <a:pt x="7" y="1"/>
              </a:lnTo>
              <a:lnTo>
                <a:pt x="7" y="3"/>
              </a:lnTo>
              <a:lnTo>
                <a:pt x="8" y="3"/>
              </a:lnTo>
              <a:lnTo>
                <a:pt x="9" y="5"/>
              </a:lnTo>
              <a:lnTo>
                <a:pt x="10" y="6"/>
              </a:lnTo>
              <a:lnTo>
                <a:pt x="12" y="7"/>
              </a:lnTo>
              <a:lnTo>
                <a:pt x="13" y="8"/>
              </a:lnTo>
              <a:lnTo>
                <a:pt x="14" y="9"/>
              </a:lnTo>
              <a:lnTo>
                <a:pt x="15" y="10"/>
              </a:lnTo>
              <a:lnTo>
                <a:pt x="16" y="10"/>
              </a:lnTo>
              <a:lnTo>
                <a:pt x="17" y="10"/>
              </a:lnTo>
              <a:lnTo>
                <a:pt x="19" y="11"/>
              </a:lnTo>
              <a:lnTo>
                <a:pt x="20" y="11"/>
              </a:lnTo>
              <a:lnTo>
                <a:pt x="21" y="12"/>
              </a:lnTo>
              <a:lnTo>
                <a:pt x="20" y="12"/>
              </a:lnTo>
              <a:lnTo>
                <a:pt x="19" y="12"/>
              </a:lnTo>
              <a:lnTo>
                <a:pt x="18" y="12"/>
              </a:lnTo>
              <a:lnTo>
                <a:pt x="17" y="12"/>
              </a:lnTo>
              <a:lnTo>
                <a:pt x="17" y="13"/>
              </a:lnTo>
              <a:lnTo>
                <a:pt x="16" y="13"/>
              </a:lnTo>
              <a:lnTo>
                <a:pt x="16" y="14"/>
              </a:lnTo>
              <a:lnTo>
                <a:pt x="17" y="15"/>
              </a:lnTo>
              <a:lnTo>
                <a:pt x="18" y="15"/>
              </a:lnTo>
              <a:lnTo>
                <a:pt x="18" y="16"/>
              </a:lnTo>
              <a:lnTo>
                <a:pt x="19" y="17"/>
              </a:lnTo>
              <a:lnTo>
                <a:pt x="19" y="18"/>
              </a:lnTo>
              <a:lnTo>
                <a:pt x="20" y="19"/>
              </a:lnTo>
              <a:lnTo>
                <a:pt x="20" y="20"/>
              </a:lnTo>
              <a:lnTo>
                <a:pt x="20" y="22"/>
              </a:lnTo>
              <a:lnTo>
                <a:pt x="20" y="23"/>
              </a:lnTo>
              <a:lnTo>
                <a:pt x="20" y="24"/>
              </a:lnTo>
              <a:lnTo>
                <a:pt x="21" y="25"/>
              </a:lnTo>
              <a:lnTo>
                <a:pt x="20" y="26"/>
              </a:lnTo>
              <a:lnTo>
                <a:pt x="19" y="26"/>
              </a:lnTo>
              <a:lnTo>
                <a:pt x="18" y="26"/>
              </a:lnTo>
              <a:lnTo>
                <a:pt x="17" y="27"/>
              </a:lnTo>
              <a:lnTo>
                <a:pt x="16" y="27"/>
              </a:lnTo>
              <a:lnTo>
                <a:pt x="15" y="27"/>
              </a:lnTo>
              <a:lnTo>
                <a:pt x="14" y="28"/>
              </a:lnTo>
              <a:lnTo>
                <a:pt x="12" y="28"/>
              </a:lnTo>
              <a:lnTo>
                <a:pt x="11" y="29"/>
              </a:lnTo>
              <a:lnTo>
                <a:pt x="10" y="29"/>
              </a:lnTo>
              <a:lnTo>
                <a:pt x="9" y="29"/>
              </a:lnTo>
              <a:lnTo>
                <a:pt x="8" y="30"/>
              </a:lnTo>
              <a:lnTo>
                <a:pt x="7" y="30"/>
              </a:lnTo>
              <a:lnTo>
                <a:pt x="5" y="31"/>
              </a:lnTo>
              <a:lnTo>
                <a:pt x="5" y="30"/>
              </a:lnTo>
              <a:lnTo>
                <a:pt x="4" y="29"/>
              </a:lnTo>
              <a:lnTo>
                <a:pt x="4" y="28"/>
              </a:lnTo>
              <a:lnTo>
                <a:pt x="4" y="26"/>
              </a:lnTo>
              <a:lnTo>
                <a:pt x="4" y="25"/>
              </a:lnTo>
              <a:lnTo>
                <a:pt x="4" y="24"/>
              </a:lnTo>
              <a:lnTo>
                <a:pt x="4" y="23"/>
              </a:lnTo>
              <a:lnTo>
                <a:pt x="3" y="23"/>
              </a:lnTo>
              <a:lnTo>
                <a:pt x="3" y="21"/>
              </a:lnTo>
              <a:lnTo>
                <a:pt x="3" y="20"/>
              </a:lnTo>
              <a:lnTo>
                <a:pt x="3" y="19"/>
              </a:lnTo>
              <a:lnTo>
                <a:pt x="3" y="18"/>
              </a:lnTo>
              <a:lnTo>
                <a:pt x="3" y="17"/>
              </a:lnTo>
              <a:lnTo>
                <a:pt x="2" y="17"/>
              </a:lnTo>
              <a:lnTo>
                <a:pt x="1" y="15"/>
              </a:lnTo>
              <a:lnTo>
                <a:pt x="0" y="15"/>
              </a:lnTo>
              <a:lnTo>
                <a:pt x="1" y="15"/>
              </a:lnTo>
              <a:lnTo>
                <a:pt x="1" y="14"/>
              </a:lnTo>
              <a:lnTo>
                <a:pt x="0" y="13"/>
              </a:lnTo>
              <a:lnTo>
                <a:pt x="1" y="12"/>
              </a:lnTo>
              <a:lnTo>
                <a:pt x="1"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325120</xdr:colOff>
      <xdr:row>34</xdr:row>
      <xdr:rowOff>28575</xdr:rowOff>
    </xdr:from>
    <xdr:to>
      <xdr:col>7</xdr:col>
      <xdr:colOff>558800</xdr:colOff>
      <xdr:row>35</xdr:row>
      <xdr:rowOff>142875</xdr:rowOff>
    </xdr:to>
    <xdr:sp>
      <xdr:nvSpPr>
        <xdr:cNvPr id="2185783" name="Freeform 550"/>
        <xdr:cNvSpPr/>
      </xdr:nvSpPr>
      <xdr:spPr>
        <a:xfrm>
          <a:off x="5110480" y="5323840"/>
          <a:ext cx="233680" cy="266700"/>
        </a:xfrm>
        <a:custGeom>
          <a:avLst/>
          <a:gdLst>
            <a:gd name="txL" fmla="*/ 0 w 23"/>
            <a:gd name="txT" fmla="*/ 0 h 28"/>
            <a:gd name="txR" fmla="*/ 23 w 23"/>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3" h="28">
              <a:moveTo>
                <a:pt x="5" y="6"/>
              </a:moveTo>
              <a:lnTo>
                <a:pt x="6" y="5"/>
              </a:lnTo>
              <a:lnTo>
                <a:pt x="7" y="5"/>
              </a:lnTo>
              <a:lnTo>
                <a:pt x="8" y="4"/>
              </a:lnTo>
              <a:lnTo>
                <a:pt x="9" y="4"/>
              </a:lnTo>
              <a:lnTo>
                <a:pt x="10" y="4"/>
              </a:lnTo>
              <a:lnTo>
                <a:pt x="11" y="3"/>
              </a:lnTo>
              <a:lnTo>
                <a:pt x="13" y="3"/>
              </a:lnTo>
              <a:lnTo>
                <a:pt x="14" y="2"/>
              </a:lnTo>
              <a:lnTo>
                <a:pt x="15" y="2"/>
              </a:lnTo>
              <a:lnTo>
                <a:pt x="16" y="2"/>
              </a:lnTo>
              <a:lnTo>
                <a:pt x="17" y="1"/>
              </a:lnTo>
              <a:lnTo>
                <a:pt x="18" y="1"/>
              </a:lnTo>
              <a:lnTo>
                <a:pt x="19" y="1"/>
              </a:lnTo>
              <a:lnTo>
                <a:pt x="20" y="0"/>
              </a:lnTo>
              <a:lnTo>
                <a:pt x="21" y="1"/>
              </a:lnTo>
              <a:lnTo>
                <a:pt x="22" y="1"/>
              </a:lnTo>
              <a:lnTo>
                <a:pt x="23" y="1"/>
              </a:lnTo>
              <a:lnTo>
                <a:pt x="23" y="2"/>
              </a:lnTo>
              <a:lnTo>
                <a:pt x="23" y="4"/>
              </a:lnTo>
              <a:lnTo>
                <a:pt x="23" y="5"/>
              </a:lnTo>
              <a:lnTo>
                <a:pt x="22" y="5"/>
              </a:lnTo>
              <a:lnTo>
                <a:pt x="21" y="6"/>
              </a:lnTo>
              <a:lnTo>
                <a:pt x="21" y="7"/>
              </a:lnTo>
              <a:lnTo>
                <a:pt x="21" y="8"/>
              </a:lnTo>
              <a:lnTo>
                <a:pt x="21" y="9"/>
              </a:lnTo>
              <a:lnTo>
                <a:pt x="20" y="10"/>
              </a:lnTo>
              <a:lnTo>
                <a:pt x="19" y="11"/>
              </a:lnTo>
              <a:lnTo>
                <a:pt x="19" y="13"/>
              </a:lnTo>
              <a:lnTo>
                <a:pt x="18" y="14"/>
              </a:lnTo>
              <a:lnTo>
                <a:pt x="18" y="15"/>
              </a:lnTo>
              <a:lnTo>
                <a:pt x="17" y="16"/>
              </a:lnTo>
              <a:lnTo>
                <a:pt x="17" y="17"/>
              </a:lnTo>
              <a:lnTo>
                <a:pt x="16" y="18"/>
              </a:lnTo>
              <a:lnTo>
                <a:pt x="16" y="19"/>
              </a:lnTo>
              <a:lnTo>
                <a:pt x="16" y="20"/>
              </a:lnTo>
              <a:lnTo>
                <a:pt x="16" y="21"/>
              </a:lnTo>
              <a:lnTo>
                <a:pt x="15" y="22"/>
              </a:lnTo>
              <a:lnTo>
                <a:pt x="14" y="22"/>
              </a:lnTo>
              <a:lnTo>
                <a:pt x="14" y="23"/>
              </a:lnTo>
              <a:lnTo>
                <a:pt x="13" y="24"/>
              </a:lnTo>
              <a:lnTo>
                <a:pt x="12" y="25"/>
              </a:lnTo>
              <a:lnTo>
                <a:pt x="12" y="27"/>
              </a:lnTo>
              <a:lnTo>
                <a:pt x="10" y="27"/>
              </a:lnTo>
              <a:lnTo>
                <a:pt x="9" y="28"/>
              </a:lnTo>
              <a:lnTo>
                <a:pt x="7" y="28"/>
              </a:lnTo>
              <a:lnTo>
                <a:pt x="6" y="24"/>
              </a:lnTo>
              <a:lnTo>
                <a:pt x="5" y="24"/>
              </a:lnTo>
              <a:lnTo>
                <a:pt x="3" y="25"/>
              </a:lnTo>
              <a:lnTo>
                <a:pt x="2" y="25"/>
              </a:lnTo>
              <a:lnTo>
                <a:pt x="1" y="25"/>
              </a:lnTo>
              <a:lnTo>
                <a:pt x="0" y="25"/>
              </a:lnTo>
              <a:lnTo>
                <a:pt x="0" y="24"/>
              </a:lnTo>
              <a:lnTo>
                <a:pt x="1" y="24"/>
              </a:lnTo>
              <a:lnTo>
                <a:pt x="2" y="23"/>
              </a:lnTo>
              <a:lnTo>
                <a:pt x="1" y="21"/>
              </a:lnTo>
              <a:lnTo>
                <a:pt x="1" y="20"/>
              </a:lnTo>
              <a:lnTo>
                <a:pt x="1" y="19"/>
              </a:lnTo>
              <a:lnTo>
                <a:pt x="1" y="18"/>
              </a:lnTo>
              <a:lnTo>
                <a:pt x="1" y="17"/>
              </a:lnTo>
              <a:lnTo>
                <a:pt x="1" y="16"/>
              </a:lnTo>
              <a:lnTo>
                <a:pt x="1" y="15"/>
              </a:lnTo>
              <a:lnTo>
                <a:pt x="1" y="14"/>
              </a:lnTo>
              <a:lnTo>
                <a:pt x="1" y="13"/>
              </a:lnTo>
              <a:lnTo>
                <a:pt x="1" y="12"/>
              </a:lnTo>
              <a:lnTo>
                <a:pt x="1" y="11"/>
              </a:lnTo>
              <a:lnTo>
                <a:pt x="1" y="10"/>
              </a:lnTo>
              <a:lnTo>
                <a:pt x="1" y="9"/>
              </a:lnTo>
              <a:lnTo>
                <a:pt x="1" y="8"/>
              </a:lnTo>
              <a:lnTo>
                <a:pt x="1" y="7"/>
              </a:lnTo>
              <a:lnTo>
                <a:pt x="3" y="6"/>
              </a:lnTo>
              <a:lnTo>
                <a:pt x="4" y="6"/>
              </a:lnTo>
              <a:lnTo>
                <a:pt x="5"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81280</xdr:colOff>
      <xdr:row>31</xdr:row>
      <xdr:rowOff>28575</xdr:rowOff>
    </xdr:from>
    <xdr:to>
      <xdr:col>7</xdr:col>
      <xdr:colOff>386080</xdr:colOff>
      <xdr:row>33</xdr:row>
      <xdr:rowOff>19050</xdr:rowOff>
    </xdr:to>
    <xdr:sp>
      <xdr:nvSpPr>
        <xdr:cNvPr id="2185784" name="Freeform 551"/>
        <xdr:cNvSpPr/>
      </xdr:nvSpPr>
      <xdr:spPr>
        <a:xfrm>
          <a:off x="4866640" y="4866640"/>
          <a:ext cx="304800" cy="295275"/>
        </a:xfrm>
        <a:custGeom>
          <a:avLst/>
          <a:gdLst>
            <a:gd name="txL" fmla="*/ 0 w 30"/>
            <a:gd name="txT" fmla="*/ 0 h 33"/>
            <a:gd name="txR" fmla="*/ 30 w 30"/>
            <a:gd name="txB" fmla="*/ 33 h 3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0" h="33">
              <a:moveTo>
                <a:pt x="0" y="9"/>
              </a:moveTo>
              <a:lnTo>
                <a:pt x="0" y="8"/>
              </a:lnTo>
              <a:lnTo>
                <a:pt x="1" y="7"/>
              </a:lnTo>
              <a:lnTo>
                <a:pt x="2" y="7"/>
              </a:lnTo>
              <a:lnTo>
                <a:pt x="3" y="6"/>
              </a:lnTo>
              <a:lnTo>
                <a:pt x="3" y="5"/>
              </a:lnTo>
              <a:lnTo>
                <a:pt x="4" y="4"/>
              </a:lnTo>
              <a:lnTo>
                <a:pt x="5" y="3"/>
              </a:lnTo>
              <a:lnTo>
                <a:pt x="5" y="2"/>
              </a:lnTo>
              <a:lnTo>
                <a:pt x="6" y="1"/>
              </a:lnTo>
              <a:lnTo>
                <a:pt x="7" y="0"/>
              </a:lnTo>
              <a:lnTo>
                <a:pt x="8" y="1"/>
              </a:lnTo>
              <a:lnTo>
                <a:pt x="9" y="1"/>
              </a:lnTo>
              <a:lnTo>
                <a:pt x="11" y="2"/>
              </a:lnTo>
              <a:lnTo>
                <a:pt x="12" y="3"/>
              </a:lnTo>
              <a:lnTo>
                <a:pt x="13" y="4"/>
              </a:lnTo>
              <a:lnTo>
                <a:pt x="14" y="5"/>
              </a:lnTo>
              <a:lnTo>
                <a:pt x="15" y="5"/>
              </a:lnTo>
              <a:lnTo>
                <a:pt x="15" y="6"/>
              </a:lnTo>
              <a:lnTo>
                <a:pt x="16" y="7"/>
              </a:lnTo>
              <a:lnTo>
                <a:pt x="17" y="8"/>
              </a:lnTo>
              <a:lnTo>
                <a:pt x="18" y="9"/>
              </a:lnTo>
              <a:lnTo>
                <a:pt x="19" y="9"/>
              </a:lnTo>
              <a:lnTo>
                <a:pt x="21" y="9"/>
              </a:lnTo>
              <a:lnTo>
                <a:pt x="22" y="9"/>
              </a:lnTo>
              <a:lnTo>
                <a:pt x="23" y="8"/>
              </a:lnTo>
              <a:lnTo>
                <a:pt x="24" y="8"/>
              </a:lnTo>
              <a:lnTo>
                <a:pt x="25" y="7"/>
              </a:lnTo>
              <a:lnTo>
                <a:pt x="26" y="7"/>
              </a:lnTo>
              <a:lnTo>
                <a:pt x="27" y="6"/>
              </a:lnTo>
              <a:lnTo>
                <a:pt x="28" y="6"/>
              </a:lnTo>
              <a:lnTo>
                <a:pt x="30" y="6"/>
              </a:lnTo>
              <a:lnTo>
                <a:pt x="30" y="9"/>
              </a:lnTo>
              <a:lnTo>
                <a:pt x="30" y="10"/>
              </a:lnTo>
              <a:lnTo>
                <a:pt x="30" y="12"/>
              </a:lnTo>
              <a:lnTo>
                <a:pt x="30" y="13"/>
              </a:lnTo>
              <a:lnTo>
                <a:pt x="30" y="16"/>
              </a:lnTo>
              <a:lnTo>
                <a:pt x="30" y="17"/>
              </a:lnTo>
              <a:lnTo>
                <a:pt x="30" y="18"/>
              </a:lnTo>
              <a:lnTo>
                <a:pt x="30" y="19"/>
              </a:lnTo>
              <a:lnTo>
                <a:pt x="30" y="21"/>
              </a:lnTo>
              <a:lnTo>
                <a:pt x="30" y="22"/>
              </a:lnTo>
              <a:lnTo>
                <a:pt x="30" y="23"/>
              </a:lnTo>
              <a:lnTo>
                <a:pt x="29" y="26"/>
              </a:lnTo>
              <a:lnTo>
                <a:pt x="29" y="28"/>
              </a:lnTo>
              <a:lnTo>
                <a:pt x="29" y="29"/>
              </a:lnTo>
              <a:lnTo>
                <a:pt x="28" y="30"/>
              </a:lnTo>
              <a:lnTo>
                <a:pt x="28" y="31"/>
              </a:lnTo>
              <a:lnTo>
                <a:pt x="27" y="32"/>
              </a:lnTo>
              <a:lnTo>
                <a:pt x="26" y="33"/>
              </a:lnTo>
              <a:lnTo>
                <a:pt x="26" y="32"/>
              </a:lnTo>
              <a:lnTo>
                <a:pt x="26" y="31"/>
              </a:lnTo>
              <a:lnTo>
                <a:pt x="25" y="30"/>
              </a:lnTo>
              <a:lnTo>
                <a:pt x="25" y="29"/>
              </a:lnTo>
              <a:lnTo>
                <a:pt x="24" y="28"/>
              </a:lnTo>
              <a:lnTo>
                <a:pt x="23" y="27"/>
              </a:lnTo>
              <a:lnTo>
                <a:pt x="22" y="26"/>
              </a:lnTo>
              <a:lnTo>
                <a:pt x="22" y="25"/>
              </a:lnTo>
              <a:lnTo>
                <a:pt x="22" y="24"/>
              </a:lnTo>
              <a:lnTo>
                <a:pt x="22" y="23"/>
              </a:lnTo>
              <a:lnTo>
                <a:pt x="23" y="22"/>
              </a:lnTo>
              <a:lnTo>
                <a:pt x="24" y="21"/>
              </a:lnTo>
              <a:lnTo>
                <a:pt x="23" y="20"/>
              </a:lnTo>
              <a:lnTo>
                <a:pt x="22" y="21"/>
              </a:lnTo>
              <a:lnTo>
                <a:pt x="21" y="21"/>
              </a:lnTo>
              <a:lnTo>
                <a:pt x="20" y="21"/>
              </a:lnTo>
              <a:lnTo>
                <a:pt x="19" y="20"/>
              </a:lnTo>
              <a:lnTo>
                <a:pt x="18" y="19"/>
              </a:lnTo>
              <a:lnTo>
                <a:pt x="17" y="20"/>
              </a:lnTo>
              <a:lnTo>
                <a:pt x="18" y="21"/>
              </a:lnTo>
              <a:lnTo>
                <a:pt x="17" y="21"/>
              </a:lnTo>
              <a:lnTo>
                <a:pt x="16" y="21"/>
              </a:lnTo>
              <a:lnTo>
                <a:pt x="15" y="22"/>
              </a:lnTo>
              <a:lnTo>
                <a:pt x="14" y="22"/>
              </a:lnTo>
              <a:lnTo>
                <a:pt x="12" y="23"/>
              </a:lnTo>
              <a:lnTo>
                <a:pt x="12" y="22"/>
              </a:lnTo>
              <a:lnTo>
                <a:pt x="12" y="21"/>
              </a:lnTo>
              <a:lnTo>
                <a:pt x="11" y="20"/>
              </a:lnTo>
              <a:lnTo>
                <a:pt x="11" y="19"/>
              </a:lnTo>
              <a:lnTo>
                <a:pt x="10" y="19"/>
              </a:lnTo>
              <a:lnTo>
                <a:pt x="10" y="17"/>
              </a:lnTo>
              <a:lnTo>
                <a:pt x="9" y="17"/>
              </a:lnTo>
              <a:lnTo>
                <a:pt x="8" y="16"/>
              </a:lnTo>
              <a:lnTo>
                <a:pt x="7" y="16"/>
              </a:lnTo>
              <a:lnTo>
                <a:pt x="6" y="15"/>
              </a:lnTo>
              <a:lnTo>
                <a:pt x="5" y="15"/>
              </a:lnTo>
              <a:lnTo>
                <a:pt x="4" y="15"/>
              </a:lnTo>
              <a:lnTo>
                <a:pt x="3" y="14"/>
              </a:lnTo>
              <a:lnTo>
                <a:pt x="3" y="13"/>
              </a:lnTo>
              <a:lnTo>
                <a:pt x="2" y="12"/>
              </a:lnTo>
              <a:lnTo>
                <a:pt x="1" y="11"/>
              </a:lnTo>
              <a:lnTo>
                <a:pt x="0" y="10"/>
              </a:lnTo>
              <a:lnTo>
                <a:pt x="0"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71120</xdr:colOff>
      <xdr:row>31</xdr:row>
      <xdr:rowOff>95250</xdr:rowOff>
    </xdr:from>
    <xdr:to>
      <xdr:col>6</xdr:col>
      <xdr:colOff>355600</xdr:colOff>
      <xdr:row>33</xdr:row>
      <xdr:rowOff>76200</xdr:rowOff>
    </xdr:to>
    <xdr:sp>
      <xdr:nvSpPr>
        <xdr:cNvPr id="2185785" name="Freeform 552"/>
        <xdr:cNvSpPr/>
      </xdr:nvSpPr>
      <xdr:spPr>
        <a:xfrm>
          <a:off x="4206240" y="4933315"/>
          <a:ext cx="284480" cy="285750"/>
        </a:xfrm>
        <a:custGeom>
          <a:avLst/>
          <a:gdLst>
            <a:gd name="txL" fmla="*/ 0 w 28"/>
            <a:gd name="txT" fmla="*/ 0 h 32"/>
            <a:gd name="txR" fmla="*/ 28 w 28"/>
            <a:gd name="txB" fmla="*/ 32 h 32"/>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32">
              <a:moveTo>
                <a:pt x="0" y="16"/>
              </a:moveTo>
              <a:lnTo>
                <a:pt x="0" y="15"/>
              </a:lnTo>
              <a:lnTo>
                <a:pt x="0" y="14"/>
              </a:lnTo>
              <a:lnTo>
                <a:pt x="0" y="13"/>
              </a:lnTo>
              <a:lnTo>
                <a:pt x="0" y="12"/>
              </a:lnTo>
              <a:lnTo>
                <a:pt x="1" y="12"/>
              </a:lnTo>
              <a:lnTo>
                <a:pt x="2" y="11"/>
              </a:lnTo>
              <a:lnTo>
                <a:pt x="3" y="10"/>
              </a:lnTo>
              <a:lnTo>
                <a:pt x="4" y="9"/>
              </a:lnTo>
              <a:lnTo>
                <a:pt x="5" y="7"/>
              </a:lnTo>
              <a:lnTo>
                <a:pt x="6" y="6"/>
              </a:lnTo>
              <a:lnTo>
                <a:pt x="5" y="5"/>
              </a:lnTo>
              <a:lnTo>
                <a:pt x="5" y="4"/>
              </a:lnTo>
              <a:lnTo>
                <a:pt x="5" y="3"/>
              </a:lnTo>
              <a:lnTo>
                <a:pt x="5" y="2"/>
              </a:lnTo>
              <a:lnTo>
                <a:pt x="6" y="1"/>
              </a:lnTo>
              <a:lnTo>
                <a:pt x="7" y="1"/>
              </a:lnTo>
              <a:lnTo>
                <a:pt x="8" y="0"/>
              </a:lnTo>
              <a:lnTo>
                <a:pt x="10" y="0"/>
              </a:lnTo>
              <a:lnTo>
                <a:pt x="10" y="1"/>
              </a:lnTo>
              <a:lnTo>
                <a:pt x="11" y="2"/>
              </a:lnTo>
              <a:lnTo>
                <a:pt x="11" y="3"/>
              </a:lnTo>
              <a:lnTo>
                <a:pt x="11" y="4"/>
              </a:lnTo>
              <a:lnTo>
                <a:pt x="13" y="6"/>
              </a:lnTo>
              <a:lnTo>
                <a:pt x="14" y="7"/>
              </a:lnTo>
              <a:lnTo>
                <a:pt x="15" y="8"/>
              </a:lnTo>
              <a:lnTo>
                <a:pt x="16" y="9"/>
              </a:lnTo>
              <a:lnTo>
                <a:pt x="17" y="10"/>
              </a:lnTo>
              <a:lnTo>
                <a:pt x="18" y="11"/>
              </a:lnTo>
              <a:lnTo>
                <a:pt x="19" y="11"/>
              </a:lnTo>
              <a:lnTo>
                <a:pt x="20" y="12"/>
              </a:lnTo>
              <a:lnTo>
                <a:pt x="21" y="13"/>
              </a:lnTo>
              <a:lnTo>
                <a:pt x="22" y="13"/>
              </a:lnTo>
              <a:lnTo>
                <a:pt x="23" y="14"/>
              </a:lnTo>
              <a:lnTo>
                <a:pt x="24" y="14"/>
              </a:lnTo>
              <a:lnTo>
                <a:pt x="25" y="15"/>
              </a:lnTo>
              <a:lnTo>
                <a:pt x="27" y="16"/>
              </a:lnTo>
              <a:lnTo>
                <a:pt x="28" y="16"/>
              </a:lnTo>
              <a:lnTo>
                <a:pt x="27" y="18"/>
              </a:lnTo>
              <a:lnTo>
                <a:pt x="26" y="19"/>
              </a:lnTo>
              <a:lnTo>
                <a:pt x="25" y="20"/>
              </a:lnTo>
              <a:lnTo>
                <a:pt x="25" y="21"/>
              </a:lnTo>
              <a:lnTo>
                <a:pt x="24" y="22"/>
              </a:lnTo>
              <a:lnTo>
                <a:pt x="23" y="23"/>
              </a:lnTo>
              <a:lnTo>
                <a:pt x="23" y="24"/>
              </a:lnTo>
              <a:lnTo>
                <a:pt x="22" y="25"/>
              </a:lnTo>
              <a:lnTo>
                <a:pt x="22" y="26"/>
              </a:lnTo>
              <a:lnTo>
                <a:pt x="21" y="27"/>
              </a:lnTo>
              <a:lnTo>
                <a:pt x="20" y="28"/>
              </a:lnTo>
              <a:lnTo>
                <a:pt x="19" y="29"/>
              </a:lnTo>
              <a:lnTo>
                <a:pt x="19" y="30"/>
              </a:lnTo>
              <a:lnTo>
                <a:pt x="18" y="31"/>
              </a:lnTo>
              <a:lnTo>
                <a:pt x="17" y="31"/>
              </a:lnTo>
              <a:lnTo>
                <a:pt x="16" y="32"/>
              </a:lnTo>
              <a:lnTo>
                <a:pt x="15" y="32"/>
              </a:lnTo>
              <a:lnTo>
                <a:pt x="14" y="32"/>
              </a:lnTo>
              <a:lnTo>
                <a:pt x="13" y="31"/>
              </a:lnTo>
              <a:lnTo>
                <a:pt x="12" y="30"/>
              </a:lnTo>
              <a:lnTo>
                <a:pt x="12" y="29"/>
              </a:lnTo>
              <a:lnTo>
                <a:pt x="12" y="28"/>
              </a:lnTo>
              <a:lnTo>
                <a:pt x="12" y="27"/>
              </a:lnTo>
              <a:lnTo>
                <a:pt x="11" y="26"/>
              </a:lnTo>
              <a:lnTo>
                <a:pt x="10" y="25"/>
              </a:lnTo>
              <a:lnTo>
                <a:pt x="10" y="24"/>
              </a:lnTo>
              <a:lnTo>
                <a:pt x="9" y="24"/>
              </a:lnTo>
              <a:lnTo>
                <a:pt x="8" y="23"/>
              </a:lnTo>
              <a:lnTo>
                <a:pt x="7" y="23"/>
              </a:lnTo>
              <a:lnTo>
                <a:pt x="6" y="22"/>
              </a:lnTo>
              <a:lnTo>
                <a:pt x="5" y="21"/>
              </a:lnTo>
              <a:lnTo>
                <a:pt x="4" y="20"/>
              </a:lnTo>
              <a:lnTo>
                <a:pt x="3" y="19"/>
              </a:lnTo>
              <a:lnTo>
                <a:pt x="2" y="19"/>
              </a:lnTo>
              <a:lnTo>
                <a:pt x="1" y="18"/>
              </a:lnTo>
              <a:lnTo>
                <a:pt x="1" y="17"/>
              </a:lnTo>
              <a:lnTo>
                <a:pt x="0"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589280</xdr:colOff>
      <xdr:row>17</xdr:row>
      <xdr:rowOff>9525</xdr:rowOff>
    </xdr:from>
    <xdr:to>
      <xdr:col>9</xdr:col>
      <xdr:colOff>162560</xdr:colOff>
      <xdr:row>17</xdr:row>
      <xdr:rowOff>152400</xdr:rowOff>
    </xdr:to>
    <xdr:sp>
      <xdr:nvSpPr>
        <xdr:cNvPr id="2185786" name="Freeform 553"/>
        <xdr:cNvSpPr/>
      </xdr:nvSpPr>
      <xdr:spPr>
        <a:xfrm>
          <a:off x="6024880" y="2713990"/>
          <a:ext cx="223520" cy="142875"/>
        </a:xfrm>
        <a:custGeom>
          <a:avLst/>
          <a:gdLst>
            <a:gd name="txL" fmla="*/ 0 w 22"/>
            <a:gd name="txT" fmla="*/ 0 h 15"/>
            <a:gd name="txR" fmla="*/ 22 w 22"/>
            <a:gd name="txB" fmla="*/ 15 h 15"/>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2" h="15">
              <a:moveTo>
                <a:pt x="0" y="7"/>
              </a:moveTo>
              <a:lnTo>
                <a:pt x="0" y="6"/>
              </a:lnTo>
              <a:lnTo>
                <a:pt x="1" y="5"/>
              </a:lnTo>
              <a:lnTo>
                <a:pt x="2" y="5"/>
              </a:lnTo>
              <a:lnTo>
                <a:pt x="3" y="4"/>
              </a:lnTo>
              <a:lnTo>
                <a:pt x="4" y="4"/>
              </a:lnTo>
              <a:lnTo>
                <a:pt x="3" y="3"/>
              </a:lnTo>
              <a:lnTo>
                <a:pt x="4" y="0"/>
              </a:lnTo>
              <a:lnTo>
                <a:pt x="5" y="2"/>
              </a:lnTo>
              <a:lnTo>
                <a:pt x="6" y="2"/>
              </a:lnTo>
              <a:lnTo>
                <a:pt x="7" y="2"/>
              </a:lnTo>
              <a:lnTo>
                <a:pt x="9" y="2"/>
              </a:lnTo>
              <a:lnTo>
                <a:pt x="10" y="1"/>
              </a:lnTo>
              <a:lnTo>
                <a:pt x="11" y="1"/>
              </a:lnTo>
              <a:lnTo>
                <a:pt x="13" y="1"/>
              </a:lnTo>
              <a:lnTo>
                <a:pt x="14" y="1"/>
              </a:lnTo>
              <a:lnTo>
                <a:pt x="15" y="2"/>
              </a:lnTo>
              <a:lnTo>
                <a:pt x="16" y="2"/>
              </a:lnTo>
              <a:lnTo>
                <a:pt x="17" y="3"/>
              </a:lnTo>
              <a:lnTo>
                <a:pt x="19" y="4"/>
              </a:lnTo>
              <a:lnTo>
                <a:pt x="20" y="5"/>
              </a:lnTo>
              <a:lnTo>
                <a:pt x="21" y="5"/>
              </a:lnTo>
              <a:lnTo>
                <a:pt x="22" y="6"/>
              </a:lnTo>
              <a:lnTo>
                <a:pt x="21" y="7"/>
              </a:lnTo>
              <a:lnTo>
                <a:pt x="20" y="7"/>
              </a:lnTo>
              <a:lnTo>
                <a:pt x="19" y="7"/>
              </a:lnTo>
              <a:lnTo>
                <a:pt x="18" y="8"/>
              </a:lnTo>
              <a:lnTo>
                <a:pt x="17" y="8"/>
              </a:lnTo>
              <a:lnTo>
                <a:pt x="16" y="8"/>
              </a:lnTo>
              <a:lnTo>
                <a:pt x="14" y="9"/>
              </a:lnTo>
              <a:lnTo>
                <a:pt x="13" y="9"/>
              </a:lnTo>
              <a:lnTo>
                <a:pt x="12" y="10"/>
              </a:lnTo>
              <a:lnTo>
                <a:pt x="11" y="10"/>
              </a:lnTo>
              <a:lnTo>
                <a:pt x="11" y="11"/>
              </a:lnTo>
              <a:lnTo>
                <a:pt x="11" y="12"/>
              </a:lnTo>
              <a:lnTo>
                <a:pt x="11" y="13"/>
              </a:lnTo>
              <a:lnTo>
                <a:pt x="9" y="14"/>
              </a:lnTo>
              <a:lnTo>
                <a:pt x="8" y="14"/>
              </a:lnTo>
              <a:lnTo>
                <a:pt x="7" y="14"/>
              </a:lnTo>
              <a:lnTo>
                <a:pt x="6" y="14"/>
              </a:lnTo>
              <a:lnTo>
                <a:pt x="5" y="15"/>
              </a:lnTo>
              <a:lnTo>
                <a:pt x="4" y="15"/>
              </a:lnTo>
              <a:lnTo>
                <a:pt x="3" y="15"/>
              </a:lnTo>
              <a:lnTo>
                <a:pt x="2" y="15"/>
              </a:lnTo>
              <a:lnTo>
                <a:pt x="1" y="14"/>
              </a:lnTo>
              <a:lnTo>
                <a:pt x="1" y="13"/>
              </a:lnTo>
              <a:lnTo>
                <a:pt x="1" y="12"/>
              </a:lnTo>
              <a:lnTo>
                <a:pt x="1" y="11"/>
              </a:lnTo>
              <a:lnTo>
                <a:pt x="1" y="10"/>
              </a:lnTo>
              <a:lnTo>
                <a:pt x="1" y="9"/>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609600</xdr:colOff>
      <xdr:row>17</xdr:row>
      <xdr:rowOff>133350</xdr:rowOff>
    </xdr:from>
    <xdr:to>
      <xdr:col>9</xdr:col>
      <xdr:colOff>152400</xdr:colOff>
      <xdr:row>18</xdr:row>
      <xdr:rowOff>123825</xdr:rowOff>
    </xdr:to>
    <xdr:sp>
      <xdr:nvSpPr>
        <xdr:cNvPr id="2185787" name="Freeform 554"/>
        <xdr:cNvSpPr/>
      </xdr:nvSpPr>
      <xdr:spPr>
        <a:xfrm>
          <a:off x="6045200" y="2837815"/>
          <a:ext cx="193040" cy="142875"/>
        </a:xfrm>
        <a:custGeom>
          <a:avLst/>
          <a:gdLst>
            <a:gd name="txL" fmla="*/ 0 w 19"/>
            <a:gd name="txT" fmla="*/ 0 h 16"/>
            <a:gd name="txR" fmla="*/ 19 w 19"/>
            <a:gd name="txB" fmla="*/ 16 h 16"/>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0" y="2147483647"/>
            </a:cxn>
            <a:cxn ang="0">
              <a:pos x="0" y="2147483647"/>
            </a:cxn>
            <a:cxn ang="0">
              <a:pos x="0" y="2147483647"/>
            </a:cxn>
            <a:cxn ang="0">
              <a:pos x="0" y="2147483647"/>
            </a:cxn>
          </a:cxnLst>
          <a:rect l="txL" t="txT" r="txR" b="txB"/>
          <a:pathLst>
            <a:path w="19" h="16">
              <a:moveTo>
                <a:pt x="0" y="2"/>
              </a:moveTo>
              <a:lnTo>
                <a:pt x="1" y="2"/>
              </a:lnTo>
              <a:lnTo>
                <a:pt x="2" y="2"/>
              </a:lnTo>
              <a:lnTo>
                <a:pt x="3" y="2"/>
              </a:lnTo>
              <a:lnTo>
                <a:pt x="4" y="1"/>
              </a:lnTo>
              <a:lnTo>
                <a:pt x="5" y="1"/>
              </a:lnTo>
              <a:lnTo>
                <a:pt x="6" y="1"/>
              </a:lnTo>
              <a:lnTo>
                <a:pt x="7" y="1"/>
              </a:lnTo>
              <a:lnTo>
                <a:pt x="9" y="0"/>
              </a:lnTo>
              <a:lnTo>
                <a:pt x="10" y="0"/>
              </a:lnTo>
              <a:lnTo>
                <a:pt x="12" y="0"/>
              </a:lnTo>
              <a:lnTo>
                <a:pt x="13" y="0"/>
              </a:lnTo>
              <a:lnTo>
                <a:pt x="14" y="0"/>
              </a:lnTo>
              <a:lnTo>
                <a:pt x="14" y="1"/>
              </a:lnTo>
              <a:lnTo>
                <a:pt x="15" y="2"/>
              </a:lnTo>
              <a:lnTo>
                <a:pt x="15" y="3"/>
              </a:lnTo>
              <a:lnTo>
                <a:pt x="16" y="4"/>
              </a:lnTo>
              <a:lnTo>
                <a:pt x="16" y="5"/>
              </a:lnTo>
              <a:lnTo>
                <a:pt x="17" y="6"/>
              </a:lnTo>
              <a:lnTo>
                <a:pt x="17" y="7"/>
              </a:lnTo>
              <a:lnTo>
                <a:pt x="18" y="8"/>
              </a:lnTo>
              <a:lnTo>
                <a:pt x="19" y="9"/>
              </a:lnTo>
              <a:lnTo>
                <a:pt x="18" y="10"/>
              </a:lnTo>
              <a:lnTo>
                <a:pt x="17" y="10"/>
              </a:lnTo>
              <a:lnTo>
                <a:pt x="16" y="11"/>
              </a:lnTo>
              <a:lnTo>
                <a:pt x="14" y="11"/>
              </a:lnTo>
              <a:lnTo>
                <a:pt x="13" y="12"/>
              </a:lnTo>
              <a:lnTo>
                <a:pt x="12" y="12"/>
              </a:lnTo>
              <a:lnTo>
                <a:pt x="11" y="12"/>
              </a:lnTo>
              <a:lnTo>
                <a:pt x="10" y="13"/>
              </a:lnTo>
              <a:lnTo>
                <a:pt x="9" y="13"/>
              </a:lnTo>
              <a:lnTo>
                <a:pt x="8" y="13"/>
              </a:lnTo>
              <a:lnTo>
                <a:pt x="7" y="14"/>
              </a:lnTo>
              <a:lnTo>
                <a:pt x="6" y="14"/>
              </a:lnTo>
              <a:lnTo>
                <a:pt x="4" y="15"/>
              </a:lnTo>
              <a:lnTo>
                <a:pt x="3" y="15"/>
              </a:lnTo>
              <a:lnTo>
                <a:pt x="2" y="16"/>
              </a:lnTo>
              <a:lnTo>
                <a:pt x="1" y="13"/>
              </a:lnTo>
              <a:lnTo>
                <a:pt x="1" y="12"/>
              </a:lnTo>
              <a:lnTo>
                <a:pt x="0" y="10"/>
              </a:lnTo>
              <a:lnTo>
                <a:pt x="0" y="9"/>
              </a:lnTo>
              <a:lnTo>
                <a:pt x="0" y="8"/>
              </a:lnTo>
              <a:lnTo>
                <a:pt x="1" y="7"/>
              </a:lnTo>
              <a:lnTo>
                <a:pt x="0" y="5"/>
              </a:lnTo>
              <a:lnTo>
                <a:pt x="0" y="4"/>
              </a:lnTo>
              <a:lnTo>
                <a:pt x="0"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467360</xdr:colOff>
      <xdr:row>19</xdr:row>
      <xdr:rowOff>0</xdr:rowOff>
    </xdr:from>
    <xdr:to>
      <xdr:col>10</xdr:col>
      <xdr:colOff>101600</xdr:colOff>
      <xdr:row>22</xdr:row>
      <xdr:rowOff>9525</xdr:rowOff>
    </xdr:to>
    <xdr:sp>
      <xdr:nvSpPr>
        <xdr:cNvPr id="2185788" name="Freeform 555"/>
        <xdr:cNvSpPr/>
      </xdr:nvSpPr>
      <xdr:spPr>
        <a:xfrm>
          <a:off x="6553200" y="3009265"/>
          <a:ext cx="284480" cy="466725"/>
        </a:xfrm>
        <a:custGeom>
          <a:avLst/>
          <a:gdLst>
            <a:gd name="txL" fmla="*/ 0 w 28"/>
            <a:gd name="txT" fmla="*/ 0 h 51"/>
            <a:gd name="txR" fmla="*/ 28 w 28"/>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51">
              <a:moveTo>
                <a:pt x="5" y="12"/>
              </a:moveTo>
              <a:lnTo>
                <a:pt x="5" y="11"/>
              </a:lnTo>
              <a:lnTo>
                <a:pt x="5" y="10"/>
              </a:lnTo>
              <a:lnTo>
                <a:pt x="4" y="9"/>
              </a:lnTo>
              <a:lnTo>
                <a:pt x="4" y="7"/>
              </a:lnTo>
              <a:lnTo>
                <a:pt x="4" y="6"/>
              </a:lnTo>
              <a:lnTo>
                <a:pt x="5" y="6"/>
              </a:lnTo>
              <a:lnTo>
                <a:pt x="6" y="6"/>
              </a:lnTo>
              <a:lnTo>
                <a:pt x="7" y="6"/>
              </a:lnTo>
              <a:lnTo>
                <a:pt x="9" y="6"/>
              </a:lnTo>
              <a:lnTo>
                <a:pt x="10" y="5"/>
              </a:lnTo>
              <a:lnTo>
                <a:pt x="11" y="5"/>
              </a:lnTo>
              <a:lnTo>
                <a:pt x="13" y="5"/>
              </a:lnTo>
              <a:lnTo>
                <a:pt x="14" y="4"/>
              </a:lnTo>
              <a:lnTo>
                <a:pt x="15" y="4"/>
              </a:lnTo>
              <a:lnTo>
                <a:pt x="17" y="3"/>
              </a:lnTo>
              <a:lnTo>
                <a:pt x="18" y="3"/>
              </a:lnTo>
              <a:lnTo>
                <a:pt x="19" y="2"/>
              </a:lnTo>
              <a:lnTo>
                <a:pt x="19" y="1"/>
              </a:lnTo>
              <a:lnTo>
                <a:pt x="20" y="0"/>
              </a:lnTo>
              <a:lnTo>
                <a:pt x="21" y="0"/>
              </a:lnTo>
              <a:lnTo>
                <a:pt x="21" y="2"/>
              </a:lnTo>
              <a:lnTo>
                <a:pt x="20" y="3"/>
              </a:lnTo>
              <a:lnTo>
                <a:pt x="20" y="5"/>
              </a:lnTo>
              <a:lnTo>
                <a:pt x="20" y="6"/>
              </a:lnTo>
              <a:lnTo>
                <a:pt x="20" y="7"/>
              </a:lnTo>
              <a:lnTo>
                <a:pt x="21" y="6"/>
              </a:lnTo>
              <a:lnTo>
                <a:pt x="22" y="5"/>
              </a:lnTo>
              <a:lnTo>
                <a:pt x="22" y="4"/>
              </a:lnTo>
              <a:lnTo>
                <a:pt x="22" y="3"/>
              </a:lnTo>
              <a:lnTo>
                <a:pt x="22" y="2"/>
              </a:lnTo>
              <a:lnTo>
                <a:pt x="23" y="1"/>
              </a:lnTo>
              <a:lnTo>
                <a:pt x="24" y="1"/>
              </a:lnTo>
              <a:lnTo>
                <a:pt x="25" y="2"/>
              </a:lnTo>
              <a:lnTo>
                <a:pt x="25" y="3"/>
              </a:lnTo>
              <a:lnTo>
                <a:pt x="25" y="4"/>
              </a:lnTo>
              <a:lnTo>
                <a:pt x="25" y="5"/>
              </a:lnTo>
              <a:lnTo>
                <a:pt x="24" y="6"/>
              </a:lnTo>
              <a:lnTo>
                <a:pt x="23" y="8"/>
              </a:lnTo>
              <a:lnTo>
                <a:pt x="25" y="9"/>
              </a:lnTo>
              <a:lnTo>
                <a:pt x="26" y="9"/>
              </a:lnTo>
              <a:lnTo>
                <a:pt x="27" y="9"/>
              </a:lnTo>
              <a:lnTo>
                <a:pt x="28" y="10"/>
              </a:lnTo>
              <a:lnTo>
                <a:pt x="28" y="11"/>
              </a:lnTo>
              <a:lnTo>
                <a:pt x="27" y="12"/>
              </a:lnTo>
              <a:lnTo>
                <a:pt x="27" y="13"/>
              </a:lnTo>
              <a:lnTo>
                <a:pt x="26" y="14"/>
              </a:lnTo>
              <a:lnTo>
                <a:pt x="26" y="15"/>
              </a:lnTo>
              <a:lnTo>
                <a:pt x="24" y="14"/>
              </a:lnTo>
              <a:lnTo>
                <a:pt x="22" y="13"/>
              </a:lnTo>
              <a:lnTo>
                <a:pt x="21" y="13"/>
              </a:lnTo>
              <a:lnTo>
                <a:pt x="20" y="13"/>
              </a:lnTo>
              <a:lnTo>
                <a:pt x="19" y="14"/>
              </a:lnTo>
              <a:lnTo>
                <a:pt x="18" y="14"/>
              </a:lnTo>
              <a:lnTo>
                <a:pt x="17" y="14"/>
              </a:lnTo>
              <a:lnTo>
                <a:pt x="16" y="15"/>
              </a:lnTo>
              <a:lnTo>
                <a:pt x="15" y="16"/>
              </a:lnTo>
              <a:lnTo>
                <a:pt x="14" y="17"/>
              </a:lnTo>
              <a:lnTo>
                <a:pt x="14" y="18"/>
              </a:lnTo>
              <a:lnTo>
                <a:pt x="13" y="19"/>
              </a:lnTo>
              <a:lnTo>
                <a:pt x="13" y="20"/>
              </a:lnTo>
              <a:lnTo>
                <a:pt x="13" y="21"/>
              </a:lnTo>
              <a:lnTo>
                <a:pt x="12" y="23"/>
              </a:lnTo>
              <a:lnTo>
                <a:pt x="13" y="25"/>
              </a:lnTo>
              <a:lnTo>
                <a:pt x="13" y="26"/>
              </a:lnTo>
              <a:lnTo>
                <a:pt x="13" y="27"/>
              </a:lnTo>
              <a:lnTo>
                <a:pt x="14" y="28"/>
              </a:lnTo>
              <a:lnTo>
                <a:pt x="14" y="29"/>
              </a:lnTo>
              <a:lnTo>
                <a:pt x="15" y="31"/>
              </a:lnTo>
              <a:lnTo>
                <a:pt x="15" y="32"/>
              </a:lnTo>
              <a:lnTo>
                <a:pt x="16" y="33"/>
              </a:lnTo>
              <a:lnTo>
                <a:pt x="16" y="34"/>
              </a:lnTo>
              <a:lnTo>
                <a:pt x="17" y="35"/>
              </a:lnTo>
              <a:lnTo>
                <a:pt x="17" y="36"/>
              </a:lnTo>
              <a:lnTo>
                <a:pt x="18" y="38"/>
              </a:lnTo>
              <a:lnTo>
                <a:pt x="18" y="40"/>
              </a:lnTo>
              <a:lnTo>
                <a:pt x="18" y="41"/>
              </a:lnTo>
              <a:lnTo>
                <a:pt x="17" y="42"/>
              </a:lnTo>
              <a:lnTo>
                <a:pt x="17" y="43"/>
              </a:lnTo>
              <a:lnTo>
                <a:pt x="17" y="44"/>
              </a:lnTo>
              <a:lnTo>
                <a:pt x="16" y="45"/>
              </a:lnTo>
              <a:lnTo>
                <a:pt x="15" y="46"/>
              </a:lnTo>
              <a:lnTo>
                <a:pt x="14" y="47"/>
              </a:lnTo>
              <a:lnTo>
                <a:pt x="13" y="48"/>
              </a:lnTo>
              <a:lnTo>
                <a:pt x="12" y="49"/>
              </a:lnTo>
              <a:lnTo>
                <a:pt x="9" y="50"/>
              </a:lnTo>
              <a:lnTo>
                <a:pt x="8" y="50"/>
              </a:lnTo>
              <a:lnTo>
                <a:pt x="6" y="50"/>
              </a:lnTo>
              <a:lnTo>
                <a:pt x="5" y="51"/>
              </a:lnTo>
              <a:lnTo>
                <a:pt x="5" y="48"/>
              </a:lnTo>
              <a:lnTo>
                <a:pt x="5" y="46"/>
              </a:lnTo>
              <a:lnTo>
                <a:pt x="4" y="44"/>
              </a:lnTo>
              <a:lnTo>
                <a:pt x="4" y="43"/>
              </a:lnTo>
              <a:lnTo>
                <a:pt x="3" y="42"/>
              </a:lnTo>
              <a:lnTo>
                <a:pt x="2" y="41"/>
              </a:lnTo>
              <a:lnTo>
                <a:pt x="2" y="40"/>
              </a:lnTo>
              <a:lnTo>
                <a:pt x="2" y="38"/>
              </a:lnTo>
              <a:lnTo>
                <a:pt x="3" y="37"/>
              </a:lnTo>
              <a:lnTo>
                <a:pt x="2" y="36"/>
              </a:lnTo>
              <a:lnTo>
                <a:pt x="1" y="36"/>
              </a:lnTo>
              <a:lnTo>
                <a:pt x="0" y="35"/>
              </a:lnTo>
              <a:lnTo>
                <a:pt x="0" y="33"/>
              </a:lnTo>
              <a:lnTo>
                <a:pt x="0" y="32"/>
              </a:lnTo>
              <a:lnTo>
                <a:pt x="0" y="30"/>
              </a:lnTo>
              <a:lnTo>
                <a:pt x="1" y="29"/>
              </a:lnTo>
              <a:lnTo>
                <a:pt x="1" y="26"/>
              </a:lnTo>
              <a:lnTo>
                <a:pt x="1" y="25"/>
              </a:lnTo>
              <a:lnTo>
                <a:pt x="1" y="23"/>
              </a:lnTo>
              <a:lnTo>
                <a:pt x="2" y="22"/>
              </a:lnTo>
              <a:lnTo>
                <a:pt x="2" y="21"/>
              </a:lnTo>
              <a:lnTo>
                <a:pt x="3" y="20"/>
              </a:lnTo>
              <a:lnTo>
                <a:pt x="4" y="18"/>
              </a:lnTo>
              <a:lnTo>
                <a:pt x="2" y="18"/>
              </a:lnTo>
              <a:lnTo>
                <a:pt x="2" y="17"/>
              </a:lnTo>
              <a:lnTo>
                <a:pt x="3" y="17"/>
              </a:lnTo>
              <a:lnTo>
                <a:pt x="5" y="17"/>
              </a:lnTo>
              <a:lnTo>
                <a:pt x="4" y="16"/>
              </a:lnTo>
              <a:lnTo>
                <a:pt x="4" y="15"/>
              </a:lnTo>
              <a:lnTo>
                <a:pt x="5" y="14"/>
              </a:lnTo>
              <a:lnTo>
                <a:pt x="5" y="1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203200</xdr:colOff>
      <xdr:row>16</xdr:row>
      <xdr:rowOff>19050</xdr:rowOff>
    </xdr:from>
    <xdr:to>
      <xdr:col>9</xdr:col>
      <xdr:colOff>487680</xdr:colOff>
      <xdr:row>17</xdr:row>
      <xdr:rowOff>123825</xdr:rowOff>
    </xdr:to>
    <xdr:sp>
      <xdr:nvSpPr>
        <xdr:cNvPr id="2185789" name="Freeform 556"/>
        <xdr:cNvSpPr/>
      </xdr:nvSpPr>
      <xdr:spPr>
        <a:xfrm>
          <a:off x="6289040" y="2571115"/>
          <a:ext cx="284480" cy="257175"/>
        </a:xfrm>
        <a:custGeom>
          <a:avLst/>
          <a:gdLst>
            <a:gd name="txL" fmla="*/ 0 w 28"/>
            <a:gd name="txT" fmla="*/ 0 h 28"/>
            <a:gd name="txR" fmla="*/ 28 w 28"/>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28">
              <a:moveTo>
                <a:pt x="0" y="11"/>
              </a:moveTo>
              <a:lnTo>
                <a:pt x="1" y="10"/>
              </a:lnTo>
              <a:lnTo>
                <a:pt x="2" y="8"/>
              </a:lnTo>
              <a:lnTo>
                <a:pt x="3" y="7"/>
              </a:lnTo>
              <a:lnTo>
                <a:pt x="3" y="6"/>
              </a:lnTo>
              <a:lnTo>
                <a:pt x="3" y="5"/>
              </a:lnTo>
              <a:lnTo>
                <a:pt x="4" y="4"/>
              </a:lnTo>
              <a:lnTo>
                <a:pt x="5" y="3"/>
              </a:lnTo>
              <a:lnTo>
                <a:pt x="6" y="2"/>
              </a:lnTo>
              <a:lnTo>
                <a:pt x="6" y="1"/>
              </a:lnTo>
              <a:lnTo>
                <a:pt x="7" y="0"/>
              </a:lnTo>
              <a:lnTo>
                <a:pt x="8" y="1"/>
              </a:lnTo>
              <a:lnTo>
                <a:pt x="9" y="1"/>
              </a:lnTo>
              <a:lnTo>
                <a:pt x="10" y="2"/>
              </a:lnTo>
              <a:lnTo>
                <a:pt x="11" y="3"/>
              </a:lnTo>
              <a:lnTo>
                <a:pt x="12" y="3"/>
              </a:lnTo>
              <a:lnTo>
                <a:pt x="13" y="4"/>
              </a:lnTo>
              <a:lnTo>
                <a:pt x="14" y="3"/>
              </a:lnTo>
              <a:lnTo>
                <a:pt x="15" y="3"/>
              </a:lnTo>
              <a:lnTo>
                <a:pt x="16" y="2"/>
              </a:lnTo>
              <a:lnTo>
                <a:pt x="18" y="2"/>
              </a:lnTo>
              <a:lnTo>
                <a:pt x="19" y="2"/>
              </a:lnTo>
              <a:lnTo>
                <a:pt x="20" y="2"/>
              </a:lnTo>
              <a:lnTo>
                <a:pt x="21" y="2"/>
              </a:lnTo>
              <a:lnTo>
                <a:pt x="22" y="2"/>
              </a:lnTo>
              <a:lnTo>
                <a:pt x="23" y="2"/>
              </a:lnTo>
              <a:lnTo>
                <a:pt x="25" y="2"/>
              </a:lnTo>
              <a:lnTo>
                <a:pt x="25" y="3"/>
              </a:lnTo>
              <a:lnTo>
                <a:pt x="25" y="4"/>
              </a:lnTo>
              <a:lnTo>
                <a:pt x="25" y="5"/>
              </a:lnTo>
              <a:lnTo>
                <a:pt x="24" y="6"/>
              </a:lnTo>
              <a:lnTo>
                <a:pt x="24" y="7"/>
              </a:lnTo>
              <a:lnTo>
                <a:pt x="23" y="8"/>
              </a:lnTo>
              <a:lnTo>
                <a:pt x="22" y="9"/>
              </a:lnTo>
              <a:lnTo>
                <a:pt x="22" y="10"/>
              </a:lnTo>
              <a:lnTo>
                <a:pt x="21" y="11"/>
              </a:lnTo>
              <a:lnTo>
                <a:pt x="21" y="12"/>
              </a:lnTo>
              <a:lnTo>
                <a:pt x="20" y="13"/>
              </a:lnTo>
              <a:lnTo>
                <a:pt x="20" y="14"/>
              </a:lnTo>
              <a:lnTo>
                <a:pt x="21" y="14"/>
              </a:lnTo>
              <a:lnTo>
                <a:pt x="22" y="16"/>
              </a:lnTo>
              <a:lnTo>
                <a:pt x="22" y="17"/>
              </a:lnTo>
              <a:lnTo>
                <a:pt x="23" y="18"/>
              </a:lnTo>
              <a:lnTo>
                <a:pt x="23" y="20"/>
              </a:lnTo>
              <a:lnTo>
                <a:pt x="24" y="21"/>
              </a:lnTo>
              <a:lnTo>
                <a:pt x="25" y="22"/>
              </a:lnTo>
              <a:lnTo>
                <a:pt x="25" y="23"/>
              </a:lnTo>
              <a:lnTo>
                <a:pt x="27" y="23"/>
              </a:lnTo>
              <a:lnTo>
                <a:pt x="28" y="24"/>
              </a:lnTo>
              <a:lnTo>
                <a:pt x="27" y="25"/>
              </a:lnTo>
              <a:lnTo>
                <a:pt x="26" y="26"/>
              </a:lnTo>
              <a:lnTo>
                <a:pt x="25" y="27"/>
              </a:lnTo>
              <a:lnTo>
                <a:pt x="24" y="27"/>
              </a:lnTo>
              <a:lnTo>
                <a:pt x="23" y="27"/>
              </a:lnTo>
              <a:lnTo>
                <a:pt x="21" y="28"/>
              </a:lnTo>
              <a:lnTo>
                <a:pt x="20" y="27"/>
              </a:lnTo>
              <a:lnTo>
                <a:pt x="19" y="25"/>
              </a:lnTo>
              <a:lnTo>
                <a:pt x="19" y="24"/>
              </a:lnTo>
              <a:lnTo>
                <a:pt x="18" y="24"/>
              </a:lnTo>
              <a:lnTo>
                <a:pt x="17" y="24"/>
              </a:lnTo>
              <a:lnTo>
                <a:pt x="16" y="25"/>
              </a:lnTo>
              <a:lnTo>
                <a:pt x="15" y="25"/>
              </a:lnTo>
              <a:lnTo>
                <a:pt x="13" y="25"/>
              </a:lnTo>
              <a:lnTo>
                <a:pt x="12" y="25"/>
              </a:lnTo>
              <a:lnTo>
                <a:pt x="11" y="25"/>
              </a:lnTo>
              <a:lnTo>
                <a:pt x="11" y="24"/>
              </a:lnTo>
              <a:lnTo>
                <a:pt x="10" y="23"/>
              </a:lnTo>
              <a:lnTo>
                <a:pt x="9" y="22"/>
              </a:lnTo>
              <a:lnTo>
                <a:pt x="9" y="21"/>
              </a:lnTo>
              <a:lnTo>
                <a:pt x="9" y="20"/>
              </a:lnTo>
              <a:lnTo>
                <a:pt x="8" y="19"/>
              </a:lnTo>
              <a:lnTo>
                <a:pt x="8" y="18"/>
              </a:lnTo>
              <a:lnTo>
                <a:pt x="7" y="17"/>
              </a:lnTo>
              <a:lnTo>
                <a:pt x="7" y="16"/>
              </a:lnTo>
              <a:lnTo>
                <a:pt x="7" y="15"/>
              </a:lnTo>
              <a:lnTo>
                <a:pt x="6" y="14"/>
              </a:lnTo>
              <a:lnTo>
                <a:pt x="5" y="13"/>
              </a:lnTo>
              <a:lnTo>
                <a:pt x="4" y="12"/>
              </a:lnTo>
              <a:lnTo>
                <a:pt x="3" y="11"/>
              </a:lnTo>
              <a:lnTo>
                <a:pt x="2" y="12"/>
              </a:lnTo>
              <a:lnTo>
                <a:pt x="1" y="11"/>
              </a:lnTo>
              <a:lnTo>
                <a:pt x="0"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81280</xdr:colOff>
      <xdr:row>16</xdr:row>
      <xdr:rowOff>123825</xdr:rowOff>
    </xdr:from>
    <xdr:to>
      <xdr:col>9</xdr:col>
      <xdr:colOff>416560</xdr:colOff>
      <xdr:row>18</xdr:row>
      <xdr:rowOff>19050</xdr:rowOff>
    </xdr:to>
    <xdr:sp>
      <xdr:nvSpPr>
        <xdr:cNvPr id="2185790" name="Freeform 557"/>
        <xdr:cNvSpPr/>
      </xdr:nvSpPr>
      <xdr:spPr>
        <a:xfrm>
          <a:off x="6167120" y="2675890"/>
          <a:ext cx="335280" cy="200025"/>
        </a:xfrm>
        <a:custGeom>
          <a:avLst/>
          <a:gdLst>
            <a:gd name="txL" fmla="*/ 0 w 33"/>
            <a:gd name="txT" fmla="*/ 0 h 23"/>
            <a:gd name="txR" fmla="*/ 33 w 33"/>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23">
              <a:moveTo>
                <a:pt x="0" y="5"/>
              </a:moveTo>
              <a:lnTo>
                <a:pt x="0" y="5"/>
              </a:lnTo>
              <a:lnTo>
                <a:pt x="0" y="4"/>
              </a:lnTo>
              <a:lnTo>
                <a:pt x="1" y="3"/>
              </a:lnTo>
              <a:lnTo>
                <a:pt x="2" y="3"/>
              </a:lnTo>
              <a:lnTo>
                <a:pt x="3" y="4"/>
              </a:lnTo>
              <a:lnTo>
                <a:pt x="4" y="4"/>
              </a:lnTo>
              <a:lnTo>
                <a:pt x="5" y="5"/>
              </a:lnTo>
              <a:lnTo>
                <a:pt x="6" y="5"/>
              </a:lnTo>
              <a:lnTo>
                <a:pt x="7" y="4"/>
              </a:lnTo>
              <a:lnTo>
                <a:pt x="8" y="4"/>
              </a:lnTo>
              <a:lnTo>
                <a:pt x="9" y="3"/>
              </a:lnTo>
              <a:lnTo>
                <a:pt x="10" y="2"/>
              </a:lnTo>
              <a:lnTo>
                <a:pt x="11" y="2"/>
              </a:lnTo>
              <a:lnTo>
                <a:pt x="12" y="0"/>
              </a:lnTo>
              <a:lnTo>
                <a:pt x="13" y="0"/>
              </a:lnTo>
              <a:lnTo>
                <a:pt x="14" y="1"/>
              </a:lnTo>
              <a:lnTo>
                <a:pt x="15" y="0"/>
              </a:lnTo>
              <a:lnTo>
                <a:pt x="16" y="1"/>
              </a:lnTo>
              <a:lnTo>
                <a:pt x="17" y="2"/>
              </a:lnTo>
              <a:lnTo>
                <a:pt x="18" y="3"/>
              </a:lnTo>
              <a:lnTo>
                <a:pt x="19" y="4"/>
              </a:lnTo>
              <a:lnTo>
                <a:pt x="19" y="5"/>
              </a:lnTo>
              <a:lnTo>
                <a:pt x="19" y="6"/>
              </a:lnTo>
              <a:lnTo>
                <a:pt x="20" y="7"/>
              </a:lnTo>
              <a:lnTo>
                <a:pt x="20" y="8"/>
              </a:lnTo>
              <a:lnTo>
                <a:pt x="21" y="9"/>
              </a:lnTo>
              <a:lnTo>
                <a:pt x="21" y="10"/>
              </a:lnTo>
              <a:lnTo>
                <a:pt x="21" y="11"/>
              </a:lnTo>
              <a:lnTo>
                <a:pt x="22" y="12"/>
              </a:lnTo>
              <a:lnTo>
                <a:pt x="23" y="13"/>
              </a:lnTo>
              <a:lnTo>
                <a:pt x="23" y="14"/>
              </a:lnTo>
              <a:lnTo>
                <a:pt x="24" y="14"/>
              </a:lnTo>
              <a:lnTo>
                <a:pt x="25" y="14"/>
              </a:lnTo>
              <a:lnTo>
                <a:pt x="27" y="14"/>
              </a:lnTo>
              <a:lnTo>
                <a:pt x="28" y="14"/>
              </a:lnTo>
              <a:lnTo>
                <a:pt x="29" y="13"/>
              </a:lnTo>
              <a:lnTo>
                <a:pt x="30" y="13"/>
              </a:lnTo>
              <a:lnTo>
                <a:pt x="31" y="13"/>
              </a:lnTo>
              <a:lnTo>
                <a:pt x="31" y="14"/>
              </a:lnTo>
              <a:lnTo>
                <a:pt x="32" y="16"/>
              </a:lnTo>
              <a:lnTo>
                <a:pt x="33" y="17"/>
              </a:lnTo>
              <a:lnTo>
                <a:pt x="31" y="17"/>
              </a:lnTo>
              <a:lnTo>
                <a:pt x="30" y="18"/>
              </a:lnTo>
              <a:lnTo>
                <a:pt x="29" y="18"/>
              </a:lnTo>
              <a:lnTo>
                <a:pt x="28" y="18"/>
              </a:lnTo>
              <a:lnTo>
                <a:pt x="27" y="19"/>
              </a:lnTo>
              <a:lnTo>
                <a:pt x="26" y="19"/>
              </a:lnTo>
              <a:lnTo>
                <a:pt x="25" y="20"/>
              </a:lnTo>
              <a:lnTo>
                <a:pt x="24" y="20"/>
              </a:lnTo>
              <a:lnTo>
                <a:pt x="22" y="20"/>
              </a:lnTo>
              <a:lnTo>
                <a:pt x="21" y="21"/>
              </a:lnTo>
              <a:lnTo>
                <a:pt x="20" y="21"/>
              </a:lnTo>
              <a:lnTo>
                <a:pt x="19" y="22"/>
              </a:lnTo>
              <a:lnTo>
                <a:pt x="18" y="22"/>
              </a:lnTo>
              <a:lnTo>
                <a:pt x="17" y="23"/>
              </a:lnTo>
              <a:lnTo>
                <a:pt x="16" y="23"/>
              </a:lnTo>
              <a:lnTo>
                <a:pt x="15" y="22"/>
              </a:lnTo>
              <a:lnTo>
                <a:pt x="15" y="21"/>
              </a:lnTo>
              <a:lnTo>
                <a:pt x="14" y="20"/>
              </a:lnTo>
              <a:lnTo>
                <a:pt x="13" y="18"/>
              </a:lnTo>
              <a:lnTo>
                <a:pt x="13" y="17"/>
              </a:lnTo>
              <a:lnTo>
                <a:pt x="12" y="16"/>
              </a:lnTo>
              <a:lnTo>
                <a:pt x="11" y="15"/>
              </a:lnTo>
              <a:lnTo>
                <a:pt x="11" y="13"/>
              </a:lnTo>
              <a:lnTo>
                <a:pt x="10" y="12"/>
              </a:lnTo>
              <a:lnTo>
                <a:pt x="8" y="11"/>
              </a:lnTo>
              <a:lnTo>
                <a:pt x="7" y="10"/>
              </a:lnTo>
              <a:lnTo>
                <a:pt x="6" y="10"/>
              </a:lnTo>
              <a:lnTo>
                <a:pt x="5" y="9"/>
              </a:lnTo>
              <a:lnTo>
                <a:pt x="3" y="8"/>
              </a:lnTo>
              <a:lnTo>
                <a:pt x="2" y="7"/>
              </a:lnTo>
              <a:lnTo>
                <a:pt x="1" y="7"/>
              </a:lnTo>
              <a:lnTo>
                <a:pt x="0" y="6"/>
              </a:lnTo>
              <a:lnTo>
                <a:pt x="0"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355600</xdr:colOff>
      <xdr:row>17</xdr:row>
      <xdr:rowOff>85725</xdr:rowOff>
    </xdr:from>
    <xdr:to>
      <xdr:col>9</xdr:col>
      <xdr:colOff>558800</xdr:colOff>
      <xdr:row>18</xdr:row>
      <xdr:rowOff>142875</xdr:rowOff>
    </xdr:to>
    <xdr:sp>
      <xdr:nvSpPr>
        <xdr:cNvPr id="2185791" name="Freeform 558"/>
        <xdr:cNvSpPr/>
      </xdr:nvSpPr>
      <xdr:spPr>
        <a:xfrm>
          <a:off x="6441440" y="2790190"/>
          <a:ext cx="203200" cy="209550"/>
        </a:xfrm>
        <a:custGeom>
          <a:avLst/>
          <a:gdLst>
            <a:gd name="txL" fmla="*/ 0 w 20"/>
            <a:gd name="txT" fmla="*/ 0 h 23"/>
            <a:gd name="txR" fmla="*/ 20 w 20"/>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0" h="23">
              <a:moveTo>
                <a:pt x="7" y="9"/>
              </a:moveTo>
              <a:lnTo>
                <a:pt x="8" y="9"/>
              </a:lnTo>
              <a:lnTo>
                <a:pt x="8" y="8"/>
              </a:lnTo>
              <a:lnTo>
                <a:pt x="7" y="7"/>
              </a:lnTo>
              <a:lnTo>
                <a:pt x="7" y="6"/>
              </a:lnTo>
              <a:lnTo>
                <a:pt x="6" y="5"/>
              </a:lnTo>
              <a:lnTo>
                <a:pt x="6" y="4"/>
              </a:lnTo>
              <a:lnTo>
                <a:pt x="8" y="3"/>
              </a:lnTo>
              <a:lnTo>
                <a:pt x="9" y="3"/>
              </a:lnTo>
              <a:lnTo>
                <a:pt x="10" y="3"/>
              </a:lnTo>
              <a:lnTo>
                <a:pt x="11" y="2"/>
              </a:lnTo>
              <a:lnTo>
                <a:pt x="12" y="1"/>
              </a:lnTo>
              <a:lnTo>
                <a:pt x="13" y="0"/>
              </a:lnTo>
              <a:lnTo>
                <a:pt x="15" y="1"/>
              </a:lnTo>
              <a:lnTo>
                <a:pt x="16" y="1"/>
              </a:lnTo>
              <a:lnTo>
                <a:pt x="17" y="2"/>
              </a:lnTo>
              <a:lnTo>
                <a:pt x="17" y="3"/>
              </a:lnTo>
              <a:lnTo>
                <a:pt x="18" y="4"/>
              </a:lnTo>
              <a:lnTo>
                <a:pt x="19" y="5"/>
              </a:lnTo>
              <a:lnTo>
                <a:pt x="20" y="6"/>
              </a:lnTo>
              <a:lnTo>
                <a:pt x="20" y="7"/>
              </a:lnTo>
              <a:lnTo>
                <a:pt x="19" y="10"/>
              </a:lnTo>
              <a:lnTo>
                <a:pt x="19" y="12"/>
              </a:lnTo>
              <a:lnTo>
                <a:pt x="18" y="13"/>
              </a:lnTo>
              <a:lnTo>
                <a:pt x="17" y="14"/>
              </a:lnTo>
              <a:lnTo>
                <a:pt x="16" y="15"/>
              </a:lnTo>
              <a:lnTo>
                <a:pt x="16" y="16"/>
              </a:lnTo>
              <a:lnTo>
                <a:pt x="15" y="16"/>
              </a:lnTo>
              <a:lnTo>
                <a:pt x="14" y="17"/>
              </a:lnTo>
              <a:lnTo>
                <a:pt x="12" y="18"/>
              </a:lnTo>
              <a:lnTo>
                <a:pt x="10" y="19"/>
              </a:lnTo>
              <a:lnTo>
                <a:pt x="9" y="20"/>
              </a:lnTo>
              <a:lnTo>
                <a:pt x="8" y="21"/>
              </a:lnTo>
              <a:lnTo>
                <a:pt x="7" y="22"/>
              </a:lnTo>
              <a:lnTo>
                <a:pt x="6" y="23"/>
              </a:lnTo>
              <a:lnTo>
                <a:pt x="5" y="22"/>
              </a:lnTo>
              <a:lnTo>
                <a:pt x="4" y="21"/>
              </a:lnTo>
              <a:lnTo>
                <a:pt x="4" y="19"/>
              </a:lnTo>
              <a:lnTo>
                <a:pt x="4" y="18"/>
              </a:lnTo>
              <a:lnTo>
                <a:pt x="3" y="18"/>
              </a:lnTo>
              <a:lnTo>
                <a:pt x="2" y="17"/>
              </a:lnTo>
              <a:lnTo>
                <a:pt x="1" y="16"/>
              </a:lnTo>
              <a:lnTo>
                <a:pt x="0" y="16"/>
              </a:lnTo>
              <a:lnTo>
                <a:pt x="0" y="15"/>
              </a:lnTo>
              <a:lnTo>
                <a:pt x="1" y="14"/>
              </a:lnTo>
              <a:lnTo>
                <a:pt x="2" y="13"/>
              </a:lnTo>
              <a:lnTo>
                <a:pt x="3" y="12"/>
              </a:lnTo>
              <a:lnTo>
                <a:pt x="3" y="11"/>
              </a:lnTo>
              <a:lnTo>
                <a:pt x="4" y="10"/>
              </a:lnTo>
              <a:lnTo>
                <a:pt x="5" y="10"/>
              </a:lnTo>
              <a:lnTo>
                <a:pt x="6" y="9"/>
              </a:lnTo>
              <a:lnTo>
                <a:pt x="7"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18</xdr:row>
      <xdr:rowOff>19050</xdr:rowOff>
    </xdr:from>
    <xdr:to>
      <xdr:col>10</xdr:col>
      <xdr:colOff>30480</xdr:colOff>
      <xdr:row>19</xdr:row>
      <xdr:rowOff>66675</xdr:rowOff>
    </xdr:to>
    <xdr:sp>
      <xdr:nvSpPr>
        <xdr:cNvPr id="2185792" name="Freeform 559"/>
        <xdr:cNvSpPr/>
      </xdr:nvSpPr>
      <xdr:spPr>
        <a:xfrm>
          <a:off x="6502400" y="2875915"/>
          <a:ext cx="264160" cy="200025"/>
        </a:xfrm>
        <a:custGeom>
          <a:avLst/>
          <a:gdLst>
            <a:gd name="txL" fmla="*/ 0 w 26"/>
            <a:gd name="txT" fmla="*/ 0 h 22"/>
            <a:gd name="txR" fmla="*/ 26 w 26"/>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2">
              <a:moveTo>
                <a:pt x="0" y="12"/>
              </a:moveTo>
              <a:lnTo>
                <a:pt x="1" y="12"/>
              </a:lnTo>
              <a:lnTo>
                <a:pt x="2" y="11"/>
              </a:lnTo>
              <a:lnTo>
                <a:pt x="3" y="10"/>
              </a:lnTo>
              <a:lnTo>
                <a:pt x="4" y="9"/>
              </a:lnTo>
              <a:lnTo>
                <a:pt x="6" y="8"/>
              </a:lnTo>
              <a:lnTo>
                <a:pt x="8" y="7"/>
              </a:lnTo>
              <a:lnTo>
                <a:pt x="9" y="6"/>
              </a:lnTo>
              <a:lnTo>
                <a:pt x="10" y="6"/>
              </a:lnTo>
              <a:lnTo>
                <a:pt x="10" y="5"/>
              </a:lnTo>
              <a:lnTo>
                <a:pt x="11" y="4"/>
              </a:lnTo>
              <a:lnTo>
                <a:pt x="12" y="3"/>
              </a:lnTo>
              <a:lnTo>
                <a:pt x="13" y="2"/>
              </a:lnTo>
              <a:lnTo>
                <a:pt x="13" y="0"/>
              </a:lnTo>
              <a:lnTo>
                <a:pt x="14" y="1"/>
              </a:lnTo>
              <a:lnTo>
                <a:pt x="13" y="3"/>
              </a:lnTo>
              <a:lnTo>
                <a:pt x="13" y="4"/>
              </a:lnTo>
              <a:lnTo>
                <a:pt x="12" y="6"/>
              </a:lnTo>
              <a:lnTo>
                <a:pt x="13" y="7"/>
              </a:lnTo>
              <a:lnTo>
                <a:pt x="14" y="7"/>
              </a:lnTo>
              <a:lnTo>
                <a:pt x="15" y="8"/>
              </a:lnTo>
              <a:lnTo>
                <a:pt x="15" y="9"/>
              </a:lnTo>
              <a:lnTo>
                <a:pt x="16" y="11"/>
              </a:lnTo>
              <a:lnTo>
                <a:pt x="16" y="12"/>
              </a:lnTo>
              <a:lnTo>
                <a:pt x="17" y="12"/>
              </a:lnTo>
              <a:lnTo>
                <a:pt x="18" y="11"/>
              </a:lnTo>
              <a:lnTo>
                <a:pt x="18" y="10"/>
              </a:lnTo>
              <a:lnTo>
                <a:pt x="20" y="10"/>
              </a:lnTo>
              <a:lnTo>
                <a:pt x="21" y="10"/>
              </a:lnTo>
              <a:lnTo>
                <a:pt x="22" y="11"/>
              </a:lnTo>
              <a:lnTo>
                <a:pt x="23" y="12"/>
              </a:lnTo>
              <a:lnTo>
                <a:pt x="24" y="13"/>
              </a:lnTo>
              <a:lnTo>
                <a:pt x="25" y="13"/>
              </a:lnTo>
              <a:lnTo>
                <a:pt x="26" y="14"/>
              </a:lnTo>
              <a:lnTo>
                <a:pt x="26" y="15"/>
              </a:lnTo>
              <a:lnTo>
                <a:pt x="25" y="15"/>
              </a:lnTo>
              <a:lnTo>
                <a:pt x="24" y="16"/>
              </a:lnTo>
              <a:lnTo>
                <a:pt x="24" y="17"/>
              </a:lnTo>
              <a:lnTo>
                <a:pt x="23" y="18"/>
              </a:lnTo>
              <a:lnTo>
                <a:pt x="22" y="18"/>
              </a:lnTo>
              <a:lnTo>
                <a:pt x="20" y="19"/>
              </a:lnTo>
              <a:lnTo>
                <a:pt x="19" y="19"/>
              </a:lnTo>
              <a:lnTo>
                <a:pt x="18" y="20"/>
              </a:lnTo>
              <a:lnTo>
                <a:pt x="16" y="20"/>
              </a:lnTo>
              <a:lnTo>
                <a:pt x="15" y="20"/>
              </a:lnTo>
              <a:lnTo>
                <a:pt x="14" y="21"/>
              </a:lnTo>
              <a:lnTo>
                <a:pt x="12" y="21"/>
              </a:lnTo>
              <a:lnTo>
                <a:pt x="11" y="21"/>
              </a:lnTo>
              <a:lnTo>
                <a:pt x="10" y="21"/>
              </a:lnTo>
              <a:lnTo>
                <a:pt x="9" y="21"/>
              </a:lnTo>
              <a:lnTo>
                <a:pt x="7" y="21"/>
              </a:lnTo>
              <a:lnTo>
                <a:pt x="5" y="22"/>
              </a:lnTo>
              <a:lnTo>
                <a:pt x="4" y="22"/>
              </a:lnTo>
              <a:lnTo>
                <a:pt x="3" y="22"/>
              </a:lnTo>
              <a:lnTo>
                <a:pt x="2" y="22"/>
              </a:lnTo>
              <a:lnTo>
                <a:pt x="1" y="22"/>
              </a:lnTo>
              <a:lnTo>
                <a:pt x="1" y="21"/>
              </a:lnTo>
              <a:lnTo>
                <a:pt x="1" y="20"/>
              </a:lnTo>
              <a:lnTo>
                <a:pt x="1" y="18"/>
              </a:lnTo>
              <a:lnTo>
                <a:pt x="1" y="17"/>
              </a:lnTo>
              <a:lnTo>
                <a:pt x="1" y="16"/>
              </a:lnTo>
              <a:lnTo>
                <a:pt x="2" y="15"/>
              </a:lnTo>
              <a:lnTo>
                <a:pt x="1" y="14"/>
              </a:lnTo>
              <a:lnTo>
                <a:pt x="0" y="13"/>
              </a:lnTo>
              <a:lnTo>
                <a:pt x="0" y="12"/>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233680</xdr:colOff>
      <xdr:row>18</xdr:row>
      <xdr:rowOff>142875</xdr:rowOff>
    </xdr:from>
    <xdr:to>
      <xdr:col>9</xdr:col>
      <xdr:colOff>518160</xdr:colOff>
      <xdr:row>19</xdr:row>
      <xdr:rowOff>142875</xdr:rowOff>
    </xdr:to>
    <xdr:sp>
      <xdr:nvSpPr>
        <xdr:cNvPr id="2185793" name="Freeform 560"/>
        <xdr:cNvSpPr/>
      </xdr:nvSpPr>
      <xdr:spPr>
        <a:xfrm>
          <a:off x="6319520" y="2999740"/>
          <a:ext cx="284480" cy="152400"/>
        </a:xfrm>
        <a:custGeom>
          <a:avLst/>
          <a:gdLst>
            <a:gd name="txL" fmla="*/ 0 w 28"/>
            <a:gd name="txT" fmla="*/ 0 h 17"/>
            <a:gd name="txR" fmla="*/ 28 w 28"/>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17">
              <a:moveTo>
                <a:pt x="1" y="13"/>
              </a:moveTo>
              <a:lnTo>
                <a:pt x="1" y="12"/>
              </a:lnTo>
              <a:lnTo>
                <a:pt x="2" y="11"/>
              </a:lnTo>
              <a:lnTo>
                <a:pt x="3" y="10"/>
              </a:lnTo>
              <a:lnTo>
                <a:pt x="4" y="9"/>
              </a:lnTo>
              <a:lnTo>
                <a:pt x="3" y="8"/>
              </a:lnTo>
              <a:lnTo>
                <a:pt x="2" y="7"/>
              </a:lnTo>
              <a:lnTo>
                <a:pt x="3" y="5"/>
              </a:lnTo>
              <a:lnTo>
                <a:pt x="3" y="4"/>
              </a:lnTo>
              <a:lnTo>
                <a:pt x="4" y="2"/>
              </a:lnTo>
              <a:lnTo>
                <a:pt x="5" y="0"/>
              </a:lnTo>
              <a:lnTo>
                <a:pt x="7" y="1"/>
              </a:lnTo>
              <a:lnTo>
                <a:pt x="8" y="1"/>
              </a:lnTo>
              <a:lnTo>
                <a:pt x="9" y="0"/>
              </a:lnTo>
              <a:lnTo>
                <a:pt x="10" y="1"/>
              </a:lnTo>
              <a:lnTo>
                <a:pt x="10" y="2"/>
              </a:lnTo>
              <a:lnTo>
                <a:pt x="11" y="3"/>
              </a:lnTo>
              <a:lnTo>
                <a:pt x="11" y="4"/>
              </a:lnTo>
              <a:lnTo>
                <a:pt x="12" y="3"/>
              </a:lnTo>
              <a:lnTo>
                <a:pt x="14" y="2"/>
              </a:lnTo>
              <a:lnTo>
                <a:pt x="15" y="2"/>
              </a:lnTo>
              <a:lnTo>
                <a:pt x="16" y="1"/>
              </a:lnTo>
              <a:lnTo>
                <a:pt x="17" y="0"/>
              </a:lnTo>
              <a:lnTo>
                <a:pt x="18" y="0"/>
              </a:lnTo>
              <a:lnTo>
                <a:pt x="19" y="1"/>
              </a:lnTo>
              <a:lnTo>
                <a:pt x="20" y="2"/>
              </a:lnTo>
              <a:lnTo>
                <a:pt x="19" y="3"/>
              </a:lnTo>
              <a:lnTo>
                <a:pt x="19" y="4"/>
              </a:lnTo>
              <a:lnTo>
                <a:pt x="19" y="5"/>
              </a:lnTo>
              <a:lnTo>
                <a:pt x="19" y="7"/>
              </a:lnTo>
              <a:lnTo>
                <a:pt x="19" y="8"/>
              </a:lnTo>
              <a:lnTo>
                <a:pt x="19" y="9"/>
              </a:lnTo>
              <a:lnTo>
                <a:pt x="20" y="9"/>
              </a:lnTo>
              <a:lnTo>
                <a:pt x="21" y="9"/>
              </a:lnTo>
              <a:lnTo>
                <a:pt x="22" y="9"/>
              </a:lnTo>
              <a:lnTo>
                <a:pt x="23" y="9"/>
              </a:lnTo>
              <a:lnTo>
                <a:pt x="25" y="8"/>
              </a:lnTo>
              <a:lnTo>
                <a:pt x="27" y="8"/>
              </a:lnTo>
              <a:lnTo>
                <a:pt x="27" y="9"/>
              </a:lnTo>
              <a:lnTo>
                <a:pt x="27" y="11"/>
              </a:lnTo>
              <a:lnTo>
                <a:pt x="28" y="12"/>
              </a:lnTo>
              <a:lnTo>
                <a:pt x="28" y="13"/>
              </a:lnTo>
              <a:lnTo>
                <a:pt x="28" y="14"/>
              </a:lnTo>
              <a:lnTo>
                <a:pt x="26" y="15"/>
              </a:lnTo>
              <a:lnTo>
                <a:pt x="25" y="15"/>
              </a:lnTo>
              <a:lnTo>
                <a:pt x="24" y="15"/>
              </a:lnTo>
              <a:lnTo>
                <a:pt x="22" y="14"/>
              </a:lnTo>
              <a:lnTo>
                <a:pt x="21" y="14"/>
              </a:lnTo>
              <a:lnTo>
                <a:pt x="20" y="14"/>
              </a:lnTo>
              <a:lnTo>
                <a:pt x="19" y="13"/>
              </a:lnTo>
              <a:lnTo>
                <a:pt x="18" y="13"/>
              </a:lnTo>
              <a:lnTo>
                <a:pt x="17" y="13"/>
              </a:lnTo>
              <a:lnTo>
                <a:pt x="16" y="12"/>
              </a:lnTo>
              <a:lnTo>
                <a:pt x="15" y="12"/>
              </a:lnTo>
              <a:lnTo>
                <a:pt x="14" y="11"/>
              </a:lnTo>
              <a:lnTo>
                <a:pt x="13" y="12"/>
              </a:lnTo>
              <a:lnTo>
                <a:pt x="12" y="13"/>
              </a:lnTo>
              <a:lnTo>
                <a:pt x="12" y="14"/>
              </a:lnTo>
              <a:lnTo>
                <a:pt x="11" y="14"/>
              </a:lnTo>
              <a:lnTo>
                <a:pt x="10" y="15"/>
              </a:lnTo>
              <a:lnTo>
                <a:pt x="9" y="16"/>
              </a:lnTo>
              <a:lnTo>
                <a:pt x="8" y="17"/>
              </a:lnTo>
              <a:lnTo>
                <a:pt x="7" y="16"/>
              </a:lnTo>
              <a:lnTo>
                <a:pt x="6" y="15"/>
              </a:lnTo>
              <a:lnTo>
                <a:pt x="5" y="15"/>
              </a:lnTo>
              <a:lnTo>
                <a:pt x="4" y="14"/>
              </a:lnTo>
              <a:lnTo>
                <a:pt x="2" y="14"/>
              </a:lnTo>
              <a:lnTo>
                <a:pt x="1" y="14"/>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50800</xdr:colOff>
      <xdr:row>17</xdr:row>
      <xdr:rowOff>66675</xdr:rowOff>
    </xdr:from>
    <xdr:to>
      <xdr:col>9</xdr:col>
      <xdr:colOff>254000</xdr:colOff>
      <xdr:row>18</xdr:row>
      <xdr:rowOff>85725</xdr:rowOff>
    </xdr:to>
    <xdr:sp>
      <xdr:nvSpPr>
        <xdr:cNvPr id="2185794" name="Freeform 561"/>
        <xdr:cNvSpPr/>
      </xdr:nvSpPr>
      <xdr:spPr>
        <a:xfrm>
          <a:off x="6136640" y="2771140"/>
          <a:ext cx="203200" cy="171450"/>
        </a:xfrm>
        <a:custGeom>
          <a:avLst/>
          <a:gdLst>
            <a:gd name="txL" fmla="*/ 0 w 20"/>
            <a:gd name="txT" fmla="*/ 0 h 19"/>
            <a:gd name="txR" fmla="*/ 20 w 20"/>
            <a:gd name="txB" fmla="*/ 19 h 19"/>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20" h="19">
              <a:moveTo>
                <a:pt x="11" y="0"/>
              </a:moveTo>
              <a:lnTo>
                <a:pt x="11" y="0"/>
              </a:lnTo>
              <a:lnTo>
                <a:pt x="13" y="1"/>
              </a:lnTo>
              <a:lnTo>
                <a:pt x="14" y="2"/>
              </a:lnTo>
              <a:lnTo>
                <a:pt x="14" y="4"/>
              </a:lnTo>
              <a:lnTo>
                <a:pt x="15" y="5"/>
              </a:lnTo>
              <a:lnTo>
                <a:pt x="16" y="6"/>
              </a:lnTo>
              <a:lnTo>
                <a:pt x="16" y="7"/>
              </a:lnTo>
              <a:lnTo>
                <a:pt x="17" y="9"/>
              </a:lnTo>
              <a:lnTo>
                <a:pt x="18" y="10"/>
              </a:lnTo>
              <a:lnTo>
                <a:pt x="18" y="11"/>
              </a:lnTo>
              <a:lnTo>
                <a:pt x="19" y="12"/>
              </a:lnTo>
              <a:lnTo>
                <a:pt x="20" y="13"/>
              </a:lnTo>
              <a:lnTo>
                <a:pt x="20" y="14"/>
              </a:lnTo>
              <a:lnTo>
                <a:pt x="20" y="16"/>
              </a:lnTo>
              <a:lnTo>
                <a:pt x="20" y="17"/>
              </a:lnTo>
              <a:lnTo>
                <a:pt x="18" y="17"/>
              </a:lnTo>
              <a:lnTo>
                <a:pt x="17" y="18"/>
              </a:lnTo>
              <a:lnTo>
                <a:pt x="15" y="18"/>
              </a:lnTo>
              <a:lnTo>
                <a:pt x="14" y="18"/>
              </a:lnTo>
              <a:lnTo>
                <a:pt x="13" y="19"/>
              </a:lnTo>
              <a:lnTo>
                <a:pt x="12" y="19"/>
              </a:lnTo>
              <a:lnTo>
                <a:pt x="11" y="18"/>
              </a:lnTo>
              <a:lnTo>
                <a:pt x="11" y="17"/>
              </a:lnTo>
              <a:lnTo>
                <a:pt x="10" y="16"/>
              </a:lnTo>
              <a:lnTo>
                <a:pt x="9" y="15"/>
              </a:lnTo>
              <a:lnTo>
                <a:pt x="8" y="14"/>
              </a:lnTo>
              <a:lnTo>
                <a:pt x="8" y="13"/>
              </a:lnTo>
              <a:lnTo>
                <a:pt x="7" y="12"/>
              </a:lnTo>
              <a:lnTo>
                <a:pt x="7" y="11"/>
              </a:lnTo>
              <a:lnTo>
                <a:pt x="6" y="10"/>
              </a:lnTo>
              <a:lnTo>
                <a:pt x="6" y="9"/>
              </a:lnTo>
              <a:lnTo>
                <a:pt x="5" y="8"/>
              </a:lnTo>
              <a:lnTo>
                <a:pt x="5" y="7"/>
              </a:lnTo>
              <a:lnTo>
                <a:pt x="4" y="7"/>
              </a:lnTo>
              <a:lnTo>
                <a:pt x="3" y="7"/>
              </a:lnTo>
              <a:lnTo>
                <a:pt x="1" y="7"/>
              </a:lnTo>
              <a:lnTo>
                <a:pt x="0" y="7"/>
              </a:lnTo>
              <a:lnTo>
                <a:pt x="0" y="6"/>
              </a:lnTo>
              <a:lnTo>
                <a:pt x="0" y="5"/>
              </a:lnTo>
              <a:lnTo>
                <a:pt x="0" y="4"/>
              </a:lnTo>
              <a:lnTo>
                <a:pt x="1" y="4"/>
              </a:lnTo>
              <a:lnTo>
                <a:pt x="2" y="3"/>
              </a:lnTo>
              <a:lnTo>
                <a:pt x="3" y="3"/>
              </a:lnTo>
              <a:lnTo>
                <a:pt x="5" y="2"/>
              </a:lnTo>
              <a:lnTo>
                <a:pt x="6" y="2"/>
              </a:lnTo>
              <a:lnTo>
                <a:pt x="7" y="2"/>
              </a:lnTo>
              <a:lnTo>
                <a:pt x="8" y="1"/>
              </a:lnTo>
              <a:lnTo>
                <a:pt x="9" y="1"/>
              </a:lnTo>
              <a:lnTo>
                <a:pt x="10" y="1"/>
              </a:lnTo>
              <a:lnTo>
                <a:pt x="11"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243840</xdr:colOff>
      <xdr:row>17</xdr:row>
      <xdr:rowOff>123825</xdr:rowOff>
    </xdr:from>
    <xdr:to>
      <xdr:col>9</xdr:col>
      <xdr:colOff>436880</xdr:colOff>
      <xdr:row>19</xdr:row>
      <xdr:rowOff>19050</xdr:rowOff>
    </xdr:to>
    <xdr:sp>
      <xdr:nvSpPr>
        <xdr:cNvPr id="2185795" name="Freeform 562"/>
        <xdr:cNvSpPr/>
      </xdr:nvSpPr>
      <xdr:spPr>
        <a:xfrm>
          <a:off x="6329680" y="2828290"/>
          <a:ext cx="193040" cy="200025"/>
        </a:xfrm>
        <a:custGeom>
          <a:avLst/>
          <a:gdLst>
            <a:gd name="txL" fmla="*/ 0 w 19"/>
            <a:gd name="txT" fmla="*/ 0 h 23"/>
            <a:gd name="txR" fmla="*/ 19 w 19"/>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23">
              <a:moveTo>
                <a:pt x="1" y="6"/>
              </a:moveTo>
              <a:lnTo>
                <a:pt x="1" y="6"/>
              </a:lnTo>
              <a:lnTo>
                <a:pt x="2" y="5"/>
              </a:lnTo>
              <a:lnTo>
                <a:pt x="3" y="5"/>
              </a:lnTo>
              <a:lnTo>
                <a:pt x="4" y="4"/>
              </a:lnTo>
              <a:lnTo>
                <a:pt x="5" y="4"/>
              </a:lnTo>
              <a:lnTo>
                <a:pt x="6" y="3"/>
              </a:lnTo>
              <a:lnTo>
                <a:pt x="8" y="3"/>
              </a:lnTo>
              <a:lnTo>
                <a:pt x="9" y="3"/>
              </a:lnTo>
              <a:lnTo>
                <a:pt x="10" y="2"/>
              </a:lnTo>
              <a:lnTo>
                <a:pt x="11" y="2"/>
              </a:lnTo>
              <a:lnTo>
                <a:pt x="12" y="1"/>
              </a:lnTo>
              <a:lnTo>
                <a:pt x="13" y="1"/>
              </a:lnTo>
              <a:lnTo>
                <a:pt x="14" y="1"/>
              </a:lnTo>
              <a:lnTo>
                <a:pt x="15" y="0"/>
              </a:lnTo>
              <a:lnTo>
                <a:pt x="17" y="0"/>
              </a:lnTo>
              <a:lnTo>
                <a:pt x="17" y="1"/>
              </a:lnTo>
              <a:lnTo>
                <a:pt x="18" y="2"/>
              </a:lnTo>
              <a:lnTo>
                <a:pt x="18" y="3"/>
              </a:lnTo>
              <a:lnTo>
                <a:pt x="19" y="4"/>
              </a:lnTo>
              <a:lnTo>
                <a:pt x="19" y="5"/>
              </a:lnTo>
              <a:lnTo>
                <a:pt x="17" y="5"/>
              </a:lnTo>
              <a:lnTo>
                <a:pt x="16" y="6"/>
              </a:lnTo>
              <a:lnTo>
                <a:pt x="15" y="6"/>
              </a:lnTo>
              <a:lnTo>
                <a:pt x="14" y="7"/>
              </a:lnTo>
              <a:lnTo>
                <a:pt x="14" y="8"/>
              </a:lnTo>
              <a:lnTo>
                <a:pt x="13" y="9"/>
              </a:lnTo>
              <a:lnTo>
                <a:pt x="12" y="10"/>
              </a:lnTo>
              <a:lnTo>
                <a:pt x="11" y="11"/>
              </a:lnTo>
              <a:lnTo>
                <a:pt x="11" y="12"/>
              </a:lnTo>
              <a:lnTo>
                <a:pt x="12" y="12"/>
              </a:lnTo>
              <a:lnTo>
                <a:pt x="13" y="13"/>
              </a:lnTo>
              <a:lnTo>
                <a:pt x="14" y="14"/>
              </a:lnTo>
              <a:lnTo>
                <a:pt x="15" y="14"/>
              </a:lnTo>
              <a:lnTo>
                <a:pt x="15" y="15"/>
              </a:lnTo>
              <a:lnTo>
                <a:pt x="15" y="17"/>
              </a:lnTo>
              <a:lnTo>
                <a:pt x="16" y="18"/>
              </a:lnTo>
              <a:lnTo>
                <a:pt x="17" y="19"/>
              </a:lnTo>
              <a:lnTo>
                <a:pt x="16" y="19"/>
              </a:lnTo>
              <a:lnTo>
                <a:pt x="15" y="20"/>
              </a:lnTo>
              <a:lnTo>
                <a:pt x="14" y="21"/>
              </a:lnTo>
              <a:lnTo>
                <a:pt x="13" y="21"/>
              </a:lnTo>
              <a:lnTo>
                <a:pt x="11" y="22"/>
              </a:lnTo>
              <a:lnTo>
                <a:pt x="10" y="23"/>
              </a:lnTo>
              <a:lnTo>
                <a:pt x="10" y="22"/>
              </a:lnTo>
              <a:lnTo>
                <a:pt x="9" y="21"/>
              </a:lnTo>
              <a:lnTo>
                <a:pt x="9" y="20"/>
              </a:lnTo>
              <a:lnTo>
                <a:pt x="8" y="19"/>
              </a:lnTo>
              <a:lnTo>
                <a:pt x="7" y="20"/>
              </a:lnTo>
              <a:lnTo>
                <a:pt x="6" y="20"/>
              </a:lnTo>
              <a:lnTo>
                <a:pt x="4" y="19"/>
              </a:lnTo>
              <a:lnTo>
                <a:pt x="4" y="18"/>
              </a:lnTo>
              <a:lnTo>
                <a:pt x="3" y="17"/>
              </a:lnTo>
              <a:lnTo>
                <a:pt x="2" y="16"/>
              </a:lnTo>
              <a:lnTo>
                <a:pt x="1" y="15"/>
              </a:lnTo>
              <a:lnTo>
                <a:pt x="1" y="13"/>
              </a:lnTo>
              <a:lnTo>
                <a:pt x="1" y="11"/>
              </a:lnTo>
              <a:lnTo>
                <a:pt x="1" y="10"/>
              </a:lnTo>
              <a:lnTo>
                <a:pt x="1" y="8"/>
              </a:lnTo>
              <a:lnTo>
                <a:pt x="1" y="7"/>
              </a:lnTo>
              <a:lnTo>
                <a:pt x="0" y="6"/>
              </a:lnTo>
              <a:lnTo>
                <a:pt x="1"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314960</xdr:colOff>
      <xdr:row>19</xdr:row>
      <xdr:rowOff>85725</xdr:rowOff>
    </xdr:from>
    <xdr:to>
      <xdr:col>9</xdr:col>
      <xdr:colOff>518160</xdr:colOff>
      <xdr:row>22</xdr:row>
      <xdr:rowOff>9525</xdr:rowOff>
    </xdr:to>
    <xdr:sp>
      <xdr:nvSpPr>
        <xdr:cNvPr id="2185796" name="Freeform 563"/>
        <xdr:cNvSpPr/>
      </xdr:nvSpPr>
      <xdr:spPr>
        <a:xfrm>
          <a:off x="6400800" y="3094990"/>
          <a:ext cx="203200" cy="381000"/>
        </a:xfrm>
        <a:custGeom>
          <a:avLst/>
          <a:gdLst>
            <a:gd name="txL" fmla="*/ 0 w 20"/>
            <a:gd name="txT" fmla="*/ 0 h 42"/>
            <a:gd name="txR" fmla="*/ 20 w 20"/>
            <a:gd name="txB" fmla="*/ 42 h 42"/>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0" h="42">
              <a:moveTo>
                <a:pt x="0" y="5"/>
              </a:moveTo>
              <a:lnTo>
                <a:pt x="1" y="5"/>
              </a:lnTo>
              <a:lnTo>
                <a:pt x="2" y="4"/>
              </a:lnTo>
              <a:lnTo>
                <a:pt x="3" y="3"/>
              </a:lnTo>
              <a:lnTo>
                <a:pt x="4" y="3"/>
              </a:lnTo>
              <a:lnTo>
                <a:pt x="4" y="2"/>
              </a:lnTo>
              <a:lnTo>
                <a:pt x="5" y="1"/>
              </a:lnTo>
              <a:lnTo>
                <a:pt x="6" y="0"/>
              </a:lnTo>
              <a:lnTo>
                <a:pt x="7" y="1"/>
              </a:lnTo>
              <a:lnTo>
                <a:pt x="8" y="1"/>
              </a:lnTo>
              <a:lnTo>
                <a:pt x="9" y="2"/>
              </a:lnTo>
              <a:lnTo>
                <a:pt x="10" y="2"/>
              </a:lnTo>
              <a:lnTo>
                <a:pt x="11" y="2"/>
              </a:lnTo>
              <a:lnTo>
                <a:pt x="12" y="3"/>
              </a:lnTo>
              <a:lnTo>
                <a:pt x="13" y="3"/>
              </a:lnTo>
              <a:lnTo>
                <a:pt x="14" y="3"/>
              </a:lnTo>
              <a:lnTo>
                <a:pt x="16" y="4"/>
              </a:lnTo>
              <a:lnTo>
                <a:pt x="17" y="4"/>
              </a:lnTo>
              <a:lnTo>
                <a:pt x="18" y="4"/>
              </a:lnTo>
              <a:lnTo>
                <a:pt x="20" y="3"/>
              </a:lnTo>
              <a:lnTo>
                <a:pt x="20" y="5"/>
              </a:lnTo>
              <a:lnTo>
                <a:pt x="19" y="6"/>
              </a:lnTo>
              <a:lnTo>
                <a:pt x="19" y="7"/>
              </a:lnTo>
              <a:lnTo>
                <a:pt x="20" y="8"/>
              </a:lnTo>
              <a:lnTo>
                <a:pt x="18" y="8"/>
              </a:lnTo>
              <a:lnTo>
                <a:pt x="17" y="8"/>
              </a:lnTo>
              <a:lnTo>
                <a:pt x="17" y="9"/>
              </a:lnTo>
              <a:lnTo>
                <a:pt x="19" y="9"/>
              </a:lnTo>
              <a:lnTo>
                <a:pt x="18" y="11"/>
              </a:lnTo>
              <a:lnTo>
                <a:pt x="17" y="12"/>
              </a:lnTo>
              <a:lnTo>
                <a:pt x="17" y="13"/>
              </a:lnTo>
              <a:lnTo>
                <a:pt x="16" y="14"/>
              </a:lnTo>
              <a:lnTo>
                <a:pt x="16" y="16"/>
              </a:lnTo>
              <a:lnTo>
                <a:pt x="16" y="17"/>
              </a:lnTo>
              <a:lnTo>
                <a:pt x="16" y="20"/>
              </a:lnTo>
              <a:lnTo>
                <a:pt x="15" y="21"/>
              </a:lnTo>
              <a:lnTo>
                <a:pt x="15" y="23"/>
              </a:lnTo>
              <a:lnTo>
                <a:pt x="15" y="24"/>
              </a:lnTo>
              <a:lnTo>
                <a:pt x="15" y="26"/>
              </a:lnTo>
              <a:lnTo>
                <a:pt x="16" y="27"/>
              </a:lnTo>
              <a:lnTo>
                <a:pt x="17" y="27"/>
              </a:lnTo>
              <a:lnTo>
                <a:pt x="18" y="28"/>
              </a:lnTo>
              <a:lnTo>
                <a:pt x="17" y="29"/>
              </a:lnTo>
              <a:lnTo>
                <a:pt x="17" y="31"/>
              </a:lnTo>
              <a:lnTo>
                <a:pt x="17" y="32"/>
              </a:lnTo>
              <a:lnTo>
                <a:pt x="18" y="33"/>
              </a:lnTo>
              <a:lnTo>
                <a:pt x="19" y="34"/>
              </a:lnTo>
              <a:lnTo>
                <a:pt x="19" y="35"/>
              </a:lnTo>
              <a:lnTo>
                <a:pt x="20" y="37"/>
              </a:lnTo>
              <a:lnTo>
                <a:pt x="20" y="39"/>
              </a:lnTo>
              <a:lnTo>
                <a:pt x="20" y="42"/>
              </a:lnTo>
              <a:lnTo>
                <a:pt x="18" y="42"/>
              </a:lnTo>
              <a:lnTo>
                <a:pt x="17" y="41"/>
              </a:lnTo>
              <a:lnTo>
                <a:pt x="15" y="41"/>
              </a:lnTo>
              <a:lnTo>
                <a:pt x="14" y="41"/>
              </a:lnTo>
              <a:lnTo>
                <a:pt x="13" y="41"/>
              </a:lnTo>
              <a:lnTo>
                <a:pt x="12" y="40"/>
              </a:lnTo>
              <a:lnTo>
                <a:pt x="11" y="39"/>
              </a:lnTo>
              <a:lnTo>
                <a:pt x="9" y="38"/>
              </a:lnTo>
              <a:lnTo>
                <a:pt x="8" y="37"/>
              </a:lnTo>
              <a:lnTo>
                <a:pt x="7" y="36"/>
              </a:lnTo>
              <a:lnTo>
                <a:pt x="6" y="35"/>
              </a:lnTo>
              <a:lnTo>
                <a:pt x="5" y="34"/>
              </a:lnTo>
              <a:lnTo>
                <a:pt x="5" y="33"/>
              </a:lnTo>
              <a:lnTo>
                <a:pt x="4" y="32"/>
              </a:lnTo>
              <a:lnTo>
                <a:pt x="3" y="31"/>
              </a:lnTo>
              <a:lnTo>
                <a:pt x="3" y="29"/>
              </a:lnTo>
              <a:lnTo>
                <a:pt x="2" y="28"/>
              </a:lnTo>
              <a:lnTo>
                <a:pt x="2" y="27"/>
              </a:lnTo>
              <a:lnTo>
                <a:pt x="2" y="26"/>
              </a:lnTo>
              <a:lnTo>
                <a:pt x="2" y="25"/>
              </a:lnTo>
              <a:lnTo>
                <a:pt x="2" y="23"/>
              </a:lnTo>
              <a:lnTo>
                <a:pt x="2" y="22"/>
              </a:lnTo>
              <a:lnTo>
                <a:pt x="2" y="20"/>
              </a:lnTo>
              <a:lnTo>
                <a:pt x="2" y="19"/>
              </a:lnTo>
              <a:lnTo>
                <a:pt x="2" y="18"/>
              </a:lnTo>
              <a:lnTo>
                <a:pt x="2" y="16"/>
              </a:lnTo>
              <a:lnTo>
                <a:pt x="2" y="15"/>
              </a:lnTo>
              <a:lnTo>
                <a:pt x="2" y="13"/>
              </a:lnTo>
              <a:lnTo>
                <a:pt x="2" y="12"/>
              </a:lnTo>
              <a:lnTo>
                <a:pt x="2" y="10"/>
              </a:lnTo>
              <a:lnTo>
                <a:pt x="2" y="9"/>
              </a:lnTo>
              <a:lnTo>
                <a:pt x="2" y="8"/>
              </a:lnTo>
              <a:lnTo>
                <a:pt x="1" y="6"/>
              </a:lnTo>
              <a:lnTo>
                <a:pt x="0" y="6"/>
              </a:lnTo>
              <a:lnTo>
                <a:pt x="0"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81280</xdr:colOff>
      <xdr:row>18</xdr:row>
      <xdr:rowOff>57150</xdr:rowOff>
    </xdr:from>
    <xdr:to>
      <xdr:col>9</xdr:col>
      <xdr:colOff>284480</xdr:colOff>
      <xdr:row>19</xdr:row>
      <xdr:rowOff>47625</xdr:rowOff>
    </xdr:to>
    <xdr:sp>
      <xdr:nvSpPr>
        <xdr:cNvPr id="2185797" name="Freeform 564"/>
        <xdr:cNvSpPr/>
      </xdr:nvSpPr>
      <xdr:spPr>
        <a:xfrm>
          <a:off x="6167120" y="2914015"/>
          <a:ext cx="203200" cy="142875"/>
        </a:xfrm>
        <a:custGeom>
          <a:avLst/>
          <a:gdLst>
            <a:gd name="txL" fmla="*/ 0 w 20"/>
            <a:gd name="txT" fmla="*/ 0 h 16"/>
            <a:gd name="txR" fmla="*/ 20 w 20"/>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20" h="16">
              <a:moveTo>
                <a:pt x="1" y="3"/>
              </a:moveTo>
              <a:lnTo>
                <a:pt x="1" y="3"/>
              </a:lnTo>
              <a:lnTo>
                <a:pt x="2" y="2"/>
              </a:lnTo>
              <a:lnTo>
                <a:pt x="4" y="2"/>
              </a:lnTo>
              <a:lnTo>
                <a:pt x="5" y="1"/>
              </a:lnTo>
              <a:lnTo>
                <a:pt x="6" y="1"/>
              </a:lnTo>
              <a:lnTo>
                <a:pt x="7" y="0"/>
              </a:lnTo>
              <a:lnTo>
                <a:pt x="8" y="1"/>
              </a:lnTo>
              <a:lnTo>
                <a:pt x="8" y="2"/>
              </a:lnTo>
              <a:lnTo>
                <a:pt x="9" y="3"/>
              </a:lnTo>
              <a:lnTo>
                <a:pt x="10" y="3"/>
              </a:lnTo>
              <a:lnTo>
                <a:pt x="11" y="2"/>
              </a:lnTo>
              <a:lnTo>
                <a:pt x="12" y="2"/>
              </a:lnTo>
              <a:lnTo>
                <a:pt x="14" y="2"/>
              </a:lnTo>
              <a:lnTo>
                <a:pt x="15" y="1"/>
              </a:lnTo>
              <a:lnTo>
                <a:pt x="17" y="1"/>
              </a:lnTo>
              <a:lnTo>
                <a:pt x="17" y="3"/>
              </a:lnTo>
              <a:lnTo>
                <a:pt x="17" y="5"/>
              </a:lnTo>
              <a:lnTo>
                <a:pt x="18" y="6"/>
              </a:lnTo>
              <a:lnTo>
                <a:pt x="19" y="7"/>
              </a:lnTo>
              <a:lnTo>
                <a:pt x="20" y="8"/>
              </a:lnTo>
              <a:lnTo>
                <a:pt x="20" y="9"/>
              </a:lnTo>
              <a:lnTo>
                <a:pt x="19" y="11"/>
              </a:lnTo>
              <a:lnTo>
                <a:pt x="18" y="13"/>
              </a:lnTo>
              <a:lnTo>
                <a:pt x="18" y="14"/>
              </a:lnTo>
              <a:lnTo>
                <a:pt x="17" y="16"/>
              </a:lnTo>
              <a:lnTo>
                <a:pt x="16" y="16"/>
              </a:lnTo>
              <a:lnTo>
                <a:pt x="15" y="15"/>
              </a:lnTo>
              <a:lnTo>
                <a:pt x="14" y="15"/>
              </a:lnTo>
              <a:lnTo>
                <a:pt x="13" y="15"/>
              </a:lnTo>
              <a:lnTo>
                <a:pt x="12" y="15"/>
              </a:lnTo>
              <a:lnTo>
                <a:pt x="11" y="15"/>
              </a:lnTo>
              <a:lnTo>
                <a:pt x="9" y="15"/>
              </a:lnTo>
              <a:lnTo>
                <a:pt x="8" y="15"/>
              </a:lnTo>
              <a:lnTo>
                <a:pt x="7" y="15"/>
              </a:lnTo>
              <a:lnTo>
                <a:pt x="6" y="15"/>
              </a:lnTo>
              <a:lnTo>
                <a:pt x="5" y="14"/>
              </a:lnTo>
              <a:lnTo>
                <a:pt x="4" y="14"/>
              </a:lnTo>
              <a:lnTo>
                <a:pt x="3" y="14"/>
              </a:lnTo>
              <a:lnTo>
                <a:pt x="2" y="14"/>
              </a:lnTo>
              <a:lnTo>
                <a:pt x="0" y="13"/>
              </a:lnTo>
              <a:lnTo>
                <a:pt x="0" y="12"/>
              </a:lnTo>
              <a:lnTo>
                <a:pt x="0" y="11"/>
              </a:lnTo>
              <a:lnTo>
                <a:pt x="0" y="10"/>
              </a:lnTo>
              <a:lnTo>
                <a:pt x="0" y="9"/>
              </a:lnTo>
              <a:lnTo>
                <a:pt x="1" y="9"/>
              </a:lnTo>
              <a:lnTo>
                <a:pt x="2" y="9"/>
              </a:lnTo>
              <a:lnTo>
                <a:pt x="3" y="7"/>
              </a:lnTo>
              <a:lnTo>
                <a:pt x="3" y="6"/>
              </a:lnTo>
              <a:lnTo>
                <a:pt x="2" y="5"/>
              </a:lnTo>
              <a:lnTo>
                <a:pt x="1" y="4"/>
              </a:lnTo>
              <a:lnTo>
                <a:pt x="0" y="4"/>
              </a:lnTo>
              <a:lnTo>
                <a:pt x="0" y="3"/>
              </a:lnTo>
              <a:lnTo>
                <a:pt x="1" y="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447040</xdr:colOff>
      <xdr:row>19</xdr:row>
      <xdr:rowOff>66675</xdr:rowOff>
    </xdr:from>
    <xdr:to>
      <xdr:col>9</xdr:col>
      <xdr:colOff>152400</xdr:colOff>
      <xdr:row>20</xdr:row>
      <xdr:rowOff>57150</xdr:rowOff>
    </xdr:to>
    <xdr:sp>
      <xdr:nvSpPr>
        <xdr:cNvPr id="2185798" name="Freeform 565"/>
        <xdr:cNvSpPr/>
      </xdr:nvSpPr>
      <xdr:spPr>
        <a:xfrm>
          <a:off x="5882640" y="3075940"/>
          <a:ext cx="355600" cy="142875"/>
        </a:xfrm>
        <a:custGeom>
          <a:avLst/>
          <a:gdLst>
            <a:gd name="txL" fmla="*/ 0 w 35"/>
            <a:gd name="txT" fmla="*/ 0 h 16"/>
            <a:gd name="txR" fmla="*/ 35 w 35"/>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5" h="16">
              <a:moveTo>
                <a:pt x="1" y="8"/>
              </a:moveTo>
              <a:lnTo>
                <a:pt x="1" y="7"/>
              </a:lnTo>
              <a:lnTo>
                <a:pt x="2" y="6"/>
              </a:lnTo>
              <a:lnTo>
                <a:pt x="2" y="5"/>
              </a:lnTo>
              <a:lnTo>
                <a:pt x="2" y="4"/>
              </a:lnTo>
              <a:lnTo>
                <a:pt x="3" y="3"/>
              </a:lnTo>
              <a:lnTo>
                <a:pt x="4" y="2"/>
              </a:lnTo>
              <a:lnTo>
                <a:pt x="6" y="3"/>
              </a:lnTo>
              <a:lnTo>
                <a:pt x="7" y="3"/>
              </a:lnTo>
              <a:lnTo>
                <a:pt x="8" y="3"/>
              </a:lnTo>
              <a:lnTo>
                <a:pt x="8" y="2"/>
              </a:lnTo>
              <a:lnTo>
                <a:pt x="10" y="1"/>
              </a:lnTo>
              <a:lnTo>
                <a:pt x="11" y="1"/>
              </a:lnTo>
              <a:lnTo>
                <a:pt x="12" y="1"/>
              </a:lnTo>
              <a:lnTo>
                <a:pt x="14" y="1"/>
              </a:lnTo>
              <a:lnTo>
                <a:pt x="15" y="1"/>
              </a:lnTo>
              <a:lnTo>
                <a:pt x="16" y="0"/>
              </a:lnTo>
              <a:lnTo>
                <a:pt x="18" y="0"/>
              </a:lnTo>
              <a:lnTo>
                <a:pt x="19" y="0"/>
              </a:lnTo>
              <a:lnTo>
                <a:pt x="20" y="0"/>
              </a:lnTo>
              <a:lnTo>
                <a:pt x="20" y="1"/>
              </a:lnTo>
              <a:lnTo>
                <a:pt x="20" y="2"/>
              </a:lnTo>
              <a:lnTo>
                <a:pt x="21" y="4"/>
              </a:lnTo>
              <a:lnTo>
                <a:pt x="22" y="3"/>
              </a:lnTo>
              <a:lnTo>
                <a:pt x="23" y="3"/>
              </a:lnTo>
              <a:lnTo>
                <a:pt x="25" y="3"/>
              </a:lnTo>
              <a:lnTo>
                <a:pt x="26" y="4"/>
              </a:lnTo>
              <a:lnTo>
                <a:pt x="27" y="5"/>
              </a:lnTo>
              <a:lnTo>
                <a:pt x="28" y="5"/>
              </a:lnTo>
              <a:lnTo>
                <a:pt x="29" y="6"/>
              </a:lnTo>
              <a:lnTo>
                <a:pt x="31" y="6"/>
              </a:lnTo>
              <a:lnTo>
                <a:pt x="32" y="6"/>
              </a:lnTo>
              <a:lnTo>
                <a:pt x="33" y="6"/>
              </a:lnTo>
              <a:lnTo>
                <a:pt x="35" y="6"/>
              </a:lnTo>
              <a:lnTo>
                <a:pt x="34" y="7"/>
              </a:lnTo>
              <a:lnTo>
                <a:pt x="33" y="8"/>
              </a:lnTo>
              <a:lnTo>
                <a:pt x="32" y="9"/>
              </a:lnTo>
              <a:lnTo>
                <a:pt x="31" y="10"/>
              </a:lnTo>
              <a:lnTo>
                <a:pt x="30" y="11"/>
              </a:lnTo>
              <a:lnTo>
                <a:pt x="30" y="12"/>
              </a:lnTo>
              <a:lnTo>
                <a:pt x="29" y="13"/>
              </a:lnTo>
              <a:lnTo>
                <a:pt x="28" y="14"/>
              </a:lnTo>
              <a:lnTo>
                <a:pt x="27" y="15"/>
              </a:lnTo>
              <a:lnTo>
                <a:pt x="26" y="15"/>
              </a:lnTo>
              <a:lnTo>
                <a:pt x="24" y="16"/>
              </a:lnTo>
              <a:lnTo>
                <a:pt x="23" y="16"/>
              </a:lnTo>
              <a:lnTo>
                <a:pt x="22" y="16"/>
              </a:lnTo>
              <a:lnTo>
                <a:pt x="21" y="16"/>
              </a:lnTo>
              <a:lnTo>
                <a:pt x="20" y="16"/>
              </a:lnTo>
              <a:lnTo>
                <a:pt x="19" y="16"/>
              </a:lnTo>
              <a:lnTo>
                <a:pt x="17" y="16"/>
              </a:lnTo>
              <a:lnTo>
                <a:pt x="16" y="15"/>
              </a:lnTo>
              <a:lnTo>
                <a:pt x="15" y="15"/>
              </a:lnTo>
              <a:lnTo>
                <a:pt x="13" y="14"/>
              </a:lnTo>
              <a:lnTo>
                <a:pt x="12" y="14"/>
              </a:lnTo>
              <a:lnTo>
                <a:pt x="11" y="13"/>
              </a:lnTo>
              <a:lnTo>
                <a:pt x="10" y="13"/>
              </a:lnTo>
              <a:lnTo>
                <a:pt x="9" y="12"/>
              </a:lnTo>
              <a:lnTo>
                <a:pt x="8" y="11"/>
              </a:lnTo>
              <a:lnTo>
                <a:pt x="6" y="10"/>
              </a:lnTo>
              <a:lnTo>
                <a:pt x="4" y="10"/>
              </a:lnTo>
              <a:lnTo>
                <a:pt x="3" y="10"/>
              </a:lnTo>
              <a:lnTo>
                <a:pt x="2" y="9"/>
              </a:lnTo>
              <a:lnTo>
                <a:pt x="0" y="8"/>
              </a:lnTo>
              <a:lnTo>
                <a:pt x="1"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640080</xdr:colOff>
      <xdr:row>19</xdr:row>
      <xdr:rowOff>19050</xdr:rowOff>
    </xdr:from>
    <xdr:to>
      <xdr:col>9</xdr:col>
      <xdr:colOff>274320</xdr:colOff>
      <xdr:row>19</xdr:row>
      <xdr:rowOff>123825</xdr:rowOff>
    </xdr:to>
    <xdr:sp>
      <xdr:nvSpPr>
        <xdr:cNvPr id="2185799" name="Freeform 566"/>
        <xdr:cNvSpPr/>
      </xdr:nvSpPr>
      <xdr:spPr>
        <a:xfrm>
          <a:off x="6075680" y="3028315"/>
          <a:ext cx="284480" cy="104775"/>
        </a:xfrm>
        <a:custGeom>
          <a:avLst/>
          <a:gdLst>
            <a:gd name="txL" fmla="*/ 0 w 28"/>
            <a:gd name="txT" fmla="*/ 0 h 11"/>
            <a:gd name="txR" fmla="*/ 28 w 28"/>
            <a:gd name="txB" fmla="*/ 11 h 1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Lst>
          <a:rect l="txL" t="txT" r="txR" b="txB"/>
          <a:pathLst>
            <a:path w="28" h="11">
              <a:moveTo>
                <a:pt x="10" y="1"/>
              </a:moveTo>
              <a:lnTo>
                <a:pt x="11" y="1"/>
              </a:lnTo>
              <a:lnTo>
                <a:pt x="12" y="1"/>
              </a:lnTo>
              <a:lnTo>
                <a:pt x="13" y="1"/>
              </a:lnTo>
              <a:lnTo>
                <a:pt x="14" y="1"/>
              </a:lnTo>
              <a:lnTo>
                <a:pt x="15" y="2"/>
              </a:lnTo>
              <a:lnTo>
                <a:pt x="16" y="2"/>
              </a:lnTo>
              <a:lnTo>
                <a:pt x="17" y="2"/>
              </a:lnTo>
              <a:lnTo>
                <a:pt x="18" y="2"/>
              </a:lnTo>
              <a:lnTo>
                <a:pt x="20" y="2"/>
              </a:lnTo>
              <a:lnTo>
                <a:pt x="21" y="2"/>
              </a:lnTo>
              <a:lnTo>
                <a:pt x="22" y="2"/>
              </a:lnTo>
              <a:lnTo>
                <a:pt x="23" y="2"/>
              </a:lnTo>
              <a:lnTo>
                <a:pt x="24" y="2"/>
              </a:lnTo>
              <a:lnTo>
                <a:pt x="25" y="3"/>
              </a:lnTo>
              <a:lnTo>
                <a:pt x="26" y="3"/>
              </a:lnTo>
              <a:lnTo>
                <a:pt x="27" y="4"/>
              </a:lnTo>
              <a:lnTo>
                <a:pt x="28" y="5"/>
              </a:lnTo>
              <a:lnTo>
                <a:pt x="27" y="6"/>
              </a:lnTo>
              <a:lnTo>
                <a:pt x="26" y="7"/>
              </a:lnTo>
              <a:lnTo>
                <a:pt x="25" y="8"/>
              </a:lnTo>
              <a:lnTo>
                <a:pt x="24" y="9"/>
              </a:lnTo>
              <a:lnTo>
                <a:pt x="22" y="9"/>
              </a:lnTo>
              <a:lnTo>
                <a:pt x="21" y="9"/>
              </a:lnTo>
              <a:lnTo>
                <a:pt x="20" y="10"/>
              </a:lnTo>
              <a:lnTo>
                <a:pt x="18" y="10"/>
              </a:lnTo>
              <a:lnTo>
                <a:pt x="17" y="11"/>
              </a:lnTo>
              <a:lnTo>
                <a:pt x="16" y="11"/>
              </a:lnTo>
              <a:lnTo>
                <a:pt x="14" y="11"/>
              </a:lnTo>
              <a:lnTo>
                <a:pt x="13" y="11"/>
              </a:lnTo>
              <a:lnTo>
                <a:pt x="12" y="11"/>
              </a:lnTo>
              <a:lnTo>
                <a:pt x="10" y="11"/>
              </a:lnTo>
              <a:lnTo>
                <a:pt x="9" y="10"/>
              </a:lnTo>
              <a:lnTo>
                <a:pt x="8" y="10"/>
              </a:lnTo>
              <a:lnTo>
                <a:pt x="7" y="9"/>
              </a:lnTo>
              <a:lnTo>
                <a:pt x="6" y="8"/>
              </a:lnTo>
              <a:lnTo>
                <a:pt x="4" y="8"/>
              </a:lnTo>
              <a:lnTo>
                <a:pt x="3" y="8"/>
              </a:lnTo>
              <a:lnTo>
                <a:pt x="2" y="9"/>
              </a:lnTo>
              <a:lnTo>
                <a:pt x="1" y="7"/>
              </a:lnTo>
              <a:lnTo>
                <a:pt x="1" y="6"/>
              </a:lnTo>
              <a:lnTo>
                <a:pt x="1" y="5"/>
              </a:lnTo>
              <a:lnTo>
                <a:pt x="1" y="4"/>
              </a:lnTo>
              <a:lnTo>
                <a:pt x="1" y="3"/>
              </a:lnTo>
              <a:lnTo>
                <a:pt x="0" y="2"/>
              </a:lnTo>
              <a:lnTo>
                <a:pt x="0" y="1"/>
              </a:lnTo>
              <a:lnTo>
                <a:pt x="1" y="0"/>
              </a:lnTo>
              <a:lnTo>
                <a:pt x="2" y="0"/>
              </a:lnTo>
              <a:lnTo>
                <a:pt x="3" y="0"/>
              </a:lnTo>
              <a:lnTo>
                <a:pt x="4" y="0"/>
              </a:lnTo>
              <a:lnTo>
                <a:pt x="5" y="0"/>
              </a:lnTo>
              <a:lnTo>
                <a:pt x="7" y="0"/>
              </a:lnTo>
              <a:lnTo>
                <a:pt x="8" y="0"/>
              </a:lnTo>
              <a:lnTo>
                <a:pt x="9" y="0"/>
              </a:lnTo>
              <a:lnTo>
                <a:pt x="10"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457200</xdr:colOff>
      <xdr:row>18</xdr:row>
      <xdr:rowOff>66675</xdr:rowOff>
    </xdr:from>
    <xdr:to>
      <xdr:col>8</xdr:col>
      <xdr:colOff>629920</xdr:colOff>
      <xdr:row>19</xdr:row>
      <xdr:rowOff>28575</xdr:rowOff>
    </xdr:to>
    <xdr:sp>
      <xdr:nvSpPr>
        <xdr:cNvPr id="2185800" name="Freeform 567"/>
        <xdr:cNvSpPr/>
      </xdr:nvSpPr>
      <xdr:spPr>
        <a:xfrm>
          <a:off x="5892800" y="2923540"/>
          <a:ext cx="172720" cy="114300"/>
        </a:xfrm>
        <a:custGeom>
          <a:avLst/>
          <a:gdLst>
            <a:gd name="txL" fmla="*/ 0 w 17"/>
            <a:gd name="txT" fmla="*/ 0 h 13"/>
            <a:gd name="txR" fmla="*/ 17 w 17"/>
            <a:gd name="txB" fmla="*/ 13 h 13"/>
          </a:gdLst>
          <a:ahLst/>
          <a:cxnLst>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0"/>
            </a:cxn>
          </a:cxnLst>
          <a:rect l="txL" t="txT" r="txR" b="txB"/>
          <a:pathLst>
            <a:path w="17" h="13">
              <a:moveTo>
                <a:pt x="1" y="0"/>
              </a:moveTo>
              <a:lnTo>
                <a:pt x="2" y="0"/>
              </a:lnTo>
              <a:lnTo>
                <a:pt x="3" y="0"/>
              </a:lnTo>
              <a:lnTo>
                <a:pt x="5" y="0"/>
              </a:lnTo>
              <a:lnTo>
                <a:pt x="6" y="0"/>
              </a:lnTo>
              <a:lnTo>
                <a:pt x="7" y="0"/>
              </a:lnTo>
              <a:lnTo>
                <a:pt x="9" y="0"/>
              </a:lnTo>
              <a:lnTo>
                <a:pt x="10" y="0"/>
              </a:lnTo>
              <a:lnTo>
                <a:pt x="11" y="0"/>
              </a:lnTo>
              <a:lnTo>
                <a:pt x="12" y="0"/>
              </a:lnTo>
              <a:lnTo>
                <a:pt x="14" y="0"/>
              </a:lnTo>
              <a:lnTo>
                <a:pt x="15" y="0"/>
              </a:lnTo>
              <a:lnTo>
                <a:pt x="16" y="2"/>
              </a:lnTo>
              <a:lnTo>
                <a:pt x="16" y="3"/>
              </a:lnTo>
              <a:lnTo>
                <a:pt x="17" y="6"/>
              </a:lnTo>
              <a:lnTo>
                <a:pt x="16" y="6"/>
              </a:lnTo>
              <a:lnTo>
                <a:pt x="15" y="7"/>
              </a:lnTo>
              <a:lnTo>
                <a:pt x="14" y="7"/>
              </a:lnTo>
              <a:lnTo>
                <a:pt x="12" y="8"/>
              </a:lnTo>
              <a:lnTo>
                <a:pt x="11" y="9"/>
              </a:lnTo>
              <a:lnTo>
                <a:pt x="10" y="10"/>
              </a:lnTo>
              <a:lnTo>
                <a:pt x="9" y="10"/>
              </a:lnTo>
              <a:lnTo>
                <a:pt x="8" y="11"/>
              </a:lnTo>
              <a:lnTo>
                <a:pt x="7" y="12"/>
              </a:lnTo>
              <a:lnTo>
                <a:pt x="6" y="13"/>
              </a:lnTo>
              <a:lnTo>
                <a:pt x="5" y="12"/>
              </a:lnTo>
              <a:lnTo>
                <a:pt x="4" y="11"/>
              </a:lnTo>
              <a:lnTo>
                <a:pt x="3" y="10"/>
              </a:lnTo>
              <a:lnTo>
                <a:pt x="3" y="9"/>
              </a:lnTo>
              <a:lnTo>
                <a:pt x="2" y="8"/>
              </a:lnTo>
              <a:lnTo>
                <a:pt x="2" y="7"/>
              </a:lnTo>
              <a:lnTo>
                <a:pt x="1" y="5"/>
              </a:lnTo>
              <a:lnTo>
                <a:pt x="0" y="5"/>
              </a:lnTo>
              <a:lnTo>
                <a:pt x="0" y="4"/>
              </a:lnTo>
              <a:lnTo>
                <a:pt x="0" y="3"/>
              </a:lnTo>
              <a:lnTo>
                <a:pt x="1" y="1"/>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477520</xdr:colOff>
      <xdr:row>17</xdr:row>
      <xdr:rowOff>76200</xdr:rowOff>
    </xdr:from>
    <xdr:to>
      <xdr:col>8</xdr:col>
      <xdr:colOff>619760</xdr:colOff>
      <xdr:row>18</xdr:row>
      <xdr:rowOff>66675</xdr:rowOff>
    </xdr:to>
    <xdr:sp>
      <xdr:nvSpPr>
        <xdr:cNvPr id="2185801" name="Freeform 568"/>
        <xdr:cNvSpPr/>
      </xdr:nvSpPr>
      <xdr:spPr>
        <a:xfrm>
          <a:off x="5913120" y="2780665"/>
          <a:ext cx="142240" cy="142875"/>
        </a:xfrm>
        <a:custGeom>
          <a:avLst/>
          <a:gdLst>
            <a:gd name="txL" fmla="*/ 0 w 14"/>
            <a:gd name="txT" fmla="*/ 0 h 16"/>
            <a:gd name="txR" fmla="*/ 14 w 14"/>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Lst>
          <a:rect l="txL" t="txT" r="txR" b="txB"/>
          <a:pathLst>
            <a:path w="14" h="16">
              <a:moveTo>
                <a:pt x="11" y="1"/>
              </a:moveTo>
              <a:lnTo>
                <a:pt x="12" y="2"/>
              </a:lnTo>
              <a:lnTo>
                <a:pt x="12" y="3"/>
              </a:lnTo>
              <a:lnTo>
                <a:pt x="12" y="4"/>
              </a:lnTo>
              <a:lnTo>
                <a:pt x="12" y="5"/>
              </a:lnTo>
              <a:lnTo>
                <a:pt x="12" y="6"/>
              </a:lnTo>
              <a:lnTo>
                <a:pt x="12" y="7"/>
              </a:lnTo>
              <a:lnTo>
                <a:pt x="13" y="8"/>
              </a:lnTo>
              <a:lnTo>
                <a:pt x="13" y="10"/>
              </a:lnTo>
              <a:lnTo>
                <a:pt x="13" y="11"/>
              </a:lnTo>
              <a:lnTo>
                <a:pt x="14" y="13"/>
              </a:lnTo>
              <a:lnTo>
                <a:pt x="13" y="14"/>
              </a:lnTo>
              <a:lnTo>
                <a:pt x="13" y="15"/>
              </a:lnTo>
              <a:lnTo>
                <a:pt x="13" y="16"/>
              </a:lnTo>
              <a:lnTo>
                <a:pt x="12" y="16"/>
              </a:lnTo>
              <a:lnTo>
                <a:pt x="10" y="16"/>
              </a:lnTo>
              <a:lnTo>
                <a:pt x="9" y="16"/>
              </a:lnTo>
              <a:lnTo>
                <a:pt x="8" y="16"/>
              </a:lnTo>
              <a:lnTo>
                <a:pt x="7" y="16"/>
              </a:lnTo>
              <a:lnTo>
                <a:pt x="5" y="16"/>
              </a:lnTo>
              <a:lnTo>
                <a:pt x="4" y="16"/>
              </a:lnTo>
              <a:lnTo>
                <a:pt x="3" y="16"/>
              </a:lnTo>
              <a:lnTo>
                <a:pt x="1" y="16"/>
              </a:lnTo>
              <a:lnTo>
                <a:pt x="1" y="14"/>
              </a:lnTo>
              <a:lnTo>
                <a:pt x="1" y="13"/>
              </a:lnTo>
              <a:lnTo>
                <a:pt x="1" y="12"/>
              </a:lnTo>
              <a:lnTo>
                <a:pt x="0" y="10"/>
              </a:lnTo>
              <a:lnTo>
                <a:pt x="0" y="9"/>
              </a:lnTo>
              <a:lnTo>
                <a:pt x="1" y="8"/>
              </a:lnTo>
              <a:lnTo>
                <a:pt x="0" y="7"/>
              </a:lnTo>
              <a:lnTo>
                <a:pt x="1" y="6"/>
              </a:lnTo>
              <a:lnTo>
                <a:pt x="1" y="5"/>
              </a:lnTo>
              <a:lnTo>
                <a:pt x="2" y="4"/>
              </a:lnTo>
              <a:lnTo>
                <a:pt x="2" y="3"/>
              </a:lnTo>
              <a:lnTo>
                <a:pt x="3" y="2"/>
              </a:lnTo>
              <a:lnTo>
                <a:pt x="4" y="2"/>
              </a:lnTo>
              <a:lnTo>
                <a:pt x="5" y="1"/>
              </a:lnTo>
              <a:lnTo>
                <a:pt x="6" y="1"/>
              </a:lnTo>
              <a:lnTo>
                <a:pt x="7" y="1"/>
              </a:lnTo>
              <a:lnTo>
                <a:pt x="8" y="1"/>
              </a:lnTo>
              <a:lnTo>
                <a:pt x="10" y="1"/>
              </a:lnTo>
              <a:lnTo>
                <a:pt x="11" y="0"/>
              </a:lnTo>
              <a:lnTo>
                <a:pt x="1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518160</xdr:colOff>
      <xdr:row>18</xdr:row>
      <xdr:rowOff>85725</xdr:rowOff>
    </xdr:from>
    <xdr:to>
      <xdr:col>9</xdr:col>
      <xdr:colOff>111760</xdr:colOff>
      <xdr:row>19</xdr:row>
      <xdr:rowOff>85725</xdr:rowOff>
    </xdr:to>
    <xdr:sp>
      <xdr:nvSpPr>
        <xdr:cNvPr id="2185802" name="Freeform 569"/>
        <xdr:cNvSpPr/>
      </xdr:nvSpPr>
      <xdr:spPr>
        <a:xfrm>
          <a:off x="5953760" y="2942590"/>
          <a:ext cx="243840" cy="152400"/>
        </a:xfrm>
        <a:custGeom>
          <a:avLst/>
          <a:gdLst>
            <a:gd name="txL" fmla="*/ 0 w 24"/>
            <a:gd name="txT" fmla="*/ 0 h 17"/>
            <a:gd name="txR" fmla="*/ 24 w 24"/>
            <a:gd name="txB" fmla="*/ 17 h 1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24" h="17">
              <a:moveTo>
                <a:pt x="0" y="10"/>
              </a:moveTo>
              <a:lnTo>
                <a:pt x="1" y="10"/>
              </a:lnTo>
              <a:lnTo>
                <a:pt x="2" y="9"/>
              </a:lnTo>
              <a:lnTo>
                <a:pt x="3" y="8"/>
              </a:lnTo>
              <a:lnTo>
                <a:pt x="4" y="8"/>
              </a:lnTo>
              <a:lnTo>
                <a:pt x="5" y="7"/>
              </a:lnTo>
              <a:lnTo>
                <a:pt x="6" y="6"/>
              </a:lnTo>
              <a:lnTo>
                <a:pt x="8" y="5"/>
              </a:lnTo>
              <a:lnTo>
                <a:pt x="9" y="5"/>
              </a:lnTo>
              <a:lnTo>
                <a:pt x="10" y="4"/>
              </a:lnTo>
              <a:lnTo>
                <a:pt x="11" y="4"/>
              </a:lnTo>
              <a:lnTo>
                <a:pt x="12" y="3"/>
              </a:lnTo>
              <a:lnTo>
                <a:pt x="13" y="3"/>
              </a:lnTo>
              <a:lnTo>
                <a:pt x="15" y="2"/>
              </a:lnTo>
              <a:lnTo>
                <a:pt x="16" y="2"/>
              </a:lnTo>
              <a:lnTo>
                <a:pt x="17" y="1"/>
              </a:lnTo>
              <a:lnTo>
                <a:pt x="18" y="1"/>
              </a:lnTo>
              <a:lnTo>
                <a:pt x="19" y="1"/>
              </a:lnTo>
              <a:lnTo>
                <a:pt x="20" y="0"/>
              </a:lnTo>
              <a:lnTo>
                <a:pt x="21" y="0"/>
              </a:lnTo>
              <a:lnTo>
                <a:pt x="21" y="1"/>
              </a:lnTo>
              <a:lnTo>
                <a:pt x="22" y="1"/>
              </a:lnTo>
              <a:lnTo>
                <a:pt x="23" y="2"/>
              </a:lnTo>
              <a:lnTo>
                <a:pt x="24" y="3"/>
              </a:lnTo>
              <a:lnTo>
                <a:pt x="24" y="4"/>
              </a:lnTo>
              <a:lnTo>
                <a:pt x="23" y="6"/>
              </a:lnTo>
              <a:lnTo>
                <a:pt x="22" y="6"/>
              </a:lnTo>
              <a:lnTo>
                <a:pt x="21" y="6"/>
              </a:lnTo>
              <a:lnTo>
                <a:pt x="21" y="7"/>
              </a:lnTo>
              <a:lnTo>
                <a:pt x="21" y="8"/>
              </a:lnTo>
              <a:lnTo>
                <a:pt x="21" y="9"/>
              </a:lnTo>
              <a:lnTo>
                <a:pt x="21" y="10"/>
              </a:lnTo>
              <a:lnTo>
                <a:pt x="20" y="10"/>
              </a:lnTo>
              <a:lnTo>
                <a:pt x="19" y="10"/>
              </a:lnTo>
              <a:lnTo>
                <a:pt x="17" y="10"/>
              </a:lnTo>
              <a:lnTo>
                <a:pt x="16" y="10"/>
              </a:lnTo>
              <a:lnTo>
                <a:pt x="15" y="10"/>
              </a:lnTo>
              <a:lnTo>
                <a:pt x="14" y="10"/>
              </a:lnTo>
              <a:lnTo>
                <a:pt x="13" y="10"/>
              </a:lnTo>
              <a:lnTo>
                <a:pt x="12" y="11"/>
              </a:lnTo>
              <a:lnTo>
                <a:pt x="12" y="12"/>
              </a:lnTo>
              <a:lnTo>
                <a:pt x="13" y="13"/>
              </a:lnTo>
              <a:lnTo>
                <a:pt x="13" y="14"/>
              </a:lnTo>
              <a:lnTo>
                <a:pt x="13" y="15"/>
              </a:lnTo>
              <a:lnTo>
                <a:pt x="12" y="15"/>
              </a:lnTo>
              <a:lnTo>
                <a:pt x="11" y="15"/>
              </a:lnTo>
              <a:lnTo>
                <a:pt x="9" y="15"/>
              </a:lnTo>
              <a:lnTo>
                <a:pt x="8" y="16"/>
              </a:lnTo>
              <a:lnTo>
                <a:pt x="7" y="16"/>
              </a:lnTo>
              <a:lnTo>
                <a:pt x="5" y="16"/>
              </a:lnTo>
              <a:lnTo>
                <a:pt x="4" y="16"/>
              </a:lnTo>
              <a:lnTo>
                <a:pt x="3" y="16"/>
              </a:lnTo>
              <a:lnTo>
                <a:pt x="1" y="17"/>
              </a:lnTo>
              <a:lnTo>
                <a:pt x="1" y="15"/>
              </a:lnTo>
              <a:lnTo>
                <a:pt x="0" y="14"/>
              </a:lnTo>
              <a:lnTo>
                <a:pt x="0" y="13"/>
              </a:lnTo>
              <a:lnTo>
                <a:pt x="0" y="12"/>
              </a:lnTo>
              <a:lnTo>
                <a:pt x="0" y="11"/>
              </a:lnTo>
              <a:lnTo>
                <a:pt x="0"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xdr:colOff>
      <xdr:row>14</xdr:row>
      <xdr:rowOff>19050</xdr:rowOff>
    </xdr:from>
    <xdr:to>
      <xdr:col>10</xdr:col>
      <xdr:colOff>193040</xdr:colOff>
      <xdr:row>15</xdr:row>
      <xdr:rowOff>76200</xdr:rowOff>
    </xdr:to>
    <xdr:sp>
      <xdr:nvSpPr>
        <xdr:cNvPr id="2185803" name="Freeform 570"/>
        <xdr:cNvSpPr/>
      </xdr:nvSpPr>
      <xdr:spPr>
        <a:xfrm>
          <a:off x="6766560" y="2266315"/>
          <a:ext cx="162560" cy="209550"/>
        </a:xfrm>
        <a:custGeom>
          <a:avLst/>
          <a:gdLst>
            <a:gd name="txL" fmla="*/ 0 w 16"/>
            <a:gd name="txT" fmla="*/ 0 h 23"/>
            <a:gd name="txR" fmla="*/ 16 w 16"/>
            <a:gd name="txB" fmla="*/ 23 h 23"/>
          </a:gdLst>
          <a:ahLst/>
          <a:cxnLst>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6" h="23">
              <a:moveTo>
                <a:pt x="4" y="2"/>
              </a:moveTo>
              <a:lnTo>
                <a:pt x="4" y="1"/>
              </a:lnTo>
              <a:lnTo>
                <a:pt x="4" y="0"/>
              </a:lnTo>
              <a:lnTo>
                <a:pt x="6" y="0"/>
              </a:lnTo>
              <a:lnTo>
                <a:pt x="7" y="0"/>
              </a:lnTo>
              <a:lnTo>
                <a:pt x="8" y="1"/>
              </a:lnTo>
              <a:lnTo>
                <a:pt x="9" y="1"/>
              </a:lnTo>
              <a:lnTo>
                <a:pt x="9" y="3"/>
              </a:lnTo>
              <a:lnTo>
                <a:pt x="9" y="5"/>
              </a:lnTo>
              <a:lnTo>
                <a:pt x="9" y="6"/>
              </a:lnTo>
              <a:lnTo>
                <a:pt x="9" y="7"/>
              </a:lnTo>
              <a:lnTo>
                <a:pt x="10" y="8"/>
              </a:lnTo>
              <a:lnTo>
                <a:pt x="11" y="9"/>
              </a:lnTo>
              <a:lnTo>
                <a:pt x="12" y="9"/>
              </a:lnTo>
              <a:lnTo>
                <a:pt x="13" y="10"/>
              </a:lnTo>
              <a:lnTo>
                <a:pt x="13" y="11"/>
              </a:lnTo>
              <a:lnTo>
                <a:pt x="14" y="12"/>
              </a:lnTo>
              <a:lnTo>
                <a:pt x="15" y="13"/>
              </a:lnTo>
              <a:lnTo>
                <a:pt x="16" y="14"/>
              </a:lnTo>
              <a:lnTo>
                <a:pt x="16" y="16"/>
              </a:lnTo>
              <a:lnTo>
                <a:pt x="15" y="17"/>
              </a:lnTo>
              <a:lnTo>
                <a:pt x="14" y="17"/>
              </a:lnTo>
              <a:lnTo>
                <a:pt x="13" y="18"/>
              </a:lnTo>
              <a:lnTo>
                <a:pt x="12" y="19"/>
              </a:lnTo>
              <a:lnTo>
                <a:pt x="11" y="18"/>
              </a:lnTo>
              <a:lnTo>
                <a:pt x="10" y="17"/>
              </a:lnTo>
              <a:lnTo>
                <a:pt x="10" y="16"/>
              </a:lnTo>
              <a:lnTo>
                <a:pt x="9" y="16"/>
              </a:lnTo>
              <a:lnTo>
                <a:pt x="8" y="17"/>
              </a:lnTo>
              <a:lnTo>
                <a:pt x="7" y="17"/>
              </a:lnTo>
              <a:lnTo>
                <a:pt x="6" y="17"/>
              </a:lnTo>
              <a:lnTo>
                <a:pt x="5" y="18"/>
              </a:lnTo>
              <a:lnTo>
                <a:pt x="5" y="19"/>
              </a:lnTo>
              <a:lnTo>
                <a:pt x="5" y="20"/>
              </a:lnTo>
              <a:lnTo>
                <a:pt x="5" y="21"/>
              </a:lnTo>
              <a:lnTo>
                <a:pt x="4" y="22"/>
              </a:lnTo>
              <a:lnTo>
                <a:pt x="2" y="23"/>
              </a:lnTo>
              <a:lnTo>
                <a:pt x="1" y="23"/>
              </a:lnTo>
              <a:lnTo>
                <a:pt x="0" y="23"/>
              </a:lnTo>
              <a:lnTo>
                <a:pt x="0" y="21"/>
              </a:lnTo>
              <a:lnTo>
                <a:pt x="0" y="20"/>
              </a:lnTo>
              <a:lnTo>
                <a:pt x="0" y="19"/>
              </a:lnTo>
              <a:lnTo>
                <a:pt x="0" y="17"/>
              </a:lnTo>
              <a:lnTo>
                <a:pt x="0" y="16"/>
              </a:lnTo>
              <a:lnTo>
                <a:pt x="0" y="15"/>
              </a:lnTo>
              <a:lnTo>
                <a:pt x="0" y="14"/>
              </a:lnTo>
              <a:lnTo>
                <a:pt x="0" y="13"/>
              </a:lnTo>
              <a:lnTo>
                <a:pt x="1" y="12"/>
              </a:lnTo>
              <a:lnTo>
                <a:pt x="1" y="11"/>
              </a:lnTo>
              <a:lnTo>
                <a:pt x="1" y="10"/>
              </a:lnTo>
              <a:lnTo>
                <a:pt x="2" y="9"/>
              </a:lnTo>
              <a:lnTo>
                <a:pt x="2" y="8"/>
              </a:lnTo>
              <a:lnTo>
                <a:pt x="2" y="7"/>
              </a:lnTo>
              <a:lnTo>
                <a:pt x="3" y="6"/>
              </a:lnTo>
              <a:lnTo>
                <a:pt x="3" y="5"/>
              </a:lnTo>
              <a:lnTo>
                <a:pt x="4" y="4"/>
              </a:lnTo>
              <a:lnTo>
                <a:pt x="4"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508000</xdr:colOff>
      <xdr:row>14</xdr:row>
      <xdr:rowOff>19050</xdr:rowOff>
    </xdr:from>
    <xdr:to>
      <xdr:col>10</xdr:col>
      <xdr:colOff>71120</xdr:colOff>
      <xdr:row>15</xdr:row>
      <xdr:rowOff>85725</xdr:rowOff>
    </xdr:to>
    <xdr:sp>
      <xdr:nvSpPr>
        <xdr:cNvPr id="2185804" name="Freeform 571"/>
        <xdr:cNvSpPr/>
      </xdr:nvSpPr>
      <xdr:spPr>
        <a:xfrm>
          <a:off x="6593840" y="2266315"/>
          <a:ext cx="213360" cy="219075"/>
        </a:xfrm>
        <a:custGeom>
          <a:avLst/>
          <a:gdLst>
            <a:gd name="txL" fmla="*/ 0 w 21"/>
            <a:gd name="txT" fmla="*/ 0 h 24"/>
            <a:gd name="txR" fmla="*/ 21 w 21"/>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24">
              <a:moveTo>
                <a:pt x="1" y="20"/>
              </a:moveTo>
              <a:lnTo>
                <a:pt x="1" y="19"/>
              </a:lnTo>
              <a:lnTo>
                <a:pt x="2" y="19"/>
              </a:lnTo>
              <a:lnTo>
                <a:pt x="3" y="18"/>
              </a:lnTo>
              <a:lnTo>
                <a:pt x="3" y="17"/>
              </a:lnTo>
              <a:lnTo>
                <a:pt x="4" y="16"/>
              </a:lnTo>
              <a:lnTo>
                <a:pt x="4" y="15"/>
              </a:lnTo>
              <a:lnTo>
                <a:pt x="5" y="13"/>
              </a:lnTo>
              <a:lnTo>
                <a:pt x="6" y="13"/>
              </a:lnTo>
              <a:lnTo>
                <a:pt x="6" y="12"/>
              </a:lnTo>
              <a:lnTo>
                <a:pt x="7" y="11"/>
              </a:lnTo>
              <a:lnTo>
                <a:pt x="8" y="10"/>
              </a:lnTo>
              <a:lnTo>
                <a:pt x="9" y="9"/>
              </a:lnTo>
              <a:lnTo>
                <a:pt x="10" y="9"/>
              </a:lnTo>
              <a:lnTo>
                <a:pt x="10" y="8"/>
              </a:lnTo>
              <a:lnTo>
                <a:pt x="11" y="7"/>
              </a:lnTo>
              <a:lnTo>
                <a:pt x="12" y="6"/>
              </a:lnTo>
              <a:lnTo>
                <a:pt x="13" y="5"/>
              </a:lnTo>
              <a:lnTo>
                <a:pt x="13" y="4"/>
              </a:lnTo>
              <a:lnTo>
                <a:pt x="14" y="4"/>
              </a:lnTo>
              <a:lnTo>
                <a:pt x="15" y="2"/>
              </a:lnTo>
              <a:lnTo>
                <a:pt x="15" y="1"/>
              </a:lnTo>
              <a:lnTo>
                <a:pt x="16" y="0"/>
              </a:lnTo>
              <a:lnTo>
                <a:pt x="17" y="0"/>
              </a:lnTo>
              <a:lnTo>
                <a:pt x="18" y="1"/>
              </a:lnTo>
              <a:lnTo>
                <a:pt x="20" y="2"/>
              </a:lnTo>
              <a:lnTo>
                <a:pt x="21" y="2"/>
              </a:lnTo>
              <a:lnTo>
                <a:pt x="21" y="4"/>
              </a:lnTo>
              <a:lnTo>
                <a:pt x="20" y="5"/>
              </a:lnTo>
              <a:lnTo>
                <a:pt x="20" y="6"/>
              </a:lnTo>
              <a:lnTo>
                <a:pt x="19" y="7"/>
              </a:lnTo>
              <a:lnTo>
                <a:pt x="19" y="8"/>
              </a:lnTo>
              <a:lnTo>
                <a:pt x="19" y="9"/>
              </a:lnTo>
              <a:lnTo>
                <a:pt x="18" y="10"/>
              </a:lnTo>
              <a:lnTo>
                <a:pt x="18" y="11"/>
              </a:lnTo>
              <a:lnTo>
                <a:pt x="18" y="12"/>
              </a:lnTo>
              <a:lnTo>
                <a:pt x="17" y="13"/>
              </a:lnTo>
              <a:lnTo>
                <a:pt x="17" y="14"/>
              </a:lnTo>
              <a:lnTo>
                <a:pt x="17" y="15"/>
              </a:lnTo>
              <a:lnTo>
                <a:pt x="17" y="16"/>
              </a:lnTo>
              <a:lnTo>
                <a:pt x="17" y="17"/>
              </a:lnTo>
              <a:lnTo>
                <a:pt x="17" y="19"/>
              </a:lnTo>
              <a:lnTo>
                <a:pt x="17" y="20"/>
              </a:lnTo>
              <a:lnTo>
                <a:pt x="17" y="21"/>
              </a:lnTo>
              <a:lnTo>
                <a:pt x="16" y="21"/>
              </a:lnTo>
              <a:lnTo>
                <a:pt x="15" y="21"/>
              </a:lnTo>
              <a:lnTo>
                <a:pt x="14" y="21"/>
              </a:lnTo>
              <a:lnTo>
                <a:pt x="13" y="21"/>
              </a:lnTo>
              <a:lnTo>
                <a:pt x="12" y="21"/>
              </a:lnTo>
              <a:lnTo>
                <a:pt x="11" y="22"/>
              </a:lnTo>
              <a:lnTo>
                <a:pt x="10" y="22"/>
              </a:lnTo>
              <a:lnTo>
                <a:pt x="9" y="23"/>
              </a:lnTo>
              <a:lnTo>
                <a:pt x="8" y="23"/>
              </a:lnTo>
              <a:lnTo>
                <a:pt x="6" y="23"/>
              </a:lnTo>
              <a:lnTo>
                <a:pt x="5" y="24"/>
              </a:lnTo>
              <a:lnTo>
                <a:pt x="4" y="24"/>
              </a:lnTo>
              <a:lnTo>
                <a:pt x="2" y="24"/>
              </a:lnTo>
              <a:lnTo>
                <a:pt x="2" y="23"/>
              </a:lnTo>
              <a:lnTo>
                <a:pt x="2" y="22"/>
              </a:lnTo>
              <a:lnTo>
                <a:pt x="1" y="21"/>
              </a:lnTo>
              <a:lnTo>
                <a:pt x="0" y="20"/>
              </a:lnTo>
              <a:lnTo>
                <a:pt x="1" y="2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335280</xdr:colOff>
      <xdr:row>10</xdr:row>
      <xdr:rowOff>28575</xdr:rowOff>
    </xdr:from>
    <xdr:to>
      <xdr:col>9</xdr:col>
      <xdr:colOff>589280</xdr:colOff>
      <xdr:row>11</xdr:row>
      <xdr:rowOff>114300</xdr:rowOff>
    </xdr:to>
    <xdr:sp>
      <xdr:nvSpPr>
        <xdr:cNvPr id="2185805" name="Freeform 572"/>
        <xdr:cNvSpPr>
          <a:spLocks noEditPoints="1"/>
        </xdr:cNvSpPr>
      </xdr:nvSpPr>
      <xdr:spPr>
        <a:xfrm>
          <a:off x="6421120" y="1666240"/>
          <a:ext cx="254000" cy="238125"/>
        </a:xfrm>
        <a:custGeom>
          <a:avLst/>
          <a:gdLst>
            <a:gd name="txL" fmla="*/ 0 w 25"/>
            <a:gd name="txT" fmla="*/ 0 h 26"/>
            <a:gd name="txR" fmla="*/ 25 w 25"/>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6">
              <a:moveTo>
                <a:pt x="9" y="7"/>
              </a:moveTo>
              <a:lnTo>
                <a:pt x="9" y="6"/>
              </a:lnTo>
              <a:lnTo>
                <a:pt x="9" y="4"/>
              </a:lnTo>
              <a:lnTo>
                <a:pt x="10" y="4"/>
              </a:lnTo>
              <a:lnTo>
                <a:pt x="11" y="4"/>
              </a:lnTo>
              <a:lnTo>
                <a:pt x="12" y="4"/>
              </a:lnTo>
              <a:lnTo>
                <a:pt x="13" y="3"/>
              </a:lnTo>
              <a:lnTo>
                <a:pt x="15" y="2"/>
              </a:lnTo>
              <a:lnTo>
                <a:pt x="16" y="1"/>
              </a:lnTo>
              <a:lnTo>
                <a:pt x="17" y="1"/>
              </a:lnTo>
              <a:lnTo>
                <a:pt x="18" y="0"/>
              </a:lnTo>
              <a:lnTo>
                <a:pt x="19" y="0"/>
              </a:lnTo>
              <a:lnTo>
                <a:pt x="20" y="0"/>
              </a:lnTo>
              <a:lnTo>
                <a:pt x="21" y="0"/>
              </a:lnTo>
              <a:lnTo>
                <a:pt x="22" y="0"/>
              </a:lnTo>
              <a:lnTo>
                <a:pt x="23" y="1"/>
              </a:lnTo>
              <a:lnTo>
                <a:pt x="24" y="1"/>
              </a:lnTo>
              <a:lnTo>
                <a:pt x="24" y="2"/>
              </a:lnTo>
              <a:lnTo>
                <a:pt x="24" y="3"/>
              </a:lnTo>
              <a:lnTo>
                <a:pt x="23" y="4"/>
              </a:lnTo>
              <a:lnTo>
                <a:pt x="23" y="5"/>
              </a:lnTo>
              <a:lnTo>
                <a:pt x="23" y="7"/>
              </a:lnTo>
              <a:lnTo>
                <a:pt x="23" y="8"/>
              </a:lnTo>
              <a:lnTo>
                <a:pt x="23" y="10"/>
              </a:lnTo>
              <a:lnTo>
                <a:pt x="23" y="11"/>
              </a:lnTo>
              <a:lnTo>
                <a:pt x="23" y="12"/>
              </a:lnTo>
              <a:lnTo>
                <a:pt x="23" y="13"/>
              </a:lnTo>
              <a:lnTo>
                <a:pt x="23" y="14"/>
              </a:lnTo>
              <a:lnTo>
                <a:pt x="23" y="15"/>
              </a:lnTo>
              <a:lnTo>
                <a:pt x="23" y="16"/>
              </a:lnTo>
              <a:lnTo>
                <a:pt x="24" y="17"/>
              </a:lnTo>
              <a:lnTo>
                <a:pt x="24" y="18"/>
              </a:lnTo>
              <a:lnTo>
                <a:pt x="25" y="19"/>
              </a:lnTo>
              <a:lnTo>
                <a:pt x="25" y="21"/>
              </a:lnTo>
              <a:lnTo>
                <a:pt x="24" y="21"/>
              </a:lnTo>
              <a:lnTo>
                <a:pt x="23" y="22"/>
              </a:lnTo>
              <a:lnTo>
                <a:pt x="22" y="22"/>
              </a:lnTo>
              <a:lnTo>
                <a:pt x="21" y="23"/>
              </a:lnTo>
              <a:lnTo>
                <a:pt x="20" y="23"/>
              </a:lnTo>
              <a:lnTo>
                <a:pt x="19" y="23"/>
              </a:lnTo>
              <a:lnTo>
                <a:pt x="18" y="24"/>
              </a:lnTo>
              <a:lnTo>
                <a:pt x="16" y="25"/>
              </a:lnTo>
              <a:lnTo>
                <a:pt x="14" y="25"/>
              </a:lnTo>
              <a:lnTo>
                <a:pt x="13" y="25"/>
              </a:lnTo>
              <a:lnTo>
                <a:pt x="12" y="26"/>
              </a:lnTo>
              <a:lnTo>
                <a:pt x="11" y="26"/>
              </a:lnTo>
              <a:lnTo>
                <a:pt x="10" y="25"/>
              </a:lnTo>
              <a:lnTo>
                <a:pt x="9" y="25"/>
              </a:lnTo>
              <a:lnTo>
                <a:pt x="8" y="23"/>
              </a:lnTo>
              <a:lnTo>
                <a:pt x="8" y="22"/>
              </a:lnTo>
              <a:lnTo>
                <a:pt x="8" y="21"/>
              </a:lnTo>
              <a:lnTo>
                <a:pt x="8" y="20"/>
              </a:lnTo>
              <a:lnTo>
                <a:pt x="8" y="19"/>
              </a:lnTo>
              <a:lnTo>
                <a:pt x="7" y="18"/>
              </a:lnTo>
              <a:lnTo>
                <a:pt x="6" y="18"/>
              </a:lnTo>
              <a:lnTo>
                <a:pt x="6" y="20"/>
              </a:lnTo>
              <a:lnTo>
                <a:pt x="5" y="20"/>
              </a:lnTo>
              <a:lnTo>
                <a:pt x="4" y="20"/>
              </a:lnTo>
              <a:lnTo>
                <a:pt x="3" y="19"/>
              </a:lnTo>
              <a:lnTo>
                <a:pt x="3" y="18"/>
              </a:lnTo>
              <a:lnTo>
                <a:pt x="3" y="17"/>
              </a:lnTo>
              <a:lnTo>
                <a:pt x="3" y="16"/>
              </a:lnTo>
              <a:lnTo>
                <a:pt x="2" y="15"/>
              </a:lnTo>
              <a:lnTo>
                <a:pt x="1" y="14"/>
              </a:lnTo>
              <a:lnTo>
                <a:pt x="1" y="13"/>
              </a:lnTo>
              <a:lnTo>
                <a:pt x="0" y="12"/>
              </a:lnTo>
              <a:lnTo>
                <a:pt x="0" y="10"/>
              </a:lnTo>
              <a:lnTo>
                <a:pt x="1" y="10"/>
              </a:lnTo>
              <a:lnTo>
                <a:pt x="2" y="9"/>
              </a:lnTo>
              <a:lnTo>
                <a:pt x="3" y="9"/>
              </a:lnTo>
              <a:lnTo>
                <a:pt x="4" y="9"/>
              </a:lnTo>
              <a:lnTo>
                <a:pt x="5" y="8"/>
              </a:lnTo>
              <a:lnTo>
                <a:pt x="6" y="8"/>
              </a:lnTo>
              <a:lnTo>
                <a:pt x="7" y="8"/>
              </a:lnTo>
              <a:lnTo>
                <a:pt x="8" y="8"/>
              </a:lnTo>
              <a:lnTo>
                <a:pt x="9" y="8"/>
              </a:lnTo>
              <a:lnTo>
                <a:pt x="9" y="7"/>
              </a:lnTo>
              <a:moveTo>
                <a:pt x="16" y="1"/>
              </a:moveTo>
              <a:lnTo>
                <a:pt x="16" y="1"/>
              </a:lnTo>
              <a:lnTo>
                <a:pt x="15" y="2"/>
              </a:lnTo>
              <a:lnTo>
                <a:pt x="16" y="1"/>
              </a:lnTo>
              <a:lnTo>
                <a:pt x="17" y="1"/>
              </a:lnTo>
              <a:lnTo>
                <a:pt x="16" y="1"/>
              </a:lnTo>
              <a:moveTo>
                <a:pt x="12" y="4"/>
              </a:moveTo>
              <a:lnTo>
                <a:pt x="12" y="4"/>
              </a:lnTo>
              <a:lnTo>
                <a:pt x="11" y="4"/>
              </a:lnTo>
              <a:lnTo>
                <a:pt x="12" y="4"/>
              </a:lnTo>
              <a:moveTo>
                <a:pt x="15" y="2"/>
              </a:moveTo>
              <a:lnTo>
                <a:pt x="15"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406400</xdr:colOff>
      <xdr:row>6</xdr:row>
      <xdr:rowOff>9525</xdr:rowOff>
    </xdr:from>
    <xdr:to>
      <xdr:col>10</xdr:col>
      <xdr:colOff>203200</xdr:colOff>
      <xdr:row>8</xdr:row>
      <xdr:rowOff>0</xdr:rowOff>
    </xdr:to>
    <xdr:sp>
      <xdr:nvSpPr>
        <xdr:cNvPr id="2185806" name="Freeform 573"/>
        <xdr:cNvSpPr/>
      </xdr:nvSpPr>
      <xdr:spPr>
        <a:xfrm>
          <a:off x="6492240" y="1037590"/>
          <a:ext cx="447040" cy="295275"/>
        </a:xfrm>
        <a:custGeom>
          <a:avLst/>
          <a:gdLst>
            <a:gd name="txL" fmla="*/ 0 w 44"/>
            <a:gd name="txT" fmla="*/ 0 h 33"/>
            <a:gd name="txR" fmla="*/ 44 w 44"/>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4" h="33">
              <a:moveTo>
                <a:pt x="1" y="21"/>
              </a:moveTo>
              <a:lnTo>
                <a:pt x="1" y="20"/>
              </a:lnTo>
              <a:lnTo>
                <a:pt x="2" y="19"/>
              </a:lnTo>
              <a:lnTo>
                <a:pt x="2" y="18"/>
              </a:lnTo>
              <a:lnTo>
                <a:pt x="2" y="17"/>
              </a:lnTo>
              <a:lnTo>
                <a:pt x="3" y="16"/>
              </a:lnTo>
              <a:lnTo>
                <a:pt x="3" y="15"/>
              </a:lnTo>
              <a:lnTo>
                <a:pt x="3" y="13"/>
              </a:lnTo>
              <a:lnTo>
                <a:pt x="4" y="12"/>
              </a:lnTo>
              <a:lnTo>
                <a:pt x="4" y="11"/>
              </a:lnTo>
              <a:lnTo>
                <a:pt x="4" y="10"/>
              </a:lnTo>
              <a:lnTo>
                <a:pt x="4" y="7"/>
              </a:lnTo>
              <a:lnTo>
                <a:pt x="4" y="6"/>
              </a:lnTo>
              <a:lnTo>
                <a:pt x="4" y="4"/>
              </a:lnTo>
              <a:lnTo>
                <a:pt x="5" y="1"/>
              </a:lnTo>
              <a:lnTo>
                <a:pt x="6" y="1"/>
              </a:lnTo>
              <a:lnTo>
                <a:pt x="7" y="0"/>
              </a:lnTo>
              <a:lnTo>
                <a:pt x="8" y="0"/>
              </a:lnTo>
              <a:lnTo>
                <a:pt x="9" y="1"/>
              </a:lnTo>
              <a:lnTo>
                <a:pt x="9" y="2"/>
              </a:lnTo>
              <a:lnTo>
                <a:pt x="9" y="3"/>
              </a:lnTo>
              <a:lnTo>
                <a:pt x="9" y="4"/>
              </a:lnTo>
              <a:lnTo>
                <a:pt x="9" y="5"/>
              </a:lnTo>
              <a:lnTo>
                <a:pt x="10" y="5"/>
              </a:lnTo>
              <a:lnTo>
                <a:pt x="11" y="6"/>
              </a:lnTo>
              <a:lnTo>
                <a:pt x="12" y="5"/>
              </a:lnTo>
              <a:lnTo>
                <a:pt x="13" y="6"/>
              </a:lnTo>
              <a:lnTo>
                <a:pt x="14" y="6"/>
              </a:lnTo>
              <a:lnTo>
                <a:pt x="15" y="5"/>
              </a:lnTo>
              <a:lnTo>
                <a:pt x="16" y="5"/>
              </a:lnTo>
              <a:lnTo>
                <a:pt x="17" y="6"/>
              </a:lnTo>
              <a:lnTo>
                <a:pt x="18" y="7"/>
              </a:lnTo>
              <a:lnTo>
                <a:pt x="18" y="8"/>
              </a:lnTo>
              <a:lnTo>
                <a:pt x="19" y="8"/>
              </a:lnTo>
              <a:lnTo>
                <a:pt x="21" y="8"/>
              </a:lnTo>
              <a:lnTo>
                <a:pt x="22" y="8"/>
              </a:lnTo>
              <a:lnTo>
                <a:pt x="23" y="8"/>
              </a:lnTo>
              <a:lnTo>
                <a:pt x="24" y="8"/>
              </a:lnTo>
              <a:lnTo>
                <a:pt x="26" y="8"/>
              </a:lnTo>
              <a:lnTo>
                <a:pt x="27" y="8"/>
              </a:lnTo>
              <a:lnTo>
                <a:pt x="28" y="8"/>
              </a:lnTo>
              <a:lnTo>
                <a:pt x="29" y="9"/>
              </a:lnTo>
              <a:lnTo>
                <a:pt x="31" y="9"/>
              </a:lnTo>
              <a:lnTo>
                <a:pt x="32" y="9"/>
              </a:lnTo>
              <a:lnTo>
                <a:pt x="33" y="9"/>
              </a:lnTo>
              <a:lnTo>
                <a:pt x="34" y="10"/>
              </a:lnTo>
              <a:lnTo>
                <a:pt x="35" y="10"/>
              </a:lnTo>
              <a:lnTo>
                <a:pt x="37" y="10"/>
              </a:lnTo>
              <a:lnTo>
                <a:pt x="39" y="9"/>
              </a:lnTo>
              <a:lnTo>
                <a:pt x="40" y="9"/>
              </a:lnTo>
              <a:lnTo>
                <a:pt x="41" y="9"/>
              </a:lnTo>
              <a:lnTo>
                <a:pt x="41" y="11"/>
              </a:lnTo>
              <a:lnTo>
                <a:pt x="41" y="12"/>
              </a:lnTo>
              <a:lnTo>
                <a:pt x="41" y="13"/>
              </a:lnTo>
              <a:lnTo>
                <a:pt x="42" y="14"/>
              </a:lnTo>
              <a:lnTo>
                <a:pt x="43" y="15"/>
              </a:lnTo>
              <a:lnTo>
                <a:pt x="43" y="16"/>
              </a:lnTo>
              <a:lnTo>
                <a:pt x="43" y="17"/>
              </a:lnTo>
              <a:lnTo>
                <a:pt x="44" y="18"/>
              </a:lnTo>
              <a:lnTo>
                <a:pt x="44" y="19"/>
              </a:lnTo>
              <a:lnTo>
                <a:pt x="44" y="20"/>
              </a:lnTo>
              <a:lnTo>
                <a:pt x="43" y="22"/>
              </a:lnTo>
              <a:lnTo>
                <a:pt x="43" y="23"/>
              </a:lnTo>
              <a:lnTo>
                <a:pt x="42" y="25"/>
              </a:lnTo>
              <a:lnTo>
                <a:pt x="42" y="27"/>
              </a:lnTo>
              <a:lnTo>
                <a:pt x="41" y="28"/>
              </a:lnTo>
              <a:lnTo>
                <a:pt x="40" y="29"/>
              </a:lnTo>
              <a:lnTo>
                <a:pt x="40" y="30"/>
              </a:lnTo>
              <a:lnTo>
                <a:pt x="39" y="32"/>
              </a:lnTo>
              <a:lnTo>
                <a:pt x="39" y="33"/>
              </a:lnTo>
              <a:lnTo>
                <a:pt x="38" y="32"/>
              </a:lnTo>
              <a:lnTo>
                <a:pt x="37" y="32"/>
              </a:lnTo>
              <a:lnTo>
                <a:pt x="36" y="31"/>
              </a:lnTo>
              <a:lnTo>
                <a:pt x="34" y="31"/>
              </a:lnTo>
              <a:lnTo>
                <a:pt x="33" y="31"/>
              </a:lnTo>
              <a:lnTo>
                <a:pt x="32" y="31"/>
              </a:lnTo>
              <a:lnTo>
                <a:pt x="31" y="31"/>
              </a:lnTo>
              <a:lnTo>
                <a:pt x="30" y="32"/>
              </a:lnTo>
              <a:lnTo>
                <a:pt x="29" y="32"/>
              </a:lnTo>
              <a:lnTo>
                <a:pt x="27" y="32"/>
              </a:lnTo>
              <a:lnTo>
                <a:pt x="26" y="32"/>
              </a:lnTo>
              <a:lnTo>
                <a:pt x="25" y="32"/>
              </a:lnTo>
              <a:lnTo>
                <a:pt x="24" y="32"/>
              </a:lnTo>
              <a:lnTo>
                <a:pt x="23" y="31"/>
              </a:lnTo>
              <a:lnTo>
                <a:pt x="22" y="30"/>
              </a:lnTo>
              <a:lnTo>
                <a:pt x="21" y="30"/>
              </a:lnTo>
              <a:lnTo>
                <a:pt x="20" y="29"/>
              </a:lnTo>
              <a:lnTo>
                <a:pt x="20" y="28"/>
              </a:lnTo>
              <a:lnTo>
                <a:pt x="19" y="27"/>
              </a:lnTo>
              <a:lnTo>
                <a:pt x="19" y="26"/>
              </a:lnTo>
              <a:lnTo>
                <a:pt x="18" y="25"/>
              </a:lnTo>
              <a:lnTo>
                <a:pt x="17" y="25"/>
              </a:lnTo>
              <a:lnTo>
                <a:pt x="16" y="25"/>
              </a:lnTo>
              <a:lnTo>
                <a:pt x="15" y="24"/>
              </a:lnTo>
              <a:lnTo>
                <a:pt x="13" y="24"/>
              </a:lnTo>
              <a:lnTo>
                <a:pt x="12" y="24"/>
              </a:lnTo>
              <a:lnTo>
                <a:pt x="11" y="24"/>
              </a:lnTo>
              <a:lnTo>
                <a:pt x="10" y="23"/>
              </a:lnTo>
              <a:lnTo>
                <a:pt x="9" y="23"/>
              </a:lnTo>
              <a:lnTo>
                <a:pt x="8" y="23"/>
              </a:lnTo>
              <a:lnTo>
                <a:pt x="7" y="23"/>
              </a:lnTo>
              <a:lnTo>
                <a:pt x="6" y="23"/>
              </a:lnTo>
              <a:lnTo>
                <a:pt x="5" y="23"/>
              </a:lnTo>
              <a:lnTo>
                <a:pt x="4" y="22"/>
              </a:lnTo>
              <a:lnTo>
                <a:pt x="4" y="23"/>
              </a:lnTo>
              <a:lnTo>
                <a:pt x="3" y="23"/>
              </a:lnTo>
              <a:lnTo>
                <a:pt x="2" y="22"/>
              </a:lnTo>
              <a:lnTo>
                <a:pt x="0" y="22"/>
              </a:lnTo>
              <a:lnTo>
                <a:pt x="1"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325120</xdr:colOff>
      <xdr:row>7</xdr:row>
      <xdr:rowOff>57150</xdr:rowOff>
    </xdr:from>
    <xdr:to>
      <xdr:col>9</xdr:col>
      <xdr:colOff>640080</xdr:colOff>
      <xdr:row>8</xdr:row>
      <xdr:rowOff>104775</xdr:rowOff>
    </xdr:to>
    <xdr:sp>
      <xdr:nvSpPr>
        <xdr:cNvPr id="2185807" name="Freeform 574"/>
        <xdr:cNvSpPr/>
      </xdr:nvSpPr>
      <xdr:spPr>
        <a:xfrm>
          <a:off x="6410960" y="1237615"/>
          <a:ext cx="314960" cy="200025"/>
        </a:xfrm>
        <a:custGeom>
          <a:avLst/>
          <a:gdLst>
            <a:gd name="txL" fmla="*/ 0 w 31"/>
            <a:gd name="txT" fmla="*/ 0 h 21"/>
            <a:gd name="txR" fmla="*/ 31 w 31"/>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1">
              <a:moveTo>
                <a:pt x="0" y="18"/>
              </a:moveTo>
              <a:lnTo>
                <a:pt x="0" y="18"/>
              </a:lnTo>
              <a:lnTo>
                <a:pt x="1" y="16"/>
              </a:lnTo>
              <a:lnTo>
                <a:pt x="1" y="15"/>
              </a:lnTo>
              <a:lnTo>
                <a:pt x="2" y="14"/>
              </a:lnTo>
              <a:lnTo>
                <a:pt x="2" y="13"/>
              </a:lnTo>
              <a:lnTo>
                <a:pt x="3" y="11"/>
              </a:lnTo>
              <a:lnTo>
                <a:pt x="4" y="10"/>
              </a:lnTo>
              <a:lnTo>
                <a:pt x="5" y="8"/>
              </a:lnTo>
              <a:lnTo>
                <a:pt x="5" y="7"/>
              </a:lnTo>
              <a:lnTo>
                <a:pt x="6" y="6"/>
              </a:lnTo>
              <a:lnTo>
                <a:pt x="6" y="5"/>
              </a:lnTo>
              <a:lnTo>
                <a:pt x="7" y="3"/>
              </a:lnTo>
              <a:lnTo>
                <a:pt x="7" y="2"/>
              </a:lnTo>
              <a:lnTo>
                <a:pt x="8" y="0"/>
              </a:lnTo>
              <a:lnTo>
                <a:pt x="10" y="0"/>
              </a:lnTo>
              <a:lnTo>
                <a:pt x="11" y="1"/>
              </a:lnTo>
              <a:lnTo>
                <a:pt x="12" y="1"/>
              </a:lnTo>
              <a:lnTo>
                <a:pt x="12" y="0"/>
              </a:lnTo>
              <a:lnTo>
                <a:pt x="13" y="1"/>
              </a:lnTo>
              <a:lnTo>
                <a:pt x="14" y="1"/>
              </a:lnTo>
              <a:lnTo>
                <a:pt x="15" y="1"/>
              </a:lnTo>
              <a:lnTo>
                <a:pt x="16" y="1"/>
              </a:lnTo>
              <a:lnTo>
                <a:pt x="17" y="1"/>
              </a:lnTo>
              <a:lnTo>
                <a:pt x="18" y="1"/>
              </a:lnTo>
              <a:lnTo>
                <a:pt x="19" y="2"/>
              </a:lnTo>
              <a:lnTo>
                <a:pt x="20" y="2"/>
              </a:lnTo>
              <a:lnTo>
                <a:pt x="21" y="2"/>
              </a:lnTo>
              <a:lnTo>
                <a:pt x="23" y="2"/>
              </a:lnTo>
              <a:lnTo>
                <a:pt x="24" y="3"/>
              </a:lnTo>
              <a:lnTo>
                <a:pt x="25" y="3"/>
              </a:lnTo>
              <a:lnTo>
                <a:pt x="26" y="3"/>
              </a:lnTo>
              <a:lnTo>
                <a:pt x="27" y="4"/>
              </a:lnTo>
              <a:lnTo>
                <a:pt x="27" y="5"/>
              </a:lnTo>
              <a:lnTo>
                <a:pt x="28" y="6"/>
              </a:lnTo>
              <a:lnTo>
                <a:pt x="28" y="7"/>
              </a:lnTo>
              <a:lnTo>
                <a:pt x="29" y="8"/>
              </a:lnTo>
              <a:lnTo>
                <a:pt x="30" y="8"/>
              </a:lnTo>
              <a:lnTo>
                <a:pt x="31" y="9"/>
              </a:lnTo>
              <a:lnTo>
                <a:pt x="30" y="10"/>
              </a:lnTo>
              <a:lnTo>
                <a:pt x="30" y="11"/>
              </a:lnTo>
              <a:lnTo>
                <a:pt x="29" y="12"/>
              </a:lnTo>
              <a:lnTo>
                <a:pt x="29" y="14"/>
              </a:lnTo>
              <a:lnTo>
                <a:pt x="29" y="15"/>
              </a:lnTo>
              <a:lnTo>
                <a:pt x="29" y="16"/>
              </a:lnTo>
              <a:lnTo>
                <a:pt x="28" y="17"/>
              </a:lnTo>
              <a:lnTo>
                <a:pt x="28" y="18"/>
              </a:lnTo>
              <a:lnTo>
                <a:pt x="28" y="19"/>
              </a:lnTo>
              <a:lnTo>
                <a:pt x="28" y="21"/>
              </a:lnTo>
              <a:lnTo>
                <a:pt x="27" y="21"/>
              </a:lnTo>
              <a:lnTo>
                <a:pt x="26" y="21"/>
              </a:lnTo>
              <a:lnTo>
                <a:pt x="24" y="21"/>
              </a:lnTo>
              <a:lnTo>
                <a:pt x="23" y="21"/>
              </a:lnTo>
              <a:lnTo>
                <a:pt x="22" y="20"/>
              </a:lnTo>
              <a:lnTo>
                <a:pt x="21" y="20"/>
              </a:lnTo>
              <a:lnTo>
                <a:pt x="20" y="20"/>
              </a:lnTo>
              <a:lnTo>
                <a:pt x="19" y="20"/>
              </a:lnTo>
              <a:lnTo>
                <a:pt x="18" y="19"/>
              </a:lnTo>
              <a:lnTo>
                <a:pt x="17" y="18"/>
              </a:lnTo>
              <a:lnTo>
                <a:pt x="16" y="18"/>
              </a:lnTo>
              <a:lnTo>
                <a:pt x="15" y="18"/>
              </a:lnTo>
              <a:lnTo>
                <a:pt x="14" y="18"/>
              </a:lnTo>
              <a:lnTo>
                <a:pt x="13" y="18"/>
              </a:lnTo>
              <a:lnTo>
                <a:pt x="11" y="18"/>
              </a:lnTo>
              <a:lnTo>
                <a:pt x="10" y="18"/>
              </a:lnTo>
              <a:lnTo>
                <a:pt x="9" y="18"/>
              </a:lnTo>
              <a:lnTo>
                <a:pt x="9" y="19"/>
              </a:lnTo>
              <a:lnTo>
                <a:pt x="7" y="19"/>
              </a:lnTo>
              <a:lnTo>
                <a:pt x="6" y="19"/>
              </a:lnTo>
              <a:lnTo>
                <a:pt x="5" y="19"/>
              </a:lnTo>
              <a:lnTo>
                <a:pt x="4" y="19"/>
              </a:lnTo>
              <a:lnTo>
                <a:pt x="4" y="18"/>
              </a:lnTo>
              <a:lnTo>
                <a:pt x="3" y="18"/>
              </a:lnTo>
              <a:lnTo>
                <a:pt x="2" y="19"/>
              </a:lnTo>
              <a:lnTo>
                <a:pt x="1" y="19"/>
              </a:lnTo>
              <a:lnTo>
                <a:pt x="0" y="19"/>
              </a:lnTo>
              <a:lnTo>
                <a:pt x="0" y="1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447040</xdr:colOff>
      <xdr:row>12</xdr:row>
      <xdr:rowOff>38100</xdr:rowOff>
    </xdr:from>
    <xdr:to>
      <xdr:col>10</xdr:col>
      <xdr:colOff>142240</xdr:colOff>
      <xdr:row>13</xdr:row>
      <xdr:rowOff>114300</xdr:rowOff>
    </xdr:to>
    <xdr:sp>
      <xdr:nvSpPr>
        <xdr:cNvPr id="2185808" name="Freeform 575"/>
        <xdr:cNvSpPr/>
      </xdr:nvSpPr>
      <xdr:spPr>
        <a:xfrm>
          <a:off x="6532880" y="1980565"/>
          <a:ext cx="345440" cy="228600"/>
        </a:xfrm>
        <a:custGeom>
          <a:avLst/>
          <a:gdLst>
            <a:gd name="txL" fmla="*/ 0 w 34"/>
            <a:gd name="txT" fmla="*/ 0 h 25"/>
            <a:gd name="txR" fmla="*/ 34 w 34"/>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25">
              <a:moveTo>
                <a:pt x="1" y="13"/>
              </a:moveTo>
              <a:lnTo>
                <a:pt x="2" y="13"/>
              </a:lnTo>
              <a:lnTo>
                <a:pt x="2" y="12"/>
              </a:lnTo>
              <a:lnTo>
                <a:pt x="3" y="12"/>
              </a:lnTo>
              <a:lnTo>
                <a:pt x="4" y="12"/>
              </a:lnTo>
              <a:lnTo>
                <a:pt x="5" y="12"/>
              </a:lnTo>
              <a:lnTo>
                <a:pt x="6" y="12"/>
              </a:lnTo>
              <a:lnTo>
                <a:pt x="8" y="11"/>
              </a:lnTo>
              <a:lnTo>
                <a:pt x="9" y="10"/>
              </a:lnTo>
              <a:lnTo>
                <a:pt x="9" y="9"/>
              </a:lnTo>
              <a:lnTo>
                <a:pt x="10" y="8"/>
              </a:lnTo>
              <a:lnTo>
                <a:pt x="11" y="8"/>
              </a:lnTo>
              <a:lnTo>
                <a:pt x="12" y="7"/>
              </a:lnTo>
              <a:lnTo>
                <a:pt x="13" y="7"/>
              </a:lnTo>
              <a:lnTo>
                <a:pt x="14" y="6"/>
              </a:lnTo>
              <a:lnTo>
                <a:pt x="15" y="5"/>
              </a:lnTo>
              <a:lnTo>
                <a:pt x="16" y="5"/>
              </a:lnTo>
              <a:lnTo>
                <a:pt x="17" y="4"/>
              </a:lnTo>
              <a:lnTo>
                <a:pt x="18" y="4"/>
              </a:lnTo>
              <a:lnTo>
                <a:pt x="18" y="3"/>
              </a:lnTo>
              <a:lnTo>
                <a:pt x="20" y="2"/>
              </a:lnTo>
              <a:lnTo>
                <a:pt x="21" y="1"/>
              </a:lnTo>
              <a:lnTo>
                <a:pt x="23" y="0"/>
              </a:lnTo>
              <a:lnTo>
                <a:pt x="24" y="1"/>
              </a:lnTo>
              <a:lnTo>
                <a:pt x="25" y="1"/>
              </a:lnTo>
              <a:lnTo>
                <a:pt x="27" y="1"/>
              </a:lnTo>
              <a:lnTo>
                <a:pt x="31" y="1"/>
              </a:lnTo>
              <a:lnTo>
                <a:pt x="32" y="2"/>
              </a:lnTo>
              <a:lnTo>
                <a:pt x="32" y="3"/>
              </a:lnTo>
              <a:lnTo>
                <a:pt x="33" y="6"/>
              </a:lnTo>
              <a:lnTo>
                <a:pt x="33" y="8"/>
              </a:lnTo>
              <a:lnTo>
                <a:pt x="34" y="9"/>
              </a:lnTo>
              <a:lnTo>
                <a:pt x="34" y="10"/>
              </a:lnTo>
              <a:lnTo>
                <a:pt x="34" y="11"/>
              </a:lnTo>
              <a:lnTo>
                <a:pt x="34" y="12"/>
              </a:lnTo>
              <a:lnTo>
                <a:pt x="34" y="14"/>
              </a:lnTo>
              <a:lnTo>
                <a:pt x="34" y="15"/>
              </a:lnTo>
              <a:lnTo>
                <a:pt x="34" y="16"/>
              </a:lnTo>
              <a:lnTo>
                <a:pt x="34" y="17"/>
              </a:lnTo>
              <a:lnTo>
                <a:pt x="34" y="18"/>
              </a:lnTo>
              <a:lnTo>
                <a:pt x="33" y="19"/>
              </a:lnTo>
              <a:lnTo>
                <a:pt x="32" y="18"/>
              </a:lnTo>
              <a:lnTo>
                <a:pt x="32" y="17"/>
              </a:lnTo>
              <a:lnTo>
                <a:pt x="31" y="16"/>
              </a:lnTo>
              <a:lnTo>
                <a:pt x="30" y="14"/>
              </a:lnTo>
              <a:lnTo>
                <a:pt x="28" y="15"/>
              </a:lnTo>
              <a:lnTo>
                <a:pt x="27" y="16"/>
              </a:lnTo>
              <a:lnTo>
                <a:pt x="26" y="16"/>
              </a:lnTo>
              <a:lnTo>
                <a:pt x="25" y="17"/>
              </a:lnTo>
              <a:lnTo>
                <a:pt x="25" y="16"/>
              </a:lnTo>
              <a:lnTo>
                <a:pt x="24" y="15"/>
              </a:lnTo>
              <a:lnTo>
                <a:pt x="23" y="16"/>
              </a:lnTo>
              <a:lnTo>
                <a:pt x="22" y="17"/>
              </a:lnTo>
              <a:lnTo>
                <a:pt x="21" y="17"/>
              </a:lnTo>
              <a:lnTo>
                <a:pt x="21" y="18"/>
              </a:lnTo>
              <a:lnTo>
                <a:pt x="20" y="19"/>
              </a:lnTo>
              <a:lnTo>
                <a:pt x="19" y="19"/>
              </a:lnTo>
              <a:lnTo>
                <a:pt x="18" y="20"/>
              </a:lnTo>
              <a:lnTo>
                <a:pt x="17" y="21"/>
              </a:lnTo>
              <a:lnTo>
                <a:pt x="16" y="22"/>
              </a:lnTo>
              <a:lnTo>
                <a:pt x="15" y="23"/>
              </a:lnTo>
              <a:lnTo>
                <a:pt x="14" y="24"/>
              </a:lnTo>
              <a:lnTo>
                <a:pt x="13" y="24"/>
              </a:lnTo>
              <a:lnTo>
                <a:pt x="12" y="25"/>
              </a:lnTo>
              <a:lnTo>
                <a:pt x="11" y="25"/>
              </a:lnTo>
              <a:lnTo>
                <a:pt x="10" y="25"/>
              </a:lnTo>
              <a:lnTo>
                <a:pt x="8" y="24"/>
              </a:lnTo>
              <a:lnTo>
                <a:pt x="8" y="22"/>
              </a:lnTo>
              <a:lnTo>
                <a:pt x="8" y="21"/>
              </a:lnTo>
              <a:lnTo>
                <a:pt x="8" y="20"/>
              </a:lnTo>
              <a:lnTo>
                <a:pt x="8" y="19"/>
              </a:lnTo>
              <a:lnTo>
                <a:pt x="7" y="18"/>
              </a:lnTo>
              <a:lnTo>
                <a:pt x="6" y="17"/>
              </a:lnTo>
              <a:lnTo>
                <a:pt x="5" y="16"/>
              </a:lnTo>
              <a:lnTo>
                <a:pt x="4" y="16"/>
              </a:lnTo>
              <a:lnTo>
                <a:pt x="3" y="15"/>
              </a:lnTo>
              <a:lnTo>
                <a:pt x="3" y="14"/>
              </a:lnTo>
              <a:lnTo>
                <a:pt x="2" y="14"/>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497840</xdr:colOff>
      <xdr:row>13</xdr:row>
      <xdr:rowOff>104775</xdr:rowOff>
    </xdr:from>
    <xdr:to>
      <xdr:col>10</xdr:col>
      <xdr:colOff>10160</xdr:colOff>
      <xdr:row>14</xdr:row>
      <xdr:rowOff>142875</xdr:rowOff>
    </xdr:to>
    <xdr:sp>
      <xdr:nvSpPr>
        <xdr:cNvPr id="2185809" name="Freeform 576"/>
        <xdr:cNvSpPr/>
      </xdr:nvSpPr>
      <xdr:spPr>
        <a:xfrm>
          <a:off x="6583680" y="2199640"/>
          <a:ext cx="162560" cy="190500"/>
        </a:xfrm>
        <a:custGeom>
          <a:avLst/>
          <a:gdLst>
            <a:gd name="txL" fmla="*/ 0 w 16"/>
            <a:gd name="txT" fmla="*/ 0 h 21"/>
            <a:gd name="txR" fmla="*/ 16 w 16"/>
            <a:gd name="txB" fmla="*/ 21 h 2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16" h="21">
              <a:moveTo>
                <a:pt x="4" y="0"/>
              </a:moveTo>
              <a:lnTo>
                <a:pt x="5" y="1"/>
              </a:lnTo>
              <a:lnTo>
                <a:pt x="6" y="1"/>
              </a:lnTo>
              <a:lnTo>
                <a:pt x="8" y="2"/>
              </a:lnTo>
              <a:lnTo>
                <a:pt x="9" y="3"/>
              </a:lnTo>
              <a:lnTo>
                <a:pt x="10" y="3"/>
              </a:lnTo>
              <a:lnTo>
                <a:pt x="11" y="4"/>
              </a:lnTo>
              <a:lnTo>
                <a:pt x="12" y="4"/>
              </a:lnTo>
              <a:lnTo>
                <a:pt x="12" y="5"/>
              </a:lnTo>
              <a:lnTo>
                <a:pt x="13" y="5"/>
              </a:lnTo>
              <a:lnTo>
                <a:pt x="14" y="6"/>
              </a:lnTo>
              <a:lnTo>
                <a:pt x="15" y="6"/>
              </a:lnTo>
              <a:lnTo>
                <a:pt x="16" y="7"/>
              </a:lnTo>
              <a:lnTo>
                <a:pt x="16" y="8"/>
              </a:lnTo>
              <a:lnTo>
                <a:pt x="16" y="9"/>
              </a:lnTo>
              <a:lnTo>
                <a:pt x="16" y="10"/>
              </a:lnTo>
              <a:lnTo>
                <a:pt x="15" y="12"/>
              </a:lnTo>
              <a:lnTo>
                <a:pt x="14" y="12"/>
              </a:lnTo>
              <a:lnTo>
                <a:pt x="14" y="13"/>
              </a:lnTo>
              <a:lnTo>
                <a:pt x="13" y="14"/>
              </a:lnTo>
              <a:lnTo>
                <a:pt x="12" y="15"/>
              </a:lnTo>
              <a:lnTo>
                <a:pt x="11" y="16"/>
              </a:lnTo>
              <a:lnTo>
                <a:pt x="11" y="17"/>
              </a:lnTo>
              <a:lnTo>
                <a:pt x="10" y="17"/>
              </a:lnTo>
              <a:lnTo>
                <a:pt x="9" y="18"/>
              </a:lnTo>
              <a:lnTo>
                <a:pt x="8" y="19"/>
              </a:lnTo>
              <a:lnTo>
                <a:pt x="7" y="20"/>
              </a:lnTo>
              <a:lnTo>
                <a:pt x="7" y="21"/>
              </a:lnTo>
              <a:lnTo>
                <a:pt x="6" y="21"/>
              </a:lnTo>
              <a:lnTo>
                <a:pt x="6" y="20"/>
              </a:lnTo>
              <a:lnTo>
                <a:pt x="5" y="19"/>
              </a:lnTo>
              <a:lnTo>
                <a:pt x="5" y="18"/>
              </a:lnTo>
              <a:lnTo>
                <a:pt x="4" y="18"/>
              </a:lnTo>
              <a:lnTo>
                <a:pt x="3" y="17"/>
              </a:lnTo>
              <a:lnTo>
                <a:pt x="3" y="16"/>
              </a:lnTo>
              <a:lnTo>
                <a:pt x="2" y="15"/>
              </a:lnTo>
              <a:lnTo>
                <a:pt x="2" y="14"/>
              </a:lnTo>
              <a:lnTo>
                <a:pt x="1" y="13"/>
              </a:lnTo>
              <a:lnTo>
                <a:pt x="1" y="12"/>
              </a:lnTo>
              <a:lnTo>
                <a:pt x="1" y="11"/>
              </a:lnTo>
              <a:lnTo>
                <a:pt x="1" y="10"/>
              </a:lnTo>
              <a:lnTo>
                <a:pt x="0" y="9"/>
              </a:lnTo>
              <a:lnTo>
                <a:pt x="1" y="8"/>
              </a:lnTo>
              <a:lnTo>
                <a:pt x="1" y="7"/>
              </a:lnTo>
              <a:lnTo>
                <a:pt x="1" y="6"/>
              </a:lnTo>
              <a:lnTo>
                <a:pt x="1" y="5"/>
              </a:lnTo>
              <a:lnTo>
                <a:pt x="2" y="4"/>
              </a:lnTo>
              <a:lnTo>
                <a:pt x="3" y="3"/>
              </a:lnTo>
              <a:lnTo>
                <a:pt x="3" y="2"/>
              </a:lnTo>
              <a:lnTo>
                <a:pt x="3" y="1"/>
              </a:lnTo>
              <a:lnTo>
                <a:pt x="3" y="0"/>
              </a:lnTo>
              <a:lnTo>
                <a:pt x="4"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497840</xdr:colOff>
      <xdr:row>9</xdr:row>
      <xdr:rowOff>38100</xdr:rowOff>
    </xdr:from>
    <xdr:to>
      <xdr:col>10</xdr:col>
      <xdr:colOff>152400</xdr:colOff>
      <xdr:row>11</xdr:row>
      <xdr:rowOff>66675</xdr:rowOff>
    </xdr:to>
    <xdr:sp>
      <xdr:nvSpPr>
        <xdr:cNvPr id="2185810" name="Freeform 577"/>
        <xdr:cNvSpPr/>
      </xdr:nvSpPr>
      <xdr:spPr>
        <a:xfrm>
          <a:off x="6583680" y="1523365"/>
          <a:ext cx="304800" cy="333375"/>
        </a:xfrm>
        <a:custGeom>
          <a:avLst/>
          <a:gdLst>
            <a:gd name="txL" fmla="*/ 0 w 30"/>
            <a:gd name="txT" fmla="*/ 0 h 37"/>
            <a:gd name="txR" fmla="*/ 30 w 30"/>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37">
              <a:moveTo>
                <a:pt x="11" y="1"/>
              </a:moveTo>
              <a:lnTo>
                <a:pt x="11" y="2"/>
              </a:lnTo>
              <a:lnTo>
                <a:pt x="11" y="3"/>
              </a:lnTo>
              <a:lnTo>
                <a:pt x="10" y="4"/>
              </a:lnTo>
              <a:lnTo>
                <a:pt x="10" y="5"/>
              </a:lnTo>
              <a:lnTo>
                <a:pt x="10" y="6"/>
              </a:lnTo>
              <a:lnTo>
                <a:pt x="10" y="7"/>
              </a:lnTo>
              <a:lnTo>
                <a:pt x="10" y="8"/>
              </a:lnTo>
              <a:lnTo>
                <a:pt x="10" y="9"/>
              </a:lnTo>
              <a:lnTo>
                <a:pt x="10" y="11"/>
              </a:lnTo>
              <a:lnTo>
                <a:pt x="9" y="12"/>
              </a:lnTo>
              <a:lnTo>
                <a:pt x="11" y="12"/>
              </a:lnTo>
              <a:lnTo>
                <a:pt x="12" y="12"/>
              </a:lnTo>
              <a:lnTo>
                <a:pt x="13" y="12"/>
              </a:lnTo>
              <a:lnTo>
                <a:pt x="13" y="13"/>
              </a:lnTo>
              <a:lnTo>
                <a:pt x="15" y="13"/>
              </a:lnTo>
              <a:lnTo>
                <a:pt x="16" y="13"/>
              </a:lnTo>
              <a:lnTo>
                <a:pt x="17" y="12"/>
              </a:lnTo>
              <a:lnTo>
                <a:pt x="17" y="11"/>
              </a:lnTo>
              <a:lnTo>
                <a:pt x="18" y="10"/>
              </a:lnTo>
              <a:lnTo>
                <a:pt x="19" y="9"/>
              </a:lnTo>
              <a:lnTo>
                <a:pt x="20" y="10"/>
              </a:lnTo>
              <a:lnTo>
                <a:pt x="22" y="10"/>
              </a:lnTo>
              <a:lnTo>
                <a:pt x="22" y="9"/>
              </a:lnTo>
              <a:lnTo>
                <a:pt x="23" y="9"/>
              </a:lnTo>
              <a:lnTo>
                <a:pt x="25" y="8"/>
              </a:lnTo>
              <a:lnTo>
                <a:pt x="26" y="8"/>
              </a:lnTo>
              <a:lnTo>
                <a:pt x="27" y="9"/>
              </a:lnTo>
              <a:lnTo>
                <a:pt x="28" y="9"/>
              </a:lnTo>
              <a:lnTo>
                <a:pt x="29" y="9"/>
              </a:lnTo>
              <a:lnTo>
                <a:pt x="30" y="10"/>
              </a:lnTo>
              <a:lnTo>
                <a:pt x="29" y="12"/>
              </a:lnTo>
              <a:lnTo>
                <a:pt x="29" y="13"/>
              </a:lnTo>
              <a:lnTo>
                <a:pt x="29" y="14"/>
              </a:lnTo>
              <a:lnTo>
                <a:pt x="28" y="15"/>
              </a:lnTo>
              <a:lnTo>
                <a:pt x="28" y="16"/>
              </a:lnTo>
              <a:lnTo>
                <a:pt x="27" y="17"/>
              </a:lnTo>
              <a:lnTo>
                <a:pt x="27" y="18"/>
              </a:lnTo>
              <a:lnTo>
                <a:pt x="26" y="19"/>
              </a:lnTo>
              <a:lnTo>
                <a:pt x="26" y="21"/>
              </a:lnTo>
              <a:lnTo>
                <a:pt x="25" y="21"/>
              </a:lnTo>
              <a:lnTo>
                <a:pt x="25" y="23"/>
              </a:lnTo>
              <a:lnTo>
                <a:pt x="24" y="24"/>
              </a:lnTo>
              <a:lnTo>
                <a:pt x="24" y="25"/>
              </a:lnTo>
              <a:lnTo>
                <a:pt x="24" y="26"/>
              </a:lnTo>
              <a:lnTo>
                <a:pt x="24" y="27"/>
              </a:lnTo>
              <a:lnTo>
                <a:pt x="24" y="29"/>
              </a:lnTo>
              <a:lnTo>
                <a:pt x="23" y="30"/>
              </a:lnTo>
              <a:lnTo>
                <a:pt x="23" y="32"/>
              </a:lnTo>
              <a:lnTo>
                <a:pt x="22" y="32"/>
              </a:lnTo>
              <a:lnTo>
                <a:pt x="21" y="33"/>
              </a:lnTo>
              <a:lnTo>
                <a:pt x="21" y="34"/>
              </a:lnTo>
              <a:lnTo>
                <a:pt x="19" y="34"/>
              </a:lnTo>
              <a:lnTo>
                <a:pt x="17" y="35"/>
              </a:lnTo>
              <a:lnTo>
                <a:pt x="16" y="35"/>
              </a:lnTo>
              <a:lnTo>
                <a:pt x="15" y="36"/>
              </a:lnTo>
              <a:lnTo>
                <a:pt x="14" y="36"/>
              </a:lnTo>
              <a:lnTo>
                <a:pt x="13" y="36"/>
              </a:lnTo>
              <a:lnTo>
                <a:pt x="11" y="37"/>
              </a:lnTo>
              <a:lnTo>
                <a:pt x="10" y="37"/>
              </a:lnTo>
              <a:lnTo>
                <a:pt x="9" y="37"/>
              </a:lnTo>
              <a:lnTo>
                <a:pt x="9" y="35"/>
              </a:lnTo>
              <a:lnTo>
                <a:pt x="8" y="34"/>
              </a:lnTo>
              <a:lnTo>
                <a:pt x="8" y="33"/>
              </a:lnTo>
              <a:lnTo>
                <a:pt x="7" y="32"/>
              </a:lnTo>
              <a:lnTo>
                <a:pt x="7" y="31"/>
              </a:lnTo>
              <a:lnTo>
                <a:pt x="7" y="30"/>
              </a:lnTo>
              <a:lnTo>
                <a:pt x="7" y="29"/>
              </a:lnTo>
              <a:lnTo>
                <a:pt x="7" y="28"/>
              </a:lnTo>
              <a:lnTo>
                <a:pt x="7" y="27"/>
              </a:lnTo>
              <a:lnTo>
                <a:pt x="7" y="26"/>
              </a:lnTo>
              <a:lnTo>
                <a:pt x="7" y="24"/>
              </a:lnTo>
              <a:lnTo>
                <a:pt x="7" y="23"/>
              </a:lnTo>
              <a:lnTo>
                <a:pt x="7" y="21"/>
              </a:lnTo>
              <a:lnTo>
                <a:pt x="7" y="20"/>
              </a:lnTo>
              <a:lnTo>
                <a:pt x="8" y="19"/>
              </a:lnTo>
              <a:lnTo>
                <a:pt x="8" y="18"/>
              </a:lnTo>
              <a:lnTo>
                <a:pt x="8" y="17"/>
              </a:lnTo>
              <a:lnTo>
                <a:pt x="7" y="17"/>
              </a:lnTo>
              <a:lnTo>
                <a:pt x="6" y="16"/>
              </a:lnTo>
              <a:lnTo>
                <a:pt x="5" y="16"/>
              </a:lnTo>
              <a:lnTo>
                <a:pt x="4" y="16"/>
              </a:lnTo>
              <a:lnTo>
                <a:pt x="3" y="16"/>
              </a:lnTo>
              <a:lnTo>
                <a:pt x="2" y="16"/>
              </a:lnTo>
              <a:lnTo>
                <a:pt x="1" y="17"/>
              </a:lnTo>
              <a:lnTo>
                <a:pt x="1" y="15"/>
              </a:lnTo>
              <a:lnTo>
                <a:pt x="1" y="14"/>
              </a:lnTo>
              <a:lnTo>
                <a:pt x="0" y="13"/>
              </a:lnTo>
              <a:lnTo>
                <a:pt x="0" y="12"/>
              </a:lnTo>
              <a:lnTo>
                <a:pt x="1" y="12"/>
              </a:lnTo>
              <a:lnTo>
                <a:pt x="2" y="11"/>
              </a:lnTo>
              <a:lnTo>
                <a:pt x="3" y="10"/>
              </a:lnTo>
              <a:lnTo>
                <a:pt x="5" y="10"/>
              </a:lnTo>
              <a:lnTo>
                <a:pt x="4" y="8"/>
              </a:lnTo>
              <a:lnTo>
                <a:pt x="6" y="8"/>
              </a:lnTo>
              <a:lnTo>
                <a:pt x="7" y="7"/>
              </a:lnTo>
              <a:lnTo>
                <a:pt x="7" y="6"/>
              </a:lnTo>
              <a:lnTo>
                <a:pt x="7" y="5"/>
              </a:lnTo>
              <a:lnTo>
                <a:pt x="7" y="4"/>
              </a:lnTo>
              <a:lnTo>
                <a:pt x="8" y="3"/>
              </a:lnTo>
              <a:lnTo>
                <a:pt x="9" y="2"/>
              </a:lnTo>
              <a:lnTo>
                <a:pt x="9" y="1"/>
              </a:lnTo>
              <a:lnTo>
                <a:pt x="10" y="0"/>
              </a:lnTo>
              <a:lnTo>
                <a:pt x="11"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589280</xdr:colOff>
      <xdr:row>7</xdr:row>
      <xdr:rowOff>142875</xdr:rowOff>
    </xdr:from>
    <xdr:to>
      <xdr:col>10</xdr:col>
      <xdr:colOff>172720</xdr:colOff>
      <xdr:row>9</xdr:row>
      <xdr:rowOff>161925</xdr:rowOff>
    </xdr:to>
    <xdr:sp>
      <xdr:nvSpPr>
        <xdr:cNvPr id="2185811" name="Freeform 578"/>
        <xdr:cNvSpPr/>
      </xdr:nvSpPr>
      <xdr:spPr>
        <a:xfrm>
          <a:off x="6675120" y="1323340"/>
          <a:ext cx="233680" cy="314325"/>
        </a:xfrm>
        <a:custGeom>
          <a:avLst/>
          <a:gdLst>
            <a:gd name="txL" fmla="*/ 0 w 23"/>
            <a:gd name="txT" fmla="*/ 0 h 35"/>
            <a:gd name="txR" fmla="*/ 23 w 23"/>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3" h="35">
              <a:moveTo>
                <a:pt x="2" y="23"/>
              </a:moveTo>
              <a:lnTo>
                <a:pt x="2" y="21"/>
              </a:lnTo>
              <a:lnTo>
                <a:pt x="2" y="20"/>
              </a:lnTo>
              <a:lnTo>
                <a:pt x="2" y="19"/>
              </a:lnTo>
              <a:lnTo>
                <a:pt x="2" y="18"/>
              </a:lnTo>
              <a:lnTo>
                <a:pt x="2" y="16"/>
              </a:lnTo>
              <a:lnTo>
                <a:pt x="2" y="14"/>
              </a:lnTo>
              <a:lnTo>
                <a:pt x="2" y="13"/>
              </a:lnTo>
              <a:lnTo>
                <a:pt x="2" y="12"/>
              </a:lnTo>
              <a:lnTo>
                <a:pt x="2" y="10"/>
              </a:lnTo>
              <a:lnTo>
                <a:pt x="2" y="9"/>
              </a:lnTo>
              <a:lnTo>
                <a:pt x="2" y="8"/>
              </a:lnTo>
              <a:lnTo>
                <a:pt x="3" y="7"/>
              </a:lnTo>
              <a:lnTo>
                <a:pt x="3" y="6"/>
              </a:lnTo>
              <a:lnTo>
                <a:pt x="3" y="5"/>
              </a:lnTo>
              <a:lnTo>
                <a:pt x="3" y="3"/>
              </a:lnTo>
              <a:lnTo>
                <a:pt x="4" y="2"/>
              </a:lnTo>
              <a:lnTo>
                <a:pt x="4" y="1"/>
              </a:lnTo>
              <a:lnTo>
                <a:pt x="5" y="0"/>
              </a:lnTo>
              <a:lnTo>
                <a:pt x="6" y="1"/>
              </a:lnTo>
              <a:lnTo>
                <a:pt x="7" y="1"/>
              </a:lnTo>
              <a:lnTo>
                <a:pt x="8" y="1"/>
              </a:lnTo>
              <a:lnTo>
                <a:pt x="9" y="1"/>
              </a:lnTo>
              <a:lnTo>
                <a:pt x="11" y="1"/>
              </a:lnTo>
              <a:lnTo>
                <a:pt x="12" y="1"/>
              </a:lnTo>
              <a:lnTo>
                <a:pt x="13" y="0"/>
              </a:lnTo>
              <a:lnTo>
                <a:pt x="14" y="0"/>
              </a:lnTo>
              <a:lnTo>
                <a:pt x="15" y="0"/>
              </a:lnTo>
              <a:lnTo>
                <a:pt x="16" y="0"/>
              </a:lnTo>
              <a:lnTo>
                <a:pt x="18" y="0"/>
              </a:lnTo>
              <a:lnTo>
                <a:pt x="19" y="1"/>
              </a:lnTo>
              <a:lnTo>
                <a:pt x="20" y="1"/>
              </a:lnTo>
              <a:lnTo>
                <a:pt x="21" y="2"/>
              </a:lnTo>
              <a:lnTo>
                <a:pt x="20" y="3"/>
              </a:lnTo>
              <a:lnTo>
                <a:pt x="20" y="4"/>
              </a:lnTo>
              <a:lnTo>
                <a:pt x="20" y="5"/>
              </a:lnTo>
              <a:lnTo>
                <a:pt x="20" y="6"/>
              </a:lnTo>
              <a:lnTo>
                <a:pt x="20" y="7"/>
              </a:lnTo>
              <a:lnTo>
                <a:pt x="19" y="8"/>
              </a:lnTo>
              <a:lnTo>
                <a:pt x="18" y="9"/>
              </a:lnTo>
              <a:lnTo>
                <a:pt x="18" y="10"/>
              </a:lnTo>
              <a:lnTo>
                <a:pt x="17" y="11"/>
              </a:lnTo>
              <a:lnTo>
                <a:pt x="16" y="11"/>
              </a:lnTo>
              <a:lnTo>
                <a:pt x="15" y="12"/>
              </a:lnTo>
              <a:lnTo>
                <a:pt x="16" y="13"/>
              </a:lnTo>
              <a:lnTo>
                <a:pt x="15" y="14"/>
              </a:lnTo>
              <a:lnTo>
                <a:pt x="14" y="14"/>
              </a:lnTo>
              <a:lnTo>
                <a:pt x="12" y="14"/>
              </a:lnTo>
              <a:lnTo>
                <a:pt x="11" y="14"/>
              </a:lnTo>
              <a:lnTo>
                <a:pt x="10" y="14"/>
              </a:lnTo>
              <a:lnTo>
                <a:pt x="11" y="15"/>
              </a:lnTo>
              <a:lnTo>
                <a:pt x="12" y="16"/>
              </a:lnTo>
              <a:lnTo>
                <a:pt x="14" y="16"/>
              </a:lnTo>
              <a:lnTo>
                <a:pt x="16" y="17"/>
              </a:lnTo>
              <a:lnTo>
                <a:pt x="17" y="18"/>
              </a:lnTo>
              <a:lnTo>
                <a:pt x="18" y="18"/>
              </a:lnTo>
              <a:lnTo>
                <a:pt x="18" y="19"/>
              </a:lnTo>
              <a:lnTo>
                <a:pt x="19" y="21"/>
              </a:lnTo>
              <a:lnTo>
                <a:pt x="20" y="22"/>
              </a:lnTo>
              <a:lnTo>
                <a:pt x="21" y="23"/>
              </a:lnTo>
              <a:lnTo>
                <a:pt x="22" y="24"/>
              </a:lnTo>
              <a:lnTo>
                <a:pt x="23" y="25"/>
              </a:lnTo>
              <a:lnTo>
                <a:pt x="23" y="27"/>
              </a:lnTo>
              <a:lnTo>
                <a:pt x="22" y="28"/>
              </a:lnTo>
              <a:lnTo>
                <a:pt x="21" y="30"/>
              </a:lnTo>
              <a:lnTo>
                <a:pt x="21" y="31"/>
              </a:lnTo>
              <a:lnTo>
                <a:pt x="21" y="32"/>
              </a:lnTo>
              <a:lnTo>
                <a:pt x="20" y="31"/>
              </a:lnTo>
              <a:lnTo>
                <a:pt x="19" y="31"/>
              </a:lnTo>
              <a:lnTo>
                <a:pt x="18" y="31"/>
              </a:lnTo>
              <a:lnTo>
                <a:pt x="17" y="30"/>
              </a:lnTo>
              <a:lnTo>
                <a:pt x="16" y="30"/>
              </a:lnTo>
              <a:lnTo>
                <a:pt x="14" y="31"/>
              </a:lnTo>
              <a:lnTo>
                <a:pt x="13" y="31"/>
              </a:lnTo>
              <a:lnTo>
                <a:pt x="13" y="32"/>
              </a:lnTo>
              <a:lnTo>
                <a:pt x="11" y="32"/>
              </a:lnTo>
              <a:lnTo>
                <a:pt x="10" y="31"/>
              </a:lnTo>
              <a:lnTo>
                <a:pt x="9" y="32"/>
              </a:lnTo>
              <a:lnTo>
                <a:pt x="8" y="33"/>
              </a:lnTo>
              <a:lnTo>
                <a:pt x="8" y="34"/>
              </a:lnTo>
              <a:lnTo>
                <a:pt x="7" y="35"/>
              </a:lnTo>
              <a:lnTo>
                <a:pt x="6" y="35"/>
              </a:lnTo>
              <a:lnTo>
                <a:pt x="4" y="35"/>
              </a:lnTo>
              <a:lnTo>
                <a:pt x="4" y="34"/>
              </a:lnTo>
              <a:lnTo>
                <a:pt x="3" y="34"/>
              </a:lnTo>
              <a:lnTo>
                <a:pt x="2" y="34"/>
              </a:lnTo>
              <a:lnTo>
                <a:pt x="0" y="34"/>
              </a:lnTo>
              <a:lnTo>
                <a:pt x="1" y="33"/>
              </a:lnTo>
              <a:lnTo>
                <a:pt x="1" y="31"/>
              </a:lnTo>
              <a:lnTo>
                <a:pt x="1" y="30"/>
              </a:lnTo>
              <a:lnTo>
                <a:pt x="1" y="29"/>
              </a:lnTo>
              <a:lnTo>
                <a:pt x="1" y="28"/>
              </a:lnTo>
              <a:lnTo>
                <a:pt x="1" y="27"/>
              </a:lnTo>
              <a:lnTo>
                <a:pt x="1" y="26"/>
              </a:lnTo>
              <a:lnTo>
                <a:pt x="2" y="25"/>
              </a:lnTo>
              <a:lnTo>
                <a:pt x="2" y="24"/>
              </a:lnTo>
              <a:lnTo>
                <a:pt x="2" y="2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40640</xdr:colOff>
      <xdr:row>9</xdr:row>
      <xdr:rowOff>123825</xdr:rowOff>
    </xdr:from>
    <xdr:to>
      <xdr:col>9</xdr:col>
      <xdr:colOff>426720</xdr:colOff>
      <xdr:row>12</xdr:row>
      <xdr:rowOff>19050</xdr:rowOff>
    </xdr:to>
    <xdr:sp>
      <xdr:nvSpPr>
        <xdr:cNvPr id="2185812" name="Freeform 579"/>
        <xdr:cNvSpPr/>
      </xdr:nvSpPr>
      <xdr:spPr>
        <a:xfrm>
          <a:off x="6126480" y="1609090"/>
          <a:ext cx="386080" cy="352425"/>
        </a:xfrm>
        <a:custGeom>
          <a:avLst/>
          <a:gdLst>
            <a:gd name="txL" fmla="*/ 0 w 38"/>
            <a:gd name="txT" fmla="*/ 0 h 40"/>
            <a:gd name="txR" fmla="*/ 38 w 38"/>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8" h="40">
              <a:moveTo>
                <a:pt x="1" y="30"/>
              </a:moveTo>
              <a:lnTo>
                <a:pt x="1" y="29"/>
              </a:lnTo>
              <a:lnTo>
                <a:pt x="1" y="28"/>
              </a:lnTo>
              <a:lnTo>
                <a:pt x="2" y="27"/>
              </a:lnTo>
              <a:lnTo>
                <a:pt x="2" y="26"/>
              </a:lnTo>
              <a:lnTo>
                <a:pt x="3" y="25"/>
              </a:lnTo>
              <a:lnTo>
                <a:pt x="3" y="24"/>
              </a:lnTo>
              <a:lnTo>
                <a:pt x="3" y="22"/>
              </a:lnTo>
              <a:lnTo>
                <a:pt x="4" y="21"/>
              </a:lnTo>
              <a:lnTo>
                <a:pt x="5" y="20"/>
              </a:lnTo>
              <a:lnTo>
                <a:pt x="6" y="19"/>
              </a:lnTo>
              <a:lnTo>
                <a:pt x="7" y="18"/>
              </a:lnTo>
              <a:lnTo>
                <a:pt x="8" y="17"/>
              </a:lnTo>
              <a:lnTo>
                <a:pt x="9" y="15"/>
              </a:lnTo>
              <a:lnTo>
                <a:pt x="10" y="13"/>
              </a:lnTo>
              <a:lnTo>
                <a:pt x="10" y="12"/>
              </a:lnTo>
              <a:lnTo>
                <a:pt x="11" y="10"/>
              </a:lnTo>
              <a:lnTo>
                <a:pt x="11" y="9"/>
              </a:lnTo>
              <a:lnTo>
                <a:pt x="12" y="7"/>
              </a:lnTo>
              <a:lnTo>
                <a:pt x="13" y="6"/>
              </a:lnTo>
              <a:lnTo>
                <a:pt x="14" y="6"/>
              </a:lnTo>
              <a:lnTo>
                <a:pt x="16" y="4"/>
              </a:lnTo>
              <a:lnTo>
                <a:pt x="18" y="3"/>
              </a:lnTo>
              <a:lnTo>
                <a:pt x="19" y="3"/>
              </a:lnTo>
              <a:lnTo>
                <a:pt x="19" y="1"/>
              </a:lnTo>
              <a:lnTo>
                <a:pt x="20" y="0"/>
              </a:lnTo>
              <a:lnTo>
                <a:pt x="21" y="1"/>
              </a:lnTo>
              <a:lnTo>
                <a:pt x="20" y="3"/>
              </a:lnTo>
              <a:lnTo>
                <a:pt x="21" y="3"/>
              </a:lnTo>
              <a:lnTo>
                <a:pt x="22" y="4"/>
              </a:lnTo>
              <a:lnTo>
                <a:pt x="23" y="4"/>
              </a:lnTo>
              <a:lnTo>
                <a:pt x="24" y="3"/>
              </a:lnTo>
              <a:lnTo>
                <a:pt x="25" y="4"/>
              </a:lnTo>
              <a:lnTo>
                <a:pt x="26" y="5"/>
              </a:lnTo>
              <a:lnTo>
                <a:pt x="27" y="6"/>
              </a:lnTo>
              <a:lnTo>
                <a:pt x="28" y="6"/>
              </a:lnTo>
              <a:lnTo>
                <a:pt x="31" y="8"/>
              </a:lnTo>
              <a:lnTo>
                <a:pt x="32" y="9"/>
              </a:lnTo>
              <a:lnTo>
                <a:pt x="33" y="10"/>
              </a:lnTo>
              <a:lnTo>
                <a:pt x="34" y="11"/>
              </a:lnTo>
              <a:lnTo>
                <a:pt x="35" y="12"/>
              </a:lnTo>
              <a:lnTo>
                <a:pt x="36" y="13"/>
              </a:lnTo>
              <a:lnTo>
                <a:pt x="37" y="14"/>
              </a:lnTo>
              <a:lnTo>
                <a:pt x="38" y="15"/>
              </a:lnTo>
              <a:lnTo>
                <a:pt x="37" y="15"/>
              </a:lnTo>
              <a:lnTo>
                <a:pt x="36" y="15"/>
              </a:lnTo>
              <a:lnTo>
                <a:pt x="35" y="15"/>
              </a:lnTo>
              <a:lnTo>
                <a:pt x="34" y="15"/>
              </a:lnTo>
              <a:lnTo>
                <a:pt x="33" y="16"/>
              </a:lnTo>
              <a:lnTo>
                <a:pt x="32" y="16"/>
              </a:lnTo>
              <a:lnTo>
                <a:pt x="31" y="16"/>
              </a:lnTo>
              <a:lnTo>
                <a:pt x="30" y="17"/>
              </a:lnTo>
              <a:lnTo>
                <a:pt x="29" y="17"/>
              </a:lnTo>
              <a:lnTo>
                <a:pt x="29" y="19"/>
              </a:lnTo>
              <a:lnTo>
                <a:pt x="30" y="20"/>
              </a:lnTo>
              <a:lnTo>
                <a:pt x="30" y="21"/>
              </a:lnTo>
              <a:lnTo>
                <a:pt x="31" y="22"/>
              </a:lnTo>
              <a:lnTo>
                <a:pt x="30" y="23"/>
              </a:lnTo>
              <a:lnTo>
                <a:pt x="28" y="23"/>
              </a:lnTo>
              <a:lnTo>
                <a:pt x="27" y="23"/>
              </a:lnTo>
              <a:lnTo>
                <a:pt x="27" y="24"/>
              </a:lnTo>
              <a:lnTo>
                <a:pt x="26" y="25"/>
              </a:lnTo>
              <a:lnTo>
                <a:pt x="26" y="26"/>
              </a:lnTo>
              <a:lnTo>
                <a:pt x="25" y="27"/>
              </a:lnTo>
              <a:lnTo>
                <a:pt x="24" y="28"/>
              </a:lnTo>
              <a:lnTo>
                <a:pt x="25" y="29"/>
              </a:lnTo>
              <a:lnTo>
                <a:pt x="25" y="30"/>
              </a:lnTo>
              <a:lnTo>
                <a:pt x="24" y="30"/>
              </a:lnTo>
              <a:lnTo>
                <a:pt x="23" y="31"/>
              </a:lnTo>
              <a:lnTo>
                <a:pt x="22" y="32"/>
              </a:lnTo>
              <a:lnTo>
                <a:pt x="21" y="32"/>
              </a:lnTo>
              <a:lnTo>
                <a:pt x="20" y="33"/>
              </a:lnTo>
              <a:lnTo>
                <a:pt x="19" y="32"/>
              </a:lnTo>
              <a:lnTo>
                <a:pt x="18" y="33"/>
              </a:lnTo>
              <a:lnTo>
                <a:pt x="17" y="33"/>
              </a:lnTo>
              <a:lnTo>
                <a:pt x="16" y="33"/>
              </a:lnTo>
              <a:lnTo>
                <a:pt x="15" y="33"/>
              </a:lnTo>
              <a:lnTo>
                <a:pt x="14" y="34"/>
              </a:lnTo>
              <a:lnTo>
                <a:pt x="13" y="34"/>
              </a:lnTo>
              <a:lnTo>
                <a:pt x="11" y="34"/>
              </a:lnTo>
              <a:lnTo>
                <a:pt x="10" y="34"/>
              </a:lnTo>
              <a:lnTo>
                <a:pt x="10" y="35"/>
              </a:lnTo>
              <a:lnTo>
                <a:pt x="10" y="37"/>
              </a:lnTo>
              <a:lnTo>
                <a:pt x="9" y="39"/>
              </a:lnTo>
              <a:lnTo>
                <a:pt x="8" y="39"/>
              </a:lnTo>
              <a:lnTo>
                <a:pt x="7" y="39"/>
              </a:lnTo>
              <a:lnTo>
                <a:pt x="3" y="40"/>
              </a:lnTo>
              <a:lnTo>
                <a:pt x="1" y="38"/>
              </a:lnTo>
              <a:lnTo>
                <a:pt x="2" y="38"/>
              </a:lnTo>
              <a:lnTo>
                <a:pt x="2" y="37"/>
              </a:lnTo>
              <a:lnTo>
                <a:pt x="1" y="36"/>
              </a:lnTo>
              <a:lnTo>
                <a:pt x="1" y="35"/>
              </a:lnTo>
              <a:lnTo>
                <a:pt x="0" y="33"/>
              </a:lnTo>
              <a:lnTo>
                <a:pt x="0" y="32"/>
              </a:lnTo>
              <a:lnTo>
                <a:pt x="1" y="31"/>
              </a:lnTo>
              <a:lnTo>
                <a:pt x="1" y="3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609600</xdr:colOff>
      <xdr:row>11</xdr:row>
      <xdr:rowOff>133350</xdr:rowOff>
    </xdr:from>
    <xdr:to>
      <xdr:col>9</xdr:col>
      <xdr:colOff>416560</xdr:colOff>
      <xdr:row>13</xdr:row>
      <xdr:rowOff>142875</xdr:rowOff>
    </xdr:to>
    <xdr:sp>
      <xdr:nvSpPr>
        <xdr:cNvPr id="2185813" name="Freeform 580"/>
        <xdr:cNvSpPr/>
      </xdr:nvSpPr>
      <xdr:spPr>
        <a:xfrm>
          <a:off x="6045200" y="1923415"/>
          <a:ext cx="457200" cy="314325"/>
        </a:xfrm>
        <a:custGeom>
          <a:avLst/>
          <a:gdLst>
            <a:gd name="txL" fmla="*/ 0 w 45"/>
            <a:gd name="txT" fmla="*/ 0 h 35"/>
            <a:gd name="txR" fmla="*/ 45 w 45"/>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45" h="35">
              <a:moveTo>
                <a:pt x="3" y="12"/>
              </a:moveTo>
              <a:lnTo>
                <a:pt x="3" y="12"/>
              </a:lnTo>
              <a:lnTo>
                <a:pt x="4" y="11"/>
              </a:lnTo>
              <a:lnTo>
                <a:pt x="4" y="10"/>
              </a:lnTo>
              <a:lnTo>
                <a:pt x="5" y="10"/>
              </a:lnTo>
              <a:lnTo>
                <a:pt x="6" y="9"/>
              </a:lnTo>
              <a:lnTo>
                <a:pt x="6" y="8"/>
              </a:lnTo>
              <a:lnTo>
                <a:pt x="7" y="7"/>
              </a:lnTo>
              <a:lnTo>
                <a:pt x="7" y="6"/>
              </a:lnTo>
              <a:lnTo>
                <a:pt x="8" y="5"/>
              </a:lnTo>
              <a:lnTo>
                <a:pt x="9" y="3"/>
              </a:lnTo>
              <a:lnTo>
                <a:pt x="11" y="5"/>
              </a:lnTo>
              <a:lnTo>
                <a:pt x="15" y="4"/>
              </a:lnTo>
              <a:lnTo>
                <a:pt x="16" y="4"/>
              </a:lnTo>
              <a:lnTo>
                <a:pt x="17" y="4"/>
              </a:lnTo>
              <a:lnTo>
                <a:pt x="18" y="3"/>
              </a:lnTo>
              <a:lnTo>
                <a:pt x="20" y="3"/>
              </a:lnTo>
              <a:lnTo>
                <a:pt x="21" y="3"/>
              </a:lnTo>
              <a:lnTo>
                <a:pt x="23" y="3"/>
              </a:lnTo>
              <a:lnTo>
                <a:pt x="24" y="2"/>
              </a:lnTo>
              <a:lnTo>
                <a:pt x="25" y="2"/>
              </a:lnTo>
              <a:lnTo>
                <a:pt x="26" y="2"/>
              </a:lnTo>
              <a:lnTo>
                <a:pt x="27" y="2"/>
              </a:lnTo>
              <a:lnTo>
                <a:pt x="28" y="1"/>
              </a:lnTo>
              <a:lnTo>
                <a:pt x="29" y="1"/>
              </a:lnTo>
              <a:lnTo>
                <a:pt x="30" y="1"/>
              </a:lnTo>
              <a:lnTo>
                <a:pt x="31" y="0"/>
              </a:lnTo>
              <a:lnTo>
                <a:pt x="32" y="0"/>
              </a:lnTo>
              <a:lnTo>
                <a:pt x="33" y="1"/>
              </a:lnTo>
              <a:lnTo>
                <a:pt x="33" y="2"/>
              </a:lnTo>
              <a:lnTo>
                <a:pt x="33" y="3"/>
              </a:lnTo>
              <a:lnTo>
                <a:pt x="33" y="4"/>
              </a:lnTo>
              <a:lnTo>
                <a:pt x="34" y="5"/>
              </a:lnTo>
              <a:lnTo>
                <a:pt x="35" y="4"/>
              </a:lnTo>
              <a:lnTo>
                <a:pt x="36" y="4"/>
              </a:lnTo>
              <a:lnTo>
                <a:pt x="37" y="4"/>
              </a:lnTo>
              <a:lnTo>
                <a:pt x="38" y="4"/>
              </a:lnTo>
              <a:lnTo>
                <a:pt x="39" y="3"/>
              </a:lnTo>
              <a:lnTo>
                <a:pt x="41" y="3"/>
              </a:lnTo>
              <a:lnTo>
                <a:pt x="42" y="3"/>
              </a:lnTo>
              <a:lnTo>
                <a:pt x="43" y="3"/>
              </a:lnTo>
              <a:lnTo>
                <a:pt x="44" y="5"/>
              </a:lnTo>
              <a:lnTo>
                <a:pt x="44" y="6"/>
              </a:lnTo>
              <a:lnTo>
                <a:pt x="44" y="7"/>
              </a:lnTo>
              <a:lnTo>
                <a:pt x="45" y="9"/>
              </a:lnTo>
              <a:lnTo>
                <a:pt x="43" y="9"/>
              </a:lnTo>
              <a:lnTo>
                <a:pt x="42" y="10"/>
              </a:lnTo>
              <a:lnTo>
                <a:pt x="41" y="10"/>
              </a:lnTo>
              <a:lnTo>
                <a:pt x="40" y="10"/>
              </a:lnTo>
              <a:lnTo>
                <a:pt x="39" y="10"/>
              </a:lnTo>
              <a:lnTo>
                <a:pt x="38" y="11"/>
              </a:lnTo>
              <a:lnTo>
                <a:pt x="36" y="11"/>
              </a:lnTo>
              <a:lnTo>
                <a:pt x="35" y="11"/>
              </a:lnTo>
              <a:lnTo>
                <a:pt x="34" y="11"/>
              </a:lnTo>
              <a:lnTo>
                <a:pt x="33" y="12"/>
              </a:lnTo>
              <a:lnTo>
                <a:pt x="32" y="12"/>
              </a:lnTo>
              <a:lnTo>
                <a:pt x="31" y="13"/>
              </a:lnTo>
              <a:lnTo>
                <a:pt x="30" y="13"/>
              </a:lnTo>
              <a:lnTo>
                <a:pt x="29" y="14"/>
              </a:lnTo>
              <a:lnTo>
                <a:pt x="28" y="15"/>
              </a:lnTo>
              <a:lnTo>
                <a:pt x="27" y="15"/>
              </a:lnTo>
              <a:lnTo>
                <a:pt x="26" y="16"/>
              </a:lnTo>
              <a:lnTo>
                <a:pt x="25" y="17"/>
              </a:lnTo>
              <a:lnTo>
                <a:pt x="25" y="18"/>
              </a:lnTo>
              <a:lnTo>
                <a:pt x="24" y="18"/>
              </a:lnTo>
              <a:lnTo>
                <a:pt x="23" y="19"/>
              </a:lnTo>
              <a:lnTo>
                <a:pt x="22" y="20"/>
              </a:lnTo>
              <a:lnTo>
                <a:pt x="19" y="23"/>
              </a:lnTo>
              <a:lnTo>
                <a:pt x="18" y="24"/>
              </a:lnTo>
              <a:lnTo>
                <a:pt x="17" y="25"/>
              </a:lnTo>
              <a:lnTo>
                <a:pt x="16" y="26"/>
              </a:lnTo>
              <a:lnTo>
                <a:pt x="15" y="27"/>
              </a:lnTo>
              <a:lnTo>
                <a:pt x="15" y="28"/>
              </a:lnTo>
              <a:lnTo>
                <a:pt x="14" y="31"/>
              </a:lnTo>
              <a:lnTo>
                <a:pt x="12" y="34"/>
              </a:lnTo>
              <a:lnTo>
                <a:pt x="12" y="35"/>
              </a:lnTo>
              <a:lnTo>
                <a:pt x="10" y="34"/>
              </a:lnTo>
              <a:lnTo>
                <a:pt x="9" y="33"/>
              </a:lnTo>
              <a:lnTo>
                <a:pt x="9" y="32"/>
              </a:lnTo>
              <a:lnTo>
                <a:pt x="8" y="31"/>
              </a:lnTo>
              <a:lnTo>
                <a:pt x="7" y="31"/>
              </a:lnTo>
              <a:lnTo>
                <a:pt x="6" y="30"/>
              </a:lnTo>
              <a:lnTo>
                <a:pt x="5" y="29"/>
              </a:lnTo>
              <a:lnTo>
                <a:pt x="4" y="28"/>
              </a:lnTo>
              <a:lnTo>
                <a:pt x="4" y="27"/>
              </a:lnTo>
              <a:lnTo>
                <a:pt x="4" y="26"/>
              </a:lnTo>
              <a:lnTo>
                <a:pt x="3" y="24"/>
              </a:lnTo>
              <a:lnTo>
                <a:pt x="2" y="23"/>
              </a:lnTo>
              <a:lnTo>
                <a:pt x="2" y="22"/>
              </a:lnTo>
              <a:lnTo>
                <a:pt x="2" y="21"/>
              </a:lnTo>
              <a:lnTo>
                <a:pt x="1" y="19"/>
              </a:lnTo>
              <a:lnTo>
                <a:pt x="0" y="17"/>
              </a:lnTo>
              <a:lnTo>
                <a:pt x="0" y="16"/>
              </a:lnTo>
              <a:lnTo>
                <a:pt x="0" y="15"/>
              </a:lnTo>
              <a:lnTo>
                <a:pt x="1" y="14"/>
              </a:lnTo>
              <a:lnTo>
                <a:pt x="2" y="13"/>
              </a:lnTo>
              <a:lnTo>
                <a:pt x="3"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386080</xdr:colOff>
      <xdr:row>11</xdr:row>
      <xdr:rowOff>95250</xdr:rowOff>
    </xdr:from>
    <xdr:to>
      <xdr:col>9</xdr:col>
      <xdr:colOff>548640</xdr:colOff>
      <xdr:row>13</xdr:row>
      <xdr:rowOff>9525</xdr:rowOff>
    </xdr:to>
    <xdr:sp>
      <xdr:nvSpPr>
        <xdr:cNvPr id="2185814" name="Freeform 581"/>
        <xdr:cNvSpPr/>
      </xdr:nvSpPr>
      <xdr:spPr>
        <a:xfrm>
          <a:off x="6471920" y="1885315"/>
          <a:ext cx="162560" cy="219075"/>
        </a:xfrm>
        <a:custGeom>
          <a:avLst/>
          <a:gdLst>
            <a:gd name="txL" fmla="*/ 0 w 16"/>
            <a:gd name="txT" fmla="*/ 0 h 25"/>
            <a:gd name="txR" fmla="*/ 16 w 16"/>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6" h="25">
              <a:moveTo>
                <a:pt x="4" y="1"/>
              </a:moveTo>
              <a:lnTo>
                <a:pt x="4" y="1"/>
              </a:lnTo>
              <a:lnTo>
                <a:pt x="5" y="1"/>
              </a:lnTo>
              <a:lnTo>
                <a:pt x="6" y="2"/>
              </a:lnTo>
              <a:lnTo>
                <a:pt x="7" y="2"/>
              </a:lnTo>
              <a:lnTo>
                <a:pt x="8" y="1"/>
              </a:lnTo>
              <a:lnTo>
                <a:pt x="9" y="1"/>
              </a:lnTo>
              <a:lnTo>
                <a:pt x="11" y="1"/>
              </a:lnTo>
              <a:lnTo>
                <a:pt x="13" y="0"/>
              </a:lnTo>
              <a:lnTo>
                <a:pt x="13" y="1"/>
              </a:lnTo>
              <a:lnTo>
                <a:pt x="13" y="2"/>
              </a:lnTo>
              <a:lnTo>
                <a:pt x="13" y="3"/>
              </a:lnTo>
              <a:lnTo>
                <a:pt x="13" y="4"/>
              </a:lnTo>
              <a:lnTo>
                <a:pt x="13" y="6"/>
              </a:lnTo>
              <a:lnTo>
                <a:pt x="14" y="7"/>
              </a:lnTo>
              <a:lnTo>
                <a:pt x="14" y="8"/>
              </a:lnTo>
              <a:lnTo>
                <a:pt x="14" y="9"/>
              </a:lnTo>
              <a:lnTo>
                <a:pt x="13" y="10"/>
              </a:lnTo>
              <a:lnTo>
                <a:pt x="13" y="11"/>
              </a:lnTo>
              <a:lnTo>
                <a:pt x="12" y="12"/>
              </a:lnTo>
              <a:lnTo>
                <a:pt x="12" y="13"/>
              </a:lnTo>
              <a:lnTo>
                <a:pt x="12" y="14"/>
              </a:lnTo>
              <a:lnTo>
                <a:pt x="12" y="15"/>
              </a:lnTo>
              <a:lnTo>
                <a:pt x="12" y="16"/>
              </a:lnTo>
              <a:lnTo>
                <a:pt x="13" y="17"/>
              </a:lnTo>
              <a:lnTo>
                <a:pt x="13" y="18"/>
              </a:lnTo>
              <a:lnTo>
                <a:pt x="13" y="19"/>
              </a:lnTo>
              <a:lnTo>
                <a:pt x="15" y="19"/>
              </a:lnTo>
              <a:lnTo>
                <a:pt x="16" y="19"/>
              </a:lnTo>
              <a:lnTo>
                <a:pt x="15" y="20"/>
              </a:lnTo>
              <a:lnTo>
                <a:pt x="15" y="21"/>
              </a:lnTo>
              <a:lnTo>
                <a:pt x="14" y="22"/>
              </a:lnTo>
              <a:lnTo>
                <a:pt x="12" y="23"/>
              </a:lnTo>
              <a:lnTo>
                <a:pt x="11" y="23"/>
              </a:lnTo>
              <a:lnTo>
                <a:pt x="10" y="23"/>
              </a:lnTo>
              <a:lnTo>
                <a:pt x="9" y="23"/>
              </a:lnTo>
              <a:lnTo>
                <a:pt x="8" y="23"/>
              </a:lnTo>
              <a:lnTo>
                <a:pt x="8" y="24"/>
              </a:lnTo>
              <a:lnTo>
                <a:pt x="6" y="24"/>
              </a:lnTo>
              <a:lnTo>
                <a:pt x="5" y="25"/>
              </a:lnTo>
              <a:lnTo>
                <a:pt x="4" y="23"/>
              </a:lnTo>
              <a:lnTo>
                <a:pt x="3" y="23"/>
              </a:lnTo>
              <a:lnTo>
                <a:pt x="3" y="22"/>
              </a:lnTo>
              <a:lnTo>
                <a:pt x="2" y="20"/>
              </a:lnTo>
              <a:lnTo>
                <a:pt x="1" y="20"/>
              </a:lnTo>
              <a:lnTo>
                <a:pt x="1" y="19"/>
              </a:lnTo>
              <a:lnTo>
                <a:pt x="2" y="18"/>
              </a:lnTo>
              <a:lnTo>
                <a:pt x="3" y="18"/>
              </a:lnTo>
              <a:lnTo>
                <a:pt x="3" y="16"/>
              </a:lnTo>
              <a:lnTo>
                <a:pt x="3" y="15"/>
              </a:lnTo>
              <a:lnTo>
                <a:pt x="3" y="13"/>
              </a:lnTo>
              <a:lnTo>
                <a:pt x="2" y="11"/>
              </a:lnTo>
              <a:lnTo>
                <a:pt x="2" y="10"/>
              </a:lnTo>
              <a:lnTo>
                <a:pt x="2" y="9"/>
              </a:lnTo>
              <a:lnTo>
                <a:pt x="1" y="7"/>
              </a:lnTo>
              <a:lnTo>
                <a:pt x="0" y="6"/>
              </a:lnTo>
              <a:lnTo>
                <a:pt x="0" y="5"/>
              </a:lnTo>
              <a:lnTo>
                <a:pt x="1" y="4"/>
              </a:lnTo>
              <a:lnTo>
                <a:pt x="2" y="3"/>
              </a:lnTo>
              <a:lnTo>
                <a:pt x="3" y="2"/>
              </a:lnTo>
              <a:lnTo>
                <a:pt x="4"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406400</xdr:colOff>
      <xdr:row>8</xdr:row>
      <xdr:rowOff>76200</xdr:rowOff>
    </xdr:from>
    <xdr:to>
      <xdr:col>9</xdr:col>
      <xdr:colOff>609600</xdr:colOff>
      <xdr:row>10</xdr:row>
      <xdr:rowOff>66675</xdr:rowOff>
    </xdr:to>
    <xdr:sp>
      <xdr:nvSpPr>
        <xdr:cNvPr id="2185815" name="Freeform 582"/>
        <xdr:cNvSpPr/>
      </xdr:nvSpPr>
      <xdr:spPr>
        <a:xfrm>
          <a:off x="6492240" y="1409065"/>
          <a:ext cx="203200" cy="295275"/>
        </a:xfrm>
        <a:custGeom>
          <a:avLst/>
          <a:gdLst>
            <a:gd name="txL" fmla="*/ 0 w 20"/>
            <a:gd name="txT" fmla="*/ 0 h 33"/>
            <a:gd name="txR" fmla="*/ 20 w 20"/>
            <a:gd name="txB" fmla="*/ 33 h 33"/>
          </a:gdLst>
          <a:ahLst/>
          <a:cxnLst>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0" y="2147483647"/>
            </a:cxn>
            <a:cxn ang="0">
              <a:pos x="0" y="2147483647"/>
            </a:cxn>
            <a:cxn ang="0">
              <a:pos x="0" y="2147483647"/>
            </a:cxn>
            <a:cxn ang="0">
              <a:pos x="2147483647" y="2147483647"/>
            </a:cxn>
            <a:cxn ang="0">
              <a:pos x="2147483647" y="2147483647"/>
            </a:cxn>
          </a:cxnLst>
          <a:rect l="txL" t="txT" r="txR" b="txB"/>
          <a:pathLst>
            <a:path w="20" h="33">
              <a:moveTo>
                <a:pt x="1" y="2"/>
              </a:moveTo>
              <a:lnTo>
                <a:pt x="1" y="1"/>
              </a:lnTo>
              <a:lnTo>
                <a:pt x="1" y="0"/>
              </a:lnTo>
              <a:lnTo>
                <a:pt x="2" y="0"/>
              </a:lnTo>
              <a:lnTo>
                <a:pt x="3" y="0"/>
              </a:lnTo>
              <a:lnTo>
                <a:pt x="5" y="0"/>
              </a:lnTo>
              <a:lnTo>
                <a:pt x="6" y="0"/>
              </a:lnTo>
              <a:lnTo>
                <a:pt x="7" y="0"/>
              </a:lnTo>
              <a:lnTo>
                <a:pt x="8" y="0"/>
              </a:lnTo>
              <a:lnTo>
                <a:pt x="9" y="0"/>
              </a:lnTo>
              <a:lnTo>
                <a:pt x="10" y="1"/>
              </a:lnTo>
              <a:lnTo>
                <a:pt x="11" y="2"/>
              </a:lnTo>
              <a:lnTo>
                <a:pt x="12" y="2"/>
              </a:lnTo>
              <a:lnTo>
                <a:pt x="13" y="2"/>
              </a:lnTo>
              <a:lnTo>
                <a:pt x="14" y="2"/>
              </a:lnTo>
              <a:lnTo>
                <a:pt x="15" y="3"/>
              </a:lnTo>
              <a:lnTo>
                <a:pt x="16" y="3"/>
              </a:lnTo>
              <a:lnTo>
                <a:pt x="18" y="3"/>
              </a:lnTo>
              <a:lnTo>
                <a:pt x="19" y="3"/>
              </a:lnTo>
              <a:lnTo>
                <a:pt x="20" y="3"/>
              </a:lnTo>
              <a:lnTo>
                <a:pt x="20" y="4"/>
              </a:lnTo>
              <a:lnTo>
                <a:pt x="20" y="5"/>
              </a:lnTo>
              <a:lnTo>
                <a:pt x="20" y="7"/>
              </a:lnTo>
              <a:lnTo>
                <a:pt x="20" y="9"/>
              </a:lnTo>
              <a:lnTo>
                <a:pt x="20" y="10"/>
              </a:lnTo>
              <a:lnTo>
                <a:pt x="20" y="11"/>
              </a:lnTo>
              <a:lnTo>
                <a:pt x="20" y="12"/>
              </a:lnTo>
              <a:lnTo>
                <a:pt x="20" y="14"/>
              </a:lnTo>
              <a:lnTo>
                <a:pt x="19" y="13"/>
              </a:lnTo>
              <a:lnTo>
                <a:pt x="18" y="14"/>
              </a:lnTo>
              <a:lnTo>
                <a:pt x="18" y="15"/>
              </a:lnTo>
              <a:lnTo>
                <a:pt x="17" y="16"/>
              </a:lnTo>
              <a:lnTo>
                <a:pt x="16" y="17"/>
              </a:lnTo>
              <a:lnTo>
                <a:pt x="16" y="18"/>
              </a:lnTo>
              <a:lnTo>
                <a:pt x="16" y="19"/>
              </a:lnTo>
              <a:lnTo>
                <a:pt x="16" y="20"/>
              </a:lnTo>
              <a:lnTo>
                <a:pt x="15" y="21"/>
              </a:lnTo>
              <a:lnTo>
                <a:pt x="13" y="21"/>
              </a:lnTo>
              <a:lnTo>
                <a:pt x="14" y="23"/>
              </a:lnTo>
              <a:lnTo>
                <a:pt x="12" y="23"/>
              </a:lnTo>
              <a:lnTo>
                <a:pt x="11" y="24"/>
              </a:lnTo>
              <a:lnTo>
                <a:pt x="10" y="25"/>
              </a:lnTo>
              <a:lnTo>
                <a:pt x="9" y="25"/>
              </a:lnTo>
              <a:lnTo>
                <a:pt x="9" y="26"/>
              </a:lnTo>
              <a:lnTo>
                <a:pt x="10" y="27"/>
              </a:lnTo>
              <a:lnTo>
                <a:pt x="10" y="28"/>
              </a:lnTo>
              <a:lnTo>
                <a:pt x="10" y="30"/>
              </a:lnTo>
              <a:lnTo>
                <a:pt x="9" y="30"/>
              </a:lnTo>
              <a:lnTo>
                <a:pt x="8" y="31"/>
              </a:lnTo>
              <a:lnTo>
                <a:pt x="7" y="31"/>
              </a:lnTo>
              <a:lnTo>
                <a:pt x="6" y="32"/>
              </a:lnTo>
              <a:lnTo>
                <a:pt x="5" y="33"/>
              </a:lnTo>
              <a:lnTo>
                <a:pt x="4" y="33"/>
              </a:lnTo>
              <a:lnTo>
                <a:pt x="3" y="33"/>
              </a:lnTo>
              <a:lnTo>
                <a:pt x="2" y="33"/>
              </a:lnTo>
              <a:lnTo>
                <a:pt x="2" y="32"/>
              </a:lnTo>
              <a:lnTo>
                <a:pt x="2" y="31"/>
              </a:lnTo>
              <a:lnTo>
                <a:pt x="2" y="30"/>
              </a:lnTo>
              <a:lnTo>
                <a:pt x="2" y="29"/>
              </a:lnTo>
              <a:lnTo>
                <a:pt x="2" y="28"/>
              </a:lnTo>
              <a:lnTo>
                <a:pt x="1" y="26"/>
              </a:lnTo>
              <a:lnTo>
                <a:pt x="1" y="25"/>
              </a:lnTo>
              <a:lnTo>
                <a:pt x="1" y="24"/>
              </a:lnTo>
              <a:lnTo>
                <a:pt x="1" y="23"/>
              </a:lnTo>
              <a:lnTo>
                <a:pt x="0" y="22"/>
              </a:lnTo>
              <a:lnTo>
                <a:pt x="0" y="21"/>
              </a:lnTo>
              <a:lnTo>
                <a:pt x="0" y="20"/>
              </a:lnTo>
              <a:lnTo>
                <a:pt x="0" y="19"/>
              </a:lnTo>
              <a:lnTo>
                <a:pt x="0" y="17"/>
              </a:lnTo>
              <a:lnTo>
                <a:pt x="0" y="16"/>
              </a:lnTo>
              <a:lnTo>
                <a:pt x="0" y="15"/>
              </a:lnTo>
              <a:lnTo>
                <a:pt x="1" y="14"/>
              </a:lnTo>
              <a:lnTo>
                <a:pt x="1" y="13"/>
              </a:lnTo>
              <a:lnTo>
                <a:pt x="0" y="12"/>
              </a:lnTo>
              <a:lnTo>
                <a:pt x="0" y="10"/>
              </a:lnTo>
              <a:lnTo>
                <a:pt x="0" y="9"/>
              </a:lnTo>
              <a:lnTo>
                <a:pt x="0" y="8"/>
              </a:lnTo>
              <a:lnTo>
                <a:pt x="0" y="7"/>
              </a:lnTo>
              <a:lnTo>
                <a:pt x="0" y="6"/>
              </a:lnTo>
              <a:lnTo>
                <a:pt x="1" y="5"/>
              </a:lnTo>
              <a:lnTo>
                <a:pt x="1" y="4"/>
              </a:lnTo>
              <a:lnTo>
                <a:pt x="1" y="3"/>
              </a:lnTo>
              <a:lnTo>
                <a:pt x="1"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81280</xdr:colOff>
      <xdr:row>12</xdr:row>
      <xdr:rowOff>161925</xdr:rowOff>
    </xdr:from>
    <xdr:to>
      <xdr:col>9</xdr:col>
      <xdr:colOff>508000</xdr:colOff>
      <xdr:row>14</xdr:row>
      <xdr:rowOff>95250</xdr:rowOff>
    </xdr:to>
    <xdr:sp>
      <xdr:nvSpPr>
        <xdr:cNvPr id="2185816" name="Freeform 583"/>
        <xdr:cNvSpPr/>
      </xdr:nvSpPr>
      <xdr:spPr>
        <a:xfrm>
          <a:off x="6167120" y="2094865"/>
          <a:ext cx="426720" cy="247650"/>
        </a:xfrm>
        <a:custGeom>
          <a:avLst/>
          <a:gdLst>
            <a:gd name="txL" fmla="*/ 0 w 42"/>
            <a:gd name="txT" fmla="*/ 0 h 27"/>
            <a:gd name="txR" fmla="*/ 42 w 42"/>
            <a:gd name="txB" fmla="*/ 27 h 2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27">
              <a:moveTo>
                <a:pt x="0" y="15"/>
              </a:moveTo>
              <a:lnTo>
                <a:pt x="0" y="14"/>
              </a:lnTo>
              <a:lnTo>
                <a:pt x="2" y="11"/>
              </a:lnTo>
              <a:lnTo>
                <a:pt x="3" y="8"/>
              </a:lnTo>
              <a:lnTo>
                <a:pt x="5" y="10"/>
              </a:lnTo>
              <a:lnTo>
                <a:pt x="10" y="7"/>
              </a:lnTo>
              <a:lnTo>
                <a:pt x="12" y="6"/>
              </a:lnTo>
              <a:lnTo>
                <a:pt x="13" y="6"/>
              </a:lnTo>
              <a:lnTo>
                <a:pt x="14" y="5"/>
              </a:lnTo>
              <a:lnTo>
                <a:pt x="15" y="6"/>
              </a:lnTo>
              <a:lnTo>
                <a:pt x="16" y="4"/>
              </a:lnTo>
              <a:lnTo>
                <a:pt x="17" y="5"/>
              </a:lnTo>
              <a:lnTo>
                <a:pt x="18" y="4"/>
              </a:lnTo>
              <a:lnTo>
                <a:pt x="19" y="5"/>
              </a:lnTo>
              <a:lnTo>
                <a:pt x="20" y="5"/>
              </a:lnTo>
              <a:lnTo>
                <a:pt x="21" y="6"/>
              </a:lnTo>
              <a:lnTo>
                <a:pt x="21" y="7"/>
              </a:lnTo>
              <a:lnTo>
                <a:pt x="22" y="7"/>
              </a:lnTo>
              <a:lnTo>
                <a:pt x="23" y="6"/>
              </a:lnTo>
              <a:lnTo>
                <a:pt x="24" y="7"/>
              </a:lnTo>
              <a:lnTo>
                <a:pt x="25" y="6"/>
              </a:lnTo>
              <a:lnTo>
                <a:pt x="26" y="6"/>
              </a:lnTo>
              <a:lnTo>
                <a:pt x="27" y="5"/>
              </a:lnTo>
              <a:lnTo>
                <a:pt x="28" y="5"/>
              </a:lnTo>
              <a:lnTo>
                <a:pt x="29" y="4"/>
              </a:lnTo>
              <a:lnTo>
                <a:pt x="30" y="4"/>
              </a:lnTo>
              <a:lnTo>
                <a:pt x="31" y="3"/>
              </a:lnTo>
              <a:lnTo>
                <a:pt x="32" y="2"/>
              </a:lnTo>
              <a:lnTo>
                <a:pt x="33" y="2"/>
              </a:lnTo>
              <a:lnTo>
                <a:pt x="35" y="1"/>
              </a:lnTo>
              <a:lnTo>
                <a:pt x="36" y="0"/>
              </a:lnTo>
              <a:lnTo>
                <a:pt x="38" y="1"/>
              </a:lnTo>
              <a:lnTo>
                <a:pt x="39" y="1"/>
              </a:lnTo>
              <a:lnTo>
                <a:pt x="39" y="2"/>
              </a:lnTo>
              <a:lnTo>
                <a:pt x="40" y="3"/>
              </a:lnTo>
              <a:lnTo>
                <a:pt x="41" y="3"/>
              </a:lnTo>
              <a:lnTo>
                <a:pt x="42" y="4"/>
              </a:lnTo>
              <a:lnTo>
                <a:pt x="41" y="5"/>
              </a:lnTo>
              <a:lnTo>
                <a:pt x="40" y="6"/>
              </a:lnTo>
              <a:lnTo>
                <a:pt x="39" y="7"/>
              </a:lnTo>
              <a:lnTo>
                <a:pt x="38" y="8"/>
              </a:lnTo>
              <a:lnTo>
                <a:pt x="37" y="9"/>
              </a:lnTo>
              <a:lnTo>
                <a:pt x="36" y="9"/>
              </a:lnTo>
              <a:lnTo>
                <a:pt x="35" y="10"/>
              </a:lnTo>
              <a:lnTo>
                <a:pt x="34" y="11"/>
              </a:lnTo>
              <a:lnTo>
                <a:pt x="33" y="11"/>
              </a:lnTo>
              <a:lnTo>
                <a:pt x="32" y="12"/>
              </a:lnTo>
              <a:lnTo>
                <a:pt x="32" y="13"/>
              </a:lnTo>
              <a:lnTo>
                <a:pt x="33" y="14"/>
              </a:lnTo>
              <a:lnTo>
                <a:pt x="33" y="15"/>
              </a:lnTo>
              <a:lnTo>
                <a:pt x="32" y="16"/>
              </a:lnTo>
              <a:lnTo>
                <a:pt x="31" y="17"/>
              </a:lnTo>
              <a:lnTo>
                <a:pt x="31" y="18"/>
              </a:lnTo>
              <a:lnTo>
                <a:pt x="30" y="19"/>
              </a:lnTo>
              <a:lnTo>
                <a:pt x="29" y="19"/>
              </a:lnTo>
              <a:lnTo>
                <a:pt x="27" y="20"/>
              </a:lnTo>
              <a:lnTo>
                <a:pt x="26" y="21"/>
              </a:lnTo>
              <a:lnTo>
                <a:pt x="24" y="21"/>
              </a:lnTo>
              <a:lnTo>
                <a:pt x="23" y="22"/>
              </a:lnTo>
              <a:lnTo>
                <a:pt x="22" y="23"/>
              </a:lnTo>
              <a:lnTo>
                <a:pt x="22" y="24"/>
              </a:lnTo>
              <a:lnTo>
                <a:pt x="22" y="25"/>
              </a:lnTo>
              <a:lnTo>
                <a:pt x="21" y="26"/>
              </a:lnTo>
              <a:lnTo>
                <a:pt x="20" y="26"/>
              </a:lnTo>
              <a:lnTo>
                <a:pt x="19" y="27"/>
              </a:lnTo>
              <a:lnTo>
                <a:pt x="18" y="26"/>
              </a:lnTo>
              <a:lnTo>
                <a:pt x="17" y="26"/>
              </a:lnTo>
              <a:lnTo>
                <a:pt x="15" y="25"/>
              </a:lnTo>
              <a:lnTo>
                <a:pt x="14" y="26"/>
              </a:lnTo>
              <a:lnTo>
                <a:pt x="13" y="26"/>
              </a:lnTo>
              <a:lnTo>
                <a:pt x="12" y="25"/>
              </a:lnTo>
              <a:lnTo>
                <a:pt x="10" y="25"/>
              </a:lnTo>
              <a:lnTo>
                <a:pt x="9" y="26"/>
              </a:lnTo>
              <a:lnTo>
                <a:pt x="8" y="25"/>
              </a:lnTo>
              <a:lnTo>
                <a:pt x="6" y="25"/>
              </a:lnTo>
              <a:lnTo>
                <a:pt x="5" y="24"/>
              </a:lnTo>
              <a:lnTo>
                <a:pt x="4" y="24"/>
              </a:lnTo>
              <a:lnTo>
                <a:pt x="4" y="23"/>
              </a:lnTo>
              <a:lnTo>
                <a:pt x="5" y="21"/>
              </a:lnTo>
              <a:lnTo>
                <a:pt x="4" y="20"/>
              </a:lnTo>
              <a:lnTo>
                <a:pt x="4" y="19"/>
              </a:lnTo>
              <a:lnTo>
                <a:pt x="3" y="18"/>
              </a:lnTo>
              <a:lnTo>
                <a:pt x="2" y="18"/>
              </a:lnTo>
              <a:lnTo>
                <a:pt x="1" y="16"/>
              </a:lnTo>
              <a:lnTo>
                <a:pt x="0" y="1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304800</xdr:colOff>
      <xdr:row>13</xdr:row>
      <xdr:rowOff>38100</xdr:rowOff>
    </xdr:from>
    <xdr:to>
      <xdr:col>9</xdr:col>
      <xdr:colOff>558800</xdr:colOff>
      <xdr:row>15</xdr:row>
      <xdr:rowOff>66675</xdr:rowOff>
    </xdr:to>
    <xdr:sp>
      <xdr:nvSpPr>
        <xdr:cNvPr id="2185817" name="Freeform 584"/>
        <xdr:cNvSpPr/>
      </xdr:nvSpPr>
      <xdr:spPr>
        <a:xfrm>
          <a:off x="6390640" y="2132965"/>
          <a:ext cx="254000" cy="333375"/>
        </a:xfrm>
        <a:custGeom>
          <a:avLst/>
          <a:gdLst>
            <a:gd name="txL" fmla="*/ 0 w 25"/>
            <a:gd name="txT" fmla="*/ 0 h 37"/>
            <a:gd name="txR" fmla="*/ 25 w 25"/>
            <a:gd name="txB" fmla="*/ 37 h 37"/>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37">
              <a:moveTo>
                <a:pt x="18" y="2"/>
              </a:moveTo>
              <a:lnTo>
                <a:pt x="18" y="2"/>
              </a:lnTo>
              <a:lnTo>
                <a:pt x="19" y="1"/>
              </a:lnTo>
              <a:lnTo>
                <a:pt x="20" y="0"/>
              </a:lnTo>
              <a:lnTo>
                <a:pt x="21" y="1"/>
              </a:lnTo>
              <a:lnTo>
                <a:pt x="22" y="2"/>
              </a:lnTo>
              <a:lnTo>
                <a:pt x="22" y="3"/>
              </a:lnTo>
              <a:lnTo>
                <a:pt x="22" y="4"/>
              </a:lnTo>
              <a:lnTo>
                <a:pt x="22" y="5"/>
              </a:lnTo>
              <a:lnTo>
                <a:pt x="22" y="7"/>
              </a:lnTo>
              <a:lnTo>
                <a:pt x="22" y="8"/>
              </a:lnTo>
              <a:lnTo>
                <a:pt x="22" y="9"/>
              </a:lnTo>
              <a:lnTo>
                <a:pt x="22" y="10"/>
              </a:lnTo>
              <a:lnTo>
                <a:pt x="21" y="11"/>
              </a:lnTo>
              <a:lnTo>
                <a:pt x="20" y="12"/>
              </a:lnTo>
              <a:lnTo>
                <a:pt x="20" y="13"/>
              </a:lnTo>
              <a:lnTo>
                <a:pt x="20" y="14"/>
              </a:lnTo>
              <a:lnTo>
                <a:pt x="20" y="15"/>
              </a:lnTo>
              <a:lnTo>
                <a:pt x="19" y="16"/>
              </a:lnTo>
              <a:lnTo>
                <a:pt x="20" y="17"/>
              </a:lnTo>
              <a:lnTo>
                <a:pt x="20" y="18"/>
              </a:lnTo>
              <a:lnTo>
                <a:pt x="20" y="19"/>
              </a:lnTo>
              <a:lnTo>
                <a:pt x="20" y="20"/>
              </a:lnTo>
              <a:lnTo>
                <a:pt x="21" y="21"/>
              </a:lnTo>
              <a:lnTo>
                <a:pt x="21" y="22"/>
              </a:lnTo>
              <a:lnTo>
                <a:pt x="22" y="23"/>
              </a:lnTo>
              <a:lnTo>
                <a:pt x="22" y="24"/>
              </a:lnTo>
              <a:lnTo>
                <a:pt x="23" y="25"/>
              </a:lnTo>
              <a:lnTo>
                <a:pt x="24" y="25"/>
              </a:lnTo>
              <a:lnTo>
                <a:pt x="24" y="26"/>
              </a:lnTo>
              <a:lnTo>
                <a:pt x="25" y="27"/>
              </a:lnTo>
              <a:lnTo>
                <a:pt x="25" y="28"/>
              </a:lnTo>
              <a:lnTo>
                <a:pt x="24" y="30"/>
              </a:lnTo>
              <a:lnTo>
                <a:pt x="24" y="31"/>
              </a:lnTo>
              <a:lnTo>
                <a:pt x="23" y="32"/>
              </a:lnTo>
              <a:lnTo>
                <a:pt x="23" y="33"/>
              </a:lnTo>
              <a:lnTo>
                <a:pt x="22" y="34"/>
              </a:lnTo>
              <a:lnTo>
                <a:pt x="21" y="34"/>
              </a:lnTo>
              <a:lnTo>
                <a:pt x="20" y="35"/>
              </a:lnTo>
              <a:lnTo>
                <a:pt x="19" y="36"/>
              </a:lnTo>
              <a:lnTo>
                <a:pt x="18" y="36"/>
              </a:lnTo>
              <a:lnTo>
                <a:pt x="17" y="37"/>
              </a:lnTo>
              <a:lnTo>
                <a:pt x="16" y="37"/>
              </a:lnTo>
              <a:lnTo>
                <a:pt x="14" y="37"/>
              </a:lnTo>
              <a:lnTo>
                <a:pt x="13" y="36"/>
              </a:lnTo>
              <a:lnTo>
                <a:pt x="13" y="34"/>
              </a:lnTo>
              <a:lnTo>
                <a:pt x="13" y="33"/>
              </a:lnTo>
              <a:lnTo>
                <a:pt x="12" y="32"/>
              </a:lnTo>
              <a:lnTo>
                <a:pt x="11" y="31"/>
              </a:lnTo>
              <a:lnTo>
                <a:pt x="10" y="30"/>
              </a:lnTo>
              <a:lnTo>
                <a:pt x="9" y="29"/>
              </a:lnTo>
              <a:lnTo>
                <a:pt x="8" y="28"/>
              </a:lnTo>
              <a:lnTo>
                <a:pt x="7" y="28"/>
              </a:lnTo>
              <a:lnTo>
                <a:pt x="6" y="27"/>
              </a:lnTo>
              <a:lnTo>
                <a:pt x="6" y="26"/>
              </a:lnTo>
              <a:lnTo>
                <a:pt x="5" y="25"/>
              </a:lnTo>
              <a:lnTo>
                <a:pt x="5" y="24"/>
              </a:lnTo>
              <a:lnTo>
                <a:pt x="3" y="23"/>
              </a:lnTo>
              <a:lnTo>
                <a:pt x="2" y="22"/>
              </a:lnTo>
              <a:lnTo>
                <a:pt x="0" y="21"/>
              </a:lnTo>
              <a:lnTo>
                <a:pt x="0" y="20"/>
              </a:lnTo>
              <a:lnTo>
                <a:pt x="0" y="19"/>
              </a:lnTo>
              <a:lnTo>
                <a:pt x="1" y="18"/>
              </a:lnTo>
              <a:lnTo>
                <a:pt x="2" y="17"/>
              </a:lnTo>
              <a:lnTo>
                <a:pt x="4" y="17"/>
              </a:lnTo>
              <a:lnTo>
                <a:pt x="5" y="16"/>
              </a:lnTo>
              <a:lnTo>
                <a:pt x="7" y="15"/>
              </a:lnTo>
              <a:lnTo>
                <a:pt x="8" y="15"/>
              </a:lnTo>
              <a:lnTo>
                <a:pt x="9" y="14"/>
              </a:lnTo>
              <a:lnTo>
                <a:pt x="9" y="13"/>
              </a:lnTo>
              <a:lnTo>
                <a:pt x="10" y="12"/>
              </a:lnTo>
              <a:lnTo>
                <a:pt x="11" y="11"/>
              </a:lnTo>
              <a:lnTo>
                <a:pt x="11" y="10"/>
              </a:lnTo>
              <a:lnTo>
                <a:pt x="10" y="9"/>
              </a:lnTo>
              <a:lnTo>
                <a:pt x="10" y="8"/>
              </a:lnTo>
              <a:lnTo>
                <a:pt x="11" y="7"/>
              </a:lnTo>
              <a:lnTo>
                <a:pt x="12" y="7"/>
              </a:lnTo>
              <a:lnTo>
                <a:pt x="13" y="6"/>
              </a:lnTo>
              <a:lnTo>
                <a:pt x="14" y="5"/>
              </a:lnTo>
              <a:lnTo>
                <a:pt x="15" y="5"/>
              </a:lnTo>
              <a:lnTo>
                <a:pt x="16" y="4"/>
              </a:lnTo>
              <a:lnTo>
                <a:pt x="17" y="3"/>
              </a:lnTo>
              <a:lnTo>
                <a:pt x="18"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558800</xdr:colOff>
      <xdr:row>13</xdr:row>
      <xdr:rowOff>9525</xdr:rowOff>
    </xdr:from>
    <xdr:to>
      <xdr:col>10</xdr:col>
      <xdr:colOff>162560</xdr:colOff>
      <xdr:row>14</xdr:row>
      <xdr:rowOff>38100</xdr:rowOff>
    </xdr:to>
    <xdr:sp>
      <xdr:nvSpPr>
        <xdr:cNvPr id="2185818" name="Freeform 585"/>
        <xdr:cNvSpPr/>
      </xdr:nvSpPr>
      <xdr:spPr>
        <a:xfrm>
          <a:off x="6644640" y="2104390"/>
          <a:ext cx="254000" cy="180975"/>
        </a:xfrm>
        <a:custGeom>
          <a:avLst/>
          <a:gdLst>
            <a:gd name="txL" fmla="*/ 0 w 25"/>
            <a:gd name="txT" fmla="*/ 0 h 20"/>
            <a:gd name="txR" fmla="*/ 25 w 25"/>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0">
              <a:moveTo>
                <a:pt x="1" y="11"/>
              </a:moveTo>
              <a:lnTo>
                <a:pt x="1" y="11"/>
              </a:lnTo>
              <a:lnTo>
                <a:pt x="2" y="10"/>
              </a:lnTo>
              <a:lnTo>
                <a:pt x="3" y="10"/>
              </a:lnTo>
              <a:lnTo>
                <a:pt x="4" y="9"/>
              </a:lnTo>
              <a:lnTo>
                <a:pt x="5" y="8"/>
              </a:lnTo>
              <a:lnTo>
                <a:pt x="6" y="7"/>
              </a:lnTo>
              <a:lnTo>
                <a:pt x="7" y="6"/>
              </a:lnTo>
              <a:lnTo>
                <a:pt x="8" y="5"/>
              </a:lnTo>
              <a:lnTo>
                <a:pt x="9" y="5"/>
              </a:lnTo>
              <a:lnTo>
                <a:pt x="10" y="4"/>
              </a:lnTo>
              <a:lnTo>
                <a:pt x="10" y="3"/>
              </a:lnTo>
              <a:lnTo>
                <a:pt x="11" y="3"/>
              </a:lnTo>
              <a:lnTo>
                <a:pt x="12" y="2"/>
              </a:lnTo>
              <a:lnTo>
                <a:pt x="13" y="1"/>
              </a:lnTo>
              <a:lnTo>
                <a:pt x="14" y="2"/>
              </a:lnTo>
              <a:lnTo>
                <a:pt x="14" y="3"/>
              </a:lnTo>
              <a:lnTo>
                <a:pt x="15" y="2"/>
              </a:lnTo>
              <a:lnTo>
                <a:pt x="16" y="2"/>
              </a:lnTo>
              <a:lnTo>
                <a:pt x="17" y="1"/>
              </a:lnTo>
              <a:lnTo>
                <a:pt x="19" y="0"/>
              </a:lnTo>
              <a:lnTo>
                <a:pt x="20" y="2"/>
              </a:lnTo>
              <a:lnTo>
                <a:pt x="21" y="3"/>
              </a:lnTo>
              <a:lnTo>
                <a:pt x="21" y="4"/>
              </a:lnTo>
              <a:lnTo>
                <a:pt x="22" y="5"/>
              </a:lnTo>
              <a:lnTo>
                <a:pt x="23" y="4"/>
              </a:lnTo>
              <a:lnTo>
                <a:pt x="24" y="5"/>
              </a:lnTo>
              <a:lnTo>
                <a:pt x="25" y="5"/>
              </a:lnTo>
              <a:lnTo>
                <a:pt x="25" y="6"/>
              </a:lnTo>
              <a:lnTo>
                <a:pt x="25" y="8"/>
              </a:lnTo>
              <a:lnTo>
                <a:pt x="25" y="9"/>
              </a:lnTo>
              <a:lnTo>
                <a:pt x="24" y="9"/>
              </a:lnTo>
              <a:lnTo>
                <a:pt x="24" y="10"/>
              </a:lnTo>
              <a:lnTo>
                <a:pt x="24" y="11"/>
              </a:lnTo>
              <a:lnTo>
                <a:pt x="25" y="12"/>
              </a:lnTo>
              <a:lnTo>
                <a:pt x="25" y="14"/>
              </a:lnTo>
              <a:lnTo>
                <a:pt x="25" y="15"/>
              </a:lnTo>
              <a:lnTo>
                <a:pt x="25" y="16"/>
              </a:lnTo>
              <a:lnTo>
                <a:pt x="24" y="16"/>
              </a:lnTo>
              <a:lnTo>
                <a:pt x="23" y="16"/>
              </a:lnTo>
              <a:lnTo>
                <a:pt x="21" y="16"/>
              </a:lnTo>
              <a:lnTo>
                <a:pt x="21" y="17"/>
              </a:lnTo>
              <a:lnTo>
                <a:pt x="21" y="18"/>
              </a:lnTo>
              <a:lnTo>
                <a:pt x="21" y="19"/>
              </a:lnTo>
              <a:lnTo>
                <a:pt x="20" y="19"/>
              </a:lnTo>
              <a:lnTo>
                <a:pt x="19" y="18"/>
              </a:lnTo>
              <a:lnTo>
                <a:pt x="18" y="18"/>
              </a:lnTo>
              <a:lnTo>
                <a:pt x="16" y="18"/>
              </a:lnTo>
              <a:lnTo>
                <a:pt x="16" y="19"/>
              </a:lnTo>
              <a:lnTo>
                <a:pt x="16" y="20"/>
              </a:lnTo>
              <a:lnTo>
                <a:pt x="15" y="20"/>
              </a:lnTo>
              <a:lnTo>
                <a:pt x="13" y="19"/>
              </a:lnTo>
              <a:lnTo>
                <a:pt x="12" y="18"/>
              </a:lnTo>
              <a:lnTo>
                <a:pt x="11" y="18"/>
              </a:lnTo>
              <a:lnTo>
                <a:pt x="10" y="19"/>
              </a:lnTo>
              <a:lnTo>
                <a:pt x="10" y="18"/>
              </a:lnTo>
              <a:lnTo>
                <a:pt x="10" y="17"/>
              </a:lnTo>
              <a:lnTo>
                <a:pt x="9" y="16"/>
              </a:lnTo>
              <a:lnTo>
                <a:pt x="8" y="16"/>
              </a:lnTo>
              <a:lnTo>
                <a:pt x="7" y="15"/>
              </a:lnTo>
              <a:lnTo>
                <a:pt x="6" y="15"/>
              </a:lnTo>
              <a:lnTo>
                <a:pt x="6" y="14"/>
              </a:lnTo>
              <a:lnTo>
                <a:pt x="5" y="14"/>
              </a:lnTo>
              <a:lnTo>
                <a:pt x="4" y="13"/>
              </a:lnTo>
              <a:lnTo>
                <a:pt x="3" y="13"/>
              </a:lnTo>
              <a:lnTo>
                <a:pt x="2" y="12"/>
              </a:lnTo>
              <a:lnTo>
                <a:pt x="0" y="11"/>
              </a:lnTo>
              <a:lnTo>
                <a:pt x="1"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111760</xdr:colOff>
      <xdr:row>12</xdr:row>
      <xdr:rowOff>57150</xdr:rowOff>
    </xdr:from>
    <xdr:to>
      <xdr:col>9</xdr:col>
      <xdr:colOff>436880</xdr:colOff>
      <xdr:row>13</xdr:row>
      <xdr:rowOff>95250</xdr:rowOff>
    </xdr:to>
    <xdr:sp>
      <xdr:nvSpPr>
        <xdr:cNvPr id="2185819" name="Freeform 586"/>
        <xdr:cNvSpPr/>
      </xdr:nvSpPr>
      <xdr:spPr>
        <a:xfrm>
          <a:off x="6197600" y="1999615"/>
          <a:ext cx="325120" cy="190500"/>
        </a:xfrm>
        <a:custGeom>
          <a:avLst/>
          <a:gdLst>
            <a:gd name="txL" fmla="*/ 0 w 32"/>
            <a:gd name="txT" fmla="*/ 0 h 21"/>
            <a:gd name="txR" fmla="*/ 32 w 32"/>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1">
              <a:moveTo>
                <a:pt x="0" y="19"/>
              </a:moveTo>
              <a:lnTo>
                <a:pt x="0" y="18"/>
              </a:lnTo>
              <a:lnTo>
                <a:pt x="1" y="17"/>
              </a:lnTo>
              <a:lnTo>
                <a:pt x="2" y="16"/>
              </a:lnTo>
              <a:lnTo>
                <a:pt x="3" y="15"/>
              </a:lnTo>
              <a:lnTo>
                <a:pt x="4" y="14"/>
              </a:lnTo>
              <a:lnTo>
                <a:pt x="7" y="11"/>
              </a:lnTo>
              <a:lnTo>
                <a:pt x="8" y="10"/>
              </a:lnTo>
              <a:lnTo>
                <a:pt x="9" y="9"/>
              </a:lnTo>
              <a:lnTo>
                <a:pt x="10" y="9"/>
              </a:lnTo>
              <a:lnTo>
                <a:pt x="10" y="8"/>
              </a:lnTo>
              <a:lnTo>
                <a:pt x="11" y="7"/>
              </a:lnTo>
              <a:lnTo>
                <a:pt x="12" y="6"/>
              </a:lnTo>
              <a:lnTo>
                <a:pt x="13" y="6"/>
              </a:lnTo>
              <a:lnTo>
                <a:pt x="14" y="5"/>
              </a:lnTo>
              <a:lnTo>
                <a:pt x="15" y="4"/>
              </a:lnTo>
              <a:lnTo>
                <a:pt x="16" y="4"/>
              </a:lnTo>
              <a:lnTo>
                <a:pt x="17" y="3"/>
              </a:lnTo>
              <a:lnTo>
                <a:pt x="18" y="3"/>
              </a:lnTo>
              <a:lnTo>
                <a:pt x="19" y="2"/>
              </a:lnTo>
              <a:lnTo>
                <a:pt x="20" y="2"/>
              </a:lnTo>
              <a:lnTo>
                <a:pt x="21" y="2"/>
              </a:lnTo>
              <a:lnTo>
                <a:pt x="23" y="2"/>
              </a:lnTo>
              <a:lnTo>
                <a:pt x="24" y="1"/>
              </a:lnTo>
              <a:lnTo>
                <a:pt x="25" y="1"/>
              </a:lnTo>
              <a:lnTo>
                <a:pt x="26" y="1"/>
              </a:lnTo>
              <a:lnTo>
                <a:pt x="27" y="1"/>
              </a:lnTo>
              <a:lnTo>
                <a:pt x="28" y="0"/>
              </a:lnTo>
              <a:lnTo>
                <a:pt x="30" y="0"/>
              </a:lnTo>
              <a:lnTo>
                <a:pt x="30" y="2"/>
              </a:lnTo>
              <a:lnTo>
                <a:pt x="30" y="3"/>
              </a:lnTo>
              <a:lnTo>
                <a:pt x="30" y="5"/>
              </a:lnTo>
              <a:lnTo>
                <a:pt x="29" y="5"/>
              </a:lnTo>
              <a:lnTo>
                <a:pt x="28" y="6"/>
              </a:lnTo>
              <a:lnTo>
                <a:pt x="28" y="7"/>
              </a:lnTo>
              <a:lnTo>
                <a:pt x="29" y="7"/>
              </a:lnTo>
              <a:lnTo>
                <a:pt x="30" y="9"/>
              </a:lnTo>
              <a:lnTo>
                <a:pt x="30" y="10"/>
              </a:lnTo>
              <a:lnTo>
                <a:pt x="31" y="10"/>
              </a:lnTo>
              <a:lnTo>
                <a:pt x="32" y="12"/>
              </a:lnTo>
              <a:lnTo>
                <a:pt x="30" y="13"/>
              </a:lnTo>
              <a:lnTo>
                <a:pt x="29" y="13"/>
              </a:lnTo>
              <a:lnTo>
                <a:pt x="28" y="14"/>
              </a:lnTo>
              <a:lnTo>
                <a:pt x="27" y="15"/>
              </a:lnTo>
              <a:lnTo>
                <a:pt x="26" y="15"/>
              </a:lnTo>
              <a:lnTo>
                <a:pt x="25" y="16"/>
              </a:lnTo>
              <a:lnTo>
                <a:pt x="24" y="16"/>
              </a:lnTo>
              <a:lnTo>
                <a:pt x="23" y="17"/>
              </a:lnTo>
              <a:lnTo>
                <a:pt x="22" y="17"/>
              </a:lnTo>
              <a:lnTo>
                <a:pt x="21" y="18"/>
              </a:lnTo>
              <a:lnTo>
                <a:pt x="20" y="17"/>
              </a:lnTo>
              <a:lnTo>
                <a:pt x="19" y="18"/>
              </a:lnTo>
              <a:lnTo>
                <a:pt x="18" y="18"/>
              </a:lnTo>
              <a:lnTo>
                <a:pt x="18" y="17"/>
              </a:lnTo>
              <a:lnTo>
                <a:pt x="17" y="16"/>
              </a:lnTo>
              <a:lnTo>
                <a:pt x="16" y="16"/>
              </a:lnTo>
              <a:lnTo>
                <a:pt x="15" y="15"/>
              </a:lnTo>
              <a:lnTo>
                <a:pt x="14" y="16"/>
              </a:lnTo>
              <a:lnTo>
                <a:pt x="13" y="15"/>
              </a:lnTo>
              <a:lnTo>
                <a:pt x="12" y="17"/>
              </a:lnTo>
              <a:lnTo>
                <a:pt x="11" y="16"/>
              </a:lnTo>
              <a:lnTo>
                <a:pt x="10" y="17"/>
              </a:lnTo>
              <a:lnTo>
                <a:pt x="9" y="17"/>
              </a:lnTo>
              <a:lnTo>
                <a:pt x="7" y="18"/>
              </a:lnTo>
              <a:lnTo>
                <a:pt x="2" y="21"/>
              </a:lnTo>
              <a:lnTo>
                <a:pt x="0"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223520</xdr:colOff>
      <xdr:row>8</xdr:row>
      <xdr:rowOff>76200</xdr:rowOff>
    </xdr:from>
    <xdr:to>
      <xdr:col>9</xdr:col>
      <xdr:colOff>426720</xdr:colOff>
      <xdr:row>10</xdr:row>
      <xdr:rowOff>104775</xdr:rowOff>
    </xdr:to>
    <xdr:sp>
      <xdr:nvSpPr>
        <xdr:cNvPr id="2185820" name="Freeform 587"/>
        <xdr:cNvSpPr/>
      </xdr:nvSpPr>
      <xdr:spPr>
        <a:xfrm>
          <a:off x="6309360" y="1409065"/>
          <a:ext cx="203200" cy="333375"/>
        </a:xfrm>
        <a:custGeom>
          <a:avLst/>
          <a:gdLst>
            <a:gd name="txL" fmla="*/ 0 w 20"/>
            <a:gd name="txT" fmla="*/ 0 h 37"/>
            <a:gd name="txR" fmla="*/ 20 w 20"/>
            <a:gd name="txB" fmla="*/ 37 h 3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0" h="37">
              <a:moveTo>
                <a:pt x="0" y="17"/>
              </a:moveTo>
              <a:lnTo>
                <a:pt x="0" y="16"/>
              </a:lnTo>
              <a:lnTo>
                <a:pt x="1" y="15"/>
              </a:lnTo>
              <a:lnTo>
                <a:pt x="1" y="14"/>
              </a:lnTo>
              <a:lnTo>
                <a:pt x="2" y="13"/>
              </a:lnTo>
              <a:lnTo>
                <a:pt x="3" y="12"/>
              </a:lnTo>
              <a:lnTo>
                <a:pt x="3" y="10"/>
              </a:lnTo>
              <a:lnTo>
                <a:pt x="4" y="10"/>
              </a:lnTo>
              <a:lnTo>
                <a:pt x="4" y="9"/>
              </a:lnTo>
              <a:lnTo>
                <a:pt x="5" y="8"/>
              </a:lnTo>
              <a:lnTo>
                <a:pt x="6" y="7"/>
              </a:lnTo>
              <a:lnTo>
                <a:pt x="7" y="6"/>
              </a:lnTo>
              <a:lnTo>
                <a:pt x="7" y="5"/>
              </a:lnTo>
              <a:lnTo>
                <a:pt x="8" y="4"/>
              </a:lnTo>
              <a:lnTo>
                <a:pt x="9" y="3"/>
              </a:lnTo>
              <a:lnTo>
                <a:pt x="10" y="2"/>
              </a:lnTo>
              <a:lnTo>
                <a:pt x="10" y="1"/>
              </a:lnTo>
              <a:lnTo>
                <a:pt x="11" y="1"/>
              </a:lnTo>
              <a:lnTo>
                <a:pt x="12" y="1"/>
              </a:lnTo>
              <a:lnTo>
                <a:pt x="13" y="0"/>
              </a:lnTo>
              <a:lnTo>
                <a:pt x="14" y="0"/>
              </a:lnTo>
              <a:lnTo>
                <a:pt x="14" y="1"/>
              </a:lnTo>
              <a:lnTo>
                <a:pt x="15" y="1"/>
              </a:lnTo>
              <a:lnTo>
                <a:pt x="16" y="1"/>
              </a:lnTo>
              <a:lnTo>
                <a:pt x="17" y="1"/>
              </a:lnTo>
              <a:lnTo>
                <a:pt x="19" y="1"/>
              </a:lnTo>
              <a:lnTo>
                <a:pt x="19" y="2"/>
              </a:lnTo>
              <a:lnTo>
                <a:pt x="19" y="3"/>
              </a:lnTo>
              <a:lnTo>
                <a:pt x="19" y="4"/>
              </a:lnTo>
              <a:lnTo>
                <a:pt x="19" y="5"/>
              </a:lnTo>
              <a:lnTo>
                <a:pt x="18" y="6"/>
              </a:lnTo>
              <a:lnTo>
                <a:pt x="18" y="7"/>
              </a:lnTo>
              <a:lnTo>
                <a:pt x="18" y="8"/>
              </a:lnTo>
              <a:lnTo>
                <a:pt x="18" y="9"/>
              </a:lnTo>
              <a:lnTo>
                <a:pt x="18" y="10"/>
              </a:lnTo>
              <a:lnTo>
                <a:pt x="18" y="12"/>
              </a:lnTo>
              <a:lnTo>
                <a:pt x="19" y="13"/>
              </a:lnTo>
              <a:lnTo>
                <a:pt x="19" y="14"/>
              </a:lnTo>
              <a:lnTo>
                <a:pt x="18" y="15"/>
              </a:lnTo>
              <a:lnTo>
                <a:pt x="18" y="16"/>
              </a:lnTo>
              <a:lnTo>
                <a:pt x="18" y="17"/>
              </a:lnTo>
              <a:lnTo>
                <a:pt x="18" y="19"/>
              </a:lnTo>
              <a:lnTo>
                <a:pt x="18" y="20"/>
              </a:lnTo>
              <a:lnTo>
                <a:pt x="18" y="21"/>
              </a:lnTo>
              <a:lnTo>
                <a:pt x="18" y="22"/>
              </a:lnTo>
              <a:lnTo>
                <a:pt x="19" y="23"/>
              </a:lnTo>
              <a:lnTo>
                <a:pt x="19" y="24"/>
              </a:lnTo>
              <a:lnTo>
                <a:pt x="19" y="25"/>
              </a:lnTo>
              <a:lnTo>
                <a:pt x="19" y="26"/>
              </a:lnTo>
              <a:lnTo>
                <a:pt x="20" y="28"/>
              </a:lnTo>
              <a:lnTo>
                <a:pt x="20" y="29"/>
              </a:lnTo>
              <a:lnTo>
                <a:pt x="20" y="30"/>
              </a:lnTo>
              <a:lnTo>
                <a:pt x="20" y="31"/>
              </a:lnTo>
              <a:lnTo>
                <a:pt x="20" y="32"/>
              </a:lnTo>
              <a:lnTo>
                <a:pt x="20" y="33"/>
              </a:lnTo>
              <a:lnTo>
                <a:pt x="20" y="35"/>
              </a:lnTo>
              <a:lnTo>
                <a:pt x="20" y="37"/>
              </a:lnTo>
              <a:lnTo>
                <a:pt x="19" y="36"/>
              </a:lnTo>
              <a:lnTo>
                <a:pt x="18" y="35"/>
              </a:lnTo>
              <a:lnTo>
                <a:pt x="17" y="34"/>
              </a:lnTo>
              <a:lnTo>
                <a:pt x="16" y="33"/>
              </a:lnTo>
              <a:lnTo>
                <a:pt x="15" y="32"/>
              </a:lnTo>
              <a:lnTo>
                <a:pt x="14" y="31"/>
              </a:lnTo>
              <a:lnTo>
                <a:pt x="13" y="30"/>
              </a:lnTo>
              <a:lnTo>
                <a:pt x="10" y="28"/>
              </a:lnTo>
              <a:lnTo>
                <a:pt x="9" y="28"/>
              </a:lnTo>
              <a:lnTo>
                <a:pt x="8" y="27"/>
              </a:lnTo>
              <a:lnTo>
                <a:pt x="7" y="26"/>
              </a:lnTo>
              <a:lnTo>
                <a:pt x="6" y="25"/>
              </a:lnTo>
              <a:lnTo>
                <a:pt x="5" y="26"/>
              </a:lnTo>
              <a:lnTo>
                <a:pt x="4" y="26"/>
              </a:lnTo>
              <a:lnTo>
                <a:pt x="3" y="25"/>
              </a:lnTo>
              <a:lnTo>
                <a:pt x="2" y="25"/>
              </a:lnTo>
              <a:lnTo>
                <a:pt x="3" y="23"/>
              </a:lnTo>
              <a:lnTo>
                <a:pt x="2" y="22"/>
              </a:lnTo>
              <a:lnTo>
                <a:pt x="1" y="21"/>
              </a:lnTo>
              <a:lnTo>
                <a:pt x="0" y="19"/>
              </a:lnTo>
              <a:lnTo>
                <a:pt x="0" y="18"/>
              </a:lnTo>
              <a:lnTo>
                <a:pt x="0" y="1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132080</xdr:colOff>
      <xdr:row>11</xdr:row>
      <xdr:rowOff>9525</xdr:rowOff>
    </xdr:from>
    <xdr:to>
      <xdr:col>9</xdr:col>
      <xdr:colOff>426720</xdr:colOff>
      <xdr:row>12</xdr:row>
      <xdr:rowOff>19050</xdr:rowOff>
    </xdr:to>
    <xdr:sp>
      <xdr:nvSpPr>
        <xdr:cNvPr id="2185821" name="Freeform 588"/>
        <xdr:cNvSpPr/>
      </xdr:nvSpPr>
      <xdr:spPr>
        <a:xfrm>
          <a:off x="6217920" y="1799590"/>
          <a:ext cx="294640" cy="161925"/>
        </a:xfrm>
        <a:custGeom>
          <a:avLst/>
          <a:gdLst>
            <a:gd name="txL" fmla="*/ 0 w 29"/>
            <a:gd name="txT" fmla="*/ 0 h 18"/>
            <a:gd name="txR" fmla="*/ 29 w 29"/>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18">
              <a:moveTo>
                <a:pt x="0" y="16"/>
              </a:moveTo>
              <a:lnTo>
                <a:pt x="1" y="15"/>
              </a:lnTo>
              <a:lnTo>
                <a:pt x="1" y="13"/>
              </a:lnTo>
              <a:lnTo>
                <a:pt x="1" y="12"/>
              </a:lnTo>
              <a:lnTo>
                <a:pt x="2" y="12"/>
              </a:lnTo>
              <a:lnTo>
                <a:pt x="4" y="12"/>
              </a:lnTo>
              <a:lnTo>
                <a:pt x="5" y="12"/>
              </a:lnTo>
              <a:lnTo>
                <a:pt x="6" y="11"/>
              </a:lnTo>
              <a:lnTo>
                <a:pt x="7" y="11"/>
              </a:lnTo>
              <a:lnTo>
                <a:pt x="8" y="11"/>
              </a:lnTo>
              <a:lnTo>
                <a:pt x="9" y="11"/>
              </a:lnTo>
              <a:lnTo>
                <a:pt x="10" y="10"/>
              </a:lnTo>
              <a:lnTo>
                <a:pt x="11" y="11"/>
              </a:lnTo>
              <a:lnTo>
                <a:pt x="12" y="10"/>
              </a:lnTo>
              <a:lnTo>
                <a:pt x="13" y="10"/>
              </a:lnTo>
              <a:lnTo>
                <a:pt x="14" y="9"/>
              </a:lnTo>
              <a:lnTo>
                <a:pt x="15" y="8"/>
              </a:lnTo>
              <a:lnTo>
                <a:pt x="16" y="8"/>
              </a:lnTo>
              <a:lnTo>
                <a:pt x="16" y="7"/>
              </a:lnTo>
              <a:lnTo>
                <a:pt x="15" y="6"/>
              </a:lnTo>
              <a:lnTo>
                <a:pt x="16" y="5"/>
              </a:lnTo>
              <a:lnTo>
                <a:pt x="17" y="4"/>
              </a:lnTo>
              <a:lnTo>
                <a:pt x="17" y="3"/>
              </a:lnTo>
              <a:lnTo>
                <a:pt x="18" y="2"/>
              </a:lnTo>
              <a:lnTo>
                <a:pt x="18" y="1"/>
              </a:lnTo>
              <a:lnTo>
                <a:pt x="19" y="1"/>
              </a:lnTo>
              <a:lnTo>
                <a:pt x="21" y="1"/>
              </a:lnTo>
              <a:lnTo>
                <a:pt x="22" y="0"/>
              </a:lnTo>
              <a:lnTo>
                <a:pt x="23" y="1"/>
              </a:lnTo>
              <a:lnTo>
                <a:pt x="23" y="2"/>
              </a:lnTo>
              <a:lnTo>
                <a:pt x="23" y="3"/>
              </a:lnTo>
              <a:lnTo>
                <a:pt x="23" y="4"/>
              </a:lnTo>
              <a:lnTo>
                <a:pt x="24" y="5"/>
              </a:lnTo>
              <a:lnTo>
                <a:pt x="25" y="5"/>
              </a:lnTo>
              <a:lnTo>
                <a:pt x="26" y="5"/>
              </a:lnTo>
              <a:lnTo>
                <a:pt x="26" y="3"/>
              </a:lnTo>
              <a:lnTo>
                <a:pt x="27" y="3"/>
              </a:lnTo>
              <a:lnTo>
                <a:pt x="28" y="4"/>
              </a:lnTo>
              <a:lnTo>
                <a:pt x="28" y="5"/>
              </a:lnTo>
              <a:lnTo>
                <a:pt x="28" y="6"/>
              </a:lnTo>
              <a:lnTo>
                <a:pt x="28" y="7"/>
              </a:lnTo>
              <a:lnTo>
                <a:pt x="28" y="8"/>
              </a:lnTo>
              <a:lnTo>
                <a:pt x="29" y="10"/>
              </a:lnTo>
              <a:lnTo>
                <a:pt x="28" y="11"/>
              </a:lnTo>
              <a:lnTo>
                <a:pt x="27" y="12"/>
              </a:lnTo>
              <a:lnTo>
                <a:pt x="26" y="13"/>
              </a:lnTo>
              <a:lnTo>
                <a:pt x="25" y="14"/>
              </a:lnTo>
              <a:lnTo>
                <a:pt x="25" y="15"/>
              </a:lnTo>
              <a:lnTo>
                <a:pt x="26" y="16"/>
              </a:lnTo>
              <a:lnTo>
                <a:pt x="25" y="16"/>
              </a:lnTo>
              <a:lnTo>
                <a:pt x="24" y="16"/>
              </a:lnTo>
              <a:lnTo>
                <a:pt x="22" y="16"/>
              </a:lnTo>
              <a:lnTo>
                <a:pt x="21" y="17"/>
              </a:lnTo>
              <a:lnTo>
                <a:pt x="20" y="17"/>
              </a:lnTo>
              <a:lnTo>
                <a:pt x="19" y="17"/>
              </a:lnTo>
              <a:lnTo>
                <a:pt x="18" y="17"/>
              </a:lnTo>
              <a:lnTo>
                <a:pt x="17" y="18"/>
              </a:lnTo>
              <a:lnTo>
                <a:pt x="16" y="17"/>
              </a:lnTo>
              <a:lnTo>
                <a:pt x="16" y="16"/>
              </a:lnTo>
              <a:lnTo>
                <a:pt x="16" y="15"/>
              </a:lnTo>
              <a:lnTo>
                <a:pt x="16" y="14"/>
              </a:lnTo>
              <a:lnTo>
                <a:pt x="15" y="13"/>
              </a:lnTo>
              <a:lnTo>
                <a:pt x="14" y="13"/>
              </a:lnTo>
              <a:lnTo>
                <a:pt x="13" y="14"/>
              </a:lnTo>
              <a:lnTo>
                <a:pt x="12" y="14"/>
              </a:lnTo>
              <a:lnTo>
                <a:pt x="11" y="14"/>
              </a:lnTo>
              <a:lnTo>
                <a:pt x="10" y="15"/>
              </a:lnTo>
              <a:lnTo>
                <a:pt x="9" y="15"/>
              </a:lnTo>
              <a:lnTo>
                <a:pt x="8" y="15"/>
              </a:lnTo>
              <a:lnTo>
                <a:pt x="7" y="15"/>
              </a:lnTo>
              <a:lnTo>
                <a:pt x="6" y="16"/>
              </a:lnTo>
              <a:lnTo>
                <a:pt x="4" y="16"/>
              </a:lnTo>
              <a:lnTo>
                <a:pt x="3" y="16"/>
              </a:lnTo>
              <a:lnTo>
                <a:pt x="1" y="16"/>
              </a:lnTo>
              <a:lnTo>
                <a:pt x="0" y="17"/>
              </a:lnTo>
              <a:lnTo>
                <a:pt x="0"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508000</xdr:colOff>
      <xdr:row>11</xdr:row>
      <xdr:rowOff>19050</xdr:rowOff>
    </xdr:from>
    <xdr:to>
      <xdr:col>10</xdr:col>
      <xdr:colOff>111760</xdr:colOff>
      <xdr:row>12</xdr:row>
      <xdr:rowOff>114300</xdr:rowOff>
    </xdr:to>
    <xdr:sp>
      <xdr:nvSpPr>
        <xdr:cNvPr id="2185822" name="Freeform 589"/>
        <xdr:cNvSpPr/>
      </xdr:nvSpPr>
      <xdr:spPr>
        <a:xfrm>
          <a:off x="6593840" y="1809115"/>
          <a:ext cx="254000" cy="247650"/>
        </a:xfrm>
        <a:custGeom>
          <a:avLst/>
          <a:gdLst>
            <a:gd name="txL" fmla="*/ 0 w 25"/>
            <a:gd name="txT" fmla="*/ 0 h 27"/>
            <a:gd name="txR" fmla="*/ 25 w 25"/>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5" h="27">
              <a:moveTo>
                <a:pt x="1" y="12"/>
              </a:moveTo>
              <a:lnTo>
                <a:pt x="1" y="11"/>
              </a:lnTo>
              <a:lnTo>
                <a:pt x="1" y="10"/>
              </a:lnTo>
              <a:lnTo>
                <a:pt x="1" y="9"/>
              </a:lnTo>
              <a:lnTo>
                <a:pt x="1" y="8"/>
              </a:lnTo>
              <a:lnTo>
                <a:pt x="2" y="7"/>
              </a:lnTo>
              <a:lnTo>
                <a:pt x="3" y="7"/>
              </a:lnTo>
              <a:lnTo>
                <a:pt x="4" y="7"/>
              </a:lnTo>
              <a:lnTo>
                <a:pt x="5" y="6"/>
              </a:lnTo>
              <a:lnTo>
                <a:pt x="6" y="6"/>
              </a:lnTo>
              <a:lnTo>
                <a:pt x="7" y="5"/>
              </a:lnTo>
              <a:lnTo>
                <a:pt x="8" y="5"/>
              </a:lnTo>
              <a:lnTo>
                <a:pt x="9" y="5"/>
              </a:lnTo>
              <a:lnTo>
                <a:pt x="10" y="5"/>
              </a:lnTo>
              <a:lnTo>
                <a:pt x="12" y="4"/>
              </a:lnTo>
              <a:lnTo>
                <a:pt x="13" y="4"/>
              </a:lnTo>
              <a:lnTo>
                <a:pt x="14" y="4"/>
              </a:lnTo>
              <a:lnTo>
                <a:pt x="15" y="3"/>
              </a:lnTo>
              <a:lnTo>
                <a:pt x="16" y="3"/>
              </a:lnTo>
              <a:lnTo>
                <a:pt x="18" y="2"/>
              </a:lnTo>
              <a:lnTo>
                <a:pt x="20" y="2"/>
              </a:lnTo>
              <a:lnTo>
                <a:pt x="20" y="1"/>
              </a:lnTo>
              <a:lnTo>
                <a:pt x="21" y="0"/>
              </a:lnTo>
              <a:lnTo>
                <a:pt x="22" y="0"/>
              </a:lnTo>
              <a:lnTo>
                <a:pt x="22" y="1"/>
              </a:lnTo>
              <a:lnTo>
                <a:pt x="22" y="3"/>
              </a:lnTo>
              <a:lnTo>
                <a:pt x="22" y="5"/>
              </a:lnTo>
              <a:lnTo>
                <a:pt x="22" y="6"/>
              </a:lnTo>
              <a:lnTo>
                <a:pt x="23" y="7"/>
              </a:lnTo>
              <a:lnTo>
                <a:pt x="23" y="8"/>
              </a:lnTo>
              <a:lnTo>
                <a:pt x="23" y="9"/>
              </a:lnTo>
              <a:lnTo>
                <a:pt x="23" y="10"/>
              </a:lnTo>
              <a:lnTo>
                <a:pt x="23" y="11"/>
              </a:lnTo>
              <a:lnTo>
                <a:pt x="23" y="13"/>
              </a:lnTo>
              <a:lnTo>
                <a:pt x="23" y="15"/>
              </a:lnTo>
              <a:lnTo>
                <a:pt x="24" y="17"/>
              </a:lnTo>
              <a:lnTo>
                <a:pt x="24" y="18"/>
              </a:lnTo>
              <a:lnTo>
                <a:pt x="24" y="19"/>
              </a:lnTo>
              <a:lnTo>
                <a:pt x="25" y="20"/>
              </a:lnTo>
              <a:lnTo>
                <a:pt x="21" y="20"/>
              </a:lnTo>
              <a:lnTo>
                <a:pt x="19" y="20"/>
              </a:lnTo>
              <a:lnTo>
                <a:pt x="18" y="20"/>
              </a:lnTo>
              <a:lnTo>
                <a:pt x="17" y="19"/>
              </a:lnTo>
              <a:lnTo>
                <a:pt x="15" y="20"/>
              </a:lnTo>
              <a:lnTo>
                <a:pt x="14" y="21"/>
              </a:lnTo>
              <a:lnTo>
                <a:pt x="12" y="22"/>
              </a:lnTo>
              <a:lnTo>
                <a:pt x="12" y="23"/>
              </a:lnTo>
              <a:lnTo>
                <a:pt x="11" y="23"/>
              </a:lnTo>
              <a:lnTo>
                <a:pt x="10" y="24"/>
              </a:lnTo>
              <a:lnTo>
                <a:pt x="9" y="24"/>
              </a:lnTo>
              <a:lnTo>
                <a:pt x="8" y="25"/>
              </a:lnTo>
              <a:lnTo>
                <a:pt x="7" y="26"/>
              </a:lnTo>
              <a:lnTo>
                <a:pt x="6" y="26"/>
              </a:lnTo>
              <a:lnTo>
                <a:pt x="5" y="27"/>
              </a:lnTo>
              <a:lnTo>
                <a:pt x="4" y="27"/>
              </a:lnTo>
              <a:lnTo>
                <a:pt x="3" y="27"/>
              </a:lnTo>
              <a:lnTo>
                <a:pt x="1" y="27"/>
              </a:lnTo>
              <a:lnTo>
                <a:pt x="1" y="26"/>
              </a:lnTo>
              <a:lnTo>
                <a:pt x="1" y="25"/>
              </a:lnTo>
              <a:lnTo>
                <a:pt x="0" y="24"/>
              </a:lnTo>
              <a:lnTo>
                <a:pt x="0" y="23"/>
              </a:lnTo>
              <a:lnTo>
                <a:pt x="0" y="22"/>
              </a:lnTo>
              <a:lnTo>
                <a:pt x="0" y="21"/>
              </a:lnTo>
              <a:lnTo>
                <a:pt x="0" y="20"/>
              </a:lnTo>
              <a:lnTo>
                <a:pt x="1" y="19"/>
              </a:lnTo>
              <a:lnTo>
                <a:pt x="1" y="18"/>
              </a:lnTo>
              <a:lnTo>
                <a:pt x="2" y="17"/>
              </a:lnTo>
              <a:lnTo>
                <a:pt x="2" y="16"/>
              </a:lnTo>
              <a:lnTo>
                <a:pt x="2" y="15"/>
              </a:lnTo>
              <a:lnTo>
                <a:pt x="1" y="14"/>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233680</xdr:colOff>
      <xdr:row>24</xdr:row>
      <xdr:rowOff>152400</xdr:rowOff>
    </xdr:from>
    <xdr:to>
      <xdr:col>7</xdr:col>
      <xdr:colOff>467360</xdr:colOff>
      <xdr:row>26</xdr:row>
      <xdr:rowOff>76200</xdr:rowOff>
    </xdr:to>
    <xdr:sp>
      <xdr:nvSpPr>
        <xdr:cNvPr id="2185823" name="Freeform 590"/>
        <xdr:cNvSpPr/>
      </xdr:nvSpPr>
      <xdr:spPr>
        <a:xfrm>
          <a:off x="5019040" y="3923665"/>
          <a:ext cx="233680" cy="228600"/>
        </a:xfrm>
        <a:custGeom>
          <a:avLst/>
          <a:gdLst>
            <a:gd name="txL" fmla="*/ 0 w 23"/>
            <a:gd name="txT" fmla="*/ 0 h 26"/>
            <a:gd name="txR" fmla="*/ 23 w 23"/>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3" h="26">
              <a:moveTo>
                <a:pt x="12" y="1"/>
              </a:moveTo>
              <a:lnTo>
                <a:pt x="13" y="2"/>
              </a:lnTo>
              <a:lnTo>
                <a:pt x="14" y="2"/>
              </a:lnTo>
              <a:lnTo>
                <a:pt x="15" y="2"/>
              </a:lnTo>
              <a:lnTo>
                <a:pt x="17" y="1"/>
              </a:lnTo>
              <a:lnTo>
                <a:pt x="17" y="2"/>
              </a:lnTo>
              <a:lnTo>
                <a:pt x="17" y="3"/>
              </a:lnTo>
              <a:lnTo>
                <a:pt x="17" y="5"/>
              </a:lnTo>
              <a:lnTo>
                <a:pt x="18" y="6"/>
              </a:lnTo>
              <a:lnTo>
                <a:pt x="18" y="7"/>
              </a:lnTo>
              <a:lnTo>
                <a:pt x="19" y="8"/>
              </a:lnTo>
              <a:lnTo>
                <a:pt x="19" y="9"/>
              </a:lnTo>
              <a:lnTo>
                <a:pt x="20" y="9"/>
              </a:lnTo>
              <a:lnTo>
                <a:pt x="21" y="9"/>
              </a:lnTo>
              <a:lnTo>
                <a:pt x="22" y="10"/>
              </a:lnTo>
              <a:lnTo>
                <a:pt x="23" y="10"/>
              </a:lnTo>
              <a:lnTo>
                <a:pt x="23" y="11"/>
              </a:lnTo>
              <a:lnTo>
                <a:pt x="23" y="12"/>
              </a:lnTo>
              <a:lnTo>
                <a:pt x="22" y="13"/>
              </a:lnTo>
              <a:lnTo>
                <a:pt x="21" y="14"/>
              </a:lnTo>
              <a:lnTo>
                <a:pt x="21" y="15"/>
              </a:lnTo>
              <a:lnTo>
                <a:pt x="20" y="17"/>
              </a:lnTo>
              <a:lnTo>
                <a:pt x="20" y="18"/>
              </a:lnTo>
              <a:lnTo>
                <a:pt x="20" y="19"/>
              </a:lnTo>
              <a:lnTo>
                <a:pt x="20" y="20"/>
              </a:lnTo>
              <a:lnTo>
                <a:pt x="21" y="21"/>
              </a:lnTo>
              <a:lnTo>
                <a:pt x="21" y="22"/>
              </a:lnTo>
              <a:lnTo>
                <a:pt x="22" y="23"/>
              </a:lnTo>
              <a:lnTo>
                <a:pt x="22" y="24"/>
              </a:lnTo>
              <a:lnTo>
                <a:pt x="22" y="25"/>
              </a:lnTo>
              <a:lnTo>
                <a:pt x="22" y="26"/>
              </a:lnTo>
              <a:lnTo>
                <a:pt x="21" y="25"/>
              </a:lnTo>
              <a:lnTo>
                <a:pt x="19" y="25"/>
              </a:lnTo>
              <a:lnTo>
                <a:pt x="18" y="25"/>
              </a:lnTo>
              <a:lnTo>
                <a:pt x="16" y="24"/>
              </a:lnTo>
              <a:lnTo>
                <a:pt x="15" y="24"/>
              </a:lnTo>
              <a:lnTo>
                <a:pt x="14" y="24"/>
              </a:lnTo>
              <a:lnTo>
                <a:pt x="13" y="23"/>
              </a:lnTo>
              <a:lnTo>
                <a:pt x="13" y="22"/>
              </a:lnTo>
              <a:lnTo>
                <a:pt x="13" y="21"/>
              </a:lnTo>
              <a:lnTo>
                <a:pt x="13" y="20"/>
              </a:lnTo>
              <a:lnTo>
                <a:pt x="13" y="19"/>
              </a:lnTo>
              <a:lnTo>
                <a:pt x="13" y="18"/>
              </a:lnTo>
              <a:lnTo>
                <a:pt x="12" y="17"/>
              </a:lnTo>
              <a:lnTo>
                <a:pt x="12" y="16"/>
              </a:lnTo>
              <a:lnTo>
                <a:pt x="11" y="15"/>
              </a:lnTo>
              <a:lnTo>
                <a:pt x="11" y="14"/>
              </a:lnTo>
              <a:lnTo>
                <a:pt x="10" y="13"/>
              </a:lnTo>
              <a:lnTo>
                <a:pt x="10" y="12"/>
              </a:lnTo>
              <a:lnTo>
                <a:pt x="10" y="11"/>
              </a:lnTo>
              <a:lnTo>
                <a:pt x="8" y="11"/>
              </a:lnTo>
              <a:lnTo>
                <a:pt x="7" y="12"/>
              </a:lnTo>
              <a:lnTo>
                <a:pt x="5" y="12"/>
              </a:lnTo>
              <a:lnTo>
                <a:pt x="4" y="13"/>
              </a:lnTo>
              <a:lnTo>
                <a:pt x="3" y="14"/>
              </a:lnTo>
              <a:lnTo>
                <a:pt x="2" y="15"/>
              </a:lnTo>
              <a:lnTo>
                <a:pt x="1" y="14"/>
              </a:lnTo>
              <a:lnTo>
                <a:pt x="0" y="13"/>
              </a:lnTo>
              <a:lnTo>
                <a:pt x="0" y="12"/>
              </a:lnTo>
              <a:lnTo>
                <a:pt x="1" y="11"/>
              </a:lnTo>
              <a:lnTo>
                <a:pt x="2" y="11"/>
              </a:lnTo>
              <a:lnTo>
                <a:pt x="3" y="10"/>
              </a:lnTo>
              <a:lnTo>
                <a:pt x="4" y="10"/>
              </a:lnTo>
              <a:lnTo>
                <a:pt x="5" y="9"/>
              </a:lnTo>
              <a:lnTo>
                <a:pt x="5" y="8"/>
              </a:lnTo>
              <a:lnTo>
                <a:pt x="4" y="7"/>
              </a:lnTo>
              <a:lnTo>
                <a:pt x="4" y="6"/>
              </a:lnTo>
              <a:lnTo>
                <a:pt x="3" y="5"/>
              </a:lnTo>
              <a:lnTo>
                <a:pt x="4" y="5"/>
              </a:lnTo>
              <a:lnTo>
                <a:pt x="5" y="4"/>
              </a:lnTo>
              <a:lnTo>
                <a:pt x="6" y="4"/>
              </a:lnTo>
              <a:lnTo>
                <a:pt x="7" y="3"/>
              </a:lnTo>
              <a:lnTo>
                <a:pt x="8" y="3"/>
              </a:lnTo>
              <a:lnTo>
                <a:pt x="9" y="2"/>
              </a:lnTo>
              <a:lnTo>
                <a:pt x="10" y="1"/>
              </a:lnTo>
              <a:lnTo>
                <a:pt x="11" y="0"/>
              </a:lnTo>
              <a:lnTo>
                <a:pt x="12"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274320</xdr:colOff>
      <xdr:row>26</xdr:row>
      <xdr:rowOff>57150</xdr:rowOff>
    </xdr:from>
    <xdr:to>
      <xdr:col>7</xdr:col>
      <xdr:colOff>548640</xdr:colOff>
      <xdr:row>27</xdr:row>
      <xdr:rowOff>133350</xdr:rowOff>
    </xdr:to>
    <xdr:sp>
      <xdr:nvSpPr>
        <xdr:cNvPr id="2185824" name="Freeform 591"/>
        <xdr:cNvSpPr/>
      </xdr:nvSpPr>
      <xdr:spPr>
        <a:xfrm>
          <a:off x="5059680" y="4133215"/>
          <a:ext cx="274320" cy="228600"/>
        </a:xfrm>
        <a:custGeom>
          <a:avLst/>
          <a:gdLst>
            <a:gd name="txL" fmla="*/ 0 w 27"/>
            <a:gd name="txT" fmla="*/ 0 h 25"/>
            <a:gd name="txR" fmla="*/ 27 w 27"/>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25">
              <a:moveTo>
                <a:pt x="1" y="12"/>
              </a:moveTo>
              <a:lnTo>
                <a:pt x="2" y="12"/>
              </a:lnTo>
              <a:lnTo>
                <a:pt x="3" y="11"/>
              </a:lnTo>
              <a:lnTo>
                <a:pt x="4" y="10"/>
              </a:lnTo>
              <a:lnTo>
                <a:pt x="5" y="9"/>
              </a:lnTo>
              <a:lnTo>
                <a:pt x="5" y="8"/>
              </a:lnTo>
              <a:lnTo>
                <a:pt x="5" y="7"/>
              </a:lnTo>
              <a:lnTo>
                <a:pt x="6" y="6"/>
              </a:lnTo>
              <a:lnTo>
                <a:pt x="6" y="5"/>
              </a:lnTo>
              <a:lnTo>
                <a:pt x="6" y="4"/>
              </a:lnTo>
              <a:lnTo>
                <a:pt x="7" y="3"/>
              </a:lnTo>
              <a:lnTo>
                <a:pt x="7" y="2"/>
              </a:lnTo>
              <a:lnTo>
                <a:pt x="8" y="1"/>
              </a:lnTo>
              <a:lnTo>
                <a:pt x="9" y="1"/>
              </a:lnTo>
              <a:lnTo>
                <a:pt x="11" y="1"/>
              </a:lnTo>
              <a:lnTo>
                <a:pt x="12" y="1"/>
              </a:lnTo>
              <a:lnTo>
                <a:pt x="12" y="0"/>
              </a:lnTo>
              <a:lnTo>
                <a:pt x="14" y="1"/>
              </a:lnTo>
              <a:lnTo>
                <a:pt x="15" y="1"/>
              </a:lnTo>
              <a:lnTo>
                <a:pt x="17" y="1"/>
              </a:lnTo>
              <a:lnTo>
                <a:pt x="18" y="2"/>
              </a:lnTo>
              <a:lnTo>
                <a:pt x="18" y="1"/>
              </a:lnTo>
              <a:lnTo>
                <a:pt x="20" y="1"/>
              </a:lnTo>
              <a:lnTo>
                <a:pt x="21" y="1"/>
              </a:lnTo>
              <a:lnTo>
                <a:pt x="22" y="1"/>
              </a:lnTo>
              <a:lnTo>
                <a:pt x="23" y="1"/>
              </a:lnTo>
              <a:lnTo>
                <a:pt x="24" y="1"/>
              </a:lnTo>
              <a:lnTo>
                <a:pt x="25" y="1"/>
              </a:lnTo>
              <a:lnTo>
                <a:pt x="26" y="1"/>
              </a:lnTo>
              <a:lnTo>
                <a:pt x="26" y="2"/>
              </a:lnTo>
              <a:lnTo>
                <a:pt x="25" y="3"/>
              </a:lnTo>
              <a:lnTo>
                <a:pt x="25" y="4"/>
              </a:lnTo>
              <a:lnTo>
                <a:pt x="25" y="5"/>
              </a:lnTo>
              <a:lnTo>
                <a:pt x="25" y="6"/>
              </a:lnTo>
              <a:lnTo>
                <a:pt x="24" y="7"/>
              </a:lnTo>
              <a:lnTo>
                <a:pt x="23" y="8"/>
              </a:lnTo>
              <a:lnTo>
                <a:pt x="22" y="9"/>
              </a:lnTo>
              <a:lnTo>
                <a:pt x="22" y="10"/>
              </a:lnTo>
              <a:lnTo>
                <a:pt x="23" y="11"/>
              </a:lnTo>
              <a:lnTo>
                <a:pt x="24" y="13"/>
              </a:lnTo>
              <a:lnTo>
                <a:pt x="25" y="14"/>
              </a:lnTo>
              <a:lnTo>
                <a:pt x="26" y="14"/>
              </a:lnTo>
              <a:lnTo>
                <a:pt x="26" y="15"/>
              </a:lnTo>
              <a:lnTo>
                <a:pt x="27" y="16"/>
              </a:lnTo>
              <a:lnTo>
                <a:pt x="27" y="18"/>
              </a:lnTo>
              <a:lnTo>
                <a:pt x="27" y="19"/>
              </a:lnTo>
              <a:lnTo>
                <a:pt x="27" y="20"/>
              </a:lnTo>
              <a:lnTo>
                <a:pt x="25" y="20"/>
              </a:lnTo>
              <a:lnTo>
                <a:pt x="24" y="20"/>
              </a:lnTo>
              <a:lnTo>
                <a:pt x="22" y="20"/>
              </a:lnTo>
              <a:lnTo>
                <a:pt x="21" y="19"/>
              </a:lnTo>
              <a:lnTo>
                <a:pt x="20" y="19"/>
              </a:lnTo>
              <a:lnTo>
                <a:pt x="19" y="19"/>
              </a:lnTo>
              <a:lnTo>
                <a:pt x="17" y="19"/>
              </a:lnTo>
              <a:lnTo>
                <a:pt x="16" y="19"/>
              </a:lnTo>
              <a:lnTo>
                <a:pt x="15" y="18"/>
              </a:lnTo>
              <a:lnTo>
                <a:pt x="13" y="18"/>
              </a:lnTo>
              <a:lnTo>
                <a:pt x="13" y="20"/>
              </a:lnTo>
              <a:lnTo>
                <a:pt x="13" y="22"/>
              </a:lnTo>
              <a:lnTo>
                <a:pt x="12" y="23"/>
              </a:lnTo>
              <a:lnTo>
                <a:pt x="12" y="24"/>
              </a:lnTo>
              <a:lnTo>
                <a:pt x="11" y="25"/>
              </a:lnTo>
              <a:lnTo>
                <a:pt x="10" y="25"/>
              </a:lnTo>
              <a:lnTo>
                <a:pt x="9" y="24"/>
              </a:lnTo>
              <a:lnTo>
                <a:pt x="8" y="23"/>
              </a:lnTo>
              <a:lnTo>
                <a:pt x="8" y="22"/>
              </a:lnTo>
              <a:lnTo>
                <a:pt x="7" y="21"/>
              </a:lnTo>
              <a:lnTo>
                <a:pt x="6" y="20"/>
              </a:lnTo>
              <a:lnTo>
                <a:pt x="5" y="19"/>
              </a:lnTo>
              <a:lnTo>
                <a:pt x="5" y="18"/>
              </a:lnTo>
              <a:lnTo>
                <a:pt x="4" y="17"/>
              </a:lnTo>
              <a:lnTo>
                <a:pt x="3" y="17"/>
              </a:lnTo>
              <a:lnTo>
                <a:pt x="2" y="16"/>
              </a:lnTo>
              <a:lnTo>
                <a:pt x="2" y="15"/>
              </a:lnTo>
              <a:lnTo>
                <a:pt x="1" y="14"/>
              </a:lnTo>
              <a:lnTo>
                <a:pt x="0" y="14"/>
              </a:lnTo>
              <a:lnTo>
                <a:pt x="1" y="13"/>
              </a:lnTo>
              <a:lnTo>
                <a:pt x="1" y="1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589280</xdr:colOff>
      <xdr:row>25</xdr:row>
      <xdr:rowOff>57150</xdr:rowOff>
    </xdr:from>
    <xdr:to>
      <xdr:col>7</xdr:col>
      <xdr:colOff>142240</xdr:colOff>
      <xdr:row>27</xdr:row>
      <xdr:rowOff>85725</xdr:rowOff>
    </xdr:to>
    <xdr:sp>
      <xdr:nvSpPr>
        <xdr:cNvPr id="2185825" name="Freeform 592"/>
        <xdr:cNvSpPr/>
      </xdr:nvSpPr>
      <xdr:spPr>
        <a:xfrm>
          <a:off x="4724400" y="3980815"/>
          <a:ext cx="203200" cy="333375"/>
        </a:xfrm>
        <a:custGeom>
          <a:avLst/>
          <a:gdLst>
            <a:gd name="txL" fmla="*/ 0 w 20"/>
            <a:gd name="txT" fmla="*/ 0 h 37"/>
            <a:gd name="txR" fmla="*/ 20 w 20"/>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0"/>
            </a:cxn>
          </a:cxnLst>
          <a:rect l="txL" t="txT" r="txR" b="txB"/>
          <a:pathLst>
            <a:path w="20" h="37">
              <a:moveTo>
                <a:pt x="1" y="1"/>
              </a:moveTo>
              <a:lnTo>
                <a:pt x="2" y="2"/>
              </a:lnTo>
              <a:lnTo>
                <a:pt x="2" y="3"/>
              </a:lnTo>
              <a:lnTo>
                <a:pt x="3" y="4"/>
              </a:lnTo>
              <a:lnTo>
                <a:pt x="4" y="3"/>
              </a:lnTo>
              <a:lnTo>
                <a:pt x="5" y="5"/>
              </a:lnTo>
              <a:lnTo>
                <a:pt x="6" y="5"/>
              </a:lnTo>
              <a:lnTo>
                <a:pt x="6" y="6"/>
              </a:lnTo>
              <a:lnTo>
                <a:pt x="7" y="7"/>
              </a:lnTo>
              <a:lnTo>
                <a:pt x="8" y="8"/>
              </a:lnTo>
              <a:lnTo>
                <a:pt x="8" y="9"/>
              </a:lnTo>
              <a:lnTo>
                <a:pt x="7" y="10"/>
              </a:lnTo>
              <a:lnTo>
                <a:pt x="6" y="10"/>
              </a:lnTo>
              <a:lnTo>
                <a:pt x="6" y="11"/>
              </a:lnTo>
              <a:lnTo>
                <a:pt x="7" y="12"/>
              </a:lnTo>
              <a:lnTo>
                <a:pt x="8" y="13"/>
              </a:lnTo>
              <a:lnTo>
                <a:pt x="8" y="14"/>
              </a:lnTo>
              <a:lnTo>
                <a:pt x="7" y="15"/>
              </a:lnTo>
              <a:lnTo>
                <a:pt x="7" y="16"/>
              </a:lnTo>
              <a:lnTo>
                <a:pt x="6" y="17"/>
              </a:lnTo>
              <a:lnTo>
                <a:pt x="7" y="18"/>
              </a:lnTo>
              <a:lnTo>
                <a:pt x="8" y="18"/>
              </a:lnTo>
              <a:lnTo>
                <a:pt x="9" y="17"/>
              </a:lnTo>
              <a:lnTo>
                <a:pt x="10" y="16"/>
              </a:lnTo>
              <a:lnTo>
                <a:pt x="10" y="15"/>
              </a:lnTo>
              <a:lnTo>
                <a:pt x="11" y="17"/>
              </a:lnTo>
              <a:lnTo>
                <a:pt x="12" y="18"/>
              </a:lnTo>
              <a:lnTo>
                <a:pt x="13" y="19"/>
              </a:lnTo>
              <a:lnTo>
                <a:pt x="13" y="20"/>
              </a:lnTo>
              <a:lnTo>
                <a:pt x="14" y="21"/>
              </a:lnTo>
              <a:lnTo>
                <a:pt x="15" y="22"/>
              </a:lnTo>
              <a:lnTo>
                <a:pt x="15" y="23"/>
              </a:lnTo>
              <a:lnTo>
                <a:pt x="15" y="24"/>
              </a:lnTo>
              <a:lnTo>
                <a:pt x="16" y="25"/>
              </a:lnTo>
              <a:lnTo>
                <a:pt x="17" y="26"/>
              </a:lnTo>
              <a:lnTo>
                <a:pt x="18" y="28"/>
              </a:lnTo>
              <a:lnTo>
                <a:pt x="18" y="29"/>
              </a:lnTo>
              <a:lnTo>
                <a:pt x="19" y="30"/>
              </a:lnTo>
              <a:lnTo>
                <a:pt x="20" y="31"/>
              </a:lnTo>
              <a:lnTo>
                <a:pt x="18" y="31"/>
              </a:lnTo>
              <a:lnTo>
                <a:pt x="17" y="32"/>
              </a:lnTo>
              <a:lnTo>
                <a:pt x="15" y="33"/>
              </a:lnTo>
              <a:lnTo>
                <a:pt x="14" y="34"/>
              </a:lnTo>
              <a:lnTo>
                <a:pt x="13" y="34"/>
              </a:lnTo>
              <a:lnTo>
                <a:pt x="12" y="35"/>
              </a:lnTo>
              <a:lnTo>
                <a:pt x="11" y="35"/>
              </a:lnTo>
              <a:lnTo>
                <a:pt x="10" y="36"/>
              </a:lnTo>
              <a:lnTo>
                <a:pt x="10" y="37"/>
              </a:lnTo>
              <a:lnTo>
                <a:pt x="9" y="36"/>
              </a:lnTo>
              <a:lnTo>
                <a:pt x="9" y="35"/>
              </a:lnTo>
              <a:lnTo>
                <a:pt x="8" y="34"/>
              </a:lnTo>
              <a:lnTo>
                <a:pt x="7" y="34"/>
              </a:lnTo>
              <a:lnTo>
                <a:pt x="6" y="34"/>
              </a:lnTo>
              <a:lnTo>
                <a:pt x="5" y="35"/>
              </a:lnTo>
              <a:lnTo>
                <a:pt x="5" y="36"/>
              </a:lnTo>
              <a:lnTo>
                <a:pt x="4" y="36"/>
              </a:lnTo>
              <a:lnTo>
                <a:pt x="3" y="35"/>
              </a:lnTo>
              <a:lnTo>
                <a:pt x="3" y="34"/>
              </a:lnTo>
              <a:lnTo>
                <a:pt x="3" y="33"/>
              </a:lnTo>
              <a:lnTo>
                <a:pt x="3" y="32"/>
              </a:lnTo>
              <a:lnTo>
                <a:pt x="3" y="31"/>
              </a:lnTo>
              <a:lnTo>
                <a:pt x="4" y="30"/>
              </a:lnTo>
              <a:lnTo>
                <a:pt x="4" y="29"/>
              </a:lnTo>
              <a:lnTo>
                <a:pt x="4" y="28"/>
              </a:lnTo>
              <a:lnTo>
                <a:pt x="4" y="26"/>
              </a:lnTo>
              <a:lnTo>
                <a:pt x="4" y="25"/>
              </a:lnTo>
              <a:lnTo>
                <a:pt x="4" y="24"/>
              </a:lnTo>
              <a:lnTo>
                <a:pt x="3" y="23"/>
              </a:lnTo>
              <a:lnTo>
                <a:pt x="4" y="22"/>
              </a:lnTo>
              <a:lnTo>
                <a:pt x="3" y="21"/>
              </a:lnTo>
              <a:lnTo>
                <a:pt x="3" y="20"/>
              </a:lnTo>
              <a:lnTo>
                <a:pt x="3" y="19"/>
              </a:lnTo>
              <a:lnTo>
                <a:pt x="2" y="18"/>
              </a:lnTo>
              <a:lnTo>
                <a:pt x="1" y="18"/>
              </a:lnTo>
              <a:lnTo>
                <a:pt x="1" y="17"/>
              </a:lnTo>
              <a:lnTo>
                <a:pt x="0" y="16"/>
              </a:lnTo>
              <a:lnTo>
                <a:pt x="0" y="14"/>
              </a:lnTo>
              <a:lnTo>
                <a:pt x="0" y="13"/>
              </a:lnTo>
              <a:lnTo>
                <a:pt x="0" y="11"/>
              </a:lnTo>
              <a:lnTo>
                <a:pt x="0" y="10"/>
              </a:lnTo>
              <a:lnTo>
                <a:pt x="0" y="9"/>
              </a:lnTo>
              <a:lnTo>
                <a:pt x="1" y="8"/>
              </a:lnTo>
              <a:lnTo>
                <a:pt x="1" y="7"/>
              </a:lnTo>
              <a:lnTo>
                <a:pt x="1" y="6"/>
              </a:lnTo>
              <a:lnTo>
                <a:pt x="1" y="5"/>
              </a:lnTo>
              <a:lnTo>
                <a:pt x="1" y="3"/>
              </a:lnTo>
              <a:lnTo>
                <a:pt x="1" y="2"/>
              </a:lnTo>
              <a:lnTo>
                <a:pt x="1" y="0"/>
              </a:lnTo>
              <a:lnTo>
                <a:pt x="1"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233680</xdr:colOff>
      <xdr:row>24</xdr:row>
      <xdr:rowOff>76200</xdr:rowOff>
    </xdr:from>
    <xdr:to>
      <xdr:col>6</xdr:col>
      <xdr:colOff>528320</xdr:colOff>
      <xdr:row>25</xdr:row>
      <xdr:rowOff>142875</xdr:rowOff>
    </xdr:to>
    <xdr:sp>
      <xdr:nvSpPr>
        <xdr:cNvPr id="2185826" name="Freeform 593"/>
        <xdr:cNvSpPr/>
      </xdr:nvSpPr>
      <xdr:spPr>
        <a:xfrm>
          <a:off x="4368800" y="3847465"/>
          <a:ext cx="294640" cy="219075"/>
        </a:xfrm>
        <a:custGeom>
          <a:avLst/>
          <a:gdLst>
            <a:gd name="txL" fmla="*/ 0 w 29"/>
            <a:gd name="txT" fmla="*/ 0 h 24"/>
            <a:gd name="txR" fmla="*/ 29 w 29"/>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9" h="24">
              <a:moveTo>
                <a:pt x="3" y="1"/>
              </a:moveTo>
              <a:lnTo>
                <a:pt x="3" y="1"/>
              </a:lnTo>
              <a:lnTo>
                <a:pt x="4" y="1"/>
              </a:lnTo>
              <a:lnTo>
                <a:pt x="5" y="2"/>
              </a:lnTo>
              <a:lnTo>
                <a:pt x="6" y="2"/>
              </a:lnTo>
              <a:lnTo>
                <a:pt x="7" y="3"/>
              </a:lnTo>
              <a:lnTo>
                <a:pt x="8" y="3"/>
              </a:lnTo>
              <a:lnTo>
                <a:pt x="9" y="3"/>
              </a:lnTo>
              <a:lnTo>
                <a:pt x="10" y="4"/>
              </a:lnTo>
              <a:lnTo>
                <a:pt x="12" y="4"/>
              </a:lnTo>
              <a:lnTo>
                <a:pt x="13" y="5"/>
              </a:lnTo>
              <a:lnTo>
                <a:pt x="14" y="5"/>
              </a:lnTo>
              <a:lnTo>
                <a:pt x="15" y="5"/>
              </a:lnTo>
              <a:lnTo>
                <a:pt x="16" y="5"/>
              </a:lnTo>
              <a:lnTo>
                <a:pt x="17" y="4"/>
              </a:lnTo>
              <a:lnTo>
                <a:pt x="18" y="5"/>
              </a:lnTo>
              <a:lnTo>
                <a:pt x="19" y="5"/>
              </a:lnTo>
              <a:lnTo>
                <a:pt x="20" y="5"/>
              </a:lnTo>
              <a:lnTo>
                <a:pt x="22" y="5"/>
              </a:lnTo>
              <a:lnTo>
                <a:pt x="22" y="6"/>
              </a:lnTo>
              <a:lnTo>
                <a:pt x="23" y="5"/>
              </a:lnTo>
              <a:lnTo>
                <a:pt x="24" y="6"/>
              </a:lnTo>
              <a:lnTo>
                <a:pt x="24" y="7"/>
              </a:lnTo>
              <a:lnTo>
                <a:pt x="24" y="8"/>
              </a:lnTo>
              <a:lnTo>
                <a:pt x="24" y="9"/>
              </a:lnTo>
              <a:lnTo>
                <a:pt x="25" y="10"/>
              </a:lnTo>
              <a:lnTo>
                <a:pt x="26" y="10"/>
              </a:lnTo>
              <a:lnTo>
                <a:pt x="27" y="10"/>
              </a:lnTo>
              <a:lnTo>
                <a:pt x="29" y="9"/>
              </a:lnTo>
              <a:lnTo>
                <a:pt x="28" y="10"/>
              </a:lnTo>
              <a:lnTo>
                <a:pt x="28" y="11"/>
              </a:lnTo>
              <a:lnTo>
                <a:pt x="28" y="12"/>
              </a:lnTo>
              <a:lnTo>
                <a:pt x="29" y="13"/>
              </a:lnTo>
              <a:lnTo>
                <a:pt x="29" y="14"/>
              </a:lnTo>
              <a:lnTo>
                <a:pt x="29" y="15"/>
              </a:lnTo>
              <a:lnTo>
                <a:pt x="28" y="17"/>
              </a:lnTo>
              <a:lnTo>
                <a:pt x="27" y="17"/>
              </a:lnTo>
              <a:lnTo>
                <a:pt x="26" y="18"/>
              </a:lnTo>
              <a:lnTo>
                <a:pt x="26" y="19"/>
              </a:lnTo>
              <a:lnTo>
                <a:pt x="25" y="20"/>
              </a:lnTo>
              <a:lnTo>
                <a:pt x="25" y="21"/>
              </a:lnTo>
              <a:lnTo>
                <a:pt x="24" y="21"/>
              </a:lnTo>
              <a:lnTo>
                <a:pt x="23" y="21"/>
              </a:lnTo>
              <a:lnTo>
                <a:pt x="22" y="21"/>
              </a:lnTo>
              <a:lnTo>
                <a:pt x="21" y="21"/>
              </a:lnTo>
              <a:lnTo>
                <a:pt x="20" y="21"/>
              </a:lnTo>
              <a:lnTo>
                <a:pt x="19" y="19"/>
              </a:lnTo>
              <a:lnTo>
                <a:pt x="18" y="18"/>
              </a:lnTo>
              <a:lnTo>
                <a:pt x="18" y="17"/>
              </a:lnTo>
              <a:lnTo>
                <a:pt x="17" y="16"/>
              </a:lnTo>
              <a:lnTo>
                <a:pt x="17" y="15"/>
              </a:lnTo>
              <a:lnTo>
                <a:pt x="16" y="15"/>
              </a:lnTo>
              <a:lnTo>
                <a:pt x="15" y="16"/>
              </a:lnTo>
              <a:lnTo>
                <a:pt x="14" y="16"/>
              </a:lnTo>
              <a:lnTo>
                <a:pt x="13" y="17"/>
              </a:lnTo>
              <a:lnTo>
                <a:pt x="12" y="18"/>
              </a:lnTo>
              <a:lnTo>
                <a:pt x="11" y="18"/>
              </a:lnTo>
              <a:lnTo>
                <a:pt x="10" y="19"/>
              </a:lnTo>
              <a:lnTo>
                <a:pt x="9" y="20"/>
              </a:lnTo>
              <a:lnTo>
                <a:pt x="8" y="21"/>
              </a:lnTo>
              <a:lnTo>
                <a:pt x="7" y="22"/>
              </a:lnTo>
              <a:lnTo>
                <a:pt x="6" y="23"/>
              </a:lnTo>
              <a:lnTo>
                <a:pt x="5" y="23"/>
              </a:lnTo>
              <a:lnTo>
                <a:pt x="4" y="24"/>
              </a:lnTo>
              <a:lnTo>
                <a:pt x="4" y="23"/>
              </a:lnTo>
              <a:lnTo>
                <a:pt x="4" y="22"/>
              </a:lnTo>
              <a:lnTo>
                <a:pt x="5" y="21"/>
              </a:lnTo>
              <a:lnTo>
                <a:pt x="5" y="20"/>
              </a:lnTo>
              <a:lnTo>
                <a:pt x="5" y="18"/>
              </a:lnTo>
              <a:lnTo>
                <a:pt x="6" y="17"/>
              </a:lnTo>
              <a:lnTo>
                <a:pt x="6" y="15"/>
              </a:lnTo>
              <a:lnTo>
                <a:pt x="7" y="14"/>
              </a:lnTo>
              <a:lnTo>
                <a:pt x="7" y="13"/>
              </a:lnTo>
              <a:lnTo>
                <a:pt x="7" y="12"/>
              </a:lnTo>
              <a:lnTo>
                <a:pt x="6" y="11"/>
              </a:lnTo>
              <a:lnTo>
                <a:pt x="5" y="11"/>
              </a:lnTo>
              <a:lnTo>
                <a:pt x="3" y="11"/>
              </a:lnTo>
              <a:lnTo>
                <a:pt x="2" y="11"/>
              </a:lnTo>
              <a:lnTo>
                <a:pt x="1" y="11"/>
              </a:lnTo>
              <a:lnTo>
                <a:pt x="0" y="10"/>
              </a:lnTo>
              <a:lnTo>
                <a:pt x="0" y="9"/>
              </a:lnTo>
              <a:lnTo>
                <a:pt x="0" y="8"/>
              </a:lnTo>
              <a:lnTo>
                <a:pt x="0" y="7"/>
              </a:lnTo>
              <a:lnTo>
                <a:pt x="0" y="6"/>
              </a:lnTo>
              <a:lnTo>
                <a:pt x="1" y="6"/>
              </a:lnTo>
              <a:lnTo>
                <a:pt x="2" y="5"/>
              </a:lnTo>
              <a:lnTo>
                <a:pt x="2" y="4"/>
              </a:lnTo>
              <a:lnTo>
                <a:pt x="2" y="3"/>
              </a:lnTo>
              <a:lnTo>
                <a:pt x="2" y="1"/>
              </a:lnTo>
              <a:lnTo>
                <a:pt x="2" y="0"/>
              </a:lnTo>
              <a:lnTo>
                <a:pt x="3"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457200</xdr:colOff>
      <xdr:row>24</xdr:row>
      <xdr:rowOff>38100</xdr:rowOff>
    </xdr:from>
    <xdr:to>
      <xdr:col>7</xdr:col>
      <xdr:colOff>142240</xdr:colOff>
      <xdr:row>25</xdr:row>
      <xdr:rowOff>95250</xdr:rowOff>
    </xdr:to>
    <xdr:sp>
      <xdr:nvSpPr>
        <xdr:cNvPr id="2185827" name="Freeform 594"/>
        <xdr:cNvSpPr>
          <a:spLocks noEditPoints="1"/>
        </xdr:cNvSpPr>
      </xdr:nvSpPr>
      <xdr:spPr>
        <a:xfrm>
          <a:off x="4592320" y="3809365"/>
          <a:ext cx="335280" cy="209550"/>
        </a:xfrm>
        <a:custGeom>
          <a:avLst/>
          <a:gdLst>
            <a:gd name="txL" fmla="*/ 0 w 33"/>
            <a:gd name="txT" fmla="*/ 0 h 23"/>
            <a:gd name="txR" fmla="*/ 33 w 33"/>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23">
              <a:moveTo>
                <a:pt x="1" y="8"/>
              </a:moveTo>
              <a:lnTo>
                <a:pt x="2" y="8"/>
              </a:lnTo>
              <a:lnTo>
                <a:pt x="3" y="8"/>
              </a:lnTo>
              <a:lnTo>
                <a:pt x="4" y="8"/>
              </a:lnTo>
              <a:lnTo>
                <a:pt x="5" y="8"/>
              </a:lnTo>
              <a:lnTo>
                <a:pt x="6" y="8"/>
              </a:lnTo>
              <a:lnTo>
                <a:pt x="7" y="7"/>
              </a:lnTo>
              <a:lnTo>
                <a:pt x="9" y="7"/>
              </a:lnTo>
              <a:lnTo>
                <a:pt x="10" y="7"/>
              </a:lnTo>
              <a:lnTo>
                <a:pt x="11" y="6"/>
              </a:lnTo>
              <a:lnTo>
                <a:pt x="11" y="5"/>
              </a:lnTo>
              <a:lnTo>
                <a:pt x="10" y="4"/>
              </a:lnTo>
              <a:lnTo>
                <a:pt x="10" y="2"/>
              </a:lnTo>
              <a:lnTo>
                <a:pt x="13" y="1"/>
              </a:lnTo>
              <a:lnTo>
                <a:pt x="14" y="1"/>
              </a:lnTo>
              <a:lnTo>
                <a:pt x="15" y="1"/>
              </a:lnTo>
              <a:lnTo>
                <a:pt x="16" y="0"/>
              </a:lnTo>
              <a:lnTo>
                <a:pt x="18" y="0"/>
              </a:lnTo>
              <a:lnTo>
                <a:pt x="18" y="1"/>
              </a:lnTo>
              <a:lnTo>
                <a:pt x="19" y="2"/>
              </a:lnTo>
              <a:lnTo>
                <a:pt x="20" y="3"/>
              </a:lnTo>
              <a:lnTo>
                <a:pt x="21" y="5"/>
              </a:lnTo>
              <a:lnTo>
                <a:pt x="22" y="5"/>
              </a:lnTo>
              <a:lnTo>
                <a:pt x="23" y="5"/>
              </a:lnTo>
              <a:lnTo>
                <a:pt x="24" y="4"/>
              </a:lnTo>
              <a:lnTo>
                <a:pt x="25" y="4"/>
              </a:lnTo>
              <a:lnTo>
                <a:pt x="27" y="3"/>
              </a:lnTo>
              <a:lnTo>
                <a:pt x="28" y="3"/>
              </a:lnTo>
              <a:lnTo>
                <a:pt x="29" y="2"/>
              </a:lnTo>
              <a:lnTo>
                <a:pt x="31" y="3"/>
              </a:lnTo>
              <a:lnTo>
                <a:pt x="31" y="4"/>
              </a:lnTo>
              <a:lnTo>
                <a:pt x="32" y="4"/>
              </a:lnTo>
              <a:lnTo>
                <a:pt x="33" y="5"/>
              </a:lnTo>
              <a:lnTo>
                <a:pt x="33" y="6"/>
              </a:lnTo>
              <a:lnTo>
                <a:pt x="33" y="7"/>
              </a:lnTo>
              <a:lnTo>
                <a:pt x="33" y="9"/>
              </a:lnTo>
              <a:lnTo>
                <a:pt x="31" y="10"/>
              </a:lnTo>
              <a:lnTo>
                <a:pt x="30" y="10"/>
              </a:lnTo>
              <a:lnTo>
                <a:pt x="29" y="10"/>
              </a:lnTo>
              <a:lnTo>
                <a:pt x="28" y="11"/>
              </a:lnTo>
              <a:lnTo>
                <a:pt x="27" y="11"/>
              </a:lnTo>
              <a:lnTo>
                <a:pt x="26" y="11"/>
              </a:lnTo>
              <a:lnTo>
                <a:pt x="25" y="11"/>
              </a:lnTo>
              <a:lnTo>
                <a:pt x="24" y="11"/>
              </a:lnTo>
              <a:lnTo>
                <a:pt x="22" y="11"/>
              </a:lnTo>
              <a:lnTo>
                <a:pt x="21" y="12"/>
              </a:lnTo>
              <a:lnTo>
                <a:pt x="20" y="13"/>
              </a:lnTo>
              <a:lnTo>
                <a:pt x="21" y="13"/>
              </a:lnTo>
              <a:lnTo>
                <a:pt x="21" y="14"/>
              </a:lnTo>
              <a:lnTo>
                <a:pt x="22" y="15"/>
              </a:lnTo>
              <a:lnTo>
                <a:pt x="22" y="16"/>
              </a:lnTo>
              <a:lnTo>
                <a:pt x="23" y="17"/>
              </a:lnTo>
              <a:lnTo>
                <a:pt x="22" y="18"/>
              </a:lnTo>
              <a:lnTo>
                <a:pt x="21" y="19"/>
              </a:lnTo>
              <a:lnTo>
                <a:pt x="21" y="20"/>
              </a:lnTo>
              <a:lnTo>
                <a:pt x="20" y="21"/>
              </a:lnTo>
              <a:lnTo>
                <a:pt x="19" y="21"/>
              </a:lnTo>
              <a:lnTo>
                <a:pt x="18" y="22"/>
              </a:lnTo>
              <a:lnTo>
                <a:pt x="17" y="22"/>
              </a:lnTo>
              <a:lnTo>
                <a:pt x="16" y="23"/>
              </a:lnTo>
              <a:lnTo>
                <a:pt x="15" y="22"/>
              </a:lnTo>
              <a:lnTo>
                <a:pt x="15" y="21"/>
              </a:lnTo>
              <a:lnTo>
                <a:pt x="14" y="19"/>
              </a:lnTo>
              <a:lnTo>
                <a:pt x="14" y="18"/>
              </a:lnTo>
              <a:lnTo>
                <a:pt x="13" y="18"/>
              </a:lnTo>
              <a:lnTo>
                <a:pt x="13" y="17"/>
              </a:lnTo>
              <a:lnTo>
                <a:pt x="13" y="16"/>
              </a:lnTo>
              <a:lnTo>
                <a:pt x="13" y="15"/>
              </a:lnTo>
              <a:lnTo>
                <a:pt x="13" y="14"/>
              </a:lnTo>
              <a:lnTo>
                <a:pt x="12" y="13"/>
              </a:lnTo>
              <a:lnTo>
                <a:pt x="11" y="13"/>
              </a:lnTo>
              <a:lnTo>
                <a:pt x="10" y="13"/>
              </a:lnTo>
              <a:lnTo>
                <a:pt x="9" y="13"/>
              </a:lnTo>
              <a:lnTo>
                <a:pt x="8" y="13"/>
              </a:lnTo>
              <a:lnTo>
                <a:pt x="7" y="13"/>
              </a:lnTo>
              <a:lnTo>
                <a:pt x="5" y="14"/>
              </a:lnTo>
              <a:lnTo>
                <a:pt x="4" y="14"/>
              </a:lnTo>
              <a:lnTo>
                <a:pt x="3" y="14"/>
              </a:lnTo>
              <a:lnTo>
                <a:pt x="2" y="13"/>
              </a:lnTo>
              <a:lnTo>
                <a:pt x="2" y="12"/>
              </a:lnTo>
              <a:lnTo>
                <a:pt x="2" y="11"/>
              </a:lnTo>
              <a:lnTo>
                <a:pt x="2" y="10"/>
              </a:lnTo>
              <a:lnTo>
                <a:pt x="1" y="9"/>
              </a:lnTo>
              <a:lnTo>
                <a:pt x="0" y="10"/>
              </a:lnTo>
              <a:lnTo>
                <a:pt x="0" y="9"/>
              </a:lnTo>
              <a:lnTo>
                <a:pt x="1" y="8"/>
              </a:lnTo>
              <a:moveTo>
                <a:pt x="14" y="19"/>
              </a:moveTo>
              <a:lnTo>
                <a:pt x="14" y="19"/>
              </a:lnTo>
              <a:lnTo>
                <a:pt x="14" y="18"/>
              </a:lnTo>
              <a:lnTo>
                <a:pt x="14" y="19"/>
              </a:lnTo>
              <a:moveTo>
                <a:pt x="9" y="13"/>
              </a:moveTo>
              <a:lnTo>
                <a:pt x="9" y="13"/>
              </a:lnTo>
              <a:lnTo>
                <a:pt x="8" y="13"/>
              </a:lnTo>
              <a:lnTo>
                <a:pt x="9" y="13"/>
              </a:lnTo>
              <a:moveTo>
                <a:pt x="12" y="13"/>
              </a:moveTo>
              <a:lnTo>
                <a:pt x="12" y="13"/>
              </a:lnTo>
              <a:lnTo>
                <a:pt x="13" y="14"/>
              </a:lnTo>
              <a:lnTo>
                <a:pt x="12" y="13"/>
              </a:lnTo>
              <a:moveTo>
                <a:pt x="13" y="17"/>
              </a:moveTo>
              <a:lnTo>
                <a:pt x="13" y="18"/>
              </a:lnTo>
              <a:lnTo>
                <a:pt x="13" y="1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304800</xdr:colOff>
      <xdr:row>27</xdr:row>
      <xdr:rowOff>66675</xdr:rowOff>
    </xdr:from>
    <xdr:to>
      <xdr:col>7</xdr:col>
      <xdr:colOff>528320</xdr:colOff>
      <xdr:row>28</xdr:row>
      <xdr:rowOff>123825</xdr:rowOff>
    </xdr:to>
    <xdr:sp>
      <xdr:nvSpPr>
        <xdr:cNvPr id="2185828" name="Freeform 595"/>
        <xdr:cNvSpPr/>
      </xdr:nvSpPr>
      <xdr:spPr>
        <a:xfrm>
          <a:off x="5090160" y="4295140"/>
          <a:ext cx="223520" cy="209550"/>
        </a:xfrm>
        <a:custGeom>
          <a:avLst/>
          <a:gdLst>
            <a:gd name="txL" fmla="*/ 0 w 22"/>
            <a:gd name="txT" fmla="*/ 0 h 23"/>
            <a:gd name="txR" fmla="*/ 22 w 22"/>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2" h="23">
              <a:moveTo>
                <a:pt x="0" y="15"/>
              </a:moveTo>
              <a:lnTo>
                <a:pt x="1" y="14"/>
              </a:lnTo>
              <a:lnTo>
                <a:pt x="2" y="13"/>
              </a:lnTo>
              <a:lnTo>
                <a:pt x="3" y="12"/>
              </a:lnTo>
              <a:lnTo>
                <a:pt x="3" y="11"/>
              </a:lnTo>
              <a:lnTo>
                <a:pt x="4" y="11"/>
              </a:lnTo>
              <a:lnTo>
                <a:pt x="5" y="10"/>
              </a:lnTo>
              <a:lnTo>
                <a:pt x="6" y="9"/>
              </a:lnTo>
              <a:lnTo>
                <a:pt x="6" y="8"/>
              </a:lnTo>
              <a:lnTo>
                <a:pt x="7" y="7"/>
              </a:lnTo>
              <a:lnTo>
                <a:pt x="8" y="7"/>
              </a:lnTo>
              <a:lnTo>
                <a:pt x="9" y="6"/>
              </a:lnTo>
              <a:lnTo>
                <a:pt x="9" y="5"/>
              </a:lnTo>
              <a:lnTo>
                <a:pt x="10" y="4"/>
              </a:lnTo>
              <a:lnTo>
                <a:pt x="10" y="2"/>
              </a:lnTo>
              <a:lnTo>
                <a:pt x="10" y="0"/>
              </a:lnTo>
              <a:lnTo>
                <a:pt x="12" y="0"/>
              </a:lnTo>
              <a:lnTo>
                <a:pt x="13" y="1"/>
              </a:lnTo>
              <a:lnTo>
                <a:pt x="14" y="1"/>
              </a:lnTo>
              <a:lnTo>
                <a:pt x="16" y="1"/>
              </a:lnTo>
              <a:lnTo>
                <a:pt x="17" y="1"/>
              </a:lnTo>
              <a:lnTo>
                <a:pt x="18" y="1"/>
              </a:lnTo>
              <a:lnTo>
                <a:pt x="19" y="2"/>
              </a:lnTo>
              <a:lnTo>
                <a:pt x="21" y="2"/>
              </a:lnTo>
              <a:lnTo>
                <a:pt x="21" y="3"/>
              </a:lnTo>
              <a:lnTo>
                <a:pt x="21" y="4"/>
              </a:lnTo>
              <a:lnTo>
                <a:pt x="21" y="5"/>
              </a:lnTo>
              <a:lnTo>
                <a:pt x="21" y="6"/>
              </a:lnTo>
              <a:lnTo>
                <a:pt x="21" y="7"/>
              </a:lnTo>
              <a:lnTo>
                <a:pt x="21" y="9"/>
              </a:lnTo>
              <a:lnTo>
                <a:pt x="21" y="10"/>
              </a:lnTo>
              <a:lnTo>
                <a:pt x="21" y="11"/>
              </a:lnTo>
              <a:lnTo>
                <a:pt x="21" y="12"/>
              </a:lnTo>
              <a:lnTo>
                <a:pt x="21" y="13"/>
              </a:lnTo>
              <a:lnTo>
                <a:pt x="21" y="14"/>
              </a:lnTo>
              <a:lnTo>
                <a:pt x="22" y="15"/>
              </a:lnTo>
              <a:lnTo>
                <a:pt x="22" y="16"/>
              </a:lnTo>
              <a:lnTo>
                <a:pt x="22" y="17"/>
              </a:lnTo>
              <a:lnTo>
                <a:pt x="21" y="18"/>
              </a:lnTo>
              <a:lnTo>
                <a:pt x="21" y="19"/>
              </a:lnTo>
              <a:lnTo>
                <a:pt x="20" y="21"/>
              </a:lnTo>
              <a:lnTo>
                <a:pt x="19" y="21"/>
              </a:lnTo>
              <a:lnTo>
                <a:pt x="18" y="22"/>
              </a:lnTo>
              <a:lnTo>
                <a:pt x="17" y="23"/>
              </a:lnTo>
              <a:lnTo>
                <a:pt x="15" y="23"/>
              </a:lnTo>
              <a:lnTo>
                <a:pt x="14" y="22"/>
              </a:lnTo>
              <a:lnTo>
                <a:pt x="13" y="21"/>
              </a:lnTo>
              <a:lnTo>
                <a:pt x="12" y="21"/>
              </a:lnTo>
              <a:lnTo>
                <a:pt x="11" y="20"/>
              </a:lnTo>
              <a:lnTo>
                <a:pt x="10" y="19"/>
              </a:lnTo>
              <a:lnTo>
                <a:pt x="9" y="20"/>
              </a:lnTo>
              <a:lnTo>
                <a:pt x="8" y="19"/>
              </a:lnTo>
              <a:lnTo>
                <a:pt x="6" y="19"/>
              </a:lnTo>
              <a:lnTo>
                <a:pt x="6" y="18"/>
              </a:lnTo>
              <a:lnTo>
                <a:pt x="4" y="18"/>
              </a:lnTo>
              <a:lnTo>
                <a:pt x="3" y="18"/>
              </a:lnTo>
              <a:lnTo>
                <a:pt x="2" y="17"/>
              </a:lnTo>
              <a:lnTo>
                <a:pt x="1" y="16"/>
              </a:lnTo>
              <a:lnTo>
                <a:pt x="0"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152400</xdr:colOff>
      <xdr:row>27</xdr:row>
      <xdr:rowOff>76200</xdr:rowOff>
    </xdr:from>
    <xdr:to>
      <xdr:col>7</xdr:col>
      <xdr:colOff>375920</xdr:colOff>
      <xdr:row>28</xdr:row>
      <xdr:rowOff>95250</xdr:rowOff>
    </xdr:to>
    <xdr:sp>
      <xdr:nvSpPr>
        <xdr:cNvPr id="2185829" name="Freeform 596"/>
        <xdr:cNvSpPr/>
      </xdr:nvSpPr>
      <xdr:spPr>
        <a:xfrm>
          <a:off x="4937760" y="4304665"/>
          <a:ext cx="223520" cy="171450"/>
        </a:xfrm>
        <a:custGeom>
          <a:avLst/>
          <a:gdLst>
            <a:gd name="txL" fmla="*/ 0 w 22"/>
            <a:gd name="txT" fmla="*/ 0 h 19"/>
            <a:gd name="txR" fmla="*/ 22 w 22"/>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2" h="19">
              <a:moveTo>
                <a:pt x="1" y="14"/>
              </a:moveTo>
              <a:lnTo>
                <a:pt x="1" y="13"/>
              </a:lnTo>
              <a:lnTo>
                <a:pt x="2" y="12"/>
              </a:lnTo>
              <a:lnTo>
                <a:pt x="3" y="11"/>
              </a:lnTo>
              <a:lnTo>
                <a:pt x="3" y="10"/>
              </a:lnTo>
              <a:lnTo>
                <a:pt x="4" y="9"/>
              </a:lnTo>
              <a:lnTo>
                <a:pt x="4" y="8"/>
              </a:lnTo>
              <a:lnTo>
                <a:pt x="5" y="7"/>
              </a:lnTo>
              <a:lnTo>
                <a:pt x="5" y="6"/>
              </a:lnTo>
              <a:lnTo>
                <a:pt x="6" y="5"/>
              </a:lnTo>
              <a:lnTo>
                <a:pt x="6" y="4"/>
              </a:lnTo>
              <a:lnTo>
                <a:pt x="7" y="3"/>
              </a:lnTo>
              <a:lnTo>
                <a:pt x="8" y="3"/>
              </a:lnTo>
              <a:lnTo>
                <a:pt x="9" y="3"/>
              </a:lnTo>
              <a:lnTo>
                <a:pt x="11" y="2"/>
              </a:lnTo>
              <a:lnTo>
                <a:pt x="12" y="1"/>
              </a:lnTo>
              <a:lnTo>
                <a:pt x="13" y="0"/>
              </a:lnTo>
              <a:lnTo>
                <a:pt x="14" y="1"/>
              </a:lnTo>
              <a:lnTo>
                <a:pt x="15" y="2"/>
              </a:lnTo>
              <a:lnTo>
                <a:pt x="16" y="3"/>
              </a:lnTo>
              <a:lnTo>
                <a:pt x="17" y="2"/>
              </a:lnTo>
              <a:lnTo>
                <a:pt x="18" y="2"/>
              </a:lnTo>
              <a:lnTo>
                <a:pt x="18" y="1"/>
              </a:lnTo>
              <a:lnTo>
                <a:pt x="19" y="2"/>
              </a:lnTo>
              <a:lnTo>
                <a:pt x="20" y="3"/>
              </a:lnTo>
              <a:lnTo>
                <a:pt x="20" y="4"/>
              </a:lnTo>
              <a:lnTo>
                <a:pt x="21" y="5"/>
              </a:lnTo>
              <a:lnTo>
                <a:pt x="22" y="6"/>
              </a:lnTo>
              <a:lnTo>
                <a:pt x="21" y="7"/>
              </a:lnTo>
              <a:lnTo>
                <a:pt x="21" y="8"/>
              </a:lnTo>
              <a:lnTo>
                <a:pt x="20" y="9"/>
              </a:lnTo>
              <a:lnTo>
                <a:pt x="19" y="10"/>
              </a:lnTo>
              <a:lnTo>
                <a:pt x="18" y="10"/>
              </a:lnTo>
              <a:lnTo>
                <a:pt x="18" y="11"/>
              </a:lnTo>
              <a:lnTo>
                <a:pt x="17" y="12"/>
              </a:lnTo>
              <a:lnTo>
                <a:pt x="16" y="13"/>
              </a:lnTo>
              <a:lnTo>
                <a:pt x="15" y="14"/>
              </a:lnTo>
              <a:lnTo>
                <a:pt x="14" y="15"/>
              </a:lnTo>
              <a:lnTo>
                <a:pt x="14" y="16"/>
              </a:lnTo>
              <a:lnTo>
                <a:pt x="13" y="17"/>
              </a:lnTo>
              <a:lnTo>
                <a:pt x="13" y="19"/>
              </a:lnTo>
              <a:lnTo>
                <a:pt x="11" y="19"/>
              </a:lnTo>
              <a:lnTo>
                <a:pt x="10" y="19"/>
              </a:lnTo>
              <a:lnTo>
                <a:pt x="9" y="18"/>
              </a:lnTo>
              <a:lnTo>
                <a:pt x="8" y="18"/>
              </a:lnTo>
              <a:lnTo>
                <a:pt x="7" y="18"/>
              </a:lnTo>
              <a:lnTo>
                <a:pt x="6" y="17"/>
              </a:lnTo>
              <a:lnTo>
                <a:pt x="4" y="17"/>
              </a:lnTo>
              <a:lnTo>
                <a:pt x="3" y="16"/>
              </a:lnTo>
              <a:lnTo>
                <a:pt x="2" y="15"/>
              </a:lnTo>
              <a:lnTo>
                <a:pt x="1" y="15"/>
              </a:lnTo>
              <a:lnTo>
                <a:pt x="0" y="14"/>
              </a:lnTo>
              <a:lnTo>
                <a:pt x="1"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10160</xdr:colOff>
      <xdr:row>23</xdr:row>
      <xdr:rowOff>47625</xdr:rowOff>
    </xdr:from>
    <xdr:to>
      <xdr:col>7</xdr:col>
      <xdr:colOff>345440</xdr:colOff>
      <xdr:row>24</xdr:row>
      <xdr:rowOff>85725</xdr:rowOff>
    </xdr:to>
    <xdr:sp>
      <xdr:nvSpPr>
        <xdr:cNvPr id="2185830" name="Freeform 597"/>
        <xdr:cNvSpPr/>
      </xdr:nvSpPr>
      <xdr:spPr>
        <a:xfrm>
          <a:off x="4795520" y="3666490"/>
          <a:ext cx="335280" cy="190500"/>
        </a:xfrm>
        <a:custGeom>
          <a:avLst/>
          <a:gdLst>
            <a:gd name="txL" fmla="*/ 0 w 33"/>
            <a:gd name="txT" fmla="*/ 0 h 21"/>
            <a:gd name="txR" fmla="*/ 33 w 33"/>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21">
              <a:moveTo>
                <a:pt x="0" y="19"/>
              </a:moveTo>
              <a:lnTo>
                <a:pt x="1" y="19"/>
              </a:lnTo>
              <a:lnTo>
                <a:pt x="2" y="19"/>
              </a:lnTo>
              <a:lnTo>
                <a:pt x="3" y="18"/>
              </a:lnTo>
              <a:lnTo>
                <a:pt x="3" y="17"/>
              </a:lnTo>
              <a:lnTo>
                <a:pt x="4" y="16"/>
              </a:lnTo>
              <a:lnTo>
                <a:pt x="5" y="16"/>
              </a:lnTo>
              <a:lnTo>
                <a:pt x="6" y="15"/>
              </a:lnTo>
              <a:lnTo>
                <a:pt x="6" y="14"/>
              </a:lnTo>
              <a:lnTo>
                <a:pt x="7" y="13"/>
              </a:lnTo>
              <a:lnTo>
                <a:pt x="7" y="12"/>
              </a:lnTo>
              <a:lnTo>
                <a:pt x="8" y="11"/>
              </a:lnTo>
              <a:lnTo>
                <a:pt x="8" y="10"/>
              </a:lnTo>
              <a:lnTo>
                <a:pt x="9" y="8"/>
              </a:lnTo>
              <a:lnTo>
                <a:pt x="10" y="8"/>
              </a:lnTo>
              <a:lnTo>
                <a:pt x="11" y="7"/>
              </a:lnTo>
              <a:lnTo>
                <a:pt x="12" y="7"/>
              </a:lnTo>
              <a:lnTo>
                <a:pt x="13" y="7"/>
              </a:lnTo>
              <a:lnTo>
                <a:pt x="14" y="7"/>
              </a:lnTo>
              <a:lnTo>
                <a:pt x="15" y="6"/>
              </a:lnTo>
              <a:lnTo>
                <a:pt x="16" y="6"/>
              </a:lnTo>
              <a:lnTo>
                <a:pt x="17" y="5"/>
              </a:lnTo>
              <a:lnTo>
                <a:pt x="18" y="4"/>
              </a:lnTo>
              <a:lnTo>
                <a:pt x="19" y="4"/>
              </a:lnTo>
              <a:lnTo>
                <a:pt x="20" y="3"/>
              </a:lnTo>
              <a:lnTo>
                <a:pt x="21" y="2"/>
              </a:lnTo>
              <a:lnTo>
                <a:pt x="22" y="2"/>
              </a:lnTo>
              <a:lnTo>
                <a:pt x="23" y="2"/>
              </a:lnTo>
              <a:lnTo>
                <a:pt x="23" y="1"/>
              </a:lnTo>
              <a:lnTo>
                <a:pt x="24" y="1"/>
              </a:lnTo>
              <a:lnTo>
                <a:pt x="25" y="0"/>
              </a:lnTo>
              <a:lnTo>
                <a:pt x="26" y="0"/>
              </a:lnTo>
              <a:lnTo>
                <a:pt x="28" y="0"/>
              </a:lnTo>
              <a:lnTo>
                <a:pt x="29" y="0"/>
              </a:lnTo>
              <a:lnTo>
                <a:pt x="30" y="0"/>
              </a:lnTo>
              <a:lnTo>
                <a:pt x="31" y="1"/>
              </a:lnTo>
              <a:lnTo>
                <a:pt x="32" y="2"/>
              </a:lnTo>
              <a:lnTo>
                <a:pt x="33" y="3"/>
              </a:lnTo>
              <a:lnTo>
                <a:pt x="32" y="4"/>
              </a:lnTo>
              <a:lnTo>
                <a:pt x="31" y="5"/>
              </a:lnTo>
              <a:lnTo>
                <a:pt x="30" y="6"/>
              </a:lnTo>
              <a:lnTo>
                <a:pt x="29" y="7"/>
              </a:lnTo>
              <a:lnTo>
                <a:pt x="28" y="7"/>
              </a:lnTo>
              <a:lnTo>
                <a:pt x="26" y="8"/>
              </a:lnTo>
              <a:lnTo>
                <a:pt x="25" y="9"/>
              </a:lnTo>
              <a:lnTo>
                <a:pt x="24" y="10"/>
              </a:lnTo>
              <a:lnTo>
                <a:pt x="23" y="11"/>
              </a:lnTo>
              <a:lnTo>
                <a:pt x="22" y="12"/>
              </a:lnTo>
              <a:lnTo>
                <a:pt x="21" y="12"/>
              </a:lnTo>
              <a:lnTo>
                <a:pt x="20" y="13"/>
              </a:lnTo>
              <a:lnTo>
                <a:pt x="19" y="14"/>
              </a:lnTo>
              <a:lnTo>
                <a:pt x="18" y="15"/>
              </a:lnTo>
              <a:lnTo>
                <a:pt x="17" y="15"/>
              </a:lnTo>
              <a:lnTo>
                <a:pt x="15" y="15"/>
              </a:lnTo>
              <a:lnTo>
                <a:pt x="14" y="16"/>
              </a:lnTo>
              <a:lnTo>
                <a:pt x="13" y="16"/>
              </a:lnTo>
              <a:lnTo>
                <a:pt x="12" y="17"/>
              </a:lnTo>
              <a:lnTo>
                <a:pt x="10" y="17"/>
              </a:lnTo>
              <a:lnTo>
                <a:pt x="9" y="18"/>
              </a:lnTo>
              <a:lnTo>
                <a:pt x="8" y="19"/>
              </a:lnTo>
              <a:lnTo>
                <a:pt x="7" y="19"/>
              </a:lnTo>
              <a:lnTo>
                <a:pt x="5" y="20"/>
              </a:lnTo>
              <a:lnTo>
                <a:pt x="4" y="20"/>
              </a:lnTo>
              <a:lnTo>
                <a:pt x="3" y="21"/>
              </a:lnTo>
              <a:lnTo>
                <a:pt x="2" y="21"/>
              </a:lnTo>
              <a:lnTo>
                <a:pt x="1" y="21"/>
              </a:lnTo>
              <a:lnTo>
                <a:pt x="0"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203200</xdr:colOff>
      <xdr:row>25</xdr:row>
      <xdr:rowOff>95250</xdr:rowOff>
    </xdr:from>
    <xdr:to>
      <xdr:col>7</xdr:col>
      <xdr:colOff>396240</xdr:colOff>
      <xdr:row>27</xdr:row>
      <xdr:rowOff>19050</xdr:rowOff>
    </xdr:to>
    <xdr:sp>
      <xdr:nvSpPr>
        <xdr:cNvPr id="2185831" name="Freeform 598"/>
        <xdr:cNvSpPr/>
      </xdr:nvSpPr>
      <xdr:spPr>
        <a:xfrm>
          <a:off x="4988560" y="4018915"/>
          <a:ext cx="193040" cy="228600"/>
        </a:xfrm>
        <a:custGeom>
          <a:avLst/>
          <a:gdLst>
            <a:gd name="txL" fmla="*/ 0 w 19"/>
            <a:gd name="txT" fmla="*/ 0 h 26"/>
            <a:gd name="txR" fmla="*/ 19 w 19"/>
            <a:gd name="txB" fmla="*/ 26 h 26"/>
          </a:gdLst>
          <a:ahLst/>
          <a:cxnLst>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19" h="26">
              <a:moveTo>
                <a:pt x="2" y="14"/>
              </a:moveTo>
              <a:lnTo>
                <a:pt x="1" y="13"/>
              </a:lnTo>
              <a:lnTo>
                <a:pt x="1" y="12"/>
              </a:lnTo>
              <a:lnTo>
                <a:pt x="0" y="11"/>
              </a:lnTo>
              <a:lnTo>
                <a:pt x="1" y="11"/>
              </a:lnTo>
              <a:lnTo>
                <a:pt x="1" y="9"/>
              </a:lnTo>
              <a:lnTo>
                <a:pt x="2" y="8"/>
              </a:lnTo>
              <a:lnTo>
                <a:pt x="2" y="7"/>
              </a:lnTo>
              <a:lnTo>
                <a:pt x="3" y="6"/>
              </a:lnTo>
              <a:lnTo>
                <a:pt x="4" y="5"/>
              </a:lnTo>
              <a:lnTo>
                <a:pt x="5" y="4"/>
              </a:lnTo>
              <a:lnTo>
                <a:pt x="6" y="3"/>
              </a:lnTo>
              <a:lnTo>
                <a:pt x="7" y="2"/>
              </a:lnTo>
              <a:lnTo>
                <a:pt x="8" y="1"/>
              </a:lnTo>
              <a:lnTo>
                <a:pt x="10" y="1"/>
              </a:lnTo>
              <a:lnTo>
                <a:pt x="11" y="0"/>
              </a:lnTo>
              <a:lnTo>
                <a:pt x="13" y="0"/>
              </a:lnTo>
              <a:lnTo>
                <a:pt x="13" y="1"/>
              </a:lnTo>
              <a:lnTo>
                <a:pt x="13" y="2"/>
              </a:lnTo>
              <a:lnTo>
                <a:pt x="14" y="3"/>
              </a:lnTo>
              <a:lnTo>
                <a:pt x="14" y="4"/>
              </a:lnTo>
              <a:lnTo>
                <a:pt x="15" y="5"/>
              </a:lnTo>
              <a:lnTo>
                <a:pt x="15" y="6"/>
              </a:lnTo>
              <a:lnTo>
                <a:pt x="16" y="7"/>
              </a:lnTo>
              <a:lnTo>
                <a:pt x="16" y="8"/>
              </a:lnTo>
              <a:lnTo>
                <a:pt x="16" y="9"/>
              </a:lnTo>
              <a:lnTo>
                <a:pt x="16" y="10"/>
              </a:lnTo>
              <a:lnTo>
                <a:pt x="16" y="11"/>
              </a:lnTo>
              <a:lnTo>
                <a:pt x="16" y="12"/>
              </a:lnTo>
              <a:lnTo>
                <a:pt x="17" y="13"/>
              </a:lnTo>
              <a:lnTo>
                <a:pt x="18" y="13"/>
              </a:lnTo>
              <a:lnTo>
                <a:pt x="19" y="13"/>
              </a:lnTo>
              <a:lnTo>
                <a:pt x="19" y="14"/>
              </a:lnTo>
              <a:lnTo>
                <a:pt x="18" y="14"/>
              </a:lnTo>
              <a:lnTo>
                <a:pt x="16" y="14"/>
              </a:lnTo>
              <a:lnTo>
                <a:pt x="15" y="14"/>
              </a:lnTo>
              <a:lnTo>
                <a:pt x="14" y="15"/>
              </a:lnTo>
              <a:lnTo>
                <a:pt x="14" y="16"/>
              </a:lnTo>
              <a:lnTo>
                <a:pt x="13" y="17"/>
              </a:lnTo>
              <a:lnTo>
                <a:pt x="13" y="18"/>
              </a:lnTo>
              <a:lnTo>
                <a:pt x="13" y="19"/>
              </a:lnTo>
              <a:lnTo>
                <a:pt x="12" y="20"/>
              </a:lnTo>
              <a:lnTo>
                <a:pt x="12" y="21"/>
              </a:lnTo>
              <a:lnTo>
                <a:pt x="12" y="22"/>
              </a:lnTo>
              <a:lnTo>
                <a:pt x="11" y="23"/>
              </a:lnTo>
              <a:lnTo>
                <a:pt x="10" y="24"/>
              </a:lnTo>
              <a:lnTo>
                <a:pt x="9" y="25"/>
              </a:lnTo>
              <a:lnTo>
                <a:pt x="8" y="26"/>
              </a:lnTo>
              <a:lnTo>
                <a:pt x="7" y="25"/>
              </a:lnTo>
              <a:lnTo>
                <a:pt x="6" y="24"/>
              </a:lnTo>
              <a:lnTo>
                <a:pt x="6" y="23"/>
              </a:lnTo>
              <a:lnTo>
                <a:pt x="5" y="22"/>
              </a:lnTo>
              <a:lnTo>
                <a:pt x="4" y="21"/>
              </a:lnTo>
              <a:lnTo>
                <a:pt x="3" y="21"/>
              </a:lnTo>
              <a:lnTo>
                <a:pt x="2" y="22"/>
              </a:lnTo>
              <a:lnTo>
                <a:pt x="1" y="21"/>
              </a:lnTo>
              <a:lnTo>
                <a:pt x="0" y="20"/>
              </a:lnTo>
              <a:lnTo>
                <a:pt x="0" y="19"/>
              </a:lnTo>
              <a:lnTo>
                <a:pt x="0" y="18"/>
              </a:lnTo>
              <a:lnTo>
                <a:pt x="1" y="18"/>
              </a:lnTo>
              <a:lnTo>
                <a:pt x="2" y="17"/>
              </a:lnTo>
              <a:lnTo>
                <a:pt x="3" y="16"/>
              </a:lnTo>
              <a:lnTo>
                <a:pt x="2" y="15"/>
              </a:lnTo>
              <a:lnTo>
                <a:pt x="2"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101600</xdr:colOff>
      <xdr:row>24</xdr:row>
      <xdr:rowOff>28575</xdr:rowOff>
    </xdr:from>
    <xdr:to>
      <xdr:col>7</xdr:col>
      <xdr:colOff>406400</xdr:colOff>
      <xdr:row>25</xdr:row>
      <xdr:rowOff>152400</xdr:rowOff>
    </xdr:to>
    <xdr:sp>
      <xdr:nvSpPr>
        <xdr:cNvPr id="2185832" name="Freeform 599"/>
        <xdr:cNvSpPr/>
      </xdr:nvSpPr>
      <xdr:spPr>
        <a:xfrm>
          <a:off x="4886960" y="3799840"/>
          <a:ext cx="304800" cy="276225"/>
        </a:xfrm>
        <a:custGeom>
          <a:avLst/>
          <a:gdLst>
            <a:gd name="txL" fmla="*/ 0 w 30"/>
            <a:gd name="txT" fmla="*/ 0 h 30"/>
            <a:gd name="txR" fmla="*/ 30 w 30"/>
            <a:gd name="txB" fmla="*/ 30 h 30"/>
          </a:gdLst>
          <a:ahLst/>
          <a:cxnLst>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30">
              <a:moveTo>
                <a:pt x="1" y="3"/>
              </a:moveTo>
              <a:lnTo>
                <a:pt x="1" y="2"/>
              </a:lnTo>
              <a:lnTo>
                <a:pt x="3" y="2"/>
              </a:lnTo>
              <a:lnTo>
                <a:pt x="4" y="1"/>
              </a:lnTo>
              <a:lnTo>
                <a:pt x="5" y="1"/>
              </a:lnTo>
              <a:lnTo>
                <a:pt x="6" y="0"/>
              </a:lnTo>
              <a:lnTo>
                <a:pt x="8" y="0"/>
              </a:lnTo>
              <a:lnTo>
                <a:pt x="9" y="0"/>
              </a:lnTo>
              <a:lnTo>
                <a:pt x="9" y="1"/>
              </a:lnTo>
              <a:lnTo>
                <a:pt x="10" y="2"/>
              </a:lnTo>
              <a:lnTo>
                <a:pt x="11" y="2"/>
              </a:lnTo>
              <a:lnTo>
                <a:pt x="12" y="2"/>
              </a:lnTo>
              <a:lnTo>
                <a:pt x="12" y="3"/>
              </a:lnTo>
              <a:lnTo>
                <a:pt x="12" y="4"/>
              </a:lnTo>
              <a:lnTo>
                <a:pt x="12" y="5"/>
              </a:lnTo>
              <a:lnTo>
                <a:pt x="13" y="6"/>
              </a:lnTo>
              <a:lnTo>
                <a:pt x="14" y="6"/>
              </a:lnTo>
              <a:lnTo>
                <a:pt x="15" y="7"/>
              </a:lnTo>
              <a:lnTo>
                <a:pt x="16" y="6"/>
              </a:lnTo>
              <a:lnTo>
                <a:pt x="17" y="6"/>
              </a:lnTo>
              <a:lnTo>
                <a:pt x="18" y="6"/>
              </a:lnTo>
              <a:lnTo>
                <a:pt x="19" y="6"/>
              </a:lnTo>
              <a:lnTo>
                <a:pt x="21" y="6"/>
              </a:lnTo>
              <a:lnTo>
                <a:pt x="22" y="6"/>
              </a:lnTo>
              <a:lnTo>
                <a:pt x="23" y="6"/>
              </a:lnTo>
              <a:lnTo>
                <a:pt x="24" y="6"/>
              </a:lnTo>
              <a:lnTo>
                <a:pt x="25" y="6"/>
              </a:lnTo>
              <a:lnTo>
                <a:pt x="26" y="6"/>
              </a:lnTo>
              <a:lnTo>
                <a:pt x="28" y="6"/>
              </a:lnTo>
              <a:lnTo>
                <a:pt x="29" y="8"/>
              </a:lnTo>
              <a:lnTo>
                <a:pt x="29" y="9"/>
              </a:lnTo>
              <a:lnTo>
                <a:pt x="29" y="10"/>
              </a:lnTo>
              <a:lnTo>
                <a:pt x="30" y="12"/>
              </a:lnTo>
              <a:lnTo>
                <a:pt x="30" y="14"/>
              </a:lnTo>
              <a:lnTo>
                <a:pt x="28" y="15"/>
              </a:lnTo>
              <a:lnTo>
                <a:pt x="27" y="15"/>
              </a:lnTo>
              <a:lnTo>
                <a:pt x="26" y="15"/>
              </a:lnTo>
              <a:lnTo>
                <a:pt x="24" y="13"/>
              </a:lnTo>
              <a:lnTo>
                <a:pt x="23" y="14"/>
              </a:lnTo>
              <a:lnTo>
                <a:pt x="22" y="15"/>
              </a:lnTo>
              <a:lnTo>
                <a:pt x="21" y="16"/>
              </a:lnTo>
              <a:lnTo>
                <a:pt x="20" y="16"/>
              </a:lnTo>
              <a:lnTo>
                <a:pt x="19" y="17"/>
              </a:lnTo>
              <a:lnTo>
                <a:pt x="18" y="17"/>
              </a:lnTo>
              <a:lnTo>
                <a:pt x="17" y="18"/>
              </a:lnTo>
              <a:lnTo>
                <a:pt x="16" y="18"/>
              </a:lnTo>
              <a:lnTo>
                <a:pt x="17" y="19"/>
              </a:lnTo>
              <a:lnTo>
                <a:pt x="17" y="20"/>
              </a:lnTo>
              <a:lnTo>
                <a:pt x="18" y="21"/>
              </a:lnTo>
              <a:lnTo>
                <a:pt x="18" y="22"/>
              </a:lnTo>
              <a:lnTo>
                <a:pt x="17" y="23"/>
              </a:lnTo>
              <a:lnTo>
                <a:pt x="16" y="23"/>
              </a:lnTo>
              <a:lnTo>
                <a:pt x="15" y="24"/>
              </a:lnTo>
              <a:lnTo>
                <a:pt x="14" y="24"/>
              </a:lnTo>
              <a:lnTo>
                <a:pt x="13" y="25"/>
              </a:lnTo>
              <a:lnTo>
                <a:pt x="13" y="26"/>
              </a:lnTo>
              <a:lnTo>
                <a:pt x="14" y="27"/>
              </a:lnTo>
              <a:lnTo>
                <a:pt x="15" y="28"/>
              </a:lnTo>
              <a:lnTo>
                <a:pt x="14" y="29"/>
              </a:lnTo>
              <a:lnTo>
                <a:pt x="13" y="30"/>
              </a:lnTo>
              <a:lnTo>
                <a:pt x="12" y="29"/>
              </a:lnTo>
              <a:lnTo>
                <a:pt x="12" y="28"/>
              </a:lnTo>
              <a:lnTo>
                <a:pt x="11" y="27"/>
              </a:lnTo>
              <a:lnTo>
                <a:pt x="11" y="25"/>
              </a:lnTo>
              <a:lnTo>
                <a:pt x="10" y="24"/>
              </a:lnTo>
              <a:lnTo>
                <a:pt x="9" y="23"/>
              </a:lnTo>
              <a:lnTo>
                <a:pt x="8" y="22"/>
              </a:lnTo>
              <a:lnTo>
                <a:pt x="8" y="20"/>
              </a:lnTo>
              <a:lnTo>
                <a:pt x="7" y="19"/>
              </a:lnTo>
              <a:lnTo>
                <a:pt x="7" y="18"/>
              </a:lnTo>
              <a:lnTo>
                <a:pt x="6" y="17"/>
              </a:lnTo>
              <a:lnTo>
                <a:pt x="6" y="16"/>
              </a:lnTo>
              <a:lnTo>
                <a:pt x="5" y="15"/>
              </a:lnTo>
              <a:lnTo>
                <a:pt x="5" y="14"/>
              </a:lnTo>
              <a:lnTo>
                <a:pt x="5" y="13"/>
              </a:lnTo>
              <a:lnTo>
                <a:pt x="4" y="12"/>
              </a:lnTo>
              <a:lnTo>
                <a:pt x="4" y="10"/>
              </a:lnTo>
              <a:lnTo>
                <a:pt x="4" y="8"/>
              </a:lnTo>
              <a:lnTo>
                <a:pt x="4" y="7"/>
              </a:lnTo>
              <a:lnTo>
                <a:pt x="4" y="6"/>
              </a:lnTo>
              <a:lnTo>
                <a:pt x="3" y="5"/>
              </a:lnTo>
              <a:lnTo>
                <a:pt x="2" y="5"/>
              </a:lnTo>
              <a:lnTo>
                <a:pt x="2" y="4"/>
              </a:lnTo>
              <a:lnTo>
                <a:pt x="0" y="3"/>
              </a:lnTo>
              <a:lnTo>
                <a:pt x="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203200</xdr:colOff>
      <xdr:row>22</xdr:row>
      <xdr:rowOff>9525</xdr:rowOff>
    </xdr:from>
    <xdr:to>
      <xdr:col>7</xdr:col>
      <xdr:colOff>629920</xdr:colOff>
      <xdr:row>23</xdr:row>
      <xdr:rowOff>142875</xdr:rowOff>
    </xdr:to>
    <xdr:sp>
      <xdr:nvSpPr>
        <xdr:cNvPr id="2185833" name="Freeform 600"/>
        <xdr:cNvSpPr/>
      </xdr:nvSpPr>
      <xdr:spPr>
        <a:xfrm>
          <a:off x="4988560" y="3475990"/>
          <a:ext cx="426720" cy="285750"/>
        </a:xfrm>
        <a:custGeom>
          <a:avLst/>
          <a:gdLst>
            <a:gd name="txL" fmla="*/ 0 w 42"/>
            <a:gd name="txT" fmla="*/ 0 h 31"/>
            <a:gd name="txR" fmla="*/ 42 w 42"/>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31">
              <a:moveTo>
                <a:pt x="0" y="7"/>
              </a:moveTo>
              <a:lnTo>
                <a:pt x="1" y="7"/>
              </a:lnTo>
              <a:lnTo>
                <a:pt x="2" y="7"/>
              </a:lnTo>
              <a:lnTo>
                <a:pt x="3" y="6"/>
              </a:lnTo>
              <a:lnTo>
                <a:pt x="5" y="6"/>
              </a:lnTo>
              <a:lnTo>
                <a:pt x="6" y="6"/>
              </a:lnTo>
              <a:lnTo>
                <a:pt x="8" y="5"/>
              </a:lnTo>
              <a:lnTo>
                <a:pt x="9" y="5"/>
              </a:lnTo>
              <a:lnTo>
                <a:pt x="12" y="5"/>
              </a:lnTo>
              <a:lnTo>
                <a:pt x="13" y="4"/>
              </a:lnTo>
              <a:lnTo>
                <a:pt x="14" y="4"/>
              </a:lnTo>
              <a:lnTo>
                <a:pt x="17" y="3"/>
              </a:lnTo>
              <a:lnTo>
                <a:pt x="19" y="3"/>
              </a:lnTo>
              <a:lnTo>
                <a:pt x="21" y="3"/>
              </a:lnTo>
              <a:lnTo>
                <a:pt x="22" y="3"/>
              </a:lnTo>
              <a:lnTo>
                <a:pt x="23" y="3"/>
              </a:lnTo>
              <a:lnTo>
                <a:pt x="24" y="3"/>
              </a:lnTo>
              <a:lnTo>
                <a:pt x="26" y="4"/>
              </a:lnTo>
              <a:lnTo>
                <a:pt x="27" y="4"/>
              </a:lnTo>
              <a:lnTo>
                <a:pt x="28" y="4"/>
              </a:lnTo>
              <a:lnTo>
                <a:pt x="29" y="4"/>
              </a:lnTo>
              <a:lnTo>
                <a:pt x="30" y="4"/>
              </a:lnTo>
              <a:lnTo>
                <a:pt x="31" y="4"/>
              </a:lnTo>
              <a:lnTo>
                <a:pt x="33" y="3"/>
              </a:lnTo>
              <a:lnTo>
                <a:pt x="34" y="3"/>
              </a:lnTo>
              <a:lnTo>
                <a:pt x="35" y="2"/>
              </a:lnTo>
              <a:lnTo>
                <a:pt x="36" y="2"/>
              </a:lnTo>
              <a:lnTo>
                <a:pt x="38" y="0"/>
              </a:lnTo>
              <a:lnTo>
                <a:pt x="39" y="2"/>
              </a:lnTo>
              <a:lnTo>
                <a:pt x="40" y="2"/>
              </a:lnTo>
              <a:lnTo>
                <a:pt x="42" y="3"/>
              </a:lnTo>
              <a:lnTo>
                <a:pt x="41" y="4"/>
              </a:lnTo>
              <a:lnTo>
                <a:pt x="41" y="5"/>
              </a:lnTo>
              <a:lnTo>
                <a:pt x="41" y="6"/>
              </a:lnTo>
              <a:lnTo>
                <a:pt x="40" y="7"/>
              </a:lnTo>
              <a:lnTo>
                <a:pt x="39" y="8"/>
              </a:lnTo>
              <a:lnTo>
                <a:pt x="38" y="8"/>
              </a:lnTo>
              <a:lnTo>
                <a:pt x="37" y="10"/>
              </a:lnTo>
              <a:lnTo>
                <a:pt x="37" y="12"/>
              </a:lnTo>
              <a:lnTo>
                <a:pt x="36" y="13"/>
              </a:lnTo>
              <a:lnTo>
                <a:pt x="35" y="14"/>
              </a:lnTo>
              <a:lnTo>
                <a:pt x="35" y="15"/>
              </a:lnTo>
              <a:lnTo>
                <a:pt x="35" y="16"/>
              </a:lnTo>
              <a:lnTo>
                <a:pt x="34" y="17"/>
              </a:lnTo>
              <a:lnTo>
                <a:pt x="34" y="18"/>
              </a:lnTo>
              <a:lnTo>
                <a:pt x="34" y="19"/>
              </a:lnTo>
              <a:lnTo>
                <a:pt x="33" y="20"/>
              </a:lnTo>
              <a:lnTo>
                <a:pt x="34" y="21"/>
              </a:lnTo>
              <a:lnTo>
                <a:pt x="33" y="22"/>
              </a:lnTo>
              <a:lnTo>
                <a:pt x="32" y="22"/>
              </a:lnTo>
              <a:lnTo>
                <a:pt x="31" y="22"/>
              </a:lnTo>
              <a:lnTo>
                <a:pt x="30" y="23"/>
              </a:lnTo>
              <a:lnTo>
                <a:pt x="30" y="24"/>
              </a:lnTo>
              <a:lnTo>
                <a:pt x="29" y="24"/>
              </a:lnTo>
              <a:lnTo>
                <a:pt x="28" y="25"/>
              </a:lnTo>
              <a:lnTo>
                <a:pt x="27" y="25"/>
              </a:lnTo>
              <a:lnTo>
                <a:pt x="26" y="26"/>
              </a:lnTo>
              <a:lnTo>
                <a:pt x="26" y="27"/>
              </a:lnTo>
              <a:lnTo>
                <a:pt x="24" y="27"/>
              </a:lnTo>
              <a:lnTo>
                <a:pt x="23" y="28"/>
              </a:lnTo>
              <a:lnTo>
                <a:pt x="22" y="28"/>
              </a:lnTo>
              <a:lnTo>
                <a:pt x="21" y="29"/>
              </a:lnTo>
              <a:lnTo>
                <a:pt x="20" y="30"/>
              </a:lnTo>
              <a:lnTo>
                <a:pt x="19" y="30"/>
              </a:lnTo>
              <a:lnTo>
                <a:pt x="18" y="31"/>
              </a:lnTo>
              <a:lnTo>
                <a:pt x="17" y="31"/>
              </a:lnTo>
              <a:lnTo>
                <a:pt x="16" y="30"/>
              </a:lnTo>
              <a:lnTo>
                <a:pt x="16" y="29"/>
              </a:lnTo>
              <a:lnTo>
                <a:pt x="16" y="28"/>
              </a:lnTo>
              <a:lnTo>
                <a:pt x="15" y="27"/>
              </a:lnTo>
              <a:lnTo>
                <a:pt x="15" y="26"/>
              </a:lnTo>
              <a:lnTo>
                <a:pt x="14" y="26"/>
              </a:lnTo>
              <a:lnTo>
                <a:pt x="13" y="27"/>
              </a:lnTo>
              <a:lnTo>
                <a:pt x="12" y="27"/>
              </a:lnTo>
              <a:lnTo>
                <a:pt x="11" y="27"/>
              </a:lnTo>
              <a:lnTo>
                <a:pt x="12" y="26"/>
              </a:lnTo>
              <a:lnTo>
                <a:pt x="13" y="25"/>
              </a:lnTo>
              <a:lnTo>
                <a:pt x="14" y="24"/>
              </a:lnTo>
              <a:lnTo>
                <a:pt x="13" y="23"/>
              </a:lnTo>
              <a:lnTo>
                <a:pt x="12" y="22"/>
              </a:lnTo>
              <a:lnTo>
                <a:pt x="11" y="21"/>
              </a:lnTo>
              <a:lnTo>
                <a:pt x="10" y="21"/>
              </a:lnTo>
              <a:lnTo>
                <a:pt x="9" y="21"/>
              </a:lnTo>
              <a:lnTo>
                <a:pt x="7" y="21"/>
              </a:lnTo>
              <a:lnTo>
                <a:pt x="6" y="21"/>
              </a:lnTo>
              <a:lnTo>
                <a:pt x="5" y="22"/>
              </a:lnTo>
              <a:lnTo>
                <a:pt x="4" y="22"/>
              </a:lnTo>
              <a:lnTo>
                <a:pt x="4" y="21"/>
              </a:lnTo>
              <a:lnTo>
                <a:pt x="3" y="20"/>
              </a:lnTo>
              <a:lnTo>
                <a:pt x="3" y="18"/>
              </a:lnTo>
              <a:lnTo>
                <a:pt x="3" y="17"/>
              </a:lnTo>
              <a:lnTo>
                <a:pt x="2" y="16"/>
              </a:lnTo>
              <a:lnTo>
                <a:pt x="2" y="15"/>
              </a:lnTo>
              <a:lnTo>
                <a:pt x="2" y="14"/>
              </a:lnTo>
              <a:lnTo>
                <a:pt x="1" y="13"/>
              </a:lnTo>
              <a:lnTo>
                <a:pt x="1" y="11"/>
              </a:lnTo>
              <a:lnTo>
                <a:pt x="1" y="10"/>
              </a:lnTo>
              <a:lnTo>
                <a:pt x="0" y="9"/>
              </a:lnTo>
              <a:lnTo>
                <a:pt x="0"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538480</xdr:colOff>
      <xdr:row>24</xdr:row>
      <xdr:rowOff>47625</xdr:rowOff>
    </xdr:from>
    <xdr:to>
      <xdr:col>6</xdr:col>
      <xdr:colOff>294640</xdr:colOff>
      <xdr:row>27</xdr:row>
      <xdr:rowOff>76200</xdr:rowOff>
    </xdr:to>
    <xdr:sp>
      <xdr:nvSpPr>
        <xdr:cNvPr id="2185834" name="Freeform 601"/>
        <xdr:cNvSpPr/>
      </xdr:nvSpPr>
      <xdr:spPr>
        <a:xfrm>
          <a:off x="4023360" y="3818890"/>
          <a:ext cx="406400" cy="485775"/>
        </a:xfrm>
        <a:custGeom>
          <a:avLst/>
          <a:gdLst>
            <a:gd name="txL" fmla="*/ 0 w 40"/>
            <a:gd name="txT" fmla="*/ 0 h 54"/>
            <a:gd name="txR" fmla="*/ 40 w 40"/>
            <a:gd name="txB" fmla="*/ 54 h 54"/>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0"/>
            </a:cxn>
          </a:cxnLst>
          <a:rect l="txL" t="txT" r="txR" b="txB"/>
          <a:pathLst>
            <a:path w="40" h="54">
              <a:moveTo>
                <a:pt x="7" y="0"/>
              </a:moveTo>
              <a:lnTo>
                <a:pt x="7" y="0"/>
              </a:lnTo>
              <a:lnTo>
                <a:pt x="8" y="0"/>
              </a:lnTo>
              <a:lnTo>
                <a:pt x="9" y="0"/>
              </a:lnTo>
              <a:lnTo>
                <a:pt x="10" y="0"/>
              </a:lnTo>
              <a:lnTo>
                <a:pt x="12" y="0"/>
              </a:lnTo>
              <a:lnTo>
                <a:pt x="14" y="0"/>
              </a:lnTo>
              <a:lnTo>
                <a:pt x="15" y="0"/>
              </a:lnTo>
              <a:lnTo>
                <a:pt x="16" y="1"/>
              </a:lnTo>
              <a:lnTo>
                <a:pt x="16" y="2"/>
              </a:lnTo>
              <a:lnTo>
                <a:pt x="16" y="3"/>
              </a:lnTo>
              <a:lnTo>
                <a:pt x="16" y="5"/>
              </a:lnTo>
              <a:lnTo>
                <a:pt x="16" y="6"/>
              </a:lnTo>
              <a:lnTo>
                <a:pt x="16" y="7"/>
              </a:lnTo>
              <a:lnTo>
                <a:pt x="16" y="9"/>
              </a:lnTo>
              <a:lnTo>
                <a:pt x="17" y="10"/>
              </a:lnTo>
              <a:lnTo>
                <a:pt x="17" y="11"/>
              </a:lnTo>
              <a:lnTo>
                <a:pt x="17" y="12"/>
              </a:lnTo>
              <a:lnTo>
                <a:pt x="17" y="14"/>
              </a:lnTo>
              <a:lnTo>
                <a:pt x="17" y="15"/>
              </a:lnTo>
              <a:lnTo>
                <a:pt x="17" y="16"/>
              </a:lnTo>
              <a:lnTo>
                <a:pt x="16" y="17"/>
              </a:lnTo>
              <a:lnTo>
                <a:pt x="16" y="18"/>
              </a:lnTo>
              <a:lnTo>
                <a:pt x="16" y="20"/>
              </a:lnTo>
              <a:lnTo>
                <a:pt x="16" y="21"/>
              </a:lnTo>
              <a:lnTo>
                <a:pt x="16" y="22"/>
              </a:lnTo>
              <a:lnTo>
                <a:pt x="17" y="21"/>
              </a:lnTo>
              <a:lnTo>
                <a:pt x="19" y="21"/>
              </a:lnTo>
              <a:lnTo>
                <a:pt x="20" y="21"/>
              </a:lnTo>
              <a:lnTo>
                <a:pt x="21" y="20"/>
              </a:lnTo>
              <a:lnTo>
                <a:pt x="22" y="20"/>
              </a:lnTo>
              <a:lnTo>
                <a:pt x="23" y="20"/>
              </a:lnTo>
              <a:lnTo>
                <a:pt x="23" y="22"/>
              </a:lnTo>
              <a:lnTo>
                <a:pt x="24" y="23"/>
              </a:lnTo>
              <a:lnTo>
                <a:pt x="26" y="22"/>
              </a:lnTo>
              <a:lnTo>
                <a:pt x="27" y="22"/>
              </a:lnTo>
              <a:lnTo>
                <a:pt x="28" y="21"/>
              </a:lnTo>
              <a:lnTo>
                <a:pt x="29" y="21"/>
              </a:lnTo>
              <a:lnTo>
                <a:pt x="30" y="21"/>
              </a:lnTo>
              <a:lnTo>
                <a:pt x="32" y="20"/>
              </a:lnTo>
              <a:lnTo>
                <a:pt x="33" y="20"/>
              </a:lnTo>
              <a:lnTo>
                <a:pt x="35" y="19"/>
              </a:lnTo>
              <a:lnTo>
                <a:pt x="36" y="19"/>
              </a:lnTo>
              <a:lnTo>
                <a:pt x="38" y="19"/>
              </a:lnTo>
              <a:lnTo>
                <a:pt x="39" y="19"/>
              </a:lnTo>
              <a:lnTo>
                <a:pt x="40" y="18"/>
              </a:lnTo>
              <a:lnTo>
                <a:pt x="40" y="20"/>
              </a:lnTo>
              <a:lnTo>
                <a:pt x="39" y="21"/>
              </a:lnTo>
              <a:lnTo>
                <a:pt x="39" y="23"/>
              </a:lnTo>
              <a:lnTo>
                <a:pt x="39" y="24"/>
              </a:lnTo>
              <a:lnTo>
                <a:pt x="38" y="25"/>
              </a:lnTo>
              <a:lnTo>
                <a:pt x="38" y="26"/>
              </a:lnTo>
              <a:lnTo>
                <a:pt x="38" y="27"/>
              </a:lnTo>
              <a:lnTo>
                <a:pt x="38" y="28"/>
              </a:lnTo>
              <a:lnTo>
                <a:pt x="39" y="29"/>
              </a:lnTo>
              <a:lnTo>
                <a:pt x="39" y="31"/>
              </a:lnTo>
              <a:lnTo>
                <a:pt x="38" y="33"/>
              </a:lnTo>
              <a:lnTo>
                <a:pt x="38" y="34"/>
              </a:lnTo>
              <a:lnTo>
                <a:pt x="38" y="35"/>
              </a:lnTo>
              <a:lnTo>
                <a:pt x="38" y="36"/>
              </a:lnTo>
              <a:lnTo>
                <a:pt x="37" y="38"/>
              </a:lnTo>
              <a:lnTo>
                <a:pt x="37" y="39"/>
              </a:lnTo>
              <a:lnTo>
                <a:pt x="37" y="40"/>
              </a:lnTo>
              <a:lnTo>
                <a:pt x="37" y="42"/>
              </a:lnTo>
              <a:lnTo>
                <a:pt x="37" y="43"/>
              </a:lnTo>
              <a:lnTo>
                <a:pt x="35" y="43"/>
              </a:lnTo>
              <a:lnTo>
                <a:pt x="33" y="44"/>
              </a:lnTo>
              <a:lnTo>
                <a:pt x="32" y="44"/>
              </a:lnTo>
              <a:lnTo>
                <a:pt x="30" y="44"/>
              </a:lnTo>
              <a:lnTo>
                <a:pt x="29" y="45"/>
              </a:lnTo>
              <a:lnTo>
                <a:pt x="28" y="46"/>
              </a:lnTo>
              <a:lnTo>
                <a:pt x="27" y="46"/>
              </a:lnTo>
              <a:lnTo>
                <a:pt x="26" y="47"/>
              </a:lnTo>
              <a:lnTo>
                <a:pt x="25" y="47"/>
              </a:lnTo>
              <a:lnTo>
                <a:pt x="23" y="48"/>
              </a:lnTo>
              <a:lnTo>
                <a:pt x="22" y="48"/>
              </a:lnTo>
              <a:lnTo>
                <a:pt x="21" y="49"/>
              </a:lnTo>
              <a:lnTo>
                <a:pt x="20" y="50"/>
              </a:lnTo>
              <a:lnTo>
                <a:pt x="19" y="50"/>
              </a:lnTo>
              <a:lnTo>
                <a:pt x="18" y="50"/>
              </a:lnTo>
              <a:lnTo>
                <a:pt x="17" y="51"/>
              </a:lnTo>
              <a:lnTo>
                <a:pt x="15" y="52"/>
              </a:lnTo>
              <a:lnTo>
                <a:pt x="14" y="52"/>
              </a:lnTo>
              <a:lnTo>
                <a:pt x="13" y="53"/>
              </a:lnTo>
              <a:lnTo>
                <a:pt x="12" y="53"/>
              </a:lnTo>
              <a:lnTo>
                <a:pt x="10" y="54"/>
              </a:lnTo>
              <a:lnTo>
                <a:pt x="9" y="54"/>
              </a:lnTo>
              <a:lnTo>
                <a:pt x="9" y="52"/>
              </a:lnTo>
              <a:lnTo>
                <a:pt x="9" y="51"/>
              </a:lnTo>
              <a:lnTo>
                <a:pt x="8" y="50"/>
              </a:lnTo>
              <a:lnTo>
                <a:pt x="7" y="50"/>
              </a:lnTo>
              <a:lnTo>
                <a:pt x="7" y="49"/>
              </a:lnTo>
              <a:lnTo>
                <a:pt x="7" y="48"/>
              </a:lnTo>
              <a:lnTo>
                <a:pt x="6" y="47"/>
              </a:lnTo>
              <a:lnTo>
                <a:pt x="7" y="46"/>
              </a:lnTo>
              <a:lnTo>
                <a:pt x="8" y="45"/>
              </a:lnTo>
              <a:lnTo>
                <a:pt x="9" y="45"/>
              </a:lnTo>
              <a:lnTo>
                <a:pt x="10" y="43"/>
              </a:lnTo>
              <a:lnTo>
                <a:pt x="11" y="43"/>
              </a:lnTo>
              <a:lnTo>
                <a:pt x="13" y="42"/>
              </a:lnTo>
              <a:lnTo>
                <a:pt x="14" y="41"/>
              </a:lnTo>
              <a:lnTo>
                <a:pt x="15" y="40"/>
              </a:lnTo>
              <a:lnTo>
                <a:pt x="17" y="39"/>
              </a:lnTo>
              <a:lnTo>
                <a:pt x="18" y="37"/>
              </a:lnTo>
              <a:lnTo>
                <a:pt x="18" y="36"/>
              </a:lnTo>
              <a:lnTo>
                <a:pt x="18" y="35"/>
              </a:lnTo>
              <a:lnTo>
                <a:pt x="17" y="34"/>
              </a:lnTo>
              <a:lnTo>
                <a:pt x="17" y="33"/>
              </a:lnTo>
              <a:lnTo>
                <a:pt x="16" y="32"/>
              </a:lnTo>
              <a:lnTo>
                <a:pt x="15" y="30"/>
              </a:lnTo>
              <a:lnTo>
                <a:pt x="13" y="28"/>
              </a:lnTo>
              <a:lnTo>
                <a:pt x="13" y="27"/>
              </a:lnTo>
              <a:lnTo>
                <a:pt x="11" y="26"/>
              </a:lnTo>
              <a:lnTo>
                <a:pt x="11" y="25"/>
              </a:lnTo>
              <a:lnTo>
                <a:pt x="10" y="24"/>
              </a:lnTo>
              <a:lnTo>
                <a:pt x="8" y="23"/>
              </a:lnTo>
              <a:lnTo>
                <a:pt x="7" y="22"/>
              </a:lnTo>
              <a:lnTo>
                <a:pt x="5" y="21"/>
              </a:lnTo>
              <a:lnTo>
                <a:pt x="3" y="19"/>
              </a:lnTo>
              <a:lnTo>
                <a:pt x="1" y="18"/>
              </a:lnTo>
              <a:lnTo>
                <a:pt x="0" y="17"/>
              </a:lnTo>
              <a:lnTo>
                <a:pt x="0" y="16"/>
              </a:lnTo>
              <a:lnTo>
                <a:pt x="1" y="15"/>
              </a:lnTo>
              <a:lnTo>
                <a:pt x="1" y="14"/>
              </a:lnTo>
              <a:lnTo>
                <a:pt x="1" y="12"/>
              </a:lnTo>
              <a:lnTo>
                <a:pt x="2" y="11"/>
              </a:lnTo>
              <a:lnTo>
                <a:pt x="2" y="10"/>
              </a:lnTo>
              <a:lnTo>
                <a:pt x="2" y="9"/>
              </a:lnTo>
              <a:lnTo>
                <a:pt x="1" y="8"/>
              </a:lnTo>
              <a:lnTo>
                <a:pt x="2" y="7"/>
              </a:lnTo>
              <a:lnTo>
                <a:pt x="2" y="6"/>
              </a:lnTo>
              <a:lnTo>
                <a:pt x="2" y="5"/>
              </a:lnTo>
              <a:lnTo>
                <a:pt x="3" y="4"/>
              </a:lnTo>
              <a:lnTo>
                <a:pt x="4" y="3"/>
              </a:lnTo>
              <a:lnTo>
                <a:pt x="5" y="2"/>
              </a:lnTo>
              <a:lnTo>
                <a:pt x="6" y="0"/>
              </a:lnTo>
              <a:lnTo>
                <a:pt x="7"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640080</xdr:colOff>
      <xdr:row>22</xdr:row>
      <xdr:rowOff>76200</xdr:rowOff>
    </xdr:from>
    <xdr:to>
      <xdr:col>7</xdr:col>
      <xdr:colOff>243840</xdr:colOff>
      <xdr:row>24</xdr:row>
      <xdr:rowOff>66675</xdr:rowOff>
    </xdr:to>
    <xdr:sp>
      <xdr:nvSpPr>
        <xdr:cNvPr id="2185835" name="Freeform 602"/>
        <xdr:cNvSpPr/>
      </xdr:nvSpPr>
      <xdr:spPr>
        <a:xfrm>
          <a:off x="4775200" y="3542665"/>
          <a:ext cx="254000" cy="295275"/>
        </a:xfrm>
        <a:custGeom>
          <a:avLst/>
          <a:gdLst>
            <a:gd name="txL" fmla="*/ 0 w 25"/>
            <a:gd name="txT" fmla="*/ 0 h 33"/>
            <a:gd name="txR" fmla="*/ 25 w 25"/>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5" h="33">
              <a:moveTo>
                <a:pt x="0" y="29"/>
              </a:moveTo>
              <a:lnTo>
                <a:pt x="1" y="29"/>
              </a:lnTo>
              <a:lnTo>
                <a:pt x="2" y="28"/>
              </a:lnTo>
              <a:lnTo>
                <a:pt x="3" y="27"/>
              </a:lnTo>
              <a:lnTo>
                <a:pt x="4" y="26"/>
              </a:lnTo>
              <a:lnTo>
                <a:pt x="5" y="26"/>
              </a:lnTo>
              <a:lnTo>
                <a:pt x="5" y="24"/>
              </a:lnTo>
              <a:lnTo>
                <a:pt x="6" y="23"/>
              </a:lnTo>
              <a:lnTo>
                <a:pt x="7" y="21"/>
              </a:lnTo>
              <a:lnTo>
                <a:pt x="7" y="19"/>
              </a:lnTo>
              <a:lnTo>
                <a:pt x="7" y="18"/>
              </a:lnTo>
              <a:lnTo>
                <a:pt x="8" y="17"/>
              </a:lnTo>
              <a:lnTo>
                <a:pt x="8" y="16"/>
              </a:lnTo>
              <a:lnTo>
                <a:pt x="9" y="14"/>
              </a:lnTo>
              <a:lnTo>
                <a:pt x="9" y="13"/>
              </a:lnTo>
              <a:lnTo>
                <a:pt x="9" y="12"/>
              </a:lnTo>
              <a:lnTo>
                <a:pt x="9" y="10"/>
              </a:lnTo>
              <a:lnTo>
                <a:pt x="10" y="9"/>
              </a:lnTo>
              <a:lnTo>
                <a:pt x="10" y="8"/>
              </a:lnTo>
              <a:lnTo>
                <a:pt x="11" y="7"/>
              </a:lnTo>
              <a:lnTo>
                <a:pt x="11" y="5"/>
              </a:lnTo>
              <a:lnTo>
                <a:pt x="12" y="5"/>
              </a:lnTo>
              <a:lnTo>
                <a:pt x="13" y="4"/>
              </a:lnTo>
              <a:lnTo>
                <a:pt x="14" y="3"/>
              </a:lnTo>
              <a:lnTo>
                <a:pt x="15" y="3"/>
              </a:lnTo>
              <a:lnTo>
                <a:pt x="16" y="2"/>
              </a:lnTo>
              <a:lnTo>
                <a:pt x="17" y="2"/>
              </a:lnTo>
              <a:lnTo>
                <a:pt x="18" y="1"/>
              </a:lnTo>
              <a:lnTo>
                <a:pt x="19" y="1"/>
              </a:lnTo>
              <a:lnTo>
                <a:pt x="21" y="0"/>
              </a:lnTo>
              <a:lnTo>
                <a:pt x="21" y="2"/>
              </a:lnTo>
              <a:lnTo>
                <a:pt x="22" y="3"/>
              </a:lnTo>
              <a:lnTo>
                <a:pt x="22" y="4"/>
              </a:lnTo>
              <a:lnTo>
                <a:pt x="22" y="6"/>
              </a:lnTo>
              <a:lnTo>
                <a:pt x="23" y="7"/>
              </a:lnTo>
              <a:lnTo>
                <a:pt x="23" y="8"/>
              </a:lnTo>
              <a:lnTo>
                <a:pt x="23" y="9"/>
              </a:lnTo>
              <a:lnTo>
                <a:pt x="24" y="10"/>
              </a:lnTo>
              <a:lnTo>
                <a:pt x="24" y="11"/>
              </a:lnTo>
              <a:lnTo>
                <a:pt x="24" y="13"/>
              </a:lnTo>
              <a:lnTo>
                <a:pt x="25" y="14"/>
              </a:lnTo>
              <a:lnTo>
                <a:pt x="25" y="15"/>
              </a:lnTo>
              <a:lnTo>
                <a:pt x="25" y="16"/>
              </a:lnTo>
              <a:lnTo>
                <a:pt x="24" y="16"/>
              </a:lnTo>
              <a:lnTo>
                <a:pt x="23" y="16"/>
              </a:lnTo>
              <a:lnTo>
                <a:pt x="22" y="17"/>
              </a:lnTo>
              <a:lnTo>
                <a:pt x="21" y="18"/>
              </a:lnTo>
              <a:lnTo>
                <a:pt x="20" y="18"/>
              </a:lnTo>
              <a:lnTo>
                <a:pt x="19" y="19"/>
              </a:lnTo>
              <a:lnTo>
                <a:pt x="18" y="20"/>
              </a:lnTo>
              <a:lnTo>
                <a:pt x="17" y="20"/>
              </a:lnTo>
              <a:lnTo>
                <a:pt x="16" y="21"/>
              </a:lnTo>
              <a:lnTo>
                <a:pt x="15" y="21"/>
              </a:lnTo>
              <a:lnTo>
                <a:pt x="14" y="21"/>
              </a:lnTo>
              <a:lnTo>
                <a:pt x="13" y="21"/>
              </a:lnTo>
              <a:lnTo>
                <a:pt x="12" y="22"/>
              </a:lnTo>
              <a:lnTo>
                <a:pt x="11" y="22"/>
              </a:lnTo>
              <a:lnTo>
                <a:pt x="10" y="24"/>
              </a:lnTo>
              <a:lnTo>
                <a:pt x="10" y="25"/>
              </a:lnTo>
              <a:lnTo>
                <a:pt x="9" y="26"/>
              </a:lnTo>
              <a:lnTo>
                <a:pt x="9" y="27"/>
              </a:lnTo>
              <a:lnTo>
                <a:pt x="8" y="28"/>
              </a:lnTo>
              <a:lnTo>
                <a:pt x="8" y="29"/>
              </a:lnTo>
              <a:lnTo>
                <a:pt x="7" y="30"/>
              </a:lnTo>
              <a:lnTo>
                <a:pt x="6" y="30"/>
              </a:lnTo>
              <a:lnTo>
                <a:pt x="5" y="31"/>
              </a:lnTo>
              <a:lnTo>
                <a:pt x="5" y="32"/>
              </a:lnTo>
              <a:lnTo>
                <a:pt x="4" y="33"/>
              </a:lnTo>
              <a:lnTo>
                <a:pt x="3" y="33"/>
              </a:lnTo>
              <a:lnTo>
                <a:pt x="2" y="33"/>
              </a:lnTo>
              <a:lnTo>
                <a:pt x="1" y="32"/>
              </a:lnTo>
              <a:lnTo>
                <a:pt x="0" y="31"/>
              </a:lnTo>
              <a:lnTo>
                <a:pt x="0" y="30"/>
              </a:lnTo>
              <a:lnTo>
                <a:pt x="0" y="2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193040</xdr:colOff>
      <xdr:row>23</xdr:row>
      <xdr:rowOff>95250</xdr:rowOff>
    </xdr:from>
    <xdr:to>
      <xdr:col>7</xdr:col>
      <xdr:colOff>386080</xdr:colOff>
      <xdr:row>24</xdr:row>
      <xdr:rowOff>95250</xdr:rowOff>
    </xdr:to>
    <xdr:sp>
      <xdr:nvSpPr>
        <xdr:cNvPr id="2185836" name="Freeform 603"/>
        <xdr:cNvSpPr/>
      </xdr:nvSpPr>
      <xdr:spPr>
        <a:xfrm>
          <a:off x="4978400" y="3714115"/>
          <a:ext cx="193040" cy="152400"/>
        </a:xfrm>
        <a:custGeom>
          <a:avLst/>
          <a:gdLst>
            <a:gd name="txL" fmla="*/ 0 w 19"/>
            <a:gd name="txT" fmla="*/ 0 h 17"/>
            <a:gd name="txR" fmla="*/ 19 w 19"/>
            <a:gd name="txB" fmla="*/ 17 h 1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19" h="17">
              <a:moveTo>
                <a:pt x="0" y="9"/>
              </a:moveTo>
              <a:lnTo>
                <a:pt x="1" y="9"/>
              </a:lnTo>
              <a:lnTo>
                <a:pt x="2" y="8"/>
              </a:lnTo>
              <a:lnTo>
                <a:pt x="3" y="7"/>
              </a:lnTo>
              <a:lnTo>
                <a:pt x="4" y="7"/>
              </a:lnTo>
              <a:lnTo>
                <a:pt x="5" y="6"/>
              </a:lnTo>
              <a:lnTo>
                <a:pt x="6" y="5"/>
              </a:lnTo>
              <a:lnTo>
                <a:pt x="7" y="4"/>
              </a:lnTo>
              <a:lnTo>
                <a:pt x="8" y="3"/>
              </a:lnTo>
              <a:lnTo>
                <a:pt x="10" y="2"/>
              </a:lnTo>
              <a:lnTo>
                <a:pt x="11" y="2"/>
              </a:lnTo>
              <a:lnTo>
                <a:pt x="12" y="1"/>
              </a:lnTo>
              <a:lnTo>
                <a:pt x="13" y="1"/>
              </a:lnTo>
              <a:lnTo>
                <a:pt x="14" y="1"/>
              </a:lnTo>
              <a:lnTo>
                <a:pt x="15" y="0"/>
              </a:lnTo>
              <a:lnTo>
                <a:pt x="16" y="0"/>
              </a:lnTo>
              <a:lnTo>
                <a:pt x="16" y="1"/>
              </a:lnTo>
              <a:lnTo>
                <a:pt x="17" y="2"/>
              </a:lnTo>
              <a:lnTo>
                <a:pt x="17" y="3"/>
              </a:lnTo>
              <a:lnTo>
                <a:pt x="17" y="4"/>
              </a:lnTo>
              <a:lnTo>
                <a:pt x="18" y="5"/>
              </a:lnTo>
              <a:lnTo>
                <a:pt x="18" y="7"/>
              </a:lnTo>
              <a:lnTo>
                <a:pt x="18" y="8"/>
              </a:lnTo>
              <a:lnTo>
                <a:pt x="18" y="10"/>
              </a:lnTo>
              <a:lnTo>
                <a:pt x="18" y="11"/>
              </a:lnTo>
              <a:lnTo>
                <a:pt x="18" y="12"/>
              </a:lnTo>
              <a:lnTo>
                <a:pt x="18" y="13"/>
              </a:lnTo>
              <a:lnTo>
                <a:pt x="18" y="14"/>
              </a:lnTo>
              <a:lnTo>
                <a:pt x="19" y="15"/>
              </a:lnTo>
              <a:lnTo>
                <a:pt x="19" y="16"/>
              </a:lnTo>
              <a:lnTo>
                <a:pt x="17" y="16"/>
              </a:lnTo>
              <a:lnTo>
                <a:pt x="16" y="16"/>
              </a:lnTo>
              <a:lnTo>
                <a:pt x="15" y="16"/>
              </a:lnTo>
              <a:lnTo>
                <a:pt x="14" y="16"/>
              </a:lnTo>
              <a:lnTo>
                <a:pt x="13" y="16"/>
              </a:lnTo>
              <a:lnTo>
                <a:pt x="12" y="16"/>
              </a:lnTo>
              <a:lnTo>
                <a:pt x="10" y="16"/>
              </a:lnTo>
              <a:lnTo>
                <a:pt x="9" y="16"/>
              </a:lnTo>
              <a:lnTo>
                <a:pt x="8" y="16"/>
              </a:lnTo>
              <a:lnTo>
                <a:pt x="7" y="16"/>
              </a:lnTo>
              <a:lnTo>
                <a:pt x="6" y="17"/>
              </a:lnTo>
              <a:lnTo>
                <a:pt x="5" y="16"/>
              </a:lnTo>
              <a:lnTo>
                <a:pt x="4" y="16"/>
              </a:lnTo>
              <a:lnTo>
                <a:pt x="3" y="15"/>
              </a:lnTo>
              <a:lnTo>
                <a:pt x="3" y="14"/>
              </a:lnTo>
              <a:lnTo>
                <a:pt x="3" y="13"/>
              </a:lnTo>
              <a:lnTo>
                <a:pt x="3" y="12"/>
              </a:lnTo>
              <a:lnTo>
                <a:pt x="2" y="12"/>
              </a:lnTo>
              <a:lnTo>
                <a:pt x="1" y="12"/>
              </a:lnTo>
              <a:lnTo>
                <a:pt x="0" y="11"/>
              </a:lnTo>
              <a:lnTo>
                <a:pt x="0" y="10"/>
              </a:lnTo>
              <a:lnTo>
                <a:pt x="0"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436880</xdr:colOff>
      <xdr:row>24</xdr:row>
      <xdr:rowOff>161925</xdr:rowOff>
    </xdr:from>
    <xdr:to>
      <xdr:col>6</xdr:col>
      <xdr:colOff>619760</xdr:colOff>
      <xdr:row>26</xdr:row>
      <xdr:rowOff>123825</xdr:rowOff>
    </xdr:to>
    <xdr:sp>
      <xdr:nvSpPr>
        <xdr:cNvPr id="2185837" name="Freeform 604"/>
        <xdr:cNvSpPr>
          <a:spLocks noEditPoints="1"/>
        </xdr:cNvSpPr>
      </xdr:nvSpPr>
      <xdr:spPr>
        <a:xfrm>
          <a:off x="4572000" y="3923665"/>
          <a:ext cx="182880" cy="276225"/>
        </a:xfrm>
        <a:custGeom>
          <a:avLst/>
          <a:gdLst>
            <a:gd name="txL" fmla="*/ 0 w 18"/>
            <a:gd name="txT" fmla="*/ 0 h 30"/>
            <a:gd name="txR" fmla="*/ 18 w 18"/>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18" h="30">
              <a:moveTo>
                <a:pt x="0" y="12"/>
              </a:moveTo>
              <a:lnTo>
                <a:pt x="1" y="12"/>
              </a:lnTo>
              <a:lnTo>
                <a:pt x="2" y="12"/>
              </a:lnTo>
              <a:lnTo>
                <a:pt x="3" y="12"/>
              </a:lnTo>
              <a:lnTo>
                <a:pt x="4" y="12"/>
              </a:lnTo>
              <a:lnTo>
                <a:pt x="5" y="12"/>
              </a:lnTo>
              <a:lnTo>
                <a:pt x="5" y="11"/>
              </a:lnTo>
              <a:lnTo>
                <a:pt x="6" y="10"/>
              </a:lnTo>
              <a:lnTo>
                <a:pt x="6" y="9"/>
              </a:lnTo>
              <a:lnTo>
                <a:pt x="7" y="8"/>
              </a:lnTo>
              <a:lnTo>
                <a:pt x="8" y="8"/>
              </a:lnTo>
              <a:lnTo>
                <a:pt x="9" y="6"/>
              </a:lnTo>
              <a:lnTo>
                <a:pt x="9" y="5"/>
              </a:lnTo>
              <a:lnTo>
                <a:pt x="9" y="4"/>
              </a:lnTo>
              <a:lnTo>
                <a:pt x="8" y="3"/>
              </a:lnTo>
              <a:lnTo>
                <a:pt x="8" y="2"/>
              </a:lnTo>
              <a:lnTo>
                <a:pt x="8" y="1"/>
              </a:lnTo>
              <a:lnTo>
                <a:pt x="9" y="0"/>
              </a:lnTo>
              <a:lnTo>
                <a:pt x="10" y="0"/>
              </a:lnTo>
              <a:lnTo>
                <a:pt x="11" y="0"/>
              </a:lnTo>
              <a:lnTo>
                <a:pt x="13" y="0"/>
              </a:lnTo>
              <a:lnTo>
                <a:pt x="14" y="0"/>
              </a:lnTo>
              <a:lnTo>
                <a:pt x="15" y="1"/>
              </a:lnTo>
              <a:lnTo>
                <a:pt x="15" y="2"/>
              </a:lnTo>
              <a:lnTo>
                <a:pt x="15" y="3"/>
              </a:lnTo>
              <a:lnTo>
                <a:pt x="15" y="4"/>
              </a:lnTo>
              <a:lnTo>
                <a:pt x="15" y="5"/>
              </a:lnTo>
              <a:lnTo>
                <a:pt x="16" y="5"/>
              </a:lnTo>
              <a:lnTo>
                <a:pt x="16" y="6"/>
              </a:lnTo>
              <a:lnTo>
                <a:pt x="16" y="8"/>
              </a:lnTo>
              <a:lnTo>
                <a:pt x="16" y="9"/>
              </a:lnTo>
              <a:lnTo>
                <a:pt x="16" y="11"/>
              </a:lnTo>
              <a:lnTo>
                <a:pt x="16" y="12"/>
              </a:lnTo>
              <a:lnTo>
                <a:pt x="16" y="13"/>
              </a:lnTo>
              <a:lnTo>
                <a:pt x="16" y="14"/>
              </a:lnTo>
              <a:lnTo>
                <a:pt x="15" y="15"/>
              </a:lnTo>
              <a:lnTo>
                <a:pt x="15" y="16"/>
              </a:lnTo>
              <a:lnTo>
                <a:pt x="15" y="17"/>
              </a:lnTo>
              <a:lnTo>
                <a:pt x="15" y="19"/>
              </a:lnTo>
              <a:lnTo>
                <a:pt x="15" y="20"/>
              </a:lnTo>
              <a:lnTo>
                <a:pt x="15" y="22"/>
              </a:lnTo>
              <a:lnTo>
                <a:pt x="16" y="23"/>
              </a:lnTo>
              <a:lnTo>
                <a:pt x="16" y="24"/>
              </a:lnTo>
              <a:lnTo>
                <a:pt x="17" y="24"/>
              </a:lnTo>
              <a:lnTo>
                <a:pt x="18" y="25"/>
              </a:lnTo>
              <a:lnTo>
                <a:pt x="18" y="26"/>
              </a:lnTo>
              <a:lnTo>
                <a:pt x="16" y="26"/>
              </a:lnTo>
              <a:lnTo>
                <a:pt x="15" y="27"/>
              </a:lnTo>
              <a:lnTo>
                <a:pt x="14" y="27"/>
              </a:lnTo>
              <a:lnTo>
                <a:pt x="13" y="27"/>
              </a:lnTo>
              <a:lnTo>
                <a:pt x="12" y="27"/>
              </a:lnTo>
              <a:lnTo>
                <a:pt x="11" y="28"/>
              </a:lnTo>
              <a:lnTo>
                <a:pt x="10" y="28"/>
              </a:lnTo>
              <a:lnTo>
                <a:pt x="9" y="29"/>
              </a:lnTo>
              <a:lnTo>
                <a:pt x="8" y="29"/>
              </a:lnTo>
              <a:lnTo>
                <a:pt x="7" y="29"/>
              </a:lnTo>
              <a:lnTo>
                <a:pt x="6" y="30"/>
              </a:lnTo>
              <a:lnTo>
                <a:pt x="5" y="30"/>
              </a:lnTo>
              <a:lnTo>
                <a:pt x="3" y="30"/>
              </a:lnTo>
              <a:lnTo>
                <a:pt x="3" y="29"/>
              </a:lnTo>
              <a:lnTo>
                <a:pt x="2" y="27"/>
              </a:lnTo>
              <a:lnTo>
                <a:pt x="2" y="26"/>
              </a:lnTo>
              <a:lnTo>
                <a:pt x="2" y="25"/>
              </a:lnTo>
              <a:lnTo>
                <a:pt x="1" y="24"/>
              </a:lnTo>
              <a:lnTo>
                <a:pt x="1" y="23"/>
              </a:lnTo>
              <a:lnTo>
                <a:pt x="1" y="22"/>
              </a:lnTo>
              <a:lnTo>
                <a:pt x="1" y="21"/>
              </a:lnTo>
              <a:lnTo>
                <a:pt x="1" y="20"/>
              </a:lnTo>
              <a:lnTo>
                <a:pt x="1" y="18"/>
              </a:lnTo>
              <a:lnTo>
                <a:pt x="1" y="17"/>
              </a:lnTo>
              <a:lnTo>
                <a:pt x="1" y="16"/>
              </a:lnTo>
              <a:lnTo>
                <a:pt x="0" y="15"/>
              </a:lnTo>
              <a:lnTo>
                <a:pt x="0" y="14"/>
              </a:lnTo>
              <a:lnTo>
                <a:pt x="0" y="12"/>
              </a:lnTo>
              <a:moveTo>
                <a:pt x="15" y="3"/>
              </a:moveTo>
              <a:lnTo>
                <a:pt x="15" y="3"/>
              </a:lnTo>
              <a:lnTo>
                <a:pt x="15" y="2"/>
              </a:lnTo>
              <a:lnTo>
                <a:pt x="15"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152400</xdr:colOff>
      <xdr:row>23</xdr:row>
      <xdr:rowOff>95250</xdr:rowOff>
    </xdr:from>
    <xdr:to>
      <xdr:col>6</xdr:col>
      <xdr:colOff>568960</xdr:colOff>
      <xdr:row>24</xdr:row>
      <xdr:rowOff>133350</xdr:rowOff>
    </xdr:to>
    <xdr:sp>
      <xdr:nvSpPr>
        <xdr:cNvPr id="2185838" name="Freeform 605"/>
        <xdr:cNvSpPr/>
      </xdr:nvSpPr>
      <xdr:spPr>
        <a:xfrm>
          <a:off x="4287520" y="3714115"/>
          <a:ext cx="416560" cy="190500"/>
        </a:xfrm>
        <a:custGeom>
          <a:avLst/>
          <a:gdLst>
            <a:gd name="txL" fmla="*/ 0 w 41"/>
            <a:gd name="txT" fmla="*/ 0 h 21"/>
            <a:gd name="txR" fmla="*/ 41 w 41"/>
            <a:gd name="txB" fmla="*/ 21 h 21"/>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41" h="21">
              <a:moveTo>
                <a:pt x="1" y="1"/>
              </a:moveTo>
              <a:lnTo>
                <a:pt x="1" y="0"/>
              </a:lnTo>
              <a:lnTo>
                <a:pt x="2" y="0"/>
              </a:lnTo>
              <a:lnTo>
                <a:pt x="3" y="0"/>
              </a:lnTo>
              <a:lnTo>
                <a:pt x="5" y="1"/>
              </a:lnTo>
              <a:lnTo>
                <a:pt x="6" y="1"/>
              </a:lnTo>
              <a:lnTo>
                <a:pt x="7" y="2"/>
              </a:lnTo>
              <a:lnTo>
                <a:pt x="8" y="2"/>
              </a:lnTo>
              <a:lnTo>
                <a:pt x="9" y="3"/>
              </a:lnTo>
              <a:lnTo>
                <a:pt x="10" y="3"/>
              </a:lnTo>
              <a:lnTo>
                <a:pt x="10" y="2"/>
              </a:lnTo>
              <a:lnTo>
                <a:pt x="11" y="1"/>
              </a:lnTo>
              <a:lnTo>
                <a:pt x="12" y="0"/>
              </a:lnTo>
              <a:lnTo>
                <a:pt x="13" y="2"/>
              </a:lnTo>
              <a:lnTo>
                <a:pt x="14" y="3"/>
              </a:lnTo>
              <a:lnTo>
                <a:pt x="15" y="4"/>
              </a:lnTo>
              <a:lnTo>
                <a:pt x="16" y="5"/>
              </a:lnTo>
              <a:lnTo>
                <a:pt x="17" y="6"/>
              </a:lnTo>
              <a:lnTo>
                <a:pt x="18" y="7"/>
              </a:lnTo>
              <a:lnTo>
                <a:pt x="19" y="8"/>
              </a:lnTo>
              <a:lnTo>
                <a:pt x="21" y="9"/>
              </a:lnTo>
              <a:lnTo>
                <a:pt x="22" y="9"/>
              </a:lnTo>
              <a:lnTo>
                <a:pt x="23" y="10"/>
              </a:lnTo>
              <a:lnTo>
                <a:pt x="24" y="11"/>
              </a:lnTo>
              <a:lnTo>
                <a:pt x="26" y="11"/>
              </a:lnTo>
              <a:lnTo>
                <a:pt x="27" y="12"/>
              </a:lnTo>
              <a:lnTo>
                <a:pt x="29" y="12"/>
              </a:lnTo>
              <a:lnTo>
                <a:pt x="30" y="13"/>
              </a:lnTo>
              <a:lnTo>
                <a:pt x="31" y="13"/>
              </a:lnTo>
              <a:lnTo>
                <a:pt x="32" y="13"/>
              </a:lnTo>
              <a:lnTo>
                <a:pt x="34" y="13"/>
              </a:lnTo>
              <a:lnTo>
                <a:pt x="35" y="14"/>
              </a:lnTo>
              <a:lnTo>
                <a:pt x="36" y="14"/>
              </a:lnTo>
              <a:lnTo>
                <a:pt x="38" y="13"/>
              </a:lnTo>
              <a:lnTo>
                <a:pt x="40" y="14"/>
              </a:lnTo>
              <a:lnTo>
                <a:pt x="40" y="16"/>
              </a:lnTo>
              <a:lnTo>
                <a:pt x="41" y="17"/>
              </a:lnTo>
              <a:lnTo>
                <a:pt x="41" y="18"/>
              </a:lnTo>
              <a:lnTo>
                <a:pt x="40" y="19"/>
              </a:lnTo>
              <a:lnTo>
                <a:pt x="39" y="19"/>
              </a:lnTo>
              <a:lnTo>
                <a:pt x="37" y="19"/>
              </a:lnTo>
              <a:lnTo>
                <a:pt x="36" y="20"/>
              </a:lnTo>
              <a:lnTo>
                <a:pt x="35" y="20"/>
              </a:lnTo>
              <a:lnTo>
                <a:pt x="34" y="20"/>
              </a:lnTo>
              <a:lnTo>
                <a:pt x="33" y="20"/>
              </a:lnTo>
              <a:lnTo>
                <a:pt x="32" y="20"/>
              </a:lnTo>
              <a:lnTo>
                <a:pt x="30" y="21"/>
              </a:lnTo>
              <a:lnTo>
                <a:pt x="28" y="21"/>
              </a:lnTo>
              <a:lnTo>
                <a:pt x="27" y="21"/>
              </a:lnTo>
              <a:lnTo>
                <a:pt x="26" y="21"/>
              </a:lnTo>
              <a:lnTo>
                <a:pt x="25" y="20"/>
              </a:lnTo>
              <a:lnTo>
                <a:pt x="24" y="21"/>
              </a:lnTo>
              <a:lnTo>
                <a:pt x="23" y="21"/>
              </a:lnTo>
              <a:lnTo>
                <a:pt x="22" y="21"/>
              </a:lnTo>
              <a:lnTo>
                <a:pt x="21" y="21"/>
              </a:lnTo>
              <a:lnTo>
                <a:pt x="20" y="20"/>
              </a:lnTo>
              <a:lnTo>
                <a:pt x="18" y="20"/>
              </a:lnTo>
              <a:lnTo>
                <a:pt x="17" y="19"/>
              </a:lnTo>
              <a:lnTo>
                <a:pt x="16" y="19"/>
              </a:lnTo>
              <a:lnTo>
                <a:pt x="15" y="19"/>
              </a:lnTo>
              <a:lnTo>
                <a:pt x="14" y="18"/>
              </a:lnTo>
              <a:lnTo>
                <a:pt x="13" y="18"/>
              </a:lnTo>
              <a:lnTo>
                <a:pt x="12" y="17"/>
              </a:lnTo>
              <a:lnTo>
                <a:pt x="11" y="17"/>
              </a:lnTo>
              <a:lnTo>
                <a:pt x="10" y="16"/>
              </a:lnTo>
              <a:lnTo>
                <a:pt x="9" y="16"/>
              </a:lnTo>
              <a:lnTo>
                <a:pt x="9" y="15"/>
              </a:lnTo>
              <a:lnTo>
                <a:pt x="7" y="14"/>
              </a:lnTo>
              <a:lnTo>
                <a:pt x="6" y="14"/>
              </a:lnTo>
              <a:lnTo>
                <a:pt x="5" y="14"/>
              </a:lnTo>
              <a:lnTo>
                <a:pt x="4" y="13"/>
              </a:lnTo>
              <a:lnTo>
                <a:pt x="3" y="13"/>
              </a:lnTo>
              <a:lnTo>
                <a:pt x="2" y="13"/>
              </a:lnTo>
              <a:lnTo>
                <a:pt x="0" y="12"/>
              </a:lnTo>
              <a:lnTo>
                <a:pt x="1" y="11"/>
              </a:lnTo>
              <a:lnTo>
                <a:pt x="1" y="10"/>
              </a:lnTo>
              <a:lnTo>
                <a:pt x="0" y="9"/>
              </a:lnTo>
              <a:lnTo>
                <a:pt x="0" y="7"/>
              </a:lnTo>
              <a:lnTo>
                <a:pt x="1" y="6"/>
              </a:lnTo>
              <a:lnTo>
                <a:pt x="1" y="4"/>
              </a:lnTo>
              <a:lnTo>
                <a:pt x="1" y="3"/>
              </a:lnTo>
              <a:lnTo>
                <a:pt x="1" y="2"/>
              </a:lnTo>
              <a:lnTo>
                <a:pt x="1"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40640</xdr:colOff>
      <xdr:row>26</xdr:row>
      <xdr:rowOff>133350</xdr:rowOff>
    </xdr:from>
    <xdr:to>
      <xdr:col>7</xdr:col>
      <xdr:colOff>335280</xdr:colOff>
      <xdr:row>28</xdr:row>
      <xdr:rowOff>47625</xdr:rowOff>
    </xdr:to>
    <xdr:sp>
      <xdr:nvSpPr>
        <xdr:cNvPr id="2185839" name="Freeform 607"/>
        <xdr:cNvSpPr/>
      </xdr:nvSpPr>
      <xdr:spPr>
        <a:xfrm>
          <a:off x="4826000" y="4209415"/>
          <a:ext cx="294640" cy="219075"/>
        </a:xfrm>
        <a:custGeom>
          <a:avLst/>
          <a:gdLst>
            <a:gd name="txL" fmla="*/ 0 w 29"/>
            <a:gd name="txT" fmla="*/ 0 h 25"/>
            <a:gd name="txR" fmla="*/ 29 w 29"/>
            <a:gd name="txB" fmla="*/ 25 h 2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29" h="25">
              <a:moveTo>
                <a:pt x="0" y="11"/>
              </a:moveTo>
              <a:lnTo>
                <a:pt x="0" y="11"/>
              </a:lnTo>
              <a:lnTo>
                <a:pt x="1" y="10"/>
              </a:lnTo>
              <a:lnTo>
                <a:pt x="2" y="10"/>
              </a:lnTo>
              <a:lnTo>
                <a:pt x="3" y="9"/>
              </a:lnTo>
              <a:lnTo>
                <a:pt x="4" y="9"/>
              </a:lnTo>
              <a:lnTo>
                <a:pt x="5" y="8"/>
              </a:lnTo>
              <a:lnTo>
                <a:pt x="7" y="7"/>
              </a:lnTo>
              <a:lnTo>
                <a:pt x="8" y="6"/>
              </a:lnTo>
              <a:lnTo>
                <a:pt x="10" y="6"/>
              </a:lnTo>
              <a:lnTo>
                <a:pt x="11" y="6"/>
              </a:lnTo>
              <a:lnTo>
                <a:pt x="12" y="7"/>
              </a:lnTo>
              <a:lnTo>
                <a:pt x="14" y="6"/>
              </a:lnTo>
              <a:lnTo>
                <a:pt x="15" y="5"/>
              </a:lnTo>
              <a:lnTo>
                <a:pt x="16" y="5"/>
              </a:lnTo>
              <a:lnTo>
                <a:pt x="16" y="4"/>
              </a:lnTo>
              <a:lnTo>
                <a:pt x="17" y="4"/>
              </a:lnTo>
              <a:lnTo>
                <a:pt x="18" y="4"/>
              </a:lnTo>
              <a:lnTo>
                <a:pt x="19" y="3"/>
              </a:lnTo>
              <a:lnTo>
                <a:pt x="19" y="2"/>
              </a:lnTo>
              <a:lnTo>
                <a:pt x="18" y="1"/>
              </a:lnTo>
              <a:lnTo>
                <a:pt x="19" y="0"/>
              </a:lnTo>
              <a:lnTo>
                <a:pt x="20" y="0"/>
              </a:lnTo>
              <a:lnTo>
                <a:pt x="21" y="1"/>
              </a:lnTo>
              <a:lnTo>
                <a:pt x="22" y="2"/>
              </a:lnTo>
              <a:lnTo>
                <a:pt x="22" y="3"/>
              </a:lnTo>
              <a:lnTo>
                <a:pt x="23" y="4"/>
              </a:lnTo>
              <a:lnTo>
                <a:pt x="24" y="5"/>
              </a:lnTo>
              <a:lnTo>
                <a:pt x="23" y="6"/>
              </a:lnTo>
              <a:lnTo>
                <a:pt x="24" y="6"/>
              </a:lnTo>
              <a:lnTo>
                <a:pt x="25" y="7"/>
              </a:lnTo>
              <a:lnTo>
                <a:pt x="25" y="8"/>
              </a:lnTo>
              <a:lnTo>
                <a:pt x="26" y="9"/>
              </a:lnTo>
              <a:lnTo>
                <a:pt x="27" y="9"/>
              </a:lnTo>
              <a:lnTo>
                <a:pt x="28" y="10"/>
              </a:lnTo>
              <a:lnTo>
                <a:pt x="28" y="11"/>
              </a:lnTo>
              <a:lnTo>
                <a:pt x="29" y="12"/>
              </a:lnTo>
              <a:lnTo>
                <a:pt x="29" y="13"/>
              </a:lnTo>
              <a:lnTo>
                <a:pt x="28" y="13"/>
              </a:lnTo>
              <a:lnTo>
                <a:pt x="27" y="14"/>
              </a:lnTo>
              <a:lnTo>
                <a:pt x="26" y="13"/>
              </a:lnTo>
              <a:lnTo>
                <a:pt x="25" y="12"/>
              </a:lnTo>
              <a:lnTo>
                <a:pt x="24" y="11"/>
              </a:lnTo>
              <a:lnTo>
                <a:pt x="23" y="12"/>
              </a:lnTo>
              <a:lnTo>
                <a:pt x="22" y="13"/>
              </a:lnTo>
              <a:lnTo>
                <a:pt x="20" y="14"/>
              </a:lnTo>
              <a:lnTo>
                <a:pt x="19" y="14"/>
              </a:lnTo>
              <a:lnTo>
                <a:pt x="18" y="14"/>
              </a:lnTo>
              <a:lnTo>
                <a:pt x="17" y="15"/>
              </a:lnTo>
              <a:lnTo>
                <a:pt x="17" y="16"/>
              </a:lnTo>
              <a:lnTo>
                <a:pt x="16" y="17"/>
              </a:lnTo>
              <a:lnTo>
                <a:pt x="16" y="18"/>
              </a:lnTo>
              <a:lnTo>
                <a:pt x="15" y="19"/>
              </a:lnTo>
              <a:lnTo>
                <a:pt x="15" y="20"/>
              </a:lnTo>
              <a:lnTo>
                <a:pt x="14" y="21"/>
              </a:lnTo>
              <a:lnTo>
                <a:pt x="14" y="22"/>
              </a:lnTo>
              <a:lnTo>
                <a:pt x="13" y="23"/>
              </a:lnTo>
              <a:lnTo>
                <a:pt x="12" y="24"/>
              </a:lnTo>
              <a:lnTo>
                <a:pt x="11" y="25"/>
              </a:lnTo>
              <a:lnTo>
                <a:pt x="10" y="25"/>
              </a:lnTo>
              <a:lnTo>
                <a:pt x="9" y="24"/>
              </a:lnTo>
              <a:lnTo>
                <a:pt x="8" y="24"/>
              </a:lnTo>
              <a:lnTo>
                <a:pt x="7" y="23"/>
              </a:lnTo>
              <a:lnTo>
                <a:pt x="6" y="23"/>
              </a:lnTo>
              <a:lnTo>
                <a:pt x="4" y="23"/>
              </a:lnTo>
              <a:lnTo>
                <a:pt x="2" y="22"/>
              </a:lnTo>
              <a:lnTo>
                <a:pt x="1" y="21"/>
              </a:lnTo>
              <a:lnTo>
                <a:pt x="0" y="20"/>
              </a:lnTo>
              <a:lnTo>
                <a:pt x="0" y="19"/>
              </a:lnTo>
              <a:lnTo>
                <a:pt x="0" y="18"/>
              </a:lnTo>
              <a:lnTo>
                <a:pt x="0" y="17"/>
              </a:lnTo>
              <a:lnTo>
                <a:pt x="0" y="16"/>
              </a:lnTo>
              <a:lnTo>
                <a:pt x="0" y="15"/>
              </a:lnTo>
              <a:lnTo>
                <a:pt x="0" y="13"/>
              </a:lnTo>
              <a:lnTo>
                <a:pt x="0" y="12"/>
              </a:lnTo>
              <a:lnTo>
                <a:pt x="0"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629920</xdr:colOff>
      <xdr:row>24</xdr:row>
      <xdr:rowOff>123825</xdr:rowOff>
    </xdr:from>
    <xdr:to>
      <xdr:col>7</xdr:col>
      <xdr:colOff>233680</xdr:colOff>
      <xdr:row>27</xdr:row>
      <xdr:rowOff>38100</xdr:rowOff>
    </xdr:to>
    <xdr:sp>
      <xdr:nvSpPr>
        <xdr:cNvPr id="2185840" name="Freeform 608"/>
        <xdr:cNvSpPr/>
      </xdr:nvSpPr>
      <xdr:spPr>
        <a:xfrm>
          <a:off x="4765040" y="3895090"/>
          <a:ext cx="254000" cy="371475"/>
        </a:xfrm>
        <a:custGeom>
          <a:avLst/>
          <a:gdLst>
            <a:gd name="txL" fmla="*/ 0 w 25"/>
            <a:gd name="txT" fmla="*/ 0 h 42"/>
            <a:gd name="txR" fmla="*/ 25 w 25"/>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5" h="42">
              <a:moveTo>
                <a:pt x="1" y="13"/>
              </a:moveTo>
              <a:lnTo>
                <a:pt x="1" y="13"/>
              </a:lnTo>
              <a:lnTo>
                <a:pt x="2" y="12"/>
              </a:lnTo>
              <a:lnTo>
                <a:pt x="3" y="12"/>
              </a:lnTo>
              <a:lnTo>
                <a:pt x="4" y="11"/>
              </a:lnTo>
              <a:lnTo>
                <a:pt x="4" y="10"/>
              </a:lnTo>
              <a:lnTo>
                <a:pt x="5" y="9"/>
              </a:lnTo>
              <a:lnTo>
                <a:pt x="6" y="8"/>
              </a:lnTo>
              <a:lnTo>
                <a:pt x="5" y="7"/>
              </a:lnTo>
              <a:lnTo>
                <a:pt x="5" y="6"/>
              </a:lnTo>
              <a:lnTo>
                <a:pt x="4" y="5"/>
              </a:lnTo>
              <a:lnTo>
                <a:pt x="4" y="4"/>
              </a:lnTo>
              <a:lnTo>
                <a:pt x="3" y="4"/>
              </a:lnTo>
              <a:lnTo>
                <a:pt x="4" y="3"/>
              </a:lnTo>
              <a:lnTo>
                <a:pt x="5" y="2"/>
              </a:lnTo>
              <a:lnTo>
                <a:pt x="7" y="2"/>
              </a:lnTo>
              <a:lnTo>
                <a:pt x="8" y="2"/>
              </a:lnTo>
              <a:lnTo>
                <a:pt x="9" y="2"/>
              </a:lnTo>
              <a:lnTo>
                <a:pt x="10" y="2"/>
              </a:lnTo>
              <a:lnTo>
                <a:pt x="11" y="2"/>
              </a:lnTo>
              <a:lnTo>
                <a:pt x="12" y="1"/>
              </a:lnTo>
              <a:lnTo>
                <a:pt x="13" y="1"/>
              </a:lnTo>
              <a:lnTo>
                <a:pt x="14" y="1"/>
              </a:lnTo>
              <a:lnTo>
                <a:pt x="16" y="0"/>
              </a:lnTo>
              <a:lnTo>
                <a:pt x="16" y="2"/>
              </a:lnTo>
              <a:lnTo>
                <a:pt x="17" y="3"/>
              </a:lnTo>
              <a:lnTo>
                <a:pt x="17" y="4"/>
              </a:lnTo>
              <a:lnTo>
                <a:pt x="17" y="5"/>
              </a:lnTo>
              <a:lnTo>
                <a:pt x="18" y="6"/>
              </a:lnTo>
              <a:lnTo>
                <a:pt x="18" y="7"/>
              </a:lnTo>
              <a:lnTo>
                <a:pt x="19" y="8"/>
              </a:lnTo>
              <a:lnTo>
                <a:pt x="19" y="9"/>
              </a:lnTo>
              <a:lnTo>
                <a:pt x="20" y="10"/>
              </a:lnTo>
              <a:lnTo>
                <a:pt x="20" y="12"/>
              </a:lnTo>
              <a:lnTo>
                <a:pt x="21" y="13"/>
              </a:lnTo>
              <a:lnTo>
                <a:pt x="22" y="14"/>
              </a:lnTo>
              <a:lnTo>
                <a:pt x="23" y="15"/>
              </a:lnTo>
              <a:lnTo>
                <a:pt x="23" y="17"/>
              </a:lnTo>
              <a:lnTo>
                <a:pt x="24" y="18"/>
              </a:lnTo>
              <a:lnTo>
                <a:pt x="24" y="19"/>
              </a:lnTo>
              <a:lnTo>
                <a:pt x="25" y="20"/>
              </a:lnTo>
              <a:lnTo>
                <a:pt x="24" y="21"/>
              </a:lnTo>
              <a:lnTo>
                <a:pt x="24" y="22"/>
              </a:lnTo>
              <a:lnTo>
                <a:pt x="23" y="23"/>
              </a:lnTo>
              <a:lnTo>
                <a:pt x="23" y="25"/>
              </a:lnTo>
              <a:lnTo>
                <a:pt x="22" y="25"/>
              </a:lnTo>
              <a:lnTo>
                <a:pt x="23" y="26"/>
              </a:lnTo>
              <a:lnTo>
                <a:pt x="23" y="27"/>
              </a:lnTo>
              <a:lnTo>
                <a:pt x="24" y="28"/>
              </a:lnTo>
              <a:lnTo>
                <a:pt x="24" y="29"/>
              </a:lnTo>
              <a:lnTo>
                <a:pt x="25" y="30"/>
              </a:lnTo>
              <a:lnTo>
                <a:pt x="24" y="31"/>
              </a:lnTo>
              <a:lnTo>
                <a:pt x="23" y="32"/>
              </a:lnTo>
              <a:lnTo>
                <a:pt x="22" y="32"/>
              </a:lnTo>
              <a:lnTo>
                <a:pt x="22" y="33"/>
              </a:lnTo>
              <a:lnTo>
                <a:pt x="22" y="34"/>
              </a:lnTo>
              <a:lnTo>
                <a:pt x="23" y="35"/>
              </a:lnTo>
              <a:lnTo>
                <a:pt x="24" y="36"/>
              </a:lnTo>
              <a:lnTo>
                <a:pt x="25" y="37"/>
              </a:lnTo>
              <a:lnTo>
                <a:pt x="25" y="38"/>
              </a:lnTo>
              <a:lnTo>
                <a:pt x="24" y="39"/>
              </a:lnTo>
              <a:lnTo>
                <a:pt x="23" y="39"/>
              </a:lnTo>
              <a:lnTo>
                <a:pt x="22" y="39"/>
              </a:lnTo>
              <a:lnTo>
                <a:pt x="22" y="40"/>
              </a:lnTo>
              <a:lnTo>
                <a:pt x="21" y="40"/>
              </a:lnTo>
              <a:lnTo>
                <a:pt x="20" y="41"/>
              </a:lnTo>
              <a:lnTo>
                <a:pt x="18" y="42"/>
              </a:lnTo>
              <a:lnTo>
                <a:pt x="17" y="41"/>
              </a:lnTo>
              <a:lnTo>
                <a:pt x="16" y="41"/>
              </a:lnTo>
              <a:lnTo>
                <a:pt x="15" y="40"/>
              </a:lnTo>
              <a:lnTo>
                <a:pt x="14" y="39"/>
              </a:lnTo>
              <a:lnTo>
                <a:pt x="14" y="38"/>
              </a:lnTo>
              <a:lnTo>
                <a:pt x="13" y="36"/>
              </a:lnTo>
              <a:lnTo>
                <a:pt x="12" y="35"/>
              </a:lnTo>
              <a:lnTo>
                <a:pt x="11" y="34"/>
              </a:lnTo>
              <a:lnTo>
                <a:pt x="11" y="33"/>
              </a:lnTo>
              <a:lnTo>
                <a:pt x="11" y="32"/>
              </a:lnTo>
              <a:lnTo>
                <a:pt x="10" y="31"/>
              </a:lnTo>
              <a:lnTo>
                <a:pt x="9" y="30"/>
              </a:lnTo>
              <a:lnTo>
                <a:pt x="9" y="29"/>
              </a:lnTo>
              <a:lnTo>
                <a:pt x="8" y="28"/>
              </a:lnTo>
              <a:lnTo>
                <a:pt x="7" y="27"/>
              </a:lnTo>
              <a:lnTo>
                <a:pt x="6" y="25"/>
              </a:lnTo>
              <a:lnTo>
                <a:pt x="6" y="26"/>
              </a:lnTo>
              <a:lnTo>
                <a:pt x="5" y="27"/>
              </a:lnTo>
              <a:lnTo>
                <a:pt x="4" y="28"/>
              </a:lnTo>
              <a:lnTo>
                <a:pt x="3" y="28"/>
              </a:lnTo>
              <a:lnTo>
                <a:pt x="2" y="27"/>
              </a:lnTo>
              <a:lnTo>
                <a:pt x="3" y="26"/>
              </a:lnTo>
              <a:lnTo>
                <a:pt x="3" y="25"/>
              </a:lnTo>
              <a:lnTo>
                <a:pt x="4" y="24"/>
              </a:lnTo>
              <a:lnTo>
                <a:pt x="4" y="23"/>
              </a:lnTo>
              <a:lnTo>
                <a:pt x="3" y="22"/>
              </a:lnTo>
              <a:lnTo>
                <a:pt x="2" y="21"/>
              </a:lnTo>
              <a:lnTo>
                <a:pt x="2" y="20"/>
              </a:lnTo>
              <a:lnTo>
                <a:pt x="3" y="20"/>
              </a:lnTo>
              <a:lnTo>
                <a:pt x="4" y="19"/>
              </a:lnTo>
              <a:lnTo>
                <a:pt x="4" y="18"/>
              </a:lnTo>
              <a:lnTo>
                <a:pt x="3" y="17"/>
              </a:lnTo>
              <a:lnTo>
                <a:pt x="2" y="16"/>
              </a:lnTo>
              <a:lnTo>
                <a:pt x="2" y="15"/>
              </a:lnTo>
              <a:lnTo>
                <a:pt x="1" y="15"/>
              </a:lnTo>
              <a:lnTo>
                <a:pt x="0" y="13"/>
              </a:lnTo>
              <a:lnTo>
                <a:pt x="1"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264160</xdr:colOff>
      <xdr:row>25</xdr:row>
      <xdr:rowOff>57150</xdr:rowOff>
    </xdr:from>
    <xdr:to>
      <xdr:col>6</xdr:col>
      <xdr:colOff>467360</xdr:colOff>
      <xdr:row>26</xdr:row>
      <xdr:rowOff>152400</xdr:rowOff>
    </xdr:to>
    <xdr:sp>
      <xdr:nvSpPr>
        <xdr:cNvPr id="2185841" name="Freeform 609"/>
        <xdr:cNvSpPr/>
      </xdr:nvSpPr>
      <xdr:spPr>
        <a:xfrm>
          <a:off x="4399280" y="3980815"/>
          <a:ext cx="203200" cy="247650"/>
        </a:xfrm>
        <a:custGeom>
          <a:avLst/>
          <a:gdLst>
            <a:gd name="txL" fmla="*/ 0 w 20"/>
            <a:gd name="txT" fmla="*/ 0 h 27"/>
            <a:gd name="txR" fmla="*/ 20 w 20"/>
            <a:gd name="txB" fmla="*/ 27 h 27"/>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0" h="27">
              <a:moveTo>
                <a:pt x="0" y="25"/>
              </a:moveTo>
              <a:lnTo>
                <a:pt x="0" y="24"/>
              </a:lnTo>
              <a:lnTo>
                <a:pt x="0" y="22"/>
              </a:lnTo>
              <a:lnTo>
                <a:pt x="0" y="21"/>
              </a:lnTo>
              <a:lnTo>
                <a:pt x="0" y="20"/>
              </a:lnTo>
              <a:lnTo>
                <a:pt x="1" y="18"/>
              </a:lnTo>
              <a:lnTo>
                <a:pt x="1" y="17"/>
              </a:lnTo>
              <a:lnTo>
                <a:pt x="1" y="16"/>
              </a:lnTo>
              <a:lnTo>
                <a:pt x="1" y="15"/>
              </a:lnTo>
              <a:lnTo>
                <a:pt x="2" y="13"/>
              </a:lnTo>
              <a:lnTo>
                <a:pt x="2" y="11"/>
              </a:lnTo>
              <a:lnTo>
                <a:pt x="1" y="10"/>
              </a:lnTo>
              <a:lnTo>
                <a:pt x="1" y="9"/>
              </a:lnTo>
              <a:lnTo>
                <a:pt x="2" y="8"/>
              </a:lnTo>
              <a:lnTo>
                <a:pt x="3" y="8"/>
              </a:lnTo>
              <a:lnTo>
                <a:pt x="4" y="7"/>
              </a:lnTo>
              <a:lnTo>
                <a:pt x="5" y="6"/>
              </a:lnTo>
              <a:lnTo>
                <a:pt x="6" y="5"/>
              </a:lnTo>
              <a:lnTo>
                <a:pt x="7" y="4"/>
              </a:lnTo>
              <a:lnTo>
                <a:pt x="8" y="3"/>
              </a:lnTo>
              <a:lnTo>
                <a:pt x="9" y="3"/>
              </a:lnTo>
              <a:lnTo>
                <a:pt x="10" y="2"/>
              </a:lnTo>
              <a:lnTo>
                <a:pt x="11" y="1"/>
              </a:lnTo>
              <a:lnTo>
                <a:pt x="12" y="1"/>
              </a:lnTo>
              <a:lnTo>
                <a:pt x="13" y="0"/>
              </a:lnTo>
              <a:lnTo>
                <a:pt x="14" y="0"/>
              </a:lnTo>
              <a:lnTo>
                <a:pt x="14" y="1"/>
              </a:lnTo>
              <a:lnTo>
                <a:pt x="15" y="2"/>
              </a:lnTo>
              <a:lnTo>
                <a:pt x="15" y="3"/>
              </a:lnTo>
              <a:lnTo>
                <a:pt x="16" y="4"/>
              </a:lnTo>
              <a:lnTo>
                <a:pt x="17" y="6"/>
              </a:lnTo>
              <a:lnTo>
                <a:pt x="17" y="8"/>
              </a:lnTo>
              <a:lnTo>
                <a:pt x="17" y="9"/>
              </a:lnTo>
              <a:lnTo>
                <a:pt x="18" y="10"/>
              </a:lnTo>
              <a:lnTo>
                <a:pt x="18" y="11"/>
              </a:lnTo>
              <a:lnTo>
                <a:pt x="18" y="12"/>
              </a:lnTo>
              <a:lnTo>
                <a:pt x="18" y="14"/>
              </a:lnTo>
              <a:lnTo>
                <a:pt x="18" y="15"/>
              </a:lnTo>
              <a:lnTo>
                <a:pt x="18" y="16"/>
              </a:lnTo>
              <a:lnTo>
                <a:pt x="18" y="17"/>
              </a:lnTo>
              <a:lnTo>
                <a:pt x="18" y="18"/>
              </a:lnTo>
              <a:lnTo>
                <a:pt x="19" y="19"/>
              </a:lnTo>
              <a:lnTo>
                <a:pt x="19" y="20"/>
              </a:lnTo>
              <a:lnTo>
                <a:pt x="19" y="21"/>
              </a:lnTo>
              <a:lnTo>
                <a:pt x="20" y="23"/>
              </a:lnTo>
              <a:lnTo>
                <a:pt x="20" y="24"/>
              </a:lnTo>
              <a:lnTo>
                <a:pt x="19" y="25"/>
              </a:lnTo>
              <a:lnTo>
                <a:pt x="18" y="25"/>
              </a:lnTo>
              <a:lnTo>
                <a:pt x="16" y="26"/>
              </a:lnTo>
              <a:lnTo>
                <a:pt x="15" y="26"/>
              </a:lnTo>
              <a:lnTo>
                <a:pt x="13" y="26"/>
              </a:lnTo>
              <a:lnTo>
                <a:pt x="12" y="27"/>
              </a:lnTo>
              <a:lnTo>
                <a:pt x="11" y="27"/>
              </a:lnTo>
              <a:lnTo>
                <a:pt x="10" y="27"/>
              </a:lnTo>
              <a:lnTo>
                <a:pt x="9" y="27"/>
              </a:lnTo>
              <a:lnTo>
                <a:pt x="8" y="26"/>
              </a:lnTo>
              <a:lnTo>
                <a:pt x="7" y="25"/>
              </a:lnTo>
              <a:lnTo>
                <a:pt x="6" y="25"/>
              </a:lnTo>
              <a:lnTo>
                <a:pt x="5" y="25"/>
              </a:lnTo>
              <a:lnTo>
                <a:pt x="4" y="26"/>
              </a:lnTo>
              <a:lnTo>
                <a:pt x="3" y="25"/>
              </a:lnTo>
              <a:lnTo>
                <a:pt x="1" y="25"/>
              </a:lnTo>
              <a:lnTo>
                <a:pt x="0"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40640</xdr:colOff>
      <xdr:row>24</xdr:row>
      <xdr:rowOff>38100</xdr:rowOff>
    </xdr:from>
    <xdr:to>
      <xdr:col>6</xdr:col>
      <xdr:colOff>304800</xdr:colOff>
      <xdr:row>25</xdr:row>
      <xdr:rowOff>104775</xdr:rowOff>
    </xdr:to>
    <xdr:sp>
      <xdr:nvSpPr>
        <xdr:cNvPr id="2185842" name="Freeform 610"/>
        <xdr:cNvSpPr/>
      </xdr:nvSpPr>
      <xdr:spPr>
        <a:xfrm>
          <a:off x="4175760" y="3809365"/>
          <a:ext cx="264160" cy="219075"/>
        </a:xfrm>
        <a:custGeom>
          <a:avLst/>
          <a:gdLst>
            <a:gd name="txL" fmla="*/ 0 w 26"/>
            <a:gd name="txT" fmla="*/ 0 h 24"/>
            <a:gd name="txR" fmla="*/ 26 w 2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4">
              <a:moveTo>
                <a:pt x="1" y="1"/>
              </a:moveTo>
              <a:lnTo>
                <a:pt x="2" y="1"/>
              </a:lnTo>
              <a:lnTo>
                <a:pt x="3" y="1"/>
              </a:lnTo>
              <a:lnTo>
                <a:pt x="4" y="1"/>
              </a:lnTo>
              <a:lnTo>
                <a:pt x="5" y="1"/>
              </a:lnTo>
              <a:lnTo>
                <a:pt x="6" y="1"/>
              </a:lnTo>
              <a:lnTo>
                <a:pt x="7" y="2"/>
              </a:lnTo>
              <a:lnTo>
                <a:pt x="8" y="2"/>
              </a:lnTo>
              <a:lnTo>
                <a:pt x="9" y="2"/>
              </a:lnTo>
              <a:lnTo>
                <a:pt x="11" y="2"/>
              </a:lnTo>
              <a:lnTo>
                <a:pt x="12" y="3"/>
              </a:lnTo>
              <a:lnTo>
                <a:pt x="12" y="2"/>
              </a:lnTo>
              <a:lnTo>
                <a:pt x="11" y="0"/>
              </a:lnTo>
              <a:lnTo>
                <a:pt x="13" y="1"/>
              </a:lnTo>
              <a:lnTo>
                <a:pt x="14" y="1"/>
              </a:lnTo>
              <a:lnTo>
                <a:pt x="15" y="1"/>
              </a:lnTo>
              <a:lnTo>
                <a:pt x="16" y="2"/>
              </a:lnTo>
              <a:lnTo>
                <a:pt x="17" y="2"/>
              </a:lnTo>
              <a:lnTo>
                <a:pt x="18" y="2"/>
              </a:lnTo>
              <a:lnTo>
                <a:pt x="20" y="3"/>
              </a:lnTo>
              <a:lnTo>
                <a:pt x="20" y="4"/>
              </a:lnTo>
              <a:lnTo>
                <a:pt x="21" y="4"/>
              </a:lnTo>
              <a:lnTo>
                <a:pt x="21" y="5"/>
              </a:lnTo>
              <a:lnTo>
                <a:pt x="21" y="7"/>
              </a:lnTo>
              <a:lnTo>
                <a:pt x="21" y="8"/>
              </a:lnTo>
              <a:lnTo>
                <a:pt x="21" y="9"/>
              </a:lnTo>
              <a:lnTo>
                <a:pt x="20" y="10"/>
              </a:lnTo>
              <a:lnTo>
                <a:pt x="19" y="10"/>
              </a:lnTo>
              <a:lnTo>
                <a:pt x="19" y="11"/>
              </a:lnTo>
              <a:lnTo>
                <a:pt x="19" y="12"/>
              </a:lnTo>
              <a:lnTo>
                <a:pt x="19" y="13"/>
              </a:lnTo>
              <a:lnTo>
                <a:pt x="19" y="14"/>
              </a:lnTo>
              <a:lnTo>
                <a:pt x="20" y="15"/>
              </a:lnTo>
              <a:lnTo>
                <a:pt x="21" y="15"/>
              </a:lnTo>
              <a:lnTo>
                <a:pt x="22" y="15"/>
              </a:lnTo>
              <a:lnTo>
                <a:pt x="24" y="15"/>
              </a:lnTo>
              <a:lnTo>
                <a:pt x="25" y="15"/>
              </a:lnTo>
              <a:lnTo>
                <a:pt x="26" y="16"/>
              </a:lnTo>
              <a:lnTo>
                <a:pt x="26" y="17"/>
              </a:lnTo>
              <a:lnTo>
                <a:pt x="26" y="18"/>
              </a:lnTo>
              <a:lnTo>
                <a:pt x="25" y="19"/>
              </a:lnTo>
              <a:lnTo>
                <a:pt x="24" y="20"/>
              </a:lnTo>
              <a:lnTo>
                <a:pt x="23" y="20"/>
              </a:lnTo>
              <a:lnTo>
                <a:pt x="21" y="20"/>
              </a:lnTo>
              <a:lnTo>
                <a:pt x="20" y="20"/>
              </a:lnTo>
              <a:lnTo>
                <a:pt x="18" y="21"/>
              </a:lnTo>
              <a:lnTo>
                <a:pt x="17" y="21"/>
              </a:lnTo>
              <a:lnTo>
                <a:pt x="15" y="22"/>
              </a:lnTo>
              <a:lnTo>
                <a:pt x="14" y="22"/>
              </a:lnTo>
              <a:lnTo>
                <a:pt x="13" y="22"/>
              </a:lnTo>
              <a:lnTo>
                <a:pt x="12" y="23"/>
              </a:lnTo>
              <a:lnTo>
                <a:pt x="11" y="23"/>
              </a:lnTo>
              <a:lnTo>
                <a:pt x="9" y="24"/>
              </a:lnTo>
              <a:lnTo>
                <a:pt x="8" y="23"/>
              </a:lnTo>
              <a:lnTo>
                <a:pt x="8" y="21"/>
              </a:lnTo>
              <a:lnTo>
                <a:pt x="7" y="21"/>
              </a:lnTo>
              <a:lnTo>
                <a:pt x="6" y="21"/>
              </a:lnTo>
              <a:lnTo>
                <a:pt x="5" y="22"/>
              </a:lnTo>
              <a:lnTo>
                <a:pt x="4" y="22"/>
              </a:lnTo>
              <a:lnTo>
                <a:pt x="2" y="22"/>
              </a:lnTo>
              <a:lnTo>
                <a:pt x="1" y="23"/>
              </a:lnTo>
              <a:lnTo>
                <a:pt x="1" y="22"/>
              </a:lnTo>
              <a:lnTo>
                <a:pt x="1" y="21"/>
              </a:lnTo>
              <a:lnTo>
                <a:pt x="1" y="19"/>
              </a:lnTo>
              <a:lnTo>
                <a:pt x="1" y="18"/>
              </a:lnTo>
              <a:lnTo>
                <a:pt x="2" y="17"/>
              </a:lnTo>
              <a:lnTo>
                <a:pt x="2" y="16"/>
              </a:lnTo>
              <a:lnTo>
                <a:pt x="2" y="15"/>
              </a:lnTo>
              <a:lnTo>
                <a:pt x="2" y="13"/>
              </a:lnTo>
              <a:lnTo>
                <a:pt x="2" y="12"/>
              </a:lnTo>
              <a:lnTo>
                <a:pt x="2" y="11"/>
              </a:lnTo>
              <a:lnTo>
                <a:pt x="1" y="10"/>
              </a:lnTo>
              <a:lnTo>
                <a:pt x="1" y="8"/>
              </a:lnTo>
              <a:lnTo>
                <a:pt x="1" y="7"/>
              </a:lnTo>
              <a:lnTo>
                <a:pt x="1" y="6"/>
              </a:lnTo>
              <a:lnTo>
                <a:pt x="1" y="4"/>
              </a:lnTo>
              <a:lnTo>
                <a:pt x="1" y="3"/>
              </a:lnTo>
              <a:lnTo>
                <a:pt x="1" y="2"/>
              </a:lnTo>
              <a:lnTo>
                <a:pt x="0" y="1"/>
              </a:lnTo>
              <a:lnTo>
                <a:pt x="1"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599440</xdr:colOff>
      <xdr:row>16</xdr:row>
      <xdr:rowOff>133350</xdr:rowOff>
    </xdr:from>
    <xdr:to>
      <xdr:col>7</xdr:col>
      <xdr:colOff>193040</xdr:colOff>
      <xdr:row>17</xdr:row>
      <xdr:rowOff>152400</xdr:rowOff>
    </xdr:to>
    <xdr:sp>
      <xdr:nvSpPr>
        <xdr:cNvPr id="2185843" name="Freeform 611"/>
        <xdr:cNvSpPr/>
      </xdr:nvSpPr>
      <xdr:spPr>
        <a:xfrm>
          <a:off x="4734560" y="2685415"/>
          <a:ext cx="243840" cy="171450"/>
        </a:xfrm>
        <a:custGeom>
          <a:avLst/>
          <a:gdLst>
            <a:gd name="txL" fmla="*/ 0 w 24"/>
            <a:gd name="txT" fmla="*/ 0 h 19"/>
            <a:gd name="txR" fmla="*/ 24 w 24"/>
            <a:gd name="txB" fmla="*/ 19 h 1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4" h="19">
              <a:moveTo>
                <a:pt x="0" y="9"/>
              </a:moveTo>
              <a:lnTo>
                <a:pt x="1" y="9"/>
              </a:lnTo>
              <a:lnTo>
                <a:pt x="1" y="8"/>
              </a:lnTo>
              <a:lnTo>
                <a:pt x="2" y="7"/>
              </a:lnTo>
              <a:lnTo>
                <a:pt x="2" y="6"/>
              </a:lnTo>
              <a:lnTo>
                <a:pt x="3" y="5"/>
              </a:lnTo>
              <a:lnTo>
                <a:pt x="4" y="4"/>
              </a:lnTo>
              <a:lnTo>
                <a:pt x="4" y="3"/>
              </a:lnTo>
              <a:lnTo>
                <a:pt x="5" y="2"/>
              </a:lnTo>
              <a:lnTo>
                <a:pt x="6" y="2"/>
              </a:lnTo>
              <a:lnTo>
                <a:pt x="8" y="1"/>
              </a:lnTo>
              <a:lnTo>
                <a:pt x="10" y="0"/>
              </a:lnTo>
              <a:lnTo>
                <a:pt x="12" y="0"/>
              </a:lnTo>
              <a:lnTo>
                <a:pt x="14" y="1"/>
              </a:lnTo>
              <a:lnTo>
                <a:pt x="15" y="1"/>
              </a:lnTo>
              <a:lnTo>
                <a:pt x="15" y="2"/>
              </a:lnTo>
              <a:lnTo>
                <a:pt x="15" y="3"/>
              </a:lnTo>
              <a:lnTo>
                <a:pt x="16" y="3"/>
              </a:lnTo>
              <a:lnTo>
                <a:pt x="17" y="2"/>
              </a:lnTo>
              <a:lnTo>
                <a:pt x="18" y="3"/>
              </a:lnTo>
              <a:lnTo>
                <a:pt x="19" y="2"/>
              </a:lnTo>
              <a:lnTo>
                <a:pt x="20" y="2"/>
              </a:lnTo>
              <a:lnTo>
                <a:pt x="21" y="3"/>
              </a:lnTo>
              <a:lnTo>
                <a:pt x="22" y="4"/>
              </a:lnTo>
              <a:lnTo>
                <a:pt x="23" y="5"/>
              </a:lnTo>
              <a:lnTo>
                <a:pt x="24" y="6"/>
              </a:lnTo>
              <a:lnTo>
                <a:pt x="23" y="8"/>
              </a:lnTo>
              <a:lnTo>
                <a:pt x="22" y="9"/>
              </a:lnTo>
              <a:lnTo>
                <a:pt x="21" y="9"/>
              </a:lnTo>
              <a:lnTo>
                <a:pt x="20" y="8"/>
              </a:lnTo>
              <a:lnTo>
                <a:pt x="19" y="9"/>
              </a:lnTo>
              <a:lnTo>
                <a:pt x="18" y="10"/>
              </a:lnTo>
              <a:lnTo>
                <a:pt x="17" y="10"/>
              </a:lnTo>
              <a:lnTo>
                <a:pt x="16" y="11"/>
              </a:lnTo>
              <a:lnTo>
                <a:pt x="15" y="12"/>
              </a:lnTo>
              <a:lnTo>
                <a:pt x="15" y="13"/>
              </a:lnTo>
              <a:lnTo>
                <a:pt x="14" y="14"/>
              </a:lnTo>
              <a:lnTo>
                <a:pt x="13" y="15"/>
              </a:lnTo>
              <a:lnTo>
                <a:pt x="12" y="15"/>
              </a:lnTo>
              <a:lnTo>
                <a:pt x="11" y="16"/>
              </a:lnTo>
              <a:lnTo>
                <a:pt x="10" y="17"/>
              </a:lnTo>
              <a:lnTo>
                <a:pt x="10" y="18"/>
              </a:lnTo>
              <a:lnTo>
                <a:pt x="9" y="18"/>
              </a:lnTo>
              <a:lnTo>
                <a:pt x="8" y="19"/>
              </a:lnTo>
              <a:lnTo>
                <a:pt x="6" y="18"/>
              </a:lnTo>
              <a:lnTo>
                <a:pt x="6" y="17"/>
              </a:lnTo>
              <a:lnTo>
                <a:pt x="5" y="16"/>
              </a:lnTo>
              <a:lnTo>
                <a:pt x="4" y="15"/>
              </a:lnTo>
              <a:lnTo>
                <a:pt x="3" y="14"/>
              </a:lnTo>
              <a:lnTo>
                <a:pt x="3" y="13"/>
              </a:lnTo>
              <a:lnTo>
                <a:pt x="2" y="12"/>
              </a:lnTo>
              <a:lnTo>
                <a:pt x="1" y="11"/>
              </a:lnTo>
              <a:lnTo>
                <a:pt x="1" y="10"/>
              </a:lnTo>
              <a:lnTo>
                <a:pt x="0" y="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487680</xdr:colOff>
      <xdr:row>18</xdr:row>
      <xdr:rowOff>123825</xdr:rowOff>
    </xdr:from>
    <xdr:to>
      <xdr:col>7</xdr:col>
      <xdr:colOff>20320</xdr:colOff>
      <xdr:row>19</xdr:row>
      <xdr:rowOff>85725</xdr:rowOff>
    </xdr:to>
    <xdr:sp>
      <xdr:nvSpPr>
        <xdr:cNvPr id="2185844" name="Freeform 612"/>
        <xdr:cNvSpPr/>
      </xdr:nvSpPr>
      <xdr:spPr>
        <a:xfrm>
          <a:off x="4622800" y="2980690"/>
          <a:ext cx="182880" cy="114300"/>
        </a:xfrm>
        <a:custGeom>
          <a:avLst/>
          <a:gdLst>
            <a:gd name="txL" fmla="*/ 0 w 18"/>
            <a:gd name="txT" fmla="*/ 0 h 13"/>
            <a:gd name="txR" fmla="*/ 18 w 18"/>
            <a:gd name="txB" fmla="*/ 13 h 1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18" h="13">
              <a:moveTo>
                <a:pt x="0" y="6"/>
              </a:moveTo>
              <a:lnTo>
                <a:pt x="1" y="6"/>
              </a:lnTo>
              <a:lnTo>
                <a:pt x="2" y="5"/>
              </a:lnTo>
              <a:lnTo>
                <a:pt x="2" y="4"/>
              </a:lnTo>
              <a:lnTo>
                <a:pt x="2" y="3"/>
              </a:lnTo>
              <a:lnTo>
                <a:pt x="3" y="2"/>
              </a:lnTo>
              <a:lnTo>
                <a:pt x="4" y="2"/>
              </a:lnTo>
              <a:lnTo>
                <a:pt x="5" y="1"/>
              </a:lnTo>
              <a:lnTo>
                <a:pt x="5" y="0"/>
              </a:lnTo>
              <a:lnTo>
                <a:pt x="6" y="0"/>
              </a:lnTo>
              <a:lnTo>
                <a:pt x="7" y="1"/>
              </a:lnTo>
              <a:lnTo>
                <a:pt x="8" y="1"/>
              </a:lnTo>
              <a:lnTo>
                <a:pt x="10" y="1"/>
              </a:lnTo>
              <a:lnTo>
                <a:pt x="11" y="1"/>
              </a:lnTo>
              <a:lnTo>
                <a:pt x="12" y="1"/>
              </a:lnTo>
              <a:lnTo>
                <a:pt x="14" y="1"/>
              </a:lnTo>
              <a:lnTo>
                <a:pt x="15" y="1"/>
              </a:lnTo>
              <a:lnTo>
                <a:pt x="16" y="2"/>
              </a:lnTo>
              <a:lnTo>
                <a:pt x="17" y="3"/>
              </a:lnTo>
              <a:lnTo>
                <a:pt x="18" y="4"/>
              </a:lnTo>
              <a:lnTo>
                <a:pt x="17" y="5"/>
              </a:lnTo>
              <a:lnTo>
                <a:pt x="16" y="5"/>
              </a:lnTo>
              <a:lnTo>
                <a:pt x="15" y="6"/>
              </a:lnTo>
              <a:lnTo>
                <a:pt x="14" y="6"/>
              </a:lnTo>
              <a:lnTo>
                <a:pt x="13" y="7"/>
              </a:lnTo>
              <a:lnTo>
                <a:pt x="12" y="7"/>
              </a:lnTo>
              <a:lnTo>
                <a:pt x="11" y="8"/>
              </a:lnTo>
              <a:lnTo>
                <a:pt x="10" y="8"/>
              </a:lnTo>
              <a:lnTo>
                <a:pt x="9" y="8"/>
              </a:lnTo>
              <a:lnTo>
                <a:pt x="9" y="9"/>
              </a:lnTo>
              <a:lnTo>
                <a:pt x="9" y="10"/>
              </a:lnTo>
              <a:lnTo>
                <a:pt x="9" y="11"/>
              </a:lnTo>
              <a:lnTo>
                <a:pt x="8" y="12"/>
              </a:lnTo>
              <a:lnTo>
                <a:pt x="7" y="13"/>
              </a:lnTo>
              <a:lnTo>
                <a:pt x="6" y="13"/>
              </a:lnTo>
              <a:lnTo>
                <a:pt x="6" y="11"/>
              </a:lnTo>
              <a:lnTo>
                <a:pt x="5" y="10"/>
              </a:lnTo>
              <a:lnTo>
                <a:pt x="5" y="9"/>
              </a:lnTo>
              <a:lnTo>
                <a:pt x="4" y="9"/>
              </a:lnTo>
              <a:lnTo>
                <a:pt x="3" y="9"/>
              </a:lnTo>
              <a:lnTo>
                <a:pt x="2" y="9"/>
              </a:lnTo>
              <a:lnTo>
                <a:pt x="1" y="10"/>
              </a:lnTo>
              <a:lnTo>
                <a:pt x="1" y="9"/>
              </a:lnTo>
              <a:lnTo>
                <a:pt x="0" y="8"/>
              </a:lnTo>
              <a:lnTo>
                <a:pt x="0" y="7"/>
              </a:lnTo>
              <a:lnTo>
                <a:pt x="0"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152400</xdr:colOff>
      <xdr:row>18</xdr:row>
      <xdr:rowOff>28575</xdr:rowOff>
    </xdr:from>
    <xdr:to>
      <xdr:col>7</xdr:col>
      <xdr:colOff>304800</xdr:colOff>
      <xdr:row>19</xdr:row>
      <xdr:rowOff>66675</xdr:rowOff>
    </xdr:to>
    <xdr:sp>
      <xdr:nvSpPr>
        <xdr:cNvPr id="2185845" name="Freeform 613"/>
        <xdr:cNvSpPr/>
      </xdr:nvSpPr>
      <xdr:spPr>
        <a:xfrm>
          <a:off x="4937760" y="2885440"/>
          <a:ext cx="152400" cy="190500"/>
        </a:xfrm>
        <a:custGeom>
          <a:avLst/>
          <a:gdLst>
            <a:gd name="txL" fmla="*/ 0 w 15"/>
            <a:gd name="txT" fmla="*/ 0 h 21"/>
            <a:gd name="txR" fmla="*/ 15 w 15"/>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5" h="21">
              <a:moveTo>
                <a:pt x="0" y="10"/>
              </a:moveTo>
              <a:lnTo>
                <a:pt x="1" y="10"/>
              </a:lnTo>
              <a:lnTo>
                <a:pt x="2" y="9"/>
              </a:lnTo>
              <a:lnTo>
                <a:pt x="3" y="9"/>
              </a:lnTo>
              <a:lnTo>
                <a:pt x="5" y="8"/>
              </a:lnTo>
              <a:lnTo>
                <a:pt x="6" y="8"/>
              </a:lnTo>
              <a:lnTo>
                <a:pt x="5" y="6"/>
              </a:lnTo>
              <a:lnTo>
                <a:pt x="4" y="5"/>
              </a:lnTo>
              <a:lnTo>
                <a:pt x="3" y="4"/>
              </a:lnTo>
              <a:lnTo>
                <a:pt x="3" y="3"/>
              </a:lnTo>
              <a:lnTo>
                <a:pt x="4" y="2"/>
              </a:lnTo>
              <a:lnTo>
                <a:pt x="5" y="1"/>
              </a:lnTo>
              <a:lnTo>
                <a:pt x="6" y="1"/>
              </a:lnTo>
              <a:lnTo>
                <a:pt x="8" y="1"/>
              </a:lnTo>
              <a:lnTo>
                <a:pt x="9" y="0"/>
              </a:lnTo>
              <a:lnTo>
                <a:pt x="9" y="1"/>
              </a:lnTo>
              <a:lnTo>
                <a:pt x="10" y="2"/>
              </a:lnTo>
              <a:lnTo>
                <a:pt x="11" y="2"/>
              </a:lnTo>
              <a:lnTo>
                <a:pt x="12" y="3"/>
              </a:lnTo>
              <a:lnTo>
                <a:pt x="12" y="5"/>
              </a:lnTo>
              <a:lnTo>
                <a:pt x="13" y="6"/>
              </a:lnTo>
              <a:lnTo>
                <a:pt x="13" y="7"/>
              </a:lnTo>
              <a:lnTo>
                <a:pt x="13" y="8"/>
              </a:lnTo>
              <a:lnTo>
                <a:pt x="12" y="8"/>
              </a:lnTo>
              <a:lnTo>
                <a:pt x="11" y="9"/>
              </a:lnTo>
              <a:lnTo>
                <a:pt x="11" y="10"/>
              </a:lnTo>
              <a:lnTo>
                <a:pt x="12" y="11"/>
              </a:lnTo>
              <a:lnTo>
                <a:pt x="12" y="12"/>
              </a:lnTo>
              <a:lnTo>
                <a:pt x="12" y="13"/>
              </a:lnTo>
              <a:lnTo>
                <a:pt x="13" y="14"/>
              </a:lnTo>
              <a:lnTo>
                <a:pt x="13" y="15"/>
              </a:lnTo>
              <a:lnTo>
                <a:pt x="14" y="16"/>
              </a:lnTo>
              <a:lnTo>
                <a:pt x="14" y="17"/>
              </a:lnTo>
              <a:lnTo>
                <a:pt x="14" y="19"/>
              </a:lnTo>
              <a:lnTo>
                <a:pt x="15" y="20"/>
              </a:lnTo>
              <a:lnTo>
                <a:pt x="13" y="20"/>
              </a:lnTo>
              <a:lnTo>
                <a:pt x="12" y="20"/>
              </a:lnTo>
              <a:lnTo>
                <a:pt x="10" y="21"/>
              </a:lnTo>
              <a:lnTo>
                <a:pt x="9" y="20"/>
              </a:lnTo>
              <a:lnTo>
                <a:pt x="8" y="19"/>
              </a:lnTo>
              <a:lnTo>
                <a:pt x="8" y="18"/>
              </a:lnTo>
              <a:lnTo>
                <a:pt x="7" y="17"/>
              </a:lnTo>
              <a:lnTo>
                <a:pt x="6" y="16"/>
              </a:lnTo>
              <a:lnTo>
                <a:pt x="5" y="16"/>
              </a:lnTo>
              <a:lnTo>
                <a:pt x="4" y="15"/>
              </a:lnTo>
              <a:lnTo>
                <a:pt x="3" y="14"/>
              </a:lnTo>
              <a:lnTo>
                <a:pt x="2" y="13"/>
              </a:lnTo>
              <a:lnTo>
                <a:pt x="2" y="12"/>
              </a:lnTo>
              <a:lnTo>
                <a:pt x="1" y="11"/>
              </a:lnTo>
              <a:lnTo>
                <a:pt x="0"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314960</xdr:colOff>
      <xdr:row>21</xdr:row>
      <xdr:rowOff>57150</xdr:rowOff>
    </xdr:from>
    <xdr:to>
      <xdr:col>7</xdr:col>
      <xdr:colOff>508000</xdr:colOff>
      <xdr:row>22</xdr:row>
      <xdr:rowOff>47625</xdr:rowOff>
    </xdr:to>
    <xdr:sp>
      <xdr:nvSpPr>
        <xdr:cNvPr id="2185846" name="Freeform 614"/>
        <xdr:cNvSpPr/>
      </xdr:nvSpPr>
      <xdr:spPr>
        <a:xfrm>
          <a:off x="5100320" y="3371215"/>
          <a:ext cx="193040" cy="142875"/>
        </a:xfrm>
        <a:custGeom>
          <a:avLst/>
          <a:gdLst>
            <a:gd name="txL" fmla="*/ 0 w 19"/>
            <a:gd name="txT" fmla="*/ 0 h 15"/>
            <a:gd name="txR" fmla="*/ 19 w 19"/>
            <a:gd name="txB" fmla="*/ 15 h 1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19" h="15">
              <a:moveTo>
                <a:pt x="0" y="3"/>
              </a:moveTo>
              <a:lnTo>
                <a:pt x="1" y="3"/>
              </a:lnTo>
              <a:lnTo>
                <a:pt x="2" y="2"/>
              </a:lnTo>
              <a:lnTo>
                <a:pt x="2" y="1"/>
              </a:lnTo>
              <a:lnTo>
                <a:pt x="3" y="2"/>
              </a:lnTo>
              <a:lnTo>
                <a:pt x="4" y="1"/>
              </a:lnTo>
              <a:lnTo>
                <a:pt x="5" y="0"/>
              </a:lnTo>
              <a:lnTo>
                <a:pt x="7" y="0"/>
              </a:lnTo>
              <a:lnTo>
                <a:pt x="8" y="1"/>
              </a:lnTo>
              <a:lnTo>
                <a:pt x="7" y="2"/>
              </a:lnTo>
              <a:lnTo>
                <a:pt x="7" y="3"/>
              </a:lnTo>
              <a:lnTo>
                <a:pt x="6" y="4"/>
              </a:lnTo>
              <a:lnTo>
                <a:pt x="7" y="5"/>
              </a:lnTo>
              <a:lnTo>
                <a:pt x="8" y="5"/>
              </a:lnTo>
              <a:lnTo>
                <a:pt x="9" y="6"/>
              </a:lnTo>
              <a:lnTo>
                <a:pt x="9" y="7"/>
              </a:lnTo>
              <a:lnTo>
                <a:pt x="11" y="7"/>
              </a:lnTo>
              <a:lnTo>
                <a:pt x="11" y="8"/>
              </a:lnTo>
              <a:lnTo>
                <a:pt x="12" y="9"/>
              </a:lnTo>
              <a:lnTo>
                <a:pt x="13" y="9"/>
              </a:lnTo>
              <a:lnTo>
                <a:pt x="14" y="9"/>
              </a:lnTo>
              <a:lnTo>
                <a:pt x="16" y="9"/>
              </a:lnTo>
              <a:lnTo>
                <a:pt x="17" y="8"/>
              </a:lnTo>
              <a:lnTo>
                <a:pt x="18" y="8"/>
              </a:lnTo>
              <a:lnTo>
                <a:pt x="18" y="9"/>
              </a:lnTo>
              <a:lnTo>
                <a:pt x="18" y="10"/>
              </a:lnTo>
              <a:lnTo>
                <a:pt x="19" y="12"/>
              </a:lnTo>
              <a:lnTo>
                <a:pt x="18" y="13"/>
              </a:lnTo>
              <a:lnTo>
                <a:pt x="18" y="15"/>
              </a:lnTo>
              <a:lnTo>
                <a:pt x="17" y="15"/>
              </a:lnTo>
              <a:lnTo>
                <a:pt x="16" y="15"/>
              </a:lnTo>
              <a:lnTo>
                <a:pt x="15" y="15"/>
              </a:lnTo>
              <a:lnTo>
                <a:pt x="13" y="14"/>
              </a:lnTo>
              <a:lnTo>
                <a:pt x="12" y="14"/>
              </a:lnTo>
              <a:lnTo>
                <a:pt x="11" y="14"/>
              </a:lnTo>
              <a:lnTo>
                <a:pt x="10" y="14"/>
              </a:lnTo>
              <a:lnTo>
                <a:pt x="8" y="14"/>
              </a:lnTo>
              <a:lnTo>
                <a:pt x="6" y="14"/>
              </a:lnTo>
              <a:lnTo>
                <a:pt x="6" y="13"/>
              </a:lnTo>
              <a:lnTo>
                <a:pt x="6" y="12"/>
              </a:lnTo>
              <a:lnTo>
                <a:pt x="5" y="11"/>
              </a:lnTo>
              <a:lnTo>
                <a:pt x="4" y="10"/>
              </a:lnTo>
              <a:lnTo>
                <a:pt x="3" y="9"/>
              </a:lnTo>
              <a:lnTo>
                <a:pt x="2" y="8"/>
              </a:lnTo>
              <a:lnTo>
                <a:pt x="1" y="7"/>
              </a:lnTo>
              <a:lnTo>
                <a:pt x="0" y="6"/>
              </a:lnTo>
              <a:lnTo>
                <a:pt x="0" y="5"/>
              </a:lnTo>
              <a:lnTo>
                <a:pt x="0" y="4"/>
              </a:lnTo>
              <a:lnTo>
                <a:pt x="0" y="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81280</xdr:colOff>
      <xdr:row>18</xdr:row>
      <xdr:rowOff>0</xdr:rowOff>
    </xdr:from>
    <xdr:to>
      <xdr:col>7</xdr:col>
      <xdr:colOff>213360</xdr:colOff>
      <xdr:row>18</xdr:row>
      <xdr:rowOff>123825</xdr:rowOff>
    </xdr:to>
    <xdr:sp>
      <xdr:nvSpPr>
        <xdr:cNvPr id="2185847" name="Freeform 615"/>
        <xdr:cNvSpPr/>
      </xdr:nvSpPr>
      <xdr:spPr>
        <a:xfrm>
          <a:off x="4866640" y="2856865"/>
          <a:ext cx="132080" cy="123825"/>
        </a:xfrm>
        <a:custGeom>
          <a:avLst/>
          <a:gdLst>
            <a:gd name="txL" fmla="*/ 0 w 13"/>
            <a:gd name="txT" fmla="*/ 0 h 13"/>
            <a:gd name="txR" fmla="*/ 13 w 13"/>
            <a:gd name="txB" fmla="*/ 13 h 13"/>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13" h="13">
              <a:moveTo>
                <a:pt x="0" y="5"/>
              </a:moveTo>
              <a:lnTo>
                <a:pt x="0" y="5"/>
              </a:lnTo>
              <a:lnTo>
                <a:pt x="1" y="4"/>
              </a:lnTo>
              <a:lnTo>
                <a:pt x="2" y="3"/>
              </a:lnTo>
              <a:lnTo>
                <a:pt x="3" y="3"/>
              </a:lnTo>
              <a:lnTo>
                <a:pt x="4" y="2"/>
              </a:lnTo>
              <a:lnTo>
                <a:pt x="5" y="2"/>
              </a:lnTo>
              <a:lnTo>
                <a:pt x="6" y="2"/>
              </a:lnTo>
              <a:lnTo>
                <a:pt x="7" y="2"/>
              </a:lnTo>
              <a:lnTo>
                <a:pt x="8" y="1"/>
              </a:lnTo>
              <a:lnTo>
                <a:pt x="9" y="0"/>
              </a:lnTo>
              <a:lnTo>
                <a:pt x="10" y="0"/>
              </a:lnTo>
              <a:lnTo>
                <a:pt x="11" y="1"/>
              </a:lnTo>
              <a:lnTo>
                <a:pt x="11" y="2"/>
              </a:lnTo>
              <a:lnTo>
                <a:pt x="12" y="3"/>
              </a:lnTo>
              <a:lnTo>
                <a:pt x="13" y="4"/>
              </a:lnTo>
              <a:lnTo>
                <a:pt x="12" y="4"/>
              </a:lnTo>
              <a:lnTo>
                <a:pt x="11" y="5"/>
              </a:lnTo>
              <a:lnTo>
                <a:pt x="10" y="6"/>
              </a:lnTo>
              <a:lnTo>
                <a:pt x="10" y="7"/>
              </a:lnTo>
              <a:lnTo>
                <a:pt x="11" y="8"/>
              </a:lnTo>
              <a:lnTo>
                <a:pt x="12" y="9"/>
              </a:lnTo>
              <a:lnTo>
                <a:pt x="13" y="11"/>
              </a:lnTo>
              <a:lnTo>
                <a:pt x="12" y="11"/>
              </a:lnTo>
              <a:lnTo>
                <a:pt x="10" y="12"/>
              </a:lnTo>
              <a:lnTo>
                <a:pt x="9" y="12"/>
              </a:lnTo>
              <a:lnTo>
                <a:pt x="8" y="13"/>
              </a:lnTo>
              <a:lnTo>
                <a:pt x="7" y="13"/>
              </a:lnTo>
              <a:lnTo>
                <a:pt x="6" y="12"/>
              </a:lnTo>
              <a:lnTo>
                <a:pt x="5" y="11"/>
              </a:lnTo>
              <a:lnTo>
                <a:pt x="4" y="10"/>
              </a:lnTo>
              <a:lnTo>
                <a:pt x="3" y="9"/>
              </a:lnTo>
              <a:lnTo>
                <a:pt x="2" y="8"/>
              </a:lnTo>
              <a:lnTo>
                <a:pt x="1" y="7"/>
              </a:lnTo>
              <a:lnTo>
                <a:pt x="0" y="6"/>
              </a:lnTo>
              <a:lnTo>
                <a:pt x="0" y="5"/>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406400</xdr:colOff>
      <xdr:row>17</xdr:row>
      <xdr:rowOff>85725</xdr:rowOff>
    </xdr:from>
    <xdr:to>
      <xdr:col>6</xdr:col>
      <xdr:colOff>568960</xdr:colOff>
      <xdr:row>18</xdr:row>
      <xdr:rowOff>85725</xdr:rowOff>
    </xdr:to>
    <xdr:sp>
      <xdr:nvSpPr>
        <xdr:cNvPr id="2185848" name="Freeform 616"/>
        <xdr:cNvSpPr/>
      </xdr:nvSpPr>
      <xdr:spPr>
        <a:xfrm>
          <a:off x="4541520" y="2790190"/>
          <a:ext cx="162560" cy="152400"/>
        </a:xfrm>
        <a:custGeom>
          <a:avLst/>
          <a:gdLst>
            <a:gd name="txL" fmla="*/ 0 w 16"/>
            <a:gd name="txT" fmla="*/ 0 h 17"/>
            <a:gd name="txR" fmla="*/ 16 w 16"/>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6" h="17">
              <a:moveTo>
                <a:pt x="1" y="11"/>
              </a:moveTo>
              <a:lnTo>
                <a:pt x="1" y="11"/>
              </a:lnTo>
              <a:lnTo>
                <a:pt x="2" y="12"/>
              </a:lnTo>
              <a:lnTo>
                <a:pt x="3" y="12"/>
              </a:lnTo>
              <a:lnTo>
                <a:pt x="4" y="11"/>
              </a:lnTo>
              <a:lnTo>
                <a:pt x="4" y="10"/>
              </a:lnTo>
              <a:lnTo>
                <a:pt x="4" y="9"/>
              </a:lnTo>
              <a:lnTo>
                <a:pt x="4" y="8"/>
              </a:lnTo>
              <a:lnTo>
                <a:pt x="4" y="7"/>
              </a:lnTo>
              <a:lnTo>
                <a:pt x="5" y="7"/>
              </a:lnTo>
              <a:lnTo>
                <a:pt x="6" y="7"/>
              </a:lnTo>
              <a:lnTo>
                <a:pt x="6" y="5"/>
              </a:lnTo>
              <a:lnTo>
                <a:pt x="5" y="4"/>
              </a:lnTo>
              <a:lnTo>
                <a:pt x="5" y="3"/>
              </a:lnTo>
              <a:lnTo>
                <a:pt x="5" y="2"/>
              </a:lnTo>
              <a:lnTo>
                <a:pt x="4" y="1"/>
              </a:lnTo>
              <a:lnTo>
                <a:pt x="4" y="0"/>
              </a:lnTo>
              <a:lnTo>
                <a:pt x="5" y="1"/>
              </a:lnTo>
              <a:lnTo>
                <a:pt x="6" y="1"/>
              </a:lnTo>
              <a:lnTo>
                <a:pt x="7" y="2"/>
              </a:lnTo>
              <a:lnTo>
                <a:pt x="8" y="3"/>
              </a:lnTo>
              <a:lnTo>
                <a:pt x="8" y="4"/>
              </a:lnTo>
              <a:lnTo>
                <a:pt x="9" y="4"/>
              </a:lnTo>
              <a:lnTo>
                <a:pt x="9" y="5"/>
              </a:lnTo>
              <a:lnTo>
                <a:pt x="9" y="6"/>
              </a:lnTo>
              <a:lnTo>
                <a:pt x="9" y="8"/>
              </a:lnTo>
              <a:lnTo>
                <a:pt x="10" y="9"/>
              </a:lnTo>
              <a:lnTo>
                <a:pt x="11" y="9"/>
              </a:lnTo>
              <a:lnTo>
                <a:pt x="12" y="10"/>
              </a:lnTo>
              <a:lnTo>
                <a:pt x="13" y="10"/>
              </a:lnTo>
              <a:lnTo>
                <a:pt x="14" y="11"/>
              </a:lnTo>
              <a:lnTo>
                <a:pt x="16" y="12"/>
              </a:lnTo>
              <a:lnTo>
                <a:pt x="16" y="13"/>
              </a:lnTo>
              <a:lnTo>
                <a:pt x="15" y="14"/>
              </a:lnTo>
              <a:lnTo>
                <a:pt x="14" y="15"/>
              </a:lnTo>
              <a:lnTo>
                <a:pt x="13" y="15"/>
              </a:lnTo>
              <a:lnTo>
                <a:pt x="13" y="16"/>
              </a:lnTo>
              <a:lnTo>
                <a:pt x="11" y="16"/>
              </a:lnTo>
              <a:lnTo>
                <a:pt x="10" y="16"/>
              </a:lnTo>
              <a:lnTo>
                <a:pt x="9" y="16"/>
              </a:lnTo>
              <a:lnTo>
                <a:pt x="8" y="15"/>
              </a:lnTo>
              <a:lnTo>
                <a:pt x="7" y="15"/>
              </a:lnTo>
              <a:lnTo>
                <a:pt x="6" y="15"/>
              </a:lnTo>
              <a:lnTo>
                <a:pt x="6" y="16"/>
              </a:lnTo>
              <a:lnTo>
                <a:pt x="6" y="17"/>
              </a:lnTo>
              <a:lnTo>
                <a:pt x="5" y="17"/>
              </a:lnTo>
              <a:lnTo>
                <a:pt x="4" y="16"/>
              </a:lnTo>
              <a:lnTo>
                <a:pt x="3" y="15"/>
              </a:lnTo>
              <a:lnTo>
                <a:pt x="2" y="14"/>
              </a:lnTo>
              <a:lnTo>
                <a:pt x="2" y="13"/>
              </a:lnTo>
              <a:lnTo>
                <a:pt x="1" y="12"/>
              </a:lnTo>
              <a:lnTo>
                <a:pt x="0" y="11"/>
              </a:lnTo>
              <a:lnTo>
                <a:pt x="1" y="1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640080</xdr:colOff>
      <xdr:row>18</xdr:row>
      <xdr:rowOff>123825</xdr:rowOff>
    </xdr:from>
    <xdr:to>
      <xdr:col>7</xdr:col>
      <xdr:colOff>254000</xdr:colOff>
      <xdr:row>19</xdr:row>
      <xdr:rowOff>95250</xdr:rowOff>
    </xdr:to>
    <xdr:sp>
      <xdr:nvSpPr>
        <xdr:cNvPr id="2185849" name="Freeform 617"/>
        <xdr:cNvSpPr/>
      </xdr:nvSpPr>
      <xdr:spPr>
        <a:xfrm>
          <a:off x="4775200" y="2980690"/>
          <a:ext cx="264160" cy="123825"/>
        </a:xfrm>
        <a:custGeom>
          <a:avLst/>
          <a:gdLst>
            <a:gd name="txL" fmla="*/ 0 w 26"/>
            <a:gd name="txT" fmla="*/ 0 h 14"/>
            <a:gd name="txR" fmla="*/ 26 w 26"/>
            <a:gd name="txB" fmla="*/ 14 h 14"/>
          </a:gdLst>
          <a:ahLst/>
          <a:cxnLst>
            <a:cxn ang="0">
              <a:pos x="0" y="2147483647"/>
            </a:cxn>
            <a:cxn ang="0">
              <a:pos x="0"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6" h="14">
              <a:moveTo>
                <a:pt x="0" y="1"/>
              </a:moveTo>
              <a:lnTo>
                <a:pt x="0" y="1"/>
              </a:lnTo>
              <a:lnTo>
                <a:pt x="2" y="1"/>
              </a:lnTo>
              <a:lnTo>
                <a:pt x="3" y="1"/>
              </a:lnTo>
              <a:lnTo>
                <a:pt x="4" y="0"/>
              </a:lnTo>
              <a:lnTo>
                <a:pt x="6" y="0"/>
              </a:lnTo>
              <a:lnTo>
                <a:pt x="8" y="0"/>
              </a:lnTo>
              <a:lnTo>
                <a:pt x="9" y="0"/>
              </a:lnTo>
              <a:lnTo>
                <a:pt x="11" y="0"/>
              </a:lnTo>
              <a:lnTo>
                <a:pt x="12" y="0"/>
              </a:lnTo>
              <a:lnTo>
                <a:pt x="13" y="0"/>
              </a:lnTo>
              <a:lnTo>
                <a:pt x="16" y="0"/>
              </a:lnTo>
              <a:lnTo>
                <a:pt x="17" y="1"/>
              </a:lnTo>
              <a:lnTo>
                <a:pt x="18" y="2"/>
              </a:lnTo>
              <a:lnTo>
                <a:pt x="18" y="3"/>
              </a:lnTo>
              <a:lnTo>
                <a:pt x="19" y="4"/>
              </a:lnTo>
              <a:lnTo>
                <a:pt x="20" y="5"/>
              </a:lnTo>
              <a:lnTo>
                <a:pt x="21" y="6"/>
              </a:lnTo>
              <a:lnTo>
                <a:pt x="22" y="6"/>
              </a:lnTo>
              <a:lnTo>
                <a:pt x="23" y="7"/>
              </a:lnTo>
              <a:lnTo>
                <a:pt x="24" y="8"/>
              </a:lnTo>
              <a:lnTo>
                <a:pt x="24" y="9"/>
              </a:lnTo>
              <a:lnTo>
                <a:pt x="25" y="10"/>
              </a:lnTo>
              <a:lnTo>
                <a:pt x="26" y="11"/>
              </a:lnTo>
              <a:lnTo>
                <a:pt x="25" y="11"/>
              </a:lnTo>
              <a:lnTo>
                <a:pt x="24" y="11"/>
              </a:lnTo>
              <a:lnTo>
                <a:pt x="22" y="12"/>
              </a:lnTo>
              <a:lnTo>
                <a:pt x="20" y="12"/>
              </a:lnTo>
              <a:lnTo>
                <a:pt x="19" y="12"/>
              </a:lnTo>
              <a:lnTo>
                <a:pt x="18" y="13"/>
              </a:lnTo>
              <a:lnTo>
                <a:pt x="17" y="13"/>
              </a:lnTo>
              <a:lnTo>
                <a:pt x="15" y="13"/>
              </a:lnTo>
              <a:lnTo>
                <a:pt x="14" y="13"/>
              </a:lnTo>
              <a:lnTo>
                <a:pt x="13" y="13"/>
              </a:lnTo>
              <a:lnTo>
                <a:pt x="12" y="14"/>
              </a:lnTo>
              <a:lnTo>
                <a:pt x="11" y="14"/>
              </a:lnTo>
              <a:lnTo>
                <a:pt x="10" y="14"/>
              </a:lnTo>
              <a:lnTo>
                <a:pt x="10" y="13"/>
              </a:lnTo>
              <a:lnTo>
                <a:pt x="9" y="12"/>
              </a:lnTo>
              <a:lnTo>
                <a:pt x="8" y="11"/>
              </a:lnTo>
              <a:lnTo>
                <a:pt x="7" y="11"/>
              </a:lnTo>
              <a:lnTo>
                <a:pt x="7" y="10"/>
              </a:lnTo>
              <a:lnTo>
                <a:pt x="6" y="9"/>
              </a:lnTo>
              <a:lnTo>
                <a:pt x="5" y="8"/>
              </a:lnTo>
              <a:lnTo>
                <a:pt x="5" y="7"/>
              </a:lnTo>
              <a:lnTo>
                <a:pt x="4" y="7"/>
              </a:lnTo>
              <a:lnTo>
                <a:pt x="4" y="6"/>
              </a:lnTo>
              <a:lnTo>
                <a:pt x="3" y="4"/>
              </a:lnTo>
              <a:lnTo>
                <a:pt x="2" y="3"/>
              </a:lnTo>
              <a:lnTo>
                <a:pt x="1" y="2"/>
              </a:lnTo>
              <a:lnTo>
                <a:pt x="0"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619760</xdr:colOff>
      <xdr:row>19</xdr:row>
      <xdr:rowOff>57150</xdr:rowOff>
    </xdr:from>
    <xdr:to>
      <xdr:col>7</xdr:col>
      <xdr:colOff>406400</xdr:colOff>
      <xdr:row>21</xdr:row>
      <xdr:rowOff>104775</xdr:rowOff>
    </xdr:to>
    <xdr:sp>
      <xdr:nvSpPr>
        <xdr:cNvPr id="2185850" name="Freeform 618"/>
        <xdr:cNvSpPr/>
      </xdr:nvSpPr>
      <xdr:spPr>
        <a:xfrm>
          <a:off x="4754880" y="3066415"/>
          <a:ext cx="436880" cy="352425"/>
        </a:xfrm>
        <a:custGeom>
          <a:avLst/>
          <a:gdLst>
            <a:gd name="txL" fmla="*/ 0 w 43"/>
            <a:gd name="txT" fmla="*/ 0 h 38"/>
            <a:gd name="txR" fmla="*/ 43 w 43"/>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38">
              <a:moveTo>
                <a:pt x="0" y="7"/>
              </a:moveTo>
              <a:lnTo>
                <a:pt x="1" y="6"/>
              </a:lnTo>
              <a:lnTo>
                <a:pt x="3" y="6"/>
              </a:lnTo>
              <a:lnTo>
                <a:pt x="4" y="6"/>
              </a:lnTo>
              <a:lnTo>
                <a:pt x="5" y="6"/>
              </a:lnTo>
              <a:lnTo>
                <a:pt x="6" y="6"/>
              </a:lnTo>
              <a:lnTo>
                <a:pt x="8" y="5"/>
              </a:lnTo>
              <a:lnTo>
                <a:pt x="9" y="5"/>
              </a:lnTo>
              <a:lnTo>
                <a:pt x="10" y="5"/>
              </a:lnTo>
              <a:lnTo>
                <a:pt x="12" y="4"/>
              </a:lnTo>
              <a:lnTo>
                <a:pt x="13" y="4"/>
              </a:lnTo>
              <a:lnTo>
                <a:pt x="14" y="4"/>
              </a:lnTo>
              <a:lnTo>
                <a:pt x="15" y="3"/>
              </a:lnTo>
              <a:lnTo>
                <a:pt x="16" y="3"/>
              </a:lnTo>
              <a:lnTo>
                <a:pt x="17" y="3"/>
              </a:lnTo>
              <a:lnTo>
                <a:pt x="19" y="3"/>
              </a:lnTo>
              <a:lnTo>
                <a:pt x="20" y="3"/>
              </a:lnTo>
              <a:lnTo>
                <a:pt x="21" y="2"/>
              </a:lnTo>
              <a:lnTo>
                <a:pt x="22" y="2"/>
              </a:lnTo>
              <a:lnTo>
                <a:pt x="24" y="2"/>
              </a:lnTo>
              <a:lnTo>
                <a:pt x="26" y="1"/>
              </a:lnTo>
              <a:lnTo>
                <a:pt x="27" y="1"/>
              </a:lnTo>
              <a:lnTo>
                <a:pt x="28" y="1"/>
              </a:lnTo>
              <a:lnTo>
                <a:pt x="30" y="0"/>
              </a:lnTo>
              <a:lnTo>
                <a:pt x="31" y="2"/>
              </a:lnTo>
              <a:lnTo>
                <a:pt x="31" y="3"/>
              </a:lnTo>
              <a:lnTo>
                <a:pt x="32" y="5"/>
              </a:lnTo>
              <a:lnTo>
                <a:pt x="32" y="6"/>
              </a:lnTo>
              <a:lnTo>
                <a:pt x="33" y="7"/>
              </a:lnTo>
              <a:lnTo>
                <a:pt x="34" y="7"/>
              </a:lnTo>
              <a:lnTo>
                <a:pt x="34" y="8"/>
              </a:lnTo>
              <a:lnTo>
                <a:pt x="35" y="9"/>
              </a:lnTo>
              <a:lnTo>
                <a:pt x="36" y="10"/>
              </a:lnTo>
              <a:lnTo>
                <a:pt x="37" y="11"/>
              </a:lnTo>
              <a:lnTo>
                <a:pt x="38" y="13"/>
              </a:lnTo>
              <a:lnTo>
                <a:pt x="38" y="14"/>
              </a:lnTo>
              <a:lnTo>
                <a:pt x="38" y="15"/>
              </a:lnTo>
              <a:lnTo>
                <a:pt x="38" y="16"/>
              </a:lnTo>
              <a:lnTo>
                <a:pt x="37" y="17"/>
              </a:lnTo>
              <a:lnTo>
                <a:pt x="37" y="18"/>
              </a:lnTo>
              <a:lnTo>
                <a:pt x="38" y="20"/>
              </a:lnTo>
              <a:lnTo>
                <a:pt x="39" y="21"/>
              </a:lnTo>
              <a:lnTo>
                <a:pt x="40" y="22"/>
              </a:lnTo>
              <a:lnTo>
                <a:pt x="41" y="23"/>
              </a:lnTo>
              <a:lnTo>
                <a:pt x="42" y="25"/>
              </a:lnTo>
              <a:lnTo>
                <a:pt x="43" y="26"/>
              </a:lnTo>
              <a:lnTo>
                <a:pt x="43" y="27"/>
              </a:lnTo>
              <a:lnTo>
                <a:pt x="43" y="28"/>
              </a:lnTo>
              <a:lnTo>
                <a:pt x="42" y="29"/>
              </a:lnTo>
              <a:lnTo>
                <a:pt x="41" y="31"/>
              </a:lnTo>
              <a:lnTo>
                <a:pt x="41" y="32"/>
              </a:lnTo>
              <a:lnTo>
                <a:pt x="40" y="33"/>
              </a:lnTo>
              <a:lnTo>
                <a:pt x="39" y="34"/>
              </a:lnTo>
              <a:lnTo>
                <a:pt x="38" y="35"/>
              </a:lnTo>
              <a:lnTo>
                <a:pt x="37" y="36"/>
              </a:lnTo>
              <a:lnTo>
                <a:pt x="36" y="35"/>
              </a:lnTo>
              <a:lnTo>
                <a:pt x="36" y="36"/>
              </a:lnTo>
              <a:lnTo>
                <a:pt x="35" y="37"/>
              </a:lnTo>
              <a:lnTo>
                <a:pt x="34" y="38"/>
              </a:lnTo>
              <a:lnTo>
                <a:pt x="35" y="36"/>
              </a:lnTo>
              <a:lnTo>
                <a:pt x="34" y="35"/>
              </a:lnTo>
              <a:lnTo>
                <a:pt x="34" y="34"/>
              </a:lnTo>
              <a:lnTo>
                <a:pt x="34" y="33"/>
              </a:lnTo>
              <a:lnTo>
                <a:pt x="34" y="32"/>
              </a:lnTo>
              <a:lnTo>
                <a:pt x="34" y="30"/>
              </a:lnTo>
              <a:lnTo>
                <a:pt x="34" y="29"/>
              </a:lnTo>
              <a:lnTo>
                <a:pt x="33" y="28"/>
              </a:lnTo>
              <a:lnTo>
                <a:pt x="33" y="27"/>
              </a:lnTo>
              <a:lnTo>
                <a:pt x="33" y="26"/>
              </a:lnTo>
              <a:lnTo>
                <a:pt x="32" y="25"/>
              </a:lnTo>
              <a:lnTo>
                <a:pt x="31" y="23"/>
              </a:lnTo>
              <a:lnTo>
                <a:pt x="31" y="22"/>
              </a:lnTo>
              <a:lnTo>
                <a:pt x="31" y="21"/>
              </a:lnTo>
              <a:lnTo>
                <a:pt x="30" y="20"/>
              </a:lnTo>
              <a:lnTo>
                <a:pt x="30" y="19"/>
              </a:lnTo>
              <a:lnTo>
                <a:pt x="29" y="20"/>
              </a:lnTo>
              <a:lnTo>
                <a:pt x="28" y="20"/>
              </a:lnTo>
              <a:lnTo>
                <a:pt x="27" y="21"/>
              </a:lnTo>
              <a:lnTo>
                <a:pt x="27" y="22"/>
              </a:lnTo>
              <a:lnTo>
                <a:pt x="26" y="22"/>
              </a:lnTo>
              <a:lnTo>
                <a:pt x="25" y="23"/>
              </a:lnTo>
              <a:lnTo>
                <a:pt x="25" y="24"/>
              </a:lnTo>
              <a:lnTo>
                <a:pt x="24" y="25"/>
              </a:lnTo>
              <a:lnTo>
                <a:pt x="23" y="24"/>
              </a:lnTo>
              <a:lnTo>
                <a:pt x="22" y="25"/>
              </a:lnTo>
              <a:lnTo>
                <a:pt x="21" y="26"/>
              </a:lnTo>
              <a:lnTo>
                <a:pt x="21" y="25"/>
              </a:lnTo>
              <a:lnTo>
                <a:pt x="20" y="25"/>
              </a:lnTo>
              <a:lnTo>
                <a:pt x="19" y="25"/>
              </a:lnTo>
              <a:lnTo>
                <a:pt x="17" y="25"/>
              </a:lnTo>
              <a:lnTo>
                <a:pt x="16" y="26"/>
              </a:lnTo>
              <a:lnTo>
                <a:pt x="15" y="26"/>
              </a:lnTo>
              <a:lnTo>
                <a:pt x="14" y="26"/>
              </a:lnTo>
              <a:lnTo>
                <a:pt x="12" y="26"/>
              </a:lnTo>
              <a:lnTo>
                <a:pt x="11" y="27"/>
              </a:lnTo>
              <a:lnTo>
                <a:pt x="10" y="27"/>
              </a:lnTo>
              <a:lnTo>
                <a:pt x="9" y="27"/>
              </a:lnTo>
              <a:lnTo>
                <a:pt x="9" y="26"/>
              </a:lnTo>
              <a:lnTo>
                <a:pt x="9" y="25"/>
              </a:lnTo>
              <a:lnTo>
                <a:pt x="8" y="24"/>
              </a:lnTo>
              <a:lnTo>
                <a:pt x="8" y="22"/>
              </a:lnTo>
              <a:lnTo>
                <a:pt x="8" y="21"/>
              </a:lnTo>
              <a:lnTo>
                <a:pt x="6" y="21"/>
              </a:lnTo>
              <a:lnTo>
                <a:pt x="5" y="21"/>
              </a:lnTo>
              <a:lnTo>
                <a:pt x="4" y="20"/>
              </a:lnTo>
              <a:lnTo>
                <a:pt x="3" y="17"/>
              </a:lnTo>
              <a:lnTo>
                <a:pt x="2" y="16"/>
              </a:lnTo>
              <a:lnTo>
                <a:pt x="1" y="13"/>
              </a:lnTo>
              <a:lnTo>
                <a:pt x="1" y="11"/>
              </a:lnTo>
              <a:lnTo>
                <a:pt x="0" y="7"/>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548640</xdr:colOff>
      <xdr:row>19</xdr:row>
      <xdr:rowOff>0</xdr:rowOff>
    </xdr:from>
    <xdr:to>
      <xdr:col>7</xdr:col>
      <xdr:colOff>91440</xdr:colOff>
      <xdr:row>19</xdr:row>
      <xdr:rowOff>123825</xdr:rowOff>
    </xdr:to>
    <xdr:sp>
      <xdr:nvSpPr>
        <xdr:cNvPr id="2185851" name="Freeform 619"/>
        <xdr:cNvSpPr/>
      </xdr:nvSpPr>
      <xdr:spPr>
        <a:xfrm>
          <a:off x="4683760" y="3009265"/>
          <a:ext cx="193040" cy="123825"/>
        </a:xfrm>
        <a:custGeom>
          <a:avLst/>
          <a:gdLst>
            <a:gd name="txL" fmla="*/ 0 w 19"/>
            <a:gd name="txT" fmla="*/ 0 h 13"/>
            <a:gd name="txR" fmla="*/ 19 w 19"/>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9" h="13">
              <a:moveTo>
                <a:pt x="1" y="9"/>
              </a:moveTo>
              <a:lnTo>
                <a:pt x="1" y="9"/>
              </a:lnTo>
              <a:lnTo>
                <a:pt x="2" y="8"/>
              </a:lnTo>
              <a:lnTo>
                <a:pt x="3" y="7"/>
              </a:lnTo>
              <a:lnTo>
                <a:pt x="3" y="6"/>
              </a:lnTo>
              <a:lnTo>
                <a:pt x="3" y="5"/>
              </a:lnTo>
              <a:lnTo>
                <a:pt x="3" y="4"/>
              </a:lnTo>
              <a:lnTo>
                <a:pt x="4" y="4"/>
              </a:lnTo>
              <a:lnTo>
                <a:pt x="5" y="4"/>
              </a:lnTo>
              <a:lnTo>
                <a:pt x="6" y="3"/>
              </a:lnTo>
              <a:lnTo>
                <a:pt x="7" y="3"/>
              </a:lnTo>
              <a:lnTo>
                <a:pt x="8" y="2"/>
              </a:lnTo>
              <a:lnTo>
                <a:pt x="9" y="2"/>
              </a:lnTo>
              <a:lnTo>
                <a:pt x="10" y="1"/>
              </a:lnTo>
              <a:lnTo>
                <a:pt x="11" y="1"/>
              </a:lnTo>
              <a:lnTo>
                <a:pt x="12" y="0"/>
              </a:lnTo>
              <a:lnTo>
                <a:pt x="13" y="2"/>
              </a:lnTo>
              <a:lnTo>
                <a:pt x="13" y="3"/>
              </a:lnTo>
              <a:lnTo>
                <a:pt x="14" y="3"/>
              </a:lnTo>
              <a:lnTo>
                <a:pt x="14" y="4"/>
              </a:lnTo>
              <a:lnTo>
                <a:pt x="15" y="5"/>
              </a:lnTo>
              <a:lnTo>
                <a:pt x="16" y="6"/>
              </a:lnTo>
              <a:lnTo>
                <a:pt x="16" y="7"/>
              </a:lnTo>
              <a:lnTo>
                <a:pt x="17" y="7"/>
              </a:lnTo>
              <a:lnTo>
                <a:pt x="18" y="8"/>
              </a:lnTo>
              <a:lnTo>
                <a:pt x="19" y="9"/>
              </a:lnTo>
              <a:lnTo>
                <a:pt x="19" y="10"/>
              </a:lnTo>
              <a:lnTo>
                <a:pt x="17" y="11"/>
              </a:lnTo>
              <a:lnTo>
                <a:pt x="16" y="11"/>
              </a:lnTo>
              <a:lnTo>
                <a:pt x="15" y="11"/>
              </a:lnTo>
              <a:lnTo>
                <a:pt x="13" y="12"/>
              </a:lnTo>
              <a:lnTo>
                <a:pt x="12" y="12"/>
              </a:lnTo>
              <a:lnTo>
                <a:pt x="11" y="12"/>
              </a:lnTo>
              <a:lnTo>
                <a:pt x="10" y="12"/>
              </a:lnTo>
              <a:lnTo>
                <a:pt x="8" y="12"/>
              </a:lnTo>
              <a:lnTo>
                <a:pt x="7" y="13"/>
              </a:lnTo>
              <a:lnTo>
                <a:pt x="6" y="13"/>
              </a:lnTo>
              <a:lnTo>
                <a:pt x="5" y="13"/>
              </a:lnTo>
              <a:lnTo>
                <a:pt x="3" y="13"/>
              </a:lnTo>
              <a:lnTo>
                <a:pt x="2" y="13"/>
              </a:lnTo>
              <a:lnTo>
                <a:pt x="2" y="11"/>
              </a:lnTo>
              <a:lnTo>
                <a:pt x="2" y="10"/>
              </a:lnTo>
              <a:lnTo>
                <a:pt x="0" y="10"/>
              </a:lnTo>
              <a:lnTo>
                <a:pt x="0" y="9"/>
              </a:lnTo>
              <a:lnTo>
                <a:pt x="1"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589280</xdr:colOff>
      <xdr:row>17</xdr:row>
      <xdr:rowOff>152400</xdr:rowOff>
    </xdr:from>
    <xdr:to>
      <xdr:col>7</xdr:col>
      <xdr:colOff>152400</xdr:colOff>
      <xdr:row>18</xdr:row>
      <xdr:rowOff>123825</xdr:rowOff>
    </xdr:to>
    <xdr:sp>
      <xdr:nvSpPr>
        <xdr:cNvPr id="2185852" name="Freeform 620"/>
        <xdr:cNvSpPr/>
      </xdr:nvSpPr>
      <xdr:spPr>
        <a:xfrm>
          <a:off x="4724400" y="2856865"/>
          <a:ext cx="213360" cy="123825"/>
        </a:xfrm>
        <a:custGeom>
          <a:avLst/>
          <a:gdLst>
            <a:gd name="txL" fmla="*/ 0 w 21"/>
            <a:gd name="txT" fmla="*/ 0 h 14"/>
            <a:gd name="txR" fmla="*/ 21 w 21"/>
            <a:gd name="txB" fmla="*/ 14 h 14"/>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1" h="14">
              <a:moveTo>
                <a:pt x="0" y="6"/>
              </a:moveTo>
              <a:lnTo>
                <a:pt x="0" y="5"/>
              </a:lnTo>
              <a:lnTo>
                <a:pt x="1" y="5"/>
              </a:lnTo>
              <a:lnTo>
                <a:pt x="2" y="5"/>
              </a:lnTo>
              <a:lnTo>
                <a:pt x="3" y="4"/>
              </a:lnTo>
              <a:lnTo>
                <a:pt x="4" y="3"/>
              </a:lnTo>
              <a:lnTo>
                <a:pt x="5" y="3"/>
              </a:lnTo>
              <a:lnTo>
                <a:pt x="6" y="1"/>
              </a:lnTo>
              <a:lnTo>
                <a:pt x="7" y="0"/>
              </a:lnTo>
              <a:lnTo>
                <a:pt x="9" y="0"/>
              </a:lnTo>
              <a:lnTo>
                <a:pt x="9" y="1"/>
              </a:lnTo>
              <a:lnTo>
                <a:pt x="10" y="2"/>
              </a:lnTo>
              <a:lnTo>
                <a:pt x="11" y="3"/>
              </a:lnTo>
              <a:lnTo>
                <a:pt x="12" y="4"/>
              </a:lnTo>
              <a:lnTo>
                <a:pt x="12" y="5"/>
              </a:lnTo>
              <a:lnTo>
                <a:pt x="14" y="6"/>
              </a:lnTo>
              <a:lnTo>
                <a:pt x="14" y="7"/>
              </a:lnTo>
              <a:lnTo>
                <a:pt x="15" y="8"/>
              </a:lnTo>
              <a:lnTo>
                <a:pt x="16" y="9"/>
              </a:lnTo>
              <a:lnTo>
                <a:pt x="17" y="10"/>
              </a:lnTo>
              <a:lnTo>
                <a:pt x="18" y="11"/>
              </a:lnTo>
              <a:lnTo>
                <a:pt x="19" y="12"/>
              </a:lnTo>
              <a:lnTo>
                <a:pt x="20" y="13"/>
              </a:lnTo>
              <a:lnTo>
                <a:pt x="21" y="14"/>
              </a:lnTo>
              <a:lnTo>
                <a:pt x="18" y="14"/>
              </a:lnTo>
              <a:lnTo>
                <a:pt x="17" y="14"/>
              </a:lnTo>
              <a:lnTo>
                <a:pt x="16" y="14"/>
              </a:lnTo>
              <a:lnTo>
                <a:pt x="14" y="14"/>
              </a:lnTo>
              <a:lnTo>
                <a:pt x="13" y="14"/>
              </a:lnTo>
              <a:lnTo>
                <a:pt x="11" y="14"/>
              </a:lnTo>
              <a:lnTo>
                <a:pt x="9" y="12"/>
              </a:lnTo>
              <a:lnTo>
                <a:pt x="8" y="12"/>
              </a:lnTo>
              <a:lnTo>
                <a:pt x="6" y="12"/>
              </a:lnTo>
              <a:lnTo>
                <a:pt x="5" y="12"/>
              </a:lnTo>
              <a:lnTo>
                <a:pt x="4" y="11"/>
              </a:lnTo>
              <a:lnTo>
                <a:pt x="3" y="11"/>
              </a:lnTo>
              <a:lnTo>
                <a:pt x="3" y="10"/>
              </a:lnTo>
              <a:lnTo>
                <a:pt x="3" y="9"/>
              </a:lnTo>
              <a:lnTo>
                <a:pt x="2" y="8"/>
              </a:lnTo>
              <a:lnTo>
                <a:pt x="1" y="7"/>
              </a:lnTo>
              <a:lnTo>
                <a:pt x="0"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518160</xdr:colOff>
      <xdr:row>17</xdr:row>
      <xdr:rowOff>28575</xdr:rowOff>
    </xdr:from>
    <xdr:to>
      <xdr:col>7</xdr:col>
      <xdr:colOff>30480</xdr:colOff>
      <xdr:row>18</xdr:row>
      <xdr:rowOff>47625</xdr:rowOff>
    </xdr:to>
    <xdr:sp>
      <xdr:nvSpPr>
        <xdr:cNvPr id="2185853" name="Freeform 621"/>
        <xdr:cNvSpPr/>
      </xdr:nvSpPr>
      <xdr:spPr>
        <a:xfrm>
          <a:off x="4653280" y="2733040"/>
          <a:ext cx="162560" cy="171450"/>
        </a:xfrm>
        <a:custGeom>
          <a:avLst/>
          <a:gdLst>
            <a:gd name="txL" fmla="*/ 0 w 16"/>
            <a:gd name="txT" fmla="*/ 0 h 19"/>
            <a:gd name="txR" fmla="*/ 16 w 16"/>
            <a:gd name="txB" fmla="*/ 19 h 19"/>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6" h="19">
              <a:moveTo>
                <a:pt x="0" y="14"/>
              </a:moveTo>
              <a:lnTo>
                <a:pt x="0" y="14"/>
              </a:lnTo>
              <a:lnTo>
                <a:pt x="1" y="13"/>
              </a:lnTo>
              <a:lnTo>
                <a:pt x="1" y="12"/>
              </a:lnTo>
              <a:lnTo>
                <a:pt x="2" y="11"/>
              </a:lnTo>
              <a:lnTo>
                <a:pt x="3" y="10"/>
              </a:lnTo>
              <a:lnTo>
                <a:pt x="3" y="9"/>
              </a:lnTo>
              <a:lnTo>
                <a:pt x="4" y="8"/>
              </a:lnTo>
              <a:lnTo>
                <a:pt x="4" y="6"/>
              </a:lnTo>
              <a:lnTo>
                <a:pt x="4" y="5"/>
              </a:lnTo>
              <a:lnTo>
                <a:pt x="4" y="4"/>
              </a:lnTo>
              <a:lnTo>
                <a:pt x="4" y="3"/>
              </a:lnTo>
              <a:lnTo>
                <a:pt x="5" y="2"/>
              </a:lnTo>
              <a:lnTo>
                <a:pt x="5" y="0"/>
              </a:lnTo>
              <a:lnTo>
                <a:pt x="6" y="2"/>
              </a:lnTo>
              <a:lnTo>
                <a:pt x="7" y="2"/>
              </a:lnTo>
              <a:lnTo>
                <a:pt x="8" y="3"/>
              </a:lnTo>
              <a:lnTo>
                <a:pt x="9" y="4"/>
              </a:lnTo>
              <a:lnTo>
                <a:pt x="9" y="5"/>
              </a:lnTo>
              <a:lnTo>
                <a:pt x="10" y="6"/>
              </a:lnTo>
              <a:lnTo>
                <a:pt x="11" y="7"/>
              </a:lnTo>
              <a:lnTo>
                <a:pt x="11" y="8"/>
              </a:lnTo>
              <a:lnTo>
                <a:pt x="12" y="9"/>
              </a:lnTo>
              <a:lnTo>
                <a:pt x="13" y="10"/>
              </a:lnTo>
              <a:lnTo>
                <a:pt x="14" y="11"/>
              </a:lnTo>
              <a:lnTo>
                <a:pt x="14" y="12"/>
              </a:lnTo>
              <a:lnTo>
                <a:pt x="16" y="13"/>
              </a:lnTo>
              <a:lnTo>
                <a:pt x="14" y="13"/>
              </a:lnTo>
              <a:lnTo>
                <a:pt x="13" y="14"/>
              </a:lnTo>
              <a:lnTo>
                <a:pt x="12" y="16"/>
              </a:lnTo>
              <a:lnTo>
                <a:pt x="11" y="16"/>
              </a:lnTo>
              <a:lnTo>
                <a:pt x="10" y="17"/>
              </a:lnTo>
              <a:lnTo>
                <a:pt x="9" y="18"/>
              </a:lnTo>
              <a:lnTo>
                <a:pt x="8" y="18"/>
              </a:lnTo>
              <a:lnTo>
                <a:pt x="7" y="18"/>
              </a:lnTo>
              <a:lnTo>
                <a:pt x="7" y="19"/>
              </a:lnTo>
              <a:lnTo>
                <a:pt x="5" y="18"/>
              </a:lnTo>
              <a:lnTo>
                <a:pt x="3" y="17"/>
              </a:lnTo>
              <a:lnTo>
                <a:pt x="2" y="16"/>
              </a:lnTo>
              <a:lnTo>
                <a:pt x="1" y="16"/>
              </a:lnTo>
              <a:lnTo>
                <a:pt x="0" y="15"/>
              </a:lnTo>
              <a:lnTo>
                <a:pt x="0"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264160</xdr:colOff>
      <xdr:row>18</xdr:row>
      <xdr:rowOff>38100</xdr:rowOff>
    </xdr:from>
    <xdr:to>
      <xdr:col>7</xdr:col>
      <xdr:colOff>477520</xdr:colOff>
      <xdr:row>19</xdr:row>
      <xdr:rowOff>57150</xdr:rowOff>
    </xdr:to>
    <xdr:sp>
      <xdr:nvSpPr>
        <xdr:cNvPr id="2185854" name="Freeform 622"/>
        <xdr:cNvSpPr/>
      </xdr:nvSpPr>
      <xdr:spPr>
        <a:xfrm>
          <a:off x="5049520" y="2894965"/>
          <a:ext cx="213360" cy="171450"/>
        </a:xfrm>
        <a:custGeom>
          <a:avLst/>
          <a:gdLst>
            <a:gd name="txL" fmla="*/ 0 w 21"/>
            <a:gd name="txT" fmla="*/ 0 h 19"/>
            <a:gd name="txR" fmla="*/ 21 w 21"/>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19">
              <a:moveTo>
                <a:pt x="2" y="5"/>
              </a:moveTo>
              <a:lnTo>
                <a:pt x="3" y="5"/>
              </a:lnTo>
              <a:lnTo>
                <a:pt x="5" y="4"/>
              </a:lnTo>
              <a:lnTo>
                <a:pt x="6" y="4"/>
              </a:lnTo>
              <a:lnTo>
                <a:pt x="7" y="3"/>
              </a:lnTo>
              <a:lnTo>
                <a:pt x="6" y="2"/>
              </a:lnTo>
              <a:lnTo>
                <a:pt x="9" y="1"/>
              </a:lnTo>
              <a:lnTo>
                <a:pt x="10" y="1"/>
              </a:lnTo>
              <a:lnTo>
                <a:pt x="11" y="0"/>
              </a:lnTo>
              <a:lnTo>
                <a:pt x="12" y="0"/>
              </a:lnTo>
              <a:lnTo>
                <a:pt x="14" y="0"/>
              </a:lnTo>
              <a:lnTo>
                <a:pt x="14" y="1"/>
              </a:lnTo>
              <a:lnTo>
                <a:pt x="14" y="2"/>
              </a:lnTo>
              <a:lnTo>
                <a:pt x="16" y="1"/>
              </a:lnTo>
              <a:lnTo>
                <a:pt x="16" y="2"/>
              </a:lnTo>
              <a:lnTo>
                <a:pt x="17" y="2"/>
              </a:lnTo>
              <a:lnTo>
                <a:pt x="18" y="4"/>
              </a:lnTo>
              <a:lnTo>
                <a:pt x="19" y="5"/>
              </a:lnTo>
              <a:lnTo>
                <a:pt x="20" y="6"/>
              </a:lnTo>
              <a:lnTo>
                <a:pt x="21" y="7"/>
              </a:lnTo>
              <a:lnTo>
                <a:pt x="20" y="7"/>
              </a:lnTo>
              <a:lnTo>
                <a:pt x="19" y="7"/>
              </a:lnTo>
              <a:lnTo>
                <a:pt x="17" y="8"/>
              </a:lnTo>
              <a:lnTo>
                <a:pt x="16" y="8"/>
              </a:lnTo>
              <a:lnTo>
                <a:pt x="15" y="9"/>
              </a:lnTo>
              <a:lnTo>
                <a:pt x="14" y="9"/>
              </a:lnTo>
              <a:lnTo>
                <a:pt x="13" y="9"/>
              </a:lnTo>
              <a:lnTo>
                <a:pt x="13" y="10"/>
              </a:lnTo>
              <a:lnTo>
                <a:pt x="13" y="12"/>
              </a:lnTo>
              <a:lnTo>
                <a:pt x="13" y="13"/>
              </a:lnTo>
              <a:lnTo>
                <a:pt x="14" y="14"/>
              </a:lnTo>
              <a:lnTo>
                <a:pt x="14" y="15"/>
              </a:lnTo>
              <a:lnTo>
                <a:pt x="13" y="15"/>
              </a:lnTo>
              <a:lnTo>
                <a:pt x="12" y="16"/>
              </a:lnTo>
              <a:lnTo>
                <a:pt x="13" y="17"/>
              </a:lnTo>
              <a:lnTo>
                <a:pt x="11" y="17"/>
              </a:lnTo>
              <a:lnTo>
                <a:pt x="10" y="18"/>
              </a:lnTo>
              <a:lnTo>
                <a:pt x="9" y="18"/>
              </a:lnTo>
              <a:lnTo>
                <a:pt x="8" y="18"/>
              </a:lnTo>
              <a:lnTo>
                <a:pt x="7" y="18"/>
              </a:lnTo>
              <a:lnTo>
                <a:pt x="5" y="19"/>
              </a:lnTo>
              <a:lnTo>
                <a:pt x="4" y="19"/>
              </a:lnTo>
              <a:lnTo>
                <a:pt x="3" y="18"/>
              </a:lnTo>
              <a:lnTo>
                <a:pt x="3" y="16"/>
              </a:lnTo>
              <a:lnTo>
                <a:pt x="3" y="15"/>
              </a:lnTo>
              <a:lnTo>
                <a:pt x="2" y="14"/>
              </a:lnTo>
              <a:lnTo>
                <a:pt x="2" y="13"/>
              </a:lnTo>
              <a:lnTo>
                <a:pt x="1" y="12"/>
              </a:lnTo>
              <a:lnTo>
                <a:pt x="1" y="11"/>
              </a:lnTo>
              <a:lnTo>
                <a:pt x="1" y="10"/>
              </a:lnTo>
              <a:lnTo>
                <a:pt x="0" y="9"/>
              </a:lnTo>
              <a:lnTo>
                <a:pt x="0" y="8"/>
              </a:lnTo>
              <a:lnTo>
                <a:pt x="1" y="7"/>
              </a:lnTo>
              <a:lnTo>
                <a:pt x="2" y="7"/>
              </a:lnTo>
              <a:lnTo>
                <a:pt x="2" y="6"/>
              </a:lnTo>
              <a:lnTo>
                <a:pt x="2"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314960</xdr:colOff>
      <xdr:row>17</xdr:row>
      <xdr:rowOff>85725</xdr:rowOff>
    </xdr:from>
    <xdr:to>
      <xdr:col>6</xdr:col>
      <xdr:colOff>467360</xdr:colOff>
      <xdr:row>18</xdr:row>
      <xdr:rowOff>38100</xdr:rowOff>
    </xdr:to>
    <xdr:sp>
      <xdr:nvSpPr>
        <xdr:cNvPr id="2185855" name="Freeform 623"/>
        <xdr:cNvSpPr/>
      </xdr:nvSpPr>
      <xdr:spPr>
        <a:xfrm>
          <a:off x="4450080" y="2790190"/>
          <a:ext cx="152400" cy="104775"/>
        </a:xfrm>
        <a:custGeom>
          <a:avLst/>
          <a:gdLst>
            <a:gd name="txL" fmla="*/ 0 w 15"/>
            <a:gd name="txT" fmla="*/ 0 h 12"/>
            <a:gd name="txR" fmla="*/ 15 w 15"/>
            <a:gd name="txB" fmla="*/ 12 h 12"/>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Lst>
          <a:rect l="txL" t="txT" r="txR" b="txB"/>
          <a:pathLst>
            <a:path w="15" h="12">
              <a:moveTo>
                <a:pt x="13" y="0"/>
              </a:moveTo>
              <a:lnTo>
                <a:pt x="13" y="0"/>
              </a:lnTo>
              <a:lnTo>
                <a:pt x="13" y="1"/>
              </a:lnTo>
              <a:lnTo>
                <a:pt x="14" y="2"/>
              </a:lnTo>
              <a:lnTo>
                <a:pt x="14" y="3"/>
              </a:lnTo>
              <a:lnTo>
                <a:pt x="14" y="4"/>
              </a:lnTo>
              <a:lnTo>
                <a:pt x="15" y="5"/>
              </a:lnTo>
              <a:lnTo>
                <a:pt x="15" y="7"/>
              </a:lnTo>
              <a:lnTo>
                <a:pt x="14" y="7"/>
              </a:lnTo>
              <a:lnTo>
                <a:pt x="13" y="7"/>
              </a:lnTo>
              <a:lnTo>
                <a:pt x="13" y="8"/>
              </a:lnTo>
              <a:lnTo>
                <a:pt x="13" y="9"/>
              </a:lnTo>
              <a:lnTo>
                <a:pt x="13" y="10"/>
              </a:lnTo>
              <a:lnTo>
                <a:pt x="13" y="11"/>
              </a:lnTo>
              <a:lnTo>
                <a:pt x="12" y="12"/>
              </a:lnTo>
              <a:lnTo>
                <a:pt x="11" y="12"/>
              </a:lnTo>
              <a:lnTo>
                <a:pt x="10" y="11"/>
              </a:lnTo>
              <a:lnTo>
                <a:pt x="9" y="11"/>
              </a:lnTo>
              <a:lnTo>
                <a:pt x="8" y="11"/>
              </a:lnTo>
              <a:lnTo>
                <a:pt x="6" y="11"/>
              </a:lnTo>
              <a:lnTo>
                <a:pt x="5" y="11"/>
              </a:lnTo>
              <a:lnTo>
                <a:pt x="4" y="11"/>
              </a:lnTo>
              <a:lnTo>
                <a:pt x="3" y="11"/>
              </a:lnTo>
              <a:lnTo>
                <a:pt x="2" y="11"/>
              </a:lnTo>
              <a:lnTo>
                <a:pt x="1" y="11"/>
              </a:lnTo>
              <a:lnTo>
                <a:pt x="0" y="10"/>
              </a:lnTo>
              <a:lnTo>
                <a:pt x="0" y="9"/>
              </a:lnTo>
              <a:lnTo>
                <a:pt x="0" y="7"/>
              </a:lnTo>
              <a:lnTo>
                <a:pt x="0" y="6"/>
              </a:lnTo>
              <a:lnTo>
                <a:pt x="1" y="5"/>
              </a:lnTo>
              <a:lnTo>
                <a:pt x="1" y="4"/>
              </a:lnTo>
              <a:lnTo>
                <a:pt x="1" y="3"/>
              </a:lnTo>
              <a:lnTo>
                <a:pt x="2" y="3"/>
              </a:lnTo>
              <a:lnTo>
                <a:pt x="3" y="2"/>
              </a:lnTo>
              <a:lnTo>
                <a:pt x="4" y="2"/>
              </a:lnTo>
              <a:lnTo>
                <a:pt x="5" y="2"/>
              </a:lnTo>
              <a:lnTo>
                <a:pt x="6" y="2"/>
              </a:lnTo>
              <a:lnTo>
                <a:pt x="7" y="1"/>
              </a:lnTo>
              <a:lnTo>
                <a:pt x="8" y="0"/>
              </a:lnTo>
              <a:lnTo>
                <a:pt x="10" y="0"/>
              </a:lnTo>
              <a:lnTo>
                <a:pt x="11" y="0"/>
              </a:lnTo>
              <a:lnTo>
                <a:pt x="12" y="0"/>
              </a:lnTo>
              <a:lnTo>
                <a:pt x="13" y="0"/>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30480</xdr:colOff>
      <xdr:row>17</xdr:row>
      <xdr:rowOff>0</xdr:rowOff>
    </xdr:from>
    <xdr:to>
      <xdr:col>7</xdr:col>
      <xdr:colOff>386080</xdr:colOff>
      <xdr:row>18</xdr:row>
      <xdr:rowOff>85725</xdr:rowOff>
    </xdr:to>
    <xdr:sp>
      <xdr:nvSpPr>
        <xdr:cNvPr id="2185856" name="Freeform 624"/>
        <xdr:cNvSpPr/>
      </xdr:nvSpPr>
      <xdr:spPr>
        <a:xfrm>
          <a:off x="4815840" y="2704465"/>
          <a:ext cx="355600" cy="238125"/>
        </a:xfrm>
        <a:custGeom>
          <a:avLst/>
          <a:gdLst>
            <a:gd name="txL" fmla="*/ 0 w 35"/>
            <a:gd name="txT" fmla="*/ 0 h 26"/>
            <a:gd name="txR" fmla="*/ 35 w 35"/>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5" h="26">
              <a:moveTo>
                <a:pt x="0" y="16"/>
              </a:moveTo>
              <a:lnTo>
                <a:pt x="1" y="15"/>
              </a:lnTo>
              <a:lnTo>
                <a:pt x="2" y="15"/>
              </a:lnTo>
              <a:lnTo>
                <a:pt x="2" y="14"/>
              </a:lnTo>
              <a:lnTo>
                <a:pt x="3" y="13"/>
              </a:lnTo>
              <a:lnTo>
                <a:pt x="4" y="12"/>
              </a:lnTo>
              <a:lnTo>
                <a:pt x="5" y="12"/>
              </a:lnTo>
              <a:lnTo>
                <a:pt x="6" y="11"/>
              </a:lnTo>
              <a:lnTo>
                <a:pt x="7" y="10"/>
              </a:lnTo>
              <a:lnTo>
                <a:pt x="7" y="9"/>
              </a:lnTo>
              <a:lnTo>
                <a:pt x="8" y="8"/>
              </a:lnTo>
              <a:lnTo>
                <a:pt x="9" y="7"/>
              </a:lnTo>
              <a:lnTo>
                <a:pt x="10" y="7"/>
              </a:lnTo>
              <a:lnTo>
                <a:pt x="11" y="6"/>
              </a:lnTo>
              <a:lnTo>
                <a:pt x="12" y="5"/>
              </a:lnTo>
              <a:lnTo>
                <a:pt x="13" y="6"/>
              </a:lnTo>
              <a:lnTo>
                <a:pt x="14" y="6"/>
              </a:lnTo>
              <a:lnTo>
                <a:pt x="15" y="5"/>
              </a:lnTo>
              <a:lnTo>
                <a:pt x="16" y="3"/>
              </a:lnTo>
              <a:lnTo>
                <a:pt x="17" y="3"/>
              </a:lnTo>
              <a:lnTo>
                <a:pt x="18" y="2"/>
              </a:lnTo>
              <a:lnTo>
                <a:pt x="19" y="2"/>
              </a:lnTo>
              <a:lnTo>
                <a:pt x="21" y="1"/>
              </a:lnTo>
              <a:lnTo>
                <a:pt x="22" y="2"/>
              </a:lnTo>
              <a:lnTo>
                <a:pt x="23" y="2"/>
              </a:lnTo>
              <a:lnTo>
                <a:pt x="24" y="2"/>
              </a:lnTo>
              <a:lnTo>
                <a:pt x="26" y="1"/>
              </a:lnTo>
              <a:lnTo>
                <a:pt x="27" y="1"/>
              </a:lnTo>
              <a:lnTo>
                <a:pt x="29" y="0"/>
              </a:lnTo>
              <a:lnTo>
                <a:pt x="29" y="2"/>
              </a:lnTo>
              <a:lnTo>
                <a:pt x="31" y="6"/>
              </a:lnTo>
              <a:lnTo>
                <a:pt x="31" y="7"/>
              </a:lnTo>
              <a:lnTo>
                <a:pt x="31" y="8"/>
              </a:lnTo>
              <a:lnTo>
                <a:pt x="32" y="10"/>
              </a:lnTo>
              <a:lnTo>
                <a:pt x="32" y="11"/>
              </a:lnTo>
              <a:lnTo>
                <a:pt x="33" y="13"/>
              </a:lnTo>
              <a:lnTo>
                <a:pt x="33" y="14"/>
              </a:lnTo>
              <a:lnTo>
                <a:pt x="33" y="15"/>
              </a:lnTo>
              <a:lnTo>
                <a:pt x="34" y="16"/>
              </a:lnTo>
              <a:lnTo>
                <a:pt x="34" y="18"/>
              </a:lnTo>
              <a:lnTo>
                <a:pt x="35" y="19"/>
              </a:lnTo>
              <a:lnTo>
                <a:pt x="35" y="20"/>
              </a:lnTo>
              <a:lnTo>
                <a:pt x="35" y="21"/>
              </a:lnTo>
              <a:lnTo>
                <a:pt x="34" y="21"/>
              </a:lnTo>
              <a:lnTo>
                <a:pt x="33" y="22"/>
              </a:lnTo>
              <a:lnTo>
                <a:pt x="32" y="22"/>
              </a:lnTo>
              <a:lnTo>
                <a:pt x="29" y="23"/>
              </a:lnTo>
              <a:lnTo>
                <a:pt x="30" y="24"/>
              </a:lnTo>
              <a:lnTo>
                <a:pt x="29" y="25"/>
              </a:lnTo>
              <a:lnTo>
                <a:pt x="28" y="25"/>
              </a:lnTo>
              <a:lnTo>
                <a:pt x="26" y="26"/>
              </a:lnTo>
              <a:lnTo>
                <a:pt x="25" y="26"/>
              </a:lnTo>
              <a:lnTo>
                <a:pt x="24" y="25"/>
              </a:lnTo>
              <a:lnTo>
                <a:pt x="24" y="23"/>
              </a:lnTo>
              <a:lnTo>
                <a:pt x="23" y="22"/>
              </a:lnTo>
              <a:lnTo>
                <a:pt x="22" y="22"/>
              </a:lnTo>
              <a:lnTo>
                <a:pt x="21" y="21"/>
              </a:lnTo>
              <a:lnTo>
                <a:pt x="21" y="20"/>
              </a:lnTo>
              <a:lnTo>
                <a:pt x="20" y="21"/>
              </a:lnTo>
              <a:lnTo>
                <a:pt x="18" y="21"/>
              </a:lnTo>
              <a:lnTo>
                <a:pt x="17" y="20"/>
              </a:lnTo>
              <a:lnTo>
                <a:pt x="16" y="19"/>
              </a:lnTo>
              <a:lnTo>
                <a:pt x="16" y="18"/>
              </a:lnTo>
              <a:lnTo>
                <a:pt x="15" y="17"/>
              </a:lnTo>
              <a:lnTo>
                <a:pt x="14" y="17"/>
              </a:lnTo>
              <a:lnTo>
                <a:pt x="13" y="18"/>
              </a:lnTo>
              <a:lnTo>
                <a:pt x="12" y="19"/>
              </a:lnTo>
              <a:lnTo>
                <a:pt x="11" y="19"/>
              </a:lnTo>
              <a:lnTo>
                <a:pt x="10" y="19"/>
              </a:lnTo>
              <a:lnTo>
                <a:pt x="9" y="19"/>
              </a:lnTo>
              <a:lnTo>
                <a:pt x="8" y="20"/>
              </a:lnTo>
              <a:lnTo>
                <a:pt x="7" y="20"/>
              </a:lnTo>
              <a:lnTo>
                <a:pt x="6" y="21"/>
              </a:lnTo>
              <a:lnTo>
                <a:pt x="5" y="22"/>
              </a:lnTo>
              <a:lnTo>
                <a:pt x="3" y="21"/>
              </a:lnTo>
              <a:lnTo>
                <a:pt x="3" y="20"/>
              </a:lnTo>
              <a:lnTo>
                <a:pt x="2" y="19"/>
              </a:lnTo>
              <a:lnTo>
                <a:pt x="1" y="18"/>
              </a:lnTo>
              <a:lnTo>
                <a:pt x="0" y="17"/>
              </a:lnTo>
              <a:lnTo>
                <a:pt x="0" y="1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355600</xdr:colOff>
      <xdr:row>19</xdr:row>
      <xdr:rowOff>9525</xdr:rowOff>
    </xdr:from>
    <xdr:to>
      <xdr:col>8</xdr:col>
      <xdr:colOff>121920</xdr:colOff>
      <xdr:row>21</xdr:row>
      <xdr:rowOff>47625</xdr:rowOff>
    </xdr:to>
    <xdr:sp>
      <xdr:nvSpPr>
        <xdr:cNvPr id="2185857" name="Freeform 625"/>
        <xdr:cNvSpPr/>
      </xdr:nvSpPr>
      <xdr:spPr>
        <a:xfrm>
          <a:off x="5140960" y="3018790"/>
          <a:ext cx="416560" cy="342900"/>
        </a:xfrm>
        <a:custGeom>
          <a:avLst/>
          <a:gdLst>
            <a:gd name="txL" fmla="*/ 0 w 41"/>
            <a:gd name="txT" fmla="*/ 0 h 38"/>
            <a:gd name="txR" fmla="*/ 41 w 41"/>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38">
              <a:moveTo>
                <a:pt x="22" y="5"/>
              </a:moveTo>
              <a:lnTo>
                <a:pt x="23" y="5"/>
              </a:lnTo>
              <a:lnTo>
                <a:pt x="25" y="6"/>
              </a:lnTo>
              <a:lnTo>
                <a:pt x="25" y="5"/>
              </a:lnTo>
              <a:lnTo>
                <a:pt x="26" y="4"/>
              </a:lnTo>
              <a:lnTo>
                <a:pt x="27" y="3"/>
              </a:lnTo>
              <a:lnTo>
                <a:pt x="28" y="3"/>
              </a:lnTo>
              <a:lnTo>
                <a:pt x="29" y="2"/>
              </a:lnTo>
              <a:lnTo>
                <a:pt x="30" y="2"/>
              </a:lnTo>
              <a:lnTo>
                <a:pt x="31" y="3"/>
              </a:lnTo>
              <a:lnTo>
                <a:pt x="33" y="3"/>
              </a:lnTo>
              <a:lnTo>
                <a:pt x="34" y="2"/>
              </a:lnTo>
              <a:lnTo>
                <a:pt x="35" y="1"/>
              </a:lnTo>
              <a:lnTo>
                <a:pt x="36" y="1"/>
              </a:lnTo>
              <a:lnTo>
                <a:pt x="37" y="0"/>
              </a:lnTo>
              <a:lnTo>
                <a:pt x="38" y="1"/>
              </a:lnTo>
              <a:lnTo>
                <a:pt x="39" y="2"/>
              </a:lnTo>
              <a:lnTo>
                <a:pt x="41" y="1"/>
              </a:lnTo>
              <a:lnTo>
                <a:pt x="41" y="2"/>
              </a:lnTo>
              <a:lnTo>
                <a:pt x="41" y="3"/>
              </a:lnTo>
              <a:lnTo>
                <a:pt x="40" y="4"/>
              </a:lnTo>
              <a:lnTo>
                <a:pt x="40" y="5"/>
              </a:lnTo>
              <a:lnTo>
                <a:pt x="40" y="7"/>
              </a:lnTo>
              <a:lnTo>
                <a:pt x="41" y="8"/>
              </a:lnTo>
              <a:lnTo>
                <a:pt x="41" y="9"/>
              </a:lnTo>
              <a:lnTo>
                <a:pt x="41" y="10"/>
              </a:lnTo>
              <a:lnTo>
                <a:pt x="40" y="11"/>
              </a:lnTo>
              <a:lnTo>
                <a:pt x="38" y="11"/>
              </a:lnTo>
              <a:lnTo>
                <a:pt x="37" y="12"/>
              </a:lnTo>
              <a:lnTo>
                <a:pt x="36" y="12"/>
              </a:lnTo>
              <a:lnTo>
                <a:pt x="35" y="13"/>
              </a:lnTo>
              <a:lnTo>
                <a:pt x="33" y="14"/>
              </a:lnTo>
              <a:lnTo>
                <a:pt x="33" y="15"/>
              </a:lnTo>
              <a:lnTo>
                <a:pt x="32" y="16"/>
              </a:lnTo>
              <a:lnTo>
                <a:pt x="31" y="17"/>
              </a:lnTo>
              <a:lnTo>
                <a:pt x="31" y="18"/>
              </a:lnTo>
              <a:lnTo>
                <a:pt x="31" y="20"/>
              </a:lnTo>
              <a:lnTo>
                <a:pt x="31" y="21"/>
              </a:lnTo>
              <a:lnTo>
                <a:pt x="31" y="22"/>
              </a:lnTo>
              <a:lnTo>
                <a:pt x="31" y="24"/>
              </a:lnTo>
              <a:lnTo>
                <a:pt x="31" y="25"/>
              </a:lnTo>
              <a:lnTo>
                <a:pt x="30" y="29"/>
              </a:lnTo>
              <a:lnTo>
                <a:pt x="30" y="30"/>
              </a:lnTo>
              <a:lnTo>
                <a:pt x="30" y="31"/>
              </a:lnTo>
              <a:lnTo>
                <a:pt x="30" y="32"/>
              </a:lnTo>
              <a:lnTo>
                <a:pt x="30" y="33"/>
              </a:lnTo>
              <a:lnTo>
                <a:pt x="30" y="35"/>
              </a:lnTo>
              <a:lnTo>
                <a:pt x="30" y="36"/>
              </a:lnTo>
              <a:lnTo>
                <a:pt x="28" y="36"/>
              </a:lnTo>
              <a:lnTo>
                <a:pt x="26" y="36"/>
              </a:lnTo>
              <a:lnTo>
                <a:pt x="25" y="36"/>
              </a:lnTo>
              <a:lnTo>
                <a:pt x="24" y="36"/>
              </a:lnTo>
              <a:lnTo>
                <a:pt x="23" y="36"/>
              </a:lnTo>
              <a:lnTo>
                <a:pt x="22" y="36"/>
              </a:lnTo>
              <a:lnTo>
                <a:pt x="20" y="36"/>
              </a:lnTo>
              <a:lnTo>
                <a:pt x="19" y="38"/>
              </a:lnTo>
              <a:lnTo>
                <a:pt x="18" y="37"/>
              </a:lnTo>
              <a:lnTo>
                <a:pt x="18" y="35"/>
              </a:lnTo>
              <a:lnTo>
                <a:pt x="17" y="34"/>
              </a:lnTo>
              <a:lnTo>
                <a:pt x="16" y="33"/>
              </a:lnTo>
              <a:lnTo>
                <a:pt x="16" y="31"/>
              </a:lnTo>
              <a:lnTo>
                <a:pt x="15" y="32"/>
              </a:lnTo>
              <a:lnTo>
                <a:pt x="14" y="32"/>
              </a:lnTo>
              <a:lnTo>
                <a:pt x="13" y="32"/>
              </a:lnTo>
              <a:lnTo>
                <a:pt x="10" y="33"/>
              </a:lnTo>
              <a:lnTo>
                <a:pt x="9" y="33"/>
              </a:lnTo>
              <a:lnTo>
                <a:pt x="8" y="33"/>
              </a:lnTo>
              <a:lnTo>
                <a:pt x="6" y="33"/>
              </a:lnTo>
              <a:lnTo>
                <a:pt x="5" y="32"/>
              </a:lnTo>
              <a:lnTo>
                <a:pt x="5" y="31"/>
              </a:lnTo>
              <a:lnTo>
                <a:pt x="4" y="30"/>
              </a:lnTo>
              <a:lnTo>
                <a:pt x="3" y="28"/>
              </a:lnTo>
              <a:lnTo>
                <a:pt x="2" y="27"/>
              </a:lnTo>
              <a:lnTo>
                <a:pt x="1" y="26"/>
              </a:lnTo>
              <a:lnTo>
                <a:pt x="0" y="25"/>
              </a:lnTo>
              <a:lnTo>
                <a:pt x="1" y="24"/>
              </a:lnTo>
              <a:lnTo>
                <a:pt x="1" y="23"/>
              </a:lnTo>
              <a:lnTo>
                <a:pt x="2" y="22"/>
              </a:lnTo>
              <a:lnTo>
                <a:pt x="3" y="21"/>
              </a:lnTo>
              <a:lnTo>
                <a:pt x="4" y="20"/>
              </a:lnTo>
              <a:lnTo>
                <a:pt x="5" y="19"/>
              </a:lnTo>
              <a:lnTo>
                <a:pt x="6" y="18"/>
              </a:lnTo>
              <a:lnTo>
                <a:pt x="7" y="17"/>
              </a:lnTo>
              <a:lnTo>
                <a:pt x="8" y="17"/>
              </a:lnTo>
              <a:lnTo>
                <a:pt x="9" y="16"/>
              </a:lnTo>
              <a:lnTo>
                <a:pt x="10" y="15"/>
              </a:lnTo>
              <a:lnTo>
                <a:pt x="11" y="14"/>
              </a:lnTo>
              <a:lnTo>
                <a:pt x="12" y="14"/>
              </a:lnTo>
              <a:lnTo>
                <a:pt x="13" y="13"/>
              </a:lnTo>
              <a:lnTo>
                <a:pt x="14" y="12"/>
              </a:lnTo>
              <a:lnTo>
                <a:pt x="15" y="12"/>
              </a:lnTo>
              <a:lnTo>
                <a:pt x="16" y="11"/>
              </a:lnTo>
              <a:lnTo>
                <a:pt x="17" y="10"/>
              </a:lnTo>
              <a:lnTo>
                <a:pt x="17" y="9"/>
              </a:lnTo>
              <a:lnTo>
                <a:pt x="18" y="8"/>
              </a:lnTo>
              <a:lnTo>
                <a:pt x="19" y="8"/>
              </a:lnTo>
              <a:lnTo>
                <a:pt x="20" y="7"/>
              </a:lnTo>
              <a:lnTo>
                <a:pt x="21" y="6"/>
              </a:lnTo>
              <a:lnTo>
                <a:pt x="22"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487680</xdr:colOff>
      <xdr:row>21</xdr:row>
      <xdr:rowOff>57150</xdr:rowOff>
    </xdr:from>
    <xdr:to>
      <xdr:col>7</xdr:col>
      <xdr:colOff>619760</xdr:colOff>
      <xdr:row>22</xdr:row>
      <xdr:rowOff>47625</xdr:rowOff>
    </xdr:to>
    <xdr:sp>
      <xdr:nvSpPr>
        <xdr:cNvPr id="2185858" name="Freeform 626"/>
        <xdr:cNvSpPr/>
      </xdr:nvSpPr>
      <xdr:spPr>
        <a:xfrm>
          <a:off x="5273040" y="3371215"/>
          <a:ext cx="132080" cy="142875"/>
        </a:xfrm>
        <a:custGeom>
          <a:avLst/>
          <a:gdLst>
            <a:gd name="txL" fmla="*/ 0 w 13"/>
            <a:gd name="txT" fmla="*/ 0 h 15"/>
            <a:gd name="txR" fmla="*/ 13 w 13"/>
            <a:gd name="txB" fmla="*/ 15 h 15"/>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3" h="15">
              <a:moveTo>
                <a:pt x="1" y="5"/>
              </a:moveTo>
              <a:lnTo>
                <a:pt x="1" y="4"/>
              </a:lnTo>
              <a:lnTo>
                <a:pt x="1" y="3"/>
              </a:lnTo>
              <a:lnTo>
                <a:pt x="1" y="2"/>
              </a:lnTo>
              <a:lnTo>
                <a:pt x="1" y="0"/>
              </a:lnTo>
              <a:lnTo>
                <a:pt x="2" y="1"/>
              </a:lnTo>
              <a:lnTo>
                <a:pt x="3" y="2"/>
              </a:lnTo>
              <a:lnTo>
                <a:pt x="4" y="2"/>
              </a:lnTo>
              <a:lnTo>
                <a:pt x="5" y="3"/>
              </a:lnTo>
              <a:lnTo>
                <a:pt x="6" y="4"/>
              </a:lnTo>
              <a:lnTo>
                <a:pt x="7" y="4"/>
              </a:lnTo>
              <a:lnTo>
                <a:pt x="8" y="5"/>
              </a:lnTo>
              <a:lnTo>
                <a:pt x="9" y="6"/>
              </a:lnTo>
              <a:lnTo>
                <a:pt x="10" y="7"/>
              </a:lnTo>
              <a:lnTo>
                <a:pt x="13" y="9"/>
              </a:lnTo>
              <a:lnTo>
                <a:pt x="12" y="9"/>
              </a:lnTo>
              <a:lnTo>
                <a:pt x="11" y="10"/>
              </a:lnTo>
              <a:lnTo>
                <a:pt x="10" y="11"/>
              </a:lnTo>
              <a:lnTo>
                <a:pt x="8" y="13"/>
              </a:lnTo>
              <a:lnTo>
                <a:pt x="7" y="13"/>
              </a:lnTo>
              <a:lnTo>
                <a:pt x="6" y="14"/>
              </a:lnTo>
              <a:lnTo>
                <a:pt x="5" y="14"/>
              </a:lnTo>
              <a:lnTo>
                <a:pt x="3" y="15"/>
              </a:lnTo>
              <a:lnTo>
                <a:pt x="2" y="15"/>
              </a:lnTo>
              <a:lnTo>
                <a:pt x="1" y="15"/>
              </a:lnTo>
              <a:lnTo>
                <a:pt x="1" y="13"/>
              </a:lnTo>
              <a:lnTo>
                <a:pt x="2" y="12"/>
              </a:lnTo>
              <a:lnTo>
                <a:pt x="1" y="10"/>
              </a:lnTo>
              <a:lnTo>
                <a:pt x="1" y="9"/>
              </a:lnTo>
              <a:lnTo>
                <a:pt x="1" y="8"/>
              </a:lnTo>
              <a:lnTo>
                <a:pt x="0" y="7"/>
              </a:lnTo>
              <a:lnTo>
                <a:pt x="0" y="6"/>
              </a:lnTo>
              <a:lnTo>
                <a:pt x="1"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447040</xdr:colOff>
      <xdr:row>20</xdr:row>
      <xdr:rowOff>142875</xdr:rowOff>
    </xdr:from>
    <xdr:to>
      <xdr:col>8</xdr:col>
      <xdr:colOff>10160</xdr:colOff>
      <xdr:row>21</xdr:row>
      <xdr:rowOff>152400</xdr:rowOff>
    </xdr:to>
    <xdr:sp>
      <xdr:nvSpPr>
        <xdr:cNvPr id="2185859" name="Freeform 627"/>
        <xdr:cNvSpPr/>
      </xdr:nvSpPr>
      <xdr:spPr>
        <a:xfrm>
          <a:off x="5232400" y="3304540"/>
          <a:ext cx="213360" cy="161925"/>
        </a:xfrm>
        <a:custGeom>
          <a:avLst/>
          <a:gdLst>
            <a:gd name="txL" fmla="*/ 0 w 21"/>
            <a:gd name="txT" fmla="*/ 0 h 17"/>
            <a:gd name="txR" fmla="*/ 21 w 21"/>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17">
              <a:moveTo>
                <a:pt x="21" y="6"/>
              </a:moveTo>
              <a:lnTo>
                <a:pt x="21" y="6"/>
              </a:lnTo>
              <a:lnTo>
                <a:pt x="20" y="8"/>
              </a:lnTo>
              <a:lnTo>
                <a:pt x="20" y="9"/>
              </a:lnTo>
              <a:lnTo>
                <a:pt x="20" y="10"/>
              </a:lnTo>
              <a:lnTo>
                <a:pt x="19" y="11"/>
              </a:lnTo>
              <a:lnTo>
                <a:pt x="19" y="12"/>
              </a:lnTo>
              <a:lnTo>
                <a:pt x="18" y="14"/>
              </a:lnTo>
              <a:lnTo>
                <a:pt x="17" y="15"/>
              </a:lnTo>
              <a:lnTo>
                <a:pt x="17" y="17"/>
              </a:lnTo>
              <a:lnTo>
                <a:pt x="14" y="15"/>
              </a:lnTo>
              <a:lnTo>
                <a:pt x="13" y="14"/>
              </a:lnTo>
              <a:lnTo>
                <a:pt x="12" y="13"/>
              </a:lnTo>
              <a:lnTo>
                <a:pt x="11" y="12"/>
              </a:lnTo>
              <a:lnTo>
                <a:pt x="10" y="12"/>
              </a:lnTo>
              <a:lnTo>
                <a:pt x="9" y="11"/>
              </a:lnTo>
              <a:lnTo>
                <a:pt x="8" y="10"/>
              </a:lnTo>
              <a:lnTo>
                <a:pt x="7" y="10"/>
              </a:lnTo>
              <a:lnTo>
                <a:pt x="6" y="9"/>
              </a:lnTo>
              <a:lnTo>
                <a:pt x="5" y="8"/>
              </a:lnTo>
              <a:lnTo>
                <a:pt x="4" y="8"/>
              </a:lnTo>
              <a:lnTo>
                <a:pt x="3" y="7"/>
              </a:lnTo>
              <a:lnTo>
                <a:pt x="2" y="6"/>
              </a:lnTo>
              <a:lnTo>
                <a:pt x="2" y="5"/>
              </a:lnTo>
              <a:lnTo>
                <a:pt x="1" y="4"/>
              </a:lnTo>
              <a:lnTo>
                <a:pt x="1" y="3"/>
              </a:lnTo>
              <a:lnTo>
                <a:pt x="0" y="2"/>
              </a:lnTo>
              <a:lnTo>
                <a:pt x="1" y="2"/>
              </a:lnTo>
              <a:lnTo>
                <a:pt x="4" y="1"/>
              </a:lnTo>
              <a:lnTo>
                <a:pt x="5" y="1"/>
              </a:lnTo>
              <a:lnTo>
                <a:pt x="6" y="1"/>
              </a:lnTo>
              <a:lnTo>
                <a:pt x="7" y="0"/>
              </a:lnTo>
              <a:lnTo>
                <a:pt x="7" y="2"/>
              </a:lnTo>
              <a:lnTo>
                <a:pt x="8" y="3"/>
              </a:lnTo>
              <a:lnTo>
                <a:pt x="9" y="4"/>
              </a:lnTo>
              <a:lnTo>
                <a:pt x="9" y="6"/>
              </a:lnTo>
              <a:lnTo>
                <a:pt x="10" y="7"/>
              </a:lnTo>
              <a:lnTo>
                <a:pt x="11" y="5"/>
              </a:lnTo>
              <a:lnTo>
                <a:pt x="13" y="5"/>
              </a:lnTo>
              <a:lnTo>
                <a:pt x="14" y="5"/>
              </a:lnTo>
              <a:lnTo>
                <a:pt x="15" y="5"/>
              </a:lnTo>
              <a:lnTo>
                <a:pt x="16" y="5"/>
              </a:lnTo>
              <a:lnTo>
                <a:pt x="17" y="5"/>
              </a:lnTo>
              <a:lnTo>
                <a:pt x="19" y="5"/>
              </a:lnTo>
              <a:lnTo>
                <a:pt x="21" y="5"/>
              </a:lnTo>
              <a:lnTo>
                <a:pt x="21"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365760</xdr:colOff>
      <xdr:row>20</xdr:row>
      <xdr:rowOff>152400</xdr:rowOff>
    </xdr:from>
    <xdr:to>
      <xdr:col>7</xdr:col>
      <xdr:colOff>497840</xdr:colOff>
      <xdr:row>21</xdr:row>
      <xdr:rowOff>152400</xdr:rowOff>
    </xdr:to>
    <xdr:sp>
      <xdr:nvSpPr>
        <xdr:cNvPr id="2185860" name="Freeform 628"/>
        <xdr:cNvSpPr/>
      </xdr:nvSpPr>
      <xdr:spPr>
        <a:xfrm>
          <a:off x="5151120" y="3314065"/>
          <a:ext cx="132080" cy="152400"/>
        </a:xfrm>
        <a:custGeom>
          <a:avLst/>
          <a:gdLst>
            <a:gd name="txL" fmla="*/ 0 w 13"/>
            <a:gd name="txT" fmla="*/ 0 h 16"/>
            <a:gd name="txR" fmla="*/ 13 w 13"/>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3" h="16">
              <a:moveTo>
                <a:pt x="1" y="6"/>
              </a:moveTo>
              <a:lnTo>
                <a:pt x="1" y="6"/>
              </a:lnTo>
              <a:lnTo>
                <a:pt x="2" y="5"/>
              </a:lnTo>
              <a:lnTo>
                <a:pt x="2" y="4"/>
              </a:lnTo>
              <a:lnTo>
                <a:pt x="3" y="2"/>
              </a:lnTo>
              <a:lnTo>
                <a:pt x="4" y="1"/>
              </a:lnTo>
              <a:lnTo>
                <a:pt x="4" y="0"/>
              </a:lnTo>
              <a:lnTo>
                <a:pt x="5" y="1"/>
              </a:lnTo>
              <a:lnTo>
                <a:pt x="7" y="1"/>
              </a:lnTo>
              <a:lnTo>
                <a:pt x="8" y="1"/>
              </a:lnTo>
              <a:lnTo>
                <a:pt x="9" y="2"/>
              </a:lnTo>
              <a:lnTo>
                <a:pt x="9" y="3"/>
              </a:lnTo>
              <a:lnTo>
                <a:pt x="10" y="4"/>
              </a:lnTo>
              <a:lnTo>
                <a:pt x="10" y="5"/>
              </a:lnTo>
              <a:lnTo>
                <a:pt x="11" y="6"/>
              </a:lnTo>
              <a:lnTo>
                <a:pt x="12" y="7"/>
              </a:lnTo>
              <a:lnTo>
                <a:pt x="13" y="7"/>
              </a:lnTo>
              <a:lnTo>
                <a:pt x="13" y="9"/>
              </a:lnTo>
              <a:lnTo>
                <a:pt x="13" y="10"/>
              </a:lnTo>
              <a:lnTo>
                <a:pt x="13" y="11"/>
              </a:lnTo>
              <a:lnTo>
                <a:pt x="13" y="12"/>
              </a:lnTo>
              <a:lnTo>
                <a:pt x="12" y="13"/>
              </a:lnTo>
              <a:lnTo>
                <a:pt x="12" y="14"/>
              </a:lnTo>
              <a:lnTo>
                <a:pt x="13" y="15"/>
              </a:lnTo>
              <a:lnTo>
                <a:pt x="12" y="15"/>
              </a:lnTo>
              <a:lnTo>
                <a:pt x="11" y="16"/>
              </a:lnTo>
              <a:lnTo>
                <a:pt x="9" y="16"/>
              </a:lnTo>
              <a:lnTo>
                <a:pt x="8" y="16"/>
              </a:lnTo>
              <a:lnTo>
                <a:pt x="7" y="16"/>
              </a:lnTo>
              <a:lnTo>
                <a:pt x="6" y="15"/>
              </a:lnTo>
              <a:lnTo>
                <a:pt x="6" y="14"/>
              </a:lnTo>
              <a:lnTo>
                <a:pt x="4" y="14"/>
              </a:lnTo>
              <a:lnTo>
                <a:pt x="4" y="13"/>
              </a:lnTo>
              <a:lnTo>
                <a:pt x="3" y="12"/>
              </a:lnTo>
              <a:lnTo>
                <a:pt x="2" y="12"/>
              </a:lnTo>
              <a:lnTo>
                <a:pt x="1" y="11"/>
              </a:lnTo>
              <a:lnTo>
                <a:pt x="2" y="10"/>
              </a:lnTo>
              <a:lnTo>
                <a:pt x="2" y="9"/>
              </a:lnTo>
              <a:lnTo>
                <a:pt x="3" y="8"/>
              </a:lnTo>
              <a:lnTo>
                <a:pt x="2" y="7"/>
              </a:lnTo>
              <a:lnTo>
                <a:pt x="0" y="7"/>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447040</xdr:colOff>
      <xdr:row>18</xdr:row>
      <xdr:rowOff>38100</xdr:rowOff>
    </xdr:from>
    <xdr:to>
      <xdr:col>7</xdr:col>
      <xdr:colOff>50800</xdr:colOff>
      <xdr:row>19</xdr:row>
      <xdr:rowOff>19050</xdr:rowOff>
    </xdr:to>
    <xdr:sp>
      <xdr:nvSpPr>
        <xdr:cNvPr id="2185861" name="Freeform 629"/>
        <xdr:cNvSpPr/>
      </xdr:nvSpPr>
      <xdr:spPr>
        <a:xfrm>
          <a:off x="4582160" y="2894965"/>
          <a:ext cx="254000" cy="133350"/>
        </a:xfrm>
        <a:custGeom>
          <a:avLst/>
          <a:gdLst>
            <a:gd name="txL" fmla="*/ 0 w 25"/>
            <a:gd name="txT" fmla="*/ 0 h 15"/>
            <a:gd name="txR" fmla="*/ 25 w 25"/>
            <a:gd name="txB" fmla="*/ 15 h 1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5" h="15">
              <a:moveTo>
                <a:pt x="0" y="9"/>
              </a:moveTo>
              <a:lnTo>
                <a:pt x="1" y="8"/>
              </a:lnTo>
              <a:lnTo>
                <a:pt x="2" y="8"/>
              </a:lnTo>
              <a:lnTo>
                <a:pt x="3" y="9"/>
              </a:lnTo>
              <a:lnTo>
                <a:pt x="3" y="7"/>
              </a:lnTo>
              <a:lnTo>
                <a:pt x="2" y="6"/>
              </a:lnTo>
              <a:lnTo>
                <a:pt x="2" y="5"/>
              </a:lnTo>
              <a:lnTo>
                <a:pt x="2" y="4"/>
              </a:lnTo>
              <a:lnTo>
                <a:pt x="2" y="3"/>
              </a:lnTo>
              <a:lnTo>
                <a:pt x="3" y="3"/>
              </a:lnTo>
              <a:lnTo>
                <a:pt x="4" y="3"/>
              </a:lnTo>
              <a:lnTo>
                <a:pt x="5" y="4"/>
              </a:lnTo>
              <a:lnTo>
                <a:pt x="6" y="4"/>
              </a:lnTo>
              <a:lnTo>
                <a:pt x="7" y="4"/>
              </a:lnTo>
              <a:lnTo>
                <a:pt x="9" y="4"/>
              </a:lnTo>
              <a:lnTo>
                <a:pt x="9" y="3"/>
              </a:lnTo>
              <a:lnTo>
                <a:pt x="10" y="3"/>
              </a:lnTo>
              <a:lnTo>
                <a:pt x="11" y="2"/>
              </a:lnTo>
              <a:lnTo>
                <a:pt x="12" y="1"/>
              </a:lnTo>
              <a:lnTo>
                <a:pt x="12" y="0"/>
              </a:lnTo>
              <a:lnTo>
                <a:pt x="14" y="1"/>
              </a:lnTo>
              <a:lnTo>
                <a:pt x="15" y="2"/>
              </a:lnTo>
              <a:lnTo>
                <a:pt x="16" y="3"/>
              </a:lnTo>
              <a:lnTo>
                <a:pt x="17" y="4"/>
              </a:lnTo>
              <a:lnTo>
                <a:pt x="17" y="5"/>
              </a:lnTo>
              <a:lnTo>
                <a:pt x="17" y="6"/>
              </a:lnTo>
              <a:lnTo>
                <a:pt x="18" y="6"/>
              </a:lnTo>
              <a:lnTo>
                <a:pt x="19" y="7"/>
              </a:lnTo>
              <a:lnTo>
                <a:pt x="20" y="7"/>
              </a:lnTo>
              <a:lnTo>
                <a:pt x="22" y="7"/>
              </a:lnTo>
              <a:lnTo>
                <a:pt x="23" y="7"/>
              </a:lnTo>
              <a:lnTo>
                <a:pt x="25" y="9"/>
              </a:lnTo>
              <a:lnTo>
                <a:pt x="23" y="9"/>
              </a:lnTo>
              <a:lnTo>
                <a:pt x="22" y="10"/>
              </a:lnTo>
              <a:lnTo>
                <a:pt x="21" y="10"/>
              </a:lnTo>
              <a:lnTo>
                <a:pt x="19" y="10"/>
              </a:lnTo>
              <a:lnTo>
                <a:pt x="18" y="10"/>
              </a:lnTo>
              <a:lnTo>
                <a:pt x="16" y="10"/>
              </a:lnTo>
              <a:lnTo>
                <a:pt x="15" y="10"/>
              </a:lnTo>
              <a:lnTo>
                <a:pt x="14" y="10"/>
              </a:lnTo>
              <a:lnTo>
                <a:pt x="12" y="10"/>
              </a:lnTo>
              <a:lnTo>
                <a:pt x="11" y="10"/>
              </a:lnTo>
              <a:lnTo>
                <a:pt x="10" y="9"/>
              </a:lnTo>
              <a:lnTo>
                <a:pt x="9" y="9"/>
              </a:lnTo>
              <a:lnTo>
                <a:pt x="9" y="10"/>
              </a:lnTo>
              <a:lnTo>
                <a:pt x="8" y="11"/>
              </a:lnTo>
              <a:lnTo>
                <a:pt x="7" y="11"/>
              </a:lnTo>
              <a:lnTo>
                <a:pt x="6" y="12"/>
              </a:lnTo>
              <a:lnTo>
                <a:pt x="6" y="13"/>
              </a:lnTo>
              <a:lnTo>
                <a:pt x="6" y="14"/>
              </a:lnTo>
              <a:lnTo>
                <a:pt x="5" y="15"/>
              </a:lnTo>
              <a:lnTo>
                <a:pt x="4" y="15"/>
              </a:lnTo>
              <a:lnTo>
                <a:pt x="3" y="14"/>
              </a:lnTo>
              <a:lnTo>
                <a:pt x="3" y="13"/>
              </a:lnTo>
              <a:lnTo>
                <a:pt x="2" y="13"/>
              </a:lnTo>
              <a:lnTo>
                <a:pt x="1" y="12"/>
              </a:lnTo>
              <a:lnTo>
                <a:pt x="1" y="11"/>
              </a:lnTo>
              <a:lnTo>
                <a:pt x="0" y="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274320</xdr:colOff>
      <xdr:row>18</xdr:row>
      <xdr:rowOff>104775</xdr:rowOff>
    </xdr:from>
    <xdr:to>
      <xdr:col>7</xdr:col>
      <xdr:colOff>589280</xdr:colOff>
      <xdr:row>20</xdr:row>
      <xdr:rowOff>85725</xdr:rowOff>
    </xdr:to>
    <xdr:sp>
      <xdr:nvSpPr>
        <xdr:cNvPr id="2185862" name="Freeform 630"/>
        <xdr:cNvSpPr/>
      </xdr:nvSpPr>
      <xdr:spPr>
        <a:xfrm>
          <a:off x="5059680" y="2961640"/>
          <a:ext cx="314960" cy="285750"/>
        </a:xfrm>
        <a:custGeom>
          <a:avLst/>
          <a:gdLst>
            <a:gd name="txL" fmla="*/ 0 w 31"/>
            <a:gd name="txT" fmla="*/ 0 h 32"/>
            <a:gd name="txR" fmla="*/ 31 w 31"/>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1" h="32">
              <a:moveTo>
                <a:pt x="1" y="12"/>
              </a:moveTo>
              <a:lnTo>
                <a:pt x="1" y="12"/>
              </a:lnTo>
              <a:lnTo>
                <a:pt x="3" y="12"/>
              </a:lnTo>
              <a:lnTo>
                <a:pt x="4" y="12"/>
              </a:lnTo>
              <a:lnTo>
                <a:pt x="6" y="11"/>
              </a:lnTo>
              <a:lnTo>
                <a:pt x="7" y="11"/>
              </a:lnTo>
              <a:lnTo>
                <a:pt x="8" y="11"/>
              </a:lnTo>
              <a:lnTo>
                <a:pt x="9" y="11"/>
              </a:lnTo>
              <a:lnTo>
                <a:pt x="10" y="10"/>
              </a:lnTo>
              <a:lnTo>
                <a:pt x="12" y="10"/>
              </a:lnTo>
              <a:lnTo>
                <a:pt x="11" y="9"/>
              </a:lnTo>
              <a:lnTo>
                <a:pt x="12" y="8"/>
              </a:lnTo>
              <a:lnTo>
                <a:pt x="13" y="8"/>
              </a:lnTo>
              <a:lnTo>
                <a:pt x="13" y="7"/>
              </a:lnTo>
              <a:lnTo>
                <a:pt x="12" y="6"/>
              </a:lnTo>
              <a:lnTo>
                <a:pt x="12" y="5"/>
              </a:lnTo>
              <a:lnTo>
                <a:pt x="12" y="3"/>
              </a:lnTo>
              <a:lnTo>
                <a:pt x="12" y="2"/>
              </a:lnTo>
              <a:lnTo>
                <a:pt x="13" y="2"/>
              </a:lnTo>
              <a:lnTo>
                <a:pt x="14" y="2"/>
              </a:lnTo>
              <a:lnTo>
                <a:pt x="15" y="1"/>
              </a:lnTo>
              <a:lnTo>
                <a:pt x="16" y="1"/>
              </a:lnTo>
              <a:lnTo>
                <a:pt x="18" y="0"/>
              </a:lnTo>
              <a:lnTo>
                <a:pt x="19" y="0"/>
              </a:lnTo>
              <a:lnTo>
                <a:pt x="20" y="0"/>
              </a:lnTo>
              <a:lnTo>
                <a:pt x="21" y="2"/>
              </a:lnTo>
              <a:lnTo>
                <a:pt x="22" y="3"/>
              </a:lnTo>
              <a:lnTo>
                <a:pt x="23" y="3"/>
              </a:lnTo>
              <a:lnTo>
                <a:pt x="24" y="3"/>
              </a:lnTo>
              <a:lnTo>
                <a:pt x="25" y="4"/>
              </a:lnTo>
              <a:lnTo>
                <a:pt x="26" y="5"/>
              </a:lnTo>
              <a:lnTo>
                <a:pt x="27" y="6"/>
              </a:lnTo>
              <a:lnTo>
                <a:pt x="28" y="6"/>
              </a:lnTo>
              <a:lnTo>
                <a:pt x="29" y="7"/>
              </a:lnTo>
              <a:lnTo>
                <a:pt x="29" y="8"/>
              </a:lnTo>
              <a:lnTo>
                <a:pt x="30" y="9"/>
              </a:lnTo>
              <a:lnTo>
                <a:pt x="30" y="11"/>
              </a:lnTo>
              <a:lnTo>
                <a:pt x="31" y="12"/>
              </a:lnTo>
              <a:lnTo>
                <a:pt x="30" y="12"/>
              </a:lnTo>
              <a:lnTo>
                <a:pt x="29" y="13"/>
              </a:lnTo>
              <a:lnTo>
                <a:pt x="28" y="14"/>
              </a:lnTo>
              <a:lnTo>
                <a:pt x="27" y="15"/>
              </a:lnTo>
              <a:lnTo>
                <a:pt x="26" y="15"/>
              </a:lnTo>
              <a:lnTo>
                <a:pt x="25" y="16"/>
              </a:lnTo>
              <a:lnTo>
                <a:pt x="25" y="17"/>
              </a:lnTo>
              <a:lnTo>
                <a:pt x="24" y="18"/>
              </a:lnTo>
              <a:lnTo>
                <a:pt x="23" y="19"/>
              </a:lnTo>
              <a:lnTo>
                <a:pt x="22" y="19"/>
              </a:lnTo>
              <a:lnTo>
                <a:pt x="21" y="20"/>
              </a:lnTo>
              <a:lnTo>
                <a:pt x="20" y="21"/>
              </a:lnTo>
              <a:lnTo>
                <a:pt x="19" y="21"/>
              </a:lnTo>
              <a:lnTo>
                <a:pt x="18" y="22"/>
              </a:lnTo>
              <a:lnTo>
                <a:pt x="17" y="23"/>
              </a:lnTo>
              <a:lnTo>
                <a:pt x="16" y="24"/>
              </a:lnTo>
              <a:lnTo>
                <a:pt x="15" y="24"/>
              </a:lnTo>
              <a:lnTo>
                <a:pt x="14" y="25"/>
              </a:lnTo>
              <a:lnTo>
                <a:pt x="13" y="26"/>
              </a:lnTo>
              <a:lnTo>
                <a:pt x="12" y="27"/>
              </a:lnTo>
              <a:lnTo>
                <a:pt x="11" y="28"/>
              </a:lnTo>
              <a:lnTo>
                <a:pt x="10" y="29"/>
              </a:lnTo>
              <a:lnTo>
                <a:pt x="9" y="30"/>
              </a:lnTo>
              <a:lnTo>
                <a:pt x="9" y="31"/>
              </a:lnTo>
              <a:lnTo>
                <a:pt x="8" y="32"/>
              </a:lnTo>
              <a:lnTo>
                <a:pt x="7" y="30"/>
              </a:lnTo>
              <a:lnTo>
                <a:pt x="7" y="29"/>
              </a:lnTo>
              <a:lnTo>
                <a:pt x="8" y="28"/>
              </a:lnTo>
              <a:lnTo>
                <a:pt x="8" y="27"/>
              </a:lnTo>
              <a:lnTo>
                <a:pt x="8" y="26"/>
              </a:lnTo>
              <a:lnTo>
                <a:pt x="8" y="25"/>
              </a:lnTo>
              <a:lnTo>
                <a:pt x="7" y="23"/>
              </a:lnTo>
              <a:lnTo>
                <a:pt x="6" y="22"/>
              </a:lnTo>
              <a:lnTo>
                <a:pt x="5" y="21"/>
              </a:lnTo>
              <a:lnTo>
                <a:pt x="4" y="20"/>
              </a:lnTo>
              <a:lnTo>
                <a:pt x="4" y="19"/>
              </a:lnTo>
              <a:lnTo>
                <a:pt x="3" y="19"/>
              </a:lnTo>
              <a:lnTo>
                <a:pt x="2" y="18"/>
              </a:lnTo>
              <a:lnTo>
                <a:pt x="2" y="17"/>
              </a:lnTo>
              <a:lnTo>
                <a:pt x="1" y="15"/>
              </a:lnTo>
              <a:lnTo>
                <a:pt x="1" y="14"/>
              </a:lnTo>
              <a:lnTo>
                <a:pt x="0" y="12"/>
              </a:lnTo>
              <a:lnTo>
                <a:pt x="1" y="1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91440</xdr:colOff>
      <xdr:row>18</xdr:row>
      <xdr:rowOff>57150</xdr:rowOff>
    </xdr:from>
    <xdr:to>
      <xdr:col>8</xdr:col>
      <xdr:colOff>528320</xdr:colOff>
      <xdr:row>19</xdr:row>
      <xdr:rowOff>142875</xdr:rowOff>
    </xdr:to>
    <xdr:sp>
      <xdr:nvSpPr>
        <xdr:cNvPr id="2185863" name="Freeform 631"/>
        <xdr:cNvSpPr/>
      </xdr:nvSpPr>
      <xdr:spPr>
        <a:xfrm>
          <a:off x="5527040" y="2914015"/>
          <a:ext cx="436880" cy="238125"/>
        </a:xfrm>
        <a:custGeom>
          <a:avLst/>
          <a:gdLst>
            <a:gd name="txL" fmla="*/ 0 w 43"/>
            <a:gd name="txT" fmla="*/ 0 h 26"/>
            <a:gd name="txR" fmla="*/ 43 w 43"/>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3" h="26">
              <a:moveTo>
                <a:pt x="9" y="8"/>
              </a:moveTo>
              <a:lnTo>
                <a:pt x="9" y="8"/>
              </a:lnTo>
              <a:lnTo>
                <a:pt x="10" y="7"/>
              </a:lnTo>
              <a:lnTo>
                <a:pt x="11" y="7"/>
              </a:lnTo>
              <a:lnTo>
                <a:pt x="12" y="6"/>
              </a:lnTo>
              <a:lnTo>
                <a:pt x="14" y="5"/>
              </a:lnTo>
              <a:lnTo>
                <a:pt x="15" y="4"/>
              </a:lnTo>
              <a:lnTo>
                <a:pt x="16" y="4"/>
              </a:lnTo>
              <a:lnTo>
                <a:pt x="17" y="3"/>
              </a:lnTo>
              <a:lnTo>
                <a:pt x="17" y="2"/>
              </a:lnTo>
              <a:lnTo>
                <a:pt x="16" y="1"/>
              </a:lnTo>
              <a:lnTo>
                <a:pt x="17" y="0"/>
              </a:lnTo>
              <a:lnTo>
                <a:pt x="18" y="0"/>
              </a:lnTo>
              <a:lnTo>
                <a:pt x="19" y="0"/>
              </a:lnTo>
              <a:lnTo>
                <a:pt x="20" y="1"/>
              </a:lnTo>
              <a:lnTo>
                <a:pt x="21" y="2"/>
              </a:lnTo>
              <a:lnTo>
                <a:pt x="22" y="3"/>
              </a:lnTo>
              <a:lnTo>
                <a:pt x="23" y="3"/>
              </a:lnTo>
              <a:lnTo>
                <a:pt x="24" y="3"/>
              </a:lnTo>
              <a:lnTo>
                <a:pt x="25" y="5"/>
              </a:lnTo>
              <a:lnTo>
                <a:pt x="26" y="5"/>
              </a:lnTo>
              <a:lnTo>
                <a:pt x="28" y="6"/>
              </a:lnTo>
              <a:lnTo>
                <a:pt x="29" y="5"/>
              </a:lnTo>
              <a:lnTo>
                <a:pt x="30" y="4"/>
              </a:lnTo>
              <a:lnTo>
                <a:pt x="31" y="5"/>
              </a:lnTo>
              <a:lnTo>
                <a:pt x="32" y="4"/>
              </a:lnTo>
              <a:lnTo>
                <a:pt x="33" y="4"/>
              </a:lnTo>
              <a:lnTo>
                <a:pt x="33" y="2"/>
              </a:lnTo>
              <a:lnTo>
                <a:pt x="34" y="1"/>
              </a:lnTo>
              <a:lnTo>
                <a:pt x="35" y="2"/>
              </a:lnTo>
              <a:lnTo>
                <a:pt x="37" y="2"/>
              </a:lnTo>
              <a:lnTo>
                <a:pt x="36" y="4"/>
              </a:lnTo>
              <a:lnTo>
                <a:pt x="36" y="5"/>
              </a:lnTo>
              <a:lnTo>
                <a:pt x="36" y="6"/>
              </a:lnTo>
              <a:lnTo>
                <a:pt x="37" y="6"/>
              </a:lnTo>
              <a:lnTo>
                <a:pt x="38" y="8"/>
              </a:lnTo>
              <a:lnTo>
                <a:pt x="38" y="9"/>
              </a:lnTo>
              <a:lnTo>
                <a:pt x="39" y="10"/>
              </a:lnTo>
              <a:lnTo>
                <a:pt x="39" y="11"/>
              </a:lnTo>
              <a:lnTo>
                <a:pt x="40" y="12"/>
              </a:lnTo>
              <a:lnTo>
                <a:pt x="41" y="13"/>
              </a:lnTo>
              <a:lnTo>
                <a:pt x="42" y="14"/>
              </a:lnTo>
              <a:lnTo>
                <a:pt x="42" y="15"/>
              </a:lnTo>
              <a:lnTo>
                <a:pt x="42" y="16"/>
              </a:lnTo>
              <a:lnTo>
                <a:pt x="42" y="17"/>
              </a:lnTo>
              <a:lnTo>
                <a:pt x="43" y="18"/>
              </a:lnTo>
              <a:lnTo>
                <a:pt x="43" y="20"/>
              </a:lnTo>
              <a:lnTo>
                <a:pt x="43" y="21"/>
              </a:lnTo>
              <a:lnTo>
                <a:pt x="42" y="21"/>
              </a:lnTo>
              <a:lnTo>
                <a:pt x="41" y="21"/>
              </a:lnTo>
              <a:lnTo>
                <a:pt x="39" y="20"/>
              </a:lnTo>
              <a:lnTo>
                <a:pt x="38" y="21"/>
              </a:lnTo>
              <a:lnTo>
                <a:pt x="37" y="22"/>
              </a:lnTo>
              <a:lnTo>
                <a:pt x="37" y="23"/>
              </a:lnTo>
              <a:lnTo>
                <a:pt x="37" y="24"/>
              </a:lnTo>
              <a:lnTo>
                <a:pt x="36" y="25"/>
              </a:lnTo>
              <a:lnTo>
                <a:pt x="35" y="26"/>
              </a:lnTo>
              <a:lnTo>
                <a:pt x="34" y="26"/>
              </a:lnTo>
              <a:lnTo>
                <a:pt x="32" y="26"/>
              </a:lnTo>
              <a:lnTo>
                <a:pt x="31" y="25"/>
              </a:lnTo>
              <a:lnTo>
                <a:pt x="29" y="25"/>
              </a:lnTo>
              <a:lnTo>
                <a:pt x="28" y="25"/>
              </a:lnTo>
              <a:lnTo>
                <a:pt x="26" y="25"/>
              </a:lnTo>
              <a:lnTo>
                <a:pt x="25" y="25"/>
              </a:lnTo>
              <a:lnTo>
                <a:pt x="24" y="24"/>
              </a:lnTo>
              <a:lnTo>
                <a:pt x="23" y="24"/>
              </a:lnTo>
              <a:lnTo>
                <a:pt x="22" y="24"/>
              </a:lnTo>
              <a:lnTo>
                <a:pt x="21" y="23"/>
              </a:lnTo>
              <a:lnTo>
                <a:pt x="19" y="23"/>
              </a:lnTo>
              <a:lnTo>
                <a:pt x="17" y="22"/>
              </a:lnTo>
              <a:lnTo>
                <a:pt x="16" y="22"/>
              </a:lnTo>
              <a:lnTo>
                <a:pt x="15" y="22"/>
              </a:lnTo>
              <a:lnTo>
                <a:pt x="13" y="22"/>
              </a:lnTo>
              <a:lnTo>
                <a:pt x="12" y="22"/>
              </a:lnTo>
              <a:lnTo>
                <a:pt x="11" y="22"/>
              </a:lnTo>
              <a:lnTo>
                <a:pt x="11" y="23"/>
              </a:lnTo>
              <a:lnTo>
                <a:pt x="11" y="24"/>
              </a:lnTo>
              <a:lnTo>
                <a:pt x="10" y="23"/>
              </a:lnTo>
              <a:lnTo>
                <a:pt x="10" y="22"/>
              </a:lnTo>
              <a:lnTo>
                <a:pt x="9" y="22"/>
              </a:lnTo>
              <a:lnTo>
                <a:pt x="7" y="22"/>
              </a:lnTo>
              <a:lnTo>
                <a:pt x="5" y="22"/>
              </a:lnTo>
              <a:lnTo>
                <a:pt x="3" y="22"/>
              </a:lnTo>
              <a:lnTo>
                <a:pt x="3" y="21"/>
              </a:lnTo>
              <a:lnTo>
                <a:pt x="3" y="20"/>
              </a:lnTo>
              <a:lnTo>
                <a:pt x="2" y="19"/>
              </a:lnTo>
              <a:lnTo>
                <a:pt x="2" y="17"/>
              </a:lnTo>
              <a:lnTo>
                <a:pt x="2" y="16"/>
              </a:lnTo>
              <a:lnTo>
                <a:pt x="3" y="15"/>
              </a:lnTo>
              <a:lnTo>
                <a:pt x="3" y="14"/>
              </a:lnTo>
              <a:lnTo>
                <a:pt x="3" y="13"/>
              </a:lnTo>
              <a:lnTo>
                <a:pt x="2" y="12"/>
              </a:lnTo>
              <a:lnTo>
                <a:pt x="1" y="11"/>
              </a:lnTo>
              <a:lnTo>
                <a:pt x="1" y="10"/>
              </a:lnTo>
              <a:lnTo>
                <a:pt x="0" y="9"/>
              </a:lnTo>
              <a:lnTo>
                <a:pt x="1" y="8"/>
              </a:lnTo>
              <a:lnTo>
                <a:pt x="2" y="8"/>
              </a:lnTo>
              <a:lnTo>
                <a:pt x="3" y="9"/>
              </a:lnTo>
              <a:lnTo>
                <a:pt x="5" y="9"/>
              </a:lnTo>
              <a:lnTo>
                <a:pt x="6" y="9"/>
              </a:lnTo>
              <a:lnTo>
                <a:pt x="7" y="9"/>
              </a:lnTo>
              <a:lnTo>
                <a:pt x="8" y="8"/>
              </a:lnTo>
              <a:lnTo>
                <a:pt x="9" y="8"/>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xdr:col>
      <xdr:colOff>497840</xdr:colOff>
      <xdr:row>2</xdr:row>
      <xdr:rowOff>38735</xdr:rowOff>
    </xdr:from>
    <xdr:to>
      <xdr:col>15</xdr:col>
      <xdr:colOff>233680</xdr:colOff>
      <xdr:row>41</xdr:row>
      <xdr:rowOff>85725</xdr:rowOff>
    </xdr:to>
    <xdr:grpSp>
      <xdr:nvGrpSpPr>
        <xdr:cNvPr id="2185864" name="Group 668"/>
        <xdr:cNvGrpSpPr/>
      </xdr:nvGrpSpPr>
      <xdr:grpSpPr>
        <a:xfrm>
          <a:off x="1381760" y="407035"/>
          <a:ext cx="8839200" cy="6059805"/>
          <a:chOff x="2343150" y="1562100"/>
          <a:chExt cx="7029450" cy="5419725"/>
        </a:xfrm>
      </xdr:grpSpPr>
      <xdr:sp>
        <xdr:nvSpPr>
          <xdr:cNvPr id="2185868" name="Freeform 50"/>
          <xdr:cNvSpPr/>
        </xdr:nvSpPr>
        <xdr:spPr>
          <a:xfrm>
            <a:off x="5381625" y="3114675"/>
            <a:ext cx="561975" cy="762000"/>
          </a:xfrm>
          <a:custGeom>
            <a:avLst/>
            <a:gdLst>
              <a:gd name="txL" fmla="*/ 0 w 59"/>
              <a:gd name="txT" fmla="*/ 0 h 80"/>
              <a:gd name="txR" fmla="*/ 59 w 59"/>
              <a:gd name="txB" fmla="*/ 80 h 80"/>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9" h="80">
                <a:moveTo>
                  <a:pt x="4" y="8"/>
                </a:moveTo>
                <a:lnTo>
                  <a:pt x="5" y="8"/>
                </a:lnTo>
                <a:lnTo>
                  <a:pt x="5" y="7"/>
                </a:lnTo>
                <a:lnTo>
                  <a:pt x="6" y="7"/>
                </a:lnTo>
                <a:lnTo>
                  <a:pt x="6" y="6"/>
                </a:lnTo>
                <a:lnTo>
                  <a:pt x="7" y="5"/>
                </a:lnTo>
                <a:lnTo>
                  <a:pt x="8" y="4"/>
                </a:lnTo>
                <a:lnTo>
                  <a:pt x="9" y="4"/>
                </a:lnTo>
                <a:lnTo>
                  <a:pt x="9" y="3"/>
                </a:lnTo>
                <a:lnTo>
                  <a:pt x="10" y="3"/>
                </a:lnTo>
                <a:lnTo>
                  <a:pt x="11" y="3"/>
                </a:lnTo>
                <a:lnTo>
                  <a:pt x="12" y="3"/>
                </a:lnTo>
                <a:lnTo>
                  <a:pt x="13" y="2"/>
                </a:lnTo>
                <a:lnTo>
                  <a:pt x="14" y="2"/>
                </a:lnTo>
                <a:lnTo>
                  <a:pt x="15" y="2"/>
                </a:lnTo>
                <a:lnTo>
                  <a:pt x="16" y="2"/>
                </a:lnTo>
                <a:lnTo>
                  <a:pt x="17" y="1"/>
                </a:lnTo>
                <a:lnTo>
                  <a:pt x="18" y="1"/>
                </a:lnTo>
                <a:lnTo>
                  <a:pt x="20" y="0"/>
                </a:lnTo>
                <a:lnTo>
                  <a:pt x="21" y="0"/>
                </a:lnTo>
                <a:lnTo>
                  <a:pt x="21" y="1"/>
                </a:lnTo>
                <a:lnTo>
                  <a:pt x="21" y="2"/>
                </a:lnTo>
                <a:lnTo>
                  <a:pt x="22" y="2"/>
                </a:lnTo>
                <a:lnTo>
                  <a:pt x="23" y="2"/>
                </a:lnTo>
                <a:lnTo>
                  <a:pt x="23" y="3"/>
                </a:lnTo>
                <a:lnTo>
                  <a:pt x="24" y="4"/>
                </a:lnTo>
                <a:lnTo>
                  <a:pt x="24" y="5"/>
                </a:lnTo>
                <a:lnTo>
                  <a:pt x="24" y="6"/>
                </a:lnTo>
                <a:lnTo>
                  <a:pt x="24" y="7"/>
                </a:lnTo>
                <a:lnTo>
                  <a:pt x="27" y="9"/>
                </a:lnTo>
                <a:lnTo>
                  <a:pt x="28" y="10"/>
                </a:lnTo>
                <a:lnTo>
                  <a:pt x="29" y="11"/>
                </a:lnTo>
                <a:lnTo>
                  <a:pt x="30" y="11"/>
                </a:lnTo>
                <a:lnTo>
                  <a:pt x="30" y="12"/>
                </a:lnTo>
                <a:lnTo>
                  <a:pt x="31" y="13"/>
                </a:lnTo>
                <a:lnTo>
                  <a:pt x="31" y="14"/>
                </a:lnTo>
                <a:lnTo>
                  <a:pt x="32" y="14"/>
                </a:lnTo>
                <a:lnTo>
                  <a:pt x="32" y="15"/>
                </a:lnTo>
                <a:lnTo>
                  <a:pt x="34" y="16"/>
                </a:lnTo>
                <a:lnTo>
                  <a:pt x="35" y="16"/>
                </a:lnTo>
                <a:lnTo>
                  <a:pt x="36" y="17"/>
                </a:lnTo>
                <a:lnTo>
                  <a:pt x="37" y="17"/>
                </a:lnTo>
                <a:lnTo>
                  <a:pt x="37" y="18"/>
                </a:lnTo>
                <a:lnTo>
                  <a:pt x="39" y="19"/>
                </a:lnTo>
                <a:lnTo>
                  <a:pt x="39" y="20"/>
                </a:lnTo>
                <a:lnTo>
                  <a:pt x="41" y="20"/>
                </a:lnTo>
                <a:lnTo>
                  <a:pt x="42" y="20"/>
                </a:lnTo>
                <a:lnTo>
                  <a:pt x="43" y="21"/>
                </a:lnTo>
                <a:lnTo>
                  <a:pt x="44" y="21"/>
                </a:lnTo>
                <a:lnTo>
                  <a:pt x="45" y="21"/>
                </a:lnTo>
                <a:lnTo>
                  <a:pt x="45" y="22"/>
                </a:lnTo>
                <a:lnTo>
                  <a:pt x="46" y="22"/>
                </a:lnTo>
                <a:lnTo>
                  <a:pt x="46" y="23"/>
                </a:lnTo>
                <a:lnTo>
                  <a:pt x="46" y="24"/>
                </a:lnTo>
                <a:lnTo>
                  <a:pt x="46" y="25"/>
                </a:lnTo>
                <a:lnTo>
                  <a:pt x="46" y="26"/>
                </a:lnTo>
                <a:lnTo>
                  <a:pt x="46" y="28"/>
                </a:lnTo>
                <a:lnTo>
                  <a:pt x="46" y="29"/>
                </a:lnTo>
                <a:lnTo>
                  <a:pt x="46" y="30"/>
                </a:lnTo>
                <a:lnTo>
                  <a:pt x="47" y="30"/>
                </a:lnTo>
                <a:lnTo>
                  <a:pt x="47" y="31"/>
                </a:lnTo>
                <a:lnTo>
                  <a:pt x="48" y="31"/>
                </a:lnTo>
                <a:lnTo>
                  <a:pt x="48" y="30"/>
                </a:lnTo>
                <a:lnTo>
                  <a:pt x="49" y="32"/>
                </a:lnTo>
                <a:lnTo>
                  <a:pt x="50" y="32"/>
                </a:lnTo>
                <a:lnTo>
                  <a:pt x="50" y="33"/>
                </a:lnTo>
                <a:lnTo>
                  <a:pt x="51" y="33"/>
                </a:lnTo>
                <a:lnTo>
                  <a:pt x="52" y="33"/>
                </a:lnTo>
                <a:lnTo>
                  <a:pt x="53" y="33"/>
                </a:lnTo>
                <a:lnTo>
                  <a:pt x="55" y="33"/>
                </a:lnTo>
                <a:lnTo>
                  <a:pt x="56" y="33"/>
                </a:lnTo>
                <a:lnTo>
                  <a:pt x="57" y="33"/>
                </a:lnTo>
                <a:lnTo>
                  <a:pt x="57" y="34"/>
                </a:lnTo>
                <a:lnTo>
                  <a:pt x="58" y="35"/>
                </a:lnTo>
                <a:lnTo>
                  <a:pt x="58" y="36"/>
                </a:lnTo>
                <a:lnTo>
                  <a:pt x="59" y="37"/>
                </a:lnTo>
                <a:lnTo>
                  <a:pt x="59" y="38"/>
                </a:lnTo>
                <a:lnTo>
                  <a:pt x="59" y="39"/>
                </a:lnTo>
                <a:lnTo>
                  <a:pt x="59" y="40"/>
                </a:lnTo>
                <a:lnTo>
                  <a:pt x="59" y="41"/>
                </a:lnTo>
                <a:lnTo>
                  <a:pt x="58" y="41"/>
                </a:lnTo>
                <a:lnTo>
                  <a:pt x="57" y="40"/>
                </a:lnTo>
                <a:lnTo>
                  <a:pt x="53" y="40"/>
                </a:lnTo>
                <a:lnTo>
                  <a:pt x="53" y="42"/>
                </a:lnTo>
                <a:lnTo>
                  <a:pt x="53" y="44"/>
                </a:lnTo>
                <a:lnTo>
                  <a:pt x="52" y="46"/>
                </a:lnTo>
                <a:lnTo>
                  <a:pt x="51" y="49"/>
                </a:lnTo>
                <a:lnTo>
                  <a:pt x="51" y="50"/>
                </a:lnTo>
                <a:lnTo>
                  <a:pt x="51" y="51"/>
                </a:lnTo>
                <a:lnTo>
                  <a:pt x="51" y="52"/>
                </a:lnTo>
                <a:lnTo>
                  <a:pt x="51" y="53"/>
                </a:lnTo>
                <a:lnTo>
                  <a:pt x="50" y="53"/>
                </a:lnTo>
                <a:lnTo>
                  <a:pt x="49" y="53"/>
                </a:lnTo>
                <a:lnTo>
                  <a:pt x="49" y="54"/>
                </a:lnTo>
                <a:lnTo>
                  <a:pt x="48" y="55"/>
                </a:lnTo>
                <a:lnTo>
                  <a:pt x="47" y="55"/>
                </a:lnTo>
                <a:lnTo>
                  <a:pt x="47" y="56"/>
                </a:lnTo>
                <a:lnTo>
                  <a:pt x="46" y="56"/>
                </a:lnTo>
                <a:lnTo>
                  <a:pt x="46" y="57"/>
                </a:lnTo>
                <a:lnTo>
                  <a:pt x="45" y="57"/>
                </a:lnTo>
                <a:lnTo>
                  <a:pt x="44" y="58"/>
                </a:lnTo>
                <a:lnTo>
                  <a:pt x="43" y="58"/>
                </a:lnTo>
                <a:lnTo>
                  <a:pt x="43" y="59"/>
                </a:lnTo>
                <a:lnTo>
                  <a:pt x="42" y="59"/>
                </a:lnTo>
                <a:lnTo>
                  <a:pt x="41" y="59"/>
                </a:lnTo>
                <a:lnTo>
                  <a:pt x="41" y="60"/>
                </a:lnTo>
                <a:lnTo>
                  <a:pt x="42" y="61"/>
                </a:lnTo>
                <a:lnTo>
                  <a:pt x="42" y="62"/>
                </a:lnTo>
                <a:lnTo>
                  <a:pt x="42" y="63"/>
                </a:lnTo>
                <a:lnTo>
                  <a:pt x="43" y="63"/>
                </a:lnTo>
                <a:lnTo>
                  <a:pt x="43" y="64"/>
                </a:lnTo>
                <a:lnTo>
                  <a:pt x="43" y="65"/>
                </a:lnTo>
                <a:lnTo>
                  <a:pt x="48" y="67"/>
                </a:lnTo>
                <a:lnTo>
                  <a:pt x="49" y="68"/>
                </a:lnTo>
                <a:lnTo>
                  <a:pt x="49" y="69"/>
                </a:lnTo>
                <a:lnTo>
                  <a:pt x="50" y="69"/>
                </a:lnTo>
                <a:lnTo>
                  <a:pt x="51" y="69"/>
                </a:lnTo>
                <a:lnTo>
                  <a:pt x="52" y="69"/>
                </a:lnTo>
                <a:lnTo>
                  <a:pt x="53" y="70"/>
                </a:lnTo>
                <a:lnTo>
                  <a:pt x="52" y="70"/>
                </a:lnTo>
                <a:lnTo>
                  <a:pt x="52" y="71"/>
                </a:lnTo>
                <a:lnTo>
                  <a:pt x="52" y="72"/>
                </a:lnTo>
                <a:lnTo>
                  <a:pt x="53" y="72"/>
                </a:lnTo>
                <a:lnTo>
                  <a:pt x="53" y="73"/>
                </a:lnTo>
                <a:lnTo>
                  <a:pt x="53" y="74"/>
                </a:lnTo>
                <a:lnTo>
                  <a:pt x="53" y="75"/>
                </a:lnTo>
                <a:lnTo>
                  <a:pt x="53" y="76"/>
                </a:lnTo>
                <a:lnTo>
                  <a:pt x="53" y="77"/>
                </a:lnTo>
                <a:lnTo>
                  <a:pt x="52" y="77"/>
                </a:lnTo>
                <a:lnTo>
                  <a:pt x="52" y="78"/>
                </a:lnTo>
                <a:lnTo>
                  <a:pt x="52" y="79"/>
                </a:lnTo>
                <a:lnTo>
                  <a:pt x="51" y="79"/>
                </a:lnTo>
                <a:lnTo>
                  <a:pt x="50" y="79"/>
                </a:lnTo>
                <a:lnTo>
                  <a:pt x="49" y="78"/>
                </a:lnTo>
                <a:lnTo>
                  <a:pt x="48" y="78"/>
                </a:lnTo>
                <a:lnTo>
                  <a:pt x="48" y="77"/>
                </a:lnTo>
                <a:lnTo>
                  <a:pt x="47" y="77"/>
                </a:lnTo>
                <a:lnTo>
                  <a:pt x="47" y="76"/>
                </a:lnTo>
                <a:lnTo>
                  <a:pt x="46" y="76"/>
                </a:lnTo>
                <a:lnTo>
                  <a:pt x="45" y="76"/>
                </a:lnTo>
                <a:lnTo>
                  <a:pt x="44" y="76"/>
                </a:lnTo>
                <a:lnTo>
                  <a:pt x="44" y="75"/>
                </a:lnTo>
                <a:lnTo>
                  <a:pt x="44" y="74"/>
                </a:lnTo>
                <a:lnTo>
                  <a:pt x="43" y="73"/>
                </a:lnTo>
                <a:lnTo>
                  <a:pt x="42" y="74"/>
                </a:lnTo>
                <a:lnTo>
                  <a:pt x="42" y="73"/>
                </a:lnTo>
                <a:lnTo>
                  <a:pt x="41" y="74"/>
                </a:lnTo>
                <a:lnTo>
                  <a:pt x="41" y="75"/>
                </a:lnTo>
                <a:lnTo>
                  <a:pt x="41" y="76"/>
                </a:lnTo>
                <a:lnTo>
                  <a:pt x="41" y="77"/>
                </a:lnTo>
                <a:lnTo>
                  <a:pt x="40" y="77"/>
                </a:lnTo>
                <a:lnTo>
                  <a:pt x="40" y="78"/>
                </a:lnTo>
                <a:lnTo>
                  <a:pt x="39" y="78"/>
                </a:lnTo>
                <a:lnTo>
                  <a:pt x="38" y="78"/>
                </a:lnTo>
                <a:lnTo>
                  <a:pt x="38" y="79"/>
                </a:lnTo>
                <a:lnTo>
                  <a:pt x="37" y="79"/>
                </a:lnTo>
                <a:lnTo>
                  <a:pt x="35" y="80"/>
                </a:lnTo>
                <a:lnTo>
                  <a:pt x="35" y="79"/>
                </a:lnTo>
                <a:lnTo>
                  <a:pt x="34" y="78"/>
                </a:lnTo>
                <a:lnTo>
                  <a:pt x="34" y="77"/>
                </a:lnTo>
                <a:lnTo>
                  <a:pt x="34" y="76"/>
                </a:lnTo>
                <a:lnTo>
                  <a:pt x="33" y="75"/>
                </a:lnTo>
                <a:lnTo>
                  <a:pt x="32" y="75"/>
                </a:lnTo>
                <a:lnTo>
                  <a:pt x="32" y="74"/>
                </a:lnTo>
                <a:lnTo>
                  <a:pt x="31" y="74"/>
                </a:lnTo>
                <a:lnTo>
                  <a:pt x="30" y="74"/>
                </a:lnTo>
                <a:lnTo>
                  <a:pt x="29" y="73"/>
                </a:lnTo>
                <a:lnTo>
                  <a:pt x="28" y="73"/>
                </a:lnTo>
                <a:lnTo>
                  <a:pt x="27" y="72"/>
                </a:lnTo>
                <a:lnTo>
                  <a:pt x="27" y="71"/>
                </a:lnTo>
                <a:lnTo>
                  <a:pt x="26" y="71"/>
                </a:lnTo>
                <a:lnTo>
                  <a:pt x="26" y="70"/>
                </a:lnTo>
                <a:lnTo>
                  <a:pt x="27" y="70"/>
                </a:lnTo>
                <a:lnTo>
                  <a:pt x="27" y="69"/>
                </a:lnTo>
                <a:lnTo>
                  <a:pt x="28" y="69"/>
                </a:lnTo>
                <a:lnTo>
                  <a:pt x="27" y="69"/>
                </a:lnTo>
                <a:lnTo>
                  <a:pt x="26" y="69"/>
                </a:lnTo>
                <a:lnTo>
                  <a:pt x="25" y="68"/>
                </a:lnTo>
                <a:lnTo>
                  <a:pt x="25" y="67"/>
                </a:lnTo>
                <a:lnTo>
                  <a:pt x="25" y="66"/>
                </a:lnTo>
                <a:lnTo>
                  <a:pt x="25" y="65"/>
                </a:lnTo>
                <a:lnTo>
                  <a:pt x="24" y="65"/>
                </a:lnTo>
                <a:lnTo>
                  <a:pt x="24" y="64"/>
                </a:lnTo>
                <a:lnTo>
                  <a:pt x="23" y="64"/>
                </a:lnTo>
                <a:lnTo>
                  <a:pt x="22" y="63"/>
                </a:lnTo>
                <a:lnTo>
                  <a:pt x="21" y="63"/>
                </a:lnTo>
                <a:lnTo>
                  <a:pt x="20" y="64"/>
                </a:lnTo>
                <a:lnTo>
                  <a:pt x="19" y="64"/>
                </a:lnTo>
                <a:lnTo>
                  <a:pt x="19" y="63"/>
                </a:lnTo>
                <a:lnTo>
                  <a:pt x="19" y="61"/>
                </a:lnTo>
                <a:lnTo>
                  <a:pt x="19" y="59"/>
                </a:lnTo>
                <a:lnTo>
                  <a:pt x="19" y="58"/>
                </a:lnTo>
                <a:lnTo>
                  <a:pt x="19" y="57"/>
                </a:lnTo>
                <a:lnTo>
                  <a:pt x="19" y="56"/>
                </a:lnTo>
                <a:lnTo>
                  <a:pt x="19" y="55"/>
                </a:lnTo>
                <a:lnTo>
                  <a:pt x="19" y="54"/>
                </a:lnTo>
                <a:lnTo>
                  <a:pt x="19" y="53"/>
                </a:lnTo>
                <a:lnTo>
                  <a:pt x="19" y="52"/>
                </a:lnTo>
                <a:lnTo>
                  <a:pt x="18" y="52"/>
                </a:lnTo>
                <a:lnTo>
                  <a:pt x="18" y="51"/>
                </a:lnTo>
                <a:lnTo>
                  <a:pt x="17" y="51"/>
                </a:lnTo>
                <a:lnTo>
                  <a:pt x="17" y="50"/>
                </a:lnTo>
                <a:lnTo>
                  <a:pt x="17" y="49"/>
                </a:lnTo>
                <a:lnTo>
                  <a:pt x="16" y="48"/>
                </a:lnTo>
                <a:lnTo>
                  <a:pt x="16" y="47"/>
                </a:lnTo>
                <a:lnTo>
                  <a:pt x="16" y="46"/>
                </a:lnTo>
                <a:lnTo>
                  <a:pt x="16" y="45"/>
                </a:lnTo>
                <a:lnTo>
                  <a:pt x="15" y="43"/>
                </a:lnTo>
                <a:lnTo>
                  <a:pt x="15" y="42"/>
                </a:lnTo>
                <a:lnTo>
                  <a:pt x="15" y="41"/>
                </a:lnTo>
                <a:lnTo>
                  <a:pt x="15" y="40"/>
                </a:lnTo>
                <a:lnTo>
                  <a:pt x="14" y="40"/>
                </a:lnTo>
                <a:lnTo>
                  <a:pt x="14" y="39"/>
                </a:lnTo>
                <a:lnTo>
                  <a:pt x="13" y="38"/>
                </a:lnTo>
                <a:lnTo>
                  <a:pt x="12" y="38"/>
                </a:lnTo>
                <a:lnTo>
                  <a:pt x="12" y="37"/>
                </a:lnTo>
                <a:lnTo>
                  <a:pt x="11" y="36"/>
                </a:lnTo>
                <a:lnTo>
                  <a:pt x="11" y="35"/>
                </a:lnTo>
                <a:lnTo>
                  <a:pt x="11" y="34"/>
                </a:lnTo>
                <a:lnTo>
                  <a:pt x="10" y="34"/>
                </a:lnTo>
                <a:lnTo>
                  <a:pt x="10" y="33"/>
                </a:lnTo>
                <a:lnTo>
                  <a:pt x="9" y="33"/>
                </a:lnTo>
                <a:lnTo>
                  <a:pt x="8" y="32"/>
                </a:lnTo>
                <a:lnTo>
                  <a:pt x="7" y="32"/>
                </a:lnTo>
                <a:lnTo>
                  <a:pt x="7" y="31"/>
                </a:lnTo>
                <a:lnTo>
                  <a:pt x="7" y="30"/>
                </a:lnTo>
                <a:lnTo>
                  <a:pt x="6" y="30"/>
                </a:lnTo>
                <a:lnTo>
                  <a:pt x="6" y="29"/>
                </a:lnTo>
                <a:lnTo>
                  <a:pt x="5" y="27"/>
                </a:lnTo>
                <a:lnTo>
                  <a:pt x="4" y="25"/>
                </a:lnTo>
                <a:lnTo>
                  <a:pt x="3" y="25"/>
                </a:lnTo>
                <a:lnTo>
                  <a:pt x="3" y="23"/>
                </a:lnTo>
                <a:lnTo>
                  <a:pt x="2" y="22"/>
                </a:lnTo>
                <a:lnTo>
                  <a:pt x="2" y="21"/>
                </a:lnTo>
                <a:lnTo>
                  <a:pt x="2" y="20"/>
                </a:lnTo>
                <a:lnTo>
                  <a:pt x="2" y="19"/>
                </a:lnTo>
                <a:lnTo>
                  <a:pt x="3" y="19"/>
                </a:lnTo>
                <a:lnTo>
                  <a:pt x="2" y="18"/>
                </a:lnTo>
                <a:lnTo>
                  <a:pt x="2" y="17"/>
                </a:lnTo>
                <a:lnTo>
                  <a:pt x="2" y="16"/>
                </a:lnTo>
                <a:lnTo>
                  <a:pt x="2" y="15"/>
                </a:lnTo>
                <a:lnTo>
                  <a:pt x="2" y="14"/>
                </a:lnTo>
                <a:lnTo>
                  <a:pt x="1" y="13"/>
                </a:lnTo>
                <a:lnTo>
                  <a:pt x="1" y="12"/>
                </a:lnTo>
                <a:lnTo>
                  <a:pt x="1" y="11"/>
                </a:lnTo>
                <a:lnTo>
                  <a:pt x="0" y="10"/>
                </a:lnTo>
                <a:lnTo>
                  <a:pt x="1" y="10"/>
                </a:lnTo>
                <a:lnTo>
                  <a:pt x="2" y="10"/>
                </a:lnTo>
                <a:lnTo>
                  <a:pt x="2" y="9"/>
                </a:lnTo>
                <a:lnTo>
                  <a:pt x="3" y="9"/>
                </a:lnTo>
                <a:lnTo>
                  <a:pt x="4" y="8"/>
                </a:lnTo>
                <a:close/>
              </a:path>
            </a:pathLst>
          </a:custGeom>
          <a:noFill/>
          <a:ln w="19050" cap="flat" cmpd="sng">
            <a:solidFill>
              <a:srgbClr val="000000">
                <a:alpha val="100000"/>
              </a:srgbClr>
            </a:solidFill>
            <a:prstDash val="solid"/>
            <a:round/>
            <a:headEnd type="none" w="med" len="med"/>
            <a:tailEnd type="none" w="med" len="med"/>
          </a:ln>
        </xdr:spPr>
      </xdr:sp>
      <xdr:sp>
        <xdr:nvSpPr>
          <xdr:cNvPr id="2185869" name="Freeform 51"/>
          <xdr:cNvSpPr/>
        </xdr:nvSpPr>
        <xdr:spPr>
          <a:xfrm>
            <a:off x="5991225" y="4200525"/>
            <a:ext cx="962025" cy="1066800"/>
          </a:xfrm>
          <a:custGeom>
            <a:avLst/>
            <a:gdLst>
              <a:gd name="txL" fmla="*/ 0 w 101"/>
              <a:gd name="txT" fmla="*/ 0 h 112"/>
              <a:gd name="txR" fmla="*/ 101 w 101"/>
              <a:gd name="txB" fmla="*/ 112 h 11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1" h="112">
                <a:moveTo>
                  <a:pt x="25" y="51"/>
                </a:moveTo>
                <a:lnTo>
                  <a:pt x="26" y="50"/>
                </a:lnTo>
                <a:lnTo>
                  <a:pt x="26" y="48"/>
                </a:lnTo>
                <a:lnTo>
                  <a:pt x="26" y="47"/>
                </a:lnTo>
                <a:lnTo>
                  <a:pt x="26" y="46"/>
                </a:lnTo>
                <a:lnTo>
                  <a:pt x="26" y="45"/>
                </a:lnTo>
                <a:lnTo>
                  <a:pt x="26" y="44"/>
                </a:lnTo>
                <a:lnTo>
                  <a:pt x="26" y="43"/>
                </a:lnTo>
                <a:lnTo>
                  <a:pt x="25" y="43"/>
                </a:lnTo>
                <a:lnTo>
                  <a:pt x="25" y="42"/>
                </a:lnTo>
                <a:lnTo>
                  <a:pt x="25" y="41"/>
                </a:lnTo>
                <a:lnTo>
                  <a:pt x="24" y="41"/>
                </a:lnTo>
                <a:lnTo>
                  <a:pt x="24" y="40"/>
                </a:lnTo>
                <a:lnTo>
                  <a:pt x="23" y="40"/>
                </a:lnTo>
                <a:lnTo>
                  <a:pt x="23" y="39"/>
                </a:lnTo>
                <a:lnTo>
                  <a:pt x="22" y="39"/>
                </a:lnTo>
                <a:lnTo>
                  <a:pt x="22" y="38"/>
                </a:lnTo>
                <a:lnTo>
                  <a:pt x="21" y="38"/>
                </a:lnTo>
                <a:lnTo>
                  <a:pt x="20" y="38"/>
                </a:lnTo>
                <a:lnTo>
                  <a:pt x="21" y="38"/>
                </a:lnTo>
                <a:lnTo>
                  <a:pt x="20" y="37"/>
                </a:lnTo>
                <a:lnTo>
                  <a:pt x="20" y="36"/>
                </a:lnTo>
                <a:lnTo>
                  <a:pt x="20" y="35"/>
                </a:lnTo>
                <a:lnTo>
                  <a:pt x="19" y="35"/>
                </a:lnTo>
                <a:lnTo>
                  <a:pt x="19" y="34"/>
                </a:lnTo>
                <a:lnTo>
                  <a:pt x="20" y="34"/>
                </a:lnTo>
                <a:lnTo>
                  <a:pt x="19" y="33"/>
                </a:lnTo>
                <a:lnTo>
                  <a:pt x="19" y="32"/>
                </a:lnTo>
                <a:lnTo>
                  <a:pt x="19" y="31"/>
                </a:lnTo>
                <a:lnTo>
                  <a:pt x="18" y="29"/>
                </a:lnTo>
                <a:lnTo>
                  <a:pt x="18" y="27"/>
                </a:lnTo>
                <a:lnTo>
                  <a:pt x="18" y="25"/>
                </a:lnTo>
                <a:lnTo>
                  <a:pt x="18" y="22"/>
                </a:lnTo>
                <a:lnTo>
                  <a:pt x="17" y="21"/>
                </a:lnTo>
                <a:lnTo>
                  <a:pt x="17" y="20"/>
                </a:lnTo>
                <a:lnTo>
                  <a:pt x="17" y="19"/>
                </a:lnTo>
                <a:lnTo>
                  <a:pt x="18" y="19"/>
                </a:lnTo>
                <a:lnTo>
                  <a:pt x="17" y="19"/>
                </a:lnTo>
                <a:lnTo>
                  <a:pt x="18" y="19"/>
                </a:lnTo>
                <a:lnTo>
                  <a:pt x="18" y="18"/>
                </a:lnTo>
                <a:lnTo>
                  <a:pt x="18" y="17"/>
                </a:lnTo>
                <a:lnTo>
                  <a:pt x="18" y="16"/>
                </a:lnTo>
                <a:lnTo>
                  <a:pt x="18" y="15"/>
                </a:lnTo>
                <a:lnTo>
                  <a:pt x="18" y="14"/>
                </a:lnTo>
                <a:lnTo>
                  <a:pt x="18" y="13"/>
                </a:lnTo>
                <a:lnTo>
                  <a:pt x="18" y="12"/>
                </a:lnTo>
                <a:lnTo>
                  <a:pt x="17" y="12"/>
                </a:lnTo>
                <a:lnTo>
                  <a:pt x="17" y="11"/>
                </a:lnTo>
                <a:lnTo>
                  <a:pt x="18" y="11"/>
                </a:lnTo>
                <a:lnTo>
                  <a:pt x="18" y="10"/>
                </a:lnTo>
                <a:lnTo>
                  <a:pt x="18" y="9"/>
                </a:lnTo>
                <a:lnTo>
                  <a:pt x="17" y="9"/>
                </a:lnTo>
                <a:lnTo>
                  <a:pt x="17" y="8"/>
                </a:lnTo>
                <a:lnTo>
                  <a:pt x="18" y="8"/>
                </a:lnTo>
                <a:lnTo>
                  <a:pt x="19" y="8"/>
                </a:lnTo>
                <a:lnTo>
                  <a:pt x="20" y="8"/>
                </a:lnTo>
                <a:lnTo>
                  <a:pt x="19" y="7"/>
                </a:lnTo>
                <a:lnTo>
                  <a:pt x="19" y="6"/>
                </a:lnTo>
                <a:lnTo>
                  <a:pt x="20" y="6"/>
                </a:lnTo>
                <a:lnTo>
                  <a:pt x="21" y="6"/>
                </a:lnTo>
                <a:lnTo>
                  <a:pt x="21" y="5"/>
                </a:lnTo>
                <a:lnTo>
                  <a:pt x="23" y="5"/>
                </a:lnTo>
                <a:lnTo>
                  <a:pt x="23" y="4"/>
                </a:lnTo>
                <a:lnTo>
                  <a:pt x="23" y="5"/>
                </a:lnTo>
                <a:lnTo>
                  <a:pt x="24" y="5"/>
                </a:lnTo>
                <a:lnTo>
                  <a:pt x="25" y="5"/>
                </a:lnTo>
                <a:lnTo>
                  <a:pt x="27" y="5"/>
                </a:lnTo>
                <a:lnTo>
                  <a:pt x="28" y="5"/>
                </a:lnTo>
                <a:lnTo>
                  <a:pt x="27" y="5"/>
                </a:lnTo>
                <a:lnTo>
                  <a:pt x="29" y="4"/>
                </a:lnTo>
                <a:lnTo>
                  <a:pt x="29" y="2"/>
                </a:lnTo>
                <a:lnTo>
                  <a:pt x="29" y="1"/>
                </a:lnTo>
                <a:lnTo>
                  <a:pt x="30" y="1"/>
                </a:lnTo>
                <a:lnTo>
                  <a:pt x="30" y="2"/>
                </a:lnTo>
                <a:lnTo>
                  <a:pt x="31" y="2"/>
                </a:lnTo>
                <a:lnTo>
                  <a:pt x="33" y="1"/>
                </a:lnTo>
                <a:lnTo>
                  <a:pt x="35" y="1"/>
                </a:lnTo>
                <a:lnTo>
                  <a:pt x="35" y="0"/>
                </a:lnTo>
                <a:lnTo>
                  <a:pt x="36" y="0"/>
                </a:lnTo>
                <a:lnTo>
                  <a:pt x="37" y="0"/>
                </a:lnTo>
                <a:lnTo>
                  <a:pt x="38" y="0"/>
                </a:lnTo>
                <a:lnTo>
                  <a:pt x="38" y="1"/>
                </a:lnTo>
                <a:lnTo>
                  <a:pt x="38" y="2"/>
                </a:lnTo>
                <a:lnTo>
                  <a:pt x="39" y="2"/>
                </a:lnTo>
                <a:lnTo>
                  <a:pt x="39" y="4"/>
                </a:lnTo>
                <a:lnTo>
                  <a:pt x="40" y="4"/>
                </a:lnTo>
                <a:lnTo>
                  <a:pt x="40" y="5"/>
                </a:lnTo>
                <a:lnTo>
                  <a:pt x="40" y="6"/>
                </a:lnTo>
                <a:lnTo>
                  <a:pt x="41" y="6"/>
                </a:lnTo>
                <a:lnTo>
                  <a:pt x="41" y="7"/>
                </a:lnTo>
                <a:lnTo>
                  <a:pt x="42" y="7"/>
                </a:lnTo>
                <a:lnTo>
                  <a:pt x="42" y="8"/>
                </a:lnTo>
                <a:lnTo>
                  <a:pt x="43" y="8"/>
                </a:lnTo>
                <a:lnTo>
                  <a:pt x="44" y="8"/>
                </a:lnTo>
                <a:lnTo>
                  <a:pt x="44" y="9"/>
                </a:lnTo>
                <a:lnTo>
                  <a:pt x="43" y="9"/>
                </a:lnTo>
                <a:lnTo>
                  <a:pt x="43" y="10"/>
                </a:lnTo>
                <a:lnTo>
                  <a:pt x="43" y="11"/>
                </a:lnTo>
                <a:lnTo>
                  <a:pt x="43" y="12"/>
                </a:lnTo>
                <a:lnTo>
                  <a:pt x="42" y="12"/>
                </a:lnTo>
                <a:lnTo>
                  <a:pt x="42" y="14"/>
                </a:lnTo>
                <a:lnTo>
                  <a:pt x="42" y="15"/>
                </a:lnTo>
                <a:lnTo>
                  <a:pt x="42" y="16"/>
                </a:lnTo>
                <a:lnTo>
                  <a:pt x="43" y="17"/>
                </a:lnTo>
                <a:lnTo>
                  <a:pt x="45" y="18"/>
                </a:lnTo>
                <a:lnTo>
                  <a:pt x="45" y="19"/>
                </a:lnTo>
                <a:lnTo>
                  <a:pt x="47" y="19"/>
                </a:lnTo>
                <a:lnTo>
                  <a:pt x="47" y="18"/>
                </a:lnTo>
                <a:lnTo>
                  <a:pt x="48" y="17"/>
                </a:lnTo>
                <a:lnTo>
                  <a:pt x="49" y="17"/>
                </a:lnTo>
                <a:lnTo>
                  <a:pt x="49" y="18"/>
                </a:lnTo>
                <a:lnTo>
                  <a:pt x="49" y="19"/>
                </a:lnTo>
                <a:lnTo>
                  <a:pt x="48" y="19"/>
                </a:lnTo>
                <a:lnTo>
                  <a:pt x="47" y="19"/>
                </a:lnTo>
                <a:lnTo>
                  <a:pt x="47" y="20"/>
                </a:lnTo>
                <a:lnTo>
                  <a:pt x="47" y="21"/>
                </a:lnTo>
                <a:lnTo>
                  <a:pt x="47" y="22"/>
                </a:lnTo>
                <a:lnTo>
                  <a:pt x="48" y="23"/>
                </a:lnTo>
                <a:lnTo>
                  <a:pt x="47" y="23"/>
                </a:lnTo>
                <a:lnTo>
                  <a:pt x="47" y="24"/>
                </a:lnTo>
                <a:lnTo>
                  <a:pt x="47" y="25"/>
                </a:lnTo>
                <a:lnTo>
                  <a:pt x="46" y="25"/>
                </a:lnTo>
                <a:lnTo>
                  <a:pt x="45" y="25"/>
                </a:lnTo>
                <a:lnTo>
                  <a:pt x="45" y="26"/>
                </a:lnTo>
                <a:lnTo>
                  <a:pt x="45" y="27"/>
                </a:lnTo>
                <a:lnTo>
                  <a:pt x="46" y="26"/>
                </a:lnTo>
                <a:lnTo>
                  <a:pt x="46" y="27"/>
                </a:lnTo>
                <a:lnTo>
                  <a:pt x="46" y="26"/>
                </a:lnTo>
                <a:lnTo>
                  <a:pt x="46" y="27"/>
                </a:lnTo>
                <a:lnTo>
                  <a:pt x="47" y="27"/>
                </a:lnTo>
                <a:lnTo>
                  <a:pt x="47" y="28"/>
                </a:lnTo>
                <a:lnTo>
                  <a:pt x="47" y="29"/>
                </a:lnTo>
                <a:lnTo>
                  <a:pt x="48" y="29"/>
                </a:lnTo>
                <a:lnTo>
                  <a:pt x="48" y="30"/>
                </a:lnTo>
                <a:lnTo>
                  <a:pt x="48" y="31"/>
                </a:lnTo>
                <a:lnTo>
                  <a:pt x="48" y="32"/>
                </a:lnTo>
                <a:lnTo>
                  <a:pt x="48" y="31"/>
                </a:lnTo>
                <a:lnTo>
                  <a:pt x="48" y="32"/>
                </a:lnTo>
                <a:lnTo>
                  <a:pt x="48" y="33"/>
                </a:lnTo>
                <a:lnTo>
                  <a:pt x="49" y="33"/>
                </a:lnTo>
                <a:lnTo>
                  <a:pt x="50" y="33"/>
                </a:lnTo>
                <a:lnTo>
                  <a:pt x="50" y="34"/>
                </a:lnTo>
                <a:lnTo>
                  <a:pt x="50" y="33"/>
                </a:lnTo>
                <a:lnTo>
                  <a:pt x="50" y="34"/>
                </a:lnTo>
                <a:lnTo>
                  <a:pt x="51" y="34"/>
                </a:lnTo>
                <a:lnTo>
                  <a:pt x="51" y="35"/>
                </a:lnTo>
                <a:lnTo>
                  <a:pt x="52" y="35"/>
                </a:lnTo>
                <a:lnTo>
                  <a:pt x="53" y="34"/>
                </a:lnTo>
                <a:lnTo>
                  <a:pt x="53" y="33"/>
                </a:lnTo>
                <a:lnTo>
                  <a:pt x="52" y="32"/>
                </a:lnTo>
                <a:lnTo>
                  <a:pt x="52" y="31"/>
                </a:lnTo>
                <a:lnTo>
                  <a:pt x="52" y="30"/>
                </a:lnTo>
                <a:lnTo>
                  <a:pt x="51" y="30"/>
                </a:lnTo>
                <a:lnTo>
                  <a:pt x="52" y="29"/>
                </a:lnTo>
                <a:lnTo>
                  <a:pt x="52" y="28"/>
                </a:lnTo>
                <a:lnTo>
                  <a:pt x="53" y="29"/>
                </a:lnTo>
                <a:lnTo>
                  <a:pt x="54" y="29"/>
                </a:lnTo>
                <a:lnTo>
                  <a:pt x="55" y="29"/>
                </a:lnTo>
                <a:lnTo>
                  <a:pt x="56" y="28"/>
                </a:lnTo>
                <a:lnTo>
                  <a:pt x="57" y="28"/>
                </a:lnTo>
                <a:lnTo>
                  <a:pt x="58" y="28"/>
                </a:lnTo>
                <a:lnTo>
                  <a:pt x="59" y="28"/>
                </a:lnTo>
                <a:lnTo>
                  <a:pt x="60" y="28"/>
                </a:lnTo>
                <a:lnTo>
                  <a:pt x="62" y="29"/>
                </a:lnTo>
                <a:lnTo>
                  <a:pt x="63" y="29"/>
                </a:lnTo>
                <a:lnTo>
                  <a:pt x="64" y="29"/>
                </a:lnTo>
                <a:lnTo>
                  <a:pt x="65" y="29"/>
                </a:lnTo>
                <a:lnTo>
                  <a:pt x="66" y="29"/>
                </a:lnTo>
                <a:lnTo>
                  <a:pt x="67" y="29"/>
                </a:lnTo>
                <a:lnTo>
                  <a:pt x="68" y="28"/>
                </a:lnTo>
                <a:lnTo>
                  <a:pt x="69" y="28"/>
                </a:lnTo>
                <a:lnTo>
                  <a:pt x="71" y="28"/>
                </a:lnTo>
                <a:lnTo>
                  <a:pt x="73" y="27"/>
                </a:lnTo>
                <a:lnTo>
                  <a:pt x="74" y="27"/>
                </a:lnTo>
                <a:lnTo>
                  <a:pt x="76" y="27"/>
                </a:lnTo>
                <a:lnTo>
                  <a:pt x="77" y="27"/>
                </a:lnTo>
                <a:lnTo>
                  <a:pt x="78" y="26"/>
                </a:lnTo>
                <a:lnTo>
                  <a:pt x="79" y="26"/>
                </a:lnTo>
                <a:lnTo>
                  <a:pt x="80" y="26"/>
                </a:lnTo>
                <a:lnTo>
                  <a:pt x="81" y="26"/>
                </a:lnTo>
                <a:lnTo>
                  <a:pt x="80" y="26"/>
                </a:lnTo>
                <a:lnTo>
                  <a:pt x="79" y="26"/>
                </a:lnTo>
                <a:lnTo>
                  <a:pt x="79" y="27"/>
                </a:lnTo>
                <a:lnTo>
                  <a:pt x="78" y="27"/>
                </a:lnTo>
                <a:lnTo>
                  <a:pt x="78" y="28"/>
                </a:lnTo>
                <a:lnTo>
                  <a:pt x="79" y="29"/>
                </a:lnTo>
                <a:lnTo>
                  <a:pt x="79" y="30"/>
                </a:lnTo>
                <a:lnTo>
                  <a:pt x="79" y="31"/>
                </a:lnTo>
                <a:lnTo>
                  <a:pt x="80" y="31"/>
                </a:lnTo>
                <a:lnTo>
                  <a:pt x="80" y="32"/>
                </a:lnTo>
                <a:lnTo>
                  <a:pt x="80" y="33"/>
                </a:lnTo>
                <a:lnTo>
                  <a:pt x="79" y="33"/>
                </a:lnTo>
                <a:lnTo>
                  <a:pt x="79" y="32"/>
                </a:lnTo>
                <a:lnTo>
                  <a:pt x="78" y="32"/>
                </a:lnTo>
                <a:lnTo>
                  <a:pt x="77" y="32"/>
                </a:lnTo>
                <a:lnTo>
                  <a:pt x="76" y="32"/>
                </a:lnTo>
                <a:lnTo>
                  <a:pt x="77" y="33"/>
                </a:lnTo>
                <a:lnTo>
                  <a:pt x="77" y="34"/>
                </a:lnTo>
                <a:lnTo>
                  <a:pt x="77" y="35"/>
                </a:lnTo>
                <a:lnTo>
                  <a:pt x="76" y="35"/>
                </a:lnTo>
                <a:lnTo>
                  <a:pt x="76" y="36"/>
                </a:lnTo>
                <a:lnTo>
                  <a:pt x="77" y="36"/>
                </a:lnTo>
                <a:lnTo>
                  <a:pt x="76" y="36"/>
                </a:lnTo>
                <a:lnTo>
                  <a:pt x="76" y="37"/>
                </a:lnTo>
                <a:lnTo>
                  <a:pt x="75" y="37"/>
                </a:lnTo>
                <a:lnTo>
                  <a:pt x="74" y="37"/>
                </a:lnTo>
                <a:lnTo>
                  <a:pt x="74" y="38"/>
                </a:lnTo>
                <a:lnTo>
                  <a:pt x="73" y="38"/>
                </a:lnTo>
                <a:lnTo>
                  <a:pt x="73" y="39"/>
                </a:lnTo>
                <a:lnTo>
                  <a:pt x="73" y="40"/>
                </a:lnTo>
                <a:lnTo>
                  <a:pt x="73" y="41"/>
                </a:lnTo>
                <a:lnTo>
                  <a:pt x="74" y="42"/>
                </a:lnTo>
                <a:lnTo>
                  <a:pt x="74" y="43"/>
                </a:lnTo>
                <a:lnTo>
                  <a:pt x="74" y="44"/>
                </a:lnTo>
                <a:lnTo>
                  <a:pt x="74" y="45"/>
                </a:lnTo>
                <a:lnTo>
                  <a:pt x="74" y="46"/>
                </a:lnTo>
                <a:lnTo>
                  <a:pt x="74" y="47"/>
                </a:lnTo>
                <a:lnTo>
                  <a:pt x="75" y="47"/>
                </a:lnTo>
                <a:lnTo>
                  <a:pt x="75" y="48"/>
                </a:lnTo>
                <a:lnTo>
                  <a:pt x="75" y="49"/>
                </a:lnTo>
                <a:lnTo>
                  <a:pt x="75" y="50"/>
                </a:lnTo>
                <a:lnTo>
                  <a:pt x="76" y="50"/>
                </a:lnTo>
                <a:lnTo>
                  <a:pt x="76" y="51"/>
                </a:lnTo>
                <a:lnTo>
                  <a:pt x="77" y="51"/>
                </a:lnTo>
                <a:lnTo>
                  <a:pt x="78" y="52"/>
                </a:lnTo>
                <a:lnTo>
                  <a:pt x="79" y="52"/>
                </a:lnTo>
                <a:lnTo>
                  <a:pt x="80" y="52"/>
                </a:lnTo>
                <a:lnTo>
                  <a:pt x="81" y="53"/>
                </a:lnTo>
                <a:lnTo>
                  <a:pt x="81" y="54"/>
                </a:lnTo>
                <a:lnTo>
                  <a:pt x="82" y="54"/>
                </a:lnTo>
                <a:lnTo>
                  <a:pt x="82" y="55"/>
                </a:lnTo>
                <a:lnTo>
                  <a:pt x="82" y="56"/>
                </a:lnTo>
                <a:lnTo>
                  <a:pt x="82" y="58"/>
                </a:lnTo>
                <a:lnTo>
                  <a:pt x="83" y="58"/>
                </a:lnTo>
                <a:lnTo>
                  <a:pt x="83" y="59"/>
                </a:lnTo>
                <a:lnTo>
                  <a:pt x="79" y="60"/>
                </a:lnTo>
                <a:lnTo>
                  <a:pt x="79" y="59"/>
                </a:lnTo>
                <a:lnTo>
                  <a:pt x="79" y="60"/>
                </a:lnTo>
                <a:lnTo>
                  <a:pt x="81" y="60"/>
                </a:lnTo>
                <a:lnTo>
                  <a:pt x="82" y="60"/>
                </a:lnTo>
                <a:lnTo>
                  <a:pt x="83" y="60"/>
                </a:lnTo>
                <a:lnTo>
                  <a:pt x="84" y="61"/>
                </a:lnTo>
                <a:lnTo>
                  <a:pt x="85" y="61"/>
                </a:lnTo>
                <a:lnTo>
                  <a:pt x="85" y="62"/>
                </a:lnTo>
                <a:lnTo>
                  <a:pt x="85" y="63"/>
                </a:lnTo>
                <a:lnTo>
                  <a:pt x="86" y="63"/>
                </a:lnTo>
                <a:lnTo>
                  <a:pt x="84" y="64"/>
                </a:lnTo>
                <a:lnTo>
                  <a:pt x="84" y="65"/>
                </a:lnTo>
                <a:lnTo>
                  <a:pt x="84" y="66"/>
                </a:lnTo>
                <a:lnTo>
                  <a:pt x="84" y="67"/>
                </a:lnTo>
                <a:lnTo>
                  <a:pt x="85" y="67"/>
                </a:lnTo>
                <a:lnTo>
                  <a:pt x="84" y="68"/>
                </a:lnTo>
                <a:lnTo>
                  <a:pt x="84" y="69"/>
                </a:lnTo>
                <a:lnTo>
                  <a:pt x="85" y="70"/>
                </a:lnTo>
                <a:lnTo>
                  <a:pt x="86" y="70"/>
                </a:lnTo>
                <a:lnTo>
                  <a:pt x="86" y="71"/>
                </a:lnTo>
                <a:lnTo>
                  <a:pt x="87" y="71"/>
                </a:lnTo>
                <a:lnTo>
                  <a:pt x="88" y="71"/>
                </a:lnTo>
                <a:lnTo>
                  <a:pt x="89" y="71"/>
                </a:lnTo>
                <a:lnTo>
                  <a:pt x="90" y="71"/>
                </a:lnTo>
                <a:lnTo>
                  <a:pt x="90" y="72"/>
                </a:lnTo>
                <a:lnTo>
                  <a:pt x="91" y="71"/>
                </a:lnTo>
                <a:lnTo>
                  <a:pt x="92" y="71"/>
                </a:lnTo>
                <a:lnTo>
                  <a:pt x="92" y="72"/>
                </a:lnTo>
                <a:lnTo>
                  <a:pt x="91" y="72"/>
                </a:lnTo>
                <a:lnTo>
                  <a:pt x="91" y="73"/>
                </a:lnTo>
                <a:lnTo>
                  <a:pt x="91" y="74"/>
                </a:lnTo>
                <a:lnTo>
                  <a:pt x="92" y="75"/>
                </a:lnTo>
                <a:lnTo>
                  <a:pt x="92" y="76"/>
                </a:lnTo>
                <a:lnTo>
                  <a:pt x="91" y="76"/>
                </a:lnTo>
                <a:lnTo>
                  <a:pt x="89" y="76"/>
                </a:lnTo>
                <a:lnTo>
                  <a:pt x="88" y="76"/>
                </a:lnTo>
                <a:lnTo>
                  <a:pt x="88" y="77"/>
                </a:lnTo>
                <a:lnTo>
                  <a:pt x="88" y="78"/>
                </a:lnTo>
                <a:lnTo>
                  <a:pt x="88" y="79"/>
                </a:lnTo>
                <a:lnTo>
                  <a:pt x="89" y="79"/>
                </a:lnTo>
                <a:lnTo>
                  <a:pt x="89" y="78"/>
                </a:lnTo>
                <a:lnTo>
                  <a:pt x="90" y="78"/>
                </a:lnTo>
                <a:lnTo>
                  <a:pt x="91" y="78"/>
                </a:lnTo>
                <a:lnTo>
                  <a:pt x="92" y="78"/>
                </a:lnTo>
                <a:lnTo>
                  <a:pt x="92" y="79"/>
                </a:lnTo>
                <a:lnTo>
                  <a:pt x="92" y="80"/>
                </a:lnTo>
                <a:lnTo>
                  <a:pt x="92" y="81"/>
                </a:lnTo>
                <a:lnTo>
                  <a:pt x="92" y="82"/>
                </a:lnTo>
                <a:lnTo>
                  <a:pt x="93" y="83"/>
                </a:lnTo>
                <a:lnTo>
                  <a:pt x="94" y="84"/>
                </a:lnTo>
                <a:lnTo>
                  <a:pt x="95" y="84"/>
                </a:lnTo>
                <a:lnTo>
                  <a:pt x="95" y="85"/>
                </a:lnTo>
                <a:lnTo>
                  <a:pt x="96" y="84"/>
                </a:lnTo>
                <a:lnTo>
                  <a:pt x="96" y="85"/>
                </a:lnTo>
                <a:lnTo>
                  <a:pt x="97" y="84"/>
                </a:lnTo>
                <a:lnTo>
                  <a:pt x="100" y="83"/>
                </a:lnTo>
                <a:lnTo>
                  <a:pt x="100" y="82"/>
                </a:lnTo>
                <a:lnTo>
                  <a:pt x="100" y="83"/>
                </a:lnTo>
                <a:lnTo>
                  <a:pt x="100" y="84"/>
                </a:lnTo>
                <a:lnTo>
                  <a:pt x="100" y="85"/>
                </a:lnTo>
                <a:lnTo>
                  <a:pt x="100" y="86"/>
                </a:lnTo>
                <a:lnTo>
                  <a:pt x="100" y="87"/>
                </a:lnTo>
                <a:lnTo>
                  <a:pt x="100" y="88"/>
                </a:lnTo>
                <a:lnTo>
                  <a:pt x="100" y="89"/>
                </a:lnTo>
                <a:lnTo>
                  <a:pt x="100" y="90"/>
                </a:lnTo>
                <a:lnTo>
                  <a:pt x="100" y="91"/>
                </a:lnTo>
                <a:lnTo>
                  <a:pt x="100" y="92"/>
                </a:lnTo>
                <a:lnTo>
                  <a:pt x="100" y="93"/>
                </a:lnTo>
                <a:lnTo>
                  <a:pt x="101" y="94"/>
                </a:lnTo>
                <a:lnTo>
                  <a:pt x="101" y="95"/>
                </a:lnTo>
                <a:lnTo>
                  <a:pt x="100" y="95"/>
                </a:lnTo>
                <a:lnTo>
                  <a:pt x="100" y="96"/>
                </a:lnTo>
                <a:lnTo>
                  <a:pt x="99" y="98"/>
                </a:lnTo>
                <a:lnTo>
                  <a:pt x="98" y="97"/>
                </a:lnTo>
                <a:lnTo>
                  <a:pt x="98" y="96"/>
                </a:lnTo>
                <a:lnTo>
                  <a:pt x="97" y="96"/>
                </a:lnTo>
                <a:lnTo>
                  <a:pt x="96" y="96"/>
                </a:lnTo>
                <a:lnTo>
                  <a:pt x="96" y="95"/>
                </a:lnTo>
                <a:lnTo>
                  <a:pt x="95" y="95"/>
                </a:lnTo>
                <a:lnTo>
                  <a:pt x="95" y="94"/>
                </a:lnTo>
                <a:lnTo>
                  <a:pt x="94" y="94"/>
                </a:lnTo>
                <a:lnTo>
                  <a:pt x="93" y="94"/>
                </a:lnTo>
                <a:lnTo>
                  <a:pt x="93" y="93"/>
                </a:lnTo>
                <a:lnTo>
                  <a:pt x="92" y="92"/>
                </a:lnTo>
                <a:lnTo>
                  <a:pt x="90" y="91"/>
                </a:lnTo>
                <a:lnTo>
                  <a:pt x="90" y="90"/>
                </a:lnTo>
                <a:lnTo>
                  <a:pt x="89" y="90"/>
                </a:lnTo>
                <a:lnTo>
                  <a:pt x="89" y="89"/>
                </a:lnTo>
                <a:lnTo>
                  <a:pt x="88" y="89"/>
                </a:lnTo>
                <a:lnTo>
                  <a:pt x="88" y="90"/>
                </a:lnTo>
                <a:lnTo>
                  <a:pt x="87" y="90"/>
                </a:lnTo>
                <a:lnTo>
                  <a:pt x="87" y="91"/>
                </a:lnTo>
                <a:lnTo>
                  <a:pt x="86" y="91"/>
                </a:lnTo>
                <a:lnTo>
                  <a:pt x="86" y="92"/>
                </a:lnTo>
                <a:lnTo>
                  <a:pt x="85" y="92"/>
                </a:lnTo>
                <a:lnTo>
                  <a:pt x="85" y="93"/>
                </a:lnTo>
                <a:lnTo>
                  <a:pt x="84" y="92"/>
                </a:lnTo>
                <a:lnTo>
                  <a:pt x="83" y="92"/>
                </a:lnTo>
                <a:lnTo>
                  <a:pt x="82" y="92"/>
                </a:lnTo>
                <a:lnTo>
                  <a:pt x="82" y="93"/>
                </a:lnTo>
                <a:lnTo>
                  <a:pt x="81" y="94"/>
                </a:lnTo>
                <a:lnTo>
                  <a:pt x="80" y="94"/>
                </a:lnTo>
                <a:lnTo>
                  <a:pt x="79" y="94"/>
                </a:lnTo>
                <a:lnTo>
                  <a:pt x="80" y="94"/>
                </a:lnTo>
                <a:lnTo>
                  <a:pt x="80" y="95"/>
                </a:lnTo>
                <a:lnTo>
                  <a:pt x="79" y="95"/>
                </a:lnTo>
                <a:lnTo>
                  <a:pt x="79" y="96"/>
                </a:lnTo>
                <a:lnTo>
                  <a:pt x="78" y="96"/>
                </a:lnTo>
                <a:lnTo>
                  <a:pt x="77" y="96"/>
                </a:lnTo>
                <a:lnTo>
                  <a:pt x="77" y="97"/>
                </a:lnTo>
                <a:lnTo>
                  <a:pt x="76" y="97"/>
                </a:lnTo>
                <a:lnTo>
                  <a:pt x="76" y="98"/>
                </a:lnTo>
                <a:lnTo>
                  <a:pt x="75" y="98"/>
                </a:lnTo>
                <a:lnTo>
                  <a:pt x="74" y="98"/>
                </a:lnTo>
                <a:lnTo>
                  <a:pt x="74" y="97"/>
                </a:lnTo>
                <a:lnTo>
                  <a:pt x="74" y="98"/>
                </a:lnTo>
                <a:lnTo>
                  <a:pt x="73" y="99"/>
                </a:lnTo>
                <a:lnTo>
                  <a:pt x="73" y="100"/>
                </a:lnTo>
                <a:lnTo>
                  <a:pt x="73" y="101"/>
                </a:lnTo>
                <a:lnTo>
                  <a:pt x="72" y="101"/>
                </a:lnTo>
                <a:lnTo>
                  <a:pt x="72" y="102"/>
                </a:lnTo>
                <a:lnTo>
                  <a:pt x="71" y="103"/>
                </a:lnTo>
                <a:lnTo>
                  <a:pt x="72" y="103"/>
                </a:lnTo>
                <a:lnTo>
                  <a:pt x="72" y="104"/>
                </a:lnTo>
                <a:lnTo>
                  <a:pt x="71" y="105"/>
                </a:lnTo>
                <a:lnTo>
                  <a:pt x="70" y="106"/>
                </a:lnTo>
                <a:lnTo>
                  <a:pt x="68" y="104"/>
                </a:lnTo>
                <a:lnTo>
                  <a:pt x="68" y="105"/>
                </a:lnTo>
                <a:lnTo>
                  <a:pt x="67" y="105"/>
                </a:lnTo>
                <a:lnTo>
                  <a:pt x="67" y="106"/>
                </a:lnTo>
                <a:lnTo>
                  <a:pt x="66" y="106"/>
                </a:lnTo>
                <a:lnTo>
                  <a:pt x="66" y="107"/>
                </a:lnTo>
                <a:lnTo>
                  <a:pt x="66" y="108"/>
                </a:lnTo>
                <a:lnTo>
                  <a:pt x="65" y="109"/>
                </a:lnTo>
                <a:lnTo>
                  <a:pt x="64" y="109"/>
                </a:lnTo>
                <a:lnTo>
                  <a:pt x="65" y="110"/>
                </a:lnTo>
                <a:lnTo>
                  <a:pt x="63" y="110"/>
                </a:lnTo>
                <a:lnTo>
                  <a:pt x="63" y="109"/>
                </a:lnTo>
                <a:lnTo>
                  <a:pt x="62" y="108"/>
                </a:lnTo>
                <a:lnTo>
                  <a:pt x="62" y="109"/>
                </a:lnTo>
                <a:lnTo>
                  <a:pt x="62" y="110"/>
                </a:lnTo>
                <a:lnTo>
                  <a:pt x="61" y="111"/>
                </a:lnTo>
                <a:lnTo>
                  <a:pt x="60" y="111"/>
                </a:lnTo>
                <a:lnTo>
                  <a:pt x="59" y="111"/>
                </a:lnTo>
                <a:lnTo>
                  <a:pt x="59" y="112"/>
                </a:lnTo>
                <a:lnTo>
                  <a:pt x="58" y="112"/>
                </a:lnTo>
                <a:lnTo>
                  <a:pt x="57" y="112"/>
                </a:lnTo>
                <a:lnTo>
                  <a:pt x="56" y="112"/>
                </a:lnTo>
                <a:lnTo>
                  <a:pt x="55" y="112"/>
                </a:lnTo>
                <a:lnTo>
                  <a:pt x="54" y="112"/>
                </a:lnTo>
                <a:lnTo>
                  <a:pt x="54" y="110"/>
                </a:lnTo>
                <a:lnTo>
                  <a:pt x="55" y="110"/>
                </a:lnTo>
                <a:lnTo>
                  <a:pt x="54" y="110"/>
                </a:lnTo>
                <a:lnTo>
                  <a:pt x="53" y="110"/>
                </a:lnTo>
                <a:lnTo>
                  <a:pt x="52" y="110"/>
                </a:lnTo>
                <a:lnTo>
                  <a:pt x="51" y="110"/>
                </a:lnTo>
                <a:lnTo>
                  <a:pt x="51" y="109"/>
                </a:lnTo>
                <a:lnTo>
                  <a:pt x="49" y="109"/>
                </a:lnTo>
                <a:lnTo>
                  <a:pt x="48" y="109"/>
                </a:lnTo>
                <a:lnTo>
                  <a:pt x="48" y="108"/>
                </a:lnTo>
                <a:lnTo>
                  <a:pt x="47" y="108"/>
                </a:lnTo>
                <a:lnTo>
                  <a:pt x="47" y="107"/>
                </a:lnTo>
                <a:lnTo>
                  <a:pt x="47" y="106"/>
                </a:lnTo>
                <a:lnTo>
                  <a:pt x="48" y="106"/>
                </a:lnTo>
                <a:lnTo>
                  <a:pt x="48" y="105"/>
                </a:lnTo>
                <a:lnTo>
                  <a:pt x="48" y="104"/>
                </a:lnTo>
                <a:lnTo>
                  <a:pt x="48" y="103"/>
                </a:lnTo>
                <a:lnTo>
                  <a:pt x="48" y="102"/>
                </a:lnTo>
                <a:lnTo>
                  <a:pt x="47" y="102"/>
                </a:lnTo>
                <a:lnTo>
                  <a:pt x="48" y="101"/>
                </a:lnTo>
                <a:lnTo>
                  <a:pt x="47" y="100"/>
                </a:lnTo>
                <a:lnTo>
                  <a:pt x="47" y="99"/>
                </a:lnTo>
                <a:lnTo>
                  <a:pt x="46" y="99"/>
                </a:lnTo>
                <a:lnTo>
                  <a:pt x="46" y="98"/>
                </a:lnTo>
                <a:lnTo>
                  <a:pt x="45" y="98"/>
                </a:lnTo>
                <a:lnTo>
                  <a:pt x="45" y="97"/>
                </a:lnTo>
                <a:lnTo>
                  <a:pt x="44" y="97"/>
                </a:lnTo>
                <a:lnTo>
                  <a:pt x="43" y="97"/>
                </a:lnTo>
                <a:lnTo>
                  <a:pt x="43" y="96"/>
                </a:lnTo>
                <a:lnTo>
                  <a:pt x="42" y="96"/>
                </a:lnTo>
                <a:lnTo>
                  <a:pt x="41" y="96"/>
                </a:lnTo>
                <a:lnTo>
                  <a:pt x="40" y="96"/>
                </a:lnTo>
                <a:lnTo>
                  <a:pt x="40" y="95"/>
                </a:lnTo>
                <a:lnTo>
                  <a:pt x="40" y="96"/>
                </a:lnTo>
                <a:lnTo>
                  <a:pt x="39" y="96"/>
                </a:lnTo>
                <a:lnTo>
                  <a:pt x="38" y="96"/>
                </a:lnTo>
                <a:lnTo>
                  <a:pt x="37" y="96"/>
                </a:lnTo>
                <a:lnTo>
                  <a:pt x="36" y="96"/>
                </a:lnTo>
                <a:lnTo>
                  <a:pt x="35" y="96"/>
                </a:lnTo>
                <a:lnTo>
                  <a:pt x="34" y="96"/>
                </a:lnTo>
                <a:lnTo>
                  <a:pt x="33" y="96"/>
                </a:lnTo>
                <a:lnTo>
                  <a:pt x="33" y="97"/>
                </a:lnTo>
                <a:lnTo>
                  <a:pt x="32" y="97"/>
                </a:lnTo>
                <a:lnTo>
                  <a:pt x="31" y="97"/>
                </a:lnTo>
                <a:lnTo>
                  <a:pt x="30" y="97"/>
                </a:lnTo>
                <a:lnTo>
                  <a:pt x="30" y="98"/>
                </a:lnTo>
                <a:lnTo>
                  <a:pt x="29" y="98"/>
                </a:lnTo>
                <a:lnTo>
                  <a:pt x="29" y="99"/>
                </a:lnTo>
                <a:lnTo>
                  <a:pt x="28" y="99"/>
                </a:lnTo>
                <a:lnTo>
                  <a:pt x="26" y="100"/>
                </a:lnTo>
                <a:lnTo>
                  <a:pt x="26" y="99"/>
                </a:lnTo>
                <a:lnTo>
                  <a:pt x="27" y="99"/>
                </a:lnTo>
                <a:lnTo>
                  <a:pt x="26" y="99"/>
                </a:lnTo>
                <a:lnTo>
                  <a:pt x="24" y="99"/>
                </a:lnTo>
                <a:lnTo>
                  <a:pt x="23" y="99"/>
                </a:lnTo>
                <a:lnTo>
                  <a:pt x="23" y="100"/>
                </a:lnTo>
                <a:lnTo>
                  <a:pt x="22" y="100"/>
                </a:lnTo>
                <a:lnTo>
                  <a:pt x="21" y="100"/>
                </a:lnTo>
                <a:lnTo>
                  <a:pt x="21" y="99"/>
                </a:lnTo>
                <a:lnTo>
                  <a:pt x="21" y="98"/>
                </a:lnTo>
                <a:lnTo>
                  <a:pt x="18" y="98"/>
                </a:lnTo>
                <a:lnTo>
                  <a:pt x="18" y="99"/>
                </a:lnTo>
                <a:lnTo>
                  <a:pt x="17" y="99"/>
                </a:lnTo>
                <a:lnTo>
                  <a:pt x="16" y="99"/>
                </a:lnTo>
                <a:lnTo>
                  <a:pt x="15" y="99"/>
                </a:lnTo>
                <a:lnTo>
                  <a:pt x="14" y="98"/>
                </a:lnTo>
                <a:lnTo>
                  <a:pt x="12" y="97"/>
                </a:lnTo>
                <a:lnTo>
                  <a:pt x="12" y="96"/>
                </a:lnTo>
                <a:lnTo>
                  <a:pt x="11" y="96"/>
                </a:lnTo>
                <a:lnTo>
                  <a:pt x="10" y="96"/>
                </a:lnTo>
                <a:lnTo>
                  <a:pt x="9" y="96"/>
                </a:lnTo>
                <a:lnTo>
                  <a:pt x="8" y="96"/>
                </a:lnTo>
                <a:lnTo>
                  <a:pt x="7" y="96"/>
                </a:lnTo>
                <a:lnTo>
                  <a:pt x="6" y="96"/>
                </a:lnTo>
                <a:lnTo>
                  <a:pt x="5" y="96"/>
                </a:lnTo>
                <a:lnTo>
                  <a:pt x="4" y="96"/>
                </a:lnTo>
                <a:lnTo>
                  <a:pt x="3" y="96"/>
                </a:lnTo>
                <a:lnTo>
                  <a:pt x="2" y="96"/>
                </a:lnTo>
                <a:lnTo>
                  <a:pt x="2" y="95"/>
                </a:lnTo>
                <a:lnTo>
                  <a:pt x="1" y="95"/>
                </a:lnTo>
                <a:lnTo>
                  <a:pt x="1" y="94"/>
                </a:lnTo>
                <a:lnTo>
                  <a:pt x="1" y="93"/>
                </a:lnTo>
                <a:lnTo>
                  <a:pt x="0" y="92"/>
                </a:lnTo>
                <a:lnTo>
                  <a:pt x="0" y="91"/>
                </a:lnTo>
                <a:lnTo>
                  <a:pt x="1" y="91"/>
                </a:lnTo>
                <a:lnTo>
                  <a:pt x="2" y="88"/>
                </a:lnTo>
                <a:lnTo>
                  <a:pt x="2" y="87"/>
                </a:lnTo>
                <a:lnTo>
                  <a:pt x="3" y="87"/>
                </a:lnTo>
                <a:lnTo>
                  <a:pt x="3" y="86"/>
                </a:lnTo>
                <a:lnTo>
                  <a:pt x="4" y="86"/>
                </a:lnTo>
                <a:lnTo>
                  <a:pt x="5" y="86"/>
                </a:lnTo>
                <a:lnTo>
                  <a:pt x="6" y="86"/>
                </a:lnTo>
                <a:lnTo>
                  <a:pt x="7" y="85"/>
                </a:lnTo>
                <a:lnTo>
                  <a:pt x="8" y="85"/>
                </a:lnTo>
                <a:lnTo>
                  <a:pt x="8" y="84"/>
                </a:lnTo>
                <a:lnTo>
                  <a:pt x="9" y="84"/>
                </a:lnTo>
                <a:lnTo>
                  <a:pt x="9" y="83"/>
                </a:lnTo>
                <a:lnTo>
                  <a:pt x="9" y="82"/>
                </a:lnTo>
                <a:lnTo>
                  <a:pt x="9" y="81"/>
                </a:lnTo>
                <a:lnTo>
                  <a:pt x="10" y="81"/>
                </a:lnTo>
                <a:lnTo>
                  <a:pt x="10" y="80"/>
                </a:lnTo>
                <a:lnTo>
                  <a:pt x="10" y="79"/>
                </a:lnTo>
                <a:lnTo>
                  <a:pt x="11" y="79"/>
                </a:lnTo>
                <a:lnTo>
                  <a:pt x="11" y="78"/>
                </a:lnTo>
                <a:lnTo>
                  <a:pt x="10" y="77"/>
                </a:lnTo>
                <a:lnTo>
                  <a:pt x="10" y="75"/>
                </a:lnTo>
                <a:lnTo>
                  <a:pt x="9" y="74"/>
                </a:lnTo>
                <a:lnTo>
                  <a:pt x="10" y="74"/>
                </a:lnTo>
                <a:lnTo>
                  <a:pt x="10" y="73"/>
                </a:lnTo>
                <a:lnTo>
                  <a:pt x="10" y="72"/>
                </a:lnTo>
                <a:lnTo>
                  <a:pt x="10" y="71"/>
                </a:lnTo>
                <a:lnTo>
                  <a:pt x="10" y="70"/>
                </a:lnTo>
                <a:lnTo>
                  <a:pt x="10" y="69"/>
                </a:lnTo>
                <a:lnTo>
                  <a:pt x="11" y="68"/>
                </a:lnTo>
                <a:lnTo>
                  <a:pt x="11" y="67"/>
                </a:lnTo>
                <a:lnTo>
                  <a:pt x="11" y="66"/>
                </a:lnTo>
                <a:lnTo>
                  <a:pt x="12" y="65"/>
                </a:lnTo>
                <a:lnTo>
                  <a:pt x="12" y="64"/>
                </a:lnTo>
                <a:lnTo>
                  <a:pt x="12" y="63"/>
                </a:lnTo>
                <a:lnTo>
                  <a:pt x="13" y="63"/>
                </a:lnTo>
                <a:lnTo>
                  <a:pt x="14" y="62"/>
                </a:lnTo>
                <a:lnTo>
                  <a:pt x="14" y="61"/>
                </a:lnTo>
                <a:lnTo>
                  <a:pt x="15" y="61"/>
                </a:lnTo>
                <a:lnTo>
                  <a:pt x="16" y="61"/>
                </a:lnTo>
                <a:lnTo>
                  <a:pt x="17" y="62"/>
                </a:lnTo>
                <a:lnTo>
                  <a:pt x="18" y="62"/>
                </a:lnTo>
                <a:lnTo>
                  <a:pt x="18" y="63"/>
                </a:lnTo>
                <a:lnTo>
                  <a:pt x="19" y="63"/>
                </a:lnTo>
                <a:lnTo>
                  <a:pt x="21" y="62"/>
                </a:lnTo>
                <a:lnTo>
                  <a:pt x="22" y="61"/>
                </a:lnTo>
                <a:lnTo>
                  <a:pt x="23" y="61"/>
                </a:lnTo>
                <a:lnTo>
                  <a:pt x="24" y="61"/>
                </a:lnTo>
                <a:lnTo>
                  <a:pt x="25" y="61"/>
                </a:lnTo>
                <a:lnTo>
                  <a:pt x="26" y="60"/>
                </a:lnTo>
                <a:lnTo>
                  <a:pt x="27" y="60"/>
                </a:lnTo>
                <a:lnTo>
                  <a:pt x="27" y="59"/>
                </a:lnTo>
                <a:lnTo>
                  <a:pt x="27" y="58"/>
                </a:lnTo>
                <a:lnTo>
                  <a:pt x="28" y="58"/>
                </a:lnTo>
                <a:lnTo>
                  <a:pt x="28" y="57"/>
                </a:lnTo>
                <a:lnTo>
                  <a:pt x="29" y="56"/>
                </a:lnTo>
                <a:lnTo>
                  <a:pt x="29" y="54"/>
                </a:lnTo>
                <a:lnTo>
                  <a:pt x="28" y="54"/>
                </a:lnTo>
                <a:lnTo>
                  <a:pt x="28" y="53"/>
                </a:lnTo>
                <a:lnTo>
                  <a:pt x="27" y="52"/>
                </a:lnTo>
                <a:lnTo>
                  <a:pt x="26" y="52"/>
                </a:lnTo>
                <a:lnTo>
                  <a:pt x="25" y="51"/>
                </a:lnTo>
                <a:close/>
              </a:path>
            </a:pathLst>
          </a:custGeom>
          <a:noFill/>
          <a:ln w="19050" cap="flat" cmpd="sng">
            <a:solidFill>
              <a:srgbClr val="000000">
                <a:alpha val="100000"/>
              </a:srgbClr>
            </a:solidFill>
            <a:prstDash val="solid"/>
            <a:round/>
            <a:headEnd type="none" w="med" len="med"/>
            <a:tailEnd type="none" w="med" len="med"/>
          </a:ln>
        </xdr:spPr>
      </xdr:sp>
      <xdr:sp>
        <xdr:nvSpPr>
          <xdr:cNvPr id="2185870" name="Freeform 52"/>
          <xdr:cNvSpPr/>
        </xdr:nvSpPr>
        <xdr:spPr>
          <a:xfrm>
            <a:off x="6410325" y="3238500"/>
            <a:ext cx="1019175" cy="914400"/>
          </a:xfrm>
          <a:custGeom>
            <a:avLst/>
            <a:gdLst>
              <a:gd name="txL" fmla="*/ 0 w 107"/>
              <a:gd name="txT" fmla="*/ 0 h 96"/>
              <a:gd name="txR" fmla="*/ 107 w 107"/>
              <a:gd name="txB" fmla="*/ 96 h 9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7" h="96">
                <a:moveTo>
                  <a:pt x="45" y="95"/>
                </a:moveTo>
                <a:lnTo>
                  <a:pt x="44" y="96"/>
                </a:lnTo>
                <a:lnTo>
                  <a:pt x="43" y="96"/>
                </a:lnTo>
                <a:lnTo>
                  <a:pt x="42" y="96"/>
                </a:lnTo>
                <a:lnTo>
                  <a:pt x="41" y="95"/>
                </a:lnTo>
                <a:lnTo>
                  <a:pt x="40" y="95"/>
                </a:lnTo>
                <a:lnTo>
                  <a:pt x="39" y="95"/>
                </a:lnTo>
                <a:lnTo>
                  <a:pt x="38" y="94"/>
                </a:lnTo>
                <a:lnTo>
                  <a:pt x="37" y="94"/>
                </a:lnTo>
                <a:lnTo>
                  <a:pt x="36" y="93"/>
                </a:lnTo>
                <a:lnTo>
                  <a:pt x="34" y="92"/>
                </a:lnTo>
                <a:lnTo>
                  <a:pt x="34" y="91"/>
                </a:lnTo>
                <a:lnTo>
                  <a:pt x="33" y="91"/>
                </a:lnTo>
                <a:lnTo>
                  <a:pt x="32" y="90"/>
                </a:lnTo>
                <a:lnTo>
                  <a:pt x="32" y="89"/>
                </a:lnTo>
                <a:lnTo>
                  <a:pt x="31" y="89"/>
                </a:lnTo>
                <a:lnTo>
                  <a:pt x="31" y="88"/>
                </a:lnTo>
                <a:lnTo>
                  <a:pt x="30" y="87"/>
                </a:lnTo>
                <a:lnTo>
                  <a:pt x="29" y="86"/>
                </a:lnTo>
                <a:lnTo>
                  <a:pt x="29" y="85"/>
                </a:lnTo>
                <a:lnTo>
                  <a:pt x="28" y="85"/>
                </a:lnTo>
                <a:lnTo>
                  <a:pt x="28" y="84"/>
                </a:lnTo>
                <a:lnTo>
                  <a:pt x="27" y="84"/>
                </a:lnTo>
                <a:lnTo>
                  <a:pt x="27" y="83"/>
                </a:lnTo>
                <a:lnTo>
                  <a:pt x="26" y="83"/>
                </a:lnTo>
                <a:lnTo>
                  <a:pt x="27" y="82"/>
                </a:lnTo>
                <a:lnTo>
                  <a:pt x="27" y="81"/>
                </a:lnTo>
                <a:lnTo>
                  <a:pt x="28" y="81"/>
                </a:lnTo>
                <a:lnTo>
                  <a:pt x="28" y="80"/>
                </a:lnTo>
                <a:lnTo>
                  <a:pt x="28" y="79"/>
                </a:lnTo>
                <a:lnTo>
                  <a:pt x="28" y="78"/>
                </a:lnTo>
                <a:lnTo>
                  <a:pt x="27" y="78"/>
                </a:lnTo>
                <a:lnTo>
                  <a:pt x="27" y="77"/>
                </a:lnTo>
                <a:lnTo>
                  <a:pt x="26" y="77"/>
                </a:lnTo>
                <a:lnTo>
                  <a:pt x="25" y="77"/>
                </a:lnTo>
                <a:lnTo>
                  <a:pt x="24" y="76"/>
                </a:lnTo>
                <a:lnTo>
                  <a:pt x="25" y="76"/>
                </a:lnTo>
                <a:lnTo>
                  <a:pt x="25" y="75"/>
                </a:lnTo>
                <a:lnTo>
                  <a:pt x="25" y="74"/>
                </a:lnTo>
                <a:lnTo>
                  <a:pt x="26" y="74"/>
                </a:lnTo>
                <a:lnTo>
                  <a:pt x="26" y="73"/>
                </a:lnTo>
                <a:lnTo>
                  <a:pt x="26" y="72"/>
                </a:lnTo>
                <a:lnTo>
                  <a:pt x="26" y="71"/>
                </a:lnTo>
                <a:lnTo>
                  <a:pt x="25" y="71"/>
                </a:lnTo>
                <a:lnTo>
                  <a:pt x="24" y="71"/>
                </a:lnTo>
                <a:lnTo>
                  <a:pt x="24" y="72"/>
                </a:lnTo>
                <a:lnTo>
                  <a:pt x="23" y="72"/>
                </a:lnTo>
                <a:lnTo>
                  <a:pt x="23" y="73"/>
                </a:lnTo>
                <a:lnTo>
                  <a:pt x="23" y="74"/>
                </a:lnTo>
                <a:lnTo>
                  <a:pt x="23" y="75"/>
                </a:lnTo>
                <a:lnTo>
                  <a:pt x="22" y="75"/>
                </a:lnTo>
                <a:lnTo>
                  <a:pt x="22" y="76"/>
                </a:lnTo>
                <a:lnTo>
                  <a:pt x="21" y="75"/>
                </a:lnTo>
                <a:lnTo>
                  <a:pt x="21" y="74"/>
                </a:lnTo>
                <a:lnTo>
                  <a:pt x="21" y="73"/>
                </a:lnTo>
                <a:lnTo>
                  <a:pt x="22" y="73"/>
                </a:lnTo>
                <a:lnTo>
                  <a:pt x="22" y="72"/>
                </a:lnTo>
                <a:lnTo>
                  <a:pt x="22" y="71"/>
                </a:lnTo>
                <a:lnTo>
                  <a:pt x="23" y="70"/>
                </a:lnTo>
                <a:lnTo>
                  <a:pt x="22" y="70"/>
                </a:lnTo>
                <a:lnTo>
                  <a:pt x="22" y="69"/>
                </a:lnTo>
                <a:lnTo>
                  <a:pt x="21" y="69"/>
                </a:lnTo>
                <a:lnTo>
                  <a:pt x="21" y="68"/>
                </a:lnTo>
                <a:lnTo>
                  <a:pt x="20" y="68"/>
                </a:lnTo>
                <a:lnTo>
                  <a:pt x="19" y="67"/>
                </a:lnTo>
                <a:lnTo>
                  <a:pt x="18" y="66"/>
                </a:lnTo>
                <a:lnTo>
                  <a:pt x="17" y="66"/>
                </a:lnTo>
                <a:lnTo>
                  <a:pt x="16" y="66"/>
                </a:lnTo>
                <a:lnTo>
                  <a:pt x="16" y="67"/>
                </a:lnTo>
                <a:lnTo>
                  <a:pt x="15" y="68"/>
                </a:lnTo>
                <a:lnTo>
                  <a:pt x="14" y="68"/>
                </a:lnTo>
                <a:lnTo>
                  <a:pt x="14" y="67"/>
                </a:lnTo>
                <a:lnTo>
                  <a:pt x="14" y="66"/>
                </a:lnTo>
                <a:lnTo>
                  <a:pt x="14" y="65"/>
                </a:lnTo>
                <a:lnTo>
                  <a:pt x="13" y="65"/>
                </a:lnTo>
                <a:lnTo>
                  <a:pt x="13" y="64"/>
                </a:lnTo>
                <a:lnTo>
                  <a:pt x="12" y="64"/>
                </a:lnTo>
                <a:lnTo>
                  <a:pt x="12" y="63"/>
                </a:lnTo>
                <a:lnTo>
                  <a:pt x="11" y="63"/>
                </a:lnTo>
                <a:lnTo>
                  <a:pt x="11" y="62"/>
                </a:lnTo>
                <a:lnTo>
                  <a:pt x="11" y="61"/>
                </a:lnTo>
                <a:lnTo>
                  <a:pt x="12" y="60"/>
                </a:lnTo>
                <a:lnTo>
                  <a:pt x="12" y="58"/>
                </a:lnTo>
                <a:lnTo>
                  <a:pt x="12" y="57"/>
                </a:lnTo>
                <a:lnTo>
                  <a:pt x="12" y="56"/>
                </a:lnTo>
                <a:lnTo>
                  <a:pt x="12" y="55"/>
                </a:lnTo>
                <a:lnTo>
                  <a:pt x="12" y="54"/>
                </a:lnTo>
                <a:lnTo>
                  <a:pt x="11" y="53"/>
                </a:lnTo>
                <a:lnTo>
                  <a:pt x="11" y="52"/>
                </a:lnTo>
                <a:lnTo>
                  <a:pt x="10" y="52"/>
                </a:lnTo>
                <a:lnTo>
                  <a:pt x="10" y="51"/>
                </a:lnTo>
                <a:lnTo>
                  <a:pt x="9" y="51"/>
                </a:lnTo>
                <a:lnTo>
                  <a:pt x="9" y="50"/>
                </a:lnTo>
                <a:lnTo>
                  <a:pt x="8" y="50"/>
                </a:lnTo>
                <a:lnTo>
                  <a:pt x="7" y="50"/>
                </a:lnTo>
                <a:lnTo>
                  <a:pt x="7" y="49"/>
                </a:lnTo>
                <a:lnTo>
                  <a:pt x="6" y="49"/>
                </a:lnTo>
                <a:lnTo>
                  <a:pt x="6" y="48"/>
                </a:lnTo>
                <a:lnTo>
                  <a:pt x="5" y="48"/>
                </a:lnTo>
                <a:lnTo>
                  <a:pt x="4" y="48"/>
                </a:lnTo>
                <a:lnTo>
                  <a:pt x="3" y="47"/>
                </a:lnTo>
                <a:lnTo>
                  <a:pt x="3" y="46"/>
                </a:lnTo>
                <a:lnTo>
                  <a:pt x="3" y="45"/>
                </a:lnTo>
                <a:lnTo>
                  <a:pt x="3" y="44"/>
                </a:lnTo>
                <a:lnTo>
                  <a:pt x="3" y="43"/>
                </a:lnTo>
                <a:lnTo>
                  <a:pt x="2" y="43"/>
                </a:lnTo>
                <a:lnTo>
                  <a:pt x="2" y="42"/>
                </a:lnTo>
                <a:lnTo>
                  <a:pt x="2" y="41"/>
                </a:lnTo>
                <a:lnTo>
                  <a:pt x="1" y="41"/>
                </a:lnTo>
                <a:lnTo>
                  <a:pt x="1" y="40"/>
                </a:lnTo>
                <a:lnTo>
                  <a:pt x="0" y="40"/>
                </a:lnTo>
                <a:lnTo>
                  <a:pt x="0" y="39"/>
                </a:lnTo>
                <a:lnTo>
                  <a:pt x="0" y="38"/>
                </a:lnTo>
                <a:lnTo>
                  <a:pt x="1" y="38"/>
                </a:lnTo>
                <a:lnTo>
                  <a:pt x="2" y="38"/>
                </a:lnTo>
                <a:lnTo>
                  <a:pt x="2" y="37"/>
                </a:lnTo>
                <a:lnTo>
                  <a:pt x="2" y="36"/>
                </a:lnTo>
                <a:lnTo>
                  <a:pt x="3" y="36"/>
                </a:lnTo>
                <a:lnTo>
                  <a:pt x="3" y="35"/>
                </a:lnTo>
                <a:lnTo>
                  <a:pt x="3" y="34"/>
                </a:lnTo>
                <a:lnTo>
                  <a:pt x="3" y="33"/>
                </a:lnTo>
                <a:lnTo>
                  <a:pt x="3" y="32"/>
                </a:lnTo>
                <a:lnTo>
                  <a:pt x="4" y="32"/>
                </a:lnTo>
                <a:lnTo>
                  <a:pt x="4" y="31"/>
                </a:lnTo>
                <a:lnTo>
                  <a:pt x="3" y="31"/>
                </a:lnTo>
                <a:lnTo>
                  <a:pt x="3" y="30"/>
                </a:lnTo>
                <a:lnTo>
                  <a:pt x="3" y="29"/>
                </a:lnTo>
                <a:lnTo>
                  <a:pt x="3" y="28"/>
                </a:lnTo>
                <a:lnTo>
                  <a:pt x="3" y="27"/>
                </a:lnTo>
                <a:lnTo>
                  <a:pt x="3" y="26"/>
                </a:lnTo>
                <a:lnTo>
                  <a:pt x="3" y="25"/>
                </a:lnTo>
                <a:lnTo>
                  <a:pt x="3" y="24"/>
                </a:lnTo>
                <a:lnTo>
                  <a:pt x="3" y="23"/>
                </a:lnTo>
                <a:lnTo>
                  <a:pt x="2" y="22"/>
                </a:lnTo>
                <a:lnTo>
                  <a:pt x="2" y="21"/>
                </a:lnTo>
                <a:lnTo>
                  <a:pt x="2" y="20"/>
                </a:lnTo>
                <a:lnTo>
                  <a:pt x="2" y="19"/>
                </a:lnTo>
                <a:lnTo>
                  <a:pt x="3" y="19"/>
                </a:lnTo>
                <a:lnTo>
                  <a:pt x="4" y="19"/>
                </a:lnTo>
                <a:lnTo>
                  <a:pt x="5" y="19"/>
                </a:lnTo>
                <a:lnTo>
                  <a:pt x="6" y="18"/>
                </a:lnTo>
                <a:lnTo>
                  <a:pt x="7" y="18"/>
                </a:lnTo>
                <a:lnTo>
                  <a:pt x="8" y="17"/>
                </a:lnTo>
                <a:lnTo>
                  <a:pt x="9" y="17"/>
                </a:lnTo>
                <a:lnTo>
                  <a:pt x="9" y="18"/>
                </a:lnTo>
                <a:lnTo>
                  <a:pt x="10" y="19"/>
                </a:lnTo>
                <a:lnTo>
                  <a:pt x="10" y="20"/>
                </a:lnTo>
                <a:lnTo>
                  <a:pt x="11" y="20"/>
                </a:lnTo>
                <a:lnTo>
                  <a:pt x="12" y="20"/>
                </a:lnTo>
                <a:lnTo>
                  <a:pt x="13" y="20"/>
                </a:lnTo>
                <a:lnTo>
                  <a:pt x="14" y="20"/>
                </a:lnTo>
                <a:lnTo>
                  <a:pt x="15" y="19"/>
                </a:lnTo>
                <a:lnTo>
                  <a:pt x="15" y="20"/>
                </a:lnTo>
                <a:lnTo>
                  <a:pt x="16" y="19"/>
                </a:lnTo>
                <a:lnTo>
                  <a:pt x="17" y="19"/>
                </a:lnTo>
                <a:lnTo>
                  <a:pt x="18" y="18"/>
                </a:lnTo>
                <a:lnTo>
                  <a:pt x="19" y="18"/>
                </a:lnTo>
                <a:lnTo>
                  <a:pt x="20" y="18"/>
                </a:lnTo>
                <a:lnTo>
                  <a:pt x="21" y="18"/>
                </a:lnTo>
                <a:lnTo>
                  <a:pt x="22" y="18"/>
                </a:lnTo>
                <a:lnTo>
                  <a:pt x="23" y="18"/>
                </a:lnTo>
                <a:lnTo>
                  <a:pt x="23" y="19"/>
                </a:lnTo>
                <a:lnTo>
                  <a:pt x="22" y="20"/>
                </a:lnTo>
                <a:lnTo>
                  <a:pt x="23" y="20"/>
                </a:lnTo>
                <a:lnTo>
                  <a:pt x="24" y="20"/>
                </a:lnTo>
                <a:lnTo>
                  <a:pt x="24" y="19"/>
                </a:lnTo>
                <a:lnTo>
                  <a:pt x="25" y="19"/>
                </a:lnTo>
                <a:lnTo>
                  <a:pt x="26" y="19"/>
                </a:lnTo>
                <a:lnTo>
                  <a:pt x="26" y="18"/>
                </a:lnTo>
                <a:lnTo>
                  <a:pt x="27" y="18"/>
                </a:lnTo>
                <a:lnTo>
                  <a:pt x="27" y="17"/>
                </a:lnTo>
                <a:lnTo>
                  <a:pt x="26" y="16"/>
                </a:lnTo>
                <a:lnTo>
                  <a:pt x="27" y="14"/>
                </a:lnTo>
                <a:lnTo>
                  <a:pt x="28" y="15"/>
                </a:lnTo>
                <a:lnTo>
                  <a:pt x="30" y="14"/>
                </a:lnTo>
                <a:lnTo>
                  <a:pt x="31" y="13"/>
                </a:lnTo>
                <a:lnTo>
                  <a:pt x="32" y="15"/>
                </a:lnTo>
                <a:lnTo>
                  <a:pt x="32" y="16"/>
                </a:lnTo>
                <a:lnTo>
                  <a:pt x="33" y="16"/>
                </a:lnTo>
                <a:lnTo>
                  <a:pt x="34" y="15"/>
                </a:lnTo>
                <a:lnTo>
                  <a:pt x="35" y="14"/>
                </a:lnTo>
                <a:lnTo>
                  <a:pt x="36" y="14"/>
                </a:lnTo>
                <a:lnTo>
                  <a:pt x="37" y="13"/>
                </a:lnTo>
                <a:lnTo>
                  <a:pt x="36" y="11"/>
                </a:lnTo>
                <a:lnTo>
                  <a:pt x="37" y="11"/>
                </a:lnTo>
                <a:lnTo>
                  <a:pt x="38" y="11"/>
                </a:lnTo>
                <a:lnTo>
                  <a:pt x="38" y="10"/>
                </a:lnTo>
                <a:lnTo>
                  <a:pt x="38" y="11"/>
                </a:lnTo>
                <a:lnTo>
                  <a:pt x="38" y="12"/>
                </a:lnTo>
                <a:lnTo>
                  <a:pt x="39" y="12"/>
                </a:lnTo>
                <a:lnTo>
                  <a:pt x="40" y="13"/>
                </a:lnTo>
                <a:lnTo>
                  <a:pt x="40" y="14"/>
                </a:lnTo>
                <a:lnTo>
                  <a:pt x="41" y="14"/>
                </a:lnTo>
                <a:lnTo>
                  <a:pt x="42" y="14"/>
                </a:lnTo>
                <a:lnTo>
                  <a:pt x="43" y="14"/>
                </a:lnTo>
                <a:lnTo>
                  <a:pt x="45" y="14"/>
                </a:lnTo>
                <a:lnTo>
                  <a:pt x="45" y="13"/>
                </a:lnTo>
                <a:lnTo>
                  <a:pt x="46" y="13"/>
                </a:lnTo>
                <a:lnTo>
                  <a:pt x="47" y="13"/>
                </a:lnTo>
                <a:lnTo>
                  <a:pt x="48" y="13"/>
                </a:lnTo>
                <a:lnTo>
                  <a:pt x="48" y="12"/>
                </a:lnTo>
                <a:lnTo>
                  <a:pt x="49" y="12"/>
                </a:lnTo>
                <a:lnTo>
                  <a:pt x="50" y="12"/>
                </a:lnTo>
                <a:lnTo>
                  <a:pt x="51" y="12"/>
                </a:lnTo>
                <a:lnTo>
                  <a:pt x="52" y="12"/>
                </a:lnTo>
                <a:lnTo>
                  <a:pt x="53" y="13"/>
                </a:lnTo>
                <a:lnTo>
                  <a:pt x="54" y="13"/>
                </a:lnTo>
                <a:lnTo>
                  <a:pt x="55" y="13"/>
                </a:lnTo>
                <a:lnTo>
                  <a:pt x="55" y="12"/>
                </a:lnTo>
                <a:lnTo>
                  <a:pt x="56" y="12"/>
                </a:lnTo>
                <a:lnTo>
                  <a:pt x="57" y="13"/>
                </a:lnTo>
                <a:lnTo>
                  <a:pt x="58" y="13"/>
                </a:lnTo>
                <a:lnTo>
                  <a:pt x="58" y="12"/>
                </a:lnTo>
                <a:lnTo>
                  <a:pt x="57" y="11"/>
                </a:lnTo>
                <a:lnTo>
                  <a:pt x="57" y="10"/>
                </a:lnTo>
                <a:lnTo>
                  <a:pt x="56" y="10"/>
                </a:lnTo>
                <a:lnTo>
                  <a:pt x="56" y="9"/>
                </a:lnTo>
                <a:lnTo>
                  <a:pt x="56" y="8"/>
                </a:lnTo>
                <a:lnTo>
                  <a:pt x="56" y="7"/>
                </a:lnTo>
                <a:lnTo>
                  <a:pt x="56" y="6"/>
                </a:lnTo>
                <a:lnTo>
                  <a:pt x="55" y="5"/>
                </a:lnTo>
                <a:lnTo>
                  <a:pt x="55" y="4"/>
                </a:lnTo>
                <a:lnTo>
                  <a:pt x="55" y="3"/>
                </a:lnTo>
                <a:lnTo>
                  <a:pt x="56" y="3"/>
                </a:lnTo>
                <a:lnTo>
                  <a:pt x="57" y="2"/>
                </a:lnTo>
                <a:lnTo>
                  <a:pt x="58" y="2"/>
                </a:lnTo>
                <a:lnTo>
                  <a:pt x="58" y="1"/>
                </a:lnTo>
                <a:lnTo>
                  <a:pt x="59" y="1"/>
                </a:lnTo>
                <a:lnTo>
                  <a:pt x="60" y="1"/>
                </a:lnTo>
                <a:lnTo>
                  <a:pt x="61" y="0"/>
                </a:lnTo>
                <a:lnTo>
                  <a:pt x="62" y="1"/>
                </a:lnTo>
                <a:lnTo>
                  <a:pt x="62" y="2"/>
                </a:lnTo>
                <a:lnTo>
                  <a:pt x="62" y="3"/>
                </a:lnTo>
                <a:lnTo>
                  <a:pt x="63" y="3"/>
                </a:lnTo>
                <a:lnTo>
                  <a:pt x="64" y="3"/>
                </a:lnTo>
                <a:lnTo>
                  <a:pt x="65" y="3"/>
                </a:lnTo>
                <a:lnTo>
                  <a:pt x="65" y="4"/>
                </a:lnTo>
                <a:lnTo>
                  <a:pt x="65" y="5"/>
                </a:lnTo>
                <a:lnTo>
                  <a:pt x="66" y="5"/>
                </a:lnTo>
                <a:lnTo>
                  <a:pt x="66" y="6"/>
                </a:lnTo>
                <a:lnTo>
                  <a:pt x="67" y="6"/>
                </a:lnTo>
                <a:lnTo>
                  <a:pt x="67" y="7"/>
                </a:lnTo>
                <a:lnTo>
                  <a:pt x="68" y="7"/>
                </a:lnTo>
                <a:lnTo>
                  <a:pt x="68" y="8"/>
                </a:lnTo>
                <a:lnTo>
                  <a:pt x="69" y="8"/>
                </a:lnTo>
                <a:lnTo>
                  <a:pt x="69" y="9"/>
                </a:lnTo>
                <a:lnTo>
                  <a:pt x="70" y="9"/>
                </a:lnTo>
                <a:lnTo>
                  <a:pt x="70" y="10"/>
                </a:lnTo>
                <a:lnTo>
                  <a:pt x="71" y="10"/>
                </a:lnTo>
                <a:lnTo>
                  <a:pt x="72" y="10"/>
                </a:lnTo>
                <a:lnTo>
                  <a:pt x="72" y="9"/>
                </a:lnTo>
                <a:lnTo>
                  <a:pt x="73" y="9"/>
                </a:lnTo>
                <a:lnTo>
                  <a:pt x="73" y="8"/>
                </a:lnTo>
                <a:lnTo>
                  <a:pt x="73" y="9"/>
                </a:lnTo>
                <a:lnTo>
                  <a:pt x="74" y="10"/>
                </a:lnTo>
                <a:lnTo>
                  <a:pt x="75" y="10"/>
                </a:lnTo>
                <a:lnTo>
                  <a:pt x="75" y="11"/>
                </a:lnTo>
                <a:lnTo>
                  <a:pt x="75" y="12"/>
                </a:lnTo>
                <a:lnTo>
                  <a:pt x="76" y="12"/>
                </a:lnTo>
                <a:lnTo>
                  <a:pt x="76" y="13"/>
                </a:lnTo>
                <a:lnTo>
                  <a:pt x="76" y="14"/>
                </a:lnTo>
                <a:lnTo>
                  <a:pt x="76" y="15"/>
                </a:lnTo>
                <a:lnTo>
                  <a:pt x="77" y="15"/>
                </a:lnTo>
                <a:lnTo>
                  <a:pt x="77" y="16"/>
                </a:lnTo>
                <a:lnTo>
                  <a:pt x="77" y="18"/>
                </a:lnTo>
                <a:lnTo>
                  <a:pt x="77" y="19"/>
                </a:lnTo>
                <a:lnTo>
                  <a:pt x="78" y="20"/>
                </a:lnTo>
                <a:lnTo>
                  <a:pt x="78" y="21"/>
                </a:lnTo>
                <a:lnTo>
                  <a:pt x="78" y="22"/>
                </a:lnTo>
                <a:lnTo>
                  <a:pt x="78" y="23"/>
                </a:lnTo>
                <a:lnTo>
                  <a:pt x="78" y="24"/>
                </a:lnTo>
                <a:lnTo>
                  <a:pt x="78" y="25"/>
                </a:lnTo>
                <a:lnTo>
                  <a:pt x="78" y="26"/>
                </a:lnTo>
                <a:lnTo>
                  <a:pt x="78" y="27"/>
                </a:lnTo>
                <a:lnTo>
                  <a:pt x="77" y="28"/>
                </a:lnTo>
                <a:lnTo>
                  <a:pt x="77" y="29"/>
                </a:lnTo>
                <a:lnTo>
                  <a:pt x="77" y="30"/>
                </a:lnTo>
                <a:lnTo>
                  <a:pt x="77" y="31"/>
                </a:lnTo>
                <a:lnTo>
                  <a:pt x="76" y="31"/>
                </a:lnTo>
                <a:lnTo>
                  <a:pt x="76" y="32"/>
                </a:lnTo>
                <a:lnTo>
                  <a:pt x="76" y="33"/>
                </a:lnTo>
                <a:lnTo>
                  <a:pt x="77" y="33"/>
                </a:lnTo>
                <a:lnTo>
                  <a:pt x="77" y="34"/>
                </a:lnTo>
                <a:lnTo>
                  <a:pt x="77" y="35"/>
                </a:lnTo>
                <a:lnTo>
                  <a:pt x="78" y="36"/>
                </a:lnTo>
                <a:lnTo>
                  <a:pt x="78" y="37"/>
                </a:lnTo>
                <a:lnTo>
                  <a:pt x="79" y="37"/>
                </a:lnTo>
                <a:lnTo>
                  <a:pt x="78" y="38"/>
                </a:lnTo>
                <a:lnTo>
                  <a:pt x="79" y="38"/>
                </a:lnTo>
                <a:lnTo>
                  <a:pt x="80" y="38"/>
                </a:lnTo>
                <a:lnTo>
                  <a:pt x="80" y="39"/>
                </a:lnTo>
                <a:lnTo>
                  <a:pt x="80" y="40"/>
                </a:lnTo>
                <a:lnTo>
                  <a:pt x="81" y="41"/>
                </a:lnTo>
                <a:lnTo>
                  <a:pt x="81" y="42"/>
                </a:lnTo>
                <a:lnTo>
                  <a:pt x="81" y="43"/>
                </a:lnTo>
                <a:lnTo>
                  <a:pt x="82" y="42"/>
                </a:lnTo>
                <a:lnTo>
                  <a:pt x="82" y="43"/>
                </a:lnTo>
                <a:lnTo>
                  <a:pt x="82" y="44"/>
                </a:lnTo>
                <a:lnTo>
                  <a:pt x="82" y="45"/>
                </a:lnTo>
                <a:lnTo>
                  <a:pt x="82" y="46"/>
                </a:lnTo>
                <a:lnTo>
                  <a:pt x="82" y="47"/>
                </a:lnTo>
                <a:lnTo>
                  <a:pt x="83" y="47"/>
                </a:lnTo>
                <a:lnTo>
                  <a:pt x="83" y="48"/>
                </a:lnTo>
                <a:lnTo>
                  <a:pt x="84" y="47"/>
                </a:lnTo>
                <a:lnTo>
                  <a:pt x="85" y="47"/>
                </a:lnTo>
                <a:lnTo>
                  <a:pt x="86" y="47"/>
                </a:lnTo>
                <a:lnTo>
                  <a:pt x="86" y="48"/>
                </a:lnTo>
                <a:lnTo>
                  <a:pt x="87" y="48"/>
                </a:lnTo>
                <a:lnTo>
                  <a:pt x="88" y="48"/>
                </a:lnTo>
                <a:lnTo>
                  <a:pt x="89" y="49"/>
                </a:lnTo>
                <a:lnTo>
                  <a:pt x="89" y="50"/>
                </a:lnTo>
                <a:lnTo>
                  <a:pt x="90" y="50"/>
                </a:lnTo>
                <a:lnTo>
                  <a:pt x="91" y="51"/>
                </a:lnTo>
                <a:lnTo>
                  <a:pt x="92" y="52"/>
                </a:lnTo>
                <a:lnTo>
                  <a:pt x="93" y="52"/>
                </a:lnTo>
                <a:lnTo>
                  <a:pt x="93" y="53"/>
                </a:lnTo>
                <a:lnTo>
                  <a:pt x="94" y="53"/>
                </a:lnTo>
                <a:lnTo>
                  <a:pt x="95" y="52"/>
                </a:lnTo>
                <a:lnTo>
                  <a:pt x="96" y="52"/>
                </a:lnTo>
                <a:lnTo>
                  <a:pt x="97" y="52"/>
                </a:lnTo>
                <a:lnTo>
                  <a:pt x="98" y="52"/>
                </a:lnTo>
                <a:lnTo>
                  <a:pt x="99" y="52"/>
                </a:lnTo>
                <a:lnTo>
                  <a:pt x="100" y="52"/>
                </a:lnTo>
                <a:lnTo>
                  <a:pt x="100" y="53"/>
                </a:lnTo>
                <a:lnTo>
                  <a:pt x="100" y="54"/>
                </a:lnTo>
                <a:lnTo>
                  <a:pt x="100" y="55"/>
                </a:lnTo>
                <a:lnTo>
                  <a:pt x="100" y="56"/>
                </a:lnTo>
                <a:lnTo>
                  <a:pt x="100" y="57"/>
                </a:lnTo>
                <a:lnTo>
                  <a:pt x="101" y="57"/>
                </a:lnTo>
                <a:lnTo>
                  <a:pt x="101" y="58"/>
                </a:lnTo>
                <a:lnTo>
                  <a:pt x="102" y="59"/>
                </a:lnTo>
                <a:lnTo>
                  <a:pt x="103" y="59"/>
                </a:lnTo>
                <a:lnTo>
                  <a:pt x="103" y="60"/>
                </a:lnTo>
                <a:lnTo>
                  <a:pt x="102" y="60"/>
                </a:lnTo>
                <a:lnTo>
                  <a:pt x="102" y="62"/>
                </a:lnTo>
                <a:lnTo>
                  <a:pt x="102" y="63"/>
                </a:lnTo>
                <a:lnTo>
                  <a:pt x="102" y="64"/>
                </a:lnTo>
                <a:lnTo>
                  <a:pt x="103" y="64"/>
                </a:lnTo>
                <a:lnTo>
                  <a:pt x="103" y="65"/>
                </a:lnTo>
                <a:lnTo>
                  <a:pt x="103" y="66"/>
                </a:lnTo>
                <a:lnTo>
                  <a:pt x="104" y="66"/>
                </a:lnTo>
                <a:lnTo>
                  <a:pt x="105" y="67"/>
                </a:lnTo>
                <a:lnTo>
                  <a:pt x="106" y="67"/>
                </a:lnTo>
                <a:lnTo>
                  <a:pt x="106" y="68"/>
                </a:lnTo>
                <a:lnTo>
                  <a:pt x="107" y="68"/>
                </a:lnTo>
                <a:lnTo>
                  <a:pt x="107" y="70"/>
                </a:lnTo>
                <a:lnTo>
                  <a:pt x="107" y="72"/>
                </a:lnTo>
                <a:lnTo>
                  <a:pt x="106" y="72"/>
                </a:lnTo>
                <a:lnTo>
                  <a:pt x="104" y="72"/>
                </a:lnTo>
                <a:lnTo>
                  <a:pt x="103" y="72"/>
                </a:lnTo>
                <a:lnTo>
                  <a:pt x="103" y="73"/>
                </a:lnTo>
                <a:lnTo>
                  <a:pt x="102" y="73"/>
                </a:lnTo>
                <a:lnTo>
                  <a:pt x="101" y="73"/>
                </a:lnTo>
                <a:lnTo>
                  <a:pt x="100" y="73"/>
                </a:lnTo>
                <a:lnTo>
                  <a:pt x="99" y="73"/>
                </a:lnTo>
                <a:lnTo>
                  <a:pt x="98" y="73"/>
                </a:lnTo>
                <a:lnTo>
                  <a:pt x="97" y="74"/>
                </a:lnTo>
                <a:lnTo>
                  <a:pt x="97" y="75"/>
                </a:lnTo>
                <a:lnTo>
                  <a:pt x="96" y="75"/>
                </a:lnTo>
                <a:lnTo>
                  <a:pt x="96" y="76"/>
                </a:lnTo>
                <a:lnTo>
                  <a:pt x="95" y="77"/>
                </a:lnTo>
                <a:lnTo>
                  <a:pt x="94" y="77"/>
                </a:lnTo>
                <a:lnTo>
                  <a:pt x="94" y="78"/>
                </a:lnTo>
                <a:lnTo>
                  <a:pt x="93" y="78"/>
                </a:lnTo>
                <a:lnTo>
                  <a:pt x="93" y="79"/>
                </a:lnTo>
                <a:lnTo>
                  <a:pt x="93" y="80"/>
                </a:lnTo>
                <a:lnTo>
                  <a:pt x="93" y="81"/>
                </a:lnTo>
                <a:lnTo>
                  <a:pt x="92" y="81"/>
                </a:lnTo>
                <a:lnTo>
                  <a:pt x="92" y="82"/>
                </a:lnTo>
                <a:lnTo>
                  <a:pt x="91" y="83"/>
                </a:lnTo>
                <a:lnTo>
                  <a:pt x="91" y="84"/>
                </a:lnTo>
                <a:lnTo>
                  <a:pt x="91" y="86"/>
                </a:lnTo>
                <a:lnTo>
                  <a:pt x="90" y="87"/>
                </a:lnTo>
                <a:lnTo>
                  <a:pt x="90" y="88"/>
                </a:lnTo>
                <a:lnTo>
                  <a:pt x="89" y="88"/>
                </a:lnTo>
                <a:lnTo>
                  <a:pt x="89" y="89"/>
                </a:lnTo>
                <a:lnTo>
                  <a:pt x="88" y="89"/>
                </a:lnTo>
                <a:lnTo>
                  <a:pt x="88" y="90"/>
                </a:lnTo>
                <a:lnTo>
                  <a:pt x="87" y="90"/>
                </a:lnTo>
                <a:lnTo>
                  <a:pt x="87" y="91"/>
                </a:lnTo>
                <a:lnTo>
                  <a:pt x="86" y="91"/>
                </a:lnTo>
                <a:lnTo>
                  <a:pt x="85" y="91"/>
                </a:lnTo>
                <a:lnTo>
                  <a:pt x="84" y="91"/>
                </a:lnTo>
                <a:lnTo>
                  <a:pt x="84" y="92"/>
                </a:lnTo>
                <a:lnTo>
                  <a:pt x="83" y="92"/>
                </a:lnTo>
                <a:lnTo>
                  <a:pt x="80" y="93"/>
                </a:lnTo>
                <a:lnTo>
                  <a:pt x="78" y="93"/>
                </a:lnTo>
                <a:lnTo>
                  <a:pt x="76" y="94"/>
                </a:lnTo>
                <a:lnTo>
                  <a:pt x="75" y="94"/>
                </a:lnTo>
                <a:lnTo>
                  <a:pt x="74" y="94"/>
                </a:lnTo>
                <a:lnTo>
                  <a:pt x="73" y="94"/>
                </a:lnTo>
                <a:lnTo>
                  <a:pt x="72" y="94"/>
                </a:lnTo>
                <a:lnTo>
                  <a:pt x="71" y="94"/>
                </a:lnTo>
                <a:lnTo>
                  <a:pt x="70" y="94"/>
                </a:lnTo>
                <a:lnTo>
                  <a:pt x="68" y="94"/>
                </a:lnTo>
                <a:lnTo>
                  <a:pt x="67" y="94"/>
                </a:lnTo>
                <a:lnTo>
                  <a:pt x="66" y="94"/>
                </a:lnTo>
                <a:lnTo>
                  <a:pt x="65" y="94"/>
                </a:lnTo>
                <a:lnTo>
                  <a:pt x="65" y="93"/>
                </a:lnTo>
                <a:lnTo>
                  <a:pt x="64" y="93"/>
                </a:lnTo>
                <a:lnTo>
                  <a:pt x="63" y="93"/>
                </a:lnTo>
                <a:lnTo>
                  <a:pt x="62" y="93"/>
                </a:lnTo>
                <a:lnTo>
                  <a:pt x="61" y="93"/>
                </a:lnTo>
                <a:lnTo>
                  <a:pt x="60" y="93"/>
                </a:lnTo>
                <a:lnTo>
                  <a:pt x="59" y="93"/>
                </a:lnTo>
                <a:lnTo>
                  <a:pt x="58" y="93"/>
                </a:lnTo>
                <a:lnTo>
                  <a:pt x="57" y="93"/>
                </a:lnTo>
                <a:lnTo>
                  <a:pt x="56" y="93"/>
                </a:lnTo>
                <a:lnTo>
                  <a:pt x="55" y="93"/>
                </a:lnTo>
                <a:lnTo>
                  <a:pt x="55" y="94"/>
                </a:lnTo>
                <a:lnTo>
                  <a:pt x="54" y="94"/>
                </a:lnTo>
                <a:lnTo>
                  <a:pt x="53" y="94"/>
                </a:lnTo>
                <a:lnTo>
                  <a:pt x="52" y="94"/>
                </a:lnTo>
                <a:lnTo>
                  <a:pt x="51" y="94"/>
                </a:lnTo>
                <a:lnTo>
                  <a:pt x="50" y="94"/>
                </a:lnTo>
                <a:lnTo>
                  <a:pt x="48" y="95"/>
                </a:lnTo>
                <a:lnTo>
                  <a:pt x="47" y="95"/>
                </a:lnTo>
                <a:lnTo>
                  <a:pt x="46" y="95"/>
                </a:lnTo>
                <a:lnTo>
                  <a:pt x="45" y="95"/>
                </a:lnTo>
                <a:close/>
              </a:path>
            </a:pathLst>
          </a:custGeom>
          <a:noFill/>
          <a:ln w="19050" cap="flat" cmpd="sng">
            <a:solidFill>
              <a:srgbClr val="000000">
                <a:alpha val="100000"/>
              </a:srgbClr>
            </a:solidFill>
            <a:prstDash val="solid"/>
            <a:round/>
            <a:headEnd type="none" w="med" len="med"/>
            <a:tailEnd type="none" w="med" len="med"/>
          </a:ln>
        </xdr:spPr>
      </xdr:sp>
      <xdr:sp>
        <xdr:nvSpPr>
          <xdr:cNvPr id="2185871" name="Freeform 53"/>
          <xdr:cNvSpPr/>
        </xdr:nvSpPr>
        <xdr:spPr>
          <a:xfrm>
            <a:off x="6619875" y="2371725"/>
            <a:ext cx="1181100" cy="1133475"/>
          </a:xfrm>
          <a:custGeom>
            <a:avLst/>
            <a:gdLst>
              <a:gd name="txL" fmla="*/ 0 w 124"/>
              <a:gd name="txT" fmla="*/ 0 h 119"/>
              <a:gd name="txR" fmla="*/ 124 w 124"/>
              <a:gd name="txB" fmla="*/ 119 h 1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4" h="119">
                <a:moveTo>
                  <a:pt x="123" y="39"/>
                </a:moveTo>
                <a:lnTo>
                  <a:pt x="122" y="39"/>
                </a:lnTo>
                <a:lnTo>
                  <a:pt x="121" y="40"/>
                </a:lnTo>
                <a:lnTo>
                  <a:pt x="120" y="41"/>
                </a:lnTo>
                <a:lnTo>
                  <a:pt x="119" y="42"/>
                </a:lnTo>
                <a:lnTo>
                  <a:pt x="118" y="43"/>
                </a:lnTo>
                <a:lnTo>
                  <a:pt x="116" y="45"/>
                </a:lnTo>
                <a:lnTo>
                  <a:pt x="115" y="46"/>
                </a:lnTo>
                <a:lnTo>
                  <a:pt x="114" y="47"/>
                </a:lnTo>
                <a:lnTo>
                  <a:pt x="113" y="48"/>
                </a:lnTo>
                <a:lnTo>
                  <a:pt x="111" y="49"/>
                </a:lnTo>
                <a:lnTo>
                  <a:pt x="110" y="50"/>
                </a:lnTo>
                <a:lnTo>
                  <a:pt x="108" y="51"/>
                </a:lnTo>
                <a:lnTo>
                  <a:pt x="108" y="52"/>
                </a:lnTo>
                <a:lnTo>
                  <a:pt x="108" y="53"/>
                </a:lnTo>
                <a:lnTo>
                  <a:pt x="108" y="54"/>
                </a:lnTo>
                <a:lnTo>
                  <a:pt x="108" y="55"/>
                </a:lnTo>
                <a:lnTo>
                  <a:pt x="109" y="55"/>
                </a:lnTo>
                <a:lnTo>
                  <a:pt x="109" y="56"/>
                </a:lnTo>
                <a:lnTo>
                  <a:pt x="108" y="56"/>
                </a:lnTo>
                <a:lnTo>
                  <a:pt x="107" y="57"/>
                </a:lnTo>
                <a:lnTo>
                  <a:pt x="105" y="57"/>
                </a:lnTo>
                <a:lnTo>
                  <a:pt x="106" y="59"/>
                </a:lnTo>
                <a:lnTo>
                  <a:pt x="106" y="60"/>
                </a:lnTo>
                <a:lnTo>
                  <a:pt x="106" y="62"/>
                </a:lnTo>
                <a:lnTo>
                  <a:pt x="107" y="62"/>
                </a:lnTo>
                <a:lnTo>
                  <a:pt x="106" y="63"/>
                </a:lnTo>
                <a:lnTo>
                  <a:pt x="106" y="64"/>
                </a:lnTo>
                <a:lnTo>
                  <a:pt x="108" y="64"/>
                </a:lnTo>
                <a:lnTo>
                  <a:pt x="110" y="64"/>
                </a:lnTo>
                <a:lnTo>
                  <a:pt x="111" y="64"/>
                </a:lnTo>
                <a:lnTo>
                  <a:pt x="111" y="65"/>
                </a:lnTo>
                <a:lnTo>
                  <a:pt x="112" y="65"/>
                </a:lnTo>
                <a:lnTo>
                  <a:pt x="112" y="66"/>
                </a:lnTo>
                <a:lnTo>
                  <a:pt x="109" y="67"/>
                </a:lnTo>
                <a:lnTo>
                  <a:pt x="109" y="68"/>
                </a:lnTo>
                <a:lnTo>
                  <a:pt x="110" y="68"/>
                </a:lnTo>
                <a:lnTo>
                  <a:pt x="110" y="69"/>
                </a:lnTo>
                <a:lnTo>
                  <a:pt x="110" y="70"/>
                </a:lnTo>
                <a:lnTo>
                  <a:pt x="108" y="71"/>
                </a:lnTo>
                <a:lnTo>
                  <a:pt x="108" y="72"/>
                </a:lnTo>
                <a:lnTo>
                  <a:pt x="108" y="73"/>
                </a:lnTo>
                <a:lnTo>
                  <a:pt x="108" y="74"/>
                </a:lnTo>
                <a:lnTo>
                  <a:pt x="108" y="75"/>
                </a:lnTo>
                <a:lnTo>
                  <a:pt x="109" y="76"/>
                </a:lnTo>
                <a:lnTo>
                  <a:pt x="110" y="76"/>
                </a:lnTo>
                <a:lnTo>
                  <a:pt x="110" y="77"/>
                </a:lnTo>
                <a:lnTo>
                  <a:pt x="109" y="78"/>
                </a:lnTo>
                <a:lnTo>
                  <a:pt x="109" y="79"/>
                </a:lnTo>
                <a:lnTo>
                  <a:pt x="109" y="80"/>
                </a:lnTo>
                <a:lnTo>
                  <a:pt x="109" y="81"/>
                </a:lnTo>
                <a:lnTo>
                  <a:pt x="109" y="82"/>
                </a:lnTo>
                <a:lnTo>
                  <a:pt x="109" y="83"/>
                </a:lnTo>
                <a:lnTo>
                  <a:pt x="109" y="84"/>
                </a:lnTo>
                <a:lnTo>
                  <a:pt x="109" y="85"/>
                </a:lnTo>
                <a:lnTo>
                  <a:pt x="108" y="85"/>
                </a:lnTo>
                <a:lnTo>
                  <a:pt x="107" y="85"/>
                </a:lnTo>
                <a:lnTo>
                  <a:pt x="107" y="86"/>
                </a:lnTo>
                <a:lnTo>
                  <a:pt x="106" y="86"/>
                </a:lnTo>
                <a:lnTo>
                  <a:pt x="106" y="87"/>
                </a:lnTo>
                <a:lnTo>
                  <a:pt x="105" y="88"/>
                </a:lnTo>
                <a:lnTo>
                  <a:pt x="104" y="88"/>
                </a:lnTo>
                <a:lnTo>
                  <a:pt x="104" y="89"/>
                </a:lnTo>
                <a:lnTo>
                  <a:pt x="101" y="90"/>
                </a:lnTo>
                <a:lnTo>
                  <a:pt x="100" y="90"/>
                </a:lnTo>
                <a:lnTo>
                  <a:pt x="100" y="91"/>
                </a:lnTo>
                <a:lnTo>
                  <a:pt x="101" y="91"/>
                </a:lnTo>
                <a:lnTo>
                  <a:pt x="100" y="94"/>
                </a:lnTo>
                <a:lnTo>
                  <a:pt x="99" y="95"/>
                </a:lnTo>
                <a:lnTo>
                  <a:pt x="99" y="96"/>
                </a:lnTo>
                <a:lnTo>
                  <a:pt x="100" y="96"/>
                </a:lnTo>
                <a:lnTo>
                  <a:pt x="102" y="96"/>
                </a:lnTo>
                <a:lnTo>
                  <a:pt x="100" y="98"/>
                </a:lnTo>
                <a:lnTo>
                  <a:pt x="99" y="98"/>
                </a:lnTo>
                <a:lnTo>
                  <a:pt x="98" y="98"/>
                </a:lnTo>
                <a:lnTo>
                  <a:pt x="99" y="99"/>
                </a:lnTo>
                <a:lnTo>
                  <a:pt x="95" y="98"/>
                </a:lnTo>
                <a:lnTo>
                  <a:pt x="95" y="99"/>
                </a:lnTo>
                <a:lnTo>
                  <a:pt x="94" y="99"/>
                </a:lnTo>
                <a:lnTo>
                  <a:pt x="96" y="100"/>
                </a:lnTo>
                <a:lnTo>
                  <a:pt x="96" y="101"/>
                </a:lnTo>
                <a:lnTo>
                  <a:pt x="95" y="103"/>
                </a:lnTo>
                <a:lnTo>
                  <a:pt x="94" y="104"/>
                </a:lnTo>
                <a:lnTo>
                  <a:pt x="94" y="105"/>
                </a:lnTo>
                <a:lnTo>
                  <a:pt x="93" y="105"/>
                </a:lnTo>
                <a:lnTo>
                  <a:pt x="92" y="105"/>
                </a:lnTo>
                <a:lnTo>
                  <a:pt x="91" y="105"/>
                </a:lnTo>
                <a:lnTo>
                  <a:pt x="90" y="106"/>
                </a:lnTo>
                <a:lnTo>
                  <a:pt x="90" y="107"/>
                </a:lnTo>
                <a:lnTo>
                  <a:pt x="89" y="107"/>
                </a:lnTo>
                <a:lnTo>
                  <a:pt x="89" y="108"/>
                </a:lnTo>
                <a:lnTo>
                  <a:pt x="88" y="108"/>
                </a:lnTo>
                <a:lnTo>
                  <a:pt x="88" y="109"/>
                </a:lnTo>
                <a:lnTo>
                  <a:pt x="87" y="109"/>
                </a:lnTo>
                <a:lnTo>
                  <a:pt x="87" y="110"/>
                </a:lnTo>
                <a:lnTo>
                  <a:pt x="86" y="110"/>
                </a:lnTo>
                <a:lnTo>
                  <a:pt x="85" y="111"/>
                </a:lnTo>
                <a:lnTo>
                  <a:pt x="84" y="111"/>
                </a:lnTo>
                <a:lnTo>
                  <a:pt x="83" y="111"/>
                </a:lnTo>
                <a:lnTo>
                  <a:pt x="83" y="112"/>
                </a:lnTo>
                <a:lnTo>
                  <a:pt x="82" y="112"/>
                </a:lnTo>
                <a:lnTo>
                  <a:pt x="81" y="113"/>
                </a:lnTo>
                <a:lnTo>
                  <a:pt x="80" y="114"/>
                </a:lnTo>
                <a:lnTo>
                  <a:pt x="79" y="114"/>
                </a:lnTo>
                <a:lnTo>
                  <a:pt x="78" y="115"/>
                </a:lnTo>
                <a:lnTo>
                  <a:pt x="78" y="114"/>
                </a:lnTo>
                <a:lnTo>
                  <a:pt x="77" y="113"/>
                </a:lnTo>
                <a:lnTo>
                  <a:pt x="77" y="112"/>
                </a:lnTo>
                <a:lnTo>
                  <a:pt x="77" y="111"/>
                </a:lnTo>
                <a:lnTo>
                  <a:pt x="77" y="110"/>
                </a:lnTo>
                <a:lnTo>
                  <a:pt x="76" y="111"/>
                </a:lnTo>
                <a:lnTo>
                  <a:pt x="75" y="111"/>
                </a:lnTo>
                <a:lnTo>
                  <a:pt x="75" y="112"/>
                </a:lnTo>
                <a:lnTo>
                  <a:pt x="74" y="112"/>
                </a:lnTo>
                <a:lnTo>
                  <a:pt x="73" y="112"/>
                </a:lnTo>
                <a:lnTo>
                  <a:pt x="72" y="112"/>
                </a:lnTo>
                <a:lnTo>
                  <a:pt x="71" y="113"/>
                </a:lnTo>
                <a:lnTo>
                  <a:pt x="70" y="113"/>
                </a:lnTo>
                <a:lnTo>
                  <a:pt x="70" y="114"/>
                </a:lnTo>
                <a:lnTo>
                  <a:pt x="69" y="114"/>
                </a:lnTo>
                <a:lnTo>
                  <a:pt x="69" y="115"/>
                </a:lnTo>
                <a:lnTo>
                  <a:pt x="68" y="115"/>
                </a:lnTo>
                <a:lnTo>
                  <a:pt x="68" y="116"/>
                </a:lnTo>
                <a:lnTo>
                  <a:pt x="67" y="116"/>
                </a:lnTo>
                <a:lnTo>
                  <a:pt x="67" y="117"/>
                </a:lnTo>
                <a:lnTo>
                  <a:pt x="66" y="117"/>
                </a:lnTo>
                <a:lnTo>
                  <a:pt x="65" y="117"/>
                </a:lnTo>
                <a:lnTo>
                  <a:pt x="65" y="118"/>
                </a:lnTo>
                <a:lnTo>
                  <a:pt x="64" y="117"/>
                </a:lnTo>
                <a:lnTo>
                  <a:pt x="63" y="117"/>
                </a:lnTo>
                <a:lnTo>
                  <a:pt x="63" y="118"/>
                </a:lnTo>
                <a:lnTo>
                  <a:pt x="62" y="118"/>
                </a:lnTo>
                <a:lnTo>
                  <a:pt x="61" y="118"/>
                </a:lnTo>
                <a:lnTo>
                  <a:pt x="60" y="118"/>
                </a:lnTo>
                <a:lnTo>
                  <a:pt x="59" y="118"/>
                </a:lnTo>
                <a:lnTo>
                  <a:pt x="59" y="119"/>
                </a:lnTo>
                <a:lnTo>
                  <a:pt x="58" y="118"/>
                </a:lnTo>
                <a:lnTo>
                  <a:pt x="57" y="118"/>
                </a:lnTo>
                <a:lnTo>
                  <a:pt x="56" y="118"/>
                </a:lnTo>
                <a:lnTo>
                  <a:pt x="56" y="117"/>
                </a:lnTo>
                <a:lnTo>
                  <a:pt x="56" y="116"/>
                </a:lnTo>
                <a:lnTo>
                  <a:pt x="56" y="115"/>
                </a:lnTo>
                <a:lnTo>
                  <a:pt x="56" y="114"/>
                </a:lnTo>
                <a:lnTo>
                  <a:pt x="56" y="113"/>
                </a:lnTo>
                <a:lnTo>
                  <a:pt x="56" y="112"/>
                </a:lnTo>
                <a:lnTo>
                  <a:pt x="56" y="111"/>
                </a:lnTo>
                <a:lnTo>
                  <a:pt x="55" y="110"/>
                </a:lnTo>
                <a:lnTo>
                  <a:pt x="55" y="109"/>
                </a:lnTo>
                <a:lnTo>
                  <a:pt x="55" y="107"/>
                </a:lnTo>
                <a:lnTo>
                  <a:pt x="55" y="106"/>
                </a:lnTo>
                <a:lnTo>
                  <a:pt x="54" y="106"/>
                </a:lnTo>
                <a:lnTo>
                  <a:pt x="54" y="105"/>
                </a:lnTo>
                <a:lnTo>
                  <a:pt x="54" y="104"/>
                </a:lnTo>
                <a:lnTo>
                  <a:pt x="54" y="103"/>
                </a:lnTo>
                <a:lnTo>
                  <a:pt x="53" y="103"/>
                </a:lnTo>
                <a:lnTo>
                  <a:pt x="53" y="102"/>
                </a:lnTo>
                <a:lnTo>
                  <a:pt x="53" y="101"/>
                </a:lnTo>
                <a:lnTo>
                  <a:pt x="52" y="101"/>
                </a:lnTo>
                <a:lnTo>
                  <a:pt x="51" y="100"/>
                </a:lnTo>
                <a:lnTo>
                  <a:pt x="51" y="99"/>
                </a:lnTo>
                <a:lnTo>
                  <a:pt x="51" y="100"/>
                </a:lnTo>
                <a:lnTo>
                  <a:pt x="50" y="100"/>
                </a:lnTo>
                <a:lnTo>
                  <a:pt x="50" y="101"/>
                </a:lnTo>
                <a:lnTo>
                  <a:pt x="49" y="101"/>
                </a:lnTo>
                <a:lnTo>
                  <a:pt x="48" y="101"/>
                </a:lnTo>
                <a:lnTo>
                  <a:pt x="48" y="100"/>
                </a:lnTo>
                <a:lnTo>
                  <a:pt x="47" y="100"/>
                </a:lnTo>
                <a:lnTo>
                  <a:pt x="47" y="99"/>
                </a:lnTo>
                <a:lnTo>
                  <a:pt x="46" y="99"/>
                </a:lnTo>
                <a:lnTo>
                  <a:pt x="46" y="98"/>
                </a:lnTo>
                <a:lnTo>
                  <a:pt x="45" y="98"/>
                </a:lnTo>
                <a:lnTo>
                  <a:pt x="45" y="97"/>
                </a:lnTo>
                <a:lnTo>
                  <a:pt x="44" y="97"/>
                </a:lnTo>
                <a:lnTo>
                  <a:pt x="44" y="96"/>
                </a:lnTo>
                <a:lnTo>
                  <a:pt x="43" y="96"/>
                </a:lnTo>
                <a:lnTo>
                  <a:pt x="43" y="95"/>
                </a:lnTo>
                <a:lnTo>
                  <a:pt x="43" y="94"/>
                </a:lnTo>
                <a:lnTo>
                  <a:pt x="42" y="94"/>
                </a:lnTo>
                <a:lnTo>
                  <a:pt x="41" y="94"/>
                </a:lnTo>
                <a:lnTo>
                  <a:pt x="40" y="94"/>
                </a:lnTo>
                <a:lnTo>
                  <a:pt x="40" y="93"/>
                </a:lnTo>
                <a:lnTo>
                  <a:pt x="40" y="92"/>
                </a:lnTo>
                <a:lnTo>
                  <a:pt x="39" y="91"/>
                </a:lnTo>
                <a:lnTo>
                  <a:pt x="38" y="92"/>
                </a:lnTo>
                <a:lnTo>
                  <a:pt x="37" y="92"/>
                </a:lnTo>
                <a:lnTo>
                  <a:pt x="36" y="92"/>
                </a:lnTo>
                <a:lnTo>
                  <a:pt x="36" y="93"/>
                </a:lnTo>
                <a:lnTo>
                  <a:pt x="35" y="93"/>
                </a:lnTo>
                <a:lnTo>
                  <a:pt x="34" y="94"/>
                </a:lnTo>
                <a:lnTo>
                  <a:pt x="33" y="94"/>
                </a:lnTo>
                <a:lnTo>
                  <a:pt x="33" y="95"/>
                </a:lnTo>
                <a:lnTo>
                  <a:pt x="33" y="96"/>
                </a:lnTo>
                <a:lnTo>
                  <a:pt x="34" y="97"/>
                </a:lnTo>
                <a:lnTo>
                  <a:pt x="34" y="98"/>
                </a:lnTo>
                <a:lnTo>
                  <a:pt x="34" y="99"/>
                </a:lnTo>
                <a:lnTo>
                  <a:pt x="34" y="100"/>
                </a:lnTo>
                <a:lnTo>
                  <a:pt x="34" y="101"/>
                </a:lnTo>
                <a:lnTo>
                  <a:pt x="35" y="101"/>
                </a:lnTo>
                <a:lnTo>
                  <a:pt x="35" y="102"/>
                </a:lnTo>
                <a:lnTo>
                  <a:pt x="36" y="103"/>
                </a:lnTo>
                <a:lnTo>
                  <a:pt x="36" y="104"/>
                </a:lnTo>
                <a:lnTo>
                  <a:pt x="35" y="104"/>
                </a:lnTo>
                <a:lnTo>
                  <a:pt x="34" y="103"/>
                </a:lnTo>
                <a:lnTo>
                  <a:pt x="33" y="103"/>
                </a:lnTo>
                <a:lnTo>
                  <a:pt x="33" y="104"/>
                </a:lnTo>
                <a:lnTo>
                  <a:pt x="32" y="104"/>
                </a:lnTo>
                <a:lnTo>
                  <a:pt x="31" y="104"/>
                </a:lnTo>
                <a:lnTo>
                  <a:pt x="30" y="103"/>
                </a:lnTo>
                <a:lnTo>
                  <a:pt x="29" y="103"/>
                </a:lnTo>
                <a:lnTo>
                  <a:pt x="28" y="103"/>
                </a:lnTo>
                <a:lnTo>
                  <a:pt x="27" y="103"/>
                </a:lnTo>
                <a:lnTo>
                  <a:pt x="26" y="103"/>
                </a:lnTo>
                <a:lnTo>
                  <a:pt x="26" y="104"/>
                </a:lnTo>
                <a:lnTo>
                  <a:pt x="25" y="104"/>
                </a:lnTo>
                <a:lnTo>
                  <a:pt x="24" y="104"/>
                </a:lnTo>
                <a:lnTo>
                  <a:pt x="23" y="104"/>
                </a:lnTo>
                <a:lnTo>
                  <a:pt x="23" y="105"/>
                </a:lnTo>
                <a:lnTo>
                  <a:pt x="21" y="105"/>
                </a:lnTo>
                <a:lnTo>
                  <a:pt x="20" y="105"/>
                </a:lnTo>
                <a:lnTo>
                  <a:pt x="19" y="105"/>
                </a:lnTo>
                <a:lnTo>
                  <a:pt x="18" y="105"/>
                </a:lnTo>
                <a:lnTo>
                  <a:pt x="18" y="104"/>
                </a:lnTo>
                <a:lnTo>
                  <a:pt x="17" y="103"/>
                </a:lnTo>
                <a:lnTo>
                  <a:pt x="16" y="103"/>
                </a:lnTo>
                <a:lnTo>
                  <a:pt x="16" y="102"/>
                </a:lnTo>
                <a:lnTo>
                  <a:pt x="16" y="101"/>
                </a:lnTo>
                <a:lnTo>
                  <a:pt x="16" y="102"/>
                </a:lnTo>
                <a:lnTo>
                  <a:pt x="15" y="102"/>
                </a:lnTo>
                <a:lnTo>
                  <a:pt x="14" y="102"/>
                </a:lnTo>
                <a:lnTo>
                  <a:pt x="13" y="101"/>
                </a:lnTo>
                <a:lnTo>
                  <a:pt x="13" y="100"/>
                </a:lnTo>
                <a:lnTo>
                  <a:pt x="12" y="100"/>
                </a:lnTo>
                <a:lnTo>
                  <a:pt x="12" y="99"/>
                </a:lnTo>
                <a:lnTo>
                  <a:pt x="11" y="99"/>
                </a:lnTo>
                <a:lnTo>
                  <a:pt x="11" y="98"/>
                </a:lnTo>
                <a:lnTo>
                  <a:pt x="10" y="98"/>
                </a:lnTo>
                <a:lnTo>
                  <a:pt x="9" y="98"/>
                </a:lnTo>
                <a:lnTo>
                  <a:pt x="8" y="96"/>
                </a:lnTo>
                <a:lnTo>
                  <a:pt x="8" y="95"/>
                </a:lnTo>
                <a:lnTo>
                  <a:pt x="8" y="94"/>
                </a:lnTo>
                <a:lnTo>
                  <a:pt x="8" y="93"/>
                </a:lnTo>
                <a:lnTo>
                  <a:pt x="8" y="92"/>
                </a:lnTo>
                <a:lnTo>
                  <a:pt x="8" y="91"/>
                </a:lnTo>
                <a:lnTo>
                  <a:pt x="8" y="90"/>
                </a:lnTo>
                <a:lnTo>
                  <a:pt x="8" y="89"/>
                </a:lnTo>
                <a:lnTo>
                  <a:pt x="9" y="89"/>
                </a:lnTo>
                <a:lnTo>
                  <a:pt x="10" y="89"/>
                </a:lnTo>
                <a:lnTo>
                  <a:pt x="11" y="89"/>
                </a:lnTo>
                <a:lnTo>
                  <a:pt x="12" y="89"/>
                </a:lnTo>
                <a:lnTo>
                  <a:pt x="12" y="88"/>
                </a:lnTo>
                <a:lnTo>
                  <a:pt x="12" y="87"/>
                </a:lnTo>
                <a:lnTo>
                  <a:pt x="12" y="86"/>
                </a:lnTo>
                <a:lnTo>
                  <a:pt x="12" y="85"/>
                </a:lnTo>
                <a:lnTo>
                  <a:pt x="11" y="84"/>
                </a:lnTo>
                <a:lnTo>
                  <a:pt x="11" y="83"/>
                </a:lnTo>
                <a:lnTo>
                  <a:pt x="12" y="83"/>
                </a:lnTo>
                <a:lnTo>
                  <a:pt x="12" y="82"/>
                </a:lnTo>
                <a:lnTo>
                  <a:pt x="12" y="81"/>
                </a:lnTo>
                <a:lnTo>
                  <a:pt x="12" y="80"/>
                </a:lnTo>
                <a:lnTo>
                  <a:pt x="12" y="79"/>
                </a:lnTo>
                <a:lnTo>
                  <a:pt x="11" y="80"/>
                </a:lnTo>
                <a:lnTo>
                  <a:pt x="11" y="79"/>
                </a:lnTo>
                <a:lnTo>
                  <a:pt x="10" y="79"/>
                </a:lnTo>
                <a:lnTo>
                  <a:pt x="9" y="79"/>
                </a:lnTo>
                <a:lnTo>
                  <a:pt x="10" y="78"/>
                </a:lnTo>
                <a:lnTo>
                  <a:pt x="10" y="77"/>
                </a:lnTo>
                <a:lnTo>
                  <a:pt x="10" y="76"/>
                </a:lnTo>
                <a:lnTo>
                  <a:pt x="10" y="75"/>
                </a:lnTo>
                <a:lnTo>
                  <a:pt x="10" y="74"/>
                </a:lnTo>
                <a:lnTo>
                  <a:pt x="10" y="73"/>
                </a:lnTo>
                <a:lnTo>
                  <a:pt x="9" y="70"/>
                </a:lnTo>
                <a:lnTo>
                  <a:pt x="9" y="69"/>
                </a:lnTo>
                <a:lnTo>
                  <a:pt x="8" y="66"/>
                </a:lnTo>
                <a:lnTo>
                  <a:pt x="8" y="65"/>
                </a:lnTo>
                <a:lnTo>
                  <a:pt x="8" y="64"/>
                </a:lnTo>
                <a:lnTo>
                  <a:pt x="7" y="64"/>
                </a:lnTo>
                <a:lnTo>
                  <a:pt x="6" y="63"/>
                </a:lnTo>
                <a:lnTo>
                  <a:pt x="6" y="62"/>
                </a:lnTo>
                <a:lnTo>
                  <a:pt x="6" y="61"/>
                </a:lnTo>
                <a:lnTo>
                  <a:pt x="6" y="60"/>
                </a:lnTo>
                <a:lnTo>
                  <a:pt x="6" y="59"/>
                </a:lnTo>
                <a:lnTo>
                  <a:pt x="5" y="57"/>
                </a:lnTo>
                <a:lnTo>
                  <a:pt x="5" y="56"/>
                </a:lnTo>
                <a:lnTo>
                  <a:pt x="5" y="55"/>
                </a:lnTo>
                <a:lnTo>
                  <a:pt x="5" y="54"/>
                </a:lnTo>
                <a:lnTo>
                  <a:pt x="5" y="53"/>
                </a:lnTo>
                <a:lnTo>
                  <a:pt x="5" y="52"/>
                </a:lnTo>
                <a:lnTo>
                  <a:pt x="5" y="51"/>
                </a:lnTo>
                <a:lnTo>
                  <a:pt x="5" y="50"/>
                </a:lnTo>
                <a:lnTo>
                  <a:pt x="5" y="49"/>
                </a:lnTo>
                <a:lnTo>
                  <a:pt x="5" y="48"/>
                </a:lnTo>
                <a:lnTo>
                  <a:pt x="5" y="47"/>
                </a:lnTo>
                <a:lnTo>
                  <a:pt x="5" y="46"/>
                </a:lnTo>
                <a:lnTo>
                  <a:pt x="5" y="45"/>
                </a:lnTo>
                <a:lnTo>
                  <a:pt x="5" y="44"/>
                </a:lnTo>
                <a:lnTo>
                  <a:pt x="5" y="43"/>
                </a:lnTo>
                <a:lnTo>
                  <a:pt x="5" y="42"/>
                </a:lnTo>
                <a:lnTo>
                  <a:pt x="5" y="41"/>
                </a:lnTo>
                <a:lnTo>
                  <a:pt x="6" y="41"/>
                </a:lnTo>
                <a:lnTo>
                  <a:pt x="6" y="40"/>
                </a:lnTo>
                <a:lnTo>
                  <a:pt x="7" y="39"/>
                </a:lnTo>
                <a:lnTo>
                  <a:pt x="8" y="37"/>
                </a:lnTo>
                <a:lnTo>
                  <a:pt x="9" y="34"/>
                </a:lnTo>
                <a:lnTo>
                  <a:pt x="9" y="33"/>
                </a:lnTo>
                <a:lnTo>
                  <a:pt x="10" y="33"/>
                </a:lnTo>
                <a:lnTo>
                  <a:pt x="10" y="32"/>
                </a:lnTo>
                <a:lnTo>
                  <a:pt x="10" y="31"/>
                </a:lnTo>
                <a:lnTo>
                  <a:pt x="11" y="30"/>
                </a:lnTo>
                <a:lnTo>
                  <a:pt x="11" y="29"/>
                </a:lnTo>
                <a:lnTo>
                  <a:pt x="11" y="28"/>
                </a:lnTo>
                <a:lnTo>
                  <a:pt x="12" y="27"/>
                </a:lnTo>
                <a:lnTo>
                  <a:pt x="12" y="26"/>
                </a:lnTo>
                <a:lnTo>
                  <a:pt x="12" y="25"/>
                </a:lnTo>
                <a:lnTo>
                  <a:pt x="13" y="25"/>
                </a:lnTo>
                <a:lnTo>
                  <a:pt x="12" y="25"/>
                </a:lnTo>
                <a:lnTo>
                  <a:pt x="12" y="24"/>
                </a:lnTo>
                <a:lnTo>
                  <a:pt x="13" y="24"/>
                </a:lnTo>
                <a:lnTo>
                  <a:pt x="13" y="23"/>
                </a:lnTo>
                <a:lnTo>
                  <a:pt x="12" y="23"/>
                </a:lnTo>
                <a:lnTo>
                  <a:pt x="8" y="17"/>
                </a:lnTo>
                <a:lnTo>
                  <a:pt x="7" y="17"/>
                </a:lnTo>
                <a:lnTo>
                  <a:pt x="6" y="16"/>
                </a:lnTo>
                <a:lnTo>
                  <a:pt x="5" y="16"/>
                </a:lnTo>
                <a:lnTo>
                  <a:pt x="2" y="15"/>
                </a:lnTo>
                <a:lnTo>
                  <a:pt x="1" y="14"/>
                </a:lnTo>
                <a:lnTo>
                  <a:pt x="0" y="14"/>
                </a:lnTo>
                <a:lnTo>
                  <a:pt x="1" y="14"/>
                </a:lnTo>
                <a:lnTo>
                  <a:pt x="2" y="14"/>
                </a:lnTo>
                <a:lnTo>
                  <a:pt x="3" y="14"/>
                </a:lnTo>
                <a:lnTo>
                  <a:pt x="4" y="14"/>
                </a:lnTo>
                <a:lnTo>
                  <a:pt x="5" y="14"/>
                </a:lnTo>
                <a:lnTo>
                  <a:pt x="6" y="14"/>
                </a:lnTo>
                <a:lnTo>
                  <a:pt x="6" y="13"/>
                </a:lnTo>
                <a:lnTo>
                  <a:pt x="6" y="12"/>
                </a:lnTo>
                <a:lnTo>
                  <a:pt x="6" y="11"/>
                </a:lnTo>
                <a:lnTo>
                  <a:pt x="7" y="11"/>
                </a:lnTo>
                <a:lnTo>
                  <a:pt x="7" y="10"/>
                </a:lnTo>
                <a:lnTo>
                  <a:pt x="8" y="10"/>
                </a:lnTo>
                <a:lnTo>
                  <a:pt x="8" y="9"/>
                </a:lnTo>
                <a:lnTo>
                  <a:pt x="9" y="9"/>
                </a:lnTo>
                <a:lnTo>
                  <a:pt x="9" y="8"/>
                </a:lnTo>
                <a:lnTo>
                  <a:pt x="10" y="8"/>
                </a:lnTo>
                <a:lnTo>
                  <a:pt x="10" y="7"/>
                </a:lnTo>
                <a:lnTo>
                  <a:pt x="9" y="7"/>
                </a:lnTo>
                <a:lnTo>
                  <a:pt x="10" y="7"/>
                </a:lnTo>
                <a:lnTo>
                  <a:pt x="10" y="6"/>
                </a:lnTo>
                <a:lnTo>
                  <a:pt x="9" y="6"/>
                </a:lnTo>
                <a:lnTo>
                  <a:pt x="10" y="6"/>
                </a:lnTo>
                <a:lnTo>
                  <a:pt x="10" y="5"/>
                </a:lnTo>
                <a:lnTo>
                  <a:pt x="10" y="4"/>
                </a:lnTo>
                <a:lnTo>
                  <a:pt x="11" y="4"/>
                </a:lnTo>
                <a:lnTo>
                  <a:pt x="11" y="3"/>
                </a:lnTo>
                <a:lnTo>
                  <a:pt x="11" y="2"/>
                </a:lnTo>
                <a:lnTo>
                  <a:pt x="11" y="1"/>
                </a:lnTo>
                <a:lnTo>
                  <a:pt x="12" y="1"/>
                </a:lnTo>
                <a:lnTo>
                  <a:pt x="11" y="1"/>
                </a:lnTo>
                <a:lnTo>
                  <a:pt x="11" y="0"/>
                </a:lnTo>
                <a:lnTo>
                  <a:pt x="12" y="0"/>
                </a:lnTo>
                <a:lnTo>
                  <a:pt x="13" y="1"/>
                </a:lnTo>
                <a:lnTo>
                  <a:pt x="14" y="2"/>
                </a:lnTo>
                <a:lnTo>
                  <a:pt x="15" y="2"/>
                </a:lnTo>
                <a:lnTo>
                  <a:pt x="16" y="3"/>
                </a:lnTo>
                <a:lnTo>
                  <a:pt x="16" y="4"/>
                </a:lnTo>
                <a:lnTo>
                  <a:pt x="16" y="5"/>
                </a:lnTo>
                <a:lnTo>
                  <a:pt x="17" y="5"/>
                </a:lnTo>
                <a:lnTo>
                  <a:pt x="18" y="5"/>
                </a:lnTo>
                <a:lnTo>
                  <a:pt x="18" y="6"/>
                </a:lnTo>
                <a:lnTo>
                  <a:pt x="19" y="6"/>
                </a:lnTo>
                <a:lnTo>
                  <a:pt x="20" y="7"/>
                </a:lnTo>
                <a:lnTo>
                  <a:pt x="19" y="7"/>
                </a:lnTo>
                <a:lnTo>
                  <a:pt x="20" y="8"/>
                </a:lnTo>
                <a:lnTo>
                  <a:pt x="21" y="8"/>
                </a:lnTo>
                <a:lnTo>
                  <a:pt x="21" y="9"/>
                </a:lnTo>
                <a:lnTo>
                  <a:pt x="22" y="9"/>
                </a:lnTo>
                <a:lnTo>
                  <a:pt x="23" y="10"/>
                </a:lnTo>
                <a:lnTo>
                  <a:pt x="23" y="11"/>
                </a:lnTo>
                <a:lnTo>
                  <a:pt x="24" y="12"/>
                </a:lnTo>
                <a:lnTo>
                  <a:pt x="25" y="13"/>
                </a:lnTo>
                <a:lnTo>
                  <a:pt x="25" y="14"/>
                </a:lnTo>
                <a:lnTo>
                  <a:pt x="26" y="14"/>
                </a:lnTo>
                <a:lnTo>
                  <a:pt x="26" y="15"/>
                </a:lnTo>
                <a:lnTo>
                  <a:pt x="27" y="16"/>
                </a:lnTo>
                <a:lnTo>
                  <a:pt x="29" y="17"/>
                </a:lnTo>
                <a:lnTo>
                  <a:pt x="29" y="18"/>
                </a:lnTo>
                <a:lnTo>
                  <a:pt x="30" y="18"/>
                </a:lnTo>
                <a:lnTo>
                  <a:pt x="30" y="17"/>
                </a:lnTo>
                <a:lnTo>
                  <a:pt x="31" y="17"/>
                </a:lnTo>
                <a:lnTo>
                  <a:pt x="32" y="17"/>
                </a:lnTo>
                <a:lnTo>
                  <a:pt x="32" y="16"/>
                </a:lnTo>
                <a:lnTo>
                  <a:pt x="33" y="16"/>
                </a:lnTo>
                <a:lnTo>
                  <a:pt x="34" y="16"/>
                </a:lnTo>
                <a:lnTo>
                  <a:pt x="35" y="16"/>
                </a:lnTo>
                <a:lnTo>
                  <a:pt x="35" y="15"/>
                </a:lnTo>
                <a:lnTo>
                  <a:pt x="36" y="15"/>
                </a:lnTo>
                <a:lnTo>
                  <a:pt x="37" y="15"/>
                </a:lnTo>
                <a:lnTo>
                  <a:pt x="38" y="14"/>
                </a:lnTo>
                <a:lnTo>
                  <a:pt x="39" y="14"/>
                </a:lnTo>
                <a:lnTo>
                  <a:pt x="40" y="14"/>
                </a:lnTo>
                <a:lnTo>
                  <a:pt x="40" y="15"/>
                </a:lnTo>
                <a:lnTo>
                  <a:pt x="41" y="15"/>
                </a:lnTo>
                <a:lnTo>
                  <a:pt x="41" y="16"/>
                </a:lnTo>
                <a:lnTo>
                  <a:pt x="41" y="17"/>
                </a:lnTo>
                <a:lnTo>
                  <a:pt x="40" y="17"/>
                </a:lnTo>
                <a:lnTo>
                  <a:pt x="39" y="17"/>
                </a:lnTo>
                <a:lnTo>
                  <a:pt x="39" y="16"/>
                </a:lnTo>
                <a:lnTo>
                  <a:pt x="38" y="16"/>
                </a:lnTo>
                <a:lnTo>
                  <a:pt x="38" y="17"/>
                </a:lnTo>
                <a:lnTo>
                  <a:pt x="37" y="17"/>
                </a:lnTo>
                <a:lnTo>
                  <a:pt x="37" y="18"/>
                </a:lnTo>
                <a:lnTo>
                  <a:pt x="36" y="18"/>
                </a:lnTo>
                <a:lnTo>
                  <a:pt x="36" y="19"/>
                </a:lnTo>
                <a:lnTo>
                  <a:pt x="35" y="19"/>
                </a:lnTo>
                <a:lnTo>
                  <a:pt x="35" y="20"/>
                </a:lnTo>
                <a:lnTo>
                  <a:pt x="36" y="20"/>
                </a:lnTo>
                <a:lnTo>
                  <a:pt x="36" y="21"/>
                </a:lnTo>
                <a:lnTo>
                  <a:pt x="35" y="21"/>
                </a:lnTo>
                <a:lnTo>
                  <a:pt x="35" y="22"/>
                </a:lnTo>
                <a:lnTo>
                  <a:pt x="36" y="21"/>
                </a:lnTo>
                <a:lnTo>
                  <a:pt x="37" y="22"/>
                </a:lnTo>
                <a:lnTo>
                  <a:pt x="38" y="22"/>
                </a:lnTo>
                <a:lnTo>
                  <a:pt x="38" y="23"/>
                </a:lnTo>
                <a:lnTo>
                  <a:pt x="39" y="23"/>
                </a:lnTo>
                <a:lnTo>
                  <a:pt x="40" y="23"/>
                </a:lnTo>
                <a:lnTo>
                  <a:pt x="41" y="24"/>
                </a:lnTo>
                <a:lnTo>
                  <a:pt x="43" y="25"/>
                </a:lnTo>
                <a:lnTo>
                  <a:pt x="44" y="26"/>
                </a:lnTo>
                <a:lnTo>
                  <a:pt x="45" y="26"/>
                </a:lnTo>
                <a:lnTo>
                  <a:pt x="46" y="27"/>
                </a:lnTo>
                <a:lnTo>
                  <a:pt x="47" y="28"/>
                </a:lnTo>
                <a:lnTo>
                  <a:pt x="48" y="29"/>
                </a:lnTo>
                <a:lnTo>
                  <a:pt x="49" y="30"/>
                </a:lnTo>
                <a:lnTo>
                  <a:pt x="50" y="29"/>
                </a:lnTo>
                <a:lnTo>
                  <a:pt x="51" y="30"/>
                </a:lnTo>
                <a:lnTo>
                  <a:pt x="51" y="31"/>
                </a:lnTo>
                <a:lnTo>
                  <a:pt x="52" y="31"/>
                </a:lnTo>
                <a:lnTo>
                  <a:pt x="53" y="31"/>
                </a:lnTo>
                <a:lnTo>
                  <a:pt x="54" y="31"/>
                </a:lnTo>
                <a:lnTo>
                  <a:pt x="54" y="32"/>
                </a:lnTo>
                <a:lnTo>
                  <a:pt x="55" y="32"/>
                </a:lnTo>
                <a:lnTo>
                  <a:pt x="56" y="32"/>
                </a:lnTo>
                <a:lnTo>
                  <a:pt x="57" y="33"/>
                </a:lnTo>
                <a:lnTo>
                  <a:pt x="58" y="32"/>
                </a:lnTo>
                <a:lnTo>
                  <a:pt x="60" y="31"/>
                </a:lnTo>
                <a:lnTo>
                  <a:pt x="61" y="31"/>
                </a:lnTo>
                <a:lnTo>
                  <a:pt x="61" y="30"/>
                </a:lnTo>
                <a:lnTo>
                  <a:pt x="62" y="30"/>
                </a:lnTo>
                <a:lnTo>
                  <a:pt x="63" y="29"/>
                </a:lnTo>
                <a:lnTo>
                  <a:pt x="64" y="29"/>
                </a:lnTo>
                <a:lnTo>
                  <a:pt x="65" y="29"/>
                </a:lnTo>
                <a:lnTo>
                  <a:pt x="66" y="30"/>
                </a:lnTo>
                <a:lnTo>
                  <a:pt x="67" y="30"/>
                </a:lnTo>
                <a:lnTo>
                  <a:pt x="68" y="30"/>
                </a:lnTo>
                <a:lnTo>
                  <a:pt x="69" y="30"/>
                </a:lnTo>
                <a:lnTo>
                  <a:pt x="69" y="31"/>
                </a:lnTo>
                <a:lnTo>
                  <a:pt x="69" y="32"/>
                </a:lnTo>
                <a:lnTo>
                  <a:pt x="69" y="33"/>
                </a:lnTo>
                <a:lnTo>
                  <a:pt x="70" y="33"/>
                </a:lnTo>
                <a:lnTo>
                  <a:pt x="71" y="32"/>
                </a:lnTo>
                <a:lnTo>
                  <a:pt x="72" y="31"/>
                </a:lnTo>
                <a:lnTo>
                  <a:pt x="73" y="31"/>
                </a:lnTo>
                <a:lnTo>
                  <a:pt x="74" y="31"/>
                </a:lnTo>
                <a:lnTo>
                  <a:pt x="74" y="30"/>
                </a:lnTo>
                <a:lnTo>
                  <a:pt x="75" y="30"/>
                </a:lnTo>
                <a:lnTo>
                  <a:pt x="74" y="28"/>
                </a:lnTo>
                <a:lnTo>
                  <a:pt x="74" y="27"/>
                </a:lnTo>
                <a:lnTo>
                  <a:pt x="75" y="25"/>
                </a:lnTo>
                <a:lnTo>
                  <a:pt x="76" y="25"/>
                </a:lnTo>
                <a:lnTo>
                  <a:pt x="76" y="24"/>
                </a:lnTo>
                <a:lnTo>
                  <a:pt x="76" y="23"/>
                </a:lnTo>
                <a:lnTo>
                  <a:pt x="77" y="23"/>
                </a:lnTo>
                <a:lnTo>
                  <a:pt x="76" y="23"/>
                </a:lnTo>
                <a:lnTo>
                  <a:pt x="76" y="22"/>
                </a:lnTo>
                <a:lnTo>
                  <a:pt x="75" y="22"/>
                </a:lnTo>
                <a:lnTo>
                  <a:pt x="75" y="21"/>
                </a:lnTo>
                <a:lnTo>
                  <a:pt x="74" y="20"/>
                </a:lnTo>
                <a:lnTo>
                  <a:pt x="75" y="20"/>
                </a:lnTo>
                <a:lnTo>
                  <a:pt x="75" y="19"/>
                </a:lnTo>
                <a:lnTo>
                  <a:pt x="76" y="19"/>
                </a:lnTo>
                <a:lnTo>
                  <a:pt x="78" y="18"/>
                </a:lnTo>
                <a:lnTo>
                  <a:pt x="79" y="18"/>
                </a:lnTo>
                <a:lnTo>
                  <a:pt x="79" y="17"/>
                </a:lnTo>
                <a:lnTo>
                  <a:pt x="81" y="20"/>
                </a:lnTo>
                <a:lnTo>
                  <a:pt x="81" y="21"/>
                </a:lnTo>
                <a:lnTo>
                  <a:pt x="83" y="21"/>
                </a:lnTo>
                <a:lnTo>
                  <a:pt x="84" y="20"/>
                </a:lnTo>
                <a:lnTo>
                  <a:pt x="85" y="21"/>
                </a:lnTo>
                <a:lnTo>
                  <a:pt x="86" y="21"/>
                </a:lnTo>
                <a:lnTo>
                  <a:pt x="87" y="20"/>
                </a:lnTo>
                <a:lnTo>
                  <a:pt x="89" y="19"/>
                </a:lnTo>
                <a:lnTo>
                  <a:pt x="93" y="17"/>
                </a:lnTo>
                <a:lnTo>
                  <a:pt x="95" y="15"/>
                </a:lnTo>
                <a:lnTo>
                  <a:pt x="96" y="14"/>
                </a:lnTo>
                <a:lnTo>
                  <a:pt x="97" y="17"/>
                </a:lnTo>
                <a:lnTo>
                  <a:pt x="98" y="17"/>
                </a:lnTo>
                <a:lnTo>
                  <a:pt x="99" y="16"/>
                </a:lnTo>
                <a:lnTo>
                  <a:pt x="100" y="15"/>
                </a:lnTo>
                <a:lnTo>
                  <a:pt x="101" y="15"/>
                </a:lnTo>
                <a:lnTo>
                  <a:pt x="102" y="14"/>
                </a:lnTo>
                <a:lnTo>
                  <a:pt x="102" y="13"/>
                </a:lnTo>
                <a:lnTo>
                  <a:pt x="103" y="13"/>
                </a:lnTo>
                <a:lnTo>
                  <a:pt x="103" y="12"/>
                </a:lnTo>
                <a:lnTo>
                  <a:pt x="103" y="11"/>
                </a:lnTo>
                <a:lnTo>
                  <a:pt x="104" y="11"/>
                </a:lnTo>
                <a:lnTo>
                  <a:pt x="104" y="10"/>
                </a:lnTo>
                <a:lnTo>
                  <a:pt x="104" y="9"/>
                </a:lnTo>
                <a:lnTo>
                  <a:pt x="105" y="9"/>
                </a:lnTo>
                <a:lnTo>
                  <a:pt x="106" y="9"/>
                </a:lnTo>
                <a:lnTo>
                  <a:pt x="106" y="7"/>
                </a:lnTo>
                <a:lnTo>
                  <a:pt x="107" y="7"/>
                </a:lnTo>
                <a:lnTo>
                  <a:pt x="108" y="7"/>
                </a:lnTo>
                <a:lnTo>
                  <a:pt x="109" y="6"/>
                </a:lnTo>
                <a:lnTo>
                  <a:pt x="110" y="6"/>
                </a:lnTo>
                <a:lnTo>
                  <a:pt x="112" y="5"/>
                </a:lnTo>
                <a:lnTo>
                  <a:pt x="113" y="5"/>
                </a:lnTo>
                <a:lnTo>
                  <a:pt x="114" y="5"/>
                </a:lnTo>
                <a:lnTo>
                  <a:pt x="115" y="6"/>
                </a:lnTo>
                <a:lnTo>
                  <a:pt x="116" y="7"/>
                </a:lnTo>
                <a:lnTo>
                  <a:pt x="116" y="8"/>
                </a:lnTo>
                <a:lnTo>
                  <a:pt x="117" y="8"/>
                </a:lnTo>
                <a:lnTo>
                  <a:pt x="118" y="10"/>
                </a:lnTo>
                <a:lnTo>
                  <a:pt x="118" y="11"/>
                </a:lnTo>
                <a:lnTo>
                  <a:pt x="119" y="11"/>
                </a:lnTo>
                <a:lnTo>
                  <a:pt x="119" y="12"/>
                </a:lnTo>
                <a:lnTo>
                  <a:pt x="120" y="13"/>
                </a:lnTo>
                <a:lnTo>
                  <a:pt x="120" y="14"/>
                </a:lnTo>
                <a:lnTo>
                  <a:pt x="120" y="15"/>
                </a:lnTo>
                <a:lnTo>
                  <a:pt x="121" y="15"/>
                </a:lnTo>
                <a:lnTo>
                  <a:pt x="121" y="16"/>
                </a:lnTo>
                <a:lnTo>
                  <a:pt x="121" y="17"/>
                </a:lnTo>
                <a:lnTo>
                  <a:pt x="121" y="18"/>
                </a:lnTo>
                <a:lnTo>
                  <a:pt x="121" y="19"/>
                </a:lnTo>
                <a:lnTo>
                  <a:pt x="122" y="19"/>
                </a:lnTo>
                <a:lnTo>
                  <a:pt x="122" y="20"/>
                </a:lnTo>
                <a:lnTo>
                  <a:pt x="122" y="21"/>
                </a:lnTo>
                <a:lnTo>
                  <a:pt x="122" y="22"/>
                </a:lnTo>
                <a:lnTo>
                  <a:pt x="123" y="22"/>
                </a:lnTo>
                <a:lnTo>
                  <a:pt x="123" y="23"/>
                </a:lnTo>
                <a:lnTo>
                  <a:pt x="123" y="24"/>
                </a:lnTo>
                <a:lnTo>
                  <a:pt x="123" y="25"/>
                </a:lnTo>
                <a:lnTo>
                  <a:pt x="124" y="25"/>
                </a:lnTo>
                <a:lnTo>
                  <a:pt x="124" y="26"/>
                </a:lnTo>
                <a:lnTo>
                  <a:pt x="124" y="27"/>
                </a:lnTo>
                <a:lnTo>
                  <a:pt x="123" y="28"/>
                </a:lnTo>
                <a:lnTo>
                  <a:pt x="123" y="29"/>
                </a:lnTo>
                <a:lnTo>
                  <a:pt x="124" y="30"/>
                </a:lnTo>
                <a:lnTo>
                  <a:pt x="124" y="31"/>
                </a:lnTo>
                <a:lnTo>
                  <a:pt x="124" y="32"/>
                </a:lnTo>
                <a:lnTo>
                  <a:pt x="124" y="33"/>
                </a:lnTo>
                <a:lnTo>
                  <a:pt x="124" y="35"/>
                </a:lnTo>
                <a:lnTo>
                  <a:pt x="124" y="36"/>
                </a:lnTo>
                <a:lnTo>
                  <a:pt x="124" y="37"/>
                </a:lnTo>
                <a:lnTo>
                  <a:pt x="124" y="39"/>
                </a:lnTo>
                <a:lnTo>
                  <a:pt x="123" y="39"/>
                </a:lnTo>
                <a:close/>
              </a:path>
            </a:pathLst>
          </a:custGeom>
          <a:noFill/>
          <a:ln w="19050" cap="flat" cmpd="sng">
            <a:solidFill>
              <a:srgbClr val="000000">
                <a:alpha val="100000"/>
              </a:srgbClr>
            </a:solidFill>
            <a:prstDash val="solid"/>
            <a:round/>
            <a:headEnd type="none" w="med" len="med"/>
            <a:tailEnd type="none" w="med" len="med"/>
          </a:ln>
        </xdr:spPr>
      </xdr:sp>
      <xdr:sp>
        <xdr:nvSpPr>
          <xdr:cNvPr id="2185872" name="Freeform 54"/>
          <xdr:cNvSpPr/>
        </xdr:nvSpPr>
        <xdr:spPr>
          <a:xfrm>
            <a:off x="5934075" y="3514725"/>
            <a:ext cx="742950" cy="800100"/>
          </a:xfrm>
          <a:custGeom>
            <a:avLst/>
            <a:gdLst>
              <a:gd name="txL" fmla="*/ 0 w 78"/>
              <a:gd name="txT" fmla="*/ 0 h 84"/>
              <a:gd name="txR" fmla="*/ 78 w 78"/>
              <a:gd name="txB" fmla="*/ 84 h 8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8" h="84">
                <a:moveTo>
                  <a:pt x="73" y="41"/>
                </a:moveTo>
                <a:lnTo>
                  <a:pt x="72" y="42"/>
                </a:lnTo>
                <a:lnTo>
                  <a:pt x="72" y="43"/>
                </a:lnTo>
                <a:lnTo>
                  <a:pt x="72" y="44"/>
                </a:lnTo>
                <a:lnTo>
                  <a:pt x="71" y="44"/>
                </a:lnTo>
                <a:lnTo>
                  <a:pt x="71" y="45"/>
                </a:lnTo>
                <a:lnTo>
                  <a:pt x="71" y="46"/>
                </a:lnTo>
                <a:lnTo>
                  <a:pt x="72" y="47"/>
                </a:lnTo>
                <a:lnTo>
                  <a:pt x="72" y="46"/>
                </a:lnTo>
                <a:lnTo>
                  <a:pt x="73" y="46"/>
                </a:lnTo>
                <a:lnTo>
                  <a:pt x="73" y="45"/>
                </a:lnTo>
                <a:lnTo>
                  <a:pt x="73" y="44"/>
                </a:lnTo>
                <a:lnTo>
                  <a:pt x="73" y="43"/>
                </a:lnTo>
                <a:lnTo>
                  <a:pt x="74" y="43"/>
                </a:lnTo>
                <a:lnTo>
                  <a:pt x="74" y="42"/>
                </a:lnTo>
                <a:lnTo>
                  <a:pt x="75" y="42"/>
                </a:lnTo>
                <a:lnTo>
                  <a:pt x="76" y="42"/>
                </a:lnTo>
                <a:lnTo>
                  <a:pt x="76" y="43"/>
                </a:lnTo>
                <a:lnTo>
                  <a:pt x="76" y="44"/>
                </a:lnTo>
                <a:lnTo>
                  <a:pt x="76" y="45"/>
                </a:lnTo>
                <a:lnTo>
                  <a:pt x="75" y="45"/>
                </a:lnTo>
                <a:lnTo>
                  <a:pt x="75" y="46"/>
                </a:lnTo>
                <a:lnTo>
                  <a:pt x="75" y="47"/>
                </a:lnTo>
                <a:lnTo>
                  <a:pt x="74" y="47"/>
                </a:lnTo>
                <a:lnTo>
                  <a:pt x="75" y="48"/>
                </a:lnTo>
                <a:lnTo>
                  <a:pt x="76" y="48"/>
                </a:lnTo>
                <a:lnTo>
                  <a:pt x="77" y="48"/>
                </a:lnTo>
                <a:lnTo>
                  <a:pt x="77" y="49"/>
                </a:lnTo>
                <a:lnTo>
                  <a:pt x="78" y="49"/>
                </a:lnTo>
                <a:lnTo>
                  <a:pt x="78" y="50"/>
                </a:lnTo>
                <a:lnTo>
                  <a:pt x="78" y="51"/>
                </a:lnTo>
                <a:lnTo>
                  <a:pt x="78" y="52"/>
                </a:lnTo>
                <a:lnTo>
                  <a:pt x="77" y="52"/>
                </a:lnTo>
                <a:lnTo>
                  <a:pt x="77" y="53"/>
                </a:lnTo>
                <a:lnTo>
                  <a:pt x="76" y="54"/>
                </a:lnTo>
                <a:lnTo>
                  <a:pt x="75" y="53"/>
                </a:lnTo>
                <a:lnTo>
                  <a:pt x="74" y="53"/>
                </a:lnTo>
                <a:lnTo>
                  <a:pt x="73" y="52"/>
                </a:lnTo>
                <a:lnTo>
                  <a:pt x="72" y="52"/>
                </a:lnTo>
                <a:lnTo>
                  <a:pt x="71" y="52"/>
                </a:lnTo>
                <a:lnTo>
                  <a:pt x="71" y="53"/>
                </a:lnTo>
                <a:lnTo>
                  <a:pt x="70" y="53"/>
                </a:lnTo>
                <a:lnTo>
                  <a:pt x="69" y="53"/>
                </a:lnTo>
                <a:lnTo>
                  <a:pt x="69" y="54"/>
                </a:lnTo>
                <a:lnTo>
                  <a:pt x="68" y="54"/>
                </a:lnTo>
                <a:lnTo>
                  <a:pt x="68" y="55"/>
                </a:lnTo>
                <a:lnTo>
                  <a:pt x="67" y="55"/>
                </a:lnTo>
                <a:lnTo>
                  <a:pt x="67" y="56"/>
                </a:lnTo>
                <a:lnTo>
                  <a:pt x="67" y="57"/>
                </a:lnTo>
                <a:lnTo>
                  <a:pt x="66" y="57"/>
                </a:lnTo>
                <a:lnTo>
                  <a:pt x="66" y="58"/>
                </a:lnTo>
                <a:lnTo>
                  <a:pt x="66" y="59"/>
                </a:lnTo>
                <a:lnTo>
                  <a:pt x="66" y="60"/>
                </a:lnTo>
                <a:lnTo>
                  <a:pt x="65" y="60"/>
                </a:lnTo>
                <a:lnTo>
                  <a:pt x="65" y="61"/>
                </a:lnTo>
                <a:lnTo>
                  <a:pt x="66" y="61"/>
                </a:lnTo>
                <a:lnTo>
                  <a:pt x="66" y="62"/>
                </a:lnTo>
                <a:lnTo>
                  <a:pt x="66" y="63"/>
                </a:lnTo>
                <a:lnTo>
                  <a:pt x="66" y="64"/>
                </a:lnTo>
                <a:lnTo>
                  <a:pt x="67" y="64"/>
                </a:lnTo>
                <a:lnTo>
                  <a:pt x="67" y="65"/>
                </a:lnTo>
                <a:lnTo>
                  <a:pt x="67" y="66"/>
                </a:lnTo>
                <a:lnTo>
                  <a:pt x="68" y="68"/>
                </a:lnTo>
                <a:lnTo>
                  <a:pt x="68" y="69"/>
                </a:lnTo>
                <a:lnTo>
                  <a:pt x="69" y="69"/>
                </a:lnTo>
                <a:lnTo>
                  <a:pt x="69" y="70"/>
                </a:lnTo>
                <a:lnTo>
                  <a:pt x="69" y="71"/>
                </a:lnTo>
                <a:lnTo>
                  <a:pt x="70" y="71"/>
                </a:lnTo>
                <a:lnTo>
                  <a:pt x="70" y="72"/>
                </a:lnTo>
                <a:lnTo>
                  <a:pt x="70" y="73"/>
                </a:lnTo>
                <a:lnTo>
                  <a:pt x="70" y="74"/>
                </a:lnTo>
                <a:lnTo>
                  <a:pt x="70" y="75"/>
                </a:lnTo>
                <a:lnTo>
                  <a:pt x="70" y="76"/>
                </a:lnTo>
                <a:lnTo>
                  <a:pt x="70" y="77"/>
                </a:lnTo>
                <a:lnTo>
                  <a:pt x="70" y="78"/>
                </a:lnTo>
                <a:lnTo>
                  <a:pt x="69" y="79"/>
                </a:lnTo>
                <a:lnTo>
                  <a:pt x="69" y="80"/>
                </a:lnTo>
                <a:lnTo>
                  <a:pt x="68" y="80"/>
                </a:lnTo>
                <a:lnTo>
                  <a:pt x="67" y="81"/>
                </a:lnTo>
                <a:lnTo>
                  <a:pt x="66" y="81"/>
                </a:lnTo>
                <a:lnTo>
                  <a:pt x="65" y="82"/>
                </a:lnTo>
                <a:lnTo>
                  <a:pt x="64" y="82"/>
                </a:lnTo>
                <a:lnTo>
                  <a:pt x="61" y="83"/>
                </a:lnTo>
                <a:lnTo>
                  <a:pt x="59" y="84"/>
                </a:lnTo>
                <a:lnTo>
                  <a:pt x="58" y="84"/>
                </a:lnTo>
                <a:lnTo>
                  <a:pt x="57" y="84"/>
                </a:lnTo>
                <a:lnTo>
                  <a:pt x="56" y="84"/>
                </a:lnTo>
                <a:lnTo>
                  <a:pt x="55" y="83"/>
                </a:lnTo>
                <a:lnTo>
                  <a:pt x="54" y="83"/>
                </a:lnTo>
                <a:lnTo>
                  <a:pt x="53" y="83"/>
                </a:lnTo>
                <a:lnTo>
                  <a:pt x="52" y="82"/>
                </a:lnTo>
                <a:lnTo>
                  <a:pt x="50" y="81"/>
                </a:lnTo>
                <a:lnTo>
                  <a:pt x="50" y="80"/>
                </a:lnTo>
                <a:lnTo>
                  <a:pt x="49" y="80"/>
                </a:lnTo>
                <a:lnTo>
                  <a:pt x="48" y="80"/>
                </a:lnTo>
                <a:lnTo>
                  <a:pt x="48" y="79"/>
                </a:lnTo>
                <a:lnTo>
                  <a:pt x="47" y="79"/>
                </a:lnTo>
                <a:lnTo>
                  <a:pt x="47" y="78"/>
                </a:lnTo>
                <a:lnTo>
                  <a:pt x="46" y="78"/>
                </a:lnTo>
                <a:lnTo>
                  <a:pt x="46" y="77"/>
                </a:lnTo>
                <a:lnTo>
                  <a:pt x="46" y="76"/>
                </a:lnTo>
                <a:lnTo>
                  <a:pt x="45" y="76"/>
                </a:lnTo>
                <a:lnTo>
                  <a:pt x="45" y="74"/>
                </a:lnTo>
                <a:lnTo>
                  <a:pt x="44" y="74"/>
                </a:lnTo>
                <a:lnTo>
                  <a:pt x="44" y="73"/>
                </a:lnTo>
                <a:lnTo>
                  <a:pt x="44" y="72"/>
                </a:lnTo>
                <a:lnTo>
                  <a:pt x="44" y="71"/>
                </a:lnTo>
                <a:lnTo>
                  <a:pt x="44" y="70"/>
                </a:lnTo>
                <a:lnTo>
                  <a:pt x="43" y="69"/>
                </a:lnTo>
                <a:lnTo>
                  <a:pt x="43" y="68"/>
                </a:lnTo>
                <a:lnTo>
                  <a:pt x="43" y="66"/>
                </a:lnTo>
                <a:lnTo>
                  <a:pt x="44" y="66"/>
                </a:lnTo>
                <a:lnTo>
                  <a:pt x="44" y="65"/>
                </a:lnTo>
                <a:lnTo>
                  <a:pt x="44" y="64"/>
                </a:lnTo>
                <a:lnTo>
                  <a:pt x="44" y="63"/>
                </a:lnTo>
                <a:lnTo>
                  <a:pt x="44" y="62"/>
                </a:lnTo>
                <a:lnTo>
                  <a:pt x="44" y="61"/>
                </a:lnTo>
                <a:lnTo>
                  <a:pt x="44" y="60"/>
                </a:lnTo>
                <a:lnTo>
                  <a:pt x="44" y="59"/>
                </a:lnTo>
                <a:lnTo>
                  <a:pt x="44" y="58"/>
                </a:lnTo>
                <a:lnTo>
                  <a:pt x="44" y="57"/>
                </a:lnTo>
                <a:lnTo>
                  <a:pt x="44" y="56"/>
                </a:lnTo>
                <a:lnTo>
                  <a:pt x="43" y="56"/>
                </a:lnTo>
                <a:lnTo>
                  <a:pt x="43" y="55"/>
                </a:lnTo>
                <a:lnTo>
                  <a:pt x="43" y="54"/>
                </a:lnTo>
                <a:lnTo>
                  <a:pt x="42" y="54"/>
                </a:lnTo>
                <a:lnTo>
                  <a:pt x="42" y="53"/>
                </a:lnTo>
                <a:lnTo>
                  <a:pt x="41" y="53"/>
                </a:lnTo>
                <a:lnTo>
                  <a:pt x="40" y="52"/>
                </a:lnTo>
                <a:lnTo>
                  <a:pt x="39" y="52"/>
                </a:lnTo>
                <a:lnTo>
                  <a:pt x="38" y="51"/>
                </a:lnTo>
                <a:lnTo>
                  <a:pt x="37" y="51"/>
                </a:lnTo>
                <a:lnTo>
                  <a:pt x="36" y="51"/>
                </a:lnTo>
                <a:lnTo>
                  <a:pt x="36" y="50"/>
                </a:lnTo>
                <a:lnTo>
                  <a:pt x="35" y="50"/>
                </a:lnTo>
                <a:lnTo>
                  <a:pt x="34" y="50"/>
                </a:lnTo>
                <a:lnTo>
                  <a:pt x="34" y="51"/>
                </a:lnTo>
                <a:lnTo>
                  <a:pt x="33" y="51"/>
                </a:lnTo>
                <a:lnTo>
                  <a:pt x="32" y="51"/>
                </a:lnTo>
                <a:lnTo>
                  <a:pt x="31" y="51"/>
                </a:lnTo>
                <a:lnTo>
                  <a:pt x="30" y="51"/>
                </a:lnTo>
                <a:lnTo>
                  <a:pt x="30" y="52"/>
                </a:lnTo>
                <a:lnTo>
                  <a:pt x="29" y="52"/>
                </a:lnTo>
                <a:lnTo>
                  <a:pt x="28" y="53"/>
                </a:lnTo>
                <a:lnTo>
                  <a:pt x="27" y="54"/>
                </a:lnTo>
                <a:lnTo>
                  <a:pt x="26" y="55"/>
                </a:lnTo>
                <a:lnTo>
                  <a:pt x="24" y="57"/>
                </a:lnTo>
                <a:lnTo>
                  <a:pt x="23" y="58"/>
                </a:lnTo>
                <a:lnTo>
                  <a:pt x="22" y="59"/>
                </a:lnTo>
                <a:lnTo>
                  <a:pt x="21" y="60"/>
                </a:lnTo>
                <a:lnTo>
                  <a:pt x="20" y="60"/>
                </a:lnTo>
                <a:lnTo>
                  <a:pt x="19" y="61"/>
                </a:lnTo>
                <a:lnTo>
                  <a:pt x="18" y="61"/>
                </a:lnTo>
                <a:lnTo>
                  <a:pt x="17" y="61"/>
                </a:lnTo>
                <a:lnTo>
                  <a:pt x="15" y="61"/>
                </a:lnTo>
                <a:lnTo>
                  <a:pt x="14" y="61"/>
                </a:lnTo>
                <a:lnTo>
                  <a:pt x="13" y="61"/>
                </a:lnTo>
                <a:lnTo>
                  <a:pt x="12" y="60"/>
                </a:lnTo>
                <a:lnTo>
                  <a:pt x="11" y="60"/>
                </a:lnTo>
                <a:lnTo>
                  <a:pt x="10" y="60"/>
                </a:lnTo>
                <a:lnTo>
                  <a:pt x="10" y="59"/>
                </a:lnTo>
                <a:lnTo>
                  <a:pt x="9" y="59"/>
                </a:lnTo>
                <a:lnTo>
                  <a:pt x="8" y="59"/>
                </a:lnTo>
                <a:lnTo>
                  <a:pt x="8" y="58"/>
                </a:lnTo>
                <a:lnTo>
                  <a:pt x="7" y="58"/>
                </a:lnTo>
                <a:lnTo>
                  <a:pt x="6" y="58"/>
                </a:lnTo>
                <a:lnTo>
                  <a:pt x="6" y="57"/>
                </a:lnTo>
                <a:lnTo>
                  <a:pt x="5" y="57"/>
                </a:lnTo>
                <a:lnTo>
                  <a:pt x="4" y="56"/>
                </a:lnTo>
                <a:lnTo>
                  <a:pt x="3" y="56"/>
                </a:lnTo>
                <a:lnTo>
                  <a:pt x="2" y="56"/>
                </a:lnTo>
                <a:lnTo>
                  <a:pt x="1" y="55"/>
                </a:lnTo>
                <a:lnTo>
                  <a:pt x="1" y="54"/>
                </a:lnTo>
                <a:lnTo>
                  <a:pt x="0" y="54"/>
                </a:lnTo>
                <a:lnTo>
                  <a:pt x="0" y="53"/>
                </a:lnTo>
                <a:lnTo>
                  <a:pt x="1" y="52"/>
                </a:lnTo>
                <a:lnTo>
                  <a:pt x="1" y="51"/>
                </a:lnTo>
                <a:lnTo>
                  <a:pt x="1" y="50"/>
                </a:lnTo>
                <a:lnTo>
                  <a:pt x="1" y="49"/>
                </a:lnTo>
                <a:lnTo>
                  <a:pt x="2" y="49"/>
                </a:lnTo>
                <a:lnTo>
                  <a:pt x="3" y="49"/>
                </a:lnTo>
                <a:lnTo>
                  <a:pt x="3" y="50"/>
                </a:lnTo>
                <a:lnTo>
                  <a:pt x="3" y="49"/>
                </a:lnTo>
                <a:lnTo>
                  <a:pt x="4" y="49"/>
                </a:lnTo>
                <a:lnTo>
                  <a:pt x="5" y="49"/>
                </a:lnTo>
                <a:lnTo>
                  <a:pt x="5" y="48"/>
                </a:lnTo>
                <a:lnTo>
                  <a:pt x="5" y="47"/>
                </a:lnTo>
                <a:lnTo>
                  <a:pt x="5" y="46"/>
                </a:lnTo>
                <a:lnTo>
                  <a:pt x="5" y="45"/>
                </a:lnTo>
                <a:lnTo>
                  <a:pt x="5" y="44"/>
                </a:lnTo>
                <a:lnTo>
                  <a:pt x="4" y="44"/>
                </a:lnTo>
                <a:lnTo>
                  <a:pt x="4" y="43"/>
                </a:lnTo>
                <a:lnTo>
                  <a:pt x="3" y="43"/>
                </a:lnTo>
                <a:lnTo>
                  <a:pt x="3" y="42"/>
                </a:lnTo>
                <a:lnTo>
                  <a:pt x="2" y="41"/>
                </a:lnTo>
                <a:lnTo>
                  <a:pt x="1" y="41"/>
                </a:lnTo>
                <a:lnTo>
                  <a:pt x="1" y="40"/>
                </a:lnTo>
                <a:lnTo>
                  <a:pt x="1" y="39"/>
                </a:lnTo>
                <a:lnTo>
                  <a:pt x="1" y="38"/>
                </a:lnTo>
                <a:lnTo>
                  <a:pt x="1" y="37"/>
                </a:lnTo>
                <a:lnTo>
                  <a:pt x="0" y="37"/>
                </a:lnTo>
                <a:lnTo>
                  <a:pt x="0" y="36"/>
                </a:lnTo>
                <a:lnTo>
                  <a:pt x="0" y="35"/>
                </a:lnTo>
                <a:lnTo>
                  <a:pt x="0" y="34"/>
                </a:lnTo>
                <a:lnTo>
                  <a:pt x="1" y="33"/>
                </a:lnTo>
                <a:lnTo>
                  <a:pt x="1" y="32"/>
                </a:lnTo>
                <a:lnTo>
                  <a:pt x="2" y="32"/>
                </a:lnTo>
                <a:lnTo>
                  <a:pt x="2" y="31"/>
                </a:lnTo>
                <a:lnTo>
                  <a:pt x="2" y="30"/>
                </a:lnTo>
                <a:lnTo>
                  <a:pt x="2" y="29"/>
                </a:lnTo>
                <a:lnTo>
                  <a:pt x="1" y="29"/>
                </a:lnTo>
                <a:lnTo>
                  <a:pt x="1" y="28"/>
                </a:lnTo>
                <a:lnTo>
                  <a:pt x="1" y="27"/>
                </a:lnTo>
                <a:lnTo>
                  <a:pt x="1" y="26"/>
                </a:lnTo>
                <a:lnTo>
                  <a:pt x="1" y="25"/>
                </a:lnTo>
                <a:lnTo>
                  <a:pt x="2" y="24"/>
                </a:lnTo>
                <a:lnTo>
                  <a:pt x="2" y="23"/>
                </a:lnTo>
                <a:lnTo>
                  <a:pt x="3" y="22"/>
                </a:lnTo>
                <a:lnTo>
                  <a:pt x="3" y="21"/>
                </a:lnTo>
                <a:lnTo>
                  <a:pt x="4" y="21"/>
                </a:lnTo>
                <a:lnTo>
                  <a:pt x="5" y="20"/>
                </a:lnTo>
                <a:lnTo>
                  <a:pt x="6" y="20"/>
                </a:lnTo>
                <a:lnTo>
                  <a:pt x="7" y="20"/>
                </a:lnTo>
                <a:lnTo>
                  <a:pt x="8" y="20"/>
                </a:lnTo>
                <a:lnTo>
                  <a:pt x="9" y="20"/>
                </a:lnTo>
                <a:lnTo>
                  <a:pt x="10" y="20"/>
                </a:lnTo>
                <a:lnTo>
                  <a:pt x="11" y="20"/>
                </a:lnTo>
                <a:lnTo>
                  <a:pt x="11" y="19"/>
                </a:lnTo>
                <a:lnTo>
                  <a:pt x="11" y="18"/>
                </a:lnTo>
                <a:lnTo>
                  <a:pt x="11" y="17"/>
                </a:lnTo>
                <a:lnTo>
                  <a:pt x="12" y="17"/>
                </a:lnTo>
                <a:lnTo>
                  <a:pt x="13" y="17"/>
                </a:lnTo>
                <a:lnTo>
                  <a:pt x="14" y="17"/>
                </a:lnTo>
                <a:lnTo>
                  <a:pt x="14" y="16"/>
                </a:lnTo>
                <a:lnTo>
                  <a:pt x="14" y="15"/>
                </a:lnTo>
                <a:lnTo>
                  <a:pt x="14" y="14"/>
                </a:lnTo>
                <a:lnTo>
                  <a:pt x="14" y="13"/>
                </a:lnTo>
                <a:lnTo>
                  <a:pt x="15" y="13"/>
                </a:lnTo>
                <a:lnTo>
                  <a:pt x="15" y="14"/>
                </a:lnTo>
                <a:lnTo>
                  <a:pt x="16" y="15"/>
                </a:lnTo>
                <a:lnTo>
                  <a:pt x="17" y="15"/>
                </a:lnTo>
                <a:lnTo>
                  <a:pt x="18" y="15"/>
                </a:lnTo>
                <a:lnTo>
                  <a:pt x="18" y="14"/>
                </a:lnTo>
                <a:lnTo>
                  <a:pt x="19" y="14"/>
                </a:lnTo>
                <a:lnTo>
                  <a:pt x="20" y="14"/>
                </a:lnTo>
                <a:lnTo>
                  <a:pt x="20" y="13"/>
                </a:lnTo>
                <a:lnTo>
                  <a:pt x="21" y="13"/>
                </a:lnTo>
                <a:lnTo>
                  <a:pt x="22" y="14"/>
                </a:lnTo>
                <a:lnTo>
                  <a:pt x="22" y="13"/>
                </a:lnTo>
                <a:lnTo>
                  <a:pt x="22" y="12"/>
                </a:lnTo>
                <a:lnTo>
                  <a:pt x="23" y="12"/>
                </a:lnTo>
                <a:lnTo>
                  <a:pt x="24" y="11"/>
                </a:lnTo>
                <a:lnTo>
                  <a:pt x="25" y="11"/>
                </a:lnTo>
                <a:lnTo>
                  <a:pt x="25" y="12"/>
                </a:lnTo>
                <a:lnTo>
                  <a:pt x="26" y="12"/>
                </a:lnTo>
                <a:lnTo>
                  <a:pt x="26" y="13"/>
                </a:lnTo>
                <a:lnTo>
                  <a:pt x="27" y="13"/>
                </a:lnTo>
                <a:lnTo>
                  <a:pt x="28" y="13"/>
                </a:lnTo>
                <a:lnTo>
                  <a:pt x="29" y="12"/>
                </a:lnTo>
                <a:lnTo>
                  <a:pt x="30" y="12"/>
                </a:lnTo>
                <a:lnTo>
                  <a:pt x="30" y="11"/>
                </a:lnTo>
                <a:lnTo>
                  <a:pt x="31" y="11"/>
                </a:lnTo>
                <a:lnTo>
                  <a:pt x="31" y="10"/>
                </a:lnTo>
                <a:lnTo>
                  <a:pt x="32" y="10"/>
                </a:lnTo>
                <a:lnTo>
                  <a:pt x="33" y="9"/>
                </a:lnTo>
                <a:lnTo>
                  <a:pt x="34" y="9"/>
                </a:lnTo>
                <a:lnTo>
                  <a:pt x="34" y="7"/>
                </a:lnTo>
                <a:lnTo>
                  <a:pt x="35" y="7"/>
                </a:lnTo>
                <a:lnTo>
                  <a:pt x="35" y="6"/>
                </a:lnTo>
                <a:lnTo>
                  <a:pt x="36" y="5"/>
                </a:lnTo>
                <a:lnTo>
                  <a:pt x="36" y="4"/>
                </a:lnTo>
                <a:lnTo>
                  <a:pt x="36" y="3"/>
                </a:lnTo>
                <a:lnTo>
                  <a:pt x="36" y="2"/>
                </a:lnTo>
                <a:lnTo>
                  <a:pt x="37" y="2"/>
                </a:lnTo>
                <a:lnTo>
                  <a:pt x="38" y="1"/>
                </a:lnTo>
                <a:lnTo>
                  <a:pt x="38" y="0"/>
                </a:lnTo>
                <a:lnTo>
                  <a:pt x="39" y="0"/>
                </a:lnTo>
                <a:lnTo>
                  <a:pt x="40" y="1"/>
                </a:lnTo>
                <a:lnTo>
                  <a:pt x="41" y="1"/>
                </a:lnTo>
                <a:lnTo>
                  <a:pt x="41" y="2"/>
                </a:lnTo>
                <a:lnTo>
                  <a:pt x="42" y="2"/>
                </a:lnTo>
                <a:lnTo>
                  <a:pt x="43" y="3"/>
                </a:lnTo>
                <a:lnTo>
                  <a:pt x="44" y="3"/>
                </a:lnTo>
                <a:lnTo>
                  <a:pt x="44" y="2"/>
                </a:lnTo>
                <a:lnTo>
                  <a:pt x="45" y="2"/>
                </a:lnTo>
                <a:lnTo>
                  <a:pt x="46" y="2"/>
                </a:lnTo>
                <a:lnTo>
                  <a:pt x="46" y="1"/>
                </a:lnTo>
                <a:lnTo>
                  <a:pt x="46" y="2"/>
                </a:lnTo>
                <a:lnTo>
                  <a:pt x="47" y="2"/>
                </a:lnTo>
                <a:lnTo>
                  <a:pt x="48" y="1"/>
                </a:lnTo>
                <a:lnTo>
                  <a:pt x="49" y="1"/>
                </a:lnTo>
                <a:lnTo>
                  <a:pt x="50" y="1"/>
                </a:lnTo>
                <a:lnTo>
                  <a:pt x="51" y="1"/>
                </a:lnTo>
                <a:lnTo>
                  <a:pt x="52" y="1"/>
                </a:lnTo>
                <a:lnTo>
                  <a:pt x="53" y="1"/>
                </a:lnTo>
                <a:lnTo>
                  <a:pt x="53" y="2"/>
                </a:lnTo>
                <a:lnTo>
                  <a:pt x="54" y="2"/>
                </a:lnTo>
                <a:lnTo>
                  <a:pt x="54" y="3"/>
                </a:lnTo>
                <a:lnTo>
                  <a:pt x="53" y="3"/>
                </a:lnTo>
                <a:lnTo>
                  <a:pt x="53" y="4"/>
                </a:lnTo>
                <a:lnTo>
                  <a:pt x="53" y="5"/>
                </a:lnTo>
                <a:lnTo>
                  <a:pt x="53" y="6"/>
                </a:lnTo>
                <a:lnTo>
                  <a:pt x="53" y="7"/>
                </a:lnTo>
                <a:lnTo>
                  <a:pt x="52" y="7"/>
                </a:lnTo>
                <a:lnTo>
                  <a:pt x="52" y="8"/>
                </a:lnTo>
                <a:lnTo>
                  <a:pt x="52" y="9"/>
                </a:lnTo>
                <a:lnTo>
                  <a:pt x="51" y="9"/>
                </a:lnTo>
                <a:lnTo>
                  <a:pt x="50" y="9"/>
                </a:lnTo>
                <a:lnTo>
                  <a:pt x="50" y="10"/>
                </a:lnTo>
                <a:lnTo>
                  <a:pt x="50" y="11"/>
                </a:lnTo>
                <a:lnTo>
                  <a:pt x="51" y="11"/>
                </a:lnTo>
                <a:lnTo>
                  <a:pt x="51" y="12"/>
                </a:lnTo>
                <a:lnTo>
                  <a:pt x="52" y="12"/>
                </a:lnTo>
                <a:lnTo>
                  <a:pt x="52" y="13"/>
                </a:lnTo>
                <a:lnTo>
                  <a:pt x="52" y="14"/>
                </a:lnTo>
                <a:lnTo>
                  <a:pt x="53" y="14"/>
                </a:lnTo>
                <a:lnTo>
                  <a:pt x="53" y="15"/>
                </a:lnTo>
                <a:lnTo>
                  <a:pt x="53" y="16"/>
                </a:lnTo>
                <a:lnTo>
                  <a:pt x="53" y="17"/>
                </a:lnTo>
                <a:lnTo>
                  <a:pt x="53" y="18"/>
                </a:lnTo>
                <a:lnTo>
                  <a:pt x="54" y="19"/>
                </a:lnTo>
                <a:lnTo>
                  <a:pt x="55" y="19"/>
                </a:lnTo>
                <a:lnTo>
                  <a:pt x="56" y="19"/>
                </a:lnTo>
                <a:lnTo>
                  <a:pt x="56" y="20"/>
                </a:lnTo>
                <a:lnTo>
                  <a:pt x="57" y="20"/>
                </a:lnTo>
                <a:lnTo>
                  <a:pt x="57" y="21"/>
                </a:lnTo>
                <a:lnTo>
                  <a:pt x="58" y="21"/>
                </a:lnTo>
                <a:lnTo>
                  <a:pt x="59" y="21"/>
                </a:lnTo>
                <a:lnTo>
                  <a:pt x="59" y="22"/>
                </a:lnTo>
                <a:lnTo>
                  <a:pt x="60" y="22"/>
                </a:lnTo>
                <a:lnTo>
                  <a:pt x="60" y="23"/>
                </a:lnTo>
                <a:lnTo>
                  <a:pt x="61" y="23"/>
                </a:lnTo>
                <a:lnTo>
                  <a:pt x="61" y="24"/>
                </a:lnTo>
                <a:lnTo>
                  <a:pt x="62" y="25"/>
                </a:lnTo>
                <a:lnTo>
                  <a:pt x="62" y="26"/>
                </a:lnTo>
                <a:lnTo>
                  <a:pt x="62" y="27"/>
                </a:lnTo>
                <a:lnTo>
                  <a:pt x="62" y="28"/>
                </a:lnTo>
                <a:lnTo>
                  <a:pt x="62" y="29"/>
                </a:lnTo>
                <a:lnTo>
                  <a:pt x="62" y="31"/>
                </a:lnTo>
                <a:lnTo>
                  <a:pt x="61" y="32"/>
                </a:lnTo>
                <a:lnTo>
                  <a:pt x="61" y="33"/>
                </a:lnTo>
                <a:lnTo>
                  <a:pt x="61" y="34"/>
                </a:lnTo>
                <a:lnTo>
                  <a:pt x="62" y="34"/>
                </a:lnTo>
                <a:lnTo>
                  <a:pt x="62" y="35"/>
                </a:lnTo>
                <a:lnTo>
                  <a:pt x="63" y="35"/>
                </a:lnTo>
                <a:lnTo>
                  <a:pt x="63" y="36"/>
                </a:lnTo>
                <a:lnTo>
                  <a:pt x="64" y="36"/>
                </a:lnTo>
                <a:lnTo>
                  <a:pt x="64" y="37"/>
                </a:lnTo>
                <a:lnTo>
                  <a:pt x="64" y="38"/>
                </a:lnTo>
                <a:lnTo>
                  <a:pt x="64" y="39"/>
                </a:lnTo>
                <a:lnTo>
                  <a:pt x="65" y="39"/>
                </a:lnTo>
                <a:lnTo>
                  <a:pt x="66" y="38"/>
                </a:lnTo>
                <a:lnTo>
                  <a:pt x="66" y="37"/>
                </a:lnTo>
                <a:lnTo>
                  <a:pt x="67" y="37"/>
                </a:lnTo>
                <a:lnTo>
                  <a:pt x="68" y="37"/>
                </a:lnTo>
                <a:lnTo>
                  <a:pt x="69" y="38"/>
                </a:lnTo>
                <a:lnTo>
                  <a:pt x="70" y="39"/>
                </a:lnTo>
                <a:lnTo>
                  <a:pt x="71" y="39"/>
                </a:lnTo>
                <a:lnTo>
                  <a:pt x="71" y="40"/>
                </a:lnTo>
                <a:lnTo>
                  <a:pt x="72" y="40"/>
                </a:lnTo>
                <a:lnTo>
                  <a:pt x="72" y="41"/>
                </a:lnTo>
                <a:lnTo>
                  <a:pt x="73" y="41"/>
                </a:lnTo>
                <a:close/>
              </a:path>
            </a:pathLst>
          </a:custGeom>
          <a:noFill/>
          <a:ln w="19050" cap="flat" cmpd="sng">
            <a:solidFill>
              <a:srgbClr val="000000">
                <a:alpha val="100000"/>
              </a:srgbClr>
            </a:solidFill>
            <a:prstDash val="solid"/>
            <a:round/>
            <a:headEnd type="none" w="med" len="med"/>
            <a:tailEnd type="none" w="med" len="med"/>
          </a:ln>
        </xdr:spPr>
      </xdr:sp>
      <xdr:sp>
        <xdr:nvSpPr>
          <xdr:cNvPr id="2185873" name="Freeform 55"/>
          <xdr:cNvSpPr/>
        </xdr:nvSpPr>
        <xdr:spPr>
          <a:xfrm>
            <a:off x="6048375" y="2143125"/>
            <a:ext cx="723900" cy="1285875"/>
          </a:xfrm>
          <a:custGeom>
            <a:avLst/>
            <a:gdLst>
              <a:gd name="txL" fmla="*/ 0 w 76"/>
              <a:gd name="txT" fmla="*/ 0 h 135"/>
              <a:gd name="txR" fmla="*/ 76 w 76"/>
              <a:gd name="txB" fmla="*/ 135 h 1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6" h="135">
                <a:moveTo>
                  <a:pt x="16" y="120"/>
                </a:moveTo>
                <a:lnTo>
                  <a:pt x="16" y="119"/>
                </a:lnTo>
                <a:lnTo>
                  <a:pt x="15" y="119"/>
                </a:lnTo>
                <a:lnTo>
                  <a:pt x="14" y="119"/>
                </a:lnTo>
                <a:lnTo>
                  <a:pt x="14" y="118"/>
                </a:lnTo>
                <a:lnTo>
                  <a:pt x="14" y="117"/>
                </a:lnTo>
                <a:lnTo>
                  <a:pt x="15" y="117"/>
                </a:lnTo>
                <a:lnTo>
                  <a:pt x="14" y="117"/>
                </a:lnTo>
                <a:lnTo>
                  <a:pt x="14" y="116"/>
                </a:lnTo>
                <a:lnTo>
                  <a:pt x="13" y="115"/>
                </a:lnTo>
                <a:lnTo>
                  <a:pt x="12" y="114"/>
                </a:lnTo>
                <a:lnTo>
                  <a:pt x="11" y="113"/>
                </a:lnTo>
                <a:lnTo>
                  <a:pt x="11" y="112"/>
                </a:lnTo>
                <a:lnTo>
                  <a:pt x="10" y="112"/>
                </a:lnTo>
                <a:lnTo>
                  <a:pt x="9" y="112"/>
                </a:lnTo>
                <a:lnTo>
                  <a:pt x="9" y="111"/>
                </a:lnTo>
                <a:lnTo>
                  <a:pt x="8" y="111"/>
                </a:lnTo>
                <a:lnTo>
                  <a:pt x="8" y="110"/>
                </a:lnTo>
                <a:lnTo>
                  <a:pt x="7" y="109"/>
                </a:lnTo>
                <a:lnTo>
                  <a:pt x="7" y="108"/>
                </a:lnTo>
                <a:lnTo>
                  <a:pt x="6" y="108"/>
                </a:lnTo>
                <a:lnTo>
                  <a:pt x="6" y="107"/>
                </a:lnTo>
                <a:lnTo>
                  <a:pt x="5" y="106"/>
                </a:lnTo>
                <a:lnTo>
                  <a:pt x="4" y="105"/>
                </a:lnTo>
                <a:lnTo>
                  <a:pt x="4" y="104"/>
                </a:lnTo>
                <a:lnTo>
                  <a:pt x="4" y="103"/>
                </a:lnTo>
                <a:lnTo>
                  <a:pt x="3" y="102"/>
                </a:lnTo>
                <a:lnTo>
                  <a:pt x="3" y="101"/>
                </a:lnTo>
                <a:lnTo>
                  <a:pt x="3" y="100"/>
                </a:lnTo>
                <a:lnTo>
                  <a:pt x="2" y="100"/>
                </a:lnTo>
                <a:lnTo>
                  <a:pt x="2" y="99"/>
                </a:lnTo>
                <a:lnTo>
                  <a:pt x="1" y="98"/>
                </a:lnTo>
                <a:lnTo>
                  <a:pt x="1" y="97"/>
                </a:lnTo>
                <a:lnTo>
                  <a:pt x="1" y="96"/>
                </a:lnTo>
                <a:lnTo>
                  <a:pt x="0" y="96"/>
                </a:lnTo>
                <a:lnTo>
                  <a:pt x="0" y="95"/>
                </a:lnTo>
                <a:lnTo>
                  <a:pt x="1" y="95"/>
                </a:lnTo>
                <a:lnTo>
                  <a:pt x="1" y="94"/>
                </a:lnTo>
                <a:lnTo>
                  <a:pt x="2" y="94"/>
                </a:lnTo>
                <a:lnTo>
                  <a:pt x="2" y="93"/>
                </a:lnTo>
                <a:lnTo>
                  <a:pt x="3" y="93"/>
                </a:lnTo>
                <a:lnTo>
                  <a:pt x="3" y="92"/>
                </a:lnTo>
                <a:lnTo>
                  <a:pt x="4" y="92"/>
                </a:lnTo>
                <a:lnTo>
                  <a:pt x="4" y="91"/>
                </a:lnTo>
                <a:lnTo>
                  <a:pt x="5" y="91"/>
                </a:lnTo>
                <a:lnTo>
                  <a:pt x="5" y="90"/>
                </a:lnTo>
                <a:lnTo>
                  <a:pt x="5" y="89"/>
                </a:lnTo>
                <a:lnTo>
                  <a:pt x="6" y="89"/>
                </a:lnTo>
                <a:lnTo>
                  <a:pt x="6" y="88"/>
                </a:lnTo>
                <a:lnTo>
                  <a:pt x="6" y="87"/>
                </a:lnTo>
                <a:lnTo>
                  <a:pt x="6" y="86"/>
                </a:lnTo>
                <a:lnTo>
                  <a:pt x="7" y="85"/>
                </a:lnTo>
                <a:lnTo>
                  <a:pt x="8" y="84"/>
                </a:lnTo>
                <a:lnTo>
                  <a:pt x="8" y="83"/>
                </a:lnTo>
                <a:lnTo>
                  <a:pt x="8" y="82"/>
                </a:lnTo>
                <a:lnTo>
                  <a:pt x="7" y="82"/>
                </a:lnTo>
                <a:lnTo>
                  <a:pt x="7" y="81"/>
                </a:lnTo>
                <a:lnTo>
                  <a:pt x="7" y="80"/>
                </a:lnTo>
                <a:lnTo>
                  <a:pt x="7" y="79"/>
                </a:lnTo>
                <a:lnTo>
                  <a:pt x="8" y="78"/>
                </a:lnTo>
                <a:lnTo>
                  <a:pt x="8" y="77"/>
                </a:lnTo>
                <a:lnTo>
                  <a:pt x="8" y="76"/>
                </a:lnTo>
                <a:lnTo>
                  <a:pt x="8" y="75"/>
                </a:lnTo>
                <a:lnTo>
                  <a:pt x="8" y="74"/>
                </a:lnTo>
                <a:lnTo>
                  <a:pt x="9" y="74"/>
                </a:lnTo>
                <a:lnTo>
                  <a:pt x="9" y="73"/>
                </a:lnTo>
                <a:lnTo>
                  <a:pt x="9" y="72"/>
                </a:lnTo>
                <a:lnTo>
                  <a:pt x="9" y="71"/>
                </a:lnTo>
                <a:lnTo>
                  <a:pt x="10" y="71"/>
                </a:lnTo>
                <a:lnTo>
                  <a:pt x="10" y="70"/>
                </a:lnTo>
                <a:lnTo>
                  <a:pt x="11" y="69"/>
                </a:lnTo>
                <a:lnTo>
                  <a:pt x="12" y="68"/>
                </a:lnTo>
                <a:lnTo>
                  <a:pt x="13" y="67"/>
                </a:lnTo>
                <a:lnTo>
                  <a:pt x="13" y="66"/>
                </a:lnTo>
                <a:lnTo>
                  <a:pt x="14" y="66"/>
                </a:lnTo>
                <a:lnTo>
                  <a:pt x="14" y="65"/>
                </a:lnTo>
                <a:lnTo>
                  <a:pt x="15" y="65"/>
                </a:lnTo>
                <a:lnTo>
                  <a:pt x="15" y="63"/>
                </a:lnTo>
                <a:lnTo>
                  <a:pt x="16" y="63"/>
                </a:lnTo>
                <a:lnTo>
                  <a:pt x="16" y="62"/>
                </a:lnTo>
                <a:lnTo>
                  <a:pt x="17" y="61"/>
                </a:lnTo>
                <a:lnTo>
                  <a:pt x="17" y="60"/>
                </a:lnTo>
                <a:lnTo>
                  <a:pt x="17" y="59"/>
                </a:lnTo>
                <a:lnTo>
                  <a:pt x="18" y="59"/>
                </a:lnTo>
                <a:lnTo>
                  <a:pt x="18" y="58"/>
                </a:lnTo>
                <a:lnTo>
                  <a:pt x="20" y="56"/>
                </a:lnTo>
                <a:lnTo>
                  <a:pt x="21" y="56"/>
                </a:lnTo>
                <a:lnTo>
                  <a:pt x="22" y="55"/>
                </a:lnTo>
                <a:lnTo>
                  <a:pt x="23" y="55"/>
                </a:lnTo>
                <a:lnTo>
                  <a:pt x="23" y="54"/>
                </a:lnTo>
                <a:lnTo>
                  <a:pt x="24" y="54"/>
                </a:lnTo>
                <a:lnTo>
                  <a:pt x="24" y="53"/>
                </a:lnTo>
                <a:lnTo>
                  <a:pt x="24" y="52"/>
                </a:lnTo>
                <a:lnTo>
                  <a:pt x="24" y="51"/>
                </a:lnTo>
                <a:lnTo>
                  <a:pt x="24" y="50"/>
                </a:lnTo>
                <a:lnTo>
                  <a:pt x="23" y="50"/>
                </a:lnTo>
                <a:lnTo>
                  <a:pt x="23" y="49"/>
                </a:lnTo>
                <a:lnTo>
                  <a:pt x="23" y="48"/>
                </a:lnTo>
                <a:lnTo>
                  <a:pt x="23" y="47"/>
                </a:lnTo>
                <a:lnTo>
                  <a:pt x="24" y="47"/>
                </a:lnTo>
                <a:lnTo>
                  <a:pt x="24" y="45"/>
                </a:lnTo>
                <a:lnTo>
                  <a:pt x="24" y="44"/>
                </a:lnTo>
                <a:lnTo>
                  <a:pt x="24" y="43"/>
                </a:lnTo>
                <a:lnTo>
                  <a:pt x="25" y="43"/>
                </a:lnTo>
                <a:lnTo>
                  <a:pt x="25" y="42"/>
                </a:lnTo>
                <a:lnTo>
                  <a:pt x="26" y="41"/>
                </a:lnTo>
                <a:lnTo>
                  <a:pt x="26" y="40"/>
                </a:lnTo>
                <a:lnTo>
                  <a:pt x="27" y="40"/>
                </a:lnTo>
                <a:lnTo>
                  <a:pt x="27" y="39"/>
                </a:lnTo>
                <a:lnTo>
                  <a:pt x="28" y="38"/>
                </a:lnTo>
                <a:lnTo>
                  <a:pt x="29" y="37"/>
                </a:lnTo>
                <a:lnTo>
                  <a:pt x="29" y="36"/>
                </a:lnTo>
                <a:lnTo>
                  <a:pt x="30" y="35"/>
                </a:lnTo>
                <a:lnTo>
                  <a:pt x="31" y="35"/>
                </a:lnTo>
                <a:lnTo>
                  <a:pt x="31" y="34"/>
                </a:lnTo>
                <a:lnTo>
                  <a:pt x="31" y="33"/>
                </a:lnTo>
                <a:lnTo>
                  <a:pt x="31" y="32"/>
                </a:lnTo>
                <a:lnTo>
                  <a:pt x="32" y="32"/>
                </a:lnTo>
                <a:lnTo>
                  <a:pt x="32" y="31"/>
                </a:lnTo>
                <a:lnTo>
                  <a:pt x="32" y="30"/>
                </a:lnTo>
                <a:lnTo>
                  <a:pt x="33" y="30"/>
                </a:lnTo>
                <a:lnTo>
                  <a:pt x="33" y="29"/>
                </a:lnTo>
                <a:lnTo>
                  <a:pt x="36" y="24"/>
                </a:lnTo>
                <a:lnTo>
                  <a:pt x="37" y="22"/>
                </a:lnTo>
                <a:lnTo>
                  <a:pt x="37" y="20"/>
                </a:lnTo>
                <a:lnTo>
                  <a:pt x="38" y="19"/>
                </a:lnTo>
                <a:lnTo>
                  <a:pt x="38" y="18"/>
                </a:lnTo>
                <a:lnTo>
                  <a:pt x="39" y="17"/>
                </a:lnTo>
                <a:lnTo>
                  <a:pt x="40" y="16"/>
                </a:lnTo>
                <a:lnTo>
                  <a:pt x="40" y="15"/>
                </a:lnTo>
                <a:lnTo>
                  <a:pt x="40" y="14"/>
                </a:lnTo>
                <a:lnTo>
                  <a:pt x="40" y="13"/>
                </a:lnTo>
                <a:lnTo>
                  <a:pt x="41" y="12"/>
                </a:lnTo>
                <a:lnTo>
                  <a:pt x="41" y="11"/>
                </a:lnTo>
                <a:lnTo>
                  <a:pt x="41" y="10"/>
                </a:lnTo>
                <a:lnTo>
                  <a:pt x="41" y="9"/>
                </a:lnTo>
                <a:lnTo>
                  <a:pt x="41" y="4"/>
                </a:lnTo>
                <a:lnTo>
                  <a:pt x="41" y="0"/>
                </a:lnTo>
                <a:lnTo>
                  <a:pt x="42" y="0"/>
                </a:lnTo>
                <a:lnTo>
                  <a:pt x="43" y="0"/>
                </a:lnTo>
                <a:lnTo>
                  <a:pt x="44" y="0"/>
                </a:lnTo>
                <a:lnTo>
                  <a:pt x="45" y="0"/>
                </a:lnTo>
                <a:lnTo>
                  <a:pt x="46" y="0"/>
                </a:lnTo>
                <a:lnTo>
                  <a:pt x="45" y="1"/>
                </a:lnTo>
                <a:lnTo>
                  <a:pt x="45" y="2"/>
                </a:lnTo>
                <a:lnTo>
                  <a:pt x="45" y="3"/>
                </a:lnTo>
                <a:lnTo>
                  <a:pt x="45" y="4"/>
                </a:lnTo>
                <a:lnTo>
                  <a:pt x="46" y="4"/>
                </a:lnTo>
                <a:lnTo>
                  <a:pt x="47" y="4"/>
                </a:lnTo>
                <a:lnTo>
                  <a:pt x="48" y="4"/>
                </a:lnTo>
                <a:lnTo>
                  <a:pt x="48" y="5"/>
                </a:lnTo>
                <a:lnTo>
                  <a:pt x="49" y="5"/>
                </a:lnTo>
                <a:lnTo>
                  <a:pt x="50" y="5"/>
                </a:lnTo>
                <a:lnTo>
                  <a:pt x="50" y="4"/>
                </a:lnTo>
                <a:lnTo>
                  <a:pt x="51" y="4"/>
                </a:lnTo>
                <a:lnTo>
                  <a:pt x="52" y="4"/>
                </a:lnTo>
                <a:lnTo>
                  <a:pt x="53" y="5"/>
                </a:lnTo>
                <a:lnTo>
                  <a:pt x="53" y="6"/>
                </a:lnTo>
                <a:lnTo>
                  <a:pt x="53" y="7"/>
                </a:lnTo>
                <a:lnTo>
                  <a:pt x="54" y="7"/>
                </a:lnTo>
                <a:lnTo>
                  <a:pt x="55" y="7"/>
                </a:lnTo>
                <a:lnTo>
                  <a:pt x="56" y="7"/>
                </a:lnTo>
                <a:lnTo>
                  <a:pt x="57" y="7"/>
                </a:lnTo>
                <a:lnTo>
                  <a:pt x="58" y="7"/>
                </a:lnTo>
                <a:lnTo>
                  <a:pt x="59" y="7"/>
                </a:lnTo>
                <a:lnTo>
                  <a:pt x="60" y="7"/>
                </a:lnTo>
                <a:lnTo>
                  <a:pt x="61" y="7"/>
                </a:lnTo>
                <a:lnTo>
                  <a:pt x="62" y="7"/>
                </a:lnTo>
                <a:lnTo>
                  <a:pt x="63" y="7"/>
                </a:lnTo>
                <a:lnTo>
                  <a:pt x="64" y="8"/>
                </a:lnTo>
                <a:lnTo>
                  <a:pt x="65" y="8"/>
                </a:lnTo>
                <a:lnTo>
                  <a:pt x="66" y="8"/>
                </a:lnTo>
                <a:lnTo>
                  <a:pt x="67" y="8"/>
                </a:lnTo>
                <a:lnTo>
                  <a:pt x="68" y="8"/>
                </a:lnTo>
                <a:lnTo>
                  <a:pt x="69" y="8"/>
                </a:lnTo>
                <a:lnTo>
                  <a:pt x="70" y="8"/>
                </a:lnTo>
                <a:lnTo>
                  <a:pt x="72" y="7"/>
                </a:lnTo>
                <a:lnTo>
                  <a:pt x="73" y="7"/>
                </a:lnTo>
                <a:lnTo>
                  <a:pt x="73" y="8"/>
                </a:lnTo>
                <a:lnTo>
                  <a:pt x="73" y="9"/>
                </a:lnTo>
                <a:lnTo>
                  <a:pt x="73" y="11"/>
                </a:lnTo>
                <a:lnTo>
                  <a:pt x="73" y="12"/>
                </a:lnTo>
                <a:lnTo>
                  <a:pt x="74" y="12"/>
                </a:lnTo>
                <a:lnTo>
                  <a:pt x="75" y="12"/>
                </a:lnTo>
                <a:lnTo>
                  <a:pt x="75" y="13"/>
                </a:lnTo>
                <a:lnTo>
                  <a:pt x="75" y="14"/>
                </a:lnTo>
                <a:lnTo>
                  <a:pt x="75" y="15"/>
                </a:lnTo>
                <a:lnTo>
                  <a:pt x="76" y="15"/>
                </a:lnTo>
                <a:lnTo>
                  <a:pt x="76" y="16"/>
                </a:lnTo>
                <a:lnTo>
                  <a:pt x="75" y="16"/>
                </a:lnTo>
                <a:lnTo>
                  <a:pt x="75" y="17"/>
                </a:lnTo>
                <a:lnTo>
                  <a:pt x="75" y="18"/>
                </a:lnTo>
                <a:lnTo>
                  <a:pt x="74" y="19"/>
                </a:lnTo>
                <a:lnTo>
                  <a:pt x="74" y="20"/>
                </a:lnTo>
                <a:lnTo>
                  <a:pt x="74" y="21"/>
                </a:lnTo>
                <a:lnTo>
                  <a:pt x="73" y="23"/>
                </a:lnTo>
                <a:lnTo>
                  <a:pt x="72" y="24"/>
                </a:lnTo>
                <a:lnTo>
                  <a:pt x="71" y="24"/>
                </a:lnTo>
                <a:lnTo>
                  <a:pt x="71" y="25"/>
                </a:lnTo>
                <a:lnTo>
                  <a:pt x="72" y="25"/>
                </a:lnTo>
                <a:lnTo>
                  <a:pt x="71" y="25"/>
                </a:lnTo>
                <a:lnTo>
                  <a:pt x="71" y="26"/>
                </a:lnTo>
                <a:lnTo>
                  <a:pt x="71" y="27"/>
                </a:lnTo>
                <a:lnTo>
                  <a:pt x="71" y="28"/>
                </a:lnTo>
                <a:lnTo>
                  <a:pt x="70" y="28"/>
                </a:lnTo>
                <a:lnTo>
                  <a:pt x="70" y="29"/>
                </a:lnTo>
                <a:lnTo>
                  <a:pt x="70" y="30"/>
                </a:lnTo>
                <a:lnTo>
                  <a:pt x="69" y="30"/>
                </a:lnTo>
                <a:lnTo>
                  <a:pt x="70" y="30"/>
                </a:lnTo>
                <a:lnTo>
                  <a:pt x="70" y="31"/>
                </a:lnTo>
                <a:lnTo>
                  <a:pt x="69" y="31"/>
                </a:lnTo>
                <a:lnTo>
                  <a:pt x="70" y="31"/>
                </a:lnTo>
                <a:lnTo>
                  <a:pt x="70" y="32"/>
                </a:lnTo>
                <a:lnTo>
                  <a:pt x="69" y="32"/>
                </a:lnTo>
                <a:lnTo>
                  <a:pt x="69" y="33"/>
                </a:lnTo>
                <a:lnTo>
                  <a:pt x="68" y="33"/>
                </a:lnTo>
                <a:lnTo>
                  <a:pt x="68" y="34"/>
                </a:lnTo>
                <a:lnTo>
                  <a:pt x="67" y="34"/>
                </a:lnTo>
                <a:lnTo>
                  <a:pt x="67" y="35"/>
                </a:lnTo>
                <a:lnTo>
                  <a:pt x="66" y="35"/>
                </a:lnTo>
                <a:lnTo>
                  <a:pt x="66" y="36"/>
                </a:lnTo>
                <a:lnTo>
                  <a:pt x="66" y="37"/>
                </a:lnTo>
                <a:lnTo>
                  <a:pt x="66" y="38"/>
                </a:lnTo>
                <a:lnTo>
                  <a:pt x="65" y="38"/>
                </a:lnTo>
                <a:lnTo>
                  <a:pt x="64" y="38"/>
                </a:lnTo>
                <a:lnTo>
                  <a:pt x="63" y="38"/>
                </a:lnTo>
                <a:lnTo>
                  <a:pt x="62" y="38"/>
                </a:lnTo>
                <a:lnTo>
                  <a:pt x="61" y="38"/>
                </a:lnTo>
                <a:lnTo>
                  <a:pt x="60" y="38"/>
                </a:lnTo>
                <a:lnTo>
                  <a:pt x="61" y="38"/>
                </a:lnTo>
                <a:lnTo>
                  <a:pt x="62" y="39"/>
                </a:lnTo>
                <a:lnTo>
                  <a:pt x="65" y="40"/>
                </a:lnTo>
                <a:lnTo>
                  <a:pt x="66" y="40"/>
                </a:lnTo>
                <a:lnTo>
                  <a:pt x="67" y="41"/>
                </a:lnTo>
                <a:lnTo>
                  <a:pt x="68" y="41"/>
                </a:lnTo>
                <a:lnTo>
                  <a:pt x="72" y="47"/>
                </a:lnTo>
                <a:lnTo>
                  <a:pt x="73" y="47"/>
                </a:lnTo>
                <a:lnTo>
                  <a:pt x="73" y="48"/>
                </a:lnTo>
                <a:lnTo>
                  <a:pt x="72" y="48"/>
                </a:lnTo>
                <a:lnTo>
                  <a:pt x="72" y="49"/>
                </a:lnTo>
                <a:lnTo>
                  <a:pt x="73" y="49"/>
                </a:lnTo>
                <a:lnTo>
                  <a:pt x="72" y="49"/>
                </a:lnTo>
                <a:lnTo>
                  <a:pt x="72" y="50"/>
                </a:lnTo>
                <a:lnTo>
                  <a:pt x="72" y="51"/>
                </a:lnTo>
                <a:lnTo>
                  <a:pt x="71" y="52"/>
                </a:lnTo>
                <a:lnTo>
                  <a:pt x="71" y="53"/>
                </a:lnTo>
                <a:lnTo>
                  <a:pt x="71" y="54"/>
                </a:lnTo>
                <a:lnTo>
                  <a:pt x="70" y="55"/>
                </a:lnTo>
                <a:lnTo>
                  <a:pt x="70" y="56"/>
                </a:lnTo>
                <a:lnTo>
                  <a:pt x="70" y="57"/>
                </a:lnTo>
                <a:lnTo>
                  <a:pt x="69" y="57"/>
                </a:lnTo>
                <a:lnTo>
                  <a:pt x="69" y="58"/>
                </a:lnTo>
                <a:lnTo>
                  <a:pt x="68" y="61"/>
                </a:lnTo>
                <a:lnTo>
                  <a:pt x="67" y="63"/>
                </a:lnTo>
                <a:lnTo>
                  <a:pt x="66" y="64"/>
                </a:lnTo>
                <a:lnTo>
                  <a:pt x="66" y="65"/>
                </a:lnTo>
                <a:lnTo>
                  <a:pt x="65" y="65"/>
                </a:lnTo>
                <a:lnTo>
                  <a:pt x="65" y="66"/>
                </a:lnTo>
                <a:lnTo>
                  <a:pt x="65" y="67"/>
                </a:lnTo>
                <a:lnTo>
                  <a:pt x="65" y="68"/>
                </a:lnTo>
                <a:lnTo>
                  <a:pt x="65" y="69"/>
                </a:lnTo>
                <a:lnTo>
                  <a:pt x="65" y="70"/>
                </a:lnTo>
                <a:lnTo>
                  <a:pt x="65" y="71"/>
                </a:lnTo>
                <a:lnTo>
                  <a:pt x="65" y="72"/>
                </a:lnTo>
                <a:lnTo>
                  <a:pt x="65" y="73"/>
                </a:lnTo>
                <a:lnTo>
                  <a:pt x="65" y="74"/>
                </a:lnTo>
                <a:lnTo>
                  <a:pt x="65" y="75"/>
                </a:lnTo>
                <a:lnTo>
                  <a:pt x="65" y="76"/>
                </a:lnTo>
                <a:lnTo>
                  <a:pt x="65" y="77"/>
                </a:lnTo>
                <a:lnTo>
                  <a:pt x="65" y="78"/>
                </a:lnTo>
                <a:lnTo>
                  <a:pt x="65" y="79"/>
                </a:lnTo>
                <a:lnTo>
                  <a:pt x="65" y="80"/>
                </a:lnTo>
                <a:lnTo>
                  <a:pt x="65" y="81"/>
                </a:lnTo>
                <a:lnTo>
                  <a:pt x="66" y="83"/>
                </a:lnTo>
                <a:lnTo>
                  <a:pt x="66" y="84"/>
                </a:lnTo>
                <a:lnTo>
                  <a:pt x="66" y="85"/>
                </a:lnTo>
                <a:lnTo>
                  <a:pt x="66" y="86"/>
                </a:lnTo>
                <a:lnTo>
                  <a:pt x="66" y="87"/>
                </a:lnTo>
                <a:lnTo>
                  <a:pt x="67" y="88"/>
                </a:lnTo>
                <a:lnTo>
                  <a:pt x="68" y="88"/>
                </a:lnTo>
                <a:lnTo>
                  <a:pt x="68" y="89"/>
                </a:lnTo>
                <a:lnTo>
                  <a:pt x="68" y="90"/>
                </a:lnTo>
                <a:lnTo>
                  <a:pt x="69" y="93"/>
                </a:lnTo>
                <a:lnTo>
                  <a:pt x="69" y="94"/>
                </a:lnTo>
                <a:lnTo>
                  <a:pt x="70" y="97"/>
                </a:lnTo>
                <a:lnTo>
                  <a:pt x="70" y="98"/>
                </a:lnTo>
                <a:lnTo>
                  <a:pt x="70" y="99"/>
                </a:lnTo>
                <a:lnTo>
                  <a:pt x="70" y="100"/>
                </a:lnTo>
                <a:lnTo>
                  <a:pt x="70" y="101"/>
                </a:lnTo>
                <a:lnTo>
                  <a:pt x="70" y="102"/>
                </a:lnTo>
                <a:lnTo>
                  <a:pt x="69" y="103"/>
                </a:lnTo>
                <a:lnTo>
                  <a:pt x="70" y="103"/>
                </a:lnTo>
                <a:lnTo>
                  <a:pt x="71" y="103"/>
                </a:lnTo>
                <a:lnTo>
                  <a:pt x="71" y="104"/>
                </a:lnTo>
                <a:lnTo>
                  <a:pt x="72" y="103"/>
                </a:lnTo>
                <a:lnTo>
                  <a:pt x="72" y="104"/>
                </a:lnTo>
                <a:lnTo>
                  <a:pt x="72" y="105"/>
                </a:lnTo>
                <a:lnTo>
                  <a:pt x="72" y="106"/>
                </a:lnTo>
                <a:lnTo>
                  <a:pt x="72" y="107"/>
                </a:lnTo>
                <a:lnTo>
                  <a:pt x="71" y="107"/>
                </a:lnTo>
                <a:lnTo>
                  <a:pt x="71" y="108"/>
                </a:lnTo>
                <a:lnTo>
                  <a:pt x="72" y="109"/>
                </a:lnTo>
                <a:lnTo>
                  <a:pt x="72" y="110"/>
                </a:lnTo>
                <a:lnTo>
                  <a:pt x="72" y="111"/>
                </a:lnTo>
                <a:lnTo>
                  <a:pt x="72" y="112"/>
                </a:lnTo>
                <a:lnTo>
                  <a:pt x="72" y="113"/>
                </a:lnTo>
                <a:lnTo>
                  <a:pt x="71" y="113"/>
                </a:lnTo>
                <a:lnTo>
                  <a:pt x="70" y="113"/>
                </a:lnTo>
                <a:lnTo>
                  <a:pt x="69" y="113"/>
                </a:lnTo>
                <a:lnTo>
                  <a:pt x="68" y="113"/>
                </a:lnTo>
                <a:lnTo>
                  <a:pt x="68" y="114"/>
                </a:lnTo>
                <a:lnTo>
                  <a:pt x="68" y="115"/>
                </a:lnTo>
                <a:lnTo>
                  <a:pt x="68" y="116"/>
                </a:lnTo>
                <a:lnTo>
                  <a:pt x="68" y="117"/>
                </a:lnTo>
                <a:lnTo>
                  <a:pt x="68" y="118"/>
                </a:lnTo>
                <a:lnTo>
                  <a:pt x="68" y="119"/>
                </a:lnTo>
                <a:lnTo>
                  <a:pt x="68" y="120"/>
                </a:lnTo>
                <a:lnTo>
                  <a:pt x="69" y="122"/>
                </a:lnTo>
                <a:lnTo>
                  <a:pt x="70" y="122"/>
                </a:lnTo>
                <a:lnTo>
                  <a:pt x="71" y="122"/>
                </a:lnTo>
                <a:lnTo>
                  <a:pt x="71" y="123"/>
                </a:lnTo>
                <a:lnTo>
                  <a:pt x="72" y="123"/>
                </a:lnTo>
                <a:lnTo>
                  <a:pt x="72" y="124"/>
                </a:lnTo>
                <a:lnTo>
                  <a:pt x="73" y="124"/>
                </a:lnTo>
                <a:lnTo>
                  <a:pt x="73" y="125"/>
                </a:lnTo>
                <a:lnTo>
                  <a:pt x="74" y="126"/>
                </a:lnTo>
                <a:lnTo>
                  <a:pt x="75" y="128"/>
                </a:lnTo>
                <a:lnTo>
                  <a:pt x="74" y="129"/>
                </a:lnTo>
                <a:lnTo>
                  <a:pt x="73" y="129"/>
                </a:lnTo>
                <a:lnTo>
                  <a:pt x="72" y="130"/>
                </a:lnTo>
                <a:lnTo>
                  <a:pt x="71" y="131"/>
                </a:lnTo>
                <a:lnTo>
                  <a:pt x="70" y="131"/>
                </a:lnTo>
                <a:lnTo>
                  <a:pt x="70" y="130"/>
                </a:lnTo>
                <a:lnTo>
                  <a:pt x="69" y="128"/>
                </a:lnTo>
                <a:lnTo>
                  <a:pt x="68" y="129"/>
                </a:lnTo>
                <a:lnTo>
                  <a:pt x="66" y="130"/>
                </a:lnTo>
                <a:lnTo>
                  <a:pt x="65" y="129"/>
                </a:lnTo>
                <a:lnTo>
                  <a:pt x="64" y="131"/>
                </a:lnTo>
                <a:lnTo>
                  <a:pt x="65" y="132"/>
                </a:lnTo>
                <a:lnTo>
                  <a:pt x="65" y="133"/>
                </a:lnTo>
                <a:lnTo>
                  <a:pt x="64" y="133"/>
                </a:lnTo>
                <a:lnTo>
                  <a:pt x="64" y="134"/>
                </a:lnTo>
                <a:lnTo>
                  <a:pt x="63" y="134"/>
                </a:lnTo>
                <a:lnTo>
                  <a:pt x="62" y="134"/>
                </a:lnTo>
                <a:lnTo>
                  <a:pt x="62" y="135"/>
                </a:lnTo>
                <a:lnTo>
                  <a:pt x="61" y="135"/>
                </a:lnTo>
                <a:lnTo>
                  <a:pt x="60" y="135"/>
                </a:lnTo>
                <a:lnTo>
                  <a:pt x="61" y="134"/>
                </a:lnTo>
                <a:lnTo>
                  <a:pt x="61" y="133"/>
                </a:lnTo>
                <a:lnTo>
                  <a:pt x="60" y="133"/>
                </a:lnTo>
                <a:lnTo>
                  <a:pt x="59" y="133"/>
                </a:lnTo>
                <a:lnTo>
                  <a:pt x="58" y="133"/>
                </a:lnTo>
                <a:lnTo>
                  <a:pt x="57" y="133"/>
                </a:lnTo>
                <a:lnTo>
                  <a:pt x="56" y="133"/>
                </a:lnTo>
                <a:lnTo>
                  <a:pt x="55" y="134"/>
                </a:lnTo>
                <a:lnTo>
                  <a:pt x="54" y="134"/>
                </a:lnTo>
                <a:lnTo>
                  <a:pt x="53" y="135"/>
                </a:lnTo>
                <a:lnTo>
                  <a:pt x="53" y="134"/>
                </a:lnTo>
                <a:lnTo>
                  <a:pt x="52" y="135"/>
                </a:lnTo>
                <a:lnTo>
                  <a:pt x="51" y="135"/>
                </a:lnTo>
                <a:lnTo>
                  <a:pt x="50" y="135"/>
                </a:lnTo>
                <a:lnTo>
                  <a:pt x="49" y="135"/>
                </a:lnTo>
                <a:lnTo>
                  <a:pt x="48" y="135"/>
                </a:lnTo>
                <a:lnTo>
                  <a:pt x="48" y="134"/>
                </a:lnTo>
                <a:lnTo>
                  <a:pt x="47" y="133"/>
                </a:lnTo>
                <a:lnTo>
                  <a:pt x="47" y="132"/>
                </a:lnTo>
                <a:lnTo>
                  <a:pt x="46" y="132"/>
                </a:lnTo>
                <a:lnTo>
                  <a:pt x="45" y="133"/>
                </a:lnTo>
                <a:lnTo>
                  <a:pt x="44" y="133"/>
                </a:lnTo>
                <a:lnTo>
                  <a:pt x="43" y="134"/>
                </a:lnTo>
                <a:lnTo>
                  <a:pt x="42" y="134"/>
                </a:lnTo>
                <a:lnTo>
                  <a:pt x="41" y="134"/>
                </a:lnTo>
                <a:lnTo>
                  <a:pt x="41" y="133"/>
                </a:lnTo>
                <a:lnTo>
                  <a:pt x="41" y="131"/>
                </a:lnTo>
                <a:lnTo>
                  <a:pt x="40" y="130"/>
                </a:lnTo>
                <a:lnTo>
                  <a:pt x="40" y="129"/>
                </a:lnTo>
                <a:lnTo>
                  <a:pt x="39" y="128"/>
                </a:lnTo>
                <a:lnTo>
                  <a:pt x="38" y="127"/>
                </a:lnTo>
                <a:lnTo>
                  <a:pt x="37" y="126"/>
                </a:lnTo>
                <a:lnTo>
                  <a:pt x="36" y="126"/>
                </a:lnTo>
                <a:lnTo>
                  <a:pt x="35" y="126"/>
                </a:lnTo>
                <a:lnTo>
                  <a:pt x="35" y="125"/>
                </a:lnTo>
                <a:lnTo>
                  <a:pt x="34" y="124"/>
                </a:lnTo>
                <a:lnTo>
                  <a:pt x="34" y="123"/>
                </a:lnTo>
                <a:lnTo>
                  <a:pt x="33" y="122"/>
                </a:lnTo>
                <a:lnTo>
                  <a:pt x="32" y="122"/>
                </a:lnTo>
                <a:lnTo>
                  <a:pt x="32" y="121"/>
                </a:lnTo>
                <a:lnTo>
                  <a:pt x="31" y="121"/>
                </a:lnTo>
                <a:lnTo>
                  <a:pt x="31" y="120"/>
                </a:lnTo>
                <a:lnTo>
                  <a:pt x="30" y="120"/>
                </a:lnTo>
                <a:lnTo>
                  <a:pt x="29" y="120"/>
                </a:lnTo>
                <a:lnTo>
                  <a:pt x="28" y="120"/>
                </a:lnTo>
                <a:lnTo>
                  <a:pt x="27" y="121"/>
                </a:lnTo>
                <a:lnTo>
                  <a:pt x="26" y="121"/>
                </a:lnTo>
                <a:lnTo>
                  <a:pt x="25" y="121"/>
                </a:lnTo>
                <a:lnTo>
                  <a:pt x="25" y="120"/>
                </a:lnTo>
                <a:lnTo>
                  <a:pt x="24" y="120"/>
                </a:lnTo>
                <a:lnTo>
                  <a:pt x="23" y="120"/>
                </a:lnTo>
                <a:lnTo>
                  <a:pt x="22" y="120"/>
                </a:lnTo>
                <a:lnTo>
                  <a:pt x="21" y="120"/>
                </a:lnTo>
                <a:lnTo>
                  <a:pt x="21" y="119"/>
                </a:lnTo>
                <a:lnTo>
                  <a:pt x="20" y="119"/>
                </a:lnTo>
                <a:lnTo>
                  <a:pt x="20" y="120"/>
                </a:lnTo>
                <a:lnTo>
                  <a:pt x="19" y="120"/>
                </a:lnTo>
                <a:lnTo>
                  <a:pt x="18" y="120"/>
                </a:lnTo>
                <a:lnTo>
                  <a:pt x="17" y="120"/>
                </a:lnTo>
                <a:lnTo>
                  <a:pt x="16" y="120"/>
                </a:lnTo>
                <a:close/>
              </a:path>
            </a:pathLst>
          </a:custGeom>
          <a:noFill/>
          <a:ln w="19050" cap="flat" cmpd="sng">
            <a:solidFill>
              <a:srgbClr val="000000">
                <a:alpha val="100000"/>
              </a:srgbClr>
            </a:solidFill>
            <a:prstDash val="solid"/>
            <a:round/>
            <a:headEnd type="none" w="med" len="med"/>
            <a:tailEnd type="none" w="med" len="med"/>
          </a:ln>
        </xdr:spPr>
      </xdr:sp>
      <xdr:sp>
        <xdr:nvSpPr>
          <xdr:cNvPr id="2185874" name="Freeform 56"/>
          <xdr:cNvSpPr/>
        </xdr:nvSpPr>
        <xdr:spPr>
          <a:xfrm>
            <a:off x="7134225" y="2743200"/>
            <a:ext cx="1028700" cy="1200150"/>
          </a:xfrm>
          <a:custGeom>
            <a:avLst/>
            <a:gdLst>
              <a:gd name="txL" fmla="*/ 0 w 108"/>
              <a:gd name="txT" fmla="*/ 0 h 126"/>
              <a:gd name="txR" fmla="*/ 108 w 108"/>
              <a:gd name="txB" fmla="*/ 126 h 1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8" h="126">
                <a:moveTo>
                  <a:pt x="2" y="79"/>
                </a:moveTo>
                <a:lnTo>
                  <a:pt x="3" y="79"/>
                </a:lnTo>
                <a:lnTo>
                  <a:pt x="4" y="79"/>
                </a:lnTo>
                <a:lnTo>
                  <a:pt x="5" y="80"/>
                </a:lnTo>
                <a:lnTo>
                  <a:pt x="5" y="79"/>
                </a:lnTo>
                <a:lnTo>
                  <a:pt x="6" y="79"/>
                </a:lnTo>
                <a:lnTo>
                  <a:pt x="7" y="79"/>
                </a:lnTo>
                <a:lnTo>
                  <a:pt x="8" y="79"/>
                </a:lnTo>
                <a:lnTo>
                  <a:pt x="9" y="79"/>
                </a:lnTo>
                <a:lnTo>
                  <a:pt x="9" y="78"/>
                </a:lnTo>
                <a:lnTo>
                  <a:pt x="10" y="78"/>
                </a:lnTo>
                <a:lnTo>
                  <a:pt x="11" y="79"/>
                </a:lnTo>
                <a:lnTo>
                  <a:pt x="11" y="78"/>
                </a:lnTo>
                <a:lnTo>
                  <a:pt x="12" y="78"/>
                </a:lnTo>
                <a:lnTo>
                  <a:pt x="13" y="78"/>
                </a:lnTo>
                <a:lnTo>
                  <a:pt x="13" y="77"/>
                </a:lnTo>
                <a:lnTo>
                  <a:pt x="14" y="77"/>
                </a:lnTo>
                <a:lnTo>
                  <a:pt x="14" y="76"/>
                </a:lnTo>
                <a:lnTo>
                  <a:pt x="15" y="76"/>
                </a:lnTo>
                <a:lnTo>
                  <a:pt x="15" y="75"/>
                </a:lnTo>
                <a:lnTo>
                  <a:pt x="16" y="75"/>
                </a:lnTo>
                <a:lnTo>
                  <a:pt x="16" y="74"/>
                </a:lnTo>
                <a:lnTo>
                  <a:pt x="17" y="74"/>
                </a:lnTo>
                <a:lnTo>
                  <a:pt x="18" y="73"/>
                </a:lnTo>
                <a:lnTo>
                  <a:pt x="19" y="73"/>
                </a:lnTo>
                <a:lnTo>
                  <a:pt x="20" y="73"/>
                </a:lnTo>
                <a:lnTo>
                  <a:pt x="21" y="73"/>
                </a:lnTo>
                <a:lnTo>
                  <a:pt x="21" y="72"/>
                </a:lnTo>
                <a:lnTo>
                  <a:pt x="22" y="72"/>
                </a:lnTo>
                <a:lnTo>
                  <a:pt x="23" y="71"/>
                </a:lnTo>
                <a:lnTo>
                  <a:pt x="23" y="72"/>
                </a:lnTo>
                <a:lnTo>
                  <a:pt x="23" y="73"/>
                </a:lnTo>
                <a:lnTo>
                  <a:pt x="23" y="74"/>
                </a:lnTo>
                <a:lnTo>
                  <a:pt x="24" y="75"/>
                </a:lnTo>
                <a:lnTo>
                  <a:pt x="24" y="76"/>
                </a:lnTo>
                <a:lnTo>
                  <a:pt x="25" y="75"/>
                </a:lnTo>
                <a:lnTo>
                  <a:pt x="26" y="75"/>
                </a:lnTo>
                <a:lnTo>
                  <a:pt x="27" y="74"/>
                </a:lnTo>
                <a:lnTo>
                  <a:pt x="28" y="73"/>
                </a:lnTo>
                <a:lnTo>
                  <a:pt x="29" y="73"/>
                </a:lnTo>
                <a:lnTo>
                  <a:pt x="29" y="72"/>
                </a:lnTo>
                <a:lnTo>
                  <a:pt x="30" y="72"/>
                </a:lnTo>
                <a:lnTo>
                  <a:pt x="31" y="72"/>
                </a:lnTo>
                <a:lnTo>
                  <a:pt x="32" y="71"/>
                </a:lnTo>
                <a:lnTo>
                  <a:pt x="33" y="71"/>
                </a:lnTo>
                <a:lnTo>
                  <a:pt x="33" y="70"/>
                </a:lnTo>
                <a:lnTo>
                  <a:pt x="34" y="70"/>
                </a:lnTo>
                <a:lnTo>
                  <a:pt x="34" y="69"/>
                </a:lnTo>
                <a:lnTo>
                  <a:pt x="35" y="69"/>
                </a:lnTo>
                <a:lnTo>
                  <a:pt x="35" y="68"/>
                </a:lnTo>
                <a:lnTo>
                  <a:pt x="36" y="68"/>
                </a:lnTo>
                <a:lnTo>
                  <a:pt x="36" y="67"/>
                </a:lnTo>
                <a:lnTo>
                  <a:pt x="37" y="66"/>
                </a:lnTo>
                <a:lnTo>
                  <a:pt x="38" y="66"/>
                </a:lnTo>
                <a:lnTo>
                  <a:pt x="39" y="66"/>
                </a:lnTo>
                <a:lnTo>
                  <a:pt x="40" y="66"/>
                </a:lnTo>
                <a:lnTo>
                  <a:pt x="40" y="65"/>
                </a:lnTo>
                <a:lnTo>
                  <a:pt x="41" y="64"/>
                </a:lnTo>
                <a:lnTo>
                  <a:pt x="42" y="62"/>
                </a:lnTo>
                <a:lnTo>
                  <a:pt x="42" y="61"/>
                </a:lnTo>
                <a:lnTo>
                  <a:pt x="40" y="60"/>
                </a:lnTo>
                <a:lnTo>
                  <a:pt x="41" y="60"/>
                </a:lnTo>
                <a:lnTo>
                  <a:pt x="41" y="59"/>
                </a:lnTo>
                <a:lnTo>
                  <a:pt x="45" y="60"/>
                </a:lnTo>
                <a:lnTo>
                  <a:pt x="44" y="59"/>
                </a:lnTo>
                <a:lnTo>
                  <a:pt x="45" y="59"/>
                </a:lnTo>
                <a:lnTo>
                  <a:pt x="46" y="59"/>
                </a:lnTo>
                <a:lnTo>
                  <a:pt x="48" y="57"/>
                </a:lnTo>
                <a:lnTo>
                  <a:pt x="46" y="57"/>
                </a:lnTo>
                <a:lnTo>
                  <a:pt x="45" y="57"/>
                </a:lnTo>
                <a:lnTo>
                  <a:pt x="45" y="56"/>
                </a:lnTo>
                <a:lnTo>
                  <a:pt x="46" y="55"/>
                </a:lnTo>
                <a:lnTo>
                  <a:pt x="47" y="52"/>
                </a:lnTo>
                <a:lnTo>
                  <a:pt x="46" y="52"/>
                </a:lnTo>
                <a:lnTo>
                  <a:pt x="46" y="51"/>
                </a:lnTo>
                <a:lnTo>
                  <a:pt x="47" y="51"/>
                </a:lnTo>
                <a:lnTo>
                  <a:pt x="50" y="50"/>
                </a:lnTo>
                <a:lnTo>
                  <a:pt x="50" y="49"/>
                </a:lnTo>
                <a:lnTo>
                  <a:pt x="51" y="49"/>
                </a:lnTo>
                <a:lnTo>
                  <a:pt x="52" y="48"/>
                </a:lnTo>
                <a:lnTo>
                  <a:pt x="52" y="47"/>
                </a:lnTo>
                <a:lnTo>
                  <a:pt x="53" y="47"/>
                </a:lnTo>
                <a:lnTo>
                  <a:pt x="53" y="46"/>
                </a:lnTo>
                <a:lnTo>
                  <a:pt x="54" y="46"/>
                </a:lnTo>
                <a:lnTo>
                  <a:pt x="55" y="46"/>
                </a:lnTo>
                <a:lnTo>
                  <a:pt x="55" y="45"/>
                </a:lnTo>
                <a:lnTo>
                  <a:pt x="55" y="44"/>
                </a:lnTo>
                <a:lnTo>
                  <a:pt x="55" y="43"/>
                </a:lnTo>
                <a:lnTo>
                  <a:pt x="55" y="42"/>
                </a:lnTo>
                <a:lnTo>
                  <a:pt x="55" y="41"/>
                </a:lnTo>
                <a:lnTo>
                  <a:pt x="55" y="40"/>
                </a:lnTo>
                <a:lnTo>
                  <a:pt x="55" y="39"/>
                </a:lnTo>
                <a:lnTo>
                  <a:pt x="56" y="38"/>
                </a:lnTo>
                <a:lnTo>
                  <a:pt x="56" y="37"/>
                </a:lnTo>
                <a:lnTo>
                  <a:pt x="55" y="37"/>
                </a:lnTo>
                <a:lnTo>
                  <a:pt x="54" y="36"/>
                </a:lnTo>
                <a:lnTo>
                  <a:pt x="54" y="35"/>
                </a:lnTo>
                <a:lnTo>
                  <a:pt x="54" y="34"/>
                </a:lnTo>
                <a:lnTo>
                  <a:pt x="54" y="33"/>
                </a:lnTo>
                <a:lnTo>
                  <a:pt x="54" y="32"/>
                </a:lnTo>
                <a:lnTo>
                  <a:pt x="56" y="31"/>
                </a:lnTo>
                <a:lnTo>
                  <a:pt x="56" y="30"/>
                </a:lnTo>
                <a:lnTo>
                  <a:pt x="56" y="29"/>
                </a:lnTo>
                <a:lnTo>
                  <a:pt x="55" y="29"/>
                </a:lnTo>
                <a:lnTo>
                  <a:pt x="55" y="28"/>
                </a:lnTo>
                <a:lnTo>
                  <a:pt x="58" y="27"/>
                </a:lnTo>
                <a:lnTo>
                  <a:pt x="58" y="26"/>
                </a:lnTo>
                <a:lnTo>
                  <a:pt x="57" y="26"/>
                </a:lnTo>
                <a:lnTo>
                  <a:pt x="57" y="25"/>
                </a:lnTo>
                <a:lnTo>
                  <a:pt x="56" y="25"/>
                </a:lnTo>
                <a:lnTo>
                  <a:pt x="54" y="25"/>
                </a:lnTo>
                <a:lnTo>
                  <a:pt x="52" y="25"/>
                </a:lnTo>
                <a:lnTo>
                  <a:pt x="52" y="24"/>
                </a:lnTo>
                <a:lnTo>
                  <a:pt x="53" y="23"/>
                </a:lnTo>
                <a:lnTo>
                  <a:pt x="52" y="23"/>
                </a:lnTo>
                <a:lnTo>
                  <a:pt x="52" y="21"/>
                </a:lnTo>
                <a:lnTo>
                  <a:pt x="52" y="20"/>
                </a:lnTo>
                <a:lnTo>
                  <a:pt x="51" y="18"/>
                </a:lnTo>
                <a:lnTo>
                  <a:pt x="53" y="18"/>
                </a:lnTo>
                <a:lnTo>
                  <a:pt x="54" y="17"/>
                </a:lnTo>
                <a:lnTo>
                  <a:pt x="55" y="17"/>
                </a:lnTo>
                <a:lnTo>
                  <a:pt x="55" y="16"/>
                </a:lnTo>
                <a:lnTo>
                  <a:pt x="54" y="16"/>
                </a:lnTo>
                <a:lnTo>
                  <a:pt x="54" y="15"/>
                </a:lnTo>
                <a:lnTo>
                  <a:pt x="54" y="14"/>
                </a:lnTo>
                <a:lnTo>
                  <a:pt x="54" y="13"/>
                </a:lnTo>
                <a:lnTo>
                  <a:pt x="54" y="12"/>
                </a:lnTo>
                <a:lnTo>
                  <a:pt x="56" y="11"/>
                </a:lnTo>
                <a:lnTo>
                  <a:pt x="57" y="10"/>
                </a:lnTo>
                <a:lnTo>
                  <a:pt x="59" y="9"/>
                </a:lnTo>
                <a:lnTo>
                  <a:pt x="60" y="8"/>
                </a:lnTo>
                <a:lnTo>
                  <a:pt x="61" y="7"/>
                </a:lnTo>
                <a:lnTo>
                  <a:pt x="62" y="6"/>
                </a:lnTo>
                <a:lnTo>
                  <a:pt x="64" y="4"/>
                </a:lnTo>
                <a:lnTo>
                  <a:pt x="65" y="3"/>
                </a:lnTo>
                <a:lnTo>
                  <a:pt x="66" y="2"/>
                </a:lnTo>
                <a:lnTo>
                  <a:pt x="67" y="1"/>
                </a:lnTo>
                <a:lnTo>
                  <a:pt x="68" y="0"/>
                </a:lnTo>
                <a:lnTo>
                  <a:pt x="69" y="0"/>
                </a:lnTo>
                <a:lnTo>
                  <a:pt x="69" y="1"/>
                </a:lnTo>
                <a:lnTo>
                  <a:pt x="69" y="2"/>
                </a:lnTo>
                <a:lnTo>
                  <a:pt x="69" y="3"/>
                </a:lnTo>
                <a:lnTo>
                  <a:pt x="70" y="3"/>
                </a:lnTo>
                <a:lnTo>
                  <a:pt x="69" y="3"/>
                </a:lnTo>
                <a:lnTo>
                  <a:pt x="71" y="2"/>
                </a:lnTo>
                <a:lnTo>
                  <a:pt x="71" y="3"/>
                </a:lnTo>
                <a:lnTo>
                  <a:pt x="72" y="3"/>
                </a:lnTo>
                <a:lnTo>
                  <a:pt x="72" y="4"/>
                </a:lnTo>
                <a:lnTo>
                  <a:pt x="72" y="6"/>
                </a:lnTo>
                <a:lnTo>
                  <a:pt x="72" y="7"/>
                </a:lnTo>
                <a:lnTo>
                  <a:pt x="72" y="8"/>
                </a:lnTo>
                <a:lnTo>
                  <a:pt x="72" y="9"/>
                </a:lnTo>
                <a:lnTo>
                  <a:pt x="72" y="11"/>
                </a:lnTo>
                <a:lnTo>
                  <a:pt x="72" y="12"/>
                </a:lnTo>
                <a:lnTo>
                  <a:pt x="73" y="12"/>
                </a:lnTo>
                <a:lnTo>
                  <a:pt x="73" y="13"/>
                </a:lnTo>
                <a:lnTo>
                  <a:pt x="73" y="14"/>
                </a:lnTo>
                <a:lnTo>
                  <a:pt x="73" y="16"/>
                </a:lnTo>
                <a:lnTo>
                  <a:pt x="73" y="18"/>
                </a:lnTo>
                <a:lnTo>
                  <a:pt x="73" y="20"/>
                </a:lnTo>
                <a:lnTo>
                  <a:pt x="73" y="21"/>
                </a:lnTo>
                <a:lnTo>
                  <a:pt x="72" y="22"/>
                </a:lnTo>
                <a:lnTo>
                  <a:pt x="72" y="23"/>
                </a:lnTo>
                <a:lnTo>
                  <a:pt x="71" y="24"/>
                </a:lnTo>
                <a:lnTo>
                  <a:pt x="71" y="25"/>
                </a:lnTo>
                <a:lnTo>
                  <a:pt x="70" y="25"/>
                </a:lnTo>
                <a:lnTo>
                  <a:pt x="69" y="27"/>
                </a:lnTo>
                <a:lnTo>
                  <a:pt x="69" y="30"/>
                </a:lnTo>
                <a:lnTo>
                  <a:pt x="69" y="31"/>
                </a:lnTo>
                <a:lnTo>
                  <a:pt x="69" y="32"/>
                </a:lnTo>
                <a:lnTo>
                  <a:pt x="69" y="33"/>
                </a:lnTo>
                <a:lnTo>
                  <a:pt x="70" y="33"/>
                </a:lnTo>
                <a:lnTo>
                  <a:pt x="70" y="34"/>
                </a:lnTo>
                <a:lnTo>
                  <a:pt x="70" y="35"/>
                </a:lnTo>
                <a:lnTo>
                  <a:pt x="70" y="36"/>
                </a:lnTo>
                <a:lnTo>
                  <a:pt x="70" y="37"/>
                </a:lnTo>
                <a:lnTo>
                  <a:pt x="71" y="37"/>
                </a:lnTo>
                <a:lnTo>
                  <a:pt x="72" y="37"/>
                </a:lnTo>
                <a:lnTo>
                  <a:pt x="72" y="38"/>
                </a:lnTo>
                <a:lnTo>
                  <a:pt x="72" y="40"/>
                </a:lnTo>
                <a:lnTo>
                  <a:pt x="72" y="41"/>
                </a:lnTo>
                <a:lnTo>
                  <a:pt x="71" y="41"/>
                </a:lnTo>
                <a:lnTo>
                  <a:pt x="69" y="41"/>
                </a:lnTo>
                <a:lnTo>
                  <a:pt x="69" y="42"/>
                </a:lnTo>
                <a:lnTo>
                  <a:pt x="70" y="42"/>
                </a:lnTo>
                <a:lnTo>
                  <a:pt x="70" y="43"/>
                </a:lnTo>
                <a:lnTo>
                  <a:pt x="71" y="42"/>
                </a:lnTo>
                <a:lnTo>
                  <a:pt x="71" y="43"/>
                </a:lnTo>
                <a:lnTo>
                  <a:pt x="72" y="43"/>
                </a:lnTo>
                <a:lnTo>
                  <a:pt x="73" y="43"/>
                </a:lnTo>
                <a:lnTo>
                  <a:pt x="73" y="44"/>
                </a:lnTo>
                <a:lnTo>
                  <a:pt x="73" y="43"/>
                </a:lnTo>
                <a:lnTo>
                  <a:pt x="74" y="43"/>
                </a:lnTo>
                <a:lnTo>
                  <a:pt x="75" y="44"/>
                </a:lnTo>
                <a:lnTo>
                  <a:pt x="75" y="45"/>
                </a:lnTo>
                <a:lnTo>
                  <a:pt x="76" y="45"/>
                </a:lnTo>
                <a:lnTo>
                  <a:pt x="76" y="46"/>
                </a:lnTo>
                <a:lnTo>
                  <a:pt x="77" y="46"/>
                </a:lnTo>
                <a:lnTo>
                  <a:pt x="77" y="47"/>
                </a:lnTo>
                <a:lnTo>
                  <a:pt x="78" y="47"/>
                </a:lnTo>
                <a:lnTo>
                  <a:pt x="78" y="48"/>
                </a:lnTo>
                <a:lnTo>
                  <a:pt x="79" y="48"/>
                </a:lnTo>
                <a:lnTo>
                  <a:pt x="80" y="49"/>
                </a:lnTo>
                <a:lnTo>
                  <a:pt x="81" y="49"/>
                </a:lnTo>
                <a:lnTo>
                  <a:pt x="81" y="50"/>
                </a:lnTo>
                <a:lnTo>
                  <a:pt x="82" y="50"/>
                </a:lnTo>
                <a:lnTo>
                  <a:pt x="82" y="51"/>
                </a:lnTo>
                <a:lnTo>
                  <a:pt x="83" y="52"/>
                </a:lnTo>
                <a:lnTo>
                  <a:pt x="84" y="52"/>
                </a:lnTo>
                <a:lnTo>
                  <a:pt x="85" y="52"/>
                </a:lnTo>
                <a:lnTo>
                  <a:pt x="85" y="51"/>
                </a:lnTo>
                <a:lnTo>
                  <a:pt x="86" y="51"/>
                </a:lnTo>
                <a:lnTo>
                  <a:pt x="86" y="50"/>
                </a:lnTo>
                <a:lnTo>
                  <a:pt x="87" y="50"/>
                </a:lnTo>
                <a:lnTo>
                  <a:pt x="88" y="50"/>
                </a:lnTo>
                <a:lnTo>
                  <a:pt x="88" y="49"/>
                </a:lnTo>
                <a:lnTo>
                  <a:pt x="89" y="49"/>
                </a:lnTo>
                <a:lnTo>
                  <a:pt x="90" y="49"/>
                </a:lnTo>
                <a:lnTo>
                  <a:pt x="90" y="48"/>
                </a:lnTo>
                <a:lnTo>
                  <a:pt x="91" y="48"/>
                </a:lnTo>
                <a:lnTo>
                  <a:pt x="92" y="47"/>
                </a:lnTo>
                <a:lnTo>
                  <a:pt x="93" y="47"/>
                </a:lnTo>
                <a:lnTo>
                  <a:pt x="94" y="47"/>
                </a:lnTo>
                <a:lnTo>
                  <a:pt x="95" y="47"/>
                </a:lnTo>
                <a:lnTo>
                  <a:pt x="96" y="47"/>
                </a:lnTo>
                <a:lnTo>
                  <a:pt x="97" y="47"/>
                </a:lnTo>
                <a:lnTo>
                  <a:pt x="98" y="47"/>
                </a:lnTo>
                <a:lnTo>
                  <a:pt x="99" y="47"/>
                </a:lnTo>
                <a:lnTo>
                  <a:pt x="100" y="47"/>
                </a:lnTo>
                <a:lnTo>
                  <a:pt x="101" y="47"/>
                </a:lnTo>
                <a:lnTo>
                  <a:pt x="102" y="47"/>
                </a:lnTo>
                <a:lnTo>
                  <a:pt x="103" y="46"/>
                </a:lnTo>
                <a:lnTo>
                  <a:pt x="103" y="47"/>
                </a:lnTo>
                <a:lnTo>
                  <a:pt x="103" y="48"/>
                </a:lnTo>
                <a:lnTo>
                  <a:pt x="102" y="48"/>
                </a:lnTo>
                <a:lnTo>
                  <a:pt x="102" y="49"/>
                </a:lnTo>
                <a:lnTo>
                  <a:pt x="102" y="50"/>
                </a:lnTo>
                <a:lnTo>
                  <a:pt x="102" y="51"/>
                </a:lnTo>
                <a:lnTo>
                  <a:pt x="102" y="52"/>
                </a:lnTo>
                <a:lnTo>
                  <a:pt x="102" y="53"/>
                </a:lnTo>
                <a:lnTo>
                  <a:pt x="102" y="54"/>
                </a:lnTo>
                <a:lnTo>
                  <a:pt x="103" y="54"/>
                </a:lnTo>
                <a:lnTo>
                  <a:pt x="103" y="55"/>
                </a:lnTo>
                <a:lnTo>
                  <a:pt x="103" y="56"/>
                </a:lnTo>
                <a:lnTo>
                  <a:pt x="103" y="57"/>
                </a:lnTo>
                <a:lnTo>
                  <a:pt x="103" y="58"/>
                </a:lnTo>
                <a:lnTo>
                  <a:pt x="103" y="59"/>
                </a:lnTo>
                <a:lnTo>
                  <a:pt x="104" y="59"/>
                </a:lnTo>
                <a:lnTo>
                  <a:pt x="105" y="59"/>
                </a:lnTo>
                <a:lnTo>
                  <a:pt x="105" y="60"/>
                </a:lnTo>
                <a:lnTo>
                  <a:pt x="106" y="60"/>
                </a:lnTo>
                <a:lnTo>
                  <a:pt x="106" y="61"/>
                </a:lnTo>
                <a:lnTo>
                  <a:pt x="106" y="62"/>
                </a:lnTo>
                <a:lnTo>
                  <a:pt x="107" y="62"/>
                </a:lnTo>
                <a:lnTo>
                  <a:pt x="107" y="63"/>
                </a:lnTo>
                <a:lnTo>
                  <a:pt x="108" y="63"/>
                </a:lnTo>
                <a:lnTo>
                  <a:pt x="108" y="64"/>
                </a:lnTo>
                <a:lnTo>
                  <a:pt x="108" y="65"/>
                </a:lnTo>
                <a:lnTo>
                  <a:pt x="108" y="66"/>
                </a:lnTo>
                <a:lnTo>
                  <a:pt x="107" y="66"/>
                </a:lnTo>
                <a:lnTo>
                  <a:pt x="107" y="67"/>
                </a:lnTo>
                <a:lnTo>
                  <a:pt x="106" y="68"/>
                </a:lnTo>
                <a:lnTo>
                  <a:pt x="106" y="69"/>
                </a:lnTo>
                <a:lnTo>
                  <a:pt x="105" y="70"/>
                </a:lnTo>
                <a:lnTo>
                  <a:pt x="105" y="71"/>
                </a:lnTo>
                <a:lnTo>
                  <a:pt x="105" y="72"/>
                </a:lnTo>
                <a:lnTo>
                  <a:pt x="104" y="72"/>
                </a:lnTo>
                <a:lnTo>
                  <a:pt x="103" y="72"/>
                </a:lnTo>
                <a:lnTo>
                  <a:pt x="103" y="73"/>
                </a:lnTo>
                <a:lnTo>
                  <a:pt x="102" y="73"/>
                </a:lnTo>
                <a:lnTo>
                  <a:pt x="102" y="74"/>
                </a:lnTo>
                <a:lnTo>
                  <a:pt x="102" y="75"/>
                </a:lnTo>
                <a:lnTo>
                  <a:pt x="101" y="75"/>
                </a:lnTo>
                <a:lnTo>
                  <a:pt x="101" y="76"/>
                </a:lnTo>
                <a:lnTo>
                  <a:pt x="100" y="77"/>
                </a:lnTo>
                <a:lnTo>
                  <a:pt x="100" y="78"/>
                </a:lnTo>
                <a:lnTo>
                  <a:pt x="100" y="79"/>
                </a:lnTo>
                <a:lnTo>
                  <a:pt x="100" y="80"/>
                </a:lnTo>
                <a:lnTo>
                  <a:pt x="100" y="81"/>
                </a:lnTo>
                <a:lnTo>
                  <a:pt x="100" y="82"/>
                </a:lnTo>
                <a:lnTo>
                  <a:pt x="99" y="82"/>
                </a:lnTo>
                <a:lnTo>
                  <a:pt x="99" y="83"/>
                </a:lnTo>
                <a:lnTo>
                  <a:pt x="98" y="83"/>
                </a:lnTo>
                <a:lnTo>
                  <a:pt x="97" y="83"/>
                </a:lnTo>
                <a:lnTo>
                  <a:pt x="97" y="84"/>
                </a:lnTo>
                <a:lnTo>
                  <a:pt x="96" y="84"/>
                </a:lnTo>
                <a:lnTo>
                  <a:pt x="96" y="85"/>
                </a:lnTo>
                <a:lnTo>
                  <a:pt x="95" y="85"/>
                </a:lnTo>
                <a:lnTo>
                  <a:pt x="95" y="86"/>
                </a:lnTo>
                <a:lnTo>
                  <a:pt x="95" y="87"/>
                </a:lnTo>
                <a:lnTo>
                  <a:pt x="94" y="88"/>
                </a:lnTo>
                <a:lnTo>
                  <a:pt x="94" y="89"/>
                </a:lnTo>
                <a:lnTo>
                  <a:pt x="93" y="90"/>
                </a:lnTo>
                <a:lnTo>
                  <a:pt x="93" y="91"/>
                </a:lnTo>
                <a:lnTo>
                  <a:pt x="93" y="92"/>
                </a:lnTo>
                <a:lnTo>
                  <a:pt x="92" y="92"/>
                </a:lnTo>
                <a:lnTo>
                  <a:pt x="92" y="93"/>
                </a:lnTo>
                <a:lnTo>
                  <a:pt x="91" y="93"/>
                </a:lnTo>
                <a:lnTo>
                  <a:pt x="91" y="94"/>
                </a:lnTo>
                <a:lnTo>
                  <a:pt x="90" y="94"/>
                </a:lnTo>
                <a:lnTo>
                  <a:pt x="90" y="95"/>
                </a:lnTo>
                <a:lnTo>
                  <a:pt x="90" y="96"/>
                </a:lnTo>
                <a:lnTo>
                  <a:pt x="89" y="96"/>
                </a:lnTo>
                <a:lnTo>
                  <a:pt x="89" y="97"/>
                </a:lnTo>
                <a:lnTo>
                  <a:pt x="88" y="97"/>
                </a:lnTo>
                <a:lnTo>
                  <a:pt x="88" y="98"/>
                </a:lnTo>
                <a:lnTo>
                  <a:pt x="88" y="99"/>
                </a:lnTo>
                <a:lnTo>
                  <a:pt x="87" y="99"/>
                </a:lnTo>
                <a:lnTo>
                  <a:pt x="87" y="100"/>
                </a:lnTo>
                <a:lnTo>
                  <a:pt x="87" y="101"/>
                </a:lnTo>
                <a:lnTo>
                  <a:pt x="86" y="102"/>
                </a:lnTo>
                <a:lnTo>
                  <a:pt x="86" y="103"/>
                </a:lnTo>
                <a:lnTo>
                  <a:pt x="86" y="104"/>
                </a:lnTo>
                <a:lnTo>
                  <a:pt x="86" y="105"/>
                </a:lnTo>
                <a:lnTo>
                  <a:pt x="85" y="106"/>
                </a:lnTo>
                <a:lnTo>
                  <a:pt x="85" y="107"/>
                </a:lnTo>
                <a:lnTo>
                  <a:pt x="85" y="108"/>
                </a:lnTo>
                <a:lnTo>
                  <a:pt x="85" y="110"/>
                </a:lnTo>
                <a:lnTo>
                  <a:pt x="85" y="111"/>
                </a:lnTo>
                <a:lnTo>
                  <a:pt x="85" y="112"/>
                </a:lnTo>
                <a:lnTo>
                  <a:pt x="85" y="113"/>
                </a:lnTo>
                <a:lnTo>
                  <a:pt x="84" y="114"/>
                </a:lnTo>
                <a:lnTo>
                  <a:pt x="84" y="115"/>
                </a:lnTo>
                <a:lnTo>
                  <a:pt x="84" y="116"/>
                </a:lnTo>
                <a:lnTo>
                  <a:pt x="84" y="117"/>
                </a:lnTo>
                <a:lnTo>
                  <a:pt x="83" y="119"/>
                </a:lnTo>
                <a:lnTo>
                  <a:pt x="83" y="120"/>
                </a:lnTo>
                <a:lnTo>
                  <a:pt x="83" y="121"/>
                </a:lnTo>
                <a:lnTo>
                  <a:pt x="83" y="122"/>
                </a:lnTo>
                <a:lnTo>
                  <a:pt x="83" y="123"/>
                </a:lnTo>
                <a:lnTo>
                  <a:pt x="83" y="124"/>
                </a:lnTo>
                <a:lnTo>
                  <a:pt x="83" y="125"/>
                </a:lnTo>
                <a:lnTo>
                  <a:pt x="82" y="125"/>
                </a:lnTo>
                <a:lnTo>
                  <a:pt x="82" y="126"/>
                </a:lnTo>
                <a:lnTo>
                  <a:pt x="81" y="126"/>
                </a:lnTo>
                <a:lnTo>
                  <a:pt x="79" y="126"/>
                </a:lnTo>
                <a:lnTo>
                  <a:pt x="78" y="126"/>
                </a:lnTo>
                <a:lnTo>
                  <a:pt x="77" y="125"/>
                </a:lnTo>
                <a:lnTo>
                  <a:pt x="76" y="125"/>
                </a:lnTo>
                <a:lnTo>
                  <a:pt x="75" y="125"/>
                </a:lnTo>
                <a:lnTo>
                  <a:pt x="74" y="125"/>
                </a:lnTo>
                <a:lnTo>
                  <a:pt x="73" y="125"/>
                </a:lnTo>
                <a:lnTo>
                  <a:pt x="72" y="125"/>
                </a:lnTo>
                <a:lnTo>
                  <a:pt x="70" y="123"/>
                </a:lnTo>
                <a:lnTo>
                  <a:pt x="69" y="123"/>
                </a:lnTo>
                <a:lnTo>
                  <a:pt x="68" y="122"/>
                </a:lnTo>
                <a:lnTo>
                  <a:pt x="67" y="121"/>
                </a:lnTo>
                <a:lnTo>
                  <a:pt x="66" y="120"/>
                </a:lnTo>
                <a:lnTo>
                  <a:pt x="65" y="120"/>
                </a:lnTo>
                <a:lnTo>
                  <a:pt x="64" y="119"/>
                </a:lnTo>
                <a:lnTo>
                  <a:pt x="63" y="119"/>
                </a:lnTo>
                <a:lnTo>
                  <a:pt x="61" y="118"/>
                </a:lnTo>
                <a:lnTo>
                  <a:pt x="60" y="118"/>
                </a:lnTo>
                <a:lnTo>
                  <a:pt x="59" y="118"/>
                </a:lnTo>
                <a:lnTo>
                  <a:pt x="58" y="118"/>
                </a:lnTo>
                <a:lnTo>
                  <a:pt x="56" y="118"/>
                </a:lnTo>
                <a:lnTo>
                  <a:pt x="55" y="118"/>
                </a:lnTo>
                <a:lnTo>
                  <a:pt x="54" y="118"/>
                </a:lnTo>
                <a:lnTo>
                  <a:pt x="53" y="118"/>
                </a:lnTo>
                <a:lnTo>
                  <a:pt x="52" y="118"/>
                </a:lnTo>
                <a:lnTo>
                  <a:pt x="51" y="119"/>
                </a:lnTo>
                <a:lnTo>
                  <a:pt x="50" y="119"/>
                </a:lnTo>
                <a:lnTo>
                  <a:pt x="50" y="120"/>
                </a:lnTo>
                <a:lnTo>
                  <a:pt x="49" y="120"/>
                </a:lnTo>
                <a:lnTo>
                  <a:pt x="48" y="120"/>
                </a:lnTo>
                <a:lnTo>
                  <a:pt x="47" y="121"/>
                </a:lnTo>
                <a:lnTo>
                  <a:pt x="46" y="122"/>
                </a:lnTo>
                <a:lnTo>
                  <a:pt x="45" y="122"/>
                </a:lnTo>
                <a:lnTo>
                  <a:pt x="44" y="122"/>
                </a:lnTo>
                <a:lnTo>
                  <a:pt x="43" y="122"/>
                </a:lnTo>
                <a:lnTo>
                  <a:pt x="42" y="123"/>
                </a:lnTo>
                <a:lnTo>
                  <a:pt x="41" y="123"/>
                </a:lnTo>
                <a:lnTo>
                  <a:pt x="40" y="124"/>
                </a:lnTo>
                <a:lnTo>
                  <a:pt x="39" y="124"/>
                </a:lnTo>
                <a:lnTo>
                  <a:pt x="38" y="124"/>
                </a:lnTo>
                <a:lnTo>
                  <a:pt x="37" y="124"/>
                </a:lnTo>
                <a:lnTo>
                  <a:pt x="36" y="124"/>
                </a:lnTo>
                <a:lnTo>
                  <a:pt x="35" y="124"/>
                </a:lnTo>
                <a:lnTo>
                  <a:pt x="34" y="124"/>
                </a:lnTo>
                <a:lnTo>
                  <a:pt x="33" y="124"/>
                </a:lnTo>
                <a:lnTo>
                  <a:pt x="32" y="124"/>
                </a:lnTo>
                <a:lnTo>
                  <a:pt x="31" y="124"/>
                </a:lnTo>
                <a:lnTo>
                  <a:pt x="31" y="122"/>
                </a:lnTo>
                <a:lnTo>
                  <a:pt x="31" y="120"/>
                </a:lnTo>
                <a:lnTo>
                  <a:pt x="30" y="120"/>
                </a:lnTo>
                <a:lnTo>
                  <a:pt x="30" y="119"/>
                </a:lnTo>
                <a:lnTo>
                  <a:pt x="29" y="119"/>
                </a:lnTo>
                <a:lnTo>
                  <a:pt x="28" y="118"/>
                </a:lnTo>
                <a:lnTo>
                  <a:pt x="27" y="118"/>
                </a:lnTo>
                <a:lnTo>
                  <a:pt x="27" y="117"/>
                </a:lnTo>
                <a:lnTo>
                  <a:pt x="27" y="116"/>
                </a:lnTo>
                <a:lnTo>
                  <a:pt x="26" y="116"/>
                </a:lnTo>
                <a:lnTo>
                  <a:pt x="26" y="115"/>
                </a:lnTo>
                <a:lnTo>
                  <a:pt x="26" y="114"/>
                </a:lnTo>
                <a:lnTo>
                  <a:pt x="26" y="112"/>
                </a:lnTo>
                <a:lnTo>
                  <a:pt x="27" y="112"/>
                </a:lnTo>
                <a:lnTo>
                  <a:pt x="27" y="111"/>
                </a:lnTo>
                <a:lnTo>
                  <a:pt x="26" y="111"/>
                </a:lnTo>
                <a:lnTo>
                  <a:pt x="25" y="110"/>
                </a:lnTo>
                <a:lnTo>
                  <a:pt x="25" y="109"/>
                </a:lnTo>
                <a:lnTo>
                  <a:pt x="24" y="109"/>
                </a:lnTo>
                <a:lnTo>
                  <a:pt x="24" y="108"/>
                </a:lnTo>
                <a:lnTo>
                  <a:pt x="24" y="107"/>
                </a:lnTo>
                <a:lnTo>
                  <a:pt x="24" y="106"/>
                </a:lnTo>
                <a:lnTo>
                  <a:pt x="24" y="105"/>
                </a:lnTo>
                <a:lnTo>
                  <a:pt x="24" y="104"/>
                </a:lnTo>
                <a:lnTo>
                  <a:pt x="23" y="104"/>
                </a:lnTo>
                <a:lnTo>
                  <a:pt x="22" y="104"/>
                </a:lnTo>
                <a:lnTo>
                  <a:pt x="21" y="104"/>
                </a:lnTo>
                <a:lnTo>
                  <a:pt x="20" y="104"/>
                </a:lnTo>
                <a:lnTo>
                  <a:pt x="19" y="104"/>
                </a:lnTo>
                <a:lnTo>
                  <a:pt x="18" y="105"/>
                </a:lnTo>
                <a:lnTo>
                  <a:pt x="17" y="105"/>
                </a:lnTo>
                <a:lnTo>
                  <a:pt x="17" y="104"/>
                </a:lnTo>
                <a:lnTo>
                  <a:pt x="16" y="104"/>
                </a:lnTo>
                <a:lnTo>
                  <a:pt x="15" y="103"/>
                </a:lnTo>
                <a:lnTo>
                  <a:pt x="14" y="102"/>
                </a:lnTo>
                <a:lnTo>
                  <a:pt x="13" y="102"/>
                </a:lnTo>
                <a:lnTo>
                  <a:pt x="13" y="101"/>
                </a:lnTo>
                <a:lnTo>
                  <a:pt x="12" y="100"/>
                </a:lnTo>
                <a:lnTo>
                  <a:pt x="11" y="100"/>
                </a:lnTo>
                <a:lnTo>
                  <a:pt x="10" y="100"/>
                </a:lnTo>
                <a:lnTo>
                  <a:pt x="10" y="99"/>
                </a:lnTo>
                <a:lnTo>
                  <a:pt x="9" y="99"/>
                </a:lnTo>
                <a:lnTo>
                  <a:pt x="8" y="99"/>
                </a:lnTo>
                <a:lnTo>
                  <a:pt x="7" y="100"/>
                </a:lnTo>
                <a:lnTo>
                  <a:pt x="7" y="99"/>
                </a:lnTo>
                <a:lnTo>
                  <a:pt x="6" y="99"/>
                </a:lnTo>
                <a:lnTo>
                  <a:pt x="6" y="98"/>
                </a:lnTo>
                <a:lnTo>
                  <a:pt x="6" y="97"/>
                </a:lnTo>
                <a:lnTo>
                  <a:pt x="6" y="96"/>
                </a:lnTo>
                <a:lnTo>
                  <a:pt x="6" y="95"/>
                </a:lnTo>
                <a:lnTo>
                  <a:pt x="6" y="94"/>
                </a:lnTo>
                <a:lnTo>
                  <a:pt x="5" y="95"/>
                </a:lnTo>
                <a:lnTo>
                  <a:pt x="5" y="94"/>
                </a:lnTo>
                <a:lnTo>
                  <a:pt x="5" y="93"/>
                </a:lnTo>
                <a:lnTo>
                  <a:pt x="4" y="92"/>
                </a:lnTo>
                <a:lnTo>
                  <a:pt x="4" y="91"/>
                </a:lnTo>
                <a:lnTo>
                  <a:pt x="4" y="90"/>
                </a:lnTo>
                <a:lnTo>
                  <a:pt x="3" y="90"/>
                </a:lnTo>
                <a:lnTo>
                  <a:pt x="2" y="90"/>
                </a:lnTo>
                <a:lnTo>
                  <a:pt x="3" y="89"/>
                </a:lnTo>
                <a:lnTo>
                  <a:pt x="2" y="89"/>
                </a:lnTo>
                <a:lnTo>
                  <a:pt x="2" y="88"/>
                </a:lnTo>
                <a:lnTo>
                  <a:pt x="1" y="87"/>
                </a:lnTo>
                <a:lnTo>
                  <a:pt x="1" y="86"/>
                </a:lnTo>
                <a:lnTo>
                  <a:pt x="1" y="85"/>
                </a:lnTo>
                <a:lnTo>
                  <a:pt x="0" y="85"/>
                </a:lnTo>
                <a:lnTo>
                  <a:pt x="0" y="84"/>
                </a:lnTo>
                <a:lnTo>
                  <a:pt x="0" y="83"/>
                </a:lnTo>
                <a:lnTo>
                  <a:pt x="1" y="83"/>
                </a:lnTo>
                <a:lnTo>
                  <a:pt x="1" y="82"/>
                </a:lnTo>
                <a:lnTo>
                  <a:pt x="1" y="81"/>
                </a:lnTo>
                <a:lnTo>
                  <a:pt x="1" y="80"/>
                </a:lnTo>
                <a:lnTo>
                  <a:pt x="2" y="79"/>
                </a:lnTo>
                <a:close/>
              </a:path>
            </a:pathLst>
          </a:custGeom>
          <a:noFill/>
          <a:ln w="19050" cap="flat" cmpd="sng">
            <a:solidFill>
              <a:srgbClr val="000000">
                <a:alpha val="100000"/>
              </a:srgbClr>
            </a:solidFill>
            <a:prstDash val="solid"/>
            <a:round/>
            <a:headEnd type="none" w="med" len="med"/>
            <a:tailEnd type="none" w="med" len="med"/>
          </a:ln>
        </xdr:spPr>
      </xdr:sp>
      <xdr:sp>
        <xdr:nvSpPr>
          <xdr:cNvPr id="2185875" name="Freeform 57"/>
          <xdr:cNvSpPr/>
        </xdr:nvSpPr>
        <xdr:spPr>
          <a:xfrm>
            <a:off x="7248525" y="3867150"/>
            <a:ext cx="1228725" cy="1419225"/>
          </a:xfrm>
          <a:custGeom>
            <a:avLst/>
            <a:gdLst>
              <a:gd name="txL" fmla="*/ 0 w 129"/>
              <a:gd name="txT" fmla="*/ 0 h 149"/>
              <a:gd name="txR" fmla="*/ 129 w 129"/>
              <a:gd name="txB" fmla="*/ 149 h 1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9" h="149">
                <a:moveTo>
                  <a:pt x="102" y="92"/>
                </a:moveTo>
                <a:lnTo>
                  <a:pt x="100" y="92"/>
                </a:lnTo>
                <a:lnTo>
                  <a:pt x="99" y="93"/>
                </a:lnTo>
                <a:lnTo>
                  <a:pt x="98" y="93"/>
                </a:lnTo>
                <a:lnTo>
                  <a:pt x="98" y="95"/>
                </a:lnTo>
                <a:lnTo>
                  <a:pt x="99" y="95"/>
                </a:lnTo>
                <a:lnTo>
                  <a:pt x="98" y="95"/>
                </a:lnTo>
                <a:lnTo>
                  <a:pt x="97" y="96"/>
                </a:lnTo>
                <a:lnTo>
                  <a:pt x="96" y="97"/>
                </a:lnTo>
                <a:lnTo>
                  <a:pt x="96" y="98"/>
                </a:lnTo>
                <a:lnTo>
                  <a:pt x="95" y="98"/>
                </a:lnTo>
                <a:lnTo>
                  <a:pt x="95" y="97"/>
                </a:lnTo>
                <a:lnTo>
                  <a:pt x="95" y="98"/>
                </a:lnTo>
                <a:lnTo>
                  <a:pt x="94" y="98"/>
                </a:lnTo>
                <a:lnTo>
                  <a:pt x="93" y="98"/>
                </a:lnTo>
                <a:lnTo>
                  <a:pt x="93" y="99"/>
                </a:lnTo>
                <a:lnTo>
                  <a:pt x="92" y="100"/>
                </a:lnTo>
                <a:lnTo>
                  <a:pt x="91" y="100"/>
                </a:lnTo>
                <a:lnTo>
                  <a:pt x="90" y="100"/>
                </a:lnTo>
                <a:lnTo>
                  <a:pt x="89" y="102"/>
                </a:lnTo>
                <a:lnTo>
                  <a:pt x="88" y="101"/>
                </a:lnTo>
                <a:lnTo>
                  <a:pt x="87" y="101"/>
                </a:lnTo>
                <a:lnTo>
                  <a:pt x="87" y="100"/>
                </a:lnTo>
                <a:lnTo>
                  <a:pt x="86" y="100"/>
                </a:lnTo>
                <a:lnTo>
                  <a:pt x="86" y="101"/>
                </a:lnTo>
                <a:lnTo>
                  <a:pt x="85" y="101"/>
                </a:lnTo>
                <a:lnTo>
                  <a:pt x="85" y="102"/>
                </a:lnTo>
                <a:lnTo>
                  <a:pt x="85" y="103"/>
                </a:lnTo>
                <a:lnTo>
                  <a:pt x="84" y="103"/>
                </a:lnTo>
                <a:lnTo>
                  <a:pt x="84" y="104"/>
                </a:lnTo>
                <a:lnTo>
                  <a:pt x="83" y="106"/>
                </a:lnTo>
                <a:lnTo>
                  <a:pt x="83" y="107"/>
                </a:lnTo>
                <a:lnTo>
                  <a:pt x="83" y="108"/>
                </a:lnTo>
                <a:lnTo>
                  <a:pt x="83" y="109"/>
                </a:lnTo>
                <a:lnTo>
                  <a:pt x="82" y="109"/>
                </a:lnTo>
                <a:lnTo>
                  <a:pt x="82" y="110"/>
                </a:lnTo>
                <a:lnTo>
                  <a:pt x="82" y="111"/>
                </a:lnTo>
                <a:lnTo>
                  <a:pt x="81" y="111"/>
                </a:lnTo>
                <a:lnTo>
                  <a:pt x="81" y="112"/>
                </a:lnTo>
                <a:lnTo>
                  <a:pt x="81" y="113"/>
                </a:lnTo>
                <a:lnTo>
                  <a:pt x="81" y="115"/>
                </a:lnTo>
                <a:lnTo>
                  <a:pt x="81" y="116"/>
                </a:lnTo>
                <a:lnTo>
                  <a:pt x="81" y="117"/>
                </a:lnTo>
                <a:lnTo>
                  <a:pt x="80" y="117"/>
                </a:lnTo>
                <a:lnTo>
                  <a:pt x="81" y="117"/>
                </a:lnTo>
                <a:lnTo>
                  <a:pt x="81" y="118"/>
                </a:lnTo>
                <a:lnTo>
                  <a:pt x="81" y="119"/>
                </a:lnTo>
                <a:lnTo>
                  <a:pt x="80" y="119"/>
                </a:lnTo>
                <a:lnTo>
                  <a:pt x="80" y="118"/>
                </a:lnTo>
                <a:lnTo>
                  <a:pt x="80" y="119"/>
                </a:lnTo>
                <a:lnTo>
                  <a:pt x="79" y="120"/>
                </a:lnTo>
                <a:lnTo>
                  <a:pt x="79" y="121"/>
                </a:lnTo>
                <a:lnTo>
                  <a:pt x="78" y="121"/>
                </a:lnTo>
                <a:lnTo>
                  <a:pt x="78" y="120"/>
                </a:lnTo>
                <a:lnTo>
                  <a:pt x="77" y="120"/>
                </a:lnTo>
                <a:lnTo>
                  <a:pt x="76" y="120"/>
                </a:lnTo>
                <a:lnTo>
                  <a:pt x="75" y="120"/>
                </a:lnTo>
                <a:lnTo>
                  <a:pt x="74" y="120"/>
                </a:lnTo>
                <a:lnTo>
                  <a:pt x="74" y="119"/>
                </a:lnTo>
                <a:lnTo>
                  <a:pt x="73" y="119"/>
                </a:lnTo>
                <a:lnTo>
                  <a:pt x="73" y="118"/>
                </a:lnTo>
                <a:lnTo>
                  <a:pt x="72" y="118"/>
                </a:lnTo>
                <a:lnTo>
                  <a:pt x="72" y="119"/>
                </a:lnTo>
                <a:lnTo>
                  <a:pt x="72" y="120"/>
                </a:lnTo>
                <a:lnTo>
                  <a:pt x="71" y="121"/>
                </a:lnTo>
                <a:lnTo>
                  <a:pt x="71" y="122"/>
                </a:lnTo>
                <a:lnTo>
                  <a:pt x="70" y="123"/>
                </a:lnTo>
                <a:lnTo>
                  <a:pt x="70" y="124"/>
                </a:lnTo>
                <a:lnTo>
                  <a:pt x="70" y="125"/>
                </a:lnTo>
                <a:lnTo>
                  <a:pt x="70" y="126"/>
                </a:lnTo>
                <a:lnTo>
                  <a:pt x="70" y="127"/>
                </a:lnTo>
                <a:lnTo>
                  <a:pt x="70" y="128"/>
                </a:lnTo>
                <a:lnTo>
                  <a:pt x="70" y="129"/>
                </a:lnTo>
                <a:lnTo>
                  <a:pt x="70" y="130"/>
                </a:lnTo>
                <a:lnTo>
                  <a:pt x="70" y="131"/>
                </a:lnTo>
                <a:lnTo>
                  <a:pt x="69" y="131"/>
                </a:lnTo>
                <a:lnTo>
                  <a:pt x="69" y="132"/>
                </a:lnTo>
                <a:lnTo>
                  <a:pt x="68" y="132"/>
                </a:lnTo>
                <a:lnTo>
                  <a:pt x="68" y="133"/>
                </a:lnTo>
                <a:lnTo>
                  <a:pt x="69" y="133"/>
                </a:lnTo>
                <a:lnTo>
                  <a:pt x="70" y="134"/>
                </a:lnTo>
                <a:lnTo>
                  <a:pt x="71" y="135"/>
                </a:lnTo>
                <a:lnTo>
                  <a:pt x="71" y="136"/>
                </a:lnTo>
                <a:lnTo>
                  <a:pt x="70" y="137"/>
                </a:lnTo>
                <a:lnTo>
                  <a:pt x="69" y="137"/>
                </a:lnTo>
                <a:lnTo>
                  <a:pt x="68" y="137"/>
                </a:lnTo>
                <a:lnTo>
                  <a:pt x="68" y="138"/>
                </a:lnTo>
                <a:lnTo>
                  <a:pt x="68" y="140"/>
                </a:lnTo>
                <a:lnTo>
                  <a:pt x="68" y="141"/>
                </a:lnTo>
                <a:lnTo>
                  <a:pt x="68" y="142"/>
                </a:lnTo>
                <a:lnTo>
                  <a:pt x="67" y="142"/>
                </a:lnTo>
                <a:lnTo>
                  <a:pt x="67" y="143"/>
                </a:lnTo>
                <a:lnTo>
                  <a:pt x="67" y="144"/>
                </a:lnTo>
                <a:lnTo>
                  <a:pt x="66" y="145"/>
                </a:lnTo>
                <a:lnTo>
                  <a:pt x="67" y="145"/>
                </a:lnTo>
                <a:lnTo>
                  <a:pt x="67" y="146"/>
                </a:lnTo>
                <a:lnTo>
                  <a:pt x="69" y="146"/>
                </a:lnTo>
                <a:lnTo>
                  <a:pt x="70" y="146"/>
                </a:lnTo>
                <a:lnTo>
                  <a:pt x="71" y="146"/>
                </a:lnTo>
                <a:lnTo>
                  <a:pt x="71" y="147"/>
                </a:lnTo>
                <a:lnTo>
                  <a:pt x="70" y="147"/>
                </a:lnTo>
                <a:lnTo>
                  <a:pt x="70" y="148"/>
                </a:lnTo>
                <a:lnTo>
                  <a:pt x="70" y="149"/>
                </a:lnTo>
                <a:lnTo>
                  <a:pt x="69" y="149"/>
                </a:lnTo>
                <a:lnTo>
                  <a:pt x="68" y="149"/>
                </a:lnTo>
                <a:lnTo>
                  <a:pt x="67" y="149"/>
                </a:lnTo>
                <a:lnTo>
                  <a:pt x="67" y="148"/>
                </a:lnTo>
                <a:lnTo>
                  <a:pt x="66" y="149"/>
                </a:lnTo>
                <a:lnTo>
                  <a:pt x="65" y="149"/>
                </a:lnTo>
                <a:lnTo>
                  <a:pt x="64" y="148"/>
                </a:lnTo>
                <a:lnTo>
                  <a:pt x="63" y="148"/>
                </a:lnTo>
                <a:lnTo>
                  <a:pt x="62" y="148"/>
                </a:lnTo>
                <a:lnTo>
                  <a:pt x="60" y="148"/>
                </a:lnTo>
                <a:lnTo>
                  <a:pt x="60" y="147"/>
                </a:lnTo>
                <a:lnTo>
                  <a:pt x="59" y="147"/>
                </a:lnTo>
                <a:lnTo>
                  <a:pt x="58" y="147"/>
                </a:lnTo>
                <a:lnTo>
                  <a:pt x="58" y="146"/>
                </a:lnTo>
                <a:lnTo>
                  <a:pt x="57" y="146"/>
                </a:lnTo>
                <a:lnTo>
                  <a:pt x="56" y="145"/>
                </a:lnTo>
                <a:lnTo>
                  <a:pt x="55" y="145"/>
                </a:lnTo>
                <a:lnTo>
                  <a:pt x="55" y="144"/>
                </a:lnTo>
                <a:lnTo>
                  <a:pt x="54" y="143"/>
                </a:lnTo>
                <a:lnTo>
                  <a:pt x="53" y="143"/>
                </a:lnTo>
                <a:lnTo>
                  <a:pt x="53" y="142"/>
                </a:lnTo>
                <a:lnTo>
                  <a:pt x="52" y="142"/>
                </a:lnTo>
                <a:lnTo>
                  <a:pt x="51" y="142"/>
                </a:lnTo>
                <a:lnTo>
                  <a:pt x="50" y="142"/>
                </a:lnTo>
                <a:lnTo>
                  <a:pt x="49" y="142"/>
                </a:lnTo>
                <a:lnTo>
                  <a:pt x="49" y="141"/>
                </a:lnTo>
                <a:lnTo>
                  <a:pt x="48" y="141"/>
                </a:lnTo>
                <a:lnTo>
                  <a:pt x="47" y="141"/>
                </a:lnTo>
                <a:lnTo>
                  <a:pt x="47" y="142"/>
                </a:lnTo>
                <a:lnTo>
                  <a:pt x="46" y="142"/>
                </a:lnTo>
                <a:lnTo>
                  <a:pt x="45" y="142"/>
                </a:lnTo>
                <a:lnTo>
                  <a:pt x="44" y="142"/>
                </a:lnTo>
                <a:lnTo>
                  <a:pt x="43" y="143"/>
                </a:lnTo>
                <a:lnTo>
                  <a:pt x="42" y="143"/>
                </a:lnTo>
                <a:lnTo>
                  <a:pt x="41" y="144"/>
                </a:lnTo>
                <a:lnTo>
                  <a:pt x="40" y="144"/>
                </a:lnTo>
                <a:lnTo>
                  <a:pt x="39" y="144"/>
                </a:lnTo>
                <a:lnTo>
                  <a:pt x="38" y="144"/>
                </a:lnTo>
                <a:lnTo>
                  <a:pt x="37" y="144"/>
                </a:lnTo>
                <a:lnTo>
                  <a:pt x="36" y="144"/>
                </a:lnTo>
                <a:lnTo>
                  <a:pt x="35" y="144"/>
                </a:lnTo>
                <a:lnTo>
                  <a:pt x="35" y="145"/>
                </a:lnTo>
                <a:lnTo>
                  <a:pt x="34" y="145"/>
                </a:lnTo>
                <a:lnTo>
                  <a:pt x="34" y="144"/>
                </a:lnTo>
                <a:lnTo>
                  <a:pt x="33" y="144"/>
                </a:lnTo>
                <a:lnTo>
                  <a:pt x="32" y="144"/>
                </a:lnTo>
                <a:lnTo>
                  <a:pt x="31" y="144"/>
                </a:lnTo>
                <a:lnTo>
                  <a:pt x="30" y="143"/>
                </a:lnTo>
                <a:lnTo>
                  <a:pt x="29" y="143"/>
                </a:lnTo>
                <a:lnTo>
                  <a:pt x="28" y="142"/>
                </a:lnTo>
                <a:lnTo>
                  <a:pt x="27" y="142"/>
                </a:lnTo>
                <a:lnTo>
                  <a:pt x="27" y="141"/>
                </a:lnTo>
                <a:lnTo>
                  <a:pt x="26" y="141"/>
                </a:lnTo>
                <a:lnTo>
                  <a:pt x="25" y="141"/>
                </a:lnTo>
                <a:lnTo>
                  <a:pt x="25" y="140"/>
                </a:lnTo>
                <a:lnTo>
                  <a:pt x="24" y="139"/>
                </a:lnTo>
                <a:lnTo>
                  <a:pt x="23" y="139"/>
                </a:lnTo>
                <a:lnTo>
                  <a:pt x="22" y="138"/>
                </a:lnTo>
                <a:lnTo>
                  <a:pt x="21" y="137"/>
                </a:lnTo>
                <a:lnTo>
                  <a:pt x="20" y="136"/>
                </a:lnTo>
                <a:lnTo>
                  <a:pt x="19" y="135"/>
                </a:lnTo>
                <a:lnTo>
                  <a:pt x="19" y="134"/>
                </a:lnTo>
                <a:lnTo>
                  <a:pt x="18" y="134"/>
                </a:lnTo>
                <a:lnTo>
                  <a:pt x="18" y="133"/>
                </a:lnTo>
                <a:lnTo>
                  <a:pt x="17" y="133"/>
                </a:lnTo>
                <a:lnTo>
                  <a:pt x="16" y="132"/>
                </a:lnTo>
                <a:lnTo>
                  <a:pt x="15" y="131"/>
                </a:lnTo>
                <a:lnTo>
                  <a:pt x="14" y="131"/>
                </a:lnTo>
                <a:lnTo>
                  <a:pt x="13" y="130"/>
                </a:lnTo>
                <a:lnTo>
                  <a:pt x="13" y="129"/>
                </a:lnTo>
                <a:lnTo>
                  <a:pt x="12" y="128"/>
                </a:lnTo>
                <a:lnTo>
                  <a:pt x="11" y="128"/>
                </a:lnTo>
                <a:lnTo>
                  <a:pt x="11" y="127"/>
                </a:lnTo>
                <a:lnTo>
                  <a:pt x="11" y="126"/>
                </a:lnTo>
                <a:lnTo>
                  <a:pt x="10" y="126"/>
                </a:lnTo>
                <a:lnTo>
                  <a:pt x="10" y="125"/>
                </a:lnTo>
                <a:lnTo>
                  <a:pt x="9" y="124"/>
                </a:lnTo>
                <a:lnTo>
                  <a:pt x="9" y="123"/>
                </a:lnTo>
                <a:lnTo>
                  <a:pt x="8" y="122"/>
                </a:lnTo>
                <a:lnTo>
                  <a:pt x="7" y="121"/>
                </a:lnTo>
                <a:lnTo>
                  <a:pt x="6" y="121"/>
                </a:lnTo>
                <a:lnTo>
                  <a:pt x="6" y="120"/>
                </a:lnTo>
                <a:lnTo>
                  <a:pt x="5" y="120"/>
                </a:lnTo>
                <a:lnTo>
                  <a:pt x="4" y="120"/>
                </a:lnTo>
                <a:lnTo>
                  <a:pt x="3" y="119"/>
                </a:lnTo>
                <a:lnTo>
                  <a:pt x="1" y="118"/>
                </a:lnTo>
                <a:lnTo>
                  <a:pt x="0" y="118"/>
                </a:lnTo>
                <a:lnTo>
                  <a:pt x="1" y="118"/>
                </a:lnTo>
                <a:lnTo>
                  <a:pt x="1" y="117"/>
                </a:lnTo>
                <a:lnTo>
                  <a:pt x="2" y="117"/>
                </a:lnTo>
                <a:lnTo>
                  <a:pt x="2" y="116"/>
                </a:lnTo>
                <a:lnTo>
                  <a:pt x="1" y="116"/>
                </a:lnTo>
                <a:lnTo>
                  <a:pt x="2" y="116"/>
                </a:lnTo>
                <a:lnTo>
                  <a:pt x="2" y="115"/>
                </a:lnTo>
                <a:lnTo>
                  <a:pt x="1" y="115"/>
                </a:lnTo>
                <a:lnTo>
                  <a:pt x="2" y="114"/>
                </a:lnTo>
                <a:lnTo>
                  <a:pt x="1" y="113"/>
                </a:lnTo>
                <a:lnTo>
                  <a:pt x="2" y="112"/>
                </a:lnTo>
                <a:lnTo>
                  <a:pt x="3" y="112"/>
                </a:lnTo>
                <a:lnTo>
                  <a:pt x="3" y="113"/>
                </a:lnTo>
                <a:lnTo>
                  <a:pt x="3" y="112"/>
                </a:lnTo>
                <a:lnTo>
                  <a:pt x="3" y="111"/>
                </a:lnTo>
                <a:lnTo>
                  <a:pt x="3" y="110"/>
                </a:lnTo>
                <a:lnTo>
                  <a:pt x="4" y="109"/>
                </a:lnTo>
                <a:lnTo>
                  <a:pt x="4" y="108"/>
                </a:lnTo>
                <a:lnTo>
                  <a:pt x="4" y="107"/>
                </a:lnTo>
                <a:lnTo>
                  <a:pt x="5" y="107"/>
                </a:lnTo>
                <a:lnTo>
                  <a:pt x="6" y="107"/>
                </a:lnTo>
                <a:lnTo>
                  <a:pt x="7" y="106"/>
                </a:lnTo>
                <a:lnTo>
                  <a:pt x="8" y="105"/>
                </a:lnTo>
                <a:lnTo>
                  <a:pt x="8" y="104"/>
                </a:lnTo>
                <a:lnTo>
                  <a:pt x="7" y="103"/>
                </a:lnTo>
                <a:lnTo>
                  <a:pt x="7" y="102"/>
                </a:lnTo>
                <a:lnTo>
                  <a:pt x="8" y="103"/>
                </a:lnTo>
                <a:lnTo>
                  <a:pt x="9" y="103"/>
                </a:lnTo>
                <a:lnTo>
                  <a:pt x="10" y="102"/>
                </a:lnTo>
                <a:lnTo>
                  <a:pt x="11" y="102"/>
                </a:lnTo>
                <a:lnTo>
                  <a:pt x="10" y="101"/>
                </a:lnTo>
                <a:lnTo>
                  <a:pt x="10" y="100"/>
                </a:lnTo>
                <a:lnTo>
                  <a:pt x="10" y="99"/>
                </a:lnTo>
                <a:lnTo>
                  <a:pt x="11" y="99"/>
                </a:lnTo>
                <a:lnTo>
                  <a:pt x="11" y="98"/>
                </a:lnTo>
                <a:lnTo>
                  <a:pt x="11" y="97"/>
                </a:lnTo>
                <a:lnTo>
                  <a:pt x="11" y="96"/>
                </a:lnTo>
                <a:lnTo>
                  <a:pt x="11" y="95"/>
                </a:lnTo>
                <a:lnTo>
                  <a:pt x="11" y="94"/>
                </a:lnTo>
                <a:lnTo>
                  <a:pt x="10" y="93"/>
                </a:lnTo>
                <a:lnTo>
                  <a:pt x="10" y="92"/>
                </a:lnTo>
                <a:lnTo>
                  <a:pt x="10" y="91"/>
                </a:lnTo>
                <a:lnTo>
                  <a:pt x="10" y="90"/>
                </a:lnTo>
                <a:lnTo>
                  <a:pt x="10" y="89"/>
                </a:lnTo>
                <a:lnTo>
                  <a:pt x="9" y="88"/>
                </a:lnTo>
                <a:lnTo>
                  <a:pt x="9" y="87"/>
                </a:lnTo>
                <a:lnTo>
                  <a:pt x="9" y="86"/>
                </a:lnTo>
                <a:lnTo>
                  <a:pt x="9" y="85"/>
                </a:lnTo>
                <a:lnTo>
                  <a:pt x="9" y="84"/>
                </a:lnTo>
                <a:lnTo>
                  <a:pt x="8" y="83"/>
                </a:lnTo>
                <a:lnTo>
                  <a:pt x="7" y="83"/>
                </a:lnTo>
                <a:lnTo>
                  <a:pt x="6" y="83"/>
                </a:lnTo>
                <a:lnTo>
                  <a:pt x="5" y="82"/>
                </a:lnTo>
                <a:lnTo>
                  <a:pt x="4" y="82"/>
                </a:lnTo>
                <a:lnTo>
                  <a:pt x="4" y="81"/>
                </a:lnTo>
                <a:lnTo>
                  <a:pt x="3" y="81"/>
                </a:lnTo>
                <a:lnTo>
                  <a:pt x="3" y="80"/>
                </a:lnTo>
                <a:lnTo>
                  <a:pt x="4" y="79"/>
                </a:lnTo>
                <a:lnTo>
                  <a:pt x="6" y="79"/>
                </a:lnTo>
                <a:lnTo>
                  <a:pt x="6" y="78"/>
                </a:lnTo>
                <a:lnTo>
                  <a:pt x="5" y="78"/>
                </a:lnTo>
                <a:lnTo>
                  <a:pt x="5" y="77"/>
                </a:lnTo>
                <a:lnTo>
                  <a:pt x="5" y="76"/>
                </a:lnTo>
                <a:lnTo>
                  <a:pt x="5" y="75"/>
                </a:lnTo>
                <a:lnTo>
                  <a:pt x="5" y="74"/>
                </a:lnTo>
                <a:lnTo>
                  <a:pt x="5" y="73"/>
                </a:lnTo>
                <a:lnTo>
                  <a:pt x="5" y="72"/>
                </a:lnTo>
                <a:lnTo>
                  <a:pt x="5" y="71"/>
                </a:lnTo>
                <a:lnTo>
                  <a:pt x="5" y="70"/>
                </a:lnTo>
                <a:lnTo>
                  <a:pt x="6" y="70"/>
                </a:lnTo>
                <a:lnTo>
                  <a:pt x="6" y="69"/>
                </a:lnTo>
                <a:lnTo>
                  <a:pt x="7" y="68"/>
                </a:lnTo>
                <a:lnTo>
                  <a:pt x="7" y="67"/>
                </a:lnTo>
                <a:lnTo>
                  <a:pt x="8" y="67"/>
                </a:lnTo>
                <a:lnTo>
                  <a:pt x="8" y="66"/>
                </a:lnTo>
                <a:lnTo>
                  <a:pt x="8" y="65"/>
                </a:lnTo>
                <a:lnTo>
                  <a:pt x="9" y="65"/>
                </a:lnTo>
                <a:lnTo>
                  <a:pt x="10" y="65"/>
                </a:lnTo>
                <a:lnTo>
                  <a:pt x="10" y="64"/>
                </a:lnTo>
                <a:lnTo>
                  <a:pt x="11" y="64"/>
                </a:lnTo>
                <a:lnTo>
                  <a:pt x="12" y="64"/>
                </a:lnTo>
                <a:lnTo>
                  <a:pt x="12" y="63"/>
                </a:lnTo>
                <a:lnTo>
                  <a:pt x="13" y="62"/>
                </a:lnTo>
                <a:lnTo>
                  <a:pt x="13" y="61"/>
                </a:lnTo>
                <a:lnTo>
                  <a:pt x="14" y="61"/>
                </a:lnTo>
                <a:lnTo>
                  <a:pt x="15" y="60"/>
                </a:lnTo>
                <a:lnTo>
                  <a:pt x="16" y="60"/>
                </a:lnTo>
                <a:lnTo>
                  <a:pt x="17" y="60"/>
                </a:lnTo>
                <a:lnTo>
                  <a:pt x="18" y="60"/>
                </a:lnTo>
                <a:lnTo>
                  <a:pt x="18" y="59"/>
                </a:lnTo>
                <a:lnTo>
                  <a:pt x="19" y="59"/>
                </a:lnTo>
                <a:lnTo>
                  <a:pt x="19" y="58"/>
                </a:lnTo>
                <a:lnTo>
                  <a:pt x="19" y="57"/>
                </a:lnTo>
                <a:lnTo>
                  <a:pt x="20" y="57"/>
                </a:lnTo>
                <a:lnTo>
                  <a:pt x="21" y="58"/>
                </a:lnTo>
                <a:lnTo>
                  <a:pt x="22" y="59"/>
                </a:lnTo>
                <a:lnTo>
                  <a:pt x="22" y="58"/>
                </a:lnTo>
                <a:lnTo>
                  <a:pt x="23" y="58"/>
                </a:lnTo>
                <a:lnTo>
                  <a:pt x="24" y="58"/>
                </a:lnTo>
                <a:lnTo>
                  <a:pt x="24" y="57"/>
                </a:lnTo>
                <a:lnTo>
                  <a:pt x="25" y="57"/>
                </a:lnTo>
                <a:lnTo>
                  <a:pt x="26" y="58"/>
                </a:lnTo>
                <a:lnTo>
                  <a:pt x="26" y="57"/>
                </a:lnTo>
                <a:lnTo>
                  <a:pt x="27" y="57"/>
                </a:lnTo>
                <a:lnTo>
                  <a:pt x="27" y="56"/>
                </a:lnTo>
                <a:lnTo>
                  <a:pt x="28" y="56"/>
                </a:lnTo>
                <a:lnTo>
                  <a:pt x="28" y="57"/>
                </a:lnTo>
                <a:lnTo>
                  <a:pt x="29" y="58"/>
                </a:lnTo>
                <a:lnTo>
                  <a:pt x="30" y="59"/>
                </a:lnTo>
                <a:lnTo>
                  <a:pt x="31" y="60"/>
                </a:lnTo>
                <a:lnTo>
                  <a:pt x="32" y="60"/>
                </a:lnTo>
                <a:lnTo>
                  <a:pt x="32" y="59"/>
                </a:lnTo>
                <a:lnTo>
                  <a:pt x="33" y="58"/>
                </a:lnTo>
                <a:lnTo>
                  <a:pt x="33" y="57"/>
                </a:lnTo>
                <a:lnTo>
                  <a:pt x="34" y="57"/>
                </a:lnTo>
                <a:lnTo>
                  <a:pt x="34" y="56"/>
                </a:lnTo>
                <a:lnTo>
                  <a:pt x="35" y="55"/>
                </a:lnTo>
                <a:lnTo>
                  <a:pt x="35" y="54"/>
                </a:lnTo>
                <a:lnTo>
                  <a:pt x="36" y="54"/>
                </a:lnTo>
                <a:lnTo>
                  <a:pt x="36" y="53"/>
                </a:lnTo>
                <a:lnTo>
                  <a:pt x="37" y="52"/>
                </a:lnTo>
                <a:lnTo>
                  <a:pt x="38" y="52"/>
                </a:lnTo>
                <a:lnTo>
                  <a:pt x="39" y="52"/>
                </a:lnTo>
                <a:lnTo>
                  <a:pt x="39" y="53"/>
                </a:lnTo>
                <a:lnTo>
                  <a:pt x="40" y="53"/>
                </a:lnTo>
                <a:lnTo>
                  <a:pt x="41" y="54"/>
                </a:lnTo>
                <a:lnTo>
                  <a:pt x="41" y="55"/>
                </a:lnTo>
                <a:lnTo>
                  <a:pt x="41" y="54"/>
                </a:lnTo>
                <a:lnTo>
                  <a:pt x="41" y="53"/>
                </a:lnTo>
                <a:lnTo>
                  <a:pt x="41" y="52"/>
                </a:lnTo>
                <a:lnTo>
                  <a:pt x="41" y="51"/>
                </a:lnTo>
                <a:lnTo>
                  <a:pt x="40" y="50"/>
                </a:lnTo>
                <a:lnTo>
                  <a:pt x="40" y="49"/>
                </a:lnTo>
                <a:lnTo>
                  <a:pt x="40" y="48"/>
                </a:lnTo>
                <a:lnTo>
                  <a:pt x="39" y="47"/>
                </a:lnTo>
                <a:lnTo>
                  <a:pt x="39" y="46"/>
                </a:lnTo>
                <a:lnTo>
                  <a:pt x="39" y="44"/>
                </a:lnTo>
                <a:lnTo>
                  <a:pt x="39" y="43"/>
                </a:lnTo>
                <a:lnTo>
                  <a:pt x="39" y="42"/>
                </a:lnTo>
                <a:lnTo>
                  <a:pt x="39" y="40"/>
                </a:lnTo>
                <a:lnTo>
                  <a:pt x="38" y="39"/>
                </a:lnTo>
                <a:lnTo>
                  <a:pt x="39" y="39"/>
                </a:lnTo>
                <a:lnTo>
                  <a:pt x="39" y="38"/>
                </a:lnTo>
                <a:lnTo>
                  <a:pt x="38" y="37"/>
                </a:lnTo>
                <a:lnTo>
                  <a:pt x="38" y="36"/>
                </a:lnTo>
                <a:lnTo>
                  <a:pt x="38" y="35"/>
                </a:lnTo>
                <a:lnTo>
                  <a:pt x="38" y="34"/>
                </a:lnTo>
                <a:lnTo>
                  <a:pt x="38" y="32"/>
                </a:lnTo>
                <a:lnTo>
                  <a:pt x="38" y="31"/>
                </a:lnTo>
                <a:lnTo>
                  <a:pt x="38" y="28"/>
                </a:lnTo>
                <a:lnTo>
                  <a:pt x="38" y="27"/>
                </a:lnTo>
                <a:lnTo>
                  <a:pt x="38" y="25"/>
                </a:lnTo>
                <a:lnTo>
                  <a:pt x="38" y="24"/>
                </a:lnTo>
                <a:lnTo>
                  <a:pt x="38" y="23"/>
                </a:lnTo>
                <a:lnTo>
                  <a:pt x="38" y="21"/>
                </a:lnTo>
                <a:lnTo>
                  <a:pt x="38" y="20"/>
                </a:lnTo>
                <a:lnTo>
                  <a:pt x="38" y="19"/>
                </a:lnTo>
                <a:lnTo>
                  <a:pt x="38" y="18"/>
                </a:lnTo>
                <a:lnTo>
                  <a:pt x="38" y="16"/>
                </a:lnTo>
                <a:lnTo>
                  <a:pt x="38" y="15"/>
                </a:lnTo>
                <a:lnTo>
                  <a:pt x="38" y="13"/>
                </a:lnTo>
                <a:lnTo>
                  <a:pt x="38" y="12"/>
                </a:lnTo>
                <a:lnTo>
                  <a:pt x="38" y="11"/>
                </a:lnTo>
                <a:lnTo>
                  <a:pt x="38" y="10"/>
                </a:lnTo>
                <a:lnTo>
                  <a:pt x="38" y="9"/>
                </a:lnTo>
                <a:lnTo>
                  <a:pt x="38" y="8"/>
                </a:lnTo>
                <a:lnTo>
                  <a:pt x="38" y="7"/>
                </a:lnTo>
                <a:lnTo>
                  <a:pt x="37" y="6"/>
                </a:lnTo>
                <a:lnTo>
                  <a:pt x="36" y="4"/>
                </a:lnTo>
                <a:lnTo>
                  <a:pt x="35" y="3"/>
                </a:lnTo>
                <a:lnTo>
                  <a:pt x="36" y="2"/>
                </a:lnTo>
                <a:lnTo>
                  <a:pt x="37" y="2"/>
                </a:lnTo>
                <a:lnTo>
                  <a:pt x="38" y="2"/>
                </a:lnTo>
                <a:lnTo>
                  <a:pt x="38" y="1"/>
                </a:lnTo>
                <a:lnTo>
                  <a:pt x="39" y="1"/>
                </a:lnTo>
                <a:lnTo>
                  <a:pt x="40" y="0"/>
                </a:lnTo>
                <a:lnTo>
                  <a:pt x="41" y="0"/>
                </a:lnTo>
                <a:lnTo>
                  <a:pt x="42" y="0"/>
                </a:lnTo>
                <a:lnTo>
                  <a:pt x="43" y="0"/>
                </a:lnTo>
                <a:lnTo>
                  <a:pt x="44" y="0"/>
                </a:lnTo>
                <a:lnTo>
                  <a:pt x="46" y="0"/>
                </a:lnTo>
                <a:lnTo>
                  <a:pt x="47" y="0"/>
                </a:lnTo>
                <a:lnTo>
                  <a:pt x="48" y="0"/>
                </a:lnTo>
                <a:lnTo>
                  <a:pt x="49" y="0"/>
                </a:lnTo>
                <a:lnTo>
                  <a:pt x="51" y="1"/>
                </a:lnTo>
                <a:lnTo>
                  <a:pt x="52" y="1"/>
                </a:lnTo>
                <a:lnTo>
                  <a:pt x="53" y="2"/>
                </a:lnTo>
                <a:lnTo>
                  <a:pt x="54" y="2"/>
                </a:lnTo>
                <a:lnTo>
                  <a:pt x="55" y="3"/>
                </a:lnTo>
                <a:lnTo>
                  <a:pt x="56" y="4"/>
                </a:lnTo>
                <a:lnTo>
                  <a:pt x="57" y="5"/>
                </a:lnTo>
                <a:lnTo>
                  <a:pt x="58" y="5"/>
                </a:lnTo>
                <a:lnTo>
                  <a:pt x="60" y="7"/>
                </a:lnTo>
                <a:lnTo>
                  <a:pt x="61" y="7"/>
                </a:lnTo>
                <a:lnTo>
                  <a:pt x="62" y="7"/>
                </a:lnTo>
                <a:lnTo>
                  <a:pt x="63" y="7"/>
                </a:lnTo>
                <a:lnTo>
                  <a:pt x="64" y="7"/>
                </a:lnTo>
                <a:lnTo>
                  <a:pt x="65" y="7"/>
                </a:lnTo>
                <a:lnTo>
                  <a:pt x="66" y="8"/>
                </a:lnTo>
                <a:lnTo>
                  <a:pt x="67" y="8"/>
                </a:lnTo>
                <a:lnTo>
                  <a:pt x="69" y="8"/>
                </a:lnTo>
                <a:lnTo>
                  <a:pt x="70" y="8"/>
                </a:lnTo>
                <a:lnTo>
                  <a:pt x="72" y="8"/>
                </a:lnTo>
                <a:lnTo>
                  <a:pt x="73" y="8"/>
                </a:lnTo>
                <a:lnTo>
                  <a:pt x="74" y="9"/>
                </a:lnTo>
                <a:lnTo>
                  <a:pt x="75" y="9"/>
                </a:lnTo>
                <a:lnTo>
                  <a:pt x="76" y="10"/>
                </a:lnTo>
                <a:lnTo>
                  <a:pt x="77" y="10"/>
                </a:lnTo>
                <a:lnTo>
                  <a:pt x="78" y="11"/>
                </a:lnTo>
                <a:lnTo>
                  <a:pt x="79" y="11"/>
                </a:lnTo>
                <a:lnTo>
                  <a:pt x="79" y="12"/>
                </a:lnTo>
                <a:lnTo>
                  <a:pt x="80" y="12"/>
                </a:lnTo>
                <a:lnTo>
                  <a:pt x="81" y="13"/>
                </a:lnTo>
                <a:lnTo>
                  <a:pt x="83" y="15"/>
                </a:lnTo>
                <a:lnTo>
                  <a:pt x="83" y="16"/>
                </a:lnTo>
                <a:lnTo>
                  <a:pt x="84" y="16"/>
                </a:lnTo>
                <a:lnTo>
                  <a:pt x="85" y="17"/>
                </a:lnTo>
                <a:lnTo>
                  <a:pt x="85" y="18"/>
                </a:lnTo>
                <a:lnTo>
                  <a:pt x="85" y="19"/>
                </a:lnTo>
                <a:lnTo>
                  <a:pt x="86" y="19"/>
                </a:lnTo>
                <a:lnTo>
                  <a:pt x="86" y="20"/>
                </a:lnTo>
                <a:lnTo>
                  <a:pt x="86" y="21"/>
                </a:lnTo>
                <a:lnTo>
                  <a:pt x="86" y="22"/>
                </a:lnTo>
                <a:lnTo>
                  <a:pt x="87" y="22"/>
                </a:lnTo>
                <a:lnTo>
                  <a:pt x="87" y="23"/>
                </a:lnTo>
                <a:lnTo>
                  <a:pt x="87" y="24"/>
                </a:lnTo>
                <a:lnTo>
                  <a:pt x="88" y="25"/>
                </a:lnTo>
                <a:lnTo>
                  <a:pt x="88" y="26"/>
                </a:lnTo>
                <a:lnTo>
                  <a:pt x="88" y="29"/>
                </a:lnTo>
                <a:lnTo>
                  <a:pt x="89" y="30"/>
                </a:lnTo>
                <a:lnTo>
                  <a:pt x="89" y="31"/>
                </a:lnTo>
                <a:lnTo>
                  <a:pt x="89" y="32"/>
                </a:lnTo>
                <a:lnTo>
                  <a:pt x="90" y="34"/>
                </a:lnTo>
                <a:lnTo>
                  <a:pt x="90" y="35"/>
                </a:lnTo>
                <a:lnTo>
                  <a:pt x="90" y="36"/>
                </a:lnTo>
                <a:lnTo>
                  <a:pt x="90" y="37"/>
                </a:lnTo>
                <a:lnTo>
                  <a:pt x="91" y="37"/>
                </a:lnTo>
                <a:lnTo>
                  <a:pt x="91" y="38"/>
                </a:lnTo>
                <a:lnTo>
                  <a:pt x="92" y="39"/>
                </a:lnTo>
                <a:lnTo>
                  <a:pt x="93" y="40"/>
                </a:lnTo>
                <a:lnTo>
                  <a:pt x="94" y="40"/>
                </a:lnTo>
                <a:lnTo>
                  <a:pt x="94" y="41"/>
                </a:lnTo>
                <a:lnTo>
                  <a:pt x="95" y="41"/>
                </a:lnTo>
                <a:lnTo>
                  <a:pt x="96" y="42"/>
                </a:lnTo>
                <a:lnTo>
                  <a:pt x="97" y="42"/>
                </a:lnTo>
                <a:lnTo>
                  <a:pt x="98" y="42"/>
                </a:lnTo>
                <a:lnTo>
                  <a:pt x="99" y="43"/>
                </a:lnTo>
                <a:lnTo>
                  <a:pt x="101" y="43"/>
                </a:lnTo>
                <a:lnTo>
                  <a:pt x="104" y="43"/>
                </a:lnTo>
                <a:lnTo>
                  <a:pt x="105" y="43"/>
                </a:lnTo>
                <a:lnTo>
                  <a:pt x="106" y="42"/>
                </a:lnTo>
                <a:lnTo>
                  <a:pt x="107" y="42"/>
                </a:lnTo>
                <a:lnTo>
                  <a:pt x="108" y="42"/>
                </a:lnTo>
                <a:lnTo>
                  <a:pt x="110" y="41"/>
                </a:lnTo>
                <a:lnTo>
                  <a:pt x="111" y="41"/>
                </a:lnTo>
                <a:lnTo>
                  <a:pt x="112" y="41"/>
                </a:lnTo>
                <a:lnTo>
                  <a:pt x="115" y="40"/>
                </a:lnTo>
                <a:lnTo>
                  <a:pt x="116" y="40"/>
                </a:lnTo>
                <a:lnTo>
                  <a:pt x="117" y="40"/>
                </a:lnTo>
                <a:lnTo>
                  <a:pt x="118" y="40"/>
                </a:lnTo>
                <a:lnTo>
                  <a:pt x="119" y="40"/>
                </a:lnTo>
                <a:lnTo>
                  <a:pt x="120" y="40"/>
                </a:lnTo>
                <a:lnTo>
                  <a:pt x="121" y="40"/>
                </a:lnTo>
                <a:lnTo>
                  <a:pt x="122" y="41"/>
                </a:lnTo>
                <a:lnTo>
                  <a:pt x="123" y="41"/>
                </a:lnTo>
                <a:lnTo>
                  <a:pt x="124" y="41"/>
                </a:lnTo>
                <a:lnTo>
                  <a:pt x="125" y="42"/>
                </a:lnTo>
                <a:lnTo>
                  <a:pt x="125" y="43"/>
                </a:lnTo>
                <a:lnTo>
                  <a:pt x="127" y="43"/>
                </a:lnTo>
                <a:lnTo>
                  <a:pt x="129" y="44"/>
                </a:lnTo>
                <a:lnTo>
                  <a:pt x="127" y="45"/>
                </a:lnTo>
                <a:lnTo>
                  <a:pt x="126" y="46"/>
                </a:lnTo>
                <a:lnTo>
                  <a:pt x="125" y="47"/>
                </a:lnTo>
                <a:lnTo>
                  <a:pt x="124" y="47"/>
                </a:lnTo>
                <a:lnTo>
                  <a:pt x="123" y="47"/>
                </a:lnTo>
                <a:lnTo>
                  <a:pt x="123" y="48"/>
                </a:lnTo>
                <a:lnTo>
                  <a:pt x="123" y="49"/>
                </a:lnTo>
                <a:lnTo>
                  <a:pt x="123" y="50"/>
                </a:lnTo>
                <a:lnTo>
                  <a:pt x="123" y="51"/>
                </a:lnTo>
                <a:lnTo>
                  <a:pt x="123" y="52"/>
                </a:lnTo>
                <a:lnTo>
                  <a:pt x="122" y="52"/>
                </a:lnTo>
                <a:lnTo>
                  <a:pt x="122" y="53"/>
                </a:lnTo>
                <a:lnTo>
                  <a:pt x="121" y="53"/>
                </a:lnTo>
                <a:lnTo>
                  <a:pt x="120" y="53"/>
                </a:lnTo>
                <a:lnTo>
                  <a:pt x="120" y="54"/>
                </a:lnTo>
                <a:lnTo>
                  <a:pt x="119" y="54"/>
                </a:lnTo>
                <a:lnTo>
                  <a:pt x="119" y="55"/>
                </a:lnTo>
                <a:lnTo>
                  <a:pt x="119" y="56"/>
                </a:lnTo>
                <a:lnTo>
                  <a:pt x="119" y="57"/>
                </a:lnTo>
                <a:lnTo>
                  <a:pt x="119" y="58"/>
                </a:lnTo>
                <a:lnTo>
                  <a:pt x="118" y="58"/>
                </a:lnTo>
                <a:lnTo>
                  <a:pt x="118" y="59"/>
                </a:lnTo>
                <a:lnTo>
                  <a:pt x="117" y="60"/>
                </a:lnTo>
                <a:lnTo>
                  <a:pt x="116" y="60"/>
                </a:lnTo>
                <a:lnTo>
                  <a:pt x="117" y="61"/>
                </a:lnTo>
                <a:lnTo>
                  <a:pt x="117" y="62"/>
                </a:lnTo>
                <a:lnTo>
                  <a:pt x="118" y="62"/>
                </a:lnTo>
                <a:lnTo>
                  <a:pt x="118" y="63"/>
                </a:lnTo>
                <a:lnTo>
                  <a:pt x="119" y="63"/>
                </a:lnTo>
                <a:lnTo>
                  <a:pt x="119" y="64"/>
                </a:lnTo>
                <a:lnTo>
                  <a:pt x="119" y="65"/>
                </a:lnTo>
                <a:lnTo>
                  <a:pt x="119" y="66"/>
                </a:lnTo>
                <a:lnTo>
                  <a:pt x="118" y="67"/>
                </a:lnTo>
                <a:lnTo>
                  <a:pt x="118" y="68"/>
                </a:lnTo>
                <a:lnTo>
                  <a:pt x="118" y="69"/>
                </a:lnTo>
                <a:lnTo>
                  <a:pt x="118" y="70"/>
                </a:lnTo>
                <a:lnTo>
                  <a:pt x="118" y="71"/>
                </a:lnTo>
                <a:lnTo>
                  <a:pt x="118" y="72"/>
                </a:lnTo>
                <a:lnTo>
                  <a:pt x="118" y="73"/>
                </a:lnTo>
                <a:lnTo>
                  <a:pt x="117" y="73"/>
                </a:lnTo>
                <a:lnTo>
                  <a:pt x="116" y="74"/>
                </a:lnTo>
                <a:lnTo>
                  <a:pt x="115" y="75"/>
                </a:lnTo>
                <a:lnTo>
                  <a:pt x="114" y="75"/>
                </a:lnTo>
                <a:lnTo>
                  <a:pt x="114" y="76"/>
                </a:lnTo>
                <a:lnTo>
                  <a:pt x="113" y="76"/>
                </a:lnTo>
                <a:lnTo>
                  <a:pt x="113" y="77"/>
                </a:lnTo>
                <a:lnTo>
                  <a:pt x="112" y="77"/>
                </a:lnTo>
                <a:lnTo>
                  <a:pt x="112" y="78"/>
                </a:lnTo>
                <a:lnTo>
                  <a:pt x="111" y="78"/>
                </a:lnTo>
                <a:lnTo>
                  <a:pt x="112" y="78"/>
                </a:lnTo>
                <a:lnTo>
                  <a:pt x="112" y="79"/>
                </a:lnTo>
                <a:lnTo>
                  <a:pt x="111" y="80"/>
                </a:lnTo>
                <a:lnTo>
                  <a:pt x="111" y="81"/>
                </a:lnTo>
                <a:lnTo>
                  <a:pt x="112" y="81"/>
                </a:lnTo>
                <a:lnTo>
                  <a:pt x="112" y="82"/>
                </a:lnTo>
                <a:lnTo>
                  <a:pt x="112" y="83"/>
                </a:lnTo>
                <a:lnTo>
                  <a:pt x="112" y="84"/>
                </a:lnTo>
                <a:lnTo>
                  <a:pt x="111" y="84"/>
                </a:lnTo>
                <a:lnTo>
                  <a:pt x="110" y="85"/>
                </a:lnTo>
                <a:lnTo>
                  <a:pt x="110" y="86"/>
                </a:lnTo>
                <a:lnTo>
                  <a:pt x="109" y="86"/>
                </a:lnTo>
                <a:lnTo>
                  <a:pt x="110" y="86"/>
                </a:lnTo>
                <a:lnTo>
                  <a:pt x="109" y="86"/>
                </a:lnTo>
                <a:lnTo>
                  <a:pt x="109" y="87"/>
                </a:lnTo>
                <a:lnTo>
                  <a:pt x="108" y="87"/>
                </a:lnTo>
                <a:lnTo>
                  <a:pt x="107" y="87"/>
                </a:lnTo>
                <a:lnTo>
                  <a:pt x="107" y="88"/>
                </a:lnTo>
                <a:lnTo>
                  <a:pt x="107" y="87"/>
                </a:lnTo>
                <a:lnTo>
                  <a:pt x="107" y="88"/>
                </a:lnTo>
                <a:lnTo>
                  <a:pt x="106" y="88"/>
                </a:lnTo>
                <a:lnTo>
                  <a:pt x="106" y="87"/>
                </a:lnTo>
                <a:lnTo>
                  <a:pt x="105" y="87"/>
                </a:lnTo>
                <a:lnTo>
                  <a:pt x="105" y="88"/>
                </a:lnTo>
                <a:lnTo>
                  <a:pt x="104" y="88"/>
                </a:lnTo>
                <a:lnTo>
                  <a:pt x="103" y="88"/>
                </a:lnTo>
                <a:lnTo>
                  <a:pt x="103" y="89"/>
                </a:lnTo>
                <a:lnTo>
                  <a:pt x="102" y="89"/>
                </a:lnTo>
                <a:lnTo>
                  <a:pt x="102" y="90"/>
                </a:lnTo>
                <a:lnTo>
                  <a:pt x="102" y="92"/>
                </a:lnTo>
                <a:close/>
              </a:path>
            </a:pathLst>
          </a:custGeom>
          <a:noFill/>
          <a:ln w="19050" cap="flat" cmpd="sng">
            <a:solidFill>
              <a:srgbClr val="000000">
                <a:alpha val="100000"/>
              </a:srgbClr>
            </a:solidFill>
            <a:prstDash val="solid"/>
            <a:round/>
            <a:headEnd type="none" w="med" len="med"/>
            <a:tailEnd type="none" w="med" len="med"/>
          </a:ln>
        </xdr:spPr>
      </xdr:sp>
      <xdr:sp>
        <xdr:nvSpPr>
          <xdr:cNvPr id="2185876" name="Freeform 58"/>
          <xdr:cNvSpPr/>
        </xdr:nvSpPr>
        <xdr:spPr>
          <a:xfrm>
            <a:off x="7705725" y="2286000"/>
            <a:ext cx="1666875" cy="1895475"/>
          </a:xfrm>
          <a:custGeom>
            <a:avLst/>
            <a:gdLst>
              <a:gd name="txL" fmla="*/ 0 w 175"/>
              <a:gd name="txT" fmla="*/ 0 h 199"/>
              <a:gd name="txR" fmla="*/ 175 w 175"/>
              <a:gd name="txB" fmla="*/ 199 h 19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75" h="199">
                <a:moveTo>
                  <a:pt x="12" y="71"/>
                </a:moveTo>
                <a:lnTo>
                  <a:pt x="12" y="70"/>
                </a:lnTo>
                <a:lnTo>
                  <a:pt x="13" y="69"/>
                </a:lnTo>
                <a:lnTo>
                  <a:pt x="13" y="68"/>
                </a:lnTo>
                <a:lnTo>
                  <a:pt x="13" y="66"/>
                </a:lnTo>
                <a:lnTo>
                  <a:pt x="13" y="64"/>
                </a:lnTo>
                <a:lnTo>
                  <a:pt x="13" y="62"/>
                </a:lnTo>
                <a:lnTo>
                  <a:pt x="13" y="61"/>
                </a:lnTo>
                <a:lnTo>
                  <a:pt x="13" y="60"/>
                </a:lnTo>
                <a:lnTo>
                  <a:pt x="12" y="60"/>
                </a:lnTo>
                <a:lnTo>
                  <a:pt x="12" y="59"/>
                </a:lnTo>
                <a:lnTo>
                  <a:pt x="12" y="57"/>
                </a:lnTo>
                <a:lnTo>
                  <a:pt x="12" y="56"/>
                </a:lnTo>
                <a:lnTo>
                  <a:pt x="12" y="55"/>
                </a:lnTo>
                <a:lnTo>
                  <a:pt x="12" y="54"/>
                </a:lnTo>
                <a:lnTo>
                  <a:pt x="12" y="52"/>
                </a:lnTo>
                <a:lnTo>
                  <a:pt x="12" y="51"/>
                </a:lnTo>
                <a:lnTo>
                  <a:pt x="11" y="51"/>
                </a:lnTo>
                <a:lnTo>
                  <a:pt x="11" y="50"/>
                </a:lnTo>
                <a:lnTo>
                  <a:pt x="9" y="51"/>
                </a:lnTo>
                <a:lnTo>
                  <a:pt x="10" y="51"/>
                </a:lnTo>
                <a:lnTo>
                  <a:pt x="9" y="51"/>
                </a:lnTo>
                <a:lnTo>
                  <a:pt x="9" y="50"/>
                </a:lnTo>
                <a:lnTo>
                  <a:pt x="9" y="49"/>
                </a:lnTo>
                <a:lnTo>
                  <a:pt x="9" y="48"/>
                </a:lnTo>
                <a:lnTo>
                  <a:pt x="10" y="48"/>
                </a:lnTo>
                <a:lnTo>
                  <a:pt x="10" y="46"/>
                </a:lnTo>
                <a:lnTo>
                  <a:pt x="10" y="45"/>
                </a:lnTo>
                <a:lnTo>
                  <a:pt x="10" y="44"/>
                </a:lnTo>
                <a:lnTo>
                  <a:pt x="10" y="42"/>
                </a:lnTo>
                <a:lnTo>
                  <a:pt x="10" y="41"/>
                </a:lnTo>
                <a:lnTo>
                  <a:pt x="10" y="40"/>
                </a:lnTo>
                <a:lnTo>
                  <a:pt x="10" y="39"/>
                </a:lnTo>
                <a:lnTo>
                  <a:pt x="9" y="38"/>
                </a:lnTo>
                <a:lnTo>
                  <a:pt x="9" y="37"/>
                </a:lnTo>
                <a:lnTo>
                  <a:pt x="10" y="36"/>
                </a:lnTo>
                <a:lnTo>
                  <a:pt x="10" y="35"/>
                </a:lnTo>
                <a:lnTo>
                  <a:pt x="10" y="34"/>
                </a:lnTo>
                <a:lnTo>
                  <a:pt x="9" y="34"/>
                </a:lnTo>
                <a:lnTo>
                  <a:pt x="9" y="33"/>
                </a:lnTo>
                <a:lnTo>
                  <a:pt x="9" y="32"/>
                </a:lnTo>
                <a:lnTo>
                  <a:pt x="9" y="31"/>
                </a:lnTo>
                <a:lnTo>
                  <a:pt x="8" y="31"/>
                </a:lnTo>
                <a:lnTo>
                  <a:pt x="8" y="30"/>
                </a:lnTo>
                <a:lnTo>
                  <a:pt x="8" y="29"/>
                </a:lnTo>
                <a:lnTo>
                  <a:pt x="8" y="28"/>
                </a:lnTo>
                <a:lnTo>
                  <a:pt x="7" y="28"/>
                </a:lnTo>
                <a:lnTo>
                  <a:pt x="7" y="27"/>
                </a:lnTo>
                <a:lnTo>
                  <a:pt x="7" y="26"/>
                </a:lnTo>
                <a:lnTo>
                  <a:pt x="7" y="25"/>
                </a:lnTo>
                <a:lnTo>
                  <a:pt x="7" y="24"/>
                </a:lnTo>
                <a:lnTo>
                  <a:pt x="6" y="24"/>
                </a:lnTo>
                <a:lnTo>
                  <a:pt x="6" y="23"/>
                </a:lnTo>
                <a:lnTo>
                  <a:pt x="6" y="22"/>
                </a:lnTo>
                <a:lnTo>
                  <a:pt x="5" y="21"/>
                </a:lnTo>
                <a:lnTo>
                  <a:pt x="5" y="20"/>
                </a:lnTo>
                <a:lnTo>
                  <a:pt x="4" y="20"/>
                </a:lnTo>
                <a:lnTo>
                  <a:pt x="4" y="19"/>
                </a:lnTo>
                <a:lnTo>
                  <a:pt x="3" y="17"/>
                </a:lnTo>
                <a:lnTo>
                  <a:pt x="2" y="17"/>
                </a:lnTo>
                <a:lnTo>
                  <a:pt x="2" y="16"/>
                </a:lnTo>
                <a:lnTo>
                  <a:pt x="1" y="15"/>
                </a:lnTo>
                <a:lnTo>
                  <a:pt x="0" y="14"/>
                </a:lnTo>
                <a:lnTo>
                  <a:pt x="2" y="14"/>
                </a:lnTo>
                <a:lnTo>
                  <a:pt x="6" y="14"/>
                </a:lnTo>
                <a:lnTo>
                  <a:pt x="9" y="14"/>
                </a:lnTo>
                <a:lnTo>
                  <a:pt x="10" y="14"/>
                </a:lnTo>
                <a:lnTo>
                  <a:pt x="11" y="14"/>
                </a:lnTo>
                <a:lnTo>
                  <a:pt x="12" y="14"/>
                </a:lnTo>
                <a:lnTo>
                  <a:pt x="13" y="14"/>
                </a:lnTo>
                <a:lnTo>
                  <a:pt x="14" y="14"/>
                </a:lnTo>
                <a:lnTo>
                  <a:pt x="15" y="14"/>
                </a:lnTo>
                <a:lnTo>
                  <a:pt x="16" y="14"/>
                </a:lnTo>
                <a:lnTo>
                  <a:pt x="17" y="14"/>
                </a:lnTo>
                <a:lnTo>
                  <a:pt x="20" y="15"/>
                </a:lnTo>
                <a:lnTo>
                  <a:pt x="22" y="15"/>
                </a:lnTo>
                <a:lnTo>
                  <a:pt x="23" y="15"/>
                </a:lnTo>
                <a:lnTo>
                  <a:pt x="24" y="15"/>
                </a:lnTo>
                <a:lnTo>
                  <a:pt x="25" y="15"/>
                </a:lnTo>
                <a:lnTo>
                  <a:pt x="26" y="15"/>
                </a:lnTo>
                <a:lnTo>
                  <a:pt x="27" y="15"/>
                </a:lnTo>
                <a:lnTo>
                  <a:pt x="28" y="15"/>
                </a:lnTo>
                <a:lnTo>
                  <a:pt x="29" y="15"/>
                </a:lnTo>
                <a:lnTo>
                  <a:pt x="31" y="14"/>
                </a:lnTo>
                <a:lnTo>
                  <a:pt x="32" y="13"/>
                </a:lnTo>
                <a:lnTo>
                  <a:pt x="34" y="12"/>
                </a:lnTo>
                <a:lnTo>
                  <a:pt x="35" y="12"/>
                </a:lnTo>
                <a:lnTo>
                  <a:pt x="36" y="12"/>
                </a:lnTo>
                <a:lnTo>
                  <a:pt x="37" y="12"/>
                </a:lnTo>
                <a:lnTo>
                  <a:pt x="37" y="11"/>
                </a:lnTo>
                <a:lnTo>
                  <a:pt x="37" y="10"/>
                </a:lnTo>
                <a:lnTo>
                  <a:pt x="38" y="10"/>
                </a:lnTo>
                <a:lnTo>
                  <a:pt x="38" y="9"/>
                </a:lnTo>
                <a:lnTo>
                  <a:pt x="39" y="9"/>
                </a:lnTo>
                <a:lnTo>
                  <a:pt x="39" y="10"/>
                </a:lnTo>
                <a:lnTo>
                  <a:pt x="40" y="10"/>
                </a:lnTo>
                <a:lnTo>
                  <a:pt x="41" y="10"/>
                </a:lnTo>
                <a:lnTo>
                  <a:pt x="41" y="11"/>
                </a:lnTo>
                <a:lnTo>
                  <a:pt x="42" y="11"/>
                </a:lnTo>
                <a:lnTo>
                  <a:pt x="42" y="12"/>
                </a:lnTo>
                <a:lnTo>
                  <a:pt x="42" y="11"/>
                </a:lnTo>
                <a:lnTo>
                  <a:pt x="42" y="10"/>
                </a:lnTo>
                <a:lnTo>
                  <a:pt x="43" y="10"/>
                </a:lnTo>
                <a:lnTo>
                  <a:pt x="44" y="10"/>
                </a:lnTo>
                <a:lnTo>
                  <a:pt x="44" y="11"/>
                </a:lnTo>
                <a:lnTo>
                  <a:pt x="45" y="11"/>
                </a:lnTo>
                <a:lnTo>
                  <a:pt x="45" y="10"/>
                </a:lnTo>
                <a:lnTo>
                  <a:pt x="46" y="10"/>
                </a:lnTo>
                <a:lnTo>
                  <a:pt x="47" y="10"/>
                </a:lnTo>
                <a:lnTo>
                  <a:pt x="48" y="10"/>
                </a:lnTo>
                <a:lnTo>
                  <a:pt x="49" y="10"/>
                </a:lnTo>
                <a:lnTo>
                  <a:pt x="49" y="9"/>
                </a:lnTo>
                <a:lnTo>
                  <a:pt x="50" y="9"/>
                </a:lnTo>
                <a:lnTo>
                  <a:pt x="51" y="9"/>
                </a:lnTo>
                <a:lnTo>
                  <a:pt x="53" y="10"/>
                </a:lnTo>
                <a:lnTo>
                  <a:pt x="54" y="10"/>
                </a:lnTo>
                <a:lnTo>
                  <a:pt x="55" y="10"/>
                </a:lnTo>
                <a:lnTo>
                  <a:pt x="56" y="10"/>
                </a:lnTo>
                <a:lnTo>
                  <a:pt x="57" y="10"/>
                </a:lnTo>
                <a:lnTo>
                  <a:pt x="58" y="10"/>
                </a:lnTo>
                <a:lnTo>
                  <a:pt x="59" y="9"/>
                </a:lnTo>
                <a:lnTo>
                  <a:pt x="59" y="8"/>
                </a:lnTo>
                <a:lnTo>
                  <a:pt x="60" y="8"/>
                </a:lnTo>
                <a:lnTo>
                  <a:pt x="61" y="8"/>
                </a:lnTo>
                <a:lnTo>
                  <a:pt x="61" y="7"/>
                </a:lnTo>
                <a:lnTo>
                  <a:pt x="62" y="7"/>
                </a:lnTo>
                <a:lnTo>
                  <a:pt x="63" y="7"/>
                </a:lnTo>
                <a:lnTo>
                  <a:pt x="64" y="7"/>
                </a:lnTo>
                <a:lnTo>
                  <a:pt x="65" y="7"/>
                </a:lnTo>
                <a:lnTo>
                  <a:pt x="65" y="6"/>
                </a:lnTo>
                <a:lnTo>
                  <a:pt x="66" y="6"/>
                </a:lnTo>
                <a:lnTo>
                  <a:pt x="67" y="5"/>
                </a:lnTo>
                <a:lnTo>
                  <a:pt x="68" y="5"/>
                </a:lnTo>
                <a:lnTo>
                  <a:pt x="69" y="4"/>
                </a:lnTo>
                <a:lnTo>
                  <a:pt x="70" y="3"/>
                </a:lnTo>
                <a:lnTo>
                  <a:pt x="71" y="3"/>
                </a:lnTo>
                <a:lnTo>
                  <a:pt x="72" y="3"/>
                </a:lnTo>
                <a:lnTo>
                  <a:pt x="72" y="2"/>
                </a:lnTo>
                <a:lnTo>
                  <a:pt x="73" y="2"/>
                </a:lnTo>
                <a:lnTo>
                  <a:pt x="74" y="2"/>
                </a:lnTo>
                <a:lnTo>
                  <a:pt x="74" y="1"/>
                </a:lnTo>
                <a:lnTo>
                  <a:pt x="75" y="0"/>
                </a:lnTo>
                <a:lnTo>
                  <a:pt x="76" y="0"/>
                </a:lnTo>
                <a:lnTo>
                  <a:pt x="76" y="1"/>
                </a:lnTo>
                <a:lnTo>
                  <a:pt x="77" y="1"/>
                </a:lnTo>
                <a:lnTo>
                  <a:pt x="77" y="2"/>
                </a:lnTo>
                <a:lnTo>
                  <a:pt x="77" y="3"/>
                </a:lnTo>
                <a:lnTo>
                  <a:pt x="78" y="3"/>
                </a:lnTo>
                <a:lnTo>
                  <a:pt x="79" y="4"/>
                </a:lnTo>
                <a:lnTo>
                  <a:pt x="80" y="4"/>
                </a:lnTo>
                <a:lnTo>
                  <a:pt x="80" y="5"/>
                </a:lnTo>
                <a:lnTo>
                  <a:pt x="81" y="5"/>
                </a:lnTo>
                <a:lnTo>
                  <a:pt x="82" y="6"/>
                </a:lnTo>
                <a:lnTo>
                  <a:pt x="83" y="7"/>
                </a:lnTo>
                <a:lnTo>
                  <a:pt x="83" y="8"/>
                </a:lnTo>
                <a:lnTo>
                  <a:pt x="84" y="8"/>
                </a:lnTo>
                <a:lnTo>
                  <a:pt x="85" y="9"/>
                </a:lnTo>
                <a:lnTo>
                  <a:pt x="86" y="10"/>
                </a:lnTo>
                <a:lnTo>
                  <a:pt x="87" y="10"/>
                </a:lnTo>
                <a:lnTo>
                  <a:pt x="87" y="11"/>
                </a:lnTo>
                <a:lnTo>
                  <a:pt x="87" y="10"/>
                </a:lnTo>
                <a:lnTo>
                  <a:pt x="87" y="11"/>
                </a:lnTo>
                <a:lnTo>
                  <a:pt x="88" y="11"/>
                </a:lnTo>
                <a:lnTo>
                  <a:pt x="89" y="12"/>
                </a:lnTo>
                <a:lnTo>
                  <a:pt x="90" y="13"/>
                </a:lnTo>
                <a:lnTo>
                  <a:pt x="91" y="13"/>
                </a:lnTo>
                <a:lnTo>
                  <a:pt x="92" y="14"/>
                </a:lnTo>
                <a:lnTo>
                  <a:pt x="93" y="14"/>
                </a:lnTo>
                <a:lnTo>
                  <a:pt x="93" y="15"/>
                </a:lnTo>
                <a:lnTo>
                  <a:pt x="94" y="15"/>
                </a:lnTo>
                <a:lnTo>
                  <a:pt x="95" y="15"/>
                </a:lnTo>
                <a:lnTo>
                  <a:pt x="95" y="16"/>
                </a:lnTo>
                <a:lnTo>
                  <a:pt x="96" y="16"/>
                </a:lnTo>
                <a:lnTo>
                  <a:pt x="97" y="17"/>
                </a:lnTo>
                <a:lnTo>
                  <a:pt x="98" y="17"/>
                </a:lnTo>
                <a:lnTo>
                  <a:pt x="99" y="18"/>
                </a:lnTo>
                <a:lnTo>
                  <a:pt x="100" y="18"/>
                </a:lnTo>
                <a:lnTo>
                  <a:pt x="100" y="19"/>
                </a:lnTo>
                <a:lnTo>
                  <a:pt x="101" y="19"/>
                </a:lnTo>
                <a:lnTo>
                  <a:pt x="102" y="20"/>
                </a:lnTo>
                <a:lnTo>
                  <a:pt x="102" y="21"/>
                </a:lnTo>
                <a:lnTo>
                  <a:pt x="103" y="22"/>
                </a:lnTo>
                <a:lnTo>
                  <a:pt x="104" y="22"/>
                </a:lnTo>
                <a:lnTo>
                  <a:pt x="104" y="23"/>
                </a:lnTo>
                <a:lnTo>
                  <a:pt x="105" y="24"/>
                </a:lnTo>
                <a:lnTo>
                  <a:pt x="106" y="25"/>
                </a:lnTo>
                <a:lnTo>
                  <a:pt x="106" y="26"/>
                </a:lnTo>
                <a:lnTo>
                  <a:pt x="107" y="27"/>
                </a:lnTo>
                <a:lnTo>
                  <a:pt x="108" y="28"/>
                </a:lnTo>
                <a:lnTo>
                  <a:pt x="108" y="29"/>
                </a:lnTo>
                <a:lnTo>
                  <a:pt x="109" y="30"/>
                </a:lnTo>
                <a:lnTo>
                  <a:pt x="110" y="30"/>
                </a:lnTo>
                <a:lnTo>
                  <a:pt x="110" y="31"/>
                </a:lnTo>
                <a:lnTo>
                  <a:pt x="111" y="31"/>
                </a:lnTo>
                <a:lnTo>
                  <a:pt x="112" y="32"/>
                </a:lnTo>
                <a:lnTo>
                  <a:pt x="111" y="32"/>
                </a:lnTo>
                <a:lnTo>
                  <a:pt x="112" y="32"/>
                </a:lnTo>
                <a:lnTo>
                  <a:pt x="110" y="33"/>
                </a:lnTo>
                <a:lnTo>
                  <a:pt x="110" y="32"/>
                </a:lnTo>
                <a:lnTo>
                  <a:pt x="109" y="32"/>
                </a:lnTo>
                <a:lnTo>
                  <a:pt x="109" y="33"/>
                </a:lnTo>
                <a:lnTo>
                  <a:pt x="108" y="33"/>
                </a:lnTo>
                <a:lnTo>
                  <a:pt x="107" y="33"/>
                </a:lnTo>
                <a:lnTo>
                  <a:pt x="107" y="34"/>
                </a:lnTo>
                <a:lnTo>
                  <a:pt x="106" y="34"/>
                </a:lnTo>
                <a:lnTo>
                  <a:pt x="106" y="35"/>
                </a:lnTo>
                <a:lnTo>
                  <a:pt x="106" y="36"/>
                </a:lnTo>
                <a:lnTo>
                  <a:pt x="106" y="37"/>
                </a:lnTo>
                <a:lnTo>
                  <a:pt x="106" y="36"/>
                </a:lnTo>
                <a:lnTo>
                  <a:pt x="105" y="36"/>
                </a:lnTo>
                <a:lnTo>
                  <a:pt x="105" y="37"/>
                </a:lnTo>
                <a:lnTo>
                  <a:pt x="105" y="38"/>
                </a:lnTo>
                <a:lnTo>
                  <a:pt x="104" y="38"/>
                </a:lnTo>
                <a:lnTo>
                  <a:pt x="105" y="38"/>
                </a:lnTo>
                <a:lnTo>
                  <a:pt x="104" y="39"/>
                </a:lnTo>
                <a:lnTo>
                  <a:pt x="103" y="39"/>
                </a:lnTo>
                <a:lnTo>
                  <a:pt x="103" y="40"/>
                </a:lnTo>
                <a:lnTo>
                  <a:pt x="102" y="40"/>
                </a:lnTo>
                <a:lnTo>
                  <a:pt x="102" y="41"/>
                </a:lnTo>
                <a:lnTo>
                  <a:pt x="102" y="42"/>
                </a:lnTo>
                <a:lnTo>
                  <a:pt x="103" y="42"/>
                </a:lnTo>
                <a:lnTo>
                  <a:pt x="104" y="42"/>
                </a:lnTo>
                <a:lnTo>
                  <a:pt x="105" y="42"/>
                </a:lnTo>
                <a:lnTo>
                  <a:pt x="106" y="42"/>
                </a:lnTo>
                <a:lnTo>
                  <a:pt x="107" y="43"/>
                </a:lnTo>
                <a:lnTo>
                  <a:pt x="108" y="43"/>
                </a:lnTo>
                <a:lnTo>
                  <a:pt x="109" y="43"/>
                </a:lnTo>
                <a:lnTo>
                  <a:pt x="110" y="43"/>
                </a:lnTo>
                <a:lnTo>
                  <a:pt x="110" y="44"/>
                </a:lnTo>
                <a:lnTo>
                  <a:pt x="111" y="44"/>
                </a:lnTo>
                <a:lnTo>
                  <a:pt x="112" y="44"/>
                </a:lnTo>
                <a:lnTo>
                  <a:pt x="113" y="44"/>
                </a:lnTo>
                <a:lnTo>
                  <a:pt x="114" y="44"/>
                </a:lnTo>
                <a:lnTo>
                  <a:pt x="115" y="44"/>
                </a:lnTo>
                <a:lnTo>
                  <a:pt x="116" y="44"/>
                </a:lnTo>
                <a:lnTo>
                  <a:pt x="116" y="45"/>
                </a:lnTo>
                <a:lnTo>
                  <a:pt x="116" y="46"/>
                </a:lnTo>
                <a:lnTo>
                  <a:pt x="117" y="46"/>
                </a:lnTo>
                <a:lnTo>
                  <a:pt x="117" y="47"/>
                </a:lnTo>
                <a:lnTo>
                  <a:pt x="117" y="48"/>
                </a:lnTo>
                <a:lnTo>
                  <a:pt x="116" y="48"/>
                </a:lnTo>
                <a:lnTo>
                  <a:pt x="116" y="49"/>
                </a:lnTo>
                <a:lnTo>
                  <a:pt x="116" y="50"/>
                </a:lnTo>
                <a:lnTo>
                  <a:pt x="116" y="51"/>
                </a:lnTo>
                <a:lnTo>
                  <a:pt x="116" y="52"/>
                </a:lnTo>
                <a:lnTo>
                  <a:pt x="116" y="53"/>
                </a:lnTo>
                <a:lnTo>
                  <a:pt x="116" y="54"/>
                </a:lnTo>
                <a:lnTo>
                  <a:pt x="117" y="55"/>
                </a:lnTo>
                <a:lnTo>
                  <a:pt x="117" y="56"/>
                </a:lnTo>
                <a:lnTo>
                  <a:pt x="117" y="57"/>
                </a:lnTo>
                <a:lnTo>
                  <a:pt x="118" y="57"/>
                </a:lnTo>
                <a:lnTo>
                  <a:pt x="118" y="58"/>
                </a:lnTo>
                <a:lnTo>
                  <a:pt x="118" y="59"/>
                </a:lnTo>
                <a:lnTo>
                  <a:pt x="118" y="60"/>
                </a:lnTo>
                <a:lnTo>
                  <a:pt x="119" y="60"/>
                </a:lnTo>
                <a:lnTo>
                  <a:pt x="119" y="61"/>
                </a:lnTo>
                <a:lnTo>
                  <a:pt x="120" y="61"/>
                </a:lnTo>
                <a:lnTo>
                  <a:pt x="120" y="62"/>
                </a:lnTo>
                <a:lnTo>
                  <a:pt x="121" y="62"/>
                </a:lnTo>
                <a:lnTo>
                  <a:pt x="121" y="63"/>
                </a:lnTo>
                <a:lnTo>
                  <a:pt x="122" y="64"/>
                </a:lnTo>
                <a:lnTo>
                  <a:pt x="122" y="65"/>
                </a:lnTo>
                <a:lnTo>
                  <a:pt x="123" y="66"/>
                </a:lnTo>
                <a:lnTo>
                  <a:pt x="124" y="67"/>
                </a:lnTo>
                <a:lnTo>
                  <a:pt x="124" y="68"/>
                </a:lnTo>
                <a:lnTo>
                  <a:pt x="125" y="68"/>
                </a:lnTo>
                <a:lnTo>
                  <a:pt x="125" y="69"/>
                </a:lnTo>
                <a:lnTo>
                  <a:pt x="126" y="69"/>
                </a:lnTo>
                <a:lnTo>
                  <a:pt x="127" y="70"/>
                </a:lnTo>
                <a:lnTo>
                  <a:pt x="127" y="71"/>
                </a:lnTo>
                <a:lnTo>
                  <a:pt x="127" y="72"/>
                </a:lnTo>
                <a:lnTo>
                  <a:pt x="128" y="72"/>
                </a:lnTo>
                <a:lnTo>
                  <a:pt x="128" y="73"/>
                </a:lnTo>
                <a:lnTo>
                  <a:pt x="129" y="74"/>
                </a:lnTo>
                <a:lnTo>
                  <a:pt x="129" y="75"/>
                </a:lnTo>
                <a:lnTo>
                  <a:pt x="129" y="76"/>
                </a:lnTo>
                <a:lnTo>
                  <a:pt x="129" y="77"/>
                </a:lnTo>
                <a:lnTo>
                  <a:pt x="130" y="78"/>
                </a:lnTo>
                <a:lnTo>
                  <a:pt x="130" y="79"/>
                </a:lnTo>
                <a:lnTo>
                  <a:pt x="130" y="80"/>
                </a:lnTo>
                <a:lnTo>
                  <a:pt x="131" y="80"/>
                </a:lnTo>
                <a:lnTo>
                  <a:pt x="132" y="80"/>
                </a:lnTo>
                <a:lnTo>
                  <a:pt x="132" y="81"/>
                </a:lnTo>
                <a:lnTo>
                  <a:pt x="132" y="82"/>
                </a:lnTo>
                <a:lnTo>
                  <a:pt x="132" y="83"/>
                </a:lnTo>
                <a:lnTo>
                  <a:pt x="132" y="84"/>
                </a:lnTo>
                <a:lnTo>
                  <a:pt x="133" y="85"/>
                </a:lnTo>
                <a:lnTo>
                  <a:pt x="133" y="86"/>
                </a:lnTo>
                <a:lnTo>
                  <a:pt x="134" y="87"/>
                </a:lnTo>
                <a:lnTo>
                  <a:pt x="134" y="88"/>
                </a:lnTo>
                <a:lnTo>
                  <a:pt x="134" y="89"/>
                </a:lnTo>
                <a:lnTo>
                  <a:pt x="135" y="90"/>
                </a:lnTo>
                <a:lnTo>
                  <a:pt x="135" y="91"/>
                </a:lnTo>
                <a:lnTo>
                  <a:pt x="135" y="92"/>
                </a:lnTo>
                <a:lnTo>
                  <a:pt x="135" y="93"/>
                </a:lnTo>
                <a:lnTo>
                  <a:pt x="136" y="93"/>
                </a:lnTo>
                <a:lnTo>
                  <a:pt x="137" y="93"/>
                </a:lnTo>
                <a:lnTo>
                  <a:pt x="139" y="92"/>
                </a:lnTo>
                <a:lnTo>
                  <a:pt x="141" y="92"/>
                </a:lnTo>
                <a:lnTo>
                  <a:pt x="142" y="92"/>
                </a:lnTo>
                <a:lnTo>
                  <a:pt x="143" y="92"/>
                </a:lnTo>
                <a:lnTo>
                  <a:pt x="144" y="92"/>
                </a:lnTo>
                <a:lnTo>
                  <a:pt x="145" y="92"/>
                </a:lnTo>
                <a:lnTo>
                  <a:pt x="145" y="91"/>
                </a:lnTo>
                <a:lnTo>
                  <a:pt x="147" y="91"/>
                </a:lnTo>
                <a:lnTo>
                  <a:pt x="148" y="91"/>
                </a:lnTo>
                <a:lnTo>
                  <a:pt x="149" y="91"/>
                </a:lnTo>
                <a:lnTo>
                  <a:pt x="150" y="91"/>
                </a:lnTo>
                <a:lnTo>
                  <a:pt x="153" y="90"/>
                </a:lnTo>
                <a:lnTo>
                  <a:pt x="156" y="90"/>
                </a:lnTo>
                <a:lnTo>
                  <a:pt x="156" y="91"/>
                </a:lnTo>
                <a:lnTo>
                  <a:pt x="156" y="92"/>
                </a:lnTo>
                <a:lnTo>
                  <a:pt x="156" y="93"/>
                </a:lnTo>
                <a:lnTo>
                  <a:pt x="157" y="94"/>
                </a:lnTo>
                <a:lnTo>
                  <a:pt x="157" y="95"/>
                </a:lnTo>
                <a:lnTo>
                  <a:pt x="157" y="96"/>
                </a:lnTo>
                <a:lnTo>
                  <a:pt x="157" y="97"/>
                </a:lnTo>
                <a:lnTo>
                  <a:pt x="157" y="98"/>
                </a:lnTo>
                <a:lnTo>
                  <a:pt x="157" y="99"/>
                </a:lnTo>
                <a:lnTo>
                  <a:pt x="157" y="100"/>
                </a:lnTo>
                <a:lnTo>
                  <a:pt x="158" y="100"/>
                </a:lnTo>
                <a:lnTo>
                  <a:pt x="158" y="101"/>
                </a:lnTo>
                <a:lnTo>
                  <a:pt x="158" y="102"/>
                </a:lnTo>
                <a:lnTo>
                  <a:pt x="159" y="102"/>
                </a:lnTo>
                <a:lnTo>
                  <a:pt x="160" y="102"/>
                </a:lnTo>
                <a:lnTo>
                  <a:pt x="160" y="103"/>
                </a:lnTo>
                <a:lnTo>
                  <a:pt x="161" y="103"/>
                </a:lnTo>
                <a:lnTo>
                  <a:pt x="161" y="104"/>
                </a:lnTo>
                <a:lnTo>
                  <a:pt x="161" y="105"/>
                </a:lnTo>
                <a:lnTo>
                  <a:pt x="162" y="105"/>
                </a:lnTo>
                <a:lnTo>
                  <a:pt x="163" y="105"/>
                </a:lnTo>
                <a:lnTo>
                  <a:pt x="164" y="106"/>
                </a:lnTo>
                <a:lnTo>
                  <a:pt x="164" y="107"/>
                </a:lnTo>
                <a:lnTo>
                  <a:pt x="164" y="108"/>
                </a:lnTo>
                <a:lnTo>
                  <a:pt x="165" y="108"/>
                </a:lnTo>
                <a:lnTo>
                  <a:pt x="166" y="108"/>
                </a:lnTo>
                <a:lnTo>
                  <a:pt x="167" y="108"/>
                </a:lnTo>
                <a:lnTo>
                  <a:pt x="167" y="109"/>
                </a:lnTo>
                <a:lnTo>
                  <a:pt x="168" y="109"/>
                </a:lnTo>
                <a:lnTo>
                  <a:pt x="168" y="110"/>
                </a:lnTo>
                <a:lnTo>
                  <a:pt x="169" y="110"/>
                </a:lnTo>
                <a:lnTo>
                  <a:pt x="169" y="111"/>
                </a:lnTo>
                <a:lnTo>
                  <a:pt x="169" y="113"/>
                </a:lnTo>
                <a:lnTo>
                  <a:pt x="169" y="114"/>
                </a:lnTo>
                <a:lnTo>
                  <a:pt x="170" y="115"/>
                </a:lnTo>
                <a:lnTo>
                  <a:pt x="170" y="116"/>
                </a:lnTo>
                <a:lnTo>
                  <a:pt x="171" y="117"/>
                </a:lnTo>
                <a:lnTo>
                  <a:pt x="170" y="118"/>
                </a:lnTo>
                <a:lnTo>
                  <a:pt x="171" y="118"/>
                </a:lnTo>
                <a:lnTo>
                  <a:pt x="172" y="118"/>
                </a:lnTo>
                <a:lnTo>
                  <a:pt x="173" y="118"/>
                </a:lnTo>
                <a:lnTo>
                  <a:pt x="173" y="119"/>
                </a:lnTo>
                <a:lnTo>
                  <a:pt x="174" y="120"/>
                </a:lnTo>
                <a:lnTo>
                  <a:pt x="175" y="121"/>
                </a:lnTo>
                <a:lnTo>
                  <a:pt x="175" y="122"/>
                </a:lnTo>
                <a:lnTo>
                  <a:pt x="175" y="123"/>
                </a:lnTo>
                <a:lnTo>
                  <a:pt x="175" y="124"/>
                </a:lnTo>
                <a:lnTo>
                  <a:pt x="175" y="125"/>
                </a:lnTo>
                <a:lnTo>
                  <a:pt x="174" y="125"/>
                </a:lnTo>
                <a:lnTo>
                  <a:pt x="173" y="126"/>
                </a:lnTo>
                <a:lnTo>
                  <a:pt x="173" y="125"/>
                </a:lnTo>
                <a:lnTo>
                  <a:pt x="172" y="125"/>
                </a:lnTo>
                <a:lnTo>
                  <a:pt x="171" y="125"/>
                </a:lnTo>
                <a:lnTo>
                  <a:pt x="169" y="125"/>
                </a:lnTo>
                <a:lnTo>
                  <a:pt x="168" y="125"/>
                </a:lnTo>
                <a:lnTo>
                  <a:pt x="167" y="125"/>
                </a:lnTo>
                <a:lnTo>
                  <a:pt x="165" y="125"/>
                </a:lnTo>
                <a:lnTo>
                  <a:pt x="164" y="125"/>
                </a:lnTo>
                <a:lnTo>
                  <a:pt x="163" y="126"/>
                </a:lnTo>
                <a:lnTo>
                  <a:pt x="161" y="126"/>
                </a:lnTo>
                <a:lnTo>
                  <a:pt x="160" y="126"/>
                </a:lnTo>
                <a:lnTo>
                  <a:pt x="159" y="126"/>
                </a:lnTo>
                <a:lnTo>
                  <a:pt x="158" y="126"/>
                </a:lnTo>
                <a:lnTo>
                  <a:pt x="157" y="127"/>
                </a:lnTo>
                <a:lnTo>
                  <a:pt x="156" y="127"/>
                </a:lnTo>
                <a:lnTo>
                  <a:pt x="155" y="127"/>
                </a:lnTo>
                <a:lnTo>
                  <a:pt x="154" y="127"/>
                </a:lnTo>
                <a:lnTo>
                  <a:pt x="153" y="127"/>
                </a:lnTo>
                <a:lnTo>
                  <a:pt x="153" y="128"/>
                </a:lnTo>
                <a:lnTo>
                  <a:pt x="152" y="128"/>
                </a:lnTo>
                <a:lnTo>
                  <a:pt x="151" y="128"/>
                </a:lnTo>
                <a:lnTo>
                  <a:pt x="150" y="128"/>
                </a:lnTo>
                <a:lnTo>
                  <a:pt x="149" y="128"/>
                </a:lnTo>
                <a:lnTo>
                  <a:pt x="148" y="128"/>
                </a:lnTo>
                <a:lnTo>
                  <a:pt x="147" y="128"/>
                </a:lnTo>
                <a:lnTo>
                  <a:pt x="146" y="129"/>
                </a:lnTo>
                <a:lnTo>
                  <a:pt x="147" y="129"/>
                </a:lnTo>
                <a:lnTo>
                  <a:pt x="145" y="130"/>
                </a:lnTo>
                <a:lnTo>
                  <a:pt x="143" y="130"/>
                </a:lnTo>
                <a:lnTo>
                  <a:pt x="143" y="132"/>
                </a:lnTo>
                <a:lnTo>
                  <a:pt x="144" y="133"/>
                </a:lnTo>
                <a:lnTo>
                  <a:pt x="144" y="134"/>
                </a:lnTo>
                <a:lnTo>
                  <a:pt x="142" y="134"/>
                </a:lnTo>
                <a:lnTo>
                  <a:pt x="141" y="134"/>
                </a:lnTo>
                <a:lnTo>
                  <a:pt x="140" y="134"/>
                </a:lnTo>
                <a:lnTo>
                  <a:pt x="139" y="135"/>
                </a:lnTo>
                <a:lnTo>
                  <a:pt x="138" y="135"/>
                </a:lnTo>
                <a:lnTo>
                  <a:pt x="137" y="135"/>
                </a:lnTo>
                <a:lnTo>
                  <a:pt x="136" y="135"/>
                </a:lnTo>
                <a:lnTo>
                  <a:pt x="135" y="135"/>
                </a:lnTo>
                <a:lnTo>
                  <a:pt x="134" y="135"/>
                </a:lnTo>
                <a:lnTo>
                  <a:pt x="133" y="136"/>
                </a:lnTo>
                <a:lnTo>
                  <a:pt x="132" y="136"/>
                </a:lnTo>
                <a:lnTo>
                  <a:pt x="131" y="136"/>
                </a:lnTo>
                <a:lnTo>
                  <a:pt x="130" y="136"/>
                </a:lnTo>
                <a:lnTo>
                  <a:pt x="129" y="136"/>
                </a:lnTo>
                <a:lnTo>
                  <a:pt x="128" y="137"/>
                </a:lnTo>
                <a:lnTo>
                  <a:pt x="127" y="137"/>
                </a:lnTo>
                <a:lnTo>
                  <a:pt x="126" y="138"/>
                </a:lnTo>
                <a:lnTo>
                  <a:pt x="125" y="138"/>
                </a:lnTo>
                <a:lnTo>
                  <a:pt x="124" y="138"/>
                </a:lnTo>
                <a:lnTo>
                  <a:pt x="123" y="138"/>
                </a:lnTo>
                <a:lnTo>
                  <a:pt x="122" y="138"/>
                </a:lnTo>
                <a:lnTo>
                  <a:pt x="121" y="138"/>
                </a:lnTo>
                <a:lnTo>
                  <a:pt x="120" y="138"/>
                </a:lnTo>
                <a:lnTo>
                  <a:pt x="119" y="138"/>
                </a:lnTo>
                <a:lnTo>
                  <a:pt x="118" y="138"/>
                </a:lnTo>
                <a:lnTo>
                  <a:pt x="117" y="138"/>
                </a:lnTo>
                <a:lnTo>
                  <a:pt x="116" y="138"/>
                </a:lnTo>
                <a:lnTo>
                  <a:pt x="115" y="138"/>
                </a:lnTo>
                <a:lnTo>
                  <a:pt x="115" y="142"/>
                </a:lnTo>
                <a:lnTo>
                  <a:pt x="115" y="144"/>
                </a:lnTo>
                <a:lnTo>
                  <a:pt x="115" y="145"/>
                </a:lnTo>
                <a:lnTo>
                  <a:pt x="115" y="148"/>
                </a:lnTo>
                <a:lnTo>
                  <a:pt x="115" y="149"/>
                </a:lnTo>
                <a:lnTo>
                  <a:pt x="116" y="150"/>
                </a:lnTo>
                <a:lnTo>
                  <a:pt x="117" y="150"/>
                </a:lnTo>
                <a:lnTo>
                  <a:pt x="117" y="151"/>
                </a:lnTo>
                <a:lnTo>
                  <a:pt x="117" y="152"/>
                </a:lnTo>
                <a:lnTo>
                  <a:pt x="116" y="152"/>
                </a:lnTo>
                <a:lnTo>
                  <a:pt x="115" y="152"/>
                </a:lnTo>
                <a:lnTo>
                  <a:pt x="114" y="154"/>
                </a:lnTo>
                <a:lnTo>
                  <a:pt x="114" y="155"/>
                </a:lnTo>
                <a:lnTo>
                  <a:pt x="114" y="156"/>
                </a:lnTo>
                <a:lnTo>
                  <a:pt x="114" y="157"/>
                </a:lnTo>
                <a:lnTo>
                  <a:pt x="114" y="158"/>
                </a:lnTo>
                <a:lnTo>
                  <a:pt x="114" y="159"/>
                </a:lnTo>
                <a:lnTo>
                  <a:pt x="113" y="159"/>
                </a:lnTo>
                <a:lnTo>
                  <a:pt x="112" y="159"/>
                </a:lnTo>
                <a:lnTo>
                  <a:pt x="112" y="158"/>
                </a:lnTo>
                <a:lnTo>
                  <a:pt x="111" y="158"/>
                </a:lnTo>
                <a:lnTo>
                  <a:pt x="111" y="159"/>
                </a:lnTo>
                <a:lnTo>
                  <a:pt x="110" y="159"/>
                </a:lnTo>
                <a:lnTo>
                  <a:pt x="109" y="159"/>
                </a:lnTo>
                <a:lnTo>
                  <a:pt x="108" y="159"/>
                </a:lnTo>
                <a:lnTo>
                  <a:pt x="107" y="159"/>
                </a:lnTo>
                <a:lnTo>
                  <a:pt x="106" y="159"/>
                </a:lnTo>
                <a:lnTo>
                  <a:pt x="106" y="158"/>
                </a:lnTo>
                <a:lnTo>
                  <a:pt x="106" y="157"/>
                </a:lnTo>
                <a:lnTo>
                  <a:pt x="106" y="156"/>
                </a:lnTo>
                <a:lnTo>
                  <a:pt x="105" y="156"/>
                </a:lnTo>
                <a:lnTo>
                  <a:pt x="105" y="155"/>
                </a:lnTo>
                <a:lnTo>
                  <a:pt x="105" y="154"/>
                </a:lnTo>
                <a:lnTo>
                  <a:pt x="105" y="153"/>
                </a:lnTo>
                <a:lnTo>
                  <a:pt x="104" y="152"/>
                </a:lnTo>
                <a:lnTo>
                  <a:pt x="104" y="151"/>
                </a:lnTo>
                <a:lnTo>
                  <a:pt x="104" y="150"/>
                </a:lnTo>
                <a:lnTo>
                  <a:pt x="104" y="149"/>
                </a:lnTo>
                <a:lnTo>
                  <a:pt x="104" y="148"/>
                </a:lnTo>
                <a:lnTo>
                  <a:pt x="103" y="148"/>
                </a:lnTo>
                <a:lnTo>
                  <a:pt x="103" y="147"/>
                </a:lnTo>
                <a:lnTo>
                  <a:pt x="103" y="146"/>
                </a:lnTo>
                <a:lnTo>
                  <a:pt x="103" y="145"/>
                </a:lnTo>
                <a:lnTo>
                  <a:pt x="103" y="144"/>
                </a:lnTo>
                <a:lnTo>
                  <a:pt x="102" y="144"/>
                </a:lnTo>
                <a:lnTo>
                  <a:pt x="101" y="144"/>
                </a:lnTo>
                <a:lnTo>
                  <a:pt x="101" y="145"/>
                </a:lnTo>
                <a:lnTo>
                  <a:pt x="101" y="146"/>
                </a:lnTo>
                <a:lnTo>
                  <a:pt x="100" y="146"/>
                </a:lnTo>
                <a:lnTo>
                  <a:pt x="99" y="147"/>
                </a:lnTo>
                <a:lnTo>
                  <a:pt x="98" y="147"/>
                </a:lnTo>
                <a:lnTo>
                  <a:pt x="98" y="148"/>
                </a:lnTo>
                <a:lnTo>
                  <a:pt x="99" y="148"/>
                </a:lnTo>
                <a:lnTo>
                  <a:pt x="99" y="149"/>
                </a:lnTo>
                <a:lnTo>
                  <a:pt x="99" y="151"/>
                </a:lnTo>
                <a:lnTo>
                  <a:pt x="98" y="151"/>
                </a:lnTo>
                <a:lnTo>
                  <a:pt x="98" y="152"/>
                </a:lnTo>
                <a:lnTo>
                  <a:pt x="97" y="151"/>
                </a:lnTo>
                <a:lnTo>
                  <a:pt x="95" y="151"/>
                </a:lnTo>
                <a:lnTo>
                  <a:pt x="95" y="152"/>
                </a:lnTo>
                <a:lnTo>
                  <a:pt x="94" y="153"/>
                </a:lnTo>
                <a:lnTo>
                  <a:pt x="94" y="154"/>
                </a:lnTo>
                <a:lnTo>
                  <a:pt x="94" y="155"/>
                </a:lnTo>
                <a:lnTo>
                  <a:pt x="95" y="156"/>
                </a:lnTo>
                <a:lnTo>
                  <a:pt x="96" y="156"/>
                </a:lnTo>
                <a:lnTo>
                  <a:pt x="97" y="156"/>
                </a:lnTo>
                <a:lnTo>
                  <a:pt x="97" y="157"/>
                </a:lnTo>
                <a:lnTo>
                  <a:pt x="98" y="157"/>
                </a:lnTo>
                <a:lnTo>
                  <a:pt x="98" y="158"/>
                </a:lnTo>
                <a:lnTo>
                  <a:pt x="97" y="158"/>
                </a:lnTo>
                <a:lnTo>
                  <a:pt x="96" y="158"/>
                </a:lnTo>
                <a:lnTo>
                  <a:pt x="94" y="157"/>
                </a:lnTo>
                <a:lnTo>
                  <a:pt x="92" y="157"/>
                </a:lnTo>
                <a:lnTo>
                  <a:pt x="91" y="157"/>
                </a:lnTo>
                <a:lnTo>
                  <a:pt x="92" y="159"/>
                </a:lnTo>
                <a:lnTo>
                  <a:pt x="93" y="160"/>
                </a:lnTo>
                <a:lnTo>
                  <a:pt x="94" y="162"/>
                </a:lnTo>
                <a:lnTo>
                  <a:pt x="94" y="163"/>
                </a:lnTo>
                <a:lnTo>
                  <a:pt x="94" y="164"/>
                </a:lnTo>
                <a:lnTo>
                  <a:pt x="94" y="165"/>
                </a:lnTo>
                <a:lnTo>
                  <a:pt x="94" y="166"/>
                </a:lnTo>
                <a:lnTo>
                  <a:pt x="94" y="167"/>
                </a:lnTo>
                <a:lnTo>
                  <a:pt x="94" y="168"/>
                </a:lnTo>
                <a:lnTo>
                  <a:pt x="94" y="169"/>
                </a:lnTo>
                <a:lnTo>
                  <a:pt x="94" y="170"/>
                </a:lnTo>
                <a:lnTo>
                  <a:pt x="95" y="170"/>
                </a:lnTo>
                <a:lnTo>
                  <a:pt x="95" y="171"/>
                </a:lnTo>
                <a:lnTo>
                  <a:pt x="95" y="172"/>
                </a:lnTo>
                <a:lnTo>
                  <a:pt x="95" y="173"/>
                </a:lnTo>
                <a:lnTo>
                  <a:pt x="94" y="173"/>
                </a:lnTo>
                <a:lnTo>
                  <a:pt x="94" y="174"/>
                </a:lnTo>
                <a:lnTo>
                  <a:pt x="92" y="174"/>
                </a:lnTo>
                <a:lnTo>
                  <a:pt x="91" y="175"/>
                </a:lnTo>
                <a:lnTo>
                  <a:pt x="90" y="175"/>
                </a:lnTo>
                <a:lnTo>
                  <a:pt x="89" y="175"/>
                </a:lnTo>
                <a:lnTo>
                  <a:pt x="88" y="175"/>
                </a:lnTo>
                <a:lnTo>
                  <a:pt x="87" y="175"/>
                </a:lnTo>
                <a:lnTo>
                  <a:pt x="86" y="175"/>
                </a:lnTo>
                <a:lnTo>
                  <a:pt x="85" y="175"/>
                </a:lnTo>
                <a:lnTo>
                  <a:pt x="84" y="175"/>
                </a:lnTo>
                <a:lnTo>
                  <a:pt x="83" y="175"/>
                </a:lnTo>
                <a:lnTo>
                  <a:pt x="82" y="175"/>
                </a:lnTo>
                <a:lnTo>
                  <a:pt x="82" y="176"/>
                </a:lnTo>
                <a:lnTo>
                  <a:pt x="82" y="177"/>
                </a:lnTo>
                <a:lnTo>
                  <a:pt x="82" y="178"/>
                </a:lnTo>
                <a:lnTo>
                  <a:pt x="82" y="179"/>
                </a:lnTo>
                <a:lnTo>
                  <a:pt x="83" y="179"/>
                </a:lnTo>
                <a:lnTo>
                  <a:pt x="83" y="180"/>
                </a:lnTo>
                <a:lnTo>
                  <a:pt x="83" y="181"/>
                </a:lnTo>
                <a:lnTo>
                  <a:pt x="83" y="182"/>
                </a:lnTo>
                <a:lnTo>
                  <a:pt x="84" y="182"/>
                </a:lnTo>
                <a:lnTo>
                  <a:pt x="84" y="183"/>
                </a:lnTo>
                <a:lnTo>
                  <a:pt x="84" y="184"/>
                </a:lnTo>
                <a:lnTo>
                  <a:pt x="85" y="184"/>
                </a:lnTo>
                <a:lnTo>
                  <a:pt x="85" y="185"/>
                </a:lnTo>
                <a:lnTo>
                  <a:pt x="86" y="186"/>
                </a:lnTo>
                <a:lnTo>
                  <a:pt x="85" y="186"/>
                </a:lnTo>
                <a:lnTo>
                  <a:pt x="84" y="186"/>
                </a:lnTo>
                <a:lnTo>
                  <a:pt x="84" y="187"/>
                </a:lnTo>
                <a:lnTo>
                  <a:pt x="83" y="187"/>
                </a:lnTo>
                <a:lnTo>
                  <a:pt x="83" y="188"/>
                </a:lnTo>
                <a:lnTo>
                  <a:pt x="82" y="188"/>
                </a:lnTo>
                <a:lnTo>
                  <a:pt x="82" y="189"/>
                </a:lnTo>
                <a:lnTo>
                  <a:pt x="81" y="189"/>
                </a:lnTo>
                <a:lnTo>
                  <a:pt x="80" y="189"/>
                </a:lnTo>
                <a:lnTo>
                  <a:pt x="80" y="188"/>
                </a:lnTo>
                <a:lnTo>
                  <a:pt x="80" y="189"/>
                </a:lnTo>
                <a:lnTo>
                  <a:pt x="79" y="189"/>
                </a:lnTo>
                <a:lnTo>
                  <a:pt x="78" y="189"/>
                </a:lnTo>
                <a:lnTo>
                  <a:pt x="77" y="189"/>
                </a:lnTo>
                <a:lnTo>
                  <a:pt x="76" y="190"/>
                </a:lnTo>
                <a:lnTo>
                  <a:pt x="75" y="190"/>
                </a:lnTo>
                <a:lnTo>
                  <a:pt x="75" y="191"/>
                </a:lnTo>
                <a:lnTo>
                  <a:pt x="74" y="191"/>
                </a:lnTo>
                <a:lnTo>
                  <a:pt x="73" y="191"/>
                </a:lnTo>
                <a:lnTo>
                  <a:pt x="72" y="191"/>
                </a:lnTo>
                <a:lnTo>
                  <a:pt x="72" y="192"/>
                </a:lnTo>
                <a:lnTo>
                  <a:pt x="71" y="192"/>
                </a:lnTo>
                <a:lnTo>
                  <a:pt x="71" y="193"/>
                </a:lnTo>
                <a:lnTo>
                  <a:pt x="71" y="194"/>
                </a:lnTo>
                <a:lnTo>
                  <a:pt x="71" y="195"/>
                </a:lnTo>
                <a:lnTo>
                  <a:pt x="71" y="196"/>
                </a:lnTo>
                <a:lnTo>
                  <a:pt x="70" y="196"/>
                </a:lnTo>
                <a:lnTo>
                  <a:pt x="70" y="197"/>
                </a:lnTo>
                <a:lnTo>
                  <a:pt x="70" y="198"/>
                </a:lnTo>
                <a:lnTo>
                  <a:pt x="70" y="199"/>
                </a:lnTo>
                <a:lnTo>
                  <a:pt x="69" y="199"/>
                </a:lnTo>
              </a:path>
            </a:pathLst>
          </a:custGeom>
          <a:noFill/>
          <a:ln w="19050" cap="flat" cmpd="sng">
            <a:solidFill>
              <a:srgbClr val="000000">
                <a:alpha val="100000"/>
              </a:srgbClr>
            </a:solidFill>
            <a:prstDash val="solid"/>
            <a:round/>
            <a:headEnd type="none" w="med" len="med"/>
            <a:tailEnd type="none" w="med" len="med"/>
          </a:ln>
        </xdr:spPr>
      </xdr:sp>
      <xdr:sp>
        <xdr:nvSpPr>
          <xdr:cNvPr id="2185877" name="Freeform 59"/>
          <xdr:cNvSpPr/>
        </xdr:nvSpPr>
        <xdr:spPr>
          <a:xfrm>
            <a:off x="7791450" y="2962275"/>
            <a:ext cx="571500" cy="1314450"/>
          </a:xfrm>
          <a:custGeom>
            <a:avLst/>
            <a:gdLst>
              <a:gd name="txL" fmla="*/ 0 w 60"/>
              <a:gd name="txT" fmla="*/ 0 h 138"/>
              <a:gd name="txR" fmla="*/ 60 w 60"/>
              <a:gd name="txB" fmla="*/ 138 h 1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60" h="138">
                <a:moveTo>
                  <a:pt x="60" y="128"/>
                </a:moveTo>
                <a:lnTo>
                  <a:pt x="60" y="129"/>
                </a:lnTo>
                <a:lnTo>
                  <a:pt x="60" y="131"/>
                </a:lnTo>
                <a:lnTo>
                  <a:pt x="60" y="133"/>
                </a:lnTo>
                <a:lnTo>
                  <a:pt x="60" y="135"/>
                </a:lnTo>
                <a:lnTo>
                  <a:pt x="59" y="135"/>
                </a:lnTo>
                <a:lnTo>
                  <a:pt x="58" y="135"/>
                </a:lnTo>
                <a:lnTo>
                  <a:pt x="55" y="136"/>
                </a:lnTo>
                <a:lnTo>
                  <a:pt x="54" y="136"/>
                </a:lnTo>
                <a:lnTo>
                  <a:pt x="53" y="136"/>
                </a:lnTo>
                <a:lnTo>
                  <a:pt x="51" y="137"/>
                </a:lnTo>
                <a:lnTo>
                  <a:pt x="50" y="137"/>
                </a:lnTo>
                <a:lnTo>
                  <a:pt x="49" y="137"/>
                </a:lnTo>
                <a:lnTo>
                  <a:pt x="48" y="138"/>
                </a:lnTo>
                <a:lnTo>
                  <a:pt x="47" y="138"/>
                </a:lnTo>
                <a:lnTo>
                  <a:pt x="44" y="138"/>
                </a:lnTo>
                <a:lnTo>
                  <a:pt x="42" y="138"/>
                </a:lnTo>
                <a:lnTo>
                  <a:pt x="41" y="137"/>
                </a:lnTo>
                <a:lnTo>
                  <a:pt x="40" y="137"/>
                </a:lnTo>
                <a:lnTo>
                  <a:pt x="39" y="137"/>
                </a:lnTo>
                <a:lnTo>
                  <a:pt x="38" y="136"/>
                </a:lnTo>
                <a:lnTo>
                  <a:pt x="37" y="136"/>
                </a:lnTo>
                <a:lnTo>
                  <a:pt x="37" y="135"/>
                </a:lnTo>
                <a:lnTo>
                  <a:pt x="36" y="135"/>
                </a:lnTo>
                <a:lnTo>
                  <a:pt x="35" y="134"/>
                </a:lnTo>
                <a:lnTo>
                  <a:pt x="34" y="133"/>
                </a:lnTo>
                <a:lnTo>
                  <a:pt x="34" y="132"/>
                </a:lnTo>
                <a:lnTo>
                  <a:pt x="33" y="132"/>
                </a:lnTo>
                <a:lnTo>
                  <a:pt x="33" y="131"/>
                </a:lnTo>
                <a:lnTo>
                  <a:pt x="33" y="130"/>
                </a:lnTo>
                <a:lnTo>
                  <a:pt x="33" y="129"/>
                </a:lnTo>
                <a:lnTo>
                  <a:pt x="32" y="127"/>
                </a:lnTo>
                <a:lnTo>
                  <a:pt x="32" y="126"/>
                </a:lnTo>
                <a:lnTo>
                  <a:pt x="32" y="125"/>
                </a:lnTo>
                <a:lnTo>
                  <a:pt x="31" y="124"/>
                </a:lnTo>
                <a:lnTo>
                  <a:pt x="31" y="121"/>
                </a:lnTo>
                <a:lnTo>
                  <a:pt x="31" y="120"/>
                </a:lnTo>
                <a:lnTo>
                  <a:pt x="30" y="119"/>
                </a:lnTo>
                <a:lnTo>
                  <a:pt x="30" y="118"/>
                </a:lnTo>
                <a:lnTo>
                  <a:pt x="30" y="117"/>
                </a:lnTo>
                <a:lnTo>
                  <a:pt x="29" y="117"/>
                </a:lnTo>
                <a:lnTo>
                  <a:pt x="29" y="116"/>
                </a:lnTo>
                <a:lnTo>
                  <a:pt x="29" y="115"/>
                </a:lnTo>
                <a:lnTo>
                  <a:pt x="29" y="114"/>
                </a:lnTo>
                <a:lnTo>
                  <a:pt x="28" y="114"/>
                </a:lnTo>
                <a:lnTo>
                  <a:pt x="28" y="113"/>
                </a:lnTo>
                <a:lnTo>
                  <a:pt x="28" y="112"/>
                </a:lnTo>
                <a:lnTo>
                  <a:pt x="27" y="111"/>
                </a:lnTo>
                <a:lnTo>
                  <a:pt x="26" y="111"/>
                </a:lnTo>
                <a:lnTo>
                  <a:pt x="26" y="110"/>
                </a:lnTo>
                <a:lnTo>
                  <a:pt x="24" y="108"/>
                </a:lnTo>
                <a:lnTo>
                  <a:pt x="23" y="107"/>
                </a:lnTo>
                <a:lnTo>
                  <a:pt x="22" y="107"/>
                </a:lnTo>
                <a:lnTo>
                  <a:pt x="22" y="106"/>
                </a:lnTo>
                <a:lnTo>
                  <a:pt x="21" y="106"/>
                </a:lnTo>
                <a:lnTo>
                  <a:pt x="20" y="105"/>
                </a:lnTo>
                <a:lnTo>
                  <a:pt x="19" y="105"/>
                </a:lnTo>
                <a:lnTo>
                  <a:pt x="18" y="104"/>
                </a:lnTo>
                <a:lnTo>
                  <a:pt x="17" y="104"/>
                </a:lnTo>
                <a:lnTo>
                  <a:pt x="16" y="103"/>
                </a:lnTo>
                <a:lnTo>
                  <a:pt x="15" y="103"/>
                </a:lnTo>
                <a:lnTo>
                  <a:pt x="13" y="103"/>
                </a:lnTo>
                <a:lnTo>
                  <a:pt x="13" y="102"/>
                </a:lnTo>
                <a:lnTo>
                  <a:pt x="14" y="102"/>
                </a:lnTo>
                <a:lnTo>
                  <a:pt x="14" y="101"/>
                </a:lnTo>
                <a:lnTo>
                  <a:pt x="14" y="100"/>
                </a:lnTo>
                <a:lnTo>
                  <a:pt x="14" y="99"/>
                </a:lnTo>
                <a:lnTo>
                  <a:pt x="14" y="98"/>
                </a:lnTo>
                <a:lnTo>
                  <a:pt x="14" y="97"/>
                </a:lnTo>
                <a:lnTo>
                  <a:pt x="14" y="96"/>
                </a:lnTo>
                <a:lnTo>
                  <a:pt x="15" y="94"/>
                </a:lnTo>
                <a:lnTo>
                  <a:pt x="15" y="93"/>
                </a:lnTo>
                <a:lnTo>
                  <a:pt x="15" y="92"/>
                </a:lnTo>
                <a:lnTo>
                  <a:pt x="15" y="91"/>
                </a:lnTo>
                <a:lnTo>
                  <a:pt x="16" y="90"/>
                </a:lnTo>
                <a:lnTo>
                  <a:pt x="16" y="89"/>
                </a:lnTo>
                <a:lnTo>
                  <a:pt x="16" y="88"/>
                </a:lnTo>
                <a:lnTo>
                  <a:pt x="16" y="87"/>
                </a:lnTo>
                <a:lnTo>
                  <a:pt x="16" y="85"/>
                </a:lnTo>
                <a:lnTo>
                  <a:pt x="16" y="84"/>
                </a:lnTo>
                <a:lnTo>
                  <a:pt x="16" y="83"/>
                </a:lnTo>
                <a:lnTo>
                  <a:pt x="17" y="82"/>
                </a:lnTo>
                <a:lnTo>
                  <a:pt x="17" y="81"/>
                </a:lnTo>
                <a:lnTo>
                  <a:pt x="17" y="80"/>
                </a:lnTo>
                <a:lnTo>
                  <a:pt x="17" y="79"/>
                </a:lnTo>
                <a:lnTo>
                  <a:pt x="18" y="78"/>
                </a:lnTo>
                <a:lnTo>
                  <a:pt x="18" y="77"/>
                </a:lnTo>
                <a:lnTo>
                  <a:pt x="18" y="76"/>
                </a:lnTo>
                <a:lnTo>
                  <a:pt x="19" y="76"/>
                </a:lnTo>
                <a:lnTo>
                  <a:pt x="19" y="75"/>
                </a:lnTo>
                <a:lnTo>
                  <a:pt x="19" y="74"/>
                </a:lnTo>
                <a:lnTo>
                  <a:pt x="20" y="74"/>
                </a:lnTo>
                <a:lnTo>
                  <a:pt x="20" y="73"/>
                </a:lnTo>
                <a:lnTo>
                  <a:pt x="21" y="73"/>
                </a:lnTo>
                <a:lnTo>
                  <a:pt x="21" y="72"/>
                </a:lnTo>
                <a:lnTo>
                  <a:pt x="21" y="71"/>
                </a:lnTo>
                <a:lnTo>
                  <a:pt x="22" y="71"/>
                </a:lnTo>
                <a:lnTo>
                  <a:pt x="22" y="70"/>
                </a:lnTo>
                <a:lnTo>
                  <a:pt x="23" y="70"/>
                </a:lnTo>
                <a:lnTo>
                  <a:pt x="23" y="69"/>
                </a:lnTo>
                <a:lnTo>
                  <a:pt x="24" y="69"/>
                </a:lnTo>
                <a:lnTo>
                  <a:pt x="24" y="68"/>
                </a:lnTo>
                <a:lnTo>
                  <a:pt x="24" y="67"/>
                </a:lnTo>
                <a:lnTo>
                  <a:pt x="25" y="66"/>
                </a:lnTo>
                <a:lnTo>
                  <a:pt x="25" y="65"/>
                </a:lnTo>
                <a:lnTo>
                  <a:pt x="26" y="64"/>
                </a:lnTo>
                <a:lnTo>
                  <a:pt x="26" y="63"/>
                </a:lnTo>
                <a:lnTo>
                  <a:pt x="26" y="62"/>
                </a:lnTo>
                <a:lnTo>
                  <a:pt x="27" y="62"/>
                </a:lnTo>
                <a:lnTo>
                  <a:pt x="27" y="61"/>
                </a:lnTo>
                <a:lnTo>
                  <a:pt x="28" y="61"/>
                </a:lnTo>
                <a:lnTo>
                  <a:pt x="28" y="60"/>
                </a:lnTo>
                <a:lnTo>
                  <a:pt x="29" y="60"/>
                </a:lnTo>
                <a:lnTo>
                  <a:pt x="30" y="60"/>
                </a:lnTo>
                <a:lnTo>
                  <a:pt x="30" y="59"/>
                </a:lnTo>
                <a:lnTo>
                  <a:pt x="31" y="59"/>
                </a:lnTo>
                <a:lnTo>
                  <a:pt x="31" y="58"/>
                </a:lnTo>
                <a:lnTo>
                  <a:pt x="31" y="57"/>
                </a:lnTo>
                <a:lnTo>
                  <a:pt x="31" y="56"/>
                </a:lnTo>
                <a:lnTo>
                  <a:pt x="31" y="55"/>
                </a:lnTo>
                <a:lnTo>
                  <a:pt x="31" y="54"/>
                </a:lnTo>
                <a:lnTo>
                  <a:pt x="32" y="53"/>
                </a:lnTo>
                <a:lnTo>
                  <a:pt x="32" y="52"/>
                </a:lnTo>
                <a:lnTo>
                  <a:pt x="33" y="52"/>
                </a:lnTo>
                <a:lnTo>
                  <a:pt x="33" y="51"/>
                </a:lnTo>
                <a:lnTo>
                  <a:pt x="33" y="50"/>
                </a:lnTo>
                <a:lnTo>
                  <a:pt x="34" y="50"/>
                </a:lnTo>
                <a:lnTo>
                  <a:pt x="34" y="49"/>
                </a:lnTo>
                <a:lnTo>
                  <a:pt x="35" y="49"/>
                </a:lnTo>
                <a:lnTo>
                  <a:pt x="36" y="49"/>
                </a:lnTo>
                <a:lnTo>
                  <a:pt x="36" y="48"/>
                </a:lnTo>
                <a:lnTo>
                  <a:pt x="36" y="47"/>
                </a:lnTo>
                <a:lnTo>
                  <a:pt x="37" y="46"/>
                </a:lnTo>
                <a:lnTo>
                  <a:pt x="37" y="45"/>
                </a:lnTo>
                <a:lnTo>
                  <a:pt x="38" y="44"/>
                </a:lnTo>
                <a:lnTo>
                  <a:pt x="38" y="43"/>
                </a:lnTo>
                <a:lnTo>
                  <a:pt x="39" y="43"/>
                </a:lnTo>
                <a:lnTo>
                  <a:pt x="39" y="42"/>
                </a:lnTo>
                <a:lnTo>
                  <a:pt x="39" y="41"/>
                </a:lnTo>
                <a:lnTo>
                  <a:pt x="39" y="40"/>
                </a:lnTo>
                <a:lnTo>
                  <a:pt x="38" y="40"/>
                </a:lnTo>
                <a:lnTo>
                  <a:pt x="38" y="39"/>
                </a:lnTo>
                <a:lnTo>
                  <a:pt x="37" y="39"/>
                </a:lnTo>
                <a:lnTo>
                  <a:pt x="37" y="38"/>
                </a:lnTo>
                <a:lnTo>
                  <a:pt x="37" y="37"/>
                </a:lnTo>
                <a:lnTo>
                  <a:pt x="36" y="37"/>
                </a:lnTo>
                <a:lnTo>
                  <a:pt x="36" y="36"/>
                </a:lnTo>
                <a:lnTo>
                  <a:pt x="35" y="36"/>
                </a:lnTo>
                <a:lnTo>
                  <a:pt x="34" y="36"/>
                </a:lnTo>
                <a:lnTo>
                  <a:pt x="34" y="35"/>
                </a:lnTo>
                <a:lnTo>
                  <a:pt x="34" y="34"/>
                </a:lnTo>
                <a:lnTo>
                  <a:pt x="34" y="33"/>
                </a:lnTo>
                <a:lnTo>
                  <a:pt x="34" y="32"/>
                </a:lnTo>
                <a:lnTo>
                  <a:pt x="34" y="31"/>
                </a:lnTo>
                <a:lnTo>
                  <a:pt x="33" y="31"/>
                </a:lnTo>
                <a:lnTo>
                  <a:pt x="33" y="30"/>
                </a:lnTo>
                <a:lnTo>
                  <a:pt x="33" y="29"/>
                </a:lnTo>
                <a:lnTo>
                  <a:pt x="33" y="28"/>
                </a:lnTo>
                <a:lnTo>
                  <a:pt x="33" y="27"/>
                </a:lnTo>
                <a:lnTo>
                  <a:pt x="33" y="26"/>
                </a:lnTo>
                <a:lnTo>
                  <a:pt x="33" y="25"/>
                </a:lnTo>
                <a:lnTo>
                  <a:pt x="34" y="25"/>
                </a:lnTo>
                <a:lnTo>
                  <a:pt x="34" y="24"/>
                </a:lnTo>
                <a:lnTo>
                  <a:pt x="34" y="23"/>
                </a:lnTo>
                <a:lnTo>
                  <a:pt x="33" y="24"/>
                </a:lnTo>
                <a:lnTo>
                  <a:pt x="32" y="24"/>
                </a:lnTo>
                <a:lnTo>
                  <a:pt x="31" y="24"/>
                </a:lnTo>
                <a:lnTo>
                  <a:pt x="30" y="24"/>
                </a:lnTo>
                <a:lnTo>
                  <a:pt x="29" y="24"/>
                </a:lnTo>
                <a:lnTo>
                  <a:pt x="28" y="24"/>
                </a:lnTo>
                <a:lnTo>
                  <a:pt x="27" y="24"/>
                </a:lnTo>
                <a:lnTo>
                  <a:pt x="26" y="24"/>
                </a:lnTo>
                <a:lnTo>
                  <a:pt x="25" y="24"/>
                </a:lnTo>
                <a:lnTo>
                  <a:pt x="24" y="24"/>
                </a:lnTo>
                <a:lnTo>
                  <a:pt x="23" y="24"/>
                </a:lnTo>
                <a:lnTo>
                  <a:pt x="22" y="25"/>
                </a:lnTo>
                <a:lnTo>
                  <a:pt x="21" y="25"/>
                </a:lnTo>
                <a:lnTo>
                  <a:pt x="21" y="26"/>
                </a:lnTo>
                <a:lnTo>
                  <a:pt x="20" y="26"/>
                </a:lnTo>
                <a:lnTo>
                  <a:pt x="19" y="26"/>
                </a:lnTo>
                <a:lnTo>
                  <a:pt x="19" y="27"/>
                </a:lnTo>
                <a:lnTo>
                  <a:pt x="18" y="27"/>
                </a:lnTo>
                <a:lnTo>
                  <a:pt x="17" y="27"/>
                </a:lnTo>
                <a:lnTo>
                  <a:pt x="17" y="28"/>
                </a:lnTo>
                <a:lnTo>
                  <a:pt x="16" y="28"/>
                </a:lnTo>
                <a:lnTo>
                  <a:pt x="16" y="29"/>
                </a:lnTo>
                <a:lnTo>
                  <a:pt x="15" y="29"/>
                </a:lnTo>
                <a:lnTo>
                  <a:pt x="14" y="29"/>
                </a:lnTo>
                <a:lnTo>
                  <a:pt x="13" y="28"/>
                </a:lnTo>
                <a:lnTo>
                  <a:pt x="13" y="27"/>
                </a:lnTo>
                <a:lnTo>
                  <a:pt x="12" y="27"/>
                </a:lnTo>
                <a:lnTo>
                  <a:pt x="12" y="26"/>
                </a:lnTo>
                <a:lnTo>
                  <a:pt x="11" y="26"/>
                </a:lnTo>
                <a:lnTo>
                  <a:pt x="10" y="25"/>
                </a:lnTo>
                <a:lnTo>
                  <a:pt x="9" y="25"/>
                </a:lnTo>
                <a:lnTo>
                  <a:pt x="9" y="24"/>
                </a:lnTo>
                <a:lnTo>
                  <a:pt x="8" y="24"/>
                </a:lnTo>
                <a:lnTo>
                  <a:pt x="8" y="23"/>
                </a:lnTo>
                <a:lnTo>
                  <a:pt x="7" y="23"/>
                </a:lnTo>
                <a:lnTo>
                  <a:pt x="7" y="22"/>
                </a:lnTo>
                <a:lnTo>
                  <a:pt x="6" y="22"/>
                </a:lnTo>
                <a:lnTo>
                  <a:pt x="6" y="21"/>
                </a:lnTo>
                <a:lnTo>
                  <a:pt x="5" y="20"/>
                </a:lnTo>
                <a:lnTo>
                  <a:pt x="4" y="20"/>
                </a:lnTo>
                <a:lnTo>
                  <a:pt x="4" y="21"/>
                </a:lnTo>
                <a:lnTo>
                  <a:pt x="4" y="20"/>
                </a:lnTo>
                <a:lnTo>
                  <a:pt x="3" y="20"/>
                </a:lnTo>
                <a:lnTo>
                  <a:pt x="2" y="20"/>
                </a:lnTo>
                <a:lnTo>
                  <a:pt x="2" y="19"/>
                </a:lnTo>
                <a:lnTo>
                  <a:pt x="1" y="20"/>
                </a:lnTo>
                <a:lnTo>
                  <a:pt x="1" y="19"/>
                </a:lnTo>
                <a:lnTo>
                  <a:pt x="0" y="19"/>
                </a:lnTo>
                <a:lnTo>
                  <a:pt x="0" y="18"/>
                </a:lnTo>
                <a:lnTo>
                  <a:pt x="2" y="18"/>
                </a:lnTo>
                <a:lnTo>
                  <a:pt x="3" y="18"/>
                </a:lnTo>
                <a:lnTo>
                  <a:pt x="3" y="17"/>
                </a:lnTo>
                <a:lnTo>
                  <a:pt x="3" y="15"/>
                </a:lnTo>
                <a:lnTo>
                  <a:pt x="3" y="14"/>
                </a:lnTo>
                <a:lnTo>
                  <a:pt x="2" y="14"/>
                </a:lnTo>
                <a:lnTo>
                  <a:pt x="1" y="14"/>
                </a:lnTo>
                <a:lnTo>
                  <a:pt x="1" y="13"/>
                </a:lnTo>
                <a:lnTo>
                  <a:pt x="1" y="12"/>
                </a:lnTo>
                <a:lnTo>
                  <a:pt x="1" y="11"/>
                </a:lnTo>
                <a:lnTo>
                  <a:pt x="1" y="10"/>
                </a:lnTo>
                <a:lnTo>
                  <a:pt x="0" y="10"/>
                </a:lnTo>
                <a:lnTo>
                  <a:pt x="0" y="9"/>
                </a:lnTo>
                <a:lnTo>
                  <a:pt x="0" y="8"/>
                </a:lnTo>
                <a:lnTo>
                  <a:pt x="0" y="7"/>
                </a:lnTo>
                <a:lnTo>
                  <a:pt x="0" y="4"/>
                </a:lnTo>
                <a:lnTo>
                  <a:pt x="1" y="2"/>
                </a:lnTo>
                <a:lnTo>
                  <a:pt x="2" y="2"/>
                </a:lnTo>
                <a:lnTo>
                  <a:pt x="2" y="1"/>
                </a:lnTo>
                <a:lnTo>
                  <a:pt x="3" y="0"/>
                </a:lnTo>
              </a:path>
            </a:pathLst>
          </a:custGeom>
          <a:noFill/>
          <a:ln w="19050" cap="flat" cmpd="sng">
            <a:solidFill>
              <a:srgbClr val="000000">
                <a:alpha val="100000"/>
              </a:srgbClr>
            </a:solidFill>
            <a:prstDash val="solid"/>
            <a:round/>
            <a:headEnd type="none" w="med" len="med"/>
            <a:tailEnd type="none" w="med" len="med"/>
          </a:ln>
        </xdr:spPr>
      </xdr:sp>
      <xdr:sp>
        <xdr:nvSpPr>
          <xdr:cNvPr id="2185878" name="Freeform 60"/>
          <xdr:cNvSpPr/>
        </xdr:nvSpPr>
        <xdr:spPr>
          <a:xfrm>
            <a:off x="5143500" y="2638425"/>
            <a:ext cx="1076325" cy="628650"/>
          </a:xfrm>
          <a:custGeom>
            <a:avLst/>
            <a:gdLst>
              <a:gd name="txL" fmla="*/ 0 w 113"/>
              <a:gd name="txT" fmla="*/ 0 h 66"/>
              <a:gd name="txR" fmla="*/ 113 w 113"/>
              <a:gd name="txB" fmla="*/ 66 h 6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3" h="66">
                <a:moveTo>
                  <a:pt x="65" y="52"/>
                </a:moveTo>
                <a:lnTo>
                  <a:pt x="65" y="53"/>
                </a:lnTo>
                <a:lnTo>
                  <a:pt x="66" y="55"/>
                </a:lnTo>
                <a:lnTo>
                  <a:pt x="66" y="56"/>
                </a:lnTo>
                <a:lnTo>
                  <a:pt x="66" y="57"/>
                </a:lnTo>
                <a:lnTo>
                  <a:pt x="64" y="60"/>
                </a:lnTo>
                <a:lnTo>
                  <a:pt x="62" y="62"/>
                </a:lnTo>
                <a:lnTo>
                  <a:pt x="62" y="63"/>
                </a:lnTo>
                <a:lnTo>
                  <a:pt x="60" y="64"/>
                </a:lnTo>
                <a:lnTo>
                  <a:pt x="59" y="66"/>
                </a:lnTo>
                <a:lnTo>
                  <a:pt x="57" y="65"/>
                </a:lnTo>
                <a:lnTo>
                  <a:pt x="57" y="64"/>
                </a:lnTo>
                <a:lnTo>
                  <a:pt x="56" y="64"/>
                </a:lnTo>
                <a:lnTo>
                  <a:pt x="56" y="63"/>
                </a:lnTo>
                <a:lnTo>
                  <a:pt x="55" y="62"/>
                </a:lnTo>
                <a:lnTo>
                  <a:pt x="55" y="61"/>
                </a:lnTo>
                <a:lnTo>
                  <a:pt x="54" y="61"/>
                </a:lnTo>
                <a:lnTo>
                  <a:pt x="53" y="60"/>
                </a:lnTo>
                <a:lnTo>
                  <a:pt x="52" y="59"/>
                </a:lnTo>
                <a:lnTo>
                  <a:pt x="49" y="57"/>
                </a:lnTo>
                <a:lnTo>
                  <a:pt x="49" y="56"/>
                </a:lnTo>
                <a:lnTo>
                  <a:pt x="49" y="55"/>
                </a:lnTo>
                <a:lnTo>
                  <a:pt x="49" y="54"/>
                </a:lnTo>
                <a:lnTo>
                  <a:pt x="48" y="53"/>
                </a:lnTo>
                <a:lnTo>
                  <a:pt x="48" y="52"/>
                </a:lnTo>
                <a:lnTo>
                  <a:pt x="47" y="52"/>
                </a:lnTo>
                <a:lnTo>
                  <a:pt x="46" y="52"/>
                </a:lnTo>
                <a:lnTo>
                  <a:pt x="46" y="51"/>
                </a:lnTo>
                <a:lnTo>
                  <a:pt x="46" y="50"/>
                </a:lnTo>
                <a:lnTo>
                  <a:pt x="45" y="50"/>
                </a:lnTo>
                <a:lnTo>
                  <a:pt x="43" y="51"/>
                </a:lnTo>
                <a:lnTo>
                  <a:pt x="42" y="51"/>
                </a:lnTo>
                <a:lnTo>
                  <a:pt x="41" y="52"/>
                </a:lnTo>
                <a:lnTo>
                  <a:pt x="40" y="52"/>
                </a:lnTo>
                <a:lnTo>
                  <a:pt x="39" y="52"/>
                </a:lnTo>
                <a:lnTo>
                  <a:pt x="38" y="52"/>
                </a:lnTo>
                <a:lnTo>
                  <a:pt x="37" y="53"/>
                </a:lnTo>
                <a:lnTo>
                  <a:pt x="36" y="53"/>
                </a:lnTo>
                <a:lnTo>
                  <a:pt x="35" y="53"/>
                </a:lnTo>
                <a:lnTo>
                  <a:pt x="34" y="53"/>
                </a:lnTo>
                <a:lnTo>
                  <a:pt x="34" y="54"/>
                </a:lnTo>
                <a:lnTo>
                  <a:pt x="33" y="54"/>
                </a:lnTo>
                <a:lnTo>
                  <a:pt x="32" y="55"/>
                </a:lnTo>
                <a:lnTo>
                  <a:pt x="31" y="56"/>
                </a:lnTo>
                <a:lnTo>
                  <a:pt x="31" y="57"/>
                </a:lnTo>
                <a:lnTo>
                  <a:pt x="30" y="57"/>
                </a:lnTo>
                <a:lnTo>
                  <a:pt x="30" y="58"/>
                </a:lnTo>
                <a:lnTo>
                  <a:pt x="29" y="58"/>
                </a:lnTo>
                <a:lnTo>
                  <a:pt x="28" y="59"/>
                </a:lnTo>
                <a:lnTo>
                  <a:pt x="27" y="59"/>
                </a:lnTo>
                <a:lnTo>
                  <a:pt x="27" y="60"/>
                </a:lnTo>
                <a:lnTo>
                  <a:pt x="26" y="60"/>
                </a:lnTo>
                <a:lnTo>
                  <a:pt x="24" y="59"/>
                </a:lnTo>
                <a:lnTo>
                  <a:pt x="23" y="58"/>
                </a:lnTo>
                <a:lnTo>
                  <a:pt x="22" y="58"/>
                </a:lnTo>
                <a:lnTo>
                  <a:pt x="21" y="58"/>
                </a:lnTo>
                <a:lnTo>
                  <a:pt x="20" y="58"/>
                </a:lnTo>
                <a:lnTo>
                  <a:pt x="19" y="57"/>
                </a:lnTo>
                <a:lnTo>
                  <a:pt x="18" y="57"/>
                </a:lnTo>
                <a:lnTo>
                  <a:pt x="17" y="57"/>
                </a:lnTo>
                <a:lnTo>
                  <a:pt x="16" y="56"/>
                </a:lnTo>
                <a:lnTo>
                  <a:pt x="15" y="56"/>
                </a:lnTo>
                <a:lnTo>
                  <a:pt x="14" y="56"/>
                </a:lnTo>
                <a:lnTo>
                  <a:pt x="13" y="56"/>
                </a:lnTo>
                <a:lnTo>
                  <a:pt x="11" y="56"/>
                </a:lnTo>
                <a:lnTo>
                  <a:pt x="10" y="55"/>
                </a:lnTo>
                <a:lnTo>
                  <a:pt x="9" y="55"/>
                </a:lnTo>
                <a:lnTo>
                  <a:pt x="8" y="55"/>
                </a:lnTo>
                <a:lnTo>
                  <a:pt x="7" y="55"/>
                </a:lnTo>
                <a:lnTo>
                  <a:pt x="6" y="56"/>
                </a:lnTo>
                <a:lnTo>
                  <a:pt x="6" y="55"/>
                </a:lnTo>
                <a:lnTo>
                  <a:pt x="5" y="55"/>
                </a:lnTo>
                <a:lnTo>
                  <a:pt x="4" y="55"/>
                </a:lnTo>
                <a:lnTo>
                  <a:pt x="3" y="55"/>
                </a:lnTo>
                <a:lnTo>
                  <a:pt x="2" y="55"/>
                </a:lnTo>
                <a:lnTo>
                  <a:pt x="1" y="55"/>
                </a:lnTo>
                <a:lnTo>
                  <a:pt x="0" y="55"/>
                </a:lnTo>
                <a:lnTo>
                  <a:pt x="0" y="56"/>
                </a:lnTo>
                <a:lnTo>
                  <a:pt x="0" y="55"/>
                </a:lnTo>
                <a:lnTo>
                  <a:pt x="0" y="54"/>
                </a:lnTo>
                <a:lnTo>
                  <a:pt x="1" y="54"/>
                </a:lnTo>
                <a:lnTo>
                  <a:pt x="1" y="53"/>
                </a:lnTo>
                <a:lnTo>
                  <a:pt x="1" y="52"/>
                </a:lnTo>
                <a:lnTo>
                  <a:pt x="1" y="51"/>
                </a:lnTo>
                <a:lnTo>
                  <a:pt x="1" y="50"/>
                </a:lnTo>
                <a:lnTo>
                  <a:pt x="1" y="49"/>
                </a:lnTo>
                <a:lnTo>
                  <a:pt x="1" y="48"/>
                </a:lnTo>
                <a:lnTo>
                  <a:pt x="2" y="49"/>
                </a:lnTo>
                <a:lnTo>
                  <a:pt x="3" y="49"/>
                </a:lnTo>
                <a:lnTo>
                  <a:pt x="3" y="48"/>
                </a:lnTo>
                <a:lnTo>
                  <a:pt x="4" y="47"/>
                </a:lnTo>
                <a:lnTo>
                  <a:pt x="3" y="46"/>
                </a:lnTo>
                <a:lnTo>
                  <a:pt x="3" y="45"/>
                </a:lnTo>
                <a:lnTo>
                  <a:pt x="3" y="44"/>
                </a:lnTo>
                <a:lnTo>
                  <a:pt x="3" y="43"/>
                </a:lnTo>
                <a:lnTo>
                  <a:pt x="4" y="42"/>
                </a:lnTo>
                <a:lnTo>
                  <a:pt x="4" y="41"/>
                </a:lnTo>
                <a:lnTo>
                  <a:pt x="5" y="40"/>
                </a:lnTo>
                <a:lnTo>
                  <a:pt x="6" y="40"/>
                </a:lnTo>
                <a:lnTo>
                  <a:pt x="6" y="39"/>
                </a:lnTo>
                <a:lnTo>
                  <a:pt x="7" y="39"/>
                </a:lnTo>
                <a:lnTo>
                  <a:pt x="8" y="38"/>
                </a:lnTo>
                <a:lnTo>
                  <a:pt x="8" y="37"/>
                </a:lnTo>
                <a:lnTo>
                  <a:pt x="9" y="37"/>
                </a:lnTo>
                <a:lnTo>
                  <a:pt x="9" y="38"/>
                </a:lnTo>
                <a:lnTo>
                  <a:pt x="10" y="38"/>
                </a:lnTo>
                <a:lnTo>
                  <a:pt x="10" y="39"/>
                </a:lnTo>
                <a:lnTo>
                  <a:pt x="10" y="38"/>
                </a:lnTo>
                <a:lnTo>
                  <a:pt x="12" y="37"/>
                </a:lnTo>
                <a:lnTo>
                  <a:pt x="12" y="36"/>
                </a:lnTo>
                <a:lnTo>
                  <a:pt x="12" y="35"/>
                </a:lnTo>
                <a:lnTo>
                  <a:pt x="11" y="35"/>
                </a:lnTo>
                <a:lnTo>
                  <a:pt x="11" y="34"/>
                </a:lnTo>
                <a:lnTo>
                  <a:pt x="11" y="33"/>
                </a:lnTo>
                <a:lnTo>
                  <a:pt x="9" y="33"/>
                </a:lnTo>
                <a:lnTo>
                  <a:pt x="9" y="32"/>
                </a:lnTo>
                <a:lnTo>
                  <a:pt x="9" y="31"/>
                </a:lnTo>
                <a:lnTo>
                  <a:pt x="10" y="31"/>
                </a:lnTo>
                <a:lnTo>
                  <a:pt x="10" y="30"/>
                </a:lnTo>
                <a:lnTo>
                  <a:pt x="10" y="29"/>
                </a:lnTo>
                <a:lnTo>
                  <a:pt x="11" y="29"/>
                </a:lnTo>
                <a:lnTo>
                  <a:pt x="11" y="28"/>
                </a:lnTo>
                <a:lnTo>
                  <a:pt x="10" y="28"/>
                </a:lnTo>
                <a:lnTo>
                  <a:pt x="10" y="27"/>
                </a:lnTo>
                <a:lnTo>
                  <a:pt x="9" y="26"/>
                </a:lnTo>
                <a:lnTo>
                  <a:pt x="9" y="25"/>
                </a:lnTo>
                <a:lnTo>
                  <a:pt x="8" y="24"/>
                </a:lnTo>
                <a:lnTo>
                  <a:pt x="8" y="22"/>
                </a:lnTo>
                <a:lnTo>
                  <a:pt x="8" y="21"/>
                </a:lnTo>
                <a:lnTo>
                  <a:pt x="8" y="20"/>
                </a:lnTo>
                <a:lnTo>
                  <a:pt x="9" y="16"/>
                </a:lnTo>
                <a:lnTo>
                  <a:pt x="10" y="13"/>
                </a:lnTo>
                <a:lnTo>
                  <a:pt x="11" y="11"/>
                </a:lnTo>
                <a:lnTo>
                  <a:pt x="12" y="10"/>
                </a:lnTo>
                <a:lnTo>
                  <a:pt x="13" y="9"/>
                </a:lnTo>
                <a:lnTo>
                  <a:pt x="13" y="10"/>
                </a:lnTo>
                <a:lnTo>
                  <a:pt x="12" y="10"/>
                </a:lnTo>
                <a:lnTo>
                  <a:pt x="13" y="10"/>
                </a:lnTo>
                <a:lnTo>
                  <a:pt x="13" y="11"/>
                </a:lnTo>
                <a:lnTo>
                  <a:pt x="14" y="11"/>
                </a:lnTo>
                <a:lnTo>
                  <a:pt x="14" y="12"/>
                </a:lnTo>
                <a:lnTo>
                  <a:pt x="14" y="13"/>
                </a:lnTo>
                <a:lnTo>
                  <a:pt x="14" y="14"/>
                </a:lnTo>
                <a:lnTo>
                  <a:pt x="14" y="15"/>
                </a:lnTo>
                <a:lnTo>
                  <a:pt x="14" y="17"/>
                </a:lnTo>
                <a:lnTo>
                  <a:pt x="15" y="17"/>
                </a:lnTo>
                <a:lnTo>
                  <a:pt x="15" y="18"/>
                </a:lnTo>
                <a:lnTo>
                  <a:pt x="16" y="19"/>
                </a:lnTo>
                <a:lnTo>
                  <a:pt x="16" y="20"/>
                </a:lnTo>
                <a:lnTo>
                  <a:pt x="19" y="19"/>
                </a:lnTo>
                <a:lnTo>
                  <a:pt x="19" y="18"/>
                </a:lnTo>
                <a:lnTo>
                  <a:pt x="20" y="18"/>
                </a:lnTo>
                <a:lnTo>
                  <a:pt x="20" y="17"/>
                </a:lnTo>
                <a:lnTo>
                  <a:pt x="22" y="16"/>
                </a:lnTo>
                <a:lnTo>
                  <a:pt x="22" y="15"/>
                </a:lnTo>
                <a:lnTo>
                  <a:pt x="23" y="15"/>
                </a:lnTo>
                <a:lnTo>
                  <a:pt x="23" y="14"/>
                </a:lnTo>
                <a:lnTo>
                  <a:pt x="23" y="13"/>
                </a:lnTo>
                <a:lnTo>
                  <a:pt x="24" y="13"/>
                </a:lnTo>
                <a:lnTo>
                  <a:pt x="24" y="12"/>
                </a:lnTo>
                <a:lnTo>
                  <a:pt x="25" y="12"/>
                </a:lnTo>
                <a:lnTo>
                  <a:pt x="25" y="11"/>
                </a:lnTo>
                <a:lnTo>
                  <a:pt x="25" y="10"/>
                </a:lnTo>
                <a:lnTo>
                  <a:pt x="24" y="10"/>
                </a:lnTo>
                <a:lnTo>
                  <a:pt x="24" y="9"/>
                </a:lnTo>
                <a:lnTo>
                  <a:pt x="24" y="8"/>
                </a:lnTo>
                <a:lnTo>
                  <a:pt x="23" y="7"/>
                </a:lnTo>
                <a:lnTo>
                  <a:pt x="23" y="6"/>
                </a:lnTo>
                <a:lnTo>
                  <a:pt x="23" y="5"/>
                </a:lnTo>
                <a:lnTo>
                  <a:pt x="23" y="4"/>
                </a:lnTo>
                <a:lnTo>
                  <a:pt x="24" y="4"/>
                </a:lnTo>
                <a:lnTo>
                  <a:pt x="25" y="3"/>
                </a:lnTo>
                <a:lnTo>
                  <a:pt x="27" y="2"/>
                </a:lnTo>
                <a:lnTo>
                  <a:pt x="28" y="2"/>
                </a:lnTo>
                <a:lnTo>
                  <a:pt x="30" y="1"/>
                </a:lnTo>
                <a:lnTo>
                  <a:pt x="31" y="0"/>
                </a:lnTo>
                <a:lnTo>
                  <a:pt x="31" y="1"/>
                </a:lnTo>
                <a:lnTo>
                  <a:pt x="33" y="1"/>
                </a:lnTo>
                <a:lnTo>
                  <a:pt x="33" y="2"/>
                </a:lnTo>
                <a:lnTo>
                  <a:pt x="34" y="2"/>
                </a:lnTo>
                <a:lnTo>
                  <a:pt x="35" y="2"/>
                </a:lnTo>
                <a:lnTo>
                  <a:pt x="36" y="3"/>
                </a:lnTo>
                <a:lnTo>
                  <a:pt x="37" y="3"/>
                </a:lnTo>
                <a:lnTo>
                  <a:pt x="38" y="3"/>
                </a:lnTo>
                <a:lnTo>
                  <a:pt x="38" y="2"/>
                </a:lnTo>
                <a:lnTo>
                  <a:pt x="39" y="2"/>
                </a:lnTo>
                <a:lnTo>
                  <a:pt x="40" y="3"/>
                </a:lnTo>
                <a:lnTo>
                  <a:pt x="41" y="4"/>
                </a:lnTo>
                <a:lnTo>
                  <a:pt x="42" y="4"/>
                </a:lnTo>
                <a:lnTo>
                  <a:pt x="43" y="4"/>
                </a:lnTo>
                <a:lnTo>
                  <a:pt x="44" y="4"/>
                </a:lnTo>
                <a:lnTo>
                  <a:pt x="45" y="4"/>
                </a:lnTo>
                <a:lnTo>
                  <a:pt x="46" y="4"/>
                </a:lnTo>
                <a:lnTo>
                  <a:pt x="48" y="4"/>
                </a:lnTo>
                <a:lnTo>
                  <a:pt x="49" y="4"/>
                </a:lnTo>
                <a:lnTo>
                  <a:pt x="50" y="4"/>
                </a:lnTo>
                <a:lnTo>
                  <a:pt x="51" y="4"/>
                </a:lnTo>
                <a:lnTo>
                  <a:pt x="52" y="4"/>
                </a:lnTo>
                <a:lnTo>
                  <a:pt x="53" y="4"/>
                </a:lnTo>
                <a:lnTo>
                  <a:pt x="55" y="4"/>
                </a:lnTo>
                <a:lnTo>
                  <a:pt x="56" y="4"/>
                </a:lnTo>
                <a:lnTo>
                  <a:pt x="57" y="4"/>
                </a:lnTo>
                <a:lnTo>
                  <a:pt x="58" y="4"/>
                </a:lnTo>
                <a:lnTo>
                  <a:pt x="59" y="4"/>
                </a:lnTo>
                <a:lnTo>
                  <a:pt x="60" y="4"/>
                </a:lnTo>
                <a:lnTo>
                  <a:pt x="61" y="4"/>
                </a:lnTo>
                <a:lnTo>
                  <a:pt x="62" y="4"/>
                </a:lnTo>
                <a:lnTo>
                  <a:pt x="63" y="3"/>
                </a:lnTo>
                <a:lnTo>
                  <a:pt x="64" y="3"/>
                </a:lnTo>
                <a:lnTo>
                  <a:pt x="63" y="3"/>
                </a:lnTo>
                <a:lnTo>
                  <a:pt x="64" y="3"/>
                </a:lnTo>
                <a:lnTo>
                  <a:pt x="64" y="2"/>
                </a:lnTo>
                <a:lnTo>
                  <a:pt x="65" y="2"/>
                </a:lnTo>
                <a:lnTo>
                  <a:pt x="66" y="3"/>
                </a:lnTo>
                <a:lnTo>
                  <a:pt x="67" y="3"/>
                </a:lnTo>
                <a:lnTo>
                  <a:pt x="67" y="2"/>
                </a:lnTo>
                <a:lnTo>
                  <a:pt x="68" y="2"/>
                </a:lnTo>
                <a:lnTo>
                  <a:pt x="68" y="3"/>
                </a:lnTo>
                <a:lnTo>
                  <a:pt x="69" y="3"/>
                </a:lnTo>
                <a:lnTo>
                  <a:pt x="70" y="3"/>
                </a:lnTo>
                <a:lnTo>
                  <a:pt x="71" y="3"/>
                </a:lnTo>
                <a:lnTo>
                  <a:pt x="72" y="3"/>
                </a:lnTo>
                <a:lnTo>
                  <a:pt x="73" y="3"/>
                </a:lnTo>
                <a:lnTo>
                  <a:pt x="74" y="3"/>
                </a:lnTo>
                <a:lnTo>
                  <a:pt x="75" y="3"/>
                </a:lnTo>
                <a:lnTo>
                  <a:pt x="76" y="3"/>
                </a:lnTo>
                <a:lnTo>
                  <a:pt x="77" y="3"/>
                </a:lnTo>
                <a:lnTo>
                  <a:pt x="78" y="3"/>
                </a:lnTo>
                <a:lnTo>
                  <a:pt x="79" y="3"/>
                </a:lnTo>
                <a:lnTo>
                  <a:pt x="80" y="3"/>
                </a:lnTo>
                <a:lnTo>
                  <a:pt x="81" y="3"/>
                </a:lnTo>
                <a:lnTo>
                  <a:pt x="82" y="3"/>
                </a:lnTo>
                <a:lnTo>
                  <a:pt x="83" y="3"/>
                </a:lnTo>
                <a:lnTo>
                  <a:pt x="84" y="3"/>
                </a:lnTo>
                <a:lnTo>
                  <a:pt x="85" y="2"/>
                </a:lnTo>
                <a:lnTo>
                  <a:pt x="85" y="3"/>
                </a:lnTo>
                <a:lnTo>
                  <a:pt x="86" y="2"/>
                </a:lnTo>
                <a:lnTo>
                  <a:pt x="87" y="3"/>
                </a:lnTo>
                <a:lnTo>
                  <a:pt x="87" y="2"/>
                </a:lnTo>
                <a:lnTo>
                  <a:pt x="88" y="2"/>
                </a:lnTo>
                <a:lnTo>
                  <a:pt x="89" y="2"/>
                </a:lnTo>
                <a:lnTo>
                  <a:pt x="89" y="3"/>
                </a:lnTo>
                <a:lnTo>
                  <a:pt x="89" y="2"/>
                </a:lnTo>
                <a:lnTo>
                  <a:pt x="90" y="2"/>
                </a:lnTo>
                <a:lnTo>
                  <a:pt x="91" y="2"/>
                </a:lnTo>
                <a:lnTo>
                  <a:pt x="91" y="3"/>
                </a:lnTo>
                <a:lnTo>
                  <a:pt x="92" y="3"/>
                </a:lnTo>
                <a:lnTo>
                  <a:pt x="94" y="2"/>
                </a:lnTo>
                <a:lnTo>
                  <a:pt x="95" y="2"/>
                </a:lnTo>
                <a:lnTo>
                  <a:pt x="97" y="2"/>
                </a:lnTo>
                <a:lnTo>
                  <a:pt x="98" y="2"/>
                </a:lnTo>
                <a:lnTo>
                  <a:pt x="100" y="2"/>
                </a:lnTo>
                <a:lnTo>
                  <a:pt x="101" y="2"/>
                </a:lnTo>
                <a:lnTo>
                  <a:pt x="102" y="2"/>
                </a:lnTo>
                <a:lnTo>
                  <a:pt x="102" y="3"/>
                </a:lnTo>
                <a:lnTo>
                  <a:pt x="103" y="3"/>
                </a:lnTo>
                <a:lnTo>
                  <a:pt x="104" y="4"/>
                </a:lnTo>
                <a:lnTo>
                  <a:pt x="105" y="4"/>
                </a:lnTo>
                <a:lnTo>
                  <a:pt x="106" y="4"/>
                </a:lnTo>
                <a:lnTo>
                  <a:pt x="106" y="5"/>
                </a:lnTo>
                <a:lnTo>
                  <a:pt x="107" y="5"/>
                </a:lnTo>
                <a:lnTo>
                  <a:pt x="109" y="5"/>
                </a:lnTo>
                <a:lnTo>
                  <a:pt x="110" y="6"/>
                </a:lnTo>
                <a:lnTo>
                  <a:pt x="111" y="6"/>
                </a:lnTo>
                <a:lnTo>
                  <a:pt x="112" y="6"/>
                </a:lnTo>
                <a:lnTo>
                  <a:pt x="113" y="6"/>
                </a:lnTo>
                <a:lnTo>
                  <a:pt x="113" y="7"/>
                </a:lnTo>
                <a:lnTo>
                  <a:pt x="112" y="7"/>
                </a:lnTo>
                <a:lnTo>
                  <a:pt x="112" y="8"/>
                </a:lnTo>
                <a:lnTo>
                  <a:pt x="112" y="9"/>
                </a:lnTo>
                <a:lnTo>
                  <a:pt x="111" y="10"/>
                </a:lnTo>
                <a:lnTo>
                  <a:pt x="111" y="11"/>
                </a:lnTo>
                <a:lnTo>
                  <a:pt x="110" y="11"/>
                </a:lnTo>
                <a:lnTo>
                  <a:pt x="110" y="13"/>
                </a:lnTo>
                <a:lnTo>
                  <a:pt x="109" y="13"/>
                </a:lnTo>
                <a:lnTo>
                  <a:pt x="109" y="14"/>
                </a:lnTo>
                <a:lnTo>
                  <a:pt x="108" y="14"/>
                </a:lnTo>
                <a:lnTo>
                  <a:pt x="108" y="15"/>
                </a:lnTo>
                <a:lnTo>
                  <a:pt x="107" y="16"/>
                </a:lnTo>
                <a:lnTo>
                  <a:pt x="106" y="17"/>
                </a:lnTo>
                <a:lnTo>
                  <a:pt x="105" y="18"/>
                </a:lnTo>
                <a:lnTo>
                  <a:pt x="105" y="19"/>
                </a:lnTo>
                <a:lnTo>
                  <a:pt x="104" y="19"/>
                </a:lnTo>
                <a:lnTo>
                  <a:pt x="104" y="20"/>
                </a:lnTo>
                <a:lnTo>
                  <a:pt x="104" y="21"/>
                </a:lnTo>
                <a:lnTo>
                  <a:pt x="104" y="22"/>
                </a:lnTo>
                <a:lnTo>
                  <a:pt x="103" y="22"/>
                </a:lnTo>
                <a:lnTo>
                  <a:pt x="103" y="23"/>
                </a:lnTo>
                <a:lnTo>
                  <a:pt x="103" y="24"/>
                </a:lnTo>
                <a:lnTo>
                  <a:pt x="103" y="25"/>
                </a:lnTo>
                <a:lnTo>
                  <a:pt x="103" y="26"/>
                </a:lnTo>
                <a:lnTo>
                  <a:pt x="102" y="27"/>
                </a:lnTo>
                <a:lnTo>
                  <a:pt x="102" y="28"/>
                </a:lnTo>
                <a:lnTo>
                  <a:pt x="102" y="29"/>
                </a:lnTo>
                <a:lnTo>
                  <a:pt x="102" y="30"/>
                </a:lnTo>
                <a:lnTo>
                  <a:pt x="103" y="30"/>
                </a:lnTo>
                <a:lnTo>
                  <a:pt x="103" y="31"/>
                </a:lnTo>
                <a:lnTo>
                  <a:pt x="103" y="32"/>
                </a:lnTo>
                <a:lnTo>
                  <a:pt x="102" y="33"/>
                </a:lnTo>
                <a:lnTo>
                  <a:pt x="101" y="34"/>
                </a:lnTo>
                <a:lnTo>
                  <a:pt x="101" y="35"/>
                </a:lnTo>
                <a:lnTo>
                  <a:pt x="101" y="36"/>
                </a:lnTo>
                <a:lnTo>
                  <a:pt x="101" y="37"/>
                </a:lnTo>
                <a:lnTo>
                  <a:pt x="100" y="37"/>
                </a:lnTo>
                <a:lnTo>
                  <a:pt x="100" y="38"/>
                </a:lnTo>
                <a:lnTo>
                  <a:pt x="100" y="39"/>
                </a:lnTo>
                <a:lnTo>
                  <a:pt x="99" y="39"/>
                </a:lnTo>
                <a:lnTo>
                  <a:pt x="99" y="40"/>
                </a:lnTo>
                <a:lnTo>
                  <a:pt x="98" y="40"/>
                </a:lnTo>
                <a:lnTo>
                  <a:pt x="98" y="41"/>
                </a:lnTo>
                <a:lnTo>
                  <a:pt x="97" y="41"/>
                </a:lnTo>
                <a:lnTo>
                  <a:pt x="97" y="42"/>
                </a:lnTo>
                <a:lnTo>
                  <a:pt x="96" y="42"/>
                </a:lnTo>
                <a:lnTo>
                  <a:pt x="96" y="43"/>
                </a:lnTo>
                <a:lnTo>
                  <a:pt x="95" y="43"/>
                </a:lnTo>
                <a:lnTo>
                  <a:pt x="95" y="44"/>
                </a:lnTo>
                <a:lnTo>
                  <a:pt x="96" y="44"/>
                </a:lnTo>
                <a:lnTo>
                  <a:pt x="96" y="45"/>
                </a:lnTo>
                <a:lnTo>
                  <a:pt x="96" y="46"/>
                </a:lnTo>
                <a:lnTo>
                  <a:pt x="95" y="47"/>
                </a:lnTo>
                <a:lnTo>
                  <a:pt x="94" y="47"/>
                </a:lnTo>
                <a:lnTo>
                  <a:pt x="93" y="47"/>
                </a:lnTo>
                <a:lnTo>
                  <a:pt x="93" y="48"/>
                </a:lnTo>
                <a:lnTo>
                  <a:pt x="92" y="48"/>
                </a:lnTo>
                <a:lnTo>
                  <a:pt x="91" y="48"/>
                </a:lnTo>
                <a:lnTo>
                  <a:pt x="90" y="48"/>
                </a:lnTo>
                <a:lnTo>
                  <a:pt x="89" y="48"/>
                </a:lnTo>
                <a:lnTo>
                  <a:pt x="88" y="48"/>
                </a:lnTo>
                <a:lnTo>
                  <a:pt x="88" y="49"/>
                </a:lnTo>
                <a:lnTo>
                  <a:pt x="87" y="49"/>
                </a:lnTo>
                <a:lnTo>
                  <a:pt x="86" y="49"/>
                </a:lnTo>
                <a:lnTo>
                  <a:pt x="85" y="49"/>
                </a:lnTo>
                <a:lnTo>
                  <a:pt x="84" y="49"/>
                </a:lnTo>
                <a:lnTo>
                  <a:pt x="84" y="50"/>
                </a:lnTo>
                <a:lnTo>
                  <a:pt x="83" y="50"/>
                </a:lnTo>
                <a:lnTo>
                  <a:pt x="82" y="49"/>
                </a:lnTo>
                <a:lnTo>
                  <a:pt x="81" y="49"/>
                </a:lnTo>
                <a:lnTo>
                  <a:pt x="80" y="49"/>
                </a:lnTo>
                <a:lnTo>
                  <a:pt x="79" y="49"/>
                </a:lnTo>
                <a:lnTo>
                  <a:pt x="78" y="49"/>
                </a:lnTo>
                <a:lnTo>
                  <a:pt x="77" y="50"/>
                </a:lnTo>
                <a:lnTo>
                  <a:pt x="76" y="50"/>
                </a:lnTo>
                <a:lnTo>
                  <a:pt x="75" y="50"/>
                </a:lnTo>
                <a:lnTo>
                  <a:pt x="74" y="50"/>
                </a:lnTo>
                <a:lnTo>
                  <a:pt x="73" y="50"/>
                </a:lnTo>
                <a:lnTo>
                  <a:pt x="74" y="51"/>
                </a:lnTo>
                <a:lnTo>
                  <a:pt x="73" y="51"/>
                </a:lnTo>
                <a:lnTo>
                  <a:pt x="72" y="51"/>
                </a:lnTo>
                <a:lnTo>
                  <a:pt x="71" y="51"/>
                </a:lnTo>
                <a:lnTo>
                  <a:pt x="70" y="51"/>
                </a:lnTo>
                <a:lnTo>
                  <a:pt x="70" y="52"/>
                </a:lnTo>
                <a:lnTo>
                  <a:pt x="69" y="52"/>
                </a:lnTo>
                <a:lnTo>
                  <a:pt x="68" y="52"/>
                </a:lnTo>
                <a:lnTo>
                  <a:pt x="67" y="52"/>
                </a:lnTo>
                <a:lnTo>
                  <a:pt x="66" y="52"/>
                </a:lnTo>
                <a:lnTo>
                  <a:pt x="65" y="52"/>
                </a:lnTo>
                <a:close/>
              </a:path>
            </a:pathLst>
          </a:custGeom>
          <a:noFill/>
          <a:ln w="19050" cap="flat" cmpd="sng">
            <a:solidFill>
              <a:srgbClr val="000000">
                <a:alpha val="100000"/>
              </a:srgbClr>
            </a:solidFill>
            <a:prstDash val="solid"/>
            <a:round/>
            <a:headEnd type="none" w="med" len="med"/>
            <a:tailEnd type="none" w="med" len="med"/>
          </a:ln>
        </xdr:spPr>
      </xdr:sp>
      <xdr:sp>
        <xdr:nvSpPr>
          <xdr:cNvPr id="2185879" name="Freeform 61"/>
          <xdr:cNvSpPr/>
        </xdr:nvSpPr>
        <xdr:spPr>
          <a:xfrm>
            <a:off x="4676775" y="3752850"/>
            <a:ext cx="676275" cy="695325"/>
          </a:xfrm>
          <a:custGeom>
            <a:avLst/>
            <a:gdLst>
              <a:gd name="txL" fmla="*/ 0 w 71"/>
              <a:gd name="txT" fmla="*/ 0 h 73"/>
              <a:gd name="txR" fmla="*/ 71 w 71"/>
              <a:gd name="txB" fmla="*/ 73 h 7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1" h="73">
                <a:moveTo>
                  <a:pt x="65" y="53"/>
                </a:moveTo>
                <a:lnTo>
                  <a:pt x="65" y="54"/>
                </a:lnTo>
                <a:lnTo>
                  <a:pt x="66" y="55"/>
                </a:lnTo>
                <a:lnTo>
                  <a:pt x="65" y="55"/>
                </a:lnTo>
                <a:lnTo>
                  <a:pt x="66" y="55"/>
                </a:lnTo>
                <a:lnTo>
                  <a:pt x="67" y="57"/>
                </a:lnTo>
                <a:lnTo>
                  <a:pt x="69" y="58"/>
                </a:lnTo>
                <a:lnTo>
                  <a:pt x="70" y="59"/>
                </a:lnTo>
                <a:lnTo>
                  <a:pt x="70" y="60"/>
                </a:lnTo>
                <a:lnTo>
                  <a:pt x="71" y="60"/>
                </a:lnTo>
                <a:lnTo>
                  <a:pt x="71" y="61"/>
                </a:lnTo>
                <a:lnTo>
                  <a:pt x="71" y="62"/>
                </a:lnTo>
                <a:lnTo>
                  <a:pt x="70" y="62"/>
                </a:lnTo>
                <a:lnTo>
                  <a:pt x="68" y="63"/>
                </a:lnTo>
                <a:lnTo>
                  <a:pt x="67" y="63"/>
                </a:lnTo>
                <a:lnTo>
                  <a:pt x="66" y="63"/>
                </a:lnTo>
                <a:lnTo>
                  <a:pt x="63" y="64"/>
                </a:lnTo>
                <a:lnTo>
                  <a:pt x="62" y="64"/>
                </a:lnTo>
                <a:lnTo>
                  <a:pt x="61" y="64"/>
                </a:lnTo>
                <a:lnTo>
                  <a:pt x="60" y="65"/>
                </a:lnTo>
                <a:lnTo>
                  <a:pt x="59" y="65"/>
                </a:lnTo>
                <a:lnTo>
                  <a:pt x="58" y="65"/>
                </a:lnTo>
                <a:lnTo>
                  <a:pt x="57" y="65"/>
                </a:lnTo>
                <a:lnTo>
                  <a:pt x="56" y="66"/>
                </a:lnTo>
                <a:lnTo>
                  <a:pt x="55" y="66"/>
                </a:lnTo>
                <a:lnTo>
                  <a:pt x="54" y="66"/>
                </a:lnTo>
                <a:lnTo>
                  <a:pt x="53" y="66"/>
                </a:lnTo>
                <a:lnTo>
                  <a:pt x="53" y="67"/>
                </a:lnTo>
                <a:lnTo>
                  <a:pt x="52" y="67"/>
                </a:lnTo>
                <a:lnTo>
                  <a:pt x="51" y="67"/>
                </a:lnTo>
                <a:lnTo>
                  <a:pt x="50" y="68"/>
                </a:lnTo>
                <a:lnTo>
                  <a:pt x="49" y="68"/>
                </a:lnTo>
                <a:lnTo>
                  <a:pt x="49" y="69"/>
                </a:lnTo>
                <a:lnTo>
                  <a:pt x="48" y="69"/>
                </a:lnTo>
                <a:lnTo>
                  <a:pt x="48" y="70"/>
                </a:lnTo>
                <a:lnTo>
                  <a:pt x="47" y="72"/>
                </a:lnTo>
                <a:lnTo>
                  <a:pt x="46" y="72"/>
                </a:lnTo>
                <a:lnTo>
                  <a:pt x="45" y="72"/>
                </a:lnTo>
                <a:lnTo>
                  <a:pt x="44" y="72"/>
                </a:lnTo>
                <a:lnTo>
                  <a:pt x="43" y="72"/>
                </a:lnTo>
                <a:lnTo>
                  <a:pt x="43" y="73"/>
                </a:lnTo>
                <a:lnTo>
                  <a:pt x="42" y="73"/>
                </a:lnTo>
                <a:lnTo>
                  <a:pt x="42" y="72"/>
                </a:lnTo>
                <a:lnTo>
                  <a:pt x="41" y="72"/>
                </a:lnTo>
                <a:lnTo>
                  <a:pt x="40" y="72"/>
                </a:lnTo>
                <a:lnTo>
                  <a:pt x="40" y="71"/>
                </a:lnTo>
                <a:lnTo>
                  <a:pt x="39" y="70"/>
                </a:lnTo>
                <a:lnTo>
                  <a:pt x="39" y="69"/>
                </a:lnTo>
                <a:lnTo>
                  <a:pt x="38" y="69"/>
                </a:lnTo>
                <a:lnTo>
                  <a:pt x="37" y="68"/>
                </a:lnTo>
                <a:lnTo>
                  <a:pt x="37" y="67"/>
                </a:lnTo>
                <a:lnTo>
                  <a:pt x="36" y="66"/>
                </a:lnTo>
                <a:lnTo>
                  <a:pt x="35" y="66"/>
                </a:lnTo>
                <a:lnTo>
                  <a:pt x="35" y="65"/>
                </a:lnTo>
                <a:lnTo>
                  <a:pt x="35" y="64"/>
                </a:lnTo>
                <a:lnTo>
                  <a:pt x="34" y="64"/>
                </a:lnTo>
                <a:lnTo>
                  <a:pt x="34" y="63"/>
                </a:lnTo>
                <a:lnTo>
                  <a:pt x="33" y="62"/>
                </a:lnTo>
                <a:lnTo>
                  <a:pt x="32" y="61"/>
                </a:lnTo>
                <a:lnTo>
                  <a:pt x="32" y="60"/>
                </a:lnTo>
                <a:lnTo>
                  <a:pt x="31" y="60"/>
                </a:lnTo>
                <a:lnTo>
                  <a:pt x="31" y="59"/>
                </a:lnTo>
                <a:lnTo>
                  <a:pt x="30" y="59"/>
                </a:lnTo>
                <a:lnTo>
                  <a:pt x="29" y="59"/>
                </a:lnTo>
                <a:lnTo>
                  <a:pt x="28" y="58"/>
                </a:lnTo>
                <a:lnTo>
                  <a:pt x="28" y="57"/>
                </a:lnTo>
                <a:lnTo>
                  <a:pt x="28" y="56"/>
                </a:lnTo>
                <a:lnTo>
                  <a:pt x="27" y="55"/>
                </a:lnTo>
                <a:lnTo>
                  <a:pt x="26" y="55"/>
                </a:lnTo>
                <a:lnTo>
                  <a:pt x="25" y="54"/>
                </a:lnTo>
                <a:lnTo>
                  <a:pt x="25" y="53"/>
                </a:lnTo>
                <a:lnTo>
                  <a:pt x="25" y="52"/>
                </a:lnTo>
                <a:lnTo>
                  <a:pt x="24" y="52"/>
                </a:lnTo>
                <a:lnTo>
                  <a:pt x="24" y="51"/>
                </a:lnTo>
                <a:lnTo>
                  <a:pt x="24" y="50"/>
                </a:lnTo>
                <a:lnTo>
                  <a:pt x="23" y="50"/>
                </a:lnTo>
                <a:lnTo>
                  <a:pt x="22" y="49"/>
                </a:lnTo>
                <a:lnTo>
                  <a:pt x="23" y="49"/>
                </a:lnTo>
                <a:lnTo>
                  <a:pt x="22" y="49"/>
                </a:lnTo>
                <a:lnTo>
                  <a:pt x="21" y="48"/>
                </a:lnTo>
                <a:lnTo>
                  <a:pt x="20" y="47"/>
                </a:lnTo>
                <a:lnTo>
                  <a:pt x="19" y="47"/>
                </a:lnTo>
                <a:lnTo>
                  <a:pt x="19" y="46"/>
                </a:lnTo>
                <a:lnTo>
                  <a:pt x="18" y="45"/>
                </a:lnTo>
                <a:lnTo>
                  <a:pt x="18" y="44"/>
                </a:lnTo>
                <a:lnTo>
                  <a:pt x="17" y="44"/>
                </a:lnTo>
                <a:lnTo>
                  <a:pt x="16" y="43"/>
                </a:lnTo>
                <a:lnTo>
                  <a:pt x="15" y="42"/>
                </a:lnTo>
                <a:lnTo>
                  <a:pt x="14" y="40"/>
                </a:lnTo>
                <a:lnTo>
                  <a:pt x="13" y="40"/>
                </a:lnTo>
                <a:lnTo>
                  <a:pt x="13" y="39"/>
                </a:lnTo>
                <a:lnTo>
                  <a:pt x="13" y="38"/>
                </a:lnTo>
                <a:lnTo>
                  <a:pt x="12" y="37"/>
                </a:lnTo>
                <a:lnTo>
                  <a:pt x="11" y="37"/>
                </a:lnTo>
                <a:lnTo>
                  <a:pt x="11" y="36"/>
                </a:lnTo>
                <a:lnTo>
                  <a:pt x="10" y="35"/>
                </a:lnTo>
                <a:lnTo>
                  <a:pt x="10" y="34"/>
                </a:lnTo>
                <a:lnTo>
                  <a:pt x="10" y="33"/>
                </a:lnTo>
                <a:lnTo>
                  <a:pt x="11" y="33"/>
                </a:lnTo>
                <a:lnTo>
                  <a:pt x="12" y="33"/>
                </a:lnTo>
                <a:lnTo>
                  <a:pt x="11" y="32"/>
                </a:lnTo>
                <a:lnTo>
                  <a:pt x="11" y="31"/>
                </a:lnTo>
                <a:lnTo>
                  <a:pt x="12" y="31"/>
                </a:lnTo>
                <a:lnTo>
                  <a:pt x="12" y="30"/>
                </a:lnTo>
                <a:lnTo>
                  <a:pt x="12" y="29"/>
                </a:lnTo>
                <a:lnTo>
                  <a:pt x="11" y="29"/>
                </a:lnTo>
                <a:lnTo>
                  <a:pt x="11" y="28"/>
                </a:lnTo>
                <a:lnTo>
                  <a:pt x="11" y="27"/>
                </a:lnTo>
                <a:lnTo>
                  <a:pt x="10" y="27"/>
                </a:lnTo>
                <a:lnTo>
                  <a:pt x="10" y="28"/>
                </a:lnTo>
                <a:lnTo>
                  <a:pt x="9" y="27"/>
                </a:lnTo>
                <a:lnTo>
                  <a:pt x="9" y="26"/>
                </a:lnTo>
                <a:lnTo>
                  <a:pt x="9" y="25"/>
                </a:lnTo>
                <a:lnTo>
                  <a:pt x="8" y="25"/>
                </a:lnTo>
                <a:lnTo>
                  <a:pt x="8" y="24"/>
                </a:lnTo>
                <a:lnTo>
                  <a:pt x="8" y="23"/>
                </a:lnTo>
                <a:lnTo>
                  <a:pt x="7" y="23"/>
                </a:lnTo>
                <a:lnTo>
                  <a:pt x="7" y="22"/>
                </a:lnTo>
                <a:lnTo>
                  <a:pt x="7" y="21"/>
                </a:lnTo>
                <a:lnTo>
                  <a:pt x="7" y="20"/>
                </a:lnTo>
                <a:lnTo>
                  <a:pt x="6" y="20"/>
                </a:lnTo>
                <a:lnTo>
                  <a:pt x="6" y="19"/>
                </a:lnTo>
                <a:lnTo>
                  <a:pt x="5" y="19"/>
                </a:lnTo>
                <a:lnTo>
                  <a:pt x="5" y="18"/>
                </a:lnTo>
                <a:lnTo>
                  <a:pt x="4" y="17"/>
                </a:lnTo>
                <a:lnTo>
                  <a:pt x="4" y="16"/>
                </a:lnTo>
                <a:lnTo>
                  <a:pt x="3" y="16"/>
                </a:lnTo>
                <a:lnTo>
                  <a:pt x="3" y="15"/>
                </a:lnTo>
                <a:lnTo>
                  <a:pt x="2" y="15"/>
                </a:lnTo>
                <a:lnTo>
                  <a:pt x="2" y="14"/>
                </a:lnTo>
                <a:lnTo>
                  <a:pt x="1" y="12"/>
                </a:lnTo>
                <a:lnTo>
                  <a:pt x="2" y="11"/>
                </a:lnTo>
                <a:lnTo>
                  <a:pt x="2" y="10"/>
                </a:lnTo>
                <a:lnTo>
                  <a:pt x="2" y="7"/>
                </a:lnTo>
                <a:lnTo>
                  <a:pt x="2" y="6"/>
                </a:lnTo>
                <a:lnTo>
                  <a:pt x="1" y="5"/>
                </a:lnTo>
                <a:lnTo>
                  <a:pt x="1" y="3"/>
                </a:lnTo>
                <a:lnTo>
                  <a:pt x="1" y="2"/>
                </a:lnTo>
                <a:lnTo>
                  <a:pt x="0" y="2"/>
                </a:lnTo>
                <a:lnTo>
                  <a:pt x="0" y="1"/>
                </a:lnTo>
                <a:lnTo>
                  <a:pt x="0" y="0"/>
                </a:lnTo>
                <a:lnTo>
                  <a:pt x="1" y="0"/>
                </a:lnTo>
                <a:lnTo>
                  <a:pt x="2" y="0"/>
                </a:lnTo>
                <a:lnTo>
                  <a:pt x="3" y="0"/>
                </a:lnTo>
                <a:lnTo>
                  <a:pt x="4" y="0"/>
                </a:lnTo>
                <a:lnTo>
                  <a:pt x="5" y="0"/>
                </a:lnTo>
                <a:lnTo>
                  <a:pt x="6" y="1"/>
                </a:lnTo>
                <a:lnTo>
                  <a:pt x="7" y="1"/>
                </a:lnTo>
                <a:lnTo>
                  <a:pt x="9" y="2"/>
                </a:lnTo>
                <a:lnTo>
                  <a:pt x="10" y="2"/>
                </a:lnTo>
                <a:lnTo>
                  <a:pt x="11" y="2"/>
                </a:lnTo>
                <a:lnTo>
                  <a:pt x="11" y="3"/>
                </a:lnTo>
                <a:lnTo>
                  <a:pt x="11" y="4"/>
                </a:lnTo>
                <a:lnTo>
                  <a:pt x="12" y="4"/>
                </a:lnTo>
                <a:lnTo>
                  <a:pt x="13" y="3"/>
                </a:lnTo>
                <a:lnTo>
                  <a:pt x="14" y="3"/>
                </a:lnTo>
                <a:lnTo>
                  <a:pt x="15" y="4"/>
                </a:lnTo>
                <a:lnTo>
                  <a:pt x="16" y="4"/>
                </a:lnTo>
                <a:lnTo>
                  <a:pt x="17" y="4"/>
                </a:lnTo>
                <a:lnTo>
                  <a:pt x="18" y="4"/>
                </a:lnTo>
                <a:lnTo>
                  <a:pt x="19" y="4"/>
                </a:lnTo>
                <a:lnTo>
                  <a:pt x="20" y="4"/>
                </a:lnTo>
                <a:lnTo>
                  <a:pt x="20" y="5"/>
                </a:lnTo>
                <a:lnTo>
                  <a:pt x="21" y="5"/>
                </a:lnTo>
                <a:lnTo>
                  <a:pt x="21" y="6"/>
                </a:lnTo>
                <a:lnTo>
                  <a:pt x="22" y="7"/>
                </a:lnTo>
                <a:lnTo>
                  <a:pt x="22" y="8"/>
                </a:lnTo>
                <a:lnTo>
                  <a:pt x="23" y="9"/>
                </a:lnTo>
                <a:lnTo>
                  <a:pt x="24" y="9"/>
                </a:lnTo>
                <a:lnTo>
                  <a:pt x="24" y="10"/>
                </a:lnTo>
                <a:lnTo>
                  <a:pt x="25" y="10"/>
                </a:lnTo>
                <a:lnTo>
                  <a:pt x="25" y="11"/>
                </a:lnTo>
                <a:lnTo>
                  <a:pt x="25" y="12"/>
                </a:lnTo>
                <a:lnTo>
                  <a:pt x="24" y="12"/>
                </a:lnTo>
                <a:lnTo>
                  <a:pt x="23" y="12"/>
                </a:lnTo>
                <a:lnTo>
                  <a:pt x="23" y="13"/>
                </a:lnTo>
                <a:lnTo>
                  <a:pt x="23" y="14"/>
                </a:lnTo>
                <a:lnTo>
                  <a:pt x="24" y="15"/>
                </a:lnTo>
                <a:lnTo>
                  <a:pt x="25" y="17"/>
                </a:lnTo>
                <a:lnTo>
                  <a:pt x="25" y="16"/>
                </a:lnTo>
                <a:lnTo>
                  <a:pt x="26" y="18"/>
                </a:lnTo>
                <a:lnTo>
                  <a:pt x="27" y="20"/>
                </a:lnTo>
                <a:lnTo>
                  <a:pt x="29" y="20"/>
                </a:lnTo>
                <a:lnTo>
                  <a:pt x="30" y="20"/>
                </a:lnTo>
                <a:lnTo>
                  <a:pt x="31" y="23"/>
                </a:lnTo>
                <a:lnTo>
                  <a:pt x="31" y="25"/>
                </a:lnTo>
                <a:lnTo>
                  <a:pt x="32" y="24"/>
                </a:lnTo>
                <a:lnTo>
                  <a:pt x="33" y="27"/>
                </a:lnTo>
                <a:lnTo>
                  <a:pt x="34" y="27"/>
                </a:lnTo>
                <a:lnTo>
                  <a:pt x="35" y="27"/>
                </a:lnTo>
                <a:lnTo>
                  <a:pt x="36" y="27"/>
                </a:lnTo>
                <a:lnTo>
                  <a:pt x="37" y="27"/>
                </a:lnTo>
                <a:lnTo>
                  <a:pt x="38" y="30"/>
                </a:lnTo>
                <a:lnTo>
                  <a:pt x="39" y="35"/>
                </a:lnTo>
                <a:lnTo>
                  <a:pt x="40" y="38"/>
                </a:lnTo>
                <a:lnTo>
                  <a:pt x="41" y="38"/>
                </a:lnTo>
                <a:lnTo>
                  <a:pt x="42" y="38"/>
                </a:lnTo>
                <a:lnTo>
                  <a:pt x="42" y="39"/>
                </a:lnTo>
                <a:lnTo>
                  <a:pt x="43" y="39"/>
                </a:lnTo>
                <a:lnTo>
                  <a:pt x="44" y="38"/>
                </a:lnTo>
                <a:lnTo>
                  <a:pt x="45" y="43"/>
                </a:lnTo>
                <a:lnTo>
                  <a:pt x="45" y="44"/>
                </a:lnTo>
                <a:lnTo>
                  <a:pt x="49" y="43"/>
                </a:lnTo>
                <a:lnTo>
                  <a:pt x="50" y="43"/>
                </a:lnTo>
                <a:lnTo>
                  <a:pt x="51" y="43"/>
                </a:lnTo>
                <a:lnTo>
                  <a:pt x="51" y="42"/>
                </a:lnTo>
                <a:lnTo>
                  <a:pt x="53" y="42"/>
                </a:lnTo>
                <a:lnTo>
                  <a:pt x="54" y="42"/>
                </a:lnTo>
                <a:lnTo>
                  <a:pt x="55" y="43"/>
                </a:lnTo>
                <a:lnTo>
                  <a:pt x="57" y="41"/>
                </a:lnTo>
                <a:lnTo>
                  <a:pt x="57" y="42"/>
                </a:lnTo>
                <a:lnTo>
                  <a:pt x="59" y="40"/>
                </a:lnTo>
                <a:lnTo>
                  <a:pt x="60" y="40"/>
                </a:lnTo>
                <a:lnTo>
                  <a:pt x="60" y="38"/>
                </a:lnTo>
                <a:lnTo>
                  <a:pt x="61" y="38"/>
                </a:lnTo>
                <a:lnTo>
                  <a:pt x="63" y="37"/>
                </a:lnTo>
                <a:lnTo>
                  <a:pt x="63" y="38"/>
                </a:lnTo>
                <a:lnTo>
                  <a:pt x="63" y="39"/>
                </a:lnTo>
                <a:lnTo>
                  <a:pt x="63" y="42"/>
                </a:lnTo>
                <a:lnTo>
                  <a:pt x="65" y="43"/>
                </a:lnTo>
                <a:lnTo>
                  <a:pt x="65" y="44"/>
                </a:lnTo>
                <a:lnTo>
                  <a:pt x="65" y="47"/>
                </a:lnTo>
                <a:lnTo>
                  <a:pt x="65" y="48"/>
                </a:lnTo>
                <a:lnTo>
                  <a:pt x="66" y="49"/>
                </a:lnTo>
                <a:lnTo>
                  <a:pt x="65" y="50"/>
                </a:lnTo>
                <a:lnTo>
                  <a:pt x="66" y="52"/>
                </a:lnTo>
                <a:lnTo>
                  <a:pt x="65" y="53"/>
                </a:lnTo>
                <a:close/>
              </a:path>
            </a:pathLst>
          </a:custGeom>
          <a:noFill/>
          <a:ln w="19050" cap="flat" cmpd="sng">
            <a:solidFill>
              <a:srgbClr val="000000">
                <a:alpha val="100000"/>
              </a:srgbClr>
            </a:solidFill>
            <a:prstDash val="solid"/>
            <a:round/>
            <a:headEnd type="none" w="med" len="med"/>
            <a:tailEnd type="none" w="med" len="med"/>
          </a:ln>
        </xdr:spPr>
      </xdr:sp>
      <xdr:sp>
        <xdr:nvSpPr>
          <xdr:cNvPr id="2185880" name="Freeform 62"/>
          <xdr:cNvSpPr/>
        </xdr:nvSpPr>
        <xdr:spPr>
          <a:xfrm>
            <a:off x="4495800" y="4933950"/>
            <a:ext cx="1104900" cy="828675"/>
          </a:xfrm>
          <a:custGeom>
            <a:avLst/>
            <a:gdLst>
              <a:gd name="txL" fmla="*/ 0 w 116"/>
              <a:gd name="txT" fmla="*/ 0 h 87"/>
              <a:gd name="txR" fmla="*/ 116 w 116"/>
              <a:gd name="txB" fmla="*/ 87 h 8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6" h="87">
                <a:moveTo>
                  <a:pt x="42" y="75"/>
                </a:moveTo>
                <a:lnTo>
                  <a:pt x="41" y="75"/>
                </a:lnTo>
                <a:lnTo>
                  <a:pt x="41" y="74"/>
                </a:lnTo>
                <a:lnTo>
                  <a:pt x="41" y="75"/>
                </a:lnTo>
                <a:lnTo>
                  <a:pt x="40" y="75"/>
                </a:lnTo>
                <a:lnTo>
                  <a:pt x="40" y="76"/>
                </a:lnTo>
                <a:lnTo>
                  <a:pt x="39" y="77"/>
                </a:lnTo>
                <a:lnTo>
                  <a:pt x="39" y="78"/>
                </a:lnTo>
                <a:lnTo>
                  <a:pt x="38" y="78"/>
                </a:lnTo>
                <a:lnTo>
                  <a:pt x="38" y="79"/>
                </a:lnTo>
                <a:lnTo>
                  <a:pt x="38" y="80"/>
                </a:lnTo>
                <a:lnTo>
                  <a:pt x="37" y="80"/>
                </a:lnTo>
                <a:lnTo>
                  <a:pt x="37" y="81"/>
                </a:lnTo>
                <a:lnTo>
                  <a:pt x="36" y="82"/>
                </a:lnTo>
                <a:lnTo>
                  <a:pt x="36" y="83"/>
                </a:lnTo>
                <a:lnTo>
                  <a:pt x="35" y="84"/>
                </a:lnTo>
                <a:lnTo>
                  <a:pt x="35" y="85"/>
                </a:lnTo>
                <a:lnTo>
                  <a:pt x="34" y="85"/>
                </a:lnTo>
                <a:lnTo>
                  <a:pt x="34" y="86"/>
                </a:lnTo>
                <a:lnTo>
                  <a:pt x="33" y="86"/>
                </a:lnTo>
                <a:lnTo>
                  <a:pt x="33" y="87"/>
                </a:lnTo>
                <a:lnTo>
                  <a:pt x="33" y="86"/>
                </a:lnTo>
                <a:lnTo>
                  <a:pt x="32" y="86"/>
                </a:lnTo>
                <a:lnTo>
                  <a:pt x="31" y="86"/>
                </a:lnTo>
                <a:lnTo>
                  <a:pt x="31" y="85"/>
                </a:lnTo>
                <a:lnTo>
                  <a:pt x="30" y="85"/>
                </a:lnTo>
                <a:lnTo>
                  <a:pt x="28" y="83"/>
                </a:lnTo>
                <a:lnTo>
                  <a:pt x="25" y="81"/>
                </a:lnTo>
                <a:lnTo>
                  <a:pt x="24" y="80"/>
                </a:lnTo>
                <a:lnTo>
                  <a:pt x="23" y="79"/>
                </a:lnTo>
                <a:lnTo>
                  <a:pt x="22" y="78"/>
                </a:lnTo>
                <a:lnTo>
                  <a:pt x="21" y="77"/>
                </a:lnTo>
                <a:lnTo>
                  <a:pt x="20" y="76"/>
                </a:lnTo>
                <a:lnTo>
                  <a:pt x="19" y="76"/>
                </a:lnTo>
                <a:lnTo>
                  <a:pt x="20" y="76"/>
                </a:lnTo>
                <a:lnTo>
                  <a:pt x="19" y="75"/>
                </a:lnTo>
                <a:lnTo>
                  <a:pt x="19" y="74"/>
                </a:lnTo>
                <a:lnTo>
                  <a:pt x="19" y="73"/>
                </a:lnTo>
                <a:lnTo>
                  <a:pt x="19" y="72"/>
                </a:lnTo>
                <a:lnTo>
                  <a:pt x="17" y="72"/>
                </a:lnTo>
                <a:lnTo>
                  <a:pt x="16" y="73"/>
                </a:lnTo>
                <a:lnTo>
                  <a:pt x="15" y="73"/>
                </a:lnTo>
                <a:lnTo>
                  <a:pt x="14" y="73"/>
                </a:lnTo>
                <a:lnTo>
                  <a:pt x="14" y="74"/>
                </a:lnTo>
                <a:lnTo>
                  <a:pt x="14" y="73"/>
                </a:lnTo>
                <a:lnTo>
                  <a:pt x="14" y="72"/>
                </a:lnTo>
                <a:lnTo>
                  <a:pt x="13" y="72"/>
                </a:lnTo>
                <a:lnTo>
                  <a:pt x="13" y="71"/>
                </a:lnTo>
                <a:lnTo>
                  <a:pt x="13" y="70"/>
                </a:lnTo>
                <a:lnTo>
                  <a:pt x="13" y="69"/>
                </a:lnTo>
                <a:lnTo>
                  <a:pt x="12" y="69"/>
                </a:lnTo>
                <a:lnTo>
                  <a:pt x="12" y="68"/>
                </a:lnTo>
                <a:lnTo>
                  <a:pt x="12" y="67"/>
                </a:lnTo>
                <a:lnTo>
                  <a:pt x="11" y="67"/>
                </a:lnTo>
                <a:lnTo>
                  <a:pt x="10" y="67"/>
                </a:lnTo>
                <a:lnTo>
                  <a:pt x="10" y="66"/>
                </a:lnTo>
                <a:lnTo>
                  <a:pt x="9" y="65"/>
                </a:lnTo>
                <a:lnTo>
                  <a:pt x="9" y="64"/>
                </a:lnTo>
                <a:lnTo>
                  <a:pt x="8" y="64"/>
                </a:lnTo>
                <a:lnTo>
                  <a:pt x="8" y="63"/>
                </a:lnTo>
                <a:lnTo>
                  <a:pt x="7" y="62"/>
                </a:lnTo>
                <a:lnTo>
                  <a:pt x="8" y="62"/>
                </a:lnTo>
                <a:lnTo>
                  <a:pt x="8" y="61"/>
                </a:lnTo>
                <a:lnTo>
                  <a:pt x="8" y="60"/>
                </a:lnTo>
                <a:lnTo>
                  <a:pt x="8" y="59"/>
                </a:lnTo>
                <a:lnTo>
                  <a:pt x="8" y="58"/>
                </a:lnTo>
                <a:lnTo>
                  <a:pt x="8" y="57"/>
                </a:lnTo>
                <a:lnTo>
                  <a:pt x="9" y="57"/>
                </a:lnTo>
                <a:lnTo>
                  <a:pt x="9" y="56"/>
                </a:lnTo>
                <a:lnTo>
                  <a:pt x="9" y="55"/>
                </a:lnTo>
                <a:lnTo>
                  <a:pt x="10" y="55"/>
                </a:lnTo>
                <a:lnTo>
                  <a:pt x="10" y="54"/>
                </a:lnTo>
                <a:lnTo>
                  <a:pt x="10" y="53"/>
                </a:lnTo>
                <a:lnTo>
                  <a:pt x="9" y="52"/>
                </a:lnTo>
                <a:lnTo>
                  <a:pt x="9" y="51"/>
                </a:lnTo>
                <a:lnTo>
                  <a:pt x="9" y="50"/>
                </a:lnTo>
                <a:lnTo>
                  <a:pt x="9" y="49"/>
                </a:lnTo>
                <a:lnTo>
                  <a:pt x="8" y="48"/>
                </a:lnTo>
                <a:lnTo>
                  <a:pt x="7" y="48"/>
                </a:lnTo>
                <a:lnTo>
                  <a:pt x="7" y="47"/>
                </a:lnTo>
                <a:lnTo>
                  <a:pt x="7" y="46"/>
                </a:lnTo>
                <a:lnTo>
                  <a:pt x="7" y="45"/>
                </a:lnTo>
                <a:lnTo>
                  <a:pt x="7" y="44"/>
                </a:lnTo>
                <a:lnTo>
                  <a:pt x="6" y="42"/>
                </a:lnTo>
                <a:lnTo>
                  <a:pt x="5" y="40"/>
                </a:lnTo>
                <a:lnTo>
                  <a:pt x="5" y="39"/>
                </a:lnTo>
                <a:lnTo>
                  <a:pt x="5" y="38"/>
                </a:lnTo>
                <a:lnTo>
                  <a:pt x="5" y="37"/>
                </a:lnTo>
                <a:lnTo>
                  <a:pt x="5" y="36"/>
                </a:lnTo>
                <a:lnTo>
                  <a:pt x="4" y="36"/>
                </a:lnTo>
                <a:lnTo>
                  <a:pt x="4" y="35"/>
                </a:lnTo>
                <a:lnTo>
                  <a:pt x="5" y="35"/>
                </a:lnTo>
                <a:lnTo>
                  <a:pt x="5" y="34"/>
                </a:lnTo>
                <a:lnTo>
                  <a:pt x="5" y="33"/>
                </a:lnTo>
                <a:lnTo>
                  <a:pt x="4" y="33"/>
                </a:lnTo>
                <a:lnTo>
                  <a:pt x="4" y="32"/>
                </a:lnTo>
                <a:lnTo>
                  <a:pt x="4" y="31"/>
                </a:lnTo>
                <a:lnTo>
                  <a:pt x="4" y="30"/>
                </a:lnTo>
                <a:lnTo>
                  <a:pt x="3" y="29"/>
                </a:lnTo>
                <a:lnTo>
                  <a:pt x="3" y="28"/>
                </a:lnTo>
                <a:lnTo>
                  <a:pt x="3" y="27"/>
                </a:lnTo>
                <a:lnTo>
                  <a:pt x="2" y="27"/>
                </a:lnTo>
                <a:lnTo>
                  <a:pt x="1" y="26"/>
                </a:lnTo>
                <a:lnTo>
                  <a:pt x="1" y="25"/>
                </a:lnTo>
                <a:lnTo>
                  <a:pt x="2" y="25"/>
                </a:lnTo>
                <a:lnTo>
                  <a:pt x="2" y="24"/>
                </a:lnTo>
                <a:lnTo>
                  <a:pt x="2" y="23"/>
                </a:lnTo>
                <a:lnTo>
                  <a:pt x="2" y="22"/>
                </a:lnTo>
                <a:lnTo>
                  <a:pt x="1" y="21"/>
                </a:lnTo>
                <a:lnTo>
                  <a:pt x="1" y="20"/>
                </a:lnTo>
                <a:lnTo>
                  <a:pt x="1" y="19"/>
                </a:lnTo>
                <a:lnTo>
                  <a:pt x="0" y="19"/>
                </a:lnTo>
                <a:lnTo>
                  <a:pt x="0" y="18"/>
                </a:lnTo>
                <a:lnTo>
                  <a:pt x="0" y="17"/>
                </a:lnTo>
                <a:lnTo>
                  <a:pt x="1" y="16"/>
                </a:lnTo>
                <a:lnTo>
                  <a:pt x="2" y="15"/>
                </a:lnTo>
                <a:lnTo>
                  <a:pt x="2" y="14"/>
                </a:lnTo>
                <a:lnTo>
                  <a:pt x="3" y="14"/>
                </a:lnTo>
                <a:lnTo>
                  <a:pt x="3" y="13"/>
                </a:lnTo>
                <a:lnTo>
                  <a:pt x="4" y="13"/>
                </a:lnTo>
                <a:lnTo>
                  <a:pt x="5" y="13"/>
                </a:lnTo>
                <a:lnTo>
                  <a:pt x="5" y="12"/>
                </a:lnTo>
                <a:lnTo>
                  <a:pt x="6" y="12"/>
                </a:lnTo>
                <a:lnTo>
                  <a:pt x="7" y="12"/>
                </a:lnTo>
                <a:lnTo>
                  <a:pt x="7" y="11"/>
                </a:lnTo>
                <a:lnTo>
                  <a:pt x="8" y="11"/>
                </a:lnTo>
                <a:lnTo>
                  <a:pt x="9" y="11"/>
                </a:lnTo>
                <a:lnTo>
                  <a:pt x="10" y="11"/>
                </a:lnTo>
                <a:lnTo>
                  <a:pt x="10" y="10"/>
                </a:lnTo>
                <a:lnTo>
                  <a:pt x="11" y="10"/>
                </a:lnTo>
                <a:lnTo>
                  <a:pt x="12" y="10"/>
                </a:lnTo>
                <a:lnTo>
                  <a:pt x="12" y="9"/>
                </a:lnTo>
                <a:lnTo>
                  <a:pt x="13" y="9"/>
                </a:lnTo>
                <a:lnTo>
                  <a:pt x="13" y="8"/>
                </a:lnTo>
                <a:lnTo>
                  <a:pt x="14" y="8"/>
                </a:lnTo>
                <a:lnTo>
                  <a:pt x="15" y="7"/>
                </a:lnTo>
                <a:lnTo>
                  <a:pt x="16" y="7"/>
                </a:lnTo>
                <a:lnTo>
                  <a:pt x="18" y="6"/>
                </a:lnTo>
                <a:lnTo>
                  <a:pt x="19" y="5"/>
                </a:lnTo>
                <a:lnTo>
                  <a:pt x="20" y="5"/>
                </a:lnTo>
                <a:lnTo>
                  <a:pt x="21" y="5"/>
                </a:lnTo>
                <a:lnTo>
                  <a:pt x="22" y="4"/>
                </a:lnTo>
                <a:lnTo>
                  <a:pt x="23" y="4"/>
                </a:lnTo>
                <a:lnTo>
                  <a:pt x="24" y="4"/>
                </a:lnTo>
                <a:lnTo>
                  <a:pt x="25" y="4"/>
                </a:lnTo>
                <a:lnTo>
                  <a:pt x="26" y="4"/>
                </a:lnTo>
                <a:lnTo>
                  <a:pt x="27" y="4"/>
                </a:lnTo>
                <a:lnTo>
                  <a:pt x="29" y="4"/>
                </a:lnTo>
                <a:lnTo>
                  <a:pt x="30" y="4"/>
                </a:lnTo>
                <a:lnTo>
                  <a:pt x="31" y="4"/>
                </a:lnTo>
                <a:lnTo>
                  <a:pt x="32" y="4"/>
                </a:lnTo>
                <a:lnTo>
                  <a:pt x="33" y="4"/>
                </a:lnTo>
                <a:lnTo>
                  <a:pt x="33" y="5"/>
                </a:lnTo>
                <a:lnTo>
                  <a:pt x="34" y="5"/>
                </a:lnTo>
                <a:lnTo>
                  <a:pt x="35" y="5"/>
                </a:lnTo>
                <a:lnTo>
                  <a:pt x="36" y="5"/>
                </a:lnTo>
                <a:lnTo>
                  <a:pt x="37" y="5"/>
                </a:lnTo>
                <a:lnTo>
                  <a:pt x="38" y="4"/>
                </a:lnTo>
                <a:lnTo>
                  <a:pt x="39" y="4"/>
                </a:lnTo>
                <a:lnTo>
                  <a:pt x="40" y="4"/>
                </a:lnTo>
                <a:lnTo>
                  <a:pt x="41" y="4"/>
                </a:lnTo>
                <a:lnTo>
                  <a:pt x="42" y="3"/>
                </a:lnTo>
                <a:lnTo>
                  <a:pt x="43" y="3"/>
                </a:lnTo>
                <a:lnTo>
                  <a:pt x="44" y="3"/>
                </a:lnTo>
                <a:lnTo>
                  <a:pt x="45" y="3"/>
                </a:lnTo>
                <a:lnTo>
                  <a:pt x="45" y="2"/>
                </a:lnTo>
                <a:lnTo>
                  <a:pt x="46" y="2"/>
                </a:lnTo>
                <a:lnTo>
                  <a:pt x="48" y="1"/>
                </a:lnTo>
                <a:lnTo>
                  <a:pt x="50" y="1"/>
                </a:lnTo>
                <a:lnTo>
                  <a:pt x="52" y="1"/>
                </a:lnTo>
                <a:lnTo>
                  <a:pt x="53" y="1"/>
                </a:lnTo>
                <a:lnTo>
                  <a:pt x="54" y="1"/>
                </a:lnTo>
                <a:lnTo>
                  <a:pt x="54" y="0"/>
                </a:lnTo>
                <a:lnTo>
                  <a:pt x="56" y="0"/>
                </a:lnTo>
                <a:lnTo>
                  <a:pt x="56" y="1"/>
                </a:lnTo>
                <a:lnTo>
                  <a:pt x="56" y="2"/>
                </a:lnTo>
                <a:lnTo>
                  <a:pt x="56" y="3"/>
                </a:lnTo>
                <a:lnTo>
                  <a:pt x="57" y="3"/>
                </a:lnTo>
                <a:lnTo>
                  <a:pt x="57" y="4"/>
                </a:lnTo>
                <a:lnTo>
                  <a:pt x="57" y="5"/>
                </a:lnTo>
                <a:lnTo>
                  <a:pt x="57" y="6"/>
                </a:lnTo>
                <a:lnTo>
                  <a:pt x="57" y="7"/>
                </a:lnTo>
                <a:lnTo>
                  <a:pt x="56" y="8"/>
                </a:lnTo>
                <a:lnTo>
                  <a:pt x="56" y="9"/>
                </a:lnTo>
                <a:lnTo>
                  <a:pt x="56" y="10"/>
                </a:lnTo>
                <a:lnTo>
                  <a:pt x="55" y="10"/>
                </a:lnTo>
                <a:lnTo>
                  <a:pt x="55" y="11"/>
                </a:lnTo>
                <a:lnTo>
                  <a:pt x="56" y="11"/>
                </a:lnTo>
                <a:lnTo>
                  <a:pt x="56" y="12"/>
                </a:lnTo>
                <a:lnTo>
                  <a:pt x="56" y="13"/>
                </a:lnTo>
                <a:lnTo>
                  <a:pt x="57" y="14"/>
                </a:lnTo>
                <a:lnTo>
                  <a:pt x="57" y="13"/>
                </a:lnTo>
                <a:lnTo>
                  <a:pt x="58" y="13"/>
                </a:lnTo>
                <a:lnTo>
                  <a:pt x="59" y="13"/>
                </a:lnTo>
                <a:lnTo>
                  <a:pt x="59" y="12"/>
                </a:lnTo>
                <a:lnTo>
                  <a:pt x="59" y="11"/>
                </a:lnTo>
                <a:lnTo>
                  <a:pt x="60" y="11"/>
                </a:lnTo>
                <a:lnTo>
                  <a:pt x="61" y="12"/>
                </a:lnTo>
                <a:lnTo>
                  <a:pt x="61" y="13"/>
                </a:lnTo>
                <a:lnTo>
                  <a:pt x="62" y="13"/>
                </a:lnTo>
                <a:lnTo>
                  <a:pt x="62" y="14"/>
                </a:lnTo>
                <a:lnTo>
                  <a:pt x="62" y="15"/>
                </a:lnTo>
                <a:lnTo>
                  <a:pt x="62" y="17"/>
                </a:lnTo>
                <a:lnTo>
                  <a:pt x="62" y="18"/>
                </a:lnTo>
                <a:lnTo>
                  <a:pt x="62" y="19"/>
                </a:lnTo>
                <a:lnTo>
                  <a:pt x="62" y="20"/>
                </a:lnTo>
                <a:lnTo>
                  <a:pt x="63" y="21"/>
                </a:lnTo>
                <a:lnTo>
                  <a:pt x="64" y="23"/>
                </a:lnTo>
                <a:lnTo>
                  <a:pt x="66" y="23"/>
                </a:lnTo>
                <a:lnTo>
                  <a:pt x="67" y="23"/>
                </a:lnTo>
                <a:lnTo>
                  <a:pt x="68" y="24"/>
                </a:lnTo>
                <a:lnTo>
                  <a:pt x="69" y="24"/>
                </a:lnTo>
                <a:lnTo>
                  <a:pt x="70" y="24"/>
                </a:lnTo>
                <a:lnTo>
                  <a:pt x="71" y="25"/>
                </a:lnTo>
                <a:lnTo>
                  <a:pt x="72" y="25"/>
                </a:lnTo>
                <a:lnTo>
                  <a:pt x="72" y="26"/>
                </a:lnTo>
                <a:lnTo>
                  <a:pt x="73" y="26"/>
                </a:lnTo>
                <a:lnTo>
                  <a:pt x="73" y="27"/>
                </a:lnTo>
                <a:lnTo>
                  <a:pt x="74" y="27"/>
                </a:lnTo>
                <a:lnTo>
                  <a:pt x="75" y="27"/>
                </a:lnTo>
                <a:lnTo>
                  <a:pt x="75" y="28"/>
                </a:lnTo>
                <a:lnTo>
                  <a:pt x="76" y="28"/>
                </a:lnTo>
                <a:lnTo>
                  <a:pt x="77" y="28"/>
                </a:lnTo>
                <a:lnTo>
                  <a:pt x="78" y="28"/>
                </a:lnTo>
                <a:lnTo>
                  <a:pt x="79" y="29"/>
                </a:lnTo>
                <a:lnTo>
                  <a:pt x="80" y="29"/>
                </a:lnTo>
                <a:lnTo>
                  <a:pt x="81" y="29"/>
                </a:lnTo>
                <a:lnTo>
                  <a:pt x="82" y="29"/>
                </a:lnTo>
                <a:lnTo>
                  <a:pt x="82" y="28"/>
                </a:lnTo>
                <a:lnTo>
                  <a:pt x="82" y="26"/>
                </a:lnTo>
                <a:lnTo>
                  <a:pt x="83" y="26"/>
                </a:lnTo>
                <a:lnTo>
                  <a:pt x="83" y="25"/>
                </a:lnTo>
                <a:lnTo>
                  <a:pt x="84" y="26"/>
                </a:lnTo>
                <a:lnTo>
                  <a:pt x="85" y="26"/>
                </a:lnTo>
                <a:lnTo>
                  <a:pt x="86" y="27"/>
                </a:lnTo>
                <a:lnTo>
                  <a:pt x="87" y="27"/>
                </a:lnTo>
                <a:lnTo>
                  <a:pt x="89" y="28"/>
                </a:lnTo>
                <a:lnTo>
                  <a:pt x="90" y="29"/>
                </a:lnTo>
                <a:lnTo>
                  <a:pt x="91" y="29"/>
                </a:lnTo>
                <a:lnTo>
                  <a:pt x="92" y="29"/>
                </a:lnTo>
                <a:lnTo>
                  <a:pt x="93" y="29"/>
                </a:lnTo>
                <a:lnTo>
                  <a:pt x="94" y="30"/>
                </a:lnTo>
                <a:lnTo>
                  <a:pt x="95" y="30"/>
                </a:lnTo>
                <a:lnTo>
                  <a:pt x="95" y="31"/>
                </a:lnTo>
                <a:lnTo>
                  <a:pt x="96" y="31"/>
                </a:lnTo>
                <a:lnTo>
                  <a:pt x="96" y="32"/>
                </a:lnTo>
                <a:lnTo>
                  <a:pt x="97" y="32"/>
                </a:lnTo>
                <a:lnTo>
                  <a:pt x="98" y="32"/>
                </a:lnTo>
                <a:lnTo>
                  <a:pt x="99" y="32"/>
                </a:lnTo>
                <a:lnTo>
                  <a:pt x="99" y="31"/>
                </a:lnTo>
                <a:lnTo>
                  <a:pt x="99" y="30"/>
                </a:lnTo>
                <a:lnTo>
                  <a:pt x="100" y="30"/>
                </a:lnTo>
                <a:lnTo>
                  <a:pt x="99" y="31"/>
                </a:lnTo>
                <a:lnTo>
                  <a:pt x="99" y="33"/>
                </a:lnTo>
                <a:lnTo>
                  <a:pt x="98" y="34"/>
                </a:lnTo>
                <a:lnTo>
                  <a:pt x="97" y="35"/>
                </a:lnTo>
                <a:lnTo>
                  <a:pt x="98" y="36"/>
                </a:lnTo>
                <a:lnTo>
                  <a:pt x="97" y="36"/>
                </a:lnTo>
                <a:lnTo>
                  <a:pt x="96" y="36"/>
                </a:lnTo>
                <a:lnTo>
                  <a:pt x="95" y="37"/>
                </a:lnTo>
                <a:lnTo>
                  <a:pt x="95" y="38"/>
                </a:lnTo>
                <a:lnTo>
                  <a:pt x="94" y="38"/>
                </a:lnTo>
                <a:lnTo>
                  <a:pt x="95" y="39"/>
                </a:lnTo>
                <a:lnTo>
                  <a:pt x="96" y="39"/>
                </a:lnTo>
                <a:lnTo>
                  <a:pt x="97" y="39"/>
                </a:lnTo>
                <a:lnTo>
                  <a:pt x="98" y="39"/>
                </a:lnTo>
                <a:lnTo>
                  <a:pt x="99" y="38"/>
                </a:lnTo>
                <a:lnTo>
                  <a:pt x="100" y="38"/>
                </a:lnTo>
                <a:lnTo>
                  <a:pt x="101" y="39"/>
                </a:lnTo>
                <a:lnTo>
                  <a:pt x="102" y="39"/>
                </a:lnTo>
                <a:lnTo>
                  <a:pt x="102" y="40"/>
                </a:lnTo>
                <a:lnTo>
                  <a:pt x="103" y="40"/>
                </a:lnTo>
                <a:lnTo>
                  <a:pt x="104" y="40"/>
                </a:lnTo>
                <a:lnTo>
                  <a:pt x="105" y="40"/>
                </a:lnTo>
                <a:lnTo>
                  <a:pt x="105" y="41"/>
                </a:lnTo>
                <a:lnTo>
                  <a:pt x="106" y="41"/>
                </a:lnTo>
                <a:lnTo>
                  <a:pt x="106" y="40"/>
                </a:lnTo>
                <a:lnTo>
                  <a:pt x="106" y="39"/>
                </a:lnTo>
                <a:lnTo>
                  <a:pt x="107" y="38"/>
                </a:lnTo>
                <a:lnTo>
                  <a:pt x="107" y="39"/>
                </a:lnTo>
                <a:lnTo>
                  <a:pt x="108" y="39"/>
                </a:lnTo>
                <a:lnTo>
                  <a:pt x="112" y="39"/>
                </a:lnTo>
                <a:lnTo>
                  <a:pt x="112" y="40"/>
                </a:lnTo>
                <a:lnTo>
                  <a:pt x="112" y="41"/>
                </a:lnTo>
                <a:lnTo>
                  <a:pt x="111" y="41"/>
                </a:lnTo>
                <a:lnTo>
                  <a:pt x="111" y="42"/>
                </a:lnTo>
                <a:lnTo>
                  <a:pt x="111" y="43"/>
                </a:lnTo>
                <a:lnTo>
                  <a:pt x="110" y="43"/>
                </a:lnTo>
                <a:lnTo>
                  <a:pt x="109" y="43"/>
                </a:lnTo>
                <a:lnTo>
                  <a:pt x="108" y="44"/>
                </a:lnTo>
                <a:lnTo>
                  <a:pt x="108" y="45"/>
                </a:lnTo>
                <a:lnTo>
                  <a:pt x="108" y="47"/>
                </a:lnTo>
                <a:lnTo>
                  <a:pt x="109" y="49"/>
                </a:lnTo>
                <a:lnTo>
                  <a:pt x="109" y="50"/>
                </a:lnTo>
                <a:lnTo>
                  <a:pt x="109" y="51"/>
                </a:lnTo>
                <a:lnTo>
                  <a:pt x="110" y="51"/>
                </a:lnTo>
                <a:lnTo>
                  <a:pt x="110" y="52"/>
                </a:lnTo>
                <a:lnTo>
                  <a:pt x="111" y="53"/>
                </a:lnTo>
                <a:lnTo>
                  <a:pt x="111" y="54"/>
                </a:lnTo>
                <a:lnTo>
                  <a:pt x="112" y="54"/>
                </a:lnTo>
                <a:lnTo>
                  <a:pt x="113" y="54"/>
                </a:lnTo>
                <a:lnTo>
                  <a:pt x="112" y="54"/>
                </a:lnTo>
                <a:lnTo>
                  <a:pt x="113" y="54"/>
                </a:lnTo>
                <a:lnTo>
                  <a:pt x="113" y="55"/>
                </a:lnTo>
                <a:lnTo>
                  <a:pt x="114" y="56"/>
                </a:lnTo>
                <a:lnTo>
                  <a:pt x="114" y="57"/>
                </a:lnTo>
                <a:lnTo>
                  <a:pt x="115" y="57"/>
                </a:lnTo>
                <a:lnTo>
                  <a:pt x="115" y="58"/>
                </a:lnTo>
                <a:lnTo>
                  <a:pt x="115" y="59"/>
                </a:lnTo>
                <a:lnTo>
                  <a:pt x="116" y="59"/>
                </a:lnTo>
                <a:lnTo>
                  <a:pt x="116" y="60"/>
                </a:lnTo>
                <a:lnTo>
                  <a:pt x="115" y="61"/>
                </a:lnTo>
                <a:lnTo>
                  <a:pt x="114" y="62"/>
                </a:lnTo>
                <a:lnTo>
                  <a:pt x="113" y="63"/>
                </a:lnTo>
                <a:lnTo>
                  <a:pt x="113" y="64"/>
                </a:lnTo>
                <a:lnTo>
                  <a:pt x="112" y="65"/>
                </a:lnTo>
                <a:lnTo>
                  <a:pt x="111" y="65"/>
                </a:lnTo>
                <a:lnTo>
                  <a:pt x="111" y="66"/>
                </a:lnTo>
                <a:lnTo>
                  <a:pt x="112" y="66"/>
                </a:lnTo>
                <a:lnTo>
                  <a:pt x="111" y="66"/>
                </a:lnTo>
                <a:lnTo>
                  <a:pt x="111" y="67"/>
                </a:lnTo>
                <a:lnTo>
                  <a:pt x="109" y="68"/>
                </a:lnTo>
                <a:lnTo>
                  <a:pt x="108" y="69"/>
                </a:lnTo>
                <a:lnTo>
                  <a:pt x="107" y="69"/>
                </a:lnTo>
                <a:lnTo>
                  <a:pt x="107" y="70"/>
                </a:lnTo>
                <a:lnTo>
                  <a:pt x="106" y="70"/>
                </a:lnTo>
                <a:lnTo>
                  <a:pt x="105" y="70"/>
                </a:lnTo>
                <a:lnTo>
                  <a:pt x="105" y="71"/>
                </a:lnTo>
                <a:lnTo>
                  <a:pt x="104" y="71"/>
                </a:lnTo>
                <a:lnTo>
                  <a:pt x="103" y="71"/>
                </a:lnTo>
                <a:lnTo>
                  <a:pt x="102" y="71"/>
                </a:lnTo>
                <a:lnTo>
                  <a:pt x="101" y="71"/>
                </a:lnTo>
                <a:lnTo>
                  <a:pt x="100" y="71"/>
                </a:lnTo>
                <a:lnTo>
                  <a:pt x="99" y="71"/>
                </a:lnTo>
                <a:lnTo>
                  <a:pt x="98" y="70"/>
                </a:lnTo>
                <a:lnTo>
                  <a:pt x="96" y="71"/>
                </a:lnTo>
                <a:lnTo>
                  <a:pt x="95" y="71"/>
                </a:lnTo>
                <a:lnTo>
                  <a:pt x="93" y="71"/>
                </a:lnTo>
                <a:lnTo>
                  <a:pt x="92" y="71"/>
                </a:lnTo>
                <a:lnTo>
                  <a:pt x="91" y="71"/>
                </a:lnTo>
                <a:lnTo>
                  <a:pt x="89" y="71"/>
                </a:lnTo>
                <a:lnTo>
                  <a:pt x="88" y="71"/>
                </a:lnTo>
                <a:lnTo>
                  <a:pt x="86" y="72"/>
                </a:lnTo>
                <a:lnTo>
                  <a:pt x="85" y="72"/>
                </a:lnTo>
                <a:lnTo>
                  <a:pt x="84" y="73"/>
                </a:lnTo>
                <a:lnTo>
                  <a:pt x="83" y="74"/>
                </a:lnTo>
                <a:lnTo>
                  <a:pt x="82" y="73"/>
                </a:lnTo>
                <a:lnTo>
                  <a:pt x="82" y="74"/>
                </a:lnTo>
                <a:lnTo>
                  <a:pt x="81" y="74"/>
                </a:lnTo>
                <a:lnTo>
                  <a:pt x="80" y="74"/>
                </a:lnTo>
                <a:lnTo>
                  <a:pt x="80" y="73"/>
                </a:lnTo>
                <a:lnTo>
                  <a:pt x="79" y="73"/>
                </a:lnTo>
                <a:lnTo>
                  <a:pt x="79" y="72"/>
                </a:lnTo>
                <a:lnTo>
                  <a:pt x="79" y="71"/>
                </a:lnTo>
                <a:lnTo>
                  <a:pt x="78" y="71"/>
                </a:lnTo>
                <a:lnTo>
                  <a:pt x="77" y="71"/>
                </a:lnTo>
                <a:lnTo>
                  <a:pt x="77" y="70"/>
                </a:lnTo>
                <a:lnTo>
                  <a:pt x="76" y="70"/>
                </a:lnTo>
                <a:lnTo>
                  <a:pt x="76" y="69"/>
                </a:lnTo>
                <a:lnTo>
                  <a:pt x="75" y="69"/>
                </a:lnTo>
                <a:lnTo>
                  <a:pt x="75" y="68"/>
                </a:lnTo>
                <a:lnTo>
                  <a:pt x="74" y="68"/>
                </a:lnTo>
                <a:lnTo>
                  <a:pt x="73" y="68"/>
                </a:lnTo>
                <a:lnTo>
                  <a:pt x="72" y="68"/>
                </a:lnTo>
                <a:lnTo>
                  <a:pt x="72" y="67"/>
                </a:lnTo>
                <a:lnTo>
                  <a:pt x="71" y="67"/>
                </a:lnTo>
                <a:lnTo>
                  <a:pt x="70" y="68"/>
                </a:lnTo>
                <a:lnTo>
                  <a:pt x="70" y="69"/>
                </a:lnTo>
                <a:lnTo>
                  <a:pt x="68" y="70"/>
                </a:lnTo>
                <a:lnTo>
                  <a:pt x="67" y="71"/>
                </a:lnTo>
                <a:lnTo>
                  <a:pt x="67" y="72"/>
                </a:lnTo>
                <a:lnTo>
                  <a:pt x="66" y="72"/>
                </a:lnTo>
                <a:lnTo>
                  <a:pt x="65" y="73"/>
                </a:lnTo>
                <a:lnTo>
                  <a:pt x="64" y="74"/>
                </a:lnTo>
                <a:lnTo>
                  <a:pt x="64" y="75"/>
                </a:lnTo>
                <a:lnTo>
                  <a:pt x="63" y="75"/>
                </a:lnTo>
                <a:lnTo>
                  <a:pt x="62" y="76"/>
                </a:lnTo>
                <a:lnTo>
                  <a:pt x="61" y="77"/>
                </a:lnTo>
                <a:lnTo>
                  <a:pt x="60" y="78"/>
                </a:lnTo>
                <a:lnTo>
                  <a:pt x="59" y="78"/>
                </a:lnTo>
                <a:lnTo>
                  <a:pt x="59" y="77"/>
                </a:lnTo>
                <a:lnTo>
                  <a:pt x="58" y="77"/>
                </a:lnTo>
                <a:lnTo>
                  <a:pt x="57" y="76"/>
                </a:lnTo>
                <a:lnTo>
                  <a:pt x="56" y="76"/>
                </a:lnTo>
                <a:lnTo>
                  <a:pt x="55" y="75"/>
                </a:lnTo>
                <a:lnTo>
                  <a:pt x="54" y="75"/>
                </a:lnTo>
                <a:lnTo>
                  <a:pt x="53" y="76"/>
                </a:lnTo>
                <a:lnTo>
                  <a:pt x="52" y="76"/>
                </a:lnTo>
                <a:lnTo>
                  <a:pt x="51" y="77"/>
                </a:lnTo>
                <a:lnTo>
                  <a:pt x="49" y="78"/>
                </a:lnTo>
                <a:lnTo>
                  <a:pt x="49" y="79"/>
                </a:lnTo>
                <a:lnTo>
                  <a:pt x="48" y="79"/>
                </a:lnTo>
                <a:lnTo>
                  <a:pt x="47" y="77"/>
                </a:lnTo>
                <a:lnTo>
                  <a:pt x="47" y="76"/>
                </a:lnTo>
                <a:lnTo>
                  <a:pt x="45" y="78"/>
                </a:lnTo>
                <a:lnTo>
                  <a:pt x="44" y="77"/>
                </a:lnTo>
                <a:lnTo>
                  <a:pt x="43" y="76"/>
                </a:lnTo>
                <a:lnTo>
                  <a:pt x="42" y="75"/>
                </a:lnTo>
                <a:close/>
              </a:path>
            </a:pathLst>
          </a:custGeom>
          <a:noFill/>
          <a:ln w="19050" cap="flat" cmpd="sng">
            <a:solidFill>
              <a:srgbClr val="000000">
                <a:alpha val="100000"/>
              </a:srgbClr>
            </a:solidFill>
            <a:prstDash val="solid"/>
            <a:round/>
            <a:headEnd type="none" w="med" len="med"/>
            <a:tailEnd type="none" w="med" len="med"/>
          </a:ln>
        </xdr:spPr>
      </xdr:sp>
      <xdr:sp>
        <xdr:nvSpPr>
          <xdr:cNvPr id="2185881" name="Freeform 63"/>
          <xdr:cNvSpPr/>
        </xdr:nvSpPr>
        <xdr:spPr>
          <a:xfrm>
            <a:off x="4591050" y="5572125"/>
            <a:ext cx="1085850" cy="952500"/>
          </a:xfrm>
          <a:custGeom>
            <a:avLst/>
            <a:gdLst>
              <a:gd name="txL" fmla="*/ 0 w 114"/>
              <a:gd name="txT" fmla="*/ 0 h 100"/>
              <a:gd name="txR" fmla="*/ 114 w 114"/>
              <a:gd name="txB" fmla="*/ 100 h 10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4" h="100">
                <a:moveTo>
                  <a:pt x="80" y="100"/>
                </a:moveTo>
                <a:lnTo>
                  <a:pt x="78" y="97"/>
                </a:lnTo>
                <a:lnTo>
                  <a:pt x="77" y="97"/>
                </a:lnTo>
                <a:lnTo>
                  <a:pt x="76" y="98"/>
                </a:lnTo>
                <a:lnTo>
                  <a:pt x="74" y="96"/>
                </a:lnTo>
                <a:lnTo>
                  <a:pt x="74" y="95"/>
                </a:lnTo>
                <a:lnTo>
                  <a:pt x="73" y="95"/>
                </a:lnTo>
                <a:lnTo>
                  <a:pt x="72" y="94"/>
                </a:lnTo>
                <a:lnTo>
                  <a:pt x="73" y="94"/>
                </a:lnTo>
                <a:lnTo>
                  <a:pt x="73" y="93"/>
                </a:lnTo>
                <a:lnTo>
                  <a:pt x="72" y="92"/>
                </a:lnTo>
                <a:lnTo>
                  <a:pt x="73" y="92"/>
                </a:lnTo>
                <a:lnTo>
                  <a:pt x="73" y="91"/>
                </a:lnTo>
                <a:lnTo>
                  <a:pt x="74" y="91"/>
                </a:lnTo>
                <a:lnTo>
                  <a:pt x="73" y="89"/>
                </a:lnTo>
                <a:lnTo>
                  <a:pt x="72" y="89"/>
                </a:lnTo>
                <a:lnTo>
                  <a:pt x="69" y="90"/>
                </a:lnTo>
                <a:lnTo>
                  <a:pt x="68" y="90"/>
                </a:lnTo>
                <a:lnTo>
                  <a:pt x="68" y="89"/>
                </a:lnTo>
                <a:lnTo>
                  <a:pt x="67" y="89"/>
                </a:lnTo>
                <a:lnTo>
                  <a:pt x="66" y="89"/>
                </a:lnTo>
                <a:lnTo>
                  <a:pt x="65" y="89"/>
                </a:lnTo>
                <a:lnTo>
                  <a:pt x="65" y="88"/>
                </a:lnTo>
                <a:lnTo>
                  <a:pt x="65" y="87"/>
                </a:lnTo>
                <a:lnTo>
                  <a:pt x="64" y="87"/>
                </a:lnTo>
                <a:lnTo>
                  <a:pt x="64" y="86"/>
                </a:lnTo>
                <a:lnTo>
                  <a:pt x="64" y="84"/>
                </a:lnTo>
                <a:lnTo>
                  <a:pt x="63" y="84"/>
                </a:lnTo>
                <a:lnTo>
                  <a:pt x="63" y="83"/>
                </a:lnTo>
                <a:lnTo>
                  <a:pt x="62" y="83"/>
                </a:lnTo>
                <a:lnTo>
                  <a:pt x="60" y="81"/>
                </a:lnTo>
                <a:lnTo>
                  <a:pt x="59" y="81"/>
                </a:lnTo>
                <a:lnTo>
                  <a:pt x="59" y="80"/>
                </a:lnTo>
                <a:lnTo>
                  <a:pt x="58" y="79"/>
                </a:lnTo>
                <a:lnTo>
                  <a:pt x="57" y="78"/>
                </a:lnTo>
                <a:lnTo>
                  <a:pt x="56" y="78"/>
                </a:lnTo>
                <a:lnTo>
                  <a:pt x="56" y="77"/>
                </a:lnTo>
                <a:lnTo>
                  <a:pt x="55" y="77"/>
                </a:lnTo>
                <a:lnTo>
                  <a:pt x="54" y="76"/>
                </a:lnTo>
                <a:lnTo>
                  <a:pt x="54" y="75"/>
                </a:lnTo>
                <a:lnTo>
                  <a:pt x="52" y="75"/>
                </a:lnTo>
                <a:lnTo>
                  <a:pt x="52" y="74"/>
                </a:lnTo>
                <a:lnTo>
                  <a:pt x="51" y="74"/>
                </a:lnTo>
                <a:lnTo>
                  <a:pt x="50" y="73"/>
                </a:lnTo>
                <a:lnTo>
                  <a:pt x="49" y="73"/>
                </a:lnTo>
                <a:lnTo>
                  <a:pt x="47" y="72"/>
                </a:lnTo>
                <a:lnTo>
                  <a:pt x="46" y="71"/>
                </a:lnTo>
                <a:lnTo>
                  <a:pt x="44" y="71"/>
                </a:lnTo>
                <a:lnTo>
                  <a:pt x="43" y="71"/>
                </a:lnTo>
                <a:lnTo>
                  <a:pt x="42" y="71"/>
                </a:lnTo>
                <a:lnTo>
                  <a:pt x="42" y="72"/>
                </a:lnTo>
                <a:lnTo>
                  <a:pt x="42" y="73"/>
                </a:lnTo>
                <a:lnTo>
                  <a:pt x="41" y="73"/>
                </a:lnTo>
                <a:lnTo>
                  <a:pt x="40" y="74"/>
                </a:lnTo>
                <a:lnTo>
                  <a:pt x="40" y="75"/>
                </a:lnTo>
                <a:lnTo>
                  <a:pt x="39" y="75"/>
                </a:lnTo>
                <a:lnTo>
                  <a:pt x="38" y="75"/>
                </a:lnTo>
                <a:lnTo>
                  <a:pt x="37" y="76"/>
                </a:lnTo>
                <a:lnTo>
                  <a:pt x="35" y="78"/>
                </a:lnTo>
                <a:lnTo>
                  <a:pt x="33" y="80"/>
                </a:lnTo>
                <a:lnTo>
                  <a:pt x="32" y="80"/>
                </a:lnTo>
                <a:lnTo>
                  <a:pt x="31" y="80"/>
                </a:lnTo>
                <a:lnTo>
                  <a:pt x="31" y="81"/>
                </a:lnTo>
                <a:lnTo>
                  <a:pt x="30" y="82"/>
                </a:lnTo>
                <a:lnTo>
                  <a:pt x="30" y="84"/>
                </a:lnTo>
                <a:lnTo>
                  <a:pt x="31" y="85"/>
                </a:lnTo>
                <a:lnTo>
                  <a:pt x="30" y="86"/>
                </a:lnTo>
                <a:lnTo>
                  <a:pt x="30" y="87"/>
                </a:lnTo>
                <a:lnTo>
                  <a:pt x="30" y="88"/>
                </a:lnTo>
                <a:lnTo>
                  <a:pt x="29" y="89"/>
                </a:lnTo>
                <a:lnTo>
                  <a:pt x="29" y="90"/>
                </a:lnTo>
                <a:lnTo>
                  <a:pt x="27" y="90"/>
                </a:lnTo>
                <a:lnTo>
                  <a:pt x="26" y="90"/>
                </a:lnTo>
                <a:lnTo>
                  <a:pt x="24" y="90"/>
                </a:lnTo>
                <a:lnTo>
                  <a:pt x="23" y="90"/>
                </a:lnTo>
                <a:lnTo>
                  <a:pt x="23" y="91"/>
                </a:lnTo>
                <a:lnTo>
                  <a:pt x="23" y="90"/>
                </a:lnTo>
                <a:lnTo>
                  <a:pt x="22" y="90"/>
                </a:lnTo>
                <a:lnTo>
                  <a:pt x="21" y="89"/>
                </a:lnTo>
                <a:lnTo>
                  <a:pt x="20" y="88"/>
                </a:lnTo>
                <a:lnTo>
                  <a:pt x="19" y="87"/>
                </a:lnTo>
                <a:lnTo>
                  <a:pt x="19" y="85"/>
                </a:lnTo>
                <a:lnTo>
                  <a:pt x="18" y="84"/>
                </a:lnTo>
                <a:lnTo>
                  <a:pt x="17" y="83"/>
                </a:lnTo>
                <a:lnTo>
                  <a:pt x="16" y="83"/>
                </a:lnTo>
                <a:lnTo>
                  <a:pt x="16" y="82"/>
                </a:lnTo>
                <a:lnTo>
                  <a:pt x="15" y="81"/>
                </a:lnTo>
                <a:lnTo>
                  <a:pt x="16" y="80"/>
                </a:lnTo>
                <a:lnTo>
                  <a:pt x="17" y="79"/>
                </a:lnTo>
                <a:lnTo>
                  <a:pt x="18" y="79"/>
                </a:lnTo>
                <a:lnTo>
                  <a:pt x="18" y="78"/>
                </a:lnTo>
                <a:lnTo>
                  <a:pt x="19" y="77"/>
                </a:lnTo>
                <a:lnTo>
                  <a:pt x="19" y="76"/>
                </a:lnTo>
                <a:lnTo>
                  <a:pt x="19" y="75"/>
                </a:lnTo>
                <a:lnTo>
                  <a:pt x="20" y="75"/>
                </a:lnTo>
                <a:lnTo>
                  <a:pt x="20" y="76"/>
                </a:lnTo>
                <a:lnTo>
                  <a:pt x="21" y="75"/>
                </a:lnTo>
                <a:lnTo>
                  <a:pt x="20" y="75"/>
                </a:lnTo>
                <a:lnTo>
                  <a:pt x="21" y="74"/>
                </a:lnTo>
                <a:lnTo>
                  <a:pt x="22" y="74"/>
                </a:lnTo>
                <a:lnTo>
                  <a:pt x="23" y="73"/>
                </a:lnTo>
                <a:lnTo>
                  <a:pt x="24" y="72"/>
                </a:lnTo>
                <a:lnTo>
                  <a:pt x="25" y="71"/>
                </a:lnTo>
                <a:lnTo>
                  <a:pt x="25" y="70"/>
                </a:lnTo>
                <a:lnTo>
                  <a:pt x="25" y="69"/>
                </a:lnTo>
                <a:lnTo>
                  <a:pt x="25" y="68"/>
                </a:lnTo>
                <a:lnTo>
                  <a:pt x="25" y="67"/>
                </a:lnTo>
                <a:lnTo>
                  <a:pt x="24" y="67"/>
                </a:lnTo>
                <a:lnTo>
                  <a:pt x="24" y="66"/>
                </a:lnTo>
                <a:lnTo>
                  <a:pt x="24" y="65"/>
                </a:lnTo>
                <a:lnTo>
                  <a:pt x="23" y="64"/>
                </a:lnTo>
                <a:lnTo>
                  <a:pt x="23" y="63"/>
                </a:lnTo>
                <a:lnTo>
                  <a:pt x="23" y="62"/>
                </a:lnTo>
                <a:lnTo>
                  <a:pt x="22" y="62"/>
                </a:lnTo>
                <a:lnTo>
                  <a:pt x="22" y="61"/>
                </a:lnTo>
                <a:lnTo>
                  <a:pt x="22" y="60"/>
                </a:lnTo>
                <a:lnTo>
                  <a:pt x="22" y="59"/>
                </a:lnTo>
                <a:lnTo>
                  <a:pt x="21" y="60"/>
                </a:lnTo>
                <a:lnTo>
                  <a:pt x="21" y="59"/>
                </a:lnTo>
                <a:lnTo>
                  <a:pt x="21" y="58"/>
                </a:lnTo>
                <a:lnTo>
                  <a:pt x="21" y="57"/>
                </a:lnTo>
                <a:lnTo>
                  <a:pt x="21" y="56"/>
                </a:lnTo>
                <a:lnTo>
                  <a:pt x="20" y="56"/>
                </a:lnTo>
                <a:lnTo>
                  <a:pt x="20" y="55"/>
                </a:lnTo>
                <a:lnTo>
                  <a:pt x="20" y="54"/>
                </a:lnTo>
                <a:lnTo>
                  <a:pt x="20" y="53"/>
                </a:lnTo>
                <a:lnTo>
                  <a:pt x="20" y="52"/>
                </a:lnTo>
                <a:lnTo>
                  <a:pt x="19" y="51"/>
                </a:lnTo>
                <a:lnTo>
                  <a:pt x="19" y="50"/>
                </a:lnTo>
                <a:lnTo>
                  <a:pt x="19" y="49"/>
                </a:lnTo>
                <a:lnTo>
                  <a:pt x="19" y="48"/>
                </a:lnTo>
                <a:lnTo>
                  <a:pt x="19" y="47"/>
                </a:lnTo>
                <a:lnTo>
                  <a:pt x="18" y="47"/>
                </a:lnTo>
                <a:lnTo>
                  <a:pt x="17" y="45"/>
                </a:lnTo>
                <a:lnTo>
                  <a:pt x="17" y="44"/>
                </a:lnTo>
                <a:lnTo>
                  <a:pt x="15" y="43"/>
                </a:lnTo>
                <a:lnTo>
                  <a:pt x="14" y="42"/>
                </a:lnTo>
                <a:lnTo>
                  <a:pt x="13" y="41"/>
                </a:lnTo>
                <a:lnTo>
                  <a:pt x="12" y="40"/>
                </a:lnTo>
                <a:lnTo>
                  <a:pt x="11" y="40"/>
                </a:lnTo>
                <a:lnTo>
                  <a:pt x="10" y="40"/>
                </a:lnTo>
                <a:lnTo>
                  <a:pt x="9" y="40"/>
                </a:lnTo>
                <a:lnTo>
                  <a:pt x="8" y="40"/>
                </a:lnTo>
                <a:lnTo>
                  <a:pt x="7" y="39"/>
                </a:lnTo>
                <a:lnTo>
                  <a:pt x="6" y="39"/>
                </a:lnTo>
                <a:lnTo>
                  <a:pt x="5" y="39"/>
                </a:lnTo>
                <a:lnTo>
                  <a:pt x="4" y="39"/>
                </a:lnTo>
                <a:lnTo>
                  <a:pt x="3" y="39"/>
                </a:lnTo>
                <a:lnTo>
                  <a:pt x="3" y="40"/>
                </a:lnTo>
                <a:lnTo>
                  <a:pt x="2" y="39"/>
                </a:lnTo>
                <a:lnTo>
                  <a:pt x="1" y="39"/>
                </a:lnTo>
                <a:lnTo>
                  <a:pt x="0" y="39"/>
                </a:lnTo>
                <a:lnTo>
                  <a:pt x="1" y="38"/>
                </a:lnTo>
                <a:lnTo>
                  <a:pt x="1" y="37"/>
                </a:lnTo>
                <a:lnTo>
                  <a:pt x="1" y="36"/>
                </a:lnTo>
                <a:lnTo>
                  <a:pt x="1" y="35"/>
                </a:lnTo>
                <a:lnTo>
                  <a:pt x="1" y="34"/>
                </a:lnTo>
                <a:lnTo>
                  <a:pt x="1" y="33"/>
                </a:lnTo>
                <a:lnTo>
                  <a:pt x="1" y="32"/>
                </a:lnTo>
                <a:lnTo>
                  <a:pt x="1" y="31"/>
                </a:lnTo>
                <a:lnTo>
                  <a:pt x="1" y="30"/>
                </a:lnTo>
                <a:lnTo>
                  <a:pt x="1" y="29"/>
                </a:lnTo>
                <a:lnTo>
                  <a:pt x="1" y="28"/>
                </a:lnTo>
                <a:lnTo>
                  <a:pt x="1" y="27"/>
                </a:lnTo>
                <a:lnTo>
                  <a:pt x="0" y="26"/>
                </a:lnTo>
                <a:lnTo>
                  <a:pt x="0" y="25"/>
                </a:lnTo>
                <a:lnTo>
                  <a:pt x="0" y="24"/>
                </a:lnTo>
                <a:lnTo>
                  <a:pt x="0" y="23"/>
                </a:lnTo>
                <a:lnTo>
                  <a:pt x="0" y="22"/>
                </a:lnTo>
                <a:lnTo>
                  <a:pt x="0" y="21"/>
                </a:lnTo>
                <a:lnTo>
                  <a:pt x="0" y="20"/>
                </a:lnTo>
                <a:lnTo>
                  <a:pt x="0" y="19"/>
                </a:lnTo>
                <a:lnTo>
                  <a:pt x="1" y="18"/>
                </a:lnTo>
                <a:lnTo>
                  <a:pt x="1" y="17"/>
                </a:lnTo>
                <a:lnTo>
                  <a:pt x="1" y="16"/>
                </a:lnTo>
                <a:lnTo>
                  <a:pt x="1" y="15"/>
                </a:lnTo>
                <a:lnTo>
                  <a:pt x="2" y="16"/>
                </a:lnTo>
                <a:lnTo>
                  <a:pt x="2" y="15"/>
                </a:lnTo>
                <a:lnTo>
                  <a:pt x="2" y="14"/>
                </a:lnTo>
                <a:lnTo>
                  <a:pt x="2" y="13"/>
                </a:lnTo>
                <a:lnTo>
                  <a:pt x="3" y="13"/>
                </a:lnTo>
                <a:lnTo>
                  <a:pt x="4" y="12"/>
                </a:lnTo>
                <a:lnTo>
                  <a:pt x="5" y="12"/>
                </a:lnTo>
                <a:lnTo>
                  <a:pt x="5" y="11"/>
                </a:lnTo>
                <a:lnTo>
                  <a:pt x="5" y="10"/>
                </a:lnTo>
                <a:lnTo>
                  <a:pt x="4" y="9"/>
                </a:lnTo>
                <a:lnTo>
                  <a:pt x="4" y="8"/>
                </a:lnTo>
                <a:lnTo>
                  <a:pt x="4" y="7"/>
                </a:lnTo>
                <a:lnTo>
                  <a:pt x="4" y="6"/>
                </a:lnTo>
                <a:lnTo>
                  <a:pt x="5" y="6"/>
                </a:lnTo>
                <a:lnTo>
                  <a:pt x="6" y="6"/>
                </a:lnTo>
                <a:lnTo>
                  <a:pt x="7" y="5"/>
                </a:lnTo>
                <a:lnTo>
                  <a:pt x="9" y="5"/>
                </a:lnTo>
                <a:lnTo>
                  <a:pt x="9" y="6"/>
                </a:lnTo>
                <a:lnTo>
                  <a:pt x="9" y="7"/>
                </a:lnTo>
                <a:lnTo>
                  <a:pt x="9" y="8"/>
                </a:lnTo>
                <a:lnTo>
                  <a:pt x="10" y="9"/>
                </a:lnTo>
                <a:lnTo>
                  <a:pt x="9" y="9"/>
                </a:lnTo>
                <a:lnTo>
                  <a:pt x="10" y="9"/>
                </a:lnTo>
                <a:lnTo>
                  <a:pt x="11" y="10"/>
                </a:lnTo>
                <a:lnTo>
                  <a:pt x="12" y="11"/>
                </a:lnTo>
                <a:lnTo>
                  <a:pt x="13" y="12"/>
                </a:lnTo>
                <a:lnTo>
                  <a:pt x="14" y="13"/>
                </a:lnTo>
                <a:lnTo>
                  <a:pt x="15" y="14"/>
                </a:lnTo>
                <a:lnTo>
                  <a:pt x="18" y="16"/>
                </a:lnTo>
                <a:lnTo>
                  <a:pt x="20" y="18"/>
                </a:lnTo>
                <a:lnTo>
                  <a:pt x="21" y="18"/>
                </a:lnTo>
                <a:lnTo>
                  <a:pt x="21" y="19"/>
                </a:lnTo>
                <a:lnTo>
                  <a:pt x="22" y="19"/>
                </a:lnTo>
                <a:lnTo>
                  <a:pt x="23" y="19"/>
                </a:lnTo>
                <a:lnTo>
                  <a:pt x="23" y="20"/>
                </a:lnTo>
                <a:lnTo>
                  <a:pt x="23" y="19"/>
                </a:lnTo>
                <a:lnTo>
                  <a:pt x="24" y="19"/>
                </a:lnTo>
                <a:lnTo>
                  <a:pt x="24" y="18"/>
                </a:lnTo>
                <a:lnTo>
                  <a:pt x="25" y="18"/>
                </a:lnTo>
                <a:lnTo>
                  <a:pt x="25" y="17"/>
                </a:lnTo>
                <a:lnTo>
                  <a:pt x="26" y="16"/>
                </a:lnTo>
                <a:lnTo>
                  <a:pt x="26" y="15"/>
                </a:lnTo>
                <a:lnTo>
                  <a:pt x="27" y="14"/>
                </a:lnTo>
                <a:lnTo>
                  <a:pt x="27" y="13"/>
                </a:lnTo>
                <a:lnTo>
                  <a:pt x="28" y="13"/>
                </a:lnTo>
                <a:lnTo>
                  <a:pt x="28" y="12"/>
                </a:lnTo>
                <a:lnTo>
                  <a:pt x="28" y="11"/>
                </a:lnTo>
                <a:lnTo>
                  <a:pt x="29" y="11"/>
                </a:lnTo>
                <a:lnTo>
                  <a:pt x="29" y="10"/>
                </a:lnTo>
                <a:lnTo>
                  <a:pt x="30" y="9"/>
                </a:lnTo>
                <a:lnTo>
                  <a:pt x="30" y="8"/>
                </a:lnTo>
                <a:lnTo>
                  <a:pt x="31" y="8"/>
                </a:lnTo>
                <a:lnTo>
                  <a:pt x="31" y="7"/>
                </a:lnTo>
                <a:lnTo>
                  <a:pt x="31" y="8"/>
                </a:lnTo>
                <a:lnTo>
                  <a:pt x="32" y="8"/>
                </a:lnTo>
                <a:lnTo>
                  <a:pt x="33" y="9"/>
                </a:lnTo>
                <a:lnTo>
                  <a:pt x="34" y="10"/>
                </a:lnTo>
                <a:lnTo>
                  <a:pt x="35" y="11"/>
                </a:lnTo>
                <a:lnTo>
                  <a:pt x="37" y="9"/>
                </a:lnTo>
                <a:lnTo>
                  <a:pt x="37" y="10"/>
                </a:lnTo>
                <a:lnTo>
                  <a:pt x="38" y="12"/>
                </a:lnTo>
                <a:lnTo>
                  <a:pt x="39" y="12"/>
                </a:lnTo>
                <a:lnTo>
                  <a:pt x="39" y="11"/>
                </a:lnTo>
                <a:lnTo>
                  <a:pt x="41" y="10"/>
                </a:lnTo>
                <a:lnTo>
                  <a:pt x="42" y="9"/>
                </a:lnTo>
                <a:lnTo>
                  <a:pt x="43" y="9"/>
                </a:lnTo>
                <a:lnTo>
                  <a:pt x="44" y="8"/>
                </a:lnTo>
                <a:lnTo>
                  <a:pt x="45" y="8"/>
                </a:lnTo>
                <a:lnTo>
                  <a:pt x="46" y="9"/>
                </a:lnTo>
                <a:lnTo>
                  <a:pt x="47" y="9"/>
                </a:lnTo>
                <a:lnTo>
                  <a:pt x="48" y="10"/>
                </a:lnTo>
                <a:lnTo>
                  <a:pt x="49" y="10"/>
                </a:lnTo>
                <a:lnTo>
                  <a:pt x="49" y="11"/>
                </a:lnTo>
                <a:lnTo>
                  <a:pt x="50" y="11"/>
                </a:lnTo>
                <a:lnTo>
                  <a:pt x="51" y="10"/>
                </a:lnTo>
                <a:lnTo>
                  <a:pt x="52" y="9"/>
                </a:lnTo>
                <a:lnTo>
                  <a:pt x="53" y="8"/>
                </a:lnTo>
                <a:lnTo>
                  <a:pt x="54" y="8"/>
                </a:lnTo>
                <a:lnTo>
                  <a:pt x="54" y="7"/>
                </a:lnTo>
                <a:lnTo>
                  <a:pt x="55" y="6"/>
                </a:lnTo>
                <a:lnTo>
                  <a:pt x="56" y="5"/>
                </a:lnTo>
                <a:lnTo>
                  <a:pt x="57" y="5"/>
                </a:lnTo>
                <a:lnTo>
                  <a:pt x="57" y="4"/>
                </a:lnTo>
                <a:lnTo>
                  <a:pt x="58" y="3"/>
                </a:lnTo>
                <a:lnTo>
                  <a:pt x="60" y="2"/>
                </a:lnTo>
                <a:lnTo>
                  <a:pt x="60" y="1"/>
                </a:lnTo>
                <a:lnTo>
                  <a:pt x="61" y="0"/>
                </a:lnTo>
                <a:lnTo>
                  <a:pt x="62" y="0"/>
                </a:lnTo>
                <a:lnTo>
                  <a:pt x="62" y="1"/>
                </a:lnTo>
                <a:lnTo>
                  <a:pt x="63" y="1"/>
                </a:lnTo>
                <a:lnTo>
                  <a:pt x="64" y="1"/>
                </a:lnTo>
                <a:lnTo>
                  <a:pt x="65" y="1"/>
                </a:lnTo>
                <a:lnTo>
                  <a:pt x="65" y="2"/>
                </a:lnTo>
                <a:lnTo>
                  <a:pt x="66" y="2"/>
                </a:lnTo>
                <a:lnTo>
                  <a:pt x="66" y="3"/>
                </a:lnTo>
                <a:lnTo>
                  <a:pt x="67" y="3"/>
                </a:lnTo>
                <a:lnTo>
                  <a:pt x="67" y="4"/>
                </a:lnTo>
                <a:lnTo>
                  <a:pt x="68" y="4"/>
                </a:lnTo>
                <a:lnTo>
                  <a:pt x="69" y="4"/>
                </a:lnTo>
                <a:lnTo>
                  <a:pt x="69" y="5"/>
                </a:lnTo>
                <a:lnTo>
                  <a:pt x="69" y="6"/>
                </a:lnTo>
                <a:lnTo>
                  <a:pt x="70" y="6"/>
                </a:lnTo>
                <a:lnTo>
                  <a:pt x="70" y="7"/>
                </a:lnTo>
                <a:lnTo>
                  <a:pt x="71" y="7"/>
                </a:lnTo>
                <a:lnTo>
                  <a:pt x="72" y="7"/>
                </a:lnTo>
                <a:lnTo>
                  <a:pt x="72" y="6"/>
                </a:lnTo>
                <a:lnTo>
                  <a:pt x="73" y="7"/>
                </a:lnTo>
                <a:lnTo>
                  <a:pt x="74" y="6"/>
                </a:lnTo>
                <a:lnTo>
                  <a:pt x="75" y="5"/>
                </a:lnTo>
                <a:lnTo>
                  <a:pt x="76" y="5"/>
                </a:lnTo>
                <a:lnTo>
                  <a:pt x="78" y="4"/>
                </a:lnTo>
                <a:lnTo>
                  <a:pt x="79" y="4"/>
                </a:lnTo>
                <a:lnTo>
                  <a:pt x="81" y="4"/>
                </a:lnTo>
                <a:lnTo>
                  <a:pt x="82" y="4"/>
                </a:lnTo>
                <a:lnTo>
                  <a:pt x="83" y="4"/>
                </a:lnTo>
                <a:lnTo>
                  <a:pt x="85" y="4"/>
                </a:lnTo>
                <a:lnTo>
                  <a:pt x="86" y="4"/>
                </a:lnTo>
                <a:lnTo>
                  <a:pt x="88" y="3"/>
                </a:lnTo>
                <a:lnTo>
                  <a:pt x="89" y="4"/>
                </a:lnTo>
                <a:lnTo>
                  <a:pt x="90" y="4"/>
                </a:lnTo>
                <a:lnTo>
                  <a:pt x="91" y="4"/>
                </a:lnTo>
                <a:lnTo>
                  <a:pt x="92" y="4"/>
                </a:lnTo>
                <a:lnTo>
                  <a:pt x="93" y="4"/>
                </a:lnTo>
                <a:lnTo>
                  <a:pt x="94" y="4"/>
                </a:lnTo>
                <a:lnTo>
                  <a:pt x="95" y="4"/>
                </a:lnTo>
                <a:lnTo>
                  <a:pt x="95" y="3"/>
                </a:lnTo>
                <a:lnTo>
                  <a:pt x="96" y="3"/>
                </a:lnTo>
                <a:lnTo>
                  <a:pt x="97" y="3"/>
                </a:lnTo>
                <a:lnTo>
                  <a:pt x="98" y="3"/>
                </a:lnTo>
                <a:lnTo>
                  <a:pt x="98" y="4"/>
                </a:lnTo>
                <a:lnTo>
                  <a:pt x="99" y="4"/>
                </a:lnTo>
                <a:lnTo>
                  <a:pt x="99" y="5"/>
                </a:lnTo>
                <a:lnTo>
                  <a:pt x="100" y="6"/>
                </a:lnTo>
                <a:lnTo>
                  <a:pt x="101" y="6"/>
                </a:lnTo>
                <a:lnTo>
                  <a:pt x="101" y="7"/>
                </a:lnTo>
                <a:lnTo>
                  <a:pt x="101" y="8"/>
                </a:lnTo>
                <a:lnTo>
                  <a:pt x="100" y="8"/>
                </a:lnTo>
                <a:lnTo>
                  <a:pt x="100" y="9"/>
                </a:lnTo>
                <a:lnTo>
                  <a:pt x="101" y="9"/>
                </a:lnTo>
                <a:lnTo>
                  <a:pt x="102" y="9"/>
                </a:lnTo>
                <a:lnTo>
                  <a:pt x="102" y="10"/>
                </a:lnTo>
                <a:lnTo>
                  <a:pt x="101" y="10"/>
                </a:lnTo>
                <a:lnTo>
                  <a:pt x="102" y="11"/>
                </a:lnTo>
                <a:lnTo>
                  <a:pt x="102" y="12"/>
                </a:lnTo>
                <a:lnTo>
                  <a:pt x="102" y="13"/>
                </a:lnTo>
                <a:lnTo>
                  <a:pt x="102" y="14"/>
                </a:lnTo>
                <a:lnTo>
                  <a:pt x="101" y="15"/>
                </a:lnTo>
                <a:lnTo>
                  <a:pt x="102" y="16"/>
                </a:lnTo>
                <a:lnTo>
                  <a:pt x="103" y="17"/>
                </a:lnTo>
                <a:lnTo>
                  <a:pt x="103" y="18"/>
                </a:lnTo>
                <a:lnTo>
                  <a:pt x="104" y="19"/>
                </a:lnTo>
                <a:lnTo>
                  <a:pt x="104" y="20"/>
                </a:lnTo>
                <a:lnTo>
                  <a:pt x="104" y="21"/>
                </a:lnTo>
                <a:lnTo>
                  <a:pt x="104" y="22"/>
                </a:lnTo>
                <a:lnTo>
                  <a:pt x="105" y="22"/>
                </a:lnTo>
                <a:lnTo>
                  <a:pt x="105" y="23"/>
                </a:lnTo>
                <a:lnTo>
                  <a:pt x="104" y="23"/>
                </a:lnTo>
                <a:lnTo>
                  <a:pt x="104" y="24"/>
                </a:lnTo>
                <a:lnTo>
                  <a:pt x="105" y="24"/>
                </a:lnTo>
                <a:lnTo>
                  <a:pt x="104" y="24"/>
                </a:lnTo>
                <a:lnTo>
                  <a:pt x="103" y="25"/>
                </a:lnTo>
                <a:lnTo>
                  <a:pt x="104" y="25"/>
                </a:lnTo>
                <a:lnTo>
                  <a:pt x="105" y="25"/>
                </a:lnTo>
                <a:lnTo>
                  <a:pt x="105" y="26"/>
                </a:lnTo>
                <a:lnTo>
                  <a:pt x="106" y="26"/>
                </a:lnTo>
                <a:lnTo>
                  <a:pt x="107" y="26"/>
                </a:lnTo>
                <a:lnTo>
                  <a:pt x="107" y="27"/>
                </a:lnTo>
                <a:lnTo>
                  <a:pt x="106" y="27"/>
                </a:lnTo>
                <a:lnTo>
                  <a:pt x="107" y="28"/>
                </a:lnTo>
                <a:lnTo>
                  <a:pt x="107" y="29"/>
                </a:lnTo>
                <a:lnTo>
                  <a:pt x="107" y="30"/>
                </a:lnTo>
                <a:lnTo>
                  <a:pt x="107" y="31"/>
                </a:lnTo>
                <a:lnTo>
                  <a:pt x="107" y="32"/>
                </a:lnTo>
                <a:lnTo>
                  <a:pt x="107" y="33"/>
                </a:lnTo>
                <a:lnTo>
                  <a:pt x="107" y="34"/>
                </a:lnTo>
                <a:lnTo>
                  <a:pt x="108" y="34"/>
                </a:lnTo>
                <a:lnTo>
                  <a:pt x="108" y="35"/>
                </a:lnTo>
                <a:lnTo>
                  <a:pt x="108" y="36"/>
                </a:lnTo>
                <a:lnTo>
                  <a:pt x="108" y="37"/>
                </a:lnTo>
                <a:lnTo>
                  <a:pt x="108" y="38"/>
                </a:lnTo>
                <a:lnTo>
                  <a:pt x="107" y="38"/>
                </a:lnTo>
                <a:lnTo>
                  <a:pt x="107" y="39"/>
                </a:lnTo>
                <a:lnTo>
                  <a:pt x="108" y="39"/>
                </a:lnTo>
                <a:lnTo>
                  <a:pt x="108" y="40"/>
                </a:lnTo>
                <a:lnTo>
                  <a:pt x="109" y="39"/>
                </a:lnTo>
                <a:lnTo>
                  <a:pt x="109" y="40"/>
                </a:lnTo>
                <a:lnTo>
                  <a:pt x="109" y="41"/>
                </a:lnTo>
                <a:lnTo>
                  <a:pt x="109" y="42"/>
                </a:lnTo>
                <a:lnTo>
                  <a:pt x="109" y="43"/>
                </a:lnTo>
                <a:lnTo>
                  <a:pt x="109" y="44"/>
                </a:lnTo>
                <a:lnTo>
                  <a:pt x="108" y="44"/>
                </a:lnTo>
                <a:lnTo>
                  <a:pt x="109" y="45"/>
                </a:lnTo>
                <a:lnTo>
                  <a:pt x="108" y="45"/>
                </a:lnTo>
                <a:lnTo>
                  <a:pt x="109" y="45"/>
                </a:lnTo>
                <a:lnTo>
                  <a:pt x="108" y="45"/>
                </a:lnTo>
                <a:lnTo>
                  <a:pt x="108" y="46"/>
                </a:lnTo>
                <a:lnTo>
                  <a:pt x="109" y="47"/>
                </a:lnTo>
                <a:lnTo>
                  <a:pt x="107" y="47"/>
                </a:lnTo>
                <a:lnTo>
                  <a:pt x="107" y="48"/>
                </a:lnTo>
                <a:lnTo>
                  <a:pt x="107" y="49"/>
                </a:lnTo>
                <a:lnTo>
                  <a:pt x="109" y="49"/>
                </a:lnTo>
                <a:lnTo>
                  <a:pt x="110" y="51"/>
                </a:lnTo>
                <a:lnTo>
                  <a:pt x="110" y="52"/>
                </a:lnTo>
                <a:lnTo>
                  <a:pt x="110" y="54"/>
                </a:lnTo>
                <a:lnTo>
                  <a:pt x="110" y="55"/>
                </a:lnTo>
                <a:lnTo>
                  <a:pt x="110" y="56"/>
                </a:lnTo>
                <a:lnTo>
                  <a:pt x="111" y="55"/>
                </a:lnTo>
                <a:lnTo>
                  <a:pt x="111" y="56"/>
                </a:lnTo>
                <a:lnTo>
                  <a:pt x="112" y="56"/>
                </a:lnTo>
                <a:lnTo>
                  <a:pt x="112" y="57"/>
                </a:lnTo>
                <a:lnTo>
                  <a:pt x="112" y="58"/>
                </a:lnTo>
                <a:lnTo>
                  <a:pt x="112" y="59"/>
                </a:lnTo>
                <a:lnTo>
                  <a:pt x="112" y="60"/>
                </a:lnTo>
                <a:lnTo>
                  <a:pt x="113" y="60"/>
                </a:lnTo>
                <a:lnTo>
                  <a:pt x="113" y="61"/>
                </a:lnTo>
                <a:lnTo>
                  <a:pt x="113" y="63"/>
                </a:lnTo>
                <a:lnTo>
                  <a:pt x="113" y="64"/>
                </a:lnTo>
                <a:lnTo>
                  <a:pt x="114" y="64"/>
                </a:lnTo>
                <a:lnTo>
                  <a:pt x="114" y="65"/>
                </a:lnTo>
                <a:lnTo>
                  <a:pt x="113" y="66"/>
                </a:lnTo>
                <a:lnTo>
                  <a:pt x="112" y="66"/>
                </a:lnTo>
                <a:lnTo>
                  <a:pt x="112" y="65"/>
                </a:lnTo>
                <a:lnTo>
                  <a:pt x="112" y="66"/>
                </a:lnTo>
                <a:lnTo>
                  <a:pt x="110" y="66"/>
                </a:lnTo>
                <a:lnTo>
                  <a:pt x="107" y="66"/>
                </a:lnTo>
                <a:lnTo>
                  <a:pt x="106" y="66"/>
                </a:lnTo>
                <a:lnTo>
                  <a:pt x="106" y="67"/>
                </a:lnTo>
                <a:lnTo>
                  <a:pt x="105" y="67"/>
                </a:lnTo>
                <a:lnTo>
                  <a:pt x="105" y="66"/>
                </a:lnTo>
                <a:lnTo>
                  <a:pt x="106" y="66"/>
                </a:lnTo>
                <a:lnTo>
                  <a:pt x="105" y="66"/>
                </a:lnTo>
                <a:lnTo>
                  <a:pt x="105" y="65"/>
                </a:lnTo>
                <a:lnTo>
                  <a:pt x="105" y="64"/>
                </a:lnTo>
                <a:lnTo>
                  <a:pt x="105" y="63"/>
                </a:lnTo>
                <a:lnTo>
                  <a:pt x="104" y="63"/>
                </a:lnTo>
                <a:lnTo>
                  <a:pt x="104" y="64"/>
                </a:lnTo>
                <a:lnTo>
                  <a:pt x="103" y="64"/>
                </a:lnTo>
                <a:lnTo>
                  <a:pt x="103" y="65"/>
                </a:lnTo>
                <a:lnTo>
                  <a:pt x="102" y="65"/>
                </a:lnTo>
                <a:lnTo>
                  <a:pt x="101" y="65"/>
                </a:lnTo>
                <a:lnTo>
                  <a:pt x="101" y="66"/>
                </a:lnTo>
                <a:lnTo>
                  <a:pt x="102" y="66"/>
                </a:lnTo>
                <a:lnTo>
                  <a:pt x="101" y="66"/>
                </a:lnTo>
                <a:lnTo>
                  <a:pt x="100" y="66"/>
                </a:lnTo>
                <a:lnTo>
                  <a:pt x="100" y="67"/>
                </a:lnTo>
                <a:lnTo>
                  <a:pt x="100" y="68"/>
                </a:lnTo>
                <a:lnTo>
                  <a:pt x="99" y="68"/>
                </a:lnTo>
                <a:lnTo>
                  <a:pt x="98" y="68"/>
                </a:lnTo>
                <a:lnTo>
                  <a:pt x="97" y="68"/>
                </a:lnTo>
                <a:lnTo>
                  <a:pt x="97" y="67"/>
                </a:lnTo>
                <a:lnTo>
                  <a:pt x="96" y="67"/>
                </a:lnTo>
                <a:lnTo>
                  <a:pt x="96" y="68"/>
                </a:lnTo>
                <a:lnTo>
                  <a:pt x="95" y="68"/>
                </a:lnTo>
                <a:lnTo>
                  <a:pt x="94" y="68"/>
                </a:lnTo>
                <a:lnTo>
                  <a:pt x="92" y="69"/>
                </a:lnTo>
                <a:lnTo>
                  <a:pt x="92" y="70"/>
                </a:lnTo>
                <a:lnTo>
                  <a:pt x="91" y="70"/>
                </a:lnTo>
                <a:lnTo>
                  <a:pt x="91" y="71"/>
                </a:lnTo>
                <a:lnTo>
                  <a:pt x="91" y="70"/>
                </a:lnTo>
                <a:lnTo>
                  <a:pt x="90" y="71"/>
                </a:lnTo>
                <a:lnTo>
                  <a:pt x="89" y="71"/>
                </a:lnTo>
                <a:lnTo>
                  <a:pt x="89" y="72"/>
                </a:lnTo>
                <a:lnTo>
                  <a:pt x="90" y="73"/>
                </a:lnTo>
                <a:lnTo>
                  <a:pt x="90" y="74"/>
                </a:lnTo>
                <a:lnTo>
                  <a:pt x="89" y="74"/>
                </a:lnTo>
                <a:lnTo>
                  <a:pt x="89" y="75"/>
                </a:lnTo>
                <a:lnTo>
                  <a:pt x="88" y="75"/>
                </a:lnTo>
                <a:lnTo>
                  <a:pt x="87" y="76"/>
                </a:lnTo>
                <a:lnTo>
                  <a:pt x="88" y="77"/>
                </a:lnTo>
                <a:lnTo>
                  <a:pt x="88" y="78"/>
                </a:lnTo>
                <a:lnTo>
                  <a:pt x="88" y="79"/>
                </a:lnTo>
                <a:lnTo>
                  <a:pt x="89" y="81"/>
                </a:lnTo>
                <a:lnTo>
                  <a:pt x="89" y="82"/>
                </a:lnTo>
                <a:lnTo>
                  <a:pt x="89" y="83"/>
                </a:lnTo>
                <a:lnTo>
                  <a:pt x="89" y="84"/>
                </a:lnTo>
                <a:lnTo>
                  <a:pt x="89" y="85"/>
                </a:lnTo>
                <a:lnTo>
                  <a:pt x="89" y="86"/>
                </a:lnTo>
                <a:lnTo>
                  <a:pt x="90" y="87"/>
                </a:lnTo>
                <a:lnTo>
                  <a:pt x="89" y="88"/>
                </a:lnTo>
                <a:lnTo>
                  <a:pt x="89" y="89"/>
                </a:lnTo>
                <a:lnTo>
                  <a:pt x="87" y="90"/>
                </a:lnTo>
                <a:lnTo>
                  <a:pt x="86" y="90"/>
                </a:lnTo>
                <a:lnTo>
                  <a:pt x="87" y="91"/>
                </a:lnTo>
                <a:lnTo>
                  <a:pt x="88" y="92"/>
                </a:lnTo>
                <a:lnTo>
                  <a:pt x="89" y="92"/>
                </a:lnTo>
                <a:lnTo>
                  <a:pt x="90" y="93"/>
                </a:lnTo>
                <a:lnTo>
                  <a:pt x="90" y="94"/>
                </a:lnTo>
                <a:lnTo>
                  <a:pt x="89" y="96"/>
                </a:lnTo>
                <a:lnTo>
                  <a:pt x="89" y="97"/>
                </a:lnTo>
                <a:lnTo>
                  <a:pt x="89" y="98"/>
                </a:lnTo>
                <a:lnTo>
                  <a:pt x="88" y="98"/>
                </a:lnTo>
                <a:lnTo>
                  <a:pt x="87" y="98"/>
                </a:lnTo>
                <a:lnTo>
                  <a:pt x="86" y="99"/>
                </a:lnTo>
                <a:lnTo>
                  <a:pt x="85" y="99"/>
                </a:lnTo>
                <a:lnTo>
                  <a:pt x="84" y="99"/>
                </a:lnTo>
                <a:lnTo>
                  <a:pt x="83" y="98"/>
                </a:lnTo>
                <a:lnTo>
                  <a:pt x="83" y="99"/>
                </a:lnTo>
                <a:lnTo>
                  <a:pt x="81" y="99"/>
                </a:lnTo>
                <a:lnTo>
                  <a:pt x="81" y="100"/>
                </a:lnTo>
                <a:lnTo>
                  <a:pt x="80" y="100"/>
                </a:lnTo>
                <a:close/>
              </a:path>
            </a:pathLst>
          </a:custGeom>
          <a:noFill/>
          <a:ln w="19050" cap="flat" cmpd="sng">
            <a:solidFill>
              <a:srgbClr val="000000">
                <a:alpha val="100000"/>
              </a:srgbClr>
            </a:solidFill>
            <a:prstDash val="solid"/>
            <a:round/>
            <a:headEnd type="none" w="med" len="med"/>
            <a:tailEnd type="none" w="med" len="med"/>
          </a:ln>
        </xdr:spPr>
      </xdr:sp>
      <xdr:sp>
        <xdr:nvSpPr>
          <xdr:cNvPr id="2185882" name="Freeform 64"/>
          <xdr:cNvSpPr/>
        </xdr:nvSpPr>
        <xdr:spPr>
          <a:xfrm>
            <a:off x="4448175" y="4314825"/>
            <a:ext cx="1104900" cy="923925"/>
          </a:xfrm>
          <a:custGeom>
            <a:avLst/>
            <a:gdLst>
              <a:gd name="txL" fmla="*/ 0 w 116"/>
              <a:gd name="txT" fmla="*/ 0 h 97"/>
              <a:gd name="txR" fmla="*/ 116 w 116"/>
              <a:gd name="txB" fmla="*/ 97 h 9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6" h="97">
                <a:moveTo>
                  <a:pt x="112" y="9"/>
                </a:moveTo>
                <a:lnTo>
                  <a:pt x="112" y="10"/>
                </a:lnTo>
                <a:lnTo>
                  <a:pt x="111" y="10"/>
                </a:lnTo>
                <a:lnTo>
                  <a:pt x="111" y="11"/>
                </a:lnTo>
                <a:lnTo>
                  <a:pt x="111" y="12"/>
                </a:lnTo>
                <a:lnTo>
                  <a:pt x="110" y="12"/>
                </a:lnTo>
                <a:lnTo>
                  <a:pt x="110" y="13"/>
                </a:lnTo>
                <a:lnTo>
                  <a:pt x="109" y="14"/>
                </a:lnTo>
                <a:lnTo>
                  <a:pt x="109" y="15"/>
                </a:lnTo>
                <a:lnTo>
                  <a:pt x="108" y="16"/>
                </a:lnTo>
                <a:lnTo>
                  <a:pt x="108" y="17"/>
                </a:lnTo>
                <a:lnTo>
                  <a:pt x="109" y="17"/>
                </a:lnTo>
                <a:lnTo>
                  <a:pt x="108" y="17"/>
                </a:lnTo>
                <a:lnTo>
                  <a:pt x="109" y="18"/>
                </a:lnTo>
                <a:lnTo>
                  <a:pt x="108" y="18"/>
                </a:lnTo>
                <a:lnTo>
                  <a:pt x="108" y="19"/>
                </a:lnTo>
                <a:lnTo>
                  <a:pt x="107" y="19"/>
                </a:lnTo>
                <a:lnTo>
                  <a:pt x="106" y="19"/>
                </a:lnTo>
                <a:lnTo>
                  <a:pt x="105" y="20"/>
                </a:lnTo>
                <a:lnTo>
                  <a:pt x="105" y="21"/>
                </a:lnTo>
                <a:lnTo>
                  <a:pt x="105" y="20"/>
                </a:lnTo>
                <a:lnTo>
                  <a:pt x="104" y="20"/>
                </a:lnTo>
                <a:lnTo>
                  <a:pt x="104" y="21"/>
                </a:lnTo>
                <a:lnTo>
                  <a:pt x="103" y="22"/>
                </a:lnTo>
                <a:lnTo>
                  <a:pt x="102" y="23"/>
                </a:lnTo>
                <a:lnTo>
                  <a:pt x="99" y="24"/>
                </a:lnTo>
                <a:lnTo>
                  <a:pt x="96" y="26"/>
                </a:lnTo>
                <a:lnTo>
                  <a:pt x="95" y="27"/>
                </a:lnTo>
                <a:lnTo>
                  <a:pt x="95" y="28"/>
                </a:lnTo>
                <a:lnTo>
                  <a:pt x="95" y="29"/>
                </a:lnTo>
                <a:lnTo>
                  <a:pt x="95" y="30"/>
                </a:lnTo>
                <a:lnTo>
                  <a:pt x="94" y="30"/>
                </a:lnTo>
                <a:lnTo>
                  <a:pt x="95" y="31"/>
                </a:lnTo>
                <a:lnTo>
                  <a:pt x="95" y="32"/>
                </a:lnTo>
                <a:lnTo>
                  <a:pt x="95" y="33"/>
                </a:lnTo>
                <a:lnTo>
                  <a:pt x="95" y="34"/>
                </a:lnTo>
                <a:lnTo>
                  <a:pt x="96" y="35"/>
                </a:lnTo>
                <a:lnTo>
                  <a:pt x="96" y="36"/>
                </a:lnTo>
                <a:lnTo>
                  <a:pt x="96" y="38"/>
                </a:lnTo>
                <a:lnTo>
                  <a:pt x="96" y="39"/>
                </a:lnTo>
                <a:lnTo>
                  <a:pt x="97" y="40"/>
                </a:lnTo>
                <a:lnTo>
                  <a:pt x="97" y="41"/>
                </a:lnTo>
                <a:lnTo>
                  <a:pt x="97" y="42"/>
                </a:lnTo>
                <a:lnTo>
                  <a:pt x="97" y="43"/>
                </a:lnTo>
                <a:lnTo>
                  <a:pt x="98" y="43"/>
                </a:lnTo>
                <a:lnTo>
                  <a:pt x="98" y="45"/>
                </a:lnTo>
                <a:lnTo>
                  <a:pt x="98" y="46"/>
                </a:lnTo>
                <a:lnTo>
                  <a:pt x="98" y="48"/>
                </a:lnTo>
                <a:lnTo>
                  <a:pt x="99" y="48"/>
                </a:lnTo>
                <a:lnTo>
                  <a:pt x="101" y="49"/>
                </a:lnTo>
                <a:lnTo>
                  <a:pt x="102" y="49"/>
                </a:lnTo>
                <a:lnTo>
                  <a:pt x="103" y="50"/>
                </a:lnTo>
                <a:lnTo>
                  <a:pt x="103" y="51"/>
                </a:lnTo>
                <a:lnTo>
                  <a:pt x="102" y="51"/>
                </a:lnTo>
                <a:lnTo>
                  <a:pt x="102" y="52"/>
                </a:lnTo>
                <a:lnTo>
                  <a:pt x="102" y="53"/>
                </a:lnTo>
                <a:lnTo>
                  <a:pt x="101" y="53"/>
                </a:lnTo>
                <a:lnTo>
                  <a:pt x="101" y="54"/>
                </a:lnTo>
                <a:lnTo>
                  <a:pt x="101" y="55"/>
                </a:lnTo>
                <a:lnTo>
                  <a:pt x="100" y="56"/>
                </a:lnTo>
                <a:lnTo>
                  <a:pt x="100" y="57"/>
                </a:lnTo>
                <a:lnTo>
                  <a:pt x="100" y="58"/>
                </a:lnTo>
                <a:lnTo>
                  <a:pt x="100" y="59"/>
                </a:lnTo>
                <a:lnTo>
                  <a:pt x="101" y="59"/>
                </a:lnTo>
                <a:lnTo>
                  <a:pt x="101" y="60"/>
                </a:lnTo>
                <a:lnTo>
                  <a:pt x="101" y="61"/>
                </a:lnTo>
                <a:lnTo>
                  <a:pt x="102" y="61"/>
                </a:lnTo>
                <a:lnTo>
                  <a:pt x="102" y="62"/>
                </a:lnTo>
                <a:lnTo>
                  <a:pt x="102" y="63"/>
                </a:lnTo>
                <a:lnTo>
                  <a:pt x="103" y="63"/>
                </a:lnTo>
                <a:lnTo>
                  <a:pt x="104" y="63"/>
                </a:lnTo>
                <a:lnTo>
                  <a:pt x="106" y="63"/>
                </a:lnTo>
                <a:lnTo>
                  <a:pt x="107" y="63"/>
                </a:lnTo>
                <a:lnTo>
                  <a:pt x="108" y="63"/>
                </a:lnTo>
                <a:lnTo>
                  <a:pt x="108" y="64"/>
                </a:lnTo>
                <a:lnTo>
                  <a:pt x="108" y="65"/>
                </a:lnTo>
                <a:lnTo>
                  <a:pt x="107" y="65"/>
                </a:lnTo>
                <a:lnTo>
                  <a:pt x="107" y="66"/>
                </a:lnTo>
                <a:lnTo>
                  <a:pt x="107" y="67"/>
                </a:lnTo>
                <a:lnTo>
                  <a:pt x="106" y="68"/>
                </a:lnTo>
                <a:lnTo>
                  <a:pt x="105" y="68"/>
                </a:lnTo>
                <a:lnTo>
                  <a:pt x="105" y="69"/>
                </a:lnTo>
                <a:lnTo>
                  <a:pt x="105" y="70"/>
                </a:lnTo>
                <a:lnTo>
                  <a:pt x="105" y="71"/>
                </a:lnTo>
                <a:lnTo>
                  <a:pt x="105" y="72"/>
                </a:lnTo>
                <a:lnTo>
                  <a:pt x="106" y="73"/>
                </a:lnTo>
                <a:lnTo>
                  <a:pt x="107" y="74"/>
                </a:lnTo>
                <a:lnTo>
                  <a:pt x="108" y="74"/>
                </a:lnTo>
                <a:lnTo>
                  <a:pt x="109" y="75"/>
                </a:lnTo>
                <a:lnTo>
                  <a:pt x="109" y="77"/>
                </a:lnTo>
                <a:lnTo>
                  <a:pt x="109" y="78"/>
                </a:lnTo>
                <a:lnTo>
                  <a:pt x="109" y="79"/>
                </a:lnTo>
                <a:lnTo>
                  <a:pt x="108" y="79"/>
                </a:lnTo>
                <a:lnTo>
                  <a:pt x="107" y="79"/>
                </a:lnTo>
                <a:lnTo>
                  <a:pt x="107" y="80"/>
                </a:lnTo>
                <a:lnTo>
                  <a:pt x="107" y="81"/>
                </a:lnTo>
                <a:lnTo>
                  <a:pt x="107" y="82"/>
                </a:lnTo>
                <a:lnTo>
                  <a:pt x="106" y="83"/>
                </a:lnTo>
                <a:lnTo>
                  <a:pt x="106" y="84"/>
                </a:lnTo>
                <a:lnTo>
                  <a:pt x="106" y="85"/>
                </a:lnTo>
                <a:lnTo>
                  <a:pt x="106" y="86"/>
                </a:lnTo>
                <a:lnTo>
                  <a:pt x="106" y="87"/>
                </a:lnTo>
                <a:lnTo>
                  <a:pt x="106" y="88"/>
                </a:lnTo>
                <a:lnTo>
                  <a:pt x="107" y="90"/>
                </a:lnTo>
                <a:lnTo>
                  <a:pt x="107" y="91"/>
                </a:lnTo>
                <a:lnTo>
                  <a:pt x="107" y="92"/>
                </a:lnTo>
                <a:lnTo>
                  <a:pt x="107" y="93"/>
                </a:lnTo>
                <a:lnTo>
                  <a:pt x="106" y="93"/>
                </a:lnTo>
                <a:lnTo>
                  <a:pt x="106" y="94"/>
                </a:lnTo>
                <a:lnTo>
                  <a:pt x="105" y="95"/>
                </a:lnTo>
                <a:lnTo>
                  <a:pt x="104" y="95"/>
                </a:lnTo>
                <a:lnTo>
                  <a:pt x="104" y="96"/>
                </a:lnTo>
                <a:lnTo>
                  <a:pt x="104" y="97"/>
                </a:lnTo>
                <a:lnTo>
                  <a:pt x="103" y="97"/>
                </a:lnTo>
                <a:lnTo>
                  <a:pt x="102" y="97"/>
                </a:lnTo>
                <a:lnTo>
                  <a:pt x="101" y="97"/>
                </a:lnTo>
                <a:lnTo>
                  <a:pt x="101" y="96"/>
                </a:lnTo>
                <a:lnTo>
                  <a:pt x="100" y="96"/>
                </a:lnTo>
                <a:lnTo>
                  <a:pt x="100" y="95"/>
                </a:lnTo>
                <a:lnTo>
                  <a:pt x="99" y="95"/>
                </a:lnTo>
                <a:lnTo>
                  <a:pt x="98" y="94"/>
                </a:lnTo>
                <a:lnTo>
                  <a:pt x="97" y="94"/>
                </a:lnTo>
                <a:lnTo>
                  <a:pt x="96" y="94"/>
                </a:lnTo>
                <a:lnTo>
                  <a:pt x="95" y="94"/>
                </a:lnTo>
                <a:lnTo>
                  <a:pt x="94" y="93"/>
                </a:lnTo>
                <a:lnTo>
                  <a:pt x="92" y="92"/>
                </a:lnTo>
                <a:lnTo>
                  <a:pt x="91" y="92"/>
                </a:lnTo>
                <a:lnTo>
                  <a:pt x="90" y="91"/>
                </a:lnTo>
                <a:lnTo>
                  <a:pt x="89" y="91"/>
                </a:lnTo>
                <a:lnTo>
                  <a:pt x="88" y="90"/>
                </a:lnTo>
                <a:lnTo>
                  <a:pt x="88" y="91"/>
                </a:lnTo>
                <a:lnTo>
                  <a:pt x="87" y="91"/>
                </a:lnTo>
                <a:lnTo>
                  <a:pt x="87" y="93"/>
                </a:lnTo>
                <a:lnTo>
                  <a:pt x="87" y="94"/>
                </a:lnTo>
                <a:lnTo>
                  <a:pt x="86" y="94"/>
                </a:lnTo>
                <a:lnTo>
                  <a:pt x="85" y="94"/>
                </a:lnTo>
                <a:lnTo>
                  <a:pt x="84" y="94"/>
                </a:lnTo>
                <a:lnTo>
                  <a:pt x="83" y="93"/>
                </a:lnTo>
                <a:lnTo>
                  <a:pt x="82" y="93"/>
                </a:lnTo>
                <a:lnTo>
                  <a:pt x="81" y="93"/>
                </a:lnTo>
                <a:lnTo>
                  <a:pt x="80" y="93"/>
                </a:lnTo>
                <a:lnTo>
                  <a:pt x="80" y="92"/>
                </a:lnTo>
                <a:lnTo>
                  <a:pt x="79" y="92"/>
                </a:lnTo>
                <a:lnTo>
                  <a:pt x="78" y="92"/>
                </a:lnTo>
                <a:lnTo>
                  <a:pt x="78" y="91"/>
                </a:lnTo>
                <a:lnTo>
                  <a:pt x="77" y="91"/>
                </a:lnTo>
                <a:lnTo>
                  <a:pt x="77" y="90"/>
                </a:lnTo>
                <a:lnTo>
                  <a:pt x="76" y="90"/>
                </a:lnTo>
                <a:lnTo>
                  <a:pt x="75" y="89"/>
                </a:lnTo>
                <a:lnTo>
                  <a:pt x="74" y="89"/>
                </a:lnTo>
                <a:lnTo>
                  <a:pt x="73" y="89"/>
                </a:lnTo>
                <a:lnTo>
                  <a:pt x="72" y="88"/>
                </a:lnTo>
                <a:lnTo>
                  <a:pt x="71" y="88"/>
                </a:lnTo>
                <a:lnTo>
                  <a:pt x="69" y="88"/>
                </a:lnTo>
                <a:lnTo>
                  <a:pt x="68" y="86"/>
                </a:lnTo>
                <a:lnTo>
                  <a:pt x="67" y="85"/>
                </a:lnTo>
                <a:lnTo>
                  <a:pt x="67" y="84"/>
                </a:lnTo>
                <a:lnTo>
                  <a:pt x="67" y="83"/>
                </a:lnTo>
                <a:lnTo>
                  <a:pt x="67" y="82"/>
                </a:lnTo>
                <a:lnTo>
                  <a:pt x="67" y="80"/>
                </a:lnTo>
                <a:lnTo>
                  <a:pt x="67" y="79"/>
                </a:lnTo>
                <a:lnTo>
                  <a:pt x="67" y="78"/>
                </a:lnTo>
                <a:lnTo>
                  <a:pt x="66" y="78"/>
                </a:lnTo>
                <a:lnTo>
                  <a:pt x="66" y="77"/>
                </a:lnTo>
                <a:lnTo>
                  <a:pt x="65" y="76"/>
                </a:lnTo>
                <a:lnTo>
                  <a:pt x="64" y="76"/>
                </a:lnTo>
                <a:lnTo>
                  <a:pt x="64" y="77"/>
                </a:lnTo>
                <a:lnTo>
                  <a:pt x="64" y="78"/>
                </a:lnTo>
                <a:lnTo>
                  <a:pt x="63" y="78"/>
                </a:lnTo>
                <a:lnTo>
                  <a:pt x="62" y="78"/>
                </a:lnTo>
                <a:lnTo>
                  <a:pt x="62" y="79"/>
                </a:lnTo>
                <a:lnTo>
                  <a:pt x="61" y="78"/>
                </a:lnTo>
                <a:lnTo>
                  <a:pt x="61" y="77"/>
                </a:lnTo>
                <a:lnTo>
                  <a:pt x="61" y="76"/>
                </a:lnTo>
                <a:lnTo>
                  <a:pt x="60" y="76"/>
                </a:lnTo>
                <a:lnTo>
                  <a:pt x="60" y="75"/>
                </a:lnTo>
                <a:lnTo>
                  <a:pt x="61" y="75"/>
                </a:lnTo>
                <a:lnTo>
                  <a:pt x="61" y="74"/>
                </a:lnTo>
                <a:lnTo>
                  <a:pt x="61" y="73"/>
                </a:lnTo>
                <a:lnTo>
                  <a:pt x="62" y="72"/>
                </a:lnTo>
                <a:lnTo>
                  <a:pt x="62" y="71"/>
                </a:lnTo>
                <a:lnTo>
                  <a:pt x="62" y="70"/>
                </a:lnTo>
                <a:lnTo>
                  <a:pt x="62" y="69"/>
                </a:lnTo>
                <a:lnTo>
                  <a:pt x="62" y="68"/>
                </a:lnTo>
                <a:lnTo>
                  <a:pt x="61" y="68"/>
                </a:lnTo>
                <a:lnTo>
                  <a:pt x="61" y="67"/>
                </a:lnTo>
                <a:lnTo>
                  <a:pt x="61" y="66"/>
                </a:lnTo>
                <a:lnTo>
                  <a:pt x="61" y="65"/>
                </a:lnTo>
                <a:lnTo>
                  <a:pt x="59" y="65"/>
                </a:lnTo>
                <a:lnTo>
                  <a:pt x="59" y="66"/>
                </a:lnTo>
                <a:lnTo>
                  <a:pt x="58" y="66"/>
                </a:lnTo>
                <a:lnTo>
                  <a:pt x="57" y="66"/>
                </a:lnTo>
                <a:lnTo>
                  <a:pt x="55" y="66"/>
                </a:lnTo>
                <a:lnTo>
                  <a:pt x="53" y="66"/>
                </a:lnTo>
                <a:lnTo>
                  <a:pt x="51" y="67"/>
                </a:lnTo>
                <a:lnTo>
                  <a:pt x="50" y="67"/>
                </a:lnTo>
                <a:lnTo>
                  <a:pt x="50" y="68"/>
                </a:lnTo>
                <a:lnTo>
                  <a:pt x="49" y="68"/>
                </a:lnTo>
                <a:lnTo>
                  <a:pt x="48" y="68"/>
                </a:lnTo>
                <a:lnTo>
                  <a:pt x="47" y="68"/>
                </a:lnTo>
                <a:lnTo>
                  <a:pt x="46" y="69"/>
                </a:lnTo>
                <a:lnTo>
                  <a:pt x="45" y="69"/>
                </a:lnTo>
                <a:lnTo>
                  <a:pt x="44" y="69"/>
                </a:lnTo>
                <a:lnTo>
                  <a:pt x="43" y="69"/>
                </a:lnTo>
                <a:lnTo>
                  <a:pt x="42" y="70"/>
                </a:lnTo>
                <a:lnTo>
                  <a:pt x="41" y="70"/>
                </a:lnTo>
                <a:lnTo>
                  <a:pt x="40" y="70"/>
                </a:lnTo>
                <a:lnTo>
                  <a:pt x="39" y="70"/>
                </a:lnTo>
                <a:lnTo>
                  <a:pt x="38" y="70"/>
                </a:lnTo>
                <a:lnTo>
                  <a:pt x="38" y="69"/>
                </a:lnTo>
                <a:lnTo>
                  <a:pt x="37" y="69"/>
                </a:lnTo>
                <a:lnTo>
                  <a:pt x="36" y="69"/>
                </a:lnTo>
                <a:lnTo>
                  <a:pt x="35" y="69"/>
                </a:lnTo>
                <a:lnTo>
                  <a:pt x="34" y="69"/>
                </a:lnTo>
                <a:lnTo>
                  <a:pt x="32" y="69"/>
                </a:lnTo>
                <a:lnTo>
                  <a:pt x="31" y="69"/>
                </a:lnTo>
                <a:lnTo>
                  <a:pt x="30" y="69"/>
                </a:lnTo>
                <a:lnTo>
                  <a:pt x="29" y="69"/>
                </a:lnTo>
                <a:lnTo>
                  <a:pt x="28" y="69"/>
                </a:lnTo>
                <a:lnTo>
                  <a:pt x="27" y="69"/>
                </a:lnTo>
                <a:lnTo>
                  <a:pt x="26" y="70"/>
                </a:lnTo>
                <a:lnTo>
                  <a:pt x="25" y="70"/>
                </a:lnTo>
                <a:lnTo>
                  <a:pt x="24" y="70"/>
                </a:lnTo>
                <a:lnTo>
                  <a:pt x="23" y="71"/>
                </a:lnTo>
                <a:lnTo>
                  <a:pt x="21" y="72"/>
                </a:lnTo>
                <a:lnTo>
                  <a:pt x="20" y="72"/>
                </a:lnTo>
                <a:lnTo>
                  <a:pt x="19" y="73"/>
                </a:lnTo>
                <a:lnTo>
                  <a:pt x="18" y="73"/>
                </a:lnTo>
                <a:lnTo>
                  <a:pt x="18" y="74"/>
                </a:lnTo>
                <a:lnTo>
                  <a:pt x="17" y="74"/>
                </a:lnTo>
                <a:lnTo>
                  <a:pt x="17" y="75"/>
                </a:lnTo>
                <a:lnTo>
                  <a:pt x="16" y="75"/>
                </a:lnTo>
                <a:lnTo>
                  <a:pt x="15" y="75"/>
                </a:lnTo>
                <a:lnTo>
                  <a:pt x="15" y="76"/>
                </a:lnTo>
                <a:lnTo>
                  <a:pt x="14" y="76"/>
                </a:lnTo>
                <a:lnTo>
                  <a:pt x="13" y="76"/>
                </a:lnTo>
                <a:lnTo>
                  <a:pt x="12" y="76"/>
                </a:lnTo>
                <a:lnTo>
                  <a:pt x="12" y="77"/>
                </a:lnTo>
                <a:lnTo>
                  <a:pt x="11" y="77"/>
                </a:lnTo>
                <a:lnTo>
                  <a:pt x="10" y="77"/>
                </a:lnTo>
                <a:lnTo>
                  <a:pt x="10" y="78"/>
                </a:lnTo>
                <a:lnTo>
                  <a:pt x="9" y="78"/>
                </a:lnTo>
                <a:lnTo>
                  <a:pt x="8" y="78"/>
                </a:lnTo>
                <a:lnTo>
                  <a:pt x="8" y="77"/>
                </a:lnTo>
                <a:lnTo>
                  <a:pt x="8" y="76"/>
                </a:lnTo>
                <a:lnTo>
                  <a:pt x="7" y="76"/>
                </a:lnTo>
                <a:lnTo>
                  <a:pt x="7" y="75"/>
                </a:lnTo>
                <a:lnTo>
                  <a:pt x="6" y="75"/>
                </a:lnTo>
                <a:lnTo>
                  <a:pt x="6" y="74"/>
                </a:lnTo>
                <a:lnTo>
                  <a:pt x="5" y="74"/>
                </a:lnTo>
                <a:lnTo>
                  <a:pt x="5" y="73"/>
                </a:lnTo>
                <a:lnTo>
                  <a:pt x="5" y="72"/>
                </a:lnTo>
                <a:lnTo>
                  <a:pt x="6" y="71"/>
                </a:lnTo>
                <a:lnTo>
                  <a:pt x="7" y="70"/>
                </a:lnTo>
                <a:lnTo>
                  <a:pt x="9" y="68"/>
                </a:lnTo>
                <a:lnTo>
                  <a:pt x="10" y="68"/>
                </a:lnTo>
                <a:lnTo>
                  <a:pt x="12" y="66"/>
                </a:lnTo>
                <a:lnTo>
                  <a:pt x="13" y="66"/>
                </a:lnTo>
                <a:lnTo>
                  <a:pt x="14" y="66"/>
                </a:lnTo>
                <a:lnTo>
                  <a:pt x="15" y="66"/>
                </a:lnTo>
                <a:lnTo>
                  <a:pt x="15" y="65"/>
                </a:lnTo>
                <a:lnTo>
                  <a:pt x="16" y="64"/>
                </a:lnTo>
                <a:lnTo>
                  <a:pt x="16" y="63"/>
                </a:lnTo>
                <a:lnTo>
                  <a:pt x="15" y="62"/>
                </a:lnTo>
                <a:lnTo>
                  <a:pt x="15" y="61"/>
                </a:lnTo>
                <a:lnTo>
                  <a:pt x="14" y="59"/>
                </a:lnTo>
                <a:lnTo>
                  <a:pt x="13" y="59"/>
                </a:lnTo>
                <a:lnTo>
                  <a:pt x="13" y="58"/>
                </a:lnTo>
                <a:lnTo>
                  <a:pt x="12" y="57"/>
                </a:lnTo>
                <a:lnTo>
                  <a:pt x="11" y="56"/>
                </a:lnTo>
                <a:lnTo>
                  <a:pt x="11" y="55"/>
                </a:lnTo>
                <a:lnTo>
                  <a:pt x="9" y="53"/>
                </a:lnTo>
                <a:lnTo>
                  <a:pt x="6" y="51"/>
                </a:lnTo>
                <a:lnTo>
                  <a:pt x="3" y="49"/>
                </a:lnTo>
                <a:lnTo>
                  <a:pt x="0" y="47"/>
                </a:lnTo>
                <a:lnTo>
                  <a:pt x="0" y="46"/>
                </a:lnTo>
                <a:lnTo>
                  <a:pt x="0" y="45"/>
                </a:lnTo>
                <a:lnTo>
                  <a:pt x="0" y="44"/>
                </a:lnTo>
                <a:lnTo>
                  <a:pt x="0" y="43"/>
                </a:lnTo>
                <a:lnTo>
                  <a:pt x="1" y="42"/>
                </a:lnTo>
                <a:lnTo>
                  <a:pt x="1" y="41"/>
                </a:lnTo>
                <a:lnTo>
                  <a:pt x="1" y="40"/>
                </a:lnTo>
                <a:lnTo>
                  <a:pt x="0" y="39"/>
                </a:lnTo>
                <a:lnTo>
                  <a:pt x="1" y="38"/>
                </a:lnTo>
                <a:lnTo>
                  <a:pt x="1" y="37"/>
                </a:lnTo>
                <a:lnTo>
                  <a:pt x="2" y="36"/>
                </a:lnTo>
                <a:lnTo>
                  <a:pt x="2" y="35"/>
                </a:lnTo>
                <a:lnTo>
                  <a:pt x="3" y="35"/>
                </a:lnTo>
                <a:lnTo>
                  <a:pt x="4" y="33"/>
                </a:lnTo>
                <a:lnTo>
                  <a:pt x="4" y="32"/>
                </a:lnTo>
                <a:lnTo>
                  <a:pt x="5" y="32"/>
                </a:lnTo>
                <a:lnTo>
                  <a:pt x="6" y="32"/>
                </a:lnTo>
                <a:lnTo>
                  <a:pt x="7" y="32"/>
                </a:lnTo>
                <a:lnTo>
                  <a:pt x="8" y="32"/>
                </a:lnTo>
                <a:lnTo>
                  <a:pt x="9" y="32"/>
                </a:lnTo>
                <a:lnTo>
                  <a:pt x="12" y="32"/>
                </a:lnTo>
                <a:lnTo>
                  <a:pt x="13" y="32"/>
                </a:lnTo>
                <a:lnTo>
                  <a:pt x="14" y="32"/>
                </a:lnTo>
                <a:lnTo>
                  <a:pt x="16" y="32"/>
                </a:lnTo>
                <a:lnTo>
                  <a:pt x="20" y="33"/>
                </a:lnTo>
                <a:lnTo>
                  <a:pt x="21" y="33"/>
                </a:lnTo>
                <a:lnTo>
                  <a:pt x="22" y="33"/>
                </a:lnTo>
                <a:lnTo>
                  <a:pt x="22" y="32"/>
                </a:lnTo>
                <a:lnTo>
                  <a:pt x="22" y="31"/>
                </a:lnTo>
                <a:lnTo>
                  <a:pt x="23" y="30"/>
                </a:lnTo>
                <a:lnTo>
                  <a:pt x="22" y="29"/>
                </a:lnTo>
                <a:lnTo>
                  <a:pt x="22" y="28"/>
                </a:lnTo>
                <a:lnTo>
                  <a:pt x="22" y="27"/>
                </a:lnTo>
                <a:lnTo>
                  <a:pt x="22" y="26"/>
                </a:lnTo>
                <a:lnTo>
                  <a:pt x="22" y="25"/>
                </a:lnTo>
                <a:lnTo>
                  <a:pt x="22" y="24"/>
                </a:lnTo>
                <a:lnTo>
                  <a:pt x="22" y="23"/>
                </a:lnTo>
                <a:lnTo>
                  <a:pt x="22" y="22"/>
                </a:lnTo>
                <a:lnTo>
                  <a:pt x="23" y="21"/>
                </a:lnTo>
                <a:lnTo>
                  <a:pt x="24" y="21"/>
                </a:lnTo>
                <a:lnTo>
                  <a:pt x="25" y="22"/>
                </a:lnTo>
                <a:lnTo>
                  <a:pt x="26" y="22"/>
                </a:lnTo>
                <a:lnTo>
                  <a:pt x="27" y="23"/>
                </a:lnTo>
                <a:lnTo>
                  <a:pt x="28" y="23"/>
                </a:lnTo>
                <a:lnTo>
                  <a:pt x="29" y="24"/>
                </a:lnTo>
                <a:lnTo>
                  <a:pt x="30" y="24"/>
                </a:lnTo>
                <a:lnTo>
                  <a:pt x="31" y="24"/>
                </a:lnTo>
                <a:lnTo>
                  <a:pt x="31" y="23"/>
                </a:lnTo>
                <a:lnTo>
                  <a:pt x="32" y="22"/>
                </a:lnTo>
                <a:lnTo>
                  <a:pt x="33" y="22"/>
                </a:lnTo>
                <a:lnTo>
                  <a:pt x="34" y="23"/>
                </a:lnTo>
                <a:lnTo>
                  <a:pt x="34" y="25"/>
                </a:lnTo>
                <a:lnTo>
                  <a:pt x="35" y="26"/>
                </a:lnTo>
                <a:lnTo>
                  <a:pt x="36" y="27"/>
                </a:lnTo>
                <a:lnTo>
                  <a:pt x="37" y="28"/>
                </a:lnTo>
                <a:lnTo>
                  <a:pt x="38" y="28"/>
                </a:lnTo>
                <a:lnTo>
                  <a:pt x="39" y="29"/>
                </a:lnTo>
                <a:lnTo>
                  <a:pt x="40" y="29"/>
                </a:lnTo>
                <a:lnTo>
                  <a:pt x="40" y="30"/>
                </a:lnTo>
                <a:lnTo>
                  <a:pt x="41" y="30"/>
                </a:lnTo>
                <a:lnTo>
                  <a:pt x="43" y="31"/>
                </a:lnTo>
                <a:lnTo>
                  <a:pt x="46" y="31"/>
                </a:lnTo>
                <a:lnTo>
                  <a:pt x="47" y="31"/>
                </a:lnTo>
                <a:lnTo>
                  <a:pt x="47" y="32"/>
                </a:lnTo>
                <a:lnTo>
                  <a:pt x="48" y="32"/>
                </a:lnTo>
                <a:lnTo>
                  <a:pt x="49" y="32"/>
                </a:lnTo>
                <a:lnTo>
                  <a:pt x="50" y="32"/>
                </a:lnTo>
                <a:lnTo>
                  <a:pt x="51" y="32"/>
                </a:lnTo>
                <a:lnTo>
                  <a:pt x="52" y="32"/>
                </a:lnTo>
                <a:lnTo>
                  <a:pt x="52" y="33"/>
                </a:lnTo>
                <a:lnTo>
                  <a:pt x="53" y="32"/>
                </a:lnTo>
                <a:lnTo>
                  <a:pt x="54" y="33"/>
                </a:lnTo>
                <a:lnTo>
                  <a:pt x="56" y="33"/>
                </a:lnTo>
                <a:lnTo>
                  <a:pt x="57" y="32"/>
                </a:lnTo>
                <a:lnTo>
                  <a:pt x="59" y="32"/>
                </a:lnTo>
                <a:lnTo>
                  <a:pt x="60" y="32"/>
                </a:lnTo>
                <a:lnTo>
                  <a:pt x="61" y="31"/>
                </a:lnTo>
                <a:lnTo>
                  <a:pt x="62" y="31"/>
                </a:lnTo>
                <a:lnTo>
                  <a:pt x="63" y="31"/>
                </a:lnTo>
                <a:lnTo>
                  <a:pt x="64" y="31"/>
                </a:lnTo>
                <a:lnTo>
                  <a:pt x="65" y="30"/>
                </a:lnTo>
                <a:lnTo>
                  <a:pt x="66" y="29"/>
                </a:lnTo>
                <a:lnTo>
                  <a:pt x="67" y="28"/>
                </a:lnTo>
                <a:lnTo>
                  <a:pt x="68" y="26"/>
                </a:lnTo>
                <a:lnTo>
                  <a:pt x="68" y="25"/>
                </a:lnTo>
                <a:lnTo>
                  <a:pt x="69" y="24"/>
                </a:lnTo>
                <a:lnTo>
                  <a:pt x="69" y="23"/>
                </a:lnTo>
                <a:lnTo>
                  <a:pt x="69" y="22"/>
                </a:lnTo>
                <a:lnTo>
                  <a:pt x="69" y="20"/>
                </a:lnTo>
                <a:lnTo>
                  <a:pt x="69" y="19"/>
                </a:lnTo>
                <a:lnTo>
                  <a:pt x="69" y="18"/>
                </a:lnTo>
                <a:lnTo>
                  <a:pt x="70" y="17"/>
                </a:lnTo>
                <a:lnTo>
                  <a:pt x="70" y="16"/>
                </a:lnTo>
                <a:lnTo>
                  <a:pt x="70" y="15"/>
                </a:lnTo>
                <a:lnTo>
                  <a:pt x="70" y="14"/>
                </a:lnTo>
                <a:lnTo>
                  <a:pt x="70" y="13"/>
                </a:lnTo>
                <a:lnTo>
                  <a:pt x="71" y="13"/>
                </a:lnTo>
                <a:lnTo>
                  <a:pt x="72" y="11"/>
                </a:lnTo>
                <a:lnTo>
                  <a:pt x="72" y="10"/>
                </a:lnTo>
                <a:lnTo>
                  <a:pt x="73" y="10"/>
                </a:lnTo>
                <a:lnTo>
                  <a:pt x="73" y="9"/>
                </a:lnTo>
                <a:lnTo>
                  <a:pt x="74" y="9"/>
                </a:lnTo>
                <a:lnTo>
                  <a:pt x="75" y="8"/>
                </a:lnTo>
                <a:lnTo>
                  <a:pt x="76" y="8"/>
                </a:lnTo>
                <a:lnTo>
                  <a:pt x="77" y="8"/>
                </a:lnTo>
                <a:lnTo>
                  <a:pt x="77" y="7"/>
                </a:lnTo>
                <a:lnTo>
                  <a:pt x="78" y="7"/>
                </a:lnTo>
                <a:lnTo>
                  <a:pt x="79" y="7"/>
                </a:lnTo>
                <a:lnTo>
                  <a:pt x="80" y="7"/>
                </a:lnTo>
                <a:lnTo>
                  <a:pt x="81" y="6"/>
                </a:lnTo>
                <a:lnTo>
                  <a:pt x="82" y="6"/>
                </a:lnTo>
                <a:lnTo>
                  <a:pt x="83" y="6"/>
                </a:lnTo>
                <a:lnTo>
                  <a:pt x="84" y="6"/>
                </a:lnTo>
                <a:lnTo>
                  <a:pt x="85" y="5"/>
                </a:lnTo>
                <a:lnTo>
                  <a:pt x="86" y="5"/>
                </a:lnTo>
                <a:lnTo>
                  <a:pt x="87" y="5"/>
                </a:lnTo>
                <a:lnTo>
                  <a:pt x="90" y="4"/>
                </a:lnTo>
                <a:lnTo>
                  <a:pt x="91" y="4"/>
                </a:lnTo>
                <a:lnTo>
                  <a:pt x="92" y="4"/>
                </a:lnTo>
                <a:lnTo>
                  <a:pt x="94" y="3"/>
                </a:lnTo>
                <a:lnTo>
                  <a:pt x="95" y="3"/>
                </a:lnTo>
                <a:lnTo>
                  <a:pt x="96" y="3"/>
                </a:lnTo>
                <a:lnTo>
                  <a:pt x="97" y="3"/>
                </a:lnTo>
                <a:lnTo>
                  <a:pt x="98" y="3"/>
                </a:lnTo>
                <a:lnTo>
                  <a:pt x="99" y="3"/>
                </a:lnTo>
                <a:lnTo>
                  <a:pt x="100" y="3"/>
                </a:lnTo>
                <a:lnTo>
                  <a:pt x="101" y="3"/>
                </a:lnTo>
                <a:lnTo>
                  <a:pt x="102" y="3"/>
                </a:lnTo>
                <a:lnTo>
                  <a:pt x="103" y="4"/>
                </a:lnTo>
                <a:lnTo>
                  <a:pt x="104" y="4"/>
                </a:lnTo>
                <a:lnTo>
                  <a:pt x="105" y="4"/>
                </a:lnTo>
                <a:lnTo>
                  <a:pt x="106" y="4"/>
                </a:lnTo>
                <a:lnTo>
                  <a:pt x="106" y="3"/>
                </a:lnTo>
                <a:lnTo>
                  <a:pt x="108" y="3"/>
                </a:lnTo>
                <a:lnTo>
                  <a:pt x="109" y="2"/>
                </a:lnTo>
                <a:lnTo>
                  <a:pt x="110" y="2"/>
                </a:lnTo>
                <a:lnTo>
                  <a:pt x="112" y="1"/>
                </a:lnTo>
                <a:lnTo>
                  <a:pt x="113" y="1"/>
                </a:lnTo>
                <a:lnTo>
                  <a:pt x="113" y="0"/>
                </a:lnTo>
                <a:lnTo>
                  <a:pt x="113" y="1"/>
                </a:lnTo>
                <a:lnTo>
                  <a:pt x="114" y="1"/>
                </a:lnTo>
                <a:lnTo>
                  <a:pt x="114" y="2"/>
                </a:lnTo>
                <a:lnTo>
                  <a:pt x="115" y="2"/>
                </a:lnTo>
                <a:lnTo>
                  <a:pt x="116" y="2"/>
                </a:lnTo>
                <a:lnTo>
                  <a:pt x="115" y="3"/>
                </a:lnTo>
                <a:lnTo>
                  <a:pt x="115" y="4"/>
                </a:lnTo>
                <a:lnTo>
                  <a:pt x="115" y="5"/>
                </a:lnTo>
                <a:lnTo>
                  <a:pt x="115" y="6"/>
                </a:lnTo>
                <a:lnTo>
                  <a:pt x="114" y="6"/>
                </a:lnTo>
                <a:lnTo>
                  <a:pt x="114" y="7"/>
                </a:lnTo>
                <a:lnTo>
                  <a:pt x="113" y="7"/>
                </a:lnTo>
                <a:lnTo>
                  <a:pt x="112" y="7"/>
                </a:lnTo>
                <a:lnTo>
                  <a:pt x="112" y="8"/>
                </a:lnTo>
                <a:lnTo>
                  <a:pt x="112" y="9"/>
                </a:lnTo>
                <a:close/>
              </a:path>
            </a:pathLst>
          </a:custGeom>
          <a:noFill/>
          <a:ln w="19050" cap="flat" cmpd="sng">
            <a:solidFill>
              <a:srgbClr val="000000">
                <a:alpha val="100000"/>
              </a:srgbClr>
            </a:solidFill>
            <a:prstDash val="solid"/>
            <a:round/>
            <a:headEnd type="none" w="med" len="med"/>
            <a:tailEnd type="none" w="med" len="med"/>
          </a:ln>
        </xdr:spPr>
      </xdr:sp>
      <xdr:sp>
        <xdr:nvSpPr>
          <xdr:cNvPr id="2185883" name="Freeform 65"/>
          <xdr:cNvSpPr/>
        </xdr:nvSpPr>
        <xdr:spPr>
          <a:xfrm>
            <a:off x="4781550" y="3600450"/>
            <a:ext cx="885825" cy="752475"/>
          </a:xfrm>
          <a:custGeom>
            <a:avLst/>
            <a:gdLst>
              <a:gd name="txL" fmla="*/ 0 w 93"/>
              <a:gd name="txT" fmla="*/ 0 h 79"/>
              <a:gd name="txR" fmla="*/ 93 w 93"/>
              <a:gd name="txB" fmla="*/ 79 h 7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93" h="79">
                <a:moveTo>
                  <a:pt x="12" y="11"/>
                </a:moveTo>
                <a:lnTo>
                  <a:pt x="12" y="12"/>
                </a:lnTo>
                <a:lnTo>
                  <a:pt x="13" y="12"/>
                </a:lnTo>
                <a:lnTo>
                  <a:pt x="13" y="13"/>
                </a:lnTo>
                <a:lnTo>
                  <a:pt x="14" y="13"/>
                </a:lnTo>
                <a:lnTo>
                  <a:pt x="15" y="13"/>
                </a:lnTo>
                <a:lnTo>
                  <a:pt x="15" y="14"/>
                </a:lnTo>
                <a:lnTo>
                  <a:pt x="16" y="14"/>
                </a:lnTo>
                <a:lnTo>
                  <a:pt x="16" y="15"/>
                </a:lnTo>
                <a:lnTo>
                  <a:pt x="17" y="15"/>
                </a:lnTo>
                <a:lnTo>
                  <a:pt x="17" y="16"/>
                </a:lnTo>
                <a:lnTo>
                  <a:pt x="17" y="17"/>
                </a:lnTo>
                <a:lnTo>
                  <a:pt x="16" y="18"/>
                </a:lnTo>
                <a:lnTo>
                  <a:pt x="17" y="18"/>
                </a:lnTo>
                <a:lnTo>
                  <a:pt x="18" y="17"/>
                </a:lnTo>
                <a:lnTo>
                  <a:pt x="19" y="15"/>
                </a:lnTo>
                <a:lnTo>
                  <a:pt x="20" y="13"/>
                </a:lnTo>
                <a:lnTo>
                  <a:pt x="20" y="12"/>
                </a:lnTo>
                <a:lnTo>
                  <a:pt x="20" y="11"/>
                </a:lnTo>
                <a:lnTo>
                  <a:pt x="21" y="11"/>
                </a:lnTo>
                <a:lnTo>
                  <a:pt x="21" y="10"/>
                </a:lnTo>
                <a:lnTo>
                  <a:pt x="20" y="10"/>
                </a:lnTo>
                <a:lnTo>
                  <a:pt x="20" y="9"/>
                </a:lnTo>
                <a:lnTo>
                  <a:pt x="21" y="6"/>
                </a:lnTo>
                <a:lnTo>
                  <a:pt x="22" y="6"/>
                </a:lnTo>
                <a:lnTo>
                  <a:pt x="22" y="7"/>
                </a:lnTo>
                <a:lnTo>
                  <a:pt x="23" y="7"/>
                </a:lnTo>
                <a:lnTo>
                  <a:pt x="23" y="8"/>
                </a:lnTo>
                <a:lnTo>
                  <a:pt x="24" y="8"/>
                </a:lnTo>
                <a:lnTo>
                  <a:pt x="24" y="9"/>
                </a:lnTo>
                <a:lnTo>
                  <a:pt x="24" y="8"/>
                </a:lnTo>
                <a:lnTo>
                  <a:pt x="25" y="8"/>
                </a:lnTo>
                <a:lnTo>
                  <a:pt x="27" y="5"/>
                </a:lnTo>
                <a:lnTo>
                  <a:pt x="27" y="4"/>
                </a:lnTo>
                <a:lnTo>
                  <a:pt x="28" y="3"/>
                </a:lnTo>
                <a:lnTo>
                  <a:pt x="29" y="2"/>
                </a:lnTo>
                <a:lnTo>
                  <a:pt x="30" y="2"/>
                </a:lnTo>
                <a:lnTo>
                  <a:pt x="31" y="1"/>
                </a:lnTo>
                <a:lnTo>
                  <a:pt x="32" y="1"/>
                </a:lnTo>
                <a:lnTo>
                  <a:pt x="33" y="1"/>
                </a:lnTo>
                <a:lnTo>
                  <a:pt x="33" y="0"/>
                </a:lnTo>
                <a:lnTo>
                  <a:pt x="35" y="1"/>
                </a:lnTo>
                <a:lnTo>
                  <a:pt x="36" y="1"/>
                </a:lnTo>
                <a:lnTo>
                  <a:pt x="36" y="3"/>
                </a:lnTo>
                <a:lnTo>
                  <a:pt x="37" y="4"/>
                </a:lnTo>
                <a:lnTo>
                  <a:pt x="38" y="2"/>
                </a:lnTo>
                <a:lnTo>
                  <a:pt x="39" y="3"/>
                </a:lnTo>
                <a:lnTo>
                  <a:pt x="41" y="2"/>
                </a:lnTo>
                <a:lnTo>
                  <a:pt x="42" y="3"/>
                </a:lnTo>
                <a:lnTo>
                  <a:pt x="43" y="4"/>
                </a:lnTo>
                <a:lnTo>
                  <a:pt x="45" y="6"/>
                </a:lnTo>
                <a:lnTo>
                  <a:pt x="46" y="5"/>
                </a:lnTo>
                <a:lnTo>
                  <a:pt x="48" y="4"/>
                </a:lnTo>
                <a:lnTo>
                  <a:pt x="49" y="4"/>
                </a:lnTo>
                <a:lnTo>
                  <a:pt x="50" y="5"/>
                </a:lnTo>
                <a:lnTo>
                  <a:pt x="51" y="5"/>
                </a:lnTo>
                <a:lnTo>
                  <a:pt x="52" y="5"/>
                </a:lnTo>
                <a:lnTo>
                  <a:pt x="52" y="4"/>
                </a:lnTo>
                <a:lnTo>
                  <a:pt x="53" y="4"/>
                </a:lnTo>
                <a:lnTo>
                  <a:pt x="54" y="3"/>
                </a:lnTo>
                <a:lnTo>
                  <a:pt x="55" y="3"/>
                </a:lnTo>
                <a:lnTo>
                  <a:pt x="56" y="8"/>
                </a:lnTo>
                <a:lnTo>
                  <a:pt x="57" y="9"/>
                </a:lnTo>
                <a:lnTo>
                  <a:pt x="58" y="13"/>
                </a:lnTo>
                <a:lnTo>
                  <a:pt x="61" y="21"/>
                </a:lnTo>
                <a:lnTo>
                  <a:pt x="62" y="20"/>
                </a:lnTo>
                <a:lnTo>
                  <a:pt x="63" y="22"/>
                </a:lnTo>
                <a:lnTo>
                  <a:pt x="64" y="22"/>
                </a:lnTo>
                <a:lnTo>
                  <a:pt x="64" y="21"/>
                </a:lnTo>
                <a:lnTo>
                  <a:pt x="64" y="22"/>
                </a:lnTo>
                <a:lnTo>
                  <a:pt x="65" y="22"/>
                </a:lnTo>
                <a:lnTo>
                  <a:pt x="66" y="24"/>
                </a:lnTo>
                <a:lnTo>
                  <a:pt x="67" y="25"/>
                </a:lnTo>
                <a:lnTo>
                  <a:pt x="68" y="26"/>
                </a:lnTo>
                <a:lnTo>
                  <a:pt x="68" y="27"/>
                </a:lnTo>
                <a:lnTo>
                  <a:pt x="69" y="27"/>
                </a:lnTo>
                <a:lnTo>
                  <a:pt x="69" y="28"/>
                </a:lnTo>
                <a:lnTo>
                  <a:pt x="69" y="30"/>
                </a:lnTo>
                <a:lnTo>
                  <a:pt x="70" y="29"/>
                </a:lnTo>
                <a:lnTo>
                  <a:pt x="71" y="30"/>
                </a:lnTo>
                <a:lnTo>
                  <a:pt x="71" y="29"/>
                </a:lnTo>
                <a:lnTo>
                  <a:pt x="72" y="31"/>
                </a:lnTo>
                <a:lnTo>
                  <a:pt x="73" y="31"/>
                </a:lnTo>
                <a:lnTo>
                  <a:pt x="73" y="32"/>
                </a:lnTo>
                <a:lnTo>
                  <a:pt x="74" y="32"/>
                </a:lnTo>
                <a:lnTo>
                  <a:pt x="74" y="33"/>
                </a:lnTo>
                <a:lnTo>
                  <a:pt x="75" y="32"/>
                </a:lnTo>
                <a:lnTo>
                  <a:pt x="76" y="33"/>
                </a:lnTo>
                <a:lnTo>
                  <a:pt x="76" y="34"/>
                </a:lnTo>
                <a:lnTo>
                  <a:pt x="76" y="35"/>
                </a:lnTo>
                <a:lnTo>
                  <a:pt x="77" y="36"/>
                </a:lnTo>
                <a:lnTo>
                  <a:pt x="77" y="37"/>
                </a:lnTo>
                <a:lnTo>
                  <a:pt x="78" y="37"/>
                </a:lnTo>
                <a:lnTo>
                  <a:pt x="78" y="38"/>
                </a:lnTo>
                <a:lnTo>
                  <a:pt x="79" y="38"/>
                </a:lnTo>
                <a:lnTo>
                  <a:pt x="79" y="37"/>
                </a:lnTo>
                <a:lnTo>
                  <a:pt x="80" y="37"/>
                </a:lnTo>
                <a:lnTo>
                  <a:pt x="81" y="36"/>
                </a:lnTo>
                <a:lnTo>
                  <a:pt x="81" y="35"/>
                </a:lnTo>
                <a:lnTo>
                  <a:pt x="82" y="35"/>
                </a:lnTo>
                <a:lnTo>
                  <a:pt x="83" y="35"/>
                </a:lnTo>
                <a:lnTo>
                  <a:pt x="84" y="35"/>
                </a:lnTo>
                <a:lnTo>
                  <a:pt x="85" y="35"/>
                </a:lnTo>
                <a:lnTo>
                  <a:pt x="86" y="35"/>
                </a:lnTo>
                <a:lnTo>
                  <a:pt x="87" y="35"/>
                </a:lnTo>
                <a:lnTo>
                  <a:pt x="87" y="34"/>
                </a:lnTo>
                <a:lnTo>
                  <a:pt x="89" y="33"/>
                </a:lnTo>
                <a:lnTo>
                  <a:pt x="90" y="35"/>
                </a:lnTo>
                <a:lnTo>
                  <a:pt x="92" y="35"/>
                </a:lnTo>
                <a:lnTo>
                  <a:pt x="92" y="34"/>
                </a:lnTo>
                <a:lnTo>
                  <a:pt x="92" y="35"/>
                </a:lnTo>
                <a:lnTo>
                  <a:pt x="93" y="35"/>
                </a:lnTo>
                <a:lnTo>
                  <a:pt x="92" y="36"/>
                </a:lnTo>
                <a:lnTo>
                  <a:pt x="92" y="37"/>
                </a:lnTo>
                <a:lnTo>
                  <a:pt x="92" y="38"/>
                </a:lnTo>
                <a:lnTo>
                  <a:pt x="92" y="39"/>
                </a:lnTo>
                <a:lnTo>
                  <a:pt x="92" y="40"/>
                </a:lnTo>
                <a:lnTo>
                  <a:pt x="93" y="42"/>
                </a:lnTo>
                <a:lnTo>
                  <a:pt x="92" y="42"/>
                </a:lnTo>
                <a:lnTo>
                  <a:pt x="91" y="42"/>
                </a:lnTo>
                <a:lnTo>
                  <a:pt x="90" y="42"/>
                </a:lnTo>
                <a:lnTo>
                  <a:pt x="89" y="42"/>
                </a:lnTo>
                <a:lnTo>
                  <a:pt x="89" y="43"/>
                </a:lnTo>
                <a:lnTo>
                  <a:pt x="88" y="43"/>
                </a:lnTo>
                <a:lnTo>
                  <a:pt x="87" y="44"/>
                </a:lnTo>
                <a:lnTo>
                  <a:pt x="87" y="45"/>
                </a:lnTo>
                <a:lnTo>
                  <a:pt x="86" y="45"/>
                </a:lnTo>
                <a:lnTo>
                  <a:pt x="86" y="46"/>
                </a:lnTo>
                <a:lnTo>
                  <a:pt x="85" y="47"/>
                </a:lnTo>
                <a:lnTo>
                  <a:pt x="85" y="48"/>
                </a:lnTo>
                <a:lnTo>
                  <a:pt x="85" y="49"/>
                </a:lnTo>
                <a:lnTo>
                  <a:pt x="85" y="50"/>
                </a:lnTo>
                <a:lnTo>
                  <a:pt x="85" y="51"/>
                </a:lnTo>
                <a:lnTo>
                  <a:pt x="85" y="52"/>
                </a:lnTo>
                <a:lnTo>
                  <a:pt x="84" y="53"/>
                </a:lnTo>
                <a:lnTo>
                  <a:pt x="84" y="56"/>
                </a:lnTo>
                <a:lnTo>
                  <a:pt x="84" y="57"/>
                </a:lnTo>
                <a:lnTo>
                  <a:pt x="84" y="58"/>
                </a:lnTo>
                <a:lnTo>
                  <a:pt x="84" y="59"/>
                </a:lnTo>
                <a:lnTo>
                  <a:pt x="84" y="60"/>
                </a:lnTo>
                <a:lnTo>
                  <a:pt x="84" y="61"/>
                </a:lnTo>
                <a:lnTo>
                  <a:pt x="84" y="63"/>
                </a:lnTo>
                <a:lnTo>
                  <a:pt x="84" y="64"/>
                </a:lnTo>
                <a:lnTo>
                  <a:pt x="83" y="64"/>
                </a:lnTo>
                <a:lnTo>
                  <a:pt x="83" y="65"/>
                </a:lnTo>
                <a:lnTo>
                  <a:pt x="83" y="66"/>
                </a:lnTo>
                <a:lnTo>
                  <a:pt x="83" y="67"/>
                </a:lnTo>
                <a:lnTo>
                  <a:pt x="83" y="68"/>
                </a:lnTo>
                <a:lnTo>
                  <a:pt x="82" y="69"/>
                </a:lnTo>
                <a:lnTo>
                  <a:pt x="82" y="70"/>
                </a:lnTo>
                <a:lnTo>
                  <a:pt x="81" y="71"/>
                </a:lnTo>
                <a:lnTo>
                  <a:pt x="80" y="72"/>
                </a:lnTo>
                <a:lnTo>
                  <a:pt x="80" y="73"/>
                </a:lnTo>
                <a:lnTo>
                  <a:pt x="79" y="73"/>
                </a:lnTo>
                <a:lnTo>
                  <a:pt x="79" y="74"/>
                </a:lnTo>
                <a:lnTo>
                  <a:pt x="78" y="75"/>
                </a:lnTo>
                <a:lnTo>
                  <a:pt x="78" y="76"/>
                </a:lnTo>
                <a:lnTo>
                  <a:pt x="77" y="76"/>
                </a:lnTo>
                <a:lnTo>
                  <a:pt x="75" y="77"/>
                </a:lnTo>
                <a:lnTo>
                  <a:pt x="74" y="77"/>
                </a:lnTo>
                <a:lnTo>
                  <a:pt x="73" y="78"/>
                </a:lnTo>
                <a:lnTo>
                  <a:pt x="71" y="78"/>
                </a:lnTo>
                <a:lnTo>
                  <a:pt x="71" y="79"/>
                </a:lnTo>
                <a:lnTo>
                  <a:pt x="70" y="79"/>
                </a:lnTo>
                <a:lnTo>
                  <a:pt x="69" y="79"/>
                </a:lnTo>
                <a:lnTo>
                  <a:pt x="68" y="79"/>
                </a:lnTo>
                <a:lnTo>
                  <a:pt x="67" y="78"/>
                </a:lnTo>
                <a:lnTo>
                  <a:pt x="66" y="78"/>
                </a:lnTo>
                <a:lnTo>
                  <a:pt x="65" y="78"/>
                </a:lnTo>
                <a:lnTo>
                  <a:pt x="64" y="78"/>
                </a:lnTo>
                <a:lnTo>
                  <a:pt x="63" y="78"/>
                </a:lnTo>
                <a:lnTo>
                  <a:pt x="62" y="78"/>
                </a:lnTo>
                <a:lnTo>
                  <a:pt x="61" y="78"/>
                </a:lnTo>
                <a:lnTo>
                  <a:pt x="60" y="78"/>
                </a:lnTo>
                <a:lnTo>
                  <a:pt x="60" y="77"/>
                </a:lnTo>
                <a:lnTo>
                  <a:pt x="60" y="76"/>
                </a:lnTo>
                <a:lnTo>
                  <a:pt x="59" y="76"/>
                </a:lnTo>
                <a:lnTo>
                  <a:pt x="59" y="75"/>
                </a:lnTo>
                <a:lnTo>
                  <a:pt x="58" y="74"/>
                </a:lnTo>
                <a:lnTo>
                  <a:pt x="56" y="73"/>
                </a:lnTo>
                <a:lnTo>
                  <a:pt x="55" y="71"/>
                </a:lnTo>
                <a:lnTo>
                  <a:pt x="54" y="71"/>
                </a:lnTo>
                <a:lnTo>
                  <a:pt x="55" y="71"/>
                </a:lnTo>
                <a:lnTo>
                  <a:pt x="54" y="70"/>
                </a:lnTo>
                <a:lnTo>
                  <a:pt x="54" y="69"/>
                </a:lnTo>
                <a:lnTo>
                  <a:pt x="55" y="68"/>
                </a:lnTo>
                <a:lnTo>
                  <a:pt x="54" y="66"/>
                </a:lnTo>
                <a:lnTo>
                  <a:pt x="55" y="65"/>
                </a:lnTo>
                <a:lnTo>
                  <a:pt x="54" y="64"/>
                </a:lnTo>
                <a:lnTo>
                  <a:pt x="54" y="63"/>
                </a:lnTo>
                <a:lnTo>
                  <a:pt x="54" y="60"/>
                </a:lnTo>
                <a:lnTo>
                  <a:pt x="54" y="59"/>
                </a:lnTo>
                <a:lnTo>
                  <a:pt x="52" y="58"/>
                </a:lnTo>
                <a:lnTo>
                  <a:pt x="52" y="55"/>
                </a:lnTo>
                <a:lnTo>
                  <a:pt x="52" y="54"/>
                </a:lnTo>
                <a:lnTo>
                  <a:pt x="52" y="53"/>
                </a:lnTo>
                <a:lnTo>
                  <a:pt x="50" y="54"/>
                </a:lnTo>
                <a:lnTo>
                  <a:pt x="49" y="54"/>
                </a:lnTo>
                <a:lnTo>
                  <a:pt x="49" y="56"/>
                </a:lnTo>
                <a:lnTo>
                  <a:pt x="48" y="56"/>
                </a:lnTo>
                <a:lnTo>
                  <a:pt x="46" y="58"/>
                </a:lnTo>
                <a:lnTo>
                  <a:pt x="46" y="57"/>
                </a:lnTo>
                <a:lnTo>
                  <a:pt x="44" y="59"/>
                </a:lnTo>
                <a:lnTo>
                  <a:pt x="43" y="58"/>
                </a:lnTo>
                <a:lnTo>
                  <a:pt x="42" y="58"/>
                </a:lnTo>
                <a:lnTo>
                  <a:pt x="40" y="58"/>
                </a:lnTo>
                <a:lnTo>
                  <a:pt x="40" y="59"/>
                </a:lnTo>
                <a:lnTo>
                  <a:pt x="39" y="59"/>
                </a:lnTo>
                <a:lnTo>
                  <a:pt x="38" y="59"/>
                </a:lnTo>
                <a:lnTo>
                  <a:pt x="34" y="60"/>
                </a:lnTo>
                <a:lnTo>
                  <a:pt x="34" y="59"/>
                </a:lnTo>
                <a:lnTo>
                  <a:pt x="33" y="54"/>
                </a:lnTo>
                <a:lnTo>
                  <a:pt x="32" y="55"/>
                </a:lnTo>
                <a:lnTo>
                  <a:pt x="31" y="55"/>
                </a:lnTo>
                <a:lnTo>
                  <a:pt x="31" y="54"/>
                </a:lnTo>
                <a:lnTo>
                  <a:pt x="30" y="54"/>
                </a:lnTo>
                <a:lnTo>
                  <a:pt x="29" y="54"/>
                </a:lnTo>
                <a:lnTo>
                  <a:pt x="28" y="51"/>
                </a:lnTo>
                <a:lnTo>
                  <a:pt x="27" y="46"/>
                </a:lnTo>
                <a:lnTo>
                  <a:pt x="26" y="43"/>
                </a:lnTo>
                <a:lnTo>
                  <a:pt x="25" y="43"/>
                </a:lnTo>
                <a:lnTo>
                  <a:pt x="24" y="43"/>
                </a:lnTo>
                <a:lnTo>
                  <a:pt x="23" y="43"/>
                </a:lnTo>
                <a:lnTo>
                  <a:pt x="22" y="43"/>
                </a:lnTo>
                <a:lnTo>
                  <a:pt x="21" y="40"/>
                </a:lnTo>
                <a:lnTo>
                  <a:pt x="20" y="41"/>
                </a:lnTo>
                <a:lnTo>
                  <a:pt x="20" y="39"/>
                </a:lnTo>
                <a:lnTo>
                  <a:pt x="19" y="36"/>
                </a:lnTo>
                <a:lnTo>
                  <a:pt x="18" y="36"/>
                </a:lnTo>
                <a:lnTo>
                  <a:pt x="16" y="36"/>
                </a:lnTo>
                <a:lnTo>
                  <a:pt x="15" y="34"/>
                </a:lnTo>
                <a:lnTo>
                  <a:pt x="14" y="32"/>
                </a:lnTo>
                <a:lnTo>
                  <a:pt x="14" y="33"/>
                </a:lnTo>
                <a:lnTo>
                  <a:pt x="13" y="31"/>
                </a:lnTo>
                <a:lnTo>
                  <a:pt x="12" y="30"/>
                </a:lnTo>
                <a:lnTo>
                  <a:pt x="12" y="29"/>
                </a:lnTo>
                <a:lnTo>
                  <a:pt x="12" y="28"/>
                </a:lnTo>
                <a:lnTo>
                  <a:pt x="13" y="28"/>
                </a:lnTo>
                <a:lnTo>
                  <a:pt x="14" y="28"/>
                </a:lnTo>
                <a:lnTo>
                  <a:pt x="14" y="27"/>
                </a:lnTo>
                <a:lnTo>
                  <a:pt x="14" y="26"/>
                </a:lnTo>
                <a:lnTo>
                  <a:pt x="13" y="26"/>
                </a:lnTo>
                <a:lnTo>
                  <a:pt x="13" y="25"/>
                </a:lnTo>
                <a:lnTo>
                  <a:pt x="12" y="25"/>
                </a:lnTo>
                <a:lnTo>
                  <a:pt x="11" y="24"/>
                </a:lnTo>
                <a:lnTo>
                  <a:pt x="11" y="23"/>
                </a:lnTo>
                <a:lnTo>
                  <a:pt x="10" y="22"/>
                </a:lnTo>
                <a:lnTo>
                  <a:pt x="10" y="21"/>
                </a:lnTo>
                <a:lnTo>
                  <a:pt x="9" y="21"/>
                </a:lnTo>
                <a:lnTo>
                  <a:pt x="9" y="20"/>
                </a:lnTo>
                <a:lnTo>
                  <a:pt x="8" y="20"/>
                </a:lnTo>
                <a:lnTo>
                  <a:pt x="7" y="20"/>
                </a:lnTo>
                <a:lnTo>
                  <a:pt x="6" y="20"/>
                </a:lnTo>
                <a:lnTo>
                  <a:pt x="5" y="20"/>
                </a:lnTo>
                <a:lnTo>
                  <a:pt x="4" y="20"/>
                </a:lnTo>
                <a:lnTo>
                  <a:pt x="3" y="19"/>
                </a:lnTo>
                <a:lnTo>
                  <a:pt x="2" y="19"/>
                </a:lnTo>
                <a:lnTo>
                  <a:pt x="1" y="20"/>
                </a:lnTo>
                <a:lnTo>
                  <a:pt x="0" y="20"/>
                </a:lnTo>
                <a:lnTo>
                  <a:pt x="0" y="19"/>
                </a:lnTo>
                <a:lnTo>
                  <a:pt x="0" y="18"/>
                </a:lnTo>
                <a:lnTo>
                  <a:pt x="0" y="17"/>
                </a:lnTo>
                <a:lnTo>
                  <a:pt x="0" y="16"/>
                </a:lnTo>
                <a:lnTo>
                  <a:pt x="1" y="16"/>
                </a:lnTo>
                <a:lnTo>
                  <a:pt x="1" y="15"/>
                </a:lnTo>
                <a:lnTo>
                  <a:pt x="0" y="14"/>
                </a:lnTo>
                <a:lnTo>
                  <a:pt x="1" y="14"/>
                </a:lnTo>
                <a:lnTo>
                  <a:pt x="1" y="13"/>
                </a:lnTo>
                <a:lnTo>
                  <a:pt x="2" y="13"/>
                </a:lnTo>
                <a:lnTo>
                  <a:pt x="3" y="13"/>
                </a:lnTo>
                <a:lnTo>
                  <a:pt x="4" y="13"/>
                </a:lnTo>
                <a:lnTo>
                  <a:pt x="5" y="13"/>
                </a:lnTo>
                <a:lnTo>
                  <a:pt x="5" y="12"/>
                </a:lnTo>
                <a:lnTo>
                  <a:pt x="6" y="12"/>
                </a:lnTo>
                <a:lnTo>
                  <a:pt x="7" y="12"/>
                </a:lnTo>
                <a:lnTo>
                  <a:pt x="8" y="11"/>
                </a:lnTo>
                <a:lnTo>
                  <a:pt x="9" y="11"/>
                </a:lnTo>
                <a:lnTo>
                  <a:pt x="10" y="11"/>
                </a:lnTo>
                <a:lnTo>
                  <a:pt x="11" y="11"/>
                </a:lnTo>
                <a:lnTo>
                  <a:pt x="12" y="11"/>
                </a:lnTo>
                <a:close/>
              </a:path>
            </a:pathLst>
          </a:custGeom>
          <a:noFill/>
          <a:ln w="19050" cap="flat" cmpd="sng">
            <a:solidFill>
              <a:srgbClr val="000000">
                <a:alpha val="100000"/>
              </a:srgbClr>
            </a:solidFill>
            <a:prstDash val="solid"/>
            <a:round/>
            <a:headEnd type="none" w="med" len="med"/>
            <a:tailEnd type="none" w="med" len="med"/>
          </a:ln>
        </xdr:spPr>
      </xdr:sp>
      <xdr:sp>
        <xdr:nvSpPr>
          <xdr:cNvPr id="2185884" name="Freeform 66"/>
          <xdr:cNvSpPr/>
        </xdr:nvSpPr>
        <xdr:spPr>
          <a:xfrm>
            <a:off x="5667375" y="3990975"/>
            <a:ext cx="685800" cy="1190625"/>
          </a:xfrm>
          <a:custGeom>
            <a:avLst/>
            <a:gdLst>
              <a:gd name="txL" fmla="*/ 0 w 72"/>
              <a:gd name="txT" fmla="*/ 0 h 125"/>
              <a:gd name="txR" fmla="*/ 72 w 72"/>
              <a:gd name="txB" fmla="*/ 125 h 1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2" h="125">
                <a:moveTo>
                  <a:pt x="57" y="2"/>
                </a:moveTo>
                <a:lnTo>
                  <a:pt x="58" y="2"/>
                </a:lnTo>
                <a:lnTo>
                  <a:pt x="58" y="1"/>
                </a:lnTo>
                <a:lnTo>
                  <a:pt x="59" y="1"/>
                </a:lnTo>
                <a:lnTo>
                  <a:pt x="60" y="1"/>
                </a:lnTo>
                <a:lnTo>
                  <a:pt x="61" y="1"/>
                </a:lnTo>
                <a:lnTo>
                  <a:pt x="62" y="1"/>
                </a:lnTo>
                <a:lnTo>
                  <a:pt x="62" y="0"/>
                </a:lnTo>
                <a:lnTo>
                  <a:pt x="63" y="0"/>
                </a:lnTo>
                <a:lnTo>
                  <a:pt x="64" y="0"/>
                </a:lnTo>
                <a:lnTo>
                  <a:pt x="64" y="1"/>
                </a:lnTo>
                <a:lnTo>
                  <a:pt x="65" y="1"/>
                </a:lnTo>
                <a:lnTo>
                  <a:pt x="66" y="1"/>
                </a:lnTo>
                <a:lnTo>
                  <a:pt x="67" y="2"/>
                </a:lnTo>
                <a:lnTo>
                  <a:pt x="68" y="2"/>
                </a:lnTo>
                <a:lnTo>
                  <a:pt x="69" y="3"/>
                </a:lnTo>
                <a:lnTo>
                  <a:pt x="70" y="3"/>
                </a:lnTo>
                <a:lnTo>
                  <a:pt x="70" y="4"/>
                </a:lnTo>
                <a:lnTo>
                  <a:pt x="71" y="4"/>
                </a:lnTo>
                <a:lnTo>
                  <a:pt x="71" y="5"/>
                </a:lnTo>
                <a:lnTo>
                  <a:pt x="71" y="6"/>
                </a:lnTo>
                <a:lnTo>
                  <a:pt x="72" y="6"/>
                </a:lnTo>
                <a:lnTo>
                  <a:pt x="72" y="7"/>
                </a:lnTo>
                <a:lnTo>
                  <a:pt x="72" y="8"/>
                </a:lnTo>
                <a:lnTo>
                  <a:pt x="72" y="9"/>
                </a:lnTo>
                <a:lnTo>
                  <a:pt x="72" y="10"/>
                </a:lnTo>
                <a:lnTo>
                  <a:pt x="72" y="11"/>
                </a:lnTo>
                <a:lnTo>
                  <a:pt x="72" y="12"/>
                </a:lnTo>
                <a:lnTo>
                  <a:pt x="72" y="13"/>
                </a:lnTo>
                <a:lnTo>
                  <a:pt x="72" y="14"/>
                </a:lnTo>
                <a:lnTo>
                  <a:pt x="72" y="15"/>
                </a:lnTo>
                <a:lnTo>
                  <a:pt x="72" y="16"/>
                </a:lnTo>
                <a:lnTo>
                  <a:pt x="71" y="16"/>
                </a:lnTo>
                <a:lnTo>
                  <a:pt x="71" y="18"/>
                </a:lnTo>
                <a:lnTo>
                  <a:pt x="71" y="19"/>
                </a:lnTo>
                <a:lnTo>
                  <a:pt x="72" y="20"/>
                </a:lnTo>
                <a:lnTo>
                  <a:pt x="72" y="21"/>
                </a:lnTo>
                <a:lnTo>
                  <a:pt x="72" y="22"/>
                </a:lnTo>
                <a:lnTo>
                  <a:pt x="71" y="22"/>
                </a:lnTo>
                <a:lnTo>
                  <a:pt x="70" y="22"/>
                </a:lnTo>
                <a:lnTo>
                  <a:pt x="69" y="22"/>
                </a:lnTo>
                <a:lnTo>
                  <a:pt x="69" y="23"/>
                </a:lnTo>
                <a:lnTo>
                  <a:pt x="67" y="23"/>
                </a:lnTo>
                <a:lnTo>
                  <a:pt x="65" y="24"/>
                </a:lnTo>
                <a:lnTo>
                  <a:pt x="64" y="24"/>
                </a:lnTo>
                <a:lnTo>
                  <a:pt x="64" y="23"/>
                </a:lnTo>
                <a:lnTo>
                  <a:pt x="63" y="23"/>
                </a:lnTo>
                <a:lnTo>
                  <a:pt x="63" y="24"/>
                </a:lnTo>
                <a:lnTo>
                  <a:pt x="63" y="26"/>
                </a:lnTo>
                <a:lnTo>
                  <a:pt x="61" y="27"/>
                </a:lnTo>
                <a:lnTo>
                  <a:pt x="62" y="27"/>
                </a:lnTo>
                <a:lnTo>
                  <a:pt x="61" y="27"/>
                </a:lnTo>
                <a:lnTo>
                  <a:pt x="59" y="27"/>
                </a:lnTo>
                <a:lnTo>
                  <a:pt x="58" y="27"/>
                </a:lnTo>
                <a:lnTo>
                  <a:pt x="57" y="27"/>
                </a:lnTo>
                <a:lnTo>
                  <a:pt x="57" y="26"/>
                </a:lnTo>
                <a:lnTo>
                  <a:pt x="57" y="27"/>
                </a:lnTo>
                <a:lnTo>
                  <a:pt x="55" y="27"/>
                </a:lnTo>
                <a:lnTo>
                  <a:pt x="55" y="28"/>
                </a:lnTo>
                <a:lnTo>
                  <a:pt x="54" y="28"/>
                </a:lnTo>
                <a:lnTo>
                  <a:pt x="53" y="28"/>
                </a:lnTo>
                <a:lnTo>
                  <a:pt x="53" y="29"/>
                </a:lnTo>
                <a:lnTo>
                  <a:pt x="54" y="30"/>
                </a:lnTo>
                <a:lnTo>
                  <a:pt x="53" y="30"/>
                </a:lnTo>
                <a:lnTo>
                  <a:pt x="52" y="30"/>
                </a:lnTo>
                <a:lnTo>
                  <a:pt x="51" y="30"/>
                </a:lnTo>
                <a:lnTo>
                  <a:pt x="51" y="31"/>
                </a:lnTo>
                <a:lnTo>
                  <a:pt x="52" y="31"/>
                </a:lnTo>
                <a:lnTo>
                  <a:pt x="52" y="32"/>
                </a:lnTo>
                <a:lnTo>
                  <a:pt x="52" y="33"/>
                </a:lnTo>
                <a:lnTo>
                  <a:pt x="51" y="33"/>
                </a:lnTo>
                <a:lnTo>
                  <a:pt x="51" y="34"/>
                </a:lnTo>
                <a:lnTo>
                  <a:pt x="52" y="34"/>
                </a:lnTo>
                <a:lnTo>
                  <a:pt x="52" y="35"/>
                </a:lnTo>
                <a:lnTo>
                  <a:pt x="52" y="36"/>
                </a:lnTo>
                <a:lnTo>
                  <a:pt x="52" y="37"/>
                </a:lnTo>
                <a:lnTo>
                  <a:pt x="52" y="38"/>
                </a:lnTo>
                <a:lnTo>
                  <a:pt x="52" y="39"/>
                </a:lnTo>
                <a:lnTo>
                  <a:pt x="52" y="40"/>
                </a:lnTo>
                <a:lnTo>
                  <a:pt x="52" y="41"/>
                </a:lnTo>
                <a:lnTo>
                  <a:pt x="51" y="41"/>
                </a:lnTo>
                <a:lnTo>
                  <a:pt x="52" y="41"/>
                </a:lnTo>
                <a:lnTo>
                  <a:pt x="51" y="41"/>
                </a:lnTo>
                <a:lnTo>
                  <a:pt x="51" y="42"/>
                </a:lnTo>
                <a:lnTo>
                  <a:pt x="51" y="43"/>
                </a:lnTo>
                <a:lnTo>
                  <a:pt x="52" y="44"/>
                </a:lnTo>
                <a:lnTo>
                  <a:pt x="52" y="47"/>
                </a:lnTo>
                <a:lnTo>
                  <a:pt x="52" y="49"/>
                </a:lnTo>
                <a:lnTo>
                  <a:pt x="52" y="51"/>
                </a:lnTo>
                <a:lnTo>
                  <a:pt x="53" y="53"/>
                </a:lnTo>
                <a:lnTo>
                  <a:pt x="53" y="54"/>
                </a:lnTo>
                <a:lnTo>
                  <a:pt x="53" y="55"/>
                </a:lnTo>
                <a:lnTo>
                  <a:pt x="54" y="56"/>
                </a:lnTo>
                <a:lnTo>
                  <a:pt x="53" y="56"/>
                </a:lnTo>
                <a:lnTo>
                  <a:pt x="53" y="57"/>
                </a:lnTo>
                <a:lnTo>
                  <a:pt x="54" y="57"/>
                </a:lnTo>
                <a:lnTo>
                  <a:pt x="54" y="58"/>
                </a:lnTo>
                <a:lnTo>
                  <a:pt x="54" y="59"/>
                </a:lnTo>
                <a:lnTo>
                  <a:pt x="55" y="60"/>
                </a:lnTo>
                <a:lnTo>
                  <a:pt x="54" y="60"/>
                </a:lnTo>
                <a:lnTo>
                  <a:pt x="55" y="60"/>
                </a:lnTo>
                <a:lnTo>
                  <a:pt x="56" y="60"/>
                </a:lnTo>
                <a:lnTo>
                  <a:pt x="56" y="61"/>
                </a:lnTo>
                <a:lnTo>
                  <a:pt x="57" y="61"/>
                </a:lnTo>
                <a:lnTo>
                  <a:pt x="57" y="62"/>
                </a:lnTo>
                <a:lnTo>
                  <a:pt x="58" y="62"/>
                </a:lnTo>
                <a:lnTo>
                  <a:pt x="58" y="63"/>
                </a:lnTo>
                <a:lnTo>
                  <a:pt x="59" y="63"/>
                </a:lnTo>
                <a:lnTo>
                  <a:pt x="59" y="64"/>
                </a:lnTo>
                <a:lnTo>
                  <a:pt x="59" y="65"/>
                </a:lnTo>
                <a:lnTo>
                  <a:pt x="60" y="65"/>
                </a:lnTo>
                <a:lnTo>
                  <a:pt x="60" y="66"/>
                </a:lnTo>
                <a:lnTo>
                  <a:pt x="60" y="67"/>
                </a:lnTo>
                <a:lnTo>
                  <a:pt x="60" y="68"/>
                </a:lnTo>
                <a:lnTo>
                  <a:pt x="60" y="69"/>
                </a:lnTo>
                <a:lnTo>
                  <a:pt x="60" y="70"/>
                </a:lnTo>
                <a:lnTo>
                  <a:pt x="60" y="72"/>
                </a:lnTo>
                <a:lnTo>
                  <a:pt x="59" y="73"/>
                </a:lnTo>
                <a:lnTo>
                  <a:pt x="60" y="74"/>
                </a:lnTo>
                <a:lnTo>
                  <a:pt x="61" y="74"/>
                </a:lnTo>
                <a:lnTo>
                  <a:pt x="62" y="75"/>
                </a:lnTo>
                <a:lnTo>
                  <a:pt x="62" y="76"/>
                </a:lnTo>
                <a:lnTo>
                  <a:pt x="63" y="76"/>
                </a:lnTo>
                <a:lnTo>
                  <a:pt x="63" y="78"/>
                </a:lnTo>
                <a:lnTo>
                  <a:pt x="62" y="79"/>
                </a:lnTo>
                <a:lnTo>
                  <a:pt x="62" y="80"/>
                </a:lnTo>
                <a:lnTo>
                  <a:pt x="61" y="80"/>
                </a:lnTo>
                <a:lnTo>
                  <a:pt x="61" y="81"/>
                </a:lnTo>
                <a:lnTo>
                  <a:pt x="61" y="82"/>
                </a:lnTo>
                <a:lnTo>
                  <a:pt x="60" y="82"/>
                </a:lnTo>
                <a:lnTo>
                  <a:pt x="59" y="83"/>
                </a:lnTo>
                <a:lnTo>
                  <a:pt x="58" y="83"/>
                </a:lnTo>
                <a:lnTo>
                  <a:pt x="57" y="83"/>
                </a:lnTo>
                <a:lnTo>
                  <a:pt x="56" y="83"/>
                </a:lnTo>
                <a:lnTo>
                  <a:pt x="55" y="84"/>
                </a:lnTo>
                <a:lnTo>
                  <a:pt x="53" y="85"/>
                </a:lnTo>
                <a:lnTo>
                  <a:pt x="52" y="85"/>
                </a:lnTo>
                <a:lnTo>
                  <a:pt x="52" y="84"/>
                </a:lnTo>
                <a:lnTo>
                  <a:pt x="51" y="84"/>
                </a:lnTo>
                <a:lnTo>
                  <a:pt x="50" y="83"/>
                </a:lnTo>
                <a:lnTo>
                  <a:pt x="49" y="83"/>
                </a:lnTo>
                <a:lnTo>
                  <a:pt x="48" y="83"/>
                </a:lnTo>
                <a:lnTo>
                  <a:pt x="48" y="84"/>
                </a:lnTo>
                <a:lnTo>
                  <a:pt x="47" y="85"/>
                </a:lnTo>
                <a:lnTo>
                  <a:pt x="46" y="85"/>
                </a:lnTo>
                <a:lnTo>
                  <a:pt x="46" y="86"/>
                </a:lnTo>
                <a:lnTo>
                  <a:pt x="46" y="87"/>
                </a:lnTo>
                <a:lnTo>
                  <a:pt x="45" y="88"/>
                </a:lnTo>
                <a:lnTo>
                  <a:pt x="45" y="89"/>
                </a:lnTo>
                <a:lnTo>
                  <a:pt x="45" y="90"/>
                </a:lnTo>
                <a:lnTo>
                  <a:pt x="44" y="91"/>
                </a:lnTo>
                <a:lnTo>
                  <a:pt x="44" y="92"/>
                </a:lnTo>
                <a:lnTo>
                  <a:pt x="44" y="93"/>
                </a:lnTo>
                <a:lnTo>
                  <a:pt x="44" y="94"/>
                </a:lnTo>
                <a:lnTo>
                  <a:pt x="44" y="95"/>
                </a:lnTo>
                <a:lnTo>
                  <a:pt x="44" y="96"/>
                </a:lnTo>
                <a:lnTo>
                  <a:pt x="43" y="96"/>
                </a:lnTo>
                <a:lnTo>
                  <a:pt x="44" y="97"/>
                </a:lnTo>
                <a:lnTo>
                  <a:pt x="44" y="99"/>
                </a:lnTo>
                <a:lnTo>
                  <a:pt x="45" y="100"/>
                </a:lnTo>
                <a:lnTo>
                  <a:pt x="45" y="101"/>
                </a:lnTo>
                <a:lnTo>
                  <a:pt x="44" y="101"/>
                </a:lnTo>
                <a:lnTo>
                  <a:pt x="44" y="102"/>
                </a:lnTo>
                <a:lnTo>
                  <a:pt x="44" y="103"/>
                </a:lnTo>
                <a:lnTo>
                  <a:pt x="43" y="103"/>
                </a:lnTo>
                <a:lnTo>
                  <a:pt x="43" y="104"/>
                </a:lnTo>
                <a:lnTo>
                  <a:pt x="43" y="105"/>
                </a:lnTo>
                <a:lnTo>
                  <a:pt x="43" y="106"/>
                </a:lnTo>
                <a:lnTo>
                  <a:pt x="42" y="106"/>
                </a:lnTo>
                <a:lnTo>
                  <a:pt x="42" y="107"/>
                </a:lnTo>
                <a:lnTo>
                  <a:pt x="41" y="107"/>
                </a:lnTo>
                <a:lnTo>
                  <a:pt x="40" y="108"/>
                </a:lnTo>
                <a:lnTo>
                  <a:pt x="39" y="108"/>
                </a:lnTo>
                <a:lnTo>
                  <a:pt x="38" y="108"/>
                </a:lnTo>
                <a:lnTo>
                  <a:pt x="37" y="108"/>
                </a:lnTo>
                <a:lnTo>
                  <a:pt x="37" y="109"/>
                </a:lnTo>
                <a:lnTo>
                  <a:pt x="36" y="109"/>
                </a:lnTo>
                <a:lnTo>
                  <a:pt x="36" y="110"/>
                </a:lnTo>
                <a:lnTo>
                  <a:pt x="35" y="113"/>
                </a:lnTo>
                <a:lnTo>
                  <a:pt x="34" y="113"/>
                </a:lnTo>
                <a:lnTo>
                  <a:pt x="34" y="114"/>
                </a:lnTo>
                <a:lnTo>
                  <a:pt x="35" y="115"/>
                </a:lnTo>
                <a:lnTo>
                  <a:pt x="35" y="116"/>
                </a:lnTo>
                <a:lnTo>
                  <a:pt x="35" y="117"/>
                </a:lnTo>
                <a:lnTo>
                  <a:pt x="36" y="117"/>
                </a:lnTo>
                <a:lnTo>
                  <a:pt x="36" y="118"/>
                </a:lnTo>
                <a:lnTo>
                  <a:pt x="35" y="118"/>
                </a:lnTo>
                <a:lnTo>
                  <a:pt x="34" y="119"/>
                </a:lnTo>
                <a:lnTo>
                  <a:pt x="33" y="121"/>
                </a:lnTo>
                <a:lnTo>
                  <a:pt x="32" y="124"/>
                </a:lnTo>
                <a:lnTo>
                  <a:pt x="32" y="125"/>
                </a:lnTo>
                <a:lnTo>
                  <a:pt x="31" y="125"/>
                </a:lnTo>
                <a:lnTo>
                  <a:pt x="31" y="124"/>
                </a:lnTo>
                <a:lnTo>
                  <a:pt x="30" y="123"/>
                </a:lnTo>
                <a:lnTo>
                  <a:pt x="29" y="123"/>
                </a:lnTo>
                <a:lnTo>
                  <a:pt x="29" y="121"/>
                </a:lnTo>
                <a:lnTo>
                  <a:pt x="28" y="122"/>
                </a:lnTo>
                <a:lnTo>
                  <a:pt x="28" y="121"/>
                </a:lnTo>
                <a:lnTo>
                  <a:pt x="28" y="120"/>
                </a:lnTo>
                <a:lnTo>
                  <a:pt x="28" y="119"/>
                </a:lnTo>
                <a:lnTo>
                  <a:pt x="27" y="118"/>
                </a:lnTo>
                <a:lnTo>
                  <a:pt x="26" y="117"/>
                </a:lnTo>
                <a:lnTo>
                  <a:pt x="26" y="116"/>
                </a:lnTo>
                <a:lnTo>
                  <a:pt x="25" y="116"/>
                </a:lnTo>
                <a:lnTo>
                  <a:pt x="25" y="115"/>
                </a:lnTo>
                <a:lnTo>
                  <a:pt x="25" y="114"/>
                </a:lnTo>
                <a:lnTo>
                  <a:pt x="24" y="114"/>
                </a:lnTo>
                <a:lnTo>
                  <a:pt x="23" y="114"/>
                </a:lnTo>
                <a:lnTo>
                  <a:pt x="23" y="113"/>
                </a:lnTo>
                <a:lnTo>
                  <a:pt x="23" y="112"/>
                </a:lnTo>
                <a:lnTo>
                  <a:pt x="22" y="110"/>
                </a:lnTo>
                <a:lnTo>
                  <a:pt x="22" y="108"/>
                </a:lnTo>
                <a:lnTo>
                  <a:pt x="21" y="106"/>
                </a:lnTo>
                <a:lnTo>
                  <a:pt x="21" y="105"/>
                </a:lnTo>
                <a:lnTo>
                  <a:pt x="21" y="104"/>
                </a:lnTo>
                <a:lnTo>
                  <a:pt x="21" y="103"/>
                </a:lnTo>
                <a:lnTo>
                  <a:pt x="20" y="102"/>
                </a:lnTo>
                <a:lnTo>
                  <a:pt x="20" y="101"/>
                </a:lnTo>
                <a:lnTo>
                  <a:pt x="20" y="100"/>
                </a:lnTo>
                <a:lnTo>
                  <a:pt x="19" y="100"/>
                </a:lnTo>
                <a:lnTo>
                  <a:pt x="19" y="99"/>
                </a:lnTo>
                <a:lnTo>
                  <a:pt x="19" y="98"/>
                </a:lnTo>
                <a:lnTo>
                  <a:pt x="18" y="97"/>
                </a:lnTo>
                <a:lnTo>
                  <a:pt x="18" y="96"/>
                </a:lnTo>
                <a:lnTo>
                  <a:pt x="18" y="95"/>
                </a:lnTo>
                <a:lnTo>
                  <a:pt x="17" y="95"/>
                </a:lnTo>
                <a:lnTo>
                  <a:pt x="17" y="94"/>
                </a:lnTo>
                <a:lnTo>
                  <a:pt x="16" y="92"/>
                </a:lnTo>
                <a:lnTo>
                  <a:pt x="16" y="91"/>
                </a:lnTo>
                <a:lnTo>
                  <a:pt x="16" y="90"/>
                </a:lnTo>
                <a:lnTo>
                  <a:pt x="15" y="89"/>
                </a:lnTo>
                <a:lnTo>
                  <a:pt x="14" y="87"/>
                </a:lnTo>
                <a:lnTo>
                  <a:pt x="13" y="87"/>
                </a:lnTo>
                <a:lnTo>
                  <a:pt x="13" y="86"/>
                </a:lnTo>
                <a:lnTo>
                  <a:pt x="12" y="85"/>
                </a:lnTo>
                <a:lnTo>
                  <a:pt x="12" y="84"/>
                </a:lnTo>
                <a:lnTo>
                  <a:pt x="11" y="84"/>
                </a:lnTo>
                <a:lnTo>
                  <a:pt x="11" y="83"/>
                </a:lnTo>
                <a:lnTo>
                  <a:pt x="11" y="82"/>
                </a:lnTo>
                <a:lnTo>
                  <a:pt x="11" y="81"/>
                </a:lnTo>
                <a:lnTo>
                  <a:pt x="11" y="80"/>
                </a:lnTo>
                <a:lnTo>
                  <a:pt x="11" y="79"/>
                </a:lnTo>
                <a:lnTo>
                  <a:pt x="11" y="78"/>
                </a:lnTo>
                <a:lnTo>
                  <a:pt x="12" y="77"/>
                </a:lnTo>
                <a:lnTo>
                  <a:pt x="13" y="77"/>
                </a:lnTo>
                <a:lnTo>
                  <a:pt x="13" y="76"/>
                </a:lnTo>
                <a:lnTo>
                  <a:pt x="14" y="75"/>
                </a:lnTo>
                <a:lnTo>
                  <a:pt x="15" y="74"/>
                </a:lnTo>
                <a:lnTo>
                  <a:pt x="15" y="73"/>
                </a:lnTo>
                <a:lnTo>
                  <a:pt x="16" y="73"/>
                </a:lnTo>
                <a:lnTo>
                  <a:pt x="16" y="72"/>
                </a:lnTo>
                <a:lnTo>
                  <a:pt x="17" y="71"/>
                </a:lnTo>
                <a:lnTo>
                  <a:pt x="17" y="70"/>
                </a:lnTo>
                <a:lnTo>
                  <a:pt x="17" y="69"/>
                </a:lnTo>
                <a:lnTo>
                  <a:pt x="18" y="69"/>
                </a:lnTo>
                <a:lnTo>
                  <a:pt x="18" y="68"/>
                </a:lnTo>
                <a:lnTo>
                  <a:pt x="19" y="67"/>
                </a:lnTo>
                <a:lnTo>
                  <a:pt x="19" y="66"/>
                </a:lnTo>
                <a:lnTo>
                  <a:pt x="20" y="65"/>
                </a:lnTo>
                <a:lnTo>
                  <a:pt x="20" y="62"/>
                </a:lnTo>
                <a:lnTo>
                  <a:pt x="19" y="60"/>
                </a:lnTo>
                <a:lnTo>
                  <a:pt x="18" y="58"/>
                </a:lnTo>
                <a:lnTo>
                  <a:pt x="17" y="57"/>
                </a:lnTo>
                <a:lnTo>
                  <a:pt x="17" y="56"/>
                </a:lnTo>
                <a:lnTo>
                  <a:pt x="17" y="55"/>
                </a:lnTo>
                <a:lnTo>
                  <a:pt x="17" y="53"/>
                </a:lnTo>
                <a:lnTo>
                  <a:pt x="17" y="54"/>
                </a:lnTo>
                <a:lnTo>
                  <a:pt x="16" y="54"/>
                </a:lnTo>
                <a:lnTo>
                  <a:pt x="16" y="55"/>
                </a:lnTo>
                <a:lnTo>
                  <a:pt x="16" y="56"/>
                </a:lnTo>
                <a:lnTo>
                  <a:pt x="15" y="56"/>
                </a:lnTo>
                <a:lnTo>
                  <a:pt x="14" y="56"/>
                </a:lnTo>
                <a:lnTo>
                  <a:pt x="13" y="55"/>
                </a:lnTo>
                <a:lnTo>
                  <a:pt x="12" y="53"/>
                </a:lnTo>
                <a:lnTo>
                  <a:pt x="11" y="53"/>
                </a:lnTo>
                <a:lnTo>
                  <a:pt x="11" y="52"/>
                </a:lnTo>
                <a:lnTo>
                  <a:pt x="11" y="51"/>
                </a:lnTo>
                <a:lnTo>
                  <a:pt x="11" y="50"/>
                </a:lnTo>
                <a:lnTo>
                  <a:pt x="11" y="49"/>
                </a:lnTo>
                <a:lnTo>
                  <a:pt x="11" y="47"/>
                </a:lnTo>
                <a:lnTo>
                  <a:pt x="10" y="46"/>
                </a:lnTo>
                <a:lnTo>
                  <a:pt x="8" y="45"/>
                </a:lnTo>
                <a:lnTo>
                  <a:pt x="6" y="44"/>
                </a:lnTo>
                <a:lnTo>
                  <a:pt x="5" y="43"/>
                </a:lnTo>
                <a:lnTo>
                  <a:pt x="4" y="43"/>
                </a:lnTo>
                <a:lnTo>
                  <a:pt x="4" y="42"/>
                </a:lnTo>
                <a:lnTo>
                  <a:pt x="6" y="42"/>
                </a:lnTo>
                <a:lnTo>
                  <a:pt x="7" y="41"/>
                </a:lnTo>
                <a:lnTo>
                  <a:pt x="8" y="41"/>
                </a:lnTo>
                <a:lnTo>
                  <a:pt x="7" y="40"/>
                </a:lnTo>
                <a:lnTo>
                  <a:pt x="6" y="40"/>
                </a:lnTo>
                <a:lnTo>
                  <a:pt x="6" y="39"/>
                </a:lnTo>
                <a:lnTo>
                  <a:pt x="6" y="38"/>
                </a:lnTo>
                <a:lnTo>
                  <a:pt x="5" y="38"/>
                </a:lnTo>
                <a:lnTo>
                  <a:pt x="5" y="37"/>
                </a:lnTo>
                <a:lnTo>
                  <a:pt x="4" y="37"/>
                </a:lnTo>
                <a:lnTo>
                  <a:pt x="5" y="37"/>
                </a:lnTo>
                <a:lnTo>
                  <a:pt x="5" y="36"/>
                </a:lnTo>
                <a:lnTo>
                  <a:pt x="5" y="35"/>
                </a:lnTo>
                <a:lnTo>
                  <a:pt x="4" y="34"/>
                </a:lnTo>
                <a:lnTo>
                  <a:pt x="3" y="34"/>
                </a:lnTo>
                <a:lnTo>
                  <a:pt x="4" y="34"/>
                </a:lnTo>
                <a:lnTo>
                  <a:pt x="6" y="30"/>
                </a:lnTo>
                <a:lnTo>
                  <a:pt x="7" y="29"/>
                </a:lnTo>
                <a:lnTo>
                  <a:pt x="7" y="28"/>
                </a:lnTo>
                <a:lnTo>
                  <a:pt x="8" y="27"/>
                </a:lnTo>
                <a:lnTo>
                  <a:pt x="8" y="26"/>
                </a:lnTo>
                <a:lnTo>
                  <a:pt x="7" y="26"/>
                </a:lnTo>
                <a:lnTo>
                  <a:pt x="7" y="25"/>
                </a:lnTo>
                <a:lnTo>
                  <a:pt x="7" y="24"/>
                </a:lnTo>
                <a:lnTo>
                  <a:pt x="6" y="24"/>
                </a:lnTo>
                <a:lnTo>
                  <a:pt x="6" y="23"/>
                </a:lnTo>
                <a:lnTo>
                  <a:pt x="5" y="23"/>
                </a:lnTo>
                <a:lnTo>
                  <a:pt x="4" y="23"/>
                </a:lnTo>
                <a:lnTo>
                  <a:pt x="2" y="21"/>
                </a:lnTo>
                <a:lnTo>
                  <a:pt x="1" y="21"/>
                </a:lnTo>
                <a:lnTo>
                  <a:pt x="0" y="19"/>
                </a:lnTo>
                <a:lnTo>
                  <a:pt x="1" y="19"/>
                </a:lnTo>
                <a:lnTo>
                  <a:pt x="2" y="16"/>
                </a:lnTo>
                <a:lnTo>
                  <a:pt x="2" y="15"/>
                </a:lnTo>
                <a:lnTo>
                  <a:pt x="3" y="13"/>
                </a:lnTo>
                <a:lnTo>
                  <a:pt x="4" y="12"/>
                </a:lnTo>
                <a:lnTo>
                  <a:pt x="5" y="12"/>
                </a:lnTo>
                <a:lnTo>
                  <a:pt x="5" y="11"/>
                </a:lnTo>
                <a:lnTo>
                  <a:pt x="4" y="12"/>
                </a:lnTo>
                <a:lnTo>
                  <a:pt x="3" y="10"/>
                </a:lnTo>
                <a:lnTo>
                  <a:pt x="4" y="10"/>
                </a:lnTo>
                <a:lnTo>
                  <a:pt x="4" y="9"/>
                </a:lnTo>
                <a:lnTo>
                  <a:pt x="4" y="8"/>
                </a:lnTo>
                <a:lnTo>
                  <a:pt x="4" y="7"/>
                </a:lnTo>
                <a:lnTo>
                  <a:pt x="3" y="4"/>
                </a:lnTo>
                <a:lnTo>
                  <a:pt x="3" y="5"/>
                </a:lnTo>
                <a:lnTo>
                  <a:pt x="3" y="4"/>
                </a:lnTo>
                <a:lnTo>
                  <a:pt x="2" y="4"/>
                </a:lnTo>
                <a:lnTo>
                  <a:pt x="2" y="3"/>
                </a:lnTo>
                <a:lnTo>
                  <a:pt x="2" y="4"/>
                </a:lnTo>
                <a:lnTo>
                  <a:pt x="2" y="3"/>
                </a:lnTo>
                <a:lnTo>
                  <a:pt x="2" y="2"/>
                </a:lnTo>
                <a:lnTo>
                  <a:pt x="2" y="1"/>
                </a:lnTo>
                <a:lnTo>
                  <a:pt x="2" y="0"/>
                </a:lnTo>
                <a:lnTo>
                  <a:pt x="3" y="0"/>
                </a:lnTo>
                <a:lnTo>
                  <a:pt x="4" y="0"/>
                </a:lnTo>
                <a:lnTo>
                  <a:pt x="5" y="0"/>
                </a:lnTo>
                <a:lnTo>
                  <a:pt x="6" y="0"/>
                </a:lnTo>
                <a:lnTo>
                  <a:pt x="6" y="1"/>
                </a:lnTo>
                <a:lnTo>
                  <a:pt x="6" y="2"/>
                </a:lnTo>
                <a:lnTo>
                  <a:pt x="6" y="1"/>
                </a:lnTo>
                <a:lnTo>
                  <a:pt x="6" y="0"/>
                </a:lnTo>
                <a:lnTo>
                  <a:pt x="7" y="0"/>
                </a:lnTo>
                <a:lnTo>
                  <a:pt x="9" y="0"/>
                </a:lnTo>
                <a:lnTo>
                  <a:pt x="10" y="0"/>
                </a:lnTo>
                <a:lnTo>
                  <a:pt x="11" y="0"/>
                </a:lnTo>
                <a:lnTo>
                  <a:pt x="11" y="1"/>
                </a:lnTo>
                <a:lnTo>
                  <a:pt x="12" y="1"/>
                </a:lnTo>
                <a:lnTo>
                  <a:pt x="13" y="1"/>
                </a:lnTo>
                <a:lnTo>
                  <a:pt x="14" y="1"/>
                </a:lnTo>
                <a:lnTo>
                  <a:pt x="15" y="1"/>
                </a:lnTo>
                <a:lnTo>
                  <a:pt x="16" y="2"/>
                </a:lnTo>
                <a:lnTo>
                  <a:pt x="17" y="2"/>
                </a:lnTo>
                <a:lnTo>
                  <a:pt x="18" y="2"/>
                </a:lnTo>
                <a:lnTo>
                  <a:pt x="19" y="2"/>
                </a:lnTo>
                <a:lnTo>
                  <a:pt x="19" y="3"/>
                </a:lnTo>
                <a:lnTo>
                  <a:pt x="20" y="3"/>
                </a:lnTo>
                <a:lnTo>
                  <a:pt x="21" y="3"/>
                </a:lnTo>
                <a:lnTo>
                  <a:pt x="22" y="3"/>
                </a:lnTo>
                <a:lnTo>
                  <a:pt x="23" y="3"/>
                </a:lnTo>
                <a:lnTo>
                  <a:pt x="24" y="3"/>
                </a:lnTo>
                <a:lnTo>
                  <a:pt x="25" y="3"/>
                </a:lnTo>
                <a:lnTo>
                  <a:pt x="26" y="4"/>
                </a:lnTo>
                <a:lnTo>
                  <a:pt x="27" y="4"/>
                </a:lnTo>
                <a:lnTo>
                  <a:pt x="28" y="4"/>
                </a:lnTo>
                <a:lnTo>
                  <a:pt x="29" y="4"/>
                </a:lnTo>
                <a:lnTo>
                  <a:pt x="29" y="5"/>
                </a:lnTo>
                <a:lnTo>
                  <a:pt x="30" y="6"/>
                </a:lnTo>
                <a:lnTo>
                  <a:pt x="31" y="6"/>
                </a:lnTo>
                <a:lnTo>
                  <a:pt x="32" y="6"/>
                </a:lnTo>
                <a:lnTo>
                  <a:pt x="33" y="7"/>
                </a:lnTo>
                <a:lnTo>
                  <a:pt x="34" y="7"/>
                </a:lnTo>
                <a:lnTo>
                  <a:pt x="34" y="8"/>
                </a:lnTo>
                <a:lnTo>
                  <a:pt x="35" y="8"/>
                </a:lnTo>
                <a:lnTo>
                  <a:pt x="36" y="8"/>
                </a:lnTo>
                <a:lnTo>
                  <a:pt x="36" y="9"/>
                </a:lnTo>
                <a:lnTo>
                  <a:pt x="37" y="9"/>
                </a:lnTo>
                <a:lnTo>
                  <a:pt x="38" y="9"/>
                </a:lnTo>
                <a:lnTo>
                  <a:pt x="38" y="10"/>
                </a:lnTo>
                <a:lnTo>
                  <a:pt x="39" y="10"/>
                </a:lnTo>
                <a:lnTo>
                  <a:pt x="40" y="10"/>
                </a:lnTo>
                <a:lnTo>
                  <a:pt x="41" y="11"/>
                </a:lnTo>
                <a:lnTo>
                  <a:pt x="42" y="11"/>
                </a:lnTo>
                <a:lnTo>
                  <a:pt x="43" y="11"/>
                </a:lnTo>
                <a:lnTo>
                  <a:pt x="45" y="11"/>
                </a:lnTo>
                <a:lnTo>
                  <a:pt x="46" y="11"/>
                </a:lnTo>
                <a:lnTo>
                  <a:pt x="47" y="11"/>
                </a:lnTo>
                <a:lnTo>
                  <a:pt x="48" y="10"/>
                </a:lnTo>
                <a:lnTo>
                  <a:pt x="49" y="10"/>
                </a:lnTo>
                <a:lnTo>
                  <a:pt x="50" y="9"/>
                </a:lnTo>
                <a:lnTo>
                  <a:pt x="51" y="8"/>
                </a:lnTo>
                <a:lnTo>
                  <a:pt x="52" y="7"/>
                </a:lnTo>
                <a:lnTo>
                  <a:pt x="54" y="5"/>
                </a:lnTo>
                <a:lnTo>
                  <a:pt x="55" y="4"/>
                </a:lnTo>
                <a:lnTo>
                  <a:pt x="56" y="3"/>
                </a:lnTo>
                <a:lnTo>
                  <a:pt x="57" y="2"/>
                </a:lnTo>
                <a:close/>
              </a:path>
            </a:pathLst>
          </a:custGeom>
          <a:noFill/>
          <a:ln w="19050" cap="flat" cmpd="sng">
            <a:solidFill>
              <a:srgbClr val="000000">
                <a:alpha val="100000"/>
              </a:srgbClr>
            </a:solidFill>
            <a:prstDash val="solid"/>
            <a:round/>
            <a:headEnd type="none" w="med" len="med"/>
            <a:tailEnd type="none" w="med" len="med"/>
          </a:ln>
        </xdr:spPr>
      </xdr:sp>
      <xdr:sp>
        <xdr:nvSpPr>
          <xdr:cNvPr id="2185885" name="Freeform 67"/>
          <xdr:cNvSpPr/>
        </xdr:nvSpPr>
        <xdr:spPr>
          <a:xfrm>
            <a:off x="5638800" y="3810000"/>
            <a:ext cx="342900" cy="219075"/>
          </a:xfrm>
          <a:custGeom>
            <a:avLst/>
            <a:gdLst>
              <a:gd name="txL" fmla="*/ 0 w 36"/>
              <a:gd name="txT" fmla="*/ 0 h 23"/>
              <a:gd name="txR" fmla="*/ 36 w 36"/>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6" h="23">
                <a:moveTo>
                  <a:pt x="36" y="17"/>
                </a:moveTo>
                <a:lnTo>
                  <a:pt x="36" y="18"/>
                </a:lnTo>
                <a:lnTo>
                  <a:pt x="35" y="18"/>
                </a:lnTo>
                <a:lnTo>
                  <a:pt x="34" y="18"/>
                </a:lnTo>
                <a:lnTo>
                  <a:pt x="34" y="19"/>
                </a:lnTo>
                <a:lnTo>
                  <a:pt x="34" y="18"/>
                </a:lnTo>
                <a:lnTo>
                  <a:pt x="33" y="18"/>
                </a:lnTo>
                <a:lnTo>
                  <a:pt x="32" y="18"/>
                </a:lnTo>
                <a:lnTo>
                  <a:pt x="32" y="19"/>
                </a:lnTo>
                <a:lnTo>
                  <a:pt x="32" y="20"/>
                </a:lnTo>
                <a:lnTo>
                  <a:pt x="32" y="21"/>
                </a:lnTo>
                <a:lnTo>
                  <a:pt x="31" y="22"/>
                </a:lnTo>
                <a:lnTo>
                  <a:pt x="31" y="23"/>
                </a:lnTo>
                <a:lnTo>
                  <a:pt x="30" y="23"/>
                </a:lnTo>
                <a:lnTo>
                  <a:pt x="29" y="23"/>
                </a:lnTo>
                <a:lnTo>
                  <a:pt x="28" y="22"/>
                </a:lnTo>
                <a:lnTo>
                  <a:pt x="27" y="22"/>
                </a:lnTo>
                <a:lnTo>
                  <a:pt x="26" y="22"/>
                </a:lnTo>
                <a:lnTo>
                  <a:pt x="25" y="22"/>
                </a:lnTo>
                <a:lnTo>
                  <a:pt x="24" y="22"/>
                </a:lnTo>
                <a:lnTo>
                  <a:pt x="23" y="22"/>
                </a:lnTo>
                <a:lnTo>
                  <a:pt x="22" y="22"/>
                </a:lnTo>
                <a:lnTo>
                  <a:pt x="22" y="21"/>
                </a:lnTo>
                <a:lnTo>
                  <a:pt x="21" y="21"/>
                </a:lnTo>
                <a:lnTo>
                  <a:pt x="20" y="21"/>
                </a:lnTo>
                <a:lnTo>
                  <a:pt x="19" y="21"/>
                </a:lnTo>
                <a:lnTo>
                  <a:pt x="18" y="20"/>
                </a:lnTo>
                <a:lnTo>
                  <a:pt x="17" y="20"/>
                </a:lnTo>
                <a:lnTo>
                  <a:pt x="16" y="20"/>
                </a:lnTo>
                <a:lnTo>
                  <a:pt x="15" y="20"/>
                </a:lnTo>
                <a:lnTo>
                  <a:pt x="14" y="20"/>
                </a:lnTo>
                <a:lnTo>
                  <a:pt x="14" y="19"/>
                </a:lnTo>
                <a:lnTo>
                  <a:pt x="13" y="19"/>
                </a:lnTo>
                <a:lnTo>
                  <a:pt x="12" y="19"/>
                </a:lnTo>
                <a:lnTo>
                  <a:pt x="10" y="19"/>
                </a:lnTo>
                <a:lnTo>
                  <a:pt x="9" y="19"/>
                </a:lnTo>
                <a:lnTo>
                  <a:pt x="9" y="20"/>
                </a:lnTo>
                <a:lnTo>
                  <a:pt x="9" y="21"/>
                </a:lnTo>
                <a:lnTo>
                  <a:pt x="9" y="20"/>
                </a:lnTo>
                <a:lnTo>
                  <a:pt x="9" y="19"/>
                </a:lnTo>
                <a:lnTo>
                  <a:pt x="8" y="19"/>
                </a:lnTo>
                <a:lnTo>
                  <a:pt x="7" y="19"/>
                </a:lnTo>
                <a:lnTo>
                  <a:pt x="6" y="19"/>
                </a:lnTo>
                <a:lnTo>
                  <a:pt x="5" y="19"/>
                </a:lnTo>
                <a:lnTo>
                  <a:pt x="4" y="19"/>
                </a:lnTo>
                <a:lnTo>
                  <a:pt x="3" y="19"/>
                </a:lnTo>
                <a:lnTo>
                  <a:pt x="3" y="20"/>
                </a:lnTo>
                <a:lnTo>
                  <a:pt x="2" y="18"/>
                </a:lnTo>
                <a:lnTo>
                  <a:pt x="2" y="17"/>
                </a:lnTo>
                <a:lnTo>
                  <a:pt x="2" y="16"/>
                </a:lnTo>
                <a:lnTo>
                  <a:pt x="2" y="15"/>
                </a:lnTo>
                <a:lnTo>
                  <a:pt x="2" y="14"/>
                </a:lnTo>
                <a:lnTo>
                  <a:pt x="3" y="13"/>
                </a:lnTo>
                <a:lnTo>
                  <a:pt x="2" y="13"/>
                </a:lnTo>
                <a:lnTo>
                  <a:pt x="2" y="12"/>
                </a:lnTo>
                <a:lnTo>
                  <a:pt x="2" y="11"/>
                </a:lnTo>
                <a:lnTo>
                  <a:pt x="1" y="10"/>
                </a:lnTo>
                <a:lnTo>
                  <a:pt x="0" y="9"/>
                </a:lnTo>
                <a:lnTo>
                  <a:pt x="0" y="8"/>
                </a:lnTo>
                <a:lnTo>
                  <a:pt x="1" y="8"/>
                </a:lnTo>
                <a:lnTo>
                  <a:pt x="2" y="8"/>
                </a:lnTo>
                <a:lnTo>
                  <a:pt x="3" y="8"/>
                </a:lnTo>
                <a:lnTo>
                  <a:pt x="4" y="8"/>
                </a:lnTo>
                <a:lnTo>
                  <a:pt x="5" y="9"/>
                </a:lnTo>
                <a:lnTo>
                  <a:pt x="6" y="9"/>
                </a:lnTo>
                <a:lnTo>
                  <a:pt x="6" y="8"/>
                </a:lnTo>
                <a:lnTo>
                  <a:pt x="7" y="8"/>
                </a:lnTo>
                <a:lnTo>
                  <a:pt x="8" y="7"/>
                </a:lnTo>
                <a:lnTo>
                  <a:pt x="10" y="6"/>
                </a:lnTo>
                <a:lnTo>
                  <a:pt x="11" y="6"/>
                </a:lnTo>
                <a:lnTo>
                  <a:pt x="11" y="5"/>
                </a:lnTo>
                <a:lnTo>
                  <a:pt x="12" y="5"/>
                </a:lnTo>
                <a:lnTo>
                  <a:pt x="13" y="5"/>
                </a:lnTo>
                <a:lnTo>
                  <a:pt x="13" y="4"/>
                </a:lnTo>
                <a:lnTo>
                  <a:pt x="14" y="4"/>
                </a:lnTo>
                <a:lnTo>
                  <a:pt x="14" y="3"/>
                </a:lnTo>
                <a:lnTo>
                  <a:pt x="14" y="2"/>
                </a:lnTo>
                <a:lnTo>
                  <a:pt x="14" y="1"/>
                </a:lnTo>
                <a:lnTo>
                  <a:pt x="15" y="0"/>
                </a:lnTo>
                <a:lnTo>
                  <a:pt x="15" y="1"/>
                </a:lnTo>
                <a:lnTo>
                  <a:pt x="16" y="0"/>
                </a:lnTo>
                <a:lnTo>
                  <a:pt x="17" y="1"/>
                </a:lnTo>
                <a:lnTo>
                  <a:pt x="17" y="2"/>
                </a:lnTo>
                <a:lnTo>
                  <a:pt x="17" y="3"/>
                </a:lnTo>
                <a:lnTo>
                  <a:pt x="18" y="3"/>
                </a:lnTo>
                <a:lnTo>
                  <a:pt x="19" y="3"/>
                </a:lnTo>
                <a:lnTo>
                  <a:pt x="20" y="3"/>
                </a:lnTo>
                <a:lnTo>
                  <a:pt x="20" y="4"/>
                </a:lnTo>
                <a:lnTo>
                  <a:pt x="21" y="4"/>
                </a:lnTo>
                <a:lnTo>
                  <a:pt x="21" y="5"/>
                </a:lnTo>
                <a:lnTo>
                  <a:pt x="22" y="5"/>
                </a:lnTo>
                <a:lnTo>
                  <a:pt x="23" y="6"/>
                </a:lnTo>
                <a:lnTo>
                  <a:pt x="24" y="6"/>
                </a:lnTo>
                <a:lnTo>
                  <a:pt x="25" y="6"/>
                </a:lnTo>
                <a:lnTo>
                  <a:pt x="25" y="5"/>
                </a:lnTo>
                <a:lnTo>
                  <a:pt x="25" y="4"/>
                </a:lnTo>
                <a:lnTo>
                  <a:pt x="27" y="5"/>
                </a:lnTo>
                <a:lnTo>
                  <a:pt x="28" y="5"/>
                </a:lnTo>
                <a:lnTo>
                  <a:pt x="28" y="4"/>
                </a:lnTo>
                <a:lnTo>
                  <a:pt x="29" y="4"/>
                </a:lnTo>
                <a:lnTo>
                  <a:pt x="29" y="3"/>
                </a:lnTo>
                <a:lnTo>
                  <a:pt x="29" y="2"/>
                </a:lnTo>
                <a:lnTo>
                  <a:pt x="30" y="2"/>
                </a:lnTo>
                <a:lnTo>
                  <a:pt x="32" y="2"/>
                </a:lnTo>
                <a:lnTo>
                  <a:pt x="31" y="3"/>
                </a:lnTo>
                <a:lnTo>
                  <a:pt x="31" y="4"/>
                </a:lnTo>
                <a:lnTo>
                  <a:pt x="31" y="5"/>
                </a:lnTo>
                <a:lnTo>
                  <a:pt x="31" y="6"/>
                </a:lnTo>
                <a:lnTo>
                  <a:pt x="32" y="6"/>
                </a:lnTo>
                <a:lnTo>
                  <a:pt x="32" y="7"/>
                </a:lnTo>
                <a:lnTo>
                  <a:pt x="32" y="8"/>
                </a:lnTo>
                <a:lnTo>
                  <a:pt x="32" y="9"/>
                </a:lnTo>
                <a:lnTo>
                  <a:pt x="32" y="10"/>
                </a:lnTo>
                <a:lnTo>
                  <a:pt x="33" y="10"/>
                </a:lnTo>
                <a:lnTo>
                  <a:pt x="34" y="11"/>
                </a:lnTo>
                <a:lnTo>
                  <a:pt x="34" y="12"/>
                </a:lnTo>
                <a:lnTo>
                  <a:pt x="35" y="12"/>
                </a:lnTo>
                <a:lnTo>
                  <a:pt x="35" y="13"/>
                </a:lnTo>
                <a:lnTo>
                  <a:pt x="36" y="13"/>
                </a:lnTo>
                <a:lnTo>
                  <a:pt x="36" y="14"/>
                </a:lnTo>
                <a:lnTo>
                  <a:pt x="36" y="15"/>
                </a:lnTo>
                <a:lnTo>
                  <a:pt x="36" y="16"/>
                </a:lnTo>
                <a:lnTo>
                  <a:pt x="36" y="17"/>
                </a:lnTo>
                <a:close/>
              </a:path>
            </a:pathLst>
          </a:custGeom>
          <a:noFill/>
          <a:ln w="19050" cap="flat" cmpd="sng">
            <a:solidFill>
              <a:srgbClr val="000000">
                <a:alpha val="100000"/>
              </a:srgbClr>
            </a:solidFill>
            <a:prstDash val="solid"/>
            <a:round/>
            <a:headEnd type="none" w="med" len="med"/>
            <a:tailEnd type="none" w="med" len="med"/>
          </a:ln>
        </xdr:spPr>
      </xdr:sp>
      <xdr:sp>
        <xdr:nvSpPr>
          <xdr:cNvPr id="2185886" name="Freeform 68"/>
          <xdr:cNvSpPr/>
        </xdr:nvSpPr>
        <xdr:spPr>
          <a:xfrm>
            <a:off x="6772275" y="4838700"/>
            <a:ext cx="1228725" cy="2076450"/>
          </a:xfrm>
          <a:custGeom>
            <a:avLst/>
            <a:gdLst>
              <a:gd name="txL" fmla="*/ 0 w 129"/>
              <a:gd name="txT" fmla="*/ 0 h 218"/>
              <a:gd name="txR" fmla="*/ 129 w 129"/>
              <a:gd name="txB" fmla="*/ 218 h 2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9" h="218">
                <a:moveTo>
                  <a:pt x="18" y="26"/>
                </a:moveTo>
                <a:lnTo>
                  <a:pt x="18" y="25"/>
                </a:lnTo>
                <a:lnTo>
                  <a:pt x="18" y="24"/>
                </a:lnTo>
                <a:lnTo>
                  <a:pt x="18" y="23"/>
                </a:lnTo>
                <a:lnTo>
                  <a:pt x="18" y="22"/>
                </a:lnTo>
                <a:lnTo>
                  <a:pt x="18" y="21"/>
                </a:lnTo>
                <a:lnTo>
                  <a:pt x="18" y="20"/>
                </a:lnTo>
                <a:lnTo>
                  <a:pt x="18" y="19"/>
                </a:lnTo>
                <a:lnTo>
                  <a:pt x="18" y="18"/>
                </a:lnTo>
                <a:lnTo>
                  <a:pt x="18" y="17"/>
                </a:lnTo>
                <a:lnTo>
                  <a:pt x="18" y="16"/>
                </a:lnTo>
                <a:lnTo>
                  <a:pt x="18" y="15"/>
                </a:lnTo>
                <a:lnTo>
                  <a:pt x="18" y="16"/>
                </a:lnTo>
                <a:lnTo>
                  <a:pt x="15" y="17"/>
                </a:lnTo>
                <a:lnTo>
                  <a:pt x="14" y="18"/>
                </a:lnTo>
                <a:lnTo>
                  <a:pt x="14" y="17"/>
                </a:lnTo>
                <a:lnTo>
                  <a:pt x="13" y="18"/>
                </a:lnTo>
                <a:lnTo>
                  <a:pt x="13" y="17"/>
                </a:lnTo>
                <a:lnTo>
                  <a:pt x="12" y="17"/>
                </a:lnTo>
                <a:lnTo>
                  <a:pt x="11" y="16"/>
                </a:lnTo>
                <a:lnTo>
                  <a:pt x="10" y="15"/>
                </a:lnTo>
                <a:lnTo>
                  <a:pt x="10" y="14"/>
                </a:lnTo>
                <a:lnTo>
                  <a:pt x="10" y="13"/>
                </a:lnTo>
                <a:lnTo>
                  <a:pt x="10" y="12"/>
                </a:lnTo>
                <a:lnTo>
                  <a:pt x="10" y="11"/>
                </a:lnTo>
                <a:lnTo>
                  <a:pt x="9" y="11"/>
                </a:lnTo>
                <a:lnTo>
                  <a:pt x="8" y="11"/>
                </a:lnTo>
                <a:lnTo>
                  <a:pt x="7" y="11"/>
                </a:lnTo>
                <a:lnTo>
                  <a:pt x="7" y="12"/>
                </a:lnTo>
                <a:lnTo>
                  <a:pt x="6" y="12"/>
                </a:lnTo>
                <a:lnTo>
                  <a:pt x="6" y="11"/>
                </a:lnTo>
                <a:lnTo>
                  <a:pt x="6" y="10"/>
                </a:lnTo>
                <a:lnTo>
                  <a:pt x="6" y="9"/>
                </a:lnTo>
                <a:lnTo>
                  <a:pt x="7" y="9"/>
                </a:lnTo>
                <a:lnTo>
                  <a:pt x="9" y="9"/>
                </a:lnTo>
                <a:lnTo>
                  <a:pt x="10" y="9"/>
                </a:lnTo>
                <a:lnTo>
                  <a:pt x="10" y="8"/>
                </a:lnTo>
                <a:lnTo>
                  <a:pt x="9" y="7"/>
                </a:lnTo>
                <a:lnTo>
                  <a:pt x="9" y="6"/>
                </a:lnTo>
                <a:lnTo>
                  <a:pt x="9" y="5"/>
                </a:lnTo>
                <a:lnTo>
                  <a:pt x="10" y="5"/>
                </a:lnTo>
                <a:lnTo>
                  <a:pt x="10" y="4"/>
                </a:lnTo>
                <a:lnTo>
                  <a:pt x="10" y="2"/>
                </a:lnTo>
                <a:lnTo>
                  <a:pt x="11" y="0"/>
                </a:lnTo>
                <a:lnTo>
                  <a:pt x="12" y="0"/>
                </a:lnTo>
                <a:lnTo>
                  <a:pt x="12" y="1"/>
                </a:lnTo>
                <a:lnTo>
                  <a:pt x="13" y="1"/>
                </a:lnTo>
                <a:lnTo>
                  <a:pt x="14" y="1"/>
                </a:lnTo>
                <a:lnTo>
                  <a:pt x="14" y="2"/>
                </a:lnTo>
                <a:lnTo>
                  <a:pt x="15" y="2"/>
                </a:lnTo>
                <a:lnTo>
                  <a:pt x="15" y="3"/>
                </a:lnTo>
                <a:lnTo>
                  <a:pt x="16" y="3"/>
                </a:lnTo>
                <a:lnTo>
                  <a:pt x="17" y="3"/>
                </a:lnTo>
                <a:lnTo>
                  <a:pt x="17" y="4"/>
                </a:lnTo>
                <a:lnTo>
                  <a:pt x="18" y="4"/>
                </a:lnTo>
                <a:lnTo>
                  <a:pt x="18" y="5"/>
                </a:lnTo>
                <a:lnTo>
                  <a:pt x="19" y="5"/>
                </a:lnTo>
                <a:lnTo>
                  <a:pt x="20" y="6"/>
                </a:lnTo>
                <a:lnTo>
                  <a:pt x="21" y="7"/>
                </a:lnTo>
                <a:lnTo>
                  <a:pt x="21" y="8"/>
                </a:lnTo>
                <a:lnTo>
                  <a:pt x="22" y="9"/>
                </a:lnTo>
                <a:lnTo>
                  <a:pt x="22" y="10"/>
                </a:lnTo>
                <a:lnTo>
                  <a:pt x="23" y="11"/>
                </a:lnTo>
                <a:lnTo>
                  <a:pt x="24" y="11"/>
                </a:lnTo>
                <a:lnTo>
                  <a:pt x="24" y="12"/>
                </a:lnTo>
                <a:lnTo>
                  <a:pt x="25" y="12"/>
                </a:lnTo>
                <a:lnTo>
                  <a:pt x="25" y="13"/>
                </a:lnTo>
                <a:lnTo>
                  <a:pt x="26" y="14"/>
                </a:lnTo>
                <a:lnTo>
                  <a:pt x="26" y="15"/>
                </a:lnTo>
                <a:lnTo>
                  <a:pt x="27" y="15"/>
                </a:lnTo>
                <a:lnTo>
                  <a:pt x="28" y="16"/>
                </a:lnTo>
                <a:lnTo>
                  <a:pt x="29" y="17"/>
                </a:lnTo>
                <a:lnTo>
                  <a:pt x="29" y="18"/>
                </a:lnTo>
                <a:lnTo>
                  <a:pt x="30" y="18"/>
                </a:lnTo>
                <a:lnTo>
                  <a:pt x="31" y="19"/>
                </a:lnTo>
                <a:lnTo>
                  <a:pt x="31" y="20"/>
                </a:lnTo>
                <a:lnTo>
                  <a:pt x="32" y="21"/>
                </a:lnTo>
                <a:lnTo>
                  <a:pt x="32" y="22"/>
                </a:lnTo>
                <a:lnTo>
                  <a:pt x="33" y="23"/>
                </a:lnTo>
                <a:lnTo>
                  <a:pt x="33" y="24"/>
                </a:lnTo>
                <a:lnTo>
                  <a:pt x="34" y="25"/>
                </a:lnTo>
                <a:lnTo>
                  <a:pt x="35" y="26"/>
                </a:lnTo>
                <a:lnTo>
                  <a:pt x="35" y="27"/>
                </a:lnTo>
                <a:lnTo>
                  <a:pt x="36" y="28"/>
                </a:lnTo>
                <a:lnTo>
                  <a:pt x="37" y="27"/>
                </a:lnTo>
                <a:lnTo>
                  <a:pt x="38" y="27"/>
                </a:lnTo>
                <a:lnTo>
                  <a:pt x="38" y="29"/>
                </a:lnTo>
                <a:lnTo>
                  <a:pt x="39" y="29"/>
                </a:lnTo>
                <a:lnTo>
                  <a:pt x="40" y="28"/>
                </a:lnTo>
                <a:lnTo>
                  <a:pt x="41" y="27"/>
                </a:lnTo>
                <a:lnTo>
                  <a:pt x="42" y="26"/>
                </a:lnTo>
                <a:lnTo>
                  <a:pt x="41" y="26"/>
                </a:lnTo>
                <a:lnTo>
                  <a:pt x="43" y="26"/>
                </a:lnTo>
                <a:lnTo>
                  <a:pt x="43" y="25"/>
                </a:lnTo>
                <a:lnTo>
                  <a:pt x="43" y="24"/>
                </a:lnTo>
                <a:lnTo>
                  <a:pt x="45" y="23"/>
                </a:lnTo>
                <a:lnTo>
                  <a:pt x="46" y="22"/>
                </a:lnTo>
                <a:lnTo>
                  <a:pt x="47" y="21"/>
                </a:lnTo>
                <a:lnTo>
                  <a:pt x="48" y="20"/>
                </a:lnTo>
                <a:lnTo>
                  <a:pt x="49" y="18"/>
                </a:lnTo>
                <a:lnTo>
                  <a:pt x="49" y="17"/>
                </a:lnTo>
                <a:lnTo>
                  <a:pt x="50" y="17"/>
                </a:lnTo>
                <a:lnTo>
                  <a:pt x="51" y="18"/>
                </a:lnTo>
                <a:lnTo>
                  <a:pt x="51" y="17"/>
                </a:lnTo>
                <a:lnTo>
                  <a:pt x="51" y="16"/>
                </a:lnTo>
                <a:lnTo>
                  <a:pt x="53" y="17"/>
                </a:lnTo>
                <a:lnTo>
                  <a:pt x="54" y="18"/>
                </a:lnTo>
                <a:lnTo>
                  <a:pt x="55" y="18"/>
                </a:lnTo>
                <a:lnTo>
                  <a:pt x="56" y="18"/>
                </a:lnTo>
                <a:lnTo>
                  <a:pt x="56" y="19"/>
                </a:lnTo>
                <a:lnTo>
                  <a:pt x="57" y="19"/>
                </a:lnTo>
                <a:lnTo>
                  <a:pt x="58" y="20"/>
                </a:lnTo>
                <a:lnTo>
                  <a:pt x="59" y="21"/>
                </a:lnTo>
                <a:lnTo>
                  <a:pt x="59" y="22"/>
                </a:lnTo>
                <a:lnTo>
                  <a:pt x="60" y="23"/>
                </a:lnTo>
                <a:lnTo>
                  <a:pt x="60" y="24"/>
                </a:lnTo>
                <a:lnTo>
                  <a:pt x="61" y="24"/>
                </a:lnTo>
                <a:lnTo>
                  <a:pt x="61" y="25"/>
                </a:lnTo>
                <a:lnTo>
                  <a:pt x="61" y="26"/>
                </a:lnTo>
                <a:lnTo>
                  <a:pt x="62" y="26"/>
                </a:lnTo>
                <a:lnTo>
                  <a:pt x="63" y="27"/>
                </a:lnTo>
                <a:lnTo>
                  <a:pt x="63" y="28"/>
                </a:lnTo>
                <a:lnTo>
                  <a:pt x="64" y="29"/>
                </a:lnTo>
                <a:lnTo>
                  <a:pt x="65" y="29"/>
                </a:lnTo>
                <a:lnTo>
                  <a:pt x="66" y="30"/>
                </a:lnTo>
                <a:lnTo>
                  <a:pt x="67" y="31"/>
                </a:lnTo>
                <a:lnTo>
                  <a:pt x="68" y="31"/>
                </a:lnTo>
                <a:lnTo>
                  <a:pt x="68" y="32"/>
                </a:lnTo>
                <a:lnTo>
                  <a:pt x="69" y="32"/>
                </a:lnTo>
                <a:lnTo>
                  <a:pt x="69" y="33"/>
                </a:lnTo>
                <a:lnTo>
                  <a:pt x="70" y="34"/>
                </a:lnTo>
                <a:lnTo>
                  <a:pt x="71" y="35"/>
                </a:lnTo>
                <a:lnTo>
                  <a:pt x="72" y="36"/>
                </a:lnTo>
                <a:lnTo>
                  <a:pt x="73" y="37"/>
                </a:lnTo>
                <a:lnTo>
                  <a:pt x="74" y="37"/>
                </a:lnTo>
                <a:lnTo>
                  <a:pt x="75" y="38"/>
                </a:lnTo>
                <a:lnTo>
                  <a:pt x="75" y="39"/>
                </a:lnTo>
                <a:lnTo>
                  <a:pt x="76" y="39"/>
                </a:lnTo>
                <a:lnTo>
                  <a:pt x="77" y="39"/>
                </a:lnTo>
                <a:lnTo>
                  <a:pt x="77" y="40"/>
                </a:lnTo>
                <a:lnTo>
                  <a:pt x="78" y="40"/>
                </a:lnTo>
                <a:lnTo>
                  <a:pt x="79" y="41"/>
                </a:lnTo>
                <a:lnTo>
                  <a:pt x="80" y="41"/>
                </a:lnTo>
                <a:lnTo>
                  <a:pt x="81" y="42"/>
                </a:lnTo>
                <a:lnTo>
                  <a:pt x="82" y="42"/>
                </a:lnTo>
                <a:lnTo>
                  <a:pt x="83" y="42"/>
                </a:lnTo>
                <a:lnTo>
                  <a:pt x="84" y="42"/>
                </a:lnTo>
                <a:lnTo>
                  <a:pt x="84" y="43"/>
                </a:lnTo>
                <a:lnTo>
                  <a:pt x="85" y="43"/>
                </a:lnTo>
                <a:lnTo>
                  <a:pt x="85" y="42"/>
                </a:lnTo>
                <a:lnTo>
                  <a:pt x="86" y="42"/>
                </a:lnTo>
                <a:lnTo>
                  <a:pt x="87" y="42"/>
                </a:lnTo>
                <a:lnTo>
                  <a:pt x="88" y="42"/>
                </a:lnTo>
                <a:lnTo>
                  <a:pt x="89" y="42"/>
                </a:lnTo>
                <a:lnTo>
                  <a:pt x="90" y="42"/>
                </a:lnTo>
                <a:lnTo>
                  <a:pt x="91" y="42"/>
                </a:lnTo>
                <a:lnTo>
                  <a:pt x="92" y="41"/>
                </a:lnTo>
                <a:lnTo>
                  <a:pt x="93" y="41"/>
                </a:lnTo>
                <a:lnTo>
                  <a:pt x="94" y="40"/>
                </a:lnTo>
                <a:lnTo>
                  <a:pt x="95" y="40"/>
                </a:lnTo>
                <a:lnTo>
                  <a:pt x="96" y="40"/>
                </a:lnTo>
                <a:lnTo>
                  <a:pt x="97" y="40"/>
                </a:lnTo>
                <a:lnTo>
                  <a:pt x="97" y="39"/>
                </a:lnTo>
                <a:lnTo>
                  <a:pt x="98" y="39"/>
                </a:lnTo>
                <a:lnTo>
                  <a:pt x="99" y="39"/>
                </a:lnTo>
                <a:lnTo>
                  <a:pt x="99" y="40"/>
                </a:lnTo>
                <a:lnTo>
                  <a:pt x="100" y="40"/>
                </a:lnTo>
                <a:lnTo>
                  <a:pt x="101" y="40"/>
                </a:lnTo>
                <a:lnTo>
                  <a:pt x="102" y="40"/>
                </a:lnTo>
                <a:lnTo>
                  <a:pt x="103" y="40"/>
                </a:lnTo>
                <a:lnTo>
                  <a:pt x="103" y="41"/>
                </a:lnTo>
                <a:lnTo>
                  <a:pt x="104" y="41"/>
                </a:lnTo>
                <a:lnTo>
                  <a:pt x="105" y="42"/>
                </a:lnTo>
                <a:lnTo>
                  <a:pt x="105" y="43"/>
                </a:lnTo>
                <a:lnTo>
                  <a:pt x="106" y="43"/>
                </a:lnTo>
                <a:lnTo>
                  <a:pt x="107" y="44"/>
                </a:lnTo>
                <a:lnTo>
                  <a:pt x="108" y="44"/>
                </a:lnTo>
                <a:lnTo>
                  <a:pt x="108" y="45"/>
                </a:lnTo>
                <a:lnTo>
                  <a:pt x="109" y="45"/>
                </a:lnTo>
                <a:lnTo>
                  <a:pt x="110" y="45"/>
                </a:lnTo>
                <a:lnTo>
                  <a:pt x="110" y="46"/>
                </a:lnTo>
                <a:lnTo>
                  <a:pt x="112" y="46"/>
                </a:lnTo>
                <a:lnTo>
                  <a:pt x="113" y="46"/>
                </a:lnTo>
                <a:lnTo>
                  <a:pt x="114" y="46"/>
                </a:lnTo>
                <a:lnTo>
                  <a:pt x="115" y="47"/>
                </a:lnTo>
                <a:lnTo>
                  <a:pt x="116" y="47"/>
                </a:lnTo>
                <a:lnTo>
                  <a:pt x="116" y="48"/>
                </a:lnTo>
                <a:lnTo>
                  <a:pt x="117" y="48"/>
                </a:lnTo>
                <a:lnTo>
                  <a:pt x="117" y="49"/>
                </a:lnTo>
                <a:lnTo>
                  <a:pt x="118" y="49"/>
                </a:lnTo>
                <a:lnTo>
                  <a:pt x="118" y="50"/>
                </a:lnTo>
                <a:lnTo>
                  <a:pt x="119" y="50"/>
                </a:lnTo>
                <a:lnTo>
                  <a:pt x="119" y="51"/>
                </a:lnTo>
                <a:lnTo>
                  <a:pt x="120" y="51"/>
                </a:lnTo>
                <a:lnTo>
                  <a:pt x="120" y="50"/>
                </a:lnTo>
                <a:lnTo>
                  <a:pt x="120" y="51"/>
                </a:lnTo>
                <a:lnTo>
                  <a:pt x="121" y="52"/>
                </a:lnTo>
                <a:lnTo>
                  <a:pt x="122" y="53"/>
                </a:lnTo>
                <a:lnTo>
                  <a:pt x="122" y="54"/>
                </a:lnTo>
                <a:lnTo>
                  <a:pt x="123" y="54"/>
                </a:lnTo>
                <a:lnTo>
                  <a:pt x="123" y="55"/>
                </a:lnTo>
                <a:lnTo>
                  <a:pt x="123" y="56"/>
                </a:lnTo>
                <a:lnTo>
                  <a:pt x="123" y="57"/>
                </a:lnTo>
                <a:lnTo>
                  <a:pt x="123" y="58"/>
                </a:lnTo>
                <a:lnTo>
                  <a:pt x="124" y="58"/>
                </a:lnTo>
                <a:lnTo>
                  <a:pt x="124" y="59"/>
                </a:lnTo>
                <a:lnTo>
                  <a:pt x="124" y="60"/>
                </a:lnTo>
                <a:lnTo>
                  <a:pt x="124" y="61"/>
                </a:lnTo>
                <a:lnTo>
                  <a:pt x="124" y="62"/>
                </a:lnTo>
                <a:lnTo>
                  <a:pt x="124" y="63"/>
                </a:lnTo>
                <a:lnTo>
                  <a:pt x="124" y="64"/>
                </a:lnTo>
                <a:lnTo>
                  <a:pt x="125" y="64"/>
                </a:lnTo>
                <a:lnTo>
                  <a:pt x="125" y="65"/>
                </a:lnTo>
                <a:lnTo>
                  <a:pt x="126" y="65"/>
                </a:lnTo>
                <a:lnTo>
                  <a:pt x="126" y="66"/>
                </a:lnTo>
                <a:lnTo>
                  <a:pt x="126" y="67"/>
                </a:lnTo>
                <a:lnTo>
                  <a:pt x="127" y="67"/>
                </a:lnTo>
                <a:lnTo>
                  <a:pt x="127" y="68"/>
                </a:lnTo>
                <a:lnTo>
                  <a:pt x="128" y="69"/>
                </a:lnTo>
                <a:lnTo>
                  <a:pt x="128" y="70"/>
                </a:lnTo>
                <a:lnTo>
                  <a:pt x="129" y="70"/>
                </a:lnTo>
                <a:lnTo>
                  <a:pt x="128" y="70"/>
                </a:lnTo>
                <a:lnTo>
                  <a:pt x="127" y="70"/>
                </a:lnTo>
                <a:lnTo>
                  <a:pt x="126" y="70"/>
                </a:lnTo>
                <a:lnTo>
                  <a:pt x="125" y="70"/>
                </a:lnTo>
                <a:lnTo>
                  <a:pt x="124" y="70"/>
                </a:lnTo>
                <a:lnTo>
                  <a:pt x="123" y="70"/>
                </a:lnTo>
                <a:lnTo>
                  <a:pt x="122" y="70"/>
                </a:lnTo>
                <a:lnTo>
                  <a:pt x="121" y="70"/>
                </a:lnTo>
                <a:lnTo>
                  <a:pt x="120" y="70"/>
                </a:lnTo>
                <a:lnTo>
                  <a:pt x="119" y="70"/>
                </a:lnTo>
                <a:lnTo>
                  <a:pt x="118" y="70"/>
                </a:lnTo>
                <a:lnTo>
                  <a:pt x="117" y="70"/>
                </a:lnTo>
                <a:lnTo>
                  <a:pt x="116" y="70"/>
                </a:lnTo>
                <a:lnTo>
                  <a:pt x="116" y="71"/>
                </a:lnTo>
                <a:lnTo>
                  <a:pt x="117" y="72"/>
                </a:lnTo>
                <a:lnTo>
                  <a:pt x="118" y="72"/>
                </a:lnTo>
                <a:lnTo>
                  <a:pt x="118" y="73"/>
                </a:lnTo>
                <a:lnTo>
                  <a:pt x="118" y="74"/>
                </a:lnTo>
                <a:lnTo>
                  <a:pt x="117" y="75"/>
                </a:lnTo>
                <a:lnTo>
                  <a:pt x="117" y="76"/>
                </a:lnTo>
                <a:lnTo>
                  <a:pt x="117" y="77"/>
                </a:lnTo>
                <a:lnTo>
                  <a:pt x="118" y="77"/>
                </a:lnTo>
                <a:lnTo>
                  <a:pt x="117" y="77"/>
                </a:lnTo>
                <a:lnTo>
                  <a:pt x="117" y="78"/>
                </a:lnTo>
                <a:lnTo>
                  <a:pt x="118" y="78"/>
                </a:lnTo>
                <a:lnTo>
                  <a:pt x="118" y="79"/>
                </a:lnTo>
                <a:lnTo>
                  <a:pt x="119" y="79"/>
                </a:lnTo>
                <a:lnTo>
                  <a:pt x="119" y="80"/>
                </a:lnTo>
                <a:lnTo>
                  <a:pt x="118" y="80"/>
                </a:lnTo>
                <a:lnTo>
                  <a:pt x="118" y="81"/>
                </a:lnTo>
                <a:lnTo>
                  <a:pt x="118" y="82"/>
                </a:lnTo>
                <a:lnTo>
                  <a:pt x="119" y="82"/>
                </a:lnTo>
                <a:lnTo>
                  <a:pt x="119" y="83"/>
                </a:lnTo>
                <a:lnTo>
                  <a:pt x="119" y="84"/>
                </a:lnTo>
                <a:lnTo>
                  <a:pt x="119" y="85"/>
                </a:lnTo>
                <a:lnTo>
                  <a:pt x="119" y="86"/>
                </a:lnTo>
                <a:lnTo>
                  <a:pt x="118" y="86"/>
                </a:lnTo>
                <a:lnTo>
                  <a:pt x="118" y="87"/>
                </a:lnTo>
                <a:lnTo>
                  <a:pt x="118" y="88"/>
                </a:lnTo>
                <a:lnTo>
                  <a:pt x="119" y="88"/>
                </a:lnTo>
                <a:lnTo>
                  <a:pt x="120" y="88"/>
                </a:lnTo>
                <a:lnTo>
                  <a:pt x="120" y="89"/>
                </a:lnTo>
                <a:lnTo>
                  <a:pt x="121" y="90"/>
                </a:lnTo>
                <a:lnTo>
                  <a:pt x="122" y="90"/>
                </a:lnTo>
                <a:lnTo>
                  <a:pt x="122" y="91"/>
                </a:lnTo>
                <a:lnTo>
                  <a:pt x="121" y="92"/>
                </a:lnTo>
                <a:lnTo>
                  <a:pt x="121" y="93"/>
                </a:lnTo>
                <a:lnTo>
                  <a:pt x="121" y="94"/>
                </a:lnTo>
                <a:lnTo>
                  <a:pt x="121" y="95"/>
                </a:lnTo>
                <a:lnTo>
                  <a:pt x="120" y="94"/>
                </a:lnTo>
                <a:lnTo>
                  <a:pt x="120" y="95"/>
                </a:lnTo>
                <a:lnTo>
                  <a:pt x="120" y="96"/>
                </a:lnTo>
                <a:lnTo>
                  <a:pt x="119" y="97"/>
                </a:lnTo>
                <a:lnTo>
                  <a:pt x="120" y="98"/>
                </a:lnTo>
                <a:lnTo>
                  <a:pt x="120" y="99"/>
                </a:lnTo>
                <a:lnTo>
                  <a:pt x="119" y="101"/>
                </a:lnTo>
                <a:lnTo>
                  <a:pt x="120" y="102"/>
                </a:lnTo>
                <a:lnTo>
                  <a:pt x="121" y="102"/>
                </a:lnTo>
                <a:lnTo>
                  <a:pt x="121" y="103"/>
                </a:lnTo>
                <a:lnTo>
                  <a:pt x="121" y="104"/>
                </a:lnTo>
                <a:lnTo>
                  <a:pt x="120" y="104"/>
                </a:lnTo>
                <a:lnTo>
                  <a:pt x="119" y="103"/>
                </a:lnTo>
                <a:lnTo>
                  <a:pt x="118" y="104"/>
                </a:lnTo>
                <a:lnTo>
                  <a:pt x="118" y="105"/>
                </a:lnTo>
                <a:lnTo>
                  <a:pt x="117" y="106"/>
                </a:lnTo>
                <a:lnTo>
                  <a:pt x="117" y="107"/>
                </a:lnTo>
                <a:lnTo>
                  <a:pt x="118" y="107"/>
                </a:lnTo>
                <a:lnTo>
                  <a:pt x="117" y="108"/>
                </a:lnTo>
                <a:lnTo>
                  <a:pt x="117" y="109"/>
                </a:lnTo>
                <a:lnTo>
                  <a:pt x="116" y="110"/>
                </a:lnTo>
                <a:lnTo>
                  <a:pt x="115" y="111"/>
                </a:lnTo>
                <a:lnTo>
                  <a:pt x="115" y="112"/>
                </a:lnTo>
                <a:lnTo>
                  <a:pt x="115" y="113"/>
                </a:lnTo>
                <a:lnTo>
                  <a:pt x="115" y="114"/>
                </a:lnTo>
                <a:lnTo>
                  <a:pt x="114" y="114"/>
                </a:lnTo>
                <a:lnTo>
                  <a:pt x="114" y="115"/>
                </a:lnTo>
                <a:lnTo>
                  <a:pt x="114" y="116"/>
                </a:lnTo>
                <a:lnTo>
                  <a:pt x="115" y="116"/>
                </a:lnTo>
                <a:lnTo>
                  <a:pt x="115" y="117"/>
                </a:lnTo>
                <a:lnTo>
                  <a:pt x="115" y="118"/>
                </a:lnTo>
                <a:lnTo>
                  <a:pt x="116" y="118"/>
                </a:lnTo>
                <a:lnTo>
                  <a:pt x="116" y="120"/>
                </a:lnTo>
                <a:lnTo>
                  <a:pt x="115" y="121"/>
                </a:lnTo>
                <a:lnTo>
                  <a:pt x="115" y="122"/>
                </a:lnTo>
                <a:lnTo>
                  <a:pt x="114" y="123"/>
                </a:lnTo>
                <a:lnTo>
                  <a:pt x="114" y="124"/>
                </a:lnTo>
                <a:lnTo>
                  <a:pt x="114" y="125"/>
                </a:lnTo>
                <a:lnTo>
                  <a:pt x="114" y="126"/>
                </a:lnTo>
                <a:lnTo>
                  <a:pt x="113" y="126"/>
                </a:lnTo>
                <a:lnTo>
                  <a:pt x="113" y="127"/>
                </a:lnTo>
                <a:lnTo>
                  <a:pt x="113" y="128"/>
                </a:lnTo>
                <a:lnTo>
                  <a:pt x="113" y="129"/>
                </a:lnTo>
                <a:lnTo>
                  <a:pt x="112" y="130"/>
                </a:lnTo>
                <a:lnTo>
                  <a:pt x="112" y="131"/>
                </a:lnTo>
                <a:lnTo>
                  <a:pt x="111" y="132"/>
                </a:lnTo>
                <a:lnTo>
                  <a:pt x="110" y="132"/>
                </a:lnTo>
                <a:lnTo>
                  <a:pt x="110" y="133"/>
                </a:lnTo>
                <a:lnTo>
                  <a:pt x="110" y="134"/>
                </a:lnTo>
                <a:lnTo>
                  <a:pt x="109" y="134"/>
                </a:lnTo>
                <a:lnTo>
                  <a:pt x="109" y="135"/>
                </a:lnTo>
                <a:lnTo>
                  <a:pt x="108" y="135"/>
                </a:lnTo>
                <a:lnTo>
                  <a:pt x="108" y="136"/>
                </a:lnTo>
                <a:lnTo>
                  <a:pt x="107" y="136"/>
                </a:lnTo>
                <a:lnTo>
                  <a:pt x="108" y="136"/>
                </a:lnTo>
                <a:lnTo>
                  <a:pt x="108" y="137"/>
                </a:lnTo>
                <a:lnTo>
                  <a:pt x="108" y="138"/>
                </a:lnTo>
                <a:lnTo>
                  <a:pt x="107" y="138"/>
                </a:lnTo>
                <a:lnTo>
                  <a:pt x="106" y="137"/>
                </a:lnTo>
                <a:lnTo>
                  <a:pt x="105" y="137"/>
                </a:lnTo>
                <a:lnTo>
                  <a:pt x="104" y="136"/>
                </a:lnTo>
                <a:lnTo>
                  <a:pt x="104" y="137"/>
                </a:lnTo>
                <a:lnTo>
                  <a:pt x="103" y="137"/>
                </a:lnTo>
                <a:lnTo>
                  <a:pt x="102" y="137"/>
                </a:lnTo>
                <a:lnTo>
                  <a:pt x="100" y="136"/>
                </a:lnTo>
                <a:lnTo>
                  <a:pt x="99" y="136"/>
                </a:lnTo>
                <a:lnTo>
                  <a:pt x="98" y="136"/>
                </a:lnTo>
                <a:lnTo>
                  <a:pt x="97" y="137"/>
                </a:lnTo>
                <a:lnTo>
                  <a:pt x="96" y="138"/>
                </a:lnTo>
                <a:lnTo>
                  <a:pt x="95" y="138"/>
                </a:lnTo>
                <a:lnTo>
                  <a:pt x="94" y="138"/>
                </a:lnTo>
                <a:lnTo>
                  <a:pt x="93" y="139"/>
                </a:lnTo>
                <a:lnTo>
                  <a:pt x="92" y="139"/>
                </a:lnTo>
                <a:lnTo>
                  <a:pt x="91" y="140"/>
                </a:lnTo>
                <a:lnTo>
                  <a:pt x="91" y="141"/>
                </a:lnTo>
                <a:lnTo>
                  <a:pt x="91" y="142"/>
                </a:lnTo>
                <a:lnTo>
                  <a:pt x="90" y="143"/>
                </a:lnTo>
                <a:lnTo>
                  <a:pt x="91" y="144"/>
                </a:lnTo>
                <a:lnTo>
                  <a:pt x="91" y="145"/>
                </a:lnTo>
                <a:lnTo>
                  <a:pt x="92" y="145"/>
                </a:lnTo>
                <a:lnTo>
                  <a:pt x="93" y="147"/>
                </a:lnTo>
                <a:lnTo>
                  <a:pt x="92" y="147"/>
                </a:lnTo>
                <a:lnTo>
                  <a:pt x="92" y="149"/>
                </a:lnTo>
                <a:lnTo>
                  <a:pt x="93" y="150"/>
                </a:lnTo>
                <a:lnTo>
                  <a:pt x="93" y="151"/>
                </a:lnTo>
                <a:lnTo>
                  <a:pt x="93" y="152"/>
                </a:lnTo>
                <a:lnTo>
                  <a:pt x="94" y="152"/>
                </a:lnTo>
                <a:lnTo>
                  <a:pt x="95" y="153"/>
                </a:lnTo>
                <a:lnTo>
                  <a:pt x="95" y="154"/>
                </a:lnTo>
                <a:lnTo>
                  <a:pt x="94" y="155"/>
                </a:lnTo>
                <a:lnTo>
                  <a:pt x="94" y="156"/>
                </a:lnTo>
                <a:lnTo>
                  <a:pt x="93" y="156"/>
                </a:lnTo>
                <a:lnTo>
                  <a:pt x="93" y="157"/>
                </a:lnTo>
                <a:lnTo>
                  <a:pt x="92" y="157"/>
                </a:lnTo>
                <a:lnTo>
                  <a:pt x="92" y="158"/>
                </a:lnTo>
                <a:lnTo>
                  <a:pt x="92" y="159"/>
                </a:lnTo>
                <a:lnTo>
                  <a:pt x="91" y="160"/>
                </a:lnTo>
                <a:lnTo>
                  <a:pt x="91" y="159"/>
                </a:lnTo>
                <a:lnTo>
                  <a:pt x="90" y="160"/>
                </a:lnTo>
                <a:lnTo>
                  <a:pt x="89" y="161"/>
                </a:lnTo>
                <a:lnTo>
                  <a:pt x="89" y="163"/>
                </a:lnTo>
                <a:lnTo>
                  <a:pt x="88" y="163"/>
                </a:lnTo>
                <a:lnTo>
                  <a:pt x="87" y="162"/>
                </a:lnTo>
                <a:lnTo>
                  <a:pt x="86" y="162"/>
                </a:lnTo>
                <a:lnTo>
                  <a:pt x="86" y="163"/>
                </a:lnTo>
                <a:lnTo>
                  <a:pt x="85" y="164"/>
                </a:lnTo>
                <a:lnTo>
                  <a:pt x="84" y="163"/>
                </a:lnTo>
                <a:lnTo>
                  <a:pt x="83" y="163"/>
                </a:lnTo>
                <a:lnTo>
                  <a:pt x="82" y="163"/>
                </a:lnTo>
                <a:lnTo>
                  <a:pt x="81" y="163"/>
                </a:lnTo>
                <a:lnTo>
                  <a:pt x="80" y="164"/>
                </a:lnTo>
                <a:lnTo>
                  <a:pt x="80" y="165"/>
                </a:lnTo>
                <a:lnTo>
                  <a:pt x="79" y="165"/>
                </a:lnTo>
                <a:lnTo>
                  <a:pt x="78" y="165"/>
                </a:lnTo>
                <a:lnTo>
                  <a:pt x="78" y="166"/>
                </a:lnTo>
                <a:lnTo>
                  <a:pt x="77" y="166"/>
                </a:lnTo>
                <a:lnTo>
                  <a:pt x="77" y="167"/>
                </a:lnTo>
                <a:lnTo>
                  <a:pt x="77" y="168"/>
                </a:lnTo>
                <a:lnTo>
                  <a:pt x="76" y="169"/>
                </a:lnTo>
                <a:lnTo>
                  <a:pt x="75" y="169"/>
                </a:lnTo>
                <a:lnTo>
                  <a:pt x="74" y="170"/>
                </a:lnTo>
                <a:lnTo>
                  <a:pt x="73" y="171"/>
                </a:lnTo>
                <a:lnTo>
                  <a:pt x="73" y="172"/>
                </a:lnTo>
                <a:lnTo>
                  <a:pt x="72" y="173"/>
                </a:lnTo>
                <a:lnTo>
                  <a:pt x="71" y="173"/>
                </a:lnTo>
                <a:lnTo>
                  <a:pt x="70" y="174"/>
                </a:lnTo>
                <a:lnTo>
                  <a:pt x="69" y="174"/>
                </a:lnTo>
                <a:lnTo>
                  <a:pt x="69" y="175"/>
                </a:lnTo>
                <a:lnTo>
                  <a:pt x="68" y="175"/>
                </a:lnTo>
                <a:lnTo>
                  <a:pt x="67" y="176"/>
                </a:lnTo>
                <a:lnTo>
                  <a:pt x="66" y="176"/>
                </a:lnTo>
                <a:lnTo>
                  <a:pt x="66" y="177"/>
                </a:lnTo>
                <a:lnTo>
                  <a:pt x="66" y="178"/>
                </a:lnTo>
                <a:lnTo>
                  <a:pt x="65" y="178"/>
                </a:lnTo>
                <a:lnTo>
                  <a:pt x="65" y="179"/>
                </a:lnTo>
                <a:lnTo>
                  <a:pt x="64" y="179"/>
                </a:lnTo>
                <a:lnTo>
                  <a:pt x="64" y="180"/>
                </a:lnTo>
                <a:lnTo>
                  <a:pt x="64" y="181"/>
                </a:lnTo>
                <a:lnTo>
                  <a:pt x="65" y="181"/>
                </a:lnTo>
                <a:lnTo>
                  <a:pt x="64" y="181"/>
                </a:lnTo>
                <a:lnTo>
                  <a:pt x="64" y="183"/>
                </a:lnTo>
                <a:lnTo>
                  <a:pt x="64" y="184"/>
                </a:lnTo>
                <a:lnTo>
                  <a:pt x="64" y="185"/>
                </a:lnTo>
                <a:lnTo>
                  <a:pt x="64" y="186"/>
                </a:lnTo>
                <a:lnTo>
                  <a:pt x="63" y="187"/>
                </a:lnTo>
                <a:lnTo>
                  <a:pt x="63" y="188"/>
                </a:lnTo>
                <a:lnTo>
                  <a:pt x="64" y="189"/>
                </a:lnTo>
                <a:lnTo>
                  <a:pt x="64" y="190"/>
                </a:lnTo>
                <a:lnTo>
                  <a:pt x="63" y="190"/>
                </a:lnTo>
                <a:lnTo>
                  <a:pt x="64" y="191"/>
                </a:lnTo>
                <a:lnTo>
                  <a:pt x="64" y="192"/>
                </a:lnTo>
                <a:lnTo>
                  <a:pt x="64" y="193"/>
                </a:lnTo>
                <a:lnTo>
                  <a:pt x="64" y="194"/>
                </a:lnTo>
                <a:lnTo>
                  <a:pt x="63" y="194"/>
                </a:lnTo>
                <a:lnTo>
                  <a:pt x="62" y="194"/>
                </a:lnTo>
                <a:lnTo>
                  <a:pt x="63" y="195"/>
                </a:lnTo>
                <a:lnTo>
                  <a:pt x="64" y="196"/>
                </a:lnTo>
                <a:lnTo>
                  <a:pt x="64" y="197"/>
                </a:lnTo>
                <a:lnTo>
                  <a:pt x="64" y="198"/>
                </a:lnTo>
                <a:lnTo>
                  <a:pt x="65" y="198"/>
                </a:lnTo>
                <a:lnTo>
                  <a:pt x="65" y="199"/>
                </a:lnTo>
                <a:lnTo>
                  <a:pt x="65" y="200"/>
                </a:lnTo>
                <a:lnTo>
                  <a:pt x="66" y="200"/>
                </a:lnTo>
                <a:lnTo>
                  <a:pt x="66" y="201"/>
                </a:lnTo>
                <a:lnTo>
                  <a:pt x="66" y="202"/>
                </a:lnTo>
                <a:lnTo>
                  <a:pt x="66" y="203"/>
                </a:lnTo>
                <a:lnTo>
                  <a:pt x="67" y="203"/>
                </a:lnTo>
                <a:lnTo>
                  <a:pt x="67" y="204"/>
                </a:lnTo>
                <a:lnTo>
                  <a:pt x="68" y="205"/>
                </a:lnTo>
                <a:lnTo>
                  <a:pt x="69" y="205"/>
                </a:lnTo>
                <a:lnTo>
                  <a:pt x="70" y="206"/>
                </a:lnTo>
                <a:lnTo>
                  <a:pt x="69" y="207"/>
                </a:lnTo>
                <a:lnTo>
                  <a:pt x="67" y="209"/>
                </a:lnTo>
                <a:lnTo>
                  <a:pt x="67" y="210"/>
                </a:lnTo>
                <a:lnTo>
                  <a:pt x="66" y="211"/>
                </a:lnTo>
                <a:lnTo>
                  <a:pt x="66" y="212"/>
                </a:lnTo>
                <a:lnTo>
                  <a:pt x="65" y="212"/>
                </a:lnTo>
                <a:lnTo>
                  <a:pt x="64" y="212"/>
                </a:lnTo>
                <a:lnTo>
                  <a:pt x="63" y="213"/>
                </a:lnTo>
                <a:lnTo>
                  <a:pt x="62" y="213"/>
                </a:lnTo>
                <a:lnTo>
                  <a:pt x="62" y="214"/>
                </a:lnTo>
                <a:lnTo>
                  <a:pt x="61" y="214"/>
                </a:lnTo>
                <a:lnTo>
                  <a:pt x="60" y="214"/>
                </a:lnTo>
                <a:lnTo>
                  <a:pt x="59" y="214"/>
                </a:lnTo>
                <a:lnTo>
                  <a:pt x="58" y="214"/>
                </a:lnTo>
                <a:lnTo>
                  <a:pt x="57" y="214"/>
                </a:lnTo>
                <a:lnTo>
                  <a:pt x="56" y="214"/>
                </a:lnTo>
                <a:lnTo>
                  <a:pt x="55" y="214"/>
                </a:lnTo>
                <a:lnTo>
                  <a:pt x="54" y="214"/>
                </a:lnTo>
                <a:lnTo>
                  <a:pt x="53" y="214"/>
                </a:lnTo>
                <a:lnTo>
                  <a:pt x="53" y="215"/>
                </a:lnTo>
                <a:lnTo>
                  <a:pt x="52" y="215"/>
                </a:lnTo>
                <a:lnTo>
                  <a:pt x="51" y="216"/>
                </a:lnTo>
                <a:lnTo>
                  <a:pt x="50" y="216"/>
                </a:lnTo>
                <a:lnTo>
                  <a:pt x="49" y="216"/>
                </a:lnTo>
                <a:lnTo>
                  <a:pt x="48" y="216"/>
                </a:lnTo>
                <a:lnTo>
                  <a:pt x="48" y="217"/>
                </a:lnTo>
                <a:lnTo>
                  <a:pt x="47" y="217"/>
                </a:lnTo>
                <a:lnTo>
                  <a:pt x="46" y="217"/>
                </a:lnTo>
                <a:lnTo>
                  <a:pt x="45" y="217"/>
                </a:lnTo>
                <a:lnTo>
                  <a:pt x="44" y="217"/>
                </a:lnTo>
                <a:lnTo>
                  <a:pt x="43" y="217"/>
                </a:lnTo>
                <a:lnTo>
                  <a:pt x="43" y="218"/>
                </a:lnTo>
                <a:lnTo>
                  <a:pt x="42" y="218"/>
                </a:lnTo>
                <a:lnTo>
                  <a:pt x="41" y="218"/>
                </a:lnTo>
                <a:lnTo>
                  <a:pt x="41" y="217"/>
                </a:lnTo>
                <a:lnTo>
                  <a:pt x="41" y="216"/>
                </a:lnTo>
                <a:lnTo>
                  <a:pt x="40" y="216"/>
                </a:lnTo>
                <a:lnTo>
                  <a:pt x="40" y="215"/>
                </a:lnTo>
                <a:lnTo>
                  <a:pt x="40" y="214"/>
                </a:lnTo>
                <a:lnTo>
                  <a:pt x="39" y="214"/>
                </a:lnTo>
                <a:lnTo>
                  <a:pt x="39" y="213"/>
                </a:lnTo>
                <a:lnTo>
                  <a:pt x="39" y="214"/>
                </a:lnTo>
                <a:lnTo>
                  <a:pt x="38" y="214"/>
                </a:lnTo>
                <a:lnTo>
                  <a:pt x="37" y="214"/>
                </a:lnTo>
                <a:lnTo>
                  <a:pt x="37" y="213"/>
                </a:lnTo>
                <a:lnTo>
                  <a:pt x="36" y="213"/>
                </a:lnTo>
                <a:lnTo>
                  <a:pt x="35" y="213"/>
                </a:lnTo>
                <a:lnTo>
                  <a:pt x="35" y="212"/>
                </a:lnTo>
                <a:lnTo>
                  <a:pt x="35" y="211"/>
                </a:lnTo>
                <a:lnTo>
                  <a:pt x="34" y="211"/>
                </a:lnTo>
                <a:lnTo>
                  <a:pt x="33" y="212"/>
                </a:lnTo>
                <a:lnTo>
                  <a:pt x="32" y="212"/>
                </a:lnTo>
                <a:lnTo>
                  <a:pt x="32" y="211"/>
                </a:lnTo>
                <a:lnTo>
                  <a:pt x="31" y="211"/>
                </a:lnTo>
                <a:lnTo>
                  <a:pt x="30" y="211"/>
                </a:lnTo>
                <a:lnTo>
                  <a:pt x="30" y="212"/>
                </a:lnTo>
                <a:lnTo>
                  <a:pt x="29" y="213"/>
                </a:lnTo>
                <a:lnTo>
                  <a:pt x="28" y="213"/>
                </a:lnTo>
                <a:lnTo>
                  <a:pt x="27" y="213"/>
                </a:lnTo>
                <a:lnTo>
                  <a:pt x="27" y="212"/>
                </a:lnTo>
                <a:lnTo>
                  <a:pt x="27" y="211"/>
                </a:lnTo>
                <a:lnTo>
                  <a:pt x="28" y="210"/>
                </a:lnTo>
                <a:lnTo>
                  <a:pt x="28" y="209"/>
                </a:lnTo>
                <a:lnTo>
                  <a:pt x="28" y="208"/>
                </a:lnTo>
                <a:lnTo>
                  <a:pt x="28" y="207"/>
                </a:lnTo>
                <a:lnTo>
                  <a:pt x="28" y="206"/>
                </a:lnTo>
                <a:lnTo>
                  <a:pt x="28" y="205"/>
                </a:lnTo>
                <a:lnTo>
                  <a:pt x="29" y="205"/>
                </a:lnTo>
                <a:lnTo>
                  <a:pt x="28" y="205"/>
                </a:lnTo>
                <a:lnTo>
                  <a:pt x="29" y="205"/>
                </a:lnTo>
                <a:lnTo>
                  <a:pt x="28" y="205"/>
                </a:lnTo>
                <a:lnTo>
                  <a:pt x="28" y="204"/>
                </a:lnTo>
                <a:lnTo>
                  <a:pt x="27" y="203"/>
                </a:lnTo>
                <a:lnTo>
                  <a:pt x="27" y="202"/>
                </a:lnTo>
                <a:lnTo>
                  <a:pt x="27" y="201"/>
                </a:lnTo>
                <a:lnTo>
                  <a:pt x="26" y="200"/>
                </a:lnTo>
                <a:lnTo>
                  <a:pt x="26" y="199"/>
                </a:lnTo>
                <a:lnTo>
                  <a:pt x="25" y="199"/>
                </a:lnTo>
                <a:lnTo>
                  <a:pt x="24" y="198"/>
                </a:lnTo>
                <a:lnTo>
                  <a:pt x="23" y="198"/>
                </a:lnTo>
                <a:lnTo>
                  <a:pt x="23" y="197"/>
                </a:lnTo>
                <a:lnTo>
                  <a:pt x="22" y="197"/>
                </a:lnTo>
                <a:lnTo>
                  <a:pt x="22" y="196"/>
                </a:lnTo>
                <a:lnTo>
                  <a:pt x="21" y="195"/>
                </a:lnTo>
                <a:lnTo>
                  <a:pt x="20" y="194"/>
                </a:lnTo>
                <a:lnTo>
                  <a:pt x="19" y="193"/>
                </a:lnTo>
                <a:lnTo>
                  <a:pt x="18" y="193"/>
                </a:lnTo>
                <a:lnTo>
                  <a:pt x="18" y="194"/>
                </a:lnTo>
                <a:lnTo>
                  <a:pt x="17" y="194"/>
                </a:lnTo>
                <a:lnTo>
                  <a:pt x="17" y="195"/>
                </a:lnTo>
                <a:lnTo>
                  <a:pt x="16" y="195"/>
                </a:lnTo>
                <a:lnTo>
                  <a:pt x="16" y="196"/>
                </a:lnTo>
                <a:lnTo>
                  <a:pt x="15" y="196"/>
                </a:lnTo>
                <a:lnTo>
                  <a:pt x="14" y="197"/>
                </a:lnTo>
                <a:lnTo>
                  <a:pt x="14" y="198"/>
                </a:lnTo>
                <a:lnTo>
                  <a:pt x="13" y="198"/>
                </a:lnTo>
                <a:lnTo>
                  <a:pt x="13" y="199"/>
                </a:lnTo>
                <a:lnTo>
                  <a:pt x="12" y="199"/>
                </a:lnTo>
                <a:lnTo>
                  <a:pt x="12" y="200"/>
                </a:lnTo>
                <a:lnTo>
                  <a:pt x="11" y="201"/>
                </a:lnTo>
                <a:lnTo>
                  <a:pt x="11" y="202"/>
                </a:lnTo>
                <a:lnTo>
                  <a:pt x="11" y="203"/>
                </a:lnTo>
                <a:lnTo>
                  <a:pt x="11" y="204"/>
                </a:lnTo>
                <a:lnTo>
                  <a:pt x="10" y="204"/>
                </a:lnTo>
                <a:lnTo>
                  <a:pt x="10" y="205"/>
                </a:lnTo>
                <a:lnTo>
                  <a:pt x="9" y="206"/>
                </a:lnTo>
                <a:lnTo>
                  <a:pt x="8" y="207"/>
                </a:lnTo>
                <a:lnTo>
                  <a:pt x="8" y="208"/>
                </a:lnTo>
                <a:lnTo>
                  <a:pt x="8" y="209"/>
                </a:lnTo>
                <a:lnTo>
                  <a:pt x="8" y="210"/>
                </a:lnTo>
                <a:lnTo>
                  <a:pt x="8" y="211"/>
                </a:lnTo>
                <a:lnTo>
                  <a:pt x="7" y="211"/>
                </a:lnTo>
                <a:lnTo>
                  <a:pt x="7" y="212"/>
                </a:lnTo>
                <a:lnTo>
                  <a:pt x="7" y="213"/>
                </a:lnTo>
                <a:lnTo>
                  <a:pt x="7" y="214"/>
                </a:lnTo>
                <a:lnTo>
                  <a:pt x="7" y="215"/>
                </a:lnTo>
                <a:lnTo>
                  <a:pt x="6" y="215"/>
                </a:lnTo>
                <a:lnTo>
                  <a:pt x="5" y="215"/>
                </a:lnTo>
                <a:lnTo>
                  <a:pt x="4" y="215"/>
                </a:lnTo>
                <a:lnTo>
                  <a:pt x="3" y="215"/>
                </a:lnTo>
                <a:lnTo>
                  <a:pt x="2" y="215"/>
                </a:lnTo>
                <a:lnTo>
                  <a:pt x="2" y="214"/>
                </a:lnTo>
                <a:lnTo>
                  <a:pt x="2" y="213"/>
                </a:lnTo>
                <a:lnTo>
                  <a:pt x="2" y="212"/>
                </a:lnTo>
                <a:lnTo>
                  <a:pt x="2" y="211"/>
                </a:lnTo>
                <a:lnTo>
                  <a:pt x="1" y="210"/>
                </a:lnTo>
                <a:lnTo>
                  <a:pt x="1" y="209"/>
                </a:lnTo>
                <a:lnTo>
                  <a:pt x="1" y="208"/>
                </a:lnTo>
                <a:lnTo>
                  <a:pt x="0" y="207"/>
                </a:lnTo>
                <a:lnTo>
                  <a:pt x="0" y="206"/>
                </a:lnTo>
                <a:lnTo>
                  <a:pt x="0" y="205"/>
                </a:lnTo>
              </a:path>
            </a:pathLst>
          </a:custGeom>
          <a:noFill/>
          <a:ln w="19050" cap="flat" cmpd="sng">
            <a:solidFill>
              <a:srgbClr val="000000">
                <a:alpha val="100000"/>
              </a:srgbClr>
            </a:solidFill>
            <a:prstDash val="solid"/>
            <a:round/>
            <a:headEnd type="none" w="med" len="med"/>
            <a:tailEnd type="none" w="med" len="med"/>
          </a:ln>
        </xdr:spPr>
      </xdr:sp>
      <xdr:sp>
        <xdr:nvSpPr>
          <xdr:cNvPr id="2185887" name="Freeform 69"/>
          <xdr:cNvSpPr/>
        </xdr:nvSpPr>
        <xdr:spPr>
          <a:xfrm>
            <a:off x="5943600" y="5048250"/>
            <a:ext cx="1009650" cy="1743075"/>
          </a:xfrm>
          <a:custGeom>
            <a:avLst/>
            <a:gdLst>
              <a:gd name="txL" fmla="*/ 0 w 106"/>
              <a:gd name="txT" fmla="*/ 0 h 183"/>
              <a:gd name="txR" fmla="*/ 106 w 106"/>
              <a:gd name="txB" fmla="*/ 183 h 18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Lst>
            <a:rect l="txL" t="txT" r="txR" b="txB"/>
            <a:pathLst>
              <a:path w="106" h="183">
                <a:moveTo>
                  <a:pt x="87" y="183"/>
                </a:moveTo>
                <a:lnTo>
                  <a:pt x="87" y="182"/>
                </a:lnTo>
                <a:lnTo>
                  <a:pt x="87" y="181"/>
                </a:lnTo>
                <a:lnTo>
                  <a:pt x="87" y="180"/>
                </a:lnTo>
                <a:lnTo>
                  <a:pt x="87" y="179"/>
                </a:lnTo>
                <a:lnTo>
                  <a:pt x="87" y="178"/>
                </a:lnTo>
                <a:lnTo>
                  <a:pt x="86" y="178"/>
                </a:lnTo>
                <a:lnTo>
                  <a:pt x="86" y="177"/>
                </a:lnTo>
                <a:lnTo>
                  <a:pt x="86" y="176"/>
                </a:lnTo>
                <a:lnTo>
                  <a:pt x="86" y="175"/>
                </a:lnTo>
                <a:lnTo>
                  <a:pt x="86" y="174"/>
                </a:lnTo>
                <a:lnTo>
                  <a:pt x="86" y="173"/>
                </a:lnTo>
                <a:lnTo>
                  <a:pt x="85" y="173"/>
                </a:lnTo>
                <a:lnTo>
                  <a:pt x="85" y="172"/>
                </a:lnTo>
                <a:lnTo>
                  <a:pt x="85" y="171"/>
                </a:lnTo>
                <a:lnTo>
                  <a:pt x="84" y="170"/>
                </a:lnTo>
                <a:lnTo>
                  <a:pt x="85" y="169"/>
                </a:lnTo>
                <a:lnTo>
                  <a:pt x="84" y="167"/>
                </a:lnTo>
                <a:lnTo>
                  <a:pt x="84" y="166"/>
                </a:lnTo>
                <a:lnTo>
                  <a:pt x="84" y="165"/>
                </a:lnTo>
                <a:lnTo>
                  <a:pt x="84" y="164"/>
                </a:lnTo>
                <a:lnTo>
                  <a:pt x="85" y="163"/>
                </a:lnTo>
                <a:lnTo>
                  <a:pt x="85" y="162"/>
                </a:lnTo>
                <a:lnTo>
                  <a:pt x="85" y="161"/>
                </a:lnTo>
                <a:lnTo>
                  <a:pt x="85" y="160"/>
                </a:lnTo>
                <a:lnTo>
                  <a:pt x="85" y="159"/>
                </a:lnTo>
                <a:lnTo>
                  <a:pt x="84" y="159"/>
                </a:lnTo>
                <a:lnTo>
                  <a:pt x="84" y="160"/>
                </a:lnTo>
                <a:lnTo>
                  <a:pt x="83" y="160"/>
                </a:lnTo>
                <a:lnTo>
                  <a:pt x="82" y="160"/>
                </a:lnTo>
                <a:lnTo>
                  <a:pt x="82" y="159"/>
                </a:lnTo>
                <a:lnTo>
                  <a:pt x="81" y="158"/>
                </a:lnTo>
                <a:lnTo>
                  <a:pt x="81" y="157"/>
                </a:lnTo>
                <a:lnTo>
                  <a:pt x="81" y="156"/>
                </a:lnTo>
                <a:lnTo>
                  <a:pt x="81" y="155"/>
                </a:lnTo>
                <a:lnTo>
                  <a:pt x="81" y="154"/>
                </a:lnTo>
                <a:lnTo>
                  <a:pt x="80" y="153"/>
                </a:lnTo>
                <a:lnTo>
                  <a:pt x="80" y="152"/>
                </a:lnTo>
                <a:lnTo>
                  <a:pt x="80" y="151"/>
                </a:lnTo>
                <a:lnTo>
                  <a:pt x="80" y="150"/>
                </a:lnTo>
                <a:lnTo>
                  <a:pt x="79" y="148"/>
                </a:lnTo>
                <a:lnTo>
                  <a:pt x="79" y="147"/>
                </a:lnTo>
                <a:lnTo>
                  <a:pt x="79" y="146"/>
                </a:lnTo>
                <a:lnTo>
                  <a:pt x="78" y="146"/>
                </a:lnTo>
                <a:lnTo>
                  <a:pt x="78" y="145"/>
                </a:lnTo>
                <a:lnTo>
                  <a:pt x="78" y="144"/>
                </a:lnTo>
                <a:lnTo>
                  <a:pt x="78" y="143"/>
                </a:lnTo>
                <a:lnTo>
                  <a:pt x="78" y="142"/>
                </a:lnTo>
                <a:lnTo>
                  <a:pt x="77" y="142"/>
                </a:lnTo>
                <a:lnTo>
                  <a:pt x="77" y="141"/>
                </a:lnTo>
                <a:lnTo>
                  <a:pt x="77" y="140"/>
                </a:lnTo>
                <a:lnTo>
                  <a:pt x="78" y="139"/>
                </a:lnTo>
                <a:lnTo>
                  <a:pt x="78" y="138"/>
                </a:lnTo>
                <a:lnTo>
                  <a:pt x="78" y="137"/>
                </a:lnTo>
                <a:lnTo>
                  <a:pt x="78" y="136"/>
                </a:lnTo>
                <a:lnTo>
                  <a:pt x="77" y="136"/>
                </a:lnTo>
                <a:lnTo>
                  <a:pt x="77" y="135"/>
                </a:lnTo>
                <a:lnTo>
                  <a:pt x="76" y="135"/>
                </a:lnTo>
                <a:lnTo>
                  <a:pt x="76" y="134"/>
                </a:lnTo>
                <a:lnTo>
                  <a:pt x="76" y="133"/>
                </a:lnTo>
                <a:lnTo>
                  <a:pt x="75" y="132"/>
                </a:lnTo>
                <a:lnTo>
                  <a:pt x="75" y="131"/>
                </a:lnTo>
                <a:lnTo>
                  <a:pt x="75" y="130"/>
                </a:lnTo>
                <a:lnTo>
                  <a:pt x="75" y="129"/>
                </a:lnTo>
                <a:lnTo>
                  <a:pt x="74" y="129"/>
                </a:lnTo>
                <a:lnTo>
                  <a:pt x="74" y="128"/>
                </a:lnTo>
                <a:lnTo>
                  <a:pt x="74" y="127"/>
                </a:lnTo>
                <a:lnTo>
                  <a:pt x="74" y="126"/>
                </a:lnTo>
                <a:lnTo>
                  <a:pt x="73" y="126"/>
                </a:lnTo>
                <a:lnTo>
                  <a:pt x="73" y="125"/>
                </a:lnTo>
                <a:lnTo>
                  <a:pt x="73" y="124"/>
                </a:lnTo>
                <a:lnTo>
                  <a:pt x="73" y="123"/>
                </a:lnTo>
                <a:lnTo>
                  <a:pt x="73" y="122"/>
                </a:lnTo>
                <a:lnTo>
                  <a:pt x="72" y="121"/>
                </a:lnTo>
                <a:lnTo>
                  <a:pt x="72" y="120"/>
                </a:lnTo>
                <a:lnTo>
                  <a:pt x="72" y="119"/>
                </a:lnTo>
                <a:lnTo>
                  <a:pt x="72" y="118"/>
                </a:lnTo>
                <a:lnTo>
                  <a:pt x="72" y="117"/>
                </a:lnTo>
                <a:lnTo>
                  <a:pt x="71" y="117"/>
                </a:lnTo>
                <a:lnTo>
                  <a:pt x="71" y="116"/>
                </a:lnTo>
                <a:lnTo>
                  <a:pt x="71" y="115"/>
                </a:lnTo>
                <a:lnTo>
                  <a:pt x="71" y="114"/>
                </a:lnTo>
                <a:lnTo>
                  <a:pt x="71" y="113"/>
                </a:lnTo>
                <a:lnTo>
                  <a:pt x="70" y="113"/>
                </a:lnTo>
                <a:lnTo>
                  <a:pt x="70" y="112"/>
                </a:lnTo>
                <a:lnTo>
                  <a:pt x="70" y="111"/>
                </a:lnTo>
                <a:lnTo>
                  <a:pt x="70" y="110"/>
                </a:lnTo>
                <a:lnTo>
                  <a:pt x="70" y="109"/>
                </a:lnTo>
                <a:lnTo>
                  <a:pt x="70" y="108"/>
                </a:lnTo>
                <a:lnTo>
                  <a:pt x="70" y="107"/>
                </a:lnTo>
                <a:lnTo>
                  <a:pt x="69" y="107"/>
                </a:lnTo>
                <a:lnTo>
                  <a:pt x="69" y="106"/>
                </a:lnTo>
                <a:lnTo>
                  <a:pt x="68" y="106"/>
                </a:lnTo>
                <a:lnTo>
                  <a:pt x="68" y="105"/>
                </a:lnTo>
                <a:lnTo>
                  <a:pt x="67" y="104"/>
                </a:lnTo>
                <a:lnTo>
                  <a:pt x="66" y="103"/>
                </a:lnTo>
                <a:lnTo>
                  <a:pt x="65" y="102"/>
                </a:lnTo>
                <a:lnTo>
                  <a:pt x="64" y="102"/>
                </a:lnTo>
                <a:lnTo>
                  <a:pt x="63" y="102"/>
                </a:lnTo>
                <a:lnTo>
                  <a:pt x="62" y="101"/>
                </a:lnTo>
                <a:lnTo>
                  <a:pt x="62" y="100"/>
                </a:lnTo>
                <a:lnTo>
                  <a:pt x="61" y="100"/>
                </a:lnTo>
                <a:lnTo>
                  <a:pt x="60" y="99"/>
                </a:lnTo>
                <a:lnTo>
                  <a:pt x="60" y="98"/>
                </a:lnTo>
                <a:lnTo>
                  <a:pt x="59" y="97"/>
                </a:lnTo>
                <a:lnTo>
                  <a:pt x="58" y="97"/>
                </a:lnTo>
                <a:lnTo>
                  <a:pt x="58" y="96"/>
                </a:lnTo>
                <a:lnTo>
                  <a:pt x="58" y="95"/>
                </a:lnTo>
                <a:lnTo>
                  <a:pt x="57" y="95"/>
                </a:lnTo>
                <a:lnTo>
                  <a:pt x="57" y="94"/>
                </a:lnTo>
                <a:lnTo>
                  <a:pt x="56" y="94"/>
                </a:lnTo>
                <a:lnTo>
                  <a:pt x="56" y="93"/>
                </a:lnTo>
                <a:lnTo>
                  <a:pt x="55" y="93"/>
                </a:lnTo>
                <a:lnTo>
                  <a:pt x="55" y="92"/>
                </a:lnTo>
                <a:lnTo>
                  <a:pt x="55" y="91"/>
                </a:lnTo>
                <a:lnTo>
                  <a:pt x="54" y="91"/>
                </a:lnTo>
                <a:lnTo>
                  <a:pt x="54" y="90"/>
                </a:lnTo>
                <a:lnTo>
                  <a:pt x="53" y="91"/>
                </a:lnTo>
                <a:lnTo>
                  <a:pt x="52" y="89"/>
                </a:lnTo>
                <a:lnTo>
                  <a:pt x="53" y="88"/>
                </a:lnTo>
                <a:lnTo>
                  <a:pt x="53" y="89"/>
                </a:lnTo>
                <a:lnTo>
                  <a:pt x="53" y="88"/>
                </a:lnTo>
                <a:lnTo>
                  <a:pt x="53" y="87"/>
                </a:lnTo>
                <a:lnTo>
                  <a:pt x="53" y="86"/>
                </a:lnTo>
                <a:lnTo>
                  <a:pt x="53" y="85"/>
                </a:lnTo>
                <a:lnTo>
                  <a:pt x="53" y="84"/>
                </a:lnTo>
                <a:lnTo>
                  <a:pt x="53" y="83"/>
                </a:lnTo>
                <a:lnTo>
                  <a:pt x="53" y="82"/>
                </a:lnTo>
                <a:lnTo>
                  <a:pt x="52" y="82"/>
                </a:lnTo>
                <a:lnTo>
                  <a:pt x="53" y="82"/>
                </a:lnTo>
                <a:lnTo>
                  <a:pt x="53" y="81"/>
                </a:lnTo>
                <a:lnTo>
                  <a:pt x="52" y="80"/>
                </a:lnTo>
                <a:lnTo>
                  <a:pt x="52" y="79"/>
                </a:lnTo>
                <a:lnTo>
                  <a:pt x="52" y="77"/>
                </a:lnTo>
                <a:lnTo>
                  <a:pt x="51" y="77"/>
                </a:lnTo>
                <a:lnTo>
                  <a:pt x="51" y="76"/>
                </a:lnTo>
                <a:lnTo>
                  <a:pt x="51" y="75"/>
                </a:lnTo>
                <a:lnTo>
                  <a:pt x="51" y="74"/>
                </a:lnTo>
                <a:lnTo>
                  <a:pt x="51" y="73"/>
                </a:lnTo>
                <a:lnTo>
                  <a:pt x="50" y="72"/>
                </a:lnTo>
                <a:lnTo>
                  <a:pt x="50" y="71"/>
                </a:lnTo>
                <a:lnTo>
                  <a:pt x="49" y="71"/>
                </a:lnTo>
                <a:lnTo>
                  <a:pt x="49" y="72"/>
                </a:lnTo>
                <a:lnTo>
                  <a:pt x="49" y="73"/>
                </a:lnTo>
                <a:lnTo>
                  <a:pt x="49" y="74"/>
                </a:lnTo>
                <a:lnTo>
                  <a:pt x="48" y="74"/>
                </a:lnTo>
                <a:lnTo>
                  <a:pt x="47" y="74"/>
                </a:lnTo>
                <a:lnTo>
                  <a:pt x="47" y="75"/>
                </a:lnTo>
                <a:lnTo>
                  <a:pt x="46" y="75"/>
                </a:lnTo>
                <a:lnTo>
                  <a:pt x="45" y="75"/>
                </a:lnTo>
                <a:lnTo>
                  <a:pt x="44" y="75"/>
                </a:lnTo>
                <a:lnTo>
                  <a:pt x="43" y="75"/>
                </a:lnTo>
                <a:lnTo>
                  <a:pt x="42" y="75"/>
                </a:lnTo>
                <a:lnTo>
                  <a:pt x="41" y="75"/>
                </a:lnTo>
                <a:lnTo>
                  <a:pt x="41" y="72"/>
                </a:lnTo>
                <a:lnTo>
                  <a:pt x="41" y="71"/>
                </a:lnTo>
                <a:lnTo>
                  <a:pt x="40" y="68"/>
                </a:lnTo>
                <a:lnTo>
                  <a:pt x="40" y="67"/>
                </a:lnTo>
                <a:lnTo>
                  <a:pt x="40" y="66"/>
                </a:lnTo>
                <a:lnTo>
                  <a:pt x="40" y="63"/>
                </a:lnTo>
                <a:lnTo>
                  <a:pt x="40" y="62"/>
                </a:lnTo>
                <a:lnTo>
                  <a:pt x="41" y="59"/>
                </a:lnTo>
                <a:lnTo>
                  <a:pt x="40" y="59"/>
                </a:lnTo>
                <a:lnTo>
                  <a:pt x="39" y="59"/>
                </a:lnTo>
                <a:lnTo>
                  <a:pt x="38" y="58"/>
                </a:lnTo>
                <a:lnTo>
                  <a:pt x="37" y="58"/>
                </a:lnTo>
                <a:lnTo>
                  <a:pt x="36" y="58"/>
                </a:lnTo>
                <a:lnTo>
                  <a:pt x="35" y="58"/>
                </a:lnTo>
                <a:lnTo>
                  <a:pt x="35" y="57"/>
                </a:lnTo>
                <a:lnTo>
                  <a:pt x="34" y="56"/>
                </a:lnTo>
                <a:lnTo>
                  <a:pt x="33" y="55"/>
                </a:lnTo>
                <a:lnTo>
                  <a:pt x="33" y="54"/>
                </a:lnTo>
                <a:lnTo>
                  <a:pt x="32" y="54"/>
                </a:lnTo>
                <a:lnTo>
                  <a:pt x="31" y="53"/>
                </a:lnTo>
                <a:lnTo>
                  <a:pt x="31" y="52"/>
                </a:lnTo>
                <a:lnTo>
                  <a:pt x="30" y="52"/>
                </a:lnTo>
                <a:lnTo>
                  <a:pt x="29" y="52"/>
                </a:lnTo>
                <a:lnTo>
                  <a:pt x="28" y="52"/>
                </a:lnTo>
                <a:lnTo>
                  <a:pt x="28" y="51"/>
                </a:lnTo>
                <a:lnTo>
                  <a:pt x="27" y="51"/>
                </a:lnTo>
                <a:lnTo>
                  <a:pt x="27" y="50"/>
                </a:lnTo>
                <a:lnTo>
                  <a:pt x="26" y="50"/>
                </a:lnTo>
                <a:lnTo>
                  <a:pt x="26" y="49"/>
                </a:lnTo>
                <a:lnTo>
                  <a:pt x="27" y="47"/>
                </a:lnTo>
                <a:lnTo>
                  <a:pt x="28" y="46"/>
                </a:lnTo>
                <a:lnTo>
                  <a:pt x="29" y="45"/>
                </a:lnTo>
                <a:lnTo>
                  <a:pt x="28" y="46"/>
                </a:lnTo>
                <a:lnTo>
                  <a:pt x="28" y="45"/>
                </a:lnTo>
                <a:lnTo>
                  <a:pt x="27" y="45"/>
                </a:lnTo>
                <a:lnTo>
                  <a:pt x="28" y="43"/>
                </a:lnTo>
                <a:lnTo>
                  <a:pt x="28" y="42"/>
                </a:lnTo>
                <a:lnTo>
                  <a:pt x="27" y="42"/>
                </a:lnTo>
                <a:lnTo>
                  <a:pt x="26" y="41"/>
                </a:lnTo>
                <a:lnTo>
                  <a:pt x="25" y="42"/>
                </a:lnTo>
                <a:lnTo>
                  <a:pt x="24" y="42"/>
                </a:lnTo>
                <a:lnTo>
                  <a:pt x="23" y="42"/>
                </a:lnTo>
                <a:lnTo>
                  <a:pt x="22" y="42"/>
                </a:lnTo>
                <a:lnTo>
                  <a:pt x="21" y="42"/>
                </a:lnTo>
                <a:lnTo>
                  <a:pt x="21" y="43"/>
                </a:lnTo>
                <a:lnTo>
                  <a:pt x="20" y="43"/>
                </a:lnTo>
                <a:lnTo>
                  <a:pt x="20" y="44"/>
                </a:lnTo>
                <a:lnTo>
                  <a:pt x="19" y="44"/>
                </a:lnTo>
                <a:lnTo>
                  <a:pt x="19" y="43"/>
                </a:lnTo>
                <a:lnTo>
                  <a:pt x="19" y="42"/>
                </a:lnTo>
                <a:lnTo>
                  <a:pt x="17" y="41"/>
                </a:lnTo>
                <a:lnTo>
                  <a:pt x="16" y="41"/>
                </a:lnTo>
                <a:lnTo>
                  <a:pt x="16" y="40"/>
                </a:lnTo>
                <a:lnTo>
                  <a:pt x="15" y="40"/>
                </a:lnTo>
                <a:lnTo>
                  <a:pt x="14" y="40"/>
                </a:lnTo>
                <a:lnTo>
                  <a:pt x="14" y="39"/>
                </a:lnTo>
                <a:lnTo>
                  <a:pt x="13" y="39"/>
                </a:lnTo>
                <a:lnTo>
                  <a:pt x="13" y="38"/>
                </a:lnTo>
                <a:lnTo>
                  <a:pt x="13" y="39"/>
                </a:lnTo>
                <a:lnTo>
                  <a:pt x="13" y="38"/>
                </a:lnTo>
                <a:lnTo>
                  <a:pt x="12" y="38"/>
                </a:lnTo>
                <a:lnTo>
                  <a:pt x="12" y="37"/>
                </a:lnTo>
                <a:lnTo>
                  <a:pt x="12" y="36"/>
                </a:lnTo>
                <a:lnTo>
                  <a:pt x="11" y="35"/>
                </a:lnTo>
                <a:lnTo>
                  <a:pt x="11" y="34"/>
                </a:lnTo>
                <a:lnTo>
                  <a:pt x="10" y="34"/>
                </a:lnTo>
                <a:lnTo>
                  <a:pt x="10" y="33"/>
                </a:lnTo>
                <a:lnTo>
                  <a:pt x="9" y="32"/>
                </a:lnTo>
                <a:lnTo>
                  <a:pt x="8" y="31"/>
                </a:lnTo>
                <a:lnTo>
                  <a:pt x="8" y="30"/>
                </a:lnTo>
                <a:lnTo>
                  <a:pt x="8" y="29"/>
                </a:lnTo>
                <a:lnTo>
                  <a:pt x="8" y="28"/>
                </a:lnTo>
                <a:lnTo>
                  <a:pt x="8" y="27"/>
                </a:lnTo>
                <a:lnTo>
                  <a:pt x="8" y="26"/>
                </a:lnTo>
                <a:lnTo>
                  <a:pt x="8" y="25"/>
                </a:lnTo>
                <a:lnTo>
                  <a:pt x="7" y="25"/>
                </a:lnTo>
                <a:lnTo>
                  <a:pt x="7" y="24"/>
                </a:lnTo>
                <a:lnTo>
                  <a:pt x="6" y="24"/>
                </a:lnTo>
                <a:lnTo>
                  <a:pt x="5" y="24"/>
                </a:lnTo>
                <a:lnTo>
                  <a:pt x="5" y="23"/>
                </a:lnTo>
                <a:lnTo>
                  <a:pt x="4" y="23"/>
                </a:lnTo>
                <a:lnTo>
                  <a:pt x="3" y="23"/>
                </a:lnTo>
                <a:lnTo>
                  <a:pt x="2" y="22"/>
                </a:lnTo>
                <a:lnTo>
                  <a:pt x="1" y="22"/>
                </a:lnTo>
                <a:lnTo>
                  <a:pt x="1" y="21"/>
                </a:lnTo>
                <a:lnTo>
                  <a:pt x="0" y="20"/>
                </a:lnTo>
                <a:lnTo>
                  <a:pt x="0" y="19"/>
                </a:lnTo>
                <a:lnTo>
                  <a:pt x="1" y="19"/>
                </a:lnTo>
                <a:lnTo>
                  <a:pt x="1" y="18"/>
                </a:lnTo>
                <a:lnTo>
                  <a:pt x="1" y="17"/>
                </a:lnTo>
                <a:lnTo>
                  <a:pt x="2" y="17"/>
                </a:lnTo>
                <a:lnTo>
                  <a:pt x="2" y="16"/>
                </a:lnTo>
                <a:lnTo>
                  <a:pt x="3" y="16"/>
                </a:lnTo>
                <a:lnTo>
                  <a:pt x="3" y="15"/>
                </a:lnTo>
                <a:lnTo>
                  <a:pt x="3" y="14"/>
                </a:lnTo>
                <a:lnTo>
                  <a:pt x="3" y="13"/>
                </a:lnTo>
                <a:lnTo>
                  <a:pt x="4" y="10"/>
                </a:lnTo>
                <a:lnTo>
                  <a:pt x="5" y="8"/>
                </a:lnTo>
                <a:lnTo>
                  <a:pt x="6" y="7"/>
                </a:lnTo>
                <a:lnTo>
                  <a:pt x="7" y="7"/>
                </a:lnTo>
                <a:lnTo>
                  <a:pt x="8" y="7"/>
                </a:lnTo>
                <a:lnTo>
                  <a:pt x="9" y="7"/>
                </a:lnTo>
                <a:lnTo>
                  <a:pt x="10" y="7"/>
                </a:lnTo>
                <a:lnTo>
                  <a:pt x="11" y="7"/>
                </a:lnTo>
                <a:lnTo>
                  <a:pt x="12" y="7"/>
                </a:lnTo>
                <a:lnTo>
                  <a:pt x="13" y="7"/>
                </a:lnTo>
                <a:lnTo>
                  <a:pt x="14" y="7"/>
                </a:lnTo>
                <a:lnTo>
                  <a:pt x="15" y="7"/>
                </a:lnTo>
                <a:lnTo>
                  <a:pt x="16" y="7"/>
                </a:lnTo>
                <a:lnTo>
                  <a:pt x="17" y="7"/>
                </a:lnTo>
                <a:lnTo>
                  <a:pt x="17" y="8"/>
                </a:lnTo>
                <a:lnTo>
                  <a:pt x="19" y="9"/>
                </a:lnTo>
                <a:lnTo>
                  <a:pt x="20" y="10"/>
                </a:lnTo>
                <a:lnTo>
                  <a:pt x="21" y="10"/>
                </a:lnTo>
                <a:lnTo>
                  <a:pt x="22" y="10"/>
                </a:lnTo>
                <a:lnTo>
                  <a:pt x="23" y="10"/>
                </a:lnTo>
                <a:lnTo>
                  <a:pt x="23" y="9"/>
                </a:lnTo>
                <a:lnTo>
                  <a:pt x="26" y="9"/>
                </a:lnTo>
                <a:lnTo>
                  <a:pt x="26" y="10"/>
                </a:lnTo>
                <a:lnTo>
                  <a:pt x="26" y="11"/>
                </a:lnTo>
                <a:lnTo>
                  <a:pt x="27" y="11"/>
                </a:lnTo>
                <a:lnTo>
                  <a:pt x="28" y="11"/>
                </a:lnTo>
                <a:lnTo>
                  <a:pt x="28" y="10"/>
                </a:lnTo>
                <a:lnTo>
                  <a:pt x="29" y="10"/>
                </a:lnTo>
                <a:lnTo>
                  <a:pt x="31" y="10"/>
                </a:lnTo>
                <a:lnTo>
                  <a:pt x="32" y="10"/>
                </a:lnTo>
                <a:lnTo>
                  <a:pt x="31" y="10"/>
                </a:lnTo>
                <a:lnTo>
                  <a:pt x="31" y="11"/>
                </a:lnTo>
                <a:lnTo>
                  <a:pt x="33" y="10"/>
                </a:lnTo>
                <a:lnTo>
                  <a:pt x="34" y="10"/>
                </a:lnTo>
                <a:lnTo>
                  <a:pt x="34" y="9"/>
                </a:lnTo>
                <a:lnTo>
                  <a:pt x="35" y="9"/>
                </a:lnTo>
                <a:lnTo>
                  <a:pt x="35" y="8"/>
                </a:lnTo>
                <a:lnTo>
                  <a:pt x="36" y="8"/>
                </a:lnTo>
                <a:lnTo>
                  <a:pt x="37" y="8"/>
                </a:lnTo>
                <a:lnTo>
                  <a:pt x="38" y="8"/>
                </a:lnTo>
                <a:lnTo>
                  <a:pt x="38" y="7"/>
                </a:lnTo>
                <a:lnTo>
                  <a:pt x="39" y="7"/>
                </a:lnTo>
                <a:lnTo>
                  <a:pt x="40" y="7"/>
                </a:lnTo>
                <a:lnTo>
                  <a:pt x="41" y="7"/>
                </a:lnTo>
                <a:lnTo>
                  <a:pt x="42" y="7"/>
                </a:lnTo>
                <a:lnTo>
                  <a:pt x="43" y="7"/>
                </a:lnTo>
                <a:lnTo>
                  <a:pt x="44" y="7"/>
                </a:lnTo>
                <a:lnTo>
                  <a:pt x="45" y="7"/>
                </a:lnTo>
                <a:lnTo>
                  <a:pt x="45" y="6"/>
                </a:lnTo>
                <a:lnTo>
                  <a:pt x="45" y="7"/>
                </a:lnTo>
                <a:lnTo>
                  <a:pt x="46" y="7"/>
                </a:lnTo>
                <a:lnTo>
                  <a:pt x="47" y="7"/>
                </a:lnTo>
                <a:lnTo>
                  <a:pt x="48" y="7"/>
                </a:lnTo>
                <a:lnTo>
                  <a:pt x="48" y="8"/>
                </a:lnTo>
                <a:lnTo>
                  <a:pt x="49" y="8"/>
                </a:lnTo>
                <a:lnTo>
                  <a:pt x="50" y="8"/>
                </a:lnTo>
                <a:lnTo>
                  <a:pt x="50" y="9"/>
                </a:lnTo>
                <a:lnTo>
                  <a:pt x="51" y="9"/>
                </a:lnTo>
                <a:lnTo>
                  <a:pt x="51" y="10"/>
                </a:lnTo>
                <a:lnTo>
                  <a:pt x="52" y="10"/>
                </a:lnTo>
                <a:lnTo>
                  <a:pt x="52" y="11"/>
                </a:lnTo>
                <a:lnTo>
                  <a:pt x="53" y="12"/>
                </a:lnTo>
                <a:lnTo>
                  <a:pt x="52" y="13"/>
                </a:lnTo>
                <a:lnTo>
                  <a:pt x="53" y="13"/>
                </a:lnTo>
                <a:lnTo>
                  <a:pt x="53" y="14"/>
                </a:lnTo>
                <a:lnTo>
                  <a:pt x="53" y="15"/>
                </a:lnTo>
                <a:lnTo>
                  <a:pt x="53" y="16"/>
                </a:lnTo>
                <a:lnTo>
                  <a:pt x="53" y="17"/>
                </a:lnTo>
                <a:lnTo>
                  <a:pt x="52" y="17"/>
                </a:lnTo>
                <a:lnTo>
                  <a:pt x="52" y="18"/>
                </a:lnTo>
                <a:lnTo>
                  <a:pt x="52" y="19"/>
                </a:lnTo>
                <a:lnTo>
                  <a:pt x="53" y="19"/>
                </a:lnTo>
                <a:lnTo>
                  <a:pt x="53" y="20"/>
                </a:lnTo>
                <a:lnTo>
                  <a:pt x="54" y="20"/>
                </a:lnTo>
                <a:lnTo>
                  <a:pt x="56" y="20"/>
                </a:lnTo>
                <a:lnTo>
                  <a:pt x="56" y="21"/>
                </a:lnTo>
                <a:lnTo>
                  <a:pt x="57" y="21"/>
                </a:lnTo>
                <a:lnTo>
                  <a:pt x="58" y="21"/>
                </a:lnTo>
                <a:lnTo>
                  <a:pt x="59" y="21"/>
                </a:lnTo>
                <a:lnTo>
                  <a:pt x="60" y="21"/>
                </a:lnTo>
                <a:lnTo>
                  <a:pt x="59" y="21"/>
                </a:lnTo>
                <a:lnTo>
                  <a:pt x="59" y="23"/>
                </a:lnTo>
                <a:lnTo>
                  <a:pt x="60" y="23"/>
                </a:lnTo>
                <a:lnTo>
                  <a:pt x="61" y="23"/>
                </a:lnTo>
                <a:lnTo>
                  <a:pt x="62" y="23"/>
                </a:lnTo>
                <a:lnTo>
                  <a:pt x="63" y="23"/>
                </a:lnTo>
                <a:lnTo>
                  <a:pt x="64" y="23"/>
                </a:lnTo>
                <a:lnTo>
                  <a:pt x="64" y="22"/>
                </a:lnTo>
                <a:lnTo>
                  <a:pt x="65" y="22"/>
                </a:lnTo>
                <a:lnTo>
                  <a:pt x="66" y="22"/>
                </a:lnTo>
                <a:lnTo>
                  <a:pt x="67" y="21"/>
                </a:lnTo>
                <a:lnTo>
                  <a:pt x="67" y="20"/>
                </a:lnTo>
                <a:lnTo>
                  <a:pt x="67" y="19"/>
                </a:lnTo>
                <a:lnTo>
                  <a:pt x="68" y="20"/>
                </a:lnTo>
                <a:lnTo>
                  <a:pt x="68" y="21"/>
                </a:lnTo>
                <a:lnTo>
                  <a:pt x="70" y="21"/>
                </a:lnTo>
                <a:lnTo>
                  <a:pt x="69" y="20"/>
                </a:lnTo>
                <a:lnTo>
                  <a:pt x="70" y="20"/>
                </a:lnTo>
                <a:lnTo>
                  <a:pt x="71" y="19"/>
                </a:lnTo>
                <a:lnTo>
                  <a:pt x="71" y="18"/>
                </a:lnTo>
                <a:lnTo>
                  <a:pt x="71" y="17"/>
                </a:lnTo>
                <a:lnTo>
                  <a:pt x="72" y="17"/>
                </a:lnTo>
                <a:lnTo>
                  <a:pt x="72" y="16"/>
                </a:lnTo>
                <a:lnTo>
                  <a:pt x="73" y="16"/>
                </a:lnTo>
                <a:lnTo>
                  <a:pt x="73" y="15"/>
                </a:lnTo>
                <a:lnTo>
                  <a:pt x="75" y="17"/>
                </a:lnTo>
                <a:lnTo>
                  <a:pt x="76" y="16"/>
                </a:lnTo>
                <a:lnTo>
                  <a:pt x="77" y="15"/>
                </a:lnTo>
                <a:lnTo>
                  <a:pt x="77" y="14"/>
                </a:lnTo>
                <a:lnTo>
                  <a:pt x="76" y="14"/>
                </a:lnTo>
                <a:lnTo>
                  <a:pt x="77" y="13"/>
                </a:lnTo>
                <a:lnTo>
                  <a:pt x="77" y="12"/>
                </a:lnTo>
                <a:lnTo>
                  <a:pt x="78" y="12"/>
                </a:lnTo>
                <a:lnTo>
                  <a:pt x="78" y="11"/>
                </a:lnTo>
                <a:lnTo>
                  <a:pt x="78" y="10"/>
                </a:lnTo>
                <a:lnTo>
                  <a:pt x="79" y="9"/>
                </a:lnTo>
                <a:lnTo>
                  <a:pt x="79" y="8"/>
                </a:lnTo>
                <a:lnTo>
                  <a:pt x="79" y="9"/>
                </a:lnTo>
                <a:lnTo>
                  <a:pt x="80" y="9"/>
                </a:lnTo>
                <a:lnTo>
                  <a:pt x="81" y="9"/>
                </a:lnTo>
                <a:lnTo>
                  <a:pt x="81" y="8"/>
                </a:lnTo>
                <a:lnTo>
                  <a:pt x="82" y="8"/>
                </a:lnTo>
                <a:lnTo>
                  <a:pt x="82" y="7"/>
                </a:lnTo>
                <a:lnTo>
                  <a:pt x="83" y="7"/>
                </a:lnTo>
                <a:lnTo>
                  <a:pt x="84" y="7"/>
                </a:lnTo>
                <a:lnTo>
                  <a:pt x="84" y="6"/>
                </a:lnTo>
                <a:lnTo>
                  <a:pt x="85" y="6"/>
                </a:lnTo>
                <a:lnTo>
                  <a:pt x="85" y="5"/>
                </a:lnTo>
                <a:lnTo>
                  <a:pt x="84" y="5"/>
                </a:lnTo>
                <a:lnTo>
                  <a:pt x="85" y="5"/>
                </a:lnTo>
                <a:lnTo>
                  <a:pt x="86" y="5"/>
                </a:lnTo>
                <a:lnTo>
                  <a:pt x="87" y="4"/>
                </a:lnTo>
                <a:lnTo>
                  <a:pt x="87" y="3"/>
                </a:lnTo>
                <a:lnTo>
                  <a:pt x="88" y="3"/>
                </a:lnTo>
                <a:lnTo>
                  <a:pt x="89" y="3"/>
                </a:lnTo>
                <a:lnTo>
                  <a:pt x="90" y="4"/>
                </a:lnTo>
                <a:lnTo>
                  <a:pt x="90" y="3"/>
                </a:lnTo>
                <a:lnTo>
                  <a:pt x="91" y="3"/>
                </a:lnTo>
                <a:lnTo>
                  <a:pt x="91" y="2"/>
                </a:lnTo>
                <a:lnTo>
                  <a:pt x="92" y="2"/>
                </a:lnTo>
                <a:lnTo>
                  <a:pt x="92" y="1"/>
                </a:lnTo>
                <a:lnTo>
                  <a:pt x="93" y="1"/>
                </a:lnTo>
                <a:lnTo>
                  <a:pt x="93" y="0"/>
                </a:lnTo>
                <a:lnTo>
                  <a:pt x="94" y="0"/>
                </a:lnTo>
                <a:lnTo>
                  <a:pt x="94" y="1"/>
                </a:lnTo>
                <a:lnTo>
                  <a:pt x="95" y="1"/>
                </a:lnTo>
                <a:lnTo>
                  <a:pt x="95" y="2"/>
                </a:lnTo>
                <a:lnTo>
                  <a:pt x="97" y="3"/>
                </a:lnTo>
                <a:lnTo>
                  <a:pt x="98" y="4"/>
                </a:lnTo>
                <a:lnTo>
                  <a:pt x="98" y="5"/>
                </a:lnTo>
                <a:lnTo>
                  <a:pt x="99" y="5"/>
                </a:lnTo>
                <a:lnTo>
                  <a:pt x="100" y="5"/>
                </a:lnTo>
                <a:lnTo>
                  <a:pt x="100" y="6"/>
                </a:lnTo>
                <a:lnTo>
                  <a:pt x="101" y="6"/>
                </a:lnTo>
                <a:lnTo>
                  <a:pt x="101" y="7"/>
                </a:lnTo>
                <a:lnTo>
                  <a:pt x="102" y="7"/>
                </a:lnTo>
                <a:lnTo>
                  <a:pt x="103" y="7"/>
                </a:lnTo>
                <a:lnTo>
                  <a:pt x="103" y="8"/>
                </a:lnTo>
                <a:lnTo>
                  <a:pt x="104" y="9"/>
                </a:lnTo>
                <a:lnTo>
                  <a:pt x="105" y="7"/>
                </a:lnTo>
                <a:lnTo>
                  <a:pt x="105" y="6"/>
                </a:lnTo>
                <a:lnTo>
                  <a:pt x="106" y="6"/>
                </a:lnTo>
                <a:lnTo>
                  <a:pt x="106" y="5"/>
                </a:lnTo>
                <a:lnTo>
                  <a:pt x="105" y="4"/>
                </a:lnTo>
              </a:path>
            </a:pathLst>
          </a:custGeom>
          <a:noFill/>
          <a:ln w="19050" cap="flat" cmpd="sng">
            <a:solidFill>
              <a:srgbClr val="000000">
                <a:alpha val="100000"/>
              </a:srgbClr>
            </a:solidFill>
            <a:prstDash val="solid"/>
            <a:round/>
            <a:headEnd type="none" w="med" len="med"/>
            <a:tailEnd type="none" w="med" len="med"/>
          </a:ln>
        </xdr:spPr>
      </xdr:sp>
      <xdr:sp>
        <xdr:nvSpPr>
          <xdr:cNvPr id="2185888" name="Freeform 70"/>
          <xdr:cNvSpPr/>
        </xdr:nvSpPr>
        <xdr:spPr>
          <a:xfrm>
            <a:off x="5305425" y="5153025"/>
            <a:ext cx="1381125" cy="1828800"/>
          </a:xfrm>
          <a:custGeom>
            <a:avLst/>
            <a:gdLst>
              <a:gd name="txL" fmla="*/ 0 w 145"/>
              <a:gd name="txT" fmla="*/ 0 h 192"/>
              <a:gd name="txR" fmla="*/ 145 w 145"/>
              <a:gd name="txB" fmla="*/ 192 h 19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45" h="192">
                <a:moveTo>
                  <a:pt x="41" y="189"/>
                </a:moveTo>
                <a:lnTo>
                  <a:pt x="41" y="189"/>
                </a:lnTo>
                <a:lnTo>
                  <a:pt x="41" y="190"/>
                </a:lnTo>
                <a:lnTo>
                  <a:pt x="40" y="190"/>
                </a:lnTo>
                <a:lnTo>
                  <a:pt x="40" y="191"/>
                </a:lnTo>
                <a:lnTo>
                  <a:pt x="40" y="192"/>
                </a:lnTo>
                <a:lnTo>
                  <a:pt x="39" y="192"/>
                </a:lnTo>
                <a:lnTo>
                  <a:pt x="37" y="192"/>
                </a:lnTo>
                <a:lnTo>
                  <a:pt x="34" y="192"/>
                </a:lnTo>
                <a:lnTo>
                  <a:pt x="33" y="191"/>
                </a:lnTo>
                <a:lnTo>
                  <a:pt x="33" y="190"/>
                </a:lnTo>
                <a:lnTo>
                  <a:pt x="32" y="190"/>
                </a:lnTo>
                <a:lnTo>
                  <a:pt x="32" y="189"/>
                </a:lnTo>
                <a:lnTo>
                  <a:pt x="32" y="188"/>
                </a:lnTo>
                <a:lnTo>
                  <a:pt x="31" y="187"/>
                </a:lnTo>
                <a:lnTo>
                  <a:pt x="31" y="186"/>
                </a:lnTo>
                <a:lnTo>
                  <a:pt x="30" y="185"/>
                </a:lnTo>
                <a:lnTo>
                  <a:pt x="29" y="185"/>
                </a:lnTo>
                <a:lnTo>
                  <a:pt x="29" y="184"/>
                </a:lnTo>
                <a:lnTo>
                  <a:pt x="29" y="183"/>
                </a:lnTo>
                <a:lnTo>
                  <a:pt x="28" y="182"/>
                </a:lnTo>
                <a:lnTo>
                  <a:pt x="28" y="181"/>
                </a:lnTo>
                <a:lnTo>
                  <a:pt x="28" y="180"/>
                </a:lnTo>
                <a:lnTo>
                  <a:pt x="27" y="180"/>
                </a:lnTo>
                <a:lnTo>
                  <a:pt x="27" y="179"/>
                </a:lnTo>
                <a:lnTo>
                  <a:pt x="27" y="178"/>
                </a:lnTo>
                <a:lnTo>
                  <a:pt x="26" y="178"/>
                </a:lnTo>
                <a:lnTo>
                  <a:pt x="26" y="177"/>
                </a:lnTo>
                <a:lnTo>
                  <a:pt x="25" y="176"/>
                </a:lnTo>
                <a:lnTo>
                  <a:pt x="24" y="176"/>
                </a:lnTo>
                <a:lnTo>
                  <a:pt x="24" y="177"/>
                </a:lnTo>
                <a:lnTo>
                  <a:pt x="23" y="177"/>
                </a:lnTo>
                <a:lnTo>
                  <a:pt x="23" y="176"/>
                </a:lnTo>
                <a:lnTo>
                  <a:pt x="23" y="175"/>
                </a:lnTo>
                <a:lnTo>
                  <a:pt x="23" y="174"/>
                </a:lnTo>
                <a:lnTo>
                  <a:pt x="22" y="173"/>
                </a:lnTo>
                <a:lnTo>
                  <a:pt x="21" y="173"/>
                </a:lnTo>
                <a:lnTo>
                  <a:pt x="21" y="174"/>
                </a:lnTo>
                <a:lnTo>
                  <a:pt x="20" y="174"/>
                </a:lnTo>
                <a:lnTo>
                  <a:pt x="19" y="175"/>
                </a:lnTo>
                <a:lnTo>
                  <a:pt x="18" y="174"/>
                </a:lnTo>
                <a:lnTo>
                  <a:pt x="17" y="174"/>
                </a:lnTo>
                <a:lnTo>
                  <a:pt x="17" y="172"/>
                </a:lnTo>
                <a:lnTo>
                  <a:pt x="16" y="173"/>
                </a:lnTo>
                <a:lnTo>
                  <a:pt x="15" y="173"/>
                </a:lnTo>
                <a:lnTo>
                  <a:pt x="15" y="174"/>
                </a:lnTo>
                <a:lnTo>
                  <a:pt x="14" y="174"/>
                </a:lnTo>
                <a:lnTo>
                  <a:pt x="13" y="173"/>
                </a:lnTo>
                <a:lnTo>
                  <a:pt x="12" y="173"/>
                </a:lnTo>
                <a:lnTo>
                  <a:pt x="12" y="174"/>
                </a:lnTo>
                <a:lnTo>
                  <a:pt x="11" y="174"/>
                </a:lnTo>
                <a:lnTo>
                  <a:pt x="11" y="173"/>
                </a:lnTo>
                <a:lnTo>
                  <a:pt x="10" y="173"/>
                </a:lnTo>
                <a:lnTo>
                  <a:pt x="9" y="172"/>
                </a:lnTo>
                <a:lnTo>
                  <a:pt x="8" y="172"/>
                </a:lnTo>
                <a:lnTo>
                  <a:pt x="7" y="172"/>
                </a:lnTo>
                <a:lnTo>
                  <a:pt x="5" y="170"/>
                </a:lnTo>
                <a:lnTo>
                  <a:pt x="4" y="169"/>
                </a:lnTo>
                <a:lnTo>
                  <a:pt x="7" y="167"/>
                </a:lnTo>
                <a:lnTo>
                  <a:pt x="7" y="166"/>
                </a:lnTo>
                <a:lnTo>
                  <a:pt x="6" y="166"/>
                </a:lnTo>
                <a:lnTo>
                  <a:pt x="5" y="166"/>
                </a:lnTo>
                <a:lnTo>
                  <a:pt x="5" y="165"/>
                </a:lnTo>
                <a:lnTo>
                  <a:pt x="5" y="164"/>
                </a:lnTo>
                <a:lnTo>
                  <a:pt x="6" y="164"/>
                </a:lnTo>
                <a:lnTo>
                  <a:pt x="6" y="163"/>
                </a:lnTo>
                <a:lnTo>
                  <a:pt x="7" y="162"/>
                </a:lnTo>
                <a:lnTo>
                  <a:pt x="7" y="160"/>
                </a:lnTo>
                <a:lnTo>
                  <a:pt x="6" y="160"/>
                </a:lnTo>
                <a:lnTo>
                  <a:pt x="5" y="160"/>
                </a:lnTo>
                <a:lnTo>
                  <a:pt x="5" y="159"/>
                </a:lnTo>
                <a:lnTo>
                  <a:pt x="4" y="159"/>
                </a:lnTo>
                <a:lnTo>
                  <a:pt x="3" y="159"/>
                </a:lnTo>
                <a:lnTo>
                  <a:pt x="4" y="158"/>
                </a:lnTo>
                <a:lnTo>
                  <a:pt x="4" y="157"/>
                </a:lnTo>
                <a:lnTo>
                  <a:pt x="4" y="156"/>
                </a:lnTo>
                <a:lnTo>
                  <a:pt x="4" y="155"/>
                </a:lnTo>
                <a:lnTo>
                  <a:pt x="4" y="154"/>
                </a:lnTo>
                <a:lnTo>
                  <a:pt x="3" y="154"/>
                </a:lnTo>
                <a:lnTo>
                  <a:pt x="2" y="153"/>
                </a:lnTo>
                <a:lnTo>
                  <a:pt x="2" y="152"/>
                </a:lnTo>
                <a:lnTo>
                  <a:pt x="2" y="151"/>
                </a:lnTo>
                <a:lnTo>
                  <a:pt x="1" y="151"/>
                </a:lnTo>
                <a:lnTo>
                  <a:pt x="1" y="150"/>
                </a:lnTo>
                <a:lnTo>
                  <a:pt x="0" y="150"/>
                </a:lnTo>
                <a:lnTo>
                  <a:pt x="0" y="149"/>
                </a:lnTo>
                <a:lnTo>
                  <a:pt x="0" y="148"/>
                </a:lnTo>
                <a:lnTo>
                  <a:pt x="0" y="147"/>
                </a:lnTo>
                <a:lnTo>
                  <a:pt x="3" y="146"/>
                </a:lnTo>
                <a:lnTo>
                  <a:pt x="5" y="145"/>
                </a:lnTo>
                <a:lnTo>
                  <a:pt x="5" y="144"/>
                </a:lnTo>
                <a:lnTo>
                  <a:pt x="6" y="144"/>
                </a:lnTo>
                <a:lnTo>
                  <a:pt x="6" y="143"/>
                </a:lnTo>
                <a:lnTo>
                  <a:pt x="8" y="143"/>
                </a:lnTo>
                <a:lnTo>
                  <a:pt x="8" y="142"/>
                </a:lnTo>
                <a:lnTo>
                  <a:pt x="9" y="143"/>
                </a:lnTo>
                <a:lnTo>
                  <a:pt x="10" y="143"/>
                </a:lnTo>
                <a:lnTo>
                  <a:pt x="11" y="143"/>
                </a:lnTo>
                <a:lnTo>
                  <a:pt x="12" y="142"/>
                </a:lnTo>
                <a:lnTo>
                  <a:pt x="13" y="142"/>
                </a:lnTo>
                <a:lnTo>
                  <a:pt x="14" y="142"/>
                </a:lnTo>
                <a:lnTo>
                  <a:pt x="14" y="141"/>
                </a:lnTo>
                <a:lnTo>
                  <a:pt x="14" y="140"/>
                </a:lnTo>
                <a:lnTo>
                  <a:pt x="15" y="138"/>
                </a:lnTo>
                <a:lnTo>
                  <a:pt x="15" y="137"/>
                </a:lnTo>
                <a:lnTo>
                  <a:pt x="14" y="136"/>
                </a:lnTo>
                <a:lnTo>
                  <a:pt x="13" y="136"/>
                </a:lnTo>
                <a:lnTo>
                  <a:pt x="12" y="135"/>
                </a:lnTo>
                <a:lnTo>
                  <a:pt x="11" y="134"/>
                </a:lnTo>
                <a:lnTo>
                  <a:pt x="12" y="134"/>
                </a:lnTo>
                <a:lnTo>
                  <a:pt x="14" y="133"/>
                </a:lnTo>
                <a:lnTo>
                  <a:pt x="14" y="132"/>
                </a:lnTo>
                <a:lnTo>
                  <a:pt x="15" y="131"/>
                </a:lnTo>
                <a:lnTo>
                  <a:pt x="14" y="130"/>
                </a:lnTo>
                <a:lnTo>
                  <a:pt x="14" y="129"/>
                </a:lnTo>
                <a:lnTo>
                  <a:pt x="14" y="128"/>
                </a:lnTo>
                <a:lnTo>
                  <a:pt x="14" y="127"/>
                </a:lnTo>
                <a:lnTo>
                  <a:pt x="14" y="126"/>
                </a:lnTo>
                <a:lnTo>
                  <a:pt x="14" y="125"/>
                </a:lnTo>
                <a:lnTo>
                  <a:pt x="13" y="123"/>
                </a:lnTo>
                <a:lnTo>
                  <a:pt x="13" y="122"/>
                </a:lnTo>
                <a:lnTo>
                  <a:pt x="13" y="121"/>
                </a:lnTo>
                <a:lnTo>
                  <a:pt x="12" y="120"/>
                </a:lnTo>
                <a:lnTo>
                  <a:pt x="13" y="119"/>
                </a:lnTo>
                <a:lnTo>
                  <a:pt x="14" y="119"/>
                </a:lnTo>
                <a:lnTo>
                  <a:pt x="14" y="118"/>
                </a:lnTo>
                <a:lnTo>
                  <a:pt x="15" y="118"/>
                </a:lnTo>
                <a:lnTo>
                  <a:pt x="15" y="117"/>
                </a:lnTo>
                <a:lnTo>
                  <a:pt x="14" y="116"/>
                </a:lnTo>
                <a:lnTo>
                  <a:pt x="14" y="115"/>
                </a:lnTo>
                <a:lnTo>
                  <a:pt x="15" y="115"/>
                </a:lnTo>
                <a:lnTo>
                  <a:pt x="16" y="114"/>
                </a:lnTo>
                <a:lnTo>
                  <a:pt x="16" y="115"/>
                </a:lnTo>
                <a:lnTo>
                  <a:pt x="16" y="114"/>
                </a:lnTo>
                <a:lnTo>
                  <a:pt x="17" y="114"/>
                </a:lnTo>
                <a:lnTo>
                  <a:pt x="17" y="113"/>
                </a:lnTo>
                <a:lnTo>
                  <a:pt x="19" y="112"/>
                </a:lnTo>
                <a:lnTo>
                  <a:pt x="20" y="112"/>
                </a:lnTo>
                <a:lnTo>
                  <a:pt x="21" y="112"/>
                </a:lnTo>
                <a:lnTo>
                  <a:pt x="21" y="111"/>
                </a:lnTo>
                <a:lnTo>
                  <a:pt x="22" y="111"/>
                </a:lnTo>
                <a:lnTo>
                  <a:pt x="22" y="112"/>
                </a:lnTo>
                <a:lnTo>
                  <a:pt x="23" y="112"/>
                </a:lnTo>
                <a:lnTo>
                  <a:pt x="24" y="112"/>
                </a:lnTo>
                <a:lnTo>
                  <a:pt x="25" y="112"/>
                </a:lnTo>
                <a:lnTo>
                  <a:pt x="25" y="111"/>
                </a:lnTo>
                <a:lnTo>
                  <a:pt x="25" y="110"/>
                </a:lnTo>
                <a:lnTo>
                  <a:pt x="26" y="110"/>
                </a:lnTo>
                <a:lnTo>
                  <a:pt x="27" y="110"/>
                </a:lnTo>
                <a:lnTo>
                  <a:pt x="26" y="110"/>
                </a:lnTo>
                <a:lnTo>
                  <a:pt x="26" y="109"/>
                </a:lnTo>
                <a:lnTo>
                  <a:pt x="27" y="109"/>
                </a:lnTo>
                <a:lnTo>
                  <a:pt x="28" y="109"/>
                </a:lnTo>
                <a:lnTo>
                  <a:pt x="28" y="108"/>
                </a:lnTo>
                <a:lnTo>
                  <a:pt x="29" y="108"/>
                </a:lnTo>
                <a:lnTo>
                  <a:pt x="29" y="107"/>
                </a:lnTo>
                <a:lnTo>
                  <a:pt x="30" y="107"/>
                </a:lnTo>
                <a:lnTo>
                  <a:pt x="30" y="108"/>
                </a:lnTo>
                <a:lnTo>
                  <a:pt x="30" y="109"/>
                </a:lnTo>
                <a:lnTo>
                  <a:pt x="30" y="110"/>
                </a:lnTo>
                <a:lnTo>
                  <a:pt x="31" y="110"/>
                </a:lnTo>
                <a:lnTo>
                  <a:pt x="30" y="110"/>
                </a:lnTo>
                <a:lnTo>
                  <a:pt x="30" y="111"/>
                </a:lnTo>
                <a:lnTo>
                  <a:pt x="31" y="111"/>
                </a:lnTo>
                <a:lnTo>
                  <a:pt x="31" y="110"/>
                </a:lnTo>
                <a:lnTo>
                  <a:pt x="32" y="110"/>
                </a:lnTo>
                <a:lnTo>
                  <a:pt x="35" y="110"/>
                </a:lnTo>
                <a:lnTo>
                  <a:pt x="37" y="110"/>
                </a:lnTo>
                <a:lnTo>
                  <a:pt x="37" y="109"/>
                </a:lnTo>
                <a:lnTo>
                  <a:pt x="37" y="110"/>
                </a:lnTo>
                <a:lnTo>
                  <a:pt x="38" y="110"/>
                </a:lnTo>
                <a:lnTo>
                  <a:pt x="39" y="109"/>
                </a:lnTo>
                <a:lnTo>
                  <a:pt x="39" y="108"/>
                </a:lnTo>
                <a:lnTo>
                  <a:pt x="38" y="108"/>
                </a:lnTo>
                <a:lnTo>
                  <a:pt x="38" y="107"/>
                </a:lnTo>
                <a:lnTo>
                  <a:pt x="38" y="105"/>
                </a:lnTo>
                <a:lnTo>
                  <a:pt x="38" y="104"/>
                </a:lnTo>
                <a:lnTo>
                  <a:pt x="37" y="104"/>
                </a:lnTo>
                <a:lnTo>
                  <a:pt x="37" y="103"/>
                </a:lnTo>
                <a:lnTo>
                  <a:pt x="37" y="102"/>
                </a:lnTo>
                <a:lnTo>
                  <a:pt x="37" y="101"/>
                </a:lnTo>
                <a:lnTo>
                  <a:pt x="37" y="100"/>
                </a:lnTo>
                <a:lnTo>
                  <a:pt x="36" y="100"/>
                </a:lnTo>
                <a:lnTo>
                  <a:pt x="36" y="99"/>
                </a:lnTo>
                <a:lnTo>
                  <a:pt x="35" y="100"/>
                </a:lnTo>
                <a:lnTo>
                  <a:pt x="35" y="99"/>
                </a:lnTo>
                <a:lnTo>
                  <a:pt x="35" y="98"/>
                </a:lnTo>
                <a:lnTo>
                  <a:pt x="35" y="96"/>
                </a:lnTo>
                <a:lnTo>
                  <a:pt x="35" y="95"/>
                </a:lnTo>
                <a:lnTo>
                  <a:pt x="34" y="93"/>
                </a:lnTo>
                <a:lnTo>
                  <a:pt x="32" y="93"/>
                </a:lnTo>
                <a:lnTo>
                  <a:pt x="32" y="92"/>
                </a:lnTo>
                <a:lnTo>
                  <a:pt x="32" y="91"/>
                </a:lnTo>
                <a:lnTo>
                  <a:pt x="34" y="91"/>
                </a:lnTo>
                <a:lnTo>
                  <a:pt x="33" y="90"/>
                </a:lnTo>
                <a:lnTo>
                  <a:pt x="33" y="89"/>
                </a:lnTo>
                <a:lnTo>
                  <a:pt x="34" y="89"/>
                </a:lnTo>
                <a:lnTo>
                  <a:pt x="33" y="89"/>
                </a:lnTo>
                <a:lnTo>
                  <a:pt x="34" y="89"/>
                </a:lnTo>
                <a:lnTo>
                  <a:pt x="33" y="88"/>
                </a:lnTo>
                <a:lnTo>
                  <a:pt x="34" y="88"/>
                </a:lnTo>
                <a:lnTo>
                  <a:pt x="34" y="87"/>
                </a:lnTo>
                <a:lnTo>
                  <a:pt x="34" y="86"/>
                </a:lnTo>
                <a:lnTo>
                  <a:pt x="34" y="85"/>
                </a:lnTo>
                <a:lnTo>
                  <a:pt x="34" y="84"/>
                </a:lnTo>
                <a:lnTo>
                  <a:pt x="34" y="83"/>
                </a:lnTo>
                <a:lnTo>
                  <a:pt x="33" y="84"/>
                </a:lnTo>
                <a:lnTo>
                  <a:pt x="33" y="83"/>
                </a:lnTo>
                <a:lnTo>
                  <a:pt x="32" y="83"/>
                </a:lnTo>
                <a:lnTo>
                  <a:pt x="32" y="82"/>
                </a:lnTo>
                <a:lnTo>
                  <a:pt x="33" y="82"/>
                </a:lnTo>
                <a:lnTo>
                  <a:pt x="33" y="81"/>
                </a:lnTo>
                <a:lnTo>
                  <a:pt x="33" y="80"/>
                </a:lnTo>
                <a:lnTo>
                  <a:pt x="33" y="79"/>
                </a:lnTo>
                <a:lnTo>
                  <a:pt x="33" y="78"/>
                </a:lnTo>
                <a:lnTo>
                  <a:pt x="32" y="78"/>
                </a:lnTo>
                <a:lnTo>
                  <a:pt x="32" y="77"/>
                </a:lnTo>
                <a:lnTo>
                  <a:pt x="32" y="76"/>
                </a:lnTo>
                <a:lnTo>
                  <a:pt x="32" y="75"/>
                </a:lnTo>
                <a:lnTo>
                  <a:pt x="32" y="74"/>
                </a:lnTo>
                <a:lnTo>
                  <a:pt x="32" y="73"/>
                </a:lnTo>
                <a:lnTo>
                  <a:pt x="32" y="72"/>
                </a:lnTo>
                <a:lnTo>
                  <a:pt x="31" y="71"/>
                </a:lnTo>
                <a:lnTo>
                  <a:pt x="32" y="71"/>
                </a:lnTo>
                <a:lnTo>
                  <a:pt x="32" y="70"/>
                </a:lnTo>
                <a:lnTo>
                  <a:pt x="31" y="70"/>
                </a:lnTo>
                <a:lnTo>
                  <a:pt x="30" y="70"/>
                </a:lnTo>
                <a:lnTo>
                  <a:pt x="30" y="69"/>
                </a:lnTo>
                <a:lnTo>
                  <a:pt x="29" y="69"/>
                </a:lnTo>
                <a:lnTo>
                  <a:pt x="28" y="69"/>
                </a:lnTo>
                <a:lnTo>
                  <a:pt x="29" y="68"/>
                </a:lnTo>
                <a:lnTo>
                  <a:pt x="30" y="68"/>
                </a:lnTo>
                <a:lnTo>
                  <a:pt x="29" y="68"/>
                </a:lnTo>
                <a:lnTo>
                  <a:pt x="29" y="67"/>
                </a:lnTo>
                <a:lnTo>
                  <a:pt x="30" y="67"/>
                </a:lnTo>
                <a:lnTo>
                  <a:pt x="30" y="66"/>
                </a:lnTo>
                <a:lnTo>
                  <a:pt x="29" y="66"/>
                </a:lnTo>
                <a:lnTo>
                  <a:pt x="29" y="65"/>
                </a:lnTo>
                <a:lnTo>
                  <a:pt x="29" y="64"/>
                </a:lnTo>
                <a:lnTo>
                  <a:pt x="29" y="63"/>
                </a:lnTo>
                <a:lnTo>
                  <a:pt x="28" y="62"/>
                </a:lnTo>
                <a:lnTo>
                  <a:pt x="28" y="61"/>
                </a:lnTo>
                <a:lnTo>
                  <a:pt x="27" y="60"/>
                </a:lnTo>
                <a:lnTo>
                  <a:pt x="26" y="59"/>
                </a:lnTo>
                <a:lnTo>
                  <a:pt x="27" y="58"/>
                </a:lnTo>
                <a:lnTo>
                  <a:pt x="27" y="57"/>
                </a:lnTo>
                <a:lnTo>
                  <a:pt x="27" y="56"/>
                </a:lnTo>
                <a:lnTo>
                  <a:pt x="27" y="55"/>
                </a:lnTo>
                <a:lnTo>
                  <a:pt x="26" y="54"/>
                </a:lnTo>
                <a:lnTo>
                  <a:pt x="27" y="54"/>
                </a:lnTo>
                <a:lnTo>
                  <a:pt x="27" y="53"/>
                </a:lnTo>
                <a:lnTo>
                  <a:pt x="26" y="53"/>
                </a:lnTo>
                <a:lnTo>
                  <a:pt x="25" y="53"/>
                </a:lnTo>
                <a:lnTo>
                  <a:pt x="25" y="52"/>
                </a:lnTo>
                <a:lnTo>
                  <a:pt x="26" y="52"/>
                </a:lnTo>
                <a:lnTo>
                  <a:pt x="26" y="51"/>
                </a:lnTo>
                <a:lnTo>
                  <a:pt x="26" y="50"/>
                </a:lnTo>
                <a:lnTo>
                  <a:pt x="25" y="50"/>
                </a:lnTo>
                <a:lnTo>
                  <a:pt x="24" y="49"/>
                </a:lnTo>
                <a:lnTo>
                  <a:pt x="24" y="48"/>
                </a:lnTo>
                <a:lnTo>
                  <a:pt x="23" y="48"/>
                </a:lnTo>
                <a:lnTo>
                  <a:pt x="23" y="47"/>
                </a:lnTo>
                <a:lnTo>
                  <a:pt x="22" y="47"/>
                </a:lnTo>
                <a:lnTo>
                  <a:pt x="22" y="46"/>
                </a:lnTo>
                <a:lnTo>
                  <a:pt x="23" y="46"/>
                </a:lnTo>
                <a:lnTo>
                  <a:pt x="24" y="45"/>
                </a:lnTo>
                <a:lnTo>
                  <a:pt x="26" y="44"/>
                </a:lnTo>
                <a:lnTo>
                  <a:pt x="26" y="43"/>
                </a:lnTo>
                <a:lnTo>
                  <a:pt x="27" y="43"/>
                </a:lnTo>
                <a:lnTo>
                  <a:pt x="26" y="43"/>
                </a:lnTo>
                <a:lnTo>
                  <a:pt x="26" y="42"/>
                </a:lnTo>
                <a:lnTo>
                  <a:pt x="27" y="42"/>
                </a:lnTo>
                <a:lnTo>
                  <a:pt x="28" y="41"/>
                </a:lnTo>
                <a:lnTo>
                  <a:pt x="28" y="40"/>
                </a:lnTo>
                <a:lnTo>
                  <a:pt x="29" y="39"/>
                </a:lnTo>
                <a:lnTo>
                  <a:pt x="30" y="38"/>
                </a:lnTo>
                <a:lnTo>
                  <a:pt x="31" y="37"/>
                </a:lnTo>
                <a:lnTo>
                  <a:pt x="31" y="36"/>
                </a:lnTo>
                <a:lnTo>
                  <a:pt x="30" y="36"/>
                </a:lnTo>
                <a:lnTo>
                  <a:pt x="30" y="35"/>
                </a:lnTo>
                <a:lnTo>
                  <a:pt x="30" y="34"/>
                </a:lnTo>
                <a:lnTo>
                  <a:pt x="29" y="34"/>
                </a:lnTo>
                <a:lnTo>
                  <a:pt x="29" y="33"/>
                </a:lnTo>
                <a:lnTo>
                  <a:pt x="28" y="32"/>
                </a:lnTo>
                <a:lnTo>
                  <a:pt x="28" y="31"/>
                </a:lnTo>
                <a:lnTo>
                  <a:pt x="27" y="31"/>
                </a:lnTo>
                <a:lnTo>
                  <a:pt x="28" y="31"/>
                </a:lnTo>
                <a:lnTo>
                  <a:pt x="27" y="31"/>
                </a:lnTo>
                <a:lnTo>
                  <a:pt x="26" y="31"/>
                </a:lnTo>
                <a:lnTo>
                  <a:pt x="26" y="30"/>
                </a:lnTo>
                <a:lnTo>
                  <a:pt x="25" y="29"/>
                </a:lnTo>
                <a:lnTo>
                  <a:pt x="25" y="28"/>
                </a:lnTo>
                <a:lnTo>
                  <a:pt x="24" y="28"/>
                </a:lnTo>
                <a:lnTo>
                  <a:pt x="24" y="27"/>
                </a:lnTo>
                <a:lnTo>
                  <a:pt x="24" y="26"/>
                </a:lnTo>
                <a:lnTo>
                  <a:pt x="23" y="24"/>
                </a:lnTo>
                <a:lnTo>
                  <a:pt x="23" y="22"/>
                </a:lnTo>
                <a:lnTo>
                  <a:pt x="23" y="21"/>
                </a:lnTo>
                <a:lnTo>
                  <a:pt x="24" y="20"/>
                </a:lnTo>
                <a:lnTo>
                  <a:pt x="25" y="20"/>
                </a:lnTo>
                <a:lnTo>
                  <a:pt x="26" y="20"/>
                </a:lnTo>
                <a:lnTo>
                  <a:pt x="26" y="19"/>
                </a:lnTo>
                <a:lnTo>
                  <a:pt x="26" y="18"/>
                </a:lnTo>
                <a:lnTo>
                  <a:pt x="27" y="18"/>
                </a:lnTo>
                <a:lnTo>
                  <a:pt x="27" y="17"/>
                </a:lnTo>
                <a:lnTo>
                  <a:pt x="27" y="16"/>
                </a:lnTo>
                <a:lnTo>
                  <a:pt x="27" y="15"/>
                </a:lnTo>
                <a:lnTo>
                  <a:pt x="28" y="15"/>
                </a:lnTo>
                <a:lnTo>
                  <a:pt x="29" y="15"/>
                </a:lnTo>
                <a:lnTo>
                  <a:pt x="30" y="14"/>
                </a:lnTo>
                <a:lnTo>
                  <a:pt x="30" y="13"/>
                </a:lnTo>
                <a:lnTo>
                  <a:pt x="31" y="13"/>
                </a:lnTo>
                <a:lnTo>
                  <a:pt x="32" y="13"/>
                </a:lnTo>
                <a:lnTo>
                  <a:pt x="32" y="12"/>
                </a:lnTo>
                <a:lnTo>
                  <a:pt x="32" y="11"/>
                </a:lnTo>
                <a:lnTo>
                  <a:pt x="32" y="10"/>
                </a:lnTo>
                <a:lnTo>
                  <a:pt x="32" y="9"/>
                </a:lnTo>
                <a:lnTo>
                  <a:pt x="33" y="9"/>
                </a:lnTo>
                <a:lnTo>
                  <a:pt x="33" y="8"/>
                </a:lnTo>
                <a:lnTo>
                  <a:pt x="33" y="7"/>
                </a:lnTo>
                <a:lnTo>
                  <a:pt x="34" y="7"/>
                </a:lnTo>
                <a:lnTo>
                  <a:pt x="34" y="6"/>
                </a:lnTo>
                <a:lnTo>
                  <a:pt x="35" y="6"/>
                </a:lnTo>
                <a:lnTo>
                  <a:pt x="35" y="5"/>
                </a:lnTo>
                <a:lnTo>
                  <a:pt x="36" y="5"/>
                </a:lnTo>
                <a:lnTo>
                  <a:pt x="37" y="4"/>
                </a:lnTo>
                <a:lnTo>
                  <a:pt x="38" y="3"/>
                </a:lnTo>
                <a:lnTo>
                  <a:pt x="38" y="2"/>
                </a:lnTo>
                <a:lnTo>
                  <a:pt x="39" y="2"/>
                </a:lnTo>
                <a:lnTo>
                  <a:pt x="39" y="1"/>
                </a:lnTo>
                <a:lnTo>
                  <a:pt x="40" y="0"/>
                </a:lnTo>
                <a:lnTo>
                  <a:pt x="41" y="0"/>
                </a:lnTo>
                <a:lnTo>
                  <a:pt x="42" y="0"/>
                </a:lnTo>
                <a:lnTo>
                  <a:pt x="43" y="0"/>
                </a:lnTo>
                <a:lnTo>
                  <a:pt x="44" y="1"/>
                </a:lnTo>
                <a:lnTo>
                  <a:pt x="45" y="1"/>
                </a:lnTo>
                <a:lnTo>
                  <a:pt x="46" y="1"/>
                </a:lnTo>
                <a:lnTo>
                  <a:pt x="47" y="1"/>
                </a:lnTo>
                <a:lnTo>
                  <a:pt x="48" y="1"/>
                </a:lnTo>
                <a:lnTo>
                  <a:pt x="50" y="1"/>
                </a:lnTo>
                <a:lnTo>
                  <a:pt x="52" y="1"/>
                </a:lnTo>
                <a:lnTo>
                  <a:pt x="53" y="1"/>
                </a:lnTo>
                <a:lnTo>
                  <a:pt x="54" y="0"/>
                </a:lnTo>
                <a:lnTo>
                  <a:pt x="55" y="0"/>
                </a:lnTo>
                <a:lnTo>
                  <a:pt x="56" y="0"/>
                </a:lnTo>
                <a:lnTo>
                  <a:pt x="57" y="0"/>
                </a:lnTo>
                <a:lnTo>
                  <a:pt x="57" y="1"/>
                </a:lnTo>
                <a:lnTo>
                  <a:pt x="58" y="1"/>
                </a:lnTo>
                <a:lnTo>
                  <a:pt x="58" y="2"/>
                </a:lnTo>
                <a:lnTo>
                  <a:pt x="59" y="2"/>
                </a:lnTo>
                <a:lnTo>
                  <a:pt x="60" y="3"/>
                </a:lnTo>
                <a:lnTo>
                  <a:pt x="61" y="4"/>
                </a:lnTo>
                <a:lnTo>
                  <a:pt x="62" y="4"/>
                </a:lnTo>
                <a:lnTo>
                  <a:pt x="62" y="5"/>
                </a:lnTo>
                <a:lnTo>
                  <a:pt x="63" y="5"/>
                </a:lnTo>
                <a:lnTo>
                  <a:pt x="64" y="5"/>
                </a:lnTo>
                <a:lnTo>
                  <a:pt x="65" y="5"/>
                </a:lnTo>
                <a:lnTo>
                  <a:pt x="66" y="5"/>
                </a:lnTo>
                <a:lnTo>
                  <a:pt x="67" y="5"/>
                </a:lnTo>
                <a:lnTo>
                  <a:pt x="68" y="5"/>
                </a:lnTo>
                <a:lnTo>
                  <a:pt x="69" y="5"/>
                </a:lnTo>
                <a:lnTo>
                  <a:pt x="69" y="4"/>
                </a:lnTo>
                <a:lnTo>
                  <a:pt x="70" y="4"/>
                </a:lnTo>
                <a:lnTo>
                  <a:pt x="70" y="5"/>
                </a:lnTo>
                <a:lnTo>
                  <a:pt x="69" y="5"/>
                </a:lnTo>
                <a:lnTo>
                  <a:pt x="69" y="6"/>
                </a:lnTo>
                <a:lnTo>
                  <a:pt x="68" y="6"/>
                </a:lnTo>
                <a:lnTo>
                  <a:pt x="68" y="7"/>
                </a:lnTo>
                <a:lnTo>
                  <a:pt x="68" y="8"/>
                </a:lnTo>
                <a:lnTo>
                  <a:pt x="67" y="8"/>
                </a:lnTo>
                <a:lnTo>
                  <a:pt x="67" y="9"/>
                </a:lnTo>
                <a:lnTo>
                  <a:pt x="68" y="10"/>
                </a:lnTo>
                <a:lnTo>
                  <a:pt x="68" y="11"/>
                </a:lnTo>
                <a:lnTo>
                  <a:pt x="69" y="11"/>
                </a:lnTo>
                <a:lnTo>
                  <a:pt x="70" y="12"/>
                </a:lnTo>
                <a:lnTo>
                  <a:pt x="71" y="12"/>
                </a:lnTo>
                <a:lnTo>
                  <a:pt x="72" y="12"/>
                </a:lnTo>
                <a:lnTo>
                  <a:pt x="72" y="13"/>
                </a:lnTo>
                <a:lnTo>
                  <a:pt x="73" y="13"/>
                </a:lnTo>
                <a:lnTo>
                  <a:pt x="74" y="13"/>
                </a:lnTo>
                <a:lnTo>
                  <a:pt x="74" y="14"/>
                </a:lnTo>
                <a:lnTo>
                  <a:pt x="75" y="14"/>
                </a:lnTo>
                <a:lnTo>
                  <a:pt x="75" y="15"/>
                </a:lnTo>
                <a:lnTo>
                  <a:pt x="75" y="16"/>
                </a:lnTo>
                <a:lnTo>
                  <a:pt x="75" y="17"/>
                </a:lnTo>
                <a:lnTo>
                  <a:pt x="75" y="18"/>
                </a:lnTo>
                <a:lnTo>
                  <a:pt x="75" y="19"/>
                </a:lnTo>
                <a:lnTo>
                  <a:pt x="75" y="20"/>
                </a:lnTo>
                <a:lnTo>
                  <a:pt x="76" y="21"/>
                </a:lnTo>
                <a:lnTo>
                  <a:pt x="77" y="22"/>
                </a:lnTo>
                <a:lnTo>
                  <a:pt x="77" y="23"/>
                </a:lnTo>
                <a:lnTo>
                  <a:pt x="78" y="23"/>
                </a:lnTo>
                <a:lnTo>
                  <a:pt x="78" y="24"/>
                </a:lnTo>
                <a:lnTo>
                  <a:pt x="79" y="25"/>
                </a:lnTo>
                <a:lnTo>
                  <a:pt x="79" y="26"/>
                </a:lnTo>
                <a:lnTo>
                  <a:pt x="79" y="27"/>
                </a:lnTo>
                <a:lnTo>
                  <a:pt x="80" y="27"/>
                </a:lnTo>
                <a:lnTo>
                  <a:pt x="80" y="28"/>
                </a:lnTo>
                <a:lnTo>
                  <a:pt x="80" y="27"/>
                </a:lnTo>
                <a:lnTo>
                  <a:pt x="80" y="28"/>
                </a:lnTo>
                <a:lnTo>
                  <a:pt x="81" y="28"/>
                </a:lnTo>
                <a:lnTo>
                  <a:pt x="81" y="29"/>
                </a:lnTo>
                <a:lnTo>
                  <a:pt x="82" y="29"/>
                </a:lnTo>
                <a:lnTo>
                  <a:pt x="83" y="29"/>
                </a:lnTo>
                <a:lnTo>
                  <a:pt x="83" y="30"/>
                </a:lnTo>
                <a:lnTo>
                  <a:pt x="84" y="30"/>
                </a:lnTo>
                <a:lnTo>
                  <a:pt x="86" y="31"/>
                </a:lnTo>
                <a:lnTo>
                  <a:pt x="86" y="32"/>
                </a:lnTo>
                <a:lnTo>
                  <a:pt x="86" y="33"/>
                </a:lnTo>
                <a:lnTo>
                  <a:pt x="87" y="33"/>
                </a:lnTo>
                <a:lnTo>
                  <a:pt x="87" y="32"/>
                </a:lnTo>
                <a:lnTo>
                  <a:pt x="88" y="32"/>
                </a:lnTo>
                <a:lnTo>
                  <a:pt x="88" y="31"/>
                </a:lnTo>
                <a:lnTo>
                  <a:pt x="89" y="31"/>
                </a:lnTo>
                <a:lnTo>
                  <a:pt x="90" y="31"/>
                </a:lnTo>
                <a:lnTo>
                  <a:pt x="91" y="31"/>
                </a:lnTo>
                <a:lnTo>
                  <a:pt x="92" y="31"/>
                </a:lnTo>
                <a:lnTo>
                  <a:pt x="93" y="30"/>
                </a:lnTo>
                <a:lnTo>
                  <a:pt x="94" y="31"/>
                </a:lnTo>
                <a:lnTo>
                  <a:pt x="95" y="31"/>
                </a:lnTo>
                <a:lnTo>
                  <a:pt x="95" y="32"/>
                </a:lnTo>
                <a:lnTo>
                  <a:pt x="94" y="34"/>
                </a:lnTo>
                <a:lnTo>
                  <a:pt x="95" y="34"/>
                </a:lnTo>
                <a:lnTo>
                  <a:pt x="95" y="35"/>
                </a:lnTo>
                <a:lnTo>
                  <a:pt x="96" y="34"/>
                </a:lnTo>
                <a:lnTo>
                  <a:pt x="95" y="35"/>
                </a:lnTo>
                <a:lnTo>
                  <a:pt x="94" y="36"/>
                </a:lnTo>
                <a:lnTo>
                  <a:pt x="93" y="38"/>
                </a:lnTo>
                <a:lnTo>
                  <a:pt x="93" y="39"/>
                </a:lnTo>
                <a:lnTo>
                  <a:pt x="94" y="39"/>
                </a:lnTo>
                <a:lnTo>
                  <a:pt x="94" y="40"/>
                </a:lnTo>
                <a:lnTo>
                  <a:pt x="95" y="40"/>
                </a:lnTo>
                <a:lnTo>
                  <a:pt x="95" y="41"/>
                </a:lnTo>
                <a:lnTo>
                  <a:pt x="96" y="41"/>
                </a:lnTo>
                <a:lnTo>
                  <a:pt x="97" y="41"/>
                </a:lnTo>
                <a:lnTo>
                  <a:pt x="98" y="41"/>
                </a:lnTo>
                <a:lnTo>
                  <a:pt x="98" y="42"/>
                </a:lnTo>
                <a:lnTo>
                  <a:pt x="99" y="43"/>
                </a:lnTo>
                <a:lnTo>
                  <a:pt x="100" y="43"/>
                </a:lnTo>
                <a:lnTo>
                  <a:pt x="100" y="44"/>
                </a:lnTo>
                <a:lnTo>
                  <a:pt x="101" y="45"/>
                </a:lnTo>
                <a:lnTo>
                  <a:pt x="102" y="46"/>
                </a:lnTo>
                <a:lnTo>
                  <a:pt x="102" y="47"/>
                </a:lnTo>
                <a:lnTo>
                  <a:pt x="103" y="47"/>
                </a:lnTo>
                <a:lnTo>
                  <a:pt x="104" y="47"/>
                </a:lnTo>
                <a:lnTo>
                  <a:pt x="105" y="47"/>
                </a:lnTo>
                <a:lnTo>
                  <a:pt x="106" y="48"/>
                </a:lnTo>
                <a:lnTo>
                  <a:pt x="107" y="48"/>
                </a:lnTo>
                <a:lnTo>
                  <a:pt x="108" y="48"/>
                </a:lnTo>
                <a:lnTo>
                  <a:pt x="107" y="51"/>
                </a:lnTo>
                <a:lnTo>
                  <a:pt x="107" y="52"/>
                </a:lnTo>
                <a:lnTo>
                  <a:pt x="107" y="55"/>
                </a:lnTo>
                <a:lnTo>
                  <a:pt x="107" y="56"/>
                </a:lnTo>
                <a:lnTo>
                  <a:pt x="107" y="57"/>
                </a:lnTo>
                <a:lnTo>
                  <a:pt x="108" y="60"/>
                </a:lnTo>
                <a:lnTo>
                  <a:pt x="108" y="61"/>
                </a:lnTo>
                <a:lnTo>
                  <a:pt x="108" y="64"/>
                </a:lnTo>
                <a:lnTo>
                  <a:pt x="109" y="64"/>
                </a:lnTo>
                <a:lnTo>
                  <a:pt x="110" y="64"/>
                </a:lnTo>
                <a:lnTo>
                  <a:pt x="111" y="64"/>
                </a:lnTo>
                <a:lnTo>
                  <a:pt x="112" y="64"/>
                </a:lnTo>
                <a:lnTo>
                  <a:pt x="113" y="64"/>
                </a:lnTo>
                <a:lnTo>
                  <a:pt x="114" y="64"/>
                </a:lnTo>
                <a:lnTo>
                  <a:pt x="114" y="63"/>
                </a:lnTo>
                <a:lnTo>
                  <a:pt x="115" y="63"/>
                </a:lnTo>
                <a:lnTo>
                  <a:pt x="116" y="63"/>
                </a:lnTo>
                <a:lnTo>
                  <a:pt x="116" y="62"/>
                </a:lnTo>
                <a:lnTo>
                  <a:pt x="116" y="61"/>
                </a:lnTo>
                <a:lnTo>
                  <a:pt x="116" y="60"/>
                </a:lnTo>
                <a:lnTo>
                  <a:pt x="117" y="60"/>
                </a:lnTo>
                <a:lnTo>
                  <a:pt x="117" y="61"/>
                </a:lnTo>
                <a:lnTo>
                  <a:pt x="118" y="62"/>
                </a:lnTo>
                <a:lnTo>
                  <a:pt x="118" y="63"/>
                </a:lnTo>
                <a:lnTo>
                  <a:pt x="118" y="64"/>
                </a:lnTo>
                <a:lnTo>
                  <a:pt x="118" y="65"/>
                </a:lnTo>
                <a:lnTo>
                  <a:pt x="118" y="66"/>
                </a:lnTo>
                <a:lnTo>
                  <a:pt x="119" y="66"/>
                </a:lnTo>
                <a:lnTo>
                  <a:pt x="119" y="68"/>
                </a:lnTo>
                <a:lnTo>
                  <a:pt x="119" y="69"/>
                </a:lnTo>
                <a:lnTo>
                  <a:pt x="120" y="70"/>
                </a:lnTo>
                <a:lnTo>
                  <a:pt x="120" y="71"/>
                </a:lnTo>
                <a:lnTo>
                  <a:pt x="119" y="71"/>
                </a:lnTo>
                <a:lnTo>
                  <a:pt x="120" y="71"/>
                </a:lnTo>
                <a:lnTo>
                  <a:pt x="120" y="72"/>
                </a:lnTo>
                <a:lnTo>
                  <a:pt x="120" y="73"/>
                </a:lnTo>
                <a:lnTo>
                  <a:pt x="120" y="74"/>
                </a:lnTo>
                <a:lnTo>
                  <a:pt x="120" y="75"/>
                </a:lnTo>
                <a:lnTo>
                  <a:pt x="120" y="76"/>
                </a:lnTo>
                <a:lnTo>
                  <a:pt x="120" y="77"/>
                </a:lnTo>
                <a:lnTo>
                  <a:pt x="120" y="78"/>
                </a:lnTo>
                <a:lnTo>
                  <a:pt x="120" y="77"/>
                </a:lnTo>
                <a:lnTo>
                  <a:pt x="119" y="78"/>
                </a:lnTo>
                <a:lnTo>
                  <a:pt x="120" y="80"/>
                </a:lnTo>
                <a:lnTo>
                  <a:pt x="121" y="79"/>
                </a:lnTo>
                <a:lnTo>
                  <a:pt x="121" y="80"/>
                </a:lnTo>
                <a:lnTo>
                  <a:pt x="122" y="80"/>
                </a:lnTo>
                <a:lnTo>
                  <a:pt x="122" y="81"/>
                </a:lnTo>
                <a:lnTo>
                  <a:pt x="122" y="82"/>
                </a:lnTo>
                <a:lnTo>
                  <a:pt x="123" y="82"/>
                </a:lnTo>
                <a:lnTo>
                  <a:pt x="123" y="83"/>
                </a:lnTo>
                <a:lnTo>
                  <a:pt x="124" y="83"/>
                </a:lnTo>
                <a:lnTo>
                  <a:pt x="124" y="84"/>
                </a:lnTo>
                <a:lnTo>
                  <a:pt x="125" y="84"/>
                </a:lnTo>
                <a:lnTo>
                  <a:pt x="125" y="85"/>
                </a:lnTo>
                <a:lnTo>
                  <a:pt x="125" y="86"/>
                </a:lnTo>
                <a:lnTo>
                  <a:pt x="126" y="86"/>
                </a:lnTo>
                <a:lnTo>
                  <a:pt x="127" y="87"/>
                </a:lnTo>
                <a:lnTo>
                  <a:pt x="127" y="88"/>
                </a:lnTo>
                <a:lnTo>
                  <a:pt x="128" y="89"/>
                </a:lnTo>
                <a:lnTo>
                  <a:pt x="129" y="89"/>
                </a:lnTo>
                <a:lnTo>
                  <a:pt x="129" y="90"/>
                </a:lnTo>
                <a:lnTo>
                  <a:pt x="130" y="91"/>
                </a:lnTo>
                <a:lnTo>
                  <a:pt x="131" y="91"/>
                </a:lnTo>
                <a:lnTo>
                  <a:pt x="132" y="91"/>
                </a:lnTo>
                <a:lnTo>
                  <a:pt x="133" y="92"/>
                </a:lnTo>
                <a:lnTo>
                  <a:pt x="134" y="93"/>
                </a:lnTo>
                <a:lnTo>
                  <a:pt x="135" y="94"/>
                </a:lnTo>
                <a:lnTo>
                  <a:pt x="135" y="95"/>
                </a:lnTo>
                <a:lnTo>
                  <a:pt x="136" y="95"/>
                </a:lnTo>
                <a:lnTo>
                  <a:pt x="136" y="96"/>
                </a:lnTo>
                <a:lnTo>
                  <a:pt x="137" y="96"/>
                </a:lnTo>
                <a:lnTo>
                  <a:pt x="137" y="97"/>
                </a:lnTo>
                <a:lnTo>
                  <a:pt x="137" y="98"/>
                </a:lnTo>
                <a:lnTo>
                  <a:pt x="137" y="99"/>
                </a:lnTo>
                <a:lnTo>
                  <a:pt x="137" y="100"/>
                </a:lnTo>
                <a:lnTo>
                  <a:pt x="137" y="101"/>
                </a:lnTo>
                <a:lnTo>
                  <a:pt x="137" y="102"/>
                </a:lnTo>
                <a:lnTo>
                  <a:pt x="138" y="102"/>
                </a:lnTo>
                <a:lnTo>
                  <a:pt x="138" y="103"/>
                </a:lnTo>
                <a:lnTo>
                  <a:pt x="138" y="104"/>
                </a:lnTo>
                <a:lnTo>
                  <a:pt x="138" y="105"/>
                </a:lnTo>
                <a:lnTo>
                  <a:pt x="138" y="106"/>
                </a:lnTo>
                <a:lnTo>
                  <a:pt x="139" y="106"/>
                </a:lnTo>
                <a:lnTo>
                  <a:pt x="139" y="107"/>
                </a:lnTo>
                <a:lnTo>
                  <a:pt x="139" y="108"/>
                </a:lnTo>
                <a:lnTo>
                  <a:pt x="139" y="109"/>
                </a:lnTo>
                <a:lnTo>
                  <a:pt x="139" y="110"/>
                </a:lnTo>
                <a:lnTo>
                  <a:pt x="140" y="111"/>
                </a:lnTo>
                <a:lnTo>
                  <a:pt x="140" y="112"/>
                </a:lnTo>
                <a:lnTo>
                  <a:pt x="140" y="113"/>
                </a:lnTo>
                <a:lnTo>
                  <a:pt x="140" y="114"/>
                </a:lnTo>
                <a:lnTo>
                  <a:pt x="140" y="115"/>
                </a:lnTo>
                <a:lnTo>
                  <a:pt x="141" y="115"/>
                </a:lnTo>
                <a:lnTo>
                  <a:pt x="141" y="116"/>
                </a:lnTo>
                <a:lnTo>
                  <a:pt x="141" y="117"/>
                </a:lnTo>
                <a:lnTo>
                  <a:pt x="141" y="118"/>
                </a:lnTo>
                <a:lnTo>
                  <a:pt x="142" y="118"/>
                </a:lnTo>
                <a:lnTo>
                  <a:pt x="142" y="119"/>
                </a:lnTo>
                <a:lnTo>
                  <a:pt x="142" y="120"/>
                </a:lnTo>
                <a:lnTo>
                  <a:pt x="142" y="121"/>
                </a:lnTo>
                <a:lnTo>
                  <a:pt x="143" y="122"/>
                </a:lnTo>
                <a:lnTo>
                  <a:pt x="143" y="123"/>
                </a:lnTo>
                <a:lnTo>
                  <a:pt x="143" y="124"/>
                </a:lnTo>
                <a:lnTo>
                  <a:pt x="144" y="124"/>
                </a:lnTo>
                <a:lnTo>
                  <a:pt x="144" y="125"/>
                </a:lnTo>
                <a:lnTo>
                  <a:pt x="145" y="125"/>
                </a:lnTo>
                <a:lnTo>
                  <a:pt x="145" y="126"/>
                </a:lnTo>
                <a:lnTo>
                  <a:pt x="145" y="127"/>
                </a:lnTo>
                <a:lnTo>
                  <a:pt x="145" y="128"/>
                </a:lnTo>
                <a:lnTo>
                  <a:pt x="144" y="129"/>
                </a:lnTo>
                <a:lnTo>
                  <a:pt x="144" y="130"/>
                </a:lnTo>
                <a:lnTo>
                  <a:pt x="143" y="130"/>
                </a:lnTo>
                <a:lnTo>
                  <a:pt x="142" y="131"/>
                </a:lnTo>
                <a:lnTo>
                  <a:pt x="141" y="130"/>
                </a:lnTo>
                <a:lnTo>
                  <a:pt x="141" y="129"/>
                </a:lnTo>
                <a:lnTo>
                  <a:pt x="140" y="128"/>
                </a:lnTo>
                <a:lnTo>
                  <a:pt x="139" y="127"/>
                </a:lnTo>
                <a:lnTo>
                  <a:pt x="138" y="126"/>
                </a:lnTo>
                <a:lnTo>
                  <a:pt x="137" y="126"/>
                </a:lnTo>
                <a:lnTo>
                  <a:pt x="137" y="125"/>
                </a:lnTo>
                <a:lnTo>
                  <a:pt x="137" y="124"/>
                </a:lnTo>
                <a:lnTo>
                  <a:pt x="136" y="124"/>
                </a:lnTo>
                <a:lnTo>
                  <a:pt x="135" y="123"/>
                </a:lnTo>
                <a:lnTo>
                  <a:pt x="134" y="123"/>
                </a:lnTo>
                <a:lnTo>
                  <a:pt x="134" y="124"/>
                </a:lnTo>
                <a:lnTo>
                  <a:pt x="133" y="124"/>
                </a:lnTo>
              </a:path>
            </a:pathLst>
          </a:custGeom>
          <a:noFill/>
          <a:ln w="19050" cap="flat" cmpd="sng">
            <a:solidFill>
              <a:srgbClr val="000000">
                <a:alpha val="100000"/>
              </a:srgbClr>
            </a:solidFill>
            <a:prstDash val="solid"/>
            <a:round/>
            <a:headEnd type="none" w="med" len="med"/>
            <a:tailEnd type="none" w="med" len="med"/>
          </a:ln>
        </xdr:spPr>
      </xdr:sp>
      <xdr:sp>
        <xdr:nvSpPr>
          <xdr:cNvPr id="2185889" name="Freeform 71"/>
          <xdr:cNvSpPr/>
        </xdr:nvSpPr>
        <xdr:spPr>
          <a:xfrm>
            <a:off x="5695950" y="6276975"/>
            <a:ext cx="876300" cy="676275"/>
          </a:xfrm>
          <a:custGeom>
            <a:avLst/>
            <a:gdLst>
              <a:gd name="txL" fmla="*/ 0 w 92"/>
              <a:gd name="txT" fmla="*/ 0 h 71"/>
              <a:gd name="txR" fmla="*/ 92 w 92"/>
              <a:gd name="txB" fmla="*/ 71 h 7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92" h="71">
                <a:moveTo>
                  <a:pt x="92" y="6"/>
                </a:moveTo>
                <a:lnTo>
                  <a:pt x="92" y="7"/>
                </a:lnTo>
                <a:lnTo>
                  <a:pt x="91" y="7"/>
                </a:lnTo>
                <a:lnTo>
                  <a:pt x="90" y="9"/>
                </a:lnTo>
                <a:lnTo>
                  <a:pt x="89" y="9"/>
                </a:lnTo>
                <a:lnTo>
                  <a:pt x="89" y="10"/>
                </a:lnTo>
                <a:lnTo>
                  <a:pt x="89" y="11"/>
                </a:lnTo>
                <a:lnTo>
                  <a:pt x="89" y="12"/>
                </a:lnTo>
                <a:lnTo>
                  <a:pt x="89" y="11"/>
                </a:lnTo>
                <a:lnTo>
                  <a:pt x="88" y="11"/>
                </a:lnTo>
                <a:lnTo>
                  <a:pt x="88" y="10"/>
                </a:lnTo>
                <a:lnTo>
                  <a:pt x="88" y="9"/>
                </a:lnTo>
                <a:lnTo>
                  <a:pt x="87" y="8"/>
                </a:lnTo>
                <a:lnTo>
                  <a:pt x="86" y="7"/>
                </a:lnTo>
                <a:lnTo>
                  <a:pt x="85" y="7"/>
                </a:lnTo>
                <a:lnTo>
                  <a:pt x="85" y="6"/>
                </a:lnTo>
                <a:lnTo>
                  <a:pt x="85" y="5"/>
                </a:lnTo>
                <a:lnTo>
                  <a:pt x="84" y="4"/>
                </a:lnTo>
                <a:lnTo>
                  <a:pt x="84" y="3"/>
                </a:lnTo>
                <a:lnTo>
                  <a:pt x="83" y="2"/>
                </a:lnTo>
                <a:lnTo>
                  <a:pt x="83" y="1"/>
                </a:lnTo>
                <a:lnTo>
                  <a:pt x="82" y="1"/>
                </a:lnTo>
                <a:lnTo>
                  <a:pt x="81" y="0"/>
                </a:lnTo>
                <a:lnTo>
                  <a:pt x="80" y="0"/>
                </a:lnTo>
                <a:lnTo>
                  <a:pt x="79" y="0"/>
                </a:lnTo>
                <a:lnTo>
                  <a:pt x="78" y="0"/>
                </a:lnTo>
                <a:lnTo>
                  <a:pt x="77" y="0"/>
                </a:lnTo>
                <a:lnTo>
                  <a:pt x="76" y="1"/>
                </a:lnTo>
                <a:lnTo>
                  <a:pt x="75" y="1"/>
                </a:lnTo>
                <a:lnTo>
                  <a:pt x="74" y="1"/>
                </a:lnTo>
                <a:lnTo>
                  <a:pt x="73" y="1"/>
                </a:lnTo>
                <a:lnTo>
                  <a:pt x="72" y="1"/>
                </a:lnTo>
                <a:lnTo>
                  <a:pt x="71" y="1"/>
                </a:lnTo>
                <a:lnTo>
                  <a:pt x="70" y="1"/>
                </a:lnTo>
                <a:lnTo>
                  <a:pt x="69" y="1"/>
                </a:lnTo>
                <a:lnTo>
                  <a:pt x="69" y="0"/>
                </a:lnTo>
                <a:lnTo>
                  <a:pt x="68" y="0"/>
                </a:lnTo>
                <a:lnTo>
                  <a:pt x="67" y="0"/>
                </a:lnTo>
                <a:lnTo>
                  <a:pt x="67" y="1"/>
                </a:lnTo>
                <a:lnTo>
                  <a:pt x="66" y="1"/>
                </a:lnTo>
                <a:lnTo>
                  <a:pt x="66" y="2"/>
                </a:lnTo>
                <a:lnTo>
                  <a:pt x="65" y="2"/>
                </a:lnTo>
                <a:lnTo>
                  <a:pt x="65" y="3"/>
                </a:lnTo>
                <a:lnTo>
                  <a:pt x="65" y="4"/>
                </a:lnTo>
                <a:lnTo>
                  <a:pt x="65" y="5"/>
                </a:lnTo>
                <a:lnTo>
                  <a:pt x="64" y="6"/>
                </a:lnTo>
                <a:lnTo>
                  <a:pt x="63" y="7"/>
                </a:lnTo>
                <a:lnTo>
                  <a:pt x="62" y="7"/>
                </a:lnTo>
                <a:lnTo>
                  <a:pt x="61" y="7"/>
                </a:lnTo>
                <a:lnTo>
                  <a:pt x="60" y="7"/>
                </a:lnTo>
                <a:lnTo>
                  <a:pt x="60" y="8"/>
                </a:lnTo>
                <a:lnTo>
                  <a:pt x="59" y="8"/>
                </a:lnTo>
                <a:lnTo>
                  <a:pt x="58" y="8"/>
                </a:lnTo>
                <a:lnTo>
                  <a:pt x="57" y="8"/>
                </a:lnTo>
                <a:lnTo>
                  <a:pt x="57" y="9"/>
                </a:lnTo>
                <a:lnTo>
                  <a:pt x="57" y="10"/>
                </a:lnTo>
                <a:lnTo>
                  <a:pt x="57" y="11"/>
                </a:lnTo>
                <a:lnTo>
                  <a:pt x="57" y="12"/>
                </a:lnTo>
                <a:lnTo>
                  <a:pt x="58" y="13"/>
                </a:lnTo>
                <a:lnTo>
                  <a:pt x="59" y="14"/>
                </a:lnTo>
                <a:lnTo>
                  <a:pt x="59" y="15"/>
                </a:lnTo>
                <a:lnTo>
                  <a:pt x="59" y="16"/>
                </a:lnTo>
                <a:lnTo>
                  <a:pt x="60" y="16"/>
                </a:lnTo>
                <a:lnTo>
                  <a:pt x="60" y="17"/>
                </a:lnTo>
                <a:lnTo>
                  <a:pt x="60" y="18"/>
                </a:lnTo>
                <a:lnTo>
                  <a:pt x="59" y="18"/>
                </a:lnTo>
                <a:lnTo>
                  <a:pt x="58" y="18"/>
                </a:lnTo>
                <a:lnTo>
                  <a:pt x="58" y="19"/>
                </a:lnTo>
                <a:lnTo>
                  <a:pt x="57" y="19"/>
                </a:lnTo>
                <a:lnTo>
                  <a:pt x="57" y="20"/>
                </a:lnTo>
                <a:lnTo>
                  <a:pt x="57" y="21"/>
                </a:lnTo>
                <a:lnTo>
                  <a:pt x="57" y="22"/>
                </a:lnTo>
                <a:lnTo>
                  <a:pt x="56" y="23"/>
                </a:lnTo>
                <a:lnTo>
                  <a:pt x="55" y="23"/>
                </a:lnTo>
                <a:lnTo>
                  <a:pt x="54" y="24"/>
                </a:lnTo>
                <a:lnTo>
                  <a:pt x="53" y="24"/>
                </a:lnTo>
                <a:lnTo>
                  <a:pt x="52" y="24"/>
                </a:lnTo>
                <a:lnTo>
                  <a:pt x="51" y="24"/>
                </a:lnTo>
                <a:lnTo>
                  <a:pt x="51" y="25"/>
                </a:lnTo>
                <a:lnTo>
                  <a:pt x="50" y="25"/>
                </a:lnTo>
                <a:lnTo>
                  <a:pt x="50" y="26"/>
                </a:lnTo>
                <a:lnTo>
                  <a:pt x="49" y="26"/>
                </a:lnTo>
                <a:lnTo>
                  <a:pt x="48" y="26"/>
                </a:lnTo>
                <a:lnTo>
                  <a:pt x="47" y="27"/>
                </a:lnTo>
                <a:lnTo>
                  <a:pt x="47" y="28"/>
                </a:lnTo>
                <a:lnTo>
                  <a:pt x="46" y="28"/>
                </a:lnTo>
                <a:lnTo>
                  <a:pt x="45" y="28"/>
                </a:lnTo>
                <a:lnTo>
                  <a:pt x="45" y="29"/>
                </a:lnTo>
                <a:lnTo>
                  <a:pt x="45" y="28"/>
                </a:lnTo>
                <a:lnTo>
                  <a:pt x="43" y="28"/>
                </a:lnTo>
                <a:lnTo>
                  <a:pt x="40" y="28"/>
                </a:lnTo>
                <a:lnTo>
                  <a:pt x="39" y="25"/>
                </a:lnTo>
                <a:lnTo>
                  <a:pt x="38" y="25"/>
                </a:lnTo>
                <a:lnTo>
                  <a:pt x="38" y="26"/>
                </a:lnTo>
                <a:lnTo>
                  <a:pt x="37" y="26"/>
                </a:lnTo>
                <a:lnTo>
                  <a:pt x="36" y="26"/>
                </a:lnTo>
                <a:lnTo>
                  <a:pt x="35" y="26"/>
                </a:lnTo>
                <a:lnTo>
                  <a:pt x="35" y="27"/>
                </a:lnTo>
                <a:lnTo>
                  <a:pt x="34" y="27"/>
                </a:lnTo>
                <a:lnTo>
                  <a:pt x="33" y="27"/>
                </a:lnTo>
                <a:lnTo>
                  <a:pt x="32" y="27"/>
                </a:lnTo>
                <a:lnTo>
                  <a:pt x="32" y="29"/>
                </a:lnTo>
                <a:lnTo>
                  <a:pt x="32" y="30"/>
                </a:lnTo>
                <a:lnTo>
                  <a:pt x="31" y="30"/>
                </a:lnTo>
                <a:lnTo>
                  <a:pt x="30" y="31"/>
                </a:lnTo>
                <a:lnTo>
                  <a:pt x="30" y="32"/>
                </a:lnTo>
                <a:lnTo>
                  <a:pt x="29" y="31"/>
                </a:lnTo>
                <a:lnTo>
                  <a:pt x="29" y="32"/>
                </a:lnTo>
                <a:lnTo>
                  <a:pt x="28" y="32"/>
                </a:lnTo>
                <a:lnTo>
                  <a:pt x="27" y="33"/>
                </a:lnTo>
                <a:lnTo>
                  <a:pt x="27" y="34"/>
                </a:lnTo>
                <a:lnTo>
                  <a:pt x="28" y="34"/>
                </a:lnTo>
                <a:lnTo>
                  <a:pt x="28" y="35"/>
                </a:lnTo>
                <a:lnTo>
                  <a:pt x="29" y="36"/>
                </a:lnTo>
                <a:lnTo>
                  <a:pt x="30" y="37"/>
                </a:lnTo>
                <a:lnTo>
                  <a:pt x="30" y="38"/>
                </a:lnTo>
                <a:lnTo>
                  <a:pt x="30" y="39"/>
                </a:lnTo>
                <a:lnTo>
                  <a:pt x="30" y="40"/>
                </a:lnTo>
                <a:lnTo>
                  <a:pt x="29" y="40"/>
                </a:lnTo>
                <a:lnTo>
                  <a:pt x="28" y="41"/>
                </a:lnTo>
                <a:lnTo>
                  <a:pt x="26" y="42"/>
                </a:lnTo>
                <a:lnTo>
                  <a:pt x="26" y="43"/>
                </a:lnTo>
                <a:lnTo>
                  <a:pt x="25" y="44"/>
                </a:lnTo>
                <a:lnTo>
                  <a:pt x="25" y="45"/>
                </a:lnTo>
                <a:lnTo>
                  <a:pt x="24" y="45"/>
                </a:lnTo>
                <a:lnTo>
                  <a:pt x="24" y="46"/>
                </a:lnTo>
                <a:lnTo>
                  <a:pt x="24" y="47"/>
                </a:lnTo>
                <a:lnTo>
                  <a:pt x="25" y="48"/>
                </a:lnTo>
                <a:lnTo>
                  <a:pt x="24" y="48"/>
                </a:lnTo>
                <a:lnTo>
                  <a:pt x="24" y="49"/>
                </a:lnTo>
                <a:lnTo>
                  <a:pt x="24" y="50"/>
                </a:lnTo>
                <a:lnTo>
                  <a:pt x="23" y="50"/>
                </a:lnTo>
                <a:lnTo>
                  <a:pt x="22" y="51"/>
                </a:lnTo>
                <a:lnTo>
                  <a:pt x="23" y="51"/>
                </a:lnTo>
                <a:lnTo>
                  <a:pt x="23" y="52"/>
                </a:lnTo>
                <a:lnTo>
                  <a:pt x="23" y="53"/>
                </a:lnTo>
                <a:lnTo>
                  <a:pt x="22" y="54"/>
                </a:lnTo>
                <a:lnTo>
                  <a:pt x="20" y="54"/>
                </a:lnTo>
                <a:lnTo>
                  <a:pt x="19" y="54"/>
                </a:lnTo>
                <a:lnTo>
                  <a:pt x="18" y="54"/>
                </a:lnTo>
                <a:lnTo>
                  <a:pt x="17" y="54"/>
                </a:lnTo>
                <a:lnTo>
                  <a:pt x="17" y="55"/>
                </a:lnTo>
                <a:lnTo>
                  <a:pt x="18" y="55"/>
                </a:lnTo>
                <a:lnTo>
                  <a:pt x="18" y="56"/>
                </a:lnTo>
                <a:lnTo>
                  <a:pt x="19" y="56"/>
                </a:lnTo>
                <a:lnTo>
                  <a:pt x="20" y="56"/>
                </a:lnTo>
                <a:lnTo>
                  <a:pt x="16" y="58"/>
                </a:lnTo>
                <a:lnTo>
                  <a:pt x="15" y="59"/>
                </a:lnTo>
                <a:lnTo>
                  <a:pt x="15" y="60"/>
                </a:lnTo>
                <a:lnTo>
                  <a:pt x="14" y="60"/>
                </a:lnTo>
                <a:lnTo>
                  <a:pt x="13" y="61"/>
                </a:lnTo>
                <a:lnTo>
                  <a:pt x="12" y="61"/>
                </a:lnTo>
                <a:lnTo>
                  <a:pt x="8" y="64"/>
                </a:lnTo>
                <a:lnTo>
                  <a:pt x="8" y="65"/>
                </a:lnTo>
                <a:lnTo>
                  <a:pt x="7" y="65"/>
                </a:lnTo>
                <a:lnTo>
                  <a:pt x="7" y="66"/>
                </a:lnTo>
                <a:lnTo>
                  <a:pt x="6" y="66"/>
                </a:lnTo>
                <a:lnTo>
                  <a:pt x="5" y="67"/>
                </a:lnTo>
                <a:lnTo>
                  <a:pt x="2" y="67"/>
                </a:lnTo>
                <a:lnTo>
                  <a:pt x="2" y="68"/>
                </a:lnTo>
                <a:lnTo>
                  <a:pt x="1" y="68"/>
                </a:lnTo>
                <a:lnTo>
                  <a:pt x="2" y="68"/>
                </a:lnTo>
                <a:lnTo>
                  <a:pt x="1" y="68"/>
                </a:lnTo>
                <a:lnTo>
                  <a:pt x="1" y="69"/>
                </a:lnTo>
                <a:lnTo>
                  <a:pt x="1" y="70"/>
                </a:lnTo>
                <a:lnTo>
                  <a:pt x="0" y="70"/>
                </a:lnTo>
                <a:lnTo>
                  <a:pt x="0" y="71"/>
                </a:lnTo>
              </a:path>
            </a:pathLst>
          </a:custGeom>
          <a:noFill/>
          <a:ln w="19050" cap="flat" cmpd="sng">
            <a:solidFill>
              <a:srgbClr val="000000">
                <a:alpha val="100000"/>
              </a:srgbClr>
            </a:solidFill>
            <a:prstDash val="solid"/>
            <a:round/>
            <a:headEnd type="none" w="med" len="med"/>
            <a:tailEnd type="none" w="med" len="med"/>
          </a:ln>
        </xdr:spPr>
      </xdr:sp>
      <xdr:sp>
        <xdr:nvSpPr>
          <xdr:cNvPr id="2185890" name="Freeform 72"/>
          <xdr:cNvSpPr/>
        </xdr:nvSpPr>
        <xdr:spPr>
          <a:xfrm>
            <a:off x="6391275" y="3895725"/>
            <a:ext cx="1247775" cy="1219200"/>
          </a:xfrm>
          <a:custGeom>
            <a:avLst/>
            <a:gdLst>
              <a:gd name="txL" fmla="*/ 0 w 131"/>
              <a:gd name="txT" fmla="*/ 0 h 128"/>
              <a:gd name="txR" fmla="*/ 131 w 131"/>
              <a:gd name="txB" fmla="*/ 128 h 128"/>
            </a:gdLst>
            <a:ahLst/>
            <a:cxnLst>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31" h="128">
                <a:moveTo>
                  <a:pt x="11" y="66"/>
                </a:moveTo>
                <a:lnTo>
                  <a:pt x="10" y="67"/>
                </a:lnTo>
                <a:lnTo>
                  <a:pt x="9" y="67"/>
                </a:lnTo>
                <a:lnTo>
                  <a:pt x="9" y="66"/>
                </a:lnTo>
                <a:lnTo>
                  <a:pt x="8" y="66"/>
                </a:lnTo>
                <a:lnTo>
                  <a:pt x="8" y="65"/>
                </a:lnTo>
                <a:lnTo>
                  <a:pt x="8" y="66"/>
                </a:lnTo>
                <a:lnTo>
                  <a:pt x="8" y="65"/>
                </a:lnTo>
                <a:lnTo>
                  <a:pt x="7" y="65"/>
                </a:lnTo>
                <a:lnTo>
                  <a:pt x="6" y="65"/>
                </a:lnTo>
                <a:lnTo>
                  <a:pt x="6" y="64"/>
                </a:lnTo>
                <a:lnTo>
                  <a:pt x="6" y="63"/>
                </a:lnTo>
                <a:lnTo>
                  <a:pt x="6" y="64"/>
                </a:lnTo>
                <a:lnTo>
                  <a:pt x="6" y="63"/>
                </a:lnTo>
                <a:lnTo>
                  <a:pt x="6" y="62"/>
                </a:lnTo>
                <a:lnTo>
                  <a:pt x="6" y="61"/>
                </a:lnTo>
                <a:lnTo>
                  <a:pt x="5" y="61"/>
                </a:lnTo>
                <a:lnTo>
                  <a:pt x="5" y="60"/>
                </a:lnTo>
                <a:lnTo>
                  <a:pt x="5" y="59"/>
                </a:lnTo>
                <a:lnTo>
                  <a:pt x="4" y="59"/>
                </a:lnTo>
                <a:lnTo>
                  <a:pt x="4" y="58"/>
                </a:lnTo>
                <a:lnTo>
                  <a:pt x="4" y="59"/>
                </a:lnTo>
                <a:lnTo>
                  <a:pt x="4" y="58"/>
                </a:lnTo>
                <a:lnTo>
                  <a:pt x="3" y="59"/>
                </a:lnTo>
                <a:lnTo>
                  <a:pt x="3" y="58"/>
                </a:lnTo>
                <a:lnTo>
                  <a:pt x="3" y="57"/>
                </a:lnTo>
                <a:lnTo>
                  <a:pt x="4" y="57"/>
                </a:lnTo>
                <a:lnTo>
                  <a:pt x="5" y="57"/>
                </a:lnTo>
                <a:lnTo>
                  <a:pt x="5" y="56"/>
                </a:lnTo>
                <a:lnTo>
                  <a:pt x="5" y="55"/>
                </a:lnTo>
                <a:lnTo>
                  <a:pt x="6" y="55"/>
                </a:lnTo>
                <a:lnTo>
                  <a:pt x="5" y="54"/>
                </a:lnTo>
                <a:lnTo>
                  <a:pt x="5" y="53"/>
                </a:lnTo>
                <a:lnTo>
                  <a:pt x="5" y="52"/>
                </a:lnTo>
                <a:lnTo>
                  <a:pt x="5" y="51"/>
                </a:lnTo>
                <a:lnTo>
                  <a:pt x="6" y="51"/>
                </a:lnTo>
                <a:lnTo>
                  <a:pt x="7" y="51"/>
                </a:lnTo>
                <a:lnTo>
                  <a:pt x="7" y="50"/>
                </a:lnTo>
                <a:lnTo>
                  <a:pt x="7" y="49"/>
                </a:lnTo>
                <a:lnTo>
                  <a:pt x="6" y="49"/>
                </a:lnTo>
                <a:lnTo>
                  <a:pt x="5" y="50"/>
                </a:lnTo>
                <a:lnTo>
                  <a:pt x="5" y="51"/>
                </a:lnTo>
                <a:lnTo>
                  <a:pt x="3" y="51"/>
                </a:lnTo>
                <a:lnTo>
                  <a:pt x="3" y="50"/>
                </a:lnTo>
                <a:lnTo>
                  <a:pt x="1" y="49"/>
                </a:lnTo>
                <a:lnTo>
                  <a:pt x="0" y="48"/>
                </a:lnTo>
                <a:lnTo>
                  <a:pt x="0" y="47"/>
                </a:lnTo>
                <a:lnTo>
                  <a:pt x="0" y="46"/>
                </a:lnTo>
                <a:lnTo>
                  <a:pt x="0" y="44"/>
                </a:lnTo>
                <a:lnTo>
                  <a:pt x="1" y="44"/>
                </a:lnTo>
                <a:lnTo>
                  <a:pt x="1" y="43"/>
                </a:lnTo>
                <a:lnTo>
                  <a:pt x="1" y="42"/>
                </a:lnTo>
                <a:lnTo>
                  <a:pt x="1" y="41"/>
                </a:lnTo>
                <a:lnTo>
                  <a:pt x="2" y="41"/>
                </a:lnTo>
                <a:lnTo>
                  <a:pt x="4" y="42"/>
                </a:lnTo>
                <a:lnTo>
                  <a:pt x="5" y="43"/>
                </a:lnTo>
                <a:lnTo>
                  <a:pt x="6" y="43"/>
                </a:lnTo>
                <a:lnTo>
                  <a:pt x="7" y="43"/>
                </a:lnTo>
                <a:lnTo>
                  <a:pt x="8" y="44"/>
                </a:lnTo>
                <a:lnTo>
                  <a:pt x="9" y="44"/>
                </a:lnTo>
                <a:lnTo>
                  <a:pt x="10" y="44"/>
                </a:lnTo>
                <a:lnTo>
                  <a:pt x="11" y="44"/>
                </a:lnTo>
                <a:lnTo>
                  <a:pt x="13" y="43"/>
                </a:lnTo>
                <a:lnTo>
                  <a:pt x="16" y="42"/>
                </a:lnTo>
                <a:lnTo>
                  <a:pt x="17" y="42"/>
                </a:lnTo>
                <a:lnTo>
                  <a:pt x="18" y="41"/>
                </a:lnTo>
                <a:lnTo>
                  <a:pt x="19" y="41"/>
                </a:lnTo>
                <a:lnTo>
                  <a:pt x="20" y="40"/>
                </a:lnTo>
                <a:lnTo>
                  <a:pt x="21" y="40"/>
                </a:lnTo>
                <a:lnTo>
                  <a:pt x="21" y="39"/>
                </a:lnTo>
                <a:lnTo>
                  <a:pt x="22" y="38"/>
                </a:lnTo>
                <a:lnTo>
                  <a:pt x="22" y="37"/>
                </a:lnTo>
                <a:lnTo>
                  <a:pt x="22" y="36"/>
                </a:lnTo>
                <a:lnTo>
                  <a:pt x="22" y="35"/>
                </a:lnTo>
                <a:lnTo>
                  <a:pt x="22" y="34"/>
                </a:lnTo>
                <a:lnTo>
                  <a:pt x="22" y="33"/>
                </a:lnTo>
                <a:lnTo>
                  <a:pt x="22" y="32"/>
                </a:lnTo>
                <a:lnTo>
                  <a:pt x="22" y="31"/>
                </a:lnTo>
                <a:lnTo>
                  <a:pt x="21" y="31"/>
                </a:lnTo>
                <a:lnTo>
                  <a:pt x="21" y="30"/>
                </a:lnTo>
                <a:lnTo>
                  <a:pt x="21" y="29"/>
                </a:lnTo>
                <a:lnTo>
                  <a:pt x="20" y="29"/>
                </a:lnTo>
                <a:lnTo>
                  <a:pt x="20" y="28"/>
                </a:lnTo>
                <a:lnTo>
                  <a:pt x="19" y="26"/>
                </a:lnTo>
                <a:lnTo>
                  <a:pt x="19" y="25"/>
                </a:lnTo>
                <a:lnTo>
                  <a:pt x="19" y="24"/>
                </a:lnTo>
                <a:lnTo>
                  <a:pt x="18" y="24"/>
                </a:lnTo>
                <a:lnTo>
                  <a:pt x="18" y="23"/>
                </a:lnTo>
                <a:lnTo>
                  <a:pt x="18" y="22"/>
                </a:lnTo>
                <a:lnTo>
                  <a:pt x="18" y="21"/>
                </a:lnTo>
                <a:lnTo>
                  <a:pt x="17" y="21"/>
                </a:lnTo>
                <a:lnTo>
                  <a:pt x="17" y="20"/>
                </a:lnTo>
                <a:lnTo>
                  <a:pt x="18" y="20"/>
                </a:lnTo>
                <a:lnTo>
                  <a:pt x="18" y="19"/>
                </a:lnTo>
                <a:lnTo>
                  <a:pt x="18" y="18"/>
                </a:lnTo>
                <a:lnTo>
                  <a:pt x="18" y="17"/>
                </a:lnTo>
                <a:lnTo>
                  <a:pt x="19" y="17"/>
                </a:lnTo>
                <a:lnTo>
                  <a:pt x="19" y="16"/>
                </a:lnTo>
                <a:lnTo>
                  <a:pt x="19" y="15"/>
                </a:lnTo>
                <a:lnTo>
                  <a:pt x="20" y="15"/>
                </a:lnTo>
                <a:lnTo>
                  <a:pt x="20" y="14"/>
                </a:lnTo>
                <a:lnTo>
                  <a:pt x="21" y="14"/>
                </a:lnTo>
                <a:lnTo>
                  <a:pt x="21" y="13"/>
                </a:lnTo>
                <a:lnTo>
                  <a:pt x="22" y="13"/>
                </a:lnTo>
                <a:lnTo>
                  <a:pt x="23" y="13"/>
                </a:lnTo>
                <a:lnTo>
                  <a:pt x="23" y="12"/>
                </a:lnTo>
                <a:lnTo>
                  <a:pt x="24" y="12"/>
                </a:lnTo>
                <a:lnTo>
                  <a:pt x="25" y="12"/>
                </a:lnTo>
                <a:lnTo>
                  <a:pt x="26" y="13"/>
                </a:lnTo>
                <a:lnTo>
                  <a:pt x="27" y="13"/>
                </a:lnTo>
                <a:lnTo>
                  <a:pt x="28" y="14"/>
                </a:lnTo>
                <a:lnTo>
                  <a:pt x="29" y="14"/>
                </a:lnTo>
                <a:lnTo>
                  <a:pt x="29" y="15"/>
                </a:lnTo>
                <a:lnTo>
                  <a:pt x="30" y="15"/>
                </a:lnTo>
                <a:lnTo>
                  <a:pt x="30" y="16"/>
                </a:lnTo>
                <a:lnTo>
                  <a:pt x="31" y="16"/>
                </a:lnTo>
                <a:lnTo>
                  <a:pt x="31" y="17"/>
                </a:lnTo>
                <a:lnTo>
                  <a:pt x="32" y="18"/>
                </a:lnTo>
                <a:lnTo>
                  <a:pt x="33" y="19"/>
                </a:lnTo>
                <a:lnTo>
                  <a:pt x="33" y="20"/>
                </a:lnTo>
                <a:lnTo>
                  <a:pt x="34" y="20"/>
                </a:lnTo>
                <a:lnTo>
                  <a:pt x="34" y="21"/>
                </a:lnTo>
                <a:lnTo>
                  <a:pt x="35" y="22"/>
                </a:lnTo>
                <a:lnTo>
                  <a:pt x="36" y="22"/>
                </a:lnTo>
                <a:lnTo>
                  <a:pt x="36" y="23"/>
                </a:lnTo>
                <a:lnTo>
                  <a:pt x="38" y="24"/>
                </a:lnTo>
                <a:lnTo>
                  <a:pt x="39" y="25"/>
                </a:lnTo>
                <a:lnTo>
                  <a:pt x="40" y="25"/>
                </a:lnTo>
                <a:lnTo>
                  <a:pt x="41" y="26"/>
                </a:lnTo>
                <a:lnTo>
                  <a:pt x="42" y="26"/>
                </a:lnTo>
                <a:lnTo>
                  <a:pt x="43" y="26"/>
                </a:lnTo>
                <a:lnTo>
                  <a:pt x="44" y="27"/>
                </a:lnTo>
                <a:lnTo>
                  <a:pt x="45" y="27"/>
                </a:lnTo>
                <a:lnTo>
                  <a:pt x="46" y="27"/>
                </a:lnTo>
                <a:lnTo>
                  <a:pt x="47" y="26"/>
                </a:lnTo>
                <a:lnTo>
                  <a:pt x="48" y="26"/>
                </a:lnTo>
                <a:lnTo>
                  <a:pt x="49" y="26"/>
                </a:lnTo>
                <a:lnTo>
                  <a:pt x="50" y="26"/>
                </a:lnTo>
                <a:lnTo>
                  <a:pt x="52" y="25"/>
                </a:lnTo>
                <a:lnTo>
                  <a:pt x="53" y="25"/>
                </a:lnTo>
                <a:lnTo>
                  <a:pt x="54" y="25"/>
                </a:lnTo>
                <a:lnTo>
                  <a:pt x="55" y="25"/>
                </a:lnTo>
                <a:lnTo>
                  <a:pt x="56" y="25"/>
                </a:lnTo>
                <a:lnTo>
                  <a:pt x="57" y="25"/>
                </a:lnTo>
                <a:lnTo>
                  <a:pt x="57" y="24"/>
                </a:lnTo>
                <a:lnTo>
                  <a:pt x="58" y="24"/>
                </a:lnTo>
                <a:lnTo>
                  <a:pt x="59" y="24"/>
                </a:lnTo>
                <a:lnTo>
                  <a:pt x="60" y="24"/>
                </a:lnTo>
                <a:lnTo>
                  <a:pt x="61" y="24"/>
                </a:lnTo>
                <a:lnTo>
                  <a:pt x="62" y="24"/>
                </a:lnTo>
                <a:lnTo>
                  <a:pt x="63" y="24"/>
                </a:lnTo>
                <a:lnTo>
                  <a:pt x="64" y="24"/>
                </a:lnTo>
                <a:lnTo>
                  <a:pt x="65" y="24"/>
                </a:lnTo>
                <a:lnTo>
                  <a:pt x="66" y="24"/>
                </a:lnTo>
                <a:lnTo>
                  <a:pt x="67" y="24"/>
                </a:lnTo>
                <a:lnTo>
                  <a:pt x="67" y="25"/>
                </a:lnTo>
                <a:lnTo>
                  <a:pt x="68" y="25"/>
                </a:lnTo>
                <a:lnTo>
                  <a:pt x="69" y="25"/>
                </a:lnTo>
                <a:lnTo>
                  <a:pt x="70" y="25"/>
                </a:lnTo>
                <a:lnTo>
                  <a:pt x="72" y="25"/>
                </a:lnTo>
                <a:lnTo>
                  <a:pt x="73" y="25"/>
                </a:lnTo>
                <a:lnTo>
                  <a:pt x="74" y="25"/>
                </a:lnTo>
                <a:lnTo>
                  <a:pt x="75" y="25"/>
                </a:lnTo>
                <a:lnTo>
                  <a:pt x="76" y="25"/>
                </a:lnTo>
                <a:lnTo>
                  <a:pt x="77" y="25"/>
                </a:lnTo>
                <a:lnTo>
                  <a:pt x="78" y="25"/>
                </a:lnTo>
                <a:lnTo>
                  <a:pt x="80" y="24"/>
                </a:lnTo>
                <a:lnTo>
                  <a:pt x="82" y="24"/>
                </a:lnTo>
                <a:lnTo>
                  <a:pt x="85" y="23"/>
                </a:lnTo>
                <a:lnTo>
                  <a:pt x="86" y="23"/>
                </a:lnTo>
                <a:lnTo>
                  <a:pt x="86" y="22"/>
                </a:lnTo>
                <a:lnTo>
                  <a:pt x="87" y="22"/>
                </a:lnTo>
                <a:lnTo>
                  <a:pt x="88" y="22"/>
                </a:lnTo>
                <a:lnTo>
                  <a:pt x="89" y="22"/>
                </a:lnTo>
                <a:lnTo>
                  <a:pt x="89" y="21"/>
                </a:lnTo>
                <a:lnTo>
                  <a:pt x="90" y="21"/>
                </a:lnTo>
                <a:lnTo>
                  <a:pt x="90" y="20"/>
                </a:lnTo>
                <a:lnTo>
                  <a:pt x="91" y="20"/>
                </a:lnTo>
                <a:lnTo>
                  <a:pt x="91" y="19"/>
                </a:lnTo>
                <a:lnTo>
                  <a:pt x="92" y="19"/>
                </a:lnTo>
                <a:lnTo>
                  <a:pt x="92" y="18"/>
                </a:lnTo>
                <a:lnTo>
                  <a:pt x="93" y="17"/>
                </a:lnTo>
                <a:lnTo>
                  <a:pt x="93" y="15"/>
                </a:lnTo>
                <a:lnTo>
                  <a:pt x="93" y="14"/>
                </a:lnTo>
                <a:lnTo>
                  <a:pt x="94" y="13"/>
                </a:lnTo>
                <a:lnTo>
                  <a:pt x="94" y="12"/>
                </a:lnTo>
                <a:lnTo>
                  <a:pt x="95" y="12"/>
                </a:lnTo>
                <a:lnTo>
                  <a:pt x="95" y="11"/>
                </a:lnTo>
                <a:lnTo>
                  <a:pt x="95" y="10"/>
                </a:lnTo>
                <a:lnTo>
                  <a:pt x="95" y="9"/>
                </a:lnTo>
                <a:lnTo>
                  <a:pt x="96" y="9"/>
                </a:lnTo>
                <a:lnTo>
                  <a:pt x="96" y="8"/>
                </a:lnTo>
                <a:lnTo>
                  <a:pt x="97" y="8"/>
                </a:lnTo>
                <a:lnTo>
                  <a:pt x="98" y="7"/>
                </a:lnTo>
                <a:lnTo>
                  <a:pt x="98" y="6"/>
                </a:lnTo>
                <a:lnTo>
                  <a:pt x="99" y="6"/>
                </a:lnTo>
                <a:lnTo>
                  <a:pt x="99" y="5"/>
                </a:lnTo>
                <a:lnTo>
                  <a:pt x="100" y="4"/>
                </a:lnTo>
                <a:lnTo>
                  <a:pt x="101" y="4"/>
                </a:lnTo>
                <a:lnTo>
                  <a:pt x="102" y="4"/>
                </a:lnTo>
                <a:lnTo>
                  <a:pt x="103" y="4"/>
                </a:lnTo>
                <a:lnTo>
                  <a:pt x="104" y="4"/>
                </a:lnTo>
                <a:lnTo>
                  <a:pt x="105" y="4"/>
                </a:lnTo>
                <a:lnTo>
                  <a:pt x="105" y="3"/>
                </a:lnTo>
                <a:lnTo>
                  <a:pt x="106" y="3"/>
                </a:lnTo>
                <a:lnTo>
                  <a:pt x="108" y="3"/>
                </a:lnTo>
                <a:lnTo>
                  <a:pt x="109" y="3"/>
                </a:lnTo>
                <a:lnTo>
                  <a:pt x="110" y="3"/>
                </a:lnTo>
                <a:lnTo>
                  <a:pt x="111" y="3"/>
                </a:lnTo>
                <a:lnTo>
                  <a:pt x="112" y="3"/>
                </a:lnTo>
                <a:lnTo>
                  <a:pt x="113" y="3"/>
                </a:lnTo>
                <a:lnTo>
                  <a:pt x="114" y="3"/>
                </a:lnTo>
                <a:lnTo>
                  <a:pt x="115" y="3"/>
                </a:lnTo>
                <a:lnTo>
                  <a:pt x="116" y="3"/>
                </a:lnTo>
                <a:lnTo>
                  <a:pt x="117" y="3"/>
                </a:lnTo>
                <a:lnTo>
                  <a:pt x="118" y="3"/>
                </a:lnTo>
                <a:lnTo>
                  <a:pt x="119" y="2"/>
                </a:lnTo>
                <a:lnTo>
                  <a:pt x="120" y="2"/>
                </a:lnTo>
                <a:lnTo>
                  <a:pt x="121" y="1"/>
                </a:lnTo>
                <a:lnTo>
                  <a:pt x="122" y="1"/>
                </a:lnTo>
                <a:lnTo>
                  <a:pt x="123" y="1"/>
                </a:lnTo>
                <a:lnTo>
                  <a:pt x="124" y="1"/>
                </a:lnTo>
                <a:lnTo>
                  <a:pt x="125" y="0"/>
                </a:lnTo>
                <a:lnTo>
                  <a:pt x="126" y="1"/>
                </a:lnTo>
                <a:lnTo>
                  <a:pt x="127" y="3"/>
                </a:lnTo>
                <a:lnTo>
                  <a:pt x="128" y="4"/>
                </a:lnTo>
                <a:lnTo>
                  <a:pt x="128" y="5"/>
                </a:lnTo>
                <a:lnTo>
                  <a:pt x="128" y="6"/>
                </a:lnTo>
                <a:lnTo>
                  <a:pt x="128" y="7"/>
                </a:lnTo>
                <a:lnTo>
                  <a:pt x="128" y="8"/>
                </a:lnTo>
                <a:lnTo>
                  <a:pt x="128" y="9"/>
                </a:lnTo>
                <a:lnTo>
                  <a:pt x="128" y="10"/>
                </a:lnTo>
                <a:lnTo>
                  <a:pt x="128" y="12"/>
                </a:lnTo>
                <a:lnTo>
                  <a:pt x="128" y="13"/>
                </a:lnTo>
                <a:lnTo>
                  <a:pt x="128" y="15"/>
                </a:lnTo>
                <a:lnTo>
                  <a:pt x="128" y="16"/>
                </a:lnTo>
                <a:lnTo>
                  <a:pt x="128" y="17"/>
                </a:lnTo>
                <a:lnTo>
                  <a:pt x="128" y="18"/>
                </a:lnTo>
                <a:lnTo>
                  <a:pt x="128" y="20"/>
                </a:lnTo>
                <a:lnTo>
                  <a:pt x="128" y="21"/>
                </a:lnTo>
                <a:lnTo>
                  <a:pt x="128" y="22"/>
                </a:lnTo>
                <a:lnTo>
                  <a:pt x="128" y="24"/>
                </a:lnTo>
                <a:lnTo>
                  <a:pt x="128" y="25"/>
                </a:lnTo>
                <a:lnTo>
                  <a:pt x="128" y="28"/>
                </a:lnTo>
                <a:lnTo>
                  <a:pt x="128" y="29"/>
                </a:lnTo>
                <a:lnTo>
                  <a:pt x="128" y="31"/>
                </a:lnTo>
                <a:lnTo>
                  <a:pt x="128" y="32"/>
                </a:lnTo>
                <a:lnTo>
                  <a:pt x="128" y="33"/>
                </a:lnTo>
                <a:lnTo>
                  <a:pt x="128" y="34"/>
                </a:lnTo>
                <a:lnTo>
                  <a:pt x="129" y="35"/>
                </a:lnTo>
                <a:lnTo>
                  <a:pt x="129" y="36"/>
                </a:lnTo>
                <a:lnTo>
                  <a:pt x="128" y="36"/>
                </a:lnTo>
                <a:lnTo>
                  <a:pt x="129" y="37"/>
                </a:lnTo>
                <a:lnTo>
                  <a:pt x="129" y="39"/>
                </a:lnTo>
                <a:lnTo>
                  <a:pt x="129" y="40"/>
                </a:lnTo>
                <a:lnTo>
                  <a:pt x="129" y="41"/>
                </a:lnTo>
                <a:lnTo>
                  <a:pt x="129" y="43"/>
                </a:lnTo>
                <a:lnTo>
                  <a:pt x="129" y="44"/>
                </a:lnTo>
                <a:lnTo>
                  <a:pt x="130" y="45"/>
                </a:lnTo>
                <a:lnTo>
                  <a:pt x="130" y="46"/>
                </a:lnTo>
                <a:lnTo>
                  <a:pt x="130" y="47"/>
                </a:lnTo>
                <a:lnTo>
                  <a:pt x="131" y="48"/>
                </a:lnTo>
                <a:lnTo>
                  <a:pt x="131" y="49"/>
                </a:lnTo>
                <a:lnTo>
                  <a:pt x="131" y="50"/>
                </a:lnTo>
                <a:lnTo>
                  <a:pt x="131" y="51"/>
                </a:lnTo>
                <a:lnTo>
                  <a:pt x="131" y="52"/>
                </a:lnTo>
                <a:lnTo>
                  <a:pt x="131" y="51"/>
                </a:lnTo>
                <a:lnTo>
                  <a:pt x="130" y="50"/>
                </a:lnTo>
                <a:lnTo>
                  <a:pt x="129" y="50"/>
                </a:lnTo>
                <a:lnTo>
                  <a:pt x="129" y="49"/>
                </a:lnTo>
                <a:lnTo>
                  <a:pt x="128" y="49"/>
                </a:lnTo>
                <a:lnTo>
                  <a:pt x="127" y="49"/>
                </a:lnTo>
                <a:lnTo>
                  <a:pt x="126" y="50"/>
                </a:lnTo>
                <a:lnTo>
                  <a:pt x="126" y="51"/>
                </a:lnTo>
                <a:lnTo>
                  <a:pt x="125" y="51"/>
                </a:lnTo>
                <a:lnTo>
                  <a:pt x="125" y="52"/>
                </a:lnTo>
                <a:lnTo>
                  <a:pt x="124" y="53"/>
                </a:lnTo>
                <a:lnTo>
                  <a:pt x="124" y="54"/>
                </a:lnTo>
                <a:lnTo>
                  <a:pt x="123" y="54"/>
                </a:lnTo>
                <a:lnTo>
                  <a:pt x="123" y="55"/>
                </a:lnTo>
                <a:lnTo>
                  <a:pt x="122" y="56"/>
                </a:lnTo>
                <a:lnTo>
                  <a:pt x="122" y="57"/>
                </a:lnTo>
                <a:lnTo>
                  <a:pt x="121" y="57"/>
                </a:lnTo>
                <a:lnTo>
                  <a:pt x="120" y="56"/>
                </a:lnTo>
                <a:lnTo>
                  <a:pt x="119" y="55"/>
                </a:lnTo>
                <a:lnTo>
                  <a:pt x="118" y="54"/>
                </a:lnTo>
                <a:lnTo>
                  <a:pt x="118" y="53"/>
                </a:lnTo>
                <a:lnTo>
                  <a:pt x="117" y="53"/>
                </a:lnTo>
                <a:lnTo>
                  <a:pt x="117" y="54"/>
                </a:lnTo>
                <a:lnTo>
                  <a:pt x="116" y="54"/>
                </a:lnTo>
                <a:lnTo>
                  <a:pt x="116" y="55"/>
                </a:lnTo>
                <a:lnTo>
                  <a:pt x="115" y="54"/>
                </a:lnTo>
                <a:lnTo>
                  <a:pt x="114" y="54"/>
                </a:lnTo>
                <a:lnTo>
                  <a:pt x="114" y="55"/>
                </a:lnTo>
                <a:lnTo>
                  <a:pt x="113" y="55"/>
                </a:lnTo>
                <a:lnTo>
                  <a:pt x="112" y="55"/>
                </a:lnTo>
                <a:lnTo>
                  <a:pt x="112" y="56"/>
                </a:lnTo>
                <a:lnTo>
                  <a:pt x="111" y="55"/>
                </a:lnTo>
                <a:lnTo>
                  <a:pt x="110" y="54"/>
                </a:lnTo>
                <a:lnTo>
                  <a:pt x="109" y="54"/>
                </a:lnTo>
                <a:lnTo>
                  <a:pt x="109" y="55"/>
                </a:lnTo>
                <a:lnTo>
                  <a:pt x="109" y="56"/>
                </a:lnTo>
                <a:lnTo>
                  <a:pt x="108" y="56"/>
                </a:lnTo>
                <a:lnTo>
                  <a:pt x="108" y="57"/>
                </a:lnTo>
                <a:lnTo>
                  <a:pt x="107" y="57"/>
                </a:lnTo>
                <a:lnTo>
                  <a:pt x="106" y="57"/>
                </a:lnTo>
                <a:lnTo>
                  <a:pt x="105" y="57"/>
                </a:lnTo>
                <a:lnTo>
                  <a:pt x="104" y="58"/>
                </a:lnTo>
                <a:lnTo>
                  <a:pt x="103" y="58"/>
                </a:lnTo>
                <a:lnTo>
                  <a:pt x="103" y="59"/>
                </a:lnTo>
                <a:lnTo>
                  <a:pt x="102" y="60"/>
                </a:lnTo>
                <a:lnTo>
                  <a:pt x="102" y="61"/>
                </a:lnTo>
                <a:lnTo>
                  <a:pt x="101" y="61"/>
                </a:lnTo>
                <a:lnTo>
                  <a:pt x="100" y="61"/>
                </a:lnTo>
                <a:lnTo>
                  <a:pt x="100" y="62"/>
                </a:lnTo>
                <a:lnTo>
                  <a:pt x="99" y="62"/>
                </a:lnTo>
                <a:lnTo>
                  <a:pt x="98" y="62"/>
                </a:lnTo>
                <a:lnTo>
                  <a:pt x="98" y="63"/>
                </a:lnTo>
                <a:lnTo>
                  <a:pt x="98" y="64"/>
                </a:lnTo>
                <a:lnTo>
                  <a:pt x="97" y="64"/>
                </a:lnTo>
                <a:lnTo>
                  <a:pt x="97" y="65"/>
                </a:lnTo>
                <a:lnTo>
                  <a:pt x="96" y="66"/>
                </a:lnTo>
                <a:lnTo>
                  <a:pt x="96" y="67"/>
                </a:lnTo>
                <a:lnTo>
                  <a:pt x="95" y="67"/>
                </a:lnTo>
                <a:lnTo>
                  <a:pt x="95" y="68"/>
                </a:lnTo>
                <a:lnTo>
                  <a:pt x="95" y="69"/>
                </a:lnTo>
                <a:lnTo>
                  <a:pt x="95" y="70"/>
                </a:lnTo>
                <a:lnTo>
                  <a:pt x="95" y="71"/>
                </a:lnTo>
                <a:lnTo>
                  <a:pt x="95" y="72"/>
                </a:lnTo>
                <a:lnTo>
                  <a:pt x="95" y="73"/>
                </a:lnTo>
                <a:lnTo>
                  <a:pt x="95" y="74"/>
                </a:lnTo>
                <a:lnTo>
                  <a:pt x="95" y="75"/>
                </a:lnTo>
                <a:lnTo>
                  <a:pt x="96" y="75"/>
                </a:lnTo>
                <a:lnTo>
                  <a:pt x="96" y="76"/>
                </a:lnTo>
                <a:lnTo>
                  <a:pt x="94" y="76"/>
                </a:lnTo>
                <a:lnTo>
                  <a:pt x="93" y="77"/>
                </a:lnTo>
                <a:lnTo>
                  <a:pt x="93" y="78"/>
                </a:lnTo>
                <a:lnTo>
                  <a:pt x="94" y="78"/>
                </a:lnTo>
                <a:lnTo>
                  <a:pt x="94" y="79"/>
                </a:lnTo>
                <a:lnTo>
                  <a:pt x="95" y="79"/>
                </a:lnTo>
                <a:lnTo>
                  <a:pt x="96" y="80"/>
                </a:lnTo>
                <a:lnTo>
                  <a:pt x="97" y="80"/>
                </a:lnTo>
                <a:lnTo>
                  <a:pt x="98" y="80"/>
                </a:lnTo>
                <a:lnTo>
                  <a:pt x="99" y="81"/>
                </a:lnTo>
                <a:lnTo>
                  <a:pt x="99" y="82"/>
                </a:lnTo>
                <a:lnTo>
                  <a:pt x="99" y="83"/>
                </a:lnTo>
                <a:lnTo>
                  <a:pt x="99" y="84"/>
                </a:lnTo>
                <a:lnTo>
                  <a:pt x="99" y="85"/>
                </a:lnTo>
                <a:lnTo>
                  <a:pt x="100" y="86"/>
                </a:lnTo>
                <a:lnTo>
                  <a:pt x="100" y="87"/>
                </a:lnTo>
                <a:lnTo>
                  <a:pt x="100" y="88"/>
                </a:lnTo>
                <a:lnTo>
                  <a:pt x="100" y="89"/>
                </a:lnTo>
                <a:lnTo>
                  <a:pt x="100" y="90"/>
                </a:lnTo>
                <a:lnTo>
                  <a:pt x="101" y="91"/>
                </a:lnTo>
                <a:lnTo>
                  <a:pt x="101" y="92"/>
                </a:lnTo>
                <a:lnTo>
                  <a:pt x="101" y="93"/>
                </a:lnTo>
                <a:lnTo>
                  <a:pt x="101" y="94"/>
                </a:lnTo>
                <a:lnTo>
                  <a:pt x="101" y="95"/>
                </a:lnTo>
                <a:lnTo>
                  <a:pt x="101" y="96"/>
                </a:lnTo>
                <a:lnTo>
                  <a:pt x="100" y="96"/>
                </a:lnTo>
                <a:lnTo>
                  <a:pt x="100" y="97"/>
                </a:lnTo>
                <a:lnTo>
                  <a:pt x="100" y="98"/>
                </a:lnTo>
                <a:lnTo>
                  <a:pt x="101" y="99"/>
                </a:lnTo>
                <a:lnTo>
                  <a:pt x="100" y="99"/>
                </a:lnTo>
                <a:lnTo>
                  <a:pt x="99" y="100"/>
                </a:lnTo>
                <a:lnTo>
                  <a:pt x="98" y="100"/>
                </a:lnTo>
                <a:lnTo>
                  <a:pt x="97" y="99"/>
                </a:lnTo>
                <a:lnTo>
                  <a:pt x="97" y="100"/>
                </a:lnTo>
                <a:lnTo>
                  <a:pt x="98" y="101"/>
                </a:lnTo>
                <a:lnTo>
                  <a:pt x="98" y="102"/>
                </a:lnTo>
                <a:lnTo>
                  <a:pt x="97" y="103"/>
                </a:lnTo>
                <a:lnTo>
                  <a:pt x="96" y="104"/>
                </a:lnTo>
                <a:lnTo>
                  <a:pt x="95" y="104"/>
                </a:lnTo>
                <a:lnTo>
                  <a:pt x="94" y="104"/>
                </a:lnTo>
                <a:lnTo>
                  <a:pt x="94" y="105"/>
                </a:lnTo>
                <a:lnTo>
                  <a:pt x="94" y="106"/>
                </a:lnTo>
                <a:lnTo>
                  <a:pt x="93" y="107"/>
                </a:lnTo>
                <a:lnTo>
                  <a:pt x="93" y="108"/>
                </a:lnTo>
                <a:lnTo>
                  <a:pt x="93" y="109"/>
                </a:lnTo>
                <a:lnTo>
                  <a:pt x="93" y="110"/>
                </a:lnTo>
                <a:lnTo>
                  <a:pt x="93" y="109"/>
                </a:lnTo>
                <a:lnTo>
                  <a:pt x="92" y="109"/>
                </a:lnTo>
                <a:lnTo>
                  <a:pt x="91" y="110"/>
                </a:lnTo>
                <a:lnTo>
                  <a:pt x="92" y="111"/>
                </a:lnTo>
                <a:lnTo>
                  <a:pt x="91" y="112"/>
                </a:lnTo>
                <a:lnTo>
                  <a:pt x="92" y="112"/>
                </a:lnTo>
                <a:lnTo>
                  <a:pt x="92" y="113"/>
                </a:lnTo>
                <a:lnTo>
                  <a:pt x="91" y="113"/>
                </a:lnTo>
                <a:lnTo>
                  <a:pt x="92" y="113"/>
                </a:lnTo>
                <a:lnTo>
                  <a:pt x="92" y="114"/>
                </a:lnTo>
                <a:lnTo>
                  <a:pt x="91" y="114"/>
                </a:lnTo>
                <a:lnTo>
                  <a:pt x="91" y="115"/>
                </a:lnTo>
                <a:lnTo>
                  <a:pt x="90" y="115"/>
                </a:lnTo>
                <a:lnTo>
                  <a:pt x="91" y="115"/>
                </a:lnTo>
                <a:lnTo>
                  <a:pt x="91" y="116"/>
                </a:lnTo>
                <a:lnTo>
                  <a:pt x="91" y="117"/>
                </a:lnTo>
                <a:lnTo>
                  <a:pt x="90" y="116"/>
                </a:lnTo>
                <a:lnTo>
                  <a:pt x="89" y="116"/>
                </a:lnTo>
                <a:lnTo>
                  <a:pt x="89" y="117"/>
                </a:lnTo>
                <a:lnTo>
                  <a:pt x="88" y="119"/>
                </a:lnTo>
                <a:lnTo>
                  <a:pt x="87" y="120"/>
                </a:lnTo>
                <a:lnTo>
                  <a:pt x="86" y="121"/>
                </a:lnTo>
                <a:lnTo>
                  <a:pt x="85" y="122"/>
                </a:lnTo>
                <a:lnTo>
                  <a:pt x="83" y="123"/>
                </a:lnTo>
                <a:lnTo>
                  <a:pt x="83" y="124"/>
                </a:lnTo>
                <a:lnTo>
                  <a:pt x="83" y="125"/>
                </a:lnTo>
                <a:lnTo>
                  <a:pt x="81" y="125"/>
                </a:lnTo>
                <a:lnTo>
                  <a:pt x="82" y="125"/>
                </a:lnTo>
                <a:lnTo>
                  <a:pt x="81" y="126"/>
                </a:lnTo>
                <a:lnTo>
                  <a:pt x="80" y="127"/>
                </a:lnTo>
                <a:lnTo>
                  <a:pt x="79" y="128"/>
                </a:lnTo>
                <a:lnTo>
                  <a:pt x="78" y="128"/>
                </a:lnTo>
                <a:lnTo>
                  <a:pt x="78" y="126"/>
                </a:lnTo>
                <a:lnTo>
                  <a:pt x="77" y="126"/>
                </a:lnTo>
                <a:lnTo>
                  <a:pt x="76" y="127"/>
                </a:lnTo>
                <a:lnTo>
                  <a:pt x="75" y="126"/>
                </a:lnTo>
                <a:lnTo>
                  <a:pt x="75" y="125"/>
                </a:lnTo>
                <a:lnTo>
                  <a:pt x="74" y="124"/>
                </a:lnTo>
                <a:lnTo>
                  <a:pt x="73" y="123"/>
                </a:lnTo>
                <a:lnTo>
                  <a:pt x="73" y="122"/>
                </a:lnTo>
                <a:lnTo>
                  <a:pt x="72" y="121"/>
                </a:lnTo>
                <a:lnTo>
                  <a:pt x="72" y="120"/>
                </a:lnTo>
                <a:lnTo>
                  <a:pt x="71" y="119"/>
                </a:lnTo>
                <a:lnTo>
                  <a:pt x="71" y="118"/>
                </a:lnTo>
                <a:lnTo>
                  <a:pt x="70" y="117"/>
                </a:lnTo>
                <a:lnTo>
                  <a:pt x="69" y="117"/>
                </a:lnTo>
                <a:lnTo>
                  <a:pt x="69" y="116"/>
                </a:lnTo>
                <a:lnTo>
                  <a:pt x="68" y="115"/>
                </a:lnTo>
                <a:lnTo>
                  <a:pt x="67" y="114"/>
                </a:lnTo>
                <a:lnTo>
                  <a:pt x="66" y="114"/>
                </a:lnTo>
                <a:lnTo>
                  <a:pt x="66" y="113"/>
                </a:lnTo>
                <a:lnTo>
                  <a:pt x="65" y="112"/>
                </a:lnTo>
                <a:lnTo>
                  <a:pt x="65" y="111"/>
                </a:lnTo>
                <a:lnTo>
                  <a:pt x="64" y="111"/>
                </a:lnTo>
                <a:lnTo>
                  <a:pt x="64" y="110"/>
                </a:lnTo>
                <a:lnTo>
                  <a:pt x="63" y="110"/>
                </a:lnTo>
                <a:lnTo>
                  <a:pt x="62" y="109"/>
                </a:lnTo>
                <a:lnTo>
                  <a:pt x="62" y="108"/>
                </a:lnTo>
                <a:lnTo>
                  <a:pt x="61" y="107"/>
                </a:lnTo>
                <a:lnTo>
                  <a:pt x="61" y="106"/>
                </a:lnTo>
                <a:lnTo>
                  <a:pt x="60" y="105"/>
                </a:lnTo>
                <a:lnTo>
                  <a:pt x="59" y="104"/>
                </a:lnTo>
                <a:lnTo>
                  <a:pt x="58" y="104"/>
                </a:lnTo>
                <a:lnTo>
                  <a:pt x="58" y="103"/>
                </a:lnTo>
                <a:lnTo>
                  <a:pt x="57" y="103"/>
                </a:lnTo>
                <a:lnTo>
                  <a:pt x="57" y="102"/>
                </a:lnTo>
                <a:lnTo>
                  <a:pt x="56" y="102"/>
                </a:lnTo>
                <a:lnTo>
                  <a:pt x="55" y="102"/>
                </a:lnTo>
                <a:lnTo>
                  <a:pt x="55" y="101"/>
                </a:lnTo>
                <a:lnTo>
                  <a:pt x="54" y="101"/>
                </a:lnTo>
                <a:lnTo>
                  <a:pt x="54" y="100"/>
                </a:lnTo>
                <a:lnTo>
                  <a:pt x="53" y="100"/>
                </a:lnTo>
                <a:lnTo>
                  <a:pt x="52" y="100"/>
                </a:lnTo>
                <a:lnTo>
                  <a:pt x="52" y="99"/>
                </a:lnTo>
                <a:lnTo>
                  <a:pt x="51" y="99"/>
                </a:lnTo>
                <a:lnTo>
                  <a:pt x="50" y="101"/>
                </a:lnTo>
                <a:lnTo>
                  <a:pt x="50" y="103"/>
                </a:lnTo>
                <a:lnTo>
                  <a:pt x="49" y="103"/>
                </a:lnTo>
                <a:lnTo>
                  <a:pt x="48" y="104"/>
                </a:lnTo>
                <a:lnTo>
                  <a:pt x="48" y="103"/>
                </a:lnTo>
                <a:lnTo>
                  <a:pt x="47" y="103"/>
                </a:lnTo>
                <a:lnTo>
                  <a:pt x="46" y="103"/>
                </a:lnTo>
                <a:lnTo>
                  <a:pt x="45" y="103"/>
                </a:lnTo>
                <a:lnTo>
                  <a:pt x="44" y="103"/>
                </a:lnTo>
                <a:lnTo>
                  <a:pt x="44" y="102"/>
                </a:lnTo>
                <a:lnTo>
                  <a:pt x="43" y="102"/>
                </a:lnTo>
                <a:lnTo>
                  <a:pt x="42" y="101"/>
                </a:lnTo>
                <a:lnTo>
                  <a:pt x="42" y="100"/>
                </a:lnTo>
                <a:lnTo>
                  <a:pt x="43" y="99"/>
                </a:lnTo>
                <a:lnTo>
                  <a:pt x="42" y="99"/>
                </a:lnTo>
                <a:lnTo>
                  <a:pt x="42" y="98"/>
                </a:lnTo>
                <a:lnTo>
                  <a:pt x="42" y="97"/>
                </a:lnTo>
                <a:lnTo>
                  <a:pt x="42" y="96"/>
                </a:lnTo>
                <a:lnTo>
                  <a:pt x="44" y="95"/>
                </a:lnTo>
                <a:lnTo>
                  <a:pt x="43" y="95"/>
                </a:lnTo>
                <a:lnTo>
                  <a:pt x="43" y="94"/>
                </a:lnTo>
                <a:lnTo>
                  <a:pt x="43" y="93"/>
                </a:lnTo>
                <a:lnTo>
                  <a:pt x="42" y="93"/>
                </a:lnTo>
                <a:lnTo>
                  <a:pt x="41" y="92"/>
                </a:lnTo>
                <a:lnTo>
                  <a:pt x="40" y="92"/>
                </a:lnTo>
                <a:lnTo>
                  <a:pt x="39" y="92"/>
                </a:lnTo>
                <a:lnTo>
                  <a:pt x="37" y="92"/>
                </a:lnTo>
                <a:lnTo>
                  <a:pt x="37" y="91"/>
                </a:lnTo>
                <a:lnTo>
                  <a:pt x="37" y="92"/>
                </a:lnTo>
                <a:lnTo>
                  <a:pt x="41" y="91"/>
                </a:lnTo>
                <a:lnTo>
                  <a:pt x="41" y="90"/>
                </a:lnTo>
                <a:lnTo>
                  <a:pt x="40" y="90"/>
                </a:lnTo>
                <a:lnTo>
                  <a:pt x="40" y="88"/>
                </a:lnTo>
                <a:lnTo>
                  <a:pt x="40" y="87"/>
                </a:lnTo>
                <a:lnTo>
                  <a:pt x="40" y="86"/>
                </a:lnTo>
                <a:lnTo>
                  <a:pt x="39" y="86"/>
                </a:lnTo>
                <a:lnTo>
                  <a:pt x="39" y="85"/>
                </a:lnTo>
                <a:lnTo>
                  <a:pt x="38" y="84"/>
                </a:lnTo>
                <a:lnTo>
                  <a:pt x="37" y="84"/>
                </a:lnTo>
                <a:lnTo>
                  <a:pt x="36" y="84"/>
                </a:lnTo>
                <a:lnTo>
                  <a:pt x="35" y="83"/>
                </a:lnTo>
                <a:lnTo>
                  <a:pt x="34" y="83"/>
                </a:lnTo>
                <a:lnTo>
                  <a:pt x="34" y="82"/>
                </a:lnTo>
                <a:lnTo>
                  <a:pt x="33" y="82"/>
                </a:lnTo>
                <a:lnTo>
                  <a:pt x="33" y="81"/>
                </a:lnTo>
                <a:lnTo>
                  <a:pt x="33" y="80"/>
                </a:lnTo>
                <a:lnTo>
                  <a:pt x="33" y="79"/>
                </a:lnTo>
                <a:lnTo>
                  <a:pt x="32" y="79"/>
                </a:lnTo>
                <a:lnTo>
                  <a:pt x="32" y="78"/>
                </a:lnTo>
                <a:lnTo>
                  <a:pt x="32" y="77"/>
                </a:lnTo>
                <a:lnTo>
                  <a:pt x="32" y="76"/>
                </a:lnTo>
                <a:lnTo>
                  <a:pt x="32" y="75"/>
                </a:lnTo>
                <a:lnTo>
                  <a:pt x="32" y="74"/>
                </a:lnTo>
                <a:lnTo>
                  <a:pt x="31" y="73"/>
                </a:lnTo>
                <a:lnTo>
                  <a:pt x="31" y="72"/>
                </a:lnTo>
                <a:lnTo>
                  <a:pt x="31" y="71"/>
                </a:lnTo>
                <a:lnTo>
                  <a:pt x="31" y="70"/>
                </a:lnTo>
                <a:lnTo>
                  <a:pt x="32" y="70"/>
                </a:lnTo>
                <a:lnTo>
                  <a:pt x="32" y="69"/>
                </a:lnTo>
                <a:lnTo>
                  <a:pt x="33" y="69"/>
                </a:lnTo>
                <a:lnTo>
                  <a:pt x="34" y="69"/>
                </a:lnTo>
                <a:lnTo>
                  <a:pt x="34" y="68"/>
                </a:lnTo>
                <a:lnTo>
                  <a:pt x="35" y="68"/>
                </a:lnTo>
                <a:lnTo>
                  <a:pt x="34" y="68"/>
                </a:lnTo>
                <a:lnTo>
                  <a:pt x="34" y="67"/>
                </a:lnTo>
                <a:lnTo>
                  <a:pt x="35" y="67"/>
                </a:lnTo>
                <a:lnTo>
                  <a:pt x="35" y="66"/>
                </a:lnTo>
                <a:lnTo>
                  <a:pt x="35" y="65"/>
                </a:lnTo>
                <a:lnTo>
                  <a:pt x="34" y="64"/>
                </a:lnTo>
                <a:lnTo>
                  <a:pt x="35" y="64"/>
                </a:lnTo>
                <a:lnTo>
                  <a:pt x="36" y="64"/>
                </a:lnTo>
                <a:lnTo>
                  <a:pt x="37" y="64"/>
                </a:lnTo>
                <a:lnTo>
                  <a:pt x="37" y="65"/>
                </a:lnTo>
                <a:lnTo>
                  <a:pt x="38" y="65"/>
                </a:lnTo>
                <a:lnTo>
                  <a:pt x="38" y="64"/>
                </a:lnTo>
                <a:lnTo>
                  <a:pt x="38" y="63"/>
                </a:lnTo>
                <a:lnTo>
                  <a:pt x="37" y="63"/>
                </a:lnTo>
                <a:lnTo>
                  <a:pt x="37" y="62"/>
                </a:lnTo>
                <a:lnTo>
                  <a:pt x="37" y="61"/>
                </a:lnTo>
                <a:lnTo>
                  <a:pt x="36" y="60"/>
                </a:lnTo>
                <a:lnTo>
                  <a:pt x="36" y="59"/>
                </a:lnTo>
                <a:lnTo>
                  <a:pt x="37" y="59"/>
                </a:lnTo>
                <a:lnTo>
                  <a:pt x="37" y="58"/>
                </a:lnTo>
                <a:lnTo>
                  <a:pt x="38" y="58"/>
                </a:lnTo>
                <a:lnTo>
                  <a:pt x="39" y="58"/>
                </a:lnTo>
                <a:lnTo>
                  <a:pt x="38" y="58"/>
                </a:lnTo>
                <a:lnTo>
                  <a:pt x="37" y="58"/>
                </a:lnTo>
                <a:lnTo>
                  <a:pt x="36" y="58"/>
                </a:lnTo>
                <a:lnTo>
                  <a:pt x="35" y="59"/>
                </a:lnTo>
                <a:lnTo>
                  <a:pt x="34" y="59"/>
                </a:lnTo>
                <a:lnTo>
                  <a:pt x="32" y="59"/>
                </a:lnTo>
                <a:lnTo>
                  <a:pt x="31" y="59"/>
                </a:lnTo>
                <a:lnTo>
                  <a:pt x="29" y="60"/>
                </a:lnTo>
                <a:lnTo>
                  <a:pt x="27" y="60"/>
                </a:lnTo>
                <a:lnTo>
                  <a:pt x="26" y="60"/>
                </a:lnTo>
                <a:lnTo>
                  <a:pt x="25" y="61"/>
                </a:lnTo>
                <a:lnTo>
                  <a:pt x="24" y="61"/>
                </a:lnTo>
                <a:lnTo>
                  <a:pt x="23" y="61"/>
                </a:lnTo>
                <a:lnTo>
                  <a:pt x="22" y="61"/>
                </a:lnTo>
                <a:lnTo>
                  <a:pt x="21" y="61"/>
                </a:lnTo>
                <a:lnTo>
                  <a:pt x="20" y="61"/>
                </a:lnTo>
                <a:lnTo>
                  <a:pt x="18" y="60"/>
                </a:lnTo>
                <a:lnTo>
                  <a:pt x="17" y="60"/>
                </a:lnTo>
                <a:lnTo>
                  <a:pt x="16" y="60"/>
                </a:lnTo>
                <a:lnTo>
                  <a:pt x="15" y="60"/>
                </a:lnTo>
                <a:lnTo>
                  <a:pt x="14" y="60"/>
                </a:lnTo>
                <a:lnTo>
                  <a:pt x="13" y="61"/>
                </a:lnTo>
                <a:lnTo>
                  <a:pt x="12" y="61"/>
                </a:lnTo>
                <a:lnTo>
                  <a:pt x="11" y="61"/>
                </a:lnTo>
                <a:lnTo>
                  <a:pt x="10" y="60"/>
                </a:lnTo>
                <a:lnTo>
                  <a:pt x="10" y="61"/>
                </a:lnTo>
                <a:lnTo>
                  <a:pt x="9" y="62"/>
                </a:lnTo>
                <a:lnTo>
                  <a:pt x="10" y="62"/>
                </a:lnTo>
                <a:lnTo>
                  <a:pt x="10" y="63"/>
                </a:lnTo>
                <a:lnTo>
                  <a:pt x="10" y="64"/>
                </a:lnTo>
                <a:lnTo>
                  <a:pt x="11" y="65"/>
                </a:lnTo>
                <a:lnTo>
                  <a:pt x="11" y="66"/>
                </a:lnTo>
                <a:close/>
              </a:path>
            </a:pathLst>
          </a:custGeom>
          <a:noFill/>
          <a:ln w="19050" cap="flat" cmpd="sng">
            <a:solidFill>
              <a:srgbClr val="000000">
                <a:alpha val="100000"/>
              </a:srgbClr>
            </a:solidFill>
            <a:prstDash val="solid"/>
            <a:round/>
            <a:headEnd type="none" w="med" len="med"/>
            <a:tailEnd type="none" w="med" len="med"/>
          </a:ln>
        </xdr:spPr>
      </xdr:sp>
      <xdr:sp>
        <xdr:nvSpPr>
          <xdr:cNvPr id="2185891" name="Freeform 73"/>
          <xdr:cNvSpPr/>
        </xdr:nvSpPr>
        <xdr:spPr>
          <a:xfrm>
            <a:off x="5705475" y="3076575"/>
            <a:ext cx="733425" cy="781050"/>
          </a:xfrm>
          <a:custGeom>
            <a:avLst/>
            <a:gdLst>
              <a:gd name="txL" fmla="*/ 0 w 77"/>
              <a:gd name="txT" fmla="*/ 0 h 82"/>
              <a:gd name="txR" fmla="*/ 77 w 77"/>
              <a:gd name="txB" fmla="*/ 82 h 8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7" h="82">
                <a:moveTo>
                  <a:pt x="52" y="22"/>
                </a:moveTo>
                <a:lnTo>
                  <a:pt x="53" y="22"/>
                </a:lnTo>
                <a:lnTo>
                  <a:pt x="54" y="22"/>
                </a:lnTo>
                <a:lnTo>
                  <a:pt x="55" y="22"/>
                </a:lnTo>
                <a:lnTo>
                  <a:pt x="56" y="22"/>
                </a:lnTo>
                <a:lnTo>
                  <a:pt x="56" y="21"/>
                </a:lnTo>
                <a:lnTo>
                  <a:pt x="57" y="21"/>
                </a:lnTo>
                <a:lnTo>
                  <a:pt x="57" y="22"/>
                </a:lnTo>
                <a:lnTo>
                  <a:pt x="58" y="22"/>
                </a:lnTo>
                <a:lnTo>
                  <a:pt x="59" y="22"/>
                </a:lnTo>
                <a:lnTo>
                  <a:pt x="60" y="22"/>
                </a:lnTo>
                <a:lnTo>
                  <a:pt x="61" y="22"/>
                </a:lnTo>
                <a:lnTo>
                  <a:pt x="61" y="23"/>
                </a:lnTo>
                <a:lnTo>
                  <a:pt x="62" y="23"/>
                </a:lnTo>
                <a:lnTo>
                  <a:pt x="63" y="23"/>
                </a:lnTo>
                <a:lnTo>
                  <a:pt x="64" y="22"/>
                </a:lnTo>
                <a:lnTo>
                  <a:pt x="65" y="22"/>
                </a:lnTo>
                <a:lnTo>
                  <a:pt x="66" y="22"/>
                </a:lnTo>
                <a:lnTo>
                  <a:pt x="67" y="22"/>
                </a:lnTo>
                <a:lnTo>
                  <a:pt x="67" y="23"/>
                </a:lnTo>
                <a:lnTo>
                  <a:pt x="68" y="23"/>
                </a:lnTo>
                <a:lnTo>
                  <a:pt x="68" y="24"/>
                </a:lnTo>
                <a:lnTo>
                  <a:pt x="69" y="24"/>
                </a:lnTo>
                <a:lnTo>
                  <a:pt x="70" y="25"/>
                </a:lnTo>
                <a:lnTo>
                  <a:pt x="70" y="26"/>
                </a:lnTo>
                <a:lnTo>
                  <a:pt x="71" y="27"/>
                </a:lnTo>
                <a:lnTo>
                  <a:pt x="71" y="28"/>
                </a:lnTo>
                <a:lnTo>
                  <a:pt x="72" y="28"/>
                </a:lnTo>
                <a:lnTo>
                  <a:pt x="73" y="28"/>
                </a:lnTo>
                <a:lnTo>
                  <a:pt x="74" y="29"/>
                </a:lnTo>
                <a:lnTo>
                  <a:pt x="75" y="30"/>
                </a:lnTo>
                <a:lnTo>
                  <a:pt x="76" y="31"/>
                </a:lnTo>
                <a:lnTo>
                  <a:pt x="76" y="32"/>
                </a:lnTo>
                <a:lnTo>
                  <a:pt x="77" y="33"/>
                </a:lnTo>
                <a:lnTo>
                  <a:pt x="77" y="35"/>
                </a:lnTo>
                <a:lnTo>
                  <a:pt x="77" y="36"/>
                </a:lnTo>
                <a:lnTo>
                  <a:pt x="76" y="36"/>
                </a:lnTo>
                <a:lnTo>
                  <a:pt x="76" y="37"/>
                </a:lnTo>
                <a:lnTo>
                  <a:pt x="76" y="38"/>
                </a:lnTo>
                <a:lnTo>
                  <a:pt x="76" y="39"/>
                </a:lnTo>
                <a:lnTo>
                  <a:pt x="77" y="40"/>
                </a:lnTo>
                <a:lnTo>
                  <a:pt x="77" y="41"/>
                </a:lnTo>
                <a:lnTo>
                  <a:pt x="77" y="42"/>
                </a:lnTo>
                <a:lnTo>
                  <a:pt x="77" y="43"/>
                </a:lnTo>
                <a:lnTo>
                  <a:pt x="77" y="44"/>
                </a:lnTo>
                <a:lnTo>
                  <a:pt x="77" y="45"/>
                </a:lnTo>
                <a:lnTo>
                  <a:pt x="77" y="46"/>
                </a:lnTo>
                <a:lnTo>
                  <a:pt x="77" y="47"/>
                </a:lnTo>
                <a:lnTo>
                  <a:pt x="76" y="47"/>
                </a:lnTo>
                <a:lnTo>
                  <a:pt x="75" y="47"/>
                </a:lnTo>
                <a:lnTo>
                  <a:pt x="74" y="47"/>
                </a:lnTo>
                <a:lnTo>
                  <a:pt x="73" y="47"/>
                </a:lnTo>
                <a:lnTo>
                  <a:pt x="72" y="47"/>
                </a:lnTo>
                <a:lnTo>
                  <a:pt x="71" y="48"/>
                </a:lnTo>
                <a:lnTo>
                  <a:pt x="70" y="48"/>
                </a:lnTo>
                <a:lnTo>
                  <a:pt x="70" y="47"/>
                </a:lnTo>
                <a:lnTo>
                  <a:pt x="70" y="48"/>
                </a:lnTo>
                <a:lnTo>
                  <a:pt x="69" y="48"/>
                </a:lnTo>
                <a:lnTo>
                  <a:pt x="68" y="48"/>
                </a:lnTo>
                <a:lnTo>
                  <a:pt x="68" y="49"/>
                </a:lnTo>
                <a:lnTo>
                  <a:pt x="67" y="49"/>
                </a:lnTo>
                <a:lnTo>
                  <a:pt x="66" y="48"/>
                </a:lnTo>
                <a:lnTo>
                  <a:pt x="65" y="48"/>
                </a:lnTo>
                <a:lnTo>
                  <a:pt x="65" y="47"/>
                </a:lnTo>
                <a:lnTo>
                  <a:pt x="64" y="47"/>
                </a:lnTo>
                <a:lnTo>
                  <a:pt x="63" y="46"/>
                </a:lnTo>
                <a:lnTo>
                  <a:pt x="62" y="46"/>
                </a:lnTo>
                <a:lnTo>
                  <a:pt x="62" y="47"/>
                </a:lnTo>
                <a:lnTo>
                  <a:pt x="61" y="48"/>
                </a:lnTo>
                <a:lnTo>
                  <a:pt x="60" y="48"/>
                </a:lnTo>
                <a:lnTo>
                  <a:pt x="60" y="49"/>
                </a:lnTo>
                <a:lnTo>
                  <a:pt x="60" y="50"/>
                </a:lnTo>
                <a:lnTo>
                  <a:pt x="60" y="51"/>
                </a:lnTo>
                <a:lnTo>
                  <a:pt x="59" y="52"/>
                </a:lnTo>
                <a:lnTo>
                  <a:pt x="59" y="53"/>
                </a:lnTo>
                <a:lnTo>
                  <a:pt x="58" y="53"/>
                </a:lnTo>
                <a:lnTo>
                  <a:pt x="58" y="55"/>
                </a:lnTo>
                <a:lnTo>
                  <a:pt x="57" y="55"/>
                </a:lnTo>
                <a:lnTo>
                  <a:pt x="56" y="56"/>
                </a:lnTo>
                <a:lnTo>
                  <a:pt x="55" y="56"/>
                </a:lnTo>
                <a:lnTo>
                  <a:pt x="55" y="57"/>
                </a:lnTo>
                <a:lnTo>
                  <a:pt x="54" y="57"/>
                </a:lnTo>
                <a:lnTo>
                  <a:pt x="54" y="58"/>
                </a:lnTo>
                <a:lnTo>
                  <a:pt x="53" y="58"/>
                </a:lnTo>
                <a:lnTo>
                  <a:pt x="52" y="59"/>
                </a:lnTo>
                <a:lnTo>
                  <a:pt x="51" y="59"/>
                </a:lnTo>
                <a:lnTo>
                  <a:pt x="50" y="59"/>
                </a:lnTo>
                <a:lnTo>
                  <a:pt x="50" y="58"/>
                </a:lnTo>
                <a:lnTo>
                  <a:pt x="49" y="58"/>
                </a:lnTo>
                <a:lnTo>
                  <a:pt x="49" y="57"/>
                </a:lnTo>
                <a:lnTo>
                  <a:pt x="48" y="57"/>
                </a:lnTo>
                <a:lnTo>
                  <a:pt x="47" y="58"/>
                </a:lnTo>
                <a:lnTo>
                  <a:pt x="46" y="58"/>
                </a:lnTo>
                <a:lnTo>
                  <a:pt x="46" y="59"/>
                </a:lnTo>
                <a:lnTo>
                  <a:pt x="46" y="60"/>
                </a:lnTo>
                <a:lnTo>
                  <a:pt x="45" y="59"/>
                </a:lnTo>
                <a:lnTo>
                  <a:pt x="44" y="59"/>
                </a:lnTo>
                <a:lnTo>
                  <a:pt x="44" y="60"/>
                </a:lnTo>
                <a:lnTo>
                  <a:pt x="43" y="60"/>
                </a:lnTo>
                <a:lnTo>
                  <a:pt x="42" y="60"/>
                </a:lnTo>
                <a:lnTo>
                  <a:pt x="42" y="61"/>
                </a:lnTo>
                <a:lnTo>
                  <a:pt x="41" y="61"/>
                </a:lnTo>
                <a:lnTo>
                  <a:pt x="40" y="61"/>
                </a:lnTo>
                <a:lnTo>
                  <a:pt x="39" y="60"/>
                </a:lnTo>
                <a:lnTo>
                  <a:pt x="39" y="59"/>
                </a:lnTo>
                <a:lnTo>
                  <a:pt x="38" y="59"/>
                </a:lnTo>
                <a:lnTo>
                  <a:pt x="38" y="60"/>
                </a:lnTo>
                <a:lnTo>
                  <a:pt x="38" y="61"/>
                </a:lnTo>
                <a:lnTo>
                  <a:pt x="38" y="62"/>
                </a:lnTo>
                <a:lnTo>
                  <a:pt x="38" y="63"/>
                </a:lnTo>
                <a:lnTo>
                  <a:pt x="37" y="63"/>
                </a:lnTo>
                <a:lnTo>
                  <a:pt x="36" y="63"/>
                </a:lnTo>
                <a:lnTo>
                  <a:pt x="35" y="63"/>
                </a:lnTo>
                <a:lnTo>
                  <a:pt x="35" y="64"/>
                </a:lnTo>
                <a:lnTo>
                  <a:pt x="35" y="65"/>
                </a:lnTo>
                <a:lnTo>
                  <a:pt x="35" y="66"/>
                </a:lnTo>
                <a:lnTo>
                  <a:pt x="34" y="66"/>
                </a:lnTo>
                <a:lnTo>
                  <a:pt x="33" y="66"/>
                </a:lnTo>
                <a:lnTo>
                  <a:pt x="32" y="66"/>
                </a:lnTo>
                <a:lnTo>
                  <a:pt x="31" y="66"/>
                </a:lnTo>
                <a:lnTo>
                  <a:pt x="30" y="66"/>
                </a:lnTo>
                <a:lnTo>
                  <a:pt x="29" y="66"/>
                </a:lnTo>
                <a:lnTo>
                  <a:pt x="28" y="67"/>
                </a:lnTo>
                <a:lnTo>
                  <a:pt x="27" y="67"/>
                </a:lnTo>
                <a:lnTo>
                  <a:pt x="27" y="68"/>
                </a:lnTo>
                <a:lnTo>
                  <a:pt x="26" y="69"/>
                </a:lnTo>
                <a:lnTo>
                  <a:pt x="26" y="70"/>
                </a:lnTo>
                <a:lnTo>
                  <a:pt x="25" y="71"/>
                </a:lnTo>
                <a:lnTo>
                  <a:pt x="25" y="72"/>
                </a:lnTo>
                <a:lnTo>
                  <a:pt x="25" y="73"/>
                </a:lnTo>
                <a:lnTo>
                  <a:pt x="25" y="74"/>
                </a:lnTo>
                <a:lnTo>
                  <a:pt x="25" y="75"/>
                </a:lnTo>
                <a:lnTo>
                  <a:pt x="26" y="75"/>
                </a:lnTo>
                <a:lnTo>
                  <a:pt x="26" y="76"/>
                </a:lnTo>
                <a:lnTo>
                  <a:pt x="26" y="77"/>
                </a:lnTo>
                <a:lnTo>
                  <a:pt x="26" y="78"/>
                </a:lnTo>
                <a:lnTo>
                  <a:pt x="25" y="78"/>
                </a:lnTo>
                <a:lnTo>
                  <a:pt x="25" y="79"/>
                </a:lnTo>
                <a:lnTo>
                  <a:pt x="23" y="79"/>
                </a:lnTo>
                <a:lnTo>
                  <a:pt x="22" y="79"/>
                </a:lnTo>
                <a:lnTo>
                  <a:pt x="22" y="80"/>
                </a:lnTo>
                <a:lnTo>
                  <a:pt x="22" y="81"/>
                </a:lnTo>
                <a:lnTo>
                  <a:pt x="21" y="81"/>
                </a:lnTo>
                <a:lnTo>
                  <a:pt x="21" y="82"/>
                </a:lnTo>
                <a:lnTo>
                  <a:pt x="20" y="82"/>
                </a:lnTo>
                <a:lnTo>
                  <a:pt x="18" y="81"/>
                </a:lnTo>
                <a:lnTo>
                  <a:pt x="19" y="81"/>
                </a:lnTo>
                <a:lnTo>
                  <a:pt x="19" y="80"/>
                </a:lnTo>
                <a:lnTo>
                  <a:pt x="19" y="79"/>
                </a:lnTo>
                <a:lnTo>
                  <a:pt x="19" y="78"/>
                </a:lnTo>
                <a:lnTo>
                  <a:pt x="19" y="77"/>
                </a:lnTo>
                <a:lnTo>
                  <a:pt x="19" y="76"/>
                </a:lnTo>
                <a:lnTo>
                  <a:pt x="18" y="76"/>
                </a:lnTo>
                <a:lnTo>
                  <a:pt x="18" y="75"/>
                </a:lnTo>
                <a:lnTo>
                  <a:pt x="18" y="74"/>
                </a:lnTo>
                <a:lnTo>
                  <a:pt x="19" y="74"/>
                </a:lnTo>
                <a:lnTo>
                  <a:pt x="18" y="73"/>
                </a:lnTo>
                <a:lnTo>
                  <a:pt x="17" y="73"/>
                </a:lnTo>
                <a:lnTo>
                  <a:pt x="16" y="73"/>
                </a:lnTo>
                <a:lnTo>
                  <a:pt x="15" y="73"/>
                </a:lnTo>
                <a:lnTo>
                  <a:pt x="15" y="72"/>
                </a:lnTo>
                <a:lnTo>
                  <a:pt x="14" y="71"/>
                </a:lnTo>
                <a:lnTo>
                  <a:pt x="9" y="69"/>
                </a:lnTo>
                <a:lnTo>
                  <a:pt x="9" y="68"/>
                </a:lnTo>
                <a:lnTo>
                  <a:pt x="9" y="67"/>
                </a:lnTo>
                <a:lnTo>
                  <a:pt x="8" y="67"/>
                </a:lnTo>
                <a:lnTo>
                  <a:pt x="8" y="66"/>
                </a:lnTo>
                <a:lnTo>
                  <a:pt x="8" y="65"/>
                </a:lnTo>
                <a:lnTo>
                  <a:pt x="7" y="64"/>
                </a:lnTo>
                <a:lnTo>
                  <a:pt x="7" y="63"/>
                </a:lnTo>
                <a:lnTo>
                  <a:pt x="8" y="63"/>
                </a:lnTo>
                <a:lnTo>
                  <a:pt x="9" y="63"/>
                </a:lnTo>
                <a:lnTo>
                  <a:pt x="9" y="62"/>
                </a:lnTo>
                <a:lnTo>
                  <a:pt x="10" y="62"/>
                </a:lnTo>
                <a:lnTo>
                  <a:pt x="11" y="61"/>
                </a:lnTo>
                <a:lnTo>
                  <a:pt x="12" y="61"/>
                </a:lnTo>
                <a:lnTo>
                  <a:pt x="12" y="60"/>
                </a:lnTo>
                <a:lnTo>
                  <a:pt x="13" y="60"/>
                </a:lnTo>
                <a:lnTo>
                  <a:pt x="13" y="59"/>
                </a:lnTo>
                <a:lnTo>
                  <a:pt x="14" y="59"/>
                </a:lnTo>
                <a:lnTo>
                  <a:pt x="15" y="58"/>
                </a:lnTo>
                <a:lnTo>
                  <a:pt x="15" y="57"/>
                </a:lnTo>
                <a:lnTo>
                  <a:pt x="16" y="57"/>
                </a:lnTo>
                <a:lnTo>
                  <a:pt x="17" y="57"/>
                </a:lnTo>
                <a:lnTo>
                  <a:pt x="17" y="56"/>
                </a:lnTo>
                <a:lnTo>
                  <a:pt x="17" y="55"/>
                </a:lnTo>
                <a:lnTo>
                  <a:pt x="17" y="54"/>
                </a:lnTo>
                <a:lnTo>
                  <a:pt x="17" y="53"/>
                </a:lnTo>
                <a:lnTo>
                  <a:pt x="18" y="50"/>
                </a:lnTo>
                <a:lnTo>
                  <a:pt x="19" y="48"/>
                </a:lnTo>
                <a:lnTo>
                  <a:pt x="19" y="46"/>
                </a:lnTo>
                <a:lnTo>
                  <a:pt x="19" y="44"/>
                </a:lnTo>
                <a:lnTo>
                  <a:pt x="23" y="44"/>
                </a:lnTo>
                <a:lnTo>
                  <a:pt x="24" y="45"/>
                </a:lnTo>
                <a:lnTo>
                  <a:pt x="25" y="45"/>
                </a:lnTo>
                <a:lnTo>
                  <a:pt x="25" y="44"/>
                </a:lnTo>
                <a:lnTo>
                  <a:pt x="25" y="43"/>
                </a:lnTo>
                <a:lnTo>
                  <a:pt x="25" y="42"/>
                </a:lnTo>
                <a:lnTo>
                  <a:pt x="25" y="41"/>
                </a:lnTo>
                <a:lnTo>
                  <a:pt x="24" y="40"/>
                </a:lnTo>
                <a:lnTo>
                  <a:pt x="24" y="39"/>
                </a:lnTo>
                <a:lnTo>
                  <a:pt x="23" y="38"/>
                </a:lnTo>
                <a:lnTo>
                  <a:pt x="23" y="37"/>
                </a:lnTo>
                <a:lnTo>
                  <a:pt x="22" y="37"/>
                </a:lnTo>
                <a:lnTo>
                  <a:pt x="21" y="37"/>
                </a:lnTo>
                <a:lnTo>
                  <a:pt x="19" y="37"/>
                </a:lnTo>
                <a:lnTo>
                  <a:pt x="18" y="37"/>
                </a:lnTo>
                <a:lnTo>
                  <a:pt x="17" y="37"/>
                </a:lnTo>
                <a:lnTo>
                  <a:pt x="16" y="37"/>
                </a:lnTo>
                <a:lnTo>
                  <a:pt x="16" y="36"/>
                </a:lnTo>
                <a:lnTo>
                  <a:pt x="15" y="36"/>
                </a:lnTo>
                <a:lnTo>
                  <a:pt x="14" y="34"/>
                </a:lnTo>
                <a:lnTo>
                  <a:pt x="14" y="35"/>
                </a:lnTo>
                <a:lnTo>
                  <a:pt x="13" y="35"/>
                </a:lnTo>
                <a:lnTo>
                  <a:pt x="13" y="34"/>
                </a:lnTo>
                <a:lnTo>
                  <a:pt x="12" y="34"/>
                </a:lnTo>
                <a:lnTo>
                  <a:pt x="12" y="33"/>
                </a:lnTo>
                <a:lnTo>
                  <a:pt x="12" y="32"/>
                </a:lnTo>
                <a:lnTo>
                  <a:pt x="12" y="30"/>
                </a:lnTo>
                <a:lnTo>
                  <a:pt x="12" y="29"/>
                </a:lnTo>
                <a:lnTo>
                  <a:pt x="12" y="28"/>
                </a:lnTo>
                <a:lnTo>
                  <a:pt x="12" y="27"/>
                </a:lnTo>
                <a:lnTo>
                  <a:pt x="12" y="26"/>
                </a:lnTo>
                <a:lnTo>
                  <a:pt x="11" y="26"/>
                </a:lnTo>
                <a:lnTo>
                  <a:pt x="11" y="25"/>
                </a:lnTo>
                <a:lnTo>
                  <a:pt x="10" y="25"/>
                </a:lnTo>
                <a:lnTo>
                  <a:pt x="9" y="25"/>
                </a:lnTo>
                <a:lnTo>
                  <a:pt x="8" y="24"/>
                </a:lnTo>
                <a:lnTo>
                  <a:pt x="7" y="24"/>
                </a:lnTo>
                <a:lnTo>
                  <a:pt x="5" y="24"/>
                </a:lnTo>
                <a:lnTo>
                  <a:pt x="5" y="23"/>
                </a:lnTo>
                <a:lnTo>
                  <a:pt x="3" y="22"/>
                </a:lnTo>
                <a:lnTo>
                  <a:pt x="3" y="21"/>
                </a:lnTo>
                <a:lnTo>
                  <a:pt x="2" y="21"/>
                </a:lnTo>
                <a:lnTo>
                  <a:pt x="1" y="20"/>
                </a:lnTo>
                <a:lnTo>
                  <a:pt x="0" y="20"/>
                </a:lnTo>
                <a:lnTo>
                  <a:pt x="1" y="18"/>
                </a:lnTo>
                <a:lnTo>
                  <a:pt x="3" y="17"/>
                </a:lnTo>
                <a:lnTo>
                  <a:pt x="3" y="16"/>
                </a:lnTo>
                <a:lnTo>
                  <a:pt x="5" y="14"/>
                </a:lnTo>
                <a:lnTo>
                  <a:pt x="7" y="11"/>
                </a:lnTo>
                <a:lnTo>
                  <a:pt x="7" y="10"/>
                </a:lnTo>
                <a:lnTo>
                  <a:pt x="7" y="9"/>
                </a:lnTo>
                <a:lnTo>
                  <a:pt x="6" y="7"/>
                </a:lnTo>
                <a:lnTo>
                  <a:pt x="6" y="6"/>
                </a:lnTo>
                <a:lnTo>
                  <a:pt x="7" y="6"/>
                </a:lnTo>
                <a:lnTo>
                  <a:pt x="8" y="6"/>
                </a:lnTo>
                <a:lnTo>
                  <a:pt x="9" y="6"/>
                </a:lnTo>
                <a:lnTo>
                  <a:pt x="10" y="6"/>
                </a:lnTo>
                <a:lnTo>
                  <a:pt x="11" y="6"/>
                </a:lnTo>
                <a:lnTo>
                  <a:pt x="11" y="5"/>
                </a:lnTo>
                <a:lnTo>
                  <a:pt x="12" y="5"/>
                </a:lnTo>
                <a:lnTo>
                  <a:pt x="13" y="5"/>
                </a:lnTo>
                <a:lnTo>
                  <a:pt x="14" y="5"/>
                </a:lnTo>
                <a:lnTo>
                  <a:pt x="15" y="5"/>
                </a:lnTo>
                <a:lnTo>
                  <a:pt x="14" y="4"/>
                </a:lnTo>
                <a:lnTo>
                  <a:pt x="15" y="4"/>
                </a:lnTo>
                <a:lnTo>
                  <a:pt x="16" y="4"/>
                </a:lnTo>
                <a:lnTo>
                  <a:pt x="17" y="4"/>
                </a:lnTo>
                <a:lnTo>
                  <a:pt x="18" y="4"/>
                </a:lnTo>
                <a:lnTo>
                  <a:pt x="19" y="3"/>
                </a:lnTo>
                <a:lnTo>
                  <a:pt x="20" y="3"/>
                </a:lnTo>
                <a:lnTo>
                  <a:pt x="21" y="3"/>
                </a:lnTo>
                <a:lnTo>
                  <a:pt x="22" y="3"/>
                </a:lnTo>
                <a:lnTo>
                  <a:pt x="23" y="3"/>
                </a:lnTo>
                <a:lnTo>
                  <a:pt x="24" y="4"/>
                </a:lnTo>
                <a:lnTo>
                  <a:pt x="25" y="4"/>
                </a:lnTo>
                <a:lnTo>
                  <a:pt x="25" y="3"/>
                </a:lnTo>
                <a:lnTo>
                  <a:pt x="26" y="3"/>
                </a:lnTo>
                <a:lnTo>
                  <a:pt x="27" y="3"/>
                </a:lnTo>
                <a:lnTo>
                  <a:pt x="28" y="3"/>
                </a:lnTo>
                <a:lnTo>
                  <a:pt x="29" y="3"/>
                </a:lnTo>
                <a:lnTo>
                  <a:pt x="29" y="2"/>
                </a:lnTo>
                <a:lnTo>
                  <a:pt x="30" y="2"/>
                </a:lnTo>
                <a:lnTo>
                  <a:pt x="31" y="2"/>
                </a:lnTo>
                <a:lnTo>
                  <a:pt x="32" y="2"/>
                </a:lnTo>
                <a:lnTo>
                  <a:pt x="33" y="2"/>
                </a:lnTo>
                <a:lnTo>
                  <a:pt x="34" y="2"/>
                </a:lnTo>
                <a:lnTo>
                  <a:pt x="34" y="1"/>
                </a:lnTo>
                <a:lnTo>
                  <a:pt x="35" y="1"/>
                </a:lnTo>
                <a:lnTo>
                  <a:pt x="36" y="1"/>
                </a:lnTo>
                <a:lnTo>
                  <a:pt x="37" y="0"/>
                </a:lnTo>
                <a:lnTo>
                  <a:pt x="38" y="1"/>
                </a:lnTo>
                <a:lnTo>
                  <a:pt x="38" y="2"/>
                </a:lnTo>
                <a:lnTo>
                  <a:pt x="39" y="2"/>
                </a:lnTo>
                <a:lnTo>
                  <a:pt x="39" y="3"/>
                </a:lnTo>
                <a:lnTo>
                  <a:pt x="39" y="4"/>
                </a:lnTo>
                <a:lnTo>
                  <a:pt x="40" y="5"/>
                </a:lnTo>
                <a:lnTo>
                  <a:pt x="40" y="6"/>
                </a:lnTo>
                <a:lnTo>
                  <a:pt x="40" y="7"/>
                </a:lnTo>
                <a:lnTo>
                  <a:pt x="41" y="8"/>
                </a:lnTo>
                <a:lnTo>
                  <a:pt x="42" y="9"/>
                </a:lnTo>
                <a:lnTo>
                  <a:pt x="42" y="10"/>
                </a:lnTo>
                <a:lnTo>
                  <a:pt x="43" y="10"/>
                </a:lnTo>
                <a:lnTo>
                  <a:pt x="43" y="11"/>
                </a:lnTo>
                <a:lnTo>
                  <a:pt x="44" y="12"/>
                </a:lnTo>
                <a:lnTo>
                  <a:pt x="44" y="13"/>
                </a:lnTo>
                <a:lnTo>
                  <a:pt x="45" y="13"/>
                </a:lnTo>
                <a:lnTo>
                  <a:pt x="45" y="14"/>
                </a:lnTo>
                <a:lnTo>
                  <a:pt x="46" y="14"/>
                </a:lnTo>
                <a:lnTo>
                  <a:pt x="47" y="14"/>
                </a:lnTo>
                <a:lnTo>
                  <a:pt x="47" y="15"/>
                </a:lnTo>
                <a:lnTo>
                  <a:pt x="48" y="16"/>
                </a:lnTo>
                <a:lnTo>
                  <a:pt x="49" y="17"/>
                </a:lnTo>
                <a:lnTo>
                  <a:pt x="50" y="18"/>
                </a:lnTo>
                <a:lnTo>
                  <a:pt x="50" y="19"/>
                </a:lnTo>
                <a:lnTo>
                  <a:pt x="51" y="19"/>
                </a:lnTo>
                <a:lnTo>
                  <a:pt x="50" y="19"/>
                </a:lnTo>
                <a:lnTo>
                  <a:pt x="50" y="20"/>
                </a:lnTo>
                <a:lnTo>
                  <a:pt x="50" y="21"/>
                </a:lnTo>
                <a:lnTo>
                  <a:pt x="51" y="21"/>
                </a:lnTo>
                <a:lnTo>
                  <a:pt x="52" y="21"/>
                </a:lnTo>
                <a:lnTo>
                  <a:pt x="52" y="22"/>
                </a:lnTo>
                <a:close/>
              </a:path>
            </a:pathLst>
          </a:custGeom>
          <a:noFill/>
          <a:ln w="19050" cap="flat" cmpd="sng">
            <a:solidFill>
              <a:srgbClr val="000000">
                <a:alpha val="100000"/>
              </a:srgbClr>
            </a:solidFill>
            <a:prstDash val="solid"/>
            <a:round/>
            <a:headEnd type="none" w="med" len="med"/>
            <a:tailEnd type="none" w="med" len="med"/>
          </a:ln>
        </xdr:spPr>
      </xdr:sp>
      <xdr:sp>
        <xdr:nvSpPr>
          <xdr:cNvPr id="2185892" name="Freeform 74"/>
          <xdr:cNvSpPr/>
        </xdr:nvSpPr>
        <xdr:spPr>
          <a:xfrm>
            <a:off x="3771900" y="2809875"/>
            <a:ext cx="1209675" cy="971550"/>
          </a:xfrm>
          <a:custGeom>
            <a:avLst/>
            <a:gdLst>
              <a:gd name="txL" fmla="*/ 0 w 127"/>
              <a:gd name="txT" fmla="*/ 0 h 102"/>
              <a:gd name="txR" fmla="*/ 127 w 127"/>
              <a:gd name="txB" fmla="*/ 102 h 10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7" h="102">
                <a:moveTo>
                  <a:pt x="123" y="101"/>
                </a:moveTo>
                <a:lnTo>
                  <a:pt x="123" y="101"/>
                </a:lnTo>
                <a:lnTo>
                  <a:pt x="122" y="101"/>
                </a:lnTo>
                <a:lnTo>
                  <a:pt x="123" y="100"/>
                </a:lnTo>
                <a:lnTo>
                  <a:pt x="123" y="99"/>
                </a:lnTo>
                <a:lnTo>
                  <a:pt x="123" y="98"/>
                </a:lnTo>
                <a:lnTo>
                  <a:pt x="122" y="98"/>
                </a:lnTo>
                <a:lnTo>
                  <a:pt x="122" y="97"/>
                </a:lnTo>
                <a:lnTo>
                  <a:pt x="121" y="97"/>
                </a:lnTo>
                <a:lnTo>
                  <a:pt x="121" y="96"/>
                </a:lnTo>
                <a:lnTo>
                  <a:pt x="120" y="96"/>
                </a:lnTo>
                <a:lnTo>
                  <a:pt x="119" y="96"/>
                </a:lnTo>
                <a:lnTo>
                  <a:pt x="119" y="95"/>
                </a:lnTo>
                <a:lnTo>
                  <a:pt x="118" y="95"/>
                </a:lnTo>
                <a:lnTo>
                  <a:pt x="118" y="94"/>
                </a:lnTo>
                <a:lnTo>
                  <a:pt x="117" y="94"/>
                </a:lnTo>
                <a:lnTo>
                  <a:pt x="116" y="94"/>
                </a:lnTo>
                <a:lnTo>
                  <a:pt x="115" y="94"/>
                </a:lnTo>
                <a:lnTo>
                  <a:pt x="114" y="94"/>
                </a:lnTo>
                <a:lnTo>
                  <a:pt x="113" y="95"/>
                </a:lnTo>
                <a:lnTo>
                  <a:pt x="112" y="95"/>
                </a:lnTo>
                <a:lnTo>
                  <a:pt x="111" y="95"/>
                </a:lnTo>
                <a:lnTo>
                  <a:pt x="111" y="96"/>
                </a:lnTo>
                <a:lnTo>
                  <a:pt x="110" y="96"/>
                </a:lnTo>
                <a:lnTo>
                  <a:pt x="109" y="96"/>
                </a:lnTo>
                <a:lnTo>
                  <a:pt x="108" y="96"/>
                </a:lnTo>
                <a:lnTo>
                  <a:pt x="107" y="96"/>
                </a:lnTo>
                <a:lnTo>
                  <a:pt x="107" y="97"/>
                </a:lnTo>
                <a:lnTo>
                  <a:pt x="106" y="97"/>
                </a:lnTo>
                <a:lnTo>
                  <a:pt x="107" y="98"/>
                </a:lnTo>
                <a:lnTo>
                  <a:pt x="107" y="99"/>
                </a:lnTo>
                <a:lnTo>
                  <a:pt x="106" y="99"/>
                </a:lnTo>
                <a:lnTo>
                  <a:pt x="106" y="100"/>
                </a:lnTo>
                <a:lnTo>
                  <a:pt x="106" y="101"/>
                </a:lnTo>
                <a:lnTo>
                  <a:pt x="105" y="101"/>
                </a:lnTo>
                <a:lnTo>
                  <a:pt x="104" y="101"/>
                </a:lnTo>
                <a:lnTo>
                  <a:pt x="102" y="100"/>
                </a:lnTo>
                <a:lnTo>
                  <a:pt x="101" y="100"/>
                </a:lnTo>
                <a:lnTo>
                  <a:pt x="100" y="99"/>
                </a:lnTo>
                <a:lnTo>
                  <a:pt x="99" y="99"/>
                </a:lnTo>
                <a:lnTo>
                  <a:pt x="98" y="99"/>
                </a:lnTo>
                <a:lnTo>
                  <a:pt x="97" y="99"/>
                </a:lnTo>
                <a:lnTo>
                  <a:pt x="96" y="99"/>
                </a:lnTo>
                <a:lnTo>
                  <a:pt x="95" y="99"/>
                </a:lnTo>
                <a:lnTo>
                  <a:pt x="95" y="98"/>
                </a:lnTo>
                <a:lnTo>
                  <a:pt x="95" y="99"/>
                </a:lnTo>
                <a:lnTo>
                  <a:pt x="95" y="98"/>
                </a:lnTo>
                <a:lnTo>
                  <a:pt x="94" y="98"/>
                </a:lnTo>
                <a:lnTo>
                  <a:pt x="93" y="98"/>
                </a:lnTo>
                <a:lnTo>
                  <a:pt x="92" y="97"/>
                </a:lnTo>
                <a:lnTo>
                  <a:pt x="91" y="97"/>
                </a:lnTo>
                <a:lnTo>
                  <a:pt x="91" y="96"/>
                </a:lnTo>
                <a:lnTo>
                  <a:pt x="90" y="96"/>
                </a:lnTo>
                <a:lnTo>
                  <a:pt x="90" y="95"/>
                </a:lnTo>
                <a:lnTo>
                  <a:pt x="89" y="95"/>
                </a:lnTo>
                <a:lnTo>
                  <a:pt x="89" y="96"/>
                </a:lnTo>
                <a:lnTo>
                  <a:pt x="88" y="96"/>
                </a:lnTo>
                <a:lnTo>
                  <a:pt x="87" y="96"/>
                </a:lnTo>
                <a:lnTo>
                  <a:pt x="86" y="96"/>
                </a:lnTo>
                <a:lnTo>
                  <a:pt x="85" y="97"/>
                </a:lnTo>
                <a:lnTo>
                  <a:pt x="84" y="97"/>
                </a:lnTo>
                <a:lnTo>
                  <a:pt x="83" y="97"/>
                </a:lnTo>
                <a:lnTo>
                  <a:pt x="82" y="97"/>
                </a:lnTo>
                <a:lnTo>
                  <a:pt x="81" y="96"/>
                </a:lnTo>
                <a:lnTo>
                  <a:pt x="80" y="96"/>
                </a:lnTo>
                <a:lnTo>
                  <a:pt x="80" y="95"/>
                </a:lnTo>
                <a:lnTo>
                  <a:pt x="79" y="95"/>
                </a:lnTo>
                <a:lnTo>
                  <a:pt x="79" y="94"/>
                </a:lnTo>
                <a:lnTo>
                  <a:pt x="78" y="94"/>
                </a:lnTo>
                <a:lnTo>
                  <a:pt x="77" y="94"/>
                </a:lnTo>
                <a:lnTo>
                  <a:pt x="75" y="93"/>
                </a:lnTo>
                <a:lnTo>
                  <a:pt x="75" y="94"/>
                </a:lnTo>
                <a:lnTo>
                  <a:pt x="74" y="94"/>
                </a:lnTo>
                <a:lnTo>
                  <a:pt x="72" y="94"/>
                </a:lnTo>
                <a:lnTo>
                  <a:pt x="71" y="94"/>
                </a:lnTo>
                <a:lnTo>
                  <a:pt x="70" y="93"/>
                </a:lnTo>
                <a:lnTo>
                  <a:pt x="70" y="92"/>
                </a:lnTo>
                <a:lnTo>
                  <a:pt x="69" y="92"/>
                </a:lnTo>
                <a:lnTo>
                  <a:pt x="68" y="93"/>
                </a:lnTo>
                <a:lnTo>
                  <a:pt x="67" y="93"/>
                </a:lnTo>
                <a:lnTo>
                  <a:pt x="67" y="94"/>
                </a:lnTo>
                <a:lnTo>
                  <a:pt x="66" y="95"/>
                </a:lnTo>
                <a:lnTo>
                  <a:pt x="65" y="96"/>
                </a:lnTo>
                <a:lnTo>
                  <a:pt x="64" y="96"/>
                </a:lnTo>
                <a:lnTo>
                  <a:pt x="64" y="97"/>
                </a:lnTo>
                <a:lnTo>
                  <a:pt x="63" y="97"/>
                </a:lnTo>
                <a:lnTo>
                  <a:pt x="64" y="97"/>
                </a:lnTo>
                <a:lnTo>
                  <a:pt x="63" y="97"/>
                </a:lnTo>
                <a:lnTo>
                  <a:pt x="63" y="98"/>
                </a:lnTo>
                <a:lnTo>
                  <a:pt x="62" y="99"/>
                </a:lnTo>
                <a:lnTo>
                  <a:pt x="61" y="100"/>
                </a:lnTo>
                <a:lnTo>
                  <a:pt x="60" y="100"/>
                </a:lnTo>
                <a:lnTo>
                  <a:pt x="59" y="100"/>
                </a:lnTo>
                <a:lnTo>
                  <a:pt x="58" y="100"/>
                </a:lnTo>
                <a:lnTo>
                  <a:pt x="57" y="100"/>
                </a:lnTo>
                <a:lnTo>
                  <a:pt x="55" y="101"/>
                </a:lnTo>
                <a:lnTo>
                  <a:pt x="54" y="101"/>
                </a:lnTo>
                <a:lnTo>
                  <a:pt x="53" y="101"/>
                </a:lnTo>
                <a:lnTo>
                  <a:pt x="52" y="101"/>
                </a:lnTo>
                <a:lnTo>
                  <a:pt x="51" y="101"/>
                </a:lnTo>
                <a:lnTo>
                  <a:pt x="50" y="102"/>
                </a:lnTo>
                <a:lnTo>
                  <a:pt x="49" y="101"/>
                </a:lnTo>
                <a:lnTo>
                  <a:pt x="48" y="101"/>
                </a:lnTo>
                <a:lnTo>
                  <a:pt x="47" y="101"/>
                </a:lnTo>
                <a:lnTo>
                  <a:pt x="45" y="101"/>
                </a:lnTo>
                <a:lnTo>
                  <a:pt x="44" y="100"/>
                </a:lnTo>
                <a:lnTo>
                  <a:pt x="43" y="100"/>
                </a:lnTo>
                <a:lnTo>
                  <a:pt x="43" y="99"/>
                </a:lnTo>
                <a:lnTo>
                  <a:pt x="42" y="99"/>
                </a:lnTo>
                <a:lnTo>
                  <a:pt x="42" y="98"/>
                </a:lnTo>
                <a:lnTo>
                  <a:pt x="43" y="97"/>
                </a:lnTo>
                <a:lnTo>
                  <a:pt x="44" y="97"/>
                </a:lnTo>
                <a:lnTo>
                  <a:pt x="45" y="96"/>
                </a:lnTo>
                <a:lnTo>
                  <a:pt x="46" y="95"/>
                </a:lnTo>
                <a:lnTo>
                  <a:pt x="47" y="95"/>
                </a:lnTo>
                <a:lnTo>
                  <a:pt x="47" y="96"/>
                </a:lnTo>
                <a:lnTo>
                  <a:pt x="48" y="96"/>
                </a:lnTo>
                <a:lnTo>
                  <a:pt x="49" y="96"/>
                </a:lnTo>
                <a:lnTo>
                  <a:pt x="50" y="96"/>
                </a:lnTo>
                <a:lnTo>
                  <a:pt x="51" y="96"/>
                </a:lnTo>
                <a:lnTo>
                  <a:pt x="51" y="95"/>
                </a:lnTo>
                <a:lnTo>
                  <a:pt x="52" y="95"/>
                </a:lnTo>
                <a:lnTo>
                  <a:pt x="52" y="94"/>
                </a:lnTo>
                <a:lnTo>
                  <a:pt x="52" y="93"/>
                </a:lnTo>
                <a:lnTo>
                  <a:pt x="52" y="92"/>
                </a:lnTo>
                <a:lnTo>
                  <a:pt x="51" y="92"/>
                </a:lnTo>
                <a:lnTo>
                  <a:pt x="51" y="91"/>
                </a:lnTo>
                <a:lnTo>
                  <a:pt x="50" y="90"/>
                </a:lnTo>
                <a:lnTo>
                  <a:pt x="49" y="89"/>
                </a:lnTo>
                <a:lnTo>
                  <a:pt x="48" y="88"/>
                </a:lnTo>
                <a:lnTo>
                  <a:pt x="48" y="87"/>
                </a:lnTo>
                <a:lnTo>
                  <a:pt x="48" y="88"/>
                </a:lnTo>
                <a:lnTo>
                  <a:pt x="46" y="89"/>
                </a:lnTo>
                <a:lnTo>
                  <a:pt x="45" y="89"/>
                </a:lnTo>
                <a:lnTo>
                  <a:pt x="45" y="90"/>
                </a:lnTo>
                <a:lnTo>
                  <a:pt x="44" y="90"/>
                </a:lnTo>
                <a:lnTo>
                  <a:pt x="42" y="91"/>
                </a:lnTo>
                <a:lnTo>
                  <a:pt x="41" y="92"/>
                </a:lnTo>
                <a:lnTo>
                  <a:pt x="39" y="93"/>
                </a:lnTo>
                <a:lnTo>
                  <a:pt x="38" y="93"/>
                </a:lnTo>
                <a:lnTo>
                  <a:pt x="37" y="93"/>
                </a:lnTo>
                <a:lnTo>
                  <a:pt x="36" y="93"/>
                </a:lnTo>
                <a:lnTo>
                  <a:pt x="35" y="93"/>
                </a:lnTo>
                <a:lnTo>
                  <a:pt x="35" y="94"/>
                </a:lnTo>
                <a:lnTo>
                  <a:pt x="35" y="95"/>
                </a:lnTo>
                <a:lnTo>
                  <a:pt x="34" y="95"/>
                </a:lnTo>
                <a:lnTo>
                  <a:pt x="33" y="96"/>
                </a:lnTo>
                <a:lnTo>
                  <a:pt x="32" y="97"/>
                </a:lnTo>
                <a:lnTo>
                  <a:pt x="31" y="98"/>
                </a:lnTo>
                <a:lnTo>
                  <a:pt x="30" y="98"/>
                </a:lnTo>
                <a:lnTo>
                  <a:pt x="28" y="97"/>
                </a:lnTo>
                <a:lnTo>
                  <a:pt x="27" y="97"/>
                </a:lnTo>
                <a:lnTo>
                  <a:pt x="26" y="96"/>
                </a:lnTo>
                <a:lnTo>
                  <a:pt x="27" y="95"/>
                </a:lnTo>
                <a:lnTo>
                  <a:pt x="27" y="94"/>
                </a:lnTo>
                <a:lnTo>
                  <a:pt x="27" y="93"/>
                </a:lnTo>
                <a:lnTo>
                  <a:pt x="27" y="92"/>
                </a:lnTo>
                <a:lnTo>
                  <a:pt x="27" y="91"/>
                </a:lnTo>
                <a:lnTo>
                  <a:pt x="27" y="90"/>
                </a:lnTo>
                <a:lnTo>
                  <a:pt x="27" y="87"/>
                </a:lnTo>
                <a:lnTo>
                  <a:pt x="28" y="86"/>
                </a:lnTo>
                <a:lnTo>
                  <a:pt x="27" y="85"/>
                </a:lnTo>
                <a:lnTo>
                  <a:pt x="27" y="84"/>
                </a:lnTo>
                <a:lnTo>
                  <a:pt x="26" y="83"/>
                </a:lnTo>
                <a:lnTo>
                  <a:pt x="25" y="83"/>
                </a:lnTo>
                <a:lnTo>
                  <a:pt x="25" y="82"/>
                </a:lnTo>
                <a:lnTo>
                  <a:pt x="25" y="81"/>
                </a:lnTo>
                <a:lnTo>
                  <a:pt x="25" y="80"/>
                </a:lnTo>
                <a:lnTo>
                  <a:pt x="24" y="80"/>
                </a:lnTo>
                <a:lnTo>
                  <a:pt x="24" y="79"/>
                </a:lnTo>
                <a:lnTo>
                  <a:pt x="25" y="79"/>
                </a:lnTo>
                <a:lnTo>
                  <a:pt x="26" y="79"/>
                </a:lnTo>
                <a:lnTo>
                  <a:pt x="25" y="78"/>
                </a:lnTo>
                <a:lnTo>
                  <a:pt x="24" y="77"/>
                </a:lnTo>
                <a:lnTo>
                  <a:pt x="23" y="77"/>
                </a:lnTo>
                <a:lnTo>
                  <a:pt x="22" y="76"/>
                </a:lnTo>
                <a:lnTo>
                  <a:pt x="21" y="76"/>
                </a:lnTo>
                <a:lnTo>
                  <a:pt x="21" y="75"/>
                </a:lnTo>
                <a:lnTo>
                  <a:pt x="21" y="74"/>
                </a:lnTo>
                <a:lnTo>
                  <a:pt x="20" y="73"/>
                </a:lnTo>
                <a:lnTo>
                  <a:pt x="19" y="72"/>
                </a:lnTo>
                <a:lnTo>
                  <a:pt x="18" y="71"/>
                </a:lnTo>
                <a:lnTo>
                  <a:pt x="17" y="70"/>
                </a:lnTo>
                <a:lnTo>
                  <a:pt x="16" y="70"/>
                </a:lnTo>
                <a:lnTo>
                  <a:pt x="16" y="69"/>
                </a:lnTo>
                <a:lnTo>
                  <a:pt x="15" y="69"/>
                </a:lnTo>
                <a:lnTo>
                  <a:pt x="14" y="69"/>
                </a:lnTo>
                <a:lnTo>
                  <a:pt x="13" y="68"/>
                </a:lnTo>
                <a:lnTo>
                  <a:pt x="12" y="67"/>
                </a:lnTo>
                <a:lnTo>
                  <a:pt x="11" y="67"/>
                </a:lnTo>
                <a:lnTo>
                  <a:pt x="10" y="66"/>
                </a:lnTo>
                <a:lnTo>
                  <a:pt x="9" y="66"/>
                </a:lnTo>
                <a:lnTo>
                  <a:pt x="8" y="65"/>
                </a:lnTo>
                <a:lnTo>
                  <a:pt x="7" y="65"/>
                </a:lnTo>
                <a:lnTo>
                  <a:pt x="6" y="65"/>
                </a:lnTo>
                <a:lnTo>
                  <a:pt x="5" y="65"/>
                </a:lnTo>
                <a:lnTo>
                  <a:pt x="4" y="65"/>
                </a:lnTo>
                <a:lnTo>
                  <a:pt x="3" y="65"/>
                </a:lnTo>
                <a:lnTo>
                  <a:pt x="2" y="65"/>
                </a:lnTo>
                <a:lnTo>
                  <a:pt x="1" y="64"/>
                </a:lnTo>
                <a:lnTo>
                  <a:pt x="1" y="65"/>
                </a:lnTo>
                <a:lnTo>
                  <a:pt x="1" y="64"/>
                </a:lnTo>
                <a:lnTo>
                  <a:pt x="0" y="64"/>
                </a:lnTo>
                <a:lnTo>
                  <a:pt x="1" y="62"/>
                </a:lnTo>
                <a:lnTo>
                  <a:pt x="2" y="62"/>
                </a:lnTo>
                <a:lnTo>
                  <a:pt x="1" y="62"/>
                </a:lnTo>
                <a:lnTo>
                  <a:pt x="1" y="61"/>
                </a:lnTo>
                <a:lnTo>
                  <a:pt x="2" y="61"/>
                </a:lnTo>
                <a:lnTo>
                  <a:pt x="2" y="60"/>
                </a:lnTo>
                <a:lnTo>
                  <a:pt x="3" y="59"/>
                </a:lnTo>
                <a:lnTo>
                  <a:pt x="3" y="58"/>
                </a:lnTo>
                <a:lnTo>
                  <a:pt x="3" y="57"/>
                </a:lnTo>
                <a:lnTo>
                  <a:pt x="4" y="57"/>
                </a:lnTo>
                <a:lnTo>
                  <a:pt x="4" y="56"/>
                </a:lnTo>
                <a:lnTo>
                  <a:pt x="5" y="55"/>
                </a:lnTo>
                <a:lnTo>
                  <a:pt x="6" y="55"/>
                </a:lnTo>
                <a:lnTo>
                  <a:pt x="7" y="55"/>
                </a:lnTo>
                <a:lnTo>
                  <a:pt x="6" y="54"/>
                </a:lnTo>
                <a:lnTo>
                  <a:pt x="7" y="54"/>
                </a:lnTo>
                <a:lnTo>
                  <a:pt x="6" y="53"/>
                </a:lnTo>
                <a:lnTo>
                  <a:pt x="6" y="51"/>
                </a:lnTo>
                <a:lnTo>
                  <a:pt x="6" y="50"/>
                </a:lnTo>
                <a:lnTo>
                  <a:pt x="5" y="50"/>
                </a:lnTo>
                <a:lnTo>
                  <a:pt x="5" y="49"/>
                </a:lnTo>
                <a:lnTo>
                  <a:pt x="5" y="48"/>
                </a:lnTo>
                <a:lnTo>
                  <a:pt x="6" y="48"/>
                </a:lnTo>
                <a:lnTo>
                  <a:pt x="7" y="48"/>
                </a:lnTo>
                <a:lnTo>
                  <a:pt x="8" y="48"/>
                </a:lnTo>
                <a:lnTo>
                  <a:pt x="9" y="48"/>
                </a:lnTo>
                <a:lnTo>
                  <a:pt x="9" y="47"/>
                </a:lnTo>
                <a:lnTo>
                  <a:pt x="10" y="47"/>
                </a:lnTo>
                <a:lnTo>
                  <a:pt x="11" y="46"/>
                </a:lnTo>
                <a:lnTo>
                  <a:pt x="12" y="45"/>
                </a:lnTo>
                <a:lnTo>
                  <a:pt x="11" y="44"/>
                </a:lnTo>
                <a:lnTo>
                  <a:pt x="11" y="42"/>
                </a:lnTo>
                <a:lnTo>
                  <a:pt x="10" y="41"/>
                </a:lnTo>
                <a:lnTo>
                  <a:pt x="10" y="40"/>
                </a:lnTo>
                <a:lnTo>
                  <a:pt x="9" y="40"/>
                </a:lnTo>
                <a:lnTo>
                  <a:pt x="9" y="39"/>
                </a:lnTo>
                <a:lnTo>
                  <a:pt x="9" y="36"/>
                </a:lnTo>
                <a:lnTo>
                  <a:pt x="9" y="35"/>
                </a:lnTo>
                <a:lnTo>
                  <a:pt x="8" y="35"/>
                </a:lnTo>
                <a:lnTo>
                  <a:pt x="8" y="33"/>
                </a:lnTo>
                <a:lnTo>
                  <a:pt x="8" y="32"/>
                </a:lnTo>
                <a:lnTo>
                  <a:pt x="9" y="31"/>
                </a:lnTo>
                <a:lnTo>
                  <a:pt x="11" y="31"/>
                </a:lnTo>
                <a:lnTo>
                  <a:pt x="13" y="30"/>
                </a:lnTo>
                <a:lnTo>
                  <a:pt x="14" y="30"/>
                </a:lnTo>
                <a:lnTo>
                  <a:pt x="15" y="29"/>
                </a:lnTo>
                <a:lnTo>
                  <a:pt x="16" y="28"/>
                </a:lnTo>
                <a:lnTo>
                  <a:pt x="18" y="25"/>
                </a:lnTo>
                <a:lnTo>
                  <a:pt x="19" y="25"/>
                </a:lnTo>
                <a:lnTo>
                  <a:pt x="19" y="24"/>
                </a:lnTo>
                <a:lnTo>
                  <a:pt x="20" y="24"/>
                </a:lnTo>
                <a:lnTo>
                  <a:pt x="21" y="23"/>
                </a:lnTo>
                <a:lnTo>
                  <a:pt x="23" y="22"/>
                </a:lnTo>
                <a:lnTo>
                  <a:pt x="25" y="21"/>
                </a:lnTo>
                <a:lnTo>
                  <a:pt x="25" y="20"/>
                </a:lnTo>
                <a:lnTo>
                  <a:pt x="26" y="20"/>
                </a:lnTo>
                <a:lnTo>
                  <a:pt x="27" y="20"/>
                </a:lnTo>
                <a:lnTo>
                  <a:pt x="28" y="20"/>
                </a:lnTo>
                <a:lnTo>
                  <a:pt x="29" y="20"/>
                </a:lnTo>
                <a:lnTo>
                  <a:pt x="30" y="20"/>
                </a:lnTo>
                <a:lnTo>
                  <a:pt x="31" y="20"/>
                </a:lnTo>
                <a:lnTo>
                  <a:pt x="32" y="20"/>
                </a:lnTo>
                <a:lnTo>
                  <a:pt x="33" y="20"/>
                </a:lnTo>
                <a:lnTo>
                  <a:pt x="35" y="20"/>
                </a:lnTo>
                <a:lnTo>
                  <a:pt x="35" y="21"/>
                </a:lnTo>
                <a:lnTo>
                  <a:pt x="37" y="21"/>
                </a:lnTo>
                <a:lnTo>
                  <a:pt x="40" y="21"/>
                </a:lnTo>
                <a:lnTo>
                  <a:pt x="45" y="22"/>
                </a:lnTo>
                <a:lnTo>
                  <a:pt x="46" y="23"/>
                </a:lnTo>
                <a:lnTo>
                  <a:pt x="46" y="22"/>
                </a:lnTo>
                <a:lnTo>
                  <a:pt x="46" y="21"/>
                </a:lnTo>
                <a:lnTo>
                  <a:pt x="46" y="20"/>
                </a:lnTo>
                <a:lnTo>
                  <a:pt x="46" y="19"/>
                </a:lnTo>
                <a:lnTo>
                  <a:pt x="46" y="18"/>
                </a:lnTo>
                <a:lnTo>
                  <a:pt x="45" y="18"/>
                </a:lnTo>
                <a:lnTo>
                  <a:pt x="45" y="17"/>
                </a:lnTo>
                <a:lnTo>
                  <a:pt x="45" y="15"/>
                </a:lnTo>
                <a:lnTo>
                  <a:pt x="44" y="14"/>
                </a:lnTo>
                <a:lnTo>
                  <a:pt x="44" y="13"/>
                </a:lnTo>
                <a:lnTo>
                  <a:pt x="43" y="13"/>
                </a:lnTo>
                <a:lnTo>
                  <a:pt x="42" y="13"/>
                </a:lnTo>
                <a:lnTo>
                  <a:pt x="41" y="12"/>
                </a:lnTo>
                <a:lnTo>
                  <a:pt x="40" y="12"/>
                </a:lnTo>
                <a:lnTo>
                  <a:pt x="39" y="12"/>
                </a:lnTo>
                <a:lnTo>
                  <a:pt x="39" y="11"/>
                </a:lnTo>
                <a:lnTo>
                  <a:pt x="40" y="10"/>
                </a:lnTo>
                <a:lnTo>
                  <a:pt x="41" y="10"/>
                </a:lnTo>
                <a:lnTo>
                  <a:pt x="42" y="10"/>
                </a:lnTo>
                <a:lnTo>
                  <a:pt x="42" y="9"/>
                </a:lnTo>
                <a:lnTo>
                  <a:pt x="43" y="9"/>
                </a:lnTo>
                <a:lnTo>
                  <a:pt x="43" y="8"/>
                </a:lnTo>
                <a:lnTo>
                  <a:pt x="44" y="8"/>
                </a:lnTo>
                <a:lnTo>
                  <a:pt x="45" y="8"/>
                </a:lnTo>
                <a:lnTo>
                  <a:pt x="46" y="8"/>
                </a:lnTo>
                <a:lnTo>
                  <a:pt x="47" y="7"/>
                </a:lnTo>
                <a:lnTo>
                  <a:pt x="49" y="7"/>
                </a:lnTo>
                <a:lnTo>
                  <a:pt x="51" y="6"/>
                </a:lnTo>
                <a:lnTo>
                  <a:pt x="52" y="5"/>
                </a:lnTo>
                <a:lnTo>
                  <a:pt x="53" y="4"/>
                </a:lnTo>
                <a:lnTo>
                  <a:pt x="54" y="4"/>
                </a:lnTo>
                <a:lnTo>
                  <a:pt x="54" y="3"/>
                </a:lnTo>
                <a:lnTo>
                  <a:pt x="55" y="3"/>
                </a:lnTo>
                <a:lnTo>
                  <a:pt x="55" y="4"/>
                </a:lnTo>
                <a:lnTo>
                  <a:pt x="55" y="3"/>
                </a:lnTo>
                <a:lnTo>
                  <a:pt x="56" y="3"/>
                </a:lnTo>
                <a:lnTo>
                  <a:pt x="57" y="2"/>
                </a:lnTo>
                <a:lnTo>
                  <a:pt x="58" y="2"/>
                </a:lnTo>
                <a:lnTo>
                  <a:pt x="58" y="1"/>
                </a:lnTo>
                <a:lnTo>
                  <a:pt x="59" y="0"/>
                </a:lnTo>
                <a:lnTo>
                  <a:pt x="59" y="1"/>
                </a:lnTo>
                <a:lnTo>
                  <a:pt x="60" y="2"/>
                </a:lnTo>
                <a:lnTo>
                  <a:pt x="61" y="3"/>
                </a:lnTo>
                <a:lnTo>
                  <a:pt x="61" y="4"/>
                </a:lnTo>
                <a:lnTo>
                  <a:pt x="62" y="4"/>
                </a:lnTo>
                <a:lnTo>
                  <a:pt x="62" y="5"/>
                </a:lnTo>
                <a:lnTo>
                  <a:pt x="63" y="5"/>
                </a:lnTo>
                <a:lnTo>
                  <a:pt x="63" y="6"/>
                </a:lnTo>
                <a:lnTo>
                  <a:pt x="64" y="7"/>
                </a:lnTo>
                <a:lnTo>
                  <a:pt x="65" y="8"/>
                </a:lnTo>
                <a:lnTo>
                  <a:pt x="66" y="9"/>
                </a:lnTo>
                <a:lnTo>
                  <a:pt x="67" y="12"/>
                </a:lnTo>
                <a:lnTo>
                  <a:pt x="68" y="12"/>
                </a:lnTo>
                <a:lnTo>
                  <a:pt x="68" y="13"/>
                </a:lnTo>
                <a:lnTo>
                  <a:pt x="69" y="13"/>
                </a:lnTo>
                <a:lnTo>
                  <a:pt x="70" y="14"/>
                </a:lnTo>
                <a:lnTo>
                  <a:pt x="70" y="15"/>
                </a:lnTo>
                <a:lnTo>
                  <a:pt x="71" y="15"/>
                </a:lnTo>
                <a:lnTo>
                  <a:pt x="71" y="16"/>
                </a:lnTo>
                <a:lnTo>
                  <a:pt x="72" y="17"/>
                </a:lnTo>
                <a:lnTo>
                  <a:pt x="72" y="18"/>
                </a:lnTo>
                <a:lnTo>
                  <a:pt x="74" y="20"/>
                </a:lnTo>
                <a:lnTo>
                  <a:pt x="76" y="22"/>
                </a:lnTo>
                <a:lnTo>
                  <a:pt x="76" y="23"/>
                </a:lnTo>
                <a:lnTo>
                  <a:pt x="74" y="24"/>
                </a:lnTo>
                <a:lnTo>
                  <a:pt x="73" y="24"/>
                </a:lnTo>
                <a:lnTo>
                  <a:pt x="73" y="25"/>
                </a:lnTo>
                <a:lnTo>
                  <a:pt x="72" y="25"/>
                </a:lnTo>
                <a:lnTo>
                  <a:pt x="72" y="26"/>
                </a:lnTo>
                <a:lnTo>
                  <a:pt x="71" y="26"/>
                </a:lnTo>
                <a:lnTo>
                  <a:pt x="71" y="27"/>
                </a:lnTo>
                <a:lnTo>
                  <a:pt x="70" y="27"/>
                </a:lnTo>
                <a:lnTo>
                  <a:pt x="70" y="28"/>
                </a:lnTo>
                <a:lnTo>
                  <a:pt x="71" y="28"/>
                </a:lnTo>
                <a:lnTo>
                  <a:pt x="71" y="29"/>
                </a:lnTo>
                <a:lnTo>
                  <a:pt x="70" y="29"/>
                </a:lnTo>
                <a:lnTo>
                  <a:pt x="70" y="30"/>
                </a:lnTo>
                <a:lnTo>
                  <a:pt x="71" y="31"/>
                </a:lnTo>
                <a:lnTo>
                  <a:pt x="71" y="32"/>
                </a:lnTo>
                <a:lnTo>
                  <a:pt x="71" y="33"/>
                </a:lnTo>
                <a:lnTo>
                  <a:pt x="72" y="33"/>
                </a:lnTo>
                <a:lnTo>
                  <a:pt x="72" y="34"/>
                </a:lnTo>
                <a:lnTo>
                  <a:pt x="72" y="35"/>
                </a:lnTo>
                <a:lnTo>
                  <a:pt x="72" y="36"/>
                </a:lnTo>
                <a:lnTo>
                  <a:pt x="73" y="37"/>
                </a:lnTo>
                <a:lnTo>
                  <a:pt x="73" y="38"/>
                </a:lnTo>
                <a:lnTo>
                  <a:pt x="74" y="38"/>
                </a:lnTo>
                <a:lnTo>
                  <a:pt x="74" y="39"/>
                </a:lnTo>
                <a:lnTo>
                  <a:pt x="73" y="39"/>
                </a:lnTo>
                <a:lnTo>
                  <a:pt x="72" y="39"/>
                </a:lnTo>
                <a:lnTo>
                  <a:pt x="72" y="40"/>
                </a:lnTo>
                <a:lnTo>
                  <a:pt x="72" y="41"/>
                </a:lnTo>
                <a:lnTo>
                  <a:pt x="73" y="41"/>
                </a:lnTo>
                <a:lnTo>
                  <a:pt x="73" y="42"/>
                </a:lnTo>
                <a:lnTo>
                  <a:pt x="74" y="42"/>
                </a:lnTo>
                <a:lnTo>
                  <a:pt x="74" y="43"/>
                </a:lnTo>
                <a:lnTo>
                  <a:pt x="75" y="44"/>
                </a:lnTo>
                <a:lnTo>
                  <a:pt x="75" y="45"/>
                </a:lnTo>
                <a:lnTo>
                  <a:pt x="76" y="45"/>
                </a:lnTo>
                <a:lnTo>
                  <a:pt x="77" y="45"/>
                </a:lnTo>
                <a:lnTo>
                  <a:pt x="78" y="45"/>
                </a:lnTo>
                <a:lnTo>
                  <a:pt x="77" y="45"/>
                </a:lnTo>
                <a:lnTo>
                  <a:pt x="78" y="45"/>
                </a:lnTo>
                <a:lnTo>
                  <a:pt x="78" y="44"/>
                </a:lnTo>
                <a:lnTo>
                  <a:pt x="79" y="44"/>
                </a:lnTo>
                <a:lnTo>
                  <a:pt x="79" y="43"/>
                </a:lnTo>
                <a:lnTo>
                  <a:pt x="78" y="43"/>
                </a:lnTo>
                <a:lnTo>
                  <a:pt x="78" y="42"/>
                </a:lnTo>
                <a:lnTo>
                  <a:pt x="79" y="42"/>
                </a:lnTo>
                <a:lnTo>
                  <a:pt x="78" y="41"/>
                </a:lnTo>
                <a:lnTo>
                  <a:pt x="78" y="40"/>
                </a:lnTo>
                <a:lnTo>
                  <a:pt x="79" y="40"/>
                </a:lnTo>
                <a:lnTo>
                  <a:pt x="80" y="40"/>
                </a:lnTo>
                <a:lnTo>
                  <a:pt x="80" y="39"/>
                </a:lnTo>
                <a:lnTo>
                  <a:pt x="80" y="40"/>
                </a:lnTo>
                <a:lnTo>
                  <a:pt x="81" y="40"/>
                </a:lnTo>
                <a:lnTo>
                  <a:pt x="81" y="39"/>
                </a:lnTo>
                <a:lnTo>
                  <a:pt x="82" y="39"/>
                </a:lnTo>
                <a:lnTo>
                  <a:pt x="83" y="39"/>
                </a:lnTo>
                <a:lnTo>
                  <a:pt x="83" y="40"/>
                </a:lnTo>
                <a:lnTo>
                  <a:pt x="83" y="39"/>
                </a:lnTo>
                <a:lnTo>
                  <a:pt x="83" y="40"/>
                </a:lnTo>
                <a:lnTo>
                  <a:pt x="84" y="40"/>
                </a:lnTo>
                <a:lnTo>
                  <a:pt x="84" y="39"/>
                </a:lnTo>
                <a:lnTo>
                  <a:pt x="84" y="40"/>
                </a:lnTo>
                <a:lnTo>
                  <a:pt x="85" y="40"/>
                </a:lnTo>
                <a:lnTo>
                  <a:pt x="86" y="40"/>
                </a:lnTo>
                <a:lnTo>
                  <a:pt x="86" y="39"/>
                </a:lnTo>
                <a:lnTo>
                  <a:pt x="87" y="39"/>
                </a:lnTo>
                <a:lnTo>
                  <a:pt x="88" y="39"/>
                </a:lnTo>
                <a:lnTo>
                  <a:pt x="88" y="40"/>
                </a:lnTo>
                <a:lnTo>
                  <a:pt x="89" y="40"/>
                </a:lnTo>
                <a:lnTo>
                  <a:pt x="90" y="41"/>
                </a:lnTo>
                <a:lnTo>
                  <a:pt x="91" y="42"/>
                </a:lnTo>
                <a:lnTo>
                  <a:pt x="91" y="43"/>
                </a:lnTo>
                <a:lnTo>
                  <a:pt x="92" y="43"/>
                </a:lnTo>
                <a:lnTo>
                  <a:pt x="92" y="44"/>
                </a:lnTo>
                <a:lnTo>
                  <a:pt x="93" y="44"/>
                </a:lnTo>
                <a:lnTo>
                  <a:pt x="93" y="45"/>
                </a:lnTo>
                <a:lnTo>
                  <a:pt x="93" y="46"/>
                </a:lnTo>
                <a:lnTo>
                  <a:pt x="94" y="46"/>
                </a:lnTo>
                <a:lnTo>
                  <a:pt x="95" y="47"/>
                </a:lnTo>
                <a:lnTo>
                  <a:pt x="96" y="47"/>
                </a:lnTo>
                <a:lnTo>
                  <a:pt x="96" y="48"/>
                </a:lnTo>
                <a:lnTo>
                  <a:pt x="97" y="48"/>
                </a:lnTo>
                <a:lnTo>
                  <a:pt x="98" y="49"/>
                </a:lnTo>
                <a:lnTo>
                  <a:pt x="99" y="50"/>
                </a:lnTo>
                <a:lnTo>
                  <a:pt x="99" y="51"/>
                </a:lnTo>
                <a:lnTo>
                  <a:pt x="100" y="52"/>
                </a:lnTo>
                <a:lnTo>
                  <a:pt x="101" y="53"/>
                </a:lnTo>
                <a:lnTo>
                  <a:pt x="101" y="54"/>
                </a:lnTo>
                <a:lnTo>
                  <a:pt x="102" y="54"/>
                </a:lnTo>
                <a:lnTo>
                  <a:pt x="103" y="56"/>
                </a:lnTo>
                <a:lnTo>
                  <a:pt x="103" y="57"/>
                </a:lnTo>
                <a:lnTo>
                  <a:pt x="104" y="58"/>
                </a:lnTo>
                <a:lnTo>
                  <a:pt x="105" y="59"/>
                </a:lnTo>
                <a:lnTo>
                  <a:pt x="105" y="60"/>
                </a:lnTo>
                <a:lnTo>
                  <a:pt x="105" y="61"/>
                </a:lnTo>
                <a:lnTo>
                  <a:pt x="106" y="62"/>
                </a:lnTo>
                <a:lnTo>
                  <a:pt x="107" y="63"/>
                </a:lnTo>
                <a:lnTo>
                  <a:pt x="107" y="64"/>
                </a:lnTo>
                <a:lnTo>
                  <a:pt x="108" y="64"/>
                </a:lnTo>
                <a:lnTo>
                  <a:pt x="108" y="65"/>
                </a:lnTo>
                <a:lnTo>
                  <a:pt x="109" y="65"/>
                </a:lnTo>
                <a:lnTo>
                  <a:pt x="110" y="66"/>
                </a:lnTo>
                <a:lnTo>
                  <a:pt x="111" y="67"/>
                </a:lnTo>
                <a:lnTo>
                  <a:pt x="111" y="68"/>
                </a:lnTo>
                <a:lnTo>
                  <a:pt x="112" y="68"/>
                </a:lnTo>
                <a:lnTo>
                  <a:pt x="113" y="69"/>
                </a:lnTo>
                <a:lnTo>
                  <a:pt x="113" y="70"/>
                </a:lnTo>
                <a:lnTo>
                  <a:pt x="114" y="70"/>
                </a:lnTo>
                <a:lnTo>
                  <a:pt x="114" y="71"/>
                </a:lnTo>
                <a:lnTo>
                  <a:pt x="115" y="72"/>
                </a:lnTo>
                <a:lnTo>
                  <a:pt x="116" y="74"/>
                </a:lnTo>
                <a:lnTo>
                  <a:pt x="117" y="74"/>
                </a:lnTo>
                <a:lnTo>
                  <a:pt x="117" y="75"/>
                </a:lnTo>
                <a:lnTo>
                  <a:pt x="118" y="76"/>
                </a:lnTo>
                <a:lnTo>
                  <a:pt x="118" y="77"/>
                </a:lnTo>
                <a:lnTo>
                  <a:pt x="119" y="78"/>
                </a:lnTo>
                <a:lnTo>
                  <a:pt x="121" y="80"/>
                </a:lnTo>
                <a:lnTo>
                  <a:pt x="121" y="81"/>
                </a:lnTo>
                <a:lnTo>
                  <a:pt x="122" y="82"/>
                </a:lnTo>
                <a:lnTo>
                  <a:pt x="123" y="83"/>
                </a:lnTo>
                <a:lnTo>
                  <a:pt x="124" y="84"/>
                </a:lnTo>
                <a:lnTo>
                  <a:pt x="125" y="86"/>
                </a:lnTo>
                <a:lnTo>
                  <a:pt x="126" y="88"/>
                </a:lnTo>
                <a:lnTo>
                  <a:pt x="127" y="89"/>
                </a:lnTo>
                <a:lnTo>
                  <a:pt x="126" y="92"/>
                </a:lnTo>
                <a:lnTo>
                  <a:pt x="126" y="93"/>
                </a:lnTo>
                <a:lnTo>
                  <a:pt x="127" y="93"/>
                </a:lnTo>
                <a:lnTo>
                  <a:pt x="127" y="94"/>
                </a:lnTo>
                <a:lnTo>
                  <a:pt x="126" y="94"/>
                </a:lnTo>
                <a:lnTo>
                  <a:pt x="126" y="95"/>
                </a:lnTo>
                <a:lnTo>
                  <a:pt x="126" y="96"/>
                </a:lnTo>
                <a:lnTo>
                  <a:pt x="125" y="98"/>
                </a:lnTo>
                <a:lnTo>
                  <a:pt x="124" y="100"/>
                </a:lnTo>
                <a:lnTo>
                  <a:pt x="123" y="101"/>
                </a:lnTo>
                <a:close/>
              </a:path>
            </a:pathLst>
          </a:custGeom>
          <a:noFill/>
          <a:ln w="19050" cap="flat" cmpd="sng">
            <a:solidFill>
              <a:srgbClr val="000000">
                <a:alpha val="100000"/>
              </a:srgbClr>
            </a:solidFill>
            <a:prstDash val="solid"/>
            <a:round/>
            <a:headEnd type="none" w="med" len="med"/>
            <a:tailEnd type="none" w="med" len="med"/>
          </a:ln>
        </xdr:spPr>
      </xdr:sp>
      <xdr:sp>
        <xdr:nvSpPr>
          <xdr:cNvPr id="2185893" name="Freeform 75"/>
          <xdr:cNvSpPr/>
        </xdr:nvSpPr>
        <xdr:spPr>
          <a:xfrm>
            <a:off x="3086100" y="3381375"/>
            <a:ext cx="1466850" cy="923925"/>
          </a:xfrm>
          <a:custGeom>
            <a:avLst/>
            <a:gdLst>
              <a:gd name="txL" fmla="*/ 0 w 154"/>
              <a:gd name="txT" fmla="*/ 0 h 97"/>
              <a:gd name="txR" fmla="*/ 154 w 154"/>
              <a:gd name="txB" fmla="*/ 97 h 9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54" h="97">
                <a:moveTo>
                  <a:pt x="96" y="17"/>
                </a:moveTo>
                <a:lnTo>
                  <a:pt x="97" y="18"/>
                </a:lnTo>
                <a:lnTo>
                  <a:pt x="98" y="19"/>
                </a:lnTo>
                <a:lnTo>
                  <a:pt x="97" y="19"/>
                </a:lnTo>
                <a:lnTo>
                  <a:pt x="96" y="19"/>
                </a:lnTo>
                <a:lnTo>
                  <a:pt x="96" y="20"/>
                </a:lnTo>
                <a:lnTo>
                  <a:pt x="97" y="20"/>
                </a:lnTo>
                <a:lnTo>
                  <a:pt x="97" y="21"/>
                </a:lnTo>
                <a:lnTo>
                  <a:pt x="97" y="22"/>
                </a:lnTo>
                <a:lnTo>
                  <a:pt x="97" y="23"/>
                </a:lnTo>
                <a:lnTo>
                  <a:pt x="98" y="23"/>
                </a:lnTo>
                <a:lnTo>
                  <a:pt x="99" y="24"/>
                </a:lnTo>
                <a:lnTo>
                  <a:pt x="99" y="25"/>
                </a:lnTo>
                <a:lnTo>
                  <a:pt x="100" y="26"/>
                </a:lnTo>
                <a:lnTo>
                  <a:pt x="99" y="27"/>
                </a:lnTo>
                <a:lnTo>
                  <a:pt x="99" y="30"/>
                </a:lnTo>
                <a:lnTo>
                  <a:pt x="99" y="31"/>
                </a:lnTo>
                <a:lnTo>
                  <a:pt x="99" y="32"/>
                </a:lnTo>
                <a:lnTo>
                  <a:pt x="99" y="33"/>
                </a:lnTo>
                <a:lnTo>
                  <a:pt x="99" y="34"/>
                </a:lnTo>
                <a:lnTo>
                  <a:pt x="99" y="35"/>
                </a:lnTo>
                <a:lnTo>
                  <a:pt x="98" y="36"/>
                </a:lnTo>
                <a:lnTo>
                  <a:pt x="99" y="37"/>
                </a:lnTo>
                <a:lnTo>
                  <a:pt x="100" y="37"/>
                </a:lnTo>
                <a:lnTo>
                  <a:pt x="102" y="38"/>
                </a:lnTo>
                <a:lnTo>
                  <a:pt x="103" y="38"/>
                </a:lnTo>
                <a:lnTo>
                  <a:pt x="104" y="37"/>
                </a:lnTo>
                <a:lnTo>
                  <a:pt x="105" y="36"/>
                </a:lnTo>
                <a:lnTo>
                  <a:pt x="106" y="35"/>
                </a:lnTo>
                <a:lnTo>
                  <a:pt x="107" y="35"/>
                </a:lnTo>
                <a:lnTo>
                  <a:pt x="107" y="34"/>
                </a:lnTo>
                <a:lnTo>
                  <a:pt x="107" y="33"/>
                </a:lnTo>
                <a:lnTo>
                  <a:pt x="108" y="33"/>
                </a:lnTo>
                <a:lnTo>
                  <a:pt x="109" y="33"/>
                </a:lnTo>
                <a:lnTo>
                  <a:pt x="110" y="33"/>
                </a:lnTo>
                <a:lnTo>
                  <a:pt x="111" y="33"/>
                </a:lnTo>
                <a:lnTo>
                  <a:pt x="113" y="32"/>
                </a:lnTo>
                <a:lnTo>
                  <a:pt x="114" y="31"/>
                </a:lnTo>
                <a:lnTo>
                  <a:pt x="116" y="30"/>
                </a:lnTo>
                <a:lnTo>
                  <a:pt x="117" y="30"/>
                </a:lnTo>
                <a:lnTo>
                  <a:pt x="117" y="29"/>
                </a:lnTo>
                <a:lnTo>
                  <a:pt x="118" y="29"/>
                </a:lnTo>
                <a:lnTo>
                  <a:pt x="120" y="28"/>
                </a:lnTo>
                <a:lnTo>
                  <a:pt x="120" y="27"/>
                </a:lnTo>
                <a:lnTo>
                  <a:pt x="120" y="28"/>
                </a:lnTo>
                <a:lnTo>
                  <a:pt x="121" y="29"/>
                </a:lnTo>
                <a:lnTo>
                  <a:pt x="122" y="30"/>
                </a:lnTo>
                <a:lnTo>
                  <a:pt x="123" y="31"/>
                </a:lnTo>
                <a:lnTo>
                  <a:pt x="123" y="32"/>
                </a:lnTo>
                <a:lnTo>
                  <a:pt x="124" y="32"/>
                </a:lnTo>
                <a:lnTo>
                  <a:pt x="124" y="33"/>
                </a:lnTo>
                <a:lnTo>
                  <a:pt x="124" y="34"/>
                </a:lnTo>
                <a:lnTo>
                  <a:pt x="124" y="35"/>
                </a:lnTo>
                <a:lnTo>
                  <a:pt x="123" y="35"/>
                </a:lnTo>
                <a:lnTo>
                  <a:pt x="123" y="36"/>
                </a:lnTo>
                <a:lnTo>
                  <a:pt x="122" y="36"/>
                </a:lnTo>
                <a:lnTo>
                  <a:pt x="121" y="36"/>
                </a:lnTo>
                <a:lnTo>
                  <a:pt x="120" y="36"/>
                </a:lnTo>
                <a:lnTo>
                  <a:pt x="119" y="36"/>
                </a:lnTo>
                <a:lnTo>
                  <a:pt x="119" y="35"/>
                </a:lnTo>
                <a:lnTo>
                  <a:pt x="118" y="35"/>
                </a:lnTo>
                <a:lnTo>
                  <a:pt x="117" y="36"/>
                </a:lnTo>
                <a:lnTo>
                  <a:pt x="116" y="37"/>
                </a:lnTo>
                <a:lnTo>
                  <a:pt x="115" y="37"/>
                </a:lnTo>
                <a:lnTo>
                  <a:pt x="114" y="38"/>
                </a:lnTo>
                <a:lnTo>
                  <a:pt x="114" y="39"/>
                </a:lnTo>
                <a:lnTo>
                  <a:pt x="115" y="39"/>
                </a:lnTo>
                <a:lnTo>
                  <a:pt x="115" y="40"/>
                </a:lnTo>
                <a:lnTo>
                  <a:pt x="116" y="40"/>
                </a:lnTo>
                <a:lnTo>
                  <a:pt x="117" y="41"/>
                </a:lnTo>
                <a:lnTo>
                  <a:pt x="119" y="41"/>
                </a:lnTo>
                <a:lnTo>
                  <a:pt x="120" y="41"/>
                </a:lnTo>
                <a:lnTo>
                  <a:pt x="121" y="41"/>
                </a:lnTo>
                <a:lnTo>
                  <a:pt x="122" y="42"/>
                </a:lnTo>
                <a:lnTo>
                  <a:pt x="123" y="41"/>
                </a:lnTo>
                <a:lnTo>
                  <a:pt x="124" y="41"/>
                </a:lnTo>
                <a:lnTo>
                  <a:pt x="125" y="41"/>
                </a:lnTo>
                <a:lnTo>
                  <a:pt x="126" y="41"/>
                </a:lnTo>
                <a:lnTo>
                  <a:pt x="127" y="41"/>
                </a:lnTo>
                <a:lnTo>
                  <a:pt x="129" y="40"/>
                </a:lnTo>
                <a:lnTo>
                  <a:pt x="130" y="40"/>
                </a:lnTo>
                <a:lnTo>
                  <a:pt x="131" y="40"/>
                </a:lnTo>
                <a:lnTo>
                  <a:pt x="132" y="40"/>
                </a:lnTo>
                <a:lnTo>
                  <a:pt x="133" y="40"/>
                </a:lnTo>
                <a:lnTo>
                  <a:pt x="134" y="39"/>
                </a:lnTo>
                <a:lnTo>
                  <a:pt x="135" y="38"/>
                </a:lnTo>
                <a:lnTo>
                  <a:pt x="135" y="37"/>
                </a:lnTo>
                <a:lnTo>
                  <a:pt x="136" y="37"/>
                </a:lnTo>
                <a:lnTo>
                  <a:pt x="135" y="37"/>
                </a:lnTo>
                <a:lnTo>
                  <a:pt x="136" y="37"/>
                </a:lnTo>
                <a:lnTo>
                  <a:pt x="136" y="36"/>
                </a:lnTo>
                <a:lnTo>
                  <a:pt x="137" y="36"/>
                </a:lnTo>
                <a:lnTo>
                  <a:pt x="138" y="35"/>
                </a:lnTo>
                <a:lnTo>
                  <a:pt x="139" y="34"/>
                </a:lnTo>
                <a:lnTo>
                  <a:pt x="139" y="33"/>
                </a:lnTo>
                <a:lnTo>
                  <a:pt x="140" y="33"/>
                </a:lnTo>
                <a:lnTo>
                  <a:pt x="141" y="32"/>
                </a:lnTo>
                <a:lnTo>
                  <a:pt x="142" y="32"/>
                </a:lnTo>
                <a:lnTo>
                  <a:pt x="142" y="33"/>
                </a:lnTo>
                <a:lnTo>
                  <a:pt x="143" y="34"/>
                </a:lnTo>
                <a:lnTo>
                  <a:pt x="144" y="34"/>
                </a:lnTo>
                <a:lnTo>
                  <a:pt x="146" y="34"/>
                </a:lnTo>
                <a:lnTo>
                  <a:pt x="147" y="34"/>
                </a:lnTo>
                <a:lnTo>
                  <a:pt x="147" y="33"/>
                </a:lnTo>
                <a:lnTo>
                  <a:pt x="149" y="34"/>
                </a:lnTo>
                <a:lnTo>
                  <a:pt x="150" y="34"/>
                </a:lnTo>
                <a:lnTo>
                  <a:pt x="151" y="34"/>
                </a:lnTo>
                <a:lnTo>
                  <a:pt x="151" y="35"/>
                </a:lnTo>
                <a:lnTo>
                  <a:pt x="152" y="35"/>
                </a:lnTo>
                <a:lnTo>
                  <a:pt x="152" y="36"/>
                </a:lnTo>
                <a:lnTo>
                  <a:pt x="151" y="36"/>
                </a:lnTo>
                <a:lnTo>
                  <a:pt x="151" y="37"/>
                </a:lnTo>
                <a:lnTo>
                  <a:pt x="152" y="37"/>
                </a:lnTo>
                <a:lnTo>
                  <a:pt x="153" y="38"/>
                </a:lnTo>
                <a:lnTo>
                  <a:pt x="152" y="38"/>
                </a:lnTo>
                <a:lnTo>
                  <a:pt x="151" y="38"/>
                </a:lnTo>
                <a:lnTo>
                  <a:pt x="150" y="39"/>
                </a:lnTo>
                <a:lnTo>
                  <a:pt x="150" y="40"/>
                </a:lnTo>
                <a:lnTo>
                  <a:pt x="149" y="40"/>
                </a:lnTo>
                <a:lnTo>
                  <a:pt x="149" y="41"/>
                </a:lnTo>
                <a:lnTo>
                  <a:pt x="148" y="41"/>
                </a:lnTo>
                <a:lnTo>
                  <a:pt x="148" y="42"/>
                </a:lnTo>
                <a:lnTo>
                  <a:pt x="148" y="43"/>
                </a:lnTo>
                <a:lnTo>
                  <a:pt x="147" y="44"/>
                </a:lnTo>
                <a:lnTo>
                  <a:pt x="146" y="46"/>
                </a:lnTo>
                <a:lnTo>
                  <a:pt x="146" y="47"/>
                </a:lnTo>
                <a:lnTo>
                  <a:pt x="146" y="48"/>
                </a:lnTo>
                <a:lnTo>
                  <a:pt x="147" y="49"/>
                </a:lnTo>
                <a:lnTo>
                  <a:pt x="147" y="50"/>
                </a:lnTo>
                <a:lnTo>
                  <a:pt x="148" y="53"/>
                </a:lnTo>
                <a:lnTo>
                  <a:pt x="148" y="54"/>
                </a:lnTo>
                <a:lnTo>
                  <a:pt x="148" y="55"/>
                </a:lnTo>
                <a:lnTo>
                  <a:pt x="148" y="56"/>
                </a:lnTo>
                <a:lnTo>
                  <a:pt x="149" y="57"/>
                </a:lnTo>
                <a:lnTo>
                  <a:pt x="149" y="59"/>
                </a:lnTo>
                <a:lnTo>
                  <a:pt x="149" y="60"/>
                </a:lnTo>
                <a:lnTo>
                  <a:pt x="150" y="60"/>
                </a:lnTo>
                <a:lnTo>
                  <a:pt x="150" y="61"/>
                </a:lnTo>
                <a:lnTo>
                  <a:pt x="150" y="62"/>
                </a:lnTo>
                <a:lnTo>
                  <a:pt x="150" y="63"/>
                </a:lnTo>
                <a:lnTo>
                  <a:pt x="151" y="64"/>
                </a:lnTo>
                <a:lnTo>
                  <a:pt x="152" y="64"/>
                </a:lnTo>
                <a:lnTo>
                  <a:pt x="152" y="65"/>
                </a:lnTo>
                <a:lnTo>
                  <a:pt x="152" y="66"/>
                </a:lnTo>
                <a:lnTo>
                  <a:pt x="153" y="67"/>
                </a:lnTo>
                <a:lnTo>
                  <a:pt x="153" y="68"/>
                </a:lnTo>
                <a:lnTo>
                  <a:pt x="153" y="69"/>
                </a:lnTo>
                <a:lnTo>
                  <a:pt x="153" y="70"/>
                </a:lnTo>
                <a:lnTo>
                  <a:pt x="153" y="71"/>
                </a:lnTo>
                <a:lnTo>
                  <a:pt x="154" y="72"/>
                </a:lnTo>
                <a:lnTo>
                  <a:pt x="152" y="72"/>
                </a:lnTo>
                <a:lnTo>
                  <a:pt x="152" y="73"/>
                </a:lnTo>
                <a:lnTo>
                  <a:pt x="153" y="73"/>
                </a:lnTo>
                <a:lnTo>
                  <a:pt x="153" y="74"/>
                </a:lnTo>
                <a:lnTo>
                  <a:pt x="153" y="75"/>
                </a:lnTo>
                <a:lnTo>
                  <a:pt x="152" y="75"/>
                </a:lnTo>
                <a:lnTo>
                  <a:pt x="151" y="76"/>
                </a:lnTo>
                <a:lnTo>
                  <a:pt x="151" y="75"/>
                </a:lnTo>
                <a:lnTo>
                  <a:pt x="150" y="76"/>
                </a:lnTo>
                <a:lnTo>
                  <a:pt x="150" y="75"/>
                </a:lnTo>
                <a:lnTo>
                  <a:pt x="149" y="75"/>
                </a:lnTo>
                <a:lnTo>
                  <a:pt x="149" y="76"/>
                </a:lnTo>
                <a:lnTo>
                  <a:pt x="148" y="75"/>
                </a:lnTo>
                <a:lnTo>
                  <a:pt x="147" y="76"/>
                </a:lnTo>
                <a:lnTo>
                  <a:pt x="147" y="75"/>
                </a:lnTo>
                <a:lnTo>
                  <a:pt x="146" y="76"/>
                </a:lnTo>
                <a:lnTo>
                  <a:pt x="145" y="76"/>
                </a:lnTo>
                <a:lnTo>
                  <a:pt x="146" y="76"/>
                </a:lnTo>
                <a:lnTo>
                  <a:pt x="146" y="77"/>
                </a:lnTo>
                <a:lnTo>
                  <a:pt x="146" y="78"/>
                </a:lnTo>
                <a:lnTo>
                  <a:pt x="146" y="79"/>
                </a:lnTo>
                <a:lnTo>
                  <a:pt x="147" y="80"/>
                </a:lnTo>
                <a:lnTo>
                  <a:pt x="147" y="81"/>
                </a:lnTo>
                <a:lnTo>
                  <a:pt x="147" y="82"/>
                </a:lnTo>
                <a:lnTo>
                  <a:pt x="146" y="83"/>
                </a:lnTo>
                <a:lnTo>
                  <a:pt x="146" y="84"/>
                </a:lnTo>
                <a:lnTo>
                  <a:pt x="145" y="85"/>
                </a:lnTo>
                <a:lnTo>
                  <a:pt x="145" y="86"/>
                </a:lnTo>
                <a:lnTo>
                  <a:pt x="145" y="87"/>
                </a:lnTo>
                <a:lnTo>
                  <a:pt x="144" y="87"/>
                </a:lnTo>
                <a:lnTo>
                  <a:pt x="145" y="87"/>
                </a:lnTo>
                <a:lnTo>
                  <a:pt x="144" y="87"/>
                </a:lnTo>
                <a:lnTo>
                  <a:pt x="144" y="88"/>
                </a:lnTo>
                <a:lnTo>
                  <a:pt x="145" y="88"/>
                </a:lnTo>
                <a:lnTo>
                  <a:pt x="145" y="89"/>
                </a:lnTo>
                <a:lnTo>
                  <a:pt x="144" y="89"/>
                </a:lnTo>
                <a:lnTo>
                  <a:pt x="143" y="89"/>
                </a:lnTo>
                <a:lnTo>
                  <a:pt x="142" y="89"/>
                </a:lnTo>
                <a:lnTo>
                  <a:pt x="141" y="89"/>
                </a:lnTo>
                <a:lnTo>
                  <a:pt x="140" y="90"/>
                </a:lnTo>
                <a:lnTo>
                  <a:pt x="140" y="89"/>
                </a:lnTo>
                <a:lnTo>
                  <a:pt x="140" y="90"/>
                </a:lnTo>
                <a:lnTo>
                  <a:pt x="139" y="90"/>
                </a:lnTo>
                <a:lnTo>
                  <a:pt x="138" y="90"/>
                </a:lnTo>
                <a:lnTo>
                  <a:pt x="137" y="90"/>
                </a:lnTo>
                <a:lnTo>
                  <a:pt x="136" y="90"/>
                </a:lnTo>
                <a:lnTo>
                  <a:pt x="135" y="90"/>
                </a:lnTo>
                <a:lnTo>
                  <a:pt x="134" y="91"/>
                </a:lnTo>
                <a:lnTo>
                  <a:pt x="133" y="91"/>
                </a:lnTo>
                <a:lnTo>
                  <a:pt x="133" y="90"/>
                </a:lnTo>
                <a:lnTo>
                  <a:pt x="132" y="90"/>
                </a:lnTo>
                <a:lnTo>
                  <a:pt x="131" y="90"/>
                </a:lnTo>
                <a:lnTo>
                  <a:pt x="131" y="89"/>
                </a:lnTo>
                <a:lnTo>
                  <a:pt x="130" y="89"/>
                </a:lnTo>
                <a:lnTo>
                  <a:pt x="130" y="88"/>
                </a:lnTo>
                <a:lnTo>
                  <a:pt x="130" y="87"/>
                </a:lnTo>
                <a:lnTo>
                  <a:pt x="129" y="87"/>
                </a:lnTo>
                <a:lnTo>
                  <a:pt x="128" y="86"/>
                </a:lnTo>
                <a:lnTo>
                  <a:pt x="127" y="85"/>
                </a:lnTo>
                <a:lnTo>
                  <a:pt x="126" y="84"/>
                </a:lnTo>
                <a:lnTo>
                  <a:pt x="125" y="83"/>
                </a:lnTo>
                <a:lnTo>
                  <a:pt x="125" y="82"/>
                </a:lnTo>
                <a:lnTo>
                  <a:pt x="125" y="81"/>
                </a:lnTo>
                <a:lnTo>
                  <a:pt x="124" y="81"/>
                </a:lnTo>
                <a:lnTo>
                  <a:pt x="124" y="80"/>
                </a:lnTo>
                <a:lnTo>
                  <a:pt x="124" y="79"/>
                </a:lnTo>
                <a:lnTo>
                  <a:pt x="123" y="78"/>
                </a:lnTo>
                <a:lnTo>
                  <a:pt x="122" y="78"/>
                </a:lnTo>
                <a:lnTo>
                  <a:pt x="121" y="79"/>
                </a:lnTo>
                <a:lnTo>
                  <a:pt x="121" y="80"/>
                </a:lnTo>
                <a:lnTo>
                  <a:pt x="120" y="80"/>
                </a:lnTo>
                <a:lnTo>
                  <a:pt x="119" y="80"/>
                </a:lnTo>
                <a:lnTo>
                  <a:pt x="119" y="81"/>
                </a:lnTo>
                <a:lnTo>
                  <a:pt x="118" y="81"/>
                </a:lnTo>
                <a:lnTo>
                  <a:pt x="117" y="81"/>
                </a:lnTo>
                <a:lnTo>
                  <a:pt x="116" y="81"/>
                </a:lnTo>
                <a:lnTo>
                  <a:pt x="115" y="81"/>
                </a:lnTo>
                <a:lnTo>
                  <a:pt x="114" y="80"/>
                </a:lnTo>
                <a:lnTo>
                  <a:pt x="113" y="80"/>
                </a:lnTo>
                <a:lnTo>
                  <a:pt x="112" y="80"/>
                </a:lnTo>
                <a:lnTo>
                  <a:pt x="111" y="80"/>
                </a:lnTo>
                <a:lnTo>
                  <a:pt x="110" y="80"/>
                </a:lnTo>
                <a:lnTo>
                  <a:pt x="109" y="81"/>
                </a:lnTo>
                <a:lnTo>
                  <a:pt x="108" y="81"/>
                </a:lnTo>
                <a:lnTo>
                  <a:pt x="107" y="82"/>
                </a:lnTo>
                <a:lnTo>
                  <a:pt x="106" y="83"/>
                </a:lnTo>
                <a:lnTo>
                  <a:pt x="105" y="83"/>
                </a:lnTo>
                <a:lnTo>
                  <a:pt x="106" y="84"/>
                </a:lnTo>
                <a:lnTo>
                  <a:pt x="106" y="85"/>
                </a:lnTo>
                <a:lnTo>
                  <a:pt x="106" y="86"/>
                </a:lnTo>
                <a:lnTo>
                  <a:pt x="107" y="86"/>
                </a:lnTo>
                <a:lnTo>
                  <a:pt x="107" y="87"/>
                </a:lnTo>
                <a:lnTo>
                  <a:pt x="107" y="88"/>
                </a:lnTo>
                <a:lnTo>
                  <a:pt x="107" y="89"/>
                </a:lnTo>
                <a:lnTo>
                  <a:pt x="107" y="90"/>
                </a:lnTo>
                <a:lnTo>
                  <a:pt x="105" y="91"/>
                </a:lnTo>
                <a:lnTo>
                  <a:pt x="105" y="90"/>
                </a:lnTo>
                <a:lnTo>
                  <a:pt x="105" y="89"/>
                </a:lnTo>
                <a:lnTo>
                  <a:pt x="104" y="89"/>
                </a:lnTo>
                <a:lnTo>
                  <a:pt x="103" y="89"/>
                </a:lnTo>
                <a:lnTo>
                  <a:pt x="102" y="89"/>
                </a:lnTo>
                <a:lnTo>
                  <a:pt x="101" y="88"/>
                </a:lnTo>
                <a:lnTo>
                  <a:pt x="101" y="89"/>
                </a:lnTo>
                <a:lnTo>
                  <a:pt x="101" y="90"/>
                </a:lnTo>
                <a:lnTo>
                  <a:pt x="101" y="91"/>
                </a:lnTo>
                <a:lnTo>
                  <a:pt x="100" y="91"/>
                </a:lnTo>
                <a:lnTo>
                  <a:pt x="99" y="92"/>
                </a:lnTo>
                <a:lnTo>
                  <a:pt x="98" y="92"/>
                </a:lnTo>
                <a:lnTo>
                  <a:pt x="97" y="93"/>
                </a:lnTo>
                <a:lnTo>
                  <a:pt x="96" y="94"/>
                </a:lnTo>
                <a:lnTo>
                  <a:pt x="95" y="94"/>
                </a:lnTo>
                <a:lnTo>
                  <a:pt x="94" y="94"/>
                </a:lnTo>
                <a:lnTo>
                  <a:pt x="94" y="93"/>
                </a:lnTo>
                <a:lnTo>
                  <a:pt x="94" y="92"/>
                </a:lnTo>
                <a:lnTo>
                  <a:pt x="93" y="92"/>
                </a:lnTo>
                <a:lnTo>
                  <a:pt x="92" y="92"/>
                </a:lnTo>
                <a:lnTo>
                  <a:pt x="92" y="91"/>
                </a:lnTo>
                <a:lnTo>
                  <a:pt x="93" y="91"/>
                </a:lnTo>
                <a:lnTo>
                  <a:pt x="92" y="91"/>
                </a:lnTo>
                <a:lnTo>
                  <a:pt x="92" y="90"/>
                </a:lnTo>
                <a:lnTo>
                  <a:pt x="92" y="89"/>
                </a:lnTo>
                <a:lnTo>
                  <a:pt x="91" y="89"/>
                </a:lnTo>
                <a:lnTo>
                  <a:pt x="90" y="90"/>
                </a:lnTo>
                <a:lnTo>
                  <a:pt x="90" y="91"/>
                </a:lnTo>
                <a:lnTo>
                  <a:pt x="89" y="91"/>
                </a:lnTo>
                <a:lnTo>
                  <a:pt x="88" y="90"/>
                </a:lnTo>
                <a:lnTo>
                  <a:pt x="87" y="90"/>
                </a:lnTo>
                <a:lnTo>
                  <a:pt x="86" y="89"/>
                </a:lnTo>
                <a:lnTo>
                  <a:pt x="85" y="89"/>
                </a:lnTo>
                <a:lnTo>
                  <a:pt x="84" y="89"/>
                </a:lnTo>
                <a:lnTo>
                  <a:pt x="83" y="90"/>
                </a:lnTo>
                <a:lnTo>
                  <a:pt x="82" y="89"/>
                </a:lnTo>
                <a:lnTo>
                  <a:pt x="79" y="90"/>
                </a:lnTo>
                <a:lnTo>
                  <a:pt x="78" y="90"/>
                </a:lnTo>
                <a:lnTo>
                  <a:pt x="78" y="89"/>
                </a:lnTo>
                <a:lnTo>
                  <a:pt x="78" y="90"/>
                </a:lnTo>
                <a:lnTo>
                  <a:pt x="77" y="89"/>
                </a:lnTo>
                <a:lnTo>
                  <a:pt x="76" y="89"/>
                </a:lnTo>
                <a:lnTo>
                  <a:pt x="75" y="89"/>
                </a:lnTo>
                <a:lnTo>
                  <a:pt x="74" y="89"/>
                </a:lnTo>
                <a:lnTo>
                  <a:pt x="73" y="89"/>
                </a:lnTo>
                <a:lnTo>
                  <a:pt x="72" y="89"/>
                </a:lnTo>
                <a:lnTo>
                  <a:pt x="71" y="89"/>
                </a:lnTo>
                <a:lnTo>
                  <a:pt x="70" y="89"/>
                </a:lnTo>
                <a:lnTo>
                  <a:pt x="69" y="89"/>
                </a:lnTo>
                <a:lnTo>
                  <a:pt x="68" y="88"/>
                </a:lnTo>
                <a:lnTo>
                  <a:pt x="67" y="88"/>
                </a:lnTo>
                <a:lnTo>
                  <a:pt x="65" y="87"/>
                </a:lnTo>
                <a:lnTo>
                  <a:pt x="64" y="86"/>
                </a:lnTo>
                <a:lnTo>
                  <a:pt x="63" y="86"/>
                </a:lnTo>
                <a:lnTo>
                  <a:pt x="62" y="85"/>
                </a:lnTo>
                <a:lnTo>
                  <a:pt x="61" y="85"/>
                </a:lnTo>
                <a:lnTo>
                  <a:pt x="60" y="85"/>
                </a:lnTo>
                <a:lnTo>
                  <a:pt x="59" y="86"/>
                </a:lnTo>
                <a:lnTo>
                  <a:pt x="57" y="86"/>
                </a:lnTo>
                <a:lnTo>
                  <a:pt x="56" y="86"/>
                </a:lnTo>
                <a:lnTo>
                  <a:pt x="56" y="87"/>
                </a:lnTo>
                <a:lnTo>
                  <a:pt x="55" y="87"/>
                </a:lnTo>
                <a:lnTo>
                  <a:pt x="54" y="88"/>
                </a:lnTo>
                <a:lnTo>
                  <a:pt x="53" y="88"/>
                </a:lnTo>
                <a:lnTo>
                  <a:pt x="53" y="89"/>
                </a:lnTo>
                <a:lnTo>
                  <a:pt x="52" y="89"/>
                </a:lnTo>
                <a:lnTo>
                  <a:pt x="51" y="90"/>
                </a:lnTo>
                <a:lnTo>
                  <a:pt x="50" y="90"/>
                </a:lnTo>
                <a:lnTo>
                  <a:pt x="50" y="91"/>
                </a:lnTo>
                <a:lnTo>
                  <a:pt x="50" y="92"/>
                </a:lnTo>
                <a:lnTo>
                  <a:pt x="49" y="92"/>
                </a:lnTo>
                <a:lnTo>
                  <a:pt x="49" y="93"/>
                </a:lnTo>
                <a:lnTo>
                  <a:pt x="49" y="94"/>
                </a:lnTo>
                <a:lnTo>
                  <a:pt x="48" y="93"/>
                </a:lnTo>
                <a:lnTo>
                  <a:pt x="48" y="94"/>
                </a:lnTo>
                <a:lnTo>
                  <a:pt x="47" y="94"/>
                </a:lnTo>
                <a:lnTo>
                  <a:pt x="46" y="94"/>
                </a:lnTo>
                <a:lnTo>
                  <a:pt x="46" y="95"/>
                </a:lnTo>
                <a:lnTo>
                  <a:pt x="45" y="96"/>
                </a:lnTo>
                <a:lnTo>
                  <a:pt x="43" y="97"/>
                </a:lnTo>
                <a:lnTo>
                  <a:pt x="43" y="96"/>
                </a:lnTo>
                <a:lnTo>
                  <a:pt x="42" y="96"/>
                </a:lnTo>
                <a:lnTo>
                  <a:pt x="41" y="95"/>
                </a:lnTo>
                <a:lnTo>
                  <a:pt x="41" y="94"/>
                </a:lnTo>
                <a:lnTo>
                  <a:pt x="40" y="94"/>
                </a:lnTo>
                <a:lnTo>
                  <a:pt x="40" y="93"/>
                </a:lnTo>
                <a:lnTo>
                  <a:pt x="39" y="92"/>
                </a:lnTo>
                <a:lnTo>
                  <a:pt x="39" y="91"/>
                </a:lnTo>
                <a:lnTo>
                  <a:pt x="38" y="91"/>
                </a:lnTo>
                <a:lnTo>
                  <a:pt x="38" y="90"/>
                </a:lnTo>
                <a:lnTo>
                  <a:pt x="38" y="89"/>
                </a:lnTo>
                <a:lnTo>
                  <a:pt x="37" y="89"/>
                </a:lnTo>
                <a:lnTo>
                  <a:pt x="37" y="90"/>
                </a:lnTo>
                <a:lnTo>
                  <a:pt x="36" y="90"/>
                </a:lnTo>
                <a:lnTo>
                  <a:pt x="35" y="91"/>
                </a:lnTo>
                <a:lnTo>
                  <a:pt x="34" y="91"/>
                </a:lnTo>
                <a:lnTo>
                  <a:pt x="33" y="91"/>
                </a:lnTo>
                <a:lnTo>
                  <a:pt x="33" y="92"/>
                </a:lnTo>
                <a:lnTo>
                  <a:pt x="32" y="92"/>
                </a:lnTo>
                <a:lnTo>
                  <a:pt x="31" y="92"/>
                </a:lnTo>
                <a:lnTo>
                  <a:pt x="30" y="92"/>
                </a:lnTo>
                <a:lnTo>
                  <a:pt x="29" y="92"/>
                </a:lnTo>
                <a:lnTo>
                  <a:pt x="28" y="92"/>
                </a:lnTo>
                <a:lnTo>
                  <a:pt x="27" y="91"/>
                </a:lnTo>
                <a:lnTo>
                  <a:pt x="26" y="91"/>
                </a:lnTo>
                <a:lnTo>
                  <a:pt x="25" y="90"/>
                </a:lnTo>
                <a:lnTo>
                  <a:pt x="23" y="90"/>
                </a:lnTo>
                <a:lnTo>
                  <a:pt x="21" y="89"/>
                </a:lnTo>
                <a:lnTo>
                  <a:pt x="20" y="88"/>
                </a:lnTo>
                <a:lnTo>
                  <a:pt x="18" y="88"/>
                </a:lnTo>
                <a:lnTo>
                  <a:pt x="18" y="87"/>
                </a:lnTo>
                <a:lnTo>
                  <a:pt x="17" y="87"/>
                </a:lnTo>
                <a:lnTo>
                  <a:pt x="16" y="87"/>
                </a:lnTo>
                <a:lnTo>
                  <a:pt x="15" y="86"/>
                </a:lnTo>
                <a:lnTo>
                  <a:pt x="14" y="86"/>
                </a:lnTo>
                <a:lnTo>
                  <a:pt x="12" y="85"/>
                </a:lnTo>
                <a:lnTo>
                  <a:pt x="12" y="84"/>
                </a:lnTo>
                <a:lnTo>
                  <a:pt x="13" y="82"/>
                </a:lnTo>
                <a:lnTo>
                  <a:pt x="14" y="81"/>
                </a:lnTo>
                <a:lnTo>
                  <a:pt x="15" y="80"/>
                </a:lnTo>
                <a:lnTo>
                  <a:pt x="15" y="79"/>
                </a:lnTo>
                <a:lnTo>
                  <a:pt x="16" y="79"/>
                </a:lnTo>
                <a:lnTo>
                  <a:pt x="17" y="79"/>
                </a:lnTo>
                <a:lnTo>
                  <a:pt x="17" y="78"/>
                </a:lnTo>
                <a:lnTo>
                  <a:pt x="18" y="78"/>
                </a:lnTo>
                <a:lnTo>
                  <a:pt x="19" y="77"/>
                </a:lnTo>
                <a:lnTo>
                  <a:pt x="20" y="77"/>
                </a:lnTo>
                <a:lnTo>
                  <a:pt x="20" y="76"/>
                </a:lnTo>
                <a:lnTo>
                  <a:pt x="21" y="76"/>
                </a:lnTo>
                <a:lnTo>
                  <a:pt x="22" y="76"/>
                </a:lnTo>
                <a:lnTo>
                  <a:pt x="22" y="75"/>
                </a:lnTo>
                <a:lnTo>
                  <a:pt x="23" y="75"/>
                </a:lnTo>
                <a:lnTo>
                  <a:pt x="23" y="74"/>
                </a:lnTo>
                <a:lnTo>
                  <a:pt x="24" y="74"/>
                </a:lnTo>
                <a:lnTo>
                  <a:pt x="24" y="73"/>
                </a:lnTo>
                <a:lnTo>
                  <a:pt x="24" y="72"/>
                </a:lnTo>
                <a:lnTo>
                  <a:pt x="25" y="69"/>
                </a:lnTo>
                <a:lnTo>
                  <a:pt x="25" y="68"/>
                </a:lnTo>
                <a:lnTo>
                  <a:pt x="25" y="67"/>
                </a:lnTo>
                <a:lnTo>
                  <a:pt x="25" y="66"/>
                </a:lnTo>
                <a:lnTo>
                  <a:pt x="26" y="66"/>
                </a:lnTo>
                <a:lnTo>
                  <a:pt x="26" y="65"/>
                </a:lnTo>
                <a:lnTo>
                  <a:pt x="26" y="64"/>
                </a:lnTo>
                <a:lnTo>
                  <a:pt x="27" y="64"/>
                </a:lnTo>
                <a:lnTo>
                  <a:pt x="27" y="63"/>
                </a:lnTo>
                <a:lnTo>
                  <a:pt x="29" y="62"/>
                </a:lnTo>
                <a:lnTo>
                  <a:pt x="30" y="61"/>
                </a:lnTo>
                <a:lnTo>
                  <a:pt x="31" y="61"/>
                </a:lnTo>
                <a:lnTo>
                  <a:pt x="31" y="60"/>
                </a:lnTo>
                <a:lnTo>
                  <a:pt x="32" y="60"/>
                </a:lnTo>
                <a:lnTo>
                  <a:pt x="32" y="59"/>
                </a:lnTo>
                <a:lnTo>
                  <a:pt x="33" y="58"/>
                </a:lnTo>
                <a:lnTo>
                  <a:pt x="34" y="58"/>
                </a:lnTo>
                <a:lnTo>
                  <a:pt x="34" y="57"/>
                </a:lnTo>
                <a:lnTo>
                  <a:pt x="35" y="56"/>
                </a:lnTo>
                <a:lnTo>
                  <a:pt x="35" y="55"/>
                </a:lnTo>
                <a:lnTo>
                  <a:pt x="36" y="54"/>
                </a:lnTo>
                <a:lnTo>
                  <a:pt x="36" y="53"/>
                </a:lnTo>
                <a:lnTo>
                  <a:pt x="37" y="53"/>
                </a:lnTo>
                <a:lnTo>
                  <a:pt x="37" y="51"/>
                </a:lnTo>
                <a:lnTo>
                  <a:pt x="38" y="50"/>
                </a:lnTo>
                <a:lnTo>
                  <a:pt x="38" y="49"/>
                </a:lnTo>
                <a:lnTo>
                  <a:pt x="38" y="48"/>
                </a:lnTo>
                <a:lnTo>
                  <a:pt x="38" y="47"/>
                </a:lnTo>
                <a:lnTo>
                  <a:pt x="38" y="46"/>
                </a:lnTo>
                <a:lnTo>
                  <a:pt x="38" y="45"/>
                </a:lnTo>
                <a:lnTo>
                  <a:pt x="38" y="43"/>
                </a:lnTo>
                <a:lnTo>
                  <a:pt x="37" y="43"/>
                </a:lnTo>
                <a:lnTo>
                  <a:pt x="36" y="43"/>
                </a:lnTo>
                <a:lnTo>
                  <a:pt x="35" y="43"/>
                </a:lnTo>
                <a:lnTo>
                  <a:pt x="34" y="42"/>
                </a:lnTo>
                <a:lnTo>
                  <a:pt x="33" y="42"/>
                </a:lnTo>
                <a:lnTo>
                  <a:pt x="31" y="42"/>
                </a:lnTo>
                <a:lnTo>
                  <a:pt x="31" y="41"/>
                </a:lnTo>
                <a:lnTo>
                  <a:pt x="30" y="41"/>
                </a:lnTo>
                <a:lnTo>
                  <a:pt x="29" y="41"/>
                </a:lnTo>
                <a:lnTo>
                  <a:pt x="28" y="42"/>
                </a:lnTo>
                <a:lnTo>
                  <a:pt x="27" y="41"/>
                </a:lnTo>
                <a:lnTo>
                  <a:pt x="26" y="41"/>
                </a:lnTo>
                <a:lnTo>
                  <a:pt x="25" y="41"/>
                </a:lnTo>
                <a:lnTo>
                  <a:pt x="23" y="41"/>
                </a:lnTo>
                <a:lnTo>
                  <a:pt x="22" y="40"/>
                </a:lnTo>
                <a:lnTo>
                  <a:pt x="21" y="40"/>
                </a:lnTo>
                <a:lnTo>
                  <a:pt x="20" y="40"/>
                </a:lnTo>
                <a:lnTo>
                  <a:pt x="18" y="39"/>
                </a:lnTo>
                <a:lnTo>
                  <a:pt x="17" y="39"/>
                </a:lnTo>
                <a:lnTo>
                  <a:pt x="16" y="39"/>
                </a:lnTo>
                <a:lnTo>
                  <a:pt x="15" y="39"/>
                </a:lnTo>
                <a:lnTo>
                  <a:pt x="13" y="38"/>
                </a:lnTo>
                <a:lnTo>
                  <a:pt x="12" y="38"/>
                </a:lnTo>
                <a:lnTo>
                  <a:pt x="11" y="38"/>
                </a:lnTo>
                <a:lnTo>
                  <a:pt x="10" y="38"/>
                </a:lnTo>
                <a:lnTo>
                  <a:pt x="8" y="37"/>
                </a:lnTo>
                <a:lnTo>
                  <a:pt x="7" y="37"/>
                </a:lnTo>
                <a:lnTo>
                  <a:pt x="6" y="37"/>
                </a:lnTo>
                <a:lnTo>
                  <a:pt x="6" y="36"/>
                </a:lnTo>
                <a:lnTo>
                  <a:pt x="5" y="36"/>
                </a:lnTo>
                <a:lnTo>
                  <a:pt x="4" y="36"/>
                </a:lnTo>
                <a:lnTo>
                  <a:pt x="4" y="35"/>
                </a:lnTo>
                <a:lnTo>
                  <a:pt x="4" y="34"/>
                </a:lnTo>
                <a:lnTo>
                  <a:pt x="3" y="34"/>
                </a:lnTo>
                <a:lnTo>
                  <a:pt x="3" y="33"/>
                </a:lnTo>
                <a:lnTo>
                  <a:pt x="2" y="33"/>
                </a:lnTo>
                <a:lnTo>
                  <a:pt x="2" y="32"/>
                </a:lnTo>
                <a:lnTo>
                  <a:pt x="2" y="31"/>
                </a:lnTo>
                <a:lnTo>
                  <a:pt x="1" y="31"/>
                </a:lnTo>
                <a:lnTo>
                  <a:pt x="0" y="31"/>
                </a:lnTo>
                <a:lnTo>
                  <a:pt x="0" y="30"/>
                </a:lnTo>
                <a:lnTo>
                  <a:pt x="1" y="30"/>
                </a:lnTo>
                <a:lnTo>
                  <a:pt x="1" y="29"/>
                </a:lnTo>
                <a:lnTo>
                  <a:pt x="0" y="29"/>
                </a:lnTo>
                <a:lnTo>
                  <a:pt x="0" y="28"/>
                </a:lnTo>
                <a:lnTo>
                  <a:pt x="1" y="28"/>
                </a:lnTo>
                <a:lnTo>
                  <a:pt x="2" y="28"/>
                </a:lnTo>
                <a:lnTo>
                  <a:pt x="3" y="28"/>
                </a:lnTo>
                <a:lnTo>
                  <a:pt x="3" y="27"/>
                </a:lnTo>
                <a:lnTo>
                  <a:pt x="4" y="27"/>
                </a:lnTo>
                <a:lnTo>
                  <a:pt x="5" y="27"/>
                </a:lnTo>
                <a:lnTo>
                  <a:pt x="6" y="27"/>
                </a:lnTo>
                <a:lnTo>
                  <a:pt x="7" y="26"/>
                </a:lnTo>
                <a:lnTo>
                  <a:pt x="8" y="26"/>
                </a:lnTo>
                <a:lnTo>
                  <a:pt x="9" y="26"/>
                </a:lnTo>
                <a:lnTo>
                  <a:pt x="10" y="25"/>
                </a:lnTo>
                <a:lnTo>
                  <a:pt x="9" y="25"/>
                </a:lnTo>
                <a:lnTo>
                  <a:pt x="10" y="25"/>
                </a:lnTo>
                <a:lnTo>
                  <a:pt x="12" y="24"/>
                </a:lnTo>
                <a:lnTo>
                  <a:pt x="13" y="24"/>
                </a:lnTo>
                <a:lnTo>
                  <a:pt x="14" y="24"/>
                </a:lnTo>
                <a:lnTo>
                  <a:pt x="15" y="24"/>
                </a:lnTo>
                <a:lnTo>
                  <a:pt x="16" y="24"/>
                </a:lnTo>
                <a:lnTo>
                  <a:pt x="17" y="24"/>
                </a:lnTo>
                <a:lnTo>
                  <a:pt x="18" y="24"/>
                </a:lnTo>
                <a:lnTo>
                  <a:pt x="19" y="24"/>
                </a:lnTo>
                <a:lnTo>
                  <a:pt x="20" y="24"/>
                </a:lnTo>
                <a:lnTo>
                  <a:pt x="20" y="23"/>
                </a:lnTo>
                <a:lnTo>
                  <a:pt x="20" y="22"/>
                </a:lnTo>
                <a:lnTo>
                  <a:pt x="20" y="21"/>
                </a:lnTo>
                <a:lnTo>
                  <a:pt x="20" y="20"/>
                </a:lnTo>
                <a:lnTo>
                  <a:pt x="19" y="20"/>
                </a:lnTo>
                <a:lnTo>
                  <a:pt x="19" y="21"/>
                </a:lnTo>
                <a:lnTo>
                  <a:pt x="19" y="20"/>
                </a:lnTo>
                <a:lnTo>
                  <a:pt x="18" y="18"/>
                </a:lnTo>
                <a:lnTo>
                  <a:pt x="18" y="17"/>
                </a:lnTo>
                <a:lnTo>
                  <a:pt x="19" y="17"/>
                </a:lnTo>
                <a:lnTo>
                  <a:pt x="20" y="17"/>
                </a:lnTo>
                <a:lnTo>
                  <a:pt x="20" y="18"/>
                </a:lnTo>
                <a:lnTo>
                  <a:pt x="20" y="17"/>
                </a:lnTo>
                <a:lnTo>
                  <a:pt x="20" y="16"/>
                </a:lnTo>
                <a:lnTo>
                  <a:pt x="21" y="16"/>
                </a:lnTo>
                <a:lnTo>
                  <a:pt x="22" y="16"/>
                </a:lnTo>
                <a:lnTo>
                  <a:pt x="22" y="15"/>
                </a:lnTo>
                <a:lnTo>
                  <a:pt x="23" y="15"/>
                </a:lnTo>
                <a:lnTo>
                  <a:pt x="25" y="14"/>
                </a:lnTo>
                <a:lnTo>
                  <a:pt x="26" y="14"/>
                </a:lnTo>
                <a:lnTo>
                  <a:pt x="27" y="13"/>
                </a:lnTo>
                <a:lnTo>
                  <a:pt x="28" y="13"/>
                </a:lnTo>
                <a:lnTo>
                  <a:pt x="28" y="12"/>
                </a:lnTo>
                <a:lnTo>
                  <a:pt x="29" y="12"/>
                </a:lnTo>
                <a:lnTo>
                  <a:pt x="30" y="12"/>
                </a:lnTo>
                <a:lnTo>
                  <a:pt x="30" y="11"/>
                </a:lnTo>
                <a:lnTo>
                  <a:pt x="31" y="10"/>
                </a:lnTo>
                <a:lnTo>
                  <a:pt x="32" y="10"/>
                </a:lnTo>
                <a:lnTo>
                  <a:pt x="33" y="9"/>
                </a:lnTo>
                <a:lnTo>
                  <a:pt x="34" y="8"/>
                </a:lnTo>
                <a:lnTo>
                  <a:pt x="35" y="7"/>
                </a:lnTo>
                <a:lnTo>
                  <a:pt x="36" y="7"/>
                </a:lnTo>
                <a:lnTo>
                  <a:pt x="36" y="6"/>
                </a:lnTo>
                <a:lnTo>
                  <a:pt x="36" y="7"/>
                </a:lnTo>
                <a:lnTo>
                  <a:pt x="37" y="7"/>
                </a:lnTo>
                <a:lnTo>
                  <a:pt x="37" y="8"/>
                </a:lnTo>
                <a:lnTo>
                  <a:pt x="38" y="9"/>
                </a:lnTo>
                <a:lnTo>
                  <a:pt x="38" y="8"/>
                </a:lnTo>
                <a:lnTo>
                  <a:pt x="39" y="8"/>
                </a:lnTo>
                <a:lnTo>
                  <a:pt x="40" y="8"/>
                </a:lnTo>
                <a:lnTo>
                  <a:pt x="41" y="8"/>
                </a:lnTo>
                <a:lnTo>
                  <a:pt x="41" y="7"/>
                </a:lnTo>
                <a:lnTo>
                  <a:pt x="42" y="7"/>
                </a:lnTo>
                <a:lnTo>
                  <a:pt x="43" y="7"/>
                </a:lnTo>
                <a:lnTo>
                  <a:pt x="43" y="6"/>
                </a:lnTo>
                <a:lnTo>
                  <a:pt x="44" y="6"/>
                </a:lnTo>
                <a:lnTo>
                  <a:pt x="45" y="6"/>
                </a:lnTo>
                <a:lnTo>
                  <a:pt x="46" y="5"/>
                </a:lnTo>
                <a:lnTo>
                  <a:pt x="47" y="5"/>
                </a:lnTo>
                <a:lnTo>
                  <a:pt x="48" y="5"/>
                </a:lnTo>
                <a:lnTo>
                  <a:pt x="49" y="5"/>
                </a:lnTo>
                <a:lnTo>
                  <a:pt x="49" y="4"/>
                </a:lnTo>
                <a:lnTo>
                  <a:pt x="49" y="3"/>
                </a:lnTo>
                <a:lnTo>
                  <a:pt x="50" y="3"/>
                </a:lnTo>
                <a:lnTo>
                  <a:pt x="51" y="3"/>
                </a:lnTo>
                <a:lnTo>
                  <a:pt x="52" y="3"/>
                </a:lnTo>
                <a:lnTo>
                  <a:pt x="54" y="2"/>
                </a:lnTo>
                <a:lnTo>
                  <a:pt x="55" y="2"/>
                </a:lnTo>
                <a:lnTo>
                  <a:pt x="56" y="1"/>
                </a:lnTo>
                <a:lnTo>
                  <a:pt x="58" y="1"/>
                </a:lnTo>
                <a:lnTo>
                  <a:pt x="59" y="1"/>
                </a:lnTo>
                <a:lnTo>
                  <a:pt x="61" y="0"/>
                </a:lnTo>
                <a:lnTo>
                  <a:pt x="62" y="0"/>
                </a:lnTo>
                <a:lnTo>
                  <a:pt x="63" y="1"/>
                </a:lnTo>
                <a:lnTo>
                  <a:pt x="64" y="1"/>
                </a:lnTo>
                <a:lnTo>
                  <a:pt x="64" y="2"/>
                </a:lnTo>
                <a:lnTo>
                  <a:pt x="65" y="2"/>
                </a:lnTo>
                <a:lnTo>
                  <a:pt x="66" y="3"/>
                </a:lnTo>
                <a:lnTo>
                  <a:pt x="67" y="3"/>
                </a:lnTo>
                <a:lnTo>
                  <a:pt x="68" y="3"/>
                </a:lnTo>
                <a:lnTo>
                  <a:pt x="70" y="3"/>
                </a:lnTo>
                <a:lnTo>
                  <a:pt x="71" y="3"/>
                </a:lnTo>
                <a:lnTo>
                  <a:pt x="72" y="3"/>
                </a:lnTo>
                <a:lnTo>
                  <a:pt x="72" y="4"/>
                </a:lnTo>
                <a:lnTo>
                  <a:pt x="73" y="4"/>
                </a:lnTo>
                <a:lnTo>
                  <a:pt x="73" y="5"/>
                </a:lnTo>
                <a:lnTo>
                  <a:pt x="73" y="4"/>
                </a:lnTo>
                <a:lnTo>
                  <a:pt x="74" y="5"/>
                </a:lnTo>
                <a:lnTo>
                  <a:pt x="75" y="5"/>
                </a:lnTo>
                <a:lnTo>
                  <a:pt x="76" y="5"/>
                </a:lnTo>
                <a:lnTo>
                  <a:pt x="77" y="5"/>
                </a:lnTo>
                <a:lnTo>
                  <a:pt x="78" y="5"/>
                </a:lnTo>
                <a:lnTo>
                  <a:pt x="79" y="5"/>
                </a:lnTo>
                <a:lnTo>
                  <a:pt x="80" y="5"/>
                </a:lnTo>
                <a:lnTo>
                  <a:pt x="81" y="6"/>
                </a:lnTo>
                <a:lnTo>
                  <a:pt x="82" y="6"/>
                </a:lnTo>
                <a:lnTo>
                  <a:pt x="83" y="7"/>
                </a:lnTo>
                <a:lnTo>
                  <a:pt x="84" y="7"/>
                </a:lnTo>
                <a:lnTo>
                  <a:pt x="85" y="8"/>
                </a:lnTo>
                <a:lnTo>
                  <a:pt x="86" y="9"/>
                </a:lnTo>
                <a:lnTo>
                  <a:pt x="87" y="9"/>
                </a:lnTo>
                <a:lnTo>
                  <a:pt x="88" y="9"/>
                </a:lnTo>
                <a:lnTo>
                  <a:pt x="88" y="10"/>
                </a:lnTo>
                <a:lnTo>
                  <a:pt x="89" y="10"/>
                </a:lnTo>
                <a:lnTo>
                  <a:pt x="90" y="11"/>
                </a:lnTo>
                <a:lnTo>
                  <a:pt x="91" y="12"/>
                </a:lnTo>
                <a:lnTo>
                  <a:pt x="92" y="13"/>
                </a:lnTo>
                <a:lnTo>
                  <a:pt x="93" y="14"/>
                </a:lnTo>
              </a:path>
            </a:pathLst>
          </a:custGeom>
          <a:noFill/>
          <a:ln w="19050" cap="flat" cmpd="sng">
            <a:solidFill>
              <a:srgbClr val="000000">
                <a:alpha val="100000"/>
              </a:srgbClr>
            </a:solidFill>
            <a:prstDash val="solid"/>
            <a:round/>
            <a:headEnd type="none" w="med" len="med"/>
            <a:tailEnd type="none" w="med" len="med"/>
          </a:ln>
        </xdr:spPr>
      </xdr:sp>
      <xdr:sp>
        <xdr:nvSpPr>
          <xdr:cNvPr id="2185894" name="Freeform 76"/>
          <xdr:cNvSpPr/>
        </xdr:nvSpPr>
        <xdr:spPr>
          <a:xfrm>
            <a:off x="3971925" y="3514725"/>
            <a:ext cx="28575" cy="28575"/>
          </a:xfrm>
          <a:custGeom>
            <a:avLst/>
            <a:gdLst>
              <a:gd name="txL" fmla="*/ 0 w 3"/>
              <a:gd name="txT" fmla="*/ 0 h 3"/>
              <a:gd name="txR" fmla="*/ 3 w 3"/>
              <a:gd name="txB" fmla="*/ 3 h 3"/>
            </a:gdLst>
            <a:ahLst/>
            <a:cxnLst>
              <a:cxn ang="0">
                <a:pos x="0" y="0"/>
              </a:cxn>
              <a:cxn ang="0">
                <a:pos x="0" y="2147483647"/>
              </a:cxn>
              <a:cxn ang="0">
                <a:pos x="0" y="2147483647"/>
              </a:cxn>
              <a:cxn ang="0">
                <a:pos x="2147483647" y="2147483647"/>
              </a:cxn>
              <a:cxn ang="0">
                <a:pos x="2147483647" y="2147483647"/>
              </a:cxn>
              <a:cxn ang="0">
                <a:pos x="2147483647" y="2147483647"/>
              </a:cxn>
            </a:cxnLst>
            <a:rect l="txL" t="txT" r="txR" b="txB"/>
            <a:pathLst>
              <a:path w="3" h="3">
                <a:moveTo>
                  <a:pt x="0" y="0"/>
                </a:moveTo>
                <a:lnTo>
                  <a:pt x="0" y="1"/>
                </a:lnTo>
                <a:lnTo>
                  <a:pt x="0" y="2"/>
                </a:lnTo>
                <a:lnTo>
                  <a:pt x="1" y="2"/>
                </a:lnTo>
                <a:lnTo>
                  <a:pt x="2" y="3"/>
                </a:lnTo>
                <a:lnTo>
                  <a:pt x="3" y="3"/>
                </a:lnTo>
              </a:path>
            </a:pathLst>
          </a:custGeom>
          <a:noFill/>
          <a:ln w="19050" cap="flat" cmpd="sng">
            <a:solidFill>
              <a:srgbClr val="000000">
                <a:alpha val="100000"/>
              </a:srgbClr>
            </a:solidFill>
            <a:prstDash val="solid"/>
            <a:round/>
            <a:headEnd type="none" w="med" len="med"/>
            <a:tailEnd type="none" w="med" len="med"/>
          </a:ln>
        </xdr:spPr>
      </xdr:sp>
      <xdr:sp>
        <xdr:nvSpPr>
          <xdr:cNvPr id="2185895" name="Freeform 77"/>
          <xdr:cNvSpPr/>
        </xdr:nvSpPr>
        <xdr:spPr>
          <a:xfrm>
            <a:off x="3190875" y="2286000"/>
            <a:ext cx="1143000" cy="1181100"/>
          </a:xfrm>
          <a:custGeom>
            <a:avLst/>
            <a:gdLst>
              <a:gd name="txL" fmla="*/ 0 w 120"/>
              <a:gd name="txT" fmla="*/ 0 h 124"/>
              <a:gd name="txR" fmla="*/ 120 w 120"/>
              <a:gd name="txB" fmla="*/ 124 h 1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0" h="124">
                <a:moveTo>
                  <a:pt x="65" y="111"/>
                </a:moveTo>
                <a:lnTo>
                  <a:pt x="65" y="112"/>
                </a:lnTo>
                <a:lnTo>
                  <a:pt x="64" y="112"/>
                </a:lnTo>
                <a:lnTo>
                  <a:pt x="64" y="113"/>
                </a:lnTo>
                <a:lnTo>
                  <a:pt x="64" y="114"/>
                </a:lnTo>
                <a:lnTo>
                  <a:pt x="63" y="115"/>
                </a:lnTo>
                <a:lnTo>
                  <a:pt x="63" y="116"/>
                </a:lnTo>
                <a:lnTo>
                  <a:pt x="62" y="116"/>
                </a:lnTo>
                <a:lnTo>
                  <a:pt x="62" y="117"/>
                </a:lnTo>
                <a:lnTo>
                  <a:pt x="63" y="117"/>
                </a:lnTo>
                <a:lnTo>
                  <a:pt x="62" y="117"/>
                </a:lnTo>
                <a:lnTo>
                  <a:pt x="61" y="119"/>
                </a:lnTo>
                <a:lnTo>
                  <a:pt x="61" y="118"/>
                </a:lnTo>
                <a:lnTo>
                  <a:pt x="60" y="118"/>
                </a:lnTo>
                <a:lnTo>
                  <a:pt x="59" y="118"/>
                </a:lnTo>
                <a:lnTo>
                  <a:pt x="57" y="118"/>
                </a:lnTo>
                <a:lnTo>
                  <a:pt x="56" y="118"/>
                </a:lnTo>
                <a:lnTo>
                  <a:pt x="55" y="118"/>
                </a:lnTo>
                <a:lnTo>
                  <a:pt x="54" y="117"/>
                </a:lnTo>
                <a:lnTo>
                  <a:pt x="53" y="117"/>
                </a:lnTo>
                <a:lnTo>
                  <a:pt x="53" y="116"/>
                </a:lnTo>
                <a:lnTo>
                  <a:pt x="52" y="116"/>
                </a:lnTo>
                <a:lnTo>
                  <a:pt x="51" y="115"/>
                </a:lnTo>
                <a:lnTo>
                  <a:pt x="50" y="115"/>
                </a:lnTo>
                <a:lnTo>
                  <a:pt x="48" y="116"/>
                </a:lnTo>
                <a:lnTo>
                  <a:pt x="47" y="116"/>
                </a:lnTo>
                <a:lnTo>
                  <a:pt x="45" y="116"/>
                </a:lnTo>
                <a:lnTo>
                  <a:pt x="44" y="117"/>
                </a:lnTo>
                <a:lnTo>
                  <a:pt x="43" y="117"/>
                </a:lnTo>
                <a:lnTo>
                  <a:pt x="41" y="118"/>
                </a:lnTo>
                <a:lnTo>
                  <a:pt x="40" y="118"/>
                </a:lnTo>
                <a:lnTo>
                  <a:pt x="39" y="118"/>
                </a:lnTo>
                <a:lnTo>
                  <a:pt x="38" y="118"/>
                </a:lnTo>
                <a:lnTo>
                  <a:pt x="38" y="119"/>
                </a:lnTo>
                <a:lnTo>
                  <a:pt x="38" y="120"/>
                </a:lnTo>
                <a:lnTo>
                  <a:pt x="37" y="120"/>
                </a:lnTo>
                <a:lnTo>
                  <a:pt x="36" y="120"/>
                </a:lnTo>
                <a:lnTo>
                  <a:pt x="35" y="120"/>
                </a:lnTo>
                <a:lnTo>
                  <a:pt x="34" y="121"/>
                </a:lnTo>
                <a:lnTo>
                  <a:pt x="33" y="121"/>
                </a:lnTo>
                <a:lnTo>
                  <a:pt x="32" y="121"/>
                </a:lnTo>
                <a:lnTo>
                  <a:pt x="32" y="122"/>
                </a:lnTo>
                <a:lnTo>
                  <a:pt x="31" y="122"/>
                </a:lnTo>
                <a:lnTo>
                  <a:pt x="30" y="122"/>
                </a:lnTo>
                <a:lnTo>
                  <a:pt x="30" y="123"/>
                </a:lnTo>
                <a:lnTo>
                  <a:pt x="29" y="123"/>
                </a:lnTo>
                <a:lnTo>
                  <a:pt x="28" y="123"/>
                </a:lnTo>
                <a:lnTo>
                  <a:pt x="27" y="123"/>
                </a:lnTo>
                <a:lnTo>
                  <a:pt x="27" y="124"/>
                </a:lnTo>
                <a:lnTo>
                  <a:pt x="26" y="123"/>
                </a:lnTo>
                <a:lnTo>
                  <a:pt x="26" y="122"/>
                </a:lnTo>
                <a:lnTo>
                  <a:pt x="25" y="122"/>
                </a:lnTo>
                <a:lnTo>
                  <a:pt x="25" y="121"/>
                </a:lnTo>
                <a:lnTo>
                  <a:pt x="25" y="120"/>
                </a:lnTo>
                <a:lnTo>
                  <a:pt x="24" y="120"/>
                </a:lnTo>
                <a:lnTo>
                  <a:pt x="24" y="119"/>
                </a:lnTo>
                <a:lnTo>
                  <a:pt x="24" y="118"/>
                </a:lnTo>
                <a:lnTo>
                  <a:pt x="23" y="118"/>
                </a:lnTo>
                <a:lnTo>
                  <a:pt x="23" y="117"/>
                </a:lnTo>
                <a:lnTo>
                  <a:pt x="23" y="116"/>
                </a:lnTo>
                <a:lnTo>
                  <a:pt x="23" y="115"/>
                </a:lnTo>
                <a:lnTo>
                  <a:pt x="22" y="115"/>
                </a:lnTo>
                <a:lnTo>
                  <a:pt x="23" y="114"/>
                </a:lnTo>
                <a:lnTo>
                  <a:pt x="22" y="114"/>
                </a:lnTo>
                <a:lnTo>
                  <a:pt x="22" y="113"/>
                </a:lnTo>
                <a:lnTo>
                  <a:pt x="21" y="112"/>
                </a:lnTo>
                <a:lnTo>
                  <a:pt x="21" y="111"/>
                </a:lnTo>
                <a:lnTo>
                  <a:pt x="21" y="110"/>
                </a:lnTo>
                <a:lnTo>
                  <a:pt x="20" y="110"/>
                </a:lnTo>
                <a:lnTo>
                  <a:pt x="20" y="109"/>
                </a:lnTo>
                <a:lnTo>
                  <a:pt x="20" y="108"/>
                </a:lnTo>
                <a:lnTo>
                  <a:pt x="20" y="107"/>
                </a:lnTo>
                <a:lnTo>
                  <a:pt x="20" y="106"/>
                </a:lnTo>
                <a:lnTo>
                  <a:pt x="19" y="104"/>
                </a:lnTo>
                <a:lnTo>
                  <a:pt x="20" y="104"/>
                </a:lnTo>
                <a:lnTo>
                  <a:pt x="19" y="103"/>
                </a:lnTo>
                <a:lnTo>
                  <a:pt x="18" y="102"/>
                </a:lnTo>
                <a:lnTo>
                  <a:pt x="18" y="101"/>
                </a:lnTo>
                <a:lnTo>
                  <a:pt x="17" y="100"/>
                </a:lnTo>
                <a:lnTo>
                  <a:pt x="16" y="99"/>
                </a:lnTo>
                <a:lnTo>
                  <a:pt x="17" y="98"/>
                </a:lnTo>
                <a:lnTo>
                  <a:pt x="17" y="97"/>
                </a:lnTo>
                <a:lnTo>
                  <a:pt x="16" y="96"/>
                </a:lnTo>
                <a:lnTo>
                  <a:pt x="16" y="95"/>
                </a:lnTo>
                <a:lnTo>
                  <a:pt x="15" y="95"/>
                </a:lnTo>
                <a:lnTo>
                  <a:pt x="15" y="94"/>
                </a:lnTo>
                <a:lnTo>
                  <a:pt x="15" y="93"/>
                </a:lnTo>
                <a:lnTo>
                  <a:pt x="15" y="91"/>
                </a:lnTo>
                <a:lnTo>
                  <a:pt x="14" y="90"/>
                </a:lnTo>
                <a:lnTo>
                  <a:pt x="14" y="89"/>
                </a:lnTo>
                <a:lnTo>
                  <a:pt x="13" y="88"/>
                </a:lnTo>
                <a:lnTo>
                  <a:pt x="13" y="87"/>
                </a:lnTo>
                <a:lnTo>
                  <a:pt x="12" y="86"/>
                </a:lnTo>
                <a:lnTo>
                  <a:pt x="12" y="85"/>
                </a:lnTo>
                <a:lnTo>
                  <a:pt x="11" y="85"/>
                </a:lnTo>
                <a:lnTo>
                  <a:pt x="12" y="85"/>
                </a:lnTo>
                <a:lnTo>
                  <a:pt x="12" y="84"/>
                </a:lnTo>
                <a:lnTo>
                  <a:pt x="12" y="83"/>
                </a:lnTo>
                <a:lnTo>
                  <a:pt x="12" y="82"/>
                </a:lnTo>
                <a:lnTo>
                  <a:pt x="12" y="81"/>
                </a:lnTo>
                <a:lnTo>
                  <a:pt x="11" y="81"/>
                </a:lnTo>
                <a:lnTo>
                  <a:pt x="11" y="80"/>
                </a:lnTo>
                <a:lnTo>
                  <a:pt x="11" y="79"/>
                </a:lnTo>
                <a:lnTo>
                  <a:pt x="11" y="78"/>
                </a:lnTo>
                <a:lnTo>
                  <a:pt x="11" y="77"/>
                </a:lnTo>
                <a:lnTo>
                  <a:pt x="11" y="76"/>
                </a:lnTo>
                <a:lnTo>
                  <a:pt x="11" y="75"/>
                </a:lnTo>
                <a:lnTo>
                  <a:pt x="10" y="74"/>
                </a:lnTo>
                <a:lnTo>
                  <a:pt x="9" y="73"/>
                </a:lnTo>
                <a:lnTo>
                  <a:pt x="9" y="72"/>
                </a:lnTo>
                <a:lnTo>
                  <a:pt x="8" y="72"/>
                </a:lnTo>
                <a:lnTo>
                  <a:pt x="8" y="71"/>
                </a:lnTo>
                <a:lnTo>
                  <a:pt x="8" y="70"/>
                </a:lnTo>
                <a:lnTo>
                  <a:pt x="8" y="69"/>
                </a:lnTo>
                <a:lnTo>
                  <a:pt x="8" y="68"/>
                </a:lnTo>
                <a:lnTo>
                  <a:pt x="7" y="68"/>
                </a:lnTo>
                <a:lnTo>
                  <a:pt x="7" y="67"/>
                </a:lnTo>
                <a:lnTo>
                  <a:pt x="7" y="66"/>
                </a:lnTo>
                <a:lnTo>
                  <a:pt x="7" y="65"/>
                </a:lnTo>
                <a:lnTo>
                  <a:pt x="6" y="64"/>
                </a:lnTo>
                <a:lnTo>
                  <a:pt x="6" y="63"/>
                </a:lnTo>
                <a:lnTo>
                  <a:pt x="5" y="63"/>
                </a:lnTo>
                <a:lnTo>
                  <a:pt x="4" y="63"/>
                </a:lnTo>
                <a:lnTo>
                  <a:pt x="4" y="62"/>
                </a:lnTo>
                <a:lnTo>
                  <a:pt x="4" y="61"/>
                </a:lnTo>
                <a:lnTo>
                  <a:pt x="3" y="60"/>
                </a:lnTo>
                <a:lnTo>
                  <a:pt x="3" y="59"/>
                </a:lnTo>
                <a:lnTo>
                  <a:pt x="2" y="58"/>
                </a:lnTo>
                <a:lnTo>
                  <a:pt x="2" y="57"/>
                </a:lnTo>
                <a:lnTo>
                  <a:pt x="2" y="56"/>
                </a:lnTo>
                <a:lnTo>
                  <a:pt x="2" y="54"/>
                </a:lnTo>
                <a:lnTo>
                  <a:pt x="2" y="53"/>
                </a:lnTo>
                <a:lnTo>
                  <a:pt x="2" y="52"/>
                </a:lnTo>
                <a:lnTo>
                  <a:pt x="1" y="52"/>
                </a:lnTo>
                <a:lnTo>
                  <a:pt x="1" y="51"/>
                </a:lnTo>
                <a:lnTo>
                  <a:pt x="2" y="51"/>
                </a:lnTo>
                <a:lnTo>
                  <a:pt x="2" y="50"/>
                </a:lnTo>
                <a:lnTo>
                  <a:pt x="2" y="49"/>
                </a:lnTo>
                <a:lnTo>
                  <a:pt x="1" y="48"/>
                </a:lnTo>
                <a:lnTo>
                  <a:pt x="1" y="47"/>
                </a:lnTo>
                <a:lnTo>
                  <a:pt x="1" y="46"/>
                </a:lnTo>
                <a:lnTo>
                  <a:pt x="1" y="45"/>
                </a:lnTo>
                <a:lnTo>
                  <a:pt x="0" y="45"/>
                </a:lnTo>
                <a:lnTo>
                  <a:pt x="0" y="44"/>
                </a:lnTo>
                <a:lnTo>
                  <a:pt x="0" y="43"/>
                </a:lnTo>
                <a:lnTo>
                  <a:pt x="0" y="42"/>
                </a:lnTo>
                <a:lnTo>
                  <a:pt x="0" y="40"/>
                </a:lnTo>
                <a:lnTo>
                  <a:pt x="1" y="40"/>
                </a:lnTo>
                <a:lnTo>
                  <a:pt x="2" y="40"/>
                </a:lnTo>
                <a:lnTo>
                  <a:pt x="3" y="40"/>
                </a:lnTo>
                <a:lnTo>
                  <a:pt x="4" y="40"/>
                </a:lnTo>
                <a:lnTo>
                  <a:pt x="5" y="39"/>
                </a:lnTo>
                <a:lnTo>
                  <a:pt x="6" y="39"/>
                </a:lnTo>
                <a:lnTo>
                  <a:pt x="7" y="38"/>
                </a:lnTo>
                <a:lnTo>
                  <a:pt x="8" y="38"/>
                </a:lnTo>
                <a:lnTo>
                  <a:pt x="9" y="38"/>
                </a:lnTo>
                <a:lnTo>
                  <a:pt x="9" y="37"/>
                </a:lnTo>
                <a:lnTo>
                  <a:pt x="10" y="37"/>
                </a:lnTo>
                <a:lnTo>
                  <a:pt x="11" y="37"/>
                </a:lnTo>
                <a:lnTo>
                  <a:pt x="12" y="37"/>
                </a:lnTo>
                <a:lnTo>
                  <a:pt x="13" y="36"/>
                </a:lnTo>
                <a:lnTo>
                  <a:pt x="14" y="37"/>
                </a:lnTo>
                <a:lnTo>
                  <a:pt x="14" y="36"/>
                </a:lnTo>
                <a:lnTo>
                  <a:pt x="15" y="36"/>
                </a:lnTo>
                <a:lnTo>
                  <a:pt x="16" y="36"/>
                </a:lnTo>
                <a:lnTo>
                  <a:pt x="17" y="35"/>
                </a:lnTo>
                <a:lnTo>
                  <a:pt x="18" y="35"/>
                </a:lnTo>
                <a:lnTo>
                  <a:pt x="19" y="34"/>
                </a:lnTo>
                <a:lnTo>
                  <a:pt x="19" y="33"/>
                </a:lnTo>
                <a:lnTo>
                  <a:pt x="20" y="33"/>
                </a:lnTo>
                <a:lnTo>
                  <a:pt x="21" y="33"/>
                </a:lnTo>
                <a:lnTo>
                  <a:pt x="22" y="33"/>
                </a:lnTo>
                <a:lnTo>
                  <a:pt x="23" y="33"/>
                </a:lnTo>
                <a:lnTo>
                  <a:pt x="24" y="33"/>
                </a:lnTo>
                <a:lnTo>
                  <a:pt x="24" y="32"/>
                </a:lnTo>
                <a:lnTo>
                  <a:pt x="25" y="32"/>
                </a:lnTo>
                <a:lnTo>
                  <a:pt x="26" y="32"/>
                </a:lnTo>
                <a:lnTo>
                  <a:pt x="27" y="32"/>
                </a:lnTo>
                <a:lnTo>
                  <a:pt x="28" y="31"/>
                </a:lnTo>
                <a:lnTo>
                  <a:pt x="29" y="31"/>
                </a:lnTo>
                <a:lnTo>
                  <a:pt x="29" y="30"/>
                </a:lnTo>
                <a:lnTo>
                  <a:pt x="30" y="30"/>
                </a:lnTo>
                <a:lnTo>
                  <a:pt x="31" y="29"/>
                </a:lnTo>
                <a:lnTo>
                  <a:pt x="32" y="29"/>
                </a:lnTo>
                <a:lnTo>
                  <a:pt x="33" y="29"/>
                </a:lnTo>
                <a:lnTo>
                  <a:pt x="33" y="28"/>
                </a:lnTo>
                <a:lnTo>
                  <a:pt x="34" y="28"/>
                </a:lnTo>
                <a:lnTo>
                  <a:pt x="35" y="27"/>
                </a:lnTo>
                <a:lnTo>
                  <a:pt x="35" y="26"/>
                </a:lnTo>
                <a:lnTo>
                  <a:pt x="36" y="25"/>
                </a:lnTo>
                <a:lnTo>
                  <a:pt x="37" y="25"/>
                </a:lnTo>
                <a:lnTo>
                  <a:pt x="37" y="24"/>
                </a:lnTo>
                <a:lnTo>
                  <a:pt x="37" y="23"/>
                </a:lnTo>
                <a:lnTo>
                  <a:pt x="38" y="23"/>
                </a:lnTo>
                <a:lnTo>
                  <a:pt x="38" y="22"/>
                </a:lnTo>
                <a:lnTo>
                  <a:pt x="39" y="22"/>
                </a:lnTo>
                <a:lnTo>
                  <a:pt x="40" y="22"/>
                </a:lnTo>
                <a:lnTo>
                  <a:pt x="41" y="22"/>
                </a:lnTo>
                <a:lnTo>
                  <a:pt x="42" y="22"/>
                </a:lnTo>
                <a:lnTo>
                  <a:pt x="42" y="21"/>
                </a:lnTo>
                <a:lnTo>
                  <a:pt x="43" y="21"/>
                </a:lnTo>
                <a:lnTo>
                  <a:pt x="44" y="21"/>
                </a:lnTo>
                <a:lnTo>
                  <a:pt x="45" y="20"/>
                </a:lnTo>
                <a:lnTo>
                  <a:pt x="46" y="20"/>
                </a:lnTo>
                <a:lnTo>
                  <a:pt x="47" y="20"/>
                </a:lnTo>
                <a:lnTo>
                  <a:pt x="48" y="19"/>
                </a:lnTo>
                <a:lnTo>
                  <a:pt x="49" y="19"/>
                </a:lnTo>
                <a:lnTo>
                  <a:pt x="49" y="18"/>
                </a:lnTo>
                <a:lnTo>
                  <a:pt x="50" y="18"/>
                </a:lnTo>
                <a:lnTo>
                  <a:pt x="51" y="18"/>
                </a:lnTo>
                <a:lnTo>
                  <a:pt x="51" y="17"/>
                </a:lnTo>
                <a:lnTo>
                  <a:pt x="52" y="17"/>
                </a:lnTo>
                <a:lnTo>
                  <a:pt x="54" y="15"/>
                </a:lnTo>
                <a:lnTo>
                  <a:pt x="55" y="15"/>
                </a:lnTo>
                <a:lnTo>
                  <a:pt x="56" y="15"/>
                </a:lnTo>
                <a:lnTo>
                  <a:pt x="57" y="15"/>
                </a:lnTo>
                <a:lnTo>
                  <a:pt x="57" y="16"/>
                </a:lnTo>
                <a:lnTo>
                  <a:pt x="58" y="15"/>
                </a:lnTo>
                <a:lnTo>
                  <a:pt x="59" y="14"/>
                </a:lnTo>
                <a:lnTo>
                  <a:pt x="60" y="13"/>
                </a:lnTo>
                <a:lnTo>
                  <a:pt x="60" y="12"/>
                </a:lnTo>
                <a:lnTo>
                  <a:pt x="61" y="12"/>
                </a:lnTo>
                <a:lnTo>
                  <a:pt x="61" y="11"/>
                </a:lnTo>
                <a:lnTo>
                  <a:pt x="61" y="10"/>
                </a:lnTo>
                <a:lnTo>
                  <a:pt x="62" y="9"/>
                </a:lnTo>
                <a:lnTo>
                  <a:pt x="63" y="9"/>
                </a:lnTo>
                <a:lnTo>
                  <a:pt x="64" y="8"/>
                </a:lnTo>
                <a:lnTo>
                  <a:pt x="64" y="7"/>
                </a:lnTo>
                <a:lnTo>
                  <a:pt x="65" y="7"/>
                </a:lnTo>
                <a:lnTo>
                  <a:pt x="66" y="6"/>
                </a:lnTo>
                <a:lnTo>
                  <a:pt x="67" y="6"/>
                </a:lnTo>
                <a:lnTo>
                  <a:pt x="67" y="5"/>
                </a:lnTo>
                <a:lnTo>
                  <a:pt x="68" y="5"/>
                </a:lnTo>
                <a:lnTo>
                  <a:pt x="70" y="4"/>
                </a:lnTo>
                <a:lnTo>
                  <a:pt x="71" y="4"/>
                </a:lnTo>
                <a:lnTo>
                  <a:pt x="72" y="4"/>
                </a:lnTo>
                <a:lnTo>
                  <a:pt x="73" y="3"/>
                </a:lnTo>
                <a:lnTo>
                  <a:pt x="74" y="3"/>
                </a:lnTo>
                <a:lnTo>
                  <a:pt x="74" y="2"/>
                </a:lnTo>
                <a:lnTo>
                  <a:pt x="74" y="1"/>
                </a:lnTo>
                <a:lnTo>
                  <a:pt x="75" y="0"/>
                </a:lnTo>
                <a:lnTo>
                  <a:pt x="76" y="0"/>
                </a:lnTo>
                <a:lnTo>
                  <a:pt x="77" y="1"/>
                </a:lnTo>
                <a:lnTo>
                  <a:pt x="78" y="1"/>
                </a:lnTo>
                <a:lnTo>
                  <a:pt x="79" y="2"/>
                </a:lnTo>
                <a:lnTo>
                  <a:pt x="80" y="2"/>
                </a:lnTo>
                <a:lnTo>
                  <a:pt x="80" y="3"/>
                </a:lnTo>
                <a:lnTo>
                  <a:pt x="82" y="3"/>
                </a:lnTo>
                <a:lnTo>
                  <a:pt x="83" y="4"/>
                </a:lnTo>
                <a:lnTo>
                  <a:pt x="84" y="4"/>
                </a:lnTo>
                <a:lnTo>
                  <a:pt x="85" y="5"/>
                </a:lnTo>
                <a:lnTo>
                  <a:pt x="86" y="5"/>
                </a:lnTo>
                <a:lnTo>
                  <a:pt x="86" y="6"/>
                </a:lnTo>
                <a:lnTo>
                  <a:pt x="86" y="7"/>
                </a:lnTo>
                <a:lnTo>
                  <a:pt x="85" y="9"/>
                </a:lnTo>
                <a:lnTo>
                  <a:pt x="85" y="10"/>
                </a:lnTo>
                <a:lnTo>
                  <a:pt x="86" y="11"/>
                </a:lnTo>
                <a:lnTo>
                  <a:pt x="86" y="12"/>
                </a:lnTo>
                <a:lnTo>
                  <a:pt x="87" y="13"/>
                </a:lnTo>
                <a:lnTo>
                  <a:pt x="88" y="15"/>
                </a:lnTo>
                <a:lnTo>
                  <a:pt x="89" y="15"/>
                </a:lnTo>
                <a:lnTo>
                  <a:pt x="90" y="16"/>
                </a:lnTo>
                <a:lnTo>
                  <a:pt x="90" y="17"/>
                </a:lnTo>
                <a:lnTo>
                  <a:pt x="91" y="18"/>
                </a:lnTo>
                <a:lnTo>
                  <a:pt x="92" y="19"/>
                </a:lnTo>
                <a:lnTo>
                  <a:pt x="93" y="20"/>
                </a:lnTo>
                <a:lnTo>
                  <a:pt x="94" y="22"/>
                </a:lnTo>
                <a:lnTo>
                  <a:pt x="95" y="23"/>
                </a:lnTo>
                <a:lnTo>
                  <a:pt x="96" y="24"/>
                </a:lnTo>
                <a:lnTo>
                  <a:pt x="96" y="25"/>
                </a:lnTo>
                <a:lnTo>
                  <a:pt x="96" y="26"/>
                </a:lnTo>
                <a:lnTo>
                  <a:pt x="97" y="26"/>
                </a:lnTo>
                <a:lnTo>
                  <a:pt x="98" y="27"/>
                </a:lnTo>
                <a:lnTo>
                  <a:pt x="99" y="30"/>
                </a:lnTo>
                <a:lnTo>
                  <a:pt x="101" y="32"/>
                </a:lnTo>
                <a:lnTo>
                  <a:pt x="102" y="33"/>
                </a:lnTo>
                <a:lnTo>
                  <a:pt x="103" y="34"/>
                </a:lnTo>
                <a:lnTo>
                  <a:pt x="104" y="34"/>
                </a:lnTo>
                <a:lnTo>
                  <a:pt x="104" y="35"/>
                </a:lnTo>
                <a:lnTo>
                  <a:pt x="105" y="35"/>
                </a:lnTo>
                <a:lnTo>
                  <a:pt x="105" y="36"/>
                </a:lnTo>
                <a:lnTo>
                  <a:pt x="107" y="37"/>
                </a:lnTo>
                <a:lnTo>
                  <a:pt x="107" y="38"/>
                </a:lnTo>
                <a:lnTo>
                  <a:pt x="109" y="40"/>
                </a:lnTo>
                <a:lnTo>
                  <a:pt x="109" y="41"/>
                </a:lnTo>
                <a:lnTo>
                  <a:pt x="110" y="42"/>
                </a:lnTo>
                <a:lnTo>
                  <a:pt x="111" y="43"/>
                </a:lnTo>
                <a:lnTo>
                  <a:pt x="111" y="44"/>
                </a:lnTo>
                <a:lnTo>
                  <a:pt x="112" y="45"/>
                </a:lnTo>
                <a:lnTo>
                  <a:pt x="113" y="46"/>
                </a:lnTo>
                <a:lnTo>
                  <a:pt x="113" y="47"/>
                </a:lnTo>
                <a:lnTo>
                  <a:pt x="114" y="47"/>
                </a:lnTo>
                <a:lnTo>
                  <a:pt x="114" y="49"/>
                </a:lnTo>
                <a:lnTo>
                  <a:pt x="114" y="50"/>
                </a:lnTo>
                <a:lnTo>
                  <a:pt x="117" y="52"/>
                </a:lnTo>
                <a:lnTo>
                  <a:pt x="118" y="53"/>
                </a:lnTo>
                <a:lnTo>
                  <a:pt x="119" y="54"/>
                </a:lnTo>
                <a:lnTo>
                  <a:pt x="119" y="55"/>
                </a:lnTo>
                <a:lnTo>
                  <a:pt x="120" y="55"/>
                </a:lnTo>
                <a:lnTo>
                  <a:pt x="119" y="56"/>
                </a:lnTo>
                <a:lnTo>
                  <a:pt x="119" y="57"/>
                </a:lnTo>
                <a:lnTo>
                  <a:pt x="118" y="57"/>
                </a:lnTo>
                <a:lnTo>
                  <a:pt x="117" y="58"/>
                </a:lnTo>
                <a:lnTo>
                  <a:pt x="116" y="58"/>
                </a:lnTo>
                <a:lnTo>
                  <a:pt x="116" y="59"/>
                </a:lnTo>
                <a:lnTo>
                  <a:pt x="116" y="58"/>
                </a:lnTo>
                <a:lnTo>
                  <a:pt x="115" y="58"/>
                </a:lnTo>
                <a:lnTo>
                  <a:pt x="115" y="59"/>
                </a:lnTo>
                <a:lnTo>
                  <a:pt x="114" y="59"/>
                </a:lnTo>
                <a:lnTo>
                  <a:pt x="113" y="60"/>
                </a:lnTo>
                <a:lnTo>
                  <a:pt x="112" y="61"/>
                </a:lnTo>
                <a:lnTo>
                  <a:pt x="110" y="62"/>
                </a:lnTo>
                <a:lnTo>
                  <a:pt x="108" y="62"/>
                </a:lnTo>
                <a:lnTo>
                  <a:pt x="107" y="63"/>
                </a:lnTo>
                <a:lnTo>
                  <a:pt x="106" y="63"/>
                </a:lnTo>
                <a:lnTo>
                  <a:pt x="105" y="63"/>
                </a:lnTo>
                <a:lnTo>
                  <a:pt x="104" y="63"/>
                </a:lnTo>
                <a:lnTo>
                  <a:pt x="104" y="64"/>
                </a:lnTo>
                <a:lnTo>
                  <a:pt x="103" y="64"/>
                </a:lnTo>
                <a:lnTo>
                  <a:pt x="103" y="65"/>
                </a:lnTo>
                <a:lnTo>
                  <a:pt x="102" y="65"/>
                </a:lnTo>
                <a:lnTo>
                  <a:pt x="101" y="65"/>
                </a:lnTo>
                <a:lnTo>
                  <a:pt x="100" y="66"/>
                </a:lnTo>
                <a:lnTo>
                  <a:pt x="100" y="67"/>
                </a:lnTo>
                <a:lnTo>
                  <a:pt x="101" y="67"/>
                </a:lnTo>
                <a:lnTo>
                  <a:pt x="102" y="67"/>
                </a:lnTo>
                <a:lnTo>
                  <a:pt x="103" y="68"/>
                </a:lnTo>
                <a:lnTo>
                  <a:pt x="104" y="68"/>
                </a:lnTo>
                <a:lnTo>
                  <a:pt x="105" y="68"/>
                </a:lnTo>
                <a:lnTo>
                  <a:pt x="105" y="69"/>
                </a:lnTo>
                <a:lnTo>
                  <a:pt x="106" y="70"/>
                </a:lnTo>
                <a:lnTo>
                  <a:pt x="106" y="72"/>
                </a:lnTo>
                <a:lnTo>
                  <a:pt x="106" y="73"/>
                </a:lnTo>
                <a:lnTo>
                  <a:pt x="107" y="73"/>
                </a:lnTo>
                <a:lnTo>
                  <a:pt x="107" y="74"/>
                </a:lnTo>
                <a:lnTo>
                  <a:pt x="107" y="75"/>
                </a:lnTo>
                <a:lnTo>
                  <a:pt x="107" y="76"/>
                </a:lnTo>
                <a:lnTo>
                  <a:pt x="107" y="77"/>
                </a:lnTo>
                <a:lnTo>
                  <a:pt x="107" y="78"/>
                </a:lnTo>
                <a:lnTo>
                  <a:pt x="106" y="77"/>
                </a:lnTo>
                <a:lnTo>
                  <a:pt x="101" y="76"/>
                </a:lnTo>
                <a:lnTo>
                  <a:pt x="98" y="76"/>
                </a:lnTo>
                <a:lnTo>
                  <a:pt x="96" y="76"/>
                </a:lnTo>
                <a:lnTo>
                  <a:pt x="96" y="75"/>
                </a:lnTo>
                <a:lnTo>
                  <a:pt x="94" y="75"/>
                </a:lnTo>
                <a:lnTo>
                  <a:pt x="93" y="75"/>
                </a:lnTo>
                <a:lnTo>
                  <a:pt x="92" y="75"/>
                </a:lnTo>
                <a:lnTo>
                  <a:pt x="91" y="75"/>
                </a:lnTo>
                <a:lnTo>
                  <a:pt x="90" y="75"/>
                </a:lnTo>
                <a:lnTo>
                  <a:pt x="89" y="75"/>
                </a:lnTo>
                <a:lnTo>
                  <a:pt x="88" y="75"/>
                </a:lnTo>
                <a:lnTo>
                  <a:pt x="87" y="75"/>
                </a:lnTo>
                <a:lnTo>
                  <a:pt x="86" y="75"/>
                </a:lnTo>
                <a:lnTo>
                  <a:pt x="86" y="76"/>
                </a:lnTo>
                <a:lnTo>
                  <a:pt x="84" y="77"/>
                </a:lnTo>
                <a:lnTo>
                  <a:pt x="82" y="78"/>
                </a:lnTo>
                <a:lnTo>
                  <a:pt x="81" y="79"/>
                </a:lnTo>
                <a:lnTo>
                  <a:pt x="80" y="79"/>
                </a:lnTo>
                <a:lnTo>
                  <a:pt x="80" y="80"/>
                </a:lnTo>
                <a:lnTo>
                  <a:pt x="79" y="80"/>
                </a:lnTo>
                <a:lnTo>
                  <a:pt x="77" y="83"/>
                </a:lnTo>
                <a:lnTo>
                  <a:pt x="76" y="84"/>
                </a:lnTo>
                <a:lnTo>
                  <a:pt x="75" y="85"/>
                </a:lnTo>
                <a:lnTo>
                  <a:pt x="74" y="85"/>
                </a:lnTo>
                <a:lnTo>
                  <a:pt x="72" y="86"/>
                </a:lnTo>
                <a:lnTo>
                  <a:pt x="70" y="86"/>
                </a:lnTo>
                <a:lnTo>
                  <a:pt x="69" y="87"/>
                </a:lnTo>
                <a:lnTo>
                  <a:pt x="69" y="88"/>
                </a:lnTo>
                <a:lnTo>
                  <a:pt x="69" y="90"/>
                </a:lnTo>
                <a:lnTo>
                  <a:pt x="70" y="90"/>
                </a:lnTo>
                <a:lnTo>
                  <a:pt x="70" y="91"/>
                </a:lnTo>
                <a:lnTo>
                  <a:pt x="70" y="94"/>
                </a:lnTo>
                <a:lnTo>
                  <a:pt x="70" y="95"/>
                </a:lnTo>
                <a:lnTo>
                  <a:pt x="71" y="95"/>
                </a:lnTo>
                <a:lnTo>
                  <a:pt x="71" y="96"/>
                </a:lnTo>
                <a:lnTo>
                  <a:pt x="72" y="97"/>
                </a:lnTo>
                <a:lnTo>
                  <a:pt x="72" y="99"/>
                </a:lnTo>
                <a:lnTo>
                  <a:pt x="73" y="100"/>
                </a:lnTo>
                <a:lnTo>
                  <a:pt x="72" y="101"/>
                </a:lnTo>
                <a:lnTo>
                  <a:pt x="71" y="102"/>
                </a:lnTo>
                <a:lnTo>
                  <a:pt x="70" y="102"/>
                </a:lnTo>
                <a:lnTo>
                  <a:pt x="70" y="103"/>
                </a:lnTo>
                <a:lnTo>
                  <a:pt x="69" y="103"/>
                </a:lnTo>
                <a:lnTo>
                  <a:pt x="68" y="103"/>
                </a:lnTo>
                <a:lnTo>
                  <a:pt x="67" y="103"/>
                </a:lnTo>
                <a:lnTo>
                  <a:pt x="66" y="103"/>
                </a:lnTo>
                <a:lnTo>
                  <a:pt x="66" y="104"/>
                </a:lnTo>
                <a:lnTo>
                  <a:pt x="66" y="105"/>
                </a:lnTo>
                <a:lnTo>
                  <a:pt x="67" y="105"/>
                </a:lnTo>
                <a:lnTo>
                  <a:pt x="67" y="106"/>
                </a:lnTo>
                <a:lnTo>
                  <a:pt x="67" y="108"/>
                </a:lnTo>
                <a:lnTo>
                  <a:pt x="68" y="109"/>
                </a:lnTo>
                <a:lnTo>
                  <a:pt x="67" y="109"/>
                </a:lnTo>
                <a:lnTo>
                  <a:pt x="68" y="110"/>
                </a:lnTo>
                <a:lnTo>
                  <a:pt x="67" y="110"/>
                </a:lnTo>
                <a:lnTo>
                  <a:pt x="66" y="110"/>
                </a:lnTo>
                <a:lnTo>
                  <a:pt x="65" y="111"/>
                </a:lnTo>
                <a:close/>
              </a:path>
            </a:pathLst>
          </a:custGeom>
          <a:noFill/>
          <a:ln w="19050" cap="flat" cmpd="sng">
            <a:solidFill>
              <a:srgbClr val="000000">
                <a:alpha val="100000"/>
              </a:srgbClr>
            </a:solidFill>
            <a:prstDash val="solid"/>
            <a:round/>
            <a:headEnd type="none" w="med" len="med"/>
            <a:tailEnd type="none" w="med" len="med"/>
          </a:ln>
        </xdr:spPr>
      </xdr:sp>
      <xdr:sp>
        <xdr:nvSpPr>
          <xdr:cNvPr id="2185896" name="Freeform 78"/>
          <xdr:cNvSpPr/>
        </xdr:nvSpPr>
        <xdr:spPr>
          <a:xfrm>
            <a:off x="2381250" y="2428875"/>
            <a:ext cx="1066800" cy="2390775"/>
          </a:xfrm>
          <a:custGeom>
            <a:avLst/>
            <a:gdLst>
              <a:gd name="txL" fmla="*/ 0 w 112"/>
              <a:gd name="txT" fmla="*/ 0 h 251"/>
              <a:gd name="txR" fmla="*/ 112 w 112"/>
              <a:gd name="txB" fmla="*/ 251 h 2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2" h="251">
                <a:moveTo>
                  <a:pt x="15" y="80"/>
                </a:moveTo>
                <a:lnTo>
                  <a:pt x="14" y="80"/>
                </a:lnTo>
                <a:lnTo>
                  <a:pt x="14" y="79"/>
                </a:lnTo>
                <a:lnTo>
                  <a:pt x="13" y="79"/>
                </a:lnTo>
                <a:lnTo>
                  <a:pt x="12" y="79"/>
                </a:lnTo>
                <a:lnTo>
                  <a:pt x="12" y="78"/>
                </a:lnTo>
                <a:lnTo>
                  <a:pt x="12" y="77"/>
                </a:lnTo>
                <a:lnTo>
                  <a:pt x="11" y="77"/>
                </a:lnTo>
                <a:lnTo>
                  <a:pt x="11" y="76"/>
                </a:lnTo>
                <a:lnTo>
                  <a:pt x="11" y="75"/>
                </a:lnTo>
                <a:lnTo>
                  <a:pt x="11" y="74"/>
                </a:lnTo>
                <a:lnTo>
                  <a:pt x="12" y="74"/>
                </a:lnTo>
                <a:lnTo>
                  <a:pt x="12" y="73"/>
                </a:lnTo>
                <a:lnTo>
                  <a:pt x="11" y="73"/>
                </a:lnTo>
                <a:lnTo>
                  <a:pt x="11" y="72"/>
                </a:lnTo>
                <a:lnTo>
                  <a:pt x="11" y="71"/>
                </a:lnTo>
                <a:lnTo>
                  <a:pt x="10" y="70"/>
                </a:lnTo>
                <a:lnTo>
                  <a:pt x="9" y="70"/>
                </a:lnTo>
                <a:lnTo>
                  <a:pt x="8" y="69"/>
                </a:lnTo>
                <a:lnTo>
                  <a:pt x="7" y="69"/>
                </a:lnTo>
                <a:lnTo>
                  <a:pt x="7" y="68"/>
                </a:lnTo>
                <a:lnTo>
                  <a:pt x="7" y="67"/>
                </a:lnTo>
                <a:lnTo>
                  <a:pt x="6" y="67"/>
                </a:lnTo>
                <a:lnTo>
                  <a:pt x="6" y="66"/>
                </a:lnTo>
                <a:lnTo>
                  <a:pt x="6" y="65"/>
                </a:lnTo>
                <a:lnTo>
                  <a:pt x="6" y="64"/>
                </a:lnTo>
                <a:lnTo>
                  <a:pt x="6" y="63"/>
                </a:lnTo>
                <a:lnTo>
                  <a:pt x="6" y="62"/>
                </a:lnTo>
                <a:lnTo>
                  <a:pt x="5" y="62"/>
                </a:lnTo>
                <a:lnTo>
                  <a:pt x="5" y="61"/>
                </a:lnTo>
                <a:lnTo>
                  <a:pt x="4" y="61"/>
                </a:lnTo>
                <a:lnTo>
                  <a:pt x="4" y="60"/>
                </a:lnTo>
                <a:lnTo>
                  <a:pt x="4" y="59"/>
                </a:lnTo>
                <a:lnTo>
                  <a:pt x="4" y="58"/>
                </a:lnTo>
                <a:lnTo>
                  <a:pt x="3" y="58"/>
                </a:lnTo>
                <a:lnTo>
                  <a:pt x="3" y="57"/>
                </a:lnTo>
                <a:lnTo>
                  <a:pt x="2" y="57"/>
                </a:lnTo>
                <a:lnTo>
                  <a:pt x="2" y="56"/>
                </a:lnTo>
                <a:lnTo>
                  <a:pt x="2" y="55"/>
                </a:lnTo>
                <a:lnTo>
                  <a:pt x="3" y="55"/>
                </a:lnTo>
                <a:lnTo>
                  <a:pt x="3" y="54"/>
                </a:lnTo>
                <a:lnTo>
                  <a:pt x="3" y="53"/>
                </a:lnTo>
                <a:lnTo>
                  <a:pt x="2" y="53"/>
                </a:lnTo>
                <a:lnTo>
                  <a:pt x="2" y="52"/>
                </a:lnTo>
                <a:lnTo>
                  <a:pt x="2" y="51"/>
                </a:lnTo>
                <a:lnTo>
                  <a:pt x="2" y="50"/>
                </a:lnTo>
                <a:lnTo>
                  <a:pt x="1" y="49"/>
                </a:lnTo>
                <a:lnTo>
                  <a:pt x="1" y="48"/>
                </a:lnTo>
                <a:lnTo>
                  <a:pt x="1" y="47"/>
                </a:lnTo>
                <a:lnTo>
                  <a:pt x="1" y="46"/>
                </a:lnTo>
                <a:lnTo>
                  <a:pt x="1" y="45"/>
                </a:lnTo>
                <a:lnTo>
                  <a:pt x="1" y="44"/>
                </a:lnTo>
                <a:lnTo>
                  <a:pt x="2" y="44"/>
                </a:lnTo>
                <a:lnTo>
                  <a:pt x="3" y="44"/>
                </a:lnTo>
                <a:lnTo>
                  <a:pt x="4" y="44"/>
                </a:lnTo>
                <a:lnTo>
                  <a:pt x="4" y="43"/>
                </a:lnTo>
                <a:lnTo>
                  <a:pt x="5" y="43"/>
                </a:lnTo>
                <a:lnTo>
                  <a:pt x="5" y="42"/>
                </a:lnTo>
                <a:lnTo>
                  <a:pt x="4" y="42"/>
                </a:lnTo>
                <a:lnTo>
                  <a:pt x="4" y="41"/>
                </a:lnTo>
                <a:lnTo>
                  <a:pt x="4" y="40"/>
                </a:lnTo>
                <a:lnTo>
                  <a:pt x="4" y="39"/>
                </a:lnTo>
                <a:lnTo>
                  <a:pt x="4" y="38"/>
                </a:lnTo>
                <a:lnTo>
                  <a:pt x="3" y="37"/>
                </a:lnTo>
                <a:lnTo>
                  <a:pt x="3" y="36"/>
                </a:lnTo>
                <a:lnTo>
                  <a:pt x="3" y="35"/>
                </a:lnTo>
                <a:lnTo>
                  <a:pt x="2" y="34"/>
                </a:lnTo>
                <a:lnTo>
                  <a:pt x="2" y="33"/>
                </a:lnTo>
                <a:lnTo>
                  <a:pt x="3" y="33"/>
                </a:lnTo>
                <a:lnTo>
                  <a:pt x="3" y="32"/>
                </a:lnTo>
                <a:lnTo>
                  <a:pt x="2" y="32"/>
                </a:lnTo>
                <a:lnTo>
                  <a:pt x="2" y="31"/>
                </a:lnTo>
                <a:lnTo>
                  <a:pt x="2" y="30"/>
                </a:lnTo>
                <a:lnTo>
                  <a:pt x="2" y="29"/>
                </a:lnTo>
                <a:lnTo>
                  <a:pt x="2" y="28"/>
                </a:lnTo>
                <a:lnTo>
                  <a:pt x="3" y="28"/>
                </a:lnTo>
                <a:lnTo>
                  <a:pt x="3" y="27"/>
                </a:lnTo>
                <a:lnTo>
                  <a:pt x="3" y="26"/>
                </a:lnTo>
                <a:lnTo>
                  <a:pt x="3" y="25"/>
                </a:lnTo>
                <a:lnTo>
                  <a:pt x="4" y="25"/>
                </a:lnTo>
                <a:lnTo>
                  <a:pt x="4" y="24"/>
                </a:lnTo>
                <a:lnTo>
                  <a:pt x="4" y="23"/>
                </a:lnTo>
                <a:lnTo>
                  <a:pt x="4" y="22"/>
                </a:lnTo>
                <a:lnTo>
                  <a:pt x="5" y="22"/>
                </a:lnTo>
                <a:lnTo>
                  <a:pt x="5" y="21"/>
                </a:lnTo>
                <a:lnTo>
                  <a:pt x="5" y="20"/>
                </a:lnTo>
                <a:lnTo>
                  <a:pt x="5" y="19"/>
                </a:lnTo>
                <a:lnTo>
                  <a:pt x="5" y="18"/>
                </a:lnTo>
                <a:lnTo>
                  <a:pt x="4" y="17"/>
                </a:lnTo>
                <a:lnTo>
                  <a:pt x="3" y="17"/>
                </a:lnTo>
                <a:lnTo>
                  <a:pt x="2" y="17"/>
                </a:lnTo>
                <a:lnTo>
                  <a:pt x="2" y="16"/>
                </a:lnTo>
                <a:lnTo>
                  <a:pt x="1" y="16"/>
                </a:lnTo>
                <a:lnTo>
                  <a:pt x="1" y="15"/>
                </a:lnTo>
                <a:lnTo>
                  <a:pt x="1" y="14"/>
                </a:lnTo>
                <a:lnTo>
                  <a:pt x="1" y="13"/>
                </a:lnTo>
                <a:lnTo>
                  <a:pt x="1" y="12"/>
                </a:lnTo>
                <a:lnTo>
                  <a:pt x="1" y="11"/>
                </a:lnTo>
                <a:lnTo>
                  <a:pt x="2" y="11"/>
                </a:lnTo>
                <a:lnTo>
                  <a:pt x="2" y="10"/>
                </a:lnTo>
                <a:lnTo>
                  <a:pt x="3" y="9"/>
                </a:lnTo>
                <a:lnTo>
                  <a:pt x="3" y="8"/>
                </a:lnTo>
                <a:lnTo>
                  <a:pt x="2" y="7"/>
                </a:lnTo>
                <a:lnTo>
                  <a:pt x="1" y="7"/>
                </a:lnTo>
                <a:lnTo>
                  <a:pt x="1" y="6"/>
                </a:lnTo>
                <a:lnTo>
                  <a:pt x="0" y="5"/>
                </a:lnTo>
                <a:lnTo>
                  <a:pt x="0" y="4"/>
                </a:lnTo>
                <a:lnTo>
                  <a:pt x="1" y="4"/>
                </a:lnTo>
                <a:lnTo>
                  <a:pt x="1" y="3"/>
                </a:lnTo>
                <a:lnTo>
                  <a:pt x="1" y="2"/>
                </a:lnTo>
                <a:lnTo>
                  <a:pt x="2" y="2"/>
                </a:lnTo>
                <a:lnTo>
                  <a:pt x="2" y="1"/>
                </a:lnTo>
                <a:lnTo>
                  <a:pt x="3" y="1"/>
                </a:lnTo>
                <a:lnTo>
                  <a:pt x="3" y="0"/>
                </a:lnTo>
                <a:lnTo>
                  <a:pt x="4" y="0"/>
                </a:lnTo>
                <a:lnTo>
                  <a:pt x="4" y="1"/>
                </a:lnTo>
                <a:lnTo>
                  <a:pt x="5" y="1"/>
                </a:lnTo>
                <a:lnTo>
                  <a:pt x="5" y="2"/>
                </a:lnTo>
                <a:lnTo>
                  <a:pt x="6" y="1"/>
                </a:lnTo>
                <a:lnTo>
                  <a:pt x="6" y="2"/>
                </a:lnTo>
                <a:lnTo>
                  <a:pt x="7" y="2"/>
                </a:lnTo>
                <a:lnTo>
                  <a:pt x="8" y="3"/>
                </a:lnTo>
                <a:lnTo>
                  <a:pt x="8" y="4"/>
                </a:lnTo>
                <a:lnTo>
                  <a:pt x="9" y="5"/>
                </a:lnTo>
                <a:lnTo>
                  <a:pt x="9" y="6"/>
                </a:lnTo>
                <a:lnTo>
                  <a:pt x="10" y="6"/>
                </a:lnTo>
                <a:lnTo>
                  <a:pt x="10" y="7"/>
                </a:lnTo>
                <a:lnTo>
                  <a:pt x="11" y="8"/>
                </a:lnTo>
                <a:lnTo>
                  <a:pt x="12" y="8"/>
                </a:lnTo>
                <a:lnTo>
                  <a:pt x="12" y="9"/>
                </a:lnTo>
                <a:lnTo>
                  <a:pt x="13" y="9"/>
                </a:lnTo>
                <a:lnTo>
                  <a:pt x="14" y="10"/>
                </a:lnTo>
                <a:lnTo>
                  <a:pt x="15" y="11"/>
                </a:lnTo>
                <a:lnTo>
                  <a:pt x="16" y="11"/>
                </a:lnTo>
                <a:lnTo>
                  <a:pt x="16" y="12"/>
                </a:lnTo>
                <a:lnTo>
                  <a:pt x="17" y="12"/>
                </a:lnTo>
                <a:lnTo>
                  <a:pt x="18" y="12"/>
                </a:lnTo>
                <a:lnTo>
                  <a:pt x="18" y="13"/>
                </a:lnTo>
                <a:lnTo>
                  <a:pt x="19" y="13"/>
                </a:lnTo>
                <a:lnTo>
                  <a:pt x="19" y="14"/>
                </a:lnTo>
                <a:lnTo>
                  <a:pt x="20" y="14"/>
                </a:lnTo>
                <a:lnTo>
                  <a:pt x="21" y="14"/>
                </a:lnTo>
                <a:lnTo>
                  <a:pt x="21" y="15"/>
                </a:lnTo>
                <a:lnTo>
                  <a:pt x="22" y="15"/>
                </a:lnTo>
                <a:lnTo>
                  <a:pt x="22" y="16"/>
                </a:lnTo>
                <a:lnTo>
                  <a:pt x="23" y="17"/>
                </a:lnTo>
                <a:lnTo>
                  <a:pt x="24" y="17"/>
                </a:lnTo>
                <a:lnTo>
                  <a:pt x="24" y="18"/>
                </a:lnTo>
                <a:lnTo>
                  <a:pt x="25" y="19"/>
                </a:lnTo>
                <a:lnTo>
                  <a:pt x="26" y="19"/>
                </a:lnTo>
                <a:lnTo>
                  <a:pt x="27" y="21"/>
                </a:lnTo>
                <a:lnTo>
                  <a:pt x="28" y="21"/>
                </a:lnTo>
                <a:lnTo>
                  <a:pt x="28" y="22"/>
                </a:lnTo>
                <a:lnTo>
                  <a:pt x="29" y="22"/>
                </a:lnTo>
                <a:lnTo>
                  <a:pt x="30" y="23"/>
                </a:lnTo>
                <a:lnTo>
                  <a:pt x="31" y="24"/>
                </a:lnTo>
                <a:lnTo>
                  <a:pt x="32" y="24"/>
                </a:lnTo>
                <a:lnTo>
                  <a:pt x="33" y="25"/>
                </a:lnTo>
                <a:lnTo>
                  <a:pt x="34" y="25"/>
                </a:lnTo>
                <a:lnTo>
                  <a:pt x="35" y="26"/>
                </a:lnTo>
                <a:lnTo>
                  <a:pt x="36" y="26"/>
                </a:lnTo>
                <a:lnTo>
                  <a:pt x="37" y="27"/>
                </a:lnTo>
                <a:lnTo>
                  <a:pt x="38" y="27"/>
                </a:lnTo>
                <a:lnTo>
                  <a:pt x="38" y="28"/>
                </a:lnTo>
                <a:lnTo>
                  <a:pt x="39" y="28"/>
                </a:lnTo>
                <a:lnTo>
                  <a:pt x="39" y="27"/>
                </a:lnTo>
                <a:lnTo>
                  <a:pt x="40" y="27"/>
                </a:lnTo>
                <a:lnTo>
                  <a:pt x="41" y="27"/>
                </a:lnTo>
                <a:lnTo>
                  <a:pt x="41" y="26"/>
                </a:lnTo>
                <a:lnTo>
                  <a:pt x="42" y="26"/>
                </a:lnTo>
                <a:lnTo>
                  <a:pt x="42" y="25"/>
                </a:lnTo>
                <a:lnTo>
                  <a:pt x="43" y="25"/>
                </a:lnTo>
                <a:lnTo>
                  <a:pt x="44" y="24"/>
                </a:lnTo>
                <a:lnTo>
                  <a:pt x="45" y="24"/>
                </a:lnTo>
                <a:lnTo>
                  <a:pt x="45" y="23"/>
                </a:lnTo>
                <a:lnTo>
                  <a:pt x="46" y="22"/>
                </a:lnTo>
                <a:lnTo>
                  <a:pt x="46" y="21"/>
                </a:lnTo>
                <a:lnTo>
                  <a:pt x="47" y="20"/>
                </a:lnTo>
                <a:lnTo>
                  <a:pt x="47" y="19"/>
                </a:lnTo>
                <a:lnTo>
                  <a:pt x="47" y="18"/>
                </a:lnTo>
                <a:lnTo>
                  <a:pt x="48" y="18"/>
                </a:lnTo>
                <a:lnTo>
                  <a:pt x="48" y="17"/>
                </a:lnTo>
                <a:lnTo>
                  <a:pt x="49" y="17"/>
                </a:lnTo>
                <a:lnTo>
                  <a:pt x="50" y="17"/>
                </a:lnTo>
                <a:lnTo>
                  <a:pt x="51" y="17"/>
                </a:lnTo>
                <a:lnTo>
                  <a:pt x="52" y="17"/>
                </a:lnTo>
                <a:lnTo>
                  <a:pt x="53" y="17"/>
                </a:lnTo>
                <a:lnTo>
                  <a:pt x="54" y="17"/>
                </a:lnTo>
                <a:lnTo>
                  <a:pt x="55" y="17"/>
                </a:lnTo>
                <a:lnTo>
                  <a:pt x="56" y="17"/>
                </a:lnTo>
                <a:lnTo>
                  <a:pt x="57" y="17"/>
                </a:lnTo>
                <a:lnTo>
                  <a:pt x="58" y="17"/>
                </a:lnTo>
                <a:lnTo>
                  <a:pt x="58" y="18"/>
                </a:lnTo>
                <a:lnTo>
                  <a:pt x="59" y="18"/>
                </a:lnTo>
                <a:lnTo>
                  <a:pt x="60" y="18"/>
                </a:lnTo>
                <a:lnTo>
                  <a:pt x="61" y="18"/>
                </a:lnTo>
                <a:lnTo>
                  <a:pt x="62" y="19"/>
                </a:lnTo>
                <a:lnTo>
                  <a:pt x="63" y="19"/>
                </a:lnTo>
                <a:lnTo>
                  <a:pt x="64" y="19"/>
                </a:lnTo>
                <a:lnTo>
                  <a:pt x="64" y="20"/>
                </a:lnTo>
                <a:lnTo>
                  <a:pt x="65" y="20"/>
                </a:lnTo>
                <a:lnTo>
                  <a:pt x="66" y="20"/>
                </a:lnTo>
                <a:lnTo>
                  <a:pt x="67" y="20"/>
                </a:lnTo>
                <a:lnTo>
                  <a:pt x="68" y="20"/>
                </a:lnTo>
                <a:lnTo>
                  <a:pt x="69" y="20"/>
                </a:lnTo>
                <a:lnTo>
                  <a:pt x="70" y="20"/>
                </a:lnTo>
                <a:lnTo>
                  <a:pt x="71" y="20"/>
                </a:lnTo>
                <a:lnTo>
                  <a:pt x="72" y="20"/>
                </a:lnTo>
                <a:lnTo>
                  <a:pt x="73" y="20"/>
                </a:lnTo>
                <a:lnTo>
                  <a:pt x="73" y="21"/>
                </a:lnTo>
                <a:lnTo>
                  <a:pt x="74" y="21"/>
                </a:lnTo>
                <a:lnTo>
                  <a:pt x="75" y="21"/>
                </a:lnTo>
                <a:lnTo>
                  <a:pt x="75" y="22"/>
                </a:lnTo>
                <a:lnTo>
                  <a:pt x="76" y="22"/>
                </a:lnTo>
                <a:lnTo>
                  <a:pt x="77" y="23"/>
                </a:lnTo>
                <a:lnTo>
                  <a:pt x="77" y="24"/>
                </a:lnTo>
                <a:lnTo>
                  <a:pt x="78" y="24"/>
                </a:lnTo>
                <a:lnTo>
                  <a:pt x="78" y="25"/>
                </a:lnTo>
                <a:lnTo>
                  <a:pt x="79" y="25"/>
                </a:lnTo>
                <a:lnTo>
                  <a:pt x="80" y="25"/>
                </a:lnTo>
                <a:lnTo>
                  <a:pt x="81" y="25"/>
                </a:lnTo>
                <a:lnTo>
                  <a:pt x="82" y="25"/>
                </a:lnTo>
                <a:lnTo>
                  <a:pt x="84" y="25"/>
                </a:lnTo>
                <a:lnTo>
                  <a:pt x="85" y="25"/>
                </a:lnTo>
                <a:lnTo>
                  <a:pt x="85" y="27"/>
                </a:lnTo>
                <a:lnTo>
                  <a:pt x="85" y="28"/>
                </a:lnTo>
                <a:lnTo>
                  <a:pt x="85" y="29"/>
                </a:lnTo>
                <a:lnTo>
                  <a:pt x="85" y="30"/>
                </a:lnTo>
                <a:lnTo>
                  <a:pt x="86" y="30"/>
                </a:lnTo>
                <a:lnTo>
                  <a:pt x="86" y="31"/>
                </a:lnTo>
                <a:lnTo>
                  <a:pt x="86" y="32"/>
                </a:lnTo>
                <a:lnTo>
                  <a:pt x="86" y="33"/>
                </a:lnTo>
                <a:lnTo>
                  <a:pt x="87" y="34"/>
                </a:lnTo>
                <a:lnTo>
                  <a:pt x="87" y="35"/>
                </a:lnTo>
                <a:lnTo>
                  <a:pt x="87" y="36"/>
                </a:lnTo>
                <a:lnTo>
                  <a:pt x="86" y="36"/>
                </a:lnTo>
                <a:lnTo>
                  <a:pt x="86" y="37"/>
                </a:lnTo>
                <a:lnTo>
                  <a:pt x="87" y="37"/>
                </a:lnTo>
                <a:lnTo>
                  <a:pt x="87" y="38"/>
                </a:lnTo>
                <a:lnTo>
                  <a:pt x="87" y="39"/>
                </a:lnTo>
                <a:lnTo>
                  <a:pt x="87" y="41"/>
                </a:lnTo>
                <a:lnTo>
                  <a:pt x="87" y="42"/>
                </a:lnTo>
                <a:lnTo>
                  <a:pt x="87" y="43"/>
                </a:lnTo>
                <a:lnTo>
                  <a:pt x="88" y="44"/>
                </a:lnTo>
                <a:lnTo>
                  <a:pt x="88" y="45"/>
                </a:lnTo>
                <a:lnTo>
                  <a:pt x="89" y="46"/>
                </a:lnTo>
                <a:lnTo>
                  <a:pt x="89" y="47"/>
                </a:lnTo>
                <a:lnTo>
                  <a:pt x="89" y="48"/>
                </a:lnTo>
                <a:lnTo>
                  <a:pt x="90" y="48"/>
                </a:lnTo>
                <a:lnTo>
                  <a:pt x="91" y="48"/>
                </a:lnTo>
                <a:lnTo>
                  <a:pt x="91" y="49"/>
                </a:lnTo>
                <a:lnTo>
                  <a:pt x="92" y="50"/>
                </a:lnTo>
                <a:lnTo>
                  <a:pt x="92" y="51"/>
                </a:lnTo>
                <a:lnTo>
                  <a:pt x="92" y="52"/>
                </a:lnTo>
                <a:lnTo>
                  <a:pt x="92" y="53"/>
                </a:lnTo>
                <a:lnTo>
                  <a:pt x="93" y="53"/>
                </a:lnTo>
                <a:lnTo>
                  <a:pt x="93" y="54"/>
                </a:lnTo>
                <a:lnTo>
                  <a:pt x="93" y="55"/>
                </a:lnTo>
                <a:lnTo>
                  <a:pt x="93" y="56"/>
                </a:lnTo>
                <a:lnTo>
                  <a:pt x="93" y="57"/>
                </a:lnTo>
                <a:lnTo>
                  <a:pt x="94" y="57"/>
                </a:lnTo>
                <a:lnTo>
                  <a:pt x="94" y="58"/>
                </a:lnTo>
                <a:lnTo>
                  <a:pt x="95" y="59"/>
                </a:lnTo>
                <a:lnTo>
                  <a:pt x="96" y="60"/>
                </a:lnTo>
                <a:lnTo>
                  <a:pt x="96" y="61"/>
                </a:lnTo>
                <a:lnTo>
                  <a:pt x="96" y="62"/>
                </a:lnTo>
                <a:lnTo>
                  <a:pt x="96" y="63"/>
                </a:lnTo>
                <a:lnTo>
                  <a:pt x="96" y="64"/>
                </a:lnTo>
                <a:lnTo>
                  <a:pt x="96" y="65"/>
                </a:lnTo>
                <a:lnTo>
                  <a:pt x="96" y="66"/>
                </a:lnTo>
                <a:lnTo>
                  <a:pt x="97" y="66"/>
                </a:lnTo>
                <a:lnTo>
                  <a:pt x="97" y="67"/>
                </a:lnTo>
                <a:lnTo>
                  <a:pt x="97" y="68"/>
                </a:lnTo>
                <a:lnTo>
                  <a:pt x="97" y="69"/>
                </a:lnTo>
                <a:lnTo>
                  <a:pt x="97" y="70"/>
                </a:lnTo>
                <a:lnTo>
                  <a:pt x="96" y="70"/>
                </a:lnTo>
                <a:lnTo>
                  <a:pt x="97" y="70"/>
                </a:lnTo>
                <a:lnTo>
                  <a:pt x="97" y="71"/>
                </a:lnTo>
                <a:lnTo>
                  <a:pt x="98" y="72"/>
                </a:lnTo>
                <a:lnTo>
                  <a:pt x="98" y="73"/>
                </a:lnTo>
                <a:lnTo>
                  <a:pt x="99" y="74"/>
                </a:lnTo>
                <a:lnTo>
                  <a:pt x="99" y="75"/>
                </a:lnTo>
                <a:lnTo>
                  <a:pt x="100" y="76"/>
                </a:lnTo>
                <a:lnTo>
                  <a:pt x="100" y="78"/>
                </a:lnTo>
                <a:lnTo>
                  <a:pt x="100" y="79"/>
                </a:lnTo>
                <a:lnTo>
                  <a:pt x="100" y="80"/>
                </a:lnTo>
                <a:lnTo>
                  <a:pt x="101" y="80"/>
                </a:lnTo>
                <a:lnTo>
                  <a:pt x="101" y="81"/>
                </a:lnTo>
                <a:lnTo>
                  <a:pt x="102" y="82"/>
                </a:lnTo>
                <a:lnTo>
                  <a:pt x="102" y="83"/>
                </a:lnTo>
                <a:lnTo>
                  <a:pt x="101" y="84"/>
                </a:lnTo>
                <a:lnTo>
                  <a:pt x="102" y="85"/>
                </a:lnTo>
                <a:lnTo>
                  <a:pt x="103" y="86"/>
                </a:lnTo>
                <a:lnTo>
                  <a:pt x="103" y="87"/>
                </a:lnTo>
                <a:lnTo>
                  <a:pt x="104" y="88"/>
                </a:lnTo>
                <a:lnTo>
                  <a:pt x="105" y="89"/>
                </a:lnTo>
                <a:lnTo>
                  <a:pt x="104" y="89"/>
                </a:lnTo>
                <a:lnTo>
                  <a:pt x="105" y="91"/>
                </a:lnTo>
                <a:lnTo>
                  <a:pt x="105" y="92"/>
                </a:lnTo>
                <a:lnTo>
                  <a:pt x="105" y="93"/>
                </a:lnTo>
                <a:lnTo>
                  <a:pt x="105" y="94"/>
                </a:lnTo>
                <a:lnTo>
                  <a:pt x="105" y="95"/>
                </a:lnTo>
                <a:lnTo>
                  <a:pt x="106" y="95"/>
                </a:lnTo>
                <a:lnTo>
                  <a:pt x="106" y="96"/>
                </a:lnTo>
                <a:lnTo>
                  <a:pt x="106" y="97"/>
                </a:lnTo>
                <a:lnTo>
                  <a:pt x="107" y="98"/>
                </a:lnTo>
                <a:lnTo>
                  <a:pt x="107" y="99"/>
                </a:lnTo>
                <a:lnTo>
                  <a:pt x="108" y="99"/>
                </a:lnTo>
                <a:lnTo>
                  <a:pt x="107" y="100"/>
                </a:lnTo>
                <a:lnTo>
                  <a:pt x="108" y="100"/>
                </a:lnTo>
                <a:lnTo>
                  <a:pt x="108" y="101"/>
                </a:lnTo>
                <a:lnTo>
                  <a:pt x="108" y="102"/>
                </a:lnTo>
                <a:lnTo>
                  <a:pt x="108" y="103"/>
                </a:lnTo>
                <a:lnTo>
                  <a:pt x="109" y="103"/>
                </a:lnTo>
                <a:lnTo>
                  <a:pt x="109" y="104"/>
                </a:lnTo>
                <a:lnTo>
                  <a:pt x="109" y="105"/>
                </a:lnTo>
                <a:lnTo>
                  <a:pt x="110" y="105"/>
                </a:lnTo>
                <a:lnTo>
                  <a:pt x="110" y="106"/>
                </a:lnTo>
                <a:lnTo>
                  <a:pt x="110" y="107"/>
                </a:lnTo>
                <a:lnTo>
                  <a:pt x="109" y="107"/>
                </a:lnTo>
                <a:lnTo>
                  <a:pt x="108" y="108"/>
                </a:lnTo>
                <a:lnTo>
                  <a:pt x="107" y="109"/>
                </a:lnTo>
                <a:lnTo>
                  <a:pt x="106" y="110"/>
                </a:lnTo>
                <a:lnTo>
                  <a:pt x="105" y="110"/>
                </a:lnTo>
                <a:lnTo>
                  <a:pt x="104" y="111"/>
                </a:lnTo>
                <a:lnTo>
                  <a:pt x="104" y="112"/>
                </a:lnTo>
                <a:lnTo>
                  <a:pt x="103" y="112"/>
                </a:lnTo>
                <a:lnTo>
                  <a:pt x="102" y="112"/>
                </a:lnTo>
                <a:lnTo>
                  <a:pt x="102" y="113"/>
                </a:lnTo>
                <a:lnTo>
                  <a:pt x="101" y="113"/>
                </a:lnTo>
                <a:lnTo>
                  <a:pt x="100" y="114"/>
                </a:lnTo>
                <a:lnTo>
                  <a:pt x="99" y="114"/>
                </a:lnTo>
                <a:lnTo>
                  <a:pt x="97" y="115"/>
                </a:lnTo>
                <a:lnTo>
                  <a:pt x="96" y="115"/>
                </a:lnTo>
                <a:lnTo>
                  <a:pt x="96" y="116"/>
                </a:lnTo>
                <a:lnTo>
                  <a:pt x="95" y="116"/>
                </a:lnTo>
                <a:lnTo>
                  <a:pt x="94" y="116"/>
                </a:lnTo>
                <a:lnTo>
                  <a:pt x="94" y="117"/>
                </a:lnTo>
                <a:lnTo>
                  <a:pt x="94" y="118"/>
                </a:lnTo>
                <a:lnTo>
                  <a:pt x="94" y="117"/>
                </a:lnTo>
                <a:lnTo>
                  <a:pt x="93" y="117"/>
                </a:lnTo>
                <a:lnTo>
                  <a:pt x="92" y="117"/>
                </a:lnTo>
                <a:lnTo>
                  <a:pt x="92" y="118"/>
                </a:lnTo>
                <a:lnTo>
                  <a:pt x="93" y="120"/>
                </a:lnTo>
                <a:lnTo>
                  <a:pt x="93" y="121"/>
                </a:lnTo>
                <a:lnTo>
                  <a:pt x="93" y="120"/>
                </a:lnTo>
                <a:lnTo>
                  <a:pt x="94" y="120"/>
                </a:lnTo>
                <a:lnTo>
                  <a:pt x="94" y="121"/>
                </a:lnTo>
                <a:lnTo>
                  <a:pt x="94" y="122"/>
                </a:lnTo>
                <a:lnTo>
                  <a:pt x="94" y="123"/>
                </a:lnTo>
                <a:lnTo>
                  <a:pt x="94" y="124"/>
                </a:lnTo>
                <a:lnTo>
                  <a:pt x="93" y="124"/>
                </a:lnTo>
                <a:lnTo>
                  <a:pt x="92" y="124"/>
                </a:lnTo>
                <a:lnTo>
                  <a:pt x="91" y="124"/>
                </a:lnTo>
                <a:lnTo>
                  <a:pt x="90" y="124"/>
                </a:lnTo>
                <a:lnTo>
                  <a:pt x="89" y="124"/>
                </a:lnTo>
                <a:lnTo>
                  <a:pt x="88" y="124"/>
                </a:lnTo>
                <a:lnTo>
                  <a:pt x="87" y="124"/>
                </a:lnTo>
                <a:lnTo>
                  <a:pt x="86" y="124"/>
                </a:lnTo>
                <a:lnTo>
                  <a:pt x="84" y="125"/>
                </a:lnTo>
                <a:lnTo>
                  <a:pt x="83" y="125"/>
                </a:lnTo>
                <a:lnTo>
                  <a:pt x="84" y="125"/>
                </a:lnTo>
                <a:lnTo>
                  <a:pt x="83" y="126"/>
                </a:lnTo>
                <a:lnTo>
                  <a:pt x="82" y="126"/>
                </a:lnTo>
                <a:lnTo>
                  <a:pt x="81" y="126"/>
                </a:lnTo>
                <a:lnTo>
                  <a:pt x="80" y="127"/>
                </a:lnTo>
                <a:lnTo>
                  <a:pt x="79" y="127"/>
                </a:lnTo>
                <a:lnTo>
                  <a:pt x="78" y="127"/>
                </a:lnTo>
                <a:lnTo>
                  <a:pt x="77" y="127"/>
                </a:lnTo>
                <a:lnTo>
                  <a:pt x="77" y="128"/>
                </a:lnTo>
                <a:lnTo>
                  <a:pt x="76" y="128"/>
                </a:lnTo>
                <a:lnTo>
                  <a:pt x="75" y="128"/>
                </a:lnTo>
                <a:lnTo>
                  <a:pt x="74" y="128"/>
                </a:lnTo>
                <a:lnTo>
                  <a:pt x="74" y="129"/>
                </a:lnTo>
                <a:lnTo>
                  <a:pt x="75" y="129"/>
                </a:lnTo>
                <a:lnTo>
                  <a:pt x="75" y="130"/>
                </a:lnTo>
                <a:lnTo>
                  <a:pt x="74" y="130"/>
                </a:lnTo>
                <a:lnTo>
                  <a:pt x="74" y="131"/>
                </a:lnTo>
                <a:lnTo>
                  <a:pt x="75" y="131"/>
                </a:lnTo>
                <a:lnTo>
                  <a:pt x="76" y="131"/>
                </a:lnTo>
                <a:lnTo>
                  <a:pt x="76" y="132"/>
                </a:lnTo>
                <a:lnTo>
                  <a:pt x="76" y="133"/>
                </a:lnTo>
                <a:lnTo>
                  <a:pt x="77" y="133"/>
                </a:lnTo>
                <a:lnTo>
                  <a:pt x="77" y="134"/>
                </a:lnTo>
                <a:lnTo>
                  <a:pt x="78" y="134"/>
                </a:lnTo>
                <a:lnTo>
                  <a:pt x="78" y="135"/>
                </a:lnTo>
                <a:lnTo>
                  <a:pt x="78" y="136"/>
                </a:lnTo>
                <a:lnTo>
                  <a:pt x="79" y="136"/>
                </a:lnTo>
                <a:lnTo>
                  <a:pt x="80" y="136"/>
                </a:lnTo>
                <a:lnTo>
                  <a:pt x="80" y="137"/>
                </a:lnTo>
                <a:lnTo>
                  <a:pt x="81" y="137"/>
                </a:lnTo>
                <a:lnTo>
                  <a:pt x="82" y="137"/>
                </a:lnTo>
                <a:lnTo>
                  <a:pt x="84" y="138"/>
                </a:lnTo>
                <a:lnTo>
                  <a:pt x="85" y="138"/>
                </a:lnTo>
                <a:lnTo>
                  <a:pt x="86" y="138"/>
                </a:lnTo>
                <a:lnTo>
                  <a:pt x="87" y="138"/>
                </a:lnTo>
                <a:lnTo>
                  <a:pt x="89" y="139"/>
                </a:lnTo>
                <a:lnTo>
                  <a:pt x="90" y="139"/>
                </a:lnTo>
                <a:lnTo>
                  <a:pt x="91" y="139"/>
                </a:lnTo>
                <a:lnTo>
                  <a:pt x="92" y="139"/>
                </a:lnTo>
                <a:lnTo>
                  <a:pt x="94" y="140"/>
                </a:lnTo>
                <a:lnTo>
                  <a:pt x="95" y="140"/>
                </a:lnTo>
                <a:lnTo>
                  <a:pt x="96" y="140"/>
                </a:lnTo>
                <a:lnTo>
                  <a:pt x="97" y="141"/>
                </a:lnTo>
                <a:lnTo>
                  <a:pt x="99" y="141"/>
                </a:lnTo>
                <a:lnTo>
                  <a:pt x="100" y="141"/>
                </a:lnTo>
                <a:lnTo>
                  <a:pt x="101" y="141"/>
                </a:lnTo>
                <a:lnTo>
                  <a:pt x="102" y="142"/>
                </a:lnTo>
                <a:lnTo>
                  <a:pt x="103" y="141"/>
                </a:lnTo>
                <a:lnTo>
                  <a:pt x="104" y="141"/>
                </a:lnTo>
                <a:lnTo>
                  <a:pt x="105" y="141"/>
                </a:lnTo>
                <a:lnTo>
                  <a:pt x="105" y="142"/>
                </a:lnTo>
                <a:lnTo>
                  <a:pt x="107" y="142"/>
                </a:lnTo>
                <a:lnTo>
                  <a:pt x="108" y="142"/>
                </a:lnTo>
                <a:lnTo>
                  <a:pt x="109" y="143"/>
                </a:lnTo>
                <a:lnTo>
                  <a:pt x="110" y="143"/>
                </a:lnTo>
                <a:lnTo>
                  <a:pt x="111" y="143"/>
                </a:lnTo>
                <a:lnTo>
                  <a:pt x="112" y="143"/>
                </a:lnTo>
                <a:lnTo>
                  <a:pt x="112" y="145"/>
                </a:lnTo>
                <a:lnTo>
                  <a:pt x="112" y="146"/>
                </a:lnTo>
                <a:lnTo>
                  <a:pt x="112" y="147"/>
                </a:lnTo>
                <a:lnTo>
                  <a:pt x="112" y="148"/>
                </a:lnTo>
                <a:lnTo>
                  <a:pt x="112" y="149"/>
                </a:lnTo>
                <a:lnTo>
                  <a:pt x="112" y="150"/>
                </a:lnTo>
                <a:lnTo>
                  <a:pt x="111" y="151"/>
                </a:lnTo>
                <a:lnTo>
                  <a:pt x="111" y="153"/>
                </a:lnTo>
                <a:lnTo>
                  <a:pt x="110" y="153"/>
                </a:lnTo>
                <a:lnTo>
                  <a:pt x="110" y="154"/>
                </a:lnTo>
                <a:lnTo>
                  <a:pt x="109" y="155"/>
                </a:lnTo>
                <a:lnTo>
                  <a:pt x="109" y="156"/>
                </a:lnTo>
                <a:lnTo>
                  <a:pt x="108" y="157"/>
                </a:lnTo>
                <a:lnTo>
                  <a:pt x="108" y="158"/>
                </a:lnTo>
                <a:lnTo>
                  <a:pt x="107" y="158"/>
                </a:lnTo>
                <a:lnTo>
                  <a:pt x="106" y="159"/>
                </a:lnTo>
                <a:lnTo>
                  <a:pt x="106" y="160"/>
                </a:lnTo>
                <a:lnTo>
                  <a:pt x="105" y="160"/>
                </a:lnTo>
                <a:lnTo>
                  <a:pt x="105" y="161"/>
                </a:lnTo>
                <a:lnTo>
                  <a:pt x="104" y="161"/>
                </a:lnTo>
                <a:lnTo>
                  <a:pt x="103" y="162"/>
                </a:lnTo>
                <a:lnTo>
                  <a:pt x="101" y="163"/>
                </a:lnTo>
                <a:lnTo>
                  <a:pt x="101" y="164"/>
                </a:lnTo>
                <a:lnTo>
                  <a:pt x="100" y="164"/>
                </a:lnTo>
                <a:lnTo>
                  <a:pt x="100" y="165"/>
                </a:lnTo>
                <a:lnTo>
                  <a:pt x="100" y="166"/>
                </a:lnTo>
                <a:lnTo>
                  <a:pt x="99" y="166"/>
                </a:lnTo>
                <a:lnTo>
                  <a:pt x="99" y="167"/>
                </a:lnTo>
                <a:lnTo>
                  <a:pt x="99" y="168"/>
                </a:lnTo>
                <a:lnTo>
                  <a:pt x="99" y="169"/>
                </a:lnTo>
                <a:lnTo>
                  <a:pt x="98" y="172"/>
                </a:lnTo>
                <a:lnTo>
                  <a:pt x="98" y="173"/>
                </a:lnTo>
                <a:lnTo>
                  <a:pt x="98" y="174"/>
                </a:lnTo>
                <a:lnTo>
                  <a:pt x="97" y="174"/>
                </a:lnTo>
                <a:lnTo>
                  <a:pt x="97" y="175"/>
                </a:lnTo>
                <a:lnTo>
                  <a:pt x="96" y="175"/>
                </a:lnTo>
                <a:lnTo>
                  <a:pt x="96" y="176"/>
                </a:lnTo>
                <a:lnTo>
                  <a:pt x="95" y="176"/>
                </a:lnTo>
                <a:lnTo>
                  <a:pt x="94" y="176"/>
                </a:lnTo>
                <a:lnTo>
                  <a:pt x="94" y="177"/>
                </a:lnTo>
                <a:lnTo>
                  <a:pt x="93" y="177"/>
                </a:lnTo>
                <a:lnTo>
                  <a:pt x="92" y="178"/>
                </a:lnTo>
                <a:lnTo>
                  <a:pt x="91" y="178"/>
                </a:lnTo>
                <a:lnTo>
                  <a:pt x="91" y="179"/>
                </a:lnTo>
                <a:lnTo>
                  <a:pt x="90" y="179"/>
                </a:lnTo>
                <a:lnTo>
                  <a:pt x="89" y="179"/>
                </a:lnTo>
                <a:lnTo>
                  <a:pt x="89" y="180"/>
                </a:lnTo>
                <a:lnTo>
                  <a:pt x="88" y="181"/>
                </a:lnTo>
                <a:lnTo>
                  <a:pt x="87" y="182"/>
                </a:lnTo>
                <a:lnTo>
                  <a:pt x="86" y="184"/>
                </a:lnTo>
                <a:lnTo>
                  <a:pt x="86" y="185"/>
                </a:lnTo>
                <a:lnTo>
                  <a:pt x="85" y="185"/>
                </a:lnTo>
                <a:lnTo>
                  <a:pt x="84" y="184"/>
                </a:lnTo>
                <a:lnTo>
                  <a:pt x="83" y="185"/>
                </a:lnTo>
                <a:lnTo>
                  <a:pt x="82" y="187"/>
                </a:lnTo>
                <a:lnTo>
                  <a:pt x="82" y="188"/>
                </a:lnTo>
                <a:lnTo>
                  <a:pt x="82" y="190"/>
                </a:lnTo>
                <a:lnTo>
                  <a:pt x="83" y="190"/>
                </a:lnTo>
                <a:lnTo>
                  <a:pt x="82" y="191"/>
                </a:lnTo>
                <a:lnTo>
                  <a:pt x="82" y="192"/>
                </a:lnTo>
                <a:lnTo>
                  <a:pt x="82" y="194"/>
                </a:lnTo>
                <a:lnTo>
                  <a:pt x="81" y="195"/>
                </a:lnTo>
                <a:lnTo>
                  <a:pt x="81" y="200"/>
                </a:lnTo>
                <a:lnTo>
                  <a:pt x="81" y="201"/>
                </a:lnTo>
                <a:lnTo>
                  <a:pt x="81" y="202"/>
                </a:lnTo>
                <a:lnTo>
                  <a:pt x="80" y="202"/>
                </a:lnTo>
                <a:lnTo>
                  <a:pt x="80" y="203"/>
                </a:lnTo>
                <a:lnTo>
                  <a:pt x="79" y="203"/>
                </a:lnTo>
                <a:lnTo>
                  <a:pt x="79" y="204"/>
                </a:lnTo>
                <a:lnTo>
                  <a:pt x="80" y="204"/>
                </a:lnTo>
                <a:lnTo>
                  <a:pt x="79" y="205"/>
                </a:lnTo>
                <a:lnTo>
                  <a:pt x="79" y="206"/>
                </a:lnTo>
                <a:lnTo>
                  <a:pt x="78" y="207"/>
                </a:lnTo>
                <a:lnTo>
                  <a:pt x="78" y="208"/>
                </a:lnTo>
                <a:lnTo>
                  <a:pt x="78" y="209"/>
                </a:lnTo>
                <a:lnTo>
                  <a:pt x="77" y="209"/>
                </a:lnTo>
                <a:lnTo>
                  <a:pt x="77" y="210"/>
                </a:lnTo>
                <a:lnTo>
                  <a:pt x="78" y="210"/>
                </a:lnTo>
                <a:lnTo>
                  <a:pt x="77" y="210"/>
                </a:lnTo>
                <a:lnTo>
                  <a:pt x="77" y="211"/>
                </a:lnTo>
                <a:lnTo>
                  <a:pt x="77" y="212"/>
                </a:lnTo>
                <a:lnTo>
                  <a:pt x="78" y="212"/>
                </a:lnTo>
                <a:lnTo>
                  <a:pt x="78" y="213"/>
                </a:lnTo>
                <a:lnTo>
                  <a:pt x="78" y="214"/>
                </a:lnTo>
                <a:lnTo>
                  <a:pt x="78" y="215"/>
                </a:lnTo>
                <a:lnTo>
                  <a:pt x="79" y="216"/>
                </a:lnTo>
                <a:lnTo>
                  <a:pt x="79" y="217"/>
                </a:lnTo>
                <a:lnTo>
                  <a:pt x="79" y="218"/>
                </a:lnTo>
                <a:lnTo>
                  <a:pt x="79" y="220"/>
                </a:lnTo>
                <a:lnTo>
                  <a:pt x="78" y="220"/>
                </a:lnTo>
                <a:lnTo>
                  <a:pt x="78" y="221"/>
                </a:lnTo>
                <a:lnTo>
                  <a:pt x="78" y="222"/>
                </a:lnTo>
                <a:lnTo>
                  <a:pt x="79" y="222"/>
                </a:lnTo>
                <a:lnTo>
                  <a:pt x="80" y="223"/>
                </a:lnTo>
                <a:lnTo>
                  <a:pt x="80" y="224"/>
                </a:lnTo>
                <a:lnTo>
                  <a:pt x="81" y="224"/>
                </a:lnTo>
                <a:lnTo>
                  <a:pt x="81" y="225"/>
                </a:lnTo>
                <a:lnTo>
                  <a:pt x="82" y="226"/>
                </a:lnTo>
                <a:lnTo>
                  <a:pt x="83" y="227"/>
                </a:lnTo>
                <a:lnTo>
                  <a:pt x="81" y="228"/>
                </a:lnTo>
                <a:lnTo>
                  <a:pt x="80" y="229"/>
                </a:lnTo>
                <a:lnTo>
                  <a:pt x="78" y="229"/>
                </a:lnTo>
                <a:lnTo>
                  <a:pt x="77" y="229"/>
                </a:lnTo>
                <a:lnTo>
                  <a:pt x="77" y="230"/>
                </a:lnTo>
                <a:lnTo>
                  <a:pt x="76" y="230"/>
                </a:lnTo>
                <a:lnTo>
                  <a:pt x="76" y="231"/>
                </a:lnTo>
                <a:lnTo>
                  <a:pt x="75" y="231"/>
                </a:lnTo>
                <a:lnTo>
                  <a:pt x="74" y="231"/>
                </a:lnTo>
                <a:lnTo>
                  <a:pt x="74" y="232"/>
                </a:lnTo>
                <a:lnTo>
                  <a:pt x="73" y="232"/>
                </a:lnTo>
                <a:lnTo>
                  <a:pt x="72" y="233"/>
                </a:lnTo>
                <a:lnTo>
                  <a:pt x="70" y="234"/>
                </a:lnTo>
                <a:lnTo>
                  <a:pt x="69" y="235"/>
                </a:lnTo>
                <a:lnTo>
                  <a:pt x="68" y="236"/>
                </a:lnTo>
                <a:lnTo>
                  <a:pt x="67" y="236"/>
                </a:lnTo>
                <a:lnTo>
                  <a:pt x="67" y="237"/>
                </a:lnTo>
                <a:lnTo>
                  <a:pt x="66" y="237"/>
                </a:lnTo>
                <a:lnTo>
                  <a:pt x="65" y="238"/>
                </a:lnTo>
                <a:lnTo>
                  <a:pt x="64" y="238"/>
                </a:lnTo>
                <a:lnTo>
                  <a:pt x="63" y="239"/>
                </a:lnTo>
                <a:lnTo>
                  <a:pt x="63" y="240"/>
                </a:lnTo>
                <a:lnTo>
                  <a:pt x="62" y="241"/>
                </a:lnTo>
                <a:lnTo>
                  <a:pt x="62" y="242"/>
                </a:lnTo>
                <a:lnTo>
                  <a:pt x="61" y="243"/>
                </a:lnTo>
                <a:lnTo>
                  <a:pt x="61" y="244"/>
                </a:lnTo>
                <a:lnTo>
                  <a:pt x="61" y="245"/>
                </a:lnTo>
                <a:lnTo>
                  <a:pt x="62" y="246"/>
                </a:lnTo>
                <a:lnTo>
                  <a:pt x="61" y="246"/>
                </a:lnTo>
                <a:lnTo>
                  <a:pt x="60" y="246"/>
                </a:lnTo>
                <a:lnTo>
                  <a:pt x="59" y="246"/>
                </a:lnTo>
                <a:lnTo>
                  <a:pt x="58" y="246"/>
                </a:lnTo>
                <a:lnTo>
                  <a:pt x="57" y="246"/>
                </a:lnTo>
                <a:lnTo>
                  <a:pt x="56" y="248"/>
                </a:lnTo>
                <a:lnTo>
                  <a:pt x="56" y="249"/>
                </a:lnTo>
                <a:lnTo>
                  <a:pt x="55" y="251"/>
                </a:lnTo>
                <a:lnTo>
                  <a:pt x="54" y="251"/>
                </a:lnTo>
                <a:lnTo>
                  <a:pt x="53" y="251"/>
                </a:lnTo>
                <a:lnTo>
                  <a:pt x="52" y="250"/>
                </a:lnTo>
                <a:lnTo>
                  <a:pt x="51" y="250"/>
                </a:lnTo>
                <a:lnTo>
                  <a:pt x="50" y="250"/>
                </a:lnTo>
                <a:lnTo>
                  <a:pt x="49" y="250"/>
                </a:lnTo>
                <a:lnTo>
                  <a:pt x="48" y="249"/>
                </a:lnTo>
                <a:lnTo>
                  <a:pt x="47" y="249"/>
                </a:lnTo>
                <a:lnTo>
                  <a:pt x="46" y="249"/>
                </a:lnTo>
                <a:lnTo>
                  <a:pt x="46" y="248"/>
                </a:lnTo>
                <a:lnTo>
                  <a:pt x="45" y="248"/>
                </a:lnTo>
                <a:lnTo>
                  <a:pt x="46" y="248"/>
                </a:lnTo>
                <a:lnTo>
                  <a:pt x="45" y="248"/>
                </a:lnTo>
                <a:lnTo>
                  <a:pt x="44" y="247"/>
                </a:lnTo>
                <a:lnTo>
                  <a:pt x="44" y="248"/>
                </a:lnTo>
                <a:lnTo>
                  <a:pt x="44" y="247"/>
                </a:lnTo>
                <a:lnTo>
                  <a:pt x="44" y="248"/>
                </a:lnTo>
                <a:lnTo>
                  <a:pt x="43" y="248"/>
                </a:lnTo>
                <a:lnTo>
                  <a:pt x="42" y="247"/>
                </a:lnTo>
              </a:path>
            </a:pathLst>
          </a:custGeom>
          <a:noFill/>
          <a:ln w="19050" cap="flat" cmpd="sng">
            <a:solidFill>
              <a:srgbClr val="000000">
                <a:alpha val="100000"/>
              </a:srgbClr>
            </a:solidFill>
            <a:prstDash val="solid"/>
            <a:round/>
            <a:headEnd type="none" w="med" len="med"/>
            <a:tailEnd type="none" w="med" len="med"/>
          </a:ln>
        </xdr:spPr>
      </xdr:sp>
      <xdr:sp>
        <xdr:nvSpPr>
          <xdr:cNvPr id="2185897" name="Freeform 79"/>
          <xdr:cNvSpPr/>
        </xdr:nvSpPr>
        <xdr:spPr>
          <a:xfrm>
            <a:off x="2343150" y="3190875"/>
            <a:ext cx="438150" cy="1590675"/>
          </a:xfrm>
          <a:custGeom>
            <a:avLst/>
            <a:gdLst>
              <a:gd name="txL" fmla="*/ 0 w 46"/>
              <a:gd name="txT" fmla="*/ 0 h 167"/>
              <a:gd name="txR" fmla="*/ 46 w 46"/>
              <a:gd name="txB" fmla="*/ 167 h 16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6" h="167">
                <a:moveTo>
                  <a:pt x="46" y="167"/>
                </a:moveTo>
                <a:lnTo>
                  <a:pt x="46" y="166"/>
                </a:lnTo>
                <a:lnTo>
                  <a:pt x="45" y="166"/>
                </a:lnTo>
                <a:lnTo>
                  <a:pt x="44" y="166"/>
                </a:lnTo>
                <a:lnTo>
                  <a:pt x="43" y="166"/>
                </a:lnTo>
                <a:lnTo>
                  <a:pt x="42" y="166"/>
                </a:lnTo>
                <a:lnTo>
                  <a:pt x="41" y="166"/>
                </a:lnTo>
                <a:lnTo>
                  <a:pt x="40" y="166"/>
                </a:lnTo>
                <a:lnTo>
                  <a:pt x="39" y="166"/>
                </a:lnTo>
                <a:lnTo>
                  <a:pt x="39" y="165"/>
                </a:lnTo>
                <a:lnTo>
                  <a:pt x="38" y="165"/>
                </a:lnTo>
                <a:lnTo>
                  <a:pt x="37" y="165"/>
                </a:lnTo>
                <a:lnTo>
                  <a:pt x="36" y="165"/>
                </a:lnTo>
                <a:lnTo>
                  <a:pt x="35" y="165"/>
                </a:lnTo>
                <a:lnTo>
                  <a:pt x="34" y="165"/>
                </a:lnTo>
                <a:lnTo>
                  <a:pt x="33" y="165"/>
                </a:lnTo>
                <a:lnTo>
                  <a:pt x="32" y="164"/>
                </a:lnTo>
                <a:lnTo>
                  <a:pt x="31" y="164"/>
                </a:lnTo>
                <a:lnTo>
                  <a:pt x="31" y="163"/>
                </a:lnTo>
                <a:lnTo>
                  <a:pt x="30" y="162"/>
                </a:lnTo>
                <a:lnTo>
                  <a:pt x="30" y="161"/>
                </a:lnTo>
                <a:lnTo>
                  <a:pt x="29" y="161"/>
                </a:lnTo>
                <a:lnTo>
                  <a:pt x="29" y="160"/>
                </a:lnTo>
                <a:lnTo>
                  <a:pt x="28" y="160"/>
                </a:lnTo>
                <a:lnTo>
                  <a:pt x="27" y="160"/>
                </a:lnTo>
                <a:lnTo>
                  <a:pt x="26" y="160"/>
                </a:lnTo>
                <a:lnTo>
                  <a:pt x="25" y="160"/>
                </a:lnTo>
                <a:lnTo>
                  <a:pt x="25" y="161"/>
                </a:lnTo>
                <a:lnTo>
                  <a:pt x="24" y="161"/>
                </a:lnTo>
                <a:lnTo>
                  <a:pt x="23" y="161"/>
                </a:lnTo>
                <a:lnTo>
                  <a:pt x="22" y="161"/>
                </a:lnTo>
                <a:lnTo>
                  <a:pt x="21" y="161"/>
                </a:lnTo>
                <a:lnTo>
                  <a:pt x="21" y="160"/>
                </a:lnTo>
                <a:lnTo>
                  <a:pt x="20" y="160"/>
                </a:lnTo>
                <a:lnTo>
                  <a:pt x="19" y="160"/>
                </a:lnTo>
                <a:lnTo>
                  <a:pt x="18" y="160"/>
                </a:lnTo>
                <a:lnTo>
                  <a:pt x="18" y="159"/>
                </a:lnTo>
                <a:lnTo>
                  <a:pt x="17" y="159"/>
                </a:lnTo>
                <a:lnTo>
                  <a:pt x="16" y="159"/>
                </a:lnTo>
                <a:lnTo>
                  <a:pt x="16" y="158"/>
                </a:lnTo>
                <a:lnTo>
                  <a:pt x="15" y="158"/>
                </a:lnTo>
                <a:lnTo>
                  <a:pt x="15" y="159"/>
                </a:lnTo>
                <a:lnTo>
                  <a:pt x="14" y="159"/>
                </a:lnTo>
                <a:lnTo>
                  <a:pt x="14" y="158"/>
                </a:lnTo>
                <a:lnTo>
                  <a:pt x="14" y="157"/>
                </a:lnTo>
                <a:lnTo>
                  <a:pt x="13" y="157"/>
                </a:lnTo>
                <a:lnTo>
                  <a:pt x="13" y="156"/>
                </a:lnTo>
                <a:lnTo>
                  <a:pt x="12" y="156"/>
                </a:lnTo>
                <a:lnTo>
                  <a:pt x="12" y="155"/>
                </a:lnTo>
                <a:lnTo>
                  <a:pt x="11" y="154"/>
                </a:lnTo>
                <a:lnTo>
                  <a:pt x="11" y="153"/>
                </a:lnTo>
                <a:lnTo>
                  <a:pt x="10" y="153"/>
                </a:lnTo>
                <a:lnTo>
                  <a:pt x="10" y="152"/>
                </a:lnTo>
                <a:lnTo>
                  <a:pt x="9" y="152"/>
                </a:lnTo>
                <a:lnTo>
                  <a:pt x="8" y="152"/>
                </a:lnTo>
                <a:lnTo>
                  <a:pt x="7" y="152"/>
                </a:lnTo>
                <a:lnTo>
                  <a:pt x="6" y="152"/>
                </a:lnTo>
                <a:lnTo>
                  <a:pt x="6" y="151"/>
                </a:lnTo>
                <a:lnTo>
                  <a:pt x="5" y="151"/>
                </a:lnTo>
                <a:lnTo>
                  <a:pt x="4" y="151"/>
                </a:lnTo>
                <a:lnTo>
                  <a:pt x="4" y="152"/>
                </a:lnTo>
                <a:lnTo>
                  <a:pt x="3" y="152"/>
                </a:lnTo>
                <a:lnTo>
                  <a:pt x="3" y="153"/>
                </a:lnTo>
                <a:lnTo>
                  <a:pt x="2" y="153"/>
                </a:lnTo>
                <a:lnTo>
                  <a:pt x="1" y="152"/>
                </a:lnTo>
                <a:lnTo>
                  <a:pt x="0" y="152"/>
                </a:lnTo>
                <a:lnTo>
                  <a:pt x="0" y="151"/>
                </a:lnTo>
                <a:lnTo>
                  <a:pt x="0" y="150"/>
                </a:lnTo>
                <a:lnTo>
                  <a:pt x="0" y="149"/>
                </a:lnTo>
                <a:lnTo>
                  <a:pt x="1" y="149"/>
                </a:lnTo>
                <a:lnTo>
                  <a:pt x="2" y="149"/>
                </a:lnTo>
                <a:lnTo>
                  <a:pt x="3" y="148"/>
                </a:lnTo>
                <a:lnTo>
                  <a:pt x="3" y="147"/>
                </a:lnTo>
                <a:lnTo>
                  <a:pt x="3" y="146"/>
                </a:lnTo>
                <a:lnTo>
                  <a:pt x="4" y="146"/>
                </a:lnTo>
                <a:lnTo>
                  <a:pt x="4" y="145"/>
                </a:lnTo>
                <a:lnTo>
                  <a:pt x="4" y="144"/>
                </a:lnTo>
                <a:lnTo>
                  <a:pt x="4" y="143"/>
                </a:lnTo>
                <a:lnTo>
                  <a:pt x="4" y="142"/>
                </a:lnTo>
                <a:lnTo>
                  <a:pt x="5" y="142"/>
                </a:lnTo>
                <a:lnTo>
                  <a:pt x="5" y="141"/>
                </a:lnTo>
                <a:lnTo>
                  <a:pt x="5" y="140"/>
                </a:lnTo>
                <a:lnTo>
                  <a:pt x="5" y="138"/>
                </a:lnTo>
                <a:lnTo>
                  <a:pt x="5" y="137"/>
                </a:lnTo>
                <a:lnTo>
                  <a:pt x="5" y="136"/>
                </a:lnTo>
                <a:lnTo>
                  <a:pt x="5" y="135"/>
                </a:lnTo>
                <a:lnTo>
                  <a:pt x="6" y="134"/>
                </a:lnTo>
                <a:lnTo>
                  <a:pt x="6" y="133"/>
                </a:lnTo>
                <a:lnTo>
                  <a:pt x="6" y="132"/>
                </a:lnTo>
                <a:lnTo>
                  <a:pt x="6" y="131"/>
                </a:lnTo>
                <a:lnTo>
                  <a:pt x="7" y="131"/>
                </a:lnTo>
                <a:lnTo>
                  <a:pt x="7" y="130"/>
                </a:lnTo>
                <a:lnTo>
                  <a:pt x="8" y="130"/>
                </a:lnTo>
                <a:lnTo>
                  <a:pt x="8" y="129"/>
                </a:lnTo>
                <a:lnTo>
                  <a:pt x="9" y="129"/>
                </a:lnTo>
                <a:lnTo>
                  <a:pt x="9" y="128"/>
                </a:lnTo>
                <a:lnTo>
                  <a:pt x="10" y="127"/>
                </a:lnTo>
                <a:lnTo>
                  <a:pt x="10" y="126"/>
                </a:lnTo>
                <a:lnTo>
                  <a:pt x="10" y="125"/>
                </a:lnTo>
                <a:lnTo>
                  <a:pt x="9" y="125"/>
                </a:lnTo>
                <a:lnTo>
                  <a:pt x="9" y="124"/>
                </a:lnTo>
                <a:lnTo>
                  <a:pt x="10" y="124"/>
                </a:lnTo>
                <a:lnTo>
                  <a:pt x="10" y="123"/>
                </a:lnTo>
                <a:lnTo>
                  <a:pt x="10" y="122"/>
                </a:lnTo>
                <a:lnTo>
                  <a:pt x="10" y="123"/>
                </a:lnTo>
                <a:lnTo>
                  <a:pt x="10" y="122"/>
                </a:lnTo>
                <a:lnTo>
                  <a:pt x="10" y="123"/>
                </a:lnTo>
                <a:lnTo>
                  <a:pt x="10" y="122"/>
                </a:lnTo>
                <a:lnTo>
                  <a:pt x="11" y="122"/>
                </a:lnTo>
                <a:lnTo>
                  <a:pt x="10" y="122"/>
                </a:lnTo>
                <a:lnTo>
                  <a:pt x="10" y="121"/>
                </a:lnTo>
                <a:lnTo>
                  <a:pt x="11" y="121"/>
                </a:lnTo>
                <a:lnTo>
                  <a:pt x="11" y="120"/>
                </a:lnTo>
                <a:lnTo>
                  <a:pt x="11" y="121"/>
                </a:lnTo>
                <a:lnTo>
                  <a:pt x="11" y="120"/>
                </a:lnTo>
                <a:lnTo>
                  <a:pt x="11" y="119"/>
                </a:lnTo>
                <a:lnTo>
                  <a:pt x="12" y="119"/>
                </a:lnTo>
                <a:lnTo>
                  <a:pt x="12" y="118"/>
                </a:lnTo>
                <a:lnTo>
                  <a:pt x="12" y="117"/>
                </a:lnTo>
                <a:lnTo>
                  <a:pt x="12" y="116"/>
                </a:lnTo>
                <a:lnTo>
                  <a:pt x="13" y="116"/>
                </a:lnTo>
                <a:lnTo>
                  <a:pt x="14" y="116"/>
                </a:lnTo>
                <a:lnTo>
                  <a:pt x="15" y="116"/>
                </a:lnTo>
                <a:lnTo>
                  <a:pt x="16" y="116"/>
                </a:lnTo>
                <a:lnTo>
                  <a:pt x="16" y="115"/>
                </a:lnTo>
                <a:lnTo>
                  <a:pt x="16" y="114"/>
                </a:lnTo>
                <a:lnTo>
                  <a:pt x="17" y="114"/>
                </a:lnTo>
                <a:lnTo>
                  <a:pt x="16" y="114"/>
                </a:lnTo>
                <a:lnTo>
                  <a:pt x="17" y="114"/>
                </a:lnTo>
                <a:lnTo>
                  <a:pt x="17" y="113"/>
                </a:lnTo>
                <a:lnTo>
                  <a:pt x="18" y="113"/>
                </a:lnTo>
                <a:lnTo>
                  <a:pt x="18" y="112"/>
                </a:lnTo>
                <a:lnTo>
                  <a:pt x="18" y="111"/>
                </a:lnTo>
                <a:lnTo>
                  <a:pt x="18" y="110"/>
                </a:lnTo>
                <a:lnTo>
                  <a:pt x="17" y="110"/>
                </a:lnTo>
                <a:lnTo>
                  <a:pt x="17" y="109"/>
                </a:lnTo>
                <a:lnTo>
                  <a:pt x="18" y="109"/>
                </a:lnTo>
                <a:lnTo>
                  <a:pt x="18" y="108"/>
                </a:lnTo>
                <a:lnTo>
                  <a:pt x="17" y="108"/>
                </a:lnTo>
                <a:lnTo>
                  <a:pt x="17" y="107"/>
                </a:lnTo>
                <a:lnTo>
                  <a:pt x="18" y="107"/>
                </a:lnTo>
                <a:lnTo>
                  <a:pt x="18" y="106"/>
                </a:lnTo>
                <a:lnTo>
                  <a:pt x="19" y="106"/>
                </a:lnTo>
                <a:lnTo>
                  <a:pt x="19" y="105"/>
                </a:lnTo>
                <a:lnTo>
                  <a:pt x="20" y="105"/>
                </a:lnTo>
                <a:lnTo>
                  <a:pt x="20" y="104"/>
                </a:lnTo>
                <a:lnTo>
                  <a:pt x="20" y="103"/>
                </a:lnTo>
                <a:lnTo>
                  <a:pt x="21" y="103"/>
                </a:lnTo>
                <a:lnTo>
                  <a:pt x="21" y="102"/>
                </a:lnTo>
                <a:lnTo>
                  <a:pt x="21" y="101"/>
                </a:lnTo>
                <a:lnTo>
                  <a:pt x="22" y="101"/>
                </a:lnTo>
                <a:lnTo>
                  <a:pt x="21" y="101"/>
                </a:lnTo>
                <a:lnTo>
                  <a:pt x="21" y="100"/>
                </a:lnTo>
                <a:lnTo>
                  <a:pt x="21" y="99"/>
                </a:lnTo>
                <a:lnTo>
                  <a:pt x="21" y="98"/>
                </a:lnTo>
                <a:lnTo>
                  <a:pt x="22" y="98"/>
                </a:lnTo>
                <a:lnTo>
                  <a:pt x="22" y="97"/>
                </a:lnTo>
                <a:lnTo>
                  <a:pt x="22" y="96"/>
                </a:lnTo>
                <a:lnTo>
                  <a:pt x="23" y="96"/>
                </a:lnTo>
                <a:lnTo>
                  <a:pt x="22" y="96"/>
                </a:lnTo>
                <a:lnTo>
                  <a:pt x="22" y="95"/>
                </a:lnTo>
                <a:lnTo>
                  <a:pt x="23" y="95"/>
                </a:lnTo>
                <a:lnTo>
                  <a:pt x="22" y="95"/>
                </a:lnTo>
                <a:lnTo>
                  <a:pt x="22" y="94"/>
                </a:lnTo>
                <a:lnTo>
                  <a:pt x="21" y="94"/>
                </a:lnTo>
                <a:lnTo>
                  <a:pt x="21" y="93"/>
                </a:lnTo>
                <a:lnTo>
                  <a:pt x="20" y="93"/>
                </a:lnTo>
                <a:lnTo>
                  <a:pt x="21" y="93"/>
                </a:lnTo>
                <a:lnTo>
                  <a:pt x="21" y="92"/>
                </a:lnTo>
                <a:lnTo>
                  <a:pt x="20" y="92"/>
                </a:lnTo>
                <a:lnTo>
                  <a:pt x="19" y="92"/>
                </a:lnTo>
                <a:lnTo>
                  <a:pt x="19" y="91"/>
                </a:lnTo>
                <a:lnTo>
                  <a:pt x="18" y="91"/>
                </a:lnTo>
                <a:lnTo>
                  <a:pt x="18" y="90"/>
                </a:lnTo>
                <a:lnTo>
                  <a:pt x="17" y="90"/>
                </a:lnTo>
                <a:lnTo>
                  <a:pt x="16" y="90"/>
                </a:lnTo>
                <a:lnTo>
                  <a:pt x="16" y="89"/>
                </a:lnTo>
                <a:lnTo>
                  <a:pt x="17" y="89"/>
                </a:lnTo>
                <a:lnTo>
                  <a:pt x="17" y="88"/>
                </a:lnTo>
                <a:lnTo>
                  <a:pt x="16" y="88"/>
                </a:lnTo>
                <a:lnTo>
                  <a:pt x="16" y="87"/>
                </a:lnTo>
                <a:lnTo>
                  <a:pt x="17" y="87"/>
                </a:lnTo>
                <a:lnTo>
                  <a:pt x="17" y="86"/>
                </a:lnTo>
                <a:lnTo>
                  <a:pt x="16" y="86"/>
                </a:lnTo>
                <a:lnTo>
                  <a:pt x="16" y="85"/>
                </a:lnTo>
                <a:lnTo>
                  <a:pt x="15" y="85"/>
                </a:lnTo>
                <a:lnTo>
                  <a:pt x="15" y="84"/>
                </a:lnTo>
                <a:lnTo>
                  <a:pt x="14" y="83"/>
                </a:lnTo>
                <a:lnTo>
                  <a:pt x="14" y="82"/>
                </a:lnTo>
                <a:lnTo>
                  <a:pt x="14" y="81"/>
                </a:lnTo>
                <a:lnTo>
                  <a:pt x="14" y="80"/>
                </a:lnTo>
                <a:lnTo>
                  <a:pt x="15" y="79"/>
                </a:lnTo>
                <a:lnTo>
                  <a:pt x="15" y="78"/>
                </a:lnTo>
                <a:lnTo>
                  <a:pt x="16" y="78"/>
                </a:lnTo>
                <a:lnTo>
                  <a:pt x="16" y="77"/>
                </a:lnTo>
                <a:lnTo>
                  <a:pt x="15" y="77"/>
                </a:lnTo>
                <a:lnTo>
                  <a:pt x="15" y="76"/>
                </a:lnTo>
                <a:lnTo>
                  <a:pt x="15" y="75"/>
                </a:lnTo>
                <a:lnTo>
                  <a:pt x="16" y="75"/>
                </a:lnTo>
                <a:lnTo>
                  <a:pt x="15" y="74"/>
                </a:lnTo>
                <a:lnTo>
                  <a:pt x="16" y="72"/>
                </a:lnTo>
                <a:lnTo>
                  <a:pt x="16" y="71"/>
                </a:lnTo>
                <a:lnTo>
                  <a:pt x="15" y="71"/>
                </a:lnTo>
                <a:lnTo>
                  <a:pt x="15" y="70"/>
                </a:lnTo>
                <a:lnTo>
                  <a:pt x="15" y="69"/>
                </a:lnTo>
                <a:lnTo>
                  <a:pt x="15" y="68"/>
                </a:lnTo>
                <a:lnTo>
                  <a:pt x="16" y="68"/>
                </a:lnTo>
                <a:lnTo>
                  <a:pt x="16" y="67"/>
                </a:lnTo>
                <a:lnTo>
                  <a:pt x="17" y="66"/>
                </a:lnTo>
                <a:lnTo>
                  <a:pt x="17" y="65"/>
                </a:lnTo>
                <a:lnTo>
                  <a:pt x="16" y="64"/>
                </a:lnTo>
                <a:lnTo>
                  <a:pt x="16" y="63"/>
                </a:lnTo>
                <a:lnTo>
                  <a:pt x="16" y="62"/>
                </a:lnTo>
                <a:lnTo>
                  <a:pt x="16" y="61"/>
                </a:lnTo>
                <a:lnTo>
                  <a:pt x="15" y="61"/>
                </a:lnTo>
                <a:lnTo>
                  <a:pt x="15" y="60"/>
                </a:lnTo>
                <a:lnTo>
                  <a:pt x="15" y="59"/>
                </a:lnTo>
                <a:lnTo>
                  <a:pt x="15" y="58"/>
                </a:lnTo>
                <a:lnTo>
                  <a:pt x="14" y="58"/>
                </a:lnTo>
                <a:lnTo>
                  <a:pt x="14" y="57"/>
                </a:lnTo>
                <a:lnTo>
                  <a:pt x="13" y="57"/>
                </a:lnTo>
                <a:lnTo>
                  <a:pt x="13" y="56"/>
                </a:lnTo>
                <a:lnTo>
                  <a:pt x="12" y="56"/>
                </a:lnTo>
                <a:lnTo>
                  <a:pt x="12" y="55"/>
                </a:lnTo>
                <a:lnTo>
                  <a:pt x="12" y="54"/>
                </a:lnTo>
                <a:lnTo>
                  <a:pt x="11" y="54"/>
                </a:lnTo>
                <a:lnTo>
                  <a:pt x="11" y="53"/>
                </a:lnTo>
                <a:lnTo>
                  <a:pt x="11" y="52"/>
                </a:lnTo>
                <a:lnTo>
                  <a:pt x="11" y="51"/>
                </a:lnTo>
                <a:lnTo>
                  <a:pt x="11" y="50"/>
                </a:lnTo>
                <a:lnTo>
                  <a:pt x="12" y="49"/>
                </a:lnTo>
                <a:lnTo>
                  <a:pt x="12" y="48"/>
                </a:lnTo>
                <a:lnTo>
                  <a:pt x="13" y="48"/>
                </a:lnTo>
                <a:lnTo>
                  <a:pt x="14" y="48"/>
                </a:lnTo>
                <a:lnTo>
                  <a:pt x="14" y="47"/>
                </a:lnTo>
                <a:lnTo>
                  <a:pt x="13" y="46"/>
                </a:lnTo>
                <a:lnTo>
                  <a:pt x="14" y="46"/>
                </a:lnTo>
                <a:lnTo>
                  <a:pt x="14" y="45"/>
                </a:lnTo>
                <a:lnTo>
                  <a:pt x="14" y="44"/>
                </a:lnTo>
                <a:lnTo>
                  <a:pt x="14" y="43"/>
                </a:lnTo>
                <a:lnTo>
                  <a:pt x="15" y="43"/>
                </a:lnTo>
                <a:lnTo>
                  <a:pt x="14" y="43"/>
                </a:lnTo>
                <a:lnTo>
                  <a:pt x="14" y="42"/>
                </a:lnTo>
                <a:lnTo>
                  <a:pt x="15" y="42"/>
                </a:lnTo>
                <a:lnTo>
                  <a:pt x="16" y="42"/>
                </a:lnTo>
                <a:lnTo>
                  <a:pt x="16" y="41"/>
                </a:lnTo>
                <a:lnTo>
                  <a:pt x="16" y="40"/>
                </a:lnTo>
                <a:lnTo>
                  <a:pt x="17" y="40"/>
                </a:lnTo>
                <a:lnTo>
                  <a:pt x="17" y="39"/>
                </a:lnTo>
                <a:lnTo>
                  <a:pt x="17" y="38"/>
                </a:lnTo>
                <a:lnTo>
                  <a:pt x="18" y="37"/>
                </a:lnTo>
                <a:lnTo>
                  <a:pt x="18" y="36"/>
                </a:lnTo>
                <a:lnTo>
                  <a:pt x="19" y="35"/>
                </a:lnTo>
                <a:lnTo>
                  <a:pt x="20" y="35"/>
                </a:lnTo>
                <a:lnTo>
                  <a:pt x="20" y="34"/>
                </a:lnTo>
                <a:lnTo>
                  <a:pt x="21" y="34"/>
                </a:lnTo>
                <a:lnTo>
                  <a:pt x="21" y="33"/>
                </a:lnTo>
                <a:lnTo>
                  <a:pt x="21" y="34"/>
                </a:lnTo>
                <a:lnTo>
                  <a:pt x="22" y="34"/>
                </a:lnTo>
                <a:lnTo>
                  <a:pt x="22" y="33"/>
                </a:lnTo>
                <a:lnTo>
                  <a:pt x="23" y="32"/>
                </a:lnTo>
                <a:lnTo>
                  <a:pt x="25" y="30"/>
                </a:lnTo>
                <a:lnTo>
                  <a:pt x="25" y="28"/>
                </a:lnTo>
                <a:lnTo>
                  <a:pt x="26" y="29"/>
                </a:lnTo>
                <a:lnTo>
                  <a:pt x="26" y="28"/>
                </a:lnTo>
                <a:lnTo>
                  <a:pt x="27" y="28"/>
                </a:lnTo>
                <a:lnTo>
                  <a:pt x="27" y="27"/>
                </a:lnTo>
                <a:lnTo>
                  <a:pt x="27" y="26"/>
                </a:lnTo>
                <a:lnTo>
                  <a:pt x="27" y="25"/>
                </a:lnTo>
                <a:lnTo>
                  <a:pt x="27" y="24"/>
                </a:lnTo>
                <a:lnTo>
                  <a:pt x="27" y="23"/>
                </a:lnTo>
                <a:lnTo>
                  <a:pt x="27" y="22"/>
                </a:lnTo>
                <a:lnTo>
                  <a:pt x="26" y="21"/>
                </a:lnTo>
                <a:lnTo>
                  <a:pt x="25" y="21"/>
                </a:lnTo>
                <a:lnTo>
                  <a:pt x="24" y="21"/>
                </a:lnTo>
                <a:lnTo>
                  <a:pt x="23" y="21"/>
                </a:lnTo>
                <a:lnTo>
                  <a:pt x="23" y="20"/>
                </a:lnTo>
                <a:lnTo>
                  <a:pt x="23" y="19"/>
                </a:lnTo>
                <a:lnTo>
                  <a:pt x="23" y="18"/>
                </a:lnTo>
                <a:lnTo>
                  <a:pt x="21" y="18"/>
                </a:lnTo>
                <a:lnTo>
                  <a:pt x="21" y="17"/>
                </a:lnTo>
                <a:lnTo>
                  <a:pt x="22" y="17"/>
                </a:lnTo>
                <a:lnTo>
                  <a:pt x="22" y="16"/>
                </a:lnTo>
                <a:lnTo>
                  <a:pt x="22" y="15"/>
                </a:lnTo>
                <a:lnTo>
                  <a:pt x="21" y="15"/>
                </a:lnTo>
                <a:lnTo>
                  <a:pt x="21" y="14"/>
                </a:lnTo>
                <a:lnTo>
                  <a:pt x="22" y="13"/>
                </a:lnTo>
                <a:lnTo>
                  <a:pt x="21" y="13"/>
                </a:lnTo>
                <a:lnTo>
                  <a:pt x="21" y="12"/>
                </a:lnTo>
                <a:lnTo>
                  <a:pt x="20" y="12"/>
                </a:lnTo>
                <a:lnTo>
                  <a:pt x="20" y="11"/>
                </a:lnTo>
                <a:lnTo>
                  <a:pt x="20" y="10"/>
                </a:lnTo>
                <a:lnTo>
                  <a:pt x="20" y="9"/>
                </a:lnTo>
                <a:lnTo>
                  <a:pt x="20" y="8"/>
                </a:lnTo>
                <a:lnTo>
                  <a:pt x="20" y="7"/>
                </a:lnTo>
                <a:lnTo>
                  <a:pt x="20" y="6"/>
                </a:lnTo>
                <a:lnTo>
                  <a:pt x="20" y="5"/>
                </a:lnTo>
                <a:lnTo>
                  <a:pt x="19" y="5"/>
                </a:lnTo>
                <a:lnTo>
                  <a:pt x="19" y="4"/>
                </a:lnTo>
                <a:lnTo>
                  <a:pt x="19" y="3"/>
                </a:lnTo>
                <a:lnTo>
                  <a:pt x="19" y="2"/>
                </a:lnTo>
                <a:lnTo>
                  <a:pt x="20" y="1"/>
                </a:lnTo>
                <a:lnTo>
                  <a:pt x="20" y="0"/>
                </a:lnTo>
                <a:lnTo>
                  <a:pt x="19" y="0"/>
                </a:lnTo>
              </a:path>
            </a:pathLst>
          </a:custGeom>
          <a:noFill/>
          <a:ln w="19050" cap="flat" cmpd="sng">
            <a:solidFill>
              <a:srgbClr val="000000">
                <a:alpha val="100000"/>
              </a:srgbClr>
            </a:solidFill>
            <a:prstDash val="solid"/>
            <a:round/>
            <a:headEnd type="none" w="med" len="med"/>
            <a:tailEnd type="none" w="med" len="med"/>
          </a:ln>
        </xdr:spPr>
      </xdr:sp>
      <xdr:sp>
        <xdr:nvSpPr>
          <xdr:cNvPr id="2185898" name="Freeform 80"/>
          <xdr:cNvSpPr/>
        </xdr:nvSpPr>
        <xdr:spPr>
          <a:xfrm>
            <a:off x="2762250" y="4124325"/>
            <a:ext cx="1809750" cy="1123950"/>
          </a:xfrm>
          <a:custGeom>
            <a:avLst/>
            <a:gdLst>
              <a:gd name="txL" fmla="*/ 0 w 190"/>
              <a:gd name="txT" fmla="*/ 0 h 118"/>
              <a:gd name="txR" fmla="*/ 190 w 190"/>
              <a:gd name="txB" fmla="*/ 118 h 1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90" h="118">
                <a:moveTo>
                  <a:pt x="106" y="11"/>
                </a:moveTo>
                <a:lnTo>
                  <a:pt x="107" y="11"/>
                </a:lnTo>
                <a:lnTo>
                  <a:pt x="108" y="11"/>
                </a:lnTo>
                <a:lnTo>
                  <a:pt x="109" y="11"/>
                </a:lnTo>
                <a:lnTo>
                  <a:pt x="110" y="11"/>
                </a:lnTo>
                <a:lnTo>
                  <a:pt x="111" y="11"/>
                </a:lnTo>
                <a:lnTo>
                  <a:pt x="112" y="12"/>
                </a:lnTo>
                <a:lnTo>
                  <a:pt x="112" y="11"/>
                </a:lnTo>
                <a:lnTo>
                  <a:pt x="112" y="12"/>
                </a:lnTo>
                <a:lnTo>
                  <a:pt x="113" y="12"/>
                </a:lnTo>
                <a:lnTo>
                  <a:pt x="116" y="11"/>
                </a:lnTo>
                <a:lnTo>
                  <a:pt x="117" y="12"/>
                </a:lnTo>
                <a:lnTo>
                  <a:pt x="118" y="11"/>
                </a:lnTo>
                <a:lnTo>
                  <a:pt x="119" y="11"/>
                </a:lnTo>
                <a:lnTo>
                  <a:pt x="120" y="11"/>
                </a:lnTo>
                <a:lnTo>
                  <a:pt x="121" y="12"/>
                </a:lnTo>
                <a:lnTo>
                  <a:pt x="122" y="12"/>
                </a:lnTo>
                <a:lnTo>
                  <a:pt x="123" y="13"/>
                </a:lnTo>
                <a:lnTo>
                  <a:pt x="124" y="13"/>
                </a:lnTo>
                <a:lnTo>
                  <a:pt x="124" y="12"/>
                </a:lnTo>
                <a:lnTo>
                  <a:pt x="125" y="11"/>
                </a:lnTo>
                <a:lnTo>
                  <a:pt x="126" y="11"/>
                </a:lnTo>
                <a:lnTo>
                  <a:pt x="126" y="12"/>
                </a:lnTo>
                <a:lnTo>
                  <a:pt x="126" y="13"/>
                </a:lnTo>
                <a:lnTo>
                  <a:pt x="127" y="13"/>
                </a:lnTo>
                <a:lnTo>
                  <a:pt x="126" y="13"/>
                </a:lnTo>
                <a:lnTo>
                  <a:pt x="126" y="14"/>
                </a:lnTo>
                <a:lnTo>
                  <a:pt x="127" y="14"/>
                </a:lnTo>
                <a:lnTo>
                  <a:pt x="128" y="14"/>
                </a:lnTo>
                <a:lnTo>
                  <a:pt x="128" y="15"/>
                </a:lnTo>
                <a:lnTo>
                  <a:pt x="128" y="16"/>
                </a:lnTo>
                <a:lnTo>
                  <a:pt x="129" y="16"/>
                </a:lnTo>
                <a:lnTo>
                  <a:pt x="130" y="16"/>
                </a:lnTo>
                <a:lnTo>
                  <a:pt x="131" y="15"/>
                </a:lnTo>
                <a:lnTo>
                  <a:pt x="132" y="14"/>
                </a:lnTo>
                <a:lnTo>
                  <a:pt x="133" y="14"/>
                </a:lnTo>
                <a:lnTo>
                  <a:pt x="134" y="13"/>
                </a:lnTo>
                <a:lnTo>
                  <a:pt x="135" y="13"/>
                </a:lnTo>
                <a:lnTo>
                  <a:pt x="135" y="12"/>
                </a:lnTo>
                <a:lnTo>
                  <a:pt x="135" y="11"/>
                </a:lnTo>
                <a:lnTo>
                  <a:pt x="135" y="10"/>
                </a:lnTo>
                <a:lnTo>
                  <a:pt x="136" y="11"/>
                </a:lnTo>
                <a:lnTo>
                  <a:pt x="137" y="11"/>
                </a:lnTo>
                <a:lnTo>
                  <a:pt x="138" y="11"/>
                </a:lnTo>
                <a:lnTo>
                  <a:pt x="139" y="11"/>
                </a:lnTo>
                <a:lnTo>
                  <a:pt x="139" y="12"/>
                </a:lnTo>
                <a:lnTo>
                  <a:pt x="139" y="13"/>
                </a:lnTo>
                <a:lnTo>
                  <a:pt x="141" y="12"/>
                </a:lnTo>
                <a:lnTo>
                  <a:pt x="141" y="11"/>
                </a:lnTo>
                <a:lnTo>
                  <a:pt x="141" y="10"/>
                </a:lnTo>
                <a:lnTo>
                  <a:pt x="141" y="9"/>
                </a:lnTo>
                <a:lnTo>
                  <a:pt x="141" y="8"/>
                </a:lnTo>
                <a:lnTo>
                  <a:pt x="140" y="8"/>
                </a:lnTo>
                <a:lnTo>
                  <a:pt x="140" y="7"/>
                </a:lnTo>
                <a:lnTo>
                  <a:pt x="140" y="6"/>
                </a:lnTo>
                <a:lnTo>
                  <a:pt x="139" y="5"/>
                </a:lnTo>
                <a:lnTo>
                  <a:pt x="140" y="5"/>
                </a:lnTo>
                <a:lnTo>
                  <a:pt x="141" y="4"/>
                </a:lnTo>
                <a:lnTo>
                  <a:pt x="142" y="3"/>
                </a:lnTo>
                <a:lnTo>
                  <a:pt x="143" y="3"/>
                </a:lnTo>
                <a:lnTo>
                  <a:pt x="144" y="2"/>
                </a:lnTo>
                <a:lnTo>
                  <a:pt x="145" y="2"/>
                </a:lnTo>
                <a:lnTo>
                  <a:pt x="146" y="2"/>
                </a:lnTo>
                <a:lnTo>
                  <a:pt x="147" y="2"/>
                </a:lnTo>
                <a:lnTo>
                  <a:pt x="148" y="2"/>
                </a:lnTo>
                <a:lnTo>
                  <a:pt x="149" y="3"/>
                </a:lnTo>
                <a:lnTo>
                  <a:pt x="150" y="3"/>
                </a:lnTo>
                <a:lnTo>
                  <a:pt x="151" y="3"/>
                </a:lnTo>
                <a:lnTo>
                  <a:pt x="152" y="3"/>
                </a:lnTo>
                <a:lnTo>
                  <a:pt x="153" y="3"/>
                </a:lnTo>
                <a:lnTo>
                  <a:pt x="153" y="2"/>
                </a:lnTo>
                <a:lnTo>
                  <a:pt x="154" y="2"/>
                </a:lnTo>
                <a:lnTo>
                  <a:pt x="155" y="2"/>
                </a:lnTo>
                <a:lnTo>
                  <a:pt x="155" y="1"/>
                </a:lnTo>
                <a:lnTo>
                  <a:pt x="156" y="0"/>
                </a:lnTo>
                <a:lnTo>
                  <a:pt x="157" y="0"/>
                </a:lnTo>
                <a:lnTo>
                  <a:pt x="158" y="1"/>
                </a:lnTo>
                <a:lnTo>
                  <a:pt x="158" y="2"/>
                </a:lnTo>
                <a:lnTo>
                  <a:pt x="158" y="3"/>
                </a:lnTo>
                <a:lnTo>
                  <a:pt x="159" y="3"/>
                </a:lnTo>
                <a:lnTo>
                  <a:pt x="159" y="4"/>
                </a:lnTo>
                <a:lnTo>
                  <a:pt x="159" y="5"/>
                </a:lnTo>
                <a:lnTo>
                  <a:pt x="160" y="6"/>
                </a:lnTo>
                <a:lnTo>
                  <a:pt x="161" y="7"/>
                </a:lnTo>
                <a:lnTo>
                  <a:pt x="162" y="8"/>
                </a:lnTo>
                <a:lnTo>
                  <a:pt x="163" y="9"/>
                </a:lnTo>
                <a:lnTo>
                  <a:pt x="164" y="9"/>
                </a:lnTo>
                <a:lnTo>
                  <a:pt x="164" y="10"/>
                </a:lnTo>
                <a:lnTo>
                  <a:pt x="164" y="11"/>
                </a:lnTo>
                <a:lnTo>
                  <a:pt x="165" y="11"/>
                </a:lnTo>
                <a:lnTo>
                  <a:pt x="165" y="12"/>
                </a:lnTo>
                <a:lnTo>
                  <a:pt x="166" y="12"/>
                </a:lnTo>
                <a:lnTo>
                  <a:pt x="167" y="12"/>
                </a:lnTo>
                <a:lnTo>
                  <a:pt x="167" y="13"/>
                </a:lnTo>
                <a:lnTo>
                  <a:pt x="168" y="13"/>
                </a:lnTo>
                <a:lnTo>
                  <a:pt x="169" y="12"/>
                </a:lnTo>
                <a:lnTo>
                  <a:pt x="170" y="12"/>
                </a:lnTo>
                <a:lnTo>
                  <a:pt x="171" y="12"/>
                </a:lnTo>
                <a:lnTo>
                  <a:pt x="172" y="12"/>
                </a:lnTo>
                <a:lnTo>
                  <a:pt x="173" y="12"/>
                </a:lnTo>
                <a:lnTo>
                  <a:pt x="174" y="12"/>
                </a:lnTo>
                <a:lnTo>
                  <a:pt x="174" y="11"/>
                </a:lnTo>
                <a:lnTo>
                  <a:pt x="174" y="12"/>
                </a:lnTo>
                <a:lnTo>
                  <a:pt x="175" y="11"/>
                </a:lnTo>
                <a:lnTo>
                  <a:pt x="176" y="11"/>
                </a:lnTo>
                <a:lnTo>
                  <a:pt x="177" y="11"/>
                </a:lnTo>
                <a:lnTo>
                  <a:pt x="178" y="11"/>
                </a:lnTo>
                <a:lnTo>
                  <a:pt x="179" y="11"/>
                </a:lnTo>
                <a:lnTo>
                  <a:pt x="179" y="10"/>
                </a:lnTo>
                <a:lnTo>
                  <a:pt x="178" y="10"/>
                </a:lnTo>
                <a:lnTo>
                  <a:pt x="178" y="9"/>
                </a:lnTo>
                <a:lnTo>
                  <a:pt x="179" y="9"/>
                </a:lnTo>
                <a:lnTo>
                  <a:pt x="178" y="9"/>
                </a:lnTo>
                <a:lnTo>
                  <a:pt x="179" y="9"/>
                </a:lnTo>
                <a:lnTo>
                  <a:pt x="179" y="8"/>
                </a:lnTo>
                <a:lnTo>
                  <a:pt x="179" y="7"/>
                </a:lnTo>
                <a:lnTo>
                  <a:pt x="180" y="6"/>
                </a:lnTo>
                <a:lnTo>
                  <a:pt x="180" y="5"/>
                </a:lnTo>
                <a:lnTo>
                  <a:pt x="181" y="4"/>
                </a:lnTo>
                <a:lnTo>
                  <a:pt x="181" y="3"/>
                </a:lnTo>
                <a:lnTo>
                  <a:pt x="181" y="2"/>
                </a:lnTo>
                <a:lnTo>
                  <a:pt x="180" y="1"/>
                </a:lnTo>
                <a:lnTo>
                  <a:pt x="181" y="1"/>
                </a:lnTo>
                <a:lnTo>
                  <a:pt x="181" y="2"/>
                </a:lnTo>
                <a:lnTo>
                  <a:pt x="182" y="3"/>
                </a:lnTo>
                <a:lnTo>
                  <a:pt x="182" y="4"/>
                </a:lnTo>
                <a:lnTo>
                  <a:pt x="183" y="5"/>
                </a:lnTo>
                <a:lnTo>
                  <a:pt x="183" y="6"/>
                </a:lnTo>
                <a:lnTo>
                  <a:pt x="184" y="7"/>
                </a:lnTo>
                <a:lnTo>
                  <a:pt x="184" y="8"/>
                </a:lnTo>
                <a:lnTo>
                  <a:pt x="185" y="8"/>
                </a:lnTo>
                <a:lnTo>
                  <a:pt x="185" y="7"/>
                </a:lnTo>
                <a:lnTo>
                  <a:pt x="186" y="7"/>
                </a:lnTo>
                <a:lnTo>
                  <a:pt x="186" y="6"/>
                </a:lnTo>
                <a:lnTo>
                  <a:pt x="187" y="6"/>
                </a:lnTo>
                <a:lnTo>
                  <a:pt x="188" y="6"/>
                </a:lnTo>
                <a:lnTo>
                  <a:pt x="189" y="6"/>
                </a:lnTo>
                <a:lnTo>
                  <a:pt x="189" y="7"/>
                </a:lnTo>
                <a:lnTo>
                  <a:pt x="188" y="7"/>
                </a:lnTo>
                <a:lnTo>
                  <a:pt x="188" y="8"/>
                </a:lnTo>
                <a:lnTo>
                  <a:pt x="188" y="9"/>
                </a:lnTo>
                <a:lnTo>
                  <a:pt x="189" y="9"/>
                </a:lnTo>
                <a:lnTo>
                  <a:pt x="188" y="10"/>
                </a:lnTo>
                <a:lnTo>
                  <a:pt x="188" y="11"/>
                </a:lnTo>
                <a:lnTo>
                  <a:pt x="188" y="12"/>
                </a:lnTo>
                <a:lnTo>
                  <a:pt x="188" y="13"/>
                </a:lnTo>
                <a:lnTo>
                  <a:pt x="188" y="14"/>
                </a:lnTo>
                <a:lnTo>
                  <a:pt x="188" y="15"/>
                </a:lnTo>
                <a:lnTo>
                  <a:pt x="188" y="16"/>
                </a:lnTo>
                <a:lnTo>
                  <a:pt x="188" y="17"/>
                </a:lnTo>
                <a:lnTo>
                  <a:pt x="188" y="18"/>
                </a:lnTo>
                <a:lnTo>
                  <a:pt x="189" y="18"/>
                </a:lnTo>
                <a:lnTo>
                  <a:pt x="189" y="19"/>
                </a:lnTo>
                <a:lnTo>
                  <a:pt x="190" y="20"/>
                </a:lnTo>
                <a:lnTo>
                  <a:pt x="189" y="21"/>
                </a:lnTo>
                <a:lnTo>
                  <a:pt x="187" y="23"/>
                </a:lnTo>
                <a:lnTo>
                  <a:pt x="186" y="23"/>
                </a:lnTo>
                <a:lnTo>
                  <a:pt x="186" y="24"/>
                </a:lnTo>
                <a:lnTo>
                  <a:pt x="185" y="24"/>
                </a:lnTo>
                <a:lnTo>
                  <a:pt x="185" y="25"/>
                </a:lnTo>
                <a:lnTo>
                  <a:pt x="185" y="26"/>
                </a:lnTo>
                <a:lnTo>
                  <a:pt x="184" y="27"/>
                </a:lnTo>
                <a:lnTo>
                  <a:pt x="184" y="28"/>
                </a:lnTo>
                <a:lnTo>
                  <a:pt x="184" y="29"/>
                </a:lnTo>
                <a:lnTo>
                  <a:pt x="184" y="30"/>
                </a:lnTo>
                <a:lnTo>
                  <a:pt x="184" y="31"/>
                </a:lnTo>
                <a:lnTo>
                  <a:pt x="184" y="32"/>
                </a:lnTo>
                <a:lnTo>
                  <a:pt x="184" y="33"/>
                </a:lnTo>
                <a:lnTo>
                  <a:pt x="184" y="34"/>
                </a:lnTo>
                <a:lnTo>
                  <a:pt x="184" y="35"/>
                </a:lnTo>
                <a:lnTo>
                  <a:pt x="183" y="35"/>
                </a:lnTo>
                <a:lnTo>
                  <a:pt x="183" y="37"/>
                </a:lnTo>
                <a:lnTo>
                  <a:pt x="183" y="38"/>
                </a:lnTo>
                <a:lnTo>
                  <a:pt x="183" y="39"/>
                </a:lnTo>
                <a:lnTo>
                  <a:pt x="182" y="39"/>
                </a:lnTo>
                <a:lnTo>
                  <a:pt x="182" y="40"/>
                </a:lnTo>
                <a:lnTo>
                  <a:pt x="181" y="41"/>
                </a:lnTo>
                <a:lnTo>
                  <a:pt x="181" y="42"/>
                </a:lnTo>
                <a:lnTo>
                  <a:pt x="180" y="42"/>
                </a:lnTo>
                <a:lnTo>
                  <a:pt x="180" y="43"/>
                </a:lnTo>
                <a:lnTo>
                  <a:pt x="179" y="43"/>
                </a:lnTo>
                <a:lnTo>
                  <a:pt x="179" y="44"/>
                </a:lnTo>
                <a:lnTo>
                  <a:pt x="178" y="44"/>
                </a:lnTo>
                <a:lnTo>
                  <a:pt x="177" y="44"/>
                </a:lnTo>
                <a:lnTo>
                  <a:pt x="176" y="45"/>
                </a:lnTo>
                <a:lnTo>
                  <a:pt x="175" y="45"/>
                </a:lnTo>
                <a:lnTo>
                  <a:pt x="174" y="45"/>
                </a:lnTo>
                <a:lnTo>
                  <a:pt x="173" y="45"/>
                </a:lnTo>
                <a:lnTo>
                  <a:pt x="172" y="45"/>
                </a:lnTo>
                <a:lnTo>
                  <a:pt x="172" y="44"/>
                </a:lnTo>
                <a:lnTo>
                  <a:pt x="171" y="44"/>
                </a:lnTo>
                <a:lnTo>
                  <a:pt x="170" y="44"/>
                </a:lnTo>
                <a:lnTo>
                  <a:pt x="169" y="44"/>
                </a:lnTo>
                <a:lnTo>
                  <a:pt x="169" y="43"/>
                </a:lnTo>
                <a:lnTo>
                  <a:pt x="167" y="42"/>
                </a:lnTo>
                <a:lnTo>
                  <a:pt x="166" y="41"/>
                </a:lnTo>
                <a:lnTo>
                  <a:pt x="165" y="40"/>
                </a:lnTo>
                <a:lnTo>
                  <a:pt x="165" y="39"/>
                </a:lnTo>
                <a:lnTo>
                  <a:pt x="164" y="39"/>
                </a:lnTo>
                <a:lnTo>
                  <a:pt x="164" y="38"/>
                </a:lnTo>
                <a:lnTo>
                  <a:pt x="163" y="37"/>
                </a:lnTo>
                <a:lnTo>
                  <a:pt x="163" y="36"/>
                </a:lnTo>
                <a:lnTo>
                  <a:pt x="162" y="35"/>
                </a:lnTo>
                <a:lnTo>
                  <a:pt x="161" y="31"/>
                </a:lnTo>
                <a:lnTo>
                  <a:pt x="161" y="30"/>
                </a:lnTo>
                <a:lnTo>
                  <a:pt x="160" y="30"/>
                </a:lnTo>
                <a:lnTo>
                  <a:pt x="160" y="29"/>
                </a:lnTo>
                <a:lnTo>
                  <a:pt x="159" y="28"/>
                </a:lnTo>
                <a:lnTo>
                  <a:pt x="159" y="27"/>
                </a:lnTo>
                <a:lnTo>
                  <a:pt x="158" y="26"/>
                </a:lnTo>
                <a:lnTo>
                  <a:pt x="157" y="26"/>
                </a:lnTo>
                <a:lnTo>
                  <a:pt x="156" y="25"/>
                </a:lnTo>
                <a:lnTo>
                  <a:pt x="156" y="24"/>
                </a:lnTo>
                <a:lnTo>
                  <a:pt x="155" y="24"/>
                </a:lnTo>
                <a:lnTo>
                  <a:pt x="154" y="23"/>
                </a:lnTo>
                <a:lnTo>
                  <a:pt x="153" y="23"/>
                </a:lnTo>
                <a:lnTo>
                  <a:pt x="152" y="22"/>
                </a:lnTo>
                <a:lnTo>
                  <a:pt x="151" y="22"/>
                </a:lnTo>
                <a:lnTo>
                  <a:pt x="150" y="22"/>
                </a:lnTo>
                <a:lnTo>
                  <a:pt x="149" y="22"/>
                </a:lnTo>
                <a:lnTo>
                  <a:pt x="147" y="22"/>
                </a:lnTo>
                <a:lnTo>
                  <a:pt x="146" y="23"/>
                </a:lnTo>
                <a:lnTo>
                  <a:pt x="145" y="23"/>
                </a:lnTo>
                <a:lnTo>
                  <a:pt x="143" y="24"/>
                </a:lnTo>
                <a:lnTo>
                  <a:pt x="142" y="24"/>
                </a:lnTo>
                <a:lnTo>
                  <a:pt x="142" y="25"/>
                </a:lnTo>
                <a:lnTo>
                  <a:pt x="142" y="26"/>
                </a:lnTo>
                <a:lnTo>
                  <a:pt x="141" y="27"/>
                </a:lnTo>
                <a:lnTo>
                  <a:pt x="141" y="29"/>
                </a:lnTo>
                <a:lnTo>
                  <a:pt x="141" y="30"/>
                </a:lnTo>
                <a:lnTo>
                  <a:pt x="140" y="31"/>
                </a:lnTo>
                <a:lnTo>
                  <a:pt x="139" y="33"/>
                </a:lnTo>
                <a:lnTo>
                  <a:pt x="138" y="33"/>
                </a:lnTo>
                <a:lnTo>
                  <a:pt x="137" y="34"/>
                </a:lnTo>
                <a:lnTo>
                  <a:pt x="136" y="35"/>
                </a:lnTo>
                <a:lnTo>
                  <a:pt x="136" y="36"/>
                </a:lnTo>
                <a:lnTo>
                  <a:pt x="136" y="37"/>
                </a:lnTo>
                <a:lnTo>
                  <a:pt x="135" y="37"/>
                </a:lnTo>
                <a:lnTo>
                  <a:pt x="135" y="38"/>
                </a:lnTo>
                <a:lnTo>
                  <a:pt x="134" y="39"/>
                </a:lnTo>
                <a:lnTo>
                  <a:pt x="133" y="40"/>
                </a:lnTo>
                <a:lnTo>
                  <a:pt x="132" y="41"/>
                </a:lnTo>
                <a:lnTo>
                  <a:pt x="131" y="41"/>
                </a:lnTo>
                <a:lnTo>
                  <a:pt x="130" y="42"/>
                </a:lnTo>
                <a:lnTo>
                  <a:pt x="129" y="43"/>
                </a:lnTo>
                <a:lnTo>
                  <a:pt x="128" y="43"/>
                </a:lnTo>
                <a:lnTo>
                  <a:pt x="127" y="44"/>
                </a:lnTo>
                <a:lnTo>
                  <a:pt x="126" y="44"/>
                </a:lnTo>
                <a:lnTo>
                  <a:pt x="126" y="45"/>
                </a:lnTo>
                <a:lnTo>
                  <a:pt x="125" y="45"/>
                </a:lnTo>
                <a:lnTo>
                  <a:pt x="124" y="46"/>
                </a:lnTo>
                <a:lnTo>
                  <a:pt x="124" y="48"/>
                </a:lnTo>
                <a:lnTo>
                  <a:pt x="124" y="49"/>
                </a:lnTo>
                <a:lnTo>
                  <a:pt x="124" y="50"/>
                </a:lnTo>
                <a:lnTo>
                  <a:pt x="124" y="51"/>
                </a:lnTo>
                <a:lnTo>
                  <a:pt x="123" y="51"/>
                </a:lnTo>
                <a:lnTo>
                  <a:pt x="123" y="52"/>
                </a:lnTo>
                <a:lnTo>
                  <a:pt x="123" y="53"/>
                </a:lnTo>
                <a:lnTo>
                  <a:pt x="122" y="53"/>
                </a:lnTo>
                <a:lnTo>
                  <a:pt x="121" y="53"/>
                </a:lnTo>
                <a:lnTo>
                  <a:pt x="120" y="53"/>
                </a:lnTo>
                <a:lnTo>
                  <a:pt x="120" y="54"/>
                </a:lnTo>
                <a:lnTo>
                  <a:pt x="119" y="55"/>
                </a:lnTo>
                <a:lnTo>
                  <a:pt x="119" y="56"/>
                </a:lnTo>
                <a:lnTo>
                  <a:pt x="118" y="56"/>
                </a:lnTo>
                <a:lnTo>
                  <a:pt x="118" y="57"/>
                </a:lnTo>
                <a:lnTo>
                  <a:pt x="118" y="58"/>
                </a:lnTo>
                <a:lnTo>
                  <a:pt x="118" y="59"/>
                </a:lnTo>
                <a:lnTo>
                  <a:pt x="117" y="59"/>
                </a:lnTo>
                <a:lnTo>
                  <a:pt x="117" y="60"/>
                </a:lnTo>
                <a:lnTo>
                  <a:pt x="118" y="60"/>
                </a:lnTo>
                <a:lnTo>
                  <a:pt x="118" y="61"/>
                </a:lnTo>
                <a:lnTo>
                  <a:pt x="118" y="62"/>
                </a:lnTo>
                <a:lnTo>
                  <a:pt x="118" y="63"/>
                </a:lnTo>
                <a:lnTo>
                  <a:pt x="118" y="64"/>
                </a:lnTo>
                <a:lnTo>
                  <a:pt x="119" y="64"/>
                </a:lnTo>
                <a:lnTo>
                  <a:pt x="118" y="65"/>
                </a:lnTo>
                <a:lnTo>
                  <a:pt x="117" y="66"/>
                </a:lnTo>
                <a:lnTo>
                  <a:pt x="117" y="65"/>
                </a:lnTo>
                <a:lnTo>
                  <a:pt x="116" y="65"/>
                </a:lnTo>
                <a:lnTo>
                  <a:pt x="116" y="64"/>
                </a:lnTo>
                <a:lnTo>
                  <a:pt x="115" y="64"/>
                </a:lnTo>
                <a:lnTo>
                  <a:pt x="114" y="65"/>
                </a:lnTo>
                <a:lnTo>
                  <a:pt x="113" y="65"/>
                </a:lnTo>
                <a:lnTo>
                  <a:pt x="113" y="66"/>
                </a:lnTo>
                <a:lnTo>
                  <a:pt x="113" y="67"/>
                </a:lnTo>
                <a:lnTo>
                  <a:pt x="112" y="67"/>
                </a:lnTo>
                <a:lnTo>
                  <a:pt x="112" y="68"/>
                </a:lnTo>
                <a:lnTo>
                  <a:pt x="111" y="68"/>
                </a:lnTo>
                <a:lnTo>
                  <a:pt x="110" y="68"/>
                </a:lnTo>
                <a:lnTo>
                  <a:pt x="109" y="68"/>
                </a:lnTo>
                <a:lnTo>
                  <a:pt x="108" y="69"/>
                </a:lnTo>
                <a:lnTo>
                  <a:pt x="108" y="68"/>
                </a:lnTo>
                <a:lnTo>
                  <a:pt x="107" y="68"/>
                </a:lnTo>
                <a:lnTo>
                  <a:pt x="107" y="67"/>
                </a:lnTo>
                <a:lnTo>
                  <a:pt x="106" y="68"/>
                </a:lnTo>
                <a:lnTo>
                  <a:pt x="106" y="67"/>
                </a:lnTo>
                <a:lnTo>
                  <a:pt x="106" y="66"/>
                </a:lnTo>
                <a:lnTo>
                  <a:pt x="106" y="65"/>
                </a:lnTo>
                <a:lnTo>
                  <a:pt x="106" y="64"/>
                </a:lnTo>
                <a:lnTo>
                  <a:pt x="106" y="63"/>
                </a:lnTo>
                <a:lnTo>
                  <a:pt x="105" y="63"/>
                </a:lnTo>
                <a:lnTo>
                  <a:pt x="104" y="64"/>
                </a:lnTo>
                <a:lnTo>
                  <a:pt x="104" y="65"/>
                </a:lnTo>
                <a:lnTo>
                  <a:pt x="103" y="65"/>
                </a:lnTo>
                <a:lnTo>
                  <a:pt x="102" y="65"/>
                </a:lnTo>
                <a:lnTo>
                  <a:pt x="101" y="65"/>
                </a:lnTo>
                <a:lnTo>
                  <a:pt x="101" y="66"/>
                </a:lnTo>
                <a:lnTo>
                  <a:pt x="100" y="66"/>
                </a:lnTo>
                <a:lnTo>
                  <a:pt x="99" y="66"/>
                </a:lnTo>
                <a:lnTo>
                  <a:pt x="99" y="67"/>
                </a:lnTo>
                <a:lnTo>
                  <a:pt x="98" y="67"/>
                </a:lnTo>
                <a:lnTo>
                  <a:pt x="97" y="67"/>
                </a:lnTo>
                <a:lnTo>
                  <a:pt x="96" y="67"/>
                </a:lnTo>
                <a:lnTo>
                  <a:pt x="95" y="67"/>
                </a:lnTo>
                <a:lnTo>
                  <a:pt x="94" y="67"/>
                </a:lnTo>
                <a:lnTo>
                  <a:pt x="94" y="66"/>
                </a:lnTo>
                <a:lnTo>
                  <a:pt x="94" y="65"/>
                </a:lnTo>
                <a:lnTo>
                  <a:pt x="92" y="64"/>
                </a:lnTo>
                <a:lnTo>
                  <a:pt x="91" y="64"/>
                </a:lnTo>
                <a:lnTo>
                  <a:pt x="90" y="64"/>
                </a:lnTo>
                <a:lnTo>
                  <a:pt x="89" y="65"/>
                </a:lnTo>
                <a:lnTo>
                  <a:pt x="87" y="65"/>
                </a:lnTo>
                <a:lnTo>
                  <a:pt x="86" y="66"/>
                </a:lnTo>
                <a:lnTo>
                  <a:pt x="85" y="66"/>
                </a:lnTo>
                <a:lnTo>
                  <a:pt x="84" y="65"/>
                </a:lnTo>
                <a:lnTo>
                  <a:pt x="82" y="66"/>
                </a:lnTo>
                <a:lnTo>
                  <a:pt x="81" y="66"/>
                </a:lnTo>
                <a:lnTo>
                  <a:pt x="81" y="67"/>
                </a:lnTo>
                <a:lnTo>
                  <a:pt x="80" y="67"/>
                </a:lnTo>
                <a:lnTo>
                  <a:pt x="79" y="67"/>
                </a:lnTo>
                <a:lnTo>
                  <a:pt x="78" y="66"/>
                </a:lnTo>
                <a:lnTo>
                  <a:pt x="77" y="66"/>
                </a:lnTo>
                <a:lnTo>
                  <a:pt x="77" y="67"/>
                </a:lnTo>
                <a:lnTo>
                  <a:pt x="77" y="66"/>
                </a:lnTo>
                <a:lnTo>
                  <a:pt x="76" y="66"/>
                </a:lnTo>
                <a:lnTo>
                  <a:pt x="76" y="67"/>
                </a:lnTo>
                <a:lnTo>
                  <a:pt x="75" y="67"/>
                </a:lnTo>
                <a:lnTo>
                  <a:pt x="75" y="68"/>
                </a:lnTo>
                <a:lnTo>
                  <a:pt x="74" y="68"/>
                </a:lnTo>
                <a:lnTo>
                  <a:pt x="73" y="69"/>
                </a:lnTo>
                <a:lnTo>
                  <a:pt x="73" y="70"/>
                </a:lnTo>
                <a:lnTo>
                  <a:pt x="72" y="70"/>
                </a:lnTo>
                <a:lnTo>
                  <a:pt x="72" y="71"/>
                </a:lnTo>
                <a:lnTo>
                  <a:pt x="72" y="72"/>
                </a:lnTo>
                <a:lnTo>
                  <a:pt x="71" y="73"/>
                </a:lnTo>
                <a:lnTo>
                  <a:pt x="69" y="75"/>
                </a:lnTo>
                <a:lnTo>
                  <a:pt x="69" y="76"/>
                </a:lnTo>
                <a:lnTo>
                  <a:pt x="68" y="77"/>
                </a:lnTo>
                <a:lnTo>
                  <a:pt x="67" y="77"/>
                </a:lnTo>
                <a:lnTo>
                  <a:pt x="64" y="77"/>
                </a:lnTo>
                <a:lnTo>
                  <a:pt x="64" y="78"/>
                </a:lnTo>
                <a:lnTo>
                  <a:pt x="65" y="78"/>
                </a:lnTo>
                <a:lnTo>
                  <a:pt x="65" y="79"/>
                </a:lnTo>
                <a:lnTo>
                  <a:pt x="66" y="79"/>
                </a:lnTo>
                <a:lnTo>
                  <a:pt x="66" y="80"/>
                </a:lnTo>
                <a:lnTo>
                  <a:pt x="66" y="81"/>
                </a:lnTo>
                <a:lnTo>
                  <a:pt x="66" y="82"/>
                </a:lnTo>
                <a:lnTo>
                  <a:pt x="67" y="83"/>
                </a:lnTo>
                <a:lnTo>
                  <a:pt x="68" y="83"/>
                </a:lnTo>
                <a:lnTo>
                  <a:pt x="69" y="84"/>
                </a:lnTo>
                <a:lnTo>
                  <a:pt x="70" y="84"/>
                </a:lnTo>
                <a:lnTo>
                  <a:pt x="71" y="84"/>
                </a:lnTo>
                <a:lnTo>
                  <a:pt x="72" y="85"/>
                </a:lnTo>
                <a:lnTo>
                  <a:pt x="72" y="86"/>
                </a:lnTo>
                <a:lnTo>
                  <a:pt x="73" y="87"/>
                </a:lnTo>
                <a:lnTo>
                  <a:pt x="73" y="86"/>
                </a:lnTo>
                <a:lnTo>
                  <a:pt x="74" y="86"/>
                </a:lnTo>
                <a:lnTo>
                  <a:pt x="75" y="86"/>
                </a:lnTo>
                <a:lnTo>
                  <a:pt x="76" y="86"/>
                </a:lnTo>
                <a:lnTo>
                  <a:pt x="77" y="86"/>
                </a:lnTo>
                <a:lnTo>
                  <a:pt x="78" y="86"/>
                </a:lnTo>
                <a:lnTo>
                  <a:pt x="79" y="86"/>
                </a:lnTo>
                <a:lnTo>
                  <a:pt x="80" y="86"/>
                </a:lnTo>
                <a:lnTo>
                  <a:pt x="81" y="87"/>
                </a:lnTo>
                <a:lnTo>
                  <a:pt x="82" y="87"/>
                </a:lnTo>
                <a:lnTo>
                  <a:pt x="83" y="87"/>
                </a:lnTo>
                <a:lnTo>
                  <a:pt x="80" y="90"/>
                </a:lnTo>
                <a:lnTo>
                  <a:pt x="76" y="93"/>
                </a:lnTo>
                <a:lnTo>
                  <a:pt x="73" y="95"/>
                </a:lnTo>
                <a:lnTo>
                  <a:pt x="73" y="96"/>
                </a:lnTo>
                <a:lnTo>
                  <a:pt x="74" y="97"/>
                </a:lnTo>
                <a:lnTo>
                  <a:pt x="73" y="98"/>
                </a:lnTo>
                <a:lnTo>
                  <a:pt x="72" y="99"/>
                </a:lnTo>
                <a:lnTo>
                  <a:pt x="71" y="101"/>
                </a:lnTo>
                <a:lnTo>
                  <a:pt x="70" y="101"/>
                </a:lnTo>
                <a:lnTo>
                  <a:pt x="69" y="102"/>
                </a:lnTo>
                <a:lnTo>
                  <a:pt x="68" y="103"/>
                </a:lnTo>
                <a:lnTo>
                  <a:pt x="67" y="104"/>
                </a:lnTo>
                <a:lnTo>
                  <a:pt x="66" y="104"/>
                </a:lnTo>
                <a:lnTo>
                  <a:pt x="66" y="105"/>
                </a:lnTo>
                <a:lnTo>
                  <a:pt x="65" y="105"/>
                </a:lnTo>
                <a:lnTo>
                  <a:pt x="65" y="106"/>
                </a:lnTo>
                <a:lnTo>
                  <a:pt x="65" y="107"/>
                </a:lnTo>
                <a:lnTo>
                  <a:pt x="64" y="107"/>
                </a:lnTo>
                <a:lnTo>
                  <a:pt x="65" y="108"/>
                </a:lnTo>
                <a:lnTo>
                  <a:pt x="65" y="109"/>
                </a:lnTo>
                <a:lnTo>
                  <a:pt x="66" y="110"/>
                </a:lnTo>
                <a:lnTo>
                  <a:pt x="66" y="111"/>
                </a:lnTo>
                <a:lnTo>
                  <a:pt x="67" y="112"/>
                </a:lnTo>
                <a:lnTo>
                  <a:pt x="67" y="113"/>
                </a:lnTo>
                <a:lnTo>
                  <a:pt x="68" y="114"/>
                </a:lnTo>
                <a:lnTo>
                  <a:pt x="68" y="115"/>
                </a:lnTo>
                <a:lnTo>
                  <a:pt x="69" y="115"/>
                </a:lnTo>
                <a:lnTo>
                  <a:pt x="68" y="116"/>
                </a:lnTo>
                <a:lnTo>
                  <a:pt x="68" y="117"/>
                </a:lnTo>
                <a:lnTo>
                  <a:pt x="68" y="118"/>
                </a:lnTo>
                <a:lnTo>
                  <a:pt x="67" y="118"/>
                </a:lnTo>
                <a:lnTo>
                  <a:pt x="66" y="117"/>
                </a:lnTo>
                <a:lnTo>
                  <a:pt x="65" y="116"/>
                </a:lnTo>
                <a:lnTo>
                  <a:pt x="64" y="116"/>
                </a:lnTo>
                <a:lnTo>
                  <a:pt x="63" y="115"/>
                </a:lnTo>
                <a:lnTo>
                  <a:pt x="62" y="115"/>
                </a:lnTo>
                <a:lnTo>
                  <a:pt x="62" y="114"/>
                </a:lnTo>
                <a:lnTo>
                  <a:pt x="61" y="114"/>
                </a:lnTo>
                <a:lnTo>
                  <a:pt x="60" y="114"/>
                </a:lnTo>
                <a:lnTo>
                  <a:pt x="61" y="115"/>
                </a:lnTo>
                <a:lnTo>
                  <a:pt x="62" y="115"/>
                </a:lnTo>
                <a:lnTo>
                  <a:pt x="62" y="116"/>
                </a:lnTo>
                <a:lnTo>
                  <a:pt x="61" y="115"/>
                </a:lnTo>
                <a:lnTo>
                  <a:pt x="60" y="115"/>
                </a:lnTo>
                <a:lnTo>
                  <a:pt x="59" y="115"/>
                </a:lnTo>
                <a:lnTo>
                  <a:pt x="59" y="114"/>
                </a:lnTo>
                <a:lnTo>
                  <a:pt x="58" y="114"/>
                </a:lnTo>
                <a:lnTo>
                  <a:pt x="57" y="114"/>
                </a:lnTo>
                <a:lnTo>
                  <a:pt x="56" y="114"/>
                </a:lnTo>
                <a:lnTo>
                  <a:pt x="55" y="114"/>
                </a:lnTo>
                <a:lnTo>
                  <a:pt x="54" y="114"/>
                </a:lnTo>
                <a:lnTo>
                  <a:pt x="53" y="114"/>
                </a:lnTo>
                <a:lnTo>
                  <a:pt x="53" y="115"/>
                </a:lnTo>
                <a:lnTo>
                  <a:pt x="52" y="115"/>
                </a:lnTo>
                <a:lnTo>
                  <a:pt x="51" y="115"/>
                </a:lnTo>
                <a:lnTo>
                  <a:pt x="50" y="116"/>
                </a:lnTo>
                <a:lnTo>
                  <a:pt x="49" y="115"/>
                </a:lnTo>
                <a:lnTo>
                  <a:pt x="48" y="115"/>
                </a:lnTo>
                <a:lnTo>
                  <a:pt x="47" y="114"/>
                </a:lnTo>
                <a:lnTo>
                  <a:pt x="47" y="113"/>
                </a:lnTo>
                <a:lnTo>
                  <a:pt x="46" y="112"/>
                </a:lnTo>
                <a:lnTo>
                  <a:pt x="46" y="111"/>
                </a:lnTo>
                <a:lnTo>
                  <a:pt x="45" y="110"/>
                </a:lnTo>
                <a:lnTo>
                  <a:pt x="45" y="109"/>
                </a:lnTo>
                <a:lnTo>
                  <a:pt x="44" y="109"/>
                </a:lnTo>
                <a:lnTo>
                  <a:pt x="44" y="108"/>
                </a:lnTo>
                <a:lnTo>
                  <a:pt x="43" y="108"/>
                </a:lnTo>
                <a:lnTo>
                  <a:pt x="42" y="108"/>
                </a:lnTo>
                <a:lnTo>
                  <a:pt x="43" y="107"/>
                </a:lnTo>
                <a:lnTo>
                  <a:pt x="41" y="106"/>
                </a:lnTo>
                <a:lnTo>
                  <a:pt x="42" y="105"/>
                </a:lnTo>
                <a:lnTo>
                  <a:pt x="40" y="104"/>
                </a:lnTo>
                <a:lnTo>
                  <a:pt x="39" y="104"/>
                </a:lnTo>
                <a:lnTo>
                  <a:pt x="38" y="104"/>
                </a:lnTo>
                <a:lnTo>
                  <a:pt x="38" y="103"/>
                </a:lnTo>
                <a:lnTo>
                  <a:pt x="37" y="103"/>
                </a:lnTo>
                <a:lnTo>
                  <a:pt x="37" y="102"/>
                </a:lnTo>
                <a:lnTo>
                  <a:pt x="37" y="103"/>
                </a:lnTo>
                <a:lnTo>
                  <a:pt x="36" y="103"/>
                </a:lnTo>
                <a:lnTo>
                  <a:pt x="35" y="103"/>
                </a:lnTo>
                <a:lnTo>
                  <a:pt x="34" y="104"/>
                </a:lnTo>
                <a:lnTo>
                  <a:pt x="33" y="104"/>
                </a:lnTo>
                <a:lnTo>
                  <a:pt x="32" y="104"/>
                </a:lnTo>
                <a:lnTo>
                  <a:pt x="31" y="104"/>
                </a:lnTo>
                <a:lnTo>
                  <a:pt x="30" y="104"/>
                </a:lnTo>
                <a:lnTo>
                  <a:pt x="30" y="105"/>
                </a:lnTo>
                <a:lnTo>
                  <a:pt x="30" y="106"/>
                </a:lnTo>
                <a:lnTo>
                  <a:pt x="28" y="106"/>
                </a:lnTo>
                <a:lnTo>
                  <a:pt x="28" y="107"/>
                </a:lnTo>
                <a:lnTo>
                  <a:pt x="27" y="107"/>
                </a:lnTo>
                <a:lnTo>
                  <a:pt x="26" y="107"/>
                </a:lnTo>
                <a:lnTo>
                  <a:pt x="25" y="107"/>
                </a:lnTo>
                <a:lnTo>
                  <a:pt x="24" y="106"/>
                </a:lnTo>
                <a:lnTo>
                  <a:pt x="23" y="106"/>
                </a:lnTo>
                <a:lnTo>
                  <a:pt x="22" y="106"/>
                </a:lnTo>
                <a:lnTo>
                  <a:pt x="20" y="105"/>
                </a:lnTo>
                <a:lnTo>
                  <a:pt x="19" y="105"/>
                </a:lnTo>
                <a:lnTo>
                  <a:pt x="19" y="104"/>
                </a:lnTo>
                <a:lnTo>
                  <a:pt x="19" y="103"/>
                </a:lnTo>
                <a:lnTo>
                  <a:pt x="19" y="102"/>
                </a:lnTo>
                <a:lnTo>
                  <a:pt x="19" y="101"/>
                </a:lnTo>
                <a:lnTo>
                  <a:pt x="19" y="100"/>
                </a:lnTo>
                <a:lnTo>
                  <a:pt x="19" y="99"/>
                </a:lnTo>
                <a:lnTo>
                  <a:pt x="18" y="99"/>
                </a:lnTo>
                <a:lnTo>
                  <a:pt x="17" y="99"/>
                </a:lnTo>
                <a:lnTo>
                  <a:pt x="16" y="99"/>
                </a:lnTo>
                <a:lnTo>
                  <a:pt x="15" y="99"/>
                </a:lnTo>
                <a:lnTo>
                  <a:pt x="14" y="99"/>
                </a:lnTo>
                <a:lnTo>
                  <a:pt x="13" y="99"/>
                </a:lnTo>
                <a:lnTo>
                  <a:pt x="12" y="99"/>
                </a:lnTo>
                <a:lnTo>
                  <a:pt x="12" y="98"/>
                </a:lnTo>
                <a:lnTo>
                  <a:pt x="12" y="97"/>
                </a:lnTo>
                <a:lnTo>
                  <a:pt x="12" y="96"/>
                </a:lnTo>
                <a:lnTo>
                  <a:pt x="13" y="95"/>
                </a:lnTo>
                <a:lnTo>
                  <a:pt x="13" y="94"/>
                </a:lnTo>
                <a:lnTo>
                  <a:pt x="13" y="92"/>
                </a:lnTo>
                <a:lnTo>
                  <a:pt x="11" y="92"/>
                </a:lnTo>
                <a:lnTo>
                  <a:pt x="10" y="93"/>
                </a:lnTo>
                <a:lnTo>
                  <a:pt x="9" y="93"/>
                </a:lnTo>
                <a:lnTo>
                  <a:pt x="8" y="93"/>
                </a:lnTo>
                <a:lnTo>
                  <a:pt x="6" y="94"/>
                </a:lnTo>
                <a:lnTo>
                  <a:pt x="4" y="94"/>
                </a:lnTo>
                <a:lnTo>
                  <a:pt x="4" y="95"/>
                </a:lnTo>
                <a:lnTo>
                  <a:pt x="4" y="94"/>
                </a:lnTo>
                <a:lnTo>
                  <a:pt x="4" y="93"/>
                </a:lnTo>
                <a:lnTo>
                  <a:pt x="4" y="92"/>
                </a:lnTo>
                <a:lnTo>
                  <a:pt x="4" y="91"/>
                </a:lnTo>
                <a:lnTo>
                  <a:pt x="4" y="90"/>
                </a:lnTo>
                <a:lnTo>
                  <a:pt x="5" y="89"/>
                </a:lnTo>
                <a:lnTo>
                  <a:pt x="5" y="88"/>
                </a:lnTo>
                <a:lnTo>
                  <a:pt x="4" y="88"/>
                </a:lnTo>
                <a:lnTo>
                  <a:pt x="3" y="87"/>
                </a:lnTo>
                <a:lnTo>
                  <a:pt x="3" y="86"/>
                </a:lnTo>
                <a:lnTo>
                  <a:pt x="3" y="85"/>
                </a:lnTo>
                <a:lnTo>
                  <a:pt x="3" y="84"/>
                </a:lnTo>
                <a:lnTo>
                  <a:pt x="3" y="83"/>
                </a:lnTo>
                <a:lnTo>
                  <a:pt x="3" y="82"/>
                </a:lnTo>
                <a:lnTo>
                  <a:pt x="2" y="82"/>
                </a:lnTo>
                <a:lnTo>
                  <a:pt x="2" y="81"/>
                </a:lnTo>
                <a:lnTo>
                  <a:pt x="2" y="80"/>
                </a:lnTo>
                <a:lnTo>
                  <a:pt x="2" y="79"/>
                </a:lnTo>
                <a:lnTo>
                  <a:pt x="1" y="79"/>
                </a:lnTo>
                <a:lnTo>
                  <a:pt x="0" y="79"/>
                </a:lnTo>
                <a:lnTo>
                  <a:pt x="0" y="77"/>
                </a:lnTo>
                <a:lnTo>
                  <a:pt x="0" y="76"/>
                </a:lnTo>
                <a:lnTo>
                  <a:pt x="0" y="74"/>
                </a:lnTo>
                <a:lnTo>
                  <a:pt x="1" y="75"/>
                </a:lnTo>
                <a:lnTo>
                  <a:pt x="1" y="74"/>
                </a:lnTo>
                <a:lnTo>
                  <a:pt x="2" y="74"/>
                </a:lnTo>
                <a:lnTo>
                  <a:pt x="2" y="73"/>
                </a:lnTo>
                <a:lnTo>
                  <a:pt x="2" y="72"/>
                </a:lnTo>
                <a:lnTo>
                  <a:pt x="2" y="71"/>
                </a:lnTo>
                <a:lnTo>
                  <a:pt x="2" y="70"/>
                </a:lnTo>
                <a:lnTo>
                  <a:pt x="2" y="69"/>
                </a:lnTo>
                <a:lnTo>
                  <a:pt x="3" y="70"/>
                </a:lnTo>
                <a:lnTo>
                  <a:pt x="4" y="70"/>
                </a:lnTo>
                <a:lnTo>
                  <a:pt x="4" y="69"/>
                </a:lnTo>
                <a:lnTo>
                  <a:pt x="4" y="70"/>
                </a:lnTo>
                <a:lnTo>
                  <a:pt x="4" y="69"/>
                </a:lnTo>
                <a:lnTo>
                  <a:pt x="5" y="70"/>
                </a:lnTo>
                <a:lnTo>
                  <a:pt x="6" y="70"/>
                </a:lnTo>
                <a:lnTo>
                  <a:pt x="5" y="70"/>
                </a:lnTo>
                <a:lnTo>
                  <a:pt x="6" y="70"/>
                </a:lnTo>
                <a:lnTo>
                  <a:pt x="6" y="71"/>
                </a:lnTo>
                <a:lnTo>
                  <a:pt x="7" y="71"/>
                </a:lnTo>
                <a:lnTo>
                  <a:pt x="8" y="71"/>
                </a:lnTo>
                <a:lnTo>
                  <a:pt x="9" y="72"/>
                </a:lnTo>
                <a:lnTo>
                  <a:pt x="10" y="72"/>
                </a:lnTo>
                <a:lnTo>
                  <a:pt x="11" y="72"/>
                </a:lnTo>
                <a:lnTo>
                  <a:pt x="12" y="72"/>
                </a:lnTo>
                <a:lnTo>
                  <a:pt x="13" y="73"/>
                </a:lnTo>
                <a:lnTo>
                  <a:pt x="14" y="73"/>
                </a:lnTo>
                <a:lnTo>
                  <a:pt x="15" y="73"/>
                </a:lnTo>
                <a:lnTo>
                  <a:pt x="16" y="71"/>
                </a:lnTo>
                <a:lnTo>
                  <a:pt x="16" y="70"/>
                </a:lnTo>
                <a:lnTo>
                  <a:pt x="17" y="68"/>
                </a:lnTo>
                <a:lnTo>
                  <a:pt x="18" y="68"/>
                </a:lnTo>
                <a:lnTo>
                  <a:pt x="19" y="68"/>
                </a:lnTo>
                <a:lnTo>
                  <a:pt x="20" y="68"/>
                </a:lnTo>
                <a:lnTo>
                  <a:pt x="21" y="68"/>
                </a:lnTo>
                <a:lnTo>
                  <a:pt x="22" y="68"/>
                </a:lnTo>
                <a:lnTo>
                  <a:pt x="21" y="67"/>
                </a:lnTo>
                <a:lnTo>
                  <a:pt x="21" y="66"/>
                </a:lnTo>
                <a:lnTo>
                  <a:pt x="21" y="65"/>
                </a:lnTo>
                <a:lnTo>
                  <a:pt x="22" y="64"/>
                </a:lnTo>
                <a:lnTo>
                  <a:pt x="22" y="63"/>
                </a:lnTo>
                <a:lnTo>
                  <a:pt x="23" y="62"/>
                </a:lnTo>
                <a:lnTo>
                  <a:pt x="23" y="61"/>
                </a:lnTo>
                <a:lnTo>
                  <a:pt x="24" y="60"/>
                </a:lnTo>
                <a:lnTo>
                  <a:pt x="25" y="60"/>
                </a:lnTo>
                <a:lnTo>
                  <a:pt x="26" y="59"/>
                </a:lnTo>
                <a:lnTo>
                  <a:pt x="27" y="59"/>
                </a:lnTo>
                <a:lnTo>
                  <a:pt x="27" y="58"/>
                </a:lnTo>
                <a:lnTo>
                  <a:pt x="28" y="58"/>
                </a:lnTo>
                <a:lnTo>
                  <a:pt x="29" y="57"/>
                </a:lnTo>
                <a:lnTo>
                  <a:pt x="30" y="56"/>
                </a:lnTo>
                <a:lnTo>
                  <a:pt x="32" y="55"/>
                </a:lnTo>
                <a:lnTo>
                  <a:pt x="33" y="54"/>
                </a:lnTo>
                <a:lnTo>
                  <a:pt x="34" y="54"/>
                </a:lnTo>
              </a:path>
            </a:pathLst>
          </a:custGeom>
          <a:noFill/>
          <a:ln w="19050" cap="flat" cmpd="sng">
            <a:solidFill>
              <a:srgbClr val="000000">
                <a:alpha val="100000"/>
              </a:srgbClr>
            </a:solidFill>
            <a:prstDash val="solid"/>
            <a:round/>
            <a:headEnd type="none" w="med" len="med"/>
            <a:tailEnd type="none" w="med" len="med"/>
          </a:ln>
        </xdr:spPr>
      </xdr:sp>
      <xdr:sp>
        <xdr:nvSpPr>
          <xdr:cNvPr id="2185899" name="Freeform 81"/>
          <xdr:cNvSpPr/>
        </xdr:nvSpPr>
        <xdr:spPr>
          <a:xfrm>
            <a:off x="3086100" y="4181475"/>
            <a:ext cx="685800" cy="457200"/>
          </a:xfrm>
          <a:custGeom>
            <a:avLst/>
            <a:gdLst>
              <a:gd name="txL" fmla="*/ 0 w 72"/>
              <a:gd name="txT" fmla="*/ 0 h 48"/>
              <a:gd name="txR" fmla="*/ 72 w 72"/>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2" h="48">
                <a:moveTo>
                  <a:pt x="0" y="48"/>
                </a:moveTo>
                <a:lnTo>
                  <a:pt x="0" y="47"/>
                </a:lnTo>
                <a:lnTo>
                  <a:pt x="1" y="47"/>
                </a:lnTo>
                <a:lnTo>
                  <a:pt x="2" y="47"/>
                </a:lnTo>
                <a:lnTo>
                  <a:pt x="2" y="46"/>
                </a:lnTo>
                <a:lnTo>
                  <a:pt x="3" y="46"/>
                </a:lnTo>
                <a:lnTo>
                  <a:pt x="3" y="45"/>
                </a:lnTo>
                <a:lnTo>
                  <a:pt x="4" y="45"/>
                </a:lnTo>
                <a:lnTo>
                  <a:pt x="6" y="45"/>
                </a:lnTo>
                <a:lnTo>
                  <a:pt x="7" y="44"/>
                </a:lnTo>
                <a:lnTo>
                  <a:pt x="9" y="43"/>
                </a:lnTo>
                <a:lnTo>
                  <a:pt x="8" y="42"/>
                </a:lnTo>
                <a:lnTo>
                  <a:pt x="7" y="41"/>
                </a:lnTo>
                <a:lnTo>
                  <a:pt x="7" y="40"/>
                </a:lnTo>
                <a:lnTo>
                  <a:pt x="6" y="40"/>
                </a:lnTo>
                <a:lnTo>
                  <a:pt x="6" y="39"/>
                </a:lnTo>
                <a:lnTo>
                  <a:pt x="5" y="38"/>
                </a:lnTo>
                <a:lnTo>
                  <a:pt x="4" y="38"/>
                </a:lnTo>
                <a:lnTo>
                  <a:pt x="4" y="37"/>
                </a:lnTo>
                <a:lnTo>
                  <a:pt x="4" y="36"/>
                </a:lnTo>
                <a:lnTo>
                  <a:pt x="5" y="36"/>
                </a:lnTo>
                <a:lnTo>
                  <a:pt x="5" y="34"/>
                </a:lnTo>
                <a:lnTo>
                  <a:pt x="5" y="33"/>
                </a:lnTo>
                <a:lnTo>
                  <a:pt x="5" y="32"/>
                </a:lnTo>
                <a:lnTo>
                  <a:pt x="4" y="31"/>
                </a:lnTo>
                <a:lnTo>
                  <a:pt x="4" y="30"/>
                </a:lnTo>
                <a:lnTo>
                  <a:pt x="4" y="29"/>
                </a:lnTo>
                <a:lnTo>
                  <a:pt x="4" y="28"/>
                </a:lnTo>
                <a:lnTo>
                  <a:pt x="3" y="28"/>
                </a:lnTo>
                <a:lnTo>
                  <a:pt x="3" y="27"/>
                </a:lnTo>
                <a:lnTo>
                  <a:pt x="3" y="26"/>
                </a:lnTo>
                <a:lnTo>
                  <a:pt x="4" y="26"/>
                </a:lnTo>
                <a:lnTo>
                  <a:pt x="3" y="26"/>
                </a:lnTo>
                <a:lnTo>
                  <a:pt x="3" y="25"/>
                </a:lnTo>
                <a:lnTo>
                  <a:pt x="4" y="25"/>
                </a:lnTo>
                <a:lnTo>
                  <a:pt x="4" y="24"/>
                </a:lnTo>
                <a:lnTo>
                  <a:pt x="4" y="23"/>
                </a:lnTo>
                <a:lnTo>
                  <a:pt x="5" y="22"/>
                </a:lnTo>
                <a:lnTo>
                  <a:pt x="5" y="21"/>
                </a:lnTo>
                <a:lnTo>
                  <a:pt x="6" y="20"/>
                </a:lnTo>
                <a:lnTo>
                  <a:pt x="5" y="20"/>
                </a:lnTo>
                <a:lnTo>
                  <a:pt x="5" y="19"/>
                </a:lnTo>
                <a:lnTo>
                  <a:pt x="6" y="19"/>
                </a:lnTo>
                <a:lnTo>
                  <a:pt x="6" y="18"/>
                </a:lnTo>
                <a:lnTo>
                  <a:pt x="7" y="18"/>
                </a:lnTo>
                <a:lnTo>
                  <a:pt x="7" y="17"/>
                </a:lnTo>
                <a:lnTo>
                  <a:pt x="7" y="16"/>
                </a:lnTo>
                <a:lnTo>
                  <a:pt x="7" y="11"/>
                </a:lnTo>
                <a:lnTo>
                  <a:pt x="8" y="10"/>
                </a:lnTo>
                <a:lnTo>
                  <a:pt x="8" y="8"/>
                </a:lnTo>
                <a:lnTo>
                  <a:pt x="8" y="7"/>
                </a:lnTo>
                <a:lnTo>
                  <a:pt x="9" y="6"/>
                </a:lnTo>
                <a:lnTo>
                  <a:pt x="8" y="6"/>
                </a:lnTo>
                <a:lnTo>
                  <a:pt x="8" y="4"/>
                </a:lnTo>
                <a:lnTo>
                  <a:pt x="8" y="3"/>
                </a:lnTo>
                <a:lnTo>
                  <a:pt x="9" y="1"/>
                </a:lnTo>
                <a:lnTo>
                  <a:pt x="10" y="0"/>
                </a:lnTo>
                <a:lnTo>
                  <a:pt x="11" y="1"/>
                </a:lnTo>
                <a:lnTo>
                  <a:pt x="12" y="1"/>
                </a:lnTo>
                <a:lnTo>
                  <a:pt x="14" y="2"/>
                </a:lnTo>
                <a:lnTo>
                  <a:pt x="15" y="2"/>
                </a:lnTo>
                <a:lnTo>
                  <a:pt x="16" y="3"/>
                </a:lnTo>
                <a:lnTo>
                  <a:pt x="17" y="3"/>
                </a:lnTo>
                <a:lnTo>
                  <a:pt x="18" y="3"/>
                </a:lnTo>
                <a:lnTo>
                  <a:pt x="18" y="4"/>
                </a:lnTo>
                <a:lnTo>
                  <a:pt x="20" y="4"/>
                </a:lnTo>
                <a:lnTo>
                  <a:pt x="21" y="5"/>
                </a:lnTo>
                <a:lnTo>
                  <a:pt x="23" y="6"/>
                </a:lnTo>
                <a:lnTo>
                  <a:pt x="25" y="6"/>
                </a:lnTo>
                <a:lnTo>
                  <a:pt x="26" y="7"/>
                </a:lnTo>
                <a:lnTo>
                  <a:pt x="27" y="7"/>
                </a:lnTo>
                <a:lnTo>
                  <a:pt x="28" y="8"/>
                </a:lnTo>
                <a:lnTo>
                  <a:pt x="29" y="8"/>
                </a:lnTo>
                <a:lnTo>
                  <a:pt x="30" y="8"/>
                </a:lnTo>
                <a:lnTo>
                  <a:pt x="31" y="8"/>
                </a:lnTo>
                <a:lnTo>
                  <a:pt x="32" y="8"/>
                </a:lnTo>
                <a:lnTo>
                  <a:pt x="33" y="8"/>
                </a:lnTo>
                <a:lnTo>
                  <a:pt x="33" y="7"/>
                </a:lnTo>
                <a:lnTo>
                  <a:pt x="34" y="7"/>
                </a:lnTo>
                <a:lnTo>
                  <a:pt x="35" y="7"/>
                </a:lnTo>
                <a:lnTo>
                  <a:pt x="36" y="6"/>
                </a:lnTo>
                <a:lnTo>
                  <a:pt x="37" y="6"/>
                </a:lnTo>
                <a:lnTo>
                  <a:pt x="37" y="5"/>
                </a:lnTo>
                <a:lnTo>
                  <a:pt x="38" y="5"/>
                </a:lnTo>
                <a:lnTo>
                  <a:pt x="38" y="6"/>
                </a:lnTo>
                <a:lnTo>
                  <a:pt x="38" y="7"/>
                </a:lnTo>
                <a:lnTo>
                  <a:pt x="39" y="7"/>
                </a:lnTo>
                <a:lnTo>
                  <a:pt x="39" y="8"/>
                </a:lnTo>
                <a:lnTo>
                  <a:pt x="40" y="9"/>
                </a:lnTo>
                <a:lnTo>
                  <a:pt x="40" y="10"/>
                </a:lnTo>
                <a:lnTo>
                  <a:pt x="41" y="10"/>
                </a:lnTo>
                <a:lnTo>
                  <a:pt x="41" y="11"/>
                </a:lnTo>
                <a:lnTo>
                  <a:pt x="42" y="12"/>
                </a:lnTo>
                <a:lnTo>
                  <a:pt x="43" y="12"/>
                </a:lnTo>
                <a:lnTo>
                  <a:pt x="43" y="13"/>
                </a:lnTo>
                <a:lnTo>
                  <a:pt x="45" y="12"/>
                </a:lnTo>
                <a:lnTo>
                  <a:pt x="46" y="11"/>
                </a:lnTo>
                <a:lnTo>
                  <a:pt x="46" y="10"/>
                </a:lnTo>
                <a:lnTo>
                  <a:pt x="47" y="10"/>
                </a:lnTo>
                <a:lnTo>
                  <a:pt x="48" y="10"/>
                </a:lnTo>
                <a:lnTo>
                  <a:pt x="48" y="9"/>
                </a:lnTo>
                <a:lnTo>
                  <a:pt x="49" y="10"/>
                </a:lnTo>
                <a:lnTo>
                  <a:pt x="49" y="9"/>
                </a:lnTo>
                <a:lnTo>
                  <a:pt x="49" y="8"/>
                </a:lnTo>
                <a:lnTo>
                  <a:pt x="50" y="8"/>
                </a:lnTo>
                <a:lnTo>
                  <a:pt x="50" y="7"/>
                </a:lnTo>
                <a:lnTo>
                  <a:pt x="50" y="6"/>
                </a:lnTo>
                <a:lnTo>
                  <a:pt x="51" y="6"/>
                </a:lnTo>
                <a:lnTo>
                  <a:pt x="52" y="5"/>
                </a:lnTo>
                <a:lnTo>
                  <a:pt x="53" y="5"/>
                </a:lnTo>
                <a:lnTo>
                  <a:pt x="53" y="4"/>
                </a:lnTo>
                <a:lnTo>
                  <a:pt x="54" y="4"/>
                </a:lnTo>
                <a:lnTo>
                  <a:pt x="55" y="3"/>
                </a:lnTo>
                <a:lnTo>
                  <a:pt x="56" y="3"/>
                </a:lnTo>
                <a:lnTo>
                  <a:pt x="56" y="2"/>
                </a:lnTo>
                <a:lnTo>
                  <a:pt x="57" y="2"/>
                </a:lnTo>
                <a:lnTo>
                  <a:pt x="59" y="2"/>
                </a:lnTo>
                <a:lnTo>
                  <a:pt x="60" y="1"/>
                </a:lnTo>
                <a:lnTo>
                  <a:pt x="61" y="1"/>
                </a:lnTo>
                <a:lnTo>
                  <a:pt x="62" y="1"/>
                </a:lnTo>
                <a:lnTo>
                  <a:pt x="63" y="2"/>
                </a:lnTo>
                <a:lnTo>
                  <a:pt x="64" y="2"/>
                </a:lnTo>
                <a:lnTo>
                  <a:pt x="65" y="3"/>
                </a:lnTo>
                <a:lnTo>
                  <a:pt x="67" y="4"/>
                </a:lnTo>
                <a:lnTo>
                  <a:pt x="68" y="4"/>
                </a:lnTo>
                <a:lnTo>
                  <a:pt x="69" y="5"/>
                </a:lnTo>
                <a:lnTo>
                  <a:pt x="70" y="5"/>
                </a:lnTo>
                <a:lnTo>
                  <a:pt x="71" y="5"/>
                </a:lnTo>
                <a:lnTo>
                  <a:pt x="72" y="5"/>
                </a:lnTo>
              </a:path>
            </a:pathLst>
          </a:custGeom>
          <a:noFill/>
          <a:ln w="19050" cap="flat" cmpd="sng">
            <a:solidFill>
              <a:srgbClr val="000000">
                <a:alpha val="100000"/>
              </a:srgbClr>
            </a:solidFill>
            <a:prstDash val="solid"/>
            <a:round/>
            <a:headEnd type="none" w="med" len="med"/>
            <a:tailEnd type="none" w="med" len="med"/>
          </a:ln>
        </xdr:spPr>
      </xdr:sp>
      <xdr:sp>
        <xdr:nvSpPr>
          <xdr:cNvPr id="2185900" name="Freeform 82"/>
          <xdr:cNvSpPr/>
        </xdr:nvSpPr>
        <xdr:spPr>
          <a:xfrm>
            <a:off x="3886200" y="5000625"/>
            <a:ext cx="752475" cy="1495425"/>
          </a:xfrm>
          <a:custGeom>
            <a:avLst/>
            <a:gdLst>
              <a:gd name="txL" fmla="*/ 0 w 79"/>
              <a:gd name="txT" fmla="*/ 0 h 157"/>
              <a:gd name="txR" fmla="*/ 79 w 79"/>
              <a:gd name="txB" fmla="*/ 157 h 157"/>
            </a:gdLst>
            <a:ahLst/>
            <a:cxnLst>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9" h="157">
                <a:moveTo>
                  <a:pt x="0" y="153"/>
                </a:moveTo>
                <a:lnTo>
                  <a:pt x="1" y="153"/>
                </a:lnTo>
                <a:lnTo>
                  <a:pt x="1" y="152"/>
                </a:lnTo>
                <a:lnTo>
                  <a:pt x="2" y="152"/>
                </a:lnTo>
                <a:lnTo>
                  <a:pt x="2" y="151"/>
                </a:lnTo>
                <a:lnTo>
                  <a:pt x="2" y="150"/>
                </a:lnTo>
                <a:lnTo>
                  <a:pt x="1" y="150"/>
                </a:lnTo>
                <a:lnTo>
                  <a:pt x="1" y="149"/>
                </a:lnTo>
                <a:lnTo>
                  <a:pt x="1" y="148"/>
                </a:lnTo>
                <a:lnTo>
                  <a:pt x="1" y="147"/>
                </a:lnTo>
                <a:lnTo>
                  <a:pt x="1" y="146"/>
                </a:lnTo>
                <a:lnTo>
                  <a:pt x="1" y="145"/>
                </a:lnTo>
                <a:lnTo>
                  <a:pt x="1" y="144"/>
                </a:lnTo>
                <a:lnTo>
                  <a:pt x="1" y="143"/>
                </a:lnTo>
                <a:lnTo>
                  <a:pt x="2" y="141"/>
                </a:lnTo>
                <a:lnTo>
                  <a:pt x="2" y="140"/>
                </a:lnTo>
                <a:lnTo>
                  <a:pt x="2" y="139"/>
                </a:lnTo>
                <a:lnTo>
                  <a:pt x="2" y="138"/>
                </a:lnTo>
                <a:lnTo>
                  <a:pt x="2" y="137"/>
                </a:lnTo>
                <a:lnTo>
                  <a:pt x="2" y="136"/>
                </a:lnTo>
                <a:lnTo>
                  <a:pt x="2" y="135"/>
                </a:lnTo>
                <a:lnTo>
                  <a:pt x="2" y="134"/>
                </a:lnTo>
                <a:lnTo>
                  <a:pt x="2" y="133"/>
                </a:lnTo>
                <a:lnTo>
                  <a:pt x="3" y="133"/>
                </a:lnTo>
                <a:lnTo>
                  <a:pt x="2" y="133"/>
                </a:lnTo>
                <a:lnTo>
                  <a:pt x="2" y="132"/>
                </a:lnTo>
                <a:lnTo>
                  <a:pt x="2" y="131"/>
                </a:lnTo>
                <a:lnTo>
                  <a:pt x="1" y="131"/>
                </a:lnTo>
                <a:lnTo>
                  <a:pt x="1" y="130"/>
                </a:lnTo>
                <a:lnTo>
                  <a:pt x="0" y="128"/>
                </a:lnTo>
                <a:lnTo>
                  <a:pt x="0" y="127"/>
                </a:lnTo>
                <a:lnTo>
                  <a:pt x="0" y="126"/>
                </a:lnTo>
                <a:lnTo>
                  <a:pt x="0" y="125"/>
                </a:lnTo>
                <a:lnTo>
                  <a:pt x="1" y="124"/>
                </a:lnTo>
                <a:lnTo>
                  <a:pt x="1" y="123"/>
                </a:lnTo>
                <a:lnTo>
                  <a:pt x="1" y="122"/>
                </a:lnTo>
                <a:lnTo>
                  <a:pt x="2" y="121"/>
                </a:lnTo>
                <a:lnTo>
                  <a:pt x="2" y="120"/>
                </a:lnTo>
                <a:lnTo>
                  <a:pt x="3" y="120"/>
                </a:lnTo>
                <a:lnTo>
                  <a:pt x="3" y="119"/>
                </a:lnTo>
                <a:lnTo>
                  <a:pt x="4" y="119"/>
                </a:lnTo>
                <a:lnTo>
                  <a:pt x="5" y="118"/>
                </a:lnTo>
                <a:lnTo>
                  <a:pt x="6" y="118"/>
                </a:lnTo>
                <a:lnTo>
                  <a:pt x="6" y="117"/>
                </a:lnTo>
                <a:lnTo>
                  <a:pt x="6" y="116"/>
                </a:lnTo>
                <a:lnTo>
                  <a:pt x="7" y="115"/>
                </a:lnTo>
                <a:lnTo>
                  <a:pt x="7" y="114"/>
                </a:lnTo>
                <a:lnTo>
                  <a:pt x="7" y="113"/>
                </a:lnTo>
                <a:lnTo>
                  <a:pt x="8" y="112"/>
                </a:lnTo>
                <a:lnTo>
                  <a:pt x="8" y="111"/>
                </a:lnTo>
                <a:lnTo>
                  <a:pt x="8" y="110"/>
                </a:lnTo>
                <a:lnTo>
                  <a:pt x="9" y="109"/>
                </a:lnTo>
                <a:lnTo>
                  <a:pt x="9" y="108"/>
                </a:lnTo>
                <a:lnTo>
                  <a:pt x="9" y="107"/>
                </a:lnTo>
                <a:lnTo>
                  <a:pt x="9" y="106"/>
                </a:lnTo>
                <a:lnTo>
                  <a:pt x="10" y="105"/>
                </a:lnTo>
                <a:lnTo>
                  <a:pt x="10" y="104"/>
                </a:lnTo>
                <a:lnTo>
                  <a:pt x="10" y="103"/>
                </a:lnTo>
                <a:lnTo>
                  <a:pt x="9" y="102"/>
                </a:lnTo>
                <a:lnTo>
                  <a:pt x="9" y="101"/>
                </a:lnTo>
                <a:lnTo>
                  <a:pt x="9" y="100"/>
                </a:lnTo>
                <a:lnTo>
                  <a:pt x="10" y="99"/>
                </a:lnTo>
                <a:lnTo>
                  <a:pt x="10" y="98"/>
                </a:lnTo>
                <a:lnTo>
                  <a:pt x="10" y="97"/>
                </a:lnTo>
                <a:lnTo>
                  <a:pt x="10" y="96"/>
                </a:lnTo>
                <a:lnTo>
                  <a:pt x="10" y="95"/>
                </a:lnTo>
                <a:lnTo>
                  <a:pt x="10" y="94"/>
                </a:lnTo>
                <a:lnTo>
                  <a:pt x="10" y="93"/>
                </a:lnTo>
                <a:lnTo>
                  <a:pt x="10" y="92"/>
                </a:lnTo>
                <a:lnTo>
                  <a:pt x="11" y="92"/>
                </a:lnTo>
                <a:lnTo>
                  <a:pt x="11" y="91"/>
                </a:lnTo>
                <a:lnTo>
                  <a:pt x="11" y="90"/>
                </a:lnTo>
                <a:lnTo>
                  <a:pt x="12" y="90"/>
                </a:lnTo>
                <a:lnTo>
                  <a:pt x="13" y="89"/>
                </a:lnTo>
                <a:lnTo>
                  <a:pt x="14" y="89"/>
                </a:lnTo>
                <a:lnTo>
                  <a:pt x="15" y="89"/>
                </a:lnTo>
                <a:lnTo>
                  <a:pt x="16" y="88"/>
                </a:lnTo>
                <a:lnTo>
                  <a:pt x="17" y="88"/>
                </a:lnTo>
                <a:lnTo>
                  <a:pt x="18" y="88"/>
                </a:lnTo>
                <a:lnTo>
                  <a:pt x="18" y="87"/>
                </a:lnTo>
                <a:lnTo>
                  <a:pt x="19" y="87"/>
                </a:lnTo>
                <a:lnTo>
                  <a:pt x="19" y="86"/>
                </a:lnTo>
                <a:lnTo>
                  <a:pt x="19" y="85"/>
                </a:lnTo>
                <a:lnTo>
                  <a:pt x="19" y="83"/>
                </a:lnTo>
                <a:lnTo>
                  <a:pt x="19" y="82"/>
                </a:lnTo>
                <a:lnTo>
                  <a:pt x="18" y="82"/>
                </a:lnTo>
                <a:lnTo>
                  <a:pt x="18" y="81"/>
                </a:lnTo>
                <a:lnTo>
                  <a:pt x="17" y="81"/>
                </a:lnTo>
                <a:lnTo>
                  <a:pt x="17" y="80"/>
                </a:lnTo>
                <a:lnTo>
                  <a:pt x="17" y="79"/>
                </a:lnTo>
                <a:lnTo>
                  <a:pt x="17" y="78"/>
                </a:lnTo>
                <a:lnTo>
                  <a:pt x="16" y="76"/>
                </a:lnTo>
                <a:lnTo>
                  <a:pt x="16" y="75"/>
                </a:lnTo>
                <a:lnTo>
                  <a:pt x="16" y="74"/>
                </a:lnTo>
                <a:lnTo>
                  <a:pt x="15" y="73"/>
                </a:lnTo>
                <a:lnTo>
                  <a:pt x="16" y="73"/>
                </a:lnTo>
                <a:lnTo>
                  <a:pt x="15" y="72"/>
                </a:lnTo>
                <a:lnTo>
                  <a:pt x="15" y="71"/>
                </a:lnTo>
                <a:lnTo>
                  <a:pt x="14" y="69"/>
                </a:lnTo>
                <a:lnTo>
                  <a:pt x="13" y="69"/>
                </a:lnTo>
                <a:lnTo>
                  <a:pt x="11" y="71"/>
                </a:lnTo>
                <a:lnTo>
                  <a:pt x="10" y="70"/>
                </a:lnTo>
                <a:lnTo>
                  <a:pt x="10" y="69"/>
                </a:lnTo>
                <a:lnTo>
                  <a:pt x="11" y="69"/>
                </a:lnTo>
                <a:lnTo>
                  <a:pt x="11" y="68"/>
                </a:lnTo>
                <a:lnTo>
                  <a:pt x="12" y="68"/>
                </a:lnTo>
                <a:lnTo>
                  <a:pt x="13" y="67"/>
                </a:lnTo>
                <a:lnTo>
                  <a:pt x="12" y="66"/>
                </a:lnTo>
                <a:lnTo>
                  <a:pt x="12" y="65"/>
                </a:lnTo>
                <a:lnTo>
                  <a:pt x="11" y="64"/>
                </a:lnTo>
                <a:lnTo>
                  <a:pt x="10" y="64"/>
                </a:lnTo>
                <a:lnTo>
                  <a:pt x="10" y="63"/>
                </a:lnTo>
                <a:lnTo>
                  <a:pt x="9" y="63"/>
                </a:lnTo>
                <a:lnTo>
                  <a:pt x="9" y="62"/>
                </a:lnTo>
                <a:lnTo>
                  <a:pt x="10" y="62"/>
                </a:lnTo>
                <a:lnTo>
                  <a:pt x="12" y="59"/>
                </a:lnTo>
                <a:lnTo>
                  <a:pt x="13" y="58"/>
                </a:lnTo>
                <a:lnTo>
                  <a:pt x="14" y="57"/>
                </a:lnTo>
                <a:lnTo>
                  <a:pt x="14" y="56"/>
                </a:lnTo>
                <a:lnTo>
                  <a:pt x="14" y="55"/>
                </a:lnTo>
                <a:lnTo>
                  <a:pt x="15" y="55"/>
                </a:lnTo>
                <a:lnTo>
                  <a:pt x="15" y="54"/>
                </a:lnTo>
                <a:lnTo>
                  <a:pt x="16" y="54"/>
                </a:lnTo>
                <a:lnTo>
                  <a:pt x="16" y="53"/>
                </a:lnTo>
                <a:lnTo>
                  <a:pt x="17" y="53"/>
                </a:lnTo>
                <a:lnTo>
                  <a:pt x="17" y="52"/>
                </a:lnTo>
                <a:lnTo>
                  <a:pt x="17" y="51"/>
                </a:lnTo>
                <a:lnTo>
                  <a:pt x="17" y="50"/>
                </a:lnTo>
                <a:lnTo>
                  <a:pt x="17" y="49"/>
                </a:lnTo>
                <a:lnTo>
                  <a:pt x="17" y="48"/>
                </a:lnTo>
                <a:lnTo>
                  <a:pt x="17" y="47"/>
                </a:lnTo>
                <a:lnTo>
                  <a:pt x="17" y="46"/>
                </a:lnTo>
                <a:lnTo>
                  <a:pt x="17" y="45"/>
                </a:lnTo>
                <a:lnTo>
                  <a:pt x="17" y="44"/>
                </a:lnTo>
                <a:lnTo>
                  <a:pt x="17" y="42"/>
                </a:lnTo>
                <a:lnTo>
                  <a:pt x="17" y="40"/>
                </a:lnTo>
                <a:lnTo>
                  <a:pt x="17" y="38"/>
                </a:lnTo>
                <a:lnTo>
                  <a:pt x="17" y="37"/>
                </a:lnTo>
                <a:lnTo>
                  <a:pt x="17" y="36"/>
                </a:lnTo>
                <a:lnTo>
                  <a:pt x="17" y="35"/>
                </a:lnTo>
                <a:lnTo>
                  <a:pt x="17" y="34"/>
                </a:lnTo>
                <a:lnTo>
                  <a:pt x="17" y="33"/>
                </a:lnTo>
                <a:lnTo>
                  <a:pt x="17" y="32"/>
                </a:lnTo>
                <a:lnTo>
                  <a:pt x="17" y="31"/>
                </a:lnTo>
                <a:lnTo>
                  <a:pt x="18" y="30"/>
                </a:lnTo>
                <a:lnTo>
                  <a:pt x="18" y="29"/>
                </a:lnTo>
                <a:lnTo>
                  <a:pt x="18" y="28"/>
                </a:lnTo>
                <a:lnTo>
                  <a:pt x="19" y="27"/>
                </a:lnTo>
                <a:lnTo>
                  <a:pt x="19" y="26"/>
                </a:lnTo>
                <a:lnTo>
                  <a:pt x="19" y="25"/>
                </a:lnTo>
                <a:lnTo>
                  <a:pt x="19" y="24"/>
                </a:lnTo>
                <a:lnTo>
                  <a:pt x="19" y="23"/>
                </a:lnTo>
                <a:lnTo>
                  <a:pt x="19" y="22"/>
                </a:lnTo>
                <a:lnTo>
                  <a:pt x="19" y="21"/>
                </a:lnTo>
                <a:lnTo>
                  <a:pt x="18" y="21"/>
                </a:lnTo>
                <a:lnTo>
                  <a:pt x="18" y="20"/>
                </a:lnTo>
                <a:lnTo>
                  <a:pt x="18" y="19"/>
                </a:lnTo>
                <a:lnTo>
                  <a:pt x="17" y="19"/>
                </a:lnTo>
                <a:lnTo>
                  <a:pt x="17" y="18"/>
                </a:lnTo>
                <a:lnTo>
                  <a:pt x="16" y="17"/>
                </a:lnTo>
                <a:lnTo>
                  <a:pt x="15" y="16"/>
                </a:lnTo>
                <a:lnTo>
                  <a:pt x="14" y="15"/>
                </a:lnTo>
                <a:lnTo>
                  <a:pt x="13" y="15"/>
                </a:lnTo>
                <a:lnTo>
                  <a:pt x="13" y="14"/>
                </a:lnTo>
                <a:lnTo>
                  <a:pt x="12" y="14"/>
                </a:lnTo>
                <a:lnTo>
                  <a:pt x="11" y="13"/>
                </a:lnTo>
                <a:lnTo>
                  <a:pt x="11" y="12"/>
                </a:lnTo>
                <a:lnTo>
                  <a:pt x="12" y="12"/>
                </a:lnTo>
                <a:lnTo>
                  <a:pt x="12" y="11"/>
                </a:lnTo>
                <a:lnTo>
                  <a:pt x="13" y="10"/>
                </a:lnTo>
                <a:lnTo>
                  <a:pt x="14" y="9"/>
                </a:lnTo>
                <a:lnTo>
                  <a:pt x="14" y="8"/>
                </a:lnTo>
                <a:lnTo>
                  <a:pt x="15" y="9"/>
                </a:lnTo>
                <a:lnTo>
                  <a:pt x="15" y="8"/>
                </a:lnTo>
                <a:lnTo>
                  <a:pt x="15" y="9"/>
                </a:lnTo>
                <a:lnTo>
                  <a:pt x="16" y="9"/>
                </a:lnTo>
                <a:lnTo>
                  <a:pt x="17" y="10"/>
                </a:lnTo>
                <a:lnTo>
                  <a:pt x="16" y="10"/>
                </a:lnTo>
                <a:lnTo>
                  <a:pt x="17" y="11"/>
                </a:lnTo>
                <a:lnTo>
                  <a:pt x="18" y="11"/>
                </a:lnTo>
                <a:lnTo>
                  <a:pt x="19" y="11"/>
                </a:lnTo>
                <a:lnTo>
                  <a:pt x="19" y="10"/>
                </a:lnTo>
                <a:lnTo>
                  <a:pt x="19" y="9"/>
                </a:lnTo>
                <a:lnTo>
                  <a:pt x="20" y="10"/>
                </a:lnTo>
                <a:lnTo>
                  <a:pt x="22" y="10"/>
                </a:lnTo>
                <a:lnTo>
                  <a:pt x="23" y="11"/>
                </a:lnTo>
                <a:lnTo>
                  <a:pt x="23" y="10"/>
                </a:lnTo>
                <a:lnTo>
                  <a:pt x="22" y="10"/>
                </a:lnTo>
                <a:lnTo>
                  <a:pt x="23" y="9"/>
                </a:lnTo>
                <a:lnTo>
                  <a:pt x="23" y="10"/>
                </a:lnTo>
                <a:lnTo>
                  <a:pt x="23" y="11"/>
                </a:lnTo>
                <a:lnTo>
                  <a:pt x="24" y="12"/>
                </a:lnTo>
                <a:lnTo>
                  <a:pt x="25" y="12"/>
                </a:lnTo>
                <a:lnTo>
                  <a:pt x="26" y="12"/>
                </a:lnTo>
                <a:lnTo>
                  <a:pt x="26" y="13"/>
                </a:lnTo>
                <a:lnTo>
                  <a:pt x="27" y="13"/>
                </a:lnTo>
                <a:lnTo>
                  <a:pt x="27" y="14"/>
                </a:lnTo>
                <a:lnTo>
                  <a:pt x="28" y="14"/>
                </a:lnTo>
                <a:lnTo>
                  <a:pt x="28" y="15"/>
                </a:lnTo>
                <a:lnTo>
                  <a:pt x="28" y="16"/>
                </a:lnTo>
                <a:lnTo>
                  <a:pt x="30" y="15"/>
                </a:lnTo>
                <a:lnTo>
                  <a:pt x="30" y="14"/>
                </a:lnTo>
                <a:lnTo>
                  <a:pt x="30" y="12"/>
                </a:lnTo>
                <a:lnTo>
                  <a:pt x="32" y="12"/>
                </a:lnTo>
                <a:lnTo>
                  <a:pt x="33" y="14"/>
                </a:lnTo>
                <a:lnTo>
                  <a:pt x="33" y="15"/>
                </a:lnTo>
                <a:lnTo>
                  <a:pt x="33" y="16"/>
                </a:lnTo>
                <a:lnTo>
                  <a:pt x="35" y="22"/>
                </a:lnTo>
                <a:lnTo>
                  <a:pt x="36" y="25"/>
                </a:lnTo>
                <a:lnTo>
                  <a:pt x="37" y="25"/>
                </a:lnTo>
                <a:lnTo>
                  <a:pt x="37" y="24"/>
                </a:lnTo>
                <a:lnTo>
                  <a:pt x="38" y="24"/>
                </a:lnTo>
                <a:lnTo>
                  <a:pt x="40" y="23"/>
                </a:lnTo>
                <a:lnTo>
                  <a:pt x="41" y="22"/>
                </a:lnTo>
                <a:lnTo>
                  <a:pt x="44" y="18"/>
                </a:lnTo>
                <a:lnTo>
                  <a:pt x="44" y="17"/>
                </a:lnTo>
                <a:lnTo>
                  <a:pt x="45" y="16"/>
                </a:lnTo>
                <a:lnTo>
                  <a:pt x="47" y="14"/>
                </a:lnTo>
                <a:lnTo>
                  <a:pt x="48" y="13"/>
                </a:lnTo>
                <a:lnTo>
                  <a:pt x="48" y="12"/>
                </a:lnTo>
                <a:lnTo>
                  <a:pt x="49" y="12"/>
                </a:lnTo>
                <a:lnTo>
                  <a:pt x="49" y="11"/>
                </a:lnTo>
                <a:lnTo>
                  <a:pt x="50" y="11"/>
                </a:lnTo>
                <a:lnTo>
                  <a:pt x="51" y="10"/>
                </a:lnTo>
                <a:lnTo>
                  <a:pt x="52" y="9"/>
                </a:lnTo>
                <a:lnTo>
                  <a:pt x="53" y="9"/>
                </a:lnTo>
                <a:lnTo>
                  <a:pt x="53" y="8"/>
                </a:lnTo>
                <a:lnTo>
                  <a:pt x="54" y="8"/>
                </a:lnTo>
                <a:lnTo>
                  <a:pt x="54" y="7"/>
                </a:lnTo>
                <a:lnTo>
                  <a:pt x="55" y="7"/>
                </a:lnTo>
                <a:lnTo>
                  <a:pt x="55" y="6"/>
                </a:lnTo>
                <a:lnTo>
                  <a:pt x="57" y="5"/>
                </a:lnTo>
                <a:lnTo>
                  <a:pt x="58" y="5"/>
                </a:lnTo>
                <a:lnTo>
                  <a:pt x="58" y="4"/>
                </a:lnTo>
                <a:lnTo>
                  <a:pt x="58" y="3"/>
                </a:lnTo>
                <a:lnTo>
                  <a:pt x="60" y="3"/>
                </a:lnTo>
                <a:lnTo>
                  <a:pt x="60" y="2"/>
                </a:lnTo>
                <a:lnTo>
                  <a:pt x="61" y="2"/>
                </a:lnTo>
                <a:lnTo>
                  <a:pt x="61" y="1"/>
                </a:lnTo>
                <a:lnTo>
                  <a:pt x="62" y="1"/>
                </a:lnTo>
                <a:lnTo>
                  <a:pt x="63" y="0"/>
                </a:lnTo>
                <a:lnTo>
                  <a:pt x="64" y="0"/>
                </a:lnTo>
                <a:lnTo>
                  <a:pt x="64" y="1"/>
                </a:lnTo>
                <a:lnTo>
                  <a:pt x="64" y="2"/>
                </a:lnTo>
                <a:lnTo>
                  <a:pt x="65" y="2"/>
                </a:lnTo>
                <a:lnTo>
                  <a:pt x="65" y="3"/>
                </a:lnTo>
                <a:lnTo>
                  <a:pt x="66" y="3"/>
                </a:lnTo>
                <a:lnTo>
                  <a:pt x="66" y="4"/>
                </a:lnTo>
                <a:lnTo>
                  <a:pt x="67" y="4"/>
                </a:lnTo>
                <a:lnTo>
                  <a:pt x="67" y="5"/>
                </a:lnTo>
                <a:lnTo>
                  <a:pt x="67" y="6"/>
                </a:lnTo>
                <a:lnTo>
                  <a:pt x="67" y="7"/>
                </a:lnTo>
                <a:lnTo>
                  <a:pt x="66" y="7"/>
                </a:lnTo>
                <a:lnTo>
                  <a:pt x="66" y="8"/>
                </a:lnTo>
                <a:lnTo>
                  <a:pt x="65" y="9"/>
                </a:lnTo>
                <a:lnTo>
                  <a:pt x="64" y="10"/>
                </a:lnTo>
                <a:lnTo>
                  <a:pt x="64" y="11"/>
                </a:lnTo>
                <a:lnTo>
                  <a:pt x="64" y="12"/>
                </a:lnTo>
                <a:lnTo>
                  <a:pt x="65" y="12"/>
                </a:lnTo>
                <a:lnTo>
                  <a:pt x="65" y="13"/>
                </a:lnTo>
                <a:lnTo>
                  <a:pt x="65" y="14"/>
                </a:lnTo>
                <a:lnTo>
                  <a:pt x="66" y="15"/>
                </a:lnTo>
                <a:lnTo>
                  <a:pt x="66" y="16"/>
                </a:lnTo>
                <a:lnTo>
                  <a:pt x="66" y="17"/>
                </a:lnTo>
                <a:lnTo>
                  <a:pt x="66" y="18"/>
                </a:lnTo>
                <a:lnTo>
                  <a:pt x="65" y="18"/>
                </a:lnTo>
                <a:lnTo>
                  <a:pt x="65" y="19"/>
                </a:lnTo>
                <a:lnTo>
                  <a:pt x="66" y="20"/>
                </a:lnTo>
                <a:lnTo>
                  <a:pt x="67" y="20"/>
                </a:lnTo>
                <a:lnTo>
                  <a:pt x="67" y="21"/>
                </a:lnTo>
                <a:lnTo>
                  <a:pt x="67" y="22"/>
                </a:lnTo>
                <a:lnTo>
                  <a:pt x="68" y="23"/>
                </a:lnTo>
                <a:lnTo>
                  <a:pt x="68" y="24"/>
                </a:lnTo>
                <a:lnTo>
                  <a:pt x="68" y="25"/>
                </a:lnTo>
                <a:lnTo>
                  <a:pt x="68" y="26"/>
                </a:lnTo>
                <a:lnTo>
                  <a:pt x="69" y="26"/>
                </a:lnTo>
                <a:lnTo>
                  <a:pt x="69" y="27"/>
                </a:lnTo>
                <a:lnTo>
                  <a:pt x="69" y="28"/>
                </a:lnTo>
                <a:lnTo>
                  <a:pt x="68" y="28"/>
                </a:lnTo>
                <a:lnTo>
                  <a:pt x="68" y="29"/>
                </a:lnTo>
                <a:lnTo>
                  <a:pt x="69" y="29"/>
                </a:lnTo>
                <a:lnTo>
                  <a:pt x="69" y="30"/>
                </a:lnTo>
                <a:lnTo>
                  <a:pt x="69" y="31"/>
                </a:lnTo>
                <a:lnTo>
                  <a:pt x="69" y="32"/>
                </a:lnTo>
                <a:lnTo>
                  <a:pt x="69" y="33"/>
                </a:lnTo>
                <a:lnTo>
                  <a:pt x="70" y="35"/>
                </a:lnTo>
                <a:lnTo>
                  <a:pt x="71" y="37"/>
                </a:lnTo>
                <a:lnTo>
                  <a:pt x="71" y="38"/>
                </a:lnTo>
                <a:lnTo>
                  <a:pt x="71" y="39"/>
                </a:lnTo>
                <a:lnTo>
                  <a:pt x="71" y="40"/>
                </a:lnTo>
                <a:lnTo>
                  <a:pt x="71" y="41"/>
                </a:lnTo>
                <a:lnTo>
                  <a:pt x="72" y="41"/>
                </a:lnTo>
                <a:lnTo>
                  <a:pt x="73" y="42"/>
                </a:lnTo>
                <a:lnTo>
                  <a:pt x="73" y="43"/>
                </a:lnTo>
                <a:lnTo>
                  <a:pt x="73" y="44"/>
                </a:lnTo>
                <a:lnTo>
                  <a:pt x="73" y="45"/>
                </a:lnTo>
                <a:lnTo>
                  <a:pt x="74" y="46"/>
                </a:lnTo>
                <a:lnTo>
                  <a:pt x="74" y="47"/>
                </a:lnTo>
                <a:lnTo>
                  <a:pt x="74" y="48"/>
                </a:lnTo>
                <a:lnTo>
                  <a:pt x="73" y="48"/>
                </a:lnTo>
                <a:lnTo>
                  <a:pt x="73" y="49"/>
                </a:lnTo>
                <a:lnTo>
                  <a:pt x="73" y="50"/>
                </a:lnTo>
                <a:lnTo>
                  <a:pt x="72" y="50"/>
                </a:lnTo>
                <a:lnTo>
                  <a:pt x="72" y="51"/>
                </a:lnTo>
                <a:lnTo>
                  <a:pt x="72" y="52"/>
                </a:lnTo>
                <a:lnTo>
                  <a:pt x="72" y="53"/>
                </a:lnTo>
                <a:lnTo>
                  <a:pt x="72" y="54"/>
                </a:lnTo>
                <a:lnTo>
                  <a:pt x="72" y="55"/>
                </a:lnTo>
                <a:lnTo>
                  <a:pt x="71" y="55"/>
                </a:lnTo>
                <a:lnTo>
                  <a:pt x="72" y="56"/>
                </a:lnTo>
                <a:lnTo>
                  <a:pt x="72" y="57"/>
                </a:lnTo>
                <a:lnTo>
                  <a:pt x="73" y="57"/>
                </a:lnTo>
                <a:lnTo>
                  <a:pt x="73" y="58"/>
                </a:lnTo>
                <a:lnTo>
                  <a:pt x="74" y="59"/>
                </a:lnTo>
                <a:lnTo>
                  <a:pt x="74" y="60"/>
                </a:lnTo>
                <a:lnTo>
                  <a:pt x="75" y="60"/>
                </a:lnTo>
                <a:lnTo>
                  <a:pt x="76" y="60"/>
                </a:lnTo>
                <a:lnTo>
                  <a:pt x="76" y="61"/>
                </a:lnTo>
                <a:lnTo>
                  <a:pt x="76" y="62"/>
                </a:lnTo>
                <a:lnTo>
                  <a:pt x="77" y="62"/>
                </a:lnTo>
                <a:lnTo>
                  <a:pt x="77" y="63"/>
                </a:lnTo>
                <a:lnTo>
                  <a:pt x="77" y="64"/>
                </a:lnTo>
                <a:lnTo>
                  <a:pt x="77" y="65"/>
                </a:lnTo>
                <a:lnTo>
                  <a:pt x="78" y="65"/>
                </a:lnTo>
                <a:lnTo>
                  <a:pt x="78" y="66"/>
                </a:lnTo>
                <a:lnTo>
                  <a:pt x="78" y="67"/>
                </a:lnTo>
                <a:lnTo>
                  <a:pt x="78" y="68"/>
                </a:lnTo>
                <a:lnTo>
                  <a:pt x="78" y="69"/>
                </a:lnTo>
                <a:lnTo>
                  <a:pt x="79" y="70"/>
                </a:lnTo>
                <a:lnTo>
                  <a:pt x="79" y="71"/>
                </a:lnTo>
                <a:lnTo>
                  <a:pt x="79" y="72"/>
                </a:lnTo>
                <a:lnTo>
                  <a:pt x="78" y="72"/>
                </a:lnTo>
                <a:lnTo>
                  <a:pt x="77" y="73"/>
                </a:lnTo>
                <a:lnTo>
                  <a:pt x="76" y="73"/>
                </a:lnTo>
                <a:lnTo>
                  <a:pt x="76" y="74"/>
                </a:lnTo>
                <a:lnTo>
                  <a:pt x="76" y="75"/>
                </a:lnTo>
                <a:lnTo>
                  <a:pt x="76" y="76"/>
                </a:lnTo>
                <a:lnTo>
                  <a:pt x="75" y="75"/>
                </a:lnTo>
                <a:lnTo>
                  <a:pt x="75" y="76"/>
                </a:lnTo>
                <a:lnTo>
                  <a:pt x="75" y="77"/>
                </a:lnTo>
                <a:lnTo>
                  <a:pt x="75" y="78"/>
                </a:lnTo>
                <a:lnTo>
                  <a:pt x="74" y="79"/>
                </a:lnTo>
                <a:lnTo>
                  <a:pt x="74" y="80"/>
                </a:lnTo>
                <a:lnTo>
                  <a:pt x="74" y="81"/>
                </a:lnTo>
                <a:lnTo>
                  <a:pt x="73" y="80"/>
                </a:lnTo>
                <a:lnTo>
                  <a:pt x="72" y="81"/>
                </a:lnTo>
                <a:lnTo>
                  <a:pt x="72" y="80"/>
                </a:lnTo>
                <a:lnTo>
                  <a:pt x="71" y="80"/>
                </a:lnTo>
                <a:lnTo>
                  <a:pt x="71" y="81"/>
                </a:lnTo>
                <a:lnTo>
                  <a:pt x="70" y="81"/>
                </a:lnTo>
                <a:lnTo>
                  <a:pt x="69" y="81"/>
                </a:lnTo>
                <a:lnTo>
                  <a:pt x="69" y="82"/>
                </a:lnTo>
                <a:lnTo>
                  <a:pt x="68" y="82"/>
                </a:lnTo>
                <a:lnTo>
                  <a:pt x="67" y="82"/>
                </a:lnTo>
                <a:lnTo>
                  <a:pt x="66" y="82"/>
                </a:lnTo>
                <a:lnTo>
                  <a:pt x="65" y="82"/>
                </a:lnTo>
                <a:lnTo>
                  <a:pt x="64" y="82"/>
                </a:lnTo>
                <a:lnTo>
                  <a:pt x="63" y="82"/>
                </a:lnTo>
                <a:lnTo>
                  <a:pt x="62" y="82"/>
                </a:lnTo>
                <a:lnTo>
                  <a:pt x="61" y="82"/>
                </a:lnTo>
                <a:lnTo>
                  <a:pt x="60" y="82"/>
                </a:lnTo>
                <a:lnTo>
                  <a:pt x="60" y="81"/>
                </a:lnTo>
                <a:lnTo>
                  <a:pt x="59" y="81"/>
                </a:lnTo>
                <a:lnTo>
                  <a:pt x="59" y="82"/>
                </a:lnTo>
                <a:lnTo>
                  <a:pt x="59" y="83"/>
                </a:lnTo>
                <a:lnTo>
                  <a:pt x="58" y="84"/>
                </a:lnTo>
                <a:lnTo>
                  <a:pt x="58" y="85"/>
                </a:lnTo>
                <a:lnTo>
                  <a:pt x="58" y="86"/>
                </a:lnTo>
                <a:lnTo>
                  <a:pt x="57" y="86"/>
                </a:lnTo>
                <a:lnTo>
                  <a:pt x="56" y="87"/>
                </a:lnTo>
                <a:lnTo>
                  <a:pt x="55" y="88"/>
                </a:lnTo>
                <a:lnTo>
                  <a:pt x="54" y="89"/>
                </a:lnTo>
                <a:lnTo>
                  <a:pt x="53" y="89"/>
                </a:lnTo>
                <a:lnTo>
                  <a:pt x="53" y="90"/>
                </a:lnTo>
                <a:lnTo>
                  <a:pt x="52" y="90"/>
                </a:lnTo>
                <a:lnTo>
                  <a:pt x="51" y="91"/>
                </a:lnTo>
                <a:lnTo>
                  <a:pt x="50" y="91"/>
                </a:lnTo>
                <a:lnTo>
                  <a:pt x="50" y="92"/>
                </a:lnTo>
                <a:lnTo>
                  <a:pt x="49" y="92"/>
                </a:lnTo>
                <a:lnTo>
                  <a:pt x="49" y="93"/>
                </a:lnTo>
                <a:lnTo>
                  <a:pt x="49" y="94"/>
                </a:lnTo>
                <a:lnTo>
                  <a:pt x="48" y="94"/>
                </a:lnTo>
                <a:lnTo>
                  <a:pt x="47" y="95"/>
                </a:lnTo>
                <a:lnTo>
                  <a:pt x="47" y="96"/>
                </a:lnTo>
                <a:lnTo>
                  <a:pt x="46" y="97"/>
                </a:lnTo>
                <a:lnTo>
                  <a:pt x="45" y="97"/>
                </a:lnTo>
                <a:lnTo>
                  <a:pt x="45" y="98"/>
                </a:lnTo>
                <a:lnTo>
                  <a:pt x="44" y="98"/>
                </a:lnTo>
                <a:lnTo>
                  <a:pt x="43" y="98"/>
                </a:lnTo>
                <a:lnTo>
                  <a:pt x="43" y="99"/>
                </a:lnTo>
                <a:lnTo>
                  <a:pt x="42" y="99"/>
                </a:lnTo>
                <a:lnTo>
                  <a:pt x="42" y="100"/>
                </a:lnTo>
                <a:lnTo>
                  <a:pt x="41" y="100"/>
                </a:lnTo>
                <a:lnTo>
                  <a:pt x="41" y="101"/>
                </a:lnTo>
                <a:lnTo>
                  <a:pt x="40" y="101"/>
                </a:lnTo>
                <a:lnTo>
                  <a:pt x="40" y="102"/>
                </a:lnTo>
                <a:lnTo>
                  <a:pt x="39" y="103"/>
                </a:lnTo>
                <a:lnTo>
                  <a:pt x="39" y="104"/>
                </a:lnTo>
                <a:lnTo>
                  <a:pt x="38" y="104"/>
                </a:lnTo>
                <a:lnTo>
                  <a:pt x="38" y="105"/>
                </a:lnTo>
                <a:lnTo>
                  <a:pt x="37" y="105"/>
                </a:lnTo>
                <a:lnTo>
                  <a:pt x="37" y="106"/>
                </a:lnTo>
                <a:lnTo>
                  <a:pt x="38" y="107"/>
                </a:lnTo>
                <a:lnTo>
                  <a:pt x="39" y="107"/>
                </a:lnTo>
                <a:lnTo>
                  <a:pt x="40" y="107"/>
                </a:lnTo>
                <a:lnTo>
                  <a:pt x="39" y="108"/>
                </a:lnTo>
                <a:lnTo>
                  <a:pt x="39" y="109"/>
                </a:lnTo>
                <a:lnTo>
                  <a:pt x="38" y="109"/>
                </a:lnTo>
                <a:lnTo>
                  <a:pt x="38" y="110"/>
                </a:lnTo>
                <a:lnTo>
                  <a:pt x="37" y="111"/>
                </a:lnTo>
                <a:lnTo>
                  <a:pt x="36" y="111"/>
                </a:lnTo>
                <a:lnTo>
                  <a:pt x="36" y="112"/>
                </a:lnTo>
                <a:lnTo>
                  <a:pt x="35" y="113"/>
                </a:lnTo>
                <a:lnTo>
                  <a:pt x="35" y="114"/>
                </a:lnTo>
                <a:lnTo>
                  <a:pt x="34" y="114"/>
                </a:lnTo>
                <a:lnTo>
                  <a:pt x="34" y="115"/>
                </a:lnTo>
                <a:lnTo>
                  <a:pt x="34" y="116"/>
                </a:lnTo>
                <a:lnTo>
                  <a:pt x="34" y="117"/>
                </a:lnTo>
                <a:lnTo>
                  <a:pt x="33" y="117"/>
                </a:lnTo>
                <a:lnTo>
                  <a:pt x="33" y="118"/>
                </a:lnTo>
                <a:lnTo>
                  <a:pt x="33" y="119"/>
                </a:lnTo>
                <a:lnTo>
                  <a:pt x="33" y="120"/>
                </a:lnTo>
                <a:lnTo>
                  <a:pt x="32" y="120"/>
                </a:lnTo>
                <a:lnTo>
                  <a:pt x="32" y="121"/>
                </a:lnTo>
                <a:lnTo>
                  <a:pt x="31" y="121"/>
                </a:lnTo>
                <a:lnTo>
                  <a:pt x="31" y="122"/>
                </a:lnTo>
                <a:lnTo>
                  <a:pt x="30" y="122"/>
                </a:lnTo>
                <a:lnTo>
                  <a:pt x="30" y="123"/>
                </a:lnTo>
                <a:lnTo>
                  <a:pt x="29" y="123"/>
                </a:lnTo>
                <a:lnTo>
                  <a:pt x="29" y="124"/>
                </a:lnTo>
                <a:lnTo>
                  <a:pt x="28" y="124"/>
                </a:lnTo>
                <a:lnTo>
                  <a:pt x="28" y="125"/>
                </a:lnTo>
                <a:lnTo>
                  <a:pt x="27" y="125"/>
                </a:lnTo>
                <a:lnTo>
                  <a:pt x="27" y="126"/>
                </a:lnTo>
                <a:lnTo>
                  <a:pt x="26" y="127"/>
                </a:lnTo>
                <a:lnTo>
                  <a:pt x="26" y="128"/>
                </a:lnTo>
                <a:lnTo>
                  <a:pt x="26" y="129"/>
                </a:lnTo>
                <a:lnTo>
                  <a:pt x="25" y="130"/>
                </a:lnTo>
                <a:lnTo>
                  <a:pt x="25" y="131"/>
                </a:lnTo>
                <a:lnTo>
                  <a:pt x="24" y="131"/>
                </a:lnTo>
                <a:lnTo>
                  <a:pt x="24" y="132"/>
                </a:lnTo>
                <a:lnTo>
                  <a:pt x="23" y="133"/>
                </a:lnTo>
                <a:lnTo>
                  <a:pt x="23" y="134"/>
                </a:lnTo>
                <a:lnTo>
                  <a:pt x="23" y="135"/>
                </a:lnTo>
                <a:lnTo>
                  <a:pt x="23" y="136"/>
                </a:lnTo>
                <a:lnTo>
                  <a:pt x="23" y="137"/>
                </a:lnTo>
                <a:lnTo>
                  <a:pt x="23" y="138"/>
                </a:lnTo>
                <a:lnTo>
                  <a:pt x="22" y="138"/>
                </a:lnTo>
                <a:lnTo>
                  <a:pt x="23" y="139"/>
                </a:lnTo>
                <a:lnTo>
                  <a:pt x="23" y="140"/>
                </a:lnTo>
                <a:lnTo>
                  <a:pt x="23" y="141"/>
                </a:lnTo>
                <a:lnTo>
                  <a:pt x="23" y="142"/>
                </a:lnTo>
                <a:lnTo>
                  <a:pt x="23" y="143"/>
                </a:lnTo>
                <a:lnTo>
                  <a:pt x="22" y="144"/>
                </a:lnTo>
                <a:lnTo>
                  <a:pt x="22" y="145"/>
                </a:lnTo>
                <a:lnTo>
                  <a:pt x="21" y="145"/>
                </a:lnTo>
                <a:lnTo>
                  <a:pt x="21" y="146"/>
                </a:lnTo>
                <a:lnTo>
                  <a:pt x="20" y="146"/>
                </a:lnTo>
                <a:lnTo>
                  <a:pt x="20" y="147"/>
                </a:lnTo>
                <a:lnTo>
                  <a:pt x="19" y="147"/>
                </a:lnTo>
                <a:lnTo>
                  <a:pt x="19" y="148"/>
                </a:lnTo>
                <a:lnTo>
                  <a:pt x="18" y="148"/>
                </a:lnTo>
                <a:lnTo>
                  <a:pt x="18" y="149"/>
                </a:lnTo>
                <a:lnTo>
                  <a:pt x="17" y="149"/>
                </a:lnTo>
                <a:lnTo>
                  <a:pt x="16" y="149"/>
                </a:lnTo>
                <a:lnTo>
                  <a:pt x="16" y="150"/>
                </a:lnTo>
                <a:lnTo>
                  <a:pt x="15" y="150"/>
                </a:lnTo>
                <a:lnTo>
                  <a:pt x="15" y="151"/>
                </a:lnTo>
                <a:lnTo>
                  <a:pt x="14" y="152"/>
                </a:lnTo>
                <a:lnTo>
                  <a:pt x="13" y="152"/>
                </a:lnTo>
                <a:lnTo>
                  <a:pt x="12" y="153"/>
                </a:lnTo>
                <a:lnTo>
                  <a:pt x="11" y="154"/>
                </a:lnTo>
                <a:lnTo>
                  <a:pt x="10" y="154"/>
                </a:lnTo>
                <a:lnTo>
                  <a:pt x="10" y="155"/>
                </a:lnTo>
                <a:lnTo>
                  <a:pt x="9" y="155"/>
                </a:lnTo>
                <a:lnTo>
                  <a:pt x="8" y="155"/>
                </a:lnTo>
                <a:lnTo>
                  <a:pt x="7" y="155"/>
                </a:lnTo>
                <a:lnTo>
                  <a:pt x="7" y="156"/>
                </a:lnTo>
                <a:lnTo>
                  <a:pt x="6" y="156"/>
                </a:lnTo>
                <a:lnTo>
                  <a:pt x="6" y="157"/>
                </a:lnTo>
                <a:lnTo>
                  <a:pt x="5" y="157"/>
                </a:lnTo>
                <a:lnTo>
                  <a:pt x="4" y="157"/>
                </a:lnTo>
                <a:lnTo>
                  <a:pt x="3" y="157"/>
                </a:lnTo>
                <a:lnTo>
                  <a:pt x="2" y="156"/>
                </a:lnTo>
                <a:lnTo>
                  <a:pt x="1" y="156"/>
                </a:lnTo>
                <a:lnTo>
                  <a:pt x="1" y="155"/>
                </a:lnTo>
                <a:lnTo>
                  <a:pt x="1" y="154"/>
                </a:lnTo>
                <a:lnTo>
                  <a:pt x="0" y="154"/>
                </a:lnTo>
                <a:lnTo>
                  <a:pt x="0" y="153"/>
                </a:lnTo>
                <a:close/>
              </a:path>
            </a:pathLst>
          </a:custGeom>
          <a:noFill/>
          <a:ln w="19050" cap="flat" cmpd="sng">
            <a:solidFill>
              <a:srgbClr val="000000">
                <a:alpha val="100000"/>
              </a:srgbClr>
            </a:solidFill>
            <a:prstDash val="solid"/>
            <a:round/>
            <a:headEnd type="none" w="med" len="med"/>
            <a:tailEnd type="none" w="med" len="med"/>
          </a:ln>
        </xdr:spPr>
      </xdr:sp>
      <xdr:sp>
        <xdr:nvSpPr>
          <xdr:cNvPr id="2185901" name="Freeform 83"/>
          <xdr:cNvSpPr/>
        </xdr:nvSpPr>
        <xdr:spPr>
          <a:xfrm>
            <a:off x="3333750" y="4286250"/>
            <a:ext cx="1428750" cy="1333500"/>
          </a:xfrm>
          <a:custGeom>
            <a:avLst/>
            <a:gdLst>
              <a:gd name="txL" fmla="*/ 0 w 150"/>
              <a:gd name="txT" fmla="*/ 0 h 140"/>
              <a:gd name="txR" fmla="*/ 150 w 150"/>
              <a:gd name="txB" fmla="*/ 140 h 1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50" h="140">
                <a:moveTo>
                  <a:pt x="11" y="118"/>
                </a:moveTo>
                <a:lnTo>
                  <a:pt x="10" y="118"/>
                </a:lnTo>
                <a:lnTo>
                  <a:pt x="10" y="117"/>
                </a:lnTo>
                <a:lnTo>
                  <a:pt x="9" y="117"/>
                </a:lnTo>
                <a:lnTo>
                  <a:pt x="9" y="116"/>
                </a:lnTo>
                <a:lnTo>
                  <a:pt x="8" y="116"/>
                </a:lnTo>
                <a:lnTo>
                  <a:pt x="7" y="115"/>
                </a:lnTo>
                <a:lnTo>
                  <a:pt x="6" y="115"/>
                </a:lnTo>
                <a:lnTo>
                  <a:pt x="5" y="115"/>
                </a:lnTo>
                <a:lnTo>
                  <a:pt x="4" y="115"/>
                </a:lnTo>
                <a:lnTo>
                  <a:pt x="4" y="114"/>
                </a:lnTo>
                <a:lnTo>
                  <a:pt x="3" y="113"/>
                </a:lnTo>
                <a:lnTo>
                  <a:pt x="3" y="112"/>
                </a:lnTo>
                <a:lnTo>
                  <a:pt x="3" y="111"/>
                </a:lnTo>
                <a:lnTo>
                  <a:pt x="3" y="110"/>
                </a:lnTo>
                <a:lnTo>
                  <a:pt x="4" y="110"/>
                </a:lnTo>
                <a:lnTo>
                  <a:pt x="4" y="109"/>
                </a:lnTo>
                <a:lnTo>
                  <a:pt x="5" y="109"/>
                </a:lnTo>
                <a:lnTo>
                  <a:pt x="6" y="109"/>
                </a:lnTo>
                <a:lnTo>
                  <a:pt x="7" y="110"/>
                </a:lnTo>
                <a:lnTo>
                  <a:pt x="7" y="109"/>
                </a:lnTo>
                <a:lnTo>
                  <a:pt x="6" y="108"/>
                </a:lnTo>
                <a:lnTo>
                  <a:pt x="7" y="108"/>
                </a:lnTo>
                <a:lnTo>
                  <a:pt x="6" y="107"/>
                </a:lnTo>
                <a:lnTo>
                  <a:pt x="6" y="106"/>
                </a:lnTo>
                <a:lnTo>
                  <a:pt x="6" y="105"/>
                </a:lnTo>
                <a:lnTo>
                  <a:pt x="6" y="104"/>
                </a:lnTo>
                <a:lnTo>
                  <a:pt x="5" y="103"/>
                </a:lnTo>
                <a:lnTo>
                  <a:pt x="6" y="102"/>
                </a:lnTo>
                <a:lnTo>
                  <a:pt x="3" y="100"/>
                </a:lnTo>
                <a:lnTo>
                  <a:pt x="2" y="99"/>
                </a:lnTo>
                <a:lnTo>
                  <a:pt x="2" y="98"/>
                </a:lnTo>
                <a:lnTo>
                  <a:pt x="1" y="98"/>
                </a:lnTo>
                <a:lnTo>
                  <a:pt x="0" y="97"/>
                </a:lnTo>
                <a:lnTo>
                  <a:pt x="1" y="97"/>
                </a:lnTo>
                <a:lnTo>
                  <a:pt x="2" y="97"/>
                </a:lnTo>
                <a:lnTo>
                  <a:pt x="2" y="98"/>
                </a:lnTo>
                <a:lnTo>
                  <a:pt x="3" y="98"/>
                </a:lnTo>
                <a:lnTo>
                  <a:pt x="4" y="99"/>
                </a:lnTo>
                <a:lnTo>
                  <a:pt x="5" y="99"/>
                </a:lnTo>
                <a:lnTo>
                  <a:pt x="6" y="100"/>
                </a:lnTo>
                <a:lnTo>
                  <a:pt x="7" y="101"/>
                </a:lnTo>
                <a:lnTo>
                  <a:pt x="8" y="101"/>
                </a:lnTo>
                <a:lnTo>
                  <a:pt x="8" y="100"/>
                </a:lnTo>
                <a:lnTo>
                  <a:pt x="8" y="99"/>
                </a:lnTo>
                <a:lnTo>
                  <a:pt x="9" y="98"/>
                </a:lnTo>
                <a:lnTo>
                  <a:pt x="8" y="98"/>
                </a:lnTo>
                <a:lnTo>
                  <a:pt x="8" y="97"/>
                </a:lnTo>
                <a:lnTo>
                  <a:pt x="7" y="96"/>
                </a:lnTo>
                <a:lnTo>
                  <a:pt x="7" y="95"/>
                </a:lnTo>
                <a:lnTo>
                  <a:pt x="6" y="94"/>
                </a:lnTo>
                <a:lnTo>
                  <a:pt x="6" y="93"/>
                </a:lnTo>
                <a:lnTo>
                  <a:pt x="5" y="92"/>
                </a:lnTo>
                <a:lnTo>
                  <a:pt x="5" y="91"/>
                </a:lnTo>
                <a:lnTo>
                  <a:pt x="4" y="90"/>
                </a:lnTo>
                <a:lnTo>
                  <a:pt x="5" y="90"/>
                </a:lnTo>
                <a:lnTo>
                  <a:pt x="5" y="89"/>
                </a:lnTo>
                <a:lnTo>
                  <a:pt x="5" y="88"/>
                </a:lnTo>
                <a:lnTo>
                  <a:pt x="6" y="88"/>
                </a:lnTo>
                <a:lnTo>
                  <a:pt x="6" y="87"/>
                </a:lnTo>
                <a:lnTo>
                  <a:pt x="7" y="87"/>
                </a:lnTo>
                <a:lnTo>
                  <a:pt x="8" y="86"/>
                </a:lnTo>
                <a:lnTo>
                  <a:pt x="9" y="85"/>
                </a:lnTo>
                <a:lnTo>
                  <a:pt x="10" y="84"/>
                </a:lnTo>
                <a:lnTo>
                  <a:pt x="11" y="84"/>
                </a:lnTo>
                <a:lnTo>
                  <a:pt x="12" y="82"/>
                </a:lnTo>
                <a:lnTo>
                  <a:pt x="13" y="81"/>
                </a:lnTo>
                <a:lnTo>
                  <a:pt x="14" y="80"/>
                </a:lnTo>
                <a:lnTo>
                  <a:pt x="13" y="79"/>
                </a:lnTo>
                <a:lnTo>
                  <a:pt x="13" y="78"/>
                </a:lnTo>
                <a:lnTo>
                  <a:pt x="16" y="76"/>
                </a:lnTo>
                <a:lnTo>
                  <a:pt x="20" y="73"/>
                </a:lnTo>
                <a:lnTo>
                  <a:pt x="23" y="70"/>
                </a:lnTo>
                <a:lnTo>
                  <a:pt x="22" y="70"/>
                </a:lnTo>
                <a:lnTo>
                  <a:pt x="21" y="70"/>
                </a:lnTo>
                <a:lnTo>
                  <a:pt x="20" y="69"/>
                </a:lnTo>
                <a:lnTo>
                  <a:pt x="19" y="69"/>
                </a:lnTo>
                <a:lnTo>
                  <a:pt x="18" y="69"/>
                </a:lnTo>
                <a:lnTo>
                  <a:pt x="17" y="69"/>
                </a:lnTo>
                <a:lnTo>
                  <a:pt x="16" y="69"/>
                </a:lnTo>
                <a:lnTo>
                  <a:pt x="15" y="69"/>
                </a:lnTo>
                <a:lnTo>
                  <a:pt x="14" y="69"/>
                </a:lnTo>
                <a:lnTo>
                  <a:pt x="13" y="69"/>
                </a:lnTo>
                <a:lnTo>
                  <a:pt x="13" y="70"/>
                </a:lnTo>
                <a:lnTo>
                  <a:pt x="12" y="69"/>
                </a:lnTo>
                <a:lnTo>
                  <a:pt x="12" y="68"/>
                </a:lnTo>
                <a:lnTo>
                  <a:pt x="11" y="67"/>
                </a:lnTo>
                <a:lnTo>
                  <a:pt x="10" y="67"/>
                </a:lnTo>
                <a:lnTo>
                  <a:pt x="9" y="67"/>
                </a:lnTo>
                <a:lnTo>
                  <a:pt x="8" y="66"/>
                </a:lnTo>
                <a:lnTo>
                  <a:pt x="7" y="66"/>
                </a:lnTo>
                <a:lnTo>
                  <a:pt x="6" y="65"/>
                </a:lnTo>
                <a:lnTo>
                  <a:pt x="6" y="64"/>
                </a:lnTo>
                <a:lnTo>
                  <a:pt x="6" y="63"/>
                </a:lnTo>
                <a:lnTo>
                  <a:pt x="6" y="62"/>
                </a:lnTo>
                <a:lnTo>
                  <a:pt x="5" y="62"/>
                </a:lnTo>
                <a:lnTo>
                  <a:pt x="5" y="61"/>
                </a:lnTo>
                <a:lnTo>
                  <a:pt x="4" y="61"/>
                </a:lnTo>
                <a:lnTo>
                  <a:pt x="4" y="60"/>
                </a:lnTo>
                <a:lnTo>
                  <a:pt x="7" y="60"/>
                </a:lnTo>
                <a:lnTo>
                  <a:pt x="8" y="60"/>
                </a:lnTo>
                <a:lnTo>
                  <a:pt x="9" y="59"/>
                </a:lnTo>
                <a:lnTo>
                  <a:pt x="9" y="58"/>
                </a:lnTo>
                <a:lnTo>
                  <a:pt x="11" y="56"/>
                </a:lnTo>
                <a:lnTo>
                  <a:pt x="12" y="55"/>
                </a:lnTo>
                <a:lnTo>
                  <a:pt x="12" y="54"/>
                </a:lnTo>
                <a:lnTo>
                  <a:pt x="12" y="53"/>
                </a:lnTo>
                <a:lnTo>
                  <a:pt x="13" y="53"/>
                </a:lnTo>
                <a:lnTo>
                  <a:pt x="13" y="52"/>
                </a:lnTo>
                <a:lnTo>
                  <a:pt x="14" y="51"/>
                </a:lnTo>
                <a:lnTo>
                  <a:pt x="15" y="51"/>
                </a:lnTo>
                <a:lnTo>
                  <a:pt x="15" y="50"/>
                </a:lnTo>
                <a:lnTo>
                  <a:pt x="16" y="50"/>
                </a:lnTo>
                <a:lnTo>
                  <a:pt x="16" y="49"/>
                </a:lnTo>
                <a:lnTo>
                  <a:pt x="17" y="49"/>
                </a:lnTo>
                <a:lnTo>
                  <a:pt x="17" y="50"/>
                </a:lnTo>
                <a:lnTo>
                  <a:pt x="17" y="49"/>
                </a:lnTo>
                <a:lnTo>
                  <a:pt x="18" y="49"/>
                </a:lnTo>
                <a:lnTo>
                  <a:pt x="19" y="50"/>
                </a:lnTo>
                <a:lnTo>
                  <a:pt x="20" y="50"/>
                </a:lnTo>
                <a:lnTo>
                  <a:pt x="21" y="50"/>
                </a:lnTo>
                <a:lnTo>
                  <a:pt x="21" y="49"/>
                </a:lnTo>
                <a:lnTo>
                  <a:pt x="22" y="49"/>
                </a:lnTo>
                <a:lnTo>
                  <a:pt x="24" y="48"/>
                </a:lnTo>
                <a:lnTo>
                  <a:pt x="25" y="49"/>
                </a:lnTo>
                <a:lnTo>
                  <a:pt x="26" y="49"/>
                </a:lnTo>
                <a:lnTo>
                  <a:pt x="27" y="48"/>
                </a:lnTo>
                <a:lnTo>
                  <a:pt x="29" y="48"/>
                </a:lnTo>
                <a:lnTo>
                  <a:pt x="30" y="47"/>
                </a:lnTo>
                <a:lnTo>
                  <a:pt x="31" y="47"/>
                </a:lnTo>
                <a:lnTo>
                  <a:pt x="32" y="47"/>
                </a:lnTo>
                <a:lnTo>
                  <a:pt x="34" y="48"/>
                </a:lnTo>
                <a:lnTo>
                  <a:pt x="34" y="49"/>
                </a:lnTo>
                <a:lnTo>
                  <a:pt x="34" y="50"/>
                </a:lnTo>
                <a:lnTo>
                  <a:pt x="35" y="50"/>
                </a:lnTo>
                <a:lnTo>
                  <a:pt x="36" y="50"/>
                </a:lnTo>
                <a:lnTo>
                  <a:pt x="37" y="50"/>
                </a:lnTo>
                <a:lnTo>
                  <a:pt x="38" y="50"/>
                </a:lnTo>
                <a:lnTo>
                  <a:pt x="39" y="50"/>
                </a:lnTo>
                <a:lnTo>
                  <a:pt x="39" y="49"/>
                </a:lnTo>
                <a:lnTo>
                  <a:pt x="40" y="49"/>
                </a:lnTo>
                <a:lnTo>
                  <a:pt x="41" y="49"/>
                </a:lnTo>
                <a:lnTo>
                  <a:pt x="41" y="48"/>
                </a:lnTo>
                <a:lnTo>
                  <a:pt x="42" y="48"/>
                </a:lnTo>
                <a:lnTo>
                  <a:pt x="43" y="48"/>
                </a:lnTo>
                <a:lnTo>
                  <a:pt x="44" y="48"/>
                </a:lnTo>
                <a:lnTo>
                  <a:pt x="44" y="47"/>
                </a:lnTo>
                <a:lnTo>
                  <a:pt x="45" y="46"/>
                </a:lnTo>
                <a:lnTo>
                  <a:pt x="46" y="46"/>
                </a:lnTo>
                <a:lnTo>
                  <a:pt x="46" y="47"/>
                </a:lnTo>
                <a:lnTo>
                  <a:pt x="46" y="48"/>
                </a:lnTo>
                <a:lnTo>
                  <a:pt x="46" y="49"/>
                </a:lnTo>
                <a:lnTo>
                  <a:pt x="46" y="50"/>
                </a:lnTo>
                <a:lnTo>
                  <a:pt x="46" y="51"/>
                </a:lnTo>
                <a:lnTo>
                  <a:pt x="47" y="50"/>
                </a:lnTo>
                <a:lnTo>
                  <a:pt x="47" y="51"/>
                </a:lnTo>
                <a:lnTo>
                  <a:pt x="48" y="51"/>
                </a:lnTo>
                <a:lnTo>
                  <a:pt x="48" y="52"/>
                </a:lnTo>
                <a:lnTo>
                  <a:pt x="49" y="51"/>
                </a:lnTo>
                <a:lnTo>
                  <a:pt x="50" y="51"/>
                </a:lnTo>
                <a:lnTo>
                  <a:pt x="51" y="51"/>
                </a:lnTo>
                <a:lnTo>
                  <a:pt x="52" y="51"/>
                </a:lnTo>
                <a:lnTo>
                  <a:pt x="52" y="50"/>
                </a:lnTo>
                <a:lnTo>
                  <a:pt x="53" y="50"/>
                </a:lnTo>
                <a:lnTo>
                  <a:pt x="53" y="49"/>
                </a:lnTo>
                <a:lnTo>
                  <a:pt x="53" y="48"/>
                </a:lnTo>
                <a:lnTo>
                  <a:pt x="54" y="48"/>
                </a:lnTo>
                <a:lnTo>
                  <a:pt x="55" y="47"/>
                </a:lnTo>
                <a:lnTo>
                  <a:pt x="56" y="47"/>
                </a:lnTo>
                <a:lnTo>
                  <a:pt x="56" y="48"/>
                </a:lnTo>
                <a:lnTo>
                  <a:pt x="57" y="48"/>
                </a:lnTo>
                <a:lnTo>
                  <a:pt x="57" y="49"/>
                </a:lnTo>
                <a:lnTo>
                  <a:pt x="58" y="48"/>
                </a:lnTo>
                <a:lnTo>
                  <a:pt x="59" y="47"/>
                </a:lnTo>
                <a:lnTo>
                  <a:pt x="58" y="47"/>
                </a:lnTo>
                <a:lnTo>
                  <a:pt x="58" y="46"/>
                </a:lnTo>
                <a:lnTo>
                  <a:pt x="58" y="45"/>
                </a:lnTo>
                <a:lnTo>
                  <a:pt x="58" y="44"/>
                </a:lnTo>
                <a:lnTo>
                  <a:pt x="58" y="43"/>
                </a:lnTo>
                <a:lnTo>
                  <a:pt x="57" y="43"/>
                </a:lnTo>
                <a:lnTo>
                  <a:pt x="57" y="42"/>
                </a:lnTo>
                <a:lnTo>
                  <a:pt x="58" y="42"/>
                </a:lnTo>
                <a:lnTo>
                  <a:pt x="58" y="41"/>
                </a:lnTo>
                <a:lnTo>
                  <a:pt x="58" y="40"/>
                </a:lnTo>
                <a:lnTo>
                  <a:pt x="58" y="39"/>
                </a:lnTo>
                <a:lnTo>
                  <a:pt x="59" y="39"/>
                </a:lnTo>
                <a:lnTo>
                  <a:pt x="59" y="38"/>
                </a:lnTo>
                <a:lnTo>
                  <a:pt x="60" y="37"/>
                </a:lnTo>
                <a:lnTo>
                  <a:pt x="60" y="36"/>
                </a:lnTo>
                <a:lnTo>
                  <a:pt x="61" y="36"/>
                </a:lnTo>
                <a:lnTo>
                  <a:pt x="62" y="36"/>
                </a:lnTo>
                <a:lnTo>
                  <a:pt x="63" y="36"/>
                </a:lnTo>
                <a:lnTo>
                  <a:pt x="63" y="35"/>
                </a:lnTo>
                <a:lnTo>
                  <a:pt x="63" y="34"/>
                </a:lnTo>
                <a:lnTo>
                  <a:pt x="64" y="34"/>
                </a:lnTo>
                <a:lnTo>
                  <a:pt x="64" y="33"/>
                </a:lnTo>
                <a:lnTo>
                  <a:pt x="64" y="32"/>
                </a:lnTo>
                <a:lnTo>
                  <a:pt x="64" y="31"/>
                </a:lnTo>
                <a:lnTo>
                  <a:pt x="64" y="29"/>
                </a:lnTo>
                <a:lnTo>
                  <a:pt x="65" y="28"/>
                </a:lnTo>
                <a:lnTo>
                  <a:pt x="66" y="28"/>
                </a:lnTo>
                <a:lnTo>
                  <a:pt x="66" y="27"/>
                </a:lnTo>
                <a:lnTo>
                  <a:pt x="67" y="27"/>
                </a:lnTo>
                <a:lnTo>
                  <a:pt x="68" y="26"/>
                </a:lnTo>
                <a:lnTo>
                  <a:pt x="69" y="26"/>
                </a:lnTo>
                <a:lnTo>
                  <a:pt x="70" y="25"/>
                </a:lnTo>
                <a:lnTo>
                  <a:pt x="71" y="24"/>
                </a:lnTo>
                <a:lnTo>
                  <a:pt x="72" y="24"/>
                </a:lnTo>
                <a:lnTo>
                  <a:pt x="73" y="23"/>
                </a:lnTo>
                <a:lnTo>
                  <a:pt x="74" y="22"/>
                </a:lnTo>
                <a:lnTo>
                  <a:pt x="75" y="21"/>
                </a:lnTo>
                <a:lnTo>
                  <a:pt x="75" y="20"/>
                </a:lnTo>
                <a:lnTo>
                  <a:pt x="76" y="20"/>
                </a:lnTo>
                <a:lnTo>
                  <a:pt x="76" y="19"/>
                </a:lnTo>
                <a:lnTo>
                  <a:pt x="76" y="18"/>
                </a:lnTo>
                <a:lnTo>
                  <a:pt x="77" y="17"/>
                </a:lnTo>
                <a:lnTo>
                  <a:pt x="78" y="16"/>
                </a:lnTo>
                <a:lnTo>
                  <a:pt x="79" y="16"/>
                </a:lnTo>
                <a:lnTo>
                  <a:pt x="80" y="14"/>
                </a:lnTo>
                <a:lnTo>
                  <a:pt x="81" y="13"/>
                </a:lnTo>
                <a:lnTo>
                  <a:pt x="81" y="12"/>
                </a:lnTo>
                <a:lnTo>
                  <a:pt x="81" y="10"/>
                </a:lnTo>
                <a:lnTo>
                  <a:pt x="82" y="9"/>
                </a:lnTo>
                <a:lnTo>
                  <a:pt x="82" y="8"/>
                </a:lnTo>
                <a:lnTo>
                  <a:pt x="82" y="7"/>
                </a:lnTo>
                <a:lnTo>
                  <a:pt x="83" y="7"/>
                </a:lnTo>
                <a:lnTo>
                  <a:pt x="85" y="6"/>
                </a:lnTo>
                <a:lnTo>
                  <a:pt x="86" y="6"/>
                </a:lnTo>
                <a:lnTo>
                  <a:pt x="87" y="5"/>
                </a:lnTo>
                <a:lnTo>
                  <a:pt x="89" y="5"/>
                </a:lnTo>
                <a:lnTo>
                  <a:pt x="90" y="5"/>
                </a:lnTo>
                <a:lnTo>
                  <a:pt x="91" y="5"/>
                </a:lnTo>
                <a:lnTo>
                  <a:pt x="92" y="5"/>
                </a:lnTo>
                <a:lnTo>
                  <a:pt x="93" y="6"/>
                </a:lnTo>
                <a:lnTo>
                  <a:pt x="94" y="6"/>
                </a:lnTo>
                <a:lnTo>
                  <a:pt x="95" y="7"/>
                </a:lnTo>
                <a:lnTo>
                  <a:pt x="96" y="7"/>
                </a:lnTo>
                <a:lnTo>
                  <a:pt x="96" y="8"/>
                </a:lnTo>
                <a:lnTo>
                  <a:pt x="97" y="9"/>
                </a:lnTo>
                <a:lnTo>
                  <a:pt x="98" y="9"/>
                </a:lnTo>
                <a:lnTo>
                  <a:pt x="99" y="10"/>
                </a:lnTo>
                <a:lnTo>
                  <a:pt x="99" y="11"/>
                </a:lnTo>
                <a:lnTo>
                  <a:pt x="100" y="12"/>
                </a:lnTo>
                <a:lnTo>
                  <a:pt x="100" y="13"/>
                </a:lnTo>
                <a:lnTo>
                  <a:pt x="101" y="13"/>
                </a:lnTo>
                <a:lnTo>
                  <a:pt x="101" y="14"/>
                </a:lnTo>
                <a:lnTo>
                  <a:pt x="102" y="18"/>
                </a:lnTo>
                <a:lnTo>
                  <a:pt x="103" y="19"/>
                </a:lnTo>
                <a:lnTo>
                  <a:pt x="103" y="20"/>
                </a:lnTo>
                <a:lnTo>
                  <a:pt x="104" y="21"/>
                </a:lnTo>
                <a:lnTo>
                  <a:pt x="104" y="22"/>
                </a:lnTo>
                <a:lnTo>
                  <a:pt x="105" y="22"/>
                </a:lnTo>
                <a:lnTo>
                  <a:pt x="105" y="23"/>
                </a:lnTo>
                <a:lnTo>
                  <a:pt x="106" y="24"/>
                </a:lnTo>
                <a:lnTo>
                  <a:pt x="107" y="25"/>
                </a:lnTo>
                <a:lnTo>
                  <a:pt x="109" y="26"/>
                </a:lnTo>
                <a:lnTo>
                  <a:pt x="109" y="27"/>
                </a:lnTo>
                <a:lnTo>
                  <a:pt x="110" y="27"/>
                </a:lnTo>
                <a:lnTo>
                  <a:pt x="111" y="27"/>
                </a:lnTo>
                <a:lnTo>
                  <a:pt x="112" y="27"/>
                </a:lnTo>
                <a:lnTo>
                  <a:pt x="112" y="28"/>
                </a:lnTo>
                <a:lnTo>
                  <a:pt x="113" y="28"/>
                </a:lnTo>
                <a:lnTo>
                  <a:pt x="114" y="28"/>
                </a:lnTo>
                <a:lnTo>
                  <a:pt x="115" y="28"/>
                </a:lnTo>
                <a:lnTo>
                  <a:pt x="116" y="28"/>
                </a:lnTo>
                <a:lnTo>
                  <a:pt x="117" y="27"/>
                </a:lnTo>
                <a:lnTo>
                  <a:pt x="118" y="27"/>
                </a:lnTo>
                <a:lnTo>
                  <a:pt x="119" y="27"/>
                </a:lnTo>
                <a:lnTo>
                  <a:pt x="119" y="26"/>
                </a:lnTo>
                <a:lnTo>
                  <a:pt x="120" y="26"/>
                </a:lnTo>
                <a:lnTo>
                  <a:pt x="120" y="25"/>
                </a:lnTo>
                <a:lnTo>
                  <a:pt x="121" y="25"/>
                </a:lnTo>
                <a:lnTo>
                  <a:pt x="121" y="24"/>
                </a:lnTo>
                <a:lnTo>
                  <a:pt x="122" y="23"/>
                </a:lnTo>
                <a:lnTo>
                  <a:pt x="122" y="22"/>
                </a:lnTo>
                <a:lnTo>
                  <a:pt x="123" y="22"/>
                </a:lnTo>
                <a:lnTo>
                  <a:pt x="123" y="21"/>
                </a:lnTo>
                <a:lnTo>
                  <a:pt x="123" y="20"/>
                </a:lnTo>
                <a:lnTo>
                  <a:pt x="123" y="18"/>
                </a:lnTo>
                <a:lnTo>
                  <a:pt x="124" y="18"/>
                </a:lnTo>
                <a:lnTo>
                  <a:pt x="124" y="17"/>
                </a:lnTo>
                <a:lnTo>
                  <a:pt x="124" y="16"/>
                </a:lnTo>
                <a:lnTo>
                  <a:pt x="124" y="15"/>
                </a:lnTo>
                <a:lnTo>
                  <a:pt x="124" y="14"/>
                </a:lnTo>
                <a:lnTo>
                  <a:pt x="124" y="13"/>
                </a:lnTo>
                <a:lnTo>
                  <a:pt x="124" y="12"/>
                </a:lnTo>
                <a:lnTo>
                  <a:pt x="124" y="11"/>
                </a:lnTo>
                <a:lnTo>
                  <a:pt x="124" y="10"/>
                </a:lnTo>
                <a:lnTo>
                  <a:pt x="125" y="9"/>
                </a:lnTo>
                <a:lnTo>
                  <a:pt x="125" y="8"/>
                </a:lnTo>
                <a:lnTo>
                  <a:pt x="125" y="7"/>
                </a:lnTo>
                <a:lnTo>
                  <a:pt x="126" y="7"/>
                </a:lnTo>
                <a:lnTo>
                  <a:pt x="126" y="6"/>
                </a:lnTo>
                <a:lnTo>
                  <a:pt x="127" y="6"/>
                </a:lnTo>
                <a:lnTo>
                  <a:pt x="129" y="4"/>
                </a:lnTo>
                <a:lnTo>
                  <a:pt x="130" y="3"/>
                </a:lnTo>
                <a:lnTo>
                  <a:pt x="130" y="2"/>
                </a:lnTo>
                <a:lnTo>
                  <a:pt x="131" y="2"/>
                </a:lnTo>
                <a:lnTo>
                  <a:pt x="132" y="1"/>
                </a:lnTo>
                <a:lnTo>
                  <a:pt x="133" y="1"/>
                </a:lnTo>
                <a:lnTo>
                  <a:pt x="134" y="1"/>
                </a:lnTo>
                <a:lnTo>
                  <a:pt x="134" y="0"/>
                </a:lnTo>
                <a:lnTo>
                  <a:pt x="135" y="0"/>
                </a:lnTo>
                <a:lnTo>
                  <a:pt x="136" y="0"/>
                </a:lnTo>
                <a:lnTo>
                  <a:pt x="137" y="0"/>
                </a:lnTo>
                <a:lnTo>
                  <a:pt x="138" y="0"/>
                </a:lnTo>
                <a:lnTo>
                  <a:pt x="140" y="1"/>
                </a:lnTo>
                <a:lnTo>
                  <a:pt x="140" y="2"/>
                </a:lnTo>
                <a:lnTo>
                  <a:pt x="141" y="2"/>
                </a:lnTo>
                <a:lnTo>
                  <a:pt x="142" y="3"/>
                </a:lnTo>
                <a:lnTo>
                  <a:pt x="143" y="4"/>
                </a:lnTo>
                <a:lnTo>
                  <a:pt x="143" y="5"/>
                </a:lnTo>
                <a:lnTo>
                  <a:pt x="144" y="5"/>
                </a:lnTo>
                <a:lnTo>
                  <a:pt x="144" y="6"/>
                </a:lnTo>
                <a:lnTo>
                  <a:pt x="144" y="7"/>
                </a:lnTo>
                <a:lnTo>
                  <a:pt x="145" y="8"/>
                </a:lnTo>
                <a:lnTo>
                  <a:pt x="145" y="9"/>
                </a:lnTo>
                <a:lnTo>
                  <a:pt x="145" y="10"/>
                </a:lnTo>
                <a:lnTo>
                  <a:pt x="145" y="11"/>
                </a:lnTo>
                <a:lnTo>
                  <a:pt x="146" y="11"/>
                </a:lnTo>
                <a:lnTo>
                  <a:pt x="146" y="12"/>
                </a:lnTo>
                <a:lnTo>
                  <a:pt x="146" y="13"/>
                </a:lnTo>
                <a:lnTo>
                  <a:pt x="146" y="14"/>
                </a:lnTo>
                <a:lnTo>
                  <a:pt x="146" y="15"/>
                </a:lnTo>
                <a:lnTo>
                  <a:pt x="146" y="16"/>
                </a:lnTo>
                <a:lnTo>
                  <a:pt x="146" y="17"/>
                </a:lnTo>
                <a:lnTo>
                  <a:pt x="146" y="18"/>
                </a:lnTo>
                <a:lnTo>
                  <a:pt x="146" y="19"/>
                </a:lnTo>
                <a:lnTo>
                  <a:pt x="146" y="20"/>
                </a:lnTo>
                <a:lnTo>
                  <a:pt x="147" y="21"/>
                </a:lnTo>
                <a:lnTo>
                  <a:pt x="147" y="22"/>
                </a:lnTo>
                <a:lnTo>
                  <a:pt x="148" y="22"/>
                </a:lnTo>
                <a:lnTo>
                  <a:pt x="148" y="23"/>
                </a:lnTo>
                <a:lnTo>
                  <a:pt x="149" y="23"/>
                </a:lnTo>
                <a:lnTo>
                  <a:pt x="150" y="25"/>
                </a:lnTo>
                <a:lnTo>
                  <a:pt x="149" y="25"/>
                </a:lnTo>
                <a:lnTo>
                  <a:pt x="148" y="26"/>
                </a:lnTo>
                <a:lnTo>
                  <a:pt x="148" y="27"/>
                </a:lnTo>
                <a:lnTo>
                  <a:pt x="147" y="27"/>
                </a:lnTo>
                <a:lnTo>
                  <a:pt x="146" y="27"/>
                </a:lnTo>
                <a:lnTo>
                  <a:pt x="145" y="26"/>
                </a:lnTo>
                <a:lnTo>
                  <a:pt x="144" y="26"/>
                </a:lnTo>
                <a:lnTo>
                  <a:pt x="143" y="25"/>
                </a:lnTo>
                <a:lnTo>
                  <a:pt x="142" y="25"/>
                </a:lnTo>
                <a:lnTo>
                  <a:pt x="141" y="24"/>
                </a:lnTo>
                <a:lnTo>
                  <a:pt x="140" y="24"/>
                </a:lnTo>
                <a:lnTo>
                  <a:pt x="139" y="25"/>
                </a:lnTo>
                <a:lnTo>
                  <a:pt x="139" y="26"/>
                </a:lnTo>
                <a:lnTo>
                  <a:pt x="139" y="27"/>
                </a:lnTo>
                <a:lnTo>
                  <a:pt x="139" y="28"/>
                </a:lnTo>
                <a:lnTo>
                  <a:pt x="139" y="29"/>
                </a:lnTo>
                <a:lnTo>
                  <a:pt x="139" y="30"/>
                </a:lnTo>
                <a:lnTo>
                  <a:pt x="139" y="31"/>
                </a:lnTo>
                <a:lnTo>
                  <a:pt x="139" y="32"/>
                </a:lnTo>
                <a:lnTo>
                  <a:pt x="140" y="33"/>
                </a:lnTo>
                <a:lnTo>
                  <a:pt x="139" y="34"/>
                </a:lnTo>
                <a:lnTo>
                  <a:pt x="139" y="35"/>
                </a:lnTo>
                <a:lnTo>
                  <a:pt x="139" y="36"/>
                </a:lnTo>
                <a:lnTo>
                  <a:pt x="138" y="36"/>
                </a:lnTo>
                <a:lnTo>
                  <a:pt x="137" y="36"/>
                </a:lnTo>
                <a:lnTo>
                  <a:pt x="133" y="35"/>
                </a:lnTo>
                <a:lnTo>
                  <a:pt x="131" y="35"/>
                </a:lnTo>
                <a:lnTo>
                  <a:pt x="130" y="35"/>
                </a:lnTo>
                <a:lnTo>
                  <a:pt x="129" y="35"/>
                </a:lnTo>
                <a:lnTo>
                  <a:pt x="126" y="35"/>
                </a:lnTo>
                <a:lnTo>
                  <a:pt x="125" y="35"/>
                </a:lnTo>
                <a:lnTo>
                  <a:pt x="124" y="35"/>
                </a:lnTo>
                <a:lnTo>
                  <a:pt x="123" y="35"/>
                </a:lnTo>
                <a:lnTo>
                  <a:pt x="122" y="35"/>
                </a:lnTo>
                <a:lnTo>
                  <a:pt x="121" y="35"/>
                </a:lnTo>
                <a:lnTo>
                  <a:pt x="121" y="36"/>
                </a:lnTo>
                <a:lnTo>
                  <a:pt x="120" y="38"/>
                </a:lnTo>
                <a:lnTo>
                  <a:pt x="119" y="38"/>
                </a:lnTo>
                <a:lnTo>
                  <a:pt x="119" y="39"/>
                </a:lnTo>
                <a:lnTo>
                  <a:pt x="118" y="40"/>
                </a:lnTo>
                <a:lnTo>
                  <a:pt x="118" y="41"/>
                </a:lnTo>
                <a:lnTo>
                  <a:pt x="117" y="42"/>
                </a:lnTo>
                <a:lnTo>
                  <a:pt x="118" y="43"/>
                </a:lnTo>
                <a:lnTo>
                  <a:pt x="118" y="44"/>
                </a:lnTo>
                <a:lnTo>
                  <a:pt x="118" y="45"/>
                </a:lnTo>
                <a:lnTo>
                  <a:pt x="117" y="46"/>
                </a:lnTo>
                <a:lnTo>
                  <a:pt x="117" y="47"/>
                </a:lnTo>
                <a:lnTo>
                  <a:pt x="117" y="48"/>
                </a:lnTo>
                <a:lnTo>
                  <a:pt x="117" y="49"/>
                </a:lnTo>
                <a:lnTo>
                  <a:pt x="117" y="50"/>
                </a:lnTo>
                <a:lnTo>
                  <a:pt x="120" y="52"/>
                </a:lnTo>
                <a:lnTo>
                  <a:pt x="123" y="54"/>
                </a:lnTo>
                <a:lnTo>
                  <a:pt x="126" y="56"/>
                </a:lnTo>
                <a:lnTo>
                  <a:pt x="128" y="58"/>
                </a:lnTo>
                <a:lnTo>
                  <a:pt x="128" y="59"/>
                </a:lnTo>
                <a:lnTo>
                  <a:pt x="129" y="60"/>
                </a:lnTo>
                <a:lnTo>
                  <a:pt x="130" y="61"/>
                </a:lnTo>
                <a:lnTo>
                  <a:pt x="130" y="62"/>
                </a:lnTo>
                <a:lnTo>
                  <a:pt x="131" y="62"/>
                </a:lnTo>
                <a:lnTo>
                  <a:pt x="132" y="64"/>
                </a:lnTo>
                <a:lnTo>
                  <a:pt x="132" y="65"/>
                </a:lnTo>
                <a:lnTo>
                  <a:pt x="133" y="66"/>
                </a:lnTo>
                <a:lnTo>
                  <a:pt x="133" y="67"/>
                </a:lnTo>
                <a:lnTo>
                  <a:pt x="132" y="68"/>
                </a:lnTo>
                <a:lnTo>
                  <a:pt x="132" y="69"/>
                </a:lnTo>
                <a:lnTo>
                  <a:pt x="131" y="69"/>
                </a:lnTo>
                <a:lnTo>
                  <a:pt x="130" y="69"/>
                </a:lnTo>
                <a:lnTo>
                  <a:pt x="129" y="69"/>
                </a:lnTo>
                <a:lnTo>
                  <a:pt x="127" y="71"/>
                </a:lnTo>
                <a:lnTo>
                  <a:pt x="126" y="71"/>
                </a:lnTo>
                <a:lnTo>
                  <a:pt x="124" y="73"/>
                </a:lnTo>
                <a:lnTo>
                  <a:pt x="123" y="74"/>
                </a:lnTo>
                <a:lnTo>
                  <a:pt x="122" y="75"/>
                </a:lnTo>
                <a:lnTo>
                  <a:pt x="121" y="75"/>
                </a:lnTo>
                <a:lnTo>
                  <a:pt x="120" y="76"/>
                </a:lnTo>
                <a:lnTo>
                  <a:pt x="119" y="76"/>
                </a:lnTo>
                <a:lnTo>
                  <a:pt x="119" y="77"/>
                </a:lnTo>
                <a:lnTo>
                  <a:pt x="118" y="77"/>
                </a:lnTo>
                <a:lnTo>
                  <a:pt x="118" y="78"/>
                </a:lnTo>
                <a:lnTo>
                  <a:pt x="116" y="78"/>
                </a:lnTo>
                <a:lnTo>
                  <a:pt x="116" y="79"/>
                </a:lnTo>
                <a:lnTo>
                  <a:pt x="116" y="80"/>
                </a:lnTo>
                <a:lnTo>
                  <a:pt x="115" y="80"/>
                </a:lnTo>
                <a:lnTo>
                  <a:pt x="113" y="81"/>
                </a:lnTo>
                <a:lnTo>
                  <a:pt x="113" y="82"/>
                </a:lnTo>
                <a:lnTo>
                  <a:pt x="112" y="82"/>
                </a:lnTo>
                <a:lnTo>
                  <a:pt x="112" y="83"/>
                </a:lnTo>
                <a:lnTo>
                  <a:pt x="111" y="83"/>
                </a:lnTo>
                <a:lnTo>
                  <a:pt x="111" y="84"/>
                </a:lnTo>
                <a:lnTo>
                  <a:pt x="110" y="84"/>
                </a:lnTo>
                <a:lnTo>
                  <a:pt x="109" y="85"/>
                </a:lnTo>
                <a:lnTo>
                  <a:pt x="108" y="86"/>
                </a:lnTo>
                <a:lnTo>
                  <a:pt x="107" y="86"/>
                </a:lnTo>
                <a:lnTo>
                  <a:pt x="107" y="87"/>
                </a:lnTo>
                <a:lnTo>
                  <a:pt x="106" y="87"/>
                </a:lnTo>
                <a:lnTo>
                  <a:pt x="106" y="88"/>
                </a:lnTo>
                <a:lnTo>
                  <a:pt x="105" y="89"/>
                </a:lnTo>
                <a:lnTo>
                  <a:pt x="103" y="91"/>
                </a:lnTo>
                <a:lnTo>
                  <a:pt x="102" y="92"/>
                </a:lnTo>
                <a:lnTo>
                  <a:pt x="102" y="93"/>
                </a:lnTo>
                <a:lnTo>
                  <a:pt x="99" y="97"/>
                </a:lnTo>
                <a:lnTo>
                  <a:pt x="98" y="98"/>
                </a:lnTo>
                <a:lnTo>
                  <a:pt x="96" y="99"/>
                </a:lnTo>
                <a:lnTo>
                  <a:pt x="95" y="99"/>
                </a:lnTo>
                <a:lnTo>
                  <a:pt x="95" y="100"/>
                </a:lnTo>
                <a:lnTo>
                  <a:pt x="94" y="100"/>
                </a:lnTo>
                <a:lnTo>
                  <a:pt x="93" y="97"/>
                </a:lnTo>
                <a:lnTo>
                  <a:pt x="91" y="91"/>
                </a:lnTo>
                <a:lnTo>
                  <a:pt x="91" y="90"/>
                </a:lnTo>
                <a:lnTo>
                  <a:pt x="91" y="89"/>
                </a:lnTo>
                <a:lnTo>
                  <a:pt x="90" y="87"/>
                </a:lnTo>
                <a:lnTo>
                  <a:pt x="88" y="87"/>
                </a:lnTo>
                <a:lnTo>
                  <a:pt x="88" y="89"/>
                </a:lnTo>
                <a:lnTo>
                  <a:pt x="88" y="90"/>
                </a:lnTo>
                <a:lnTo>
                  <a:pt x="86" y="91"/>
                </a:lnTo>
                <a:lnTo>
                  <a:pt x="86" y="90"/>
                </a:lnTo>
                <a:lnTo>
                  <a:pt x="86" y="89"/>
                </a:lnTo>
                <a:lnTo>
                  <a:pt x="85" y="89"/>
                </a:lnTo>
                <a:lnTo>
                  <a:pt x="85" y="88"/>
                </a:lnTo>
                <a:lnTo>
                  <a:pt x="84" y="88"/>
                </a:lnTo>
                <a:lnTo>
                  <a:pt x="84" y="87"/>
                </a:lnTo>
                <a:lnTo>
                  <a:pt x="83" y="87"/>
                </a:lnTo>
                <a:lnTo>
                  <a:pt x="82" y="87"/>
                </a:lnTo>
                <a:lnTo>
                  <a:pt x="81" y="86"/>
                </a:lnTo>
                <a:lnTo>
                  <a:pt x="81" y="85"/>
                </a:lnTo>
                <a:lnTo>
                  <a:pt x="81" y="84"/>
                </a:lnTo>
                <a:lnTo>
                  <a:pt x="80" y="85"/>
                </a:lnTo>
                <a:lnTo>
                  <a:pt x="81" y="85"/>
                </a:lnTo>
                <a:lnTo>
                  <a:pt x="81" y="86"/>
                </a:lnTo>
                <a:lnTo>
                  <a:pt x="80" y="85"/>
                </a:lnTo>
                <a:lnTo>
                  <a:pt x="78" y="85"/>
                </a:lnTo>
                <a:lnTo>
                  <a:pt x="77" y="84"/>
                </a:lnTo>
                <a:lnTo>
                  <a:pt x="77" y="85"/>
                </a:lnTo>
                <a:lnTo>
                  <a:pt x="77" y="86"/>
                </a:lnTo>
                <a:lnTo>
                  <a:pt x="76" y="86"/>
                </a:lnTo>
                <a:lnTo>
                  <a:pt x="75" y="86"/>
                </a:lnTo>
                <a:lnTo>
                  <a:pt x="74" y="85"/>
                </a:lnTo>
                <a:lnTo>
                  <a:pt x="75" y="85"/>
                </a:lnTo>
                <a:lnTo>
                  <a:pt x="74" y="84"/>
                </a:lnTo>
                <a:lnTo>
                  <a:pt x="73" y="84"/>
                </a:lnTo>
                <a:lnTo>
                  <a:pt x="73" y="83"/>
                </a:lnTo>
                <a:lnTo>
                  <a:pt x="73" y="84"/>
                </a:lnTo>
                <a:lnTo>
                  <a:pt x="72" y="83"/>
                </a:lnTo>
                <a:lnTo>
                  <a:pt x="72" y="84"/>
                </a:lnTo>
                <a:lnTo>
                  <a:pt x="71" y="85"/>
                </a:lnTo>
                <a:lnTo>
                  <a:pt x="70" y="86"/>
                </a:lnTo>
                <a:lnTo>
                  <a:pt x="70" y="87"/>
                </a:lnTo>
                <a:lnTo>
                  <a:pt x="69" y="87"/>
                </a:lnTo>
                <a:lnTo>
                  <a:pt x="69" y="88"/>
                </a:lnTo>
                <a:lnTo>
                  <a:pt x="70" y="89"/>
                </a:lnTo>
                <a:lnTo>
                  <a:pt x="71" y="89"/>
                </a:lnTo>
                <a:lnTo>
                  <a:pt x="71" y="90"/>
                </a:lnTo>
                <a:lnTo>
                  <a:pt x="72" y="90"/>
                </a:lnTo>
                <a:lnTo>
                  <a:pt x="73" y="91"/>
                </a:lnTo>
                <a:lnTo>
                  <a:pt x="74" y="92"/>
                </a:lnTo>
                <a:lnTo>
                  <a:pt x="75" y="93"/>
                </a:lnTo>
                <a:lnTo>
                  <a:pt x="75" y="94"/>
                </a:lnTo>
                <a:lnTo>
                  <a:pt x="76" y="94"/>
                </a:lnTo>
                <a:lnTo>
                  <a:pt x="76" y="95"/>
                </a:lnTo>
                <a:lnTo>
                  <a:pt x="76" y="96"/>
                </a:lnTo>
                <a:lnTo>
                  <a:pt x="77" y="96"/>
                </a:lnTo>
                <a:lnTo>
                  <a:pt x="77" y="97"/>
                </a:lnTo>
                <a:lnTo>
                  <a:pt x="77" y="98"/>
                </a:lnTo>
                <a:lnTo>
                  <a:pt x="77" y="99"/>
                </a:lnTo>
                <a:lnTo>
                  <a:pt x="77" y="100"/>
                </a:lnTo>
                <a:lnTo>
                  <a:pt x="77" y="101"/>
                </a:lnTo>
                <a:lnTo>
                  <a:pt x="77" y="102"/>
                </a:lnTo>
                <a:lnTo>
                  <a:pt x="76" y="103"/>
                </a:lnTo>
                <a:lnTo>
                  <a:pt x="76" y="104"/>
                </a:lnTo>
                <a:lnTo>
                  <a:pt x="76" y="105"/>
                </a:lnTo>
                <a:lnTo>
                  <a:pt x="75" y="106"/>
                </a:lnTo>
                <a:lnTo>
                  <a:pt x="75" y="107"/>
                </a:lnTo>
                <a:lnTo>
                  <a:pt x="75" y="108"/>
                </a:lnTo>
                <a:lnTo>
                  <a:pt x="75" y="109"/>
                </a:lnTo>
                <a:lnTo>
                  <a:pt x="75" y="110"/>
                </a:lnTo>
                <a:lnTo>
                  <a:pt x="75" y="111"/>
                </a:lnTo>
                <a:lnTo>
                  <a:pt x="75" y="112"/>
                </a:lnTo>
                <a:lnTo>
                  <a:pt x="75" y="113"/>
                </a:lnTo>
                <a:lnTo>
                  <a:pt x="75" y="115"/>
                </a:lnTo>
                <a:lnTo>
                  <a:pt x="75" y="117"/>
                </a:lnTo>
                <a:lnTo>
                  <a:pt x="75" y="119"/>
                </a:lnTo>
                <a:lnTo>
                  <a:pt x="75" y="120"/>
                </a:lnTo>
                <a:lnTo>
                  <a:pt x="75" y="121"/>
                </a:lnTo>
                <a:lnTo>
                  <a:pt x="75" y="122"/>
                </a:lnTo>
                <a:lnTo>
                  <a:pt x="75" y="123"/>
                </a:lnTo>
                <a:lnTo>
                  <a:pt x="75" y="124"/>
                </a:lnTo>
                <a:lnTo>
                  <a:pt x="75" y="125"/>
                </a:lnTo>
                <a:lnTo>
                  <a:pt x="75" y="126"/>
                </a:lnTo>
                <a:lnTo>
                  <a:pt x="75" y="127"/>
                </a:lnTo>
                <a:lnTo>
                  <a:pt x="75" y="128"/>
                </a:lnTo>
                <a:lnTo>
                  <a:pt x="74" y="128"/>
                </a:lnTo>
                <a:lnTo>
                  <a:pt x="74" y="129"/>
                </a:lnTo>
                <a:lnTo>
                  <a:pt x="73" y="129"/>
                </a:lnTo>
                <a:lnTo>
                  <a:pt x="73" y="130"/>
                </a:lnTo>
                <a:lnTo>
                  <a:pt x="72" y="130"/>
                </a:lnTo>
                <a:lnTo>
                  <a:pt x="72" y="131"/>
                </a:lnTo>
                <a:lnTo>
                  <a:pt x="72" y="132"/>
                </a:lnTo>
                <a:lnTo>
                  <a:pt x="71" y="133"/>
                </a:lnTo>
                <a:lnTo>
                  <a:pt x="70" y="134"/>
                </a:lnTo>
                <a:lnTo>
                  <a:pt x="68" y="137"/>
                </a:lnTo>
                <a:lnTo>
                  <a:pt x="67" y="137"/>
                </a:lnTo>
                <a:lnTo>
                  <a:pt x="67" y="138"/>
                </a:lnTo>
                <a:lnTo>
                  <a:pt x="66" y="139"/>
                </a:lnTo>
                <a:lnTo>
                  <a:pt x="65" y="139"/>
                </a:lnTo>
                <a:lnTo>
                  <a:pt x="64" y="139"/>
                </a:lnTo>
                <a:lnTo>
                  <a:pt x="63" y="140"/>
                </a:lnTo>
                <a:lnTo>
                  <a:pt x="62" y="140"/>
                </a:lnTo>
                <a:lnTo>
                  <a:pt x="61" y="140"/>
                </a:lnTo>
                <a:lnTo>
                  <a:pt x="60" y="140"/>
                </a:lnTo>
                <a:lnTo>
                  <a:pt x="59" y="140"/>
                </a:lnTo>
                <a:lnTo>
                  <a:pt x="58" y="139"/>
                </a:lnTo>
                <a:lnTo>
                  <a:pt x="57" y="138"/>
                </a:lnTo>
                <a:lnTo>
                  <a:pt x="56" y="137"/>
                </a:lnTo>
                <a:lnTo>
                  <a:pt x="55" y="136"/>
                </a:lnTo>
                <a:lnTo>
                  <a:pt x="55" y="135"/>
                </a:lnTo>
                <a:lnTo>
                  <a:pt x="54" y="135"/>
                </a:lnTo>
                <a:lnTo>
                  <a:pt x="53" y="133"/>
                </a:lnTo>
                <a:lnTo>
                  <a:pt x="52" y="132"/>
                </a:lnTo>
                <a:lnTo>
                  <a:pt x="51" y="131"/>
                </a:lnTo>
                <a:lnTo>
                  <a:pt x="51" y="130"/>
                </a:lnTo>
                <a:lnTo>
                  <a:pt x="50" y="130"/>
                </a:lnTo>
                <a:lnTo>
                  <a:pt x="50" y="129"/>
                </a:lnTo>
                <a:lnTo>
                  <a:pt x="49" y="129"/>
                </a:lnTo>
                <a:lnTo>
                  <a:pt x="49" y="128"/>
                </a:lnTo>
                <a:lnTo>
                  <a:pt x="49" y="127"/>
                </a:lnTo>
                <a:lnTo>
                  <a:pt x="48" y="127"/>
                </a:lnTo>
                <a:lnTo>
                  <a:pt x="48" y="126"/>
                </a:lnTo>
                <a:lnTo>
                  <a:pt x="48" y="125"/>
                </a:lnTo>
                <a:lnTo>
                  <a:pt x="47" y="125"/>
                </a:lnTo>
                <a:lnTo>
                  <a:pt x="47" y="124"/>
                </a:lnTo>
                <a:lnTo>
                  <a:pt x="46" y="124"/>
                </a:lnTo>
                <a:lnTo>
                  <a:pt x="46" y="123"/>
                </a:lnTo>
                <a:lnTo>
                  <a:pt x="45" y="123"/>
                </a:lnTo>
                <a:lnTo>
                  <a:pt x="44" y="123"/>
                </a:lnTo>
                <a:lnTo>
                  <a:pt x="44" y="122"/>
                </a:lnTo>
                <a:lnTo>
                  <a:pt x="42" y="122"/>
                </a:lnTo>
                <a:lnTo>
                  <a:pt x="42" y="121"/>
                </a:lnTo>
                <a:lnTo>
                  <a:pt x="41" y="121"/>
                </a:lnTo>
                <a:lnTo>
                  <a:pt x="40" y="121"/>
                </a:lnTo>
                <a:lnTo>
                  <a:pt x="40" y="120"/>
                </a:lnTo>
                <a:lnTo>
                  <a:pt x="39" y="120"/>
                </a:lnTo>
                <a:lnTo>
                  <a:pt x="38" y="119"/>
                </a:lnTo>
                <a:lnTo>
                  <a:pt x="38" y="118"/>
                </a:lnTo>
                <a:lnTo>
                  <a:pt x="37" y="118"/>
                </a:lnTo>
              </a:path>
            </a:pathLst>
          </a:custGeom>
          <a:noFill/>
          <a:ln w="19050" cap="flat" cmpd="sng">
            <a:solidFill>
              <a:srgbClr val="000000">
                <a:alpha val="100000"/>
              </a:srgbClr>
            </a:solidFill>
            <a:prstDash val="solid"/>
            <a:round/>
            <a:headEnd type="none" w="med" len="med"/>
            <a:tailEnd type="none" w="med" len="med"/>
          </a:ln>
        </xdr:spPr>
      </xdr:sp>
      <xdr:sp>
        <xdr:nvSpPr>
          <xdr:cNvPr id="2185902" name="Freeform 84"/>
          <xdr:cNvSpPr/>
        </xdr:nvSpPr>
        <xdr:spPr>
          <a:xfrm>
            <a:off x="3438525" y="5353050"/>
            <a:ext cx="247650" cy="66675"/>
          </a:xfrm>
          <a:custGeom>
            <a:avLst/>
            <a:gdLst>
              <a:gd name="txL" fmla="*/ 0 w 26"/>
              <a:gd name="txT" fmla="*/ 0 h 7"/>
              <a:gd name="txR" fmla="*/ 26 w 26"/>
              <a:gd name="txB" fmla="*/ 7 h 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6" h="7">
                <a:moveTo>
                  <a:pt x="26" y="6"/>
                </a:moveTo>
                <a:lnTo>
                  <a:pt x="25" y="5"/>
                </a:lnTo>
                <a:lnTo>
                  <a:pt x="24" y="5"/>
                </a:lnTo>
                <a:lnTo>
                  <a:pt x="24" y="4"/>
                </a:lnTo>
                <a:lnTo>
                  <a:pt x="23" y="4"/>
                </a:lnTo>
                <a:lnTo>
                  <a:pt x="23" y="3"/>
                </a:lnTo>
                <a:lnTo>
                  <a:pt x="23" y="2"/>
                </a:lnTo>
                <a:lnTo>
                  <a:pt x="22" y="2"/>
                </a:lnTo>
                <a:lnTo>
                  <a:pt x="21" y="2"/>
                </a:lnTo>
                <a:lnTo>
                  <a:pt x="21" y="1"/>
                </a:lnTo>
                <a:lnTo>
                  <a:pt x="20" y="1"/>
                </a:lnTo>
                <a:lnTo>
                  <a:pt x="19" y="1"/>
                </a:lnTo>
                <a:lnTo>
                  <a:pt x="19" y="0"/>
                </a:lnTo>
                <a:lnTo>
                  <a:pt x="18" y="0"/>
                </a:lnTo>
                <a:lnTo>
                  <a:pt x="17" y="0"/>
                </a:lnTo>
                <a:lnTo>
                  <a:pt x="16" y="1"/>
                </a:lnTo>
                <a:lnTo>
                  <a:pt x="15" y="1"/>
                </a:lnTo>
                <a:lnTo>
                  <a:pt x="14" y="2"/>
                </a:lnTo>
                <a:lnTo>
                  <a:pt x="13" y="2"/>
                </a:lnTo>
                <a:lnTo>
                  <a:pt x="12" y="2"/>
                </a:lnTo>
                <a:lnTo>
                  <a:pt x="12" y="3"/>
                </a:lnTo>
                <a:lnTo>
                  <a:pt x="11" y="3"/>
                </a:lnTo>
                <a:lnTo>
                  <a:pt x="10" y="4"/>
                </a:lnTo>
                <a:lnTo>
                  <a:pt x="8" y="5"/>
                </a:lnTo>
                <a:lnTo>
                  <a:pt x="7" y="6"/>
                </a:lnTo>
                <a:lnTo>
                  <a:pt x="6" y="6"/>
                </a:lnTo>
                <a:lnTo>
                  <a:pt x="5" y="6"/>
                </a:lnTo>
                <a:lnTo>
                  <a:pt x="4" y="6"/>
                </a:lnTo>
                <a:lnTo>
                  <a:pt x="4" y="7"/>
                </a:lnTo>
                <a:lnTo>
                  <a:pt x="3" y="7"/>
                </a:lnTo>
                <a:lnTo>
                  <a:pt x="1" y="7"/>
                </a:lnTo>
                <a:lnTo>
                  <a:pt x="0" y="7"/>
                </a:lnTo>
                <a:lnTo>
                  <a:pt x="0" y="6"/>
                </a:lnTo>
              </a:path>
            </a:pathLst>
          </a:custGeom>
          <a:noFill/>
          <a:ln w="19050" cap="flat" cmpd="sng">
            <a:solidFill>
              <a:srgbClr val="000000">
                <a:alpha val="100000"/>
              </a:srgbClr>
            </a:solidFill>
            <a:prstDash val="solid"/>
            <a:round/>
            <a:headEnd type="none" w="med" len="med"/>
            <a:tailEnd type="none" w="med" len="med"/>
          </a:ln>
        </xdr:spPr>
      </xdr:sp>
      <xdr:sp>
        <xdr:nvSpPr>
          <xdr:cNvPr id="2185903" name="Freeform 85"/>
          <xdr:cNvSpPr/>
        </xdr:nvSpPr>
        <xdr:spPr>
          <a:xfrm>
            <a:off x="5343525" y="3990975"/>
            <a:ext cx="628650" cy="1333500"/>
          </a:xfrm>
          <a:custGeom>
            <a:avLst/>
            <a:gdLst>
              <a:gd name="txL" fmla="*/ 0 w 66"/>
              <a:gd name="txT" fmla="*/ 0 h 140"/>
              <a:gd name="txR" fmla="*/ 66 w 66"/>
              <a:gd name="txB" fmla="*/ 140 h 1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6" h="140">
                <a:moveTo>
                  <a:pt x="66" y="125"/>
                </a:moveTo>
                <a:lnTo>
                  <a:pt x="66" y="126"/>
                </a:lnTo>
                <a:lnTo>
                  <a:pt x="65" y="126"/>
                </a:lnTo>
                <a:lnTo>
                  <a:pt x="65" y="127"/>
                </a:lnTo>
                <a:lnTo>
                  <a:pt x="64" y="127"/>
                </a:lnTo>
                <a:lnTo>
                  <a:pt x="63" y="127"/>
                </a:lnTo>
                <a:lnTo>
                  <a:pt x="62" y="127"/>
                </a:lnTo>
                <a:lnTo>
                  <a:pt x="61" y="127"/>
                </a:lnTo>
                <a:lnTo>
                  <a:pt x="60" y="127"/>
                </a:lnTo>
                <a:lnTo>
                  <a:pt x="59" y="127"/>
                </a:lnTo>
                <a:lnTo>
                  <a:pt x="58" y="127"/>
                </a:lnTo>
                <a:lnTo>
                  <a:pt x="58" y="126"/>
                </a:lnTo>
                <a:lnTo>
                  <a:pt x="57" y="126"/>
                </a:lnTo>
                <a:lnTo>
                  <a:pt x="56" y="125"/>
                </a:lnTo>
                <a:lnTo>
                  <a:pt x="55" y="124"/>
                </a:lnTo>
                <a:lnTo>
                  <a:pt x="54" y="124"/>
                </a:lnTo>
                <a:lnTo>
                  <a:pt x="54" y="123"/>
                </a:lnTo>
                <a:lnTo>
                  <a:pt x="53" y="123"/>
                </a:lnTo>
                <a:lnTo>
                  <a:pt x="53" y="122"/>
                </a:lnTo>
                <a:lnTo>
                  <a:pt x="52" y="122"/>
                </a:lnTo>
                <a:lnTo>
                  <a:pt x="51" y="122"/>
                </a:lnTo>
                <a:lnTo>
                  <a:pt x="50" y="122"/>
                </a:lnTo>
                <a:lnTo>
                  <a:pt x="49" y="123"/>
                </a:lnTo>
                <a:lnTo>
                  <a:pt x="48" y="123"/>
                </a:lnTo>
                <a:lnTo>
                  <a:pt x="46" y="123"/>
                </a:lnTo>
                <a:lnTo>
                  <a:pt x="44" y="123"/>
                </a:lnTo>
                <a:lnTo>
                  <a:pt x="43" y="123"/>
                </a:lnTo>
                <a:lnTo>
                  <a:pt x="42" y="123"/>
                </a:lnTo>
                <a:lnTo>
                  <a:pt x="41" y="123"/>
                </a:lnTo>
                <a:lnTo>
                  <a:pt x="40" y="123"/>
                </a:lnTo>
                <a:lnTo>
                  <a:pt x="39" y="122"/>
                </a:lnTo>
                <a:lnTo>
                  <a:pt x="38" y="122"/>
                </a:lnTo>
                <a:lnTo>
                  <a:pt x="37" y="122"/>
                </a:lnTo>
                <a:lnTo>
                  <a:pt x="36" y="122"/>
                </a:lnTo>
                <a:lnTo>
                  <a:pt x="35" y="123"/>
                </a:lnTo>
                <a:lnTo>
                  <a:pt x="35" y="124"/>
                </a:lnTo>
                <a:lnTo>
                  <a:pt x="34" y="124"/>
                </a:lnTo>
                <a:lnTo>
                  <a:pt x="34" y="125"/>
                </a:lnTo>
                <a:lnTo>
                  <a:pt x="33" y="126"/>
                </a:lnTo>
                <a:lnTo>
                  <a:pt x="32" y="127"/>
                </a:lnTo>
                <a:lnTo>
                  <a:pt x="31" y="127"/>
                </a:lnTo>
                <a:lnTo>
                  <a:pt x="31" y="128"/>
                </a:lnTo>
                <a:lnTo>
                  <a:pt x="30" y="128"/>
                </a:lnTo>
                <a:lnTo>
                  <a:pt x="30" y="129"/>
                </a:lnTo>
                <a:lnTo>
                  <a:pt x="29" y="129"/>
                </a:lnTo>
                <a:lnTo>
                  <a:pt x="29" y="130"/>
                </a:lnTo>
                <a:lnTo>
                  <a:pt x="29" y="131"/>
                </a:lnTo>
                <a:lnTo>
                  <a:pt x="28" y="131"/>
                </a:lnTo>
                <a:lnTo>
                  <a:pt x="28" y="132"/>
                </a:lnTo>
                <a:lnTo>
                  <a:pt x="28" y="133"/>
                </a:lnTo>
                <a:lnTo>
                  <a:pt x="28" y="134"/>
                </a:lnTo>
                <a:lnTo>
                  <a:pt x="28" y="135"/>
                </a:lnTo>
                <a:lnTo>
                  <a:pt x="27" y="135"/>
                </a:lnTo>
                <a:lnTo>
                  <a:pt x="26" y="135"/>
                </a:lnTo>
                <a:lnTo>
                  <a:pt x="26" y="136"/>
                </a:lnTo>
                <a:lnTo>
                  <a:pt x="25" y="137"/>
                </a:lnTo>
                <a:lnTo>
                  <a:pt x="24" y="137"/>
                </a:lnTo>
                <a:lnTo>
                  <a:pt x="23" y="137"/>
                </a:lnTo>
                <a:lnTo>
                  <a:pt x="23" y="138"/>
                </a:lnTo>
                <a:lnTo>
                  <a:pt x="19" y="138"/>
                </a:lnTo>
                <a:lnTo>
                  <a:pt x="18" y="138"/>
                </a:lnTo>
                <a:lnTo>
                  <a:pt x="18" y="137"/>
                </a:lnTo>
                <a:lnTo>
                  <a:pt x="17" y="138"/>
                </a:lnTo>
                <a:lnTo>
                  <a:pt x="17" y="139"/>
                </a:lnTo>
                <a:lnTo>
                  <a:pt x="17" y="140"/>
                </a:lnTo>
                <a:lnTo>
                  <a:pt x="16" y="140"/>
                </a:lnTo>
                <a:lnTo>
                  <a:pt x="16" y="139"/>
                </a:lnTo>
                <a:lnTo>
                  <a:pt x="15" y="139"/>
                </a:lnTo>
                <a:lnTo>
                  <a:pt x="14" y="139"/>
                </a:lnTo>
                <a:lnTo>
                  <a:pt x="13" y="139"/>
                </a:lnTo>
                <a:lnTo>
                  <a:pt x="13" y="138"/>
                </a:lnTo>
                <a:lnTo>
                  <a:pt x="12" y="138"/>
                </a:lnTo>
                <a:lnTo>
                  <a:pt x="11" y="137"/>
                </a:lnTo>
                <a:lnTo>
                  <a:pt x="10" y="137"/>
                </a:lnTo>
                <a:lnTo>
                  <a:pt x="9" y="138"/>
                </a:lnTo>
                <a:lnTo>
                  <a:pt x="8" y="138"/>
                </a:lnTo>
                <a:lnTo>
                  <a:pt x="7" y="138"/>
                </a:lnTo>
                <a:lnTo>
                  <a:pt x="6" y="138"/>
                </a:lnTo>
                <a:lnTo>
                  <a:pt x="5" y="137"/>
                </a:lnTo>
                <a:lnTo>
                  <a:pt x="6" y="137"/>
                </a:lnTo>
                <a:lnTo>
                  <a:pt x="6" y="136"/>
                </a:lnTo>
                <a:lnTo>
                  <a:pt x="7" y="135"/>
                </a:lnTo>
                <a:lnTo>
                  <a:pt x="8" y="135"/>
                </a:lnTo>
                <a:lnTo>
                  <a:pt x="9" y="135"/>
                </a:lnTo>
                <a:lnTo>
                  <a:pt x="8" y="134"/>
                </a:lnTo>
                <a:lnTo>
                  <a:pt x="9" y="133"/>
                </a:lnTo>
                <a:lnTo>
                  <a:pt x="10" y="132"/>
                </a:lnTo>
                <a:lnTo>
                  <a:pt x="10" y="130"/>
                </a:lnTo>
                <a:lnTo>
                  <a:pt x="11" y="129"/>
                </a:lnTo>
                <a:lnTo>
                  <a:pt x="12" y="128"/>
                </a:lnTo>
                <a:lnTo>
                  <a:pt x="12" y="127"/>
                </a:lnTo>
                <a:lnTo>
                  <a:pt x="13" y="127"/>
                </a:lnTo>
                <a:lnTo>
                  <a:pt x="13" y="126"/>
                </a:lnTo>
                <a:lnTo>
                  <a:pt x="13" y="125"/>
                </a:lnTo>
                <a:lnTo>
                  <a:pt x="13" y="124"/>
                </a:lnTo>
                <a:lnTo>
                  <a:pt x="12" y="122"/>
                </a:lnTo>
                <a:lnTo>
                  <a:pt x="12" y="121"/>
                </a:lnTo>
                <a:lnTo>
                  <a:pt x="12" y="120"/>
                </a:lnTo>
                <a:lnTo>
                  <a:pt x="12" y="119"/>
                </a:lnTo>
                <a:lnTo>
                  <a:pt x="12" y="118"/>
                </a:lnTo>
                <a:lnTo>
                  <a:pt x="12" y="117"/>
                </a:lnTo>
                <a:lnTo>
                  <a:pt x="13" y="116"/>
                </a:lnTo>
                <a:lnTo>
                  <a:pt x="13" y="115"/>
                </a:lnTo>
                <a:lnTo>
                  <a:pt x="13" y="114"/>
                </a:lnTo>
                <a:lnTo>
                  <a:pt x="13" y="113"/>
                </a:lnTo>
                <a:lnTo>
                  <a:pt x="14" y="113"/>
                </a:lnTo>
                <a:lnTo>
                  <a:pt x="15" y="113"/>
                </a:lnTo>
                <a:lnTo>
                  <a:pt x="15" y="112"/>
                </a:lnTo>
                <a:lnTo>
                  <a:pt x="15" y="111"/>
                </a:lnTo>
                <a:lnTo>
                  <a:pt x="15" y="109"/>
                </a:lnTo>
                <a:lnTo>
                  <a:pt x="14" y="108"/>
                </a:lnTo>
                <a:lnTo>
                  <a:pt x="13" y="108"/>
                </a:lnTo>
                <a:lnTo>
                  <a:pt x="12" y="107"/>
                </a:lnTo>
                <a:lnTo>
                  <a:pt x="11" y="106"/>
                </a:lnTo>
                <a:lnTo>
                  <a:pt x="11" y="105"/>
                </a:lnTo>
                <a:lnTo>
                  <a:pt x="11" y="104"/>
                </a:lnTo>
                <a:lnTo>
                  <a:pt x="11" y="103"/>
                </a:lnTo>
                <a:lnTo>
                  <a:pt x="11" y="102"/>
                </a:lnTo>
                <a:lnTo>
                  <a:pt x="12" y="102"/>
                </a:lnTo>
                <a:lnTo>
                  <a:pt x="13" y="101"/>
                </a:lnTo>
                <a:lnTo>
                  <a:pt x="13" y="100"/>
                </a:lnTo>
                <a:lnTo>
                  <a:pt x="13" y="99"/>
                </a:lnTo>
                <a:lnTo>
                  <a:pt x="14" y="99"/>
                </a:lnTo>
                <a:lnTo>
                  <a:pt x="14" y="98"/>
                </a:lnTo>
                <a:lnTo>
                  <a:pt x="14" y="97"/>
                </a:lnTo>
                <a:lnTo>
                  <a:pt x="13" y="97"/>
                </a:lnTo>
                <a:lnTo>
                  <a:pt x="12" y="97"/>
                </a:lnTo>
                <a:lnTo>
                  <a:pt x="10" y="97"/>
                </a:lnTo>
                <a:lnTo>
                  <a:pt x="9" y="97"/>
                </a:lnTo>
                <a:lnTo>
                  <a:pt x="8" y="97"/>
                </a:lnTo>
                <a:lnTo>
                  <a:pt x="8" y="96"/>
                </a:lnTo>
                <a:lnTo>
                  <a:pt x="8" y="95"/>
                </a:lnTo>
                <a:lnTo>
                  <a:pt x="7" y="95"/>
                </a:lnTo>
                <a:lnTo>
                  <a:pt x="7" y="94"/>
                </a:lnTo>
                <a:lnTo>
                  <a:pt x="7" y="93"/>
                </a:lnTo>
                <a:lnTo>
                  <a:pt x="6" y="93"/>
                </a:lnTo>
                <a:lnTo>
                  <a:pt x="6" y="92"/>
                </a:lnTo>
                <a:lnTo>
                  <a:pt x="6" y="91"/>
                </a:lnTo>
                <a:lnTo>
                  <a:pt x="6" y="90"/>
                </a:lnTo>
                <a:lnTo>
                  <a:pt x="7" y="89"/>
                </a:lnTo>
                <a:lnTo>
                  <a:pt x="7" y="88"/>
                </a:lnTo>
                <a:lnTo>
                  <a:pt x="7" y="87"/>
                </a:lnTo>
                <a:lnTo>
                  <a:pt x="8" y="87"/>
                </a:lnTo>
                <a:lnTo>
                  <a:pt x="8" y="86"/>
                </a:lnTo>
                <a:lnTo>
                  <a:pt x="8" y="85"/>
                </a:lnTo>
                <a:lnTo>
                  <a:pt x="9" y="85"/>
                </a:lnTo>
                <a:lnTo>
                  <a:pt x="9" y="84"/>
                </a:lnTo>
                <a:lnTo>
                  <a:pt x="8" y="83"/>
                </a:lnTo>
                <a:lnTo>
                  <a:pt x="7" y="83"/>
                </a:lnTo>
                <a:lnTo>
                  <a:pt x="5" y="82"/>
                </a:lnTo>
                <a:lnTo>
                  <a:pt x="4" y="82"/>
                </a:lnTo>
                <a:lnTo>
                  <a:pt x="4" y="80"/>
                </a:lnTo>
                <a:lnTo>
                  <a:pt x="4" y="79"/>
                </a:lnTo>
                <a:lnTo>
                  <a:pt x="4" y="77"/>
                </a:lnTo>
                <a:lnTo>
                  <a:pt x="3" y="77"/>
                </a:lnTo>
                <a:lnTo>
                  <a:pt x="3" y="76"/>
                </a:lnTo>
                <a:lnTo>
                  <a:pt x="3" y="75"/>
                </a:lnTo>
                <a:lnTo>
                  <a:pt x="3" y="74"/>
                </a:lnTo>
                <a:lnTo>
                  <a:pt x="2" y="73"/>
                </a:lnTo>
                <a:lnTo>
                  <a:pt x="2" y="72"/>
                </a:lnTo>
                <a:lnTo>
                  <a:pt x="2" y="70"/>
                </a:lnTo>
                <a:lnTo>
                  <a:pt x="2" y="69"/>
                </a:lnTo>
                <a:lnTo>
                  <a:pt x="1" y="68"/>
                </a:lnTo>
                <a:lnTo>
                  <a:pt x="1" y="67"/>
                </a:lnTo>
                <a:lnTo>
                  <a:pt x="1" y="66"/>
                </a:lnTo>
                <a:lnTo>
                  <a:pt x="1" y="65"/>
                </a:lnTo>
                <a:lnTo>
                  <a:pt x="0" y="64"/>
                </a:lnTo>
                <a:lnTo>
                  <a:pt x="1" y="64"/>
                </a:lnTo>
                <a:lnTo>
                  <a:pt x="1" y="63"/>
                </a:lnTo>
                <a:lnTo>
                  <a:pt x="1" y="62"/>
                </a:lnTo>
                <a:lnTo>
                  <a:pt x="1" y="61"/>
                </a:lnTo>
                <a:lnTo>
                  <a:pt x="2" y="60"/>
                </a:lnTo>
                <a:lnTo>
                  <a:pt x="5" y="58"/>
                </a:lnTo>
                <a:lnTo>
                  <a:pt x="8" y="57"/>
                </a:lnTo>
                <a:lnTo>
                  <a:pt x="9" y="56"/>
                </a:lnTo>
                <a:lnTo>
                  <a:pt x="10" y="55"/>
                </a:lnTo>
                <a:lnTo>
                  <a:pt x="10" y="54"/>
                </a:lnTo>
                <a:lnTo>
                  <a:pt x="11" y="54"/>
                </a:lnTo>
                <a:lnTo>
                  <a:pt x="11" y="55"/>
                </a:lnTo>
                <a:lnTo>
                  <a:pt x="11" y="54"/>
                </a:lnTo>
                <a:lnTo>
                  <a:pt x="12" y="53"/>
                </a:lnTo>
                <a:lnTo>
                  <a:pt x="13" y="53"/>
                </a:lnTo>
                <a:lnTo>
                  <a:pt x="14" y="53"/>
                </a:lnTo>
                <a:lnTo>
                  <a:pt x="14" y="52"/>
                </a:lnTo>
                <a:lnTo>
                  <a:pt x="15" y="52"/>
                </a:lnTo>
                <a:lnTo>
                  <a:pt x="14" y="51"/>
                </a:lnTo>
                <a:lnTo>
                  <a:pt x="15" y="51"/>
                </a:lnTo>
                <a:lnTo>
                  <a:pt x="14" y="51"/>
                </a:lnTo>
                <a:lnTo>
                  <a:pt x="14" y="50"/>
                </a:lnTo>
                <a:lnTo>
                  <a:pt x="15" y="49"/>
                </a:lnTo>
                <a:lnTo>
                  <a:pt x="15" y="48"/>
                </a:lnTo>
                <a:lnTo>
                  <a:pt x="16" y="47"/>
                </a:lnTo>
                <a:lnTo>
                  <a:pt x="16" y="46"/>
                </a:lnTo>
                <a:lnTo>
                  <a:pt x="17" y="46"/>
                </a:lnTo>
                <a:lnTo>
                  <a:pt x="17" y="45"/>
                </a:lnTo>
                <a:lnTo>
                  <a:pt x="17" y="44"/>
                </a:lnTo>
                <a:lnTo>
                  <a:pt x="18" y="44"/>
                </a:lnTo>
                <a:lnTo>
                  <a:pt x="18" y="43"/>
                </a:lnTo>
                <a:lnTo>
                  <a:pt x="18" y="42"/>
                </a:lnTo>
                <a:lnTo>
                  <a:pt x="18" y="41"/>
                </a:lnTo>
                <a:lnTo>
                  <a:pt x="19" y="41"/>
                </a:lnTo>
                <a:lnTo>
                  <a:pt x="20" y="41"/>
                </a:lnTo>
                <a:lnTo>
                  <a:pt x="20" y="40"/>
                </a:lnTo>
                <a:lnTo>
                  <a:pt x="21" y="40"/>
                </a:lnTo>
                <a:lnTo>
                  <a:pt x="21" y="39"/>
                </a:lnTo>
                <a:lnTo>
                  <a:pt x="21" y="38"/>
                </a:lnTo>
                <a:lnTo>
                  <a:pt x="21" y="37"/>
                </a:lnTo>
                <a:lnTo>
                  <a:pt x="22" y="36"/>
                </a:lnTo>
                <a:lnTo>
                  <a:pt x="21" y="36"/>
                </a:lnTo>
                <a:lnTo>
                  <a:pt x="20" y="36"/>
                </a:lnTo>
                <a:lnTo>
                  <a:pt x="20" y="35"/>
                </a:lnTo>
                <a:lnTo>
                  <a:pt x="19" y="35"/>
                </a:lnTo>
                <a:lnTo>
                  <a:pt x="19" y="34"/>
                </a:lnTo>
                <a:lnTo>
                  <a:pt x="20" y="33"/>
                </a:lnTo>
                <a:lnTo>
                  <a:pt x="20" y="32"/>
                </a:lnTo>
                <a:lnTo>
                  <a:pt x="21" y="32"/>
                </a:lnTo>
                <a:lnTo>
                  <a:pt x="21" y="31"/>
                </a:lnTo>
                <a:lnTo>
                  <a:pt x="22" y="30"/>
                </a:lnTo>
                <a:lnTo>
                  <a:pt x="23" y="29"/>
                </a:lnTo>
                <a:lnTo>
                  <a:pt x="23" y="28"/>
                </a:lnTo>
                <a:lnTo>
                  <a:pt x="24" y="27"/>
                </a:lnTo>
                <a:lnTo>
                  <a:pt x="24" y="26"/>
                </a:lnTo>
                <a:lnTo>
                  <a:pt x="24" y="25"/>
                </a:lnTo>
                <a:lnTo>
                  <a:pt x="24" y="24"/>
                </a:lnTo>
                <a:lnTo>
                  <a:pt x="24" y="23"/>
                </a:lnTo>
                <a:lnTo>
                  <a:pt x="25" y="23"/>
                </a:lnTo>
                <a:lnTo>
                  <a:pt x="25" y="22"/>
                </a:lnTo>
                <a:lnTo>
                  <a:pt x="25" y="20"/>
                </a:lnTo>
                <a:lnTo>
                  <a:pt x="25" y="19"/>
                </a:lnTo>
                <a:lnTo>
                  <a:pt x="25" y="18"/>
                </a:lnTo>
                <a:lnTo>
                  <a:pt x="25" y="17"/>
                </a:lnTo>
                <a:lnTo>
                  <a:pt x="25" y="16"/>
                </a:lnTo>
                <a:lnTo>
                  <a:pt x="25" y="15"/>
                </a:lnTo>
                <a:lnTo>
                  <a:pt x="25" y="12"/>
                </a:lnTo>
                <a:lnTo>
                  <a:pt x="26" y="11"/>
                </a:lnTo>
                <a:lnTo>
                  <a:pt x="26" y="10"/>
                </a:lnTo>
                <a:lnTo>
                  <a:pt x="26" y="9"/>
                </a:lnTo>
                <a:lnTo>
                  <a:pt x="26" y="8"/>
                </a:lnTo>
                <a:lnTo>
                  <a:pt x="26" y="7"/>
                </a:lnTo>
                <a:lnTo>
                  <a:pt x="26" y="6"/>
                </a:lnTo>
                <a:lnTo>
                  <a:pt x="27" y="5"/>
                </a:lnTo>
                <a:lnTo>
                  <a:pt x="27" y="4"/>
                </a:lnTo>
                <a:lnTo>
                  <a:pt x="28" y="4"/>
                </a:lnTo>
                <a:lnTo>
                  <a:pt x="28" y="3"/>
                </a:lnTo>
                <a:lnTo>
                  <a:pt x="29" y="2"/>
                </a:lnTo>
                <a:lnTo>
                  <a:pt x="30" y="2"/>
                </a:lnTo>
                <a:lnTo>
                  <a:pt x="30" y="1"/>
                </a:lnTo>
                <a:lnTo>
                  <a:pt x="31" y="1"/>
                </a:lnTo>
                <a:lnTo>
                  <a:pt x="32" y="1"/>
                </a:lnTo>
                <a:lnTo>
                  <a:pt x="33" y="1"/>
                </a:lnTo>
                <a:lnTo>
                  <a:pt x="34" y="1"/>
                </a:lnTo>
                <a:lnTo>
                  <a:pt x="34" y="0"/>
                </a:lnTo>
                <a:lnTo>
                  <a:pt x="35" y="0"/>
                </a:lnTo>
                <a:lnTo>
                  <a:pt x="36" y="0"/>
                </a:lnTo>
                <a:lnTo>
                  <a:pt x="36" y="1"/>
                </a:lnTo>
                <a:lnTo>
                  <a:pt x="36" y="2"/>
                </a:lnTo>
                <a:lnTo>
                  <a:pt x="36" y="3"/>
                </a:lnTo>
                <a:lnTo>
                  <a:pt x="36" y="4"/>
                </a:lnTo>
                <a:lnTo>
                  <a:pt x="36" y="3"/>
                </a:lnTo>
                <a:lnTo>
                  <a:pt x="36" y="4"/>
                </a:lnTo>
                <a:lnTo>
                  <a:pt x="37" y="4"/>
                </a:lnTo>
                <a:lnTo>
                  <a:pt x="37" y="5"/>
                </a:lnTo>
                <a:lnTo>
                  <a:pt x="37" y="4"/>
                </a:lnTo>
                <a:lnTo>
                  <a:pt x="38" y="7"/>
                </a:lnTo>
                <a:lnTo>
                  <a:pt x="38" y="8"/>
                </a:lnTo>
                <a:lnTo>
                  <a:pt x="38" y="9"/>
                </a:lnTo>
                <a:lnTo>
                  <a:pt x="38" y="10"/>
                </a:lnTo>
                <a:lnTo>
                  <a:pt x="37" y="10"/>
                </a:lnTo>
                <a:lnTo>
                  <a:pt x="38" y="12"/>
                </a:lnTo>
                <a:lnTo>
                  <a:pt x="39" y="11"/>
                </a:lnTo>
                <a:lnTo>
                  <a:pt x="39" y="12"/>
                </a:lnTo>
                <a:lnTo>
                  <a:pt x="38" y="12"/>
                </a:lnTo>
                <a:lnTo>
                  <a:pt x="37" y="13"/>
                </a:lnTo>
                <a:lnTo>
                  <a:pt x="36" y="15"/>
                </a:lnTo>
                <a:lnTo>
                  <a:pt x="36" y="16"/>
                </a:lnTo>
                <a:lnTo>
                  <a:pt x="35" y="19"/>
                </a:lnTo>
                <a:lnTo>
                  <a:pt x="34" y="19"/>
                </a:lnTo>
                <a:lnTo>
                  <a:pt x="35" y="21"/>
                </a:lnTo>
                <a:lnTo>
                  <a:pt x="36" y="21"/>
                </a:lnTo>
                <a:lnTo>
                  <a:pt x="38" y="23"/>
                </a:lnTo>
                <a:lnTo>
                  <a:pt x="39" y="23"/>
                </a:lnTo>
                <a:lnTo>
                  <a:pt x="40" y="23"/>
                </a:lnTo>
                <a:lnTo>
                  <a:pt x="40" y="24"/>
                </a:lnTo>
                <a:lnTo>
                  <a:pt x="41" y="24"/>
                </a:lnTo>
                <a:lnTo>
                  <a:pt x="41" y="25"/>
                </a:lnTo>
                <a:lnTo>
                  <a:pt x="41" y="26"/>
                </a:lnTo>
                <a:lnTo>
                  <a:pt x="42" y="26"/>
                </a:lnTo>
                <a:lnTo>
                  <a:pt x="42" y="27"/>
                </a:lnTo>
                <a:lnTo>
                  <a:pt x="41" y="28"/>
                </a:lnTo>
                <a:lnTo>
                  <a:pt x="41" y="29"/>
                </a:lnTo>
                <a:lnTo>
                  <a:pt x="40" y="30"/>
                </a:lnTo>
                <a:lnTo>
                  <a:pt x="38" y="34"/>
                </a:lnTo>
                <a:lnTo>
                  <a:pt x="37" y="34"/>
                </a:lnTo>
                <a:lnTo>
                  <a:pt x="38" y="34"/>
                </a:lnTo>
                <a:lnTo>
                  <a:pt x="39" y="35"/>
                </a:lnTo>
                <a:lnTo>
                  <a:pt x="39" y="36"/>
                </a:lnTo>
                <a:lnTo>
                  <a:pt x="39" y="37"/>
                </a:lnTo>
                <a:lnTo>
                  <a:pt x="38" y="37"/>
                </a:lnTo>
                <a:lnTo>
                  <a:pt x="39" y="37"/>
                </a:lnTo>
                <a:lnTo>
                  <a:pt x="39" y="38"/>
                </a:lnTo>
                <a:lnTo>
                  <a:pt x="40" y="38"/>
                </a:lnTo>
                <a:lnTo>
                  <a:pt x="40" y="39"/>
                </a:lnTo>
                <a:lnTo>
                  <a:pt x="40" y="40"/>
                </a:lnTo>
                <a:lnTo>
                  <a:pt x="41" y="40"/>
                </a:lnTo>
                <a:lnTo>
                  <a:pt x="42" y="41"/>
                </a:lnTo>
                <a:lnTo>
                  <a:pt x="41" y="41"/>
                </a:lnTo>
                <a:lnTo>
                  <a:pt x="40" y="42"/>
                </a:lnTo>
                <a:lnTo>
                  <a:pt x="38" y="42"/>
                </a:lnTo>
                <a:lnTo>
                  <a:pt x="38" y="43"/>
                </a:lnTo>
                <a:lnTo>
                  <a:pt x="39" y="43"/>
                </a:lnTo>
                <a:lnTo>
                  <a:pt x="40" y="44"/>
                </a:lnTo>
                <a:lnTo>
                  <a:pt x="42" y="45"/>
                </a:lnTo>
                <a:lnTo>
                  <a:pt x="44" y="46"/>
                </a:lnTo>
                <a:lnTo>
                  <a:pt x="45" y="47"/>
                </a:lnTo>
                <a:lnTo>
                  <a:pt x="45" y="49"/>
                </a:lnTo>
                <a:lnTo>
                  <a:pt x="45" y="50"/>
                </a:lnTo>
                <a:lnTo>
                  <a:pt x="45" y="51"/>
                </a:lnTo>
                <a:lnTo>
                  <a:pt x="45" y="52"/>
                </a:lnTo>
                <a:lnTo>
                  <a:pt x="45" y="53"/>
                </a:lnTo>
                <a:lnTo>
                  <a:pt x="46" y="53"/>
                </a:lnTo>
                <a:lnTo>
                  <a:pt x="47" y="55"/>
                </a:lnTo>
                <a:lnTo>
                  <a:pt x="48" y="56"/>
                </a:lnTo>
                <a:lnTo>
                  <a:pt x="49" y="56"/>
                </a:lnTo>
                <a:lnTo>
                  <a:pt x="50" y="56"/>
                </a:lnTo>
                <a:lnTo>
                  <a:pt x="50" y="55"/>
                </a:lnTo>
                <a:lnTo>
                  <a:pt x="50" y="54"/>
                </a:lnTo>
                <a:lnTo>
                  <a:pt x="51" y="54"/>
                </a:lnTo>
                <a:lnTo>
                  <a:pt x="51" y="53"/>
                </a:lnTo>
                <a:lnTo>
                  <a:pt x="51" y="55"/>
                </a:lnTo>
                <a:lnTo>
                  <a:pt x="51" y="56"/>
                </a:lnTo>
                <a:lnTo>
                  <a:pt x="51" y="57"/>
                </a:lnTo>
                <a:lnTo>
                  <a:pt x="52" y="58"/>
                </a:lnTo>
                <a:lnTo>
                  <a:pt x="53" y="60"/>
                </a:lnTo>
                <a:lnTo>
                  <a:pt x="54" y="62"/>
                </a:lnTo>
                <a:lnTo>
                  <a:pt x="54" y="65"/>
                </a:lnTo>
                <a:lnTo>
                  <a:pt x="53" y="66"/>
                </a:lnTo>
                <a:lnTo>
                  <a:pt x="53" y="67"/>
                </a:lnTo>
                <a:lnTo>
                  <a:pt x="52" y="68"/>
                </a:lnTo>
                <a:lnTo>
                  <a:pt x="52" y="69"/>
                </a:lnTo>
                <a:lnTo>
                  <a:pt x="51" y="69"/>
                </a:lnTo>
                <a:lnTo>
                  <a:pt x="51" y="70"/>
                </a:lnTo>
                <a:lnTo>
                  <a:pt x="51" y="71"/>
                </a:lnTo>
                <a:lnTo>
                  <a:pt x="50" y="72"/>
                </a:lnTo>
                <a:lnTo>
                  <a:pt x="50" y="73"/>
                </a:lnTo>
                <a:lnTo>
                  <a:pt x="49" y="73"/>
                </a:lnTo>
                <a:lnTo>
                  <a:pt x="49" y="74"/>
                </a:lnTo>
                <a:lnTo>
                  <a:pt x="48" y="75"/>
                </a:lnTo>
                <a:lnTo>
                  <a:pt x="47" y="76"/>
                </a:lnTo>
                <a:lnTo>
                  <a:pt x="47" y="77"/>
                </a:lnTo>
                <a:lnTo>
                  <a:pt x="46" y="77"/>
                </a:lnTo>
                <a:lnTo>
                  <a:pt x="45" y="78"/>
                </a:lnTo>
                <a:lnTo>
                  <a:pt x="45" y="79"/>
                </a:lnTo>
                <a:lnTo>
                  <a:pt x="45" y="80"/>
                </a:lnTo>
                <a:lnTo>
                  <a:pt x="45" y="81"/>
                </a:lnTo>
                <a:lnTo>
                  <a:pt x="45" y="82"/>
                </a:lnTo>
                <a:lnTo>
                  <a:pt x="45" y="83"/>
                </a:lnTo>
                <a:lnTo>
                  <a:pt x="45" y="84"/>
                </a:lnTo>
                <a:lnTo>
                  <a:pt x="46" y="84"/>
                </a:lnTo>
                <a:lnTo>
                  <a:pt x="46" y="85"/>
                </a:lnTo>
                <a:lnTo>
                  <a:pt x="47" y="86"/>
                </a:lnTo>
                <a:lnTo>
                  <a:pt x="47" y="87"/>
                </a:lnTo>
                <a:lnTo>
                  <a:pt x="48" y="87"/>
                </a:lnTo>
                <a:lnTo>
                  <a:pt x="49" y="89"/>
                </a:lnTo>
                <a:lnTo>
                  <a:pt x="50" y="90"/>
                </a:lnTo>
                <a:lnTo>
                  <a:pt x="50" y="91"/>
                </a:lnTo>
                <a:lnTo>
                  <a:pt x="50" y="92"/>
                </a:lnTo>
                <a:lnTo>
                  <a:pt x="51" y="94"/>
                </a:lnTo>
                <a:lnTo>
                  <a:pt x="51" y="95"/>
                </a:lnTo>
                <a:lnTo>
                  <a:pt x="52" y="95"/>
                </a:lnTo>
                <a:lnTo>
                  <a:pt x="52" y="96"/>
                </a:lnTo>
                <a:lnTo>
                  <a:pt x="52" y="97"/>
                </a:lnTo>
                <a:lnTo>
                  <a:pt x="53" y="98"/>
                </a:lnTo>
                <a:lnTo>
                  <a:pt x="53" y="99"/>
                </a:lnTo>
                <a:lnTo>
                  <a:pt x="53" y="100"/>
                </a:lnTo>
                <a:lnTo>
                  <a:pt x="54" y="100"/>
                </a:lnTo>
                <a:lnTo>
                  <a:pt x="54" y="101"/>
                </a:lnTo>
                <a:lnTo>
                  <a:pt x="54" y="102"/>
                </a:lnTo>
                <a:lnTo>
                  <a:pt x="55" y="103"/>
                </a:lnTo>
                <a:lnTo>
                  <a:pt x="55" y="104"/>
                </a:lnTo>
                <a:lnTo>
                  <a:pt x="55" y="105"/>
                </a:lnTo>
                <a:lnTo>
                  <a:pt x="55" y="106"/>
                </a:lnTo>
                <a:lnTo>
                  <a:pt x="56" y="108"/>
                </a:lnTo>
                <a:lnTo>
                  <a:pt x="56" y="110"/>
                </a:lnTo>
                <a:lnTo>
                  <a:pt x="57" y="112"/>
                </a:lnTo>
                <a:lnTo>
                  <a:pt x="57" y="113"/>
                </a:lnTo>
                <a:lnTo>
                  <a:pt x="57" y="114"/>
                </a:lnTo>
                <a:lnTo>
                  <a:pt x="58" y="114"/>
                </a:lnTo>
                <a:lnTo>
                  <a:pt x="59" y="114"/>
                </a:lnTo>
                <a:lnTo>
                  <a:pt x="59" y="115"/>
                </a:lnTo>
                <a:lnTo>
                  <a:pt x="59" y="116"/>
                </a:lnTo>
                <a:lnTo>
                  <a:pt x="60" y="116"/>
                </a:lnTo>
                <a:lnTo>
                  <a:pt x="60" y="117"/>
                </a:lnTo>
                <a:lnTo>
                  <a:pt x="61" y="118"/>
                </a:lnTo>
                <a:lnTo>
                  <a:pt x="62" y="119"/>
                </a:lnTo>
                <a:lnTo>
                  <a:pt x="62" y="120"/>
                </a:lnTo>
                <a:lnTo>
                  <a:pt x="62" y="121"/>
                </a:lnTo>
                <a:lnTo>
                  <a:pt x="62" y="122"/>
                </a:lnTo>
                <a:lnTo>
                  <a:pt x="63" y="121"/>
                </a:lnTo>
                <a:lnTo>
                  <a:pt x="63" y="123"/>
                </a:lnTo>
                <a:lnTo>
                  <a:pt x="64" y="123"/>
                </a:lnTo>
                <a:lnTo>
                  <a:pt x="65" y="124"/>
                </a:lnTo>
                <a:lnTo>
                  <a:pt x="65" y="125"/>
                </a:lnTo>
                <a:lnTo>
                  <a:pt x="66" y="125"/>
                </a:lnTo>
                <a:close/>
              </a:path>
            </a:pathLst>
          </a:custGeom>
          <a:noFill/>
          <a:ln w="19050" cap="flat" cmpd="sng">
            <a:solidFill>
              <a:srgbClr val="000000">
                <a:alpha val="100000"/>
              </a:srgbClr>
            </a:solidFill>
            <a:prstDash val="solid"/>
            <a:round/>
            <a:headEnd type="none" w="med" len="med"/>
            <a:tailEnd type="none" w="med" len="med"/>
          </a:ln>
        </xdr:spPr>
      </xdr:sp>
      <xdr:sp>
        <xdr:nvSpPr>
          <xdr:cNvPr id="2185904" name="Freeform 86"/>
          <xdr:cNvSpPr/>
        </xdr:nvSpPr>
        <xdr:spPr>
          <a:xfrm>
            <a:off x="4467225" y="3714750"/>
            <a:ext cx="647700" cy="914400"/>
          </a:xfrm>
          <a:custGeom>
            <a:avLst/>
            <a:gdLst>
              <a:gd name="txL" fmla="*/ 0 w 68"/>
              <a:gd name="txT" fmla="*/ 0 h 96"/>
              <a:gd name="txR" fmla="*/ 68 w 68"/>
              <a:gd name="txB" fmla="*/ 96 h 9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8" h="96">
                <a:moveTo>
                  <a:pt x="31" y="29"/>
                </a:moveTo>
                <a:lnTo>
                  <a:pt x="31" y="30"/>
                </a:lnTo>
                <a:lnTo>
                  <a:pt x="31" y="31"/>
                </a:lnTo>
                <a:lnTo>
                  <a:pt x="32" y="32"/>
                </a:lnTo>
                <a:lnTo>
                  <a:pt x="32" y="31"/>
                </a:lnTo>
                <a:lnTo>
                  <a:pt x="33" y="31"/>
                </a:lnTo>
                <a:lnTo>
                  <a:pt x="33" y="32"/>
                </a:lnTo>
                <a:lnTo>
                  <a:pt x="33" y="33"/>
                </a:lnTo>
                <a:lnTo>
                  <a:pt x="34" y="33"/>
                </a:lnTo>
                <a:lnTo>
                  <a:pt x="34" y="34"/>
                </a:lnTo>
                <a:lnTo>
                  <a:pt x="34" y="35"/>
                </a:lnTo>
                <a:lnTo>
                  <a:pt x="33" y="35"/>
                </a:lnTo>
                <a:lnTo>
                  <a:pt x="33" y="36"/>
                </a:lnTo>
                <a:lnTo>
                  <a:pt x="34" y="37"/>
                </a:lnTo>
                <a:lnTo>
                  <a:pt x="33" y="37"/>
                </a:lnTo>
                <a:lnTo>
                  <a:pt x="32" y="37"/>
                </a:lnTo>
                <a:lnTo>
                  <a:pt x="32" y="38"/>
                </a:lnTo>
                <a:lnTo>
                  <a:pt x="32" y="39"/>
                </a:lnTo>
                <a:lnTo>
                  <a:pt x="33" y="40"/>
                </a:lnTo>
                <a:lnTo>
                  <a:pt x="33" y="41"/>
                </a:lnTo>
                <a:lnTo>
                  <a:pt x="34" y="41"/>
                </a:lnTo>
                <a:lnTo>
                  <a:pt x="35" y="42"/>
                </a:lnTo>
                <a:lnTo>
                  <a:pt x="35" y="43"/>
                </a:lnTo>
                <a:lnTo>
                  <a:pt x="35" y="44"/>
                </a:lnTo>
                <a:lnTo>
                  <a:pt x="36" y="44"/>
                </a:lnTo>
                <a:lnTo>
                  <a:pt x="37" y="46"/>
                </a:lnTo>
                <a:lnTo>
                  <a:pt x="38" y="47"/>
                </a:lnTo>
                <a:lnTo>
                  <a:pt x="39" y="48"/>
                </a:lnTo>
                <a:lnTo>
                  <a:pt x="40" y="48"/>
                </a:lnTo>
                <a:lnTo>
                  <a:pt x="40" y="49"/>
                </a:lnTo>
                <a:lnTo>
                  <a:pt x="41" y="50"/>
                </a:lnTo>
                <a:lnTo>
                  <a:pt x="41" y="51"/>
                </a:lnTo>
                <a:lnTo>
                  <a:pt x="42" y="51"/>
                </a:lnTo>
                <a:lnTo>
                  <a:pt x="43" y="52"/>
                </a:lnTo>
                <a:lnTo>
                  <a:pt x="44" y="53"/>
                </a:lnTo>
                <a:lnTo>
                  <a:pt x="45" y="53"/>
                </a:lnTo>
                <a:lnTo>
                  <a:pt x="44" y="53"/>
                </a:lnTo>
                <a:lnTo>
                  <a:pt x="45" y="54"/>
                </a:lnTo>
                <a:lnTo>
                  <a:pt x="46" y="54"/>
                </a:lnTo>
                <a:lnTo>
                  <a:pt x="46" y="55"/>
                </a:lnTo>
                <a:lnTo>
                  <a:pt x="46" y="56"/>
                </a:lnTo>
                <a:lnTo>
                  <a:pt x="47" y="56"/>
                </a:lnTo>
                <a:lnTo>
                  <a:pt x="47" y="57"/>
                </a:lnTo>
                <a:lnTo>
                  <a:pt x="47" y="58"/>
                </a:lnTo>
                <a:lnTo>
                  <a:pt x="48" y="59"/>
                </a:lnTo>
                <a:lnTo>
                  <a:pt x="49" y="59"/>
                </a:lnTo>
                <a:lnTo>
                  <a:pt x="50" y="60"/>
                </a:lnTo>
                <a:lnTo>
                  <a:pt x="50" y="61"/>
                </a:lnTo>
                <a:lnTo>
                  <a:pt x="50" y="62"/>
                </a:lnTo>
                <a:lnTo>
                  <a:pt x="51" y="63"/>
                </a:lnTo>
                <a:lnTo>
                  <a:pt x="52" y="63"/>
                </a:lnTo>
                <a:lnTo>
                  <a:pt x="53" y="63"/>
                </a:lnTo>
                <a:lnTo>
                  <a:pt x="53" y="64"/>
                </a:lnTo>
                <a:lnTo>
                  <a:pt x="54" y="64"/>
                </a:lnTo>
                <a:lnTo>
                  <a:pt x="54" y="65"/>
                </a:lnTo>
                <a:lnTo>
                  <a:pt x="55" y="66"/>
                </a:lnTo>
                <a:lnTo>
                  <a:pt x="56" y="67"/>
                </a:lnTo>
                <a:lnTo>
                  <a:pt x="56" y="68"/>
                </a:lnTo>
                <a:lnTo>
                  <a:pt x="57" y="68"/>
                </a:lnTo>
                <a:lnTo>
                  <a:pt x="57" y="69"/>
                </a:lnTo>
                <a:lnTo>
                  <a:pt x="57" y="70"/>
                </a:lnTo>
                <a:lnTo>
                  <a:pt x="58" y="70"/>
                </a:lnTo>
                <a:lnTo>
                  <a:pt x="59" y="71"/>
                </a:lnTo>
                <a:lnTo>
                  <a:pt x="59" y="72"/>
                </a:lnTo>
                <a:lnTo>
                  <a:pt x="60" y="73"/>
                </a:lnTo>
                <a:lnTo>
                  <a:pt x="61" y="73"/>
                </a:lnTo>
                <a:lnTo>
                  <a:pt x="61" y="74"/>
                </a:lnTo>
                <a:lnTo>
                  <a:pt x="62" y="75"/>
                </a:lnTo>
                <a:lnTo>
                  <a:pt x="62" y="76"/>
                </a:lnTo>
                <a:lnTo>
                  <a:pt x="63" y="76"/>
                </a:lnTo>
                <a:lnTo>
                  <a:pt x="64" y="76"/>
                </a:lnTo>
                <a:lnTo>
                  <a:pt x="64" y="77"/>
                </a:lnTo>
                <a:lnTo>
                  <a:pt x="65" y="77"/>
                </a:lnTo>
                <a:lnTo>
                  <a:pt x="65" y="76"/>
                </a:lnTo>
                <a:lnTo>
                  <a:pt x="66" y="76"/>
                </a:lnTo>
                <a:lnTo>
                  <a:pt x="67" y="76"/>
                </a:lnTo>
                <a:lnTo>
                  <a:pt x="68" y="76"/>
                </a:lnTo>
                <a:lnTo>
                  <a:pt x="68" y="77"/>
                </a:lnTo>
                <a:lnTo>
                  <a:pt x="68" y="78"/>
                </a:lnTo>
                <a:lnTo>
                  <a:pt x="68" y="79"/>
                </a:lnTo>
                <a:lnTo>
                  <a:pt x="68" y="80"/>
                </a:lnTo>
                <a:lnTo>
                  <a:pt x="67" y="81"/>
                </a:lnTo>
                <a:lnTo>
                  <a:pt x="67" y="82"/>
                </a:lnTo>
                <a:lnTo>
                  <a:pt x="67" y="83"/>
                </a:lnTo>
                <a:lnTo>
                  <a:pt x="67" y="85"/>
                </a:lnTo>
                <a:lnTo>
                  <a:pt x="67" y="86"/>
                </a:lnTo>
                <a:lnTo>
                  <a:pt x="67" y="87"/>
                </a:lnTo>
                <a:lnTo>
                  <a:pt x="66" y="88"/>
                </a:lnTo>
                <a:lnTo>
                  <a:pt x="66" y="89"/>
                </a:lnTo>
                <a:lnTo>
                  <a:pt x="65" y="91"/>
                </a:lnTo>
                <a:lnTo>
                  <a:pt x="64" y="92"/>
                </a:lnTo>
                <a:lnTo>
                  <a:pt x="63" y="93"/>
                </a:lnTo>
                <a:lnTo>
                  <a:pt x="62" y="94"/>
                </a:lnTo>
                <a:lnTo>
                  <a:pt x="61" y="94"/>
                </a:lnTo>
                <a:lnTo>
                  <a:pt x="60" y="94"/>
                </a:lnTo>
                <a:lnTo>
                  <a:pt x="59" y="94"/>
                </a:lnTo>
                <a:lnTo>
                  <a:pt x="58" y="95"/>
                </a:lnTo>
                <a:lnTo>
                  <a:pt x="57" y="95"/>
                </a:lnTo>
                <a:lnTo>
                  <a:pt x="55" y="95"/>
                </a:lnTo>
                <a:lnTo>
                  <a:pt x="54" y="96"/>
                </a:lnTo>
                <a:lnTo>
                  <a:pt x="52" y="96"/>
                </a:lnTo>
                <a:lnTo>
                  <a:pt x="51" y="95"/>
                </a:lnTo>
                <a:lnTo>
                  <a:pt x="50" y="96"/>
                </a:lnTo>
                <a:lnTo>
                  <a:pt x="50" y="95"/>
                </a:lnTo>
                <a:lnTo>
                  <a:pt x="49" y="95"/>
                </a:lnTo>
                <a:lnTo>
                  <a:pt x="48" y="95"/>
                </a:lnTo>
                <a:lnTo>
                  <a:pt x="47" y="95"/>
                </a:lnTo>
                <a:lnTo>
                  <a:pt x="46" y="95"/>
                </a:lnTo>
                <a:lnTo>
                  <a:pt x="45" y="95"/>
                </a:lnTo>
                <a:lnTo>
                  <a:pt x="45" y="94"/>
                </a:lnTo>
                <a:lnTo>
                  <a:pt x="44" y="94"/>
                </a:lnTo>
                <a:lnTo>
                  <a:pt x="41" y="94"/>
                </a:lnTo>
                <a:lnTo>
                  <a:pt x="39" y="93"/>
                </a:lnTo>
                <a:lnTo>
                  <a:pt x="38" y="93"/>
                </a:lnTo>
                <a:lnTo>
                  <a:pt x="38" y="92"/>
                </a:lnTo>
                <a:lnTo>
                  <a:pt x="37" y="92"/>
                </a:lnTo>
                <a:lnTo>
                  <a:pt x="36" y="91"/>
                </a:lnTo>
                <a:lnTo>
                  <a:pt x="35" y="91"/>
                </a:lnTo>
                <a:lnTo>
                  <a:pt x="34" y="90"/>
                </a:lnTo>
                <a:lnTo>
                  <a:pt x="33" y="89"/>
                </a:lnTo>
                <a:lnTo>
                  <a:pt x="32" y="88"/>
                </a:lnTo>
                <a:lnTo>
                  <a:pt x="32" y="86"/>
                </a:lnTo>
                <a:lnTo>
                  <a:pt x="31" y="85"/>
                </a:lnTo>
                <a:lnTo>
                  <a:pt x="30" y="83"/>
                </a:lnTo>
                <a:lnTo>
                  <a:pt x="29" y="83"/>
                </a:lnTo>
                <a:lnTo>
                  <a:pt x="29" y="82"/>
                </a:lnTo>
                <a:lnTo>
                  <a:pt x="28" y="82"/>
                </a:lnTo>
                <a:lnTo>
                  <a:pt x="28" y="81"/>
                </a:lnTo>
                <a:lnTo>
                  <a:pt x="27" y="80"/>
                </a:lnTo>
                <a:lnTo>
                  <a:pt x="27" y="79"/>
                </a:lnTo>
                <a:lnTo>
                  <a:pt x="27" y="78"/>
                </a:lnTo>
                <a:lnTo>
                  <a:pt x="27" y="77"/>
                </a:lnTo>
                <a:lnTo>
                  <a:pt x="27" y="76"/>
                </a:lnTo>
                <a:lnTo>
                  <a:pt x="27" y="75"/>
                </a:lnTo>
                <a:lnTo>
                  <a:pt x="27" y="74"/>
                </a:lnTo>
                <a:lnTo>
                  <a:pt x="27" y="73"/>
                </a:lnTo>
                <a:lnTo>
                  <a:pt x="27" y="72"/>
                </a:lnTo>
                <a:lnTo>
                  <a:pt x="27" y="71"/>
                </a:lnTo>
                <a:lnTo>
                  <a:pt x="26" y="71"/>
                </a:lnTo>
                <a:lnTo>
                  <a:pt x="26" y="70"/>
                </a:lnTo>
                <a:lnTo>
                  <a:pt x="26" y="69"/>
                </a:lnTo>
                <a:lnTo>
                  <a:pt x="26" y="68"/>
                </a:lnTo>
                <a:lnTo>
                  <a:pt x="25" y="67"/>
                </a:lnTo>
                <a:lnTo>
                  <a:pt x="25" y="66"/>
                </a:lnTo>
                <a:lnTo>
                  <a:pt x="25" y="65"/>
                </a:lnTo>
                <a:lnTo>
                  <a:pt x="24" y="65"/>
                </a:lnTo>
                <a:lnTo>
                  <a:pt x="24" y="64"/>
                </a:lnTo>
                <a:lnTo>
                  <a:pt x="23" y="63"/>
                </a:lnTo>
                <a:lnTo>
                  <a:pt x="22" y="62"/>
                </a:lnTo>
                <a:lnTo>
                  <a:pt x="21" y="62"/>
                </a:lnTo>
                <a:lnTo>
                  <a:pt x="21" y="61"/>
                </a:lnTo>
                <a:lnTo>
                  <a:pt x="19" y="60"/>
                </a:lnTo>
                <a:lnTo>
                  <a:pt x="18" y="60"/>
                </a:lnTo>
                <a:lnTo>
                  <a:pt x="17" y="60"/>
                </a:lnTo>
                <a:lnTo>
                  <a:pt x="16" y="60"/>
                </a:lnTo>
                <a:lnTo>
                  <a:pt x="15" y="60"/>
                </a:lnTo>
                <a:lnTo>
                  <a:pt x="15" y="61"/>
                </a:lnTo>
                <a:lnTo>
                  <a:pt x="14" y="61"/>
                </a:lnTo>
                <a:lnTo>
                  <a:pt x="13" y="61"/>
                </a:lnTo>
                <a:lnTo>
                  <a:pt x="12" y="62"/>
                </a:lnTo>
                <a:lnTo>
                  <a:pt x="11" y="62"/>
                </a:lnTo>
                <a:lnTo>
                  <a:pt x="11" y="63"/>
                </a:lnTo>
                <a:lnTo>
                  <a:pt x="10" y="62"/>
                </a:lnTo>
                <a:lnTo>
                  <a:pt x="10" y="61"/>
                </a:lnTo>
                <a:lnTo>
                  <a:pt x="9" y="61"/>
                </a:lnTo>
                <a:lnTo>
                  <a:pt x="9" y="60"/>
                </a:lnTo>
                <a:lnTo>
                  <a:pt x="9" y="59"/>
                </a:lnTo>
                <a:lnTo>
                  <a:pt x="9" y="58"/>
                </a:lnTo>
                <a:lnTo>
                  <a:pt x="9" y="57"/>
                </a:lnTo>
                <a:lnTo>
                  <a:pt x="9" y="56"/>
                </a:lnTo>
                <a:lnTo>
                  <a:pt x="9" y="55"/>
                </a:lnTo>
                <a:lnTo>
                  <a:pt x="9" y="54"/>
                </a:lnTo>
                <a:lnTo>
                  <a:pt x="9" y="53"/>
                </a:lnTo>
                <a:lnTo>
                  <a:pt x="10" y="52"/>
                </a:lnTo>
                <a:lnTo>
                  <a:pt x="9" y="52"/>
                </a:lnTo>
                <a:lnTo>
                  <a:pt x="9" y="51"/>
                </a:lnTo>
                <a:lnTo>
                  <a:pt x="9" y="50"/>
                </a:lnTo>
                <a:lnTo>
                  <a:pt x="10" y="50"/>
                </a:lnTo>
                <a:lnTo>
                  <a:pt x="10" y="49"/>
                </a:lnTo>
                <a:lnTo>
                  <a:pt x="9" y="49"/>
                </a:lnTo>
                <a:lnTo>
                  <a:pt x="8" y="49"/>
                </a:lnTo>
                <a:lnTo>
                  <a:pt x="7" y="49"/>
                </a:lnTo>
                <a:lnTo>
                  <a:pt x="7" y="50"/>
                </a:lnTo>
                <a:lnTo>
                  <a:pt x="6" y="50"/>
                </a:lnTo>
                <a:lnTo>
                  <a:pt x="6" y="51"/>
                </a:lnTo>
                <a:lnTo>
                  <a:pt x="5" y="51"/>
                </a:lnTo>
                <a:lnTo>
                  <a:pt x="5" y="50"/>
                </a:lnTo>
                <a:lnTo>
                  <a:pt x="4" y="49"/>
                </a:lnTo>
                <a:lnTo>
                  <a:pt x="4" y="48"/>
                </a:lnTo>
                <a:lnTo>
                  <a:pt x="3" y="47"/>
                </a:lnTo>
                <a:lnTo>
                  <a:pt x="3" y="46"/>
                </a:lnTo>
                <a:lnTo>
                  <a:pt x="2" y="45"/>
                </a:lnTo>
                <a:lnTo>
                  <a:pt x="2" y="44"/>
                </a:lnTo>
                <a:lnTo>
                  <a:pt x="1" y="44"/>
                </a:lnTo>
                <a:lnTo>
                  <a:pt x="1" y="43"/>
                </a:lnTo>
                <a:lnTo>
                  <a:pt x="1" y="42"/>
                </a:lnTo>
                <a:lnTo>
                  <a:pt x="1" y="41"/>
                </a:lnTo>
                <a:lnTo>
                  <a:pt x="0" y="41"/>
                </a:lnTo>
                <a:lnTo>
                  <a:pt x="1" y="41"/>
                </a:lnTo>
                <a:lnTo>
                  <a:pt x="2" y="40"/>
                </a:lnTo>
                <a:lnTo>
                  <a:pt x="2" y="41"/>
                </a:lnTo>
                <a:lnTo>
                  <a:pt x="3" y="40"/>
                </a:lnTo>
                <a:lnTo>
                  <a:pt x="4" y="41"/>
                </a:lnTo>
                <a:lnTo>
                  <a:pt x="4" y="40"/>
                </a:lnTo>
                <a:lnTo>
                  <a:pt x="5" y="40"/>
                </a:lnTo>
                <a:lnTo>
                  <a:pt x="5" y="41"/>
                </a:lnTo>
                <a:lnTo>
                  <a:pt x="6" y="40"/>
                </a:lnTo>
                <a:lnTo>
                  <a:pt x="6" y="41"/>
                </a:lnTo>
                <a:lnTo>
                  <a:pt x="7" y="40"/>
                </a:lnTo>
                <a:lnTo>
                  <a:pt x="8" y="40"/>
                </a:lnTo>
                <a:lnTo>
                  <a:pt x="8" y="39"/>
                </a:lnTo>
                <a:lnTo>
                  <a:pt x="8" y="38"/>
                </a:lnTo>
                <a:lnTo>
                  <a:pt x="7" y="38"/>
                </a:lnTo>
                <a:lnTo>
                  <a:pt x="7" y="37"/>
                </a:lnTo>
                <a:lnTo>
                  <a:pt x="9" y="37"/>
                </a:lnTo>
                <a:lnTo>
                  <a:pt x="8" y="36"/>
                </a:lnTo>
                <a:lnTo>
                  <a:pt x="8" y="35"/>
                </a:lnTo>
                <a:lnTo>
                  <a:pt x="8" y="34"/>
                </a:lnTo>
                <a:lnTo>
                  <a:pt x="8" y="33"/>
                </a:lnTo>
                <a:lnTo>
                  <a:pt x="8" y="32"/>
                </a:lnTo>
                <a:lnTo>
                  <a:pt x="7" y="31"/>
                </a:lnTo>
                <a:lnTo>
                  <a:pt x="7" y="30"/>
                </a:lnTo>
                <a:lnTo>
                  <a:pt x="7" y="29"/>
                </a:lnTo>
                <a:lnTo>
                  <a:pt x="6" y="29"/>
                </a:lnTo>
                <a:lnTo>
                  <a:pt x="5" y="28"/>
                </a:lnTo>
                <a:lnTo>
                  <a:pt x="5" y="27"/>
                </a:lnTo>
                <a:lnTo>
                  <a:pt x="5" y="26"/>
                </a:lnTo>
                <a:lnTo>
                  <a:pt x="5" y="25"/>
                </a:lnTo>
                <a:lnTo>
                  <a:pt x="4" y="25"/>
                </a:lnTo>
                <a:lnTo>
                  <a:pt x="4" y="24"/>
                </a:lnTo>
                <a:lnTo>
                  <a:pt x="4" y="22"/>
                </a:lnTo>
                <a:lnTo>
                  <a:pt x="3" y="21"/>
                </a:lnTo>
                <a:lnTo>
                  <a:pt x="3" y="20"/>
                </a:lnTo>
                <a:lnTo>
                  <a:pt x="3" y="19"/>
                </a:lnTo>
                <a:lnTo>
                  <a:pt x="3" y="18"/>
                </a:lnTo>
                <a:lnTo>
                  <a:pt x="2" y="15"/>
                </a:lnTo>
                <a:lnTo>
                  <a:pt x="2" y="14"/>
                </a:lnTo>
                <a:lnTo>
                  <a:pt x="1" y="13"/>
                </a:lnTo>
                <a:lnTo>
                  <a:pt x="1" y="12"/>
                </a:lnTo>
                <a:lnTo>
                  <a:pt x="1" y="11"/>
                </a:lnTo>
                <a:lnTo>
                  <a:pt x="2" y="9"/>
                </a:lnTo>
                <a:lnTo>
                  <a:pt x="3" y="8"/>
                </a:lnTo>
                <a:lnTo>
                  <a:pt x="3" y="7"/>
                </a:lnTo>
                <a:lnTo>
                  <a:pt x="3" y="6"/>
                </a:lnTo>
                <a:lnTo>
                  <a:pt x="4" y="6"/>
                </a:lnTo>
                <a:lnTo>
                  <a:pt x="4" y="5"/>
                </a:lnTo>
                <a:lnTo>
                  <a:pt x="5" y="5"/>
                </a:lnTo>
                <a:lnTo>
                  <a:pt x="5" y="4"/>
                </a:lnTo>
                <a:lnTo>
                  <a:pt x="6" y="3"/>
                </a:lnTo>
                <a:lnTo>
                  <a:pt x="7" y="3"/>
                </a:lnTo>
                <a:lnTo>
                  <a:pt x="8" y="3"/>
                </a:lnTo>
                <a:lnTo>
                  <a:pt x="7" y="2"/>
                </a:lnTo>
                <a:lnTo>
                  <a:pt x="6" y="2"/>
                </a:lnTo>
                <a:lnTo>
                  <a:pt x="6" y="1"/>
                </a:lnTo>
                <a:lnTo>
                  <a:pt x="7" y="1"/>
                </a:lnTo>
                <a:lnTo>
                  <a:pt x="7" y="0"/>
                </a:lnTo>
                <a:lnTo>
                  <a:pt x="7" y="1"/>
                </a:lnTo>
                <a:lnTo>
                  <a:pt x="8" y="1"/>
                </a:lnTo>
                <a:lnTo>
                  <a:pt x="9" y="2"/>
                </a:lnTo>
                <a:lnTo>
                  <a:pt x="10" y="2"/>
                </a:lnTo>
                <a:lnTo>
                  <a:pt x="11" y="2"/>
                </a:lnTo>
                <a:lnTo>
                  <a:pt x="12" y="2"/>
                </a:lnTo>
                <a:lnTo>
                  <a:pt x="13" y="1"/>
                </a:lnTo>
                <a:lnTo>
                  <a:pt x="14" y="1"/>
                </a:lnTo>
                <a:lnTo>
                  <a:pt x="15" y="1"/>
                </a:lnTo>
                <a:lnTo>
                  <a:pt x="16" y="1"/>
                </a:lnTo>
                <a:lnTo>
                  <a:pt x="16" y="0"/>
                </a:lnTo>
                <a:lnTo>
                  <a:pt x="17" y="0"/>
                </a:lnTo>
                <a:lnTo>
                  <a:pt x="17" y="1"/>
                </a:lnTo>
                <a:lnTo>
                  <a:pt x="18" y="1"/>
                </a:lnTo>
                <a:lnTo>
                  <a:pt x="18" y="2"/>
                </a:lnTo>
                <a:lnTo>
                  <a:pt x="19" y="2"/>
                </a:lnTo>
                <a:lnTo>
                  <a:pt x="20" y="3"/>
                </a:lnTo>
                <a:lnTo>
                  <a:pt x="21" y="3"/>
                </a:lnTo>
                <a:lnTo>
                  <a:pt x="22" y="3"/>
                </a:lnTo>
                <a:lnTo>
                  <a:pt x="22" y="4"/>
                </a:lnTo>
                <a:lnTo>
                  <a:pt x="22" y="3"/>
                </a:lnTo>
                <a:lnTo>
                  <a:pt x="22" y="4"/>
                </a:lnTo>
                <a:lnTo>
                  <a:pt x="22" y="5"/>
                </a:lnTo>
                <a:lnTo>
                  <a:pt x="22" y="6"/>
                </a:lnTo>
                <a:lnTo>
                  <a:pt x="23" y="6"/>
                </a:lnTo>
                <a:lnTo>
                  <a:pt x="23" y="7"/>
                </a:lnTo>
                <a:lnTo>
                  <a:pt x="23" y="9"/>
                </a:lnTo>
                <a:lnTo>
                  <a:pt x="24" y="10"/>
                </a:lnTo>
                <a:lnTo>
                  <a:pt x="24" y="11"/>
                </a:lnTo>
                <a:lnTo>
                  <a:pt x="24" y="14"/>
                </a:lnTo>
                <a:lnTo>
                  <a:pt x="24" y="15"/>
                </a:lnTo>
                <a:lnTo>
                  <a:pt x="23" y="16"/>
                </a:lnTo>
                <a:lnTo>
                  <a:pt x="24" y="18"/>
                </a:lnTo>
                <a:lnTo>
                  <a:pt x="24" y="19"/>
                </a:lnTo>
                <a:lnTo>
                  <a:pt x="25" y="19"/>
                </a:lnTo>
                <a:lnTo>
                  <a:pt x="25" y="20"/>
                </a:lnTo>
                <a:lnTo>
                  <a:pt x="26" y="20"/>
                </a:lnTo>
                <a:lnTo>
                  <a:pt x="26" y="21"/>
                </a:lnTo>
                <a:lnTo>
                  <a:pt x="27" y="22"/>
                </a:lnTo>
                <a:lnTo>
                  <a:pt x="27" y="23"/>
                </a:lnTo>
                <a:lnTo>
                  <a:pt x="28" y="23"/>
                </a:lnTo>
                <a:lnTo>
                  <a:pt x="28" y="24"/>
                </a:lnTo>
                <a:lnTo>
                  <a:pt x="29" y="24"/>
                </a:lnTo>
                <a:lnTo>
                  <a:pt x="29" y="25"/>
                </a:lnTo>
                <a:lnTo>
                  <a:pt x="29" y="26"/>
                </a:lnTo>
                <a:lnTo>
                  <a:pt x="29" y="27"/>
                </a:lnTo>
                <a:lnTo>
                  <a:pt x="30" y="27"/>
                </a:lnTo>
                <a:lnTo>
                  <a:pt x="30" y="28"/>
                </a:lnTo>
                <a:lnTo>
                  <a:pt x="30" y="29"/>
                </a:lnTo>
                <a:lnTo>
                  <a:pt x="31" y="29"/>
                </a:lnTo>
                <a:close/>
              </a:path>
            </a:pathLst>
          </a:custGeom>
          <a:noFill/>
          <a:ln w="19050" cap="flat" cmpd="sng">
            <a:solidFill>
              <a:srgbClr val="000000">
                <a:alpha val="100000"/>
              </a:srgbClr>
            </a:solidFill>
            <a:prstDash val="solid"/>
            <a:round/>
            <a:headEnd type="none" w="med" len="med"/>
            <a:tailEnd type="none" w="med" len="med"/>
          </a:ln>
        </xdr:spPr>
      </xdr:sp>
      <xdr:sp>
        <xdr:nvSpPr>
          <xdr:cNvPr id="2185905" name="Freeform 87"/>
          <xdr:cNvSpPr/>
        </xdr:nvSpPr>
        <xdr:spPr>
          <a:xfrm>
            <a:off x="4000500" y="1866900"/>
            <a:ext cx="1438275" cy="1543050"/>
          </a:xfrm>
          <a:custGeom>
            <a:avLst/>
            <a:gdLst>
              <a:gd name="txL" fmla="*/ 0 w 151"/>
              <a:gd name="txT" fmla="*/ 0 h 162"/>
              <a:gd name="txR" fmla="*/ 151 w 151"/>
              <a:gd name="txB" fmla="*/ 162 h 16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51" h="162">
                <a:moveTo>
                  <a:pt x="151" y="60"/>
                </a:moveTo>
                <a:lnTo>
                  <a:pt x="151" y="61"/>
                </a:lnTo>
                <a:lnTo>
                  <a:pt x="151" y="62"/>
                </a:lnTo>
                <a:lnTo>
                  <a:pt x="151" y="63"/>
                </a:lnTo>
                <a:lnTo>
                  <a:pt x="151" y="64"/>
                </a:lnTo>
                <a:lnTo>
                  <a:pt x="151" y="65"/>
                </a:lnTo>
                <a:lnTo>
                  <a:pt x="150" y="65"/>
                </a:lnTo>
                <a:lnTo>
                  <a:pt x="150" y="66"/>
                </a:lnTo>
                <a:lnTo>
                  <a:pt x="150" y="67"/>
                </a:lnTo>
                <a:lnTo>
                  <a:pt x="149" y="67"/>
                </a:lnTo>
                <a:lnTo>
                  <a:pt x="149" y="68"/>
                </a:lnTo>
                <a:lnTo>
                  <a:pt x="148" y="69"/>
                </a:lnTo>
                <a:lnTo>
                  <a:pt x="147" y="70"/>
                </a:lnTo>
                <a:lnTo>
                  <a:pt x="147" y="71"/>
                </a:lnTo>
                <a:lnTo>
                  <a:pt x="146" y="71"/>
                </a:lnTo>
                <a:lnTo>
                  <a:pt x="146" y="72"/>
                </a:lnTo>
                <a:lnTo>
                  <a:pt x="145" y="73"/>
                </a:lnTo>
                <a:lnTo>
                  <a:pt x="145" y="74"/>
                </a:lnTo>
                <a:lnTo>
                  <a:pt x="144" y="74"/>
                </a:lnTo>
                <a:lnTo>
                  <a:pt x="144" y="75"/>
                </a:lnTo>
                <a:lnTo>
                  <a:pt x="143" y="75"/>
                </a:lnTo>
                <a:lnTo>
                  <a:pt x="143" y="76"/>
                </a:lnTo>
                <a:lnTo>
                  <a:pt x="142" y="76"/>
                </a:lnTo>
                <a:lnTo>
                  <a:pt x="143" y="76"/>
                </a:lnTo>
                <a:lnTo>
                  <a:pt x="143" y="78"/>
                </a:lnTo>
                <a:lnTo>
                  <a:pt x="144" y="79"/>
                </a:lnTo>
                <a:lnTo>
                  <a:pt x="145" y="80"/>
                </a:lnTo>
                <a:lnTo>
                  <a:pt x="146" y="81"/>
                </a:lnTo>
                <a:lnTo>
                  <a:pt x="147" y="82"/>
                </a:lnTo>
                <a:lnTo>
                  <a:pt x="147" y="83"/>
                </a:lnTo>
                <a:lnTo>
                  <a:pt x="145" y="84"/>
                </a:lnTo>
                <a:lnTo>
                  <a:pt x="144" y="85"/>
                </a:lnTo>
                <a:lnTo>
                  <a:pt x="143" y="85"/>
                </a:lnTo>
                <a:lnTo>
                  <a:pt x="143" y="86"/>
                </a:lnTo>
                <a:lnTo>
                  <a:pt x="143" y="87"/>
                </a:lnTo>
                <a:lnTo>
                  <a:pt x="143" y="88"/>
                </a:lnTo>
                <a:lnTo>
                  <a:pt x="144" y="89"/>
                </a:lnTo>
                <a:lnTo>
                  <a:pt x="144" y="90"/>
                </a:lnTo>
                <a:lnTo>
                  <a:pt x="144" y="91"/>
                </a:lnTo>
                <a:lnTo>
                  <a:pt x="145" y="91"/>
                </a:lnTo>
                <a:lnTo>
                  <a:pt x="145" y="92"/>
                </a:lnTo>
                <a:lnTo>
                  <a:pt x="145" y="93"/>
                </a:lnTo>
                <a:lnTo>
                  <a:pt x="144" y="93"/>
                </a:lnTo>
                <a:lnTo>
                  <a:pt x="144" y="94"/>
                </a:lnTo>
                <a:lnTo>
                  <a:pt x="143" y="94"/>
                </a:lnTo>
                <a:lnTo>
                  <a:pt x="143" y="95"/>
                </a:lnTo>
                <a:lnTo>
                  <a:pt x="143" y="96"/>
                </a:lnTo>
                <a:lnTo>
                  <a:pt x="142" y="96"/>
                </a:lnTo>
                <a:lnTo>
                  <a:pt x="142" y="97"/>
                </a:lnTo>
                <a:lnTo>
                  <a:pt x="140" y="98"/>
                </a:lnTo>
                <a:lnTo>
                  <a:pt x="140" y="99"/>
                </a:lnTo>
                <a:lnTo>
                  <a:pt x="139" y="99"/>
                </a:lnTo>
                <a:lnTo>
                  <a:pt x="139" y="100"/>
                </a:lnTo>
                <a:lnTo>
                  <a:pt x="136" y="101"/>
                </a:lnTo>
                <a:lnTo>
                  <a:pt x="136" y="100"/>
                </a:lnTo>
                <a:lnTo>
                  <a:pt x="135" y="99"/>
                </a:lnTo>
                <a:lnTo>
                  <a:pt x="135" y="98"/>
                </a:lnTo>
                <a:lnTo>
                  <a:pt x="134" y="98"/>
                </a:lnTo>
                <a:lnTo>
                  <a:pt x="134" y="96"/>
                </a:lnTo>
                <a:lnTo>
                  <a:pt x="134" y="95"/>
                </a:lnTo>
                <a:lnTo>
                  <a:pt x="134" y="94"/>
                </a:lnTo>
                <a:lnTo>
                  <a:pt x="134" y="93"/>
                </a:lnTo>
                <a:lnTo>
                  <a:pt x="134" y="92"/>
                </a:lnTo>
                <a:lnTo>
                  <a:pt x="133" y="92"/>
                </a:lnTo>
                <a:lnTo>
                  <a:pt x="133" y="91"/>
                </a:lnTo>
                <a:lnTo>
                  <a:pt x="132" y="91"/>
                </a:lnTo>
                <a:lnTo>
                  <a:pt x="133" y="91"/>
                </a:lnTo>
                <a:lnTo>
                  <a:pt x="133" y="90"/>
                </a:lnTo>
                <a:lnTo>
                  <a:pt x="132" y="91"/>
                </a:lnTo>
                <a:lnTo>
                  <a:pt x="131" y="92"/>
                </a:lnTo>
                <a:lnTo>
                  <a:pt x="130" y="94"/>
                </a:lnTo>
                <a:lnTo>
                  <a:pt x="129" y="97"/>
                </a:lnTo>
                <a:lnTo>
                  <a:pt x="128" y="101"/>
                </a:lnTo>
                <a:lnTo>
                  <a:pt x="128" y="102"/>
                </a:lnTo>
                <a:lnTo>
                  <a:pt x="128" y="103"/>
                </a:lnTo>
                <a:lnTo>
                  <a:pt x="128" y="105"/>
                </a:lnTo>
                <a:lnTo>
                  <a:pt x="129" y="106"/>
                </a:lnTo>
                <a:lnTo>
                  <a:pt x="129" y="107"/>
                </a:lnTo>
                <a:lnTo>
                  <a:pt x="130" y="108"/>
                </a:lnTo>
                <a:lnTo>
                  <a:pt x="130" y="109"/>
                </a:lnTo>
                <a:lnTo>
                  <a:pt x="131" y="109"/>
                </a:lnTo>
                <a:lnTo>
                  <a:pt x="131" y="110"/>
                </a:lnTo>
                <a:lnTo>
                  <a:pt x="130" y="110"/>
                </a:lnTo>
                <a:lnTo>
                  <a:pt x="130" y="111"/>
                </a:lnTo>
                <a:lnTo>
                  <a:pt x="130" y="112"/>
                </a:lnTo>
                <a:lnTo>
                  <a:pt x="129" y="112"/>
                </a:lnTo>
                <a:lnTo>
                  <a:pt x="129" y="113"/>
                </a:lnTo>
                <a:lnTo>
                  <a:pt x="129" y="114"/>
                </a:lnTo>
                <a:lnTo>
                  <a:pt x="131" y="114"/>
                </a:lnTo>
                <a:lnTo>
                  <a:pt x="131" y="115"/>
                </a:lnTo>
                <a:lnTo>
                  <a:pt x="131" y="116"/>
                </a:lnTo>
                <a:lnTo>
                  <a:pt x="132" y="116"/>
                </a:lnTo>
                <a:lnTo>
                  <a:pt x="132" y="117"/>
                </a:lnTo>
                <a:lnTo>
                  <a:pt x="132" y="118"/>
                </a:lnTo>
                <a:lnTo>
                  <a:pt x="130" y="119"/>
                </a:lnTo>
                <a:lnTo>
                  <a:pt x="130" y="120"/>
                </a:lnTo>
                <a:lnTo>
                  <a:pt x="130" y="119"/>
                </a:lnTo>
                <a:lnTo>
                  <a:pt x="129" y="119"/>
                </a:lnTo>
                <a:lnTo>
                  <a:pt x="129" y="118"/>
                </a:lnTo>
                <a:lnTo>
                  <a:pt x="128" y="118"/>
                </a:lnTo>
                <a:lnTo>
                  <a:pt x="128" y="119"/>
                </a:lnTo>
                <a:lnTo>
                  <a:pt x="127" y="120"/>
                </a:lnTo>
                <a:lnTo>
                  <a:pt x="126" y="120"/>
                </a:lnTo>
                <a:lnTo>
                  <a:pt x="126" y="121"/>
                </a:lnTo>
                <a:lnTo>
                  <a:pt x="125" y="121"/>
                </a:lnTo>
                <a:lnTo>
                  <a:pt x="124" y="122"/>
                </a:lnTo>
                <a:lnTo>
                  <a:pt x="124" y="123"/>
                </a:lnTo>
                <a:lnTo>
                  <a:pt x="123" y="124"/>
                </a:lnTo>
                <a:lnTo>
                  <a:pt x="123" y="125"/>
                </a:lnTo>
                <a:lnTo>
                  <a:pt x="123" y="126"/>
                </a:lnTo>
                <a:lnTo>
                  <a:pt x="123" y="127"/>
                </a:lnTo>
                <a:lnTo>
                  <a:pt x="124" y="128"/>
                </a:lnTo>
                <a:lnTo>
                  <a:pt x="123" y="129"/>
                </a:lnTo>
                <a:lnTo>
                  <a:pt x="123" y="130"/>
                </a:lnTo>
                <a:lnTo>
                  <a:pt x="122" y="130"/>
                </a:lnTo>
                <a:lnTo>
                  <a:pt x="121" y="129"/>
                </a:lnTo>
                <a:lnTo>
                  <a:pt x="121" y="130"/>
                </a:lnTo>
                <a:lnTo>
                  <a:pt x="121" y="131"/>
                </a:lnTo>
                <a:lnTo>
                  <a:pt x="121" y="132"/>
                </a:lnTo>
                <a:lnTo>
                  <a:pt x="121" y="133"/>
                </a:lnTo>
                <a:lnTo>
                  <a:pt x="121" y="134"/>
                </a:lnTo>
                <a:lnTo>
                  <a:pt x="121" y="135"/>
                </a:lnTo>
                <a:lnTo>
                  <a:pt x="120" y="135"/>
                </a:lnTo>
                <a:lnTo>
                  <a:pt x="120" y="136"/>
                </a:lnTo>
                <a:lnTo>
                  <a:pt x="120" y="137"/>
                </a:lnTo>
                <a:lnTo>
                  <a:pt x="119" y="137"/>
                </a:lnTo>
                <a:lnTo>
                  <a:pt x="119" y="138"/>
                </a:lnTo>
                <a:lnTo>
                  <a:pt x="118" y="138"/>
                </a:lnTo>
                <a:lnTo>
                  <a:pt x="118" y="139"/>
                </a:lnTo>
                <a:lnTo>
                  <a:pt x="118" y="140"/>
                </a:lnTo>
                <a:lnTo>
                  <a:pt x="118" y="141"/>
                </a:lnTo>
                <a:lnTo>
                  <a:pt x="117" y="141"/>
                </a:lnTo>
                <a:lnTo>
                  <a:pt x="117" y="142"/>
                </a:lnTo>
                <a:lnTo>
                  <a:pt x="116" y="141"/>
                </a:lnTo>
                <a:lnTo>
                  <a:pt x="116" y="140"/>
                </a:lnTo>
                <a:lnTo>
                  <a:pt x="115" y="140"/>
                </a:lnTo>
                <a:lnTo>
                  <a:pt x="114" y="140"/>
                </a:lnTo>
                <a:lnTo>
                  <a:pt x="114" y="141"/>
                </a:lnTo>
                <a:lnTo>
                  <a:pt x="113" y="141"/>
                </a:lnTo>
                <a:lnTo>
                  <a:pt x="112" y="141"/>
                </a:lnTo>
                <a:lnTo>
                  <a:pt x="112" y="142"/>
                </a:lnTo>
                <a:lnTo>
                  <a:pt x="111" y="142"/>
                </a:lnTo>
                <a:lnTo>
                  <a:pt x="111" y="143"/>
                </a:lnTo>
                <a:lnTo>
                  <a:pt x="110" y="144"/>
                </a:lnTo>
                <a:lnTo>
                  <a:pt x="109" y="144"/>
                </a:lnTo>
                <a:lnTo>
                  <a:pt x="110" y="144"/>
                </a:lnTo>
                <a:lnTo>
                  <a:pt x="109" y="144"/>
                </a:lnTo>
                <a:lnTo>
                  <a:pt x="109" y="145"/>
                </a:lnTo>
                <a:lnTo>
                  <a:pt x="108" y="145"/>
                </a:lnTo>
                <a:lnTo>
                  <a:pt x="107" y="145"/>
                </a:lnTo>
                <a:lnTo>
                  <a:pt x="107" y="146"/>
                </a:lnTo>
                <a:lnTo>
                  <a:pt x="106" y="146"/>
                </a:lnTo>
                <a:lnTo>
                  <a:pt x="106" y="147"/>
                </a:lnTo>
                <a:lnTo>
                  <a:pt x="105" y="147"/>
                </a:lnTo>
                <a:lnTo>
                  <a:pt x="104" y="147"/>
                </a:lnTo>
                <a:lnTo>
                  <a:pt x="104" y="148"/>
                </a:lnTo>
                <a:lnTo>
                  <a:pt x="104" y="149"/>
                </a:lnTo>
                <a:lnTo>
                  <a:pt x="104" y="150"/>
                </a:lnTo>
                <a:lnTo>
                  <a:pt x="103" y="151"/>
                </a:lnTo>
                <a:lnTo>
                  <a:pt x="103" y="152"/>
                </a:lnTo>
                <a:lnTo>
                  <a:pt x="102" y="152"/>
                </a:lnTo>
                <a:lnTo>
                  <a:pt x="101" y="153"/>
                </a:lnTo>
                <a:lnTo>
                  <a:pt x="100" y="153"/>
                </a:lnTo>
                <a:lnTo>
                  <a:pt x="100" y="154"/>
                </a:lnTo>
                <a:lnTo>
                  <a:pt x="100" y="153"/>
                </a:lnTo>
                <a:lnTo>
                  <a:pt x="100" y="154"/>
                </a:lnTo>
                <a:lnTo>
                  <a:pt x="99" y="154"/>
                </a:lnTo>
                <a:lnTo>
                  <a:pt x="98" y="154"/>
                </a:lnTo>
                <a:lnTo>
                  <a:pt x="98" y="155"/>
                </a:lnTo>
                <a:lnTo>
                  <a:pt x="99" y="155"/>
                </a:lnTo>
                <a:lnTo>
                  <a:pt x="99" y="156"/>
                </a:lnTo>
                <a:lnTo>
                  <a:pt x="98" y="156"/>
                </a:lnTo>
                <a:lnTo>
                  <a:pt x="98" y="157"/>
                </a:lnTo>
                <a:lnTo>
                  <a:pt x="97" y="156"/>
                </a:lnTo>
                <a:lnTo>
                  <a:pt x="97" y="157"/>
                </a:lnTo>
                <a:lnTo>
                  <a:pt x="97" y="158"/>
                </a:lnTo>
                <a:lnTo>
                  <a:pt x="96" y="158"/>
                </a:lnTo>
                <a:lnTo>
                  <a:pt x="96" y="159"/>
                </a:lnTo>
                <a:lnTo>
                  <a:pt x="96" y="160"/>
                </a:lnTo>
                <a:lnTo>
                  <a:pt x="96" y="161"/>
                </a:lnTo>
                <a:lnTo>
                  <a:pt x="95" y="161"/>
                </a:lnTo>
                <a:lnTo>
                  <a:pt x="94" y="161"/>
                </a:lnTo>
                <a:lnTo>
                  <a:pt x="93" y="161"/>
                </a:lnTo>
                <a:lnTo>
                  <a:pt x="92" y="161"/>
                </a:lnTo>
                <a:lnTo>
                  <a:pt x="92" y="162"/>
                </a:lnTo>
                <a:lnTo>
                  <a:pt x="91" y="162"/>
                </a:lnTo>
                <a:lnTo>
                  <a:pt x="90" y="162"/>
                </a:lnTo>
                <a:lnTo>
                  <a:pt x="90" y="161"/>
                </a:lnTo>
                <a:lnTo>
                  <a:pt x="90" y="160"/>
                </a:lnTo>
                <a:lnTo>
                  <a:pt x="90" y="161"/>
                </a:lnTo>
                <a:lnTo>
                  <a:pt x="89" y="161"/>
                </a:lnTo>
                <a:lnTo>
                  <a:pt x="88" y="161"/>
                </a:lnTo>
                <a:lnTo>
                  <a:pt x="87" y="161"/>
                </a:lnTo>
                <a:lnTo>
                  <a:pt x="86" y="160"/>
                </a:lnTo>
                <a:lnTo>
                  <a:pt x="85" y="161"/>
                </a:lnTo>
                <a:lnTo>
                  <a:pt x="84" y="161"/>
                </a:lnTo>
                <a:lnTo>
                  <a:pt x="84" y="162"/>
                </a:lnTo>
                <a:lnTo>
                  <a:pt x="83" y="162"/>
                </a:lnTo>
                <a:lnTo>
                  <a:pt x="82" y="161"/>
                </a:lnTo>
                <a:lnTo>
                  <a:pt x="81" y="160"/>
                </a:lnTo>
                <a:lnTo>
                  <a:pt x="81" y="159"/>
                </a:lnTo>
                <a:lnTo>
                  <a:pt x="81" y="158"/>
                </a:lnTo>
                <a:lnTo>
                  <a:pt x="80" y="157"/>
                </a:lnTo>
                <a:lnTo>
                  <a:pt x="79" y="156"/>
                </a:lnTo>
                <a:lnTo>
                  <a:pt x="79" y="155"/>
                </a:lnTo>
                <a:lnTo>
                  <a:pt x="78" y="153"/>
                </a:lnTo>
                <a:lnTo>
                  <a:pt x="77" y="153"/>
                </a:lnTo>
                <a:lnTo>
                  <a:pt x="77" y="152"/>
                </a:lnTo>
                <a:lnTo>
                  <a:pt x="76" y="151"/>
                </a:lnTo>
                <a:lnTo>
                  <a:pt x="75" y="150"/>
                </a:lnTo>
                <a:lnTo>
                  <a:pt x="75" y="149"/>
                </a:lnTo>
                <a:lnTo>
                  <a:pt x="74" y="148"/>
                </a:lnTo>
                <a:lnTo>
                  <a:pt x="73" y="147"/>
                </a:lnTo>
                <a:lnTo>
                  <a:pt x="72" y="147"/>
                </a:lnTo>
                <a:lnTo>
                  <a:pt x="72" y="146"/>
                </a:lnTo>
                <a:lnTo>
                  <a:pt x="71" y="146"/>
                </a:lnTo>
                <a:lnTo>
                  <a:pt x="70" y="145"/>
                </a:lnTo>
                <a:lnTo>
                  <a:pt x="69" y="145"/>
                </a:lnTo>
                <a:lnTo>
                  <a:pt x="69" y="144"/>
                </a:lnTo>
                <a:lnTo>
                  <a:pt x="69" y="143"/>
                </a:lnTo>
                <a:lnTo>
                  <a:pt x="68" y="143"/>
                </a:lnTo>
                <a:lnTo>
                  <a:pt x="68" y="142"/>
                </a:lnTo>
                <a:lnTo>
                  <a:pt x="67" y="142"/>
                </a:lnTo>
                <a:lnTo>
                  <a:pt x="67" y="141"/>
                </a:lnTo>
                <a:lnTo>
                  <a:pt x="66" y="140"/>
                </a:lnTo>
                <a:lnTo>
                  <a:pt x="65" y="139"/>
                </a:lnTo>
                <a:lnTo>
                  <a:pt x="64" y="139"/>
                </a:lnTo>
                <a:lnTo>
                  <a:pt x="64" y="138"/>
                </a:lnTo>
                <a:lnTo>
                  <a:pt x="63" y="138"/>
                </a:lnTo>
                <a:lnTo>
                  <a:pt x="62" y="138"/>
                </a:lnTo>
                <a:lnTo>
                  <a:pt x="62" y="139"/>
                </a:lnTo>
                <a:lnTo>
                  <a:pt x="61" y="139"/>
                </a:lnTo>
                <a:lnTo>
                  <a:pt x="60" y="139"/>
                </a:lnTo>
                <a:lnTo>
                  <a:pt x="60" y="138"/>
                </a:lnTo>
                <a:lnTo>
                  <a:pt x="60" y="139"/>
                </a:lnTo>
                <a:lnTo>
                  <a:pt x="59" y="139"/>
                </a:lnTo>
                <a:lnTo>
                  <a:pt x="59" y="138"/>
                </a:lnTo>
                <a:lnTo>
                  <a:pt x="59" y="139"/>
                </a:lnTo>
                <a:lnTo>
                  <a:pt x="59" y="138"/>
                </a:lnTo>
                <a:lnTo>
                  <a:pt x="58" y="138"/>
                </a:lnTo>
                <a:lnTo>
                  <a:pt x="57" y="138"/>
                </a:lnTo>
                <a:lnTo>
                  <a:pt x="57" y="139"/>
                </a:lnTo>
                <a:lnTo>
                  <a:pt x="56" y="139"/>
                </a:lnTo>
                <a:lnTo>
                  <a:pt x="56" y="138"/>
                </a:lnTo>
                <a:lnTo>
                  <a:pt x="56" y="139"/>
                </a:lnTo>
                <a:lnTo>
                  <a:pt x="55" y="139"/>
                </a:lnTo>
                <a:lnTo>
                  <a:pt x="54" y="139"/>
                </a:lnTo>
                <a:lnTo>
                  <a:pt x="54" y="140"/>
                </a:lnTo>
                <a:lnTo>
                  <a:pt x="55" y="141"/>
                </a:lnTo>
                <a:lnTo>
                  <a:pt x="54" y="141"/>
                </a:lnTo>
                <a:lnTo>
                  <a:pt x="54" y="142"/>
                </a:lnTo>
                <a:lnTo>
                  <a:pt x="55" y="142"/>
                </a:lnTo>
                <a:lnTo>
                  <a:pt x="55" y="143"/>
                </a:lnTo>
                <a:lnTo>
                  <a:pt x="54" y="143"/>
                </a:lnTo>
                <a:lnTo>
                  <a:pt x="54" y="144"/>
                </a:lnTo>
                <a:lnTo>
                  <a:pt x="53" y="144"/>
                </a:lnTo>
                <a:lnTo>
                  <a:pt x="54" y="144"/>
                </a:lnTo>
                <a:lnTo>
                  <a:pt x="53" y="144"/>
                </a:lnTo>
                <a:lnTo>
                  <a:pt x="52" y="144"/>
                </a:lnTo>
                <a:lnTo>
                  <a:pt x="51" y="144"/>
                </a:lnTo>
                <a:lnTo>
                  <a:pt x="51" y="143"/>
                </a:lnTo>
                <a:lnTo>
                  <a:pt x="50" y="142"/>
                </a:lnTo>
                <a:lnTo>
                  <a:pt x="50" y="141"/>
                </a:lnTo>
                <a:lnTo>
                  <a:pt x="49" y="141"/>
                </a:lnTo>
                <a:lnTo>
                  <a:pt x="49" y="140"/>
                </a:lnTo>
                <a:lnTo>
                  <a:pt x="48" y="140"/>
                </a:lnTo>
                <a:lnTo>
                  <a:pt x="48" y="139"/>
                </a:lnTo>
                <a:lnTo>
                  <a:pt x="48" y="138"/>
                </a:lnTo>
                <a:lnTo>
                  <a:pt x="49" y="138"/>
                </a:lnTo>
                <a:lnTo>
                  <a:pt x="50" y="138"/>
                </a:lnTo>
                <a:lnTo>
                  <a:pt x="50" y="137"/>
                </a:lnTo>
                <a:lnTo>
                  <a:pt x="49" y="137"/>
                </a:lnTo>
                <a:lnTo>
                  <a:pt x="49" y="136"/>
                </a:lnTo>
                <a:lnTo>
                  <a:pt x="48" y="135"/>
                </a:lnTo>
                <a:lnTo>
                  <a:pt x="48" y="134"/>
                </a:lnTo>
                <a:lnTo>
                  <a:pt x="48" y="133"/>
                </a:lnTo>
                <a:lnTo>
                  <a:pt x="48" y="132"/>
                </a:lnTo>
                <a:lnTo>
                  <a:pt x="47" y="132"/>
                </a:lnTo>
                <a:lnTo>
                  <a:pt x="47" y="131"/>
                </a:lnTo>
                <a:lnTo>
                  <a:pt x="47" y="130"/>
                </a:lnTo>
                <a:lnTo>
                  <a:pt x="46" y="129"/>
                </a:lnTo>
                <a:lnTo>
                  <a:pt x="46" y="128"/>
                </a:lnTo>
                <a:lnTo>
                  <a:pt x="47" y="128"/>
                </a:lnTo>
                <a:lnTo>
                  <a:pt x="47" y="127"/>
                </a:lnTo>
                <a:lnTo>
                  <a:pt x="46" y="127"/>
                </a:lnTo>
                <a:lnTo>
                  <a:pt x="46" y="126"/>
                </a:lnTo>
                <a:lnTo>
                  <a:pt x="47" y="126"/>
                </a:lnTo>
                <a:lnTo>
                  <a:pt x="47" y="125"/>
                </a:lnTo>
                <a:lnTo>
                  <a:pt x="48" y="125"/>
                </a:lnTo>
                <a:lnTo>
                  <a:pt x="48" y="124"/>
                </a:lnTo>
                <a:lnTo>
                  <a:pt x="49" y="124"/>
                </a:lnTo>
                <a:lnTo>
                  <a:pt x="49" y="123"/>
                </a:lnTo>
                <a:lnTo>
                  <a:pt x="50" y="123"/>
                </a:lnTo>
                <a:lnTo>
                  <a:pt x="52" y="122"/>
                </a:lnTo>
                <a:lnTo>
                  <a:pt x="52" y="121"/>
                </a:lnTo>
                <a:lnTo>
                  <a:pt x="50" y="119"/>
                </a:lnTo>
                <a:lnTo>
                  <a:pt x="48" y="117"/>
                </a:lnTo>
                <a:lnTo>
                  <a:pt x="48" y="116"/>
                </a:lnTo>
                <a:lnTo>
                  <a:pt x="47" y="115"/>
                </a:lnTo>
                <a:lnTo>
                  <a:pt x="47" y="114"/>
                </a:lnTo>
                <a:lnTo>
                  <a:pt x="46" y="114"/>
                </a:lnTo>
                <a:lnTo>
                  <a:pt x="46" y="113"/>
                </a:lnTo>
                <a:lnTo>
                  <a:pt x="45" y="112"/>
                </a:lnTo>
                <a:lnTo>
                  <a:pt x="44" y="112"/>
                </a:lnTo>
                <a:lnTo>
                  <a:pt x="44" y="111"/>
                </a:lnTo>
                <a:lnTo>
                  <a:pt x="43" y="111"/>
                </a:lnTo>
                <a:lnTo>
                  <a:pt x="42" y="108"/>
                </a:lnTo>
                <a:lnTo>
                  <a:pt x="41" y="107"/>
                </a:lnTo>
                <a:lnTo>
                  <a:pt x="40" y="106"/>
                </a:lnTo>
                <a:lnTo>
                  <a:pt x="39" y="105"/>
                </a:lnTo>
                <a:lnTo>
                  <a:pt x="39" y="104"/>
                </a:lnTo>
                <a:lnTo>
                  <a:pt x="38" y="104"/>
                </a:lnTo>
                <a:lnTo>
                  <a:pt x="38" y="103"/>
                </a:lnTo>
                <a:lnTo>
                  <a:pt x="37" y="103"/>
                </a:lnTo>
                <a:lnTo>
                  <a:pt x="37" y="102"/>
                </a:lnTo>
                <a:lnTo>
                  <a:pt x="36" y="101"/>
                </a:lnTo>
                <a:lnTo>
                  <a:pt x="35" y="100"/>
                </a:lnTo>
                <a:lnTo>
                  <a:pt x="35" y="99"/>
                </a:lnTo>
                <a:lnTo>
                  <a:pt x="34" y="99"/>
                </a:lnTo>
                <a:lnTo>
                  <a:pt x="34" y="98"/>
                </a:lnTo>
                <a:lnTo>
                  <a:pt x="33" y="97"/>
                </a:lnTo>
                <a:lnTo>
                  <a:pt x="32" y="96"/>
                </a:lnTo>
                <a:lnTo>
                  <a:pt x="29" y="94"/>
                </a:lnTo>
                <a:lnTo>
                  <a:pt x="29" y="93"/>
                </a:lnTo>
                <a:lnTo>
                  <a:pt x="29" y="91"/>
                </a:lnTo>
                <a:lnTo>
                  <a:pt x="28" y="91"/>
                </a:lnTo>
                <a:lnTo>
                  <a:pt x="28" y="90"/>
                </a:lnTo>
                <a:lnTo>
                  <a:pt x="27" y="89"/>
                </a:lnTo>
                <a:lnTo>
                  <a:pt x="26" y="88"/>
                </a:lnTo>
                <a:lnTo>
                  <a:pt x="26" y="87"/>
                </a:lnTo>
                <a:lnTo>
                  <a:pt x="25" y="86"/>
                </a:lnTo>
                <a:lnTo>
                  <a:pt x="24" y="85"/>
                </a:lnTo>
                <a:lnTo>
                  <a:pt x="24" y="84"/>
                </a:lnTo>
                <a:lnTo>
                  <a:pt x="22" y="82"/>
                </a:lnTo>
                <a:lnTo>
                  <a:pt x="22" y="81"/>
                </a:lnTo>
                <a:lnTo>
                  <a:pt x="20" y="80"/>
                </a:lnTo>
                <a:lnTo>
                  <a:pt x="20" y="79"/>
                </a:lnTo>
                <a:lnTo>
                  <a:pt x="19" y="79"/>
                </a:lnTo>
                <a:lnTo>
                  <a:pt x="19" y="78"/>
                </a:lnTo>
                <a:lnTo>
                  <a:pt x="18" y="78"/>
                </a:lnTo>
                <a:lnTo>
                  <a:pt x="17" y="77"/>
                </a:lnTo>
                <a:lnTo>
                  <a:pt x="16" y="76"/>
                </a:lnTo>
                <a:lnTo>
                  <a:pt x="14" y="74"/>
                </a:lnTo>
                <a:lnTo>
                  <a:pt x="13" y="71"/>
                </a:lnTo>
                <a:lnTo>
                  <a:pt x="12" y="70"/>
                </a:lnTo>
                <a:lnTo>
                  <a:pt x="11" y="70"/>
                </a:lnTo>
                <a:lnTo>
                  <a:pt x="11" y="69"/>
                </a:lnTo>
                <a:lnTo>
                  <a:pt x="11" y="68"/>
                </a:lnTo>
                <a:lnTo>
                  <a:pt x="10" y="67"/>
                </a:lnTo>
                <a:lnTo>
                  <a:pt x="9" y="66"/>
                </a:lnTo>
                <a:lnTo>
                  <a:pt x="8" y="64"/>
                </a:lnTo>
                <a:lnTo>
                  <a:pt x="7" y="63"/>
                </a:lnTo>
                <a:lnTo>
                  <a:pt x="6" y="62"/>
                </a:lnTo>
                <a:lnTo>
                  <a:pt x="5" y="61"/>
                </a:lnTo>
                <a:lnTo>
                  <a:pt x="5" y="60"/>
                </a:lnTo>
                <a:lnTo>
                  <a:pt x="4" y="59"/>
                </a:lnTo>
                <a:lnTo>
                  <a:pt x="3" y="59"/>
                </a:lnTo>
                <a:lnTo>
                  <a:pt x="2" y="57"/>
                </a:lnTo>
                <a:lnTo>
                  <a:pt x="1" y="56"/>
                </a:lnTo>
                <a:lnTo>
                  <a:pt x="1" y="55"/>
                </a:lnTo>
                <a:lnTo>
                  <a:pt x="0" y="54"/>
                </a:lnTo>
                <a:lnTo>
                  <a:pt x="0" y="53"/>
                </a:lnTo>
                <a:lnTo>
                  <a:pt x="1" y="51"/>
                </a:lnTo>
                <a:lnTo>
                  <a:pt x="1" y="50"/>
                </a:lnTo>
                <a:lnTo>
                  <a:pt x="2" y="50"/>
                </a:lnTo>
                <a:lnTo>
                  <a:pt x="3" y="50"/>
                </a:lnTo>
                <a:lnTo>
                  <a:pt x="4" y="50"/>
                </a:lnTo>
                <a:lnTo>
                  <a:pt x="5" y="50"/>
                </a:lnTo>
                <a:lnTo>
                  <a:pt x="5" y="51"/>
                </a:lnTo>
                <a:lnTo>
                  <a:pt x="6" y="51"/>
                </a:lnTo>
                <a:lnTo>
                  <a:pt x="7" y="51"/>
                </a:lnTo>
                <a:lnTo>
                  <a:pt x="7" y="50"/>
                </a:lnTo>
                <a:lnTo>
                  <a:pt x="8" y="51"/>
                </a:lnTo>
                <a:lnTo>
                  <a:pt x="9" y="51"/>
                </a:lnTo>
                <a:lnTo>
                  <a:pt x="10" y="51"/>
                </a:lnTo>
                <a:lnTo>
                  <a:pt x="11" y="50"/>
                </a:lnTo>
                <a:lnTo>
                  <a:pt x="12" y="49"/>
                </a:lnTo>
                <a:lnTo>
                  <a:pt x="13" y="49"/>
                </a:lnTo>
                <a:lnTo>
                  <a:pt x="14" y="49"/>
                </a:lnTo>
                <a:lnTo>
                  <a:pt x="15" y="49"/>
                </a:lnTo>
                <a:lnTo>
                  <a:pt x="16" y="49"/>
                </a:lnTo>
                <a:lnTo>
                  <a:pt x="17" y="49"/>
                </a:lnTo>
                <a:lnTo>
                  <a:pt x="18" y="48"/>
                </a:lnTo>
                <a:lnTo>
                  <a:pt x="19" y="47"/>
                </a:lnTo>
                <a:lnTo>
                  <a:pt x="20" y="47"/>
                </a:lnTo>
                <a:lnTo>
                  <a:pt x="21" y="46"/>
                </a:lnTo>
                <a:lnTo>
                  <a:pt x="22" y="46"/>
                </a:lnTo>
                <a:lnTo>
                  <a:pt x="23" y="46"/>
                </a:lnTo>
                <a:lnTo>
                  <a:pt x="24" y="46"/>
                </a:lnTo>
                <a:lnTo>
                  <a:pt x="25" y="46"/>
                </a:lnTo>
                <a:lnTo>
                  <a:pt x="26" y="46"/>
                </a:lnTo>
                <a:lnTo>
                  <a:pt x="26" y="45"/>
                </a:lnTo>
                <a:lnTo>
                  <a:pt x="27" y="46"/>
                </a:lnTo>
                <a:lnTo>
                  <a:pt x="28" y="46"/>
                </a:lnTo>
                <a:lnTo>
                  <a:pt x="28" y="45"/>
                </a:lnTo>
                <a:lnTo>
                  <a:pt x="28" y="44"/>
                </a:lnTo>
                <a:lnTo>
                  <a:pt x="29" y="43"/>
                </a:lnTo>
                <a:lnTo>
                  <a:pt x="29" y="42"/>
                </a:lnTo>
                <a:lnTo>
                  <a:pt x="29" y="41"/>
                </a:lnTo>
                <a:lnTo>
                  <a:pt x="30" y="41"/>
                </a:lnTo>
                <a:lnTo>
                  <a:pt x="31" y="41"/>
                </a:lnTo>
                <a:lnTo>
                  <a:pt x="32" y="41"/>
                </a:lnTo>
                <a:lnTo>
                  <a:pt x="32" y="40"/>
                </a:lnTo>
                <a:lnTo>
                  <a:pt x="32" y="39"/>
                </a:lnTo>
                <a:lnTo>
                  <a:pt x="33" y="39"/>
                </a:lnTo>
                <a:lnTo>
                  <a:pt x="34" y="39"/>
                </a:lnTo>
                <a:lnTo>
                  <a:pt x="35" y="39"/>
                </a:lnTo>
                <a:lnTo>
                  <a:pt x="36" y="39"/>
                </a:lnTo>
                <a:lnTo>
                  <a:pt x="37" y="38"/>
                </a:lnTo>
                <a:lnTo>
                  <a:pt x="37" y="37"/>
                </a:lnTo>
                <a:lnTo>
                  <a:pt x="37" y="38"/>
                </a:lnTo>
                <a:lnTo>
                  <a:pt x="38" y="38"/>
                </a:lnTo>
                <a:lnTo>
                  <a:pt x="39" y="38"/>
                </a:lnTo>
                <a:lnTo>
                  <a:pt x="39" y="39"/>
                </a:lnTo>
                <a:lnTo>
                  <a:pt x="39" y="40"/>
                </a:lnTo>
                <a:lnTo>
                  <a:pt x="40" y="41"/>
                </a:lnTo>
                <a:lnTo>
                  <a:pt x="41" y="41"/>
                </a:lnTo>
                <a:lnTo>
                  <a:pt x="42" y="41"/>
                </a:lnTo>
                <a:lnTo>
                  <a:pt x="43" y="41"/>
                </a:lnTo>
                <a:lnTo>
                  <a:pt x="43" y="40"/>
                </a:lnTo>
                <a:lnTo>
                  <a:pt x="44" y="39"/>
                </a:lnTo>
                <a:lnTo>
                  <a:pt x="45" y="39"/>
                </a:lnTo>
                <a:lnTo>
                  <a:pt x="45" y="38"/>
                </a:lnTo>
                <a:lnTo>
                  <a:pt x="46" y="37"/>
                </a:lnTo>
                <a:lnTo>
                  <a:pt x="46" y="36"/>
                </a:lnTo>
                <a:lnTo>
                  <a:pt x="46" y="35"/>
                </a:lnTo>
                <a:lnTo>
                  <a:pt x="46" y="34"/>
                </a:lnTo>
                <a:lnTo>
                  <a:pt x="46" y="33"/>
                </a:lnTo>
                <a:lnTo>
                  <a:pt x="47" y="32"/>
                </a:lnTo>
                <a:lnTo>
                  <a:pt x="47" y="31"/>
                </a:lnTo>
                <a:lnTo>
                  <a:pt x="47" y="30"/>
                </a:lnTo>
                <a:lnTo>
                  <a:pt x="48" y="26"/>
                </a:lnTo>
                <a:lnTo>
                  <a:pt x="48" y="23"/>
                </a:lnTo>
                <a:lnTo>
                  <a:pt x="47" y="23"/>
                </a:lnTo>
                <a:lnTo>
                  <a:pt x="47" y="22"/>
                </a:lnTo>
                <a:lnTo>
                  <a:pt x="47" y="21"/>
                </a:lnTo>
                <a:lnTo>
                  <a:pt x="48" y="21"/>
                </a:lnTo>
                <a:lnTo>
                  <a:pt x="49" y="21"/>
                </a:lnTo>
                <a:lnTo>
                  <a:pt x="49" y="22"/>
                </a:lnTo>
                <a:lnTo>
                  <a:pt x="50" y="22"/>
                </a:lnTo>
                <a:lnTo>
                  <a:pt x="51" y="22"/>
                </a:lnTo>
                <a:lnTo>
                  <a:pt x="52" y="21"/>
                </a:lnTo>
                <a:lnTo>
                  <a:pt x="53" y="21"/>
                </a:lnTo>
                <a:lnTo>
                  <a:pt x="53" y="20"/>
                </a:lnTo>
                <a:lnTo>
                  <a:pt x="54" y="20"/>
                </a:lnTo>
                <a:lnTo>
                  <a:pt x="55" y="20"/>
                </a:lnTo>
                <a:lnTo>
                  <a:pt x="56" y="19"/>
                </a:lnTo>
                <a:lnTo>
                  <a:pt x="56" y="20"/>
                </a:lnTo>
                <a:lnTo>
                  <a:pt x="57" y="19"/>
                </a:lnTo>
                <a:lnTo>
                  <a:pt x="58" y="19"/>
                </a:lnTo>
                <a:lnTo>
                  <a:pt x="59" y="18"/>
                </a:lnTo>
                <a:lnTo>
                  <a:pt x="60" y="17"/>
                </a:lnTo>
                <a:lnTo>
                  <a:pt x="61" y="17"/>
                </a:lnTo>
                <a:lnTo>
                  <a:pt x="62" y="17"/>
                </a:lnTo>
                <a:lnTo>
                  <a:pt x="62" y="18"/>
                </a:lnTo>
                <a:lnTo>
                  <a:pt x="63" y="17"/>
                </a:lnTo>
                <a:lnTo>
                  <a:pt x="64" y="17"/>
                </a:lnTo>
                <a:lnTo>
                  <a:pt x="64" y="16"/>
                </a:lnTo>
                <a:lnTo>
                  <a:pt x="65" y="16"/>
                </a:lnTo>
                <a:lnTo>
                  <a:pt x="65" y="15"/>
                </a:lnTo>
                <a:lnTo>
                  <a:pt x="66" y="15"/>
                </a:lnTo>
                <a:lnTo>
                  <a:pt x="67" y="15"/>
                </a:lnTo>
                <a:lnTo>
                  <a:pt x="67" y="16"/>
                </a:lnTo>
                <a:lnTo>
                  <a:pt x="67" y="17"/>
                </a:lnTo>
                <a:lnTo>
                  <a:pt x="68" y="18"/>
                </a:lnTo>
                <a:lnTo>
                  <a:pt x="68" y="19"/>
                </a:lnTo>
                <a:lnTo>
                  <a:pt x="69" y="19"/>
                </a:lnTo>
                <a:lnTo>
                  <a:pt x="69" y="18"/>
                </a:lnTo>
                <a:lnTo>
                  <a:pt x="70" y="18"/>
                </a:lnTo>
                <a:lnTo>
                  <a:pt x="71" y="17"/>
                </a:lnTo>
                <a:lnTo>
                  <a:pt x="72" y="16"/>
                </a:lnTo>
                <a:lnTo>
                  <a:pt x="73" y="15"/>
                </a:lnTo>
                <a:lnTo>
                  <a:pt x="74" y="14"/>
                </a:lnTo>
                <a:lnTo>
                  <a:pt x="75" y="14"/>
                </a:lnTo>
                <a:lnTo>
                  <a:pt x="75" y="15"/>
                </a:lnTo>
                <a:lnTo>
                  <a:pt x="77" y="14"/>
                </a:lnTo>
                <a:lnTo>
                  <a:pt x="79" y="12"/>
                </a:lnTo>
                <a:lnTo>
                  <a:pt x="80" y="11"/>
                </a:lnTo>
                <a:lnTo>
                  <a:pt x="81" y="11"/>
                </a:lnTo>
                <a:lnTo>
                  <a:pt x="81" y="12"/>
                </a:lnTo>
                <a:lnTo>
                  <a:pt x="81" y="13"/>
                </a:lnTo>
                <a:lnTo>
                  <a:pt x="81" y="12"/>
                </a:lnTo>
                <a:lnTo>
                  <a:pt x="82" y="12"/>
                </a:lnTo>
                <a:lnTo>
                  <a:pt x="83" y="11"/>
                </a:lnTo>
                <a:lnTo>
                  <a:pt x="84" y="10"/>
                </a:lnTo>
                <a:lnTo>
                  <a:pt x="85" y="10"/>
                </a:lnTo>
                <a:lnTo>
                  <a:pt x="83" y="7"/>
                </a:lnTo>
                <a:lnTo>
                  <a:pt x="82" y="6"/>
                </a:lnTo>
                <a:lnTo>
                  <a:pt x="81" y="5"/>
                </a:lnTo>
                <a:lnTo>
                  <a:pt x="83" y="4"/>
                </a:lnTo>
                <a:lnTo>
                  <a:pt x="84" y="6"/>
                </a:lnTo>
                <a:lnTo>
                  <a:pt x="85" y="5"/>
                </a:lnTo>
                <a:lnTo>
                  <a:pt x="85" y="4"/>
                </a:lnTo>
                <a:lnTo>
                  <a:pt x="86" y="3"/>
                </a:lnTo>
                <a:lnTo>
                  <a:pt x="87" y="3"/>
                </a:lnTo>
                <a:lnTo>
                  <a:pt x="88" y="3"/>
                </a:lnTo>
                <a:lnTo>
                  <a:pt x="89" y="3"/>
                </a:lnTo>
                <a:lnTo>
                  <a:pt x="89" y="4"/>
                </a:lnTo>
                <a:lnTo>
                  <a:pt x="90" y="4"/>
                </a:lnTo>
                <a:lnTo>
                  <a:pt x="89" y="3"/>
                </a:lnTo>
                <a:lnTo>
                  <a:pt x="89" y="2"/>
                </a:lnTo>
                <a:lnTo>
                  <a:pt x="88" y="0"/>
                </a:lnTo>
                <a:lnTo>
                  <a:pt x="89" y="0"/>
                </a:lnTo>
                <a:lnTo>
                  <a:pt x="90" y="0"/>
                </a:lnTo>
                <a:lnTo>
                  <a:pt x="91" y="0"/>
                </a:lnTo>
                <a:lnTo>
                  <a:pt x="92" y="0"/>
                </a:lnTo>
                <a:lnTo>
                  <a:pt x="92" y="1"/>
                </a:lnTo>
                <a:lnTo>
                  <a:pt x="92" y="2"/>
                </a:lnTo>
                <a:lnTo>
                  <a:pt x="92" y="3"/>
                </a:lnTo>
                <a:lnTo>
                  <a:pt x="93" y="3"/>
                </a:lnTo>
                <a:lnTo>
                  <a:pt x="94" y="3"/>
                </a:lnTo>
                <a:lnTo>
                  <a:pt x="95" y="3"/>
                </a:lnTo>
                <a:lnTo>
                  <a:pt x="96" y="3"/>
                </a:lnTo>
                <a:lnTo>
                  <a:pt x="96" y="4"/>
                </a:lnTo>
                <a:lnTo>
                  <a:pt x="96" y="5"/>
                </a:lnTo>
                <a:lnTo>
                  <a:pt x="95" y="6"/>
                </a:lnTo>
                <a:lnTo>
                  <a:pt x="96" y="6"/>
                </a:lnTo>
                <a:lnTo>
                  <a:pt x="97" y="7"/>
                </a:lnTo>
                <a:lnTo>
                  <a:pt x="99" y="7"/>
                </a:lnTo>
                <a:lnTo>
                  <a:pt x="99" y="8"/>
                </a:lnTo>
                <a:lnTo>
                  <a:pt x="100" y="7"/>
                </a:lnTo>
                <a:lnTo>
                  <a:pt x="100" y="6"/>
                </a:lnTo>
                <a:lnTo>
                  <a:pt x="101" y="5"/>
                </a:lnTo>
                <a:lnTo>
                  <a:pt x="102" y="3"/>
                </a:lnTo>
                <a:lnTo>
                  <a:pt x="104" y="2"/>
                </a:lnTo>
                <a:lnTo>
                  <a:pt x="107" y="2"/>
                </a:lnTo>
                <a:lnTo>
                  <a:pt x="106" y="5"/>
                </a:lnTo>
                <a:lnTo>
                  <a:pt x="105" y="6"/>
                </a:lnTo>
                <a:lnTo>
                  <a:pt x="104" y="8"/>
                </a:lnTo>
                <a:lnTo>
                  <a:pt x="104" y="9"/>
                </a:lnTo>
                <a:lnTo>
                  <a:pt x="104" y="10"/>
                </a:lnTo>
                <a:lnTo>
                  <a:pt x="106" y="10"/>
                </a:lnTo>
                <a:lnTo>
                  <a:pt x="107" y="11"/>
                </a:lnTo>
                <a:lnTo>
                  <a:pt x="109" y="11"/>
                </a:lnTo>
                <a:lnTo>
                  <a:pt x="110" y="12"/>
                </a:lnTo>
                <a:lnTo>
                  <a:pt x="113" y="13"/>
                </a:lnTo>
                <a:lnTo>
                  <a:pt x="116" y="14"/>
                </a:lnTo>
                <a:lnTo>
                  <a:pt x="122" y="16"/>
                </a:lnTo>
                <a:lnTo>
                  <a:pt x="124" y="16"/>
                </a:lnTo>
                <a:lnTo>
                  <a:pt x="126" y="18"/>
                </a:lnTo>
                <a:lnTo>
                  <a:pt x="127" y="18"/>
                </a:lnTo>
                <a:lnTo>
                  <a:pt x="129" y="19"/>
                </a:lnTo>
                <a:lnTo>
                  <a:pt x="131" y="20"/>
                </a:lnTo>
                <a:lnTo>
                  <a:pt x="132" y="20"/>
                </a:lnTo>
                <a:lnTo>
                  <a:pt x="132" y="21"/>
                </a:lnTo>
                <a:lnTo>
                  <a:pt x="133" y="21"/>
                </a:lnTo>
                <a:lnTo>
                  <a:pt x="133" y="22"/>
                </a:lnTo>
                <a:lnTo>
                  <a:pt x="133" y="23"/>
                </a:lnTo>
                <a:lnTo>
                  <a:pt x="132" y="24"/>
                </a:lnTo>
                <a:lnTo>
                  <a:pt x="133" y="24"/>
                </a:lnTo>
                <a:lnTo>
                  <a:pt x="134" y="24"/>
                </a:lnTo>
                <a:lnTo>
                  <a:pt x="134" y="25"/>
                </a:lnTo>
                <a:lnTo>
                  <a:pt x="134" y="26"/>
                </a:lnTo>
                <a:lnTo>
                  <a:pt x="134" y="27"/>
                </a:lnTo>
                <a:lnTo>
                  <a:pt x="135" y="27"/>
                </a:lnTo>
                <a:lnTo>
                  <a:pt x="136" y="29"/>
                </a:lnTo>
                <a:lnTo>
                  <a:pt x="134" y="30"/>
                </a:lnTo>
                <a:lnTo>
                  <a:pt x="134" y="31"/>
                </a:lnTo>
                <a:lnTo>
                  <a:pt x="135" y="31"/>
                </a:lnTo>
                <a:lnTo>
                  <a:pt x="134" y="32"/>
                </a:lnTo>
                <a:lnTo>
                  <a:pt x="134" y="33"/>
                </a:lnTo>
                <a:lnTo>
                  <a:pt x="134" y="34"/>
                </a:lnTo>
                <a:lnTo>
                  <a:pt x="135" y="34"/>
                </a:lnTo>
                <a:lnTo>
                  <a:pt x="136" y="34"/>
                </a:lnTo>
                <a:lnTo>
                  <a:pt x="137" y="35"/>
                </a:lnTo>
                <a:lnTo>
                  <a:pt x="136" y="35"/>
                </a:lnTo>
                <a:lnTo>
                  <a:pt x="137" y="36"/>
                </a:lnTo>
                <a:lnTo>
                  <a:pt x="137" y="37"/>
                </a:lnTo>
                <a:lnTo>
                  <a:pt x="137" y="38"/>
                </a:lnTo>
                <a:lnTo>
                  <a:pt x="138" y="39"/>
                </a:lnTo>
                <a:lnTo>
                  <a:pt x="140" y="38"/>
                </a:lnTo>
                <a:lnTo>
                  <a:pt x="141" y="40"/>
                </a:lnTo>
                <a:lnTo>
                  <a:pt x="142" y="41"/>
                </a:lnTo>
                <a:lnTo>
                  <a:pt x="143" y="41"/>
                </a:lnTo>
                <a:lnTo>
                  <a:pt x="143" y="42"/>
                </a:lnTo>
              </a:path>
            </a:pathLst>
          </a:custGeom>
          <a:noFill/>
          <a:ln w="19050" cap="flat" cmpd="sng">
            <a:solidFill>
              <a:srgbClr val="000000">
                <a:alpha val="100000"/>
              </a:srgbClr>
            </a:solidFill>
            <a:prstDash val="solid"/>
            <a:round/>
            <a:headEnd type="none" w="med" len="med"/>
            <a:tailEnd type="none" w="med" len="med"/>
          </a:ln>
        </xdr:spPr>
      </xdr:sp>
      <xdr:sp>
        <xdr:nvSpPr>
          <xdr:cNvPr id="2185906" name="Freeform 88"/>
          <xdr:cNvSpPr/>
        </xdr:nvSpPr>
        <xdr:spPr>
          <a:xfrm>
            <a:off x="5362575" y="2266950"/>
            <a:ext cx="104775" cy="171450"/>
          </a:xfrm>
          <a:custGeom>
            <a:avLst/>
            <a:gdLst>
              <a:gd name="txL" fmla="*/ 0 w 11"/>
              <a:gd name="txT" fmla="*/ 0 h 18"/>
              <a:gd name="txR" fmla="*/ 11 w 11"/>
              <a:gd name="txB" fmla="*/ 18 h 18"/>
            </a:gdLst>
            <a:ahLst/>
            <a:cxnLst>
              <a:cxn ang="0">
                <a:pos x="0"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 h="18">
                <a:moveTo>
                  <a:pt x="0" y="0"/>
                </a:moveTo>
                <a:lnTo>
                  <a:pt x="1" y="0"/>
                </a:lnTo>
                <a:lnTo>
                  <a:pt x="1" y="1"/>
                </a:lnTo>
                <a:lnTo>
                  <a:pt x="1" y="2"/>
                </a:lnTo>
                <a:lnTo>
                  <a:pt x="2" y="2"/>
                </a:lnTo>
                <a:lnTo>
                  <a:pt x="2" y="3"/>
                </a:lnTo>
                <a:lnTo>
                  <a:pt x="4" y="4"/>
                </a:lnTo>
                <a:lnTo>
                  <a:pt x="6" y="5"/>
                </a:lnTo>
                <a:lnTo>
                  <a:pt x="6" y="6"/>
                </a:lnTo>
                <a:lnTo>
                  <a:pt x="7" y="6"/>
                </a:lnTo>
                <a:lnTo>
                  <a:pt x="8" y="7"/>
                </a:lnTo>
                <a:lnTo>
                  <a:pt x="7" y="7"/>
                </a:lnTo>
                <a:lnTo>
                  <a:pt x="8" y="7"/>
                </a:lnTo>
                <a:lnTo>
                  <a:pt x="8" y="8"/>
                </a:lnTo>
                <a:lnTo>
                  <a:pt x="8" y="7"/>
                </a:lnTo>
                <a:lnTo>
                  <a:pt x="8" y="8"/>
                </a:lnTo>
                <a:lnTo>
                  <a:pt x="8" y="9"/>
                </a:lnTo>
                <a:lnTo>
                  <a:pt x="9" y="9"/>
                </a:lnTo>
                <a:lnTo>
                  <a:pt x="10" y="10"/>
                </a:lnTo>
                <a:lnTo>
                  <a:pt x="11" y="10"/>
                </a:lnTo>
                <a:lnTo>
                  <a:pt x="11" y="11"/>
                </a:lnTo>
                <a:lnTo>
                  <a:pt x="11" y="12"/>
                </a:lnTo>
                <a:lnTo>
                  <a:pt x="10" y="12"/>
                </a:lnTo>
                <a:lnTo>
                  <a:pt x="10" y="13"/>
                </a:lnTo>
                <a:lnTo>
                  <a:pt x="10" y="14"/>
                </a:lnTo>
                <a:lnTo>
                  <a:pt x="10" y="15"/>
                </a:lnTo>
                <a:lnTo>
                  <a:pt x="10" y="16"/>
                </a:lnTo>
                <a:lnTo>
                  <a:pt x="9" y="16"/>
                </a:lnTo>
                <a:lnTo>
                  <a:pt x="9" y="17"/>
                </a:lnTo>
                <a:lnTo>
                  <a:pt x="8" y="17"/>
                </a:lnTo>
                <a:lnTo>
                  <a:pt x="8" y="18"/>
                </a:lnTo>
              </a:path>
            </a:pathLst>
          </a:custGeom>
          <a:noFill/>
          <a:ln w="19050" cap="flat" cmpd="sng">
            <a:solidFill>
              <a:srgbClr val="000000">
                <a:alpha val="100000"/>
              </a:srgbClr>
            </a:solidFill>
            <a:prstDash val="solid"/>
            <a:round/>
            <a:headEnd type="none" w="med" len="med"/>
            <a:tailEnd type="none" w="med" len="med"/>
          </a:ln>
        </xdr:spPr>
      </xdr:sp>
      <xdr:sp>
        <xdr:nvSpPr>
          <xdr:cNvPr id="2185907" name="Freeform 89"/>
          <xdr:cNvSpPr/>
        </xdr:nvSpPr>
        <xdr:spPr>
          <a:xfrm>
            <a:off x="4791075" y="3162300"/>
            <a:ext cx="923925" cy="800100"/>
          </a:xfrm>
          <a:custGeom>
            <a:avLst/>
            <a:gdLst>
              <a:gd name="txL" fmla="*/ 0 w 97"/>
              <a:gd name="txT" fmla="*/ 0 h 84"/>
              <a:gd name="txR" fmla="*/ 97 w 97"/>
              <a:gd name="txB" fmla="*/ 84 h 8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97" h="84">
                <a:moveTo>
                  <a:pt x="88" y="65"/>
                </a:moveTo>
                <a:lnTo>
                  <a:pt x="88" y="66"/>
                </a:lnTo>
                <a:lnTo>
                  <a:pt x="89" y="66"/>
                </a:lnTo>
                <a:lnTo>
                  <a:pt x="89" y="67"/>
                </a:lnTo>
                <a:lnTo>
                  <a:pt x="90" y="68"/>
                </a:lnTo>
                <a:lnTo>
                  <a:pt x="91" y="68"/>
                </a:lnTo>
                <a:lnTo>
                  <a:pt x="92" y="69"/>
                </a:lnTo>
                <a:lnTo>
                  <a:pt x="93" y="69"/>
                </a:lnTo>
                <a:lnTo>
                  <a:pt x="94" y="69"/>
                </a:lnTo>
                <a:lnTo>
                  <a:pt x="94" y="70"/>
                </a:lnTo>
                <a:lnTo>
                  <a:pt x="95" y="70"/>
                </a:lnTo>
                <a:lnTo>
                  <a:pt x="96" y="71"/>
                </a:lnTo>
                <a:lnTo>
                  <a:pt x="96" y="72"/>
                </a:lnTo>
                <a:lnTo>
                  <a:pt x="96" y="73"/>
                </a:lnTo>
                <a:lnTo>
                  <a:pt x="97" y="74"/>
                </a:lnTo>
                <a:lnTo>
                  <a:pt x="97" y="75"/>
                </a:lnTo>
                <a:lnTo>
                  <a:pt x="96" y="76"/>
                </a:lnTo>
                <a:lnTo>
                  <a:pt x="95" y="76"/>
                </a:lnTo>
                <a:lnTo>
                  <a:pt x="95" y="77"/>
                </a:lnTo>
                <a:lnTo>
                  <a:pt x="94" y="77"/>
                </a:lnTo>
                <a:lnTo>
                  <a:pt x="93" y="76"/>
                </a:lnTo>
                <a:lnTo>
                  <a:pt x="92" y="76"/>
                </a:lnTo>
                <a:lnTo>
                  <a:pt x="91" y="76"/>
                </a:lnTo>
                <a:lnTo>
                  <a:pt x="90" y="76"/>
                </a:lnTo>
                <a:lnTo>
                  <a:pt x="89" y="76"/>
                </a:lnTo>
                <a:lnTo>
                  <a:pt x="89" y="77"/>
                </a:lnTo>
                <a:lnTo>
                  <a:pt x="90" y="78"/>
                </a:lnTo>
                <a:lnTo>
                  <a:pt x="91" y="79"/>
                </a:lnTo>
                <a:lnTo>
                  <a:pt x="91" y="80"/>
                </a:lnTo>
                <a:lnTo>
                  <a:pt x="91" y="81"/>
                </a:lnTo>
                <a:lnTo>
                  <a:pt x="89" y="81"/>
                </a:lnTo>
                <a:lnTo>
                  <a:pt x="88" y="79"/>
                </a:lnTo>
                <a:lnTo>
                  <a:pt x="86" y="80"/>
                </a:lnTo>
                <a:lnTo>
                  <a:pt x="86" y="81"/>
                </a:lnTo>
                <a:lnTo>
                  <a:pt x="85" y="81"/>
                </a:lnTo>
                <a:lnTo>
                  <a:pt x="84" y="81"/>
                </a:lnTo>
                <a:lnTo>
                  <a:pt x="83" y="81"/>
                </a:lnTo>
                <a:lnTo>
                  <a:pt x="82" y="81"/>
                </a:lnTo>
                <a:lnTo>
                  <a:pt x="81" y="81"/>
                </a:lnTo>
                <a:lnTo>
                  <a:pt x="80" y="81"/>
                </a:lnTo>
                <a:lnTo>
                  <a:pt x="80" y="82"/>
                </a:lnTo>
                <a:lnTo>
                  <a:pt x="79" y="83"/>
                </a:lnTo>
                <a:lnTo>
                  <a:pt x="78" y="83"/>
                </a:lnTo>
                <a:lnTo>
                  <a:pt x="78" y="84"/>
                </a:lnTo>
                <a:lnTo>
                  <a:pt x="77" y="84"/>
                </a:lnTo>
                <a:lnTo>
                  <a:pt x="77" y="83"/>
                </a:lnTo>
                <a:lnTo>
                  <a:pt x="76" y="83"/>
                </a:lnTo>
                <a:lnTo>
                  <a:pt x="76" y="82"/>
                </a:lnTo>
                <a:lnTo>
                  <a:pt x="75" y="81"/>
                </a:lnTo>
                <a:lnTo>
                  <a:pt x="75" y="80"/>
                </a:lnTo>
                <a:lnTo>
                  <a:pt x="75" y="79"/>
                </a:lnTo>
                <a:lnTo>
                  <a:pt x="74" y="78"/>
                </a:lnTo>
                <a:lnTo>
                  <a:pt x="73" y="79"/>
                </a:lnTo>
                <a:lnTo>
                  <a:pt x="73" y="78"/>
                </a:lnTo>
                <a:lnTo>
                  <a:pt x="72" y="78"/>
                </a:lnTo>
                <a:lnTo>
                  <a:pt x="72" y="77"/>
                </a:lnTo>
                <a:lnTo>
                  <a:pt x="71" y="77"/>
                </a:lnTo>
                <a:lnTo>
                  <a:pt x="70" y="75"/>
                </a:lnTo>
                <a:lnTo>
                  <a:pt x="70" y="76"/>
                </a:lnTo>
                <a:lnTo>
                  <a:pt x="69" y="75"/>
                </a:lnTo>
                <a:lnTo>
                  <a:pt x="68" y="76"/>
                </a:lnTo>
                <a:lnTo>
                  <a:pt x="68" y="74"/>
                </a:lnTo>
                <a:lnTo>
                  <a:pt x="68" y="73"/>
                </a:lnTo>
                <a:lnTo>
                  <a:pt x="67" y="73"/>
                </a:lnTo>
                <a:lnTo>
                  <a:pt x="67" y="72"/>
                </a:lnTo>
                <a:lnTo>
                  <a:pt x="66" y="71"/>
                </a:lnTo>
                <a:lnTo>
                  <a:pt x="65" y="70"/>
                </a:lnTo>
                <a:lnTo>
                  <a:pt x="64" y="68"/>
                </a:lnTo>
                <a:lnTo>
                  <a:pt x="63" y="68"/>
                </a:lnTo>
                <a:lnTo>
                  <a:pt x="63" y="67"/>
                </a:lnTo>
                <a:lnTo>
                  <a:pt x="63" y="68"/>
                </a:lnTo>
                <a:lnTo>
                  <a:pt x="62" y="68"/>
                </a:lnTo>
                <a:lnTo>
                  <a:pt x="61" y="66"/>
                </a:lnTo>
                <a:lnTo>
                  <a:pt x="60" y="67"/>
                </a:lnTo>
                <a:lnTo>
                  <a:pt x="57" y="59"/>
                </a:lnTo>
                <a:lnTo>
                  <a:pt x="56" y="55"/>
                </a:lnTo>
                <a:lnTo>
                  <a:pt x="55" y="54"/>
                </a:lnTo>
                <a:lnTo>
                  <a:pt x="54" y="49"/>
                </a:lnTo>
                <a:lnTo>
                  <a:pt x="53" y="49"/>
                </a:lnTo>
                <a:lnTo>
                  <a:pt x="52" y="50"/>
                </a:lnTo>
                <a:lnTo>
                  <a:pt x="51" y="50"/>
                </a:lnTo>
                <a:lnTo>
                  <a:pt x="51" y="51"/>
                </a:lnTo>
                <a:lnTo>
                  <a:pt x="50" y="51"/>
                </a:lnTo>
                <a:lnTo>
                  <a:pt x="49" y="51"/>
                </a:lnTo>
                <a:lnTo>
                  <a:pt x="48" y="50"/>
                </a:lnTo>
                <a:lnTo>
                  <a:pt x="47" y="50"/>
                </a:lnTo>
                <a:lnTo>
                  <a:pt x="45" y="51"/>
                </a:lnTo>
                <a:lnTo>
                  <a:pt x="44" y="52"/>
                </a:lnTo>
                <a:lnTo>
                  <a:pt x="42" y="50"/>
                </a:lnTo>
                <a:lnTo>
                  <a:pt x="41" y="49"/>
                </a:lnTo>
                <a:lnTo>
                  <a:pt x="40" y="48"/>
                </a:lnTo>
                <a:lnTo>
                  <a:pt x="38" y="49"/>
                </a:lnTo>
                <a:lnTo>
                  <a:pt x="37" y="48"/>
                </a:lnTo>
                <a:lnTo>
                  <a:pt x="36" y="50"/>
                </a:lnTo>
                <a:lnTo>
                  <a:pt x="35" y="49"/>
                </a:lnTo>
                <a:lnTo>
                  <a:pt x="35" y="47"/>
                </a:lnTo>
                <a:lnTo>
                  <a:pt x="34" y="47"/>
                </a:lnTo>
                <a:lnTo>
                  <a:pt x="32" y="46"/>
                </a:lnTo>
                <a:lnTo>
                  <a:pt x="32" y="47"/>
                </a:lnTo>
                <a:lnTo>
                  <a:pt x="31" y="47"/>
                </a:lnTo>
                <a:lnTo>
                  <a:pt x="30" y="47"/>
                </a:lnTo>
                <a:lnTo>
                  <a:pt x="29" y="48"/>
                </a:lnTo>
                <a:lnTo>
                  <a:pt x="28" y="48"/>
                </a:lnTo>
                <a:lnTo>
                  <a:pt x="27" y="49"/>
                </a:lnTo>
                <a:lnTo>
                  <a:pt x="26" y="50"/>
                </a:lnTo>
                <a:lnTo>
                  <a:pt x="26" y="51"/>
                </a:lnTo>
                <a:lnTo>
                  <a:pt x="24" y="54"/>
                </a:lnTo>
                <a:lnTo>
                  <a:pt x="23" y="54"/>
                </a:lnTo>
                <a:lnTo>
                  <a:pt x="23" y="55"/>
                </a:lnTo>
                <a:lnTo>
                  <a:pt x="23" y="54"/>
                </a:lnTo>
                <a:lnTo>
                  <a:pt x="22" y="54"/>
                </a:lnTo>
                <a:lnTo>
                  <a:pt x="22" y="53"/>
                </a:lnTo>
                <a:lnTo>
                  <a:pt x="21" y="53"/>
                </a:lnTo>
                <a:lnTo>
                  <a:pt x="21" y="52"/>
                </a:lnTo>
                <a:lnTo>
                  <a:pt x="20" y="52"/>
                </a:lnTo>
                <a:lnTo>
                  <a:pt x="19" y="51"/>
                </a:lnTo>
                <a:lnTo>
                  <a:pt x="18" y="49"/>
                </a:lnTo>
                <a:lnTo>
                  <a:pt x="17" y="47"/>
                </a:lnTo>
                <a:lnTo>
                  <a:pt x="16" y="46"/>
                </a:lnTo>
                <a:lnTo>
                  <a:pt x="15" y="45"/>
                </a:lnTo>
                <a:lnTo>
                  <a:pt x="14" y="44"/>
                </a:lnTo>
                <a:lnTo>
                  <a:pt x="14" y="43"/>
                </a:lnTo>
                <a:lnTo>
                  <a:pt x="12" y="41"/>
                </a:lnTo>
                <a:lnTo>
                  <a:pt x="11" y="40"/>
                </a:lnTo>
                <a:lnTo>
                  <a:pt x="11" y="39"/>
                </a:lnTo>
                <a:lnTo>
                  <a:pt x="10" y="38"/>
                </a:lnTo>
                <a:lnTo>
                  <a:pt x="10" y="37"/>
                </a:lnTo>
                <a:lnTo>
                  <a:pt x="9" y="37"/>
                </a:lnTo>
                <a:lnTo>
                  <a:pt x="8" y="35"/>
                </a:lnTo>
                <a:lnTo>
                  <a:pt x="7" y="34"/>
                </a:lnTo>
                <a:lnTo>
                  <a:pt x="7" y="33"/>
                </a:lnTo>
                <a:lnTo>
                  <a:pt x="6" y="33"/>
                </a:lnTo>
                <a:lnTo>
                  <a:pt x="6" y="32"/>
                </a:lnTo>
                <a:lnTo>
                  <a:pt x="5" y="31"/>
                </a:lnTo>
                <a:lnTo>
                  <a:pt x="4" y="31"/>
                </a:lnTo>
                <a:lnTo>
                  <a:pt x="4" y="30"/>
                </a:lnTo>
                <a:lnTo>
                  <a:pt x="3" y="29"/>
                </a:lnTo>
                <a:lnTo>
                  <a:pt x="2" y="28"/>
                </a:lnTo>
                <a:lnTo>
                  <a:pt x="1" y="28"/>
                </a:lnTo>
                <a:lnTo>
                  <a:pt x="1" y="27"/>
                </a:lnTo>
                <a:lnTo>
                  <a:pt x="0" y="27"/>
                </a:lnTo>
                <a:lnTo>
                  <a:pt x="0" y="26"/>
                </a:lnTo>
                <a:lnTo>
                  <a:pt x="1" y="26"/>
                </a:lnTo>
                <a:lnTo>
                  <a:pt x="1" y="25"/>
                </a:lnTo>
                <a:lnTo>
                  <a:pt x="2" y="25"/>
                </a:lnTo>
                <a:lnTo>
                  <a:pt x="3" y="24"/>
                </a:lnTo>
                <a:lnTo>
                  <a:pt x="4" y="25"/>
                </a:lnTo>
                <a:lnTo>
                  <a:pt x="5" y="25"/>
                </a:lnTo>
                <a:lnTo>
                  <a:pt x="6" y="25"/>
                </a:lnTo>
                <a:lnTo>
                  <a:pt x="7" y="25"/>
                </a:lnTo>
                <a:lnTo>
                  <a:pt x="7" y="24"/>
                </a:lnTo>
                <a:lnTo>
                  <a:pt x="7" y="25"/>
                </a:lnTo>
                <a:lnTo>
                  <a:pt x="7" y="26"/>
                </a:lnTo>
                <a:lnTo>
                  <a:pt x="8" y="26"/>
                </a:lnTo>
                <a:lnTo>
                  <a:pt x="9" y="26"/>
                </a:lnTo>
                <a:lnTo>
                  <a:pt x="9" y="25"/>
                </a:lnTo>
                <a:lnTo>
                  <a:pt x="10" y="25"/>
                </a:lnTo>
                <a:lnTo>
                  <a:pt x="11" y="25"/>
                </a:lnTo>
                <a:lnTo>
                  <a:pt x="12" y="25"/>
                </a:lnTo>
                <a:lnTo>
                  <a:pt x="13" y="25"/>
                </a:lnTo>
                <a:lnTo>
                  <a:pt x="13" y="24"/>
                </a:lnTo>
                <a:lnTo>
                  <a:pt x="13" y="23"/>
                </a:lnTo>
                <a:lnTo>
                  <a:pt x="13" y="22"/>
                </a:lnTo>
                <a:lnTo>
                  <a:pt x="14" y="22"/>
                </a:lnTo>
                <a:lnTo>
                  <a:pt x="14" y="21"/>
                </a:lnTo>
                <a:lnTo>
                  <a:pt x="14" y="20"/>
                </a:lnTo>
                <a:lnTo>
                  <a:pt x="15" y="21"/>
                </a:lnTo>
                <a:lnTo>
                  <a:pt x="15" y="20"/>
                </a:lnTo>
                <a:lnTo>
                  <a:pt x="16" y="20"/>
                </a:lnTo>
                <a:lnTo>
                  <a:pt x="16" y="19"/>
                </a:lnTo>
                <a:lnTo>
                  <a:pt x="15" y="19"/>
                </a:lnTo>
                <a:lnTo>
                  <a:pt x="15" y="18"/>
                </a:lnTo>
                <a:lnTo>
                  <a:pt x="16" y="18"/>
                </a:lnTo>
                <a:lnTo>
                  <a:pt x="17" y="18"/>
                </a:lnTo>
                <a:lnTo>
                  <a:pt x="17" y="17"/>
                </a:lnTo>
                <a:lnTo>
                  <a:pt x="17" y="18"/>
                </a:lnTo>
                <a:lnTo>
                  <a:pt x="17" y="17"/>
                </a:lnTo>
                <a:lnTo>
                  <a:pt x="18" y="17"/>
                </a:lnTo>
                <a:lnTo>
                  <a:pt x="19" y="16"/>
                </a:lnTo>
                <a:lnTo>
                  <a:pt x="20" y="16"/>
                </a:lnTo>
                <a:lnTo>
                  <a:pt x="20" y="15"/>
                </a:lnTo>
                <a:lnTo>
                  <a:pt x="21" y="14"/>
                </a:lnTo>
                <a:lnTo>
                  <a:pt x="21" y="13"/>
                </a:lnTo>
                <a:lnTo>
                  <a:pt x="21" y="12"/>
                </a:lnTo>
                <a:lnTo>
                  <a:pt x="21" y="11"/>
                </a:lnTo>
                <a:lnTo>
                  <a:pt x="22" y="11"/>
                </a:lnTo>
                <a:lnTo>
                  <a:pt x="23" y="11"/>
                </a:lnTo>
                <a:lnTo>
                  <a:pt x="23" y="10"/>
                </a:lnTo>
                <a:lnTo>
                  <a:pt x="24" y="10"/>
                </a:lnTo>
                <a:lnTo>
                  <a:pt x="24" y="9"/>
                </a:lnTo>
                <a:lnTo>
                  <a:pt x="25" y="9"/>
                </a:lnTo>
                <a:lnTo>
                  <a:pt x="26" y="9"/>
                </a:lnTo>
                <a:lnTo>
                  <a:pt x="26" y="8"/>
                </a:lnTo>
                <a:lnTo>
                  <a:pt x="27" y="8"/>
                </a:lnTo>
                <a:lnTo>
                  <a:pt x="26" y="8"/>
                </a:lnTo>
                <a:lnTo>
                  <a:pt x="27" y="8"/>
                </a:lnTo>
                <a:lnTo>
                  <a:pt x="28" y="7"/>
                </a:lnTo>
                <a:lnTo>
                  <a:pt x="28" y="6"/>
                </a:lnTo>
                <a:lnTo>
                  <a:pt x="29" y="6"/>
                </a:lnTo>
                <a:lnTo>
                  <a:pt x="29" y="5"/>
                </a:lnTo>
                <a:lnTo>
                  <a:pt x="30" y="5"/>
                </a:lnTo>
                <a:lnTo>
                  <a:pt x="31" y="5"/>
                </a:lnTo>
                <a:lnTo>
                  <a:pt x="31" y="4"/>
                </a:lnTo>
                <a:lnTo>
                  <a:pt x="32" y="4"/>
                </a:lnTo>
                <a:lnTo>
                  <a:pt x="33" y="4"/>
                </a:lnTo>
                <a:lnTo>
                  <a:pt x="33" y="5"/>
                </a:lnTo>
                <a:lnTo>
                  <a:pt x="34" y="6"/>
                </a:lnTo>
                <a:lnTo>
                  <a:pt x="34" y="5"/>
                </a:lnTo>
                <a:lnTo>
                  <a:pt x="35" y="5"/>
                </a:lnTo>
                <a:lnTo>
                  <a:pt x="35" y="4"/>
                </a:lnTo>
                <a:lnTo>
                  <a:pt x="35" y="3"/>
                </a:lnTo>
                <a:lnTo>
                  <a:pt x="35" y="2"/>
                </a:lnTo>
                <a:lnTo>
                  <a:pt x="36" y="2"/>
                </a:lnTo>
                <a:lnTo>
                  <a:pt x="36" y="1"/>
                </a:lnTo>
                <a:lnTo>
                  <a:pt x="37" y="1"/>
                </a:lnTo>
                <a:lnTo>
                  <a:pt x="37" y="0"/>
                </a:lnTo>
                <a:lnTo>
                  <a:pt x="38" y="0"/>
                </a:lnTo>
                <a:lnTo>
                  <a:pt x="39" y="0"/>
                </a:lnTo>
                <a:lnTo>
                  <a:pt x="40" y="0"/>
                </a:lnTo>
                <a:lnTo>
                  <a:pt x="41" y="0"/>
                </a:lnTo>
                <a:lnTo>
                  <a:pt x="42" y="0"/>
                </a:lnTo>
                <a:lnTo>
                  <a:pt x="43" y="0"/>
                </a:lnTo>
                <a:lnTo>
                  <a:pt x="43" y="1"/>
                </a:lnTo>
                <a:lnTo>
                  <a:pt x="44" y="0"/>
                </a:lnTo>
                <a:lnTo>
                  <a:pt x="45" y="0"/>
                </a:lnTo>
                <a:lnTo>
                  <a:pt x="46" y="0"/>
                </a:lnTo>
                <a:lnTo>
                  <a:pt x="47" y="0"/>
                </a:lnTo>
                <a:lnTo>
                  <a:pt x="48" y="1"/>
                </a:lnTo>
                <a:lnTo>
                  <a:pt x="50" y="1"/>
                </a:lnTo>
                <a:lnTo>
                  <a:pt x="51" y="1"/>
                </a:lnTo>
                <a:lnTo>
                  <a:pt x="52" y="1"/>
                </a:lnTo>
                <a:lnTo>
                  <a:pt x="53" y="1"/>
                </a:lnTo>
                <a:lnTo>
                  <a:pt x="54" y="2"/>
                </a:lnTo>
                <a:lnTo>
                  <a:pt x="55" y="2"/>
                </a:lnTo>
                <a:lnTo>
                  <a:pt x="56" y="2"/>
                </a:lnTo>
                <a:lnTo>
                  <a:pt x="57" y="3"/>
                </a:lnTo>
                <a:lnTo>
                  <a:pt x="58" y="3"/>
                </a:lnTo>
                <a:lnTo>
                  <a:pt x="59" y="3"/>
                </a:lnTo>
                <a:lnTo>
                  <a:pt x="60" y="3"/>
                </a:lnTo>
                <a:lnTo>
                  <a:pt x="61" y="4"/>
                </a:lnTo>
                <a:lnTo>
                  <a:pt x="63" y="5"/>
                </a:lnTo>
                <a:lnTo>
                  <a:pt x="62" y="5"/>
                </a:lnTo>
                <a:lnTo>
                  <a:pt x="63" y="6"/>
                </a:lnTo>
                <a:lnTo>
                  <a:pt x="63" y="7"/>
                </a:lnTo>
                <a:lnTo>
                  <a:pt x="63" y="8"/>
                </a:lnTo>
                <a:lnTo>
                  <a:pt x="64" y="9"/>
                </a:lnTo>
                <a:lnTo>
                  <a:pt x="64" y="10"/>
                </a:lnTo>
                <a:lnTo>
                  <a:pt x="64" y="11"/>
                </a:lnTo>
                <a:lnTo>
                  <a:pt x="64" y="12"/>
                </a:lnTo>
                <a:lnTo>
                  <a:pt x="64" y="13"/>
                </a:lnTo>
                <a:lnTo>
                  <a:pt x="65" y="14"/>
                </a:lnTo>
                <a:lnTo>
                  <a:pt x="64" y="14"/>
                </a:lnTo>
                <a:lnTo>
                  <a:pt x="64" y="15"/>
                </a:lnTo>
                <a:lnTo>
                  <a:pt x="64" y="16"/>
                </a:lnTo>
                <a:lnTo>
                  <a:pt x="64" y="17"/>
                </a:lnTo>
                <a:lnTo>
                  <a:pt x="65" y="18"/>
                </a:lnTo>
                <a:lnTo>
                  <a:pt x="65" y="20"/>
                </a:lnTo>
                <a:lnTo>
                  <a:pt x="66" y="20"/>
                </a:lnTo>
                <a:lnTo>
                  <a:pt x="67" y="22"/>
                </a:lnTo>
                <a:lnTo>
                  <a:pt x="68" y="24"/>
                </a:lnTo>
                <a:lnTo>
                  <a:pt x="68" y="25"/>
                </a:lnTo>
                <a:lnTo>
                  <a:pt x="69" y="25"/>
                </a:lnTo>
                <a:lnTo>
                  <a:pt x="69" y="26"/>
                </a:lnTo>
                <a:lnTo>
                  <a:pt x="69" y="27"/>
                </a:lnTo>
                <a:lnTo>
                  <a:pt x="70" y="27"/>
                </a:lnTo>
                <a:lnTo>
                  <a:pt x="71" y="28"/>
                </a:lnTo>
                <a:lnTo>
                  <a:pt x="72" y="28"/>
                </a:lnTo>
                <a:lnTo>
                  <a:pt x="72" y="29"/>
                </a:lnTo>
                <a:lnTo>
                  <a:pt x="73" y="29"/>
                </a:lnTo>
                <a:lnTo>
                  <a:pt x="73" y="30"/>
                </a:lnTo>
                <a:lnTo>
                  <a:pt x="73" y="31"/>
                </a:lnTo>
                <a:lnTo>
                  <a:pt x="74" y="32"/>
                </a:lnTo>
                <a:lnTo>
                  <a:pt x="74" y="33"/>
                </a:lnTo>
                <a:lnTo>
                  <a:pt x="75" y="33"/>
                </a:lnTo>
                <a:lnTo>
                  <a:pt x="76" y="34"/>
                </a:lnTo>
                <a:lnTo>
                  <a:pt x="76" y="35"/>
                </a:lnTo>
                <a:lnTo>
                  <a:pt x="77" y="35"/>
                </a:lnTo>
                <a:lnTo>
                  <a:pt x="77" y="36"/>
                </a:lnTo>
                <a:lnTo>
                  <a:pt x="77" y="37"/>
                </a:lnTo>
                <a:lnTo>
                  <a:pt x="77" y="38"/>
                </a:lnTo>
                <a:lnTo>
                  <a:pt x="78" y="40"/>
                </a:lnTo>
                <a:lnTo>
                  <a:pt x="78" y="41"/>
                </a:lnTo>
                <a:lnTo>
                  <a:pt x="78" y="42"/>
                </a:lnTo>
                <a:lnTo>
                  <a:pt x="78" y="43"/>
                </a:lnTo>
                <a:lnTo>
                  <a:pt x="79" y="44"/>
                </a:lnTo>
                <a:lnTo>
                  <a:pt x="79" y="45"/>
                </a:lnTo>
                <a:lnTo>
                  <a:pt x="79" y="46"/>
                </a:lnTo>
                <a:lnTo>
                  <a:pt x="80" y="46"/>
                </a:lnTo>
                <a:lnTo>
                  <a:pt x="80" y="47"/>
                </a:lnTo>
                <a:lnTo>
                  <a:pt x="81" y="47"/>
                </a:lnTo>
                <a:lnTo>
                  <a:pt x="81" y="48"/>
                </a:lnTo>
                <a:lnTo>
                  <a:pt x="81" y="49"/>
                </a:lnTo>
                <a:lnTo>
                  <a:pt x="81" y="50"/>
                </a:lnTo>
                <a:lnTo>
                  <a:pt x="81" y="51"/>
                </a:lnTo>
                <a:lnTo>
                  <a:pt x="81" y="52"/>
                </a:lnTo>
                <a:lnTo>
                  <a:pt x="81" y="53"/>
                </a:lnTo>
                <a:lnTo>
                  <a:pt x="81" y="54"/>
                </a:lnTo>
                <a:lnTo>
                  <a:pt x="81" y="56"/>
                </a:lnTo>
                <a:lnTo>
                  <a:pt x="81" y="58"/>
                </a:lnTo>
                <a:lnTo>
                  <a:pt x="81" y="59"/>
                </a:lnTo>
                <a:lnTo>
                  <a:pt x="82" y="59"/>
                </a:lnTo>
                <a:lnTo>
                  <a:pt x="83" y="58"/>
                </a:lnTo>
                <a:lnTo>
                  <a:pt x="84" y="58"/>
                </a:lnTo>
                <a:lnTo>
                  <a:pt x="85" y="59"/>
                </a:lnTo>
                <a:lnTo>
                  <a:pt x="86" y="59"/>
                </a:lnTo>
                <a:lnTo>
                  <a:pt x="86" y="60"/>
                </a:lnTo>
                <a:lnTo>
                  <a:pt x="87" y="60"/>
                </a:lnTo>
                <a:lnTo>
                  <a:pt x="87" y="61"/>
                </a:lnTo>
                <a:lnTo>
                  <a:pt x="87" y="62"/>
                </a:lnTo>
                <a:lnTo>
                  <a:pt x="87" y="63"/>
                </a:lnTo>
                <a:lnTo>
                  <a:pt x="88" y="64"/>
                </a:lnTo>
                <a:lnTo>
                  <a:pt x="89" y="64"/>
                </a:lnTo>
                <a:lnTo>
                  <a:pt x="90" y="64"/>
                </a:lnTo>
                <a:lnTo>
                  <a:pt x="89" y="64"/>
                </a:lnTo>
                <a:lnTo>
                  <a:pt x="89" y="65"/>
                </a:lnTo>
                <a:lnTo>
                  <a:pt x="88" y="65"/>
                </a:lnTo>
                <a:close/>
              </a:path>
            </a:pathLst>
          </a:custGeom>
          <a:noFill/>
          <a:ln w="19050" cap="flat" cmpd="sng">
            <a:solidFill>
              <a:srgbClr val="000000">
                <a:alpha val="100000"/>
              </a:srgbClr>
            </a:solidFill>
            <a:prstDash val="solid"/>
            <a:round/>
            <a:headEnd type="none" w="med" len="med"/>
            <a:tailEnd type="none" w="med" len="med"/>
          </a:ln>
        </xdr:spPr>
      </xdr:sp>
      <xdr:sp>
        <xdr:nvSpPr>
          <xdr:cNvPr id="2185908" name="Freeform 90"/>
          <xdr:cNvSpPr/>
        </xdr:nvSpPr>
        <xdr:spPr>
          <a:xfrm>
            <a:off x="4991100" y="1562100"/>
            <a:ext cx="1466850" cy="1133475"/>
          </a:xfrm>
          <a:custGeom>
            <a:avLst/>
            <a:gdLst>
              <a:gd name="txL" fmla="*/ 0 w 154"/>
              <a:gd name="txT" fmla="*/ 0 h 119"/>
              <a:gd name="txR" fmla="*/ 154 w 154"/>
              <a:gd name="txB" fmla="*/ 119 h 1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54" h="119">
                <a:moveTo>
                  <a:pt x="69" y="0"/>
                </a:moveTo>
                <a:lnTo>
                  <a:pt x="70" y="0"/>
                </a:lnTo>
                <a:lnTo>
                  <a:pt x="71" y="0"/>
                </a:lnTo>
                <a:lnTo>
                  <a:pt x="72" y="0"/>
                </a:lnTo>
                <a:lnTo>
                  <a:pt x="73" y="0"/>
                </a:lnTo>
                <a:lnTo>
                  <a:pt x="74" y="1"/>
                </a:lnTo>
                <a:lnTo>
                  <a:pt x="75" y="1"/>
                </a:lnTo>
                <a:lnTo>
                  <a:pt x="76" y="1"/>
                </a:lnTo>
                <a:lnTo>
                  <a:pt x="77" y="1"/>
                </a:lnTo>
                <a:lnTo>
                  <a:pt x="77" y="2"/>
                </a:lnTo>
                <a:lnTo>
                  <a:pt x="78" y="2"/>
                </a:lnTo>
                <a:lnTo>
                  <a:pt x="79" y="2"/>
                </a:lnTo>
                <a:lnTo>
                  <a:pt x="81" y="2"/>
                </a:lnTo>
                <a:lnTo>
                  <a:pt x="82" y="2"/>
                </a:lnTo>
                <a:lnTo>
                  <a:pt x="83" y="2"/>
                </a:lnTo>
                <a:lnTo>
                  <a:pt x="84" y="2"/>
                </a:lnTo>
                <a:lnTo>
                  <a:pt x="85" y="2"/>
                </a:lnTo>
                <a:lnTo>
                  <a:pt x="86" y="2"/>
                </a:lnTo>
                <a:lnTo>
                  <a:pt x="87" y="2"/>
                </a:lnTo>
                <a:lnTo>
                  <a:pt x="88" y="2"/>
                </a:lnTo>
                <a:lnTo>
                  <a:pt x="89" y="2"/>
                </a:lnTo>
                <a:lnTo>
                  <a:pt x="90" y="3"/>
                </a:lnTo>
                <a:lnTo>
                  <a:pt x="91" y="3"/>
                </a:lnTo>
                <a:lnTo>
                  <a:pt x="92" y="3"/>
                </a:lnTo>
                <a:lnTo>
                  <a:pt x="93" y="3"/>
                </a:lnTo>
                <a:lnTo>
                  <a:pt x="94" y="3"/>
                </a:lnTo>
                <a:lnTo>
                  <a:pt x="95" y="4"/>
                </a:lnTo>
                <a:lnTo>
                  <a:pt x="96" y="5"/>
                </a:lnTo>
                <a:lnTo>
                  <a:pt x="97" y="5"/>
                </a:lnTo>
                <a:lnTo>
                  <a:pt x="98" y="6"/>
                </a:lnTo>
                <a:lnTo>
                  <a:pt x="99" y="6"/>
                </a:lnTo>
                <a:lnTo>
                  <a:pt x="100" y="7"/>
                </a:lnTo>
                <a:lnTo>
                  <a:pt x="100" y="8"/>
                </a:lnTo>
                <a:lnTo>
                  <a:pt x="101" y="8"/>
                </a:lnTo>
                <a:lnTo>
                  <a:pt x="101" y="9"/>
                </a:lnTo>
                <a:lnTo>
                  <a:pt x="102" y="9"/>
                </a:lnTo>
                <a:lnTo>
                  <a:pt x="103" y="9"/>
                </a:lnTo>
                <a:lnTo>
                  <a:pt x="103" y="10"/>
                </a:lnTo>
                <a:lnTo>
                  <a:pt x="104" y="10"/>
                </a:lnTo>
                <a:lnTo>
                  <a:pt x="105" y="10"/>
                </a:lnTo>
                <a:lnTo>
                  <a:pt x="106" y="10"/>
                </a:lnTo>
                <a:lnTo>
                  <a:pt x="106" y="11"/>
                </a:lnTo>
                <a:lnTo>
                  <a:pt x="108" y="11"/>
                </a:lnTo>
                <a:lnTo>
                  <a:pt x="109" y="11"/>
                </a:lnTo>
                <a:lnTo>
                  <a:pt x="110" y="11"/>
                </a:lnTo>
                <a:lnTo>
                  <a:pt x="111" y="11"/>
                </a:lnTo>
                <a:lnTo>
                  <a:pt x="112" y="11"/>
                </a:lnTo>
                <a:lnTo>
                  <a:pt x="113" y="11"/>
                </a:lnTo>
                <a:lnTo>
                  <a:pt x="114" y="10"/>
                </a:lnTo>
                <a:lnTo>
                  <a:pt x="115" y="10"/>
                </a:lnTo>
                <a:lnTo>
                  <a:pt x="116" y="10"/>
                </a:lnTo>
                <a:lnTo>
                  <a:pt x="117" y="10"/>
                </a:lnTo>
                <a:lnTo>
                  <a:pt x="117" y="9"/>
                </a:lnTo>
                <a:lnTo>
                  <a:pt x="118" y="9"/>
                </a:lnTo>
                <a:lnTo>
                  <a:pt x="119" y="9"/>
                </a:lnTo>
                <a:lnTo>
                  <a:pt x="120" y="9"/>
                </a:lnTo>
                <a:lnTo>
                  <a:pt x="120" y="10"/>
                </a:lnTo>
                <a:lnTo>
                  <a:pt x="121" y="10"/>
                </a:lnTo>
                <a:lnTo>
                  <a:pt x="122" y="10"/>
                </a:lnTo>
                <a:lnTo>
                  <a:pt x="123" y="10"/>
                </a:lnTo>
                <a:lnTo>
                  <a:pt x="124" y="10"/>
                </a:lnTo>
                <a:lnTo>
                  <a:pt x="123" y="10"/>
                </a:lnTo>
                <a:lnTo>
                  <a:pt x="124" y="10"/>
                </a:lnTo>
                <a:lnTo>
                  <a:pt x="123" y="10"/>
                </a:lnTo>
                <a:lnTo>
                  <a:pt x="125" y="10"/>
                </a:lnTo>
                <a:lnTo>
                  <a:pt x="126" y="10"/>
                </a:lnTo>
                <a:lnTo>
                  <a:pt x="127" y="10"/>
                </a:lnTo>
                <a:lnTo>
                  <a:pt x="130" y="10"/>
                </a:lnTo>
                <a:lnTo>
                  <a:pt x="130" y="11"/>
                </a:lnTo>
                <a:lnTo>
                  <a:pt x="132" y="11"/>
                </a:lnTo>
                <a:lnTo>
                  <a:pt x="133" y="11"/>
                </a:lnTo>
                <a:lnTo>
                  <a:pt x="135" y="11"/>
                </a:lnTo>
                <a:lnTo>
                  <a:pt x="136" y="11"/>
                </a:lnTo>
                <a:lnTo>
                  <a:pt x="137" y="11"/>
                </a:lnTo>
                <a:lnTo>
                  <a:pt x="138" y="11"/>
                </a:lnTo>
                <a:lnTo>
                  <a:pt x="139" y="11"/>
                </a:lnTo>
                <a:lnTo>
                  <a:pt x="140" y="12"/>
                </a:lnTo>
                <a:lnTo>
                  <a:pt x="141" y="12"/>
                </a:lnTo>
                <a:lnTo>
                  <a:pt x="142" y="12"/>
                </a:lnTo>
                <a:lnTo>
                  <a:pt x="144" y="12"/>
                </a:lnTo>
                <a:lnTo>
                  <a:pt x="145" y="13"/>
                </a:lnTo>
                <a:lnTo>
                  <a:pt x="146" y="13"/>
                </a:lnTo>
                <a:lnTo>
                  <a:pt x="147" y="13"/>
                </a:lnTo>
                <a:lnTo>
                  <a:pt x="148" y="13"/>
                </a:lnTo>
                <a:lnTo>
                  <a:pt x="149" y="13"/>
                </a:lnTo>
                <a:lnTo>
                  <a:pt x="150" y="13"/>
                </a:lnTo>
                <a:lnTo>
                  <a:pt x="152" y="13"/>
                </a:lnTo>
                <a:lnTo>
                  <a:pt x="152" y="14"/>
                </a:lnTo>
                <a:lnTo>
                  <a:pt x="152" y="15"/>
                </a:lnTo>
                <a:lnTo>
                  <a:pt x="152" y="16"/>
                </a:lnTo>
                <a:lnTo>
                  <a:pt x="152" y="17"/>
                </a:lnTo>
                <a:lnTo>
                  <a:pt x="152" y="18"/>
                </a:lnTo>
                <a:lnTo>
                  <a:pt x="153" y="19"/>
                </a:lnTo>
                <a:lnTo>
                  <a:pt x="152" y="20"/>
                </a:lnTo>
                <a:lnTo>
                  <a:pt x="152" y="21"/>
                </a:lnTo>
                <a:lnTo>
                  <a:pt x="152" y="23"/>
                </a:lnTo>
                <a:lnTo>
                  <a:pt x="152" y="25"/>
                </a:lnTo>
                <a:lnTo>
                  <a:pt x="152" y="26"/>
                </a:lnTo>
                <a:lnTo>
                  <a:pt x="152" y="27"/>
                </a:lnTo>
                <a:lnTo>
                  <a:pt x="152" y="28"/>
                </a:lnTo>
                <a:lnTo>
                  <a:pt x="153" y="29"/>
                </a:lnTo>
                <a:lnTo>
                  <a:pt x="153" y="30"/>
                </a:lnTo>
                <a:lnTo>
                  <a:pt x="152" y="30"/>
                </a:lnTo>
                <a:lnTo>
                  <a:pt x="152" y="31"/>
                </a:lnTo>
                <a:lnTo>
                  <a:pt x="152" y="32"/>
                </a:lnTo>
                <a:lnTo>
                  <a:pt x="152" y="33"/>
                </a:lnTo>
                <a:lnTo>
                  <a:pt x="152" y="35"/>
                </a:lnTo>
                <a:lnTo>
                  <a:pt x="152" y="37"/>
                </a:lnTo>
                <a:lnTo>
                  <a:pt x="152" y="38"/>
                </a:lnTo>
                <a:lnTo>
                  <a:pt x="153" y="38"/>
                </a:lnTo>
                <a:lnTo>
                  <a:pt x="153" y="39"/>
                </a:lnTo>
                <a:lnTo>
                  <a:pt x="154" y="39"/>
                </a:lnTo>
                <a:lnTo>
                  <a:pt x="154" y="40"/>
                </a:lnTo>
                <a:lnTo>
                  <a:pt x="154" y="41"/>
                </a:lnTo>
                <a:lnTo>
                  <a:pt x="154" y="42"/>
                </a:lnTo>
                <a:lnTo>
                  <a:pt x="154" y="45"/>
                </a:lnTo>
                <a:lnTo>
                  <a:pt x="153" y="47"/>
                </a:lnTo>
                <a:lnTo>
                  <a:pt x="153" y="50"/>
                </a:lnTo>
                <a:lnTo>
                  <a:pt x="152" y="51"/>
                </a:lnTo>
                <a:lnTo>
                  <a:pt x="152" y="52"/>
                </a:lnTo>
                <a:lnTo>
                  <a:pt x="152" y="53"/>
                </a:lnTo>
                <a:lnTo>
                  <a:pt x="152" y="54"/>
                </a:lnTo>
                <a:lnTo>
                  <a:pt x="152" y="55"/>
                </a:lnTo>
                <a:lnTo>
                  <a:pt x="152" y="56"/>
                </a:lnTo>
                <a:lnTo>
                  <a:pt x="152" y="57"/>
                </a:lnTo>
                <a:lnTo>
                  <a:pt x="152" y="58"/>
                </a:lnTo>
                <a:lnTo>
                  <a:pt x="152" y="60"/>
                </a:lnTo>
                <a:lnTo>
                  <a:pt x="152" y="61"/>
                </a:lnTo>
                <a:lnTo>
                  <a:pt x="152" y="65"/>
                </a:lnTo>
                <a:lnTo>
                  <a:pt x="152" y="70"/>
                </a:lnTo>
                <a:lnTo>
                  <a:pt x="152" y="71"/>
                </a:lnTo>
                <a:lnTo>
                  <a:pt x="152" y="72"/>
                </a:lnTo>
                <a:lnTo>
                  <a:pt x="152" y="73"/>
                </a:lnTo>
                <a:lnTo>
                  <a:pt x="151" y="74"/>
                </a:lnTo>
                <a:lnTo>
                  <a:pt x="151" y="75"/>
                </a:lnTo>
                <a:lnTo>
                  <a:pt x="151" y="76"/>
                </a:lnTo>
                <a:lnTo>
                  <a:pt x="151" y="77"/>
                </a:lnTo>
                <a:lnTo>
                  <a:pt x="150" y="78"/>
                </a:lnTo>
                <a:lnTo>
                  <a:pt x="149" y="79"/>
                </a:lnTo>
                <a:lnTo>
                  <a:pt x="149" y="80"/>
                </a:lnTo>
                <a:lnTo>
                  <a:pt x="148" y="81"/>
                </a:lnTo>
                <a:lnTo>
                  <a:pt x="148" y="83"/>
                </a:lnTo>
                <a:lnTo>
                  <a:pt x="147" y="85"/>
                </a:lnTo>
                <a:lnTo>
                  <a:pt x="144" y="90"/>
                </a:lnTo>
                <a:lnTo>
                  <a:pt x="144" y="91"/>
                </a:lnTo>
                <a:lnTo>
                  <a:pt x="143" y="91"/>
                </a:lnTo>
                <a:lnTo>
                  <a:pt x="143" y="92"/>
                </a:lnTo>
                <a:lnTo>
                  <a:pt x="143" y="93"/>
                </a:lnTo>
                <a:lnTo>
                  <a:pt x="142" y="93"/>
                </a:lnTo>
                <a:lnTo>
                  <a:pt x="142" y="94"/>
                </a:lnTo>
                <a:lnTo>
                  <a:pt x="142" y="95"/>
                </a:lnTo>
                <a:lnTo>
                  <a:pt x="142" y="96"/>
                </a:lnTo>
                <a:lnTo>
                  <a:pt x="141" y="96"/>
                </a:lnTo>
                <a:lnTo>
                  <a:pt x="140" y="97"/>
                </a:lnTo>
                <a:lnTo>
                  <a:pt x="140" y="98"/>
                </a:lnTo>
                <a:lnTo>
                  <a:pt x="139" y="99"/>
                </a:lnTo>
                <a:lnTo>
                  <a:pt x="138" y="100"/>
                </a:lnTo>
                <a:lnTo>
                  <a:pt x="138" y="101"/>
                </a:lnTo>
                <a:lnTo>
                  <a:pt x="137" y="101"/>
                </a:lnTo>
                <a:lnTo>
                  <a:pt x="137" y="102"/>
                </a:lnTo>
                <a:lnTo>
                  <a:pt x="136" y="103"/>
                </a:lnTo>
                <a:lnTo>
                  <a:pt x="136" y="104"/>
                </a:lnTo>
                <a:lnTo>
                  <a:pt x="135" y="104"/>
                </a:lnTo>
                <a:lnTo>
                  <a:pt x="135" y="105"/>
                </a:lnTo>
                <a:lnTo>
                  <a:pt x="135" y="106"/>
                </a:lnTo>
                <a:lnTo>
                  <a:pt x="135" y="108"/>
                </a:lnTo>
                <a:lnTo>
                  <a:pt x="134" y="108"/>
                </a:lnTo>
                <a:lnTo>
                  <a:pt x="134" y="109"/>
                </a:lnTo>
                <a:lnTo>
                  <a:pt x="134" y="110"/>
                </a:lnTo>
                <a:lnTo>
                  <a:pt x="134" y="111"/>
                </a:lnTo>
                <a:lnTo>
                  <a:pt x="135" y="111"/>
                </a:lnTo>
                <a:lnTo>
                  <a:pt x="135" y="112"/>
                </a:lnTo>
                <a:lnTo>
                  <a:pt x="135" y="113"/>
                </a:lnTo>
                <a:lnTo>
                  <a:pt x="135" y="114"/>
                </a:lnTo>
                <a:lnTo>
                  <a:pt x="135" y="115"/>
                </a:lnTo>
                <a:lnTo>
                  <a:pt x="134" y="115"/>
                </a:lnTo>
                <a:lnTo>
                  <a:pt x="134" y="116"/>
                </a:lnTo>
                <a:lnTo>
                  <a:pt x="133" y="116"/>
                </a:lnTo>
                <a:lnTo>
                  <a:pt x="132" y="117"/>
                </a:lnTo>
                <a:lnTo>
                  <a:pt x="131" y="117"/>
                </a:lnTo>
                <a:lnTo>
                  <a:pt x="129" y="119"/>
                </a:lnTo>
                <a:lnTo>
                  <a:pt x="128" y="119"/>
                </a:lnTo>
                <a:lnTo>
                  <a:pt x="127" y="119"/>
                </a:lnTo>
                <a:lnTo>
                  <a:pt x="126" y="119"/>
                </a:lnTo>
                <a:lnTo>
                  <a:pt x="125" y="118"/>
                </a:lnTo>
                <a:lnTo>
                  <a:pt x="123" y="118"/>
                </a:lnTo>
                <a:lnTo>
                  <a:pt x="122" y="118"/>
                </a:lnTo>
                <a:lnTo>
                  <a:pt x="122" y="117"/>
                </a:lnTo>
                <a:lnTo>
                  <a:pt x="121" y="117"/>
                </a:lnTo>
                <a:lnTo>
                  <a:pt x="120" y="117"/>
                </a:lnTo>
                <a:lnTo>
                  <a:pt x="119" y="116"/>
                </a:lnTo>
                <a:lnTo>
                  <a:pt x="118" y="116"/>
                </a:lnTo>
                <a:lnTo>
                  <a:pt x="118" y="115"/>
                </a:lnTo>
                <a:lnTo>
                  <a:pt x="117" y="115"/>
                </a:lnTo>
                <a:lnTo>
                  <a:pt x="116" y="115"/>
                </a:lnTo>
                <a:lnTo>
                  <a:pt x="114" y="115"/>
                </a:lnTo>
                <a:lnTo>
                  <a:pt x="113" y="115"/>
                </a:lnTo>
                <a:lnTo>
                  <a:pt x="111" y="115"/>
                </a:lnTo>
                <a:lnTo>
                  <a:pt x="110" y="115"/>
                </a:lnTo>
                <a:lnTo>
                  <a:pt x="108" y="116"/>
                </a:lnTo>
                <a:lnTo>
                  <a:pt x="107" y="116"/>
                </a:lnTo>
                <a:lnTo>
                  <a:pt x="107" y="115"/>
                </a:lnTo>
                <a:lnTo>
                  <a:pt x="106" y="115"/>
                </a:lnTo>
                <a:lnTo>
                  <a:pt x="105" y="115"/>
                </a:lnTo>
                <a:lnTo>
                  <a:pt x="105" y="116"/>
                </a:lnTo>
                <a:lnTo>
                  <a:pt x="105" y="115"/>
                </a:lnTo>
                <a:lnTo>
                  <a:pt x="104" y="115"/>
                </a:lnTo>
                <a:lnTo>
                  <a:pt x="103" y="115"/>
                </a:lnTo>
                <a:lnTo>
                  <a:pt x="103" y="116"/>
                </a:lnTo>
                <a:lnTo>
                  <a:pt x="102" y="115"/>
                </a:lnTo>
                <a:lnTo>
                  <a:pt x="101" y="116"/>
                </a:lnTo>
                <a:lnTo>
                  <a:pt x="101" y="115"/>
                </a:lnTo>
                <a:lnTo>
                  <a:pt x="100" y="116"/>
                </a:lnTo>
                <a:lnTo>
                  <a:pt x="99" y="116"/>
                </a:lnTo>
                <a:lnTo>
                  <a:pt x="98" y="116"/>
                </a:lnTo>
                <a:lnTo>
                  <a:pt x="97" y="116"/>
                </a:lnTo>
                <a:lnTo>
                  <a:pt x="96" y="116"/>
                </a:lnTo>
                <a:lnTo>
                  <a:pt x="95" y="116"/>
                </a:lnTo>
                <a:lnTo>
                  <a:pt x="94" y="116"/>
                </a:lnTo>
                <a:lnTo>
                  <a:pt x="93" y="116"/>
                </a:lnTo>
                <a:lnTo>
                  <a:pt x="92" y="116"/>
                </a:lnTo>
                <a:lnTo>
                  <a:pt x="91" y="116"/>
                </a:lnTo>
                <a:lnTo>
                  <a:pt x="90" y="116"/>
                </a:lnTo>
                <a:lnTo>
                  <a:pt x="89" y="116"/>
                </a:lnTo>
                <a:lnTo>
                  <a:pt x="88" y="116"/>
                </a:lnTo>
                <a:lnTo>
                  <a:pt x="87" y="116"/>
                </a:lnTo>
                <a:lnTo>
                  <a:pt x="86" y="116"/>
                </a:lnTo>
                <a:lnTo>
                  <a:pt x="85" y="116"/>
                </a:lnTo>
                <a:lnTo>
                  <a:pt x="84" y="116"/>
                </a:lnTo>
                <a:lnTo>
                  <a:pt x="84" y="115"/>
                </a:lnTo>
                <a:lnTo>
                  <a:pt x="83" y="115"/>
                </a:lnTo>
                <a:lnTo>
                  <a:pt x="83" y="116"/>
                </a:lnTo>
                <a:lnTo>
                  <a:pt x="82" y="116"/>
                </a:lnTo>
                <a:lnTo>
                  <a:pt x="81" y="115"/>
                </a:lnTo>
                <a:lnTo>
                  <a:pt x="80" y="115"/>
                </a:lnTo>
                <a:lnTo>
                  <a:pt x="80" y="116"/>
                </a:lnTo>
                <a:lnTo>
                  <a:pt x="79" y="116"/>
                </a:lnTo>
                <a:lnTo>
                  <a:pt x="80" y="116"/>
                </a:lnTo>
                <a:lnTo>
                  <a:pt x="79" y="116"/>
                </a:lnTo>
                <a:lnTo>
                  <a:pt x="78" y="117"/>
                </a:lnTo>
                <a:lnTo>
                  <a:pt x="77" y="117"/>
                </a:lnTo>
                <a:lnTo>
                  <a:pt x="76" y="117"/>
                </a:lnTo>
                <a:lnTo>
                  <a:pt x="75" y="117"/>
                </a:lnTo>
                <a:lnTo>
                  <a:pt x="74" y="117"/>
                </a:lnTo>
                <a:lnTo>
                  <a:pt x="73" y="117"/>
                </a:lnTo>
                <a:lnTo>
                  <a:pt x="72" y="117"/>
                </a:lnTo>
                <a:lnTo>
                  <a:pt x="71" y="117"/>
                </a:lnTo>
                <a:lnTo>
                  <a:pt x="69" y="117"/>
                </a:lnTo>
                <a:lnTo>
                  <a:pt x="68" y="117"/>
                </a:lnTo>
                <a:lnTo>
                  <a:pt x="67" y="117"/>
                </a:lnTo>
                <a:lnTo>
                  <a:pt x="66" y="117"/>
                </a:lnTo>
                <a:lnTo>
                  <a:pt x="65" y="117"/>
                </a:lnTo>
                <a:lnTo>
                  <a:pt x="64" y="117"/>
                </a:lnTo>
                <a:lnTo>
                  <a:pt x="62" y="117"/>
                </a:lnTo>
                <a:lnTo>
                  <a:pt x="61" y="117"/>
                </a:lnTo>
                <a:lnTo>
                  <a:pt x="60" y="117"/>
                </a:lnTo>
                <a:lnTo>
                  <a:pt x="59" y="117"/>
                </a:lnTo>
                <a:lnTo>
                  <a:pt x="58" y="117"/>
                </a:lnTo>
                <a:lnTo>
                  <a:pt x="57" y="117"/>
                </a:lnTo>
                <a:lnTo>
                  <a:pt x="56" y="116"/>
                </a:lnTo>
                <a:lnTo>
                  <a:pt x="55" y="115"/>
                </a:lnTo>
                <a:lnTo>
                  <a:pt x="54" y="115"/>
                </a:lnTo>
                <a:lnTo>
                  <a:pt x="54" y="116"/>
                </a:lnTo>
                <a:lnTo>
                  <a:pt x="53" y="116"/>
                </a:lnTo>
                <a:lnTo>
                  <a:pt x="52" y="116"/>
                </a:lnTo>
                <a:lnTo>
                  <a:pt x="51" y="115"/>
                </a:lnTo>
                <a:lnTo>
                  <a:pt x="50" y="115"/>
                </a:lnTo>
                <a:lnTo>
                  <a:pt x="49" y="115"/>
                </a:lnTo>
                <a:lnTo>
                  <a:pt x="49" y="114"/>
                </a:lnTo>
                <a:lnTo>
                  <a:pt x="47" y="114"/>
                </a:lnTo>
                <a:lnTo>
                  <a:pt x="47" y="113"/>
                </a:lnTo>
                <a:lnTo>
                  <a:pt x="46" y="114"/>
                </a:lnTo>
                <a:lnTo>
                  <a:pt x="44" y="115"/>
                </a:lnTo>
                <a:lnTo>
                  <a:pt x="43" y="115"/>
                </a:lnTo>
                <a:lnTo>
                  <a:pt x="43" y="114"/>
                </a:lnTo>
                <a:lnTo>
                  <a:pt x="42" y="113"/>
                </a:lnTo>
                <a:lnTo>
                  <a:pt x="41" y="112"/>
                </a:lnTo>
                <a:lnTo>
                  <a:pt x="40" y="111"/>
                </a:lnTo>
                <a:lnTo>
                  <a:pt x="39" y="110"/>
                </a:lnTo>
                <a:lnTo>
                  <a:pt x="39" y="108"/>
                </a:lnTo>
                <a:lnTo>
                  <a:pt x="38" y="108"/>
                </a:lnTo>
                <a:lnTo>
                  <a:pt x="39" y="108"/>
                </a:lnTo>
                <a:lnTo>
                  <a:pt x="39" y="107"/>
                </a:lnTo>
                <a:lnTo>
                  <a:pt x="40" y="107"/>
                </a:lnTo>
                <a:lnTo>
                  <a:pt x="40" y="106"/>
                </a:lnTo>
                <a:lnTo>
                  <a:pt x="41" y="106"/>
                </a:lnTo>
                <a:lnTo>
                  <a:pt x="41" y="105"/>
                </a:lnTo>
                <a:lnTo>
                  <a:pt x="42" y="104"/>
                </a:lnTo>
                <a:lnTo>
                  <a:pt x="42" y="103"/>
                </a:lnTo>
                <a:lnTo>
                  <a:pt x="43" y="103"/>
                </a:lnTo>
                <a:lnTo>
                  <a:pt x="43" y="102"/>
                </a:lnTo>
                <a:lnTo>
                  <a:pt x="44" y="101"/>
                </a:lnTo>
                <a:lnTo>
                  <a:pt x="45" y="100"/>
                </a:lnTo>
                <a:lnTo>
                  <a:pt x="45" y="99"/>
                </a:lnTo>
                <a:lnTo>
                  <a:pt x="46" y="99"/>
                </a:lnTo>
                <a:lnTo>
                  <a:pt x="46" y="98"/>
                </a:lnTo>
                <a:lnTo>
                  <a:pt x="46" y="97"/>
                </a:lnTo>
                <a:lnTo>
                  <a:pt x="47" y="97"/>
                </a:lnTo>
                <a:lnTo>
                  <a:pt x="47" y="96"/>
                </a:lnTo>
                <a:lnTo>
                  <a:pt x="47" y="95"/>
                </a:lnTo>
                <a:lnTo>
                  <a:pt x="47" y="94"/>
                </a:lnTo>
                <a:lnTo>
                  <a:pt x="47" y="93"/>
                </a:lnTo>
                <a:lnTo>
                  <a:pt x="47" y="92"/>
                </a:lnTo>
                <a:lnTo>
                  <a:pt x="47" y="91"/>
                </a:lnTo>
                <a:lnTo>
                  <a:pt x="48" y="91"/>
                </a:lnTo>
                <a:lnTo>
                  <a:pt x="48" y="90"/>
                </a:lnTo>
                <a:lnTo>
                  <a:pt x="49" y="90"/>
                </a:lnTo>
                <a:lnTo>
                  <a:pt x="49" y="89"/>
                </a:lnTo>
                <a:lnTo>
                  <a:pt x="49" y="88"/>
                </a:lnTo>
                <a:lnTo>
                  <a:pt x="49" y="87"/>
                </a:lnTo>
                <a:lnTo>
                  <a:pt x="49" y="86"/>
                </a:lnTo>
                <a:lnTo>
                  <a:pt x="50" y="86"/>
                </a:lnTo>
                <a:lnTo>
                  <a:pt x="50" y="85"/>
                </a:lnTo>
                <a:lnTo>
                  <a:pt x="50" y="84"/>
                </a:lnTo>
                <a:lnTo>
                  <a:pt x="49" y="84"/>
                </a:lnTo>
                <a:lnTo>
                  <a:pt x="48" y="83"/>
                </a:lnTo>
                <a:lnTo>
                  <a:pt x="47" y="83"/>
                </a:lnTo>
                <a:lnTo>
                  <a:pt x="47" y="82"/>
                </a:lnTo>
                <a:lnTo>
                  <a:pt x="47" y="81"/>
                </a:lnTo>
                <a:lnTo>
                  <a:pt x="47" y="82"/>
                </a:lnTo>
                <a:lnTo>
                  <a:pt x="47" y="81"/>
                </a:lnTo>
                <a:lnTo>
                  <a:pt x="46" y="81"/>
                </a:lnTo>
                <a:lnTo>
                  <a:pt x="47" y="81"/>
                </a:lnTo>
                <a:lnTo>
                  <a:pt x="46" y="80"/>
                </a:lnTo>
                <a:lnTo>
                  <a:pt x="45" y="80"/>
                </a:lnTo>
                <a:lnTo>
                  <a:pt x="45" y="79"/>
                </a:lnTo>
                <a:lnTo>
                  <a:pt x="43" y="78"/>
                </a:lnTo>
                <a:lnTo>
                  <a:pt x="41" y="77"/>
                </a:lnTo>
                <a:lnTo>
                  <a:pt x="41" y="76"/>
                </a:lnTo>
                <a:lnTo>
                  <a:pt x="40" y="76"/>
                </a:lnTo>
                <a:lnTo>
                  <a:pt x="40" y="75"/>
                </a:lnTo>
                <a:lnTo>
                  <a:pt x="40" y="74"/>
                </a:lnTo>
                <a:lnTo>
                  <a:pt x="39" y="74"/>
                </a:lnTo>
                <a:lnTo>
                  <a:pt x="39" y="73"/>
                </a:lnTo>
                <a:lnTo>
                  <a:pt x="38" y="73"/>
                </a:lnTo>
                <a:lnTo>
                  <a:pt x="37" y="72"/>
                </a:lnTo>
                <a:lnTo>
                  <a:pt x="36" y="70"/>
                </a:lnTo>
                <a:lnTo>
                  <a:pt x="34" y="71"/>
                </a:lnTo>
                <a:lnTo>
                  <a:pt x="33" y="70"/>
                </a:lnTo>
                <a:lnTo>
                  <a:pt x="33" y="69"/>
                </a:lnTo>
                <a:lnTo>
                  <a:pt x="33" y="68"/>
                </a:lnTo>
                <a:lnTo>
                  <a:pt x="32" y="67"/>
                </a:lnTo>
                <a:lnTo>
                  <a:pt x="33" y="67"/>
                </a:lnTo>
                <a:lnTo>
                  <a:pt x="32" y="66"/>
                </a:lnTo>
                <a:lnTo>
                  <a:pt x="31" y="66"/>
                </a:lnTo>
                <a:lnTo>
                  <a:pt x="30" y="66"/>
                </a:lnTo>
                <a:lnTo>
                  <a:pt x="30" y="65"/>
                </a:lnTo>
                <a:lnTo>
                  <a:pt x="30" y="64"/>
                </a:lnTo>
                <a:lnTo>
                  <a:pt x="31" y="63"/>
                </a:lnTo>
                <a:lnTo>
                  <a:pt x="30" y="63"/>
                </a:lnTo>
                <a:lnTo>
                  <a:pt x="30" y="62"/>
                </a:lnTo>
                <a:lnTo>
                  <a:pt x="32" y="61"/>
                </a:lnTo>
                <a:lnTo>
                  <a:pt x="31" y="59"/>
                </a:lnTo>
                <a:lnTo>
                  <a:pt x="30" y="59"/>
                </a:lnTo>
                <a:lnTo>
                  <a:pt x="30" y="58"/>
                </a:lnTo>
                <a:lnTo>
                  <a:pt x="30" y="57"/>
                </a:lnTo>
                <a:lnTo>
                  <a:pt x="30" y="56"/>
                </a:lnTo>
                <a:lnTo>
                  <a:pt x="29" y="56"/>
                </a:lnTo>
                <a:lnTo>
                  <a:pt x="28" y="56"/>
                </a:lnTo>
                <a:lnTo>
                  <a:pt x="29" y="55"/>
                </a:lnTo>
                <a:lnTo>
                  <a:pt x="29" y="54"/>
                </a:lnTo>
                <a:lnTo>
                  <a:pt x="29" y="53"/>
                </a:lnTo>
                <a:lnTo>
                  <a:pt x="28" y="53"/>
                </a:lnTo>
                <a:lnTo>
                  <a:pt x="28" y="52"/>
                </a:lnTo>
                <a:lnTo>
                  <a:pt x="27" y="52"/>
                </a:lnTo>
                <a:lnTo>
                  <a:pt x="25" y="51"/>
                </a:lnTo>
                <a:lnTo>
                  <a:pt x="23" y="50"/>
                </a:lnTo>
                <a:lnTo>
                  <a:pt x="22" y="50"/>
                </a:lnTo>
                <a:lnTo>
                  <a:pt x="20" y="48"/>
                </a:lnTo>
                <a:lnTo>
                  <a:pt x="18" y="48"/>
                </a:lnTo>
                <a:lnTo>
                  <a:pt x="12" y="46"/>
                </a:lnTo>
                <a:lnTo>
                  <a:pt x="9" y="45"/>
                </a:lnTo>
                <a:lnTo>
                  <a:pt x="6" y="44"/>
                </a:lnTo>
                <a:lnTo>
                  <a:pt x="5" y="43"/>
                </a:lnTo>
                <a:lnTo>
                  <a:pt x="3" y="43"/>
                </a:lnTo>
                <a:lnTo>
                  <a:pt x="2" y="42"/>
                </a:lnTo>
                <a:lnTo>
                  <a:pt x="0" y="42"/>
                </a:lnTo>
                <a:lnTo>
                  <a:pt x="0" y="41"/>
                </a:lnTo>
                <a:lnTo>
                  <a:pt x="0" y="40"/>
                </a:lnTo>
                <a:lnTo>
                  <a:pt x="1" y="38"/>
                </a:lnTo>
                <a:lnTo>
                  <a:pt x="2" y="37"/>
                </a:lnTo>
                <a:lnTo>
                  <a:pt x="3" y="34"/>
                </a:lnTo>
                <a:lnTo>
                  <a:pt x="4" y="34"/>
                </a:lnTo>
                <a:lnTo>
                  <a:pt x="5" y="32"/>
                </a:lnTo>
                <a:lnTo>
                  <a:pt x="6" y="31"/>
                </a:lnTo>
                <a:lnTo>
                  <a:pt x="7" y="30"/>
                </a:lnTo>
                <a:lnTo>
                  <a:pt x="8" y="29"/>
                </a:lnTo>
                <a:lnTo>
                  <a:pt x="8" y="28"/>
                </a:lnTo>
                <a:lnTo>
                  <a:pt x="9" y="28"/>
                </a:lnTo>
                <a:lnTo>
                  <a:pt x="9" y="27"/>
                </a:lnTo>
                <a:lnTo>
                  <a:pt x="10" y="27"/>
                </a:lnTo>
                <a:lnTo>
                  <a:pt x="12" y="27"/>
                </a:lnTo>
                <a:lnTo>
                  <a:pt x="12" y="26"/>
                </a:lnTo>
                <a:lnTo>
                  <a:pt x="13" y="24"/>
                </a:lnTo>
                <a:lnTo>
                  <a:pt x="15" y="20"/>
                </a:lnTo>
                <a:lnTo>
                  <a:pt x="16" y="19"/>
                </a:lnTo>
                <a:lnTo>
                  <a:pt x="17" y="17"/>
                </a:lnTo>
                <a:lnTo>
                  <a:pt x="18" y="16"/>
                </a:lnTo>
                <a:lnTo>
                  <a:pt x="19" y="14"/>
                </a:lnTo>
                <a:lnTo>
                  <a:pt x="19" y="11"/>
                </a:lnTo>
                <a:lnTo>
                  <a:pt x="19" y="10"/>
                </a:lnTo>
                <a:lnTo>
                  <a:pt x="19" y="9"/>
                </a:lnTo>
                <a:lnTo>
                  <a:pt x="19" y="8"/>
                </a:lnTo>
                <a:lnTo>
                  <a:pt x="19" y="7"/>
                </a:lnTo>
                <a:lnTo>
                  <a:pt x="19" y="6"/>
                </a:lnTo>
                <a:lnTo>
                  <a:pt x="20" y="6"/>
                </a:lnTo>
                <a:lnTo>
                  <a:pt x="21" y="6"/>
                </a:lnTo>
                <a:lnTo>
                  <a:pt x="22" y="6"/>
                </a:lnTo>
                <a:lnTo>
                  <a:pt x="23" y="6"/>
                </a:lnTo>
                <a:lnTo>
                  <a:pt x="24" y="7"/>
                </a:lnTo>
                <a:lnTo>
                  <a:pt x="25" y="7"/>
                </a:lnTo>
                <a:lnTo>
                  <a:pt x="25" y="8"/>
                </a:lnTo>
                <a:lnTo>
                  <a:pt x="26" y="8"/>
                </a:lnTo>
                <a:lnTo>
                  <a:pt x="27" y="8"/>
                </a:lnTo>
                <a:lnTo>
                  <a:pt x="27" y="9"/>
                </a:lnTo>
                <a:lnTo>
                  <a:pt x="28" y="9"/>
                </a:lnTo>
                <a:lnTo>
                  <a:pt x="29" y="9"/>
                </a:lnTo>
                <a:lnTo>
                  <a:pt x="30" y="9"/>
                </a:lnTo>
                <a:lnTo>
                  <a:pt x="31" y="9"/>
                </a:lnTo>
                <a:lnTo>
                  <a:pt x="32" y="9"/>
                </a:lnTo>
                <a:lnTo>
                  <a:pt x="33" y="9"/>
                </a:lnTo>
                <a:lnTo>
                  <a:pt x="34" y="8"/>
                </a:lnTo>
                <a:lnTo>
                  <a:pt x="35" y="8"/>
                </a:lnTo>
                <a:lnTo>
                  <a:pt x="36" y="8"/>
                </a:lnTo>
                <a:lnTo>
                  <a:pt x="36" y="7"/>
                </a:lnTo>
                <a:lnTo>
                  <a:pt x="37" y="7"/>
                </a:lnTo>
                <a:lnTo>
                  <a:pt x="38" y="6"/>
                </a:lnTo>
                <a:lnTo>
                  <a:pt x="39" y="6"/>
                </a:lnTo>
                <a:lnTo>
                  <a:pt x="40" y="5"/>
                </a:lnTo>
                <a:lnTo>
                  <a:pt x="41" y="5"/>
                </a:lnTo>
                <a:lnTo>
                  <a:pt x="42" y="4"/>
                </a:lnTo>
                <a:lnTo>
                  <a:pt x="43" y="4"/>
                </a:lnTo>
                <a:lnTo>
                  <a:pt x="44" y="4"/>
                </a:lnTo>
                <a:lnTo>
                  <a:pt x="45" y="4"/>
                </a:lnTo>
                <a:lnTo>
                  <a:pt x="46" y="4"/>
                </a:lnTo>
                <a:lnTo>
                  <a:pt x="47" y="4"/>
                </a:lnTo>
                <a:lnTo>
                  <a:pt x="48" y="4"/>
                </a:lnTo>
                <a:lnTo>
                  <a:pt x="49" y="4"/>
                </a:lnTo>
                <a:lnTo>
                  <a:pt x="50" y="4"/>
                </a:lnTo>
                <a:lnTo>
                  <a:pt x="51" y="4"/>
                </a:lnTo>
                <a:lnTo>
                  <a:pt x="52" y="4"/>
                </a:lnTo>
                <a:lnTo>
                  <a:pt x="53" y="4"/>
                </a:lnTo>
                <a:lnTo>
                  <a:pt x="54" y="4"/>
                </a:lnTo>
                <a:lnTo>
                  <a:pt x="55" y="4"/>
                </a:lnTo>
                <a:lnTo>
                  <a:pt x="56" y="4"/>
                </a:lnTo>
                <a:lnTo>
                  <a:pt x="57" y="4"/>
                </a:lnTo>
                <a:lnTo>
                  <a:pt x="57" y="3"/>
                </a:lnTo>
                <a:lnTo>
                  <a:pt x="58" y="3"/>
                </a:lnTo>
                <a:lnTo>
                  <a:pt x="59" y="3"/>
                </a:lnTo>
                <a:lnTo>
                  <a:pt x="60" y="3"/>
                </a:lnTo>
                <a:lnTo>
                  <a:pt x="61" y="3"/>
                </a:lnTo>
                <a:lnTo>
                  <a:pt x="62" y="2"/>
                </a:lnTo>
                <a:lnTo>
                  <a:pt x="63" y="2"/>
                </a:lnTo>
                <a:lnTo>
                  <a:pt x="63" y="1"/>
                </a:lnTo>
                <a:lnTo>
                  <a:pt x="64" y="1"/>
                </a:lnTo>
                <a:lnTo>
                  <a:pt x="65" y="1"/>
                </a:lnTo>
                <a:lnTo>
                  <a:pt x="65" y="0"/>
                </a:lnTo>
                <a:lnTo>
                  <a:pt x="66" y="0"/>
                </a:lnTo>
                <a:lnTo>
                  <a:pt x="67" y="0"/>
                </a:lnTo>
                <a:lnTo>
                  <a:pt x="68" y="0"/>
                </a:lnTo>
                <a:lnTo>
                  <a:pt x="69" y="0"/>
                </a:lnTo>
                <a:close/>
              </a:path>
            </a:pathLst>
          </a:custGeom>
          <a:noFill/>
          <a:ln w="19050" cap="flat" cmpd="sng">
            <a:solidFill>
              <a:srgbClr val="000000">
                <a:alpha val="100000"/>
              </a:srgbClr>
            </a:solidFill>
            <a:prstDash val="solid"/>
            <a:round/>
            <a:headEnd type="none" w="med" len="med"/>
            <a:tailEnd type="none" w="med" len="med"/>
          </a:ln>
        </xdr:spPr>
      </xdr:sp>
    </xdr:grpSp>
    <xdr:clientData/>
  </xdr:twoCellAnchor>
  <xdr:twoCellAnchor>
    <xdr:from>
      <xdr:col>1</xdr:col>
      <xdr:colOff>538480</xdr:colOff>
      <xdr:row>1</xdr:row>
      <xdr:rowOff>19050</xdr:rowOff>
    </xdr:from>
    <xdr:to>
      <xdr:col>4</xdr:col>
      <xdr:colOff>447040</xdr:colOff>
      <xdr:row>5</xdr:row>
      <xdr:rowOff>142875</xdr:rowOff>
    </xdr:to>
    <xdr:sp>
      <xdr:nvSpPr>
        <xdr:cNvPr id="2" name="TextBox 710"/>
        <xdr:cNvSpPr txBox="1"/>
      </xdr:nvSpPr>
      <xdr:spPr>
        <a:xfrm>
          <a:off x="1422400" y="209550"/>
          <a:ext cx="1859280" cy="80899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GB" sz="1200"/>
            <a:t>Note: </a:t>
          </a:r>
          <a:r>
            <a:rPr lang="en-GB" sz="1200" baseline="0"/>
            <a:t> You will need to enable macros for this map to be fully functional.</a:t>
          </a:r>
          <a:endParaRPr lang="en-GB" sz="1200"/>
        </a:p>
      </xdr:txBody>
    </xdr:sp>
    <xdr:clientData/>
  </xdr:twoCellAnchor>
  <xdr:twoCellAnchor editAs="oneCell">
    <xdr:from>
      <xdr:col>4</xdr:col>
      <xdr:colOff>355600</xdr:colOff>
      <xdr:row>17</xdr:row>
      <xdr:rowOff>152400</xdr:rowOff>
    </xdr:from>
    <xdr:to>
      <xdr:col>13</xdr:col>
      <xdr:colOff>538480</xdr:colOff>
      <xdr:row>25</xdr:row>
      <xdr:rowOff>104775</xdr:rowOff>
    </xdr:to>
    <xdr:pic>
      <xdr:nvPicPr>
        <xdr:cNvPr id="2185866" name="Picture 671" descr="thames in london-transparent.png"/>
        <xdr:cNvPicPr>
          <a:picLocks noChangeAspect="1"/>
        </xdr:cNvPicPr>
      </xdr:nvPicPr>
      <xdr:blipFill>
        <a:blip r:embed="rId1"/>
        <a:srcRect l="3703" t="29163" r="3233" b="39561"/>
        <a:stretch>
          <a:fillRect/>
        </a:stretch>
      </xdr:blipFill>
      <xdr:spPr>
        <a:xfrm>
          <a:off x="3190240" y="2856865"/>
          <a:ext cx="6035040" cy="1171575"/>
        </a:xfrm>
        <a:prstGeom prst="rect">
          <a:avLst/>
        </a:prstGeom>
        <a:noFill/>
        <a:ln w="9525">
          <a:noFill/>
        </a:ln>
      </xdr:spPr>
    </xdr:pic>
    <xdr:clientData/>
  </xdr:twoCellAnchor>
  <xdr:twoCellAnchor>
    <xdr:from>
      <xdr:col>12</xdr:col>
      <xdr:colOff>304800</xdr:colOff>
      <xdr:row>0</xdr:row>
      <xdr:rowOff>57150</xdr:rowOff>
    </xdr:from>
    <xdr:to>
      <xdr:col>15</xdr:col>
      <xdr:colOff>91440</xdr:colOff>
      <xdr:row>0</xdr:row>
      <xdr:rowOff>171450</xdr:rowOff>
    </xdr:to>
    <xdr:pic>
      <xdr:nvPicPr>
        <xdr:cNvPr id="2185867" name="Picture 9" descr="gla"/>
        <xdr:cNvPicPr>
          <a:picLocks noChangeAspect="1"/>
        </xdr:cNvPicPr>
      </xdr:nvPicPr>
      <xdr:blipFill>
        <a:blip r:embed="rId2"/>
        <a:stretch>
          <a:fillRect/>
        </a:stretch>
      </xdr:blipFill>
      <xdr:spPr>
        <a:xfrm>
          <a:off x="8341360" y="57150"/>
          <a:ext cx="1737360" cy="11430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0000"/>
        </a:solidFill>
        <a:ln w="12700" cap="sq" cmpd="sng" algn="ctr">
          <a:solidFill>
            <a:srgbClr val="000000"/>
          </a:solidFill>
          <a:prstDash val="solid"/>
          <a:round/>
          <a:headEnd type="none" w="med" len="med"/>
          <a:tailEnd type="none" w="med" len="med"/>
        </a:ln>
      </a:spPr>
      <a:bodyPr vertOverflow="clip" wrap="square" lIns="91440" tIns="45720" rIns="91440" bIns="45720" upright="1"/>
      <a:lstStyle/>
    </a:spDef>
    <a:lnDef>
      <a:spPr bwMode="auto">
        <a:xfrm>
          <a:off x="0" y="0"/>
          <a:ext cx="1" cy="1"/>
        </a:xfrm>
        <a:custGeom>
          <a:avLst/>
          <a:gdLst/>
          <a:ahLst/>
          <a:cxnLst/>
          <a:rect l="0" t="0" r="0" b="0"/>
          <a:pathLst/>
        </a:custGeom>
        <a:solidFill>
          <a:srgbClr val="FF0000"/>
        </a:solidFill>
        <a:ln w="12700" cap="sq" cmpd="sng" algn="ctr">
          <a:solidFill>
            <a:srgbClr val="000000"/>
          </a:solidFill>
          <a:prstDash val="solid"/>
          <a:round/>
          <a:headEnd type="none" w="med" len="med"/>
          <a:tailEnd type="none" w="med" len="med"/>
        </a:ln>
      </a:spPr>
      <a:bodyPr vertOverflow="clip" wrap="square" lIns="91440" tIns="45720" rIns="91440" bIns="4572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9" Type="http://schemas.openxmlformats.org/officeDocument/2006/relationships/ctrlProp" Target="../ctrlProps/ctrlProp6.xml"/><Relationship Id="rId8" Type="http://schemas.openxmlformats.org/officeDocument/2006/relationships/ctrlProp" Target="../ctrlProps/ctrlProp5.xml"/><Relationship Id="rId7" Type="http://schemas.openxmlformats.org/officeDocument/2006/relationships/ctrlProp" Target="../ctrlProps/ctrlProp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3" Type="http://schemas.openxmlformats.org/officeDocument/2006/relationships/vmlDrawing" Target="../drawings/vmlDrawing2.vml"/><Relationship Id="rId2" Type="http://schemas.openxmlformats.org/officeDocument/2006/relationships/drawing" Target="../drawings/drawing1.xml"/><Relationship Id="rId15" Type="http://schemas.openxmlformats.org/officeDocument/2006/relationships/ctrlProp" Target="../ctrlProps/ctrlProp12.xml"/><Relationship Id="rId14" Type="http://schemas.openxmlformats.org/officeDocument/2006/relationships/ctrlProp" Target="../ctrlProps/ctrlProp11.xml"/><Relationship Id="rId13" Type="http://schemas.openxmlformats.org/officeDocument/2006/relationships/ctrlProp" Target="../ctrlProps/ctrlProp10.xml"/><Relationship Id="rId12" Type="http://schemas.openxmlformats.org/officeDocument/2006/relationships/ctrlProp" Target="../ctrlProps/ctrlProp9.xml"/><Relationship Id="rId11" Type="http://schemas.openxmlformats.org/officeDocument/2006/relationships/ctrlProp" Target="../ctrlProps/ctrlProp8.xml"/><Relationship Id="rId10" Type="http://schemas.openxmlformats.org/officeDocument/2006/relationships/ctrlProp" Target="../ctrlProps/ctrlProp7.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hyperlink" Target="http://www.nomisweb.co.uk/reports/lmp/ward/contents.aspx"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codeName="Sheet2"/>
  <dimension ref="A1:BP635"/>
  <sheetViews>
    <sheetView workbookViewId="0">
      <pane xSplit="2" ySplit="2" topLeftCell="BA3" activePane="bottomRight" state="frozen"/>
      <selection/>
      <selection pane="topRight"/>
      <selection pane="bottomLeft"/>
      <selection pane="bottomRight" activeCell="BJ7" sqref="BJ7"/>
    </sheetView>
  </sheetViews>
  <sheetFormatPr defaultColWidth="9.14285714285714" defaultRowHeight="12"/>
  <cols>
    <col min="1" max="1" width="15" customWidth="1"/>
    <col min="2" max="2" width="18.7142857142857" customWidth="1"/>
    <col min="18" max="18" width="8.42857142857143" customWidth="1"/>
    <col min="19" max="22" width="8.85714285714286" customWidth="1"/>
    <col min="53" max="57" width="9.85714285714286" customWidth="1"/>
    <col min="64" max="64" width="15.8571428571429" customWidth="1"/>
  </cols>
  <sheetData>
    <row r="1" s="133" customFormat="1" ht="120" spans="3:62">
      <c r="C1" s="10" t="s">
        <v>0</v>
      </c>
      <c r="D1" s="10" t="s">
        <v>1</v>
      </c>
      <c r="E1" s="10" t="s">
        <v>2</v>
      </c>
      <c r="F1" s="10" t="s">
        <v>3</v>
      </c>
      <c r="G1" s="10" t="s">
        <v>4</v>
      </c>
      <c r="H1" s="10" t="s">
        <v>5</v>
      </c>
      <c r="I1" s="10" t="s">
        <v>5</v>
      </c>
      <c r="J1" s="10" t="s">
        <v>5</v>
      </c>
      <c r="K1" s="10" t="s">
        <v>5</v>
      </c>
      <c r="L1" s="10" t="s">
        <v>5</v>
      </c>
      <c r="M1" s="10" t="s">
        <v>6</v>
      </c>
      <c r="N1" s="10" t="s">
        <v>6</v>
      </c>
      <c r="O1" s="10" t="s">
        <v>6</v>
      </c>
      <c r="P1" s="10" t="s">
        <v>6</v>
      </c>
      <c r="Q1" s="10" t="s">
        <v>6</v>
      </c>
      <c r="R1" s="10" t="s">
        <v>7</v>
      </c>
      <c r="S1" s="10" t="s">
        <v>7</v>
      </c>
      <c r="T1" s="10" t="s">
        <v>7</v>
      </c>
      <c r="U1" s="10" t="s">
        <v>7</v>
      </c>
      <c r="V1" s="10" t="s">
        <v>7</v>
      </c>
      <c r="W1" s="20" t="s">
        <v>8</v>
      </c>
      <c r="X1" s="20" t="s">
        <v>8</v>
      </c>
      <c r="Y1" s="20" t="s">
        <v>8</v>
      </c>
      <c r="Z1" s="20" t="s">
        <v>8</v>
      </c>
      <c r="AA1" s="20" t="s">
        <v>8</v>
      </c>
      <c r="AB1" s="12" t="s">
        <v>9</v>
      </c>
      <c r="AC1" s="12" t="s">
        <v>9</v>
      </c>
      <c r="AD1" s="12" t="s">
        <v>9</v>
      </c>
      <c r="AE1" s="12" t="s">
        <v>9</v>
      </c>
      <c r="AF1" s="12" t="s">
        <v>9</v>
      </c>
      <c r="AG1" s="12" t="s">
        <v>10</v>
      </c>
      <c r="AH1" s="12" t="s">
        <v>10</v>
      </c>
      <c r="AI1" s="12" t="s">
        <v>10</v>
      </c>
      <c r="AJ1" s="12" t="s">
        <v>10</v>
      </c>
      <c r="AK1" s="12" t="s">
        <v>10</v>
      </c>
      <c r="AL1" s="12" t="s">
        <v>11</v>
      </c>
      <c r="AM1" s="12" t="s">
        <v>11</v>
      </c>
      <c r="AN1" s="12" t="s">
        <v>11</v>
      </c>
      <c r="AO1" s="12" t="s">
        <v>11</v>
      </c>
      <c r="AP1" s="12" t="s">
        <v>11</v>
      </c>
      <c r="AQ1" s="10" t="s">
        <v>12</v>
      </c>
      <c r="AR1" s="10" t="s">
        <v>12</v>
      </c>
      <c r="AS1" s="10" t="s">
        <v>12</v>
      </c>
      <c r="AT1" s="10" t="s">
        <v>12</v>
      </c>
      <c r="AU1" s="10" t="s">
        <v>12</v>
      </c>
      <c r="AV1" s="12" t="s">
        <v>13</v>
      </c>
      <c r="AW1" s="12" t="s">
        <v>13</v>
      </c>
      <c r="AX1" s="12" t="s">
        <v>13</v>
      </c>
      <c r="AY1" s="12" t="s">
        <v>13</v>
      </c>
      <c r="AZ1" s="12" t="s">
        <v>13</v>
      </c>
      <c r="BA1" s="10" t="s">
        <v>14</v>
      </c>
      <c r="BB1" s="10" t="s">
        <v>14</v>
      </c>
      <c r="BC1" s="10" t="s">
        <v>14</v>
      </c>
      <c r="BD1" s="10" t="s">
        <v>14</v>
      </c>
      <c r="BE1" s="10" t="s">
        <v>14</v>
      </c>
      <c r="BF1" s="24" t="s">
        <v>15</v>
      </c>
      <c r="BG1" s="24" t="s">
        <v>15</v>
      </c>
      <c r="BH1" s="24" t="s">
        <v>15</v>
      </c>
      <c r="BI1" s="24" t="s">
        <v>15</v>
      </c>
      <c r="BJ1" s="24" t="s">
        <v>15</v>
      </c>
    </row>
    <row r="2" s="22" customFormat="1" spans="1:68">
      <c r="A2" s="22" t="s">
        <v>16</v>
      </c>
      <c r="B2" s="22" t="s">
        <v>17</v>
      </c>
      <c r="C2" s="16">
        <v>2006</v>
      </c>
      <c r="D2" s="16">
        <v>2007</v>
      </c>
      <c r="E2" s="16">
        <v>2008</v>
      </c>
      <c r="F2" s="16">
        <v>2009</v>
      </c>
      <c r="G2" s="16">
        <v>2010</v>
      </c>
      <c r="H2" s="16">
        <v>2006</v>
      </c>
      <c r="I2" s="16">
        <v>2007</v>
      </c>
      <c r="J2" s="16">
        <v>2008</v>
      </c>
      <c r="K2" s="16">
        <v>2009</v>
      </c>
      <c r="L2" s="16">
        <v>2010</v>
      </c>
      <c r="M2" s="16">
        <v>2006</v>
      </c>
      <c r="N2" s="16">
        <v>2007</v>
      </c>
      <c r="O2" s="16">
        <v>2008</v>
      </c>
      <c r="P2" s="16">
        <v>2009</v>
      </c>
      <c r="Q2" s="16">
        <v>2010</v>
      </c>
      <c r="R2" s="16">
        <v>2006</v>
      </c>
      <c r="S2" s="16">
        <v>2007</v>
      </c>
      <c r="T2" s="16">
        <v>2008</v>
      </c>
      <c r="U2" s="16">
        <v>2009</v>
      </c>
      <c r="V2" s="16">
        <v>2010</v>
      </c>
      <c r="W2" s="16">
        <v>2006</v>
      </c>
      <c r="X2" s="16">
        <v>2007</v>
      </c>
      <c r="Y2" s="16">
        <v>2008</v>
      </c>
      <c r="Z2" s="16">
        <v>2009</v>
      </c>
      <c r="AA2" s="16">
        <v>2010</v>
      </c>
      <c r="AB2" s="16">
        <v>2006</v>
      </c>
      <c r="AC2" s="16">
        <v>2007</v>
      </c>
      <c r="AD2" s="16">
        <v>2008</v>
      </c>
      <c r="AE2" s="16">
        <v>2009</v>
      </c>
      <c r="AF2" s="16">
        <v>2010</v>
      </c>
      <c r="AG2" s="16">
        <v>2006</v>
      </c>
      <c r="AH2" s="16">
        <v>2007</v>
      </c>
      <c r="AI2" s="16">
        <v>2008</v>
      </c>
      <c r="AJ2" s="16">
        <v>2009</v>
      </c>
      <c r="AK2" s="16">
        <v>2010</v>
      </c>
      <c r="AL2" s="16">
        <v>2006</v>
      </c>
      <c r="AM2" s="16">
        <v>2007</v>
      </c>
      <c r="AN2" s="16">
        <v>2008</v>
      </c>
      <c r="AO2" s="16">
        <v>2009</v>
      </c>
      <c r="AP2" s="16">
        <v>2010</v>
      </c>
      <c r="AQ2" s="16">
        <v>2006</v>
      </c>
      <c r="AR2" s="16">
        <v>2007</v>
      </c>
      <c r="AS2" s="16">
        <v>2008</v>
      </c>
      <c r="AT2" s="16">
        <v>2009</v>
      </c>
      <c r="AU2" s="16">
        <v>2010</v>
      </c>
      <c r="AV2" s="16">
        <v>2006</v>
      </c>
      <c r="AW2" s="16">
        <v>2007</v>
      </c>
      <c r="AX2" s="16">
        <v>2008</v>
      </c>
      <c r="AY2" s="16">
        <v>2009</v>
      </c>
      <c r="AZ2" s="16">
        <v>2010</v>
      </c>
      <c r="BA2" s="16">
        <v>2006</v>
      </c>
      <c r="BB2" s="16">
        <v>2007</v>
      </c>
      <c r="BC2" s="16">
        <v>2008</v>
      </c>
      <c r="BD2" s="16">
        <v>2009</v>
      </c>
      <c r="BE2" s="16">
        <v>2010</v>
      </c>
      <c r="BF2" s="16">
        <v>2006</v>
      </c>
      <c r="BG2" s="16">
        <v>2007</v>
      </c>
      <c r="BH2" s="16">
        <v>2008</v>
      </c>
      <c r="BI2" s="16">
        <v>2009</v>
      </c>
      <c r="BJ2" s="16">
        <v>2010</v>
      </c>
      <c r="BP2" s="223"/>
    </row>
    <row r="3" ht="9" customHeight="1" spans="2:68">
      <c r="B3" s="167"/>
      <c r="C3" s="219"/>
      <c r="D3" s="219"/>
      <c r="E3" s="219"/>
      <c r="F3" s="219"/>
      <c r="G3" s="219"/>
      <c r="H3" s="219"/>
      <c r="I3" s="219"/>
      <c r="J3" s="219"/>
      <c r="K3" s="219"/>
      <c r="L3" s="219"/>
      <c r="M3" s="219"/>
      <c r="N3" s="219"/>
      <c r="O3" s="219"/>
      <c r="P3" s="219"/>
      <c r="Q3" s="219"/>
      <c r="R3" s="219"/>
      <c r="S3" s="219"/>
      <c r="T3" s="219"/>
      <c r="U3" s="219"/>
      <c r="V3" s="219"/>
      <c r="W3" s="219"/>
      <c r="X3" s="219"/>
      <c r="Y3" s="219"/>
      <c r="Z3" s="219"/>
      <c r="AA3" s="219"/>
      <c r="AB3" s="219"/>
      <c r="AC3" s="219"/>
      <c r="AD3" s="219"/>
      <c r="AE3" s="219"/>
      <c r="AF3" s="219"/>
      <c r="AG3" s="219"/>
      <c r="AH3" s="219"/>
      <c r="AI3" s="219"/>
      <c r="AJ3" s="219"/>
      <c r="AK3" s="219"/>
      <c r="AL3" s="219"/>
      <c r="AM3" s="219"/>
      <c r="AN3" s="219"/>
      <c r="AO3" s="219"/>
      <c r="AP3" s="219"/>
      <c r="AQ3" s="219"/>
      <c r="AR3" s="219"/>
      <c r="AS3" s="219"/>
      <c r="AT3" s="219"/>
      <c r="AU3" s="219"/>
      <c r="AV3" s="219"/>
      <c r="AW3" s="219"/>
      <c r="AX3" s="219"/>
      <c r="AY3" s="219"/>
      <c r="AZ3" s="219"/>
      <c r="BA3" s="219"/>
      <c r="BB3" s="219"/>
      <c r="BC3" s="219"/>
      <c r="BD3" s="219"/>
      <c r="BE3" s="219"/>
      <c r="BF3" s="219"/>
      <c r="BG3" s="219"/>
      <c r="BH3" s="219"/>
      <c r="BI3" s="219"/>
      <c r="BJ3" s="219"/>
      <c r="BL3" s="220" t="s">
        <v>18</v>
      </c>
      <c r="BM3">
        <f>Dashboard!B7</f>
        <v>10</v>
      </c>
      <c r="BN3" s="224">
        <f>BO3/BO$16</f>
        <v>0.0833333333333333</v>
      </c>
      <c r="BO3" s="225">
        <f>IF(BM3&gt;10,10,BM3)</f>
        <v>10</v>
      </c>
      <c r="BP3" s="226"/>
    </row>
    <row r="4" ht="9" customHeight="1" spans="2:68">
      <c r="B4" s="22"/>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19"/>
      <c r="BB4" s="219"/>
      <c r="BC4" s="219"/>
      <c r="BD4" s="219"/>
      <c r="BE4" s="219"/>
      <c r="BF4" s="219"/>
      <c r="BG4" s="219"/>
      <c r="BH4" s="219"/>
      <c r="BI4" s="219"/>
      <c r="BJ4" s="219"/>
      <c r="BL4" s="220" t="s">
        <v>5</v>
      </c>
      <c r="BM4">
        <f>Dashboard!C7</f>
        <v>10</v>
      </c>
      <c r="BN4" s="224">
        <f t="shared" ref="BN4:BN14" si="0">BO4/BO$16</f>
        <v>0.0833333333333333</v>
      </c>
      <c r="BO4" s="225">
        <f t="shared" ref="BO4:BO14" si="1">IF(BM4&gt;10,10,BM4)</f>
        <v>10</v>
      </c>
      <c r="BP4" s="227"/>
    </row>
    <row r="5" ht="9" customHeight="1" spans="2:68">
      <c r="B5" s="22"/>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19"/>
      <c r="BB5" s="219"/>
      <c r="BC5" s="219"/>
      <c r="BD5" s="219"/>
      <c r="BE5" s="219"/>
      <c r="BF5" s="219"/>
      <c r="BG5" s="219"/>
      <c r="BH5" s="219"/>
      <c r="BI5" s="219"/>
      <c r="BJ5" s="219"/>
      <c r="BL5" s="220" t="s">
        <v>6</v>
      </c>
      <c r="BM5">
        <f>Dashboard!D7</f>
        <v>10</v>
      </c>
      <c r="BN5" s="224">
        <f t="shared" si="0"/>
        <v>0.0833333333333333</v>
      </c>
      <c r="BO5" s="225">
        <f t="shared" si="1"/>
        <v>10</v>
      </c>
      <c r="BP5" s="227"/>
    </row>
    <row r="6" ht="9" customHeight="1" spans="2:68">
      <c r="B6" s="22"/>
      <c r="C6" s="219"/>
      <c r="D6" s="219"/>
      <c r="E6" s="219"/>
      <c r="F6" s="219"/>
      <c r="G6" s="219"/>
      <c r="H6" s="219"/>
      <c r="I6" s="219"/>
      <c r="J6" s="219"/>
      <c r="K6" s="219"/>
      <c r="L6" s="219"/>
      <c r="M6" s="219"/>
      <c r="N6" s="219"/>
      <c r="O6" s="219"/>
      <c r="P6" s="219"/>
      <c r="Q6" s="219"/>
      <c r="R6" s="219"/>
      <c r="S6" s="219"/>
      <c r="T6" s="219"/>
      <c r="U6" s="219"/>
      <c r="V6" s="219"/>
      <c r="W6" s="219"/>
      <c r="X6" s="219"/>
      <c r="Y6" s="219"/>
      <c r="Z6" s="219"/>
      <c r="AA6" s="219"/>
      <c r="AB6" s="219"/>
      <c r="AC6" s="219"/>
      <c r="AD6" s="219"/>
      <c r="AE6" s="219"/>
      <c r="AF6" s="219"/>
      <c r="AG6" s="219"/>
      <c r="AH6" s="219"/>
      <c r="AI6" s="219"/>
      <c r="AJ6" s="219"/>
      <c r="AK6" s="219"/>
      <c r="AL6" s="219"/>
      <c r="AM6" s="219"/>
      <c r="AN6" s="219"/>
      <c r="AO6" s="219"/>
      <c r="AP6" s="219"/>
      <c r="AQ6" s="219"/>
      <c r="AR6" s="219"/>
      <c r="AS6" s="219"/>
      <c r="AT6" s="219"/>
      <c r="AU6" s="219"/>
      <c r="AV6" s="219"/>
      <c r="AW6" s="219"/>
      <c r="AX6" s="219"/>
      <c r="AY6" s="219"/>
      <c r="AZ6" s="219"/>
      <c r="BA6" s="219"/>
      <c r="BB6" s="219"/>
      <c r="BC6" s="219"/>
      <c r="BD6" s="219"/>
      <c r="BE6" s="219"/>
      <c r="BF6" s="219"/>
      <c r="BG6" s="219"/>
      <c r="BH6" s="219"/>
      <c r="BI6" s="219"/>
      <c r="BJ6" s="219"/>
      <c r="BL6" s="220" t="s">
        <v>19</v>
      </c>
      <c r="BM6">
        <f>Dashboard!E7</f>
        <v>10</v>
      </c>
      <c r="BN6" s="224">
        <f t="shared" si="0"/>
        <v>0.0833333333333333</v>
      </c>
      <c r="BO6" s="225">
        <f t="shared" si="1"/>
        <v>10</v>
      </c>
      <c r="BP6" s="227"/>
    </row>
    <row r="7" spans="1:68">
      <c r="A7" t="s">
        <v>20</v>
      </c>
      <c r="B7" s="22" t="s">
        <v>21</v>
      </c>
      <c r="C7" s="219">
        <f>Scores!E3*calcs!$BN$3</f>
        <v>1.08385313809543</v>
      </c>
      <c r="D7" s="219">
        <f>Scores!F3*calcs!$BN$3</f>
        <v>1.08385313809543</v>
      </c>
      <c r="E7" s="219">
        <f>Scores!G3*calcs!$BN$3</f>
        <v>1.08385313809543</v>
      </c>
      <c r="F7" s="219">
        <f>Scores!H3*calcs!$BN$3</f>
        <v>1.08385313809543</v>
      </c>
      <c r="G7" s="219">
        <f>Scores!I3*calcs!$BN$3</f>
        <v>1.08385313809543</v>
      </c>
      <c r="H7" s="219">
        <f>Scores!J3*calcs!$BN$4</f>
        <v>0</v>
      </c>
      <c r="I7" s="219">
        <f>Scores!K3*calcs!$BN$4</f>
        <v>0</v>
      </c>
      <c r="J7" s="219">
        <f>Scores!L3*calcs!$BN$4</f>
        <v>0</v>
      </c>
      <c r="K7" s="219">
        <f>Scores!M3*calcs!$BN$4</f>
        <v>0</v>
      </c>
      <c r="L7" s="219">
        <f>Scores!N3*calcs!$BN$4</f>
        <v>0</v>
      </c>
      <c r="M7" s="219">
        <f>Scores!O3*calcs!$BN$5</f>
        <v>0</v>
      </c>
      <c r="N7" s="219">
        <f>Scores!P3*calcs!$BN$5</f>
        <v>0</v>
      </c>
      <c r="O7" s="219">
        <f>Scores!Q3*calcs!$BN$5</f>
        <v>0</v>
      </c>
      <c r="P7" s="219">
        <f>Scores!R3*calcs!$BN$5</f>
        <v>0</v>
      </c>
      <c r="Q7" s="219">
        <f>Scores!S3*calcs!$BN$5</f>
        <v>0</v>
      </c>
      <c r="R7" s="219">
        <f>Scores!T3*calcs!$BN$6</f>
        <v>1.69808697940844</v>
      </c>
      <c r="S7" s="219">
        <f>Scores!U3*calcs!$BN$6</f>
        <v>1.69808697940844</v>
      </c>
      <c r="T7" s="219">
        <f>Scores!V3*calcs!$BN$6</f>
        <v>1.69808697940844</v>
      </c>
      <c r="U7" s="219">
        <f>Scores!W3*calcs!$BN$6</f>
        <v>1.69808697940844</v>
      </c>
      <c r="V7" s="219">
        <f>Scores!X3*calcs!$BN$6</f>
        <v>1.69808697940844</v>
      </c>
      <c r="W7" s="219">
        <f>Scores!Y3*calcs!$BN$7</f>
        <v>1.87886078165247</v>
      </c>
      <c r="X7" s="219">
        <f>Scores!Z3*calcs!$BN$7</f>
        <v>0.732328947471428</v>
      </c>
      <c r="Y7" s="219">
        <f>Scores!AA3*calcs!$BN$7</f>
        <v>1.47376706217248</v>
      </c>
      <c r="Z7" s="219">
        <f>Scores!AB3*calcs!$BN$7</f>
        <v>1.19462587462067</v>
      </c>
      <c r="AA7" s="219">
        <f>Scores!AC3*calcs!$BN$7</f>
        <v>0.821008223680532</v>
      </c>
      <c r="AB7" s="219">
        <f>Scores!AD3*calcs!$BN$8</f>
        <v>1.42870164199149</v>
      </c>
      <c r="AC7" s="219">
        <f>Scores!AE3*calcs!$BN$8</f>
        <v>1.34800226653706</v>
      </c>
      <c r="AD7" s="219">
        <f>Scores!AF3*calcs!$BN$8</f>
        <v>1.33895851445961</v>
      </c>
      <c r="AE7" s="219">
        <f>Scores!AG3*calcs!$BN$8</f>
        <v>1.37674570838587</v>
      </c>
      <c r="AF7" s="219">
        <f>Scores!AH3*calcs!$BN$8</f>
        <v>1.42469756967877</v>
      </c>
      <c r="AG7" s="219">
        <f>Scores!AI3*calcs!$BN$9</f>
        <v>0.986049318563654</v>
      </c>
      <c r="AH7" s="219">
        <f>Scores!AJ3*calcs!$BN$9</f>
        <v>1.04011972603926</v>
      </c>
      <c r="AI7" s="219">
        <f>Scores!AK3*calcs!$BN$9</f>
        <v>1.04163348202804</v>
      </c>
      <c r="AJ7" s="219">
        <f>Scores!AL3*calcs!$BN$9</f>
        <v>1.04774953767714</v>
      </c>
      <c r="AK7" s="219">
        <f>Scores!AM3*calcs!$BN$9</f>
        <v>1.02056753104665</v>
      </c>
      <c r="AL7" s="219">
        <f>Scores!AN3*calcs!$BN$10</f>
        <v>0.641927065643453</v>
      </c>
      <c r="AM7" s="219">
        <f>Scores!AO3*calcs!$BN$10</f>
        <v>0.612490544179855</v>
      </c>
      <c r="AN7" s="219">
        <f>Scores!AP3*calcs!$BN$10</f>
        <v>0.603540163228721</v>
      </c>
      <c r="AO7" s="219">
        <f>Scores!AQ3*calcs!$BN$10</f>
        <v>0.561192572945257</v>
      </c>
      <c r="AP7" s="219">
        <f>Scores!AR3*calcs!$BN$10</f>
        <v>0.605852167471084</v>
      </c>
      <c r="AQ7" s="219">
        <f>Scores!AS3*calcs!$BN$11</f>
        <v>0.62990360638963</v>
      </c>
      <c r="AR7" s="219">
        <f>Scores!AT3*calcs!$BN$11</f>
        <v>0.516292980019214</v>
      </c>
      <c r="AS7" s="219">
        <f>Scores!AU3*calcs!$BN$11</f>
        <v>0.665981271098452</v>
      </c>
      <c r="AT7" s="219">
        <f>Scores!AV3*calcs!$BN$11</f>
        <v>1.17247160245197</v>
      </c>
      <c r="AU7" s="219">
        <f>Scores!AW3*calcs!$BN$11</f>
        <v>1.16525479835681</v>
      </c>
      <c r="AV7" s="219">
        <f>Scores!AX3*calcs!$BN$12</f>
        <v>0.687787095983369</v>
      </c>
      <c r="AW7" s="219">
        <f>Scores!AY3*calcs!$BN$12</f>
        <v>0.728039783328587</v>
      </c>
      <c r="AX7" s="219">
        <f>Scores!AZ3*calcs!$BN$12</f>
        <v>0.712231979546502</v>
      </c>
      <c r="AY7" s="219">
        <f>Scores!BA3*calcs!$BN$12</f>
        <v>0.765663848216205</v>
      </c>
      <c r="AZ7" s="219">
        <f>Scores!BB3*calcs!$BN$12</f>
        <v>0.875971567627798</v>
      </c>
      <c r="BA7" s="219">
        <f>Scores!BC3*calcs!$BN$13</f>
        <v>-0.109305450766784</v>
      </c>
      <c r="BB7" s="219">
        <f>Scores!BD3*calcs!$BN$13</f>
        <v>0.0166432230368556</v>
      </c>
      <c r="BC7" s="219">
        <f>Scores!BE3*calcs!$BN$13</f>
        <v>0.109168045673045</v>
      </c>
      <c r="BD7" s="219">
        <f>Scores!BF3*calcs!$BN$13</f>
        <v>0.252444026924452</v>
      </c>
      <c r="BE7" s="219">
        <f>Scores!BG3*calcs!$BN$13</f>
        <v>0.252444026924452</v>
      </c>
      <c r="BF7" s="219">
        <f>Scores!BH3*calcs!$BN$14</f>
        <v>3.56649969595863</v>
      </c>
      <c r="BG7" s="219">
        <f>Scores!BI3*calcs!$BN$14</f>
        <v>3.56649969595863</v>
      </c>
      <c r="BH7" s="219">
        <f>Scores!BJ3*calcs!$BN$14</f>
        <v>3.56649969595863</v>
      </c>
      <c r="BI7" s="219">
        <f>Scores!BK3*calcs!$BN$14</f>
        <v>3.76070564273371</v>
      </c>
      <c r="BJ7" s="219">
        <f>Scores!BL3*calcs!$BN$14</f>
        <v>3.76070564273371</v>
      </c>
      <c r="BL7" s="220" t="s">
        <v>22</v>
      </c>
      <c r="BM7">
        <f>Dashboard!F7</f>
        <v>10</v>
      </c>
      <c r="BN7" s="224">
        <f t="shared" si="0"/>
        <v>0.0833333333333333</v>
      </c>
      <c r="BO7" s="225">
        <f t="shared" si="1"/>
        <v>10</v>
      </c>
      <c r="BP7" s="227"/>
    </row>
    <row r="8" spans="1:68">
      <c r="A8" t="s">
        <v>23</v>
      </c>
      <c r="B8" s="22" t="s">
        <v>24</v>
      </c>
      <c r="C8" s="219">
        <f>Scores!E4*calcs!$BN$3</f>
        <v>-0.401468493819152</v>
      </c>
      <c r="D8" s="219">
        <f>Scores!F4*calcs!$BN$3</f>
        <v>-0.401468493819152</v>
      </c>
      <c r="E8" s="219">
        <f>Scores!G4*calcs!$BN$3</f>
        <v>-0.401468493819152</v>
      </c>
      <c r="F8" s="219">
        <f>Scores!H4*calcs!$BN$3</f>
        <v>-0.401468493819152</v>
      </c>
      <c r="G8" s="219">
        <f>Scores!I4*calcs!$BN$3</f>
        <v>-0.401468493819152</v>
      </c>
      <c r="H8" s="219">
        <f>Scores!J4*calcs!$BN$4</f>
        <v>0.0868040633360823</v>
      </c>
      <c r="I8" s="219">
        <f>Scores!K4*calcs!$BN$4</f>
        <v>0.0868040633360823</v>
      </c>
      <c r="J8" s="219">
        <f>Scores!L4*calcs!$BN$4</f>
        <v>0.0868040633360823</v>
      </c>
      <c r="K8" s="219">
        <f>Scores!M4*calcs!$BN$4</f>
        <v>0.0868040633360823</v>
      </c>
      <c r="L8" s="219">
        <f>Scores!N4*calcs!$BN$4</f>
        <v>0.0868040633360823</v>
      </c>
      <c r="M8" s="219">
        <f>Scores!O4*calcs!$BN$5</f>
        <v>0.225825510631113</v>
      </c>
      <c r="N8" s="219">
        <f>Scores!P4*calcs!$BN$5</f>
        <v>0.225825510631113</v>
      </c>
      <c r="O8" s="219">
        <f>Scores!Q4*calcs!$BN$5</f>
        <v>0.225825510631113</v>
      </c>
      <c r="P8" s="219">
        <f>Scores!R4*calcs!$BN$5</f>
        <v>0.225825510631113</v>
      </c>
      <c r="Q8" s="219">
        <f>Scores!S4*calcs!$BN$5</f>
        <v>0.225825510631113</v>
      </c>
      <c r="R8" s="219">
        <f>Scores!T4*calcs!$BN$6</f>
        <v>-0.316781896575371</v>
      </c>
      <c r="S8" s="219">
        <f>Scores!U4*calcs!$BN$6</f>
        <v>-0.316781896575371</v>
      </c>
      <c r="T8" s="219">
        <f>Scores!V4*calcs!$BN$6</f>
        <v>-0.316781896575371</v>
      </c>
      <c r="U8" s="219">
        <f>Scores!W4*calcs!$BN$6</f>
        <v>-0.316781896575371</v>
      </c>
      <c r="V8" s="219">
        <f>Scores!X4*calcs!$BN$6</f>
        <v>-0.316781896575371</v>
      </c>
      <c r="W8" s="219">
        <f>Scores!Y4*calcs!$BN$7</f>
        <v>0.982542563235047</v>
      </c>
      <c r="X8" s="219">
        <f>Scores!Z4*calcs!$BN$7</f>
        <v>1.48726849239654</v>
      </c>
      <c r="Y8" s="219">
        <f>Scores!AA4*calcs!$BN$7</f>
        <v>0.759446092454695</v>
      </c>
      <c r="Z8" s="219">
        <f>Scores!AB4*calcs!$BN$7</f>
        <v>1.17141302239227</v>
      </c>
      <c r="AA8" s="219">
        <f>Scores!AC4*calcs!$BN$7</f>
        <v>1.0771995879534</v>
      </c>
      <c r="AB8" s="219">
        <f>Scores!AD4*calcs!$BN$8</f>
        <v>0.356626129186003</v>
      </c>
      <c r="AC8" s="219">
        <f>Scores!AE4*calcs!$BN$8</f>
        <v>0.388309316911502</v>
      </c>
      <c r="AD8" s="219">
        <f>Scores!AF4*calcs!$BN$8</f>
        <v>0.432618062860709</v>
      </c>
      <c r="AE8" s="219">
        <f>Scores!AG4*calcs!$BN$8</f>
        <v>0.684480610791197</v>
      </c>
      <c r="AF8" s="219">
        <f>Scores!AH4*calcs!$BN$8</f>
        <v>0.651151186414063</v>
      </c>
      <c r="AG8" s="219">
        <f>Scores!AI4*calcs!$BN$9</f>
        <v>2.07702792201656</v>
      </c>
      <c r="AH8" s="219">
        <f>Scores!AJ4*calcs!$BN$9</f>
        <v>2.02316525062547</v>
      </c>
      <c r="AI8" s="219">
        <f>Scores!AK4*calcs!$BN$9</f>
        <v>1.97906099487276</v>
      </c>
      <c r="AJ8" s="219">
        <f>Scores!AL4*calcs!$BN$9</f>
        <v>2.05582094135212</v>
      </c>
      <c r="AK8" s="219">
        <f>Scores!AM4*calcs!$BN$9</f>
        <v>2.04735039068848</v>
      </c>
      <c r="AL8" s="219">
        <f>Scores!AN4*calcs!$BN$10</f>
        <v>-0.535732425903687</v>
      </c>
      <c r="AM8" s="219">
        <f>Scores!AO4*calcs!$BN$10</f>
        <v>-0.510351641828664</v>
      </c>
      <c r="AN8" s="219">
        <f>Scores!AP4*calcs!$BN$10</f>
        <v>-0.449925683061672</v>
      </c>
      <c r="AO8" s="219">
        <f>Scores!AQ4*calcs!$BN$10</f>
        <v>-0.38037017751743</v>
      </c>
      <c r="AP8" s="219">
        <f>Scores!AR4*calcs!$BN$10</f>
        <v>-0.42369223164616</v>
      </c>
      <c r="AQ8" s="219">
        <f>Scores!AS4*calcs!$BN$11</f>
        <v>-0.481848623731264</v>
      </c>
      <c r="AR8" s="219">
        <f>Scores!AT4*calcs!$BN$11</f>
        <v>-0.610281859091173</v>
      </c>
      <c r="AS8" s="219">
        <f>Scores!AU4*calcs!$BN$11</f>
        <v>-0.607706109134474</v>
      </c>
      <c r="AT8" s="219">
        <f>Scores!AV4*calcs!$BN$11</f>
        <v>-0.383252088058161</v>
      </c>
      <c r="AU8" s="219">
        <f>Scores!AW4*calcs!$BN$11</f>
        <v>-0.55531296649641</v>
      </c>
      <c r="AV8" s="219">
        <f>Scores!AX4*calcs!$BN$12</f>
        <v>-0.688128969700451</v>
      </c>
      <c r="AW8" s="219">
        <f>Scores!AY4*calcs!$BN$12</f>
        <v>-0.659749719242243</v>
      </c>
      <c r="AX8" s="219">
        <f>Scores!AZ4*calcs!$BN$12</f>
        <v>-0.667869903305153</v>
      </c>
      <c r="AY8" s="219">
        <f>Scores!BA4*calcs!$BN$12</f>
        <v>-0.380927447220191</v>
      </c>
      <c r="AZ8" s="219">
        <f>Scores!BB4*calcs!$BN$12</f>
        <v>-0.448524694867886</v>
      </c>
      <c r="BA8" s="219">
        <f>Scores!BC4*calcs!$BN$13</f>
        <v>-1.43822961535242</v>
      </c>
      <c r="BB8" s="219">
        <f>Scores!BD4*calcs!$BN$13</f>
        <v>-1.6088448935627</v>
      </c>
      <c r="BC8" s="219">
        <f>Scores!BE4*calcs!$BN$13</f>
        <v>-1.44950905088098</v>
      </c>
      <c r="BD8" s="219">
        <f>Scores!BF4*calcs!$BN$13</f>
        <v>-1.26222013462226</v>
      </c>
      <c r="BE8" s="219">
        <f>Scores!BG4*calcs!$BN$13</f>
        <v>-1.26222013462226</v>
      </c>
      <c r="BF8" s="219">
        <f>Scores!BH4*calcs!$BN$14</f>
        <v>1.12130547830595</v>
      </c>
      <c r="BG8" s="219">
        <f>Scores!BI4*calcs!$BN$14</f>
        <v>1.12130547830595</v>
      </c>
      <c r="BH8" s="219">
        <f>Scores!BJ4*calcs!$BN$14</f>
        <v>1.12130547830595</v>
      </c>
      <c r="BI8" s="219">
        <f>Scores!BK4*calcs!$BN$14</f>
        <v>0.685768042282072</v>
      </c>
      <c r="BJ8" s="219">
        <f>Scores!BL4*calcs!$BN$14</f>
        <v>0.685768042282072</v>
      </c>
      <c r="BL8" s="220" t="s">
        <v>25</v>
      </c>
      <c r="BM8">
        <f>Dashboard!G7</f>
        <v>10</v>
      </c>
      <c r="BN8" s="224">
        <f t="shared" si="0"/>
        <v>0.0833333333333333</v>
      </c>
      <c r="BO8" s="225">
        <f t="shared" si="1"/>
        <v>10</v>
      </c>
      <c r="BP8" s="227"/>
    </row>
    <row r="9" spans="1:68">
      <c r="A9" t="s">
        <v>26</v>
      </c>
      <c r="B9" s="22" t="s">
        <v>27</v>
      </c>
      <c r="C9" s="219">
        <f>Scores!E5*calcs!$BN$3</f>
        <v>0.15664691921525</v>
      </c>
      <c r="D9" s="219">
        <f>Scores!F5*calcs!$BN$3</f>
        <v>0.15664691921525</v>
      </c>
      <c r="E9" s="219">
        <f>Scores!G5*calcs!$BN$3</f>
        <v>0.15664691921525</v>
      </c>
      <c r="F9" s="219">
        <f>Scores!H5*calcs!$BN$3</f>
        <v>0.15664691921525</v>
      </c>
      <c r="G9" s="219">
        <f>Scores!I5*calcs!$BN$3</f>
        <v>0.15664691921525</v>
      </c>
      <c r="H9" s="219">
        <f>Scores!J5*calcs!$BN$4</f>
        <v>0.464495156371775</v>
      </c>
      <c r="I9" s="219">
        <f>Scores!K5*calcs!$BN$4</f>
        <v>0.464495156371775</v>
      </c>
      <c r="J9" s="219">
        <f>Scores!L5*calcs!$BN$4</f>
        <v>0.464495156371775</v>
      </c>
      <c r="K9" s="219">
        <f>Scores!M5*calcs!$BN$4</f>
        <v>0.464495156371775</v>
      </c>
      <c r="L9" s="219">
        <f>Scores!N5*calcs!$BN$4</f>
        <v>0.464495156371775</v>
      </c>
      <c r="M9" s="219">
        <f>Scores!O5*calcs!$BN$5</f>
        <v>0.0641523717584856</v>
      </c>
      <c r="N9" s="219">
        <f>Scores!P5*calcs!$BN$5</f>
        <v>0.0641523717584856</v>
      </c>
      <c r="O9" s="219">
        <f>Scores!Q5*calcs!$BN$5</f>
        <v>0.0641523717584856</v>
      </c>
      <c r="P9" s="219">
        <f>Scores!R5*calcs!$BN$5</f>
        <v>0.0641523717584856</v>
      </c>
      <c r="Q9" s="219">
        <f>Scores!S5*calcs!$BN$5</f>
        <v>0.0641523717584856</v>
      </c>
      <c r="R9" s="219">
        <f>Scores!T5*calcs!$BN$6</f>
        <v>-0.663558072154682</v>
      </c>
      <c r="S9" s="219">
        <f>Scores!U5*calcs!$BN$6</f>
        <v>-0.663558072154682</v>
      </c>
      <c r="T9" s="219">
        <f>Scores!V5*calcs!$BN$6</f>
        <v>-0.663558072154682</v>
      </c>
      <c r="U9" s="219">
        <f>Scores!W5*calcs!$BN$6</f>
        <v>-0.663558072154682</v>
      </c>
      <c r="V9" s="219">
        <f>Scores!X5*calcs!$BN$6</f>
        <v>-0.663558072154682</v>
      </c>
      <c r="W9" s="219">
        <f>Scores!Y5*calcs!$BN$7</f>
        <v>-0.462264217182936</v>
      </c>
      <c r="X9" s="219">
        <f>Scores!Z5*calcs!$BN$7</f>
        <v>-0.160347161637422</v>
      </c>
      <c r="Y9" s="219">
        <f>Scores!AA5*calcs!$BN$7</f>
        <v>0.0464600030149716</v>
      </c>
      <c r="Z9" s="219">
        <f>Scores!AB5*calcs!$BN$7</f>
        <v>-0.41202029349627</v>
      </c>
      <c r="AA9" s="219">
        <f>Scores!AC5*calcs!$BN$7</f>
        <v>0.508010040433447</v>
      </c>
      <c r="AB9" s="219">
        <f>Scores!AD5*calcs!$BN$8</f>
        <v>-0.769526861195106</v>
      </c>
      <c r="AC9" s="219">
        <f>Scores!AE5*calcs!$BN$8</f>
        <v>-0.43036453908682</v>
      </c>
      <c r="AD9" s="219">
        <f>Scores!AF5*calcs!$BN$8</f>
        <v>-0.54916795828847</v>
      </c>
      <c r="AE9" s="219">
        <f>Scores!AG5*calcs!$BN$8</f>
        <v>-0.68325986274078</v>
      </c>
      <c r="AF9" s="219">
        <f>Scores!AH5*calcs!$BN$8</f>
        <v>-0.721336428794422</v>
      </c>
      <c r="AG9" s="219">
        <f>Scores!AI5*calcs!$BN$9</f>
        <v>0.600614886477397</v>
      </c>
      <c r="AH9" s="219">
        <f>Scores!AJ5*calcs!$BN$9</f>
        <v>0.765591401839</v>
      </c>
      <c r="AI9" s="219">
        <f>Scores!AK5*calcs!$BN$9</f>
        <v>0.900966463063752</v>
      </c>
      <c r="AJ9" s="219">
        <f>Scores!AL5*calcs!$BN$9</f>
        <v>0.942493121734849</v>
      </c>
      <c r="AK9" s="219">
        <f>Scores!AM5*calcs!$BN$9</f>
        <v>0.977913778495029</v>
      </c>
      <c r="AL9" s="219">
        <f>Scores!AN5*calcs!$BN$10</f>
        <v>-0.685961715881108</v>
      </c>
      <c r="AM9" s="219">
        <f>Scores!AO5*calcs!$BN$10</f>
        <v>-0.777752898509628</v>
      </c>
      <c r="AN9" s="219">
        <f>Scores!AP5*calcs!$BN$10</f>
        <v>-0.74411308663478</v>
      </c>
      <c r="AO9" s="219">
        <f>Scores!AQ5*calcs!$BN$10</f>
        <v>-0.762489444007174</v>
      </c>
      <c r="AP9" s="219">
        <f>Scores!AR5*calcs!$BN$10</f>
        <v>-0.792308400703397</v>
      </c>
      <c r="AQ9" s="219">
        <f>Scores!AS5*calcs!$BN$11</f>
        <v>-1.13228473790959</v>
      </c>
      <c r="AR9" s="219">
        <f>Scores!AT5*calcs!$BN$11</f>
        <v>-1.05172101669415</v>
      </c>
      <c r="AS9" s="219">
        <f>Scores!AU5*calcs!$BN$11</f>
        <v>-1.41297842178985</v>
      </c>
      <c r="AT9" s="219">
        <f>Scores!AV5*calcs!$BN$11</f>
        <v>-1.38695584196819</v>
      </c>
      <c r="AU9" s="219">
        <f>Scores!AW5*calcs!$BN$11</f>
        <v>-1.30732982509973</v>
      </c>
      <c r="AV9" s="219">
        <f>Scores!AX5*calcs!$BN$12</f>
        <v>-1.24499618077722</v>
      </c>
      <c r="AW9" s="219">
        <f>Scores!AY5*calcs!$BN$12</f>
        <v>-1.17017375734961</v>
      </c>
      <c r="AX9" s="219">
        <f>Scores!AZ5*calcs!$BN$12</f>
        <v>-1.40749442569966</v>
      </c>
      <c r="AY9" s="219">
        <f>Scores!BA5*calcs!$BN$12</f>
        <v>-1.49827025485857</v>
      </c>
      <c r="AZ9" s="219">
        <f>Scores!BB5*calcs!$BN$12</f>
        <v>-1.78120884066043</v>
      </c>
      <c r="BA9" s="219">
        <f>Scores!BC5*calcs!$BN$13</f>
        <v>-0.914714035364138</v>
      </c>
      <c r="BB9" s="219">
        <f>Scores!BD5*calcs!$BN$13</f>
        <v>-0.937568231076194</v>
      </c>
      <c r="BC9" s="219">
        <f>Scores!BE5*calcs!$BN$13</f>
        <v>-1.09774534815673</v>
      </c>
      <c r="BD9" s="219">
        <f>Scores!BF5*calcs!$BN$13</f>
        <v>-1.16257117662577</v>
      </c>
      <c r="BE9" s="219">
        <f>Scores!BG5*calcs!$BN$13</f>
        <v>-1.16257117662577</v>
      </c>
      <c r="BF9" s="219">
        <f>Scores!BH5*calcs!$BN$14</f>
        <v>0.809142606536468</v>
      </c>
      <c r="BG9" s="219">
        <f>Scores!BI5*calcs!$BN$14</f>
        <v>0.809142606536468</v>
      </c>
      <c r="BH9" s="219">
        <f>Scores!BJ5*calcs!$BN$14</f>
        <v>0.809142606536468</v>
      </c>
      <c r="BI9" s="219">
        <f>Scores!BK5*calcs!$BN$14</f>
        <v>-0.154275777211206</v>
      </c>
      <c r="BJ9" s="219">
        <f>Scores!BL5*calcs!$BN$14</f>
        <v>-0.154275777211206</v>
      </c>
      <c r="BL9" s="220" t="s">
        <v>28</v>
      </c>
      <c r="BM9">
        <f>Dashboard!H7</f>
        <v>10</v>
      </c>
      <c r="BN9" s="224">
        <f t="shared" si="0"/>
        <v>0.0833333333333333</v>
      </c>
      <c r="BO9" s="225">
        <f t="shared" si="1"/>
        <v>10</v>
      </c>
      <c r="BP9" s="227"/>
    </row>
    <row r="10" spans="1:68">
      <c r="A10" t="s">
        <v>29</v>
      </c>
      <c r="B10" s="22" t="s">
        <v>30</v>
      </c>
      <c r="C10" s="219">
        <f>Scores!E6*calcs!$BN$3</f>
        <v>-0.906562942615287</v>
      </c>
      <c r="D10" s="219">
        <f>Scores!F6*calcs!$BN$3</f>
        <v>-0.906562942615287</v>
      </c>
      <c r="E10" s="219">
        <f>Scores!G6*calcs!$BN$3</f>
        <v>-0.906562942615287</v>
      </c>
      <c r="F10" s="219">
        <f>Scores!H6*calcs!$BN$3</f>
        <v>-0.906562942615287</v>
      </c>
      <c r="G10" s="219">
        <f>Scores!I6*calcs!$BN$3</f>
        <v>-0.906562942615287</v>
      </c>
      <c r="H10" s="219">
        <f>Scores!J6*calcs!$BN$4</f>
        <v>1.14143692776059</v>
      </c>
      <c r="I10" s="219">
        <f>Scores!K6*calcs!$BN$4</f>
        <v>1.14143692776059</v>
      </c>
      <c r="J10" s="219">
        <f>Scores!L6*calcs!$BN$4</f>
        <v>1.14143692776059</v>
      </c>
      <c r="K10" s="219">
        <f>Scores!M6*calcs!$BN$4</f>
        <v>1.14143692776059</v>
      </c>
      <c r="L10" s="219">
        <f>Scores!N6*calcs!$BN$4</f>
        <v>1.14143692776059</v>
      </c>
      <c r="M10" s="219">
        <f>Scores!O6*calcs!$BN$5</f>
        <v>0.110911041401825</v>
      </c>
      <c r="N10" s="219">
        <f>Scores!P6*calcs!$BN$5</f>
        <v>0.110911041401825</v>
      </c>
      <c r="O10" s="219">
        <f>Scores!Q6*calcs!$BN$5</f>
        <v>0.110911041401825</v>
      </c>
      <c r="P10" s="219">
        <f>Scores!R6*calcs!$BN$5</f>
        <v>0.110911041401825</v>
      </c>
      <c r="Q10" s="219">
        <f>Scores!S6*calcs!$BN$5</f>
        <v>0.110911041401825</v>
      </c>
      <c r="R10" s="219">
        <f>Scores!T6*calcs!$BN$6</f>
        <v>-0.548927070971212</v>
      </c>
      <c r="S10" s="219">
        <f>Scores!U6*calcs!$BN$6</f>
        <v>-0.548927070971212</v>
      </c>
      <c r="T10" s="219">
        <f>Scores!V6*calcs!$BN$6</f>
        <v>-0.548927070971212</v>
      </c>
      <c r="U10" s="219">
        <f>Scores!W6*calcs!$BN$6</f>
        <v>-0.548927070971212</v>
      </c>
      <c r="V10" s="219">
        <f>Scores!X6*calcs!$BN$6</f>
        <v>-0.548927070971212</v>
      </c>
      <c r="W10" s="219">
        <f>Scores!Y6*calcs!$BN$7</f>
        <v>0.106825420196042</v>
      </c>
      <c r="X10" s="219">
        <f>Scores!Z6*calcs!$BN$7</f>
        <v>-0.550220983539192</v>
      </c>
      <c r="Y10" s="219">
        <f>Scores!AA6*calcs!$BN$7</f>
        <v>-0.421049153864358</v>
      </c>
      <c r="Z10" s="219">
        <f>Scores!AB6*calcs!$BN$7</f>
        <v>-0.697507005775388</v>
      </c>
      <c r="AA10" s="219">
        <f>Scores!AC6*calcs!$BN$7</f>
        <v>-0.350202416228132</v>
      </c>
      <c r="AB10" s="219">
        <f>Scores!AD6*calcs!$BN$8</f>
        <v>-0.226139381941109</v>
      </c>
      <c r="AC10" s="219">
        <f>Scores!AE6*calcs!$BN$8</f>
        <v>-0.136296668074206</v>
      </c>
      <c r="AD10" s="219">
        <f>Scores!AF6*calcs!$BN$8</f>
        <v>-0.198222759237111</v>
      </c>
      <c r="AE10" s="219">
        <f>Scores!AG6*calcs!$BN$8</f>
        <v>-0.2075332589652</v>
      </c>
      <c r="AF10" s="219">
        <f>Scores!AH6*calcs!$BN$8</f>
        <v>-0.314770888078797</v>
      </c>
      <c r="AG10" s="219">
        <f>Scores!AI6*calcs!$BN$9</f>
        <v>1.57644198696232</v>
      </c>
      <c r="AH10" s="219">
        <f>Scores!AJ6*calcs!$BN$9</f>
        <v>1.60002750823389</v>
      </c>
      <c r="AI10" s="219">
        <f>Scores!AK6*calcs!$BN$9</f>
        <v>1.54344985878049</v>
      </c>
      <c r="AJ10" s="219">
        <f>Scores!AL6*calcs!$BN$9</f>
        <v>1.63997587798082</v>
      </c>
      <c r="AK10" s="219">
        <f>Scores!AM6*calcs!$BN$9</f>
        <v>1.63258550330127</v>
      </c>
      <c r="AL10" s="219">
        <f>Scores!AN6*calcs!$BN$10</f>
        <v>-0.994560799233742</v>
      </c>
      <c r="AM10" s="219">
        <f>Scores!AO6*calcs!$BN$10</f>
        <v>-0.977574564865767</v>
      </c>
      <c r="AN10" s="219">
        <f>Scores!AP6*calcs!$BN$10</f>
        <v>-1.11599692112733</v>
      </c>
      <c r="AO10" s="219">
        <f>Scores!AQ6*calcs!$BN$10</f>
        <v>-1.07278774763644</v>
      </c>
      <c r="AP10" s="219">
        <f>Scores!AR6*calcs!$BN$10</f>
        <v>-1.05488430194965</v>
      </c>
      <c r="AQ10" s="219">
        <f>Scores!AS6*calcs!$BN$11</f>
        <v>-0.769374881092916</v>
      </c>
      <c r="AR10" s="219">
        <f>Scores!AT6*calcs!$BN$11</f>
        <v>-0.629139217371035</v>
      </c>
      <c r="AS10" s="219">
        <f>Scores!AU6*calcs!$BN$11</f>
        <v>-0.709066767770661</v>
      </c>
      <c r="AT10" s="219">
        <f>Scores!AV6*calcs!$BN$11</f>
        <v>-0.806926306349568</v>
      </c>
      <c r="AU10" s="219">
        <f>Scores!AW6*calcs!$BN$11</f>
        <v>-1.04001860013563</v>
      </c>
      <c r="AV10" s="219">
        <f>Scores!AX6*calcs!$BN$12</f>
        <v>-0.910334067695576</v>
      </c>
      <c r="AW10" s="219">
        <f>Scores!AY6*calcs!$BN$12</f>
        <v>-0.851268974400504</v>
      </c>
      <c r="AX10" s="219">
        <f>Scores!AZ6*calcs!$BN$12</f>
        <v>-0.980177010026611</v>
      </c>
      <c r="AY10" s="219">
        <f>Scores!BA6*calcs!$BN$12</f>
        <v>-0.939240217623769</v>
      </c>
      <c r="AZ10" s="219">
        <f>Scores!BB6*calcs!$BN$12</f>
        <v>-0.918198848582932</v>
      </c>
      <c r="BA10" s="219">
        <f>Scores!BC6*calcs!$BN$13</f>
        <v>-0.891702361518498</v>
      </c>
      <c r="BB10" s="219">
        <f>Scores!BD6*calcs!$BN$13</f>
        <v>-0.987497900186761</v>
      </c>
      <c r="BC10" s="219">
        <f>Scores!BE6*calcs!$BN$13</f>
        <v>-1.14019958814069</v>
      </c>
      <c r="BD10" s="219">
        <f>Scores!BF6*calcs!$BN$13</f>
        <v>-1.10278180182787</v>
      </c>
      <c r="BE10" s="219">
        <f>Scores!BG6*calcs!$BN$13</f>
        <v>-1.10278180182787</v>
      </c>
      <c r="BF10" s="219">
        <f>Scores!BH6*calcs!$BN$14</f>
        <v>1.28203155207516</v>
      </c>
      <c r="BG10" s="219">
        <f>Scores!BI6*calcs!$BN$14</f>
        <v>1.28203155207516</v>
      </c>
      <c r="BH10" s="219">
        <f>Scores!BJ6*calcs!$BN$14</f>
        <v>1.28203155207516</v>
      </c>
      <c r="BI10" s="219">
        <f>Scores!BK6*calcs!$BN$14</f>
        <v>0.360255713521181</v>
      </c>
      <c r="BJ10" s="219">
        <f>Scores!BL6*calcs!$BN$14</f>
        <v>0.360255713521181</v>
      </c>
      <c r="BL10" s="220" t="s">
        <v>31</v>
      </c>
      <c r="BM10">
        <f>Dashboard!I7</f>
        <v>10</v>
      </c>
      <c r="BN10" s="224">
        <f t="shared" si="0"/>
        <v>0.0833333333333333</v>
      </c>
      <c r="BO10" s="225">
        <f t="shared" si="1"/>
        <v>10</v>
      </c>
      <c r="BP10" s="227"/>
    </row>
    <row r="11" spans="1:68">
      <c r="A11" t="s">
        <v>32</v>
      </c>
      <c r="B11" s="22" t="s">
        <v>33</v>
      </c>
      <c r="C11" s="219">
        <f>Scores!E7*calcs!$BN$3</f>
        <v>-1.74931721629724</v>
      </c>
      <c r="D11" s="219">
        <f>Scores!F7*calcs!$BN$3</f>
        <v>-1.74931721629724</v>
      </c>
      <c r="E11" s="219">
        <f>Scores!G7*calcs!$BN$3</f>
        <v>-1.74931721629724</v>
      </c>
      <c r="F11" s="219">
        <f>Scores!H7*calcs!$BN$3</f>
        <v>-1.74931721629724</v>
      </c>
      <c r="G11" s="219">
        <f>Scores!I7*calcs!$BN$3</f>
        <v>-1.74931721629724</v>
      </c>
      <c r="H11" s="219">
        <f>Scores!J7*calcs!$BN$4</f>
        <v>0.00162514688741616</v>
      </c>
      <c r="I11" s="219">
        <f>Scores!K7*calcs!$BN$4</f>
        <v>0.00162514688741616</v>
      </c>
      <c r="J11" s="219">
        <f>Scores!L7*calcs!$BN$4</f>
        <v>0.00162514688741616</v>
      </c>
      <c r="K11" s="219">
        <f>Scores!M7*calcs!$BN$4</f>
        <v>0.00162514688741616</v>
      </c>
      <c r="L11" s="219">
        <f>Scores!N7*calcs!$BN$4</f>
        <v>0.00162514688741616</v>
      </c>
      <c r="M11" s="219">
        <f>Scores!O7*calcs!$BN$5</f>
        <v>1.86074136927867</v>
      </c>
      <c r="N11" s="219">
        <f>Scores!P7*calcs!$BN$5</f>
        <v>1.86074136927867</v>
      </c>
      <c r="O11" s="219">
        <f>Scores!Q7*calcs!$BN$5</f>
        <v>1.86074136927867</v>
      </c>
      <c r="P11" s="219">
        <f>Scores!R7*calcs!$BN$5</f>
        <v>1.86074136927867</v>
      </c>
      <c r="Q11" s="219">
        <f>Scores!S7*calcs!$BN$5</f>
        <v>1.86074136927867</v>
      </c>
      <c r="R11" s="219">
        <f>Scores!T7*calcs!$BN$6</f>
        <v>-0.546834046420222</v>
      </c>
      <c r="S11" s="219">
        <f>Scores!U7*calcs!$BN$6</f>
        <v>-0.546834046420222</v>
      </c>
      <c r="T11" s="219">
        <f>Scores!V7*calcs!$BN$6</f>
        <v>-0.546834046420222</v>
      </c>
      <c r="U11" s="219">
        <f>Scores!W7*calcs!$BN$6</f>
        <v>-0.546834046420222</v>
      </c>
      <c r="V11" s="219">
        <f>Scores!X7*calcs!$BN$6</f>
        <v>-0.546834046420222</v>
      </c>
      <c r="W11" s="219">
        <f>Scores!Y7*calcs!$BN$7</f>
        <v>0.123380866386101</v>
      </c>
      <c r="X11" s="219">
        <f>Scores!Z7*calcs!$BN$7</f>
        <v>0.982872091798382</v>
      </c>
      <c r="Y11" s="219">
        <f>Scores!AA7*calcs!$BN$7</f>
        <v>0.352475215044114</v>
      </c>
      <c r="Z11" s="219">
        <f>Scores!AB7*calcs!$BN$7</f>
        <v>0.848954103988716</v>
      </c>
      <c r="AA11" s="219">
        <f>Scores!AC7*calcs!$BN$7</f>
        <v>0.362445621334696</v>
      </c>
      <c r="AB11" s="219">
        <f>Scores!AD7*calcs!$BN$8</f>
        <v>-0.412018560916377</v>
      </c>
      <c r="AC11" s="219">
        <f>Scores!AE7*calcs!$BN$8</f>
        <v>-0.271678857747938</v>
      </c>
      <c r="AD11" s="219">
        <f>Scores!AF7*calcs!$BN$8</f>
        <v>-0.306311256154309</v>
      </c>
      <c r="AE11" s="219">
        <f>Scores!AG7*calcs!$BN$8</f>
        <v>-0.32364411510536</v>
      </c>
      <c r="AF11" s="219">
        <f>Scores!AH7*calcs!$BN$8</f>
        <v>-0.356617353568456</v>
      </c>
      <c r="AG11" s="219">
        <f>Scores!AI7*calcs!$BN$9</f>
        <v>-0.471840103018362</v>
      </c>
      <c r="AH11" s="219">
        <f>Scores!AJ7*calcs!$BN$9</f>
        <v>-0.375339615016218</v>
      </c>
      <c r="AI11" s="219">
        <f>Scores!AK7*calcs!$BN$9</f>
        <v>-0.37124306880989</v>
      </c>
      <c r="AJ11" s="219">
        <f>Scores!AL7*calcs!$BN$9</f>
        <v>-0.385764608823028</v>
      </c>
      <c r="AK11" s="219">
        <f>Scores!AM7*calcs!$BN$9</f>
        <v>-0.318506947884356</v>
      </c>
      <c r="AL11" s="219">
        <f>Scores!AN7*calcs!$BN$10</f>
        <v>-0.234136702458688</v>
      </c>
      <c r="AM11" s="219">
        <f>Scores!AO7*calcs!$BN$10</f>
        <v>-0.312581435224446</v>
      </c>
      <c r="AN11" s="219">
        <f>Scores!AP7*calcs!$BN$10</f>
        <v>-0.253823100313638</v>
      </c>
      <c r="AO11" s="219">
        <f>Scores!AQ7*calcs!$BN$10</f>
        <v>-0.316598604338234</v>
      </c>
      <c r="AP11" s="219">
        <f>Scores!AR7*calcs!$BN$10</f>
        <v>-0.290240193924851</v>
      </c>
      <c r="AQ11" s="219">
        <f>Scores!AS7*calcs!$BN$11</f>
        <v>-0.60546624071557</v>
      </c>
      <c r="AR11" s="219">
        <f>Scores!AT7*calcs!$BN$11</f>
        <v>-0.619355583211283</v>
      </c>
      <c r="AS11" s="219">
        <f>Scores!AU7*calcs!$BN$11</f>
        <v>-0.66531198571685</v>
      </c>
      <c r="AT11" s="219">
        <f>Scores!AV7*calcs!$BN$11</f>
        <v>-0.832038629764447</v>
      </c>
      <c r="AU11" s="219">
        <f>Scores!AW7*calcs!$BN$11</f>
        <v>-0.869274785777329</v>
      </c>
      <c r="AV11" s="219">
        <f>Scores!AX7*calcs!$BN$12</f>
        <v>-1.01419862736552</v>
      </c>
      <c r="AW11" s="219">
        <f>Scores!AY7*calcs!$BN$12</f>
        <v>-0.946249465141525</v>
      </c>
      <c r="AX11" s="219">
        <f>Scores!AZ7*calcs!$BN$12</f>
        <v>-0.984477231623423</v>
      </c>
      <c r="AY11" s="219">
        <f>Scores!BA7*calcs!$BN$12</f>
        <v>-1.13081951212099</v>
      </c>
      <c r="AZ11" s="219">
        <f>Scores!BB7*calcs!$BN$12</f>
        <v>-1.19434587818886</v>
      </c>
      <c r="BA11" s="219">
        <f>Scores!BC7*calcs!$BN$13</f>
        <v>-0.908961116902728</v>
      </c>
      <c r="BB11" s="219">
        <f>Scores!BD7*calcs!$BN$13</f>
        <v>-0.876543079941057</v>
      </c>
      <c r="BC11" s="219">
        <f>Scores!BE7*calcs!$BN$13</f>
        <v>-1.27362719951886</v>
      </c>
      <c r="BD11" s="219">
        <f>Scores!BF7*calcs!$BN$13</f>
        <v>-1.17585770435863</v>
      </c>
      <c r="BE11" s="219">
        <f>Scores!BG7*calcs!$BN$13</f>
        <v>-1.17585770435863</v>
      </c>
      <c r="BF11" s="219">
        <f>Scores!BH7*calcs!$BN$14</f>
        <v>1.9054310684081</v>
      </c>
      <c r="BG11" s="219">
        <f>Scores!BI7*calcs!$BN$14</f>
        <v>1.9054310684081</v>
      </c>
      <c r="BH11" s="219">
        <f>Scores!BJ7*calcs!$BN$14</f>
        <v>1.9054310684081</v>
      </c>
      <c r="BI11" s="219">
        <f>Scores!BK7*calcs!$BN$14</f>
        <v>0.498712023280673</v>
      </c>
      <c r="BJ11" s="219">
        <f>Scores!BL7*calcs!$BN$14</f>
        <v>0.498712023280673</v>
      </c>
      <c r="BL11" s="221" t="s">
        <v>34</v>
      </c>
      <c r="BM11">
        <f>Dashboard!J7</f>
        <v>10</v>
      </c>
      <c r="BN11" s="224">
        <f t="shared" si="0"/>
        <v>0.0833333333333333</v>
      </c>
      <c r="BO11" s="225">
        <f t="shared" si="1"/>
        <v>10</v>
      </c>
      <c r="BP11" s="227"/>
    </row>
    <row r="12" spans="1:68">
      <c r="A12" t="s">
        <v>35</v>
      </c>
      <c r="B12" s="22" t="s">
        <v>36</v>
      </c>
      <c r="C12" s="219">
        <f>Scores!E8*calcs!$BN$3</f>
        <v>0.57244290192588</v>
      </c>
      <c r="D12" s="219">
        <f>Scores!F8*calcs!$BN$3</f>
        <v>0.57244290192588</v>
      </c>
      <c r="E12" s="219">
        <f>Scores!G8*calcs!$BN$3</f>
        <v>0.57244290192588</v>
      </c>
      <c r="F12" s="219">
        <f>Scores!H8*calcs!$BN$3</f>
        <v>0.57244290192588</v>
      </c>
      <c r="G12" s="219">
        <f>Scores!I8*calcs!$BN$3</f>
        <v>0.57244290192588</v>
      </c>
      <c r="H12" s="219">
        <f>Scores!J8*calcs!$BN$4</f>
        <v>-0.176224563199887</v>
      </c>
      <c r="I12" s="219">
        <f>Scores!K8*calcs!$BN$4</f>
        <v>-0.176224563199887</v>
      </c>
      <c r="J12" s="219">
        <f>Scores!L8*calcs!$BN$4</f>
        <v>-0.176224563199887</v>
      </c>
      <c r="K12" s="219">
        <f>Scores!M8*calcs!$BN$4</f>
        <v>-0.176224563199887</v>
      </c>
      <c r="L12" s="219">
        <f>Scores!N8*calcs!$BN$4</f>
        <v>-0.176224563199887</v>
      </c>
      <c r="M12" s="219">
        <f>Scores!O8*calcs!$BN$5</f>
        <v>0.958338752031457</v>
      </c>
      <c r="N12" s="219">
        <f>Scores!P8*calcs!$BN$5</f>
        <v>0.958338752031457</v>
      </c>
      <c r="O12" s="219">
        <f>Scores!Q8*calcs!$BN$5</f>
        <v>0.958338752031457</v>
      </c>
      <c r="P12" s="219">
        <f>Scores!R8*calcs!$BN$5</f>
        <v>0.958338752031457</v>
      </c>
      <c r="Q12" s="219">
        <f>Scores!S8*calcs!$BN$5</f>
        <v>0.958338752031457</v>
      </c>
      <c r="R12" s="219">
        <f>Scores!T8*calcs!$BN$6</f>
        <v>-0.295028093349715</v>
      </c>
      <c r="S12" s="219">
        <f>Scores!U8*calcs!$BN$6</f>
        <v>-0.295028093349715</v>
      </c>
      <c r="T12" s="219">
        <f>Scores!V8*calcs!$BN$6</f>
        <v>-0.295028093349715</v>
      </c>
      <c r="U12" s="219">
        <f>Scores!W8*calcs!$BN$6</f>
        <v>-0.295028093349715</v>
      </c>
      <c r="V12" s="219">
        <f>Scores!X8*calcs!$BN$6</f>
        <v>-0.295028093349715</v>
      </c>
      <c r="W12" s="219">
        <f>Scores!Y8*calcs!$BN$7</f>
        <v>-1.08998411506227</v>
      </c>
      <c r="X12" s="219">
        <f>Scores!Z8*calcs!$BN$7</f>
        <v>-1.28018288894077</v>
      </c>
      <c r="Y12" s="219">
        <f>Scores!AA8*calcs!$BN$7</f>
        <v>-0.702037959326904</v>
      </c>
      <c r="Z12" s="219">
        <f>Scores!AB8*calcs!$BN$7</f>
        <v>-0.919775839492386</v>
      </c>
      <c r="AA12" s="219">
        <f>Scores!AC8*calcs!$BN$7</f>
        <v>-0.680374367901564</v>
      </c>
      <c r="AB12" s="219">
        <f>Scores!AD8*calcs!$BN$8</f>
        <v>0.425000108716318</v>
      </c>
      <c r="AC12" s="219">
        <f>Scores!AE8*calcs!$BN$8</f>
        <v>0.389915127555442</v>
      </c>
      <c r="AD12" s="219">
        <f>Scores!AF8*calcs!$BN$8</f>
        <v>0.372088551290687</v>
      </c>
      <c r="AE12" s="219">
        <f>Scores!AG8*calcs!$BN$8</f>
        <v>0.464118310088449</v>
      </c>
      <c r="AF12" s="219">
        <f>Scores!AH8*calcs!$BN$8</f>
        <v>0.414618440011865</v>
      </c>
      <c r="AG12" s="219">
        <f>Scores!AI8*calcs!$BN$9</f>
        <v>0.32290518767501</v>
      </c>
      <c r="AH12" s="219">
        <f>Scores!AJ8*calcs!$BN$9</f>
        <v>0.315577124602607</v>
      </c>
      <c r="AI12" s="219">
        <f>Scores!AK8*calcs!$BN$9</f>
        <v>0.321248699115947</v>
      </c>
      <c r="AJ12" s="219">
        <f>Scores!AL8*calcs!$BN$9</f>
        <v>0.377845305507688</v>
      </c>
      <c r="AK12" s="219">
        <f>Scores!AM8*calcs!$BN$9</f>
        <v>0.408843199490423</v>
      </c>
      <c r="AL12" s="219">
        <f>Scores!AN8*calcs!$BN$10</f>
        <v>-0.178865913313645</v>
      </c>
      <c r="AM12" s="219">
        <f>Scores!AO8*calcs!$BN$10</f>
        <v>-0.235802164821684</v>
      </c>
      <c r="AN12" s="219">
        <f>Scores!AP8*calcs!$BN$10</f>
        <v>-0.286372645611707</v>
      </c>
      <c r="AO12" s="219">
        <f>Scores!AQ8*calcs!$BN$10</f>
        <v>-0.223190031623653</v>
      </c>
      <c r="AP12" s="219">
        <f>Scores!AR8*calcs!$BN$10</f>
        <v>-0.177859530580591</v>
      </c>
      <c r="AQ12" s="219">
        <f>Scores!AS8*calcs!$BN$11</f>
        <v>-0.331096529297589</v>
      </c>
      <c r="AR12" s="219">
        <f>Scores!AT8*calcs!$BN$11</f>
        <v>-0.142760049416065</v>
      </c>
      <c r="AS12" s="219">
        <f>Scores!AU8*calcs!$BN$11</f>
        <v>-0.379743285482726</v>
      </c>
      <c r="AT12" s="219">
        <f>Scores!AV8*calcs!$BN$11</f>
        <v>-0.511094870516556</v>
      </c>
      <c r="AU12" s="219">
        <f>Scores!AW8*calcs!$BN$11</f>
        <v>-0.59383943208211</v>
      </c>
      <c r="AV12" s="219">
        <f>Scores!AX8*calcs!$BN$12</f>
        <v>-0.141305214103865</v>
      </c>
      <c r="AW12" s="219">
        <f>Scores!AY8*calcs!$BN$12</f>
        <v>-0.173969681164695</v>
      </c>
      <c r="AX12" s="219">
        <f>Scores!AZ8*calcs!$BN$12</f>
        <v>-0.147772942768688</v>
      </c>
      <c r="AY12" s="219">
        <f>Scores!BA8*calcs!$BN$12</f>
        <v>-0.129984602808135</v>
      </c>
      <c r="AZ12" s="219">
        <f>Scores!BB8*calcs!$BN$12</f>
        <v>-0.157975586243381</v>
      </c>
      <c r="BA12" s="219">
        <f>Scores!BC8*calcs!$BN$13</f>
        <v>-0.287645923070483</v>
      </c>
      <c r="BB12" s="219">
        <f>Scores!BD8*calcs!$BN$13</f>
        <v>-0.210814158466836</v>
      </c>
      <c r="BC12" s="219">
        <f>Scores!BE8*calcs!$BN$13</f>
        <v>-0.309309462740294</v>
      </c>
      <c r="BD12" s="219">
        <f>Scores!BF8*calcs!$BN$13</f>
        <v>-0.312233401722348</v>
      </c>
      <c r="BE12" s="219">
        <f>Scores!BG8*calcs!$BN$13</f>
        <v>-0.312233401722348</v>
      </c>
      <c r="BF12" s="219">
        <f>Scores!BH8*calcs!$BN$14</f>
        <v>2.09327966712586</v>
      </c>
      <c r="BG12" s="219">
        <f>Scores!BI8*calcs!$BN$14</f>
        <v>2.09327966712586</v>
      </c>
      <c r="BH12" s="219">
        <f>Scores!BJ8*calcs!$BN$14</f>
        <v>2.09327966712586</v>
      </c>
      <c r="BI12" s="219">
        <f>Scores!BK8*calcs!$BN$14</f>
        <v>1.19100200339265</v>
      </c>
      <c r="BJ12" s="219">
        <f>Scores!BL8*calcs!$BN$14</f>
        <v>1.19100200339265</v>
      </c>
      <c r="BL12" s="220" t="s">
        <v>37</v>
      </c>
      <c r="BM12">
        <f>Dashboard!K7</f>
        <v>10</v>
      </c>
      <c r="BN12" s="224">
        <f t="shared" si="0"/>
        <v>0.0833333333333333</v>
      </c>
      <c r="BO12" s="225">
        <f t="shared" si="1"/>
        <v>10</v>
      </c>
      <c r="BP12" s="227"/>
    </row>
    <row r="13" spans="1:68">
      <c r="A13" t="s">
        <v>38</v>
      </c>
      <c r="B13" s="22" t="s">
        <v>39</v>
      </c>
      <c r="C13" s="219">
        <f>Scores!E9*calcs!$BN$3</f>
        <v>-0.24519617816952</v>
      </c>
      <c r="D13" s="219">
        <f>Scores!F9*calcs!$BN$3</f>
        <v>-0.24519617816952</v>
      </c>
      <c r="E13" s="219">
        <f>Scores!G9*calcs!$BN$3</f>
        <v>-0.24519617816952</v>
      </c>
      <c r="F13" s="219">
        <f>Scores!H9*calcs!$BN$3</f>
        <v>-0.24519617816952</v>
      </c>
      <c r="G13" s="219">
        <f>Scores!I9*calcs!$BN$3</f>
        <v>-0.24519617816952</v>
      </c>
      <c r="H13" s="219">
        <f>Scores!J9*calcs!$BN$4</f>
        <v>2.20126627091664</v>
      </c>
      <c r="I13" s="219">
        <f>Scores!K9*calcs!$BN$4</f>
        <v>2.20126627091664</v>
      </c>
      <c r="J13" s="219">
        <f>Scores!L9*calcs!$BN$4</f>
        <v>2.20126627091664</v>
      </c>
      <c r="K13" s="219">
        <f>Scores!M9*calcs!$BN$4</f>
        <v>2.20126627091664</v>
      </c>
      <c r="L13" s="219">
        <f>Scores!N9*calcs!$BN$4</f>
        <v>2.20126627091664</v>
      </c>
      <c r="M13" s="219">
        <f>Scores!O9*calcs!$BN$5</f>
        <v>-0.282403539953242</v>
      </c>
      <c r="N13" s="219">
        <f>Scores!P9*calcs!$BN$5</f>
        <v>-0.282403539953242</v>
      </c>
      <c r="O13" s="219">
        <f>Scores!Q9*calcs!$BN$5</f>
        <v>-0.282403539953242</v>
      </c>
      <c r="P13" s="219">
        <f>Scores!R9*calcs!$BN$5</f>
        <v>-0.282403539953242</v>
      </c>
      <c r="Q13" s="219">
        <f>Scores!S9*calcs!$BN$5</f>
        <v>-0.282403539953242</v>
      </c>
      <c r="R13" s="219">
        <f>Scores!T9*calcs!$BN$6</f>
        <v>-0.399735750245688</v>
      </c>
      <c r="S13" s="219">
        <f>Scores!U9*calcs!$BN$6</f>
        <v>-0.399735750245688</v>
      </c>
      <c r="T13" s="219">
        <f>Scores!V9*calcs!$BN$6</f>
        <v>-0.399735750245688</v>
      </c>
      <c r="U13" s="219">
        <f>Scores!W9*calcs!$BN$6</f>
        <v>-0.399735750245688</v>
      </c>
      <c r="V13" s="219">
        <f>Scores!X9*calcs!$BN$6</f>
        <v>-0.399735750245688</v>
      </c>
      <c r="W13" s="219">
        <f>Scores!Y9*calcs!$BN$7</f>
        <v>0.422586812614978</v>
      </c>
      <c r="X13" s="219">
        <f>Scores!Z9*calcs!$BN$7</f>
        <v>0.729891488439413</v>
      </c>
      <c r="Y13" s="219">
        <f>Scores!AA9*calcs!$BN$7</f>
        <v>1.25654594332894</v>
      </c>
      <c r="Z13" s="219">
        <f>Scores!AB9*calcs!$BN$7</f>
        <v>0.959985092643618</v>
      </c>
      <c r="AA13" s="219">
        <f>Scores!AC9*calcs!$BN$7</f>
        <v>0.991935923730926</v>
      </c>
      <c r="AB13" s="219">
        <f>Scores!AD9*calcs!$BN$8</f>
        <v>-0.463215062723596</v>
      </c>
      <c r="AC13" s="219">
        <f>Scores!AE9*calcs!$BN$8</f>
        <v>-0.478733971366586</v>
      </c>
      <c r="AD13" s="219">
        <f>Scores!AF9*calcs!$BN$8</f>
        <v>-0.492447793398263</v>
      </c>
      <c r="AE13" s="219">
        <f>Scores!AG9*calcs!$BN$8</f>
        <v>-0.60591603466478</v>
      </c>
      <c r="AF13" s="219">
        <f>Scores!AH9*calcs!$BN$8</f>
        <v>-0.5149619353921</v>
      </c>
      <c r="AG13" s="219">
        <f>Scores!AI9*calcs!$BN$9</f>
        <v>0.50938173632932</v>
      </c>
      <c r="AH13" s="219">
        <f>Scores!AJ9*calcs!$BN$9</f>
        <v>0.476486709785188</v>
      </c>
      <c r="AI13" s="219">
        <f>Scores!AK9*calcs!$BN$9</f>
        <v>0.441913690353275</v>
      </c>
      <c r="AJ13" s="219">
        <f>Scores!AL9*calcs!$BN$9</f>
        <v>0.4954147617117</v>
      </c>
      <c r="AK13" s="219">
        <f>Scores!AM9*calcs!$BN$9</f>
        <v>0.540442717623672</v>
      </c>
      <c r="AL13" s="219">
        <f>Scores!AN9*calcs!$BN$10</f>
        <v>-0.521967574703786</v>
      </c>
      <c r="AM13" s="219">
        <f>Scores!AO9*calcs!$BN$10</f>
        <v>-0.534466373340257</v>
      </c>
      <c r="AN13" s="219">
        <f>Scores!AP9*calcs!$BN$10</f>
        <v>-0.439373166493807</v>
      </c>
      <c r="AO13" s="219">
        <f>Scores!AQ9*calcs!$BN$10</f>
        <v>-0.41682626018487</v>
      </c>
      <c r="AP13" s="219">
        <f>Scores!AR9*calcs!$BN$10</f>
        <v>-0.398444548834021</v>
      </c>
      <c r="AQ13" s="219">
        <f>Scores!AS9*calcs!$BN$11</f>
        <v>-0.663305995041167</v>
      </c>
      <c r="AR13" s="219">
        <f>Scores!AT9*calcs!$BN$11</f>
        <v>-0.890883013894535</v>
      </c>
      <c r="AS13" s="219">
        <f>Scores!AU9*calcs!$BN$11</f>
        <v>-0.884093428485224</v>
      </c>
      <c r="AT13" s="219">
        <f>Scores!AV9*calcs!$BN$11</f>
        <v>-0.776838565916451</v>
      </c>
      <c r="AU13" s="219">
        <f>Scores!AW9*calcs!$BN$11</f>
        <v>-1.01123857003329</v>
      </c>
      <c r="AV13" s="219">
        <f>Scores!AX9*calcs!$BN$12</f>
        <v>-1.01125676222694</v>
      </c>
      <c r="AW13" s="219">
        <f>Scores!AY9*calcs!$BN$12</f>
        <v>-1.20443402522109</v>
      </c>
      <c r="AX13" s="219">
        <f>Scores!AZ9*calcs!$BN$12</f>
        <v>-1.21942645784155</v>
      </c>
      <c r="AY13" s="219">
        <f>Scores!BA9*calcs!$BN$12</f>
        <v>-1.22869727077815</v>
      </c>
      <c r="AZ13" s="219">
        <f>Scores!BB9*calcs!$BN$12</f>
        <v>-1.20564353837102</v>
      </c>
      <c r="BA13" s="219">
        <f>Scores!BC9*calcs!$BN$13</f>
        <v>-1.16784244766616</v>
      </c>
      <c r="BB13" s="219">
        <f>Scores!BD9*calcs!$BN$13</f>
        <v>-1.13728690751846</v>
      </c>
      <c r="BC13" s="219">
        <f>Scores!BE9*calcs!$BN$13</f>
        <v>-1.11594002243557</v>
      </c>
      <c r="BD13" s="219">
        <f>Scores!BF9*calcs!$BN$13</f>
        <v>-1.00313284383137</v>
      </c>
      <c r="BE13" s="219">
        <f>Scores!BG9*calcs!$BN$13</f>
        <v>-1.00313284383137</v>
      </c>
      <c r="BF13" s="219">
        <f>Scores!BH9*calcs!$BN$14</f>
        <v>1.13469931778672</v>
      </c>
      <c r="BG13" s="219">
        <f>Scores!BI9*calcs!$BN$14</f>
        <v>1.13469931778672</v>
      </c>
      <c r="BH13" s="219">
        <f>Scores!BJ9*calcs!$BN$14</f>
        <v>1.13469931778672</v>
      </c>
      <c r="BI13" s="219">
        <f>Scores!BK9*calcs!$BN$14</f>
        <v>0.37609339987934</v>
      </c>
      <c r="BJ13" s="219">
        <f>Scores!BL9*calcs!$BN$14</f>
        <v>0.37609339987934</v>
      </c>
      <c r="BL13" s="221" t="s">
        <v>40</v>
      </c>
      <c r="BM13">
        <f>Dashboard!L7</f>
        <v>10</v>
      </c>
      <c r="BN13" s="224">
        <f t="shared" si="0"/>
        <v>0.0833333333333333</v>
      </c>
      <c r="BO13" s="225">
        <f t="shared" si="1"/>
        <v>10</v>
      </c>
      <c r="BP13" s="227"/>
    </row>
    <row r="14" spans="1:68">
      <c r="A14" t="s">
        <v>41</v>
      </c>
      <c r="B14" s="22" t="s">
        <v>42</v>
      </c>
      <c r="C14" s="219">
        <f>Scores!E10*calcs!$BN$3</f>
        <v>0.363149622037979</v>
      </c>
      <c r="D14" s="219">
        <f>Scores!F10*calcs!$BN$3</f>
        <v>0.363149622037979</v>
      </c>
      <c r="E14" s="219">
        <f>Scores!G10*calcs!$BN$3</f>
        <v>0.363149622037979</v>
      </c>
      <c r="F14" s="219">
        <f>Scores!H10*calcs!$BN$3</f>
        <v>0.363149622037979</v>
      </c>
      <c r="G14" s="219">
        <f>Scores!I10*calcs!$BN$3</f>
        <v>0.363149622037979</v>
      </c>
      <c r="H14" s="219">
        <f>Scores!J10*calcs!$BN$4</f>
        <v>-0.762241828332114</v>
      </c>
      <c r="I14" s="219">
        <f>Scores!K10*calcs!$BN$4</f>
        <v>-0.762241828332114</v>
      </c>
      <c r="J14" s="219">
        <f>Scores!L10*calcs!$BN$4</f>
        <v>-0.762241828332114</v>
      </c>
      <c r="K14" s="219">
        <f>Scores!M10*calcs!$BN$4</f>
        <v>-0.762241828332114</v>
      </c>
      <c r="L14" s="219">
        <f>Scores!N10*calcs!$BN$4</f>
        <v>-0.762241828332114</v>
      </c>
      <c r="M14" s="219">
        <f>Scores!O10*calcs!$BN$5</f>
        <v>-0.573841572126969</v>
      </c>
      <c r="N14" s="219">
        <f>Scores!P10*calcs!$BN$5</f>
        <v>-0.573841572126969</v>
      </c>
      <c r="O14" s="219">
        <f>Scores!Q10*calcs!$BN$5</f>
        <v>-0.573841572126969</v>
      </c>
      <c r="P14" s="219">
        <f>Scores!R10*calcs!$BN$5</f>
        <v>-0.573841572126969</v>
      </c>
      <c r="Q14" s="219">
        <f>Scores!S10*calcs!$BN$5</f>
        <v>-0.573841572126969</v>
      </c>
      <c r="R14" s="219">
        <f>Scores!T10*calcs!$BN$6</f>
        <v>-0.755566530758598</v>
      </c>
      <c r="S14" s="219">
        <f>Scores!U10*calcs!$BN$6</f>
        <v>-0.755566530758598</v>
      </c>
      <c r="T14" s="219">
        <f>Scores!V10*calcs!$BN$6</f>
        <v>-0.755566530758598</v>
      </c>
      <c r="U14" s="219">
        <f>Scores!W10*calcs!$BN$6</f>
        <v>-0.755566530758598</v>
      </c>
      <c r="V14" s="219">
        <f>Scores!X10*calcs!$BN$6</f>
        <v>-0.755566530758598</v>
      </c>
      <c r="W14" s="219">
        <f>Scores!Y10*calcs!$BN$7</f>
        <v>-0.929868549627212</v>
      </c>
      <c r="X14" s="219">
        <f>Scores!Z10*calcs!$BN$7</f>
        <v>0.54498322761305</v>
      </c>
      <c r="Y14" s="219">
        <f>Scores!AA10*calcs!$BN$7</f>
        <v>0.000135000825380222</v>
      </c>
      <c r="Z14" s="219">
        <f>Scores!AB10*calcs!$BN$7</f>
        <v>-0.269632170369529</v>
      </c>
      <c r="AA14" s="219">
        <f>Scores!AC10*calcs!$BN$7</f>
        <v>-0.155169404582776</v>
      </c>
      <c r="AB14" s="219">
        <f>Scores!AD10*calcs!$BN$8</f>
        <v>-1.48643894022238</v>
      </c>
      <c r="AC14" s="219">
        <f>Scores!AE10*calcs!$BN$8</f>
        <v>-1.40308715716412</v>
      </c>
      <c r="AD14" s="219">
        <f>Scores!AF10*calcs!$BN$8</f>
        <v>-1.24971550427205</v>
      </c>
      <c r="AE14" s="219">
        <f>Scores!AG10*calcs!$BN$8</f>
        <v>-1.21213609494762</v>
      </c>
      <c r="AF14" s="219">
        <f>Scores!AH10*calcs!$BN$8</f>
        <v>-1.19313267426454</v>
      </c>
      <c r="AG14" s="219">
        <f>Scores!AI10*calcs!$BN$9</f>
        <v>1.90420757890189</v>
      </c>
      <c r="AH14" s="219">
        <f>Scores!AJ10*calcs!$BN$9</f>
        <v>1.82169084191157</v>
      </c>
      <c r="AI14" s="219">
        <f>Scores!AK10*calcs!$BN$9</f>
        <v>2.01479773854419</v>
      </c>
      <c r="AJ14" s="219">
        <f>Scores!AL10*calcs!$BN$9</f>
        <v>2.02434725991677</v>
      </c>
      <c r="AK14" s="219">
        <f>Scores!AM10*calcs!$BN$9</f>
        <v>2.03369728217599</v>
      </c>
      <c r="AL14" s="219">
        <f>Scores!AN10*calcs!$BN$10</f>
        <v>-1.17044500901026</v>
      </c>
      <c r="AM14" s="219">
        <f>Scores!AO10*calcs!$BN$10</f>
        <v>-1.11321992961847</v>
      </c>
      <c r="AN14" s="219">
        <f>Scores!AP10*calcs!$BN$10</f>
        <v>-1.25489329304624</v>
      </c>
      <c r="AO14" s="219">
        <f>Scores!AQ10*calcs!$BN$10</f>
        <v>-1.45039340389116</v>
      </c>
      <c r="AP14" s="219">
        <f>Scores!AR10*calcs!$BN$10</f>
        <v>-1.44874815381902</v>
      </c>
      <c r="AQ14" s="219">
        <f>Scores!AS10*calcs!$BN$11</f>
        <v>-1.99362034452989</v>
      </c>
      <c r="AR14" s="219">
        <f>Scores!AT10*calcs!$BN$11</f>
        <v>-2.00822256208439</v>
      </c>
      <c r="AS14" s="219">
        <f>Scores!AU10*calcs!$BN$11</f>
        <v>-1.65893451660327</v>
      </c>
      <c r="AT14" s="219">
        <f>Scores!AV10*calcs!$BN$11</f>
        <v>-1.61713583571134</v>
      </c>
      <c r="AU14" s="219">
        <f>Scores!AW10*calcs!$BN$11</f>
        <v>-1.90757042162748</v>
      </c>
      <c r="AV14" s="219">
        <f>Scores!AX10*calcs!$BN$12</f>
        <v>-2.53760286362272</v>
      </c>
      <c r="AW14" s="219">
        <f>Scores!AY10*calcs!$BN$12</f>
        <v>-2.4621211365663</v>
      </c>
      <c r="AX14" s="219">
        <f>Scores!AZ10*calcs!$BN$12</f>
        <v>-2.13516317051651</v>
      </c>
      <c r="AY14" s="219">
        <f>Scores!BA10*calcs!$BN$12</f>
        <v>-2.15596531534103</v>
      </c>
      <c r="AZ14" s="219">
        <f>Scores!BB10*calcs!$BN$12</f>
        <v>-2.16134091092491</v>
      </c>
      <c r="BA14" s="219">
        <f>Scores!BC10*calcs!$BN$13</f>
        <v>-1.96749811380211</v>
      </c>
      <c r="BB14" s="219">
        <f>Scores!BD10*calcs!$BN$13</f>
        <v>-1.88068420316467</v>
      </c>
      <c r="BC14" s="219">
        <f>Scores!BE10*calcs!$BN$13</f>
        <v>-1.752753622195</v>
      </c>
      <c r="BD14" s="219">
        <f>Scores!BF10*calcs!$BN$13</f>
        <v>-1.70067554980683</v>
      </c>
      <c r="BE14" s="219">
        <f>Scores!BG10*calcs!$BN$13</f>
        <v>-1.70067554980683</v>
      </c>
      <c r="BF14" s="219">
        <f>Scores!BH10*calcs!$BN$14</f>
        <v>1.47103118387329</v>
      </c>
      <c r="BG14" s="219">
        <f>Scores!BI10*calcs!$BN$14</f>
        <v>1.47103118387329</v>
      </c>
      <c r="BH14" s="219">
        <f>Scores!BJ10*calcs!$BN$14</f>
        <v>1.47103118387329</v>
      </c>
      <c r="BI14" s="219">
        <f>Scores!BK10*calcs!$BN$14</f>
        <v>0.112851530142475</v>
      </c>
      <c r="BJ14" s="219">
        <f>Scores!BL10*calcs!$BN$14</f>
        <v>0.112851530142475</v>
      </c>
      <c r="BL14" s="222" t="s">
        <v>43</v>
      </c>
      <c r="BM14">
        <f>Dashboard!M7</f>
        <v>10</v>
      </c>
      <c r="BN14" s="224">
        <f t="shared" si="0"/>
        <v>0.0833333333333333</v>
      </c>
      <c r="BO14" s="225">
        <f t="shared" si="1"/>
        <v>10</v>
      </c>
      <c r="BP14" s="227"/>
    </row>
    <row r="15" spans="1:68">
      <c r="A15" t="s">
        <v>44</v>
      </c>
      <c r="B15" s="22" t="s">
        <v>45</v>
      </c>
      <c r="C15" s="219">
        <f>Scores!E11*calcs!$BN$3</f>
        <v>-0.602390042511538</v>
      </c>
      <c r="D15" s="219">
        <f>Scores!F11*calcs!$BN$3</f>
        <v>-0.602390042511538</v>
      </c>
      <c r="E15" s="219">
        <f>Scores!G11*calcs!$BN$3</f>
        <v>-0.602390042511538</v>
      </c>
      <c r="F15" s="219">
        <f>Scores!H11*calcs!$BN$3</f>
        <v>-0.602390042511538</v>
      </c>
      <c r="G15" s="219">
        <f>Scores!I11*calcs!$BN$3</f>
        <v>-0.602390042511538</v>
      </c>
      <c r="H15" s="219">
        <f>Scores!J11*calcs!$BN$4</f>
        <v>2.23691055685707</v>
      </c>
      <c r="I15" s="219">
        <f>Scores!K11*calcs!$BN$4</f>
        <v>2.23691055685707</v>
      </c>
      <c r="J15" s="219">
        <f>Scores!L11*calcs!$BN$4</f>
        <v>2.23691055685707</v>
      </c>
      <c r="K15" s="219">
        <f>Scores!M11*calcs!$BN$4</f>
        <v>2.23691055685707</v>
      </c>
      <c r="L15" s="219">
        <f>Scores!N11*calcs!$BN$4</f>
        <v>2.23691055685707</v>
      </c>
      <c r="M15" s="219">
        <f>Scores!O11*calcs!$BN$5</f>
        <v>0.428148938652674</v>
      </c>
      <c r="N15" s="219">
        <f>Scores!P11*calcs!$BN$5</f>
        <v>0.428148938652674</v>
      </c>
      <c r="O15" s="219">
        <f>Scores!Q11*calcs!$BN$5</f>
        <v>0.428148938652674</v>
      </c>
      <c r="P15" s="219">
        <f>Scores!R11*calcs!$BN$5</f>
        <v>0.428148938652674</v>
      </c>
      <c r="Q15" s="219">
        <f>Scores!S11*calcs!$BN$5</f>
        <v>0.428148938652674</v>
      </c>
      <c r="R15" s="219">
        <f>Scores!T11*calcs!$BN$6</f>
        <v>-0.510946869582852</v>
      </c>
      <c r="S15" s="219">
        <f>Scores!U11*calcs!$BN$6</f>
        <v>-0.510946869582852</v>
      </c>
      <c r="T15" s="219">
        <f>Scores!V11*calcs!$BN$6</f>
        <v>-0.510946869582852</v>
      </c>
      <c r="U15" s="219">
        <f>Scores!W11*calcs!$BN$6</f>
        <v>-0.510946869582852</v>
      </c>
      <c r="V15" s="219">
        <f>Scores!X11*calcs!$BN$6</f>
        <v>-0.510946869582852</v>
      </c>
      <c r="W15" s="219">
        <f>Scores!Y11*calcs!$BN$7</f>
        <v>0.674644650064785</v>
      </c>
      <c r="X15" s="219">
        <f>Scores!Z11*calcs!$BN$7</f>
        <v>1.11014688032097</v>
      </c>
      <c r="Y15" s="219">
        <f>Scores!AA11*calcs!$BN$7</f>
        <v>-0.198631282785037</v>
      </c>
      <c r="Z15" s="219">
        <f>Scores!AB11*calcs!$BN$7</f>
        <v>-0.279075173629234</v>
      </c>
      <c r="AA15" s="219">
        <f>Scores!AC11*calcs!$BN$7</f>
        <v>0.668147390565571</v>
      </c>
      <c r="AB15" s="219">
        <f>Scores!AD11*calcs!$BN$8</f>
        <v>-0.351099203130328</v>
      </c>
      <c r="AC15" s="219">
        <f>Scores!AE11*calcs!$BN$8</f>
        <v>-0.401088303759593</v>
      </c>
      <c r="AD15" s="219">
        <f>Scores!AF11*calcs!$BN$8</f>
        <v>-0.428616798611967</v>
      </c>
      <c r="AE15" s="219">
        <f>Scores!AG11*calcs!$BN$8</f>
        <v>-0.371607891425025</v>
      </c>
      <c r="AF15" s="219">
        <f>Scores!AH11*calcs!$BN$8</f>
        <v>-0.411491983905456</v>
      </c>
      <c r="AG15" s="219">
        <f>Scores!AI11*calcs!$BN$9</f>
        <v>1.08353321508075</v>
      </c>
      <c r="AH15" s="219">
        <f>Scores!AJ11*calcs!$BN$9</f>
        <v>0.982760846223762</v>
      </c>
      <c r="AI15" s="219">
        <f>Scores!AK11*calcs!$BN$9</f>
        <v>1.00575876189718</v>
      </c>
      <c r="AJ15" s="219">
        <f>Scores!AL11*calcs!$BN$9</f>
        <v>1.04271766064979</v>
      </c>
      <c r="AK15" s="219">
        <f>Scores!AM11*calcs!$BN$9</f>
        <v>0.997173510734648</v>
      </c>
      <c r="AL15" s="219">
        <f>Scores!AN11*calcs!$BN$10</f>
        <v>-0.503614439770584</v>
      </c>
      <c r="AM15" s="219">
        <f>Scores!AO11*calcs!$BN$10</f>
        <v>-0.593975307554348</v>
      </c>
      <c r="AN15" s="219">
        <f>Scores!AP11*calcs!$BN$10</f>
        <v>-0.519176573038286</v>
      </c>
      <c r="AO15" s="219">
        <f>Scores!AQ11*calcs!$BN$10</f>
        <v>-0.433938298987955</v>
      </c>
      <c r="AP15" s="219">
        <f>Scores!AR11*calcs!$BN$10</f>
        <v>-0.486811438676509</v>
      </c>
      <c r="AQ15" s="219">
        <f>Scores!AS11*calcs!$BN$11</f>
        <v>-0.773822112500805</v>
      </c>
      <c r="AR15" s="219">
        <f>Scores!AT11*calcs!$BN$11</f>
        <v>-0.605122290473855</v>
      </c>
      <c r="AS15" s="219">
        <f>Scores!AU11*calcs!$BN$11</f>
        <v>-0.68961446490004</v>
      </c>
      <c r="AT15" s="219">
        <f>Scores!AV11*calcs!$BN$11</f>
        <v>-0.935027625097618</v>
      </c>
      <c r="AU15" s="219">
        <f>Scores!AW11*calcs!$BN$11</f>
        <v>-1.07324454087482</v>
      </c>
      <c r="AV15" s="219">
        <f>Scores!AX11*calcs!$BN$12</f>
        <v>-1.20770519086612</v>
      </c>
      <c r="AW15" s="219">
        <f>Scores!AY11*calcs!$BN$12</f>
        <v>-1.2867126212904</v>
      </c>
      <c r="AX15" s="219">
        <f>Scores!AZ11*calcs!$BN$12</f>
        <v>-1.19669791031759</v>
      </c>
      <c r="AY15" s="219">
        <f>Scores!BA11*calcs!$BN$12</f>
        <v>-1.17863017745483</v>
      </c>
      <c r="AZ15" s="219">
        <f>Scores!BB11*calcs!$BN$12</f>
        <v>-1.16698786767261</v>
      </c>
      <c r="BA15" s="219">
        <f>Scores!BC11*calcs!$BN$13</f>
        <v>-1.08730158920643</v>
      </c>
      <c r="BB15" s="219">
        <f>Scores!BD11*calcs!$BN$13</f>
        <v>-0.987497900186761</v>
      </c>
      <c r="BC15" s="219">
        <f>Scores!BE11*calcs!$BN$13</f>
        <v>-0.940058171073441</v>
      </c>
      <c r="BD15" s="219">
        <f>Scores!BF11*calcs!$BN$13</f>
        <v>-1.01641937156424</v>
      </c>
      <c r="BE15" s="219">
        <f>Scores!BG11*calcs!$BN$13</f>
        <v>-1.01641937156424</v>
      </c>
      <c r="BF15" s="219">
        <f>Scores!BH11*calcs!$BN$14</f>
        <v>1.07197150288513</v>
      </c>
      <c r="BG15" s="219">
        <f>Scores!BI11*calcs!$BN$14</f>
        <v>1.07197150288513</v>
      </c>
      <c r="BH15" s="219">
        <f>Scores!BJ11*calcs!$BN$14</f>
        <v>1.07197150288513</v>
      </c>
      <c r="BI15" s="219">
        <f>Scores!BK11*calcs!$BN$14</f>
        <v>0.187471611319957</v>
      </c>
      <c r="BJ15" s="219">
        <f>Scores!BL11*calcs!$BN$14</f>
        <v>0.187471611319957</v>
      </c>
      <c r="BO15" s="225"/>
      <c r="BP15" s="228"/>
    </row>
    <row r="16" spans="1:67">
      <c r="A16" t="s">
        <v>46</v>
      </c>
      <c r="B16" s="22" t="s">
        <v>47</v>
      </c>
      <c r="C16" s="219">
        <f>Scores!E12*calcs!$BN$3</f>
        <v>0.117578840302842</v>
      </c>
      <c r="D16" s="219">
        <f>Scores!F12*calcs!$BN$3</f>
        <v>0.117578840302842</v>
      </c>
      <c r="E16" s="219">
        <f>Scores!G12*calcs!$BN$3</f>
        <v>0.117578840302842</v>
      </c>
      <c r="F16" s="219">
        <f>Scores!H12*calcs!$BN$3</f>
        <v>0.117578840302842</v>
      </c>
      <c r="G16" s="219">
        <f>Scores!I12*calcs!$BN$3</f>
        <v>0.117578840302842</v>
      </c>
      <c r="H16" s="219">
        <f>Scores!J12*calcs!$BN$4</f>
        <v>0.032699259076265</v>
      </c>
      <c r="I16" s="219">
        <f>Scores!K12*calcs!$BN$4</f>
        <v>0.032699259076265</v>
      </c>
      <c r="J16" s="219">
        <f>Scores!L12*calcs!$BN$4</f>
        <v>0.032699259076265</v>
      </c>
      <c r="K16" s="219">
        <f>Scores!M12*calcs!$BN$4</f>
        <v>0.032699259076265</v>
      </c>
      <c r="L16" s="219">
        <f>Scores!N12*calcs!$BN$4</f>
        <v>0.032699259076265</v>
      </c>
      <c r="M16" s="219">
        <f>Scores!O12*calcs!$BN$5</f>
        <v>-0.176056496577447</v>
      </c>
      <c r="N16" s="219">
        <f>Scores!P12*calcs!$BN$5</f>
        <v>-0.176056496577447</v>
      </c>
      <c r="O16" s="219">
        <f>Scores!Q12*calcs!$BN$5</f>
        <v>-0.176056496577447</v>
      </c>
      <c r="P16" s="219">
        <f>Scores!R12*calcs!$BN$5</f>
        <v>-0.176056496577447</v>
      </c>
      <c r="Q16" s="219">
        <f>Scores!S12*calcs!$BN$5</f>
        <v>-0.176056496577447</v>
      </c>
      <c r="R16" s="219">
        <f>Scores!T12*calcs!$BN$6</f>
        <v>-0.707454812064697</v>
      </c>
      <c r="S16" s="219">
        <f>Scores!U12*calcs!$BN$6</f>
        <v>-0.707454812064697</v>
      </c>
      <c r="T16" s="219">
        <f>Scores!V12*calcs!$BN$6</f>
        <v>-0.707454812064697</v>
      </c>
      <c r="U16" s="219">
        <f>Scores!W12*calcs!$BN$6</f>
        <v>-0.707454812064697</v>
      </c>
      <c r="V16" s="219">
        <f>Scores!X12*calcs!$BN$6</f>
        <v>-0.707454812064697</v>
      </c>
      <c r="W16" s="219">
        <f>Scores!Y12*calcs!$BN$7</f>
        <v>-1.70037783650936</v>
      </c>
      <c r="X16" s="219">
        <f>Scores!Z12*calcs!$BN$7</f>
        <v>-0.32277679782002</v>
      </c>
      <c r="Y16" s="219">
        <f>Scores!AA12*calcs!$BN$7</f>
        <v>-0.988327584862606</v>
      </c>
      <c r="Z16" s="219">
        <f>Scores!AB12*calcs!$BN$7</f>
        <v>-1.63737183373277</v>
      </c>
      <c r="AA16" s="219">
        <f>Scores!AC12*calcs!$BN$7</f>
        <v>-1.23718941701286</v>
      </c>
      <c r="AB16" s="219">
        <f>Scores!AD12*calcs!$BN$8</f>
        <v>-0.954282009766324</v>
      </c>
      <c r="AC16" s="219">
        <f>Scores!AE12*calcs!$BN$8</f>
        <v>-0.942853272655843</v>
      </c>
      <c r="AD16" s="219">
        <f>Scores!AF12*calcs!$BN$8</f>
        <v>-0.862852863220039</v>
      </c>
      <c r="AE16" s="219">
        <f>Scores!AG12*calcs!$BN$8</f>
        <v>-0.910908735800868</v>
      </c>
      <c r="AF16" s="219">
        <f>Scores!AH12*calcs!$BN$8</f>
        <v>-0.835383676991842</v>
      </c>
      <c r="AG16" s="219">
        <f>Scores!AI12*calcs!$BN$9</f>
        <v>0.404784484419161</v>
      </c>
      <c r="AH16" s="219">
        <f>Scores!AJ12*calcs!$BN$9</f>
        <v>0.465590251214125</v>
      </c>
      <c r="AI16" s="219">
        <f>Scores!AK12*calcs!$BN$9</f>
        <v>0.53583079681603</v>
      </c>
      <c r="AJ16" s="219">
        <f>Scores!AL12*calcs!$BN$9</f>
        <v>0.587547719095388</v>
      </c>
      <c r="AK16" s="219">
        <f>Scores!AM12*calcs!$BN$9</f>
        <v>0.733861350563134</v>
      </c>
      <c r="AL16" s="219">
        <f>Scores!AN12*calcs!$BN$10</f>
        <v>-0.613733249369797</v>
      </c>
      <c r="AM16" s="219">
        <f>Scores!AO12*calcs!$BN$10</f>
        <v>-0.642982665142423</v>
      </c>
      <c r="AN16" s="219">
        <f>Scores!AP12*calcs!$BN$10</f>
        <v>-0.844331958403592</v>
      </c>
      <c r="AO16" s="219">
        <f>Scores!AQ12*calcs!$BN$10</f>
        <v>-0.868785402689863</v>
      </c>
      <c r="AP16" s="219">
        <f>Scores!AR12*calcs!$BN$10</f>
        <v>-0.96307454626914</v>
      </c>
      <c r="AQ16" s="219">
        <f>Scores!AS12*calcs!$BN$11</f>
        <v>-1.28652211909612</v>
      </c>
      <c r="AR16" s="219">
        <f>Scores!AT12*calcs!$BN$11</f>
        <v>-1.34777727789483</v>
      </c>
      <c r="AS16" s="219">
        <f>Scores!AU12*calcs!$BN$11</f>
        <v>-1.47103787818809</v>
      </c>
      <c r="AT16" s="219">
        <f>Scores!AV12*calcs!$BN$11</f>
        <v>-1.66849262912196</v>
      </c>
      <c r="AU16" s="219">
        <f>Scores!AW12*calcs!$BN$11</f>
        <v>-1.44767178077737</v>
      </c>
      <c r="AV16" s="219">
        <f>Scores!AX12*calcs!$BN$12</f>
        <v>-1.81910825523708</v>
      </c>
      <c r="AW16" s="219">
        <f>Scores!AY12*calcs!$BN$12</f>
        <v>-1.91481905636868</v>
      </c>
      <c r="AX16" s="219">
        <f>Scores!AZ12*calcs!$BN$12</f>
        <v>-1.8842119798815</v>
      </c>
      <c r="AY16" s="219">
        <f>Scores!BA12*calcs!$BN$12</f>
        <v>-1.91737793015791</v>
      </c>
      <c r="AZ16" s="219">
        <f>Scores!BB12*calcs!$BN$12</f>
        <v>-1.87890095661666</v>
      </c>
      <c r="BA16" s="219">
        <f>Scores!BC12*calcs!$BN$13</f>
        <v>-1.25988914304872</v>
      </c>
      <c r="BB16" s="219">
        <f>Scores!BD12*calcs!$BN$13</f>
        <v>-1.20940754067817</v>
      </c>
      <c r="BC16" s="219">
        <f>Scores!BE12*calcs!$BN$13</f>
        <v>-1.38886013661818</v>
      </c>
      <c r="BD16" s="219">
        <f>Scores!BF12*calcs!$BN$13</f>
        <v>-1.36186909261875</v>
      </c>
      <c r="BE16" s="219">
        <f>Scores!BG12*calcs!$BN$13</f>
        <v>-1.36186909261875</v>
      </c>
      <c r="BF16" s="219">
        <f>Scores!BH12*calcs!$BN$14</f>
        <v>1.4754981223529</v>
      </c>
      <c r="BG16" s="219">
        <f>Scores!BI12*calcs!$BN$14</f>
        <v>1.4754981223529</v>
      </c>
      <c r="BH16" s="219">
        <f>Scores!BJ12*calcs!$BN$14</f>
        <v>1.4754981223529</v>
      </c>
      <c r="BI16" s="219">
        <f>Scores!BK12*calcs!$BN$14</f>
        <v>0.221608199936611</v>
      </c>
      <c r="BJ16" s="219">
        <f>Scores!BL12*calcs!$BN$14</f>
        <v>0.221608199936611</v>
      </c>
      <c r="BM16">
        <f>SUM(BM3:BM15)</f>
        <v>120</v>
      </c>
      <c r="BN16" s="225">
        <f>SUM(BN3:BN14)</f>
        <v>1</v>
      </c>
      <c r="BO16" s="225">
        <f>SUM(BO3:BO14)</f>
        <v>120</v>
      </c>
    </row>
    <row r="17" spans="1:62">
      <c r="A17" t="s">
        <v>48</v>
      </c>
      <c r="B17" s="22" t="s">
        <v>49</v>
      </c>
      <c r="C17" s="219">
        <f>Scores!E13*calcs!$BN$3</f>
        <v>0.675694253337245</v>
      </c>
      <c r="D17" s="219">
        <f>Scores!F13*calcs!$BN$3</f>
        <v>0.675694253337245</v>
      </c>
      <c r="E17" s="219">
        <f>Scores!G13*calcs!$BN$3</f>
        <v>0.675694253337245</v>
      </c>
      <c r="F17" s="219">
        <f>Scores!H13*calcs!$BN$3</f>
        <v>0.675694253337245</v>
      </c>
      <c r="G17" s="219">
        <f>Scores!I13*calcs!$BN$3</f>
        <v>0.675694253337245</v>
      </c>
      <c r="H17" s="219">
        <f>Scores!J13*calcs!$BN$4</f>
        <v>-1.1445656615204</v>
      </c>
      <c r="I17" s="219">
        <f>Scores!K13*calcs!$BN$4</f>
        <v>-1.1445656615204</v>
      </c>
      <c r="J17" s="219">
        <f>Scores!L13*calcs!$BN$4</f>
        <v>-1.1445656615204</v>
      </c>
      <c r="K17" s="219">
        <f>Scores!M13*calcs!$BN$4</f>
        <v>-1.1445656615204</v>
      </c>
      <c r="L17" s="219">
        <f>Scores!N13*calcs!$BN$4</f>
        <v>-1.1445656615204</v>
      </c>
      <c r="M17" s="219">
        <f>Scores!O13*calcs!$BN$5</f>
        <v>-0.164437255724333</v>
      </c>
      <c r="N17" s="219">
        <f>Scores!P13*calcs!$BN$5</f>
        <v>-0.164437255724333</v>
      </c>
      <c r="O17" s="219">
        <f>Scores!Q13*calcs!$BN$5</f>
        <v>-0.164437255724333</v>
      </c>
      <c r="P17" s="219">
        <f>Scores!R13*calcs!$BN$5</f>
        <v>-0.164437255724333</v>
      </c>
      <c r="Q17" s="219">
        <f>Scores!S13*calcs!$BN$5</f>
        <v>-0.164437255724333</v>
      </c>
      <c r="R17" s="219">
        <f>Scores!T13*calcs!$BN$6</f>
        <v>-0.0722059902713879</v>
      </c>
      <c r="S17" s="219">
        <f>Scores!U13*calcs!$BN$6</f>
        <v>-0.0722059902713879</v>
      </c>
      <c r="T17" s="219">
        <f>Scores!V13*calcs!$BN$6</f>
        <v>-0.0722059902713879</v>
      </c>
      <c r="U17" s="219">
        <f>Scores!W13*calcs!$BN$6</f>
        <v>-0.0722059902713879</v>
      </c>
      <c r="V17" s="219">
        <f>Scores!X13*calcs!$BN$6</f>
        <v>-0.0722059902713879</v>
      </c>
      <c r="W17" s="219">
        <f>Scores!Y13*calcs!$BN$7</f>
        <v>0.432957848964267</v>
      </c>
      <c r="X17" s="219">
        <f>Scores!Z13*calcs!$BN$7</f>
        <v>-0.82808609173291</v>
      </c>
      <c r="Y17" s="219">
        <f>Scores!AA13*calcs!$BN$7</f>
        <v>-0.123903762708891</v>
      </c>
      <c r="Z17" s="219">
        <f>Scores!AB13*calcs!$BN$7</f>
        <v>-0.28574326721464</v>
      </c>
      <c r="AA17" s="219">
        <f>Scores!AC13*calcs!$BN$7</f>
        <v>0.269971237333439</v>
      </c>
      <c r="AB17" s="219">
        <f>Scores!AD13*calcs!$BN$8</f>
        <v>0.719263760933817</v>
      </c>
      <c r="AC17" s="219">
        <f>Scores!AE13*calcs!$BN$8</f>
        <v>0.688303941756702</v>
      </c>
      <c r="AD17" s="219">
        <f>Scores!AF13*calcs!$BN$8</f>
        <v>0.766850909620782</v>
      </c>
      <c r="AE17" s="219">
        <f>Scores!AG13*calcs!$BN$8</f>
        <v>0.782306104034567</v>
      </c>
      <c r="AF17" s="219">
        <f>Scores!AH13*calcs!$BN$8</f>
        <v>0.688749115019146</v>
      </c>
      <c r="AG17" s="219">
        <f>Scores!AI13*calcs!$BN$9</f>
        <v>0.71139799737149</v>
      </c>
      <c r="AH17" s="219">
        <f>Scores!AJ13*calcs!$BN$9</f>
        <v>0.759718962781657</v>
      </c>
      <c r="AI17" s="219">
        <f>Scores!AK13*calcs!$BN$9</f>
        <v>0.820560940703502</v>
      </c>
      <c r="AJ17" s="219">
        <f>Scores!AL13*calcs!$BN$9</f>
        <v>0.95575783394689</v>
      </c>
      <c r="AK17" s="219">
        <f>Scores!AM13*calcs!$BN$9</f>
        <v>0.976126793029497</v>
      </c>
      <c r="AL17" s="219">
        <f>Scores!AN13*calcs!$BN$10</f>
        <v>-0.0871881368034444</v>
      </c>
      <c r="AM17" s="219">
        <f>Scores!AO13*calcs!$BN$10</f>
        <v>-0.106014117776534</v>
      </c>
      <c r="AN17" s="219">
        <f>Scores!AP13*calcs!$BN$10</f>
        <v>-0.227539093852954</v>
      </c>
      <c r="AO17" s="219">
        <f>Scores!AQ13*calcs!$BN$10</f>
        <v>-0.279929949760196</v>
      </c>
      <c r="AP17" s="219">
        <f>Scores!AR13*calcs!$BN$10</f>
        <v>-0.297453817585463</v>
      </c>
      <c r="AQ17" s="219">
        <f>Scores!AS13*calcs!$BN$11</f>
        <v>0.399144396420016</v>
      </c>
      <c r="AR17" s="219">
        <f>Scores!AT13*calcs!$BN$11</f>
        <v>0.157868462632538</v>
      </c>
      <c r="AS17" s="219">
        <f>Scores!AU13*calcs!$BN$11</f>
        <v>0.18058483357172</v>
      </c>
      <c r="AT17" s="219">
        <f>Scores!AV13*calcs!$BN$11</f>
        <v>0.354934431379397</v>
      </c>
      <c r="AU17" s="219">
        <f>Scores!AW13*calcs!$BN$11</f>
        <v>-0.084877289836061</v>
      </c>
      <c r="AV17" s="219">
        <f>Scores!AX13*calcs!$BN$12</f>
        <v>0.225786300053242</v>
      </c>
      <c r="AW17" s="219">
        <f>Scores!AY13*calcs!$BN$12</f>
        <v>0.180339679533338</v>
      </c>
      <c r="AX17" s="219">
        <f>Scores!AZ13*calcs!$BN$12</f>
        <v>0.261282320255691</v>
      </c>
      <c r="AY17" s="219">
        <f>Scores!BA13*calcs!$BN$12</f>
        <v>0.272875849870754</v>
      </c>
      <c r="AZ17" s="219">
        <f>Scores!BB13*calcs!$BN$12</f>
        <v>0.263337261458436</v>
      </c>
      <c r="BA17" s="219">
        <f>Scores!BC13*calcs!$BN$13</f>
        <v>-0.0575291846140967</v>
      </c>
      <c r="BB17" s="219">
        <f>Scores!BD13*calcs!$BN$13</f>
        <v>-0.0388341870859962</v>
      </c>
      <c r="BC17" s="219">
        <f>Scores!BE13*calcs!$BN$13</f>
        <v>-0.127362719951886</v>
      </c>
      <c r="BD17" s="219">
        <f>Scores!BF13*calcs!$BN$13</f>
        <v>0.0597893747978966</v>
      </c>
      <c r="BE17" s="219">
        <f>Scores!BG13*calcs!$BN$13</f>
        <v>0.0597893747978966</v>
      </c>
      <c r="BF17" s="219">
        <f>Scores!BH13*calcs!$BN$14</f>
        <v>2.24012956374252</v>
      </c>
      <c r="BG17" s="219">
        <f>Scores!BI13*calcs!$BN$14</f>
        <v>2.24012956374252</v>
      </c>
      <c r="BH17" s="219">
        <f>Scores!BJ13*calcs!$BN$14</f>
        <v>2.24012956374252</v>
      </c>
      <c r="BI17" s="219">
        <f>Scores!BK13*calcs!$BN$14</f>
        <v>1.30962357444482</v>
      </c>
      <c r="BJ17" s="219">
        <f>Scores!BL13*calcs!$BN$14</f>
        <v>1.30962357444482</v>
      </c>
    </row>
    <row r="18" spans="1:62">
      <c r="A18" t="s">
        <v>50</v>
      </c>
      <c r="B18" s="22" t="s">
        <v>51</v>
      </c>
      <c r="C18" s="219">
        <f>Scores!E14*calcs!$BN$3</f>
        <v>0.307338080734539</v>
      </c>
      <c r="D18" s="219">
        <f>Scores!F14*calcs!$BN$3</f>
        <v>0.307338080734539</v>
      </c>
      <c r="E18" s="219">
        <f>Scores!G14*calcs!$BN$3</f>
        <v>0.307338080734539</v>
      </c>
      <c r="F18" s="219">
        <f>Scores!H14*calcs!$BN$3</f>
        <v>0.307338080734539</v>
      </c>
      <c r="G18" s="219">
        <f>Scores!I14*calcs!$BN$3</f>
        <v>0.307338080734539</v>
      </c>
      <c r="H18" s="219">
        <f>Scores!J14*calcs!$BN$4</f>
        <v>5.60165825522277</v>
      </c>
      <c r="I18" s="219">
        <f>Scores!K14*calcs!$BN$4</f>
        <v>5.60165825522277</v>
      </c>
      <c r="J18" s="219">
        <f>Scores!L14*calcs!$BN$4</f>
        <v>5.60165825522277</v>
      </c>
      <c r="K18" s="219">
        <f>Scores!M14*calcs!$BN$4</f>
        <v>5.60165825522277</v>
      </c>
      <c r="L18" s="219">
        <f>Scores!N14*calcs!$BN$4</f>
        <v>5.60165825522277</v>
      </c>
      <c r="M18" s="219">
        <f>Scores!O14*calcs!$BN$5</f>
        <v>0.349413692783519</v>
      </c>
      <c r="N18" s="219">
        <f>Scores!P14*calcs!$BN$5</f>
        <v>0.349413692783519</v>
      </c>
      <c r="O18" s="219">
        <f>Scores!Q14*calcs!$BN$5</f>
        <v>0.349413692783519</v>
      </c>
      <c r="P18" s="219">
        <f>Scores!R14*calcs!$BN$5</f>
        <v>0.349413692783519</v>
      </c>
      <c r="Q18" s="219">
        <f>Scores!S14*calcs!$BN$5</f>
        <v>0.349413692783519</v>
      </c>
      <c r="R18" s="219">
        <f>Scores!T14*calcs!$BN$6</f>
        <v>-0.74424655913596</v>
      </c>
      <c r="S18" s="219">
        <f>Scores!U14*calcs!$BN$6</f>
        <v>-0.74424655913596</v>
      </c>
      <c r="T18" s="219">
        <f>Scores!V14*calcs!$BN$6</f>
        <v>-0.74424655913596</v>
      </c>
      <c r="U18" s="219">
        <f>Scores!W14*calcs!$BN$6</f>
        <v>-0.74424655913596</v>
      </c>
      <c r="V18" s="219">
        <f>Scores!X14*calcs!$BN$6</f>
        <v>-0.74424655913596</v>
      </c>
      <c r="W18" s="219">
        <f>Scores!Y14*calcs!$BN$7</f>
        <v>-0.286705501259217</v>
      </c>
      <c r="X18" s="219">
        <f>Scores!Z14*calcs!$BN$7</f>
        <v>0.635410962242459</v>
      </c>
      <c r="Y18" s="219">
        <f>Scores!AA14*calcs!$BN$7</f>
        <v>0.168279289499458</v>
      </c>
      <c r="Z18" s="219">
        <f>Scores!AB14*calcs!$BN$7</f>
        <v>0.302417009462327</v>
      </c>
      <c r="AA18" s="219">
        <f>Scores!AC14*calcs!$BN$7</f>
        <v>1.19911993498026</v>
      </c>
      <c r="AB18" s="219">
        <f>Scores!AD14*calcs!$BN$8</f>
        <v>-0.870948122375062</v>
      </c>
      <c r="AC18" s="219">
        <f>Scores!AE14*calcs!$BN$8</f>
        <v>-0.889849599853198</v>
      </c>
      <c r="AD18" s="219">
        <f>Scores!AF14*calcs!$BN$8</f>
        <v>-0.780118884476848</v>
      </c>
      <c r="AE18" s="219">
        <f>Scores!AG14*calcs!$BN$8</f>
        <v>-0.827013182055037</v>
      </c>
      <c r="AF18" s="219">
        <f>Scores!AH14*calcs!$BN$8</f>
        <v>-0.897129002449043</v>
      </c>
      <c r="AG18" s="219">
        <f>Scores!AI14*calcs!$BN$9</f>
        <v>0.226768314145973</v>
      </c>
      <c r="AH18" s="219">
        <f>Scores!AJ14*calcs!$BN$9</f>
        <v>0.198429412052087</v>
      </c>
      <c r="AI18" s="219">
        <f>Scores!AK14*calcs!$BN$9</f>
        <v>0.277977259311196</v>
      </c>
      <c r="AJ18" s="219">
        <f>Scores!AL14*calcs!$BN$9</f>
        <v>0.246709120919803</v>
      </c>
      <c r="AK18" s="219">
        <f>Scores!AM14*calcs!$BN$9</f>
        <v>0.298713425228448</v>
      </c>
      <c r="AL18" s="219">
        <f>Scores!AN14*calcs!$BN$10</f>
        <v>-0.545178892413424</v>
      </c>
      <c r="AM18" s="219">
        <f>Scores!AO14*calcs!$BN$10</f>
        <v>-0.534466373340257</v>
      </c>
      <c r="AN18" s="219">
        <f>Scores!AP14*calcs!$BN$10</f>
        <v>-0.564379901220822</v>
      </c>
      <c r="AO18" s="219">
        <f>Scores!AQ14*calcs!$BN$10</f>
        <v>-0.504342115777788</v>
      </c>
      <c r="AP18" s="219">
        <f>Scores!AR14*calcs!$BN$10</f>
        <v>-0.432108125916873</v>
      </c>
      <c r="AQ18" s="219">
        <f>Scores!AS14*calcs!$BN$11</f>
        <v>-0.537804641315816</v>
      </c>
      <c r="AR18" s="219">
        <f>Scores!AT14*calcs!$BN$11</f>
        <v>-0.481528809545352</v>
      </c>
      <c r="AS18" s="219">
        <f>Scores!AU14*calcs!$BN$11</f>
        <v>-0.746186351703884</v>
      </c>
      <c r="AT18" s="219">
        <f>Scores!AV14*calcs!$BN$11</f>
        <v>-1.16300927241189</v>
      </c>
      <c r="AU18" s="219">
        <f>Scores!AW14*calcs!$BN$11</f>
        <v>-1.02494288776543</v>
      </c>
      <c r="AV18" s="219">
        <f>Scores!AX14*calcs!$BN$12</f>
        <v>-1.25076194152502</v>
      </c>
      <c r="AW18" s="219">
        <f>Scores!AY14*calcs!$BN$12</f>
        <v>-1.33784774876489</v>
      </c>
      <c r="AX18" s="219">
        <f>Scores!AZ14*calcs!$BN$12</f>
        <v>-1.42937038125555</v>
      </c>
      <c r="AY18" s="219">
        <f>Scores!BA14*calcs!$BN$12</f>
        <v>-1.50002570748083</v>
      </c>
      <c r="AZ18" s="219">
        <f>Scores!BB14*calcs!$BN$12</f>
        <v>-1.61505377597183</v>
      </c>
      <c r="BA18" s="219">
        <f>Scores!BC14*calcs!$BN$13</f>
        <v>-1.10456034459066</v>
      </c>
      <c r="BB18" s="219">
        <f>Scores!BD14*calcs!$BN$13</f>
        <v>-1.05407079233418</v>
      </c>
      <c r="BC18" s="219">
        <f>Scores!BE14*calcs!$BN$13</f>
        <v>-1.20084850240349</v>
      </c>
      <c r="BD18" s="219">
        <f>Scores!BF14*calcs!$BN$13</f>
        <v>-1.18250096822506</v>
      </c>
      <c r="BE18" s="219">
        <f>Scores!BG14*calcs!$BN$13</f>
        <v>-1.18250096822506</v>
      </c>
      <c r="BF18" s="219">
        <f>Scores!BH14*calcs!$BN$14</f>
        <v>0.83742089021441</v>
      </c>
      <c r="BG18" s="219">
        <f>Scores!BI14*calcs!$BN$14</f>
        <v>0.83742089021441</v>
      </c>
      <c r="BH18" s="219">
        <f>Scores!BJ14*calcs!$BN$14</f>
        <v>0.83742089021441</v>
      </c>
      <c r="BI18" s="219">
        <f>Scores!BK14*calcs!$BN$14</f>
        <v>-0.00162455104258995</v>
      </c>
      <c r="BJ18" s="219">
        <f>Scores!BL14*calcs!$BN$14</f>
        <v>-0.00162455104258995</v>
      </c>
    </row>
    <row r="19" spans="1:62">
      <c r="A19" t="s">
        <v>52</v>
      </c>
      <c r="B19" s="22" t="s">
        <v>53</v>
      </c>
      <c r="C19" s="219">
        <f>Scores!E15*calcs!$BN$3</f>
        <v>-0.250777332299864</v>
      </c>
      <c r="D19" s="219">
        <f>Scores!F15*calcs!$BN$3</f>
        <v>-0.250777332299864</v>
      </c>
      <c r="E19" s="219">
        <f>Scores!G15*calcs!$BN$3</f>
        <v>-0.250777332299864</v>
      </c>
      <c r="F19" s="219">
        <f>Scores!H15*calcs!$BN$3</f>
        <v>-0.250777332299864</v>
      </c>
      <c r="G19" s="219">
        <f>Scores!I15*calcs!$BN$3</f>
        <v>-0.250777332299864</v>
      </c>
      <c r="H19" s="219">
        <f>Scores!J15*calcs!$BN$4</f>
        <v>1.16056354909416</v>
      </c>
      <c r="I19" s="219">
        <f>Scores!K15*calcs!$BN$4</f>
        <v>1.16056354909416</v>
      </c>
      <c r="J19" s="219">
        <f>Scores!L15*calcs!$BN$4</f>
        <v>1.16056354909416</v>
      </c>
      <c r="K19" s="219">
        <f>Scores!M15*calcs!$BN$4</f>
        <v>1.16056354909416</v>
      </c>
      <c r="L19" s="219">
        <f>Scores!N15*calcs!$BN$4</f>
        <v>1.16056354909416</v>
      </c>
      <c r="M19" s="219">
        <f>Scores!O15*calcs!$BN$5</f>
        <v>0.072721931532797</v>
      </c>
      <c r="N19" s="219">
        <f>Scores!P15*calcs!$BN$5</f>
        <v>0.072721931532797</v>
      </c>
      <c r="O19" s="219">
        <f>Scores!Q15*calcs!$BN$5</f>
        <v>0.072721931532797</v>
      </c>
      <c r="P19" s="219">
        <f>Scores!R15*calcs!$BN$5</f>
        <v>0.072721931532797</v>
      </c>
      <c r="Q19" s="219">
        <f>Scores!S15*calcs!$BN$5</f>
        <v>0.072721931532797</v>
      </c>
      <c r="R19" s="219">
        <f>Scores!T15*calcs!$BN$6</f>
        <v>-0.695582078069494</v>
      </c>
      <c r="S19" s="219">
        <f>Scores!U15*calcs!$BN$6</f>
        <v>-0.695582078069494</v>
      </c>
      <c r="T19" s="219">
        <f>Scores!V15*calcs!$BN$6</f>
        <v>-0.695582078069494</v>
      </c>
      <c r="U19" s="219">
        <f>Scores!W15*calcs!$BN$6</f>
        <v>-0.695582078069494</v>
      </c>
      <c r="V19" s="219">
        <f>Scores!X15*calcs!$BN$6</f>
        <v>-0.695582078069494</v>
      </c>
      <c r="W19" s="219">
        <f>Scores!Y15*calcs!$BN$7</f>
        <v>0.0167005292382672</v>
      </c>
      <c r="X19" s="219">
        <f>Scores!Z15*calcs!$BN$7</f>
        <v>0.220479193110697</v>
      </c>
      <c r="Y19" s="219">
        <f>Scores!AA15*calcs!$BN$7</f>
        <v>-0.252153937564872</v>
      </c>
      <c r="Z19" s="219">
        <f>Scores!AB15*calcs!$BN$7</f>
        <v>0.531708995092087</v>
      </c>
      <c r="AA19" s="219">
        <f>Scores!AC15*calcs!$BN$7</f>
        <v>0.806378304822737</v>
      </c>
      <c r="AB19" s="219">
        <f>Scores!AD15*calcs!$BN$8</f>
        <v>-0.978997154555887</v>
      </c>
      <c r="AC19" s="219">
        <f>Scores!AE15*calcs!$BN$8</f>
        <v>-0.991665957376418</v>
      </c>
      <c r="AD19" s="219">
        <f>Scores!AF15*calcs!$BN$8</f>
        <v>-1.06245700851078</v>
      </c>
      <c r="AE19" s="219">
        <f>Scores!AG15*calcs!$BN$8</f>
        <v>-1.24442983885615</v>
      </c>
      <c r="AF19" s="219">
        <f>Scores!AH15*calcs!$BN$8</f>
        <v>-1.34822436037058</v>
      </c>
      <c r="AG19" s="219">
        <f>Scores!AI15*calcs!$BN$9</f>
        <v>0.351282053774579</v>
      </c>
      <c r="AH19" s="219">
        <f>Scores!AJ15*calcs!$BN$9</f>
        <v>0.414266352147521</v>
      </c>
      <c r="AI19" s="219">
        <f>Scores!AK15*calcs!$BN$9</f>
        <v>0.566589507831463</v>
      </c>
      <c r="AJ19" s="219">
        <f>Scores!AL15*calcs!$BN$9</f>
        <v>0.618725355813719</v>
      </c>
      <c r="AK19" s="219">
        <f>Scores!AM15*calcs!$BN$9</f>
        <v>0.662923964124478</v>
      </c>
      <c r="AL19" s="219">
        <f>Scores!AN15*calcs!$BN$10</f>
        <v>-0.686589633498569</v>
      </c>
      <c r="AM19" s="219">
        <f>Scores!AO15*calcs!$BN$10</f>
        <v>-0.677510576170385</v>
      </c>
      <c r="AN19" s="219">
        <f>Scores!AP15*calcs!$BN$10</f>
        <v>-0.734031898350343</v>
      </c>
      <c r="AO19" s="219">
        <f>Scores!AQ15*calcs!$BN$10</f>
        <v>-0.703452910136533</v>
      </c>
      <c r="AP19" s="219">
        <f>Scores!AR15*calcs!$BN$10</f>
        <v>-0.600426011331136</v>
      </c>
      <c r="AQ19" s="219">
        <f>Scores!AS15*calcs!$BN$11</f>
        <v>-0.716446207879829</v>
      </c>
      <c r="AR19" s="219">
        <f>Scores!AT15*calcs!$BN$11</f>
        <v>-0.51275518795404</v>
      </c>
      <c r="AS19" s="219">
        <f>Scores!AU15*calcs!$BN$11</f>
        <v>-0.669690810794902</v>
      </c>
      <c r="AT19" s="219">
        <f>Scores!AV15*calcs!$BN$11</f>
        <v>-0.6940975019063</v>
      </c>
      <c r="AU19" s="219">
        <f>Scores!AW15*calcs!$BN$11</f>
        <v>-0.993726995496193</v>
      </c>
      <c r="AV19" s="219">
        <f>Scores!AX15*calcs!$BN$12</f>
        <v>-1.38991935632989</v>
      </c>
      <c r="AW19" s="219">
        <f>Scores!AY15*calcs!$BN$12</f>
        <v>-1.49136192933189</v>
      </c>
      <c r="AX19" s="219">
        <f>Scores!AZ15*calcs!$BN$12</f>
        <v>-1.71166931540557</v>
      </c>
      <c r="AY19" s="219">
        <f>Scores!BA15*calcs!$BN$12</f>
        <v>-1.77612519369715</v>
      </c>
      <c r="AZ19" s="219">
        <f>Scores!BB15*calcs!$BN$12</f>
        <v>-1.77864273927528</v>
      </c>
      <c r="BA19" s="219">
        <f>Scores!BC15*calcs!$BN$13</f>
        <v>-0.995254893823873</v>
      </c>
      <c r="BB19" s="219">
        <f>Scores!BD15*calcs!$BN$13</f>
        <v>-0.904281785002483</v>
      </c>
      <c r="BC19" s="219">
        <f>Scores!BE15*calcs!$BN$13</f>
        <v>-1.03103154246765</v>
      </c>
      <c r="BD19" s="219">
        <f>Scores!BF15*calcs!$BN$13</f>
        <v>-0.96991652449921</v>
      </c>
      <c r="BE19" s="219">
        <f>Scores!BG15*calcs!$BN$13</f>
        <v>-0.96991652449921</v>
      </c>
      <c r="BF19" s="219">
        <f>Scores!BH15*calcs!$BN$14</f>
        <v>0.853131047813267</v>
      </c>
      <c r="BG19" s="219">
        <f>Scores!BI15*calcs!$BN$14</f>
        <v>0.853131047813267</v>
      </c>
      <c r="BH19" s="219">
        <f>Scores!BJ15*calcs!$BN$14</f>
        <v>0.853131047813267</v>
      </c>
      <c r="BI19" s="219">
        <f>Scores!BK15*calcs!$BN$14</f>
        <v>0.0170116701904643</v>
      </c>
      <c r="BJ19" s="219">
        <f>Scores!BL15*calcs!$BN$14</f>
        <v>0.0170116701904643</v>
      </c>
    </row>
    <row r="20" spans="1:62">
      <c r="A20" t="s">
        <v>54</v>
      </c>
      <c r="B20" s="22" t="s">
        <v>55</v>
      </c>
      <c r="C20" s="219">
        <f>Scores!E16*calcs!$BN$3</f>
        <v>-1.14376199315491</v>
      </c>
      <c r="D20" s="219">
        <f>Scores!F16*calcs!$BN$3</f>
        <v>-1.14376199315491</v>
      </c>
      <c r="E20" s="219">
        <f>Scores!G16*calcs!$BN$3</f>
        <v>-1.14376199315491</v>
      </c>
      <c r="F20" s="219">
        <f>Scores!H16*calcs!$BN$3</f>
        <v>-1.14376199315491</v>
      </c>
      <c r="G20" s="219">
        <f>Scores!I16*calcs!$BN$3</f>
        <v>-1.14376199315491</v>
      </c>
      <c r="H20" s="219">
        <f>Scores!J16*calcs!$BN$4</f>
        <v>-0.564058970612771</v>
      </c>
      <c r="I20" s="219">
        <f>Scores!K16*calcs!$BN$4</f>
        <v>-0.564058970612771</v>
      </c>
      <c r="J20" s="219">
        <f>Scores!L16*calcs!$BN$4</f>
        <v>-0.564058970612771</v>
      </c>
      <c r="K20" s="219">
        <f>Scores!M16*calcs!$BN$4</f>
        <v>-0.564058970612771</v>
      </c>
      <c r="L20" s="219">
        <f>Scores!N16*calcs!$BN$4</f>
        <v>-0.564058970612771</v>
      </c>
      <c r="M20" s="219">
        <f>Scores!O16*calcs!$BN$5</f>
        <v>-0.276999966826427</v>
      </c>
      <c r="N20" s="219">
        <f>Scores!P16*calcs!$BN$5</f>
        <v>-0.276999966826427</v>
      </c>
      <c r="O20" s="219">
        <f>Scores!Q16*calcs!$BN$5</f>
        <v>-0.276999966826427</v>
      </c>
      <c r="P20" s="219">
        <f>Scores!R16*calcs!$BN$5</f>
        <v>-0.276999966826427</v>
      </c>
      <c r="Q20" s="219">
        <f>Scores!S16*calcs!$BN$5</f>
        <v>-0.276999966826427</v>
      </c>
      <c r="R20" s="219">
        <f>Scores!T16*calcs!$BN$6</f>
        <v>-0.593485549145865</v>
      </c>
      <c r="S20" s="219">
        <f>Scores!U16*calcs!$BN$6</f>
        <v>-0.593485549145865</v>
      </c>
      <c r="T20" s="219">
        <f>Scores!V16*calcs!$BN$6</f>
        <v>-0.593485549145865</v>
      </c>
      <c r="U20" s="219">
        <f>Scores!W16*calcs!$BN$6</f>
        <v>-0.593485549145865</v>
      </c>
      <c r="V20" s="219">
        <f>Scores!X16*calcs!$BN$6</f>
        <v>-0.593485549145865</v>
      </c>
      <c r="W20" s="219">
        <f>Scores!Y16*calcs!$BN$7</f>
        <v>-1.87295418609934</v>
      </c>
      <c r="X20" s="219">
        <f>Scores!Z16*calcs!$BN$7</f>
        <v>-2.08167958065276</v>
      </c>
      <c r="Y20" s="219">
        <f>Scores!AA16*calcs!$BN$7</f>
        <v>-1.72354204460102</v>
      </c>
      <c r="Z20" s="219">
        <f>Scores!AB16*calcs!$BN$7</f>
        <v>-1.91909777170143</v>
      </c>
      <c r="AA20" s="219">
        <f>Scores!AC16*calcs!$BN$7</f>
        <v>-1.02200380060435</v>
      </c>
      <c r="AB20" s="219">
        <f>Scores!AD16*calcs!$BN$8</f>
        <v>-0.0542526816289593</v>
      </c>
      <c r="AC20" s="219">
        <f>Scores!AE16*calcs!$BN$8</f>
        <v>0.0466133115913666</v>
      </c>
      <c r="AD20" s="219">
        <f>Scores!AF16*calcs!$BN$8</f>
        <v>0.0522663569601891</v>
      </c>
      <c r="AE20" s="219">
        <f>Scores!AG16*calcs!$BN$8</f>
        <v>-0.042160664594988</v>
      </c>
      <c r="AF20" s="219">
        <f>Scores!AH16*calcs!$BN$8</f>
        <v>-0.0854522571954663</v>
      </c>
      <c r="AG20" s="219">
        <f>Scores!AI16*calcs!$BN$9</f>
        <v>1.48020869697747</v>
      </c>
      <c r="AH20" s="219">
        <f>Scores!AJ16*calcs!$BN$9</f>
        <v>1.52123370082331</v>
      </c>
      <c r="AI20" s="219">
        <f>Scores!AK16*calcs!$BN$9</f>
        <v>1.55531005187684</v>
      </c>
      <c r="AJ20" s="219">
        <f>Scores!AL16*calcs!$BN$9</f>
        <v>1.57768030157453</v>
      </c>
      <c r="AK20" s="219">
        <f>Scores!AM16*calcs!$BN$9</f>
        <v>1.51718628120437</v>
      </c>
      <c r="AL20" s="219">
        <f>Scores!AN16*calcs!$BN$10</f>
        <v>-0.622203927031274</v>
      </c>
      <c r="AM20" s="219">
        <f>Scores!AO16*calcs!$BN$10</f>
        <v>-0.718944069403938</v>
      </c>
      <c r="AN20" s="219">
        <f>Scores!AP16*calcs!$BN$10</f>
        <v>-0.771533918768448</v>
      </c>
      <c r="AO20" s="219">
        <f>Scores!AQ16*calcs!$BN$10</f>
        <v>-0.803558337134576</v>
      </c>
      <c r="AP20" s="219">
        <f>Scores!AR16*calcs!$BN$10</f>
        <v>-0.7640309959538</v>
      </c>
      <c r="AQ20" s="219">
        <f>Scores!AS16*calcs!$BN$11</f>
        <v>-0.861038343716361</v>
      </c>
      <c r="AR20" s="219">
        <f>Scores!AT16*calcs!$BN$11</f>
        <v>-0.709383295157681</v>
      </c>
      <c r="AS20" s="219">
        <f>Scores!AU16*calcs!$BN$11</f>
        <v>-0.526861498248981</v>
      </c>
      <c r="AT20" s="219">
        <f>Scores!AV16*calcs!$BN$11</f>
        <v>-0.758339263943411</v>
      </c>
      <c r="AU20" s="219">
        <f>Scores!AW16*calcs!$BN$11</f>
        <v>-0.963991522726643</v>
      </c>
      <c r="AV20" s="219">
        <f>Scores!AX16*calcs!$BN$12</f>
        <v>-0.632608786245313</v>
      </c>
      <c r="AW20" s="219">
        <f>Scores!AY16*calcs!$BN$12</f>
        <v>-0.737721818581119</v>
      </c>
      <c r="AX20" s="219">
        <f>Scores!AZ16*calcs!$BN$12</f>
        <v>-0.791323695246803</v>
      </c>
      <c r="AY20" s="219">
        <f>Scores!BA16*calcs!$BN$12</f>
        <v>-0.871956454907078</v>
      </c>
      <c r="AZ20" s="219">
        <f>Scores!BB16*calcs!$BN$12</f>
        <v>-0.844847293843858</v>
      </c>
      <c r="BA20" s="219">
        <f>Scores!BC16*calcs!$BN$13</f>
        <v>-0.805408584597354</v>
      </c>
      <c r="BB20" s="219">
        <f>Scores!BD16*calcs!$BN$13</f>
        <v>-0.676824403498791</v>
      </c>
      <c r="BC20" s="219">
        <f>Scores!BE16*calcs!$BN$13</f>
        <v>-0.770241211137594</v>
      </c>
      <c r="BD20" s="219">
        <f>Scores!BF16*calcs!$BN$13</f>
        <v>-0.850337774903417</v>
      </c>
      <c r="BE20" s="219">
        <f>Scores!BG16*calcs!$BN$13</f>
        <v>-0.850337774903417</v>
      </c>
      <c r="BF20" s="219">
        <f>Scores!BH16*calcs!$BN$14</f>
        <v>1.16868078472744</v>
      </c>
      <c r="BG20" s="219">
        <f>Scores!BI16*calcs!$BN$14</f>
        <v>1.16868078472744</v>
      </c>
      <c r="BH20" s="219">
        <f>Scores!BJ16*calcs!$BN$14</f>
        <v>1.16868078472744</v>
      </c>
      <c r="BI20" s="219">
        <f>Scores!BK16*calcs!$BN$14</f>
        <v>0.247112748355011</v>
      </c>
      <c r="BJ20" s="219">
        <f>Scores!BL16*calcs!$BN$14</f>
        <v>0.247112748355011</v>
      </c>
    </row>
    <row r="21" spans="1:62">
      <c r="A21" t="s">
        <v>56</v>
      </c>
      <c r="B21" s="22" t="s">
        <v>57</v>
      </c>
      <c r="C21" s="219">
        <f>Scores!E17*calcs!$BN$3</f>
        <v>0.162228073345594</v>
      </c>
      <c r="D21" s="219">
        <f>Scores!F17*calcs!$BN$3</f>
        <v>0.162228073345594</v>
      </c>
      <c r="E21" s="219">
        <f>Scores!G17*calcs!$BN$3</f>
        <v>0.162228073345594</v>
      </c>
      <c r="F21" s="219">
        <f>Scores!H17*calcs!$BN$3</f>
        <v>0.162228073345594</v>
      </c>
      <c r="G21" s="219">
        <f>Scores!I17*calcs!$BN$3</f>
        <v>0.162228073345594</v>
      </c>
      <c r="H21" s="219">
        <f>Scores!J17*calcs!$BN$4</f>
        <v>0.573234247963245</v>
      </c>
      <c r="I21" s="219">
        <f>Scores!K17*calcs!$BN$4</f>
        <v>0.573234247963245</v>
      </c>
      <c r="J21" s="219">
        <f>Scores!L17*calcs!$BN$4</f>
        <v>0.573234247963245</v>
      </c>
      <c r="K21" s="219">
        <f>Scores!M17*calcs!$BN$4</f>
        <v>0.573234247963245</v>
      </c>
      <c r="L21" s="219">
        <f>Scores!N17*calcs!$BN$4</f>
        <v>0.573234247963245</v>
      </c>
      <c r="M21" s="219">
        <f>Scores!O17*calcs!$BN$5</f>
        <v>0.592807471622053</v>
      </c>
      <c r="N21" s="219">
        <f>Scores!P17*calcs!$BN$5</f>
        <v>0.592807471622053</v>
      </c>
      <c r="O21" s="219">
        <f>Scores!Q17*calcs!$BN$5</f>
        <v>0.592807471622053</v>
      </c>
      <c r="P21" s="219">
        <f>Scores!R17*calcs!$BN$5</f>
        <v>0.592807471622053</v>
      </c>
      <c r="Q21" s="219">
        <f>Scores!S17*calcs!$BN$5</f>
        <v>0.592807471622053</v>
      </c>
      <c r="R21" s="219">
        <f>Scores!T17*calcs!$BN$6</f>
        <v>-0.655732604906229</v>
      </c>
      <c r="S21" s="219">
        <f>Scores!U17*calcs!$BN$6</f>
        <v>-0.655732604906229</v>
      </c>
      <c r="T21" s="219">
        <f>Scores!V17*calcs!$BN$6</f>
        <v>-0.655732604906229</v>
      </c>
      <c r="U21" s="219">
        <f>Scores!W17*calcs!$BN$6</f>
        <v>-0.655732604906229</v>
      </c>
      <c r="V21" s="219">
        <f>Scores!X17*calcs!$BN$6</f>
        <v>-0.655732604906229</v>
      </c>
      <c r="W21" s="219">
        <f>Scores!Y17*calcs!$BN$7</f>
        <v>0.864701857979437</v>
      </c>
      <c r="X21" s="219">
        <f>Scores!Z17*calcs!$BN$7</f>
        <v>-0.359127759263149</v>
      </c>
      <c r="Y21" s="219">
        <f>Scores!AA17*calcs!$BN$7</f>
        <v>0.82131290560215</v>
      </c>
      <c r="Z21" s="219">
        <f>Scores!AB17*calcs!$BN$7</f>
        <v>0.88814493665133</v>
      </c>
      <c r="AA21" s="219">
        <f>Scores!AC17*calcs!$BN$7</f>
        <v>-0.00266074691815315</v>
      </c>
      <c r="AB21" s="219">
        <f>Scores!AD17*calcs!$BN$8</f>
        <v>-0.647930536315785</v>
      </c>
      <c r="AC21" s="219">
        <f>Scores!AE17*calcs!$BN$8</f>
        <v>-0.68621688480676</v>
      </c>
      <c r="AD21" s="219">
        <f>Scores!AF17*calcs!$BN$8</f>
        <v>-0.543594116418237</v>
      </c>
      <c r="AE21" s="219">
        <f>Scores!AG17*calcs!$BN$8</f>
        <v>-0.732054991307483</v>
      </c>
      <c r="AF21" s="219">
        <f>Scores!AH17*calcs!$BN$8</f>
        <v>-0.480892867308143</v>
      </c>
      <c r="AG21" s="219">
        <f>Scores!AI17*calcs!$BN$9</f>
        <v>1.58038858058463</v>
      </c>
      <c r="AH21" s="219">
        <f>Scores!AJ17*calcs!$BN$9</f>
        <v>1.60627741425864</v>
      </c>
      <c r="AI21" s="219">
        <f>Scores!AK17*calcs!$BN$9</f>
        <v>1.7215608287889</v>
      </c>
      <c r="AJ21" s="219">
        <f>Scores!AL17*calcs!$BN$9</f>
        <v>1.59190440310034</v>
      </c>
      <c r="AK21" s="219">
        <f>Scores!AM17*calcs!$BN$9</f>
        <v>1.73512535654744</v>
      </c>
      <c r="AL21" s="219">
        <f>Scores!AN17*calcs!$BN$10</f>
        <v>-0.754718694993031</v>
      </c>
      <c r="AM21" s="219">
        <f>Scores!AO17*calcs!$BN$10</f>
        <v>-0.792603612930257</v>
      </c>
      <c r="AN21" s="219">
        <f>Scores!AP17*calcs!$BN$10</f>
        <v>-0.762442519879211</v>
      </c>
      <c r="AO21" s="219">
        <f>Scores!AQ17*calcs!$BN$10</f>
        <v>-0.90329707758684</v>
      </c>
      <c r="AP21" s="219">
        <f>Scores!AR17*calcs!$BN$10</f>
        <v>-0.852902839452531</v>
      </c>
      <c r="AQ21" s="219">
        <f>Scores!AS17*calcs!$BN$11</f>
        <v>-1.22497598794315</v>
      </c>
      <c r="AR21" s="219">
        <f>Scores!AT17*calcs!$BN$11</f>
        <v>-1.35586740498861</v>
      </c>
      <c r="AS21" s="219">
        <f>Scores!AU17*calcs!$BN$11</f>
        <v>-1.56082152167924</v>
      </c>
      <c r="AT21" s="219">
        <f>Scores!AV17*calcs!$BN$11</f>
        <v>-1.61926358965217</v>
      </c>
      <c r="AU21" s="219">
        <f>Scores!AW17*calcs!$BN$11</f>
        <v>-1.50153786174309</v>
      </c>
      <c r="AV21" s="219">
        <f>Scores!AX17*calcs!$BN$12</f>
        <v>-1.85717504050205</v>
      </c>
      <c r="AW21" s="219">
        <f>Scores!AY17*calcs!$BN$12</f>
        <v>-1.72625712128382</v>
      </c>
      <c r="AX21" s="219">
        <f>Scores!AZ17*calcs!$BN$12</f>
        <v>-1.50617229716401</v>
      </c>
      <c r="AY21" s="219">
        <f>Scores!BA17*calcs!$BN$12</f>
        <v>-1.6097853826879</v>
      </c>
      <c r="AZ21" s="219">
        <f>Scores!BB17*calcs!$BN$12</f>
        <v>-1.47204664237325</v>
      </c>
      <c r="BA21" s="219">
        <f>Scores!BC17*calcs!$BN$13</f>
        <v>-1.21386579535744</v>
      </c>
      <c r="BB21" s="219">
        <f>Scores!BD17*calcs!$BN$13</f>
        <v>-1.25378946877645</v>
      </c>
      <c r="BC21" s="219">
        <f>Scores!BE17*calcs!$BN$13</f>
        <v>-1.34034100520794</v>
      </c>
      <c r="BD21" s="219">
        <f>Scores!BF17*calcs!$BN$13</f>
        <v>-1.25557687075583</v>
      </c>
      <c r="BE21" s="219">
        <f>Scores!BG17*calcs!$BN$13</f>
        <v>-1.25557687075583</v>
      </c>
      <c r="BF21" s="219">
        <f>Scores!BH17*calcs!$BN$14</f>
        <v>2.00526911994883</v>
      </c>
      <c r="BG21" s="219">
        <f>Scores!BI17*calcs!$BN$14</f>
        <v>2.00526911994883</v>
      </c>
      <c r="BH21" s="219">
        <f>Scores!BJ17*calcs!$BN$14</f>
        <v>2.00526911994883</v>
      </c>
      <c r="BI21" s="219">
        <f>Scores!BK17*calcs!$BN$14</f>
        <v>0.727043551388153</v>
      </c>
      <c r="BJ21" s="219">
        <f>Scores!BL17*calcs!$BN$14</f>
        <v>0.727043551388153</v>
      </c>
    </row>
    <row r="22" spans="1:62">
      <c r="A22" t="s">
        <v>58</v>
      </c>
      <c r="B22" s="22" t="s">
        <v>59</v>
      </c>
      <c r="C22" s="219">
        <f>Scores!E18*calcs!$BN$3</f>
        <v>-1.20515468858869</v>
      </c>
      <c r="D22" s="219">
        <f>Scores!F18*calcs!$BN$3</f>
        <v>-1.20515468858869</v>
      </c>
      <c r="E22" s="219">
        <f>Scores!G18*calcs!$BN$3</f>
        <v>-1.20515468858869</v>
      </c>
      <c r="F22" s="219">
        <f>Scores!H18*calcs!$BN$3</f>
        <v>-1.20515468858869</v>
      </c>
      <c r="G22" s="219">
        <f>Scores!I18*calcs!$BN$3</f>
        <v>-1.20515468858869</v>
      </c>
      <c r="H22" s="219">
        <f>Scores!J18*calcs!$BN$4</f>
        <v>2.27384954615711</v>
      </c>
      <c r="I22" s="219">
        <f>Scores!K18*calcs!$BN$4</f>
        <v>2.27384954615711</v>
      </c>
      <c r="J22" s="219">
        <f>Scores!L18*calcs!$BN$4</f>
        <v>2.27384954615711</v>
      </c>
      <c r="K22" s="219">
        <f>Scores!M18*calcs!$BN$4</f>
        <v>2.27384954615711</v>
      </c>
      <c r="L22" s="219">
        <f>Scores!N18*calcs!$BN$4</f>
        <v>2.27384954615711</v>
      </c>
      <c r="M22" s="219">
        <f>Scores!O18*calcs!$BN$5</f>
        <v>0.269748196750205</v>
      </c>
      <c r="N22" s="219">
        <f>Scores!P18*calcs!$BN$5</f>
        <v>0.269748196750205</v>
      </c>
      <c r="O22" s="219">
        <f>Scores!Q18*calcs!$BN$5</f>
        <v>0.269748196750205</v>
      </c>
      <c r="P22" s="219">
        <f>Scores!R18*calcs!$BN$5</f>
        <v>0.269748196750205</v>
      </c>
      <c r="Q22" s="219">
        <f>Scores!S18*calcs!$BN$5</f>
        <v>0.269748196750205</v>
      </c>
      <c r="R22" s="219">
        <f>Scores!T18*calcs!$BN$6</f>
        <v>-0.747306970263228</v>
      </c>
      <c r="S22" s="219">
        <f>Scores!U18*calcs!$BN$6</f>
        <v>-0.747306970263228</v>
      </c>
      <c r="T22" s="219">
        <f>Scores!V18*calcs!$BN$6</f>
        <v>-0.747306970263228</v>
      </c>
      <c r="U22" s="219">
        <f>Scores!W18*calcs!$BN$6</f>
        <v>-0.747306970263228</v>
      </c>
      <c r="V22" s="219">
        <f>Scores!X18*calcs!$BN$6</f>
        <v>-0.747306970263228</v>
      </c>
      <c r="W22" s="219">
        <f>Scores!Y18*calcs!$BN$7</f>
        <v>-1.9413662085217</v>
      </c>
      <c r="X22" s="219">
        <f>Scores!Z18*calcs!$BN$7</f>
        <v>-0.349386074879469</v>
      </c>
      <c r="Y22" s="219">
        <f>Scores!AA18*calcs!$BN$7</f>
        <v>-1.20871308574859</v>
      </c>
      <c r="Z22" s="219">
        <f>Scores!AB18*calcs!$BN$7</f>
        <v>-1.73403532595815</v>
      </c>
      <c r="AA22" s="219">
        <f>Scores!AC18*calcs!$BN$7</f>
        <v>-0.825347413959384</v>
      </c>
      <c r="AB22" s="219">
        <f>Scores!AD18*calcs!$BN$8</f>
        <v>-1.00952506946898</v>
      </c>
      <c r="AC22" s="219">
        <f>Scores!AE18*calcs!$BN$8</f>
        <v>-0.895667677425954</v>
      </c>
      <c r="AD22" s="219">
        <f>Scores!AF18*calcs!$BN$8</f>
        <v>-0.901311192434808</v>
      </c>
      <c r="AE22" s="219">
        <f>Scores!AG18*calcs!$BN$8</f>
        <v>-0.986079887587941</v>
      </c>
      <c r="AF22" s="219">
        <f>Scores!AH18*calcs!$BN$8</f>
        <v>-0.932182878743268</v>
      </c>
      <c r="AG22" s="219">
        <f>Scores!AI18*calcs!$BN$9</f>
        <v>0.639493904458175</v>
      </c>
      <c r="AH22" s="219">
        <f>Scores!AJ18*calcs!$BN$9</f>
        <v>0.795849392914124</v>
      </c>
      <c r="AI22" s="219">
        <f>Scores!AK18*calcs!$BN$9</f>
        <v>0.856862997758549</v>
      </c>
      <c r="AJ22" s="219">
        <f>Scores!AL18*calcs!$BN$9</f>
        <v>0.983371665297258</v>
      </c>
      <c r="AK22" s="219">
        <f>Scores!AM18*calcs!$BN$9</f>
        <v>1.13199163641198</v>
      </c>
      <c r="AL22" s="219">
        <f>Scores!AN18*calcs!$BN$10</f>
        <v>-1.3719075821276</v>
      </c>
      <c r="AM22" s="219">
        <f>Scores!AO18*calcs!$BN$10</f>
        <v>-1.45233334150024</v>
      </c>
      <c r="AN22" s="219">
        <f>Scores!AP18*calcs!$BN$10</f>
        <v>-1.50953664156424</v>
      </c>
      <c r="AO22" s="219">
        <f>Scores!AQ18*calcs!$BN$10</f>
        <v>-1.41502852369812</v>
      </c>
      <c r="AP22" s="219">
        <f>Scores!AR18*calcs!$BN$10</f>
        <v>-1.38116204906037</v>
      </c>
      <c r="AQ22" s="219">
        <f>Scores!AS18*calcs!$BN$11</f>
        <v>-0.615387296346033</v>
      </c>
      <c r="AR22" s="219">
        <f>Scores!AT18*calcs!$BN$11</f>
        <v>-0.797361322593221</v>
      </c>
      <c r="AS22" s="219">
        <f>Scores!AU18*calcs!$BN$11</f>
        <v>-0.886004769650681</v>
      </c>
      <c r="AT22" s="219">
        <f>Scores!AV18*calcs!$BN$11</f>
        <v>-1.26337834703516</v>
      </c>
      <c r="AU22" s="219">
        <f>Scores!AW18*calcs!$BN$11</f>
        <v>-1.14419412819377</v>
      </c>
      <c r="AV22" s="219">
        <f>Scores!AX18*calcs!$BN$12</f>
        <v>-1.17440929162241</v>
      </c>
      <c r="AW22" s="219">
        <f>Scores!AY18*calcs!$BN$12</f>
        <v>-1.34894515940828</v>
      </c>
      <c r="AX22" s="219">
        <f>Scores!AZ18*calcs!$BN$12</f>
        <v>-1.37678528567859</v>
      </c>
      <c r="AY22" s="219">
        <f>Scores!BA18*calcs!$BN$12</f>
        <v>-1.51931987143725</v>
      </c>
      <c r="AZ22" s="219">
        <f>Scores!BB18*calcs!$BN$12</f>
        <v>-1.44042141206442</v>
      </c>
      <c r="BA22" s="219">
        <f>Scores!BC18*calcs!$BN$13</f>
        <v>-0.816914421520173</v>
      </c>
      <c r="BB22" s="219">
        <f>Scores!BD18*calcs!$BN$13</f>
        <v>-0.776683741719924</v>
      </c>
      <c r="BC22" s="219">
        <f>Scores!BE18*calcs!$BN$13</f>
        <v>-0.830890125400396</v>
      </c>
      <c r="BD22" s="219">
        <f>Scores!BF18*calcs!$BN$13</f>
        <v>-0.830407983304118</v>
      </c>
      <c r="BE22" s="219">
        <f>Scores!BG18*calcs!$BN$13</f>
        <v>-0.830407983304118</v>
      </c>
      <c r="BF22" s="219">
        <f>Scores!BH18*calcs!$BN$14</f>
        <v>1.02010758000683</v>
      </c>
      <c r="BG22" s="219">
        <f>Scores!BI18*calcs!$BN$14</f>
        <v>1.02010758000683</v>
      </c>
      <c r="BH22" s="219">
        <f>Scores!BJ18*calcs!$BN$14</f>
        <v>1.02010758000683</v>
      </c>
      <c r="BI22" s="219">
        <f>Scores!BK18*calcs!$BN$14</f>
        <v>-0.0379822632280745</v>
      </c>
      <c r="BJ22" s="219">
        <f>Scores!BL18*calcs!$BN$14</f>
        <v>-0.0379822632280745</v>
      </c>
    </row>
    <row r="23" spans="1:62">
      <c r="A23" t="s">
        <v>60</v>
      </c>
      <c r="B23" s="22" t="s">
        <v>61</v>
      </c>
      <c r="C23" s="219">
        <f>Scores!E19*calcs!$BN$3</f>
        <v>-0.38472503142812</v>
      </c>
      <c r="D23" s="219">
        <f>Scores!F19*calcs!$BN$3</f>
        <v>-0.38472503142812</v>
      </c>
      <c r="E23" s="219">
        <f>Scores!G19*calcs!$BN$3</f>
        <v>-0.38472503142812</v>
      </c>
      <c r="F23" s="219">
        <f>Scores!H19*calcs!$BN$3</f>
        <v>-0.38472503142812</v>
      </c>
      <c r="G23" s="219">
        <f>Scores!I19*calcs!$BN$3</f>
        <v>-0.38472503142812</v>
      </c>
      <c r="H23" s="219">
        <f>Scores!J19*calcs!$BN$4</f>
        <v>0.849690030730296</v>
      </c>
      <c r="I23" s="219">
        <f>Scores!K19*calcs!$BN$4</f>
        <v>0.849690030730296</v>
      </c>
      <c r="J23" s="219">
        <f>Scores!L19*calcs!$BN$4</f>
        <v>0.849690030730296</v>
      </c>
      <c r="K23" s="219">
        <f>Scores!M19*calcs!$BN$4</f>
        <v>0.849690030730296</v>
      </c>
      <c r="L23" s="219">
        <f>Scores!N19*calcs!$BN$4</f>
        <v>0.849690030730296</v>
      </c>
      <c r="M23" s="219">
        <f>Scores!O19*calcs!$BN$5</f>
        <v>0.963855632847813</v>
      </c>
      <c r="N23" s="219">
        <f>Scores!P19*calcs!$BN$5</f>
        <v>0.963855632847813</v>
      </c>
      <c r="O23" s="219">
        <f>Scores!Q19*calcs!$BN$5</f>
        <v>0.963855632847813</v>
      </c>
      <c r="P23" s="219">
        <f>Scores!R19*calcs!$BN$5</f>
        <v>0.963855632847813</v>
      </c>
      <c r="Q23" s="219">
        <f>Scores!S19*calcs!$BN$5</f>
        <v>0.963855632847813</v>
      </c>
      <c r="R23" s="219">
        <f>Scores!T19*calcs!$BN$6</f>
        <v>-0.575371110647878</v>
      </c>
      <c r="S23" s="219">
        <f>Scores!U19*calcs!$BN$6</f>
        <v>-0.575371110647878</v>
      </c>
      <c r="T23" s="219">
        <f>Scores!V19*calcs!$BN$6</f>
        <v>-0.575371110647878</v>
      </c>
      <c r="U23" s="219">
        <f>Scores!W19*calcs!$BN$6</f>
        <v>-0.575371110647878</v>
      </c>
      <c r="V23" s="219">
        <f>Scores!X19*calcs!$BN$6</f>
        <v>-0.575371110647878</v>
      </c>
      <c r="W23" s="219">
        <f>Scores!Y19*calcs!$BN$7</f>
        <v>-0.575119732918649</v>
      </c>
      <c r="X23" s="219">
        <f>Scores!Z19*calcs!$BN$7</f>
        <v>-0.0148092007827001</v>
      </c>
      <c r="Y23" s="219">
        <f>Scores!AA19*calcs!$BN$7</f>
        <v>0.0543518785152633</v>
      </c>
      <c r="Z23" s="219">
        <f>Scores!AB19*calcs!$BN$7</f>
        <v>-0.43606919997316</v>
      </c>
      <c r="AA23" s="219">
        <f>Scores!AC19*calcs!$BN$7</f>
        <v>-0.404117852891939</v>
      </c>
      <c r="AB23" s="219">
        <f>Scores!AD19*calcs!$BN$8</f>
        <v>-0.602893242826605</v>
      </c>
      <c r="AC23" s="219">
        <f>Scores!AE19*calcs!$BN$8</f>
        <v>-0.453262905802387</v>
      </c>
      <c r="AD23" s="219">
        <f>Scores!AF19*calcs!$BN$8</f>
        <v>-0.547551715883784</v>
      </c>
      <c r="AE23" s="219">
        <f>Scores!AG19*calcs!$BN$8</f>
        <v>-0.720698234017071</v>
      </c>
      <c r="AF23" s="219">
        <f>Scores!AH19*calcs!$BN$8</f>
        <v>-0.700543758792263</v>
      </c>
      <c r="AG23" s="219">
        <f>Scores!AI19*calcs!$BN$9</f>
        <v>0.832201691160527</v>
      </c>
      <c r="AH23" s="219">
        <f>Scores!AJ19*calcs!$BN$9</f>
        <v>0.891496495228435</v>
      </c>
      <c r="AI23" s="219">
        <f>Scores!AK19*calcs!$BN$9</f>
        <v>0.872948627287318</v>
      </c>
      <c r="AJ23" s="219">
        <f>Scores!AL19*calcs!$BN$9</f>
        <v>0.838071052523997</v>
      </c>
      <c r="AK23" s="219">
        <f>Scores!AM19*calcs!$BN$9</f>
        <v>0.804576188338454</v>
      </c>
      <c r="AL23" s="219">
        <f>Scores!AN19*calcs!$BN$10</f>
        <v>-0.546438421281388</v>
      </c>
      <c r="AM23" s="219">
        <f>Scores!AO19*calcs!$BN$10</f>
        <v>-0.558581104851849</v>
      </c>
      <c r="AN23" s="219">
        <f>Scores!AP19*calcs!$BN$10</f>
        <v>-0.582814074083792</v>
      </c>
      <c r="AO23" s="219">
        <f>Scores!AQ19*calcs!$BN$10</f>
        <v>-0.632658749604418</v>
      </c>
      <c r="AP23" s="219">
        <f>Scores!AR19*calcs!$BN$10</f>
        <v>-0.683499032196886</v>
      </c>
      <c r="AQ23" s="219">
        <f>Scores!AS19*calcs!$BN$11</f>
        <v>-1.54382349277823</v>
      </c>
      <c r="AR23" s="219">
        <f>Scores!AT19*calcs!$BN$11</f>
        <v>-1.39991005208657</v>
      </c>
      <c r="AS23" s="219">
        <f>Scores!AU19*calcs!$BN$11</f>
        <v>-1.36542750150344</v>
      </c>
      <c r="AT23" s="219">
        <f>Scores!AV19*calcs!$BN$11</f>
        <v>-1.51825395121852</v>
      </c>
      <c r="AU23" s="219">
        <f>Scores!AW19*calcs!$BN$11</f>
        <v>-2.18981977878307</v>
      </c>
      <c r="AV23" s="219">
        <f>Scores!AX19*calcs!$BN$12</f>
        <v>-1.43334436520517</v>
      </c>
      <c r="AW23" s="219">
        <f>Scores!AY19*calcs!$BN$12</f>
        <v>-1.39641741604949</v>
      </c>
      <c r="AX23" s="219">
        <f>Scores!AZ19*calcs!$BN$12</f>
        <v>-1.54109600302003</v>
      </c>
      <c r="AY23" s="219">
        <f>Scores!BA19*calcs!$BN$12</f>
        <v>-1.68292971384477</v>
      </c>
      <c r="AZ23" s="219">
        <f>Scores!BB19*calcs!$BN$12</f>
        <v>-1.59055164661683</v>
      </c>
      <c r="BA23" s="219">
        <f>Scores!BC19*calcs!$BN$13</f>
        <v>-1.25988914304872</v>
      </c>
      <c r="BB23" s="219">
        <f>Scores!BD19*calcs!$BN$13</f>
        <v>-1.15393013055532</v>
      </c>
      <c r="BC23" s="219">
        <f>Scores!BE19*calcs!$BN$13</f>
        <v>-1.2918218737977</v>
      </c>
      <c r="BD23" s="219">
        <f>Scores!BF19*calcs!$BN$13</f>
        <v>-1.16257117662577</v>
      </c>
      <c r="BE23" s="219">
        <f>Scores!BG19*calcs!$BN$13</f>
        <v>-1.16257117662577</v>
      </c>
      <c r="BF23" s="219">
        <f>Scores!BH19*calcs!$BN$14</f>
        <v>2.08867553480434</v>
      </c>
      <c r="BG23" s="219">
        <f>Scores!BI19*calcs!$BN$14</f>
        <v>2.08867553480434</v>
      </c>
      <c r="BH23" s="219">
        <f>Scores!BJ19*calcs!$BN$14</f>
        <v>2.08867553480434</v>
      </c>
      <c r="BI23" s="219">
        <f>Scores!BK19*calcs!$BN$14</f>
        <v>0.878915085625381</v>
      </c>
      <c r="BJ23" s="219">
        <f>Scores!BL19*calcs!$BN$14</f>
        <v>0.878915085625381</v>
      </c>
    </row>
    <row r="24" spans="1:62">
      <c r="A24" t="s">
        <v>62</v>
      </c>
      <c r="B24" s="22" t="s">
        <v>63</v>
      </c>
      <c r="C24" s="219">
        <f>Scores!E20*calcs!$BN$3</f>
        <v>-0.677735623271182</v>
      </c>
      <c r="D24" s="219">
        <f>Scores!F20*calcs!$BN$3</f>
        <v>-0.677735623271182</v>
      </c>
      <c r="E24" s="219">
        <f>Scores!G20*calcs!$BN$3</f>
        <v>-0.677735623271182</v>
      </c>
      <c r="F24" s="219">
        <f>Scores!H20*calcs!$BN$3</f>
        <v>-0.677735623271182</v>
      </c>
      <c r="G24" s="219">
        <f>Scores!I20*calcs!$BN$3</f>
        <v>-0.677735623271182</v>
      </c>
      <c r="H24" s="219">
        <f>Scores!J20*calcs!$BN$4</f>
        <v>-0.977444788091799</v>
      </c>
      <c r="I24" s="219">
        <f>Scores!K20*calcs!$BN$4</f>
        <v>-0.977444788091799</v>
      </c>
      <c r="J24" s="219">
        <f>Scores!L20*calcs!$BN$4</f>
        <v>-0.977444788091799</v>
      </c>
      <c r="K24" s="219">
        <f>Scores!M20*calcs!$BN$4</f>
        <v>-0.977444788091799</v>
      </c>
      <c r="L24" s="219">
        <f>Scores!N20*calcs!$BN$4</f>
        <v>-0.977444788091799</v>
      </c>
      <c r="M24" s="219">
        <f>Scores!O20*calcs!$BN$5</f>
        <v>0.754577231685589</v>
      </c>
      <c r="N24" s="219">
        <f>Scores!P20*calcs!$BN$5</f>
        <v>0.754577231685589</v>
      </c>
      <c r="O24" s="219">
        <f>Scores!Q20*calcs!$BN$5</f>
        <v>0.754577231685589</v>
      </c>
      <c r="P24" s="219">
        <f>Scores!R20*calcs!$BN$5</f>
        <v>0.754577231685589</v>
      </c>
      <c r="Q24" s="219">
        <f>Scores!S20*calcs!$BN$5</f>
        <v>0.754577231685589</v>
      </c>
      <c r="R24" s="219">
        <f>Scores!T20*calcs!$BN$6</f>
        <v>-0.128808819602469</v>
      </c>
      <c r="S24" s="219">
        <f>Scores!U20*calcs!$BN$6</f>
        <v>-0.128808819602469</v>
      </c>
      <c r="T24" s="219">
        <f>Scores!V20*calcs!$BN$6</f>
        <v>-0.128808819602469</v>
      </c>
      <c r="U24" s="219">
        <f>Scores!W20*calcs!$BN$6</f>
        <v>-0.128808819602469</v>
      </c>
      <c r="V24" s="219">
        <f>Scores!X20*calcs!$BN$6</f>
        <v>-0.128808819602469</v>
      </c>
      <c r="W24" s="219">
        <f>Scores!Y20*calcs!$BN$7</f>
        <v>0.709421851566681</v>
      </c>
      <c r="X24" s="219">
        <f>Scores!Z20*calcs!$BN$7</f>
        <v>0.534007198279</v>
      </c>
      <c r="Y24" s="219">
        <f>Scores!AA20*calcs!$BN$7</f>
        <v>0.201071758522757</v>
      </c>
      <c r="Z24" s="219">
        <f>Scores!AB20*calcs!$BN$7</f>
        <v>0.984508774449554</v>
      </c>
      <c r="AA24" s="219">
        <f>Scores!AC20*calcs!$BN$7</f>
        <v>0.450875614757002</v>
      </c>
      <c r="AB24" s="219">
        <f>Scores!AD20*calcs!$BN$8</f>
        <v>0.666571388713172</v>
      </c>
      <c r="AC24" s="219">
        <f>Scores!AE20*calcs!$BN$8</f>
        <v>0.702349491622228</v>
      </c>
      <c r="AD24" s="219">
        <f>Scores!AF20*calcs!$BN$8</f>
        <v>0.659258815879834</v>
      </c>
      <c r="AE24" s="219">
        <f>Scores!AG20*calcs!$BN$8</f>
        <v>0.71004370552072</v>
      </c>
      <c r="AF24" s="219">
        <f>Scores!AH20*calcs!$BN$8</f>
        <v>0.605835164505889</v>
      </c>
      <c r="AG24" s="219">
        <f>Scores!AI20*calcs!$BN$9</f>
        <v>0.781485271610611</v>
      </c>
      <c r="AH24" s="219">
        <f>Scores!AJ20*calcs!$BN$9</f>
        <v>0.826952397703483</v>
      </c>
      <c r="AI24" s="219">
        <f>Scores!AK20*calcs!$BN$9</f>
        <v>0.86929653282798</v>
      </c>
      <c r="AJ24" s="219">
        <f>Scores!AL20*calcs!$BN$9</f>
        <v>1.00194210542816</v>
      </c>
      <c r="AK24" s="219">
        <f>Scores!AM20*calcs!$BN$9</f>
        <v>0.99382399208428</v>
      </c>
      <c r="AL24" s="219">
        <f>Scores!AN20*calcs!$BN$10</f>
        <v>0.0235635395176033</v>
      </c>
      <c r="AM24" s="219">
        <f>Scores!AO20*calcs!$BN$10</f>
        <v>-0.0099709629631228</v>
      </c>
      <c r="AN24" s="219">
        <f>Scores!AP20*calcs!$BN$10</f>
        <v>-0.0673293131395951</v>
      </c>
      <c r="AO24" s="219">
        <f>Scores!AQ20*calcs!$BN$10</f>
        <v>-0.146456047096138</v>
      </c>
      <c r="AP24" s="219">
        <f>Scores!AR20*calcs!$BN$10</f>
        <v>-0.116647830995302</v>
      </c>
      <c r="AQ24" s="219">
        <f>Scores!AS20*calcs!$BN$11</f>
        <v>0.0312625656525729</v>
      </c>
      <c r="AR24" s="219">
        <f>Scores!AT20*calcs!$BN$11</f>
        <v>-0.0891048348651812</v>
      </c>
      <c r="AS24" s="219">
        <f>Scores!AU20*calcs!$BN$11</f>
        <v>-0.237490898542101</v>
      </c>
      <c r="AT24" s="219">
        <f>Scores!AV20*calcs!$BN$11</f>
        <v>0.065562408459492</v>
      </c>
      <c r="AU24" s="219">
        <f>Scores!AW20*calcs!$BN$11</f>
        <v>-0.135074908126593</v>
      </c>
      <c r="AV24" s="219">
        <f>Scores!AX20*calcs!$BN$12</f>
        <v>-0.0418154201497277</v>
      </c>
      <c r="AW24" s="219">
        <f>Scores!AY20*calcs!$BN$12</f>
        <v>-0.100895908474664</v>
      </c>
      <c r="AX24" s="219">
        <f>Scores!AZ20*calcs!$BN$12</f>
        <v>-0.140484093227854</v>
      </c>
      <c r="AY24" s="219">
        <f>Scores!BA20*calcs!$BN$12</f>
        <v>-0.14038694538951</v>
      </c>
      <c r="AZ24" s="219">
        <f>Scores!BB20*calcs!$BN$12</f>
        <v>-0.0445769791329189</v>
      </c>
      <c r="BA24" s="219">
        <f>Scores!BC20*calcs!$BN$13</f>
        <v>-0.339422189223171</v>
      </c>
      <c r="BB24" s="219">
        <f>Scores!BD20*calcs!$BN$13</f>
        <v>-0.31067349668797</v>
      </c>
      <c r="BC24" s="219">
        <f>Scores!BE20*calcs!$BN$13</f>
        <v>-0.485191314102421</v>
      </c>
      <c r="BD24" s="219">
        <f>Scores!BF20*calcs!$BN$13</f>
        <v>-0.597893747978965</v>
      </c>
      <c r="BE24" s="219">
        <f>Scores!BG20*calcs!$BN$13</f>
        <v>-0.597893747978965</v>
      </c>
      <c r="BF24" s="219">
        <f>Scores!BH20*calcs!$BN$14</f>
        <v>2.19881826156675</v>
      </c>
      <c r="BG24" s="219">
        <f>Scores!BI20*calcs!$BN$14</f>
        <v>2.19881826156675</v>
      </c>
      <c r="BH24" s="219">
        <f>Scores!BJ20*calcs!$BN$14</f>
        <v>2.19881826156675</v>
      </c>
      <c r="BI24" s="219">
        <f>Scores!BK20*calcs!$BN$14</f>
        <v>1.06510526925904</v>
      </c>
      <c r="BJ24" s="219">
        <f>Scores!BL20*calcs!$BN$14</f>
        <v>1.06510526925904</v>
      </c>
    </row>
    <row r="25" spans="1:62">
      <c r="A25" t="s">
        <v>64</v>
      </c>
      <c r="B25" s="22" t="s">
        <v>65</v>
      </c>
      <c r="C25" s="219">
        <f>Scores!E21*calcs!$BN$3</f>
        <v>1.2086944727851</v>
      </c>
      <c r="D25" s="219">
        <f>Scores!F21*calcs!$BN$3</f>
        <v>1.2086944727851</v>
      </c>
      <c r="E25" s="219">
        <f>Scores!G21*calcs!$BN$3</f>
        <v>1.2086944727851</v>
      </c>
      <c r="F25" s="219">
        <f>Scores!H21*calcs!$BN$3</f>
        <v>1.2086944727851</v>
      </c>
      <c r="G25" s="219">
        <f>Scores!I21*calcs!$BN$3</f>
        <v>1.2086944727851</v>
      </c>
      <c r="H25" s="219">
        <f>Scores!J21*calcs!$BN$4</f>
        <v>-0.839001926282492</v>
      </c>
      <c r="I25" s="219">
        <f>Scores!K21*calcs!$BN$4</f>
        <v>-0.839001926282492</v>
      </c>
      <c r="J25" s="219">
        <f>Scores!L21*calcs!$BN$4</f>
        <v>-0.839001926282492</v>
      </c>
      <c r="K25" s="219">
        <f>Scores!M21*calcs!$BN$4</f>
        <v>-0.839001926282492</v>
      </c>
      <c r="L25" s="219">
        <f>Scores!N21*calcs!$BN$4</f>
        <v>-0.839001926282492</v>
      </c>
      <c r="M25" s="219">
        <f>Scores!O21*calcs!$BN$5</f>
        <v>0.0209582176808415</v>
      </c>
      <c r="N25" s="219">
        <f>Scores!P21*calcs!$BN$5</f>
        <v>0.0209582176808415</v>
      </c>
      <c r="O25" s="219">
        <f>Scores!Q21*calcs!$BN$5</f>
        <v>0.0209582176808415</v>
      </c>
      <c r="P25" s="219">
        <f>Scores!R21*calcs!$BN$5</f>
        <v>0.0209582176808415</v>
      </c>
      <c r="Q25" s="219">
        <f>Scores!S21*calcs!$BN$5</f>
        <v>0.0209582176808415</v>
      </c>
      <c r="R25" s="219">
        <f>Scores!T21*calcs!$BN$6</f>
        <v>1.49627892989918</v>
      </c>
      <c r="S25" s="219">
        <f>Scores!U21*calcs!$BN$6</f>
        <v>1.49627892989918</v>
      </c>
      <c r="T25" s="219">
        <f>Scores!V21*calcs!$BN$6</f>
        <v>1.49627892989918</v>
      </c>
      <c r="U25" s="219">
        <f>Scores!W21*calcs!$BN$6</f>
        <v>1.49627892989918</v>
      </c>
      <c r="V25" s="219">
        <f>Scores!X21*calcs!$BN$6</f>
        <v>1.49627892989918</v>
      </c>
      <c r="W25" s="219">
        <f>Scores!Y21*calcs!$BN$7</f>
        <v>0.6916106587961</v>
      </c>
      <c r="X25" s="219">
        <f>Scores!Z21*calcs!$BN$7</f>
        <v>0.723467102613299</v>
      </c>
      <c r="Y25" s="219">
        <f>Scores!AA21*calcs!$BN$7</f>
        <v>0.679558781540914</v>
      </c>
      <c r="Z25" s="219">
        <f>Scores!AB21*calcs!$BN$7</f>
        <v>0.250721544160422</v>
      </c>
      <c r="AA25" s="219">
        <f>Scores!AC21*calcs!$BN$7</f>
        <v>0.859572921234894</v>
      </c>
      <c r="AB25" s="219">
        <f>Scores!AD21*calcs!$BN$8</f>
        <v>0.671563297660391</v>
      </c>
      <c r="AC25" s="219">
        <f>Scores!AE21*calcs!$BN$8</f>
        <v>0.718303404241222</v>
      </c>
      <c r="AD25" s="219">
        <f>Scores!AF21*calcs!$BN$8</f>
        <v>0.583367964044702</v>
      </c>
      <c r="AE25" s="219">
        <f>Scores!AG21*calcs!$BN$8</f>
        <v>0.589357988318757</v>
      </c>
      <c r="AF25" s="219">
        <f>Scores!AH21*calcs!$BN$8</f>
        <v>0.5219828421389</v>
      </c>
      <c r="AG25" s="219">
        <f>Scores!AI21*calcs!$BN$9</f>
        <v>0.124267124978027</v>
      </c>
      <c r="AH25" s="219">
        <f>Scores!AJ21*calcs!$BN$9</f>
        <v>0.111611698605354</v>
      </c>
      <c r="AI25" s="219">
        <f>Scores!AK21*calcs!$BN$9</f>
        <v>0.0856149753261203</v>
      </c>
      <c r="AJ25" s="219">
        <f>Scores!AL21*calcs!$BN$9</f>
        <v>0.02908120252314</v>
      </c>
      <c r="AK25" s="219">
        <f>Scores!AM21*calcs!$BN$9</f>
        <v>0.0231636436454684</v>
      </c>
      <c r="AL25" s="219">
        <f>Scores!AN21*calcs!$BN$10</f>
        <v>0.360651368902028</v>
      </c>
      <c r="AM25" s="219">
        <f>Scores!AO21*calcs!$BN$10</f>
        <v>0.398710276338601</v>
      </c>
      <c r="AN25" s="219">
        <f>Scores!AP21*calcs!$BN$10</f>
        <v>0.362425478280681</v>
      </c>
      <c r="AO25" s="219">
        <f>Scores!AQ21*calcs!$BN$10</f>
        <v>0.424468893429063</v>
      </c>
      <c r="AP25" s="219">
        <f>Scores!AR21*calcs!$BN$10</f>
        <v>0.401336887344076</v>
      </c>
      <c r="AQ25" s="219">
        <f>Scores!AS21*calcs!$BN$11</f>
        <v>0.130655200631847</v>
      </c>
      <c r="AR25" s="219">
        <f>Scores!AT21*calcs!$BN$11</f>
        <v>0.108287293343744</v>
      </c>
      <c r="AS25" s="219">
        <f>Scores!AU21*calcs!$BN$11</f>
        <v>0.344150176817549</v>
      </c>
      <c r="AT25" s="219">
        <f>Scores!AV21*calcs!$BN$11</f>
        <v>0.485773541985127</v>
      </c>
      <c r="AU25" s="219">
        <f>Scores!AW21*calcs!$BN$11</f>
        <v>0.313058476019771</v>
      </c>
      <c r="AV25" s="219">
        <f>Scores!AX21*calcs!$BN$12</f>
        <v>0.0772849507169229</v>
      </c>
      <c r="AW25" s="219">
        <f>Scores!AY21*calcs!$BN$12</f>
        <v>0.107223927117199</v>
      </c>
      <c r="AX25" s="219">
        <f>Scores!AZ21*calcs!$BN$12</f>
        <v>0.0778672184479854</v>
      </c>
      <c r="AY25" s="219">
        <f>Scores!BA21*calcs!$BN$12</f>
        <v>0.0563513855616232</v>
      </c>
      <c r="AZ25" s="219">
        <f>Scores!BB21*calcs!$BN$12</f>
        <v>0.089709360265479</v>
      </c>
      <c r="BA25" s="219">
        <f>Scores!BC21*calcs!$BN$13</f>
        <v>0.0517762661526869</v>
      </c>
      <c r="BB25" s="219">
        <f>Scores!BD21*calcs!$BN$13</f>
        <v>0.127598043282559</v>
      </c>
      <c r="BC25" s="219">
        <f>Scores!BE21*calcs!$BN$13</f>
        <v>0.0788435885416433</v>
      </c>
      <c r="BD25" s="219">
        <f>Scores!BF21*calcs!$BN$13</f>
        <v>0.11293548572936</v>
      </c>
      <c r="BE25" s="219">
        <f>Scores!BG21*calcs!$BN$13</f>
        <v>0.11293548572936</v>
      </c>
      <c r="BF25" s="219">
        <f>Scores!BH21*calcs!$BN$14</f>
        <v>2.00619676734991</v>
      </c>
      <c r="BG25" s="219">
        <f>Scores!BI21*calcs!$BN$14</f>
        <v>2.00619676734991</v>
      </c>
      <c r="BH25" s="219">
        <f>Scores!BJ21*calcs!$BN$14</f>
        <v>2.00619676734991</v>
      </c>
      <c r="BI25" s="219">
        <f>Scores!BK21*calcs!$BN$14</f>
        <v>1.37762681904063</v>
      </c>
      <c r="BJ25" s="219">
        <f>Scores!BL21*calcs!$BN$14</f>
        <v>1.37762681904063</v>
      </c>
    </row>
    <row r="26" spans="1:62">
      <c r="A26" t="s">
        <v>66</v>
      </c>
      <c r="B26" s="22" t="s">
        <v>67</v>
      </c>
      <c r="C26" s="219">
        <f>Scores!E22*calcs!$BN$3</f>
        <v>0.87661580202963</v>
      </c>
      <c r="D26" s="219">
        <f>Scores!F22*calcs!$BN$3</f>
        <v>0.87661580202963</v>
      </c>
      <c r="E26" s="219">
        <f>Scores!G22*calcs!$BN$3</f>
        <v>0.87661580202963</v>
      </c>
      <c r="F26" s="219">
        <f>Scores!H22*calcs!$BN$3</f>
        <v>0.87661580202963</v>
      </c>
      <c r="G26" s="219">
        <f>Scores!I22*calcs!$BN$3</f>
        <v>0.87661580202963</v>
      </c>
      <c r="H26" s="219">
        <f>Scores!J22*calcs!$BN$4</f>
        <v>1.22735523098336</v>
      </c>
      <c r="I26" s="219">
        <f>Scores!K22*calcs!$BN$4</f>
        <v>1.22735523098336</v>
      </c>
      <c r="J26" s="219">
        <f>Scores!L22*calcs!$BN$4</f>
        <v>1.22735523098336</v>
      </c>
      <c r="K26" s="219">
        <f>Scores!M22*calcs!$BN$4</f>
        <v>1.22735523098336</v>
      </c>
      <c r="L26" s="219">
        <f>Scores!N22*calcs!$BN$4</f>
        <v>1.22735523098336</v>
      </c>
      <c r="M26" s="219">
        <f>Scores!O22*calcs!$BN$5</f>
        <v>0.943142344855254</v>
      </c>
      <c r="N26" s="219">
        <f>Scores!P22*calcs!$BN$5</f>
        <v>0.943142344855254</v>
      </c>
      <c r="O26" s="219">
        <f>Scores!Q22*calcs!$BN$5</f>
        <v>0.943142344855254</v>
      </c>
      <c r="P26" s="219">
        <f>Scores!R22*calcs!$BN$5</f>
        <v>0.943142344855254</v>
      </c>
      <c r="Q26" s="219">
        <f>Scores!S22*calcs!$BN$5</f>
        <v>0.943142344855254</v>
      </c>
      <c r="R26" s="219">
        <f>Scores!T22*calcs!$BN$6</f>
        <v>0.444905881018568</v>
      </c>
      <c r="S26" s="219">
        <f>Scores!U22*calcs!$BN$6</f>
        <v>0.444905881018568</v>
      </c>
      <c r="T26" s="219">
        <f>Scores!V22*calcs!$BN$6</f>
        <v>0.444905881018568</v>
      </c>
      <c r="U26" s="219">
        <f>Scores!W22*calcs!$BN$6</f>
        <v>0.444905881018568</v>
      </c>
      <c r="V26" s="219">
        <f>Scores!X22*calcs!$BN$6</f>
        <v>0.444905881018568</v>
      </c>
      <c r="W26" s="219">
        <f>Scores!Y22*calcs!$BN$7</f>
        <v>0.157482013735052</v>
      </c>
      <c r="X26" s="219">
        <f>Scores!Z22*calcs!$BN$7</f>
        <v>-0.657255967926227</v>
      </c>
      <c r="Y26" s="219">
        <f>Scores!AA22*calcs!$BN$7</f>
        <v>-0.471839753217228</v>
      </c>
      <c r="Z26" s="219">
        <f>Scores!AB22*calcs!$BN$7</f>
        <v>-1.4430390266186</v>
      </c>
      <c r="AA26" s="219">
        <f>Scores!AC22*calcs!$BN$7</f>
        <v>-2.03839104734199</v>
      </c>
      <c r="AB26" s="219">
        <f>Scores!AD22*calcs!$BN$8</f>
        <v>-0.443213032121149</v>
      </c>
      <c r="AC26" s="219">
        <f>Scores!AE22*calcs!$BN$8</f>
        <v>-0.533527824604691</v>
      </c>
      <c r="AD26" s="219">
        <f>Scores!AF22*calcs!$BN$8</f>
        <v>-0.494222441532216</v>
      </c>
      <c r="AE26" s="219">
        <f>Scores!AG22*calcs!$BN$8</f>
        <v>-0.512284530529997</v>
      </c>
      <c r="AF26" s="219">
        <f>Scores!AH22*calcs!$BN$8</f>
        <v>-0.629294090701673</v>
      </c>
      <c r="AG26" s="219">
        <f>Scores!AI22*calcs!$BN$9</f>
        <v>1.59716160347947</v>
      </c>
      <c r="AH26" s="219">
        <f>Scores!AJ22*calcs!$BN$9</f>
        <v>1.62498732401425</v>
      </c>
      <c r="AI26" s="219">
        <f>Scores!AK22*calcs!$BN$9</f>
        <v>1.65210269077335</v>
      </c>
      <c r="AJ26" s="219">
        <f>Scores!AL22*calcs!$BN$9</f>
        <v>1.65624202921637</v>
      </c>
      <c r="AK26" s="219">
        <f>Scores!AM22*calcs!$BN$9</f>
        <v>1.6707274902354</v>
      </c>
      <c r="AL26" s="219">
        <f>Scores!AN22*calcs!$BN$10</f>
        <v>-1.21377879982477</v>
      </c>
      <c r="AM26" s="219">
        <f>Scores!AO22*calcs!$BN$10</f>
        <v>-1.25137724557031</v>
      </c>
      <c r="AN26" s="219">
        <f>Scores!AP22*calcs!$BN$10</f>
        <v>-1.23753124655638</v>
      </c>
      <c r="AO26" s="219">
        <f>Scores!AQ22*calcs!$BN$10</f>
        <v>-1.28954023914217</v>
      </c>
      <c r="AP26" s="219">
        <f>Scores!AR22*calcs!$BN$10</f>
        <v>-1.37468828423675</v>
      </c>
      <c r="AQ26" s="219">
        <f>Scores!AS22*calcs!$BN$11</f>
        <v>-1.07566758585304</v>
      </c>
      <c r="AR26" s="219">
        <f>Scores!AT22*calcs!$BN$11</f>
        <v>-0.622624166759241</v>
      </c>
      <c r="AS26" s="219">
        <f>Scores!AU22*calcs!$BN$11</f>
        <v>-0.461611593857751</v>
      </c>
      <c r="AT26" s="219">
        <f>Scores!AV22*calcs!$BN$11</f>
        <v>-0.440089810532138</v>
      </c>
      <c r="AU26" s="219">
        <f>Scores!AW22*calcs!$BN$11</f>
        <v>-0.602874497491684</v>
      </c>
      <c r="AV26" s="219">
        <f>Scores!AX22*calcs!$BN$12</f>
        <v>-1.44845463475111</v>
      </c>
      <c r="AW26" s="219">
        <f>Scores!AY22*calcs!$BN$12</f>
        <v>-1.46009971154378</v>
      </c>
      <c r="AX26" s="219">
        <f>Scores!AZ22*calcs!$BN$12</f>
        <v>-1.38826644325115</v>
      </c>
      <c r="AY26" s="219">
        <f>Scores!BA22*calcs!$BN$12</f>
        <v>-1.27352049155991</v>
      </c>
      <c r="AZ26" s="219">
        <f>Scores!BB22*calcs!$BN$12</f>
        <v>-1.21601290632884</v>
      </c>
      <c r="BA26" s="219">
        <f>Scores!BC22*calcs!$BN$13</f>
        <v>-1.4267237784296</v>
      </c>
      <c r="BB26" s="219">
        <f>Scores!BD22*calcs!$BN$13</f>
        <v>-1.420221699145</v>
      </c>
      <c r="BC26" s="219">
        <f>Scores!BE22*calcs!$BN$13</f>
        <v>-1.28575698237142</v>
      </c>
      <c r="BD26" s="219">
        <f>Scores!BF22*calcs!$BN$13</f>
        <v>-1.2090740236908</v>
      </c>
      <c r="BE26" s="219">
        <f>Scores!BG22*calcs!$BN$13</f>
        <v>-1.2090740236908</v>
      </c>
      <c r="BF26" s="219">
        <f>Scores!BH22*calcs!$BN$14</f>
        <v>1.73034995719185</v>
      </c>
      <c r="BG26" s="219">
        <f>Scores!BI22*calcs!$BN$14</f>
        <v>1.73034995719185</v>
      </c>
      <c r="BH26" s="219">
        <f>Scores!BJ22*calcs!$BN$14</f>
        <v>1.73034995719185</v>
      </c>
      <c r="BI26" s="219">
        <f>Scores!BK22*calcs!$BN$14</f>
        <v>1.29924125798529</v>
      </c>
      <c r="BJ26" s="219">
        <f>Scores!BL22*calcs!$BN$14</f>
        <v>1.29924125798529</v>
      </c>
    </row>
    <row r="27" spans="1:62">
      <c r="A27" t="s">
        <v>68</v>
      </c>
      <c r="B27" s="22" t="s">
        <v>69</v>
      </c>
      <c r="C27" s="219">
        <f>Scores!E23*calcs!$BN$3</f>
        <v>0.787317335944125</v>
      </c>
      <c r="D27" s="219">
        <f>Scores!F23*calcs!$BN$3</f>
        <v>0.787317335944125</v>
      </c>
      <c r="E27" s="219">
        <f>Scores!G23*calcs!$BN$3</f>
        <v>0.787317335944125</v>
      </c>
      <c r="F27" s="219">
        <f>Scores!H23*calcs!$BN$3</f>
        <v>0.787317335944125</v>
      </c>
      <c r="G27" s="219">
        <f>Scores!I23*calcs!$BN$3</f>
        <v>0.787317335944125</v>
      </c>
      <c r="H27" s="219">
        <f>Scores!J23*calcs!$BN$4</f>
        <v>-0.627237910931392</v>
      </c>
      <c r="I27" s="219">
        <f>Scores!K23*calcs!$BN$4</f>
        <v>-0.627237910931392</v>
      </c>
      <c r="J27" s="219">
        <f>Scores!L23*calcs!$BN$4</f>
        <v>-0.627237910931392</v>
      </c>
      <c r="K27" s="219">
        <f>Scores!M23*calcs!$BN$4</f>
        <v>-0.627237910931392</v>
      </c>
      <c r="L27" s="219">
        <f>Scores!N23*calcs!$BN$4</f>
        <v>-0.627237910931392</v>
      </c>
      <c r="M27" s="219">
        <f>Scores!O23*calcs!$BN$5</f>
        <v>-0.958025527676674</v>
      </c>
      <c r="N27" s="219">
        <f>Scores!P23*calcs!$BN$5</f>
        <v>-0.958025527676674</v>
      </c>
      <c r="O27" s="219">
        <f>Scores!Q23*calcs!$BN$5</f>
        <v>-0.958025527676674</v>
      </c>
      <c r="P27" s="219">
        <f>Scores!R23*calcs!$BN$5</f>
        <v>-0.958025527676674</v>
      </c>
      <c r="Q27" s="219">
        <f>Scores!S23*calcs!$BN$5</f>
        <v>-0.958025527676674</v>
      </c>
      <c r="R27" s="219">
        <f>Scores!T23*calcs!$BN$6</f>
        <v>0.79232148357135</v>
      </c>
      <c r="S27" s="219">
        <f>Scores!U23*calcs!$BN$6</f>
        <v>0.79232148357135</v>
      </c>
      <c r="T27" s="219">
        <f>Scores!V23*calcs!$BN$6</f>
        <v>0.79232148357135</v>
      </c>
      <c r="U27" s="219">
        <f>Scores!W23*calcs!$BN$6</f>
        <v>0.79232148357135</v>
      </c>
      <c r="V27" s="219">
        <f>Scores!X23*calcs!$BN$6</f>
        <v>0.79232148357135</v>
      </c>
      <c r="W27" s="219">
        <f>Scores!Y23*calcs!$BN$7</f>
        <v>0.143020137145332</v>
      </c>
      <c r="X27" s="219">
        <f>Scores!Z23*calcs!$BN$7</f>
        <v>0.166989376389845</v>
      </c>
      <c r="Y27" s="219">
        <f>Scores!AA23*calcs!$BN$7</f>
        <v>-0.138709882730947</v>
      </c>
      <c r="Z27" s="219">
        <f>Scores!AB23*calcs!$BN$7</f>
        <v>0.00630420313774028</v>
      </c>
      <c r="AA27" s="219">
        <f>Scores!AC23*calcs!$BN$7</f>
        <v>-0.106475817349217</v>
      </c>
      <c r="AB27" s="219">
        <f>Scores!AD23*calcs!$BN$8</f>
        <v>0.805026659652774</v>
      </c>
      <c r="AC27" s="219">
        <f>Scores!AE23*calcs!$BN$8</f>
        <v>0.868216329990167</v>
      </c>
      <c r="AD27" s="219">
        <f>Scores!AF23*calcs!$BN$8</f>
        <v>0.753799126097355</v>
      </c>
      <c r="AE27" s="219">
        <f>Scores!AG23*calcs!$BN$8</f>
        <v>0.751216335540845</v>
      </c>
      <c r="AF27" s="219">
        <f>Scores!AH23*calcs!$BN$8</f>
        <v>0.619720196367487</v>
      </c>
      <c r="AG27" s="219">
        <f>Scores!AI23*calcs!$BN$9</f>
        <v>0.663405183974731</v>
      </c>
      <c r="AH27" s="219">
        <f>Scores!AJ23*calcs!$BN$9</f>
        <v>0.662288385493253</v>
      </c>
      <c r="AI27" s="219">
        <f>Scores!AK23*calcs!$BN$9</f>
        <v>0.668607402724292</v>
      </c>
      <c r="AJ27" s="219">
        <f>Scores!AL23*calcs!$BN$9</f>
        <v>0.696539106318918</v>
      </c>
      <c r="AK27" s="219">
        <f>Scores!AM23*calcs!$BN$9</f>
        <v>0.700853964578994</v>
      </c>
      <c r="AL27" s="219">
        <f>Scores!AN23*calcs!$BN$10</f>
        <v>0.212779962791529</v>
      </c>
      <c r="AM27" s="219">
        <f>Scores!AO23*calcs!$BN$10</f>
        <v>0.20103293776331</v>
      </c>
      <c r="AN27" s="219">
        <f>Scores!AP23*calcs!$BN$10</f>
        <v>0.151432472632682</v>
      </c>
      <c r="AO27" s="219">
        <f>Scores!AQ23*calcs!$BN$10</f>
        <v>0.182095097923081</v>
      </c>
      <c r="AP27" s="219">
        <f>Scores!AR23*calcs!$BN$10</f>
        <v>0.166777769605489</v>
      </c>
      <c r="AQ27" s="219">
        <f>Scores!AS23*calcs!$BN$11</f>
        <v>-0.146072382407396</v>
      </c>
      <c r="AR27" s="219">
        <f>Scores!AT23*calcs!$BN$11</f>
        <v>-0.120816141779173</v>
      </c>
      <c r="AS27" s="219">
        <f>Scores!AU23*calcs!$BN$11</f>
        <v>0.212858612278243</v>
      </c>
      <c r="AT27" s="219">
        <f>Scores!AV23*calcs!$BN$11</f>
        <v>0.532297215009957</v>
      </c>
      <c r="AU27" s="219">
        <f>Scores!AW23*calcs!$BN$11</f>
        <v>0.0382912755250973</v>
      </c>
      <c r="AV27" s="219">
        <f>Scores!AX23*calcs!$BN$12</f>
        <v>0.0682623795048934</v>
      </c>
      <c r="AW27" s="219">
        <f>Scores!AY23*calcs!$BN$12</f>
        <v>-0.0319119561725851</v>
      </c>
      <c r="AX27" s="219">
        <f>Scores!AZ23*calcs!$BN$12</f>
        <v>-0.0348647076982413</v>
      </c>
      <c r="AY27" s="219">
        <f>Scores!BA23*calcs!$BN$12</f>
        <v>-0.0277953347206426</v>
      </c>
      <c r="AZ27" s="219">
        <f>Scores!BB23*calcs!$BN$12</f>
        <v>-0.065881865783873</v>
      </c>
      <c r="BA27" s="219">
        <f>Scores!BC23*calcs!$BN$13</f>
        <v>-0.224363819994977</v>
      </c>
      <c r="BB27" s="219">
        <f>Scores!BD23*calcs!$BN$13</f>
        <v>-0.177527712393126</v>
      </c>
      <c r="BC27" s="219">
        <f>Scores!BE23*calcs!$BN$13</f>
        <v>-0.291114788461453</v>
      </c>
      <c r="BD27" s="219">
        <f>Scores!BF23*calcs!$BN$13</f>
        <v>-0.22587097145872</v>
      </c>
      <c r="BE27" s="219">
        <f>Scores!BG23*calcs!$BN$13</f>
        <v>-0.22587097145872</v>
      </c>
      <c r="BF27" s="219">
        <f>Scores!BH23*calcs!$BN$14</f>
        <v>1.68143584539162</v>
      </c>
      <c r="BG27" s="219">
        <f>Scores!BI23*calcs!$BN$14</f>
        <v>1.68143584539162</v>
      </c>
      <c r="BH27" s="219">
        <f>Scores!BJ23*calcs!$BN$14</f>
        <v>1.68143584539162</v>
      </c>
      <c r="BI27" s="219">
        <f>Scores!BK23*calcs!$BN$14</f>
        <v>2.03004239617272</v>
      </c>
      <c r="BJ27" s="219">
        <f>Scores!BL23*calcs!$BN$14</f>
        <v>2.03004239617272</v>
      </c>
    </row>
    <row r="28" spans="1:62">
      <c r="A28" t="s">
        <v>70</v>
      </c>
      <c r="B28" s="22" t="s">
        <v>71</v>
      </c>
      <c r="C28" s="219">
        <f>Scores!E24*calcs!$BN$3</f>
        <v>0.912893303876866</v>
      </c>
      <c r="D28" s="219">
        <f>Scores!F24*calcs!$BN$3</f>
        <v>0.912893303876866</v>
      </c>
      <c r="E28" s="219">
        <f>Scores!G24*calcs!$BN$3</f>
        <v>0.912893303876866</v>
      </c>
      <c r="F28" s="219">
        <f>Scores!H24*calcs!$BN$3</f>
        <v>0.912893303876866</v>
      </c>
      <c r="G28" s="219">
        <f>Scores!I24*calcs!$BN$3</f>
        <v>0.912893303876866</v>
      </c>
      <c r="H28" s="219">
        <f>Scores!J24*calcs!$BN$4</f>
        <v>0.580502679445073</v>
      </c>
      <c r="I28" s="219">
        <f>Scores!K24*calcs!$BN$4</f>
        <v>0.580502679445073</v>
      </c>
      <c r="J28" s="219">
        <f>Scores!L24*calcs!$BN$4</f>
        <v>0.580502679445073</v>
      </c>
      <c r="K28" s="219">
        <f>Scores!M24*calcs!$BN$4</f>
        <v>0.580502679445073</v>
      </c>
      <c r="L28" s="219">
        <f>Scores!N24*calcs!$BN$4</f>
        <v>0.580502679445073</v>
      </c>
      <c r="M28" s="219">
        <f>Scores!O24*calcs!$BN$5</f>
        <v>1.11808026027882</v>
      </c>
      <c r="N28" s="219">
        <f>Scores!P24*calcs!$BN$5</f>
        <v>1.11808026027882</v>
      </c>
      <c r="O28" s="219">
        <f>Scores!Q24*calcs!$BN$5</f>
        <v>1.11808026027882</v>
      </c>
      <c r="P28" s="219">
        <f>Scores!R24*calcs!$BN$5</f>
        <v>1.11808026027882</v>
      </c>
      <c r="Q28" s="219">
        <f>Scores!S24*calcs!$BN$5</f>
        <v>1.11808026027882</v>
      </c>
      <c r="R28" s="219">
        <f>Scores!T24*calcs!$BN$6</f>
        <v>0.710953915058901</v>
      </c>
      <c r="S28" s="219">
        <f>Scores!U24*calcs!$BN$6</f>
        <v>0.710953915058901</v>
      </c>
      <c r="T28" s="219">
        <f>Scores!V24*calcs!$BN$6</f>
        <v>0.710953915058901</v>
      </c>
      <c r="U28" s="219">
        <f>Scores!W24*calcs!$BN$6</f>
        <v>0.710953915058901</v>
      </c>
      <c r="V28" s="219">
        <f>Scores!X24*calcs!$BN$6</f>
        <v>0.710953915058901</v>
      </c>
      <c r="W28" s="219">
        <f>Scores!Y24*calcs!$BN$7</f>
        <v>0.157238876549217</v>
      </c>
      <c r="X28" s="219">
        <f>Scores!Z24*calcs!$BN$7</f>
        <v>0.400825743053314</v>
      </c>
      <c r="Y28" s="219">
        <f>Scores!AA24*calcs!$BN$7</f>
        <v>0.0681767970237478</v>
      </c>
      <c r="Z28" s="219">
        <f>Scores!AB24*calcs!$BN$7</f>
        <v>0.300722218549441</v>
      </c>
      <c r="AA28" s="219">
        <f>Scores!AC24*calcs!$BN$7</f>
        <v>0.644132147879429</v>
      </c>
      <c r="AB28" s="219">
        <f>Scores!AD24*calcs!$BN$8</f>
        <v>-0.213819185724659</v>
      </c>
      <c r="AC28" s="219">
        <f>Scores!AE24*calcs!$BN$8</f>
        <v>-0.214192450574921</v>
      </c>
      <c r="AD28" s="219">
        <f>Scores!AF24*calcs!$BN$8</f>
        <v>-0.15545809300452</v>
      </c>
      <c r="AE28" s="219">
        <f>Scores!AG24*calcs!$BN$8</f>
        <v>-0.0226987908985999</v>
      </c>
      <c r="AF28" s="219">
        <f>Scores!AH24*calcs!$BN$8</f>
        <v>0.0373543514151322</v>
      </c>
      <c r="AG28" s="219">
        <f>Scores!AI24*calcs!$BN$9</f>
        <v>1.5778858626778</v>
      </c>
      <c r="AH28" s="219">
        <f>Scores!AJ24*calcs!$BN$9</f>
        <v>1.56085283954269</v>
      </c>
      <c r="AI28" s="219">
        <f>Scores!AK24*calcs!$BN$9</f>
        <v>1.64967298392024</v>
      </c>
      <c r="AJ28" s="219">
        <f>Scores!AL24*calcs!$BN$9</f>
        <v>1.7452928333473</v>
      </c>
      <c r="AK28" s="219">
        <f>Scores!AM24*calcs!$BN$9</f>
        <v>1.70376493727569</v>
      </c>
      <c r="AL28" s="219">
        <f>Scores!AN24*calcs!$BN$10</f>
        <v>-0.676248615236017</v>
      </c>
      <c r="AM28" s="219">
        <f>Scores!AO24*calcs!$BN$10</f>
        <v>-0.726065451053456</v>
      </c>
      <c r="AN28" s="219">
        <f>Scores!AP24*calcs!$BN$10</f>
        <v>-0.648800033763742</v>
      </c>
      <c r="AO28" s="219">
        <f>Scores!AQ24*calcs!$BN$10</f>
        <v>-0.578887333555257</v>
      </c>
      <c r="AP28" s="219">
        <f>Scores!AR24*calcs!$BN$10</f>
        <v>-0.6449807457055</v>
      </c>
      <c r="AQ28" s="219">
        <f>Scores!AS24*calcs!$BN$11</f>
        <v>-0.972281409035053</v>
      </c>
      <c r="AR28" s="219">
        <f>Scores!AT24*calcs!$BN$11</f>
        <v>-0.439026861617949</v>
      </c>
      <c r="AS28" s="219">
        <f>Scores!AU24*calcs!$BN$11</f>
        <v>-0.359707350174685</v>
      </c>
      <c r="AT28" s="219">
        <f>Scores!AV24*calcs!$BN$11</f>
        <v>-0.0776353503705499</v>
      </c>
      <c r="AU28" s="219">
        <f>Scores!AW24*calcs!$BN$11</f>
        <v>-0.235667390203155</v>
      </c>
      <c r="AV28" s="219">
        <f>Scores!AX24*calcs!$BN$12</f>
        <v>-1.28431262039416</v>
      </c>
      <c r="AW28" s="219">
        <f>Scores!AY24*calcs!$BN$12</f>
        <v>-1.30457410546224</v>
      </c>
      <c r="AX28" s="219">
        <f>Scores!AZ24*calcs!$BN$12</f>
        <v>-1.07275105845312</v>
      </c>
      <c r="AY28" s="219">
        <f>Scores!BA24*calcs!$BN$12</f>
        <v>-1.0031623972752</v>
      </c>
      <c r="AZ28" s="219">
        <f>Scores!BB24*calcs!$BN$12</f>
        <v>-0.909138618557028</v>
      </c>
      <c r="BA28" s="219">
        <f>Scores!BC24*calcs!$BN$13</f>
        <v>-1.38070043073832</v>
      </c>
      <c r="BB28" s="219">
        <f>Scores!BD24*calcs!$BN$13</f>
        <v>-1.43131718116957</v>
      </c>
      <c r="BC28" s="219">
        <f>Scores!BE24*calcs!$BN$13</f>
        <v>-1.47376861658611</v>
      </c>
      <c r="BD28" s="219">
        <f>Scores!BF24*calcs!$BN$13</f>
        <v>-1.39508541195092</v>
      </c>
      <c r="BE28" s="219">
        <f>Scores!BG24*calcs!$BN$13</f>
        <v>-1.39508541195092</v>
      </c>
      <c r="BF28" s="219">
        <f>Scores!BH24*calcs!$BN$14</f>
        <v>2.12935204296659</v>
      </c>
      <c r="BG28" s="219">
        <f>Scores!BI24*calcs!$BN$14</f>
        <v>2.12935204296659</v>
      </c>
      <c r="BH28" s="219">
        <f>Scores!BJ24*calcs!$BN$14</f>
        <v>2.12935204296659</v>
      </c>
      <c r="BI28" s="219">
        <f>Scores!BK24*calcs!$BN$14</f>
        <v>1.66605149559612</v>
      </c>
      <c r="BJ28" s="219">
        <f>Scores!BL24*calcs!$BN$14</f>
        <v>1.66605149559612</v>
      </c>
    </row>
    <row r="29" spans="1:62">
      <c r="A29" t="s">
        <v>72</v>
      </c>
      <c r="B29" s="22" t="s">
        <v>73</v>
      </c>
      <c r="C29" s="219">
        <f>Scores!E25*calcs!$BN$3</f>
        <v>0.591976941382085</v>
      </c>
      <c r="D29" s="219">
        <f>Scores!F25*calcs!$BN$3</f>
        <v>0.591976941382085</v>
      </c>
      <c r="E29" s="219">
        <f>Scores!G25*calcs!$BN$3</f>
        <v>0.591976941382085</v>
      </c>
      <c r="F29" s="219">
        <f>Scores!H25*calcs!$BN$3</f>
        <v>0.591976941382085</v>
      </c>
      <c r="G29" s="219">
        <f>Scores!I25*calcs!$BN$3</f>
        <v>0.591976941382085</v>
      </c>
      <c r="H29" s="219">
        <f>Scores!J25*calcs!$BN$4</f>
        <v>0.787690886093587</v>
      </c>
      <c r="I29" s="219">
        <f>Scores!K25*calcs!$BN$4</f>
        <v>0.787690886093587</v>
      </c>
      <c r="J29" s="219">
        <f>Scores!L25*calcs!$BN$4</f>
        <v>0.787690886093587</v>
      </c>
      <c r="K29" s="219">
        <f>Scores!M25*calcs!$BN$4</f>
        <v>0.787690886093587</v>
      </c>
      <c r="L29" s="219">
        <f>Scores!N25*calcs!$BN$4</f>
        <v>0.787690886093587</v>
      </c>
      <c r="M29" s="219">
        <f>Scores!O25*calcs!$BN$5</f>
        <v>0.276769449517162</v>
      </c>
      <c r="N29" s="219">
        <f>Scores!P25*calcs!$BN$5</f>
        <v>0.276769449517162</v>
      </c>
      <c r="O29" s="219">
        <f>Scores!Q25*calcs!$BN$5</f>
        <v>0.276769449517162</v>
      </c>
      <c r="P29" s="219">
        <f>Scores!R25*calcs!$BN$5</f>
        <v>0.276769449517162</v>
      </c>
      <c r="Q29" s="219">
        <f>Scores!S25*calcs!$BN$5</f>
        <v>0.276769449517162</v>
      </c>
      <c r="R29" s="219">
        <f>Scores!T25*calcs!$BN$6</f>
        <v>0.831468592966778</v>
      </c>
      <c r="S29" s="219">
        <f>Scores!U25*calcs!$BN$6</f>
        <v>0.831468592966778</v>
      </c>
      <c r="T29" s="219">
        <f>Scores!V25*calcs!$BN$6</f>
        <v>0.831468592966778</v>
      </c>
      <c r="U29" s="219">
        <f>Scores!W25*calcs!$BN$6</f>
        <v>0.831468592966778</v>
      </c>
      <c r="V29" s="219">
        <f>Scores!X25*calcs!$BN$6</f>
        <v>0.831468592966778</v>
      </c>
      <c r="W29" s="219">
        <f>Scores!Y25*calcs!$BN$7</f>
        <v>-0.349505475546247</v>
      </c>
      <c r="X29" s="219">
        <f>Scores!Z25*calcs!$BN$7</f>
        <v>-1.52949154084841</v>
      </c>
      <c r="Y29" s="219">
        <f>Scores!AA25*calcs!$BN$7</f>
        <v>-0.76328391182404</v>
      </c>
      <c r="Z29" s="219">
        <f>Scores!AB25*calcs!$BN$7</f>
        <v>-0.958442265635362</v>
      </c>
      <c r="AA29" s="219">
        <f>Scores!AC25*calcs!$BN$7</f>
        <v>-0.922361489377604</v>
      </c>
      <c r="AB29" s="219">
        <f>Scores!AD25*calcs!$BN$8</f>
        <v>0.395353407399899</v>
      </c>
      <c r="AC29" s="219">
        <f>Scores!AE25*calcs!$BN$8</f>
        <v>0.312235913601847</v>
      </c>
      <c r="AD29" s="219">
        <f>Scores!AF25*calcs!$BN$8</f>
        <v>0.297643799883683</v>
      </c>
      <c r="AE29" s="219">
        <f>Scores!AG25*calcs!$BN$8</f>
        <v>0.305069054912934</v>
      </c>
      <c r="AF29" s="219">
        <f>Scores!AH25*calcs!$BN$8</f>
        <v>0.260240244100332</v>
      </c>
      <c r="AG29" s="219">
        <f>Scores!AI25*calcs!$BN$9</f>
        <v>1.37516571222433</v>
      </c>
      <c r="AH29" s="219">
        <f>Scores!AJ25*calcs!$BN$9</f>
        <v>1.33465220723628</v>
      </c>
      <c r="AI29" s="219">
        <f>Scores!AK25*calcs!$BN$9</f>
        <v>1.36254161591179</v>
      </c>
      <c r="AJ29" s="219">
        <f>Scores!AL25*calcs!$BN$9</f>
        <v>1.33697452219306</v>
      </c>
      <c r="AK29" s="219">
        <f>Scores!AM25*calcs!$BN$9</f>
        <v>1.301781381156</v>
      </c>
      <c r="AL29" s="219">
        <f>Scores!AN25*calcs!$BN$10</f>
        <v>-0.51403108392186</v>
      </c>
      <c r="AM29" s="219">
        <f>Scores!AO25*calcs!$BN$10</f>
        <v>-0.473068997715347</v>
      </c>
      <c r="AN29" s="219">
        <f>Scores!AP25*calcs!$BN$10</f>
        <v>-0.454411570671493</v>
      </c>
      <c r="AO29" s="219">
        <f>Scores!AQ25*calcs!$BN$10</f>
        <v>-0.449734027113879</v>
      </c>
      <c r="AP29" s="219">
        <f>Scores!AR25*calcs!$BN$10</f>
        <v>-0.417865843304897</v>
      </c>
      <c r="AQ29" s="219">
        <f>Scores!AS25*calcs!$BN$11</f>
        <v>-0.117902915767443</v>
      </c>
      <c r="AR29" s="219">
        <f>Scores!AT25*calcs!$BN$11</f>
        <v>-0.0514052500761523</v>
      </c>
      <c r="AS29" s="219">
        <f>Scores!AU25*calcs!$BN$11</f>
        <v>0.0652765629366735</v>
      </c>
      <c r="AT29" s="219">
        <f>Scores!AV25*calcs!$BN$11</f>
        <v>0.191112147120039</v>
      </c>
      <c r="AU29" s="219">
        <f>Scores!AW25*calcs!$BN$11</f>
        <v>0.0270061381257714</v>
      </c>
      <c r="AV29" s="219">
        <f>Scores!AX25*calcs!$BN$12</f>
        <v>-0.23751480898975</v>
      </c>
      <c r="AW29" s="219">
        <f>Scores!AY25*calcs!$BN$12</f>
        <v>-0.186793894023632</v>
      </c>
      <c r="AX29" s="219">
        <f>Scores!AZ25*calcs!$BN$12</f>
        <v>-0.291248531607396</v>
      </c>
      <c r="AY29" s="219">
        <f>Scores!BA25*calcs!$BN$12</f>
        <v>-0.21314176510982</v>
      </c>
      <c r="AZ29" s="219">
        <f>Scores!BB25*calcs!$BN$12</f>
        <v>-0.277753909810312</v>
      </c>
      <c r="BA29" s="219">
        <f>Scores!BC25*calcs!$BN$13</f>
        <v>-0.235869656917796</v>
      </c>
      <c r="BB29" s="219">
        <f>Scores!BD25*calcs!$BN$13</f>
        <v>-0.266291568589688</v>
      </c>
      <c r="BC29" s="219">
        <f>Scores!BE25*calcs!$BN$13</f>
        <v>-0.309309462740294</v>
      </c>
      <c r="BD29" s="219">
        <f>Scores!BF25*calcs!$BN$13</f>
        <v>-0.219227707592287</v>
      </c>
      <c r="BE29" s="219">
        <f>Scores!BG25*calcs!$BN$13</f>
        <v>-0.219227707592287</v>
      </c>
      <c r="BF29" s="219">
        <f>Scores!BH25*calcs!$BN$14</f>
        <v>2.26630909861144</v>
      </c>
      <c r="BG29" s="219">
        <f>Scores!BI25*calcs!$BN$14</f>
        <v>2.26630909861144</v>
      </c>
      <c r="BH29" s="219">
        <f>Scores!BJ25*calcs!$BN$14</f>
        <v>2.26630909861144</v>
      </c>
      <c r="BI29" s="219">
        <f>Scores!BK25*calcs!$BN$14</f>
        <v>2.09483429545459</v>
      </c>
      <c r="BJ29" s="219">
        <f>Scores!BL25*calcs!$BN$14</f>
        <v>2.09483429545459</v>
      </c>
    </row>
    <row r="30" spans="1:62">
      <c r="A30" t="s">
        <v>74</v>
      </c>
      <c r="B30" s="22" t="s">
        <v>75</v>
      </c>
      <c r="C30" s="219">
        <f>Scores!E26*calcs!$BN$3</f>
        <v>0.653369636815869</v>
      </c>
      <c r="D30" s="219">
        <f>Scores!F26*calcs!$BN$3</f>
        <v>0.653369636815869</v>
      </c>
      <c r="E30" s="219">
        <f>Scores!G26*calcs!$BN$3</f>
        <v>0.653369636815869</v>
      </c>
      <c r="F30" s="219">
        <f>Scores!H26*calcs!$BN$3</f>
        <v>0.653369636815869</v>
      </c>
      <c r="G30" s="219">
        <f>Scores!I26*calcs!$BN$3</f>
        <v>0.653369636815869</v>
      </c>
      <c r="H30" s="219">
        <f>Scores!J26*calcs!$BN$4</f>
        <v>0.620652994711774</v>
      </c>
      <c r="I30" s="219">
        <f>Scores!K26*calcs!$BN$4</f>
        <v>0.620652994711774</v>
      </c>
      <c r="J30" s="219">
        <f>Scores!L26*calcs!$BN$4</f>
        <v>0.620652994711774</v>
      </c>
      <c r="K30" s="219">
        <f>Scores!M26*calcs!$BN$4</f>
        <v>0.620652994711774</v>
      </c>
      <c r="L30" s="219">
        <f>Scores!N26*calcs!$BN$4</f>
        <v>0.620652994711774</v>
      </c>
      <c r="M30" s="219">
        <f>Scores!O26*calcs!$BN$5</f>
        <v>0.229548297111486</v>
      </c>
      <c r="N30" s="219">
        <f>Scores!P26*calcs!$BN$5</f>
        <v>0.229548297111486</v>
      </c>
      <c r="O30" s="219">
        <f>Scores!Q26*calcs!$BN$5</f>
        <v>0.229548297111486</v>
      </c>
      <c r="P30" s="219">
        <f>Scores!R26*calcs!$BN$5</f>
        <v>0.229548297111486</v>
      </c>
      <c r="Q30" s="219">
        <f>Scores!S26*calcs!$BN$5</f>
        <v>0.229548297111486</v>
      </c>
      <c r="R30" s="219">
        <f>Scores!T26*calcs!$BN$6</f>
        <v>1.48993243588583</v>
      </c>
      <c r="S30" s="219">
        <f>Scores!U26*calcs!$BN$6</f>
        <v>1.48993243588583</v>
      </c>
      <c r="T30" s="219">
        <f>Scores!V26*calcs!$BN$6</f>
        <v>1.48993243588583</v>
      </c>
      <c r="U30" s="219">
        <f>Scores!W26*calcs!$BN$6</f>
        <v>1.48993243588583</v>
      </c>
      <c r="V30" s="219">
        <f>Scores!X26*calcs!$BN$6</f>
        <v>1.48993243588583</v>
      </c>
      <c r="W30" s="219">
        <f>Scores!Y26*calcs!$BN$7</f>
        <v>0.953758739581987</v>
      </c>
      <c r="X30" s="219">
        <f>Scores!Z26*calcs!$BN$7</f>
        <v>0.925861718242131</v>
      </c>
      <c r="Y30" s="219">
        <f>Scores!AA26*calcs!$BN$7</f>
        <v>0.419534493570822</v>
      </c>
      <c r="Z30" s="219">
        <f>Scores!AB26*calcs!$BN$7</f>
        <v>0.426494451617042</v>
      </c>
      <c r="AA30" s="219">
        <f>Scores!AC26*calcs!$BN$7</f>
        <v>0.267673827669186</v>
      </c>
      <c r="AB30" s="219">
        <f>Scores!AD26*calcs!$BN$8</f>
        <v>0.884018482370257</v>
      </c>
      <c r="AC30" s="219">
        <f>Scores!AE26*calcs!$BN$8</f>
        <v>0.836449435507418</v>
      </c>
      <c r="AD30" s="219">
        <f>Scores!AF26*calcs!$BN$8</f>
        <v>0.787675185828707</v>
      </c>
      <c r="AE30" s="219">
        <f>Scores!AG26*calcs!$BN$8</f>
        <v>0.801135528719516</v>
      </c>
      <c r="AF30" s="219">
        <f>Scores!AH26*calcs!$BN$8</f>
        <v>0.698981551619975</v>
      </c>
      <c r="AG30" s="219">
        <f>Scores!AI26*calcs!$BN$9</f>
        <v>0.780861001956969</v>
      </c>
      <c r="AH30" s="219">
        <f>Scores!AJ26*calcs!$BN$9</f>
        <v>0.708978866320892</v>
      </c>
      <c r="AI30" s="219">
        <f>Scores!AK26*calcs!$BN$9</f>
        <v>0.754681827059144</v>
      </c>
      <c r="AJ30" s="219">
        <f>Scores!AL26*calcs!$BN$9</f>
        <v>0.703736878240649</v>
      </c>
      <c r="AK30" s="219">
        <f>Scores!AM26*calcs!$BN$9</f>
        <v>0.738697104229101</v>
      </c>
      <c r="AL30" s="219">
        <f>Scores!AN26*calcs!$BN$10</f>
        <v>0.401042169645174</v>
      </c>
      <c r="AM30" s="219">
        <f>Scores!AO26*calcs!$BN$10</f>
        <v>0.359501173410917</v>
      </c>
      <c r="AN30" s="219">
        <f>Scores!AP26*calcs!$BN$10</f>
        <v>0.328525346829287</v>
      </c>
      <c r="AO30" s="219">
        <f>Scores!AQ26*calcs!$BN$10</f>
        <v>0.206736433799523</v>
      </c>
      <c r="AP30" s="219">
        <f>Scores!AR26*calcs!$BN$10</f>
        <v>0.226921133128204</v>
      </c>
      <c r="AQ30" s="219">
        <f>Scores!AS26*calcs!$BN$11</f>
        <v>-0.0253889758749786</v>
      </c>
      <c r="AR30" s="219">
        <f>Scores!AT26*calcs!$BN$11</f>
        <v>0.265095550395704</v>
      </c>
      <c r="AS30" s="219">
        <f>Scores!AU26*calcs!$BN$11</f>
        <v>0.286329795140098</v>
      </c>
      <c r="AT30" s="219">
        <f>Scores!AV26*calcs!$BN$11</f>
        <v>0.25405404266334</v>
      </c>
      <c r="AU30" s="219">
        <f>Scores!AW26*calcs!$BN$11</f>
        <v>0.156909112052466</v>
      </c>
      <c r="AV30" s="219">
        <f>Scores!AX26*calcs!$BN$12</f>
        <v>0.155879975103906</v>
      </c>
      <c r="AW30" s="219">
        <f>Scores!AY26*calcs!$BN$12</f>
        <v>0.0955677926740458</v>
      </c>
      <c r="AX30" s="219">
        <f>Scores!AZ26*calcs!$BN$12</f>
        <v>0.147457894556285</v>
      </c>
      <c r="AY30" s="219">
        <f>Scores!BA26*calcs!$BN$12</f>
        <v>0.193248622587383</v>
      </c>
      <c r="AZ30" s="219">
        <f>Scores!BB26*calcs!$BN$12</f>
        <v>0.196319524263851</v>
      </c>
      <c r="BA30" s="219">
        <f>Scores!BC26*calcs!$BN$13</f>
        <v>0.0977996138439643</v>
      </c>
      <c r="BB30" s="219">
        <f>Scores!BD26*calcs!$BN$13</f>
        <v>-0.0277387050614259</v>
      </c>
      <c r="BC30" s="219">
        <f>Scores!BE26*calcs!$BN$13</f>
        <v>0.0545840228365223</v>
      </c>
      <c r="BD30" s="219">
        <f>Scores!BF26*calcs!$BN$13</f>
        <v>0.0597893747978966</v>
      </c>
      <c r="BE30" s="219">
        <f>Scores!BG26*calcs!$BN$13</f>
        <v>0.0597893747978966</v>
      </c>
      <c r="BF30" s="219">
        <f>Scores!BH26*calcs!$BN$14</f>
        <v>2.65467686819575</v>
      </c>
      <c r="BG30" s="219">
        <f>Scores!BI26*calcs!$BN$14</f>
        <v>2.65467686819575</v>
      </c>
      <c r="BH30" s="219">
        <f>Scores!BJ26*calcs!$BN$14</f>
        <v>2.65467686819575</v>
      </c>
      <c r="BI30" s="219">
        <f>Scores!BK26*calcs!$BN$14</f>
        <v>1.91612888081329</v>
      </c>
      <c r="BJ30" s="219">
        <f>Scores!BL26*calcs!$BN$14</f>
        <v>1.91612888081329</v>
      </c>
    </row>
    <row r="31" spans="1:62">
      <c r="A31" t="s">
        <v>76</v>
      </c>
      <c r="B31" s="22" t="s">
        <v>77</v>
      </c>
      <c r="C31" s="219">
        <f>Scores!E27*calcs!$BN$3</f>
        <v>0.84871003137791</v>
      </c>
      <c r="D31" s="219">
        <f>Scores!F27*calcs!$BN$3</f>
        <v>0.84871003137791</v>
      </c>
      <c r="E31" s="219">
        <f>Scores!G27*calcs!$BN$3</f>
        <v>0.84871003137791</v>
      </c>
      <c r="F31" s="219">
        <f>Scores!H27*calcs!$BN$3</f>
        <v>0.84871003137791</v>
      </c>
      <c r="G31" s="219">
        <f>Scores!I27*calcs!$BN$3</f>
        <v>0.84871003137791</v>
      </c>
      <c r="H31" s="219">
        <f>Scores!J27*calcs!$BN$4</f>
        <v>0.00310424740221558</v>
      </c>
      <c r="I31" s="219">
        <f>Scores!K27*calcs!$BN$4</f>
        <v>0.00310424740221558</v>
      </c>
      <c r="J31" s="219">
        <f>Scores!L27*calcs!$BN$4</f>
        <v>0.00310424740221558</v>
      </c>
      <c r="K31" s="219">
        <f>Scores!M27*calcs!$BN$4</f>
        <v>0.00310424740221558</v>
      </c>
      <c r="L31" s="219">
        <f>Scores!N27*calcs!$BN$4</f>
        <v>0.00310424740221558</v>
      </c>
      <c r="M31" s="219">
        <f>Scores!O27*calcs!$BN$5</f>
        <v>-0.0909977886955625</v>
      </c>
      <c r="N31" s="219">
        <f>Scores!P27*calcs!$BN$5</f>
        <v>-0.0909977886955625</v>
      </c>
      <c r="O31" s="219">
        <f>Scores!Q27*calcs!$BN$5</f>
        <v>-0.0909977886955625</v>
      </c>
      <c r="P31" s="219">
        <f>Scores!R27*calcs!$BN$5</f>
        <v>-0.0909977886955625</v>
      </c>
      <c r="Q31" s="219">
        <f>Scores!S27*calcs!$BN$5</f>
        <v>-0.0909977886955625</v>
      </c>
      <c r="R31" s="219">
        <f>Scores!T27*calcs!$BN$6</f>
        <v>0.801715723696421</v>
      </c>
      <c r="S31" s="219">
        <f>Scores!U27*calcs!$BN$6</f>
        <v>0.801715723696421</v>
      </c>
      <c r="T31" s="219">
        <f>Scores!V27*calcs!$BN$6</f>
        <v>0.801715723696421</v>
      </c>
      <c r="U31" s="219">
        <f>Scores!W27*calcs!$BN$6</f>
        <v>0.801715723696421</v>
      </c>
      <c r="V31" s="219">
        <f>Scores!X27*calcs!$BN$6</f>
        <v>0.801715723696421</v>
      </c>
      <c r="W31" s="219">
        <f>Scores!Y27*calcs!$BN$7</f>
        <v>0.273804559712983</v>
      </c>
      <c r="X31" s="219">
        <f>Scores!Z27*calcs!$BN$7</f>
        <v>1.15935493220961</v>
      </c>
      <c r="Y31" s="219">
        <f>Scores!AA27*calcs!$BN$7</f>
        <v>1.24262150953128</v>
      </c>
      <c r="Z31" s="219">
        <f>Scores!AB27*calcs!$BN$7</f>
        <v>0.590901423515579</v>
      </c>
      <c r="AA31" s="219">
        <f>Scores!AC27*calcs!$BN$7</f>
        <v>0.526959108787045</v>
      </c>
      <c r="AB31" s="219">
        <f>Scores!AD27*calcs!$BN$8</f>
        <v>0.553840111606504</v>
      </c>
      <c r="AC31" s="219">
        <f>Scores!AE27*calcs!$BN$8</f>
        <v>0.582798585772496</v>
      </c>
      <c r="AD31" s="219">
        <f>Scores!AF27*calcs!$BN$8</f>
        <v>0.470063056837782</v>
      </c>
      <c r="AE31" s="219">
        <f>Scores!AG27*calcs!$BN$8</f>
        <v>0.450289678430403</v>
      </c>
      <c r="AF31" s="219">
        <f>Scores!AH27*calcs!$BN$8</f>
        <v>0.369228611470355</v>
      </c>
      <c r="AG31" s="219">
        <f>Scores!AI27*calcs!$BN$9</f>
        <v>0.77288120725389</v>
      </c>
      <c r="AH31" s="219">
        <f>Scores!AJ27*calcs!$BN$9</f>
        <v>0.756478319154695</v>
      </c>
      <c r="AI31" s="219">
        <f>Scores!AK27*calcs!$BN$9</f>
        <v>0.751260839902186</v>
      </c>
      <c r="AJ31" s="219">
        <f>Scores!AL27*calcs!$BN$9</f>
        <v>0.732886658880482</v>
      </c>
      <c r="AK31" s="219">
        <f>Scores!AM27*calcs!$BN$9</f>
        <v>0.710445841366009</v>
      </c>
      <c r="AL31" s="219">
        <f>Scores!AN27*calcs!$BN$10</f>
        <v>-0.403071178832172</v>
      </c>
      <c r="AM31" s="219">
        <f>Scores!AO27*calcs!$BN$10</f>
        <v>-0.403246318359624</v>
      </c>
      <c r="AN31" s="219">
        <f>Scores!AP27*calcs!$BN$10</f>
        <v>-0.461410827935044</v>
      </c>
      <c r="AO31" s="219">
        <f>Scores!AQ27*calcs!$BN$10</f>
        <v>-0.382602182578702</v>
      </c>
      <c r="AP31" s="219">
        <f>Scores!AR27*calcs!$BN$10</f>
        <v>-0.374742642520584</v>
      </c>
      <c r="AQ31" s="219">
        <f>Scores!AS27*calcs!$BN$11</f>
        <v>-0.209570331572588</v>
      </c>
      <c r="AR31" s="219">
        <f>Scores!AT27*calcs!$BN$11</f>
        <v>0.114724770724883</v>
      </c>
      <c r="AS31" s="219">
        <f>Scores!AU27*calcs!$BN$11</f>
        <v>0.120820384382853</v>
      </c>
      <c r="AT31" s="219">
        <f>Scores!AV27*calcs!$BN$11</f>
        <v>0.317407304076281</v>
      </c>
      <c r="AU31" s="219">
        <f>Scores!AW27*calcs!$BN$11</f>
        <v>0.344407008121205</v>
      </c>
      <c r="AV31" s="219">
        <f>Scores!AX27*calcs!$BN$12</f>
        <v>-0.0365888240520134</v>
      </c>
      <c r="AW31" s="219">
        <f>Scores!AY27*calcs!$BN$12</f>
        <v>0.0144816400260277</v>
      </c>
      <c r="AX31" s="219">
        <f>Scores!AZ27*calcs!$BN$12</f>
        <v>-0.0512026680092885</v>
      </c>
      <c r="AY31" s="219">
        <f>Scores!BA27*calcs!$BN$12</f>
        <v>-0.0214579983877239</v>
      </c>
      <c r="AZ31" s="219">
        <f>Scores!BB27*calcs!$BN$12</f>
        <v>-0.0189790034385612</v>
      </c>
      <c r="BA31" s="219">
        <f>Scores!BC27*calcs!$BN$13</f>
        <v>-0.322163433838942</v>
      </c>
      <c r="BB31" s="219">
        <f>Scores!BD27*calcs!$BN$13</f>
        <v>-0.282934791626544</v>
      </c>
      <c r="BC31" s="219">
        <f>Scores!BE27*calcs!$BN$13</f>
        <v>-0.278985005608892</v>
      </c>
      <c r="BD31" s="219">
        <f>Scores!BF27*calcs!$BN$13</f>
        <v>-0.212584443725854</v>
      </c>
      <c r="BE31" s="219">
        <f>Scores!BG27*calcs!$BN$13</f>
        <v>-0.212584443725854</v>
      </c>
      <c r="BF31" s="219">
        <f>Scores!BH27*calcs!$BN$14</f>
        <v>2.72787076664033</v>
      </c>
      <c r="BG31" s="219">
        <f>Scores!BI27*calcs!$BN$14</f>
        <v>2.72787076664033</v>
      </c>
      <c r="BH31" s="219">
        <f>Scores!BJ27*calcs!$BN$14</f>
        <v>2.72787076664033</v>
      </c>
      <c r="BI31" s="219">
        <f>Scores!BK27*calcs!$BN$14</f>
        <v>2.89759006072995</v>
      </c>
      <c r="BJ31" s="219">
        <f>Scores!BL27*calcs!$BN$14</f>
        <v>2.89759006072995</v>
      </c>
    </row>
    <row r="32" spans="1:62">
      <c r="A32" t="s">
        <v>78</v>
      </c>
      <c r="B32" s="22" t="s">
        <v>79</v>
      </c>
      <c r="C32" s="219">
        <f>Scores!E28*calcs!$BN$3</f>
        <v>1.26171543702337</v>
      </c>
      <c r="D32" s="219">
        <f>Scores!F28*calcs!$BN$3</f>
        <v>1.26171543702337</v>
      </c>
      <c r="E32" s="219">
        <f>Scores!G28*calcs!$BN$3</f>
        <v>1.26171543702337</v>
      </c>
      <c r="F32" s="219">
        <f>Scores!H28*calcs!$BN$3</f>
        <v>1.26171543702337</v>
      </c>
      <c r="G32" s="219">
        <f>Scores!I28*calcs!$BN$3</f>
        <v>1.26171543702337</v>
      </c>
      <c r="H32" s="219">
        <f>Scores!J28*calcs!$BN$4</f>
        <v>0.595545537765025</v>
      </c>
      <c r="I32" s="219">
        <f>Scores!K28*calcs!$BN$4</f>
        <v>0.595545537765025</v>
      </c>
      <c r="J32" s="219">
        <f>Scores!L28*calcs!$BN$4</f>
        <v>0.595545537765025</v>
      </c>
      <c r="K32" s="219">
        <f>Scores!M28*calcs!$BN$4</f>
        <v>0.595545537765025</v>
      </c>
      <c r="L32" s="219">
        <f>Scores!N28*calcs!$BN$4</f>
        <v>0.595545537765025</v>
      </c>
      <c r="M32" s="219">
        <f>Scores!O28*calcs!$BN$5</f>
        <v>0.540653250247125</v>
      </c>
      <c r="N32" s="219">
        <f>Scores!P28*calcs!$BN$5</f>
        <v>0.540653250247125</v>
      </c>
      <c r="O32" s="219">
        <f>Scores!Q28*calcs!$BN$5</f>
        <v>0.540653250247125</v>
      </c>
      <c r="P32" s="219">
        <f>Scores!R28*calcs!$BN$5</f>
        <v>0.540653250247125</v>
      </c>
      <c r="Q32" s="219">
        <f>Scores!S28*calcs!$BN$5</f>
        <v>0.540653250247125</v>
      </c>
      <c r="R32" s="219">
        <f>Scores!T28*calcs!$BN$6</f>
        <v>1.20269963337954</v>
      </c>
      <c r="S32" s="219">
        <f>Scores!U28*calcs!$BN$6</f>
        <v>1.20269963337954</v>
      </c>
      <c r="T32" s="219">
        <f>Scores!V28*calcs!$BN$6</f>
        <v>1.20269963337954</v>
      </c>
      <c r="U32" s="219">
        <f>Scores!W28*calcs!$BN$6</f>
        <v>1.20269963337954</v>
      </c>
      <c r="V32" s="219">
        <f>Scores!X28*calcs!$BN$6</f>
        <v>1.20269963337954</v>
      </c>
      <c r="W32" s="219">
        <f>Scores!Y28*calcs!$BN$7</f>
        <v>0.303270399073915</v>
      </c>
      <c r="X32" s="219">
        <f>Scores!Z28*calcs!$BN$7</f>
        <v>0.643562438834225</v>
      </c>
      <c r="Y32" s="219">
        <f>Scores!AA28*calcs!$BN$7</f>
        <v>0.591137940047913</v>
      </c>
      <c r="Z32" s="219">
        <f>Scores!AB28*calcs!$BN$7</f>
        <v>0.632549852959287</v>
      </c>
      <c r="AA32" s="219">
        <f>Scores!AC28*calcs!$BN$7</f>
        <v>0.641407194154619</v>
      </c>
      <c r="AB32" s="219">
        <f>Scores!AD28*calcs!$BN$8</f>
        <v>0.75798467082323</v>
      </c>
      <c r="AC32" s="219">
        <f>Scores!AE28*calcs!$BN$8</f>
        <v>0.740966314761354</v>
      </c>
      <c r="AD32" s="219">
        <f>Scores!AF28*calcs!$BN$8</f>
        <v>0.628035482143454</v>
      </c>
      <c r="AE32" s="219">
        <f>Scores!AG28*calcs!$BN$8</f>
        <v>0.633403408418824</v>
      </c>
      <c r="AF32" s="219">
        <f>Scores!AH28*calcs!$BN$8</f>
        <v>0.576613172910015</v>
      </c>
      <c r="AG32" s="219">
        <f>Scores!AI28*calcs!$BN$9</f>
        <v>0.584889453571312</v>
      </c>
      <c r="AH32" s="219">
        <f>Scores!AJ28*calcs!$BN$9</f>
        <v>0.588727354935492</v>
      </c>
      <c r="AI32" s="219">
        <f>Scores!AK28*calcs!$BN$9</f>
        <v>0.637853997679364</v>
      </c>
      <c r="AJ32" s="219">
        <f>Scores!AL28*calcs!$BN$9</f>
        <v>0.620255027832197</v>
      </c>
      <c r="AK32" s="219">
        <f>Scores!AM28*calcs!$BN$9</f>
        <v>0.667672613947273</v>
      </c>
      <c r="AL32" s="219">
        <f>Scores!AN28*calcs!$BN$10</f>
        <v>0.214779699043331</v>
      </c>
      <c r="AM32" s="219">
        <f>Scores!AO28*calcs!$BN$10</f>
        <v>0.141951845559909</v>
      </c>
      <c r="AN32" s="219">
        <f>Scores!AP28*calcs!$BN$10</f>
        <v>0.103513224320659</v>
      </c>
      <c r="AO32" s="219">
        <f>Scores!AQ28*calcs!$BN$10</f>
        <v>0.133778753067314</v>
      </c>
      <c r="AP32" s="219">
        <f>Scores!AR28*calcs!$BN$10</f>
        <v>0.121360685533557</v>
      </c>
      <c r="AQ32" s="219">
        <f>Scores!AS28*calcs!$BN$11</f>
        <v>-0.0991837484979198</v>
      </c>
      <c r="AR32" s="219">
        <f>Scores!AT28*calcs!$BN$11</f>
        <v>-0.0104655533499734</v>
      </c>
      <c r="AS32" s="219">
        <f>Scores!AU28*calcs!$BN$11</f>
        <v>0.111064702694867</v>
      </c>
      <c r="AT32" s="219">
        <f>Scores!AV28*calcs!$BN$11</f>
        <v>0.456817394809246</v>
      </c>
      <c r="AU32" s="219">
        <f>Scores!AW28*calcs!$BN$11</f>
        <v>0.358832057718006</v>
      </c>
      <c r="AV32" s="219">
        <f>Scores!AX28*calcs!$BN$12</f>
        <v>-0.165226440735756</v>
      </c>
      <c r="AW32" s="219">
        <f>Scores!AY28*calcs!$BN$12</f>
        <v>-0.157469899760222</v>
      </c>
      <c r="AX32" s="219">
        <f>Scores!AZ28*calcs!$BN$12</f>
        <v>-0.138114048839815</v>
      </c>
      <c r="AY32" s="219">
        <f>Scores!BA28*calcs!$BN$12</f>
        <v>-0.195420246555527</v>
      </c>
      <c r="AZ32" s="219">
        <f>Scores!BB28*calcs!$BN$12</f>
        <v>-0.117319628472637</v>
      </c>
      <c r="BA32" s="219">
        <f>Scores!BC28*calcs!$BN$13</f>
        <v>-0.258881330763435</v>
      </c>
      <c r="BB32" s="219">
        <f>Scores!BD28*calcs!$BN$13</f>
        <v>-0.299578014663399</v>
      </c>
      <c r="BC32" s="219">
        <f>Scores!BE28*calcs!$BN$13</f>
        <v>-0.406347725560778</v>
      </c>
      <c r="BD32" s="219">
        <f>Scores!BF28*calcs!$BN$13</f>
        <v>-0.245800763058019</v>
      </c>
      <c r="BE32" s="219">
        <f>Scores!BG28*calcs!$BN$13</f>
        <v>-0.245800763058019</v>
      </c>
      <c r="BF32" s="219">
        <f>Scores!BH28*calcs!$BN$14</f>
        <v>2.00647084499114</v>
      </c>
      <c r="BG32" s="219">
        <f>Scores!BI28*calcs!$BN$14</f>
        <v>2.00647084499114</v>
      </c>
      <c r="BH32" s="219">
        <f>Scores!BJ28*calcs!$BN$14</f>
        <v>2.00647084499114</v>
      </c>
      <c r="BI32" s="219">
        <f>Scores!BK28*calcs!$BN$14</f>
        <v>1.31114618467895</v>
      </c>
      <c r="BJ32" s="219">
        <f>Scores!BL28*calcs!$BN$14</f>
        <v>1.31114618467895</v>
      </c>
    </row>
    <row r="33" spans="1:62">
      <c r="A33" t="s">
        <v>80</v>
      </c>
      <c r="B33" s="22" t="s">
        <v>81</v>
      </c>
      <c r="C33" s="219">
        <f>Scores!E29*calcs!$BN$3</f>
        <v>1.1891604333289</v>
      </c>
      <c r="D33" s="219">
        <f>Scores!F29*calcs!$BN$3</f>
        <v>1.1891604333289</v>
      </c>
      <c r="E33" s="219">
        <f>Scores!G29*calcs!$BN$3</f>
        <v>1.1891604333289</v>
      </c>
      <c r="F33" s="219">
        <f>Scores!H29*calcs!$BN$3</f>
        <v>1.1891604333289</v>
      </c>
      <c r="G33" s="219">
        <f>Scores!I29*calcs!$BN$3</f>
        <v>1.1891604333289</v>
      </c>
      <c r="H33" s="219">
        <f>Scores!J29*calcs!$BN$4</f>
        <v>-0.810585327792712</v>
      </c>
      <c r="I33" s="219">
        <f>Scores!K29*calcs!$BN$4</f>
        <v>-0.810585327792712</v>
      </c>
      <c r="J33" s="219">
        <f>Scores!L29*calcs!$BN$4</f>
        <v>-0.810585327792712</v>
      </c>
      <c r="K33" s="219">
        <f>Scores!M29*calcs!$BN$4</f>
        <v>-0.810585327792712</v>
      </c>
      <c r="L33" s="219">
        <f>Scores!N29*calcs!$BN$4</f>
        <v>-0.810585327792712</v>
      </c>
      <c r="M33" s="219">
        <f>Scores!O29*calcs!$BN$5</f>
        <v>-0.624201139328479</v>
      </c>
      <c r="N33" s="219">
        <f>Scores!P29*calcs!$BN$5</f>
        <v>-0.624201139328479</v>
      </c>
      <c r="O33" s="219">
        <f>Scores!Q29*calcs!$BN$5</f>
        <v>-0.624201139328479</v>
      </c>
      <c r="P33" s="219">
        <f>Scores!R29*calcs!$BN$5</f>
        <v>-0.624201139328479</v>
      </c>
      <c r="Q33" s="219">
        <f>Scores!S29*calcs!$BN$5</f>
        <v>-0.624201139328479</v>
      </c>
      <c r="R33" s="219">
        <f>Scores!T29*calcs!$BN$6</f>
        <v>1.36447282402597</v>
      </c>
      <c r="S33" s="219">
        <f>Scores!U29*calcs!$BN$6</f>
        <v>1.36447282402597</v>
      </c>
      <c r="T33" s="219">
        <f>Scores!V29*calcs!$BN$6</f>
        <v>1.36447282402597</v>
      </c>
      <c r="U33" s="219">
        <f>Scores!W29*calcs!$BN$6</f>
        <v>1.36447282402597</v>
      </c>
      <c r="V33" s="219">
        <f>Scores!X29*calcs!$BN$6</f>
        <v>1.36447282402597</v>
      </c>
      <c r="W33" s="219">
        <f>Scores!Y29*calcs!$BN$7</f>
        <v>1.09748745527413</v>
      </c>
      <c r="X33" s="219">
        <f>Scores!Z29*calcs!$BN$7</f>
        <v>1.34049781922587</v>
      </c>
      <c r="Y33" s="219">
        <f>Scores!AA29*calcs!$BN$7</f>
        <v>0.751827071184576</v>
      </c>
      <c r="Z33" s="219">
        <f>Scores!AB29*calcs!$BN$7</f>
        <v>0.852766835477747</v>
      </c>
      <c r="AA33" s="219">
        <f>Scores!AC29*calcs!$BN$7</f>
        <v>0.466707191350168</v>
      </c>
      <c r="AB33" s="219">
        <f>Scores!AD29*calcs!$BN$8</f>
        <v>1.39552804067753</v>
      </c>
      <c r="AC33" s="219">
        <f>Scores!AE29*calcs!$BN$8</f>
        <v>1.30495955949406</v>
      </c>
      <c r="AD33" s="219">
        <f>Scores!AF29*calcs!$BN$8</f>
        <v>1.31041513320786</v>
      </c>
      <c r="AE33" s="219">
        <f>Scores!AG29*calcs!$BN$8</f>
        <v>1.3509497557819</v>
      </c>
      <c r="AF33" s="219">
        <f>Scores!AH29*calcs!$BN$8</f>
        <v>1.27525214212316</v>
      </c>
      <c r="AG33" s="219">
        <f>Scores!AI29*calcs!$BN$9</f>
        <v>0.160696135078452</v>
      </c>
      <c r="AH33" s="219">
        <f>Scores!AJ29*calcs!$BN$9</f>
        <v>0.16772883917909</v>
      </c>
      <c r="AI33" s="219">
        <f>Scores!AK29*calcs!$BN$9</f>
        <v>0.193050375440617</v>
      </c>
      <c r="AJ33" s="219">
        <f>Scores!AL29*calcs!$BN$9</f>
        <v>0.273235796892768</v>
      </c>
      <c r="AK33" s="219">
        <f>Scores!AM29*calcs!$BN$9</f>
        <v>0.247794838138546</v>
      </c>
      <c r="AL33" s="219">
        <f>Scores!AN29*calcs!$BN$10</f>
        <v>0.671665941692623</v>
      </c>
      <c r="AM33" s="219">
        <f>Scores!AO29*calcs!$BN$10</f>
        <v>0.618351763644479</v>
      </c>
      <c r="AN33" s="219">
        <f>Scores!AP29*calcs!$BN$10</f>
        <v>0.589903064894864</v>
      </c>
      <c r="AO33" s="219">
        <f>Scores!AQ29*calcs!$BN$10</f>
        <v>0.529313921636574</v>
      </c>
      <c r="AP33" s="219">
        <f>Scores!AR29*calcs!$BN$10</f>
        <v>0.514078844233307</v>
      </c>
      <c r="AQ33" s="219">
        <f>Scores!AS29*calcs!$BN$11</f>
        <v>0.142373679910702</v>
      </c>
      <c r="AR33" s="219">
        <f>Scores!AT29*calcs!$BN$11</f>
        <v>0.305078532273494</v>
      </c>
      <c r="AS33" s="219">
        <f>Scores!AU29*calcs!$BN$11</f>
        <v>0.383238730707858</v>
      </c>
      <c r="AT33" s="219">
        <f>Scores!AV29*calcs!$BN$11</f>
        <v>0.731415163568787</v>
      </c>
      <c r="AU33" s="219">
        <f>Scores!AW29*calcs!$BN$11</f>
        <v>0.441608867022225</v>
      </c>
      <c r="AV33" s="219">
        <f>Scores!AX29*calcs!$BN$12</f>
        <v>0.537410583035716</v>
      </c>
      <c r="AW33" s="219">
        <f>Scores!AY29*calcs!$BN$12</f>
        <v>0.526844767070692</v>
      </c>
      <c r="AX33" s="219">
        <f>Scores!AZ29*calcs!$BN$12</f>
        <v>0.586079896373501</v>
      </c>
      <c r="AY33" s="219">
        <f>Scores!BA29*calcs!$BN$12</f>
        <v>0.607337863207759</v>
      </c>
      <c r="AZ33" s="219">
        <f>Scores!BB29*calcs!$BN$12</f>
        <v>0.64312212551781</v>
      </c>
      <c r="BA33" s="219">
        <f>Scores!BC29*calcs!$BN$13</f>
        <v>0.483245150758412</v>
      </c>
      <c r="BB33" s="219">
        <f>Scores!BD29*calcs!$BN$13</f>
        <v>0.527035396167092</v>
      </c>
      <c r="BC33" s="219">
        <f>Scores!BE29*calcs!$BN$13</f>
        <v>0.485191314102421</v>
      </c>
      <c r="BD33" s="219">
        <f>Scores!BF29*calcs!$BN$13</f>
        <v>0.644396595043996</v>
      </c>
      <c r="BE33" s="219">
        <f>Scores!BG29*calcs!$BN$13</f>
        <v>0.644396595043996</v>
      </c>
      <c r="BF33" s="219">
        <f>Scores!BH29*calcs!$BN$14</f>
        <v>2.59579735572469</v>
      </c>
      <c r="BG33" s="219">
        <f>Scores!BI29*calcs!$BN$14</f>
        <v>2.59579735572469</v>
      </c>
      <c r="BH33" s="219">
        <f>Scores!BJ29*calcs!$BN$14</f>
        <v>2.59579735572469</v>
      </c>
      <c r="BI33" s="219">
        <f>Scores!BK29*calcs!$BN$14</f>
        <v>2.57642538557932</v>
      </c>
      <c r="BJ33" s="219">
        <f>Scores!BL29*calcs!$BN$14</f>
        <v>2.57642538557932</v>
      </c>
    </row>
    <row r="34" spans="1:62">
      <c r="A34" t="s">
        <v>82</v>
      </c>
      <c r="B34" s="22" t="s">
        <v>83</v>
      </c>
      <c r="C34" s="219">
        <f>Scores!E30*calcs!$BN$3</f>
        <v>0.720343486379997</v>
      </c>
      <c r="D34" s="219">
        <f>Scores!F30*calcs!$BN$3</f>
        <v>0.720343486379997</v>
      </c>
      <c r="E34" s="219">
        <f>Scores!G30*calcs!$BN$3</f>
        <v>0.720343486379997</v>
      </c>
      <c r="F34" s="219">
        <f>Scores!H30*calcs!$BN$3</f>
        <v>0.720343486379997</v>
      </c>
      <c r="G34" s="219">
        <f>Scores!I30*calcs!$BN$3</f>
        <v>0.720343486379997</v>
      </c>
      <c r="H34" s="219">
        <f>Scores!J30*calcs!$BN$4</f>
        <v>-0.767298059725103</v>
      </c>
      <c r="I34" s="219">
        <f>Scores!K30*calcs!$BN$4</f>
        <v>-0.767298059725103</v>
      </c>
      <c r="J34" s="219">
        <f>Scores!L30*calcs!$BN$4</f>
        <v>-0.767298059725103</v>
      </c>
      <c r="K34" s="219">
        <f>Scores!M30*calcs!$BN$4</f>
        <v>-0.767298059725103</v>
      </c>
      <c r="L34" s="219">
        <f>Scores!N30*calcs!$BN$4</f>
        <v>-0.767298059725103</v>
      </c>
      <c r="M34" s="219">
        <f>Scores!O30*calcs!$BN$5</f>
        <v>-0.807705370297274</v>
      </c>
      <c r="N34" s="219">
        <f>Scores!P30*calcs!$BN$5</f>
        <v>-0.807705370297274</v>
      </c>
      <c r="O34" s="219">
        <f>Scores!Q30*calcs!$BN$5</f>
        <v>-0.807705370297274</v>
      </c>
      <c r="P34" s="219">
        <f>Scores!R30*calcs!$BN$5</f>
        <v>-0.807705370297274</v>
      </c>
      <c r="Q34" s="219">
        <f>Scores!S30*calcs!$BN$5</f>
        <v>-0.807705370297274</v>
      </c>
      <c r="R34" s="219">
        <f>Scores!T30*calcs!$BN$6</f>
        <v>2.01699632146487</v>
      </c>
      <c r="S34" s="219">
        <f>Scores!U30*calcs!$BN$6</f>
        <v>2.01699632146487</v>
      </c>
      <c r="T34" s="219">
        <f>Scores!V30*calcs!$BN$6</f>
        <v>2.01699632146487</v>
      </c>
      <c r="U34" s="219">
        <f>Scores!W30*calcs!$BN$6</f>
        <v>2.01699632146487</v>
      </c>
      <c r="V34" s="219">
        <f>Scores!X30*calcs!$BN$6</f>
        <v>2.01699632146487</v>
      </c>
      <c r="W34" s="219">
        <f>Scores!Y30*calcs!$BN$7</f>
        <v>1.02598893687774</v>
      </c>
      <c r="X34" s="219">
        <f>Scores!Z30*calcs!$BN$7</f>
        <v>1.01092292330149</v>
      </c>
      <c r="Y34" s="219">
        <f>Scores!AA30*calcs!$BN$7</f>
        <v>0.943518005801836</v>
      </c>
      <c r="Z34" s="219">
        <f>Scores!AB30*calcs!$BN$7</f>
        <v>0.98787491317727</v>
      </c>
      <c r="AA34" s="219">
        <f>Scores!AC30*calcs!$BN$7</f>
        <v>1.13091987818236</v>
      </c>
      <c r="AB34" s="219">
        <f>Scores!AD30*calcs!$BN$8</f>
        <v>1.80682886321847</v>
      </c>
      <c r="AC34" s="219">
        <f>Scores!AE30*calcs!$BN$8</f>
        <v>1.77854618744195</v>
      </c>
      <c r="AD34" s="219">
        <f>Scores!AF30*calcs!$BN$8</f>
        <v>1.80780441656445</v>
      </c>
      <c r="AE34" s="219">
        <f>Scores!AG30*calcs!$BN$8</f>
        <v>1.81237485798525</v>
      </c>
      <c r="AF34" s="219">
        <f>Scores!AH30*calcs!$BN$8</f>
        <v>1.74067518869139</v>
      </c>
      <c r="AG34" s="219">
        <f>Scores!AI30*calcs!$BN$9</f>
        <v>0.0999977901114128</v>
      </c>
      <c r="AH34" s="219">
        <f>Scores!AJ30*calcs!$BN$9</f>
        <v>0.111611698605354</v>
      </c>
      <c r="AI34" s="219">
        <f>Scores!AK30*calcs!$BN$9</f>
        <v>0.186963551341721</v>
      </c>
      <c r="AJ34" s="219">
        <f>Scores!AL30*calcs!$BN$9</f>
        <v>0.208533306309624</v>
      </c>
      <c r="AK34" s="219">
        <f>Scores!AM30*calcs!$BN$9</f>
        <v>0.242645177111909</v>
      </c>
      <c r="AL34" s="219">
        <f>Scores!AN30*calcs!$BN$10</f>
        <v>0.87516482208623</v>
      </c>
      <c r="AM34" s="219">
        <f>Scores!AO30*calcs!$BN$10</f>
        <v>0.808422737711543</v>
      </c>
      <c r="AN34" s="219">
        <f>Scores!AP30*calcs!$BN$10</f>
        <v>0.806621279644889</v>
      </c>
      <c r="AO34" s="219">
        <f>Scores!AQ30*calcs!$BN$10</f>
        <v>0.754898081015799</v>
      </c>
      <c r="AP34" s="219">
        <f>Scores!AR30*calcs!$BN$10</f>
        <v>0.721159592421545</v>
      </c>
      <c r="AQ34" s="219">
        <f>Scores!AS30*calcs!$BN$11</f>
        <v>0.745820603522755</v>
      </c>
      <c r="AR34" s="219">
        <f>Scores!AT30*calcs!$BN$11</f>
        <v>0.786444327184381</v>
      </c>
      <c r="AS34" s="219">
        <f>Scores!AU30*calcs!$BN$11</f>
        <v>0.865658930967321</v>
      </c>
      <c r="AT34" s="219">
        <f>Scores!AV30*calcs!$BN$11</f>
        <v>1.1962410544057</v>
      </c>
      <c r="AU34" s="219">
        <f>Scores!AW30*calcs!$BN$11</f>
        <v>1.00900626898024</v>
      </c>
      <c r="AV34" s="219">
        <f>Scores!AX30*calcs!$BN$12</f>
        <v>0.912035659602243</v>
      </c>
      <c r="AW34" s="219">
        <f>Scores!AY30*calcs!$BN$12</f>
        <v>0.909910504765294</v>
      </c>
      <c r="AX34" s="219">
        <f>Scores!AZ30*calcs!$BN$12</f>
        <v>0.95825970712497</v>
      </c>
      <c r="AY34" s="219">
        <f>Scores!BA30*calcs!$BN$12</f>
        <v>0.968116907668259</v>
      </c>
      <c r="AZ34" s="219">
        <f>Scores!BB30*calcs!$BN$12</f>
        <v>0.959855217580465</v>
      </c>
      <c r="BA34" s="219">
        <f>Scores!BC30*calcs!$BN$13</f>
        <v>0.851431932288631</v>
      </c>
      <c r="BB34" s="219">
        <f>Scores!BD30*calcs!$BN$13</f>
        <v>0.870995338928773</v>
      </c>
      <c r="BC34" s="219">
        <f>Scores!BE30*calcs!$BN$13</f>
        <v>0.818760342547836</v>
      </c>
      <c r="BD34" s="219">
        <f>Scores!BF30*calcs!$BN$13</f>
        <v>0.963273260632777</v>
      </c>
      <c r="BE34" s="219">
        <f>Scores!BG30*calcs!$BN$13</f>
        <v>0.963273260632777</v>
      </c>
      <c r="BF34" s="219">
        <f>Scores!BH30*calcs!$BN$14</f>
        <v>2.34768460042332</v>
      </c>
      <c r="BG34" s="219">
        <f>Scores!BI30*calcs!$BN$14</f>
        <v>2.34768460042332</v>
      </c>
      <c r="BH34" s="219">
        <f>Scores!BJ30*calcs!$BN$14</f>
        <v>2.34768460042332</v>
      </c>
      <c r="BI34" s="219">
        <f>Scores!BK30*calcs!$BN$14</f>
        <v>2.84557236343958</v>
      </c>
      <c r="BJ34" s="219">
        <f>Scores!BL30*calcs!$BN$14</f>
        <v>2.84557236343958</v>
      </c>
    </row>
    <row r="35" spans="1:62">
      <c r="A35" t="s">
        <v>84</v>
      </c>
      <c r="B35" s="22" t="s">
        <v>85</v>
      </c>
      <c r="C35" s="219">
        <f>Scores!E31*calcs!$BN$3</f>
        <v>1.49333333343265</v>
      </c>
      <c r="D35" s="219">
        <f>Scores!F31*calcs!$BN$3</f>
        <v>1.49333333343265</v>
      </c>
      <c r="E35" s="219">
        <f>Scores!G31*calcs!$BN$3</f>
        <v>1.49333333343265</v>
      </c>
      <c r="F35" s="219">
        <f>Scores!H31*calcs!$BN$3</f>
        <v>1.49333333343265</v>
      </c>
      <c r="G35" s="219">
        <f>Scores!I31*calcs!$BN$3</f>
        <v>1.49333333343265</v>
      </c>
      <c r="H35" s="219">
        <f>Scores!J31*calcs!$BN$4</f>
        <v>-0.549177606966204</v>
      </c>
      <c r="I35" s="219">
        <f>Scores!K31*calcs!$BN$4</f>
        <v>-0.549177606966204</v>
      </c>
      <c r="J35" s="219">
        <f>Scores!L31*calcs!$BN$4</f>
        <v>-0.549177606966204</v>
      </c>
      <c r="K35" s="219">
        <f>Scores!M31*calcs!$BN$4</f>
        <v>-0.549177606966204</v>
      </c>
      <c r="L35" s="219">
        <f>Scores!N31*calcs!$BN$4</f>
        <v>-0.549177606966204</v>
      </c>
      <c r="M35" s="219">
        <f>Scores!O31*calcs!$BN$5</f>
        <v>-0.751362081177371</v>
      </c>
      <c r="N35" s="219">
        <f>Scores!P31*calcs!$BN$5</f>
        <v>-0.751362081177371</v>
      </c>
      <c r="O35" s="219">
        <f>Scores!Q31*calcs!$BN$5</f>
        <v>-0.751362081177371</v>
      </c>
      <c r="P35" s="219">
        <f>Scores!R31*calcs!$BN$5</f>
        <v>-0.751362081177371</v>
      </c>
      <c r="Q35" s="219">
        <f>Scores!S31*calcs!$BN$5</f>
        <v>-0.751362081177371</v>
      </c>
      <c r="R35" s="219">
        <f>Scores!T31*calcs!$BN$6</f>
        <v>0.841738165436086</v>
      </c>
      <c r="S35" s="219">
        <f>Scores!U31*calcs!$BN$6</f>
        <v>0.841738165436086</v>
      </c>
      <c r="T35" s="219">
        <f>Scores!V31*calcs!$BN$6</f>
        <v>0.841738165436086</v>
      </c>
      <c r="U35" s="219">
        <f>Scores!W31*calcs!$BN$6</f>
        <v>0.841738165436086</v>
      </c>
      <c r="V35" s="219">
        <f>Scores!X31*calcs!$BN$6</f>
        <v>0.841738165436086</v>
      </c>
      <c r="W35" s="219">
        <f>Scores!Y31*calcs!$BN$7</f>
        <v>0.248269452171581</v>
      </c>
      <c r="X35" s="219">
        <f>Scores!Z31*calcs!$BN$7</f>
        <v>0.292401079966144</v>
      </c>
      <c r="Y35" s="219">
        <f>Scores!AA31*calcs!$BN$7</f>
        <v>0.00579701015042212</v>
      </c>
      <c r="Z35" s="219">
        <f>Scores!AB31*calcs!$BN$7</f>
        <v>-0.194699271118949</v>
      </c>
      <c r="AA35" s="219">
        <f>Scores!AC31*calcs!$BN$7</f>
        <v>-0.491569127247981</v>
      </c>
      <c r="AB35" s="219">
        <f>Scores!AD31*calcs!$BN$8</f>
        <v>0.883488321021493</v>
      </c>
      <c r="AC35" s="219">
        <f>Scores!AE31*calcs!$BN$8</f>
        <v>0.842967837232449</v>
      </c>
      <c r="AD35" s="219">
        <f>Scores!AF31*calcs!$BN$8</f>
        <v>0.777049212345042</v>
      </c>
      <c r="AE35" s="219">
        <f>Scores!AG31*calcs!$BN$8</f>
        <v>0.79053086884448</v>
      </c>
      <c r="AF35" s="219">
        <f>Scores!AH31*calcs!$BN$8</f>
        <v>0.651324274835817</v>
      </c>
      <c r="AG35" s="219">
        <f>Scores!AI31*calcs!$BN$9</f>
        <v>1.15319617062989</v>
      </c>
      <c r="AH35" s="219">
        <f>Scores!AJ31*calcs!$BN$9</f>
        <v>1.1835278361159</v>
      </c>
      <c r="AI35" s="219">
        <f>Scores!AK31*calcs!$BN$9</f>
        <v>1.21571990830103</v>
      </c>
      <c r="AJ35" s="219">
        <f>Scores!AL31*calcs!$BN$9</f>
        <v>1.25084539629922</v>
      </c>
      <c r="AK35" s="219">
        <f>Scores!AM31*calcs!$BN$9</f>
        <v>1.27360731464448</v>
      </c>
      <c r="AL35" s="219">
        <f>Scores!AN31*calcs!$BN$10</f>
        <v>0.0129498372035027</v>
      </c>
      <c r="AM35" s="219">
        <f>Scores!AO31*calcs!$BN$10</f>
        <v>-0.0396012979587496</v>
      </c>
      <c r="AN35" s="219">
        <f>Scores!AP31*calcs!$BN$10</f>
        <v>-0.0890503415141473</v>
      </c>
      <c r="AO35" s="219">
        <f>Scores!AQ31*calcs!$BN$10</f>
        <v>-0.119368053756787</v>
      </c>
      <c r="AP35" s="219">
        <f>Scores!AR31*calcs!$BN$10</f>
        <v>-0.13952150382442</v>
      </c>
      <c r="AQ35" s="219">
        <f>Scores!AS31*calcs!$BN$11</f>
        <v>0.334728579822344</v>
      </c>
      <c r="AR35" s="219">
        <f>Scores!AT31*calcs!$BN$11</f>
        <v>0.284515855879202</v>
      </c>
      <c r="AS35" s="219">
        <f>Scores!AU31*calcs!$BN$11</f>
        <v>0.394936458395264</v>
      </c>
      <c r="AT35" s="219">
        <f>Scores!AV31*calcs!$BN$11</f>
        <v>0.672978330410184</v>
      </c>
      <c r="AU35" s="219">
        <f>Scores!AW31*calcs!$BN$11</f>
        <v>0.402041974146648</v>
      </c>
      <c r="AV35" s="219">
        <f>Scores!AX31*calcs!$BN$12</f>
        <v>0.152514400473857</v>
      </c>
      <c r="AW35" s="219">
        <f>Scores!AY31*calcs!$BN$12</f>
        <v>0.148852978699886</v>
      </c>
      <c r="AX35" s="219">
        <f>Scores!AZ31*calcs!$BN$12</f>
        <v>0.171458178770084</v>
      </c>
      <c r="AY35" s="219">
        <f>Scores!BA31*calcs!$BN$12</f>
        <v>0.161916508479375</v>
      </c>
      <c r="AZ35" s="219">
        <f>Scores!BB31*calcs!$BN$12</f>
        <v>0.120590050628508</v>
      </c>
      <c r="BA35" s="219">
        <f>Scores!BC31*calcs!$BN$13</f>
        <v>-0.069035021536916</v>
      </c>
      <c r="BB35" s="219">
        <f>Scores!BD31*calcs!$BN$13</f>
        <v>-0.0221909640491406</v>
      </c>
      <c r="BC35" s="219">
        <f>Scores!BE31*calcs!$BN$13</f>
        <v>-0.0485191314102422</v>
      </c>
      <c r="BD35" s="219">
        <f>Scores!BF31*calcs!$BN$13</f>
        <v>0.119578749595793</v>
      </c>
      <c r="BE35" s="219">
        <f>Scores!BG31*calcs!$BN$13</f>
        <v>0.119578749595793</v>
      </c>
      <c r="BF35" s="219">
        <f>Scores!BH31*calcs!$BN$14</f>
        <v>1.97054284115206</v>
      </c>
      <c r="BG35" s="219">
        <f>Scores!BI31*calcs!$BN$14</f>
        <v>1.97054284115206</v>
      </c>
      <c r="BH35" s="219">
        <f>Scores!BJ31*calcs!$BN$14</f>
        <v>1.97054284115206</v>
      </c>
      <c r="BI35" s="219">
        <f>Scores!BK31*calcs!$BN$14</f>
        <v>2.08551896469055</v>
      </c>
      <c r="BJ35" s="219">
        <f>Scores!BL31*calcs!$BN$14</f>
        <v>2.08551896469055</v>
      </c>
    </row>
    <row r="36" spans="1:62">
      <c r="A36" t="s">
        <v>86</v>
      </c>
      <c r="B36" s="22" t="s">
        <v>87</v>
      </c>
      <c r="C36" s="219">
        <f>Scores!E32*calcs!$BN$3</f>
        <v>1.23939082050199</v>
      </c>
      <c r="D36" s="219">
        <f>Scores!F32*calcs!$BN$3</f>
        <v>1.23939082050199</v>
      </c>
      <c r="E36" s="219">
        <f>Scores!G32*calcs!$BN$3</f>
        <v>1.23939082050199</v>
      </c>
      <c r="F36" s="219">
        <f>Scores!H32*calcs!$BN$3</f>
        <v>1.23939082050199</v>
      </c>
      <c r="G36" s="219">
        <f>Scores!I32*calcs!$BN$3</f>
        <v>1.23939082050199</v>
      </c>
      <c r="H36" s="219">
        <f>Scores!J32*calcs!$BN$4</f>
        <v>0.388542137850457</v>
      </c>
      <c r="I36" s="219">
        <f>Scores!K32*calcs!$BN$4</f>
        <v>0.388542137850457</v>
      </c>
      <c r="J36" s="219">
        <f>Scores!L32*calcs!$BN$4</f>
        <v>0.388542137850457</v>
      </c>
      <c r="K36" s="219">
        <f>Scores!M32*calcs!$BN$4</f>
        <v>0.388542137850457</v>
      </c>
      <c r="L36" s="219">
        <f>Scores!N32*calcs!$BN$4</f>
        <v>0.388542137850457</v>
      </c>
      <c r="M36" s="219">
        <f>Scores!O32*calcs!$BN$5</f>
        <v>0.441123327259274</v>
      </c>
      <c r="N36" s="219">
        <f>Scores!P32*calcs!$BN$5</f>
        <v>0.441123327259274</v>
      </c>
      <c r="O36" s="219">
        <f>Scores!Q32*calcs!$BN$5</f>
        <v>0.441123327259274</v>
      </c>
      <c r="P36" s="219">
        <f>Scores!R32*calcs!$BN$5</f>
        <v>0.441123327259274</v>
      </c>
      <c r="Q36" s="219">
        <f>Scores!S32*calcs!$BN$5</f>
        <v>0.441123327259274</v>
      </c>
      <c r="R36" s="219">
        <f>Scores!T32*calcs!$BN$6</f>
        <v>1.32400647944201</v>
      </c>
      <c r="S36" s="219">
        <f>Scores!U32*calcs!$BN$6</f>
        <v>1.32400647944201</v>
      </c>
      <c r="T36" s="219">
        <f>Scores!V32*calcs!$BN$6</f>
        <v>1.32400647944201</v>
      </c>
      <c r="U36" s="219">
        <f>Scores!W32*calcs!$BN$6</f>
        <v>1.32400647944201</v>
      </c>
      <c r="V36" s="219">
        <f>Scores!X32*calcs!$BN$6</f>
        <v>1.32400647944201</v>
      </c>
      <c r="W36" s="219">
        <f>Scores!Y32*calcs!$BN$7</f>
        <v>0.551410781038706</v>
      </c>
      <c r="X36" s="219">
        <f>Scores!Z32*calcs!$BN$7</f>
        <v>0.395457386623179</v>
      </c>
      <c r="Y36" s="219">
        <f>Scores!AA32*calcs!$BN$7</f>
        <v>0.813337641967997</v>
      </c>
      <c r="Z36" s="219">
        <f>Scores!AB32*calcs!$BN$7</f>
        <v>0.445678099281263</v>
      </c>
      <c r="AA36" s="219">
        <f>Scores!AC32*calcs!$BN$7</f>
        <v>0.75740526394562</v>
      </c>
      <c r="AB36" s="219">
        <f>Scores!AD32*calcs!$BN$8</f>
        <v>0.611715320048684</v>
      </c>
      <c r="AC36" s="219">
        <f>Scores!AE32*calcs!$BN$8</f>
        <v>0.539957085198946</v>
      </c>
      <c r="AD36" s="219">
        <f>Scores!AF32*calcs!$BN$8</f>
        <v>0.478284735873823</v>
      </c>
      <c r="AE36" s="219">
        <f>Scores!AG32*calcs!$BN$8</f>
        <v>0.545364696112975</v>
      </c>
      <c r="AF36" s="219">
        <f>Scores!AH32*calcs!$BN$8</f>
        <v>0.38649648102419</v>
      </c>
      <c r="AG36" s="219">
        <f>Scores!AI32*calcs!$BN$9</f>
        <v>0.603197337432495</v>
      </c>
      <c r="AH36" s="219">
        <f>Scores!AJ32*calcs!$BN$9</f>
        <v>0.655924056966266</v>
      </c>
      <c r="AI36" s="219">
        <f>Scores!AK32*calcs!$BN$9</f>
        <v>0.647180218256899</v>
      </c>
      <c r="AJ36" s="219">
        <f>Scores!AL32*calcs!$BN$9</f>
        <v>0.645158088293023</v>
      </c>
      <c r="AK36" s="219">
        <f>Scores!AM32*calcs!$BN$9</f>
        <v>0.638129695038256</v>
      </c>
      <c r="AL36" s="219">
        <f>Scores!AN32*calcs!$BN$10</f>
        <v>0.0819211535790785</v>
      </c>
      <c r="AM36" s="219">
        <f>Scores!AO32*calcs!$BN$10</f>
        <v>0.0606341884337992</v>
      </c>
      <c r="AN36" s="219">
        <f>Scores!AP32*calcs!$BN$10</f>
        <v>0.0502084657389508</v>
      </c>
      <c r="AO36" s="219">
        <f>Scores!AQ32*calcs!$BN$10</f>
        <v>-0.0155005199540434</v>
      </c>
      <c r="AP36" s="219">
        <f>Scores!AR32*calcs!$BN$10</f>
        <v>-0.0225346047421658</v>
      </c>
      <c r="AQ36" s="219">
        <f>Scores!AS32*calcs!$BN$11</f>
        <v>-0.0370117998803543</v>
      </c>
      <c r="AR36" s="219">
        <f>Scores!AT32*calcs!$BN$11</f>
        <v>0.0465477950831204</v>
      </c>
      <c r="AS36" s="219">
        <f>Scores!AU32*calcs!$BN$11</f>
        <v>0.157983652113669</v>
      </c>
      <c r="AT36" s="219">
        <f>Scores!AV32*calcs!$BN$11</f>
        <v>0.27828576689309</v>
      </c>
      <c r="AU36" s="219">
        <f>Scores!AW32*calcs!$BN$11</f>
        <v>0.218459263254518</v>
      </c>
      <c r="AV36" s="219">
        <f>Scores!AX32*calcs!$BN$12</f>
        <v>-0.169556458688645</v>
      </c>
      <c r="AW36" s="219">
        <f>Scores!AY32*calcs!$BN$12</f>
        <v>-0.230351306318959</v>
      </c>
      <c r="AX36" s="219">
        <f>Scores!AZ32*calcs!$BN$12</f>
        <v>-0.181525660160322</v>
      </c>
      <c r="AY36" s="219">
        <f>Scores!BA32*calcs!$BN$12</f>
        <v>-0.191434628313118</v>
      </c>
      <c r="AZ36" s="219">
        <f>Scores!BB32*calcs!$BN$12</f>
        <v>-0.186854099852722</v>
      </c>
      <c r="BA36" s="219">
        <f>Scores!BC32*calcs!$BN$13</f>
        <v>-0.247375493840616</v>
      </c>
      <c r="BB36" s="219">
        <f>Scores!BD32*calcs!$BN$13</f>
        <v>-0.205266417454551</v>
      </c>
      <c r="BC36" s="219">
        <f>Scores!BE32*calcs!$BN$13</f>
        <v>-0.242595657051211</v>
      </c>
      <c r="BD36" s="219">
        <f>Scores!BF32*calcs!$BN$13</f>
        <v>-0.119578749595793</v>
      </c>
      <c r="BE36" s="219">
        <f>Scores!BG32*calcs!$BN$13</f>
        <v>-0.119578749595793</v>
      </c>
      <c r="BF36" s="219">
        <f>Scores!BH32*calcs!$BN$14</f>
        <v>2.24634148830329</v>
      </c>
      <c r="BG36" s="219">
        <f>Scores!BI32*calcs!$BN$14</f>
        <v>2.24634148830329</v>
      </c>
      <c r="BH36" s="219">
        <f>Scores!BJ32*calcs!$BN$14</f>
        <v>2.24634148830329</v>
      </c>
      <c r="BI36" s="219">
        <f>Scores!BK32*calcs!$BN$14</f>
        <v>1.58819940727321</v>
      </c>
      <c r="BJ36" s="219">
        <f>Scores!BL32*calcs!$BN$14</f>
        <v>1.58819940727321</v>
      </c>
    </row>
    <row r="37" spans="1:62">
      <c r="A37" t="s">
        <v>88</v>
      </c>
      <c r="B37" s="22" t="s">
        <v>89</v>
      </c>
      <c r="C37" s="219">
        <f>Scores!E33*calcs!$BN$3</f>
        <v>0.787317335944125</v>
      </c>
      <c r="D37" s="219">
        <f>Scores!F33*calcs!$BN$3</f>
        <v>0.787317335944125</v>
      </c>
      <c r="E37" s="219">
        <f>Scores!G33*calcs!$BN$3</f>
        <v>0.787317335944125</v>
      </c>
      <c r="F37" s="219">
        <f>Scores!H33*calcs!$BN$3</f>
        <v>0.787317335944125</v>
      </c>
      <c r="G37" s="219">
        <f>Scores!I33*calcs!$BN$3</f>
        <v>0.787317335944125</v>
      </c>
      <c r="H37" s="219">
        <f>Scores!J33*calcs!$BN$4</f>
        <v>-0.310377404822102</v>
      </c>
      <c r="I37" s="219">
        <f>Scores!K33*calcs!$BN$4</f>
        <v>-0.310377404822102</v>
      </c>
      <c r="J37" s="219">
        <f>Scores!L33*calcs!$BN$4</f>
        <v>-0.310377404822102</v>
      </c>
      <c r="K37" s="219">
        <f>Scores!M33*calcs!$BN$4</f>
        <v>-0.310377404822102</v>
      </c>
      <c r="L37" s="219">
        <f>Scores!N33*calcs!$BN$4</f>
        <v>-0.310377404822102</v>
      </c>
      <c r="M37" s="219">
        <f>Scores!O33*calcs!$BN$5</f>
        <v>-0.594140985402842</v>
      </c>
      <c r="N37" s="219">
        <f>Scores!P33*calcs!$BN$5</f>
        <v>-0.594140985402842</v>
      </c>
      <c r="O37" s="219">
        <f>Scores!Q33*calcs!$BN$5</f>
        <v>-0.594140985402842</v>
      </c>
      <c r="P37" s="219">
        <f>Scores!R33*calcs!$BN$5</f>
        <v>-0.594140985402842</v>
      </c>
      <c r="Q37" s="219">
        <f>Scores!S33*calcs!$BN$5</f>
        <v>-0.594140985402842</v>
      </c>
      <c r="R37" s="219">
        <f>Scores!T33*calcs!$BN$6</f>
        <v>1.01340661211037</v>
      </c>
      <c r="S37" s="219">
        <f>Scores!U33*calcs!$BN$6</f>
        <v>1.01340661211037</v>
      </c>
      <c r="T37" s="219">
        <f>Scores!V33*calcs!$BN$6</f>
        <v>1.01340661211037</v>
      </c>
      <c r="U37" s="219">
        <f>Scores!W33*calcs!$BN$6</f>
        <v>1.01340661211037</v>
      </c>
      <c r="V37" s="219">
        <f>Scores!X33*calcs!$BN$6</f>
        <v>1.01340661211037</v>
      </c>
      <c r="W37" s="219">
        <f>Scores!Y33*calcs!$BN$7</f>
        <v>0.837136112341254</v>
      </c>
      <c r="X37" s="219">
        <f>Scores!Z33*calcs!$BN$7</f>
        <v>0.863362959594434</v>
      </c>
      <c r="Y37" s="219">
        <f>Scores!AA33*calcs!$BN$7</f>
        <v>1.02230449860919</v>
      </c>
      <c r="Z37" s="219">
        <f>Scores!AB33*calcs!$BN$7</f>
        <v>0.633219080985944</v>
      </c>
      <c r="AA37" s="219">
        <f>Scores!AC33*calcs!$BN$7</f>
        <v>0.168083300277096</v>
      </c>
      <c r="AB37" s="219">
        <f>Scores!AD33*calcs!$BN$8</f>
        <v>0.686268299281365</v>
      </c>
      <c r="AC37" s="219">
        <f>Scores!AE33*calcs!$BN$8</f>
        <v>0.616726276881356</v>
      </c>
      <c r="AD37" s="219">
        <f>Scores!AF33*calcs!$BN$8</f>
        <v>0.470972651833177</v>
      </c>
      <c r="AE37" s="219">
        <f>Scores!AG33*calcs!$BN$8</f>
        <v>0.485834966348026</v>
      </c>
      <c r="AF37" s="219">
        <f>Scores!AH33*calcs!$BN$8</f>
        <v>0.422436783684087</v>
      </c>
      <c r="AG37" s="219">
        <f>Scores!AI33*calcs!$BN$9</f>
        <v>0.669470094136323</v>
      </c>
      <c r="AH37" s="219">
        <f>Scores!AJ33*calcs!$BN$9</f>
        <v>0.660995506176136</v>
      </c>
      <c r="AI37" s="219">
        <f>Scores!AK33*calcs!$BN$9</f>
        <v>0.672186147180414</v>
      </c>
      <c r="AJ37" s="219">
        <f>Scores!AL33*calcs!$BN$9</f>
        <v>0.723959189830274</v>
      </c>
      <c r="AK37" s="219">
        <f>Scores!AM33*calcs!$BN$9</f>
        <v>0.758424384148158</v>
      </c>
      <c r="AL37" s="219">
        <f>Scores!AN33*calcs!$BN$10</f>
        <v>-0.0728555669266028</v>
      </c>
      <c r="AM37" s="219">
        <f>Scores!AO33*calcs!$BN$10</f>
        <v>-0.0245789253211066</v>
      </c>
      <c r="AN37" s="219">
        <f>Scores!AP33*calcs!$BN$10</f>
        <v>-0.0323431515336064</v>
      </c>
      <c r="AO37" s="219">
        <f>Scores!AQ33*calcs!$BN$10</f>
        <v>0.0193692949654491</v>
      </c>
      <c r="AP37" s="219">
        <f>Scores!AR33*calcs!$BN$10</f>
        <v>-0.0225346047421658</v>
      </c>
      <c r="AQ37" s="219">
        <f>Scores!AS33*calcs!$BN$11</f>
        <v>0.143488421764665</v>
      </c>
      <c r="AR37" s="219">
        <f>Scores!AT33*calcs!$BN$11</f>
        <v>0.150981441830622</v>
      </c>
      <c r="AS37" s="219">
        <f>Scores!AU33*calcs!$BN$11</f>
        <v>0.0777934862131562</v>
      </c>
      <c r="AT37" s="219">
        <f>Scores!AV33*calcs!$BN$11</f>
        <v>0.384449094471006</v>
      </c>
      <c r="AU37" s="219">
        <f>Scores!AW33*calcs!$BN$11</f>
        <v>0.402000337797086</v>
      </c>
      <c r="AV37" s="219">
        <f>Scores!AX33*calcs!$BN$12</f>
        <v>0.0899147123549485</v>
      </c>
      <c r="AW37" s="219">
        <f>Scores!AY33*calcs!$BN$12</f>
        <v>0.0473816675119221</v>
      </c>
      <c r="AX37" s="219">
        <f>Scores!AZ33*calcs!$BN$12</f>
        <v>-0.0166193491499232</v>
      </c>
      <c r="AY37" s="219">
        <f>Scores!BA33*calcs!$BN$12</f>
        <v>0.0532357295957705</v>
      </c>
      <c r="AZ37" s="219">
        <f>Scores!BB33*calcs!$BN$12</f>
        <v>0.118841899080082</v>
      </c>
      <c r="BA37" s="219">
        <f>Scores!BC33*calcs!$BN$13</f>
        <v>0.0287645923070484</v>
      </c>
      <c r="BB37" s="219">
        <f>Scores!BD33*calcs!$BN$13</f>
        <v>-0.00554774101228506</v>
      </c>
      <c r="BC37" s="219">
        <f>Scores!BE33*calcs!$BN$13</f>
        <v>0.024259565705121</v>
      </c>
      <c r="BD37" s="219">
        <f>Scores!BF33*calcs!$BN$13</f>
        <v>0.11293548572936</v>
      </c>
      <c r="BE37" s="219">
        <f>Scores!BG33*calcs!$BN$13</f>
        <v>0.11293548572936</v>
      </c>
      <c r="BF37" s="219">
        <f>Scores!BH33*calcs!$BN$14</f>
        <v>2.13328446129723</v>
      </c>
      <c r="BG37" s="219">
        <f>Scores!BI33*calcs!$BN$14</f>
        <v>2.13328446129723</v>
      </c>
      <c r="BH37" s="219">
        <f>Scores!BJ33*calcs!$BN$14</f>
        <v>2.13328446129723</v>
      </c>
      <c r="BI37" s="219">
        <f>Scores!BK33*calcs!$BN$14</f>
        <v>2.2711383741473</v>
      </c>
      <c r="BJ37" s="219">
        <f>Scores!BL33*calcs!$BN$14</f>
        <v>2.2711383741473</v>
      </c>
    </row>
    <row r="38" spans="1:62">
      <c r="A38" t="s">
        <v>90</v>
      </c>
      <c r="B38" s="22" t="s">
        <v>91</v>
      </c>
      <c r="C38" s="219">
        <f>Scores!E34*calcs!$BN$3</f>
        <v>1.00498234702754</v>
      </c>
      <c r="D38" s="219">
        <f>Scores!F34*calcs!$BN$3</f>
        <v>1.00498234702754</v>
      </c>
      <c r="E38" s="219">
        <f>Scores!G34*calcs!$BN$3</f>
        <v>1.00498234702754</v>
      </c>
      <c r="F38" s="219">
        <f>Scores!H34*calcs!$BN$3</f>
        <v>1.00498234702754</v>
      </c>
      <c r="G38" s="219">
        <f>Scores!I34*calcs!$BN$3</f>
        <v>1.00498234702754</v>
      </c>
      <c r="H38" s="219">
        <f>Scores!J34*calcs!$BN$4</f>
        <v>-0.160865458211736</v>
      </c>
      <c r="I38" s="219">
        <f>Scores!K34*calcs!$BN$4</f>
        <v>-0.160865458211736</v>
      </c>
      <c r="J38" s="219">
        <f>Scores!L34*calcs!$BN$4</f>
        <v>-0.160865458211736</v>
      </c>
      <c r="K38" s="219">
        <f>Scores!M34*calcs!$BN$4</f>
        <v>-0.160865458211736</v>
      </c>
      <c r="L38" s="219">
        <f>Scores!N34*calcs!$BN$4</f>
        <v>-0.160865458211736</v>
      </c>
      <c r="M38" s="219">
        <f>Scores!O34*calcs!$BN$5</f>
        <v>0.232291995949821</v>
      </c>
      <c r="N38" s="219">
        <f>Scores!P34*calcs!$BN$5</f>
        <v>0.232291995949821</v>
      </c>
      <c r="O38" s="219">
        <f>Scores!Q34*calcs!$BN$5</f>
        <v>0.232291995949821</v>
      </c>
      <c r="P38" s="219">
        <f>Scores!R34*calcs!$BN$5</f>
        <v>0.232291995949821</v>
      </c>
      <c r="Q38" s="219">
        <f>Scores!S34*calcs!$BN$5</f>
        <v>0.232291995949821</v>
      </c>
      <c r="R38" s="219">
        <f>Scores!T34*calcs!$BN$6</f>
        <v>1.32750915061371</v>
      </c>
      <c r="S38" s="219">
        <f>Scores!U34*calcs!$BN$6</f>
        <v>1.32750915061371</v>
      </c>
      <c r="T38" s="219">
        <f>Scores!V34*calcs!$BN$6</f>
        <v>1.32750915061371</v>
      </c>
      <c r="U38" s="219">
        <f>Scores!W34*calcs!$BN$6</f>
        <v>1.32750915061371</v>
      </c>
      <c r="V38" s="219">
        <f>Scores!X34*calcs!$BN$6</f>
        <v>1.32750915061371</v>
      </c>
      <c r="W38" s="219">
        <f>Scores!Y34*calcs!$BN$7</f>
        <v>0.00194464908727795</v>
      </c>
      <c r="X38" s="219">
        <f>Scores!Z34*calcs!$BN$7</f>
        <v>0.363938220368854</v>
      </c>
      <c r="Y38" s="219">
        <f>Scores!AA34*calcs!$BN$7</f>
        <v>0.39925090917359</v>
      </c>
      <c r="Z38" s="219">
        <f>Scores!AB34*calcs!$BN$7</f>
        <v>0.209473299032678</v>
      </c>
      <c r="AA38" s="219">
        <f>Scores!AC34*calcs!$BN$7</f>
        <v>-0.0625389996323146</v>
      </c>
      <c r="AB38" s="219">
        <f>Scores!AD34*calcs!$BN$8</f>
        <v>1.00210986259489</v>
      </c>
      <c r="AC38" s="219">
        <f>Scores!AE34*calcs!$BN$8</f>
        <v>1.00747348076727</v>
      </c>
      <c r="AD38" s="219">
        <f>Scores!AF34*calcs!$BN$8</f>
        <v>0.948412567808631</v>
      </c>
      <c r="AE38" s="219">
        <f>Scores!AG34*calcs!$BN$8</f>
        <v>0.88040015374442</v>
      </c>
      <c r="AF38" s="219">
        <f>Scores!AH34*calcs!$BN$8</f>
        <v>0.838600702070066</v>
      </c>
      <c r="AG38" s="219">
        <f>Scores!AI34*calcs!$BN$9</f>
        <v>0.346935670749018</v>
      </c>
      <c r="AH38" s="219">
        <f>Scores!AJ34*calcs!$BN$9</f>
        <v>0.358864663840008</v>
      </c>
      <c r="AI38" s="219">
        <f>Scores!AK34*calcs!$BN$9</f>
        <v>0.389776530316941</v>
      </c>
      <c r="AJ38" s="219">
        <f>Scores!AL34*calcs!$BN$9</f>
        <v>0.392148482288816</v>
      </c>
      <c r="AK38" s="219">
        <f>Scores!AM34*calcs!$BN$9</f>
        <v>0.422883313044177</v>
      </c>
      <c r="AL38" s="219">
        <f>Scores!AN34*calcs!$BN$10</f>
        <v>0.607290021774419</v>
      </c>
      <c r="AM38" s="219">
        <f>Scores!AO34*calcs!$BN$10</f>
        <v>0.578357560238815</v>
      </c>
      <c r="AN38" s="219">
        <f>Scores!AP34*calcs!$BN$10</f>
        <v>0.528055327258946</v>
      </c>
      <c r="AO38" s="219">
        <f>Scores!AQ34*calcs!$BN$10</f>
        <v>0.525652184661929</v>
      </c>
      <c r="AP38" s="219">
        <f>Scores!AR34*calcs!$BN$10</f>
        <v>0.471629443461248</v>
      </c>
      <c r="AQ38" s="219">
        <f>Scores!AS34*calcs!$BN$11</f>
        <v>0.36086308328748</v>
      </c>
      <c r="AR38" s="219">
        <f>Scores!AT34*calcs!$BN$11</f>
        <v>0.575891100249869</v>
      </c>
      <c r="AS38" s="219">
        <f>Scores!AU34*calcs!$BN$11</f>
        <v>0.576263651465157</v>
      </c>
      <c r="AT38" s="219">
        <f>Scores!AV34*calcs!$BN$11</f>
        <v>0.774377368481086</v>
      </c>
      <c r="AU38" s="219">
        <f>Scores!AW34*calcs!$BN$11</f>
        <v>0.639852610933483</v>
      </c>
      <c r="AV38" s="219">
        <f>Scores!AX34*calcs!$BN$12</f>
        <v>0.480649207798363</v>
      </c>
      <c r="AW38" s="219">
        <f>Scores!AY34*calcs!$BN$12</f>
        <v>0.476254740260721</v>
      </c>
      <c r="AX38" s="219">
        <f>Scores!AZ34*calcs!$BN$12</f>
        <v>0.480881353712535</v>
      </c>
      <c r="AY38" s="219">
        <f>Scores!BA34*calcs!$BN$12</f>
        <v>0.516280045710121</v>
      </c>
      <c r="AZ38" s="219">
        <f>Scores!BB34*calcs!$BN$12</f>
        <v>0.518348483190098</v>
      </c>
      <c r="BA38" s="219">
        <f>Scores!BC34*calcs!$BN$13</f>
        <v>0.632821030755064</v>
      </c>
      <c r="BB38" s="219">
        <f>Scores!BD34*calcs!$BN$13</f>
        <v>0.582512806289943</v>
      </c>
      <c r="BC38" s="219">
        <f>Scores!BE34*calcs!$BN$13</f>
        <v>0.618618925480587</v>
      </c>
      <c r="BD38" s="219">
        <f>Scores!BF34*calcs!$BN$13</f>
        <v>0.651039858910429</v>
      </c>
      <c r="BE38" s="219">
        <f>Scores!BG34*calcs!$BN$13</f>
        <v>0.651039858910429</v>
      </c>
      <c r="BF38" s="219">
        <f>Scores!BH34*calcs!$BN$14</f>
        <v>2.79153548446845</v>
      </c>
      <c r="BG38" s="219">
        <f>Scores!BI34*calcs!$BN$14</f>
        <v>2.79153548446845</v>
      </c>
      <c r="BH38" s="219">
        <f>Scores!BJ34*calcs!$BN$14</f>
        <v>2.79153548446845</v>
      </c>
      <c r="BI38" s="219">
        <f>Scores!BK34*calcs!$BN$14</f>
        <v>2.21265511002463</v>
      </c>
      <c r="BJ38" s="219">
        <f>Scores!BL34*calcs!$BN$14</f>
        <v>2.21265511002463</v>
      </c>
    </row>
    <row r="39" spans="1:62">
      <c r="A39" t="s">
        <v>92</v>
      </c>
      <c r="B39" s="22" t="s">
        <v>93</v>
      </c>
      <c r="C39" s="219">
        <f>Scores!E35*calcs!$BN$3</f>
        <v>1.40403486734714</v>
      </c>
      <c r="D39" s="219">
        <f>Scores!F35*calcs!$BN$3</f>
        <v>1.40403486734714</v>
      </c>
      <c r="E39" s="219">
        <f>Scores!G35*calcs!$BN$3</f>
        <v>1.40403486734714</v>
      </c>
      <c r="F39" s="219">
        <f>Scores!H35*calcs!$BN$3</f>
        <v>1.40403486734714</v>
      </c>
      <c r="G39" s="219">
        <f>Scores!I35*calcs!$BN$3</f>
        <v>1.40403486734714</v>
      </c>
      <c r="H39" s="219">
        <f>Scores!J35*calcs!$BN$4</f>
        <v>-0.315199310760248</v>
      </c>
      <c r="I39" s="219">
        <f>Scores!K35*calcs!$BN$4</f>
        <v>-0.315199310760248</v>
      </c>
      <c r="J39" s="219">
        <f>Scores!L35*calcs!$BN$4</f>
        <v>-0.315199310760248</v>
      </c>
      <c r="K39" s="219">
        <f>Scores!M35*calcs!$BN$4</f>
        <v>-0.315199310760248</v>
      </c>
      <c r="L39" s="219">
        <f>Scores!N35*calcs!$BN$4</f>
        <v>-0.315199310760248</v>
      </c>
      <c r="M39" s="219">
        <f>Scores!O35*calcs!$BN$5</f>
        <v>-0.313490135909372</v>
      </c>
      <c r="N39" s="219">
        <f>Scores!P35*calcs!$BN$5</f>
        <v>-0.313490135909372</v>
      </c>
      <c r="O39" s="219">
        <f>Scores!Q35*calcs!$BN$5</f>
        <v>-0.313490135909372</v>
      </c>
      <c r="P39" s="219">
        <f>Scores!R35*calcs!$BN$5</f>
        <v>-0.313490135909372</v>
      </c>
      <c r="Q39" s="219">
        <f>Scores!S35*calcs!$BN$5</f>
        <v>-0.313490135909372</v>
      </c>
      <c r="R39" s="219">
        <f>Scores!T35*calcs!$BN$6</f>
        <v>1.52357958630619</v>
      </c>
      <c r="S39" s="219">
        <f>Scores!U35*calcs!$BN$6</f>
        <v>1.52357958630619</v>
      </c>
      <c r="T39" s="219">
        <f>Scores!V35*calcs!$BN$6</f>
        <v>1.52357958630619</v>
      </c>
      <c r="U39" s="219">
        <f>Scores!W35*calcs!$BN$6</f>
        <v>1.52357958630619</v>
      </c>
      <c r="V39" s="219">
        <f>Scores!X35*calcs!$BN$6</f>
        <v>1.52357958630619</v>
      </c>
      <c r="W39" s="219">
        <f>Scores!Y35*calcs!$BN$7</f>
        <v>0.893901935310625</v>
      </c>
      <c r="X39" s="219">
        <f>Scores!Z35*calcs!$BN$7</f>
        <v>0.609570757021573</v>
      </c>
      <c r="Y39" s="219">
        <f>Scores!AA35*calcs!$BN$7</f>
        <v>1.2385477114733</v>
      </c>
      <c r="Z39" s="219">
        <f>Scores!AB35*calcs!$BN$7</f>
        <v>1.24502320527089</v>
      </c>
      <c r="AA39" s="219">
        <f>Scores!AC35*calcs!$BN$7</f>
        <v>0.679730451960476</v>
      </c>
      <c r="AB39" s="219">
        <f>Scores!AD35*calcs!$BN$8</f>
        <v>1.06587675576084</v>
      </c>
      <c r="AC39" s="219">
        <f>Scores!AE35*calcs!$BN$8</f>
        <v>0.977469492339197</v>
      </c>
      <c r="AD39" s="219">
        <f>Scores!AF35*calcs!$BN$8</f>
        <v>0.94604653796942</v>
      </c>
      <c r="AE39" s="219">
        <f>Scores!AG35*calcs!$BN$8</f>
        <v>0.869247786640591</v>
      </c>
      <c r="AF39" s="219">
        <f>Scores!AH35*calcs!$BN$8</f>
        <v>0.850853715225297</v>
      </c>
      <c r="AG39" s="219">
        <f>Scores!AI35*calcs!$BN$9</f>
        <v>0.547498011997655</v>
      </c>
      <c r="AH39" s="219">
        <f>Scores!AJ35*calcs!$BN$9</f>
        <v>0.543989927976999</v>
      </c>
      <c r="AI39" s="219">
        <f>Scores!AK35*calcs!$BN$9</f>
        <v>0.693727301139369</v>
      </c>
      <c r="AJ39" s="219">
        <f>Scores!AL35*calcs!$BN$9</f>
        <v>0.701109120237477</v>
      </c>
      <c r="AK39" s="219">
        <f>Scores!AM35*calcs!$BN$9</f>
        <v>0.77306026285544</v>
      </c>
      <c r="AL39" s="219">
        <f>Scores!AN35*calcs!$BN$10</f>
        <v>0.316629513782529</v>
      </c>
      <c r="AM39" s="219">
        <f>Scores!AO35*calcs!$BN$10</f>
        <v>0.316273529698516</v>
      </c>
      <c r="AN39" s="219">
        <f>Scores!AP35*calcs!$BN$10</f>
        <v>0.309656405738417</v>
      </c>
      <c r="AO39" s="219">
        <f>Scores!AQ35*calcs!$BN$10</f>
        <v>0.250543253135419</v>
      </c>
      <c r="AP39" s="219">
        <f>Scores!AR35*calcs!$BN$10</f>
        <v>0.212090326441353</v>
      </c>
      <c r="AQ39" s="219">
        <f>Scores!AS35*calcs!$BN$11</f>
        <v>0.0829679083305582</v>
      </c>
      <c r="AR39" s="219">
        <f>Scores!AT35*calcs!$BN$11</f>
        <v>0.256806395616161</v>
      </c>
      <c r="AS39" s="219">
        <f>Scores!AU35*calcs!$BN$11</f>
        <v>0.340090579009926</v>
      </c>
      <c r="AT39" s="219">
        <f>Scores!AV35*calcs!$BN$11</f>
        <v>0.548045319081852</v>
      </c>
      <c r="AU39" s="219">
        <f>Scores!AW35*calcs!$BN$11</f>
        <v>0.468665408640133</v>
      </c>
      <c r="AV39" s="219">
        <f>Scores!AX35*calcs!$BN$12</f>
        <v>0.0736286146329558</v>
      </c>
      <c r="AW39" s="219">
        <f>Scores!AY35*calcs!$BN$12</f>
        <v>-0.0736451639250868</v>
      </c>
      <c r="AX39" s="219">
        <f>Scores!AZ35*calcs!$BN$12</f>
        <v>0.0025764513479089</v>
      </c>
      <c r="AY39" s="219">
        <f>Scores!BA35*calcs!$BN$12</f>
        <v>0.0277519903547083</v>
      </c>
      <c r="AZ39" s="219">
        <f>Scores!BB35*calcs!$BN$12</f>
        <v>0.146490642876151</v>
      </c>
      <c r="BA39" s="219">
        <f>Scores!BC35*calcs!$BN$13</f>
        <v>-0.373939699991629</v>
      </c>
      <c r="BB39" s="219">
        <f>Scores!BD35*calcs!$BN$13</f>
        <v>-0.216361899479122</v>
      </c>
      <c r="BC39" s="219">
        <f>Scores!BE35*calcs!$BN$13</f>
        <v>-0.23046587419865</v>
      </c>
      <c r="BD39" s="219">
        <f>Scores!BF35*calcs!$BN$13</f>
        <v>-0.172724860527256</v>
      </c>
      <c r="BE39" s="219">
        <f>Scores!BG35*calcs!$BN$13</f>
        <v>-0.172724860527256</v>
      </c>
      <c r="BF39" s="219">
        <f>Scores!BH35*calcs!$BN$14</f>
        <v>2.30144522421557</v>
      </c>
      <c r="BG39" s="219">
        <f>Scores!BI35*calcs!$BN$14</f>
        <v>2.30144522421557</v>
      </c>
      <c r="BH39" s="219">
        <f>Scores!BJ35*calcs!$BN$14</f>
        <v>2.30144522421557</v>
      </c>
      <c r="BI39" s="219">
        <f>Scores!BK35*calcs!$BN$14</f>
        <v>1.88301247023826</v>
      </c>
      <c r="BJ39" s="219">
        <f>Scores!BL35*calcs!$BN$14</f>
        <v>1.88301247023826</v>
      </c>
    </row>
    <row r="40" spans="1:62">
      <c r="A40" t="s">
        <v>94</v>
      </c>
      <c r="B40" s="22" t="s">
        <v>95</v>
      </c>
      <c r="C40" s="219">
        <f>Scores!E36*calcs!$BN$3</f>
        <v>0.996610615832026</v>
      </c>
      <c r="D40" s="219">
        <f>Scores!F36*calcs!$BN$3</f>
        <v>0.996610615832026</v>
      </c>
      <c r="E40" s="219">
        <f>Scores!G36*calcs!$BN$3</f>
        <v>0.996610615832026</v>
      </c>
      <c r="F40" s="219">
        <f>Scores!H36*calcs!$BN$3</f>
        <v>0.996610615832026</v>
      </c>
      <c r="G40" s="219">
        <f>Scores!I36*calcs!$BN$3</f>
        <v>0.996610615832026</v>
      </c>
      <c r="H40" s="219">
        <f>Scores!J36*calcs!$BN$4</f>
        <v>-0.664608422688574</v>
      </c>
      <c r="I40" s="219">
        <f>Scores!K36*calcs!$BN$4</f>
        <v>-0.664608422688574</v>
      </c>
      <c r="J40" s="219">
        <f>Scores!L36*calcs!$BN$4</f>
        <v>-0.664608422688574</v>
      </c>
      <c r="K40" s="219">
        <f>Scores!M36*calcs!$BN$4</f>
        <v>-0.664608422688574</v>
      </c>
      <c r="L40" s="219">
        <f>Scores!N36*calcs!$BN$4</f>
        <v>-0.664608422688574</v>
      </c>
      <c r="M40" s="219">
        <f>Scores!O36*calcs!$BN$5</f>
        <v>-0.176274427495326</v>
      </c>
      <c r="N40" s="219">
        <f>Scores!P36*calcs!$BN$5</f>
        <v>-0.176274427495326</v>
      </c>
      <c r="O40" s="219">
        <f>Scores!Q36*calcs!$BN$5</f>
        <v>-0.176274427495326</v>
      </c>
      <c r="P40" s="219">
        <f>Scores!R36*calcs!$BN$5</f>
        <v>-0.176274427495326</v>
      </c>
      <c r="Q40" s="219">
        <f>Scores!S36*calcs!$BN$5</f>
        <v>-0.176274427495326</v>
      </c>
      <c r="R40" s="219">
        <f>Scores!T36*calcs!$BN$6</f>
        <v>1.39252348515704</v>
      </c>
      <c r="S40" s="219">
        <f>Scores!U36*calcs!$BN$6</f>
        <v>1.39252348515704</v>
      </c>
      <c r="T40" s="219">
        <f>Scores!V36*calcs!$BN$6</f>
        <v>1.39252348515704</v>
      </c>
      <c r="U40" s="219">
        <f>Scores!W36*calcs!$BN$6</f>
        <v>1.39252348515704</v>
      </c>
      <c r="V40" s="219">
        <f>Scores!X36*calcs!$BN$6</f>
        <v>1.39252348515704</v>
      </c>
      <c r="W40" s="219">
        <f>Scores!Y36*calcs!$BN$7</f>
        <v>0.483798015710327</v>
      </c>
      <c r="X40" s="219">
        <f>Scores!Z36*calcs!$BN$7</f>
        <v>0.0658380041273209</v>
      </c>
      <c r="Y40" s="219">
        <f>Scores!AA36*calcs!$BN$7</f>
        <v>0.592811360163816</v>
      </c>
      <c r="Z40" s="219">
        <f>Scores!AB36*calcs!$BN$7</f>
        <v>-0.000984048162732891</v>
      </c>
      <c r="AA40" s="219">
        <f>Scores!AC36*calcs!$BN$7</f>
        <v>0.284013713382967</v>
      </c>
      <c r="AB40" s="219">
        <f>Scores!AD36*calcs!$BN$8</f>
        <v>1.10394403497813</v>
      </c>
      <c r="AC40" s="219">
        <f>Scores!AE36*calcs!$BN$8</f>
        <v>0.877069032463895</v>
      </c>
      <c r="AD40" s="219">
        <f>Scores!AF36*calcs!$BN$8</f>
        <v>0.873515485312238</v>
      </c>
      <c r="AE40" s="219">
        <f>Scores!AG36*calcs!$BN$8</f>
        <v>0.878883823129425</v>
      </c>
      <c r="AF40" s="219">
        <f>Scores!AH36*calcs!$BN$8</f>
        <v>0.840735020026563</v>
      </c>
      <c r="AG40" s="219">
        <f>Scores!AI36*calcs!$BN$9</f>
        <v>-0.114550453512398</v>
      </c>
      <c r="AH40" s="219">
        <f>Scores!AJ36*calcs!$BN$9</f>
        <v>-0.0935945669966582</v>
      </c>
      <c r="AI40" s="219">
        <f>Scores!AK36*calcs!$BN$9</f>
        <v>-0.143560975628502</v>
      </c>
      <c r="AJ40" s="219">
        <f>Scores!AL36*calcs!$BN$9</f>
        <v>-0.0668467365851808</v>
      </c>
      <c r="AK40" s="219">
        <f>Scores!AM36*calcs!$BN$9</f>
        <v>-0.0711163125824261</v>
      </c>
      <c r="AL40" s="219">
        <f>Scores!AN36*calcs!$BN$10</f>
        <v>0.539403550585805</v>
      </c>
      <c r="AM40" s="219">
        <f>Scores!AO36*calcs!$BN$10</f>
        <v>0.500730003540855</v>
      </c>
      <c r="AN40" s="219">
        <f>Scores!AP36*calcs!$BN$10</f>
        <v>0.46992640742214</v>
      </c>
      <c r="AO40" s="219">
        <f>Scores!AQ36*calcs!$BN$10</f>
        <v>0.480175773847776</v>
      </c>
      <c r="AP40" s="219">
        <f>Scores!AR36*calcs!$BN$10</f>
        <v>0.459976666778722</v>
      </c>
      <c r="AQ40" s="219">
        <f>Scores!AS36*calcs!$BN$11</f>
        <v>0.343796001109561</v>
      </c>
      <c r="AR40" s="219">
        <f>Scores!AT36*calcs!$BN$11</f>
        <v>0.396369724886085</v>
      </c>
      <c r="AS40" s="219">
        <f>Scores!AU36*calcs!$BN$11</f>
        <v>0.502005126051075</v>
      </c>
      <c r="AT40" s="219">
        <f>Scores!AV36*calcs!$BN$11</f>
        <v>0.668688285930357</v>
      </c>
      <c r="AU40" s="219">
        <f>Scores!AW36*calcs!$BN$11</f>
        <v>0.510195366160008</v>
      </c>
      <c r="AV40" s="219">
        <f>Scores!AX36*calcs!$BN$12</f>
        <v>0.289226363032394</v>
      </c>
      <c r="AW40" s="219">
        <f>Scores!AY36*calcs!$BN$12</f>
        <v>0.200300744517939</v>
      </c>
      <c r="AX40" s="219">
        <f>Scores!AZ36*calcs!$BN$12</f>
        <v>0.186591112951403</v>
      </c>
      <c r="AY40" s="219">
        <f>Scores!BA36*calcs!$BN$12</f>
        <v>0.187680211819752</v>
      </c>
      <c r="AZ40" s="219">
        <f>Scores!BB36*calcs!$BN$12</f>
        <v>0.196515835020832</v>
      </c>
      <c r="BA40" s="219">
        <f>Scores!BC36*calcs!$BN$13</f>
        <v>0.166834635380881</v>
      </c>
      <c r="BB40" s="219">
        <f>Scores!BD36*calcs!$BN$13</f>
        <v>0.133145784294844</v>
      </c>
      <c r="BC40" s="219">
        <f>Scores!BE36*calcs!$BN$13</f>
        <v>0.139492502804446</v>
      </c>
      <c r="BD40" s="219">
        <f>Scores!BF36*calcs!$BN$13</f>
        <v>0.0664326386643294</v>
      </c>
      <c r="BE40" s="219">
        <f>Scores!BG36*calcs!$BN$13</f>
        <v>0.0664326386643294</v>
      </c>
      <c r="BF40" s="219">
        <f>Scores!BH36*calcs!$BN$14</f>
        <v>2.56377083335876</v>
      </c>
      <c r="BG40" s="219">
        <f>Scores!BI36*calcs!$BN$14</f>
        <v>2.56377083335876</v>
      </c>
      <c r="BH40" s="219">
        <f>Scores!BJ36*calcs!$BN$14</f>
        <v>2.56377083335876</v>
      </c>
      <c r="BI40" s="219">
        <f>Scores!BK36*calcs!$BN$14</f>
        <v>2.00657324628458</v>
      </c>
      <c r="BJ40" s="219">
        <f>Scores!BL36*calcs!$BN$14</f>
        <v>2.00657324628458</v>
      </c>
    </row>
    <row r="41" spans="1:62">
      <c r="A41" t="s">
        <v>96</v>
      </c>
      <c r="B41" s="22" t="s">
        <v>97</v>
      </c>
      <c r="C41" s="219">
        <f>Scores!E37*calcs!$BN$3</f>
        <v>1.4877521793023</v>
      </c>
      <c r="D41" s="219">
        <f>Scores!F37*calcs!$BN$3</f>
        <v>1.4877521793023</v>
      </c>
      <c r="E41" s="219">
        <f>Scores!G37*calcs!$BN$3</f>
        <v>1.4877521793023</v>
      </c>
      <c r="F41" s="219">
        <f>Scores!H37*calcs!$BN$3</f>
        <v>1.4877521793023</v>
      </c>
      <c r="G41" s="219">
        <f>Scores!I37*calcs!$BN$3</f>
        <v>1.4877521793023</v>
      </c>
      <c r="H41" s="219">
        <f>Scores!J37*calcs!$BN$4</f>
        <v>-0.298870537564127</v>
      </c>
      <c r="I41" s="219">
        <f>Scores!K37*calcs!$BN$4</f>
        <v>-0.298870537564127</v>
      </c>
      <c r="J41" s="219">
        <f>Scores!L37*calcs!$BN$4</f>
        <v>-0.298870537564127</v>
      </c>
      <c r="K41" s="219">
        <f>Scores!M37*calcs!$BN$4</f>
        <v>-0.298870537564127</v>
      </c>
      <c r="L41" s="219">
        <f>Scores!N37*calcs!$BN$4</f>
        <v>-0.298870537564127</v>
      </c>
      <c r="M41" s="219">
        <f>Scores!O37*calcs!$BN$5</f>
        <v>-0.196648591294707</v>
      </c>
      <c r="N41" s="219">
        <f>Scores!P37*calcs!$BN$5</f>
        <v>-0.196648591294707</v>
      </c>
      <c r="O41" s="219">
        <f>Scores!Q37*calcs!$BN$5</f>
        <v>-0.196648591294707</v>
      </c>
      <c r="P41" s="219">
        <f>Scores!R37*calcs!$BN$5</f>
        <v>-0.196648591294707</v>
      </c>
      <c r="Q41" s="219">
        <f>Scores!S37*calcs!$BN$5</f>
        <v>-0.196648591294707</v>
      </c>
      <c r="R41" s="219">
        <f>Scores!T37*calcs!$BN$6</f>
        <v>1.69719760226909</v>
      </c>
      <c r="S41" s="219">
        <f>Scores!U37*calcs!$BN$6</f>
        <v>1.69719760226909</v>
      </c>
      <c r="T41" s="219">
        <f>Scores!V37*calcs!$BN$6</f>
        <v>1.69719760226909</v>
      </c>
      <c r="U41" s="219">
        <f>Scores!W37*calcs!$BN$6</f>
        <v>1.69719760226909</v>
      </c>
      <c r="V41" s="219">
        <f>Scores!X37*calcs!$BN$6</f>
        <v>1.69719760226909</v>
      </c>
      <c r="W41" s="219">
        <f>Scores!Y37*calcs!$BN$7</f>
        <v>0.105719010797854</v>
      </c>
      <c r="X41" s="219">
        <f>Scores!Z37*calcs!$BN$7</f>
        <v>0.37957050126509</v>
      </c>
      <c r="Y41" s="219">
        <f>Scores!AA37*calcs!$BN$7</f>
        <v>0.0813168975922079</v>
      </c>
      <c r="Z41" s="219">
        <f>Scores!AB37*calcs!$BN$7</f>
        <v>0.2214511770633</v>
      </c>
      <c r="AA41" s="219">
        <f>Scores!AC37*calcs!$BN$7</f>
        <v>0.37763026730799</v>
      </c>
      <c r="AB41" s="219">
        <f>Scores!AD37*calcs!$BN$8</f>
        <v>1.37764539621923</v>
      </c>
      <c r="AC41" s="219">
        <f>Scores!AE37*calcs!$BN$8</f>
        <v>1.41495758860396</v>
      </c>
      <c r="AD41" s="219">
        <f>Scores!AF37*calcs!$BN$8</f>
        <v>1.34768010317543</v>
      </c>
      <c r="AE41" s="219">
        <f>Scores!AG37*calcs!$BN$8</f>
        <v>1.34562934055734</v>
      </c>
      <c r="AF41" s="219">
        <f>Scores!AH37*calcs!$BN$8</f>
        <v>1.20676502024473</v>
      </c>
      <c r="AG41" s="219">
        <f>Scores!AI37*calcs!$BN$9</f>
        <v>0.371088725414546</v>
      </c>
      <c r="AH41" s="219">
        <f>Scores!AJ37*calcs!$BN$9</f>
        <v>0.433266528473118</v>
      </c>
      <c r="AI41" s="219">
        <f>Scores!AK37*calcs!$BN$9</f>
        <v>0.486819297990833</v>
      </c>
      <c r="AJ41" s="219">
        <f>Scores!AL37*calcs!$BN$9</f>
        <v>0.534127842443964</v>
      </c>
      <c r="AK41" s="219">
        <f>Scores!AM37*calcs!$BN$9</f>
        <v>0.57345940146302</v>
      </c>
      <c r="AL41" s="219">
        <f>Scores!AN37*calcs!$BN$10</f>
        <v>0.650162446703223</v>
      </c>
      <c r="AM41" s="219">
        <f>Scores!AO37*calcs!$BN$10</f>
        <v>0.565945566078436</v>
      </c>
      <c r="AN41" s="219">
        <f>Scores!AP37*calcs!$BN$10</f>
        <v>0.485396543349463</v>
      </c>
      <c r="AO41" s="219">
        <f>Scores!AQ37*calcs!$BN$10</f>
        <v>0.471993167057687</v>
      </c>
      <c r="AP41" s="219">
        <f>Scores!AR37*calcs!$BN$10</f>
        <v>0.394629723029655</v>
      </c>
      <c r="AQ41" s="219">
        <f>Scores!AS37*calcs!$BN$11</f>
        <v>0.33485244002834</v>
      </c>
      <c r="AR41" s="219">
        <f>Scores!AT37*calcs!$BN$11</f>
        <v>0.361304600539137</v>
      </c>
      <c r="AS41" s="219">
        <f>Scores!AU37*calcs!$BN$11</f>
        <v>0.554368688289485</v>
      </c>
      <c r="AT41" s="219">
        <f>Scores!AV37*calcs!$BN$11</f>
        <v>0.976830728678952</v>
      </c>
      <c r="AU41" s="219">
        <f>Scores!AW37*calcs!$BN$11</f>
        <v>0.800349963862693</v>
      </c>
      <c r="AV41" s="219">
        <f>Scores!AX37*calcs!$BN$12</f>
        <v>0.582819683225598</v>
      </c>
      <c r="AW41" s="219">
        <f>Scores!AY37*calcs!$BN$12</f>
        <v>0.596781573729608</v>
      </c>
      <c r="AX41" s="219">
        <f>Scores!AZ37*calcs!$BN$12</f>
        <v>0.598180198228871</v>
      </c>
      <c r="AY41" s="219">
        <f>Scores!BA37*calcs!$BN$12</f>
        <v>0.644192012544972</v>
      </c>
      <c r="AZ41" s="219">
        <f>Scores!BB37*calcs!$BN$12</f>
        <v>0.616786312040111</v>
      </c>
      <c r="BA41" s="219">
        <f>Scores!BC37*calcs!$BN$13</f>
        <v>0.558033090756738</v>
      </c>
      <c r="BB41" s="219">
        <f>Scores!BD37*calcs!$BN$13</f>
        <v>0.560321842240803</v>
      </c>
      <c r="BC41" s="219">
        <f>Scores!BE37*calcs!$BN$13</f>
        <v>0.570099794070345</v>
      </c>
      <c r="BD41" s="219">
        <f>Scores!BF37*calcs!$BN$13</f>
        <v>0.5646774286468</v>
      </c>
      <c r="BE41" s="219">
        <f>Scores!BG37*calcs!$BN$13</f>
        <v>0.5646774286468</v>
      </c>
      <c r="BF41" s="219">
        <f>Scores!BH37*calcs!$BN$14</f>
        <v>2.58309261957953</v>
      </c>
      <c r="BG41" s="219">
        <f>Scores!BI37*calcs!$BN$14</f>
        <v>2.58309261957953</v>
      </c>
      <c r="BH41" s="219">
        <f>Scores!BJ37*calcs!$BN$14</f>
        <v>2.58309261957953</v>
      </c>
      <c r="BI41" s="219">
        <f>Scores!BK37*calcs!$BN$14</f>
        <v>2.38913508198891</v>
      </c>
      <c r="BJ41" s="219">
        <f>Scores!BL37*calcs!$BN$14</f>
        <v>2.38913508198891</v>
      </c>
    </row>
    <row r="42" spans="1:62">
      <c r="A42" t="s">
        <v>98</v>
      </c>
      <c r="B42" s="22" t="s">
        <v>99</v>
      </c>
      <c r="C42" s="219">
        <f>Scores!E38*calcs!$BN$3</f>
        <v>0.985448307571338</v>
      </c>
      <c r="D42" s="219">
        <f>Scores!F38*calcs!$BN$3</f>
        <v>0.985448307571338</v>
      </c>
      <c r="E42" s="219">
        <f>Scores!G38*calcs!$BN$3</f>
        <v>0.985448307571338</v>
      </c>
      <c r="F42" s="219">
        <f>Scores!H38*calcs!$BN$3</f>
        <v>0.985448307571338</v>
      </c>
      <c r="G42" s="219">
        <f>Scores!I38*calcs!$BN$3</f>
        <v>0.985448307571338</v>
      </c>
      <c r="H42" s="219">
        <f>Scores!J38*calcs!$BN$4</f>
        <v>0.503327966875164</v>
      </c>
      <c r="I42" s="219">
        <f>Scores!K38*calcs!$BN$4</f>
        <v>0.503327966875164</v>
      </c>
      <c r="J42" s="219">
        <f>Scores!L38*calcs!$BN$4</f>
        <v>0.503327966875164</v>
      </c>
      <c r="K42" s="219">
        <f>Scores!M38*calcs!$BN$4</f>
        <v>0.503327966875164</v>
      </c>
      <c r="L42" s="219">
        <f>Scores!N38*calcs!$BN$4</f>
        <v>0.503327966875164</v>
      </c>
      <c r="M42" s="219">
        <f>Scores!O38*calcs!$BN$5</f>
        <v>0.35469620759979</v>
      </c>
      <c r="N42" s="219">
        <f>Scores!P38*calcs!$BN$5</f>
        <v>0.35469620759979</v>
      </c>
      <c r="O42" s="219">
        <f>Scores!Q38*calcs!$BN$5</f>
        <v>0.35469620759979</v>
      </c>
      <c r="P42" s="219">
        <f>Scores!R38*calcs!$BN$5</f>
        <v>0.35469620759979</v>
      </c>
      <c r="Q42" s="219">
        <f>Scores!S38*calcs!$BN$5</f>
        <v>0.35469620759979</v>
      </c>
      <c r="R42" s="219">
        <f>Scores!T38*calcs!$BN$6</f>
        <v>0.963274825493412</v>
      </c>
      <c r="S42" s="219">
        <f>Scores!U38*calcs!$BN$6</f>
        <v>0.963274825493412</v>
      </c>
      <c r="T42" s="219">
        <f>Scores!V38*calcs!$BN$6</f>
        <v>0.963274825493412</v>
      </c>
      <c r="U42" s="219">
        <f>Scores!W38*calcs!$BN$6</f>
        <v>0.963274825493412</v>
      </c>
      <c r="V42" s="219">
        <f>Scores!X38*calcs!$BN$6</f>
        <v>0.963274825493412</v>
      </c>
      <c r="W42" s="219">
        <f>Scores!Y38*calcs!$BN$7</f>
        <v>0.242134779452543</v>
      </c>
      <c r="X42" s="219">
        <f>Scores!Z38*calcs!$BN$7</f>
        <v>0.285128596307293</v>
      </c>
      <c r="Y42" s="219">
        <f>Scores!AA38*calcs!$BN$7</f>
        <v>0.31023493528577</v>
      </c>
      <c r="Z42" s="219">
        <f>Scores!AB38*calcs!$BN$7</f>
        <v>-0.0692616960574713</v>
      </c>
      <c r="AA42" s="219">
        <f>Scores!AC38*calcs!$BN$7</f>
        <v>-0.669290039414301</v>
      </c>
      <c r="AB42" s="219">
        <f>Scores!AD38*calcs!$BN$8</f>
        <v>0.255165559451983</v>
      </c>
      <c r="AC42" s="219">
        <f>Scores!AE38*calcs!$BN$8</f>
        <v>0.17883938587924</v>
      </c>
      <c r="AD42" s="219">
        <f>Scores!AF38*calcs!$BN$8</f>
        <v>0.224407437010172</v>
      </c>
      <c r="AE42" s="219">
        <f>Scores!AG38*calcs!$BN$8</f>
        <v>0.134194637013455</v>
      </c>
      <c r="AF42" s="219">
        <f>Scores!AH38*calcs!$BN$8</f>
        <v>0.190226470743271</v>
      </c>
      <c r="AG42" s="219">
        <f>Scores!AI38*calcs!$BN$9</f>
        <v>0.460293672898513</v>
      </c>
      <c r="AH42" s="219">
        <f>Scores!AJ38*calcs!$BN$9</f>
        <v>0.460883162153313</v>
      </c>
      <c r="AI42" s="219">
        <f>Scores!AK38*calcs!$BN$9</f>
        <v>0.468360075878951</v>
      </c>
      <c r="AJ42" s="219">
        <f>Scores!AL38*calcs!$BN$9</f>
        <v>0.536490188100327</v>
      </c>
      <c r="AK42" s="219">
        <f>Scores!AM38*calcs!$BN$9</f>
        <v>0.521706255935699</v>
      </c>
      <c r="AL42" s="219">
        <f>Scores!AN38*calcs!$BN$10</f>
        <v>0.124470622387891</v>
      </c>
      <c r="AM42" s="219">
        <f>Scores!AO38*calcs!$BN$10</f>
        <v>0.10512207379675</v>
      </c>
      <c r="AN42" s="219">
        <f>Scores!AP38*calcs!$BN$10</f>
        <v>0.0137762468916234</v>
      </c>
      <c r="AO42" s="219">
        <f>Scores!AQ38*calcs!$BN$10</f>
        <v>-0.0269162331717344</v>
      </c>
      <c r="AP42" s="219">
        <f>Scores!AR38*calcs!$BN$10</f>
        <v>-0.0874994026213552</v>
      </c>
      <c r="AQ42" s="219">
        <f>Scores!AS38*calcs!$BN$11</f>
        <v>-0.190262430999457</v>
      </c>
      <c r="AR42" s="219">
        <f>Scores!AT38*calcs!$BN$11</f>
        <v>0.135485645026311</v>
      </c>
      <c r="AS42" s="219">
        <f>Scores!AU38*calcs!$BN$11</f>
        <v>0.0836672774907885</v>
      </c>
      <c r="AT42" s="219">
        <f>Scores!AV38*calcs!$BN$11</f>
        <v>0.099421197242799</v>
      </c>
      <c r="AU42" s="219">
        <f>Scores!AW38*calcs!$BN$11</f>
        <v>0.00685691523905781</v>
      </c>
      <c r="AV42" s="219">
        <f>Scores!AX38*calcs!$BN$12</f>
        <v>-0.35259686503689</v>
      </c>
      <c r="AW42" s="219">
        <f>Scores!AY38*calcs!$BN$12</f>
        <v>-0.413063528481704</v>
      </c>
      <c r="AX42" s="219">
        <f>Scores!AZ38*calcs!$BN$12</f>
        <v>-0.353594973423473</v>
      </c>
      <c r="AY42" s="219">
        <f>Scores!BA38*calcs!$BN$12</f>
        <v>-0.397728380747712</v>
      </c>
      <c r="AZ42" s="219">
        <f>Scores!BB38*calcs!$BN$12</f>
        <v>-0.347438845835751</v>
      </c>
      <c r="BA42" s="219">
        <f>Scores!BC38*calcs!$BN$13</f>
        <v>-0.425715966144315</v>
      </c>
      <c r="BB42" s="219">
        <f>Scores!BD38*calcs!$BN$13</f>
        <v>-0.371698647823106</v>
      </c>
      <c r="BC42" s="219">
        <f>Scores!BE38*calcs!$BN$13</f>
        <v>-0.388153051281937</v>
      </c>
      <c r="BD42" s="219">
        <f>Scores!BF38*calcs!$BN$13</f>
        <v>-0.425168887451709</v>
      </c>
      <c r="BE42" s="219">
        <f>Scores!BG38*calcs!$BN$13</f>
        <v>-0.425168887451709</v>
      </c>
      <c r="BF42" s="219">
        <f>Scores!BH38*calcs!$BN$14</f>
        <v>2.47419488119242</v>
      </c>
      <c r="BG42" s="219">
        <f>Scores!BI38*calcs!$BN$14</f>
        <v>2.47419488119242</v>
      </c>
      <c r="BH42" s="219">
        <f>Scores!BJ38*calcs!$BN$14</f>
        <v>2.47419488119242</v>
      </c>
      <c r="BI42" s="219">
        <f>Scores!BK38*calcs!$BN$14</f>
        <v>1.73038297778227</v>
      </c>
      <c r="BJ42" s="219">
        <f>Scores!BL38*calcs!$BN$14</f>
        <v>1.73038297778227</v>
      </c>
    </row>
    <row r="43" spans="1:62">
      <c r="A43" t="s">
        <v>100</v>
      </c>
      <c r="B43" s="22" t="s">
        <v>101</v>
      </c>
      <c r="C43" s="219">
        <f>Scores!E39*calcs!$BN$3</f>
        <v>0.541746554208988</v>
      </c>
      <c r="D43" s="219">
        <f>Scores!F39*calcs!$BN$3</f>
        <v>0.541746554208988</v>
      </c>
      <c r="E43" s="219">
        <f>Scores!G39*calcs!$BN$3</f>
        <v>0.541746554208988</v>
      </c>
      <c r="F43" s="219">
        <f>Scores!H39*calcs!$BN$3</f>
        <v>0.541746554208988</v>
      </c>
      <c r="G43" s="219">
        <f>Scores!I39*calcs!$BN$3</f>
        <v>0.541746554208988</v>
      </c>
      <c r="H43" s="219">
        <f>Scores!J39*calcs!$BN$4</f>
        <v>-0.920458401566742</v>
      </c>
      <c r="I43" s="219">
        <f>Scores!K39*calcs!$BN$4</f>
        <v>-0.920458401566742</v>
      </c>
      <c r="J43" s="219">
        <f>Scores!L39*calcs!$BN$4</f>
        <v>-0.920458401566742</v>
      </c>
      <c r="K43" s="219">
        <f>Scores!M39*calcs!$BN$4</f>
        <v>-0.920458401566742</v>
      </c>
      <c r="L43" s="219">
        <f>Scores!N39*calcs!$BN$4</f>
        <v>-0.920458401566742</v>
      </c>
      <c r="M43" s="219">
        <f>Scores!O39*calcs!$BN$5</f>
        <v>-0.41039444237514</v>
      </c>
      <c r="N43" s="219">
        <f>Scores!P39*calcs!$BN$5</f>
        <v>-0.41039444237514</v>
      </c>
      <c r="O43" s="219">
        <f>Scores!Q39*calcs!$BN$5</f>
        <v>-0.41039444237514</v>
      </c>
      <c r="P43" s="219">
        <f>Scores!R39*calcs!$BN$5</f>
        <v>-0.41039444237514</v>
      </c>
      <c r="Q43" s="219">
        <f>Scores!S39*calcs!$BN$5</f>
        <v>-0.41039444237514</v>
      </c>
      <c r="R43" s="219">
        <f>Scores!T39*calcs!$BN$6</f>
        <v>0.901767253958456</v>
      </c>
      <c r="S43" s="219">
        <f>Scores!U39*calcs!$BN$6</f>
        <v>0.901767253958456</v>
      </c>
      <c r="T43" s="219">
        <f>Scores!V39*calcs!$BN$6</f>
        <v>0.901767253958456</v>
      </c>
      <c r="U43" s="219">
        <f>Scores!W39*calcs!$BN$6</f>
        <v>0.901767253958456</v>
      </c>
      <c r="V43" s="219">
        <f>Scores!X39*calcs!$BN$6</f>
        <v>0.901767253958456</v>
      </c>
      <c r="W43" s="219">
        <f>Scores!Y39*calcs!$BN$7</f>
        <v>0.102962762366121</v>
      </c>
      <c r="X43" s="219">
        <f>Scores!Z39*calcs!$BN$7</f>
        <v>0.218060489581538</v>
      </c>
      <c r="Y43" s="219">
        <f>Scores!AA39*calcs!$BN$7</f>
        <v>-0.588786272400539</v>
      </c>
      <c r="Z43" s="219">
        <f>Scores!AB39*calcs!$BN$7</f>
        <v>-0.154821945774814</v>
      </c>
      <c r="AA43" s="219">
        <f>Scores!AC39*calcs!$BN$7</f>
        <v>0.326828882554296</v>
      </c>
      <c r="AB43" s="219">
        <f>Scores!AD39*calcs!$BN$8</f>
        <v>0.826791496589822</v>
      </c>
      <c r="AC43" s="219">
        <f>Scores!AE39*calcs!$BN$8</f>
        <v>0.717777097881844</v>
      </c>
      <c r="AD43" s="219">
        <f>Scores!AF39*calcs!$BN$8</f>
        <v>0.813311131918009</v>
      </c>
      <c r="AE43" s="219">
        <f>Scores!AG39*calcs!$BN$8</f>
        <v>0.91461553738228</v>
      </c>
      <c r="AF43" s="219">
        <f>Scores!AH39*calcs!$BN$8</f>
        <v>0.781591946126781</v>
      </c>
      <c r="AG43" s="219">
        <f>Scores!AI39*calcs!$BN$9</f>
        <v>0.77288120725389</v>
      </c>
      <c r="AH43" s="219">
        <f>Scores!AJ39*calcs!$BN$9</f>
        <v>0.807841433177737</v>
      </c>
      <c r="AI43" s="219">
        <f>Scores!AK39*calcs!$BN$9</f>
        <v>0.861277803689</v>
      </c>
      <c r="AJ43" s="219">
        <f>Scores!AL39*calcs!$BN$9</f>
        <v>0.850219109254656</v>
      </c>
      <c r="AK43" s="219">
        <f>Scores!AM39*calcs!$BN$9</f>
        <v>0.882635500461944</v>
      </c>
      <c r="AL43" s="219">
        <f>Scores!AN39*calcs!$BN$10</f>
        <v>-0.0399982921101285</v>
      </c>
      <c r="AM43" s="219">
        <f>Scores!AO39*calcs!$BN$10</f>
        <v>-0.0457498852602137</v>
      </c>
      <c r="AN43" s="219">
        <f>Scores!AP39*calcs!$BN$10</f>
        <v>-0.027472093371561</v>
      </c>
      <c r="AO43" s="219">
        <f>Scores!AQ39*calcs!$BN$10</f>
        <v>-0.027618398897697</v>
      </c>
      <c r="AP43" s="219">
        <f>Scores!AR39*calcs!$BN$10</f>
        <v>-0.0363820336131266</v>
      </c>
      <c r="AQ43" s="219">
        <f>Scores!AS39*calcs!$BN$11</f>
        <v>-0.0105788586801276</v>
      </c>
      <c r="AR43" s="219">
        <f>Scores!AT39*calcs!$BN$11</f>
        <v>0.130320379424874</v>
      </c>
      <c r="AS43" s="219">
        <f>Scores!AU39*calcs!$BN$11</f>
        <v>0.386167528288846</v>
      </c>
      <c r="AT43" s="219">
        <f>Scores!AV39*calcs!$BN$11</f>
        <v>0.48019178206086</v>
      </c>
      <c r="AU43" s="219">
        <f>Scores!AW39*calcs!$BN$11</f>
        <v>0.428730874216161</v>
      </c>
      <c r="AV43" s="219">
        <f>Scores!AX39*calcs!$BN$12</f>
        <v>0.304770420220805</v>
      </c>
      <c r="AW43" s="219">
        <f>Scores!AY39*calcs!$BN$12</f>
        <v>0.186586029091391</v>
      </c>
      <c r="AX43" s="219">
        <f>Scores!AZ39*calcs!$BN$12</f>
        <v>0.261282320255691</v>
      </c>
      <c r="AY43" s="219">
        <f>Scores!BA39*calcs!$BN$12</f>
        <v>0.363211705790303</v>
      </c>
      <c r="AZ43" s="219">
        <f>Scores!BB39*calcs!$BN$12</f>
        <v>0.354389133642057</v>
      </c>
      <c r="BA43" s="219">
        <f>Scores!BC39*calcs!$BN$13</f>
        <v>0.166834635380881</v>
      </c>
      <c r="BB43" s="219">
        <f>Scores!BD39*calcs!$BN$13</f>
        <v>0.144241266319415</v>
      </c>
      <c r="BC43" s="219">
        <f>Scores!BE39*calcs!$BN$13</f>
        <v>0.357828594150536</v>
      </c>
      <c r="BD43" s="219">
        <f>Scores!BF39*calcs!$BN$13</f>
        <v>0.372022776520245</v>
      </c>
      <c r="BE43" s="219">
        <f>Scores!BG39*calcs!$BN$13</f>
        <v>0.372022776520245</v>
      </c>
      <c r="BF43" s="219">
        <f>Scores!BH39*calcs!$BN$14</f>
        <v>2.53420207244948</v>
      </c>
      <c r="BG43" s="219">
        <f>Scores!BI39*calcs!$BN$14</f>
        <v>2.53420207244948</v>
      </c>
      <c r="BH43" s="219">
        <f>Scores!BJ39*calcs!$BN$14</f>
        <v>2.53420207244948</v>
      </c>
      <c r="BI43" s="219">
        <f>Scores!BK39*calcs!$BN$14</f>
        <v>2.58622266957401</v>
      </c>
      <c r="BJ43" s="219">
        <f>Scores!BL39*calcs!$BN$14</f>
        <v>2.58622266957401</v>
      </c>
    </row>
    <row r="44" spans="1:62">
      <c r="A44" t="s">
        <v>102</v>
      </c>
      <c r="B44" s="22" t="s">
        <v>103</v>
      </c>
      <c r="C44" s="219">
        <f>Scores!E40*calcs!$BN$3</f>
        <v>0.83475714605205</v>
      </c>
      <c r="D44" s="219">
        <f>Scores!F40*calcs!$BN$3</f>
        <v>0.83475714605205</v>
      </c>
      <c r="E44" s="219">
        <f>Scores!G40*calcs!$BN$3</f>
        <v>0.83475714605205</v>
      </c>
      <c r="F44" s="219">
        <f>Scores!H40*calcs!$BN$3</f>
        <v>0.83475714605205</v>
      </c>
      <c r="G44" s="219">
        <f>Scores!I40*calcs!$BN$3</f>
        <v>0.83475714605205</v>
      </c>
      <c r="H44" s="219">
        <f>Scores!J40*calcs!$BN$4</f>
        <v>-0.675574221643409</v>
      </c>
      <c r="I44" s="219">
        <f>Scores!K40*calcs!$BN$4</f>
        <v>-0.675574221643409</v>
      </c>
      <c r="J44" s="219">
        <f>Scores!L40*calcs!$BN$4</f>
        <v>-0.675574221643409</v>
      </c>
      <c r="K44" s="219">
        <f>Scores!M40*calcs!$BN$4</f>
        <v>-0.675574221643409</v>
      </c>
      <c r="L44" s="219">
        <f>Scores!N40*calcs!$BN$4</f>
        <v>-0.675574221643409</v>
      </c>
      <c r="M44" s="219">
        <f>Scores!O40*calcs!$BN$5</f>
        <v>-0.279674226352725</v>
      </c>
      <c r="N44" s="219">
        <f>Scores!P40*calcs!$BN$5</f>
        <v>-0.279674226352725</v>
      </c>
      <c r="O44" s="219">
        <f>Scores!Q40*calcs!$BN$5</f>
        <v>-0.279674226352725</v>
      </c>
      <c r="P44" s="219">
        <f>Scores!R40*calcs!$BN$5</f>
        <v>-0.279674226352725</v>
      </c>
      <c r="Q44" s="219">
        <f>Scores!S40*calcs!$BN$5</f>
        <v>-0.279674226352725</v>
      </c>
      <c r="R44" s="219">
        <f>Scores!T40*calcs!$BN$6</f>
        <v>0.845495785943919</v>
      </c>
      <c r="S44" s="219">
        <f>Scores!U40*calcs!$BN$6</f>
        <v>0.845495785943919</v>
      </c>
      <c r="T44" s="219">
        <f>Scores!V40*calcs!$BN$6</f>
        <v>0.845495785943919</v>
      </c>
      <c r="U44" s="219">
        <f>Scores!W40*calcs!$BN$6</f>
        <v>0.845495785943919</v>
      </c>
      <c r="V44" s="219">
        <f>Scores!X40*calcs!$BN$6</f>
        <v>0.845495785943919</v>
      </c>
      <c r="W44" s="219">
        <f>Scores!Y40*calcs!$BN$7</f>
        <v>0.234795399975303</v>
      </c>
      <c r="X44" s="219">
        <f>Scores!Z40*calcs!$BN$7</f>
        <v>0.209714029572702</v>
      </c>
      <c r="Y44" s="219">
        <f>Scores!AA40*calcs!$BN$7</f>
        <v>0.580651259141433</v>
      </c>
      <c r="Z44" s="219">
        <f>Scores!AB40*calcs!$BN$7</f>
        <v>0.551636584458835</v>
      </c>
      <c r="AA44" s="219">
        <f>Scores!AC40*calcs!$BN$7</f>
        <v>0.0444308936460876</v>
      </c>
      <c r="AB44" s="219">
        <f>Scores!AD40*calcs!$BN$8</f>
        <v>0.217621732469596</v>
      </c>
      <c r="AC44" s="219">
        <f>Scores!AE40*calcs!$BN$8</f>
        <v>0.195251551534931</v>
      </c>
      <c r="AD44" s="219">
        <f>Scores!AF40*calcs!$BN$8</f>
        <v>0.145314439527988</v>
      </c>
      <c r="AE44" s="219">
        <f>Scores!AG40*calcs!$BN$8</f>
        <v>0.196101809063451</v>
      </c>
      <c r="AF44" s="219">
        <f>Scores!AH40*calcs!$BN$8</f>
        <v>0.0206995708837559</v>
      </c>
      <c r="AG44" s="219">
        <f>Scores!AI40*calcs!$BN$9</f>
        <v>0.784123851346671</v>
      </c>
      <c r="AH44" s="219">
        <f>Scores!AJ40*calcs!$BN$9</f>
        <v>0.829483538782892</v>
      </c>
      <c r="AI44" s="219">
        <f>Scores!AK40*calcs!$BN$9</f>
        <v>0.882163795864949</v>
      </c>
      <c r="AJ44" s="219">
        <f>Scores!AL40*calcs!$BN$9</f>
        <v>0.918986803679255</v>
      </c>
      <c r="AK44" s="219">
        <f>Scores!AM40*calcs!$BN$9</f>
        <v>0.949882287017563</v>
      </c>
      <c r="AL44" s="219">
        <f>Scores!AN40*calcs!$BN$10</f>
        <v>-0.249463419065153</v>
      </c>
      <c r="AM44" s="219">
        <f>Scores!AO40*calcs!$BN$10</f>
        <v>-0.238405620706088</v>
      </c>
      <c r="AN44" s="219">
        <f>Scores!AP40*calcs!$BN$10</f>
        <v>-0.285638175959962</v>
      </c>
      <c r="AO44" s="219">
        <f>Scores!AQ40*calcs!$BN$10</f>
        <v>-0.302867363474968</v>
      </c>
      <c r="AP44" s="219">
        <f>Scores!AR40*calcs!$BN$10</f>
        <v>-0.307123142917771</v>
      </c>
      <c r="AQ44" s="219">
        <f>Scores!AS40*calcs!$BN$11</f>
        <v>-0.307084980931836</v>
      </c>
      <c r="AR44" s="219">
        <f>Scores!AT40*calcs!$BN$11</f>
        <v>-0.216332190581774</v>
      </c>
      <c r="AS44" s="219">
        <f>Scores!AU40*calcs!$BN$11</f>
        <v>-0.0749435968517438</v>
      </c>
      <c r="AT44" s="219">
        <f>Scores!AV40*calcs!$BN$11</f>
        <v>0.0424337955967257</v>
      </c>
      <c r="AU44" s="219">
        <f>Scores!AW40*calcs!$BN$11</f>
        <v>-0.00286727674080487</v>
      </c>
      <c r="AV44" s="219">
        <f>Scores!AX40*calcs!$BN$12</f>
        <v>-0.22055444791156</v>
      </c>
      <c r="AW44" s="219">
        <f>Scores!AY40*calcs!$BN$12</f>
        <v>-0.25839808592618</v>
      </c>
      <c r="AX44" s="219">
        <f>Scores!AZ40*calcs!$BN$12</f>
        <v>-0.242173418379745</v>
      </c>
      <c r="AY44" s="219">
        <f>Scores!BA40*calcs!$BN$12</f>
        <v>-0.228146544304899</v>
      </c>
      <c r="AZ44" s="219">
        <f>Scores!BB40*calcs!$BN$12</f>
        <v>-0.214119527926791</v>
      </c>
      <c r="BA44" s="219">
        <f>Scores!BC40*calcs!$BN$13</f>
        <v>-0.230116738456387</v>
      </c>
      <c r="BB44" s="219">
        <f>Scores!BD40*calcs!$BN$13</f>
        <v>-0.277387050614259</v>
      </c>
      <c r="BC44" s="219">
        <f>Scores!BE40*calcs!$BN$13</f>
        <v>-0.21833609134609</v>
      </c>
      <c r="BD44" s="219">
        <f>Scores!BF40*calcs!$BN$13</f>
        <v>-0.0265730554657317</v>
      </c>
      <c r="BE44" s="219">
        <f>Scores!BG40*calcs!$BN$13</f>
        <v>-0.0265730554657317</v>
      </c>
      <c r="BF44" s="219">
        <f>Scores!BH40*calcs!$BN$14</f>
        <v>1.6456645882972</v>
      </c>
      <c r="BG44" s="219">
        <f>Scores!BI40*calcs!$BN$14</f>
        <v>1.6456645882972</v>
      </c>
      <c r="BH44" s="219">
        <f>Scores!BJ40*calcs!$BN$14</f>
        <v>1.6456645882972</v>
      </c>
      <c r="BI44" s="219">
        <f>Scores!BK40*calcs!$BN$14</f>
        <v>1.62882424667657</v>
      </c>
      <c r="BJ44" s="219">
        <f>Scores!BL40*calcs!$BN$14</f>
        <v>1.62882424667657</v>
      </c>
    </row>
    <row r="45" spans="1:62">
      <c r="A45" t="s">
        <v>104</v>
      </c>
      <c r="B45" s="22" t="s">
        <v>105</v>
      </c>
      <c r="C45" s="219">
        <f>Scores!E41*calcs!$BN$3</f>
        <v>0.458029242253828</v>
      </c>
      <c r="D45" s="219">
        <f>Scores!F41*calcs!$BN$3</f>
        <v>0.458029242253828</v>
      </c>
      <c r="E45" s="219">
        <f>Scores!G41*calcs!$BN$3</f>
        <v>0.458029242253828</v>
      </c>
      <c r="F45" s="219">
        <f>Scores!H41*calcs!$BN$3</f>
        <v>0.458029242253828</v>
      </c>
      <c r="G45" s="219">
        <f>Scores!I41*calcs!$BN$3</f>
        <v>0.458029242253828</v>
      </c>
      <c r="H45" s="219">
        <f>Scores!J41*calcs!$BN$4</f>
        <v>-0.658555410953198</v>
      </c>
      <c r="I45" s="219">
        <f>Scores!K41*calcs!$BN$4</f>
        <v>-0.658555410953198</v>
      </c>
      <c r="J45" s="219">
        <f>Scores!L41*calcs!$BN$4</f>
        <v>-0.658555410953198</v>
      </c>
      <c r="K45" s="219">
        <f>Scores!M41*calcs!$BN$4</f>
        <v>-0.658555410953198</v>
      </c>
      <c r="L45" s="219">
        <f>Scores!N41*calcs!$BN$4</f>
        <v>-0.658555410953198</v>
      </c>
      <c r="M45" s="219">
        <f>Scores!O41*calcs!$BN$5</f>
        <v>-0.239448383499252</v>
      </c>
      <c r="N45" s="219">
        <f>Scores!P41*calcs!$BN$5</f>
        <v>-0.239448383499252</v>
      </c>
      <c r="O45" s="219">
        <f>Scores!Q41*calcs!$BN$5</f>
        <v>-0.239448383499252</v>
      </c>
      <c r="P45" s="219">
        <f>Scores!R41*calcs!$BN$5</f>
        <v>-0.239448383499252</v>
      </c>
      <c r="Q45" s="219">
        <f>Scores!S41*calcs!$BN$5</f>
        <v>-0.239448383499252</v>
      </c>
      <c r="R45" s="219">
        <f>Scores!T41*calcs!$BN$6</f>
        <v>0.944512500411458</v>
      </c>
      <c r="S45" s="219">
        <f>Scores!U41*calcs!$BN$6</f>
        <v>0.944512500411458</v>
      </c>
      <c r="T45" s="219">
        <f>Scores!V41*calcs!$BN$6</f>
        <v>0.944512500411458</v>
      </c>
      <c r="U45" s="219">
        <f>Scores!W41*calcs!$BN$6</f>
        <v>0.944512500411458</v>
      </c>
      <c r="V45" s="219">
        <f>Scores!X41*calcs!$BN$6</f>
        <v>0.944512500411458</v>
      </c>
      <c r="W45" s="219">
        <f>Scores!Y41*calcs!$BN$7</f>
        <v>-0.230600233501234</v>
      </c>
      <c r="X45" s="219">
        <f>Scores!Z41*calcs!$BN$7</f>
        <v>-0.130010109368281</v>
      </c>
      <c r="Y45" s="219">
        <f>Scores!AA41*calcs!$BN$7</f>
        <v>0.00170904746193632</v>
      </c>
      <c r="Z45" s="219">
        <f>Scores!AB41*calcs!$BN$7</f>
        <v>0.174554387279412</v>
      </c>
      <c r="AA45" s="219">
        <f>Scores!AC41*calcs!$BN$7</f>
        <v>-0.1270500828125</v>
      </c>
      <c r="AB45" s="219">
        <f>Scores!AD41*calcs!$BN$8</f>
        <v>0.447583823429207</v>
      </c>
      <c r="AC45" s="219">
        <f>Scores!AE41*calcs!$BN$8</f>
        <v>0.43954127567502</v>
      </c>
      <c r="AD45" s="219">
        <f>Scores!AF41*calcs!$BN$8</f>
        <v>0.304938488992033</v>
      </c>
      <c r="AE45" s="219">
        <f>Scores!AG41*calcs!$BN$8</f>
        <v>0.393637442657764</v>
      </c>
      <c r="AF45" s="219">
        <f>Scores!AH41*calcs!$BN$8</f>
        <v>0.317112462183439</v>
      </c>
      <c r="AG45" s="219">
        <f>Scores!AI41*calcs!$BN$9</f>
        <v>0.751801249579924</v>
      </c>
      <c r="AH45" s="219">
        <f>Scores!AJ41*calcs!$BN$9</f>
        <v>0.856614207227818</v>
      </c>
      <c r="AI45" s="219">
        <f>Scores!AK41*calcs!$BN$9</f>
        <v>0.861277803689</v>
      </c>
      <c r="AJ45" s="219">
        <f>Scores!AL41*calcs!$BN$9</f>
        <v>0.897987583632996</v>
      </c>
      <c r="AK45" s="219">
        <f>Scores!AM41*calcs!$BN$9</f>
        <v>0.919419049928259</v>
      </c>
      <c r="AL45" s="219">
        <f>Scores!AN41*calcs!$BN$10</f>
        <v>-0.204720528001291</v>
      </c>
      <c r="AM45" s="219">
        <f>Scores!AO41*calcs!$BN$10</f>
        <v>-0.170161679432986</v>
      </c>
      <c r="AN45" s="219">
        <f>Scores!AP41*calcs!$BN$10</f>
        <v>-0.230178222664924</v>
      </c>
      <c r="AO45" s="219">
        <f>Scores!AQ41*calcs!$BN$10</f>
        <v>-0.257928757013373</v>
      </c>
      <c r="AP45" s="219">
        <f>Scores!AR41*calcs!$BN$10</f>
        <v>-0.275812946603629</v>
      </c>
      <c r="AQ45" s="219">
        <f>Scores!AS41*calcs!$BN$11</f>
        <v>-0.314435259456015</v>
      </c>
      <c r="AR45" s="219">
        <f>Scores!AT41*calcs!$BN$11</f>
        <v>-0.126244731134178</v>
      </c>
      <c r="AS45" s="219">
        <f>Scores!AU41*calcs!$BN$11</f>
        <v>0.0705376263996105</v>
      </c>
      <c r="AT45" s="219">
        <f>Scores!AV41*calcs!$BN$11</f>
        <v>0.332325306942927</v>
      </c>
      <c r="AU45" s="219">
        <f>Scores!AW41*calcs!$BN$11</f>
        <v>0.12739749684638</v>
      </c>
      <c r="AV45" s="219">
        <f>Scores!AX41*calcs!$BN$12</f>
        <v>-0.110710587793726</v>
      </c>
      <c r="AW45" s="219">
        <f>Scores!AY41*calcs!$BN$12</f>
        <v>-0.165018665013969</v>
      </c>
      <c r="AX45" s="219">
        <f>Scores!AZ41*calcs!$BN$12</f>
        <v>-0.154458577175108</v>
      </c>
      <c r="AY45" s="219">
        <f>Scores!BA41*calcs!$BN$12</f>
        <v>-0.101555893629699</v>
      </c>
      <c r="AZ45" s="219">
        <f>Scores!BB41*calcs!$BN$12</f>
        <v>-0.0238532049558651</v>
      </c>
      <c r="BA45" s="219">
        <f>Scores!BC41*calcs!$BN$13</f>
        <v>-0.212857983072158</v>
      </c>
      <c r="BB45" s="219">
        <f>Scores!BD41*calcs!$BN$13</f>
        <v>-0.221909640491407</v>
      </c>
      <c r="BC45" s="219">
        <f>Scores!BE41*calcs!$BN$13</f>
        <v>-0.272920114182612</v>
      </c>
      <c r="BD45" s="219">
        <f>Scores!BF41*calcs!$BN$13</f>
        <v>-0.192654652126555</v>
      </c>
      <c r="BE45" s="219">
        <f>Scores!BG41*calcs!$BN$13</f>
        <v>-0.192654652126555</v>
      </c>
      <c r="BF45" s="219">
        <f>Scores!BH41*calcs!$BN$14</f>
        <v>2.00232247526306</v>
      </c>
      <c r="BG45" s="219">
        <f>Scores!BI41*calcs!$BN$14</f>
        <v>2.00232247526306</v>
      </c>
      <c r="BH45" s="219">
        <f>Scores!BJ41*calcs!$BN$14</f>
        <v>2.00232247526306</v>
      </c>
      <c r="BI45" s="219">
        <f>Scores!BK41*calcs!$BN$14</f>
        <v>1.87018189817817</v>
      </c>
      <c r="BJ45" s="219">
        <f>Scores!BL41*calcs!$BN$14</f>
        <v>1.87018189817817</v>
      </c>
    </row>
    <row r="46" spans="1:62">
      <c r="A46" t="s">
        <v>106</v>
      </c>
      <c r="B46" s="22" t="s">
        <v>107</v>
      </c>
      <c r="C46" s="219">
        <f>Scores!E42*calcs!$BN$3</f>
        <v>0.396636546820044</v>
      </c>
      <c r="D46" s="219">
        <f>Scores!F42*calcs!$BN$3</f>
        <v>0.396636546820044</v>
      </c>
      <c r="E46" s="219">
        <f>Scores!G42*calcs!$BN$3</f>
        <v>0.396636546820044</v>
      </c>
      <c r="F46" s="219">
        <f>Scores!H42*calcs!$BN$3</f>
        <v>0.396636546820044</v>
      </c>
      <c r="G46" s="219">
        <f>Scores!I42*calcs!$BN$3</f>
        <v>0.396636546820044</v>
      </c>
      <c r="H46" s="219">
        <f>Scores!J42*calcs!$BN$4</f>
        <v>-0.494820585748561</v>
      </c>
      <c r="I46" s="219">
        <f>Scores!K42*calcs!$BN$4</f>
        <v>-0.494820585748561</v>
      </c>
      <c r="J46" s="219">
        <f>Scores!L42*calcs!$BN$4</f>
        <v>-0.494820585748561</v>
      </c>
      <c r="K46" s="219">
        <f>Scores!M42*calcs!$BN$4</f>
        <v>-0.494820585748561</v>
      </c>
      <c r="L46" s="219">
        <f>Scores!N42*calcs!$BN$4</f>
        <v>-0.494820585748561</v>
      </c>
      <c r="M46" s="219">
        <f>Scores!O42*calcs!$BN$5</f>
        <v>0.202802512840875</v>
      </c>
      <c r="N46" s="219">
        <f>Scores!P42*calcs!$BN$5</f>
        <v>0.202802512840875</v>
      </c>
      <c r="O46" s="219">
        <f>Scores!Q42*calcs!$BN$5</f>
        <v>0.202802512840875</v>
      </c>
      <c r="P46" s="219">
        <f>Scores!R42*calcs!$BN$5</f>
        <v>0.202802512840875</v>
      </c>
      <c r="Q46" s="219">
        <f>Scores!S42*calcs!$BN$5</f>
        <v>0.202802512840875</v>
      </c>
      <c r="R46" s="219">
        <f>Scores!T42*calcs!$BN$6</f>
        <v>0.831788383696256</v>
      </c>
      <c r="S46" s="219">
        <f>Scores!U42*calcs!$BN$6</f>
        <v>0.831788383696256</v>
      </c>
      <c r="T46" s="219">
        <f>Scores!V42*calcs!$BN$6</f>
        <v>0.831788383696256</v>
      </c>
      <c r="U46" s="219">
        <f>Scores!W42*calcs!$BN$6</f>
        <v>0.831788383696256</v>
      </c>
      <c r="V46" s="219">
        <f>Scores!X42*calcs!$BN$6</f>
        <v>0.831788383696256</v>
      </c>
      <c r="W46" s="219">
        <f>Scores!Y42*calcs!$BN$7</f>
        <v>0.616514619671904</v>
      </c>
      <c r="X46" s="219">
        <f>Scores!Z42*calcs!$BN$7</f>
        <v>0.193716771808853</v>
      </c>
      <c r="Y46" s="219">
        <f>Scores!AA42*calcs!$BN$7</f>
        <v>0.388145970538223</v>
      </c>
      <c r="Z46" s="219">
        <f>Scores!AB42*calcs!$BN$7</f>
        <v>0.331303308633726</v>
      </c>
      <c r="AA46" s="219">
        <f>Scores!AC42*calcs!$BN$7</f>
        <v>0.112258880869698</v>
      </c>
      <c r="AB46" s="219">
        <f>Scores!AD42*calcs!$BN$8</f>
        <v>0.967157421153669</v>
      </c>
      <c r="AC46" s="219">
        <f>Scores!AE42*calcs!$BN$8</f>
        <v>1.04498928016914</v>
      </c>
      <c r="AD46" s="219">
        <f>Scores!AF42*calcs!$BN$8</f>
        <v>0.998744475297293</v>
      </c>
      <c r="AE46" s="219">
        <f>Scores!AG42*calcs!$BN$8</f>
        <v>0.987508234458103</v>
      </c>
      <c r="AF46" s="219">
        <f>Scores!AH42*calcs!$BN$8</f>
        <v>1.00107565650843</v>
      </c>
      <c r="AG46" s="219">
        <f>Scores!AI42*calcs!$BN$9</f>
        <v>-0.111448724434422</v>
      </c>
      <c r="AH46" s="219">
        <f>Scores!AJ42*calcs!$BN$9</f>
        <v>-0.0496413143568571</v>
      </c>
      <c r="AI46" s="219">
        <f>Scores!AK42*calcs!$BN$9</f>
        <v>-0.0709387662132729</v>
      </c>
      <c r="AJ46" s="219">
        <f>Scores!AL42*calcs!$BN$9</f>
        <v>-0.0222972006356462</v>
      </c>
      <c r="AK46" s="219">
        <f>Scores!AM42*calcs!$BN$9</f>
        <v>0.0160600919399154</v>
      </c>
      <c r="AL46" s="219">
        <f>Scores!AN42*calcs!$BN$10</f>
        <v>0.475984137289083</v>
      </c>
      <c r="AM46" s="219">
        <f>Scores!AO42*calcs!$BN$10</f>
        <v>0.44896252111687</v>
      </c>
      <c r="AN46" s="219">
        <f>Scores!AP42*calcs!$BN$10</f>
        <v>0.422280397874548</v>
      </c>
      <c r="AO46" s="219">
        <f>Scores!AQ42*calcs!$BN$10</f>
        <v>0.41310762176472</v>
      </c>
      <c r="AP46" s="219">
        <f>Scores!AR42*calcs!$BN$10</f>
        <v>0.414530837716871</v>
      </c>
      <c r="AQ46" s="219">
        <f>Scores!AS42*calcs!$BN$11</f>
        <v>0.283658764886486</v>
      </c>
      <c r="AR46" s="219">
        <f>Scores!AT42*calcs!$BN$11</f>
        <v>0.457945797573167</v>
      </c>
      <c r="AS46" s="219">
        <f>Scores!AU42*calcs!$BN$11</f>
        <v>0.593261860467128</v>
      </c>
      <c r="AT46" s="219">
        <f>Scores!AV42*calcs!$BN$11</f>
        <v>0.533522138744682</v>
      </c>
      <c r="AU46" s="219">
        <f>Scores!AW42*calcs!$BN$11</f>
        <v>0.45880272768762</v>
      </c>
      <c r="AV46" s="219">
        <f>Scores!AX42*calcs!$BN$12</f>
        <v>0.498709645373884</v>
      </c>
      <c r="AW46" s="219">
        <f>Scores!AY42*calcs!$BN$12</f>
        <v>0.507826863505549</v>
      </c>
      <c r="AX46" s="219">
        <f>Scores!AZ42*calcs!$BN$12</f>
        <v>0.517878195006874</v>
      </c>
      <c r="AY46" s="219">
        <f>Scores!BA42*calcs!$BN$12</f>
        <v>0.539898012221187</v>
      </c>
      <c r="AZ46" s="219">
        <f>Scores!BB42*calcs!$BN$12</f>
        <v>0.474472037536396</v>
      </c>
      <c r="BA46" s="219">
        <f>Scores!BC42*calcs!$BN$13</f>
        <v>0.379692618453038</v>
      </c>
      <c r="BB46" s="219">
        <f>Scores!BD42*calcs!$BN$13</f>
        <v>0.46046250401967</v>
      </c>
      <c r="BC46" s="219">
        <f>Scores!BE42*calcs!$BN$13</f>
        <v>0.254725439903771</v>
      </c>
      <c r="BD46" s="219">
        <f>Scores!BF42*calcs!$BN$13</f>
        <v>0.305590137855916</v>
      </c>
      <c r="BE46" s="219">
        <f>Scores!BG42*calcs!$BN$13</f>
        <v>0.305590137855916</v>
      </c>
      <c r="BF46" s="219">
        <f>Scores!BH42*calcs!$BN$14</f>
        <v>2.67677670333902</v>
      </c>
      <c r="BG46" s="219">
        <f>Scores!BI42*calcs!$BN$14</f>
        <v>2.67677670333902</v>
      </c>
      <c r="BH46" s="219">
        <f>Scores!BJ42*calcs!$BN$14</f>
        <v>2.67677670333902</v>
      </c>
      <c r="BI46" s="219">
        <f>Scores!BK42*calcs!$BN$14</f>
        <v>1.21498912359598</v>
      </c>
      <c r="BJ46" s="219">
        <f>Scores!BL42*calcs!$BN$14</f>
        <v>1.21498912359598</v>
      </c>
    </row>
    <row r="47" spans="1:62">
      <c r="A47" t="s">
        <v>108</v>
      </c>
      <c r="B47" s="22" t="s">
        <v>109</v>
      </c>
      <c r="C47" s="219">
        <f>Scores!E43*calcs!$BN$3</f>
        <v>-0.130782518497467</v>
      </c>
      <c r="D47" s="219">
        <f>Scores!F43*calcs!$BN$3</f>
        <v>-0.130782518497467</v>
      </c>
      <c r="E47" s="219">
        <f>Scores!G43*calcs!$BN$3</f>
        <v>-0.130782518497467</v>
      </c>
      <c r="F47" s="219">
        <f>Scores!H43*calcs!$BN$3</f>
        <v>-0.130782518497467</v>
      </c>
      <c r="G47" s="219">
        <f>Scores!I43*calcs!$BN$3</f>
        <v>-0.130782518497467</v>
      </c>
      <c r="H47" s="219">
        <f>Scores!J43*calcs!$BN$4</f>
        <v>0.258762560073482</v>
      </c>
      <c r="I47" s="219">
        <f>Scores!K43*calcs!$BN$4</f>
        <v>0.258762560073482</v>
      </c>
      <c r="J47" s="219">
        <f>Scores!L43*calcs!$BN$4</f>
        <v>0.258762560073482</v>
      </c>
      <c r="K47" s="219">
        <f>Scores!M43*calcs!$BN$4</f>
        <v>0.258762560073482</v>
      </c>
      <c r="L47" s="219">
        <f>Scores!N43*calcs!$BN$4</f>
        <v>0.258762560073482</v>
      </c>
      <c r="M47" s="219">
        <f>Scores!O43*calcs!$BN$5</f>
        <v>0.906833901084081</v>
      </c>
      <c r="N47" s="219">
        <f>Scores!P43*calcs!$BN$5</f>
        <v>0.906833901084081</v>
      </c>
      <c r="O47" s="219">
        <f>Scores!Q43*calcs!$BN$5</f>
        <v>0.906833901084081</v>
      </c>
      <c r="P47" s="219">
        <f>Scores!R43*calcs!$BN$5</f>
        <v>0.906833901084081</v>
      </c>
      <c r="Q47" s="219">
        <f>Scores!S43*calcs!$BN$5</f>
        <v>0.906833901084081</v>
      </c>
      <c r="R47" s="219">
        <f>Scores!T43*calcs!$BN$6</f>
        <v>0.139617571629416</v>
      </c>
      <c r="S47" s="219">
        <f>Scores!U43*calcs!$BN$6</f>
        <v>0.139617571629416</v>
      </c>
      <c r="T47" s="219">
        <f>Scores!V43*calcs!$BN$6</f>
        <v>0.139617571629416</v>
      </c>
      <c r="U47" s="219">
        <f>Scores!W43*calcs!$BN$6</f>
        <v>0.139617571629416</v>
      </c>
      <c r="V47" s="219">
        <f>Scores!X43*calcs!$BN$6</f>
        <v>0.139617571629416</v>
      </c>
      <c r="W47" s="219">
        <f>Scores!Y43*calcs!$BN$7</f>
        <v>0.0564077371106137</v>
      </c>
      <c r="X47" s="219">
        <f>Scores!Z43*calcs!$BN$7</f>
        <v>0.439096137485091</v>
      </c>
      <c r="Y47" s="219">
        <f>Scores!AA43*calcs!$BN$7</f>
        <v>0.0523754860253873</v>
      </c>
      <c r="Z47" s="219">
        <f>Scores!AB43*calcs!$BN$7</f>
        <v>0.202343335594085</v>
      </c>
      <c r="AA47" s="219">
        <f>Scores!AC43*calcs!$BN$7</f>
        <v>-0.640890293391749</v>
      </c>
      <c r="AB47" s="219">
        <f>Scores!AD43*calcs!$BN$8</f>
        <v>0.355868090446611</v>
      </c>
      <c r="AC47" s="219">
        <f>Scores!AE43*calcs!$BN$8</f>
        <v>0.318995490349095</v>
      </c>
      <c r="AD47" s="219">
        <f>Scores!AF43*calcs!$BN$8</f>
        <v>0.187902976633779</v>
      </c>
      <c r="AE47" s="219">
        <f>Scores!AG43*calcs!$BN$8</f>
        <v>0.177813005115255</v>
      </c>
      <c r="AF47" s="219">
        <f>Scores!AH43*calcs!$BN$8</f>
        <v>0.0693315300353744</v>
      </c>
      <c r="AG47" s="219">
        <f>Scores!AI43*calcs!$BN$9</f>
        <v>0.854106732236142</v>
      </c>
      <c r="AH47" s="219">
        <f>Scores!AJ43*calcs!$BN$9</f>
        <v>0.811277900193376</v>
      </c>
      <c r="AI47" s="219">
        <f>Scores!AK43*calcs!$BN$9</f>
        <v>0.868454383192379</v>
      </c>
      <c r="AJ47" s="219">
        <f>Scores!AL43*calcs!$BN$9</f>
        <v>0.895491219102226</v>
      </c>
      <c r="AK47" s="219">
        <f>Scores!AM43*calcs!$BN$9</f>
        <v>0.930639890270508</v>
      </c>
      <c r="AL47" s="219">
        <f>Scores!AN43*calcs!$BN$10</f>
        <v>-0.0247644646952176</v>
      </c>
      <c r="AM47" s="219">
        <f>Scores!AO43*calcs!$BN$10</f>
        <v>-0.159591910750957</v>
      </c>
      <c r="AN47" s="219">
        <f>Scores!AP43*calcs!$BN$10</f>
        <v>-0.194230089301868</v>
      </c>
      <c r="AO47" s="219">
        <f>Scores!AQ43*calcs!$BN$10</f>
        <v>-0.247261512045217</v>
      </c>
      <c r="AP47" s="219">
        <f>Scores!AR43*calcs!$BN$10</f>
        <v>-0.228596500825082</v>
      </c>
      <c r="AQ47" s="219">
        <f>Scores!AS43*calcs!$BN$11</f>
        <v>-0.615702033283275</v>
      </c>
      <c r="AR47" s="219">
        <f>Scores!AT43*calcs!$BN$11</f>
        <v>-0.1114565049602</v>
      </c>
      <c r="AS47" s="219">
        <f>Scores!AU43*calcs!$BN$11</f>
        <v>-0.124375170156327</v>
      </c>
      <c r="AT47" s="219">
        <f>Scores!AV43*calcs!$BN$11</f>
        <v>-0.177872082479927</v>
      </c>
      <c r="AU47" s="219">
        <f>Scores!AW43*calcs!$BN$11</f>
        <v>-0.294236185054846</v>
      </c>
      <c r="AV47" s="219">
        <f>Scores!AX43*calcs!$BN$12</f>
        <v>-0.269853610167517</v>
      </c>
      <c r="AW47" s="219">
        <f>Scores!AY43*calcs!$BN$12</f>
        <v>-0.241661740804561</v>
      </c>
      <c r="AX47" s="219">
        <f>Scores!AZ43*calcs!$BN$12</f>
        <v>-0.198711109674744</v>
      </c>
      <c r="AY47" s="219">
        <f>Scores!BA43*calcs!$BN$12</f>
        <v>-0.369175070072861</v>
      </c>
      <c r="AZ47" s="219">
        <f>Scores!BB43*calcs!$BN$12</f>
        <v>-0.401266000204822</v>
      </c>
      <c r="BA47" s="219">
        <f>Scores!BC43*calcs!$BN$13</f>
        <v>-0.293398841531893</v>
      </c>
      <c r="BB47" s="219">
        <f>Scores!BD43*calcs!$BN$13</f>
        <v>-0.205266417454551</v>
      </c>
      <c r="BC47" s="219">
        <f>Scores!BE43*calcs!$BN$13</f>
        <v>-0.254725439903771</v>
      </c>
      <c r="BD47" s="219">
        <f>Scores!BF43*calcs!$BN$13</f>
        <v>-0.418525623585276</v>
      </c>
      <c r="BE47" s="219">
        <f>Scores!BG43*calcs!$BN$13</f>
        <v>-0.418525623585276</v>
      </c>
      <c r="BF47" s="219">
        <f>Scores!BH43*calcs!$BN$14</f>
        <v>2.6394790836678</v>
      </c>
      <c r="BG47" s="219">
        <f>Scores!BI43*calcs!$BN$14</f>
        <v>2.6394790836678</v>
      </c>
      <c r="BH47" s="219">
        <f>Scores!BJ43*calcs!$BN$14</f>
        <v>2.6394790836678</v>
      </c>
      <c r="BI47" s="219">
        <f>Scores!BK43*calcs!$BN$14</f>
        <v>1.68045113181828</v>
      </c>
      <c r="BJ47" s="219">
        <f>Scores!BL43*calcs!$BN$14</f>
        <v>1.68045113181828</v>
      </c>
    </row>
    <row r="48" spans="1:62">
      <c r="A48" t="s">
        <v>110</v>
      </c>
      <c r="B48" s="22" t="s">
        <v>111</v>
      </c>
      <c r="C48" s="219">
        <f>Scores!E44*calcs!$BN$3</f>
        <v>0.511050206492096</v>
      </c>
      <c r="D48" s="219">
        <f>Scores!F44*calcs!$BN$3</f>
        <v>0.511050206492096</v>
      </c>
      <c r="E48" s="219">
        <f>Scores!G44*calcs!$BN$3</f>
        <v>0.511050206492096</v>
      </c>
      <c r="F48" s="219">
        <f>Scores!H44*calcs!$BN$3</f>
        <v>0.511050206492096</v>
      </c>
      <c r="G48" s="219">
        <f>Scores!I44*calcs!$BN$3</f>
        <v>0.511050206492096</v>
      </c>
      <c r="H48" s="219">
        <f>Scores!J44*calcs!$BN$4</f>
        <v>-0.87537892539048</v>
      </c>
      <c r="I48" s="219">
        <f>Scores!K44*calcs!$BN$4</f>
        <v>-0.87537892539048</v>
      </c>
      <c r="J48" s="219">
        <f>Scores!L44*calcs!$BN$4</f>
        <v>-0.87537892539048</v>
      </c>
      <c r="K48" s="219">
        <f>Scores!M44*calcs!$BN$4</f>
        <v>-0.87537892539048</v>
      </c>
      <c r="L48" s="219">
        <f>Scores!N44*calcs!$BN$4</f>
        <v>-0.87537892539048</v>
      </c>
      <c r="M48" s="219">
        <f>Scores!O44*calcs!$BN$5</f>
        <v>0.137259846867592</v>
      </c>
      <c r="N48" s="219">
        <f>Scores!P44*calcs!$BN$5</f>
        <v>0.137259846867592</v>
      </c>
      <c r="O48" s="219">
        <f>Scores!Q44*calcs!$BN$5</f>
        <v>0.137259846867592</v>
      </c>
      <c r="P48" s="219">
        <f>Scores!R44*calcs!$BN$5</f>
        <v>0.137259846867592</v>
      </c>
      <c r="Q48" s="219">
        <f>Scores!S44*calcs!$BN$5</f>
        <v>0.137259846867592</v>
      </c>
      <c r="R48" s="219">
        <f>Scores!T44*calcs!$BN$6</f>
        <v>1.09001687695502</v>
      </c>
      <c r="S48" s="219">
        <f>Scores!U44*calcs!$BN$6</f>
        <v>1.09001687695502</v>
      </c>
      <c r="T48" s="219">
        <f>Scores!V44*calcs!$BN$6</f>
        <v>1.09001687695502</v>
      </c>
      <c r="U48" s="219">
        <f>Scores!W44*calcs!$BN$6</f>
        <v>1.09001687695502</v>
      </c>
      <c r="V48" s="219">
        <f>Scores!X44*calcs!$BN$6</f>
        <v>1.09001687695502</v>
      </c>
      <c r="W48" s="219">
        <f>Scores!Y44*calcs!$BN$7</f>
        <v>1.1756530236236</v>
      </c>
      <c r="X48" s="219">
        <f>Scores!Z44*calcs!$BN$7</f>
        <v>1.07577230162603</v>
      </c>
      <c r="Y48" s="219">
        <f>Scores!AA44*calcs!$BN$7</f>
        <v>0.825417665556117</v>
      </c>
      <c r="Z48" s="219">
        <f>Scores!AB44*calcs!$BN$7</f>
        <v>0.951753507138885</v>
      </c>
      <c r="AA48" s="219">
        <f>Scores!AC44*calcs!$BN$7</f>
        <v>0.767477980367361</v>
      </c>
      <c r="AB48" s="219">
        <f>Scores!AD44*calcs!$BN$8</f>
        <v>1.23708255117567</v>
      </c>
      <c r="AC48" s="219">
        <f>Scores!AE44*calcs!$BN$8</f>
        <v>1.20358882678493</v>
      </c>
      <c r="AD48" s="219">
        <f>Scores!AF44*calcs!$BN$8</f>
        <v>1.20487638614643</v>
      </c>
      <c r="AE48" s="219">
        <f>Scores!AG44*calcs!$BN$8</f>
        <v>1.14271428203174</v>
      </c>
      <c r="AF48" s="219">
        <f>Scores!AH44*calcs!$BN$8</f>
        <v>1.18094452334408</v>
      </c>
      <c r="AG48" s="219">
        <f>Scores!AI44*calcs!$BN$9</f>
        <v>-0.0500479096336125</v>
      </c>
      <c r="AH48" s="219">
        <f>Scores!AJ44*calcs!$BN$9</f>
        <v>-0.0800398224183974</v>
      </c>
      <c r="AI48" s="219">
        <f>Scores!AK44*calcs!$BN$9</f>
        <v>0.00743735671716352</v>
      </c>
      <c r="AJ48" s="219">
        <f>Scores!AL44*calcs!$BN$9</f>
        <v>0.0542763809952373</v>
      </c>
      <c r="AK48" s="219">
        <f>Scores!AM44*calcs!$BN$9</f>
        <v>0.0727063632329142</v>
      </c>
      <c r="AL48" s="219">
        <f>Scores!AN44*calcs!$BN$10</f>
        <v>0.797163998620121</v>
      </c>
      <c r="AM48" s="219">
        <f>Scores!AO44*calcs!$BN$10</f>
        <v>0.733817787097555</v>
      </c>
      <c r="AN48" s="219">
        <f>Scores!AP44*calcs!$BN$10</f>
        <v>0.721839219506969</v>
      </c>
      <c r="AO48" s="219">
        <f>Scores!AQ44*calcs!$BN$10</f>
        <v>0.69295206121516</v>
      </c>
      <c r="AP48" s="219">
        <f>Scores!AR44*calcs!$BN$10</f>
        <v>0.644715809306572</v>
      </c>
      <c r="AQ48" s="219">
        <f>Scores!AS44*calcs!$BN$11</f>
        <v>0.569560244496111</v>
      </c>
      <c r="AR48" s="219">
        <f>Scores!AT44*calcs!$BN$11</f>
        <v>0.545858401081659</v>
      </c>
      <c r="AS48" s="219">
        <f>Scores!AU44*calcs!$BN$11</f>
        <v>0.739383137095451</v>
      </c>
      <c r="AT48" s="219">
        <f>Scores!AV44*calcs!$BN$11</f>
        <v>0.54301487480134</v>
      </c>
      <c r="AU48" s="219">
        <f>Scores!AW44*calcs!$BN$11</f>
        <v>0.810210098951156</v>
      </c>
      <c r="AV48" s="219">
        <f>Scores!AX44*calcs!$BN$12</f>
        <v>0.793087189435732</v>
      </c>
      <c r="AW48" s="219">
        <f>Scores!AY44*calcs!$BN$12</f>
        <v>0.704429403586958</v>
      </c>
      <c r="AX48" s="219">
        <f>Scores!AZ44*calcs!$BN$12</f>
        <v>0.764669752954209</v>
      </c>
      <c r="AY48" s="219">
        <f>Scores!BA44*calcs!$BN$12</f>
        <v>0.738079003132713</v>
      </c>
      <c r="AZ48" s="219">
        <f>Scores!BB44*calcs!$BN$12</f>
        <v>0.739011775565281</v>
      </c>
      <c r="BA48" s="219">
        <f>Scores!BC44*calcs!$BN$13</f>
        <v>0.650079786139293</v>
      </c>
      <c r="BB48" s="219">
        <f>Scores!BD44*calcs!$BN$13</f>
        <v>0.682372144511077</v>
      </c>
      <c r="BC48" s="219">
        <f>Scores!BE44*calcs!$BN$13</f>
        <v>0.648943382611988</v>
      </c>
      <c r="BD48" s="219">
        <f>Scores!BF44*calcs!$BN$13</f>
        <v>0.730759025307624</v>
      </c>
      <c r="BE48" s="219">
        <f>Scores!BG44*calcs!$BN$13</f>
        <v>0.730759025307624</v>
      </c>
      <c r="BF48" s="219">
        <f>Scores!BH44*calcs!$BN$14</f>
        <v>2.4621776307694</v>
      </c>
      <c r="BG48" s="219">
        <f>Scores!BI44*calcs!$BN$14</f>
        <v>2.4621776307694</v>
      </c>
      <c r="BH48" s="219">
        <f>Scores!BJ44*calcs!$BN$14</f>
        <v>2.4621776307694</v>
      </c>
      <c r="BI48" s="219">
        <f>Scores!BK44*calcs!$BN$14</f>
        <v>0.995645152259142</v>
      </c>
      <c r="BJ48" s="219">
        <f>Scores!BL44*calcs!$BN$14</f>
        <v>0.995645152259142</v>
      </c>
    </row>
    <row r="49" spans="1:62">
      <c r="A49" t="s">
        <v>112</v>
      </c>
      <c r="B49" s="22" t="s">
        <v>113</v>
      </c>
      <c r="C49" s="219">
        <f>Scores!E45*calcs!$BN$3</f>
        <v>0.93242734333307</v>
      </c>
      <c r="D49" s="219">
        <f>Scores!F45*calcs!$BN$3</f>
        <v>0.93242734333307</v>
      </c>
      <c r="E49" s="219">
        <f>Scores!G45*calcs!$BN$3</f>
        <v>0.93242734333307</v>
      </c>
      <c r="F49" s="219">
        <f>Scores!H45*calcs!$BN$3</f>
        <v>0.93242734333307</v>
      </c>
      <c r="G49" s="219">
        <f>Scores!I45*calcs!$BN$3</f>
        <v>0.93242734333307</v>
      </c>
      <c r="H49" s="219">
        <f>Scores!J45*calcs!$BN$4</f>
        <v>-0.483406559683958</v>
      </c>
      <c r="I49" s="219">
        <f>Scores!K45*calcs!$BN$4</f>
        <v>-0.483406559683958</v>
      </c>
      <c r="J49" s="219">
        <f>Scores!L45*calcs!$BN$4</f>
        <v>-0.483406559683958</v>
      </c>
      <c r="K49" s="219">
        <f>Scores!M45*calcs!$BN$4</f>
        <v>-0.483406559683958</v>
      </c>
      <c r="L49" s="219">
        <f>Scores!N45*calcs!$BN$4</f>
        <v>-0.483406559683958</v>
      </c>
      <c r="M49" s="219">
        <f>Scores!O45*calcs!$BN$5</f>
        <v>-0.139067776695113</v>
      </c>
      <c r="N49" s="219">
        <f>Scores!P45*calcs!$BN$5</f>
        <v>-0.139067776695113</v>
      </c>
      <c r="O49" s="219">
        <f>Scores!Q45*calcs!$BN$5</f>
        <v>-0.139067776695113</v>
      </c>
      <c r="P49" s="219">
        <f>Scores!R45*calcs!$BN$5</f>
        <v>-0.139067776695113</v>
      </c>
      <c r="Q49" s="219">
        <f>Scores!S45*calcs!$BN$5</f>
        <v>-0.139067776695113</v>
      </c>
      <c r="R49" s="219">
        <f>Scores!T45*calcs!$BN$6</f>
        <v>1.15644988922858</v>
      </c>
      <c r="S49" s="219">
        <f>Scores!U45*calcs!$BN$6</f>
        <v>1.15644988922858</v>
      </c>
      <c r="T49" s="219">
        <f>Scores!V45*calcs!$BN$6</f>
        <v>1.15644988922858</v>
      </c>
      <c r="U49" s="219">
        <f>Scores!W45*calcs!$BN$6</f>
        <v>1.15644988922858</v>
      </c>
      <c r="V49" s="219">
        <f>Scores!X45*calcs!$BN$6</f>
        <v>1.15644988922858</v>
      </c>
      <c r="W49" s="219">
        <f>Scores!Y45*calcs!$BN$7</f>
        <v>1.14664089217767</v>
      </c>
      <c r="X49" s="219">
        <f>Scores!Z45*calcs!$BN$7</f>
        <v>0.552500467057838</v>
      </c>
      <c r="Y49" s="219">
        <f>Scores!AA45*calcs!$BN$7</f>
        <v>0.719100733051909</v>
      </c>
      <c r="Z49" s="219">
        <f>Scores!AB45*calcs!$BN$7</f>
        <v>0.692940854201442</v>
      </c>
      <c r="AA49" s="219">
        <f>Scores!AC45*calcs!$BN$7</f>
        <v>0.612776886104529</v>
      </c>
      <c r="AB49" s="219">
        <f>Scores!AD45*calcs!$BN$8</f>
        <v>1.35935632802324</v>
      </c>
      <c r="AC49" s="219">
        <f>Scores!AE45*calcs!$BN$8</f>
        <v>1.29348393813654</v>
      </c>
      <c r="AD49" s="219">
        <f>Scores!AF45*calcs!$BN$8</f>
        <v>1.22556566312786</v>
      </c>
      <c r="AE49" s="219">
        <f>Scores!AG45*calcs!$BN$8</f>
        <v>1.22320662316174</v>
      </c>
      <c r="AF49" s="219">
        <f>Scores!AH45*calcs!$BN$8</f>
        <v>1.25520314934792</v>
      </c>
      <c r="AG49" s="219">
        <f>Scores!AI45*calcs!$BN$9</f>
        <v>-0.236524458287923</v>
      </c>
      <c r="AH49" s="219">
        <f>Scores!AJ45*calcs!$BN$9</f>
        <v>-0.25978752226055</v>
      </c>
      <c r="AI49" s="219">
        <f>Scores!AK45*calcs!$BN$9</f>
        <v>-0.273817854428918</v>
      </c>
      <c r="AJ49" s="219">
        <f>Scores!AL45*calcs!$BN$9</f>
        <v>-0.220510353338649</v>
      </c>
      <c r="AK49" s="219">
        <f>Scores!AM45*calcs!$BN$9</f>
        <v>-0.178507535544731</v>
      </c>
      <c r="AL49" s="219">
        <f>Scores!AN45*calcs!$BN$10</f>
        <v>0.768571157306504</v>
      </c>
      <c r="AM49" s="219">
        <f>Scores!AO45*calcs!$BN$10</f>
        <v>0.755671762529935</v>
      </c>
      <c r="AN49" s="219">
        <f>Scores!AP45*calcs!$BN$10</f>
        <v>0.697731284278844</v>
      </c>
      <c r="AO49" s="219">
        <f>Scores!AQ45*calcs!$BN$10</f>
        <v>0.640538556089434</v>
      </c>
      <c r="AP49" s="219">
        <f>Scores!AR45*calcs!$BN$10</f>
        <v>0.607939831166144</v>
      </c>
      <c r="AQ49" s="219">
        <f>Scores!AS45*calcs!$BN$11</f>
        <v>0.565086042937275</v>
      </c>
      <c r="AR49" s="219">
        <f>Scores!AT45*calcs!$BN$11</f>
        <v>0.660804985544982</v>
      </c>
      <c r="AS49" s="219">
        <f>Scores!AU45*calcs!$BN$11</f>
        <v>0.70858817077281</v>
      </c>
      <c r="AT49" s="219">
        <f>Scores!AV45*calcs!$BN$11</f>
        <v>0.939941320861153</v>
      </c>
      <c r="AU49" s="219">
        <f>Scores!AW45*calcs!$BN$11</f>
        <v>0.754740608773415</v>
      </c>
      <c r="AV49" s="219">
        <f>Scores!AX45*calcs!$BN$12</f>
        <v>0.814079286275963</v>
      </c>
      <c r="AW49" s="219">
        <f>Scores!AY45*calcs!$BN$12</f>
        <v>0.804545496819389</v>
      </c>
      <c r="AX49" s="219">
        <f>Scores!AZ45*calcs!$BN$12</f>
        <v>0.810587035413125</v>
      </c>
      <c r="AY49" s="219">
        <f>Scores!BA45*calcs!$BN$12</f>
        <v>0.810996848805978</v>
      </c>
      <c r="AZ49" s="219">
        <f>Scores!BB45*calcs!$BN$12</f>
        <v>0.772831867981564</v>
      </c>
      <c r="BA49" s="219">
        <f>Scores!BC45*calcs!$BN$13</f>
        <v>0.816914421520173</v>
      </c>
      <c r="BB49" s="219">
        <f>Scores!BD45*calcs!$BN$13</f>
        <v>0.798874705769065</v>
      </c>
      <c r="BC49" s="219">
        <f>Scores!BE45*calcs!$BN$13</f>
        <v>0.794500776842715</v>
      </c>
      <c r="BD49" s="219">
        <f>Scores!BF45*calcs!$BN$13</f>
        <v>0.777261872372655</v>
      </c>
      <c r="BE49" s="219">
        <f>Scores!BG45*calcs!$BN$13</f>
        <v>0.777261872372655</v>
      </c>
      <c r="BF49" s="219">
        <f>Scores!BH45*calcs!$BN$14</f>
        <v>2.6304191366917</v>
      </c>
      <c r="BG49" s="219">
        <f>Scores!BI45*calcs!$BN$14</f>
        <v>2.6304191366917</v>
      </c>
      <c r="BH49" s="219">
        <f>Scores!BJ45*calcs!$BN$14</f>
        <v>2.6304191366917</v>
      </c>
      <c r="BI49" s="219">
        <f>Scores!BK45*calcs!$BN$14</f>
        <v>0.898574198417546</v>
      </c>
      <c r="BJ49" s="219">
        <f>Scores!BL45*calcs!$BN$14</f>
        <v>0.898574198417546</v>
      </c>
    </row>
    <row r="50" spans="1:62">
      <c r="A50" t="s">
        <v>114</v>
      </c>
      <c r="B50" s="22" t="s">
        <v>115</v>
      </c>
      <c r="C50" s="219">
        <f>Scores!E46*calcs!$BN$3</f>
        <v>1.01335407822306</v>
      </c>
      <c r="D50" s="219">
        <f>Scores!F46*calcs!$BN$3</f>
        <v>1.01335407822306</v>
      </c>
      <c r="E50" s="219">
        <f>Scores!G46*calcs!$BN$3</f>
        <v>1.01335407822306</v>
      </c>
      <c r="F50" s="219">
        <f>Scores!H46*calcs!$BN$3</f>
        <v>1.01335407822306</v>
      </c>
      <c r="G50" s="219">
        <f>Scores!I46*calcs!$BN$3</f>
        <v>1.01335407822306</v>
      </c>
      <c r="H50" s="219">
        <f>Scores!J46*calcs!$BN$4</f>
        <v>-0.889336260796058</v>
      </c>
      <c r="I50" s="219">
        <f>Scores!K46*calcs!$BN$4</f>
        <v>-0.889336260796058</v>
      </c>
      <c r="J50" s="219">
        <f>Scores!L46*calcs!$BN$4</f>
        <v>-0.889336260796058</v>
      </c>
      <c r="K50" s="219">
        <f>Scores!M46*calcs!$BN$4</f>
        <v>-0.889336260796058</v>
      </c>
      <c r="L50" s="219">
        <f>Scores!N46*calcs!$BN$4</f>
        <v>-0.889336260796058</v>
      </c>
      <c r="M50" s="219">
        <f>Scores!O46*calcs!$BN$5</f>
        <v>0.411763549445517</v>
      </c>
      <c r="N50" s="219">
        <f>Scores!P46*calcs!$BN$5</f>
        <v>0.411763549445517</v>
      </c>
      <c r="O50" s="219">
        <f>Scores!Q46*calcs!$BN$5</f>
        <v>0.411763549445517</v>
      </c>
      <c r="P50" s="219">
        <f>Scores!R46*calcs!$BN$5</f>
        <v>0.411763549445517</v>
      </c>
      <c r="Q50" s="219">
        <f>Scores!S46*calcs!$BN$5</f>
        <v>0.411763549445517</v>
      </c>
      <c r="R50" s="219">
        <f>Scores!T46*calcs!$BN$6</f>
        <v>1.02923071588916</v>
      </c>
      <c r="S50" s="219">
        <f>Scores!U46*calcs!$BN$6</f>
        <v>1.02923071588916</v>
      </c>
      <c r="T50" s="219">
        <f>Scores!V46*calcs!$BN$6</f>
        <v>1.02923071588916</v>
      </c>
      <c r="U50" s="219">
        <f>Scores!W46*calcs!$BN$6</f>
        <v>1.02923071588916</v>
      </c>
      <c r="V50" s="219">
        <f>Scores!X46*calcs!$BN$6</f>
        <v>1.02923071588916</v>
      </c>
      <c r="W50" s="219">
        <f>Scores!Y46*calcs!$BN$7</f>
        <v>0.118671640353281</v>
      </c>
      <c r="X50" s="219">
        <f>Scores!Z46*calcs!$BN$7</f>
        <v>0.981964791288739</v>
      </c>
      <c r="Y50" s="219">
        <f>Scores!AA46*calcs!$BN$7</f>
        <v>0.330337690476467</v>
      </c>
      <c r="Z50" s="219">
        <f>Scores!AB46*calcs!$BN$7</f>
        <v>0.476895019842564</v>
      </c>
      <c r="AA50" s="219">
        <f>Scores!AC46*calcs!$BN$7</f>
        <v>0.834595261037727</v>
      </c>
      <c r="AB50" s="219">
        <f>Scores!AD46*calcs!$BN$8</f>
        <v>1.26402182450725</v>
      </c>
      <c r="AC50" s="219">
        <f>Scores!AE46*calcs!$BN$8</f>
        <v>1.25813988556523</v>
      </c>
      <c r="AD50" s="219">
        <f>Scores!AF46*calcs!$BN$8</f>
        <v>1.11549067491597</v>
      </c>
      <c r="AE50" s="219">
        <f>Scores!AG46*calcs!$BN$8</f>
        <v>1.04892280547855</v>
      </c>
      <c r="AF50" s="219">
        <f>Scores!AH46*calcs!$BN$8</f>
        <v>1.10813279702983</v>
      </c>
      <c r="AG50" s="219">
        <f>Scores!AI46*calcs!$BN$9</f>
        <v>-0.726138005116995</v>
      </c>
      <c r="AH50" s="219">
        <f>Scores!AJ46*calcs!$BN$9</f>
        <v>-0.732279655583488</v>
      </c>
      <c r="AI50" s="219">
        <f>Scores!AK46*calcs!$BN$9</f>
        <v>-0.733281518879936</v>
      </c>
      <c r="AJ50" s="219">
        <f>Scores!AL46*calcs!$BN$9</f>
        <v>-0.66940699559144</v>
      </c>
      <c r="AK50" s="219">
        <f>Scores!AM46*calcs!$BN$9</f>
        <v>-0.641312978333466</v>
      </c>
      <c r="AL50" s="219">
        <f>Scores!AN46*calcs!$BN$10</f>
        <v>0.769933532115968</v>
      </c>
      <c r="AM50" s="219">
        <f>Scores!AO46*calcs!$BN$10</f>
        <v>0.752395304444121</v>
      </c>
      <c r="AN50" s="219">
        <f>Scores!AP46*calcs!$BN$10</f>
        <v>0.748760752932871</v>
      </c>
      <c r="AO50" s="219">
        <f>Scores!AQ46*calcs!$BN$10</f>
        <v>0.693271746423728</v>
      </c>
      <c r="AP50" s="219">
        <f>Scores!AR46*calcs!$BN$10</f>
        <v>0.672701824089515</v>
      </c>
      <c r="AQ50" s="219">
        <f>Scores!AS46*calcs!$BN$11</f>
        <v>0.61680781295742</v>
      </c>
      <c r="AR50" s="219">
        <f>Scores!AT46*calcs!$BN$11</f>
        <v>0.515450529230484</v>
      </c>
      <c r="AS50" s="219">
        <f>Scores!AU46*calcs!$BN$11</f>
        <v>0.786356104159018</v>
      </c>
      <c r="AT50" s="219">
        <f>Scores!AV46*calcs!$BN$11</f>
        <v>0.769319193693539</v>
      </c>
      <c r="AU50" s="219">
        <f>Scores!AW46*calcs!$BN$11</f>
        <v>0.833971332021617</v>
      </c>
      <c r="AV50" s="219">
        <f>Scores!AX46*calcs!$BN$12</f>
        <v>0.690229670213204</v>
      </c>
      <c r="AW50" s="219">
        <f>Scores!AY46*calcs!$BN$12</f>
        <v>0.698100280812396</v>
      </c>
      <c r="AX50" s="219">
        <f>Scores!AZ46*calcs!$BN$12</f>
        <v>0.667617315029683</v>
      </c>
      <c r="AY50" s="219">
        <f>Scores!BA46*calcs!$BN$12</f>
        <v>0.707523482424846</v>
      </c>
      <c r="AZ50" s="219">
        <f>Scores!BB46*calcs!$BN$12</f>
        <v>0.723445357059724</v>
      </c>
      <c r="BA50" s="219">
        <f>Scores!BC46*calcs!$BN$13</f>
        <v>0.70185605229198</v>
      </c>
      <c r="BB50" s="219">
        <f>Scores!BD46*calcs!$BN$13</f>
        <v>0.699015367547932</v>
      </c>
      <c r="BC50" s="219">
        <f>Scores!BE46*calcs!$BN$13</f>
        <v>0.661073165464549</v>
      </c>
      <c r="BD50" s="219">
        <f>Scores!BF46*calcs!$BN$13</f>
        <v>0.717472497574758</v>
      </c>
      <c r="BE50" s="219">
        <f>Scores!BG46*calcs!$BN$13</f>
        <v>0.717472497574758</v>
      </c>
      <c r="BF50" s="219">
        <f>Scores!BH46*calcs!$BN$14</f>
        <v>2.1484641460421</v>
      </c>
      <c r="BG50" s="219">
        <f>Scores!BI46*calcs!$BN$14</f>
        <v>2.1484641460421</v>
      </c>
      <c r="BH50" s="219">
        <f>Scores!BJ46*calcs!$BN$14</f>
        <v>2.1484641460421</v>
      </c>
      <c r="BI50" s="219">
        <f>Scores!BK46*calcs!$BN$14</f>
        <v>0.325117646898407</v>
      </c>
      <c r="BJ50" s="219">
        <f>Scores!BL46*calcs!$BN$14</f>
        <v>0.325117646898407</v>
      </c>
    </row>
    <row r="51" spans="1:62">
      <c r="A51" t="s">
        <v>116</v>
      </c>
      <c r="B51" s="22" t="s">
        <v>117</v>
      </c>
      <c r="C51" s="219">
        <f>Scores!E47*calcs!$BN$3</f>
        <v>0.471982127579688</v>
      </c>
      <c r="D51" s="219">
        <f>Scores!F47*calcs!$BN$3</f>
        <v>0.471982127579688</v>
      </c>
      <c r="E51" s="219">
        <f>Scores!G47*calcs!$BN$3</f>
        <v>0.471982127579688</v>
      </c>
      <c r="F51" s="219">
        <f>Scores!H47*calcs!$BN$3</f>
        <v>0.471982127579688</v>
      </c>
      <c r="G51" s="219">
        <f>Scores!I47*calcs!$BN$3</f>
        <v>0.471982127579688</v>
      </c>
      <c r="H51" s="219">
        <f>Scores!J47*calcs!$BN$4</f>
        <v>-0.348324393562914</v>
      </c>
      <c r="I51" s="219">
        <f>Scores!K47*calcs!$BN$4</f>
        <v>-0.348324393562914</v>
      </c>
      <c r="J51" s="219">
        <f>Scores!L47*calcs!$BN$4</f>
        <v>-0.348324393562914</v>
      </c>
      <c r="K51" s="219">
        <f>Scores!M47*calcs!$BN$4</f>
        <v>-0.348324393562914</v>
      </c>
      <c r="L51" s="219">
        <f>Scores!N47*calcs!$BN$4</f>
        <v>-0.348324393562914</v>
      </c>
      <c r="M51" s="219">
        <f>Scores!O47*calcs!$BN$5</f>
        <v>0.0587694940888151</v>
      </c>
      <c r="N51" s="219">
        <f>Scores!P47*calcs!$BN$5</f>
        <v>0.0587694940888151</v>
      </c>
      <c r="O51" s="219">
        <f>Scores!Q47*calcs!$BN$5</f>
        <v>0.0587694940888151</v>
      </c>
      <c r="P51" s="219">
        <f>Scores!R47*calcs!$BN$5</f>
        <v>0.0587694940888151</v>
      </c>
      <c r="Q51" s="219">
        <f>Scores!S47*calcs!$BN$5</f>
        <v>0.0587694940888151</v>
      </c>
      <c r="R51" s="219">
        <f>Scores!T47*calcs!$BN$6</f>
        <v>0.673450598930829</v>
      </c>
      <c r="S51" s="219">
        <f>Scores!U47*calcs!$BN$6</f>
        <v>0.673450598930829</v>
      </c>
      <c r="T51" s="219">
        <f>Scores!V47*calcs!$BN$6</f>
        <v>0.673450598930829</v>
      </c>
      <c r="U51" s="219">
        <f>Scores!W47*calcs!$BN$6</f>
        <v>0.673450598930829</v>
      </c>
      <c r="V51" s="219">
        <f>Scores!X47*calcs!$BN$6</f>
        <v>0.673450598930829</v>
      </c>
      <c r="W51" s="219">
        <f>Scores!Y47*calcs!$BN$7</f>
        <v>-1.13445540030621</v>
      </c>
      <c r="X51" s="219">
        <f>Scores!Z47*calcs!$BN$7</f>
        <v>-0.0330552384987094</v>
      </c>
      <c r="Y51" s="219">
        <f>Scores!AA47*calcs!$BN$7</f>
        <v>-0.671563636622452</v>
      </c>
      <c r="Z51" s="219">
        <f>Scores!AB47*calcs!$BN$7</f>
        <v>-0.396728275412945</v>
      </c>
      <c r="AA51" s="219">
        <f>Scores!AC47*calcs!$BN$7</f>
        <v>-0.1679122937899</v>
      </c>
      <c r="AB51" s="219">
        <f>Scores!AD47*calcs!$BN$8</f>
        <v>1.00868436423398</v>
      </c>
      <c r="AC51" s="219">
        <f>Scores!AE47*calcs!$BN$8</f>
        <v>0.980853444525452</v>
      </c>
      <c r="AD51" s="219">
        <f>Scores!AF47*calcs!$BN$8</f>
        <v>0.953967594387647</v>
      </c>
      <c r="AE51" s="219">
        <f>Scores!AG47*calcs!$BN$8</f>
        <v>0.928311837636899</v>
      </c>
      <c r="AF51" s="219">
        <f>Scores!AH47*calcs!$BN$8</f>
        <v>0.956336176300763</v>
      </c>
      <c r="AG51" s="219">
        <f>Scores!AI47*calcs!$BN$9</f>
        <v>-0.236524458287923</v>
      </c>
      <c r="AH51" s="219">
        <f>Scores!AJ47*calcs!$BN$9</f>
        <v>-0.239047403047994</v>
      </c>
      <c r="AI51" s="219">
        <f>Scores!AK47*calcs!$BN$9</f>
        <v>-0.126629626233409</v>
      </c>
      <c r="AJ51" s="219">
        <f>Scores!AL47*calcs!$BN$9</f>
        <v>-0.0575781667445794</v>
      </c>
      <c r="AK51" s="219">
        <f>Scores!AM47*calcs!$BN$9</f>
        <v>-0.0373492495649115</v>
      </c>
      <c r="AL51" s="219">
        <f>Scores!AN47*calcs!$BN$10</f>
        <v>0.580563433600531</v>
      </c>
      <c r="AM51" s="219">
        <f>Scores!AO47*calcs!$BN$10</f>
        <v>0.490262674856617</v>
      </c>
      <c r="AN51" s="219">
        <f>Scores!AP47*calcs!$BN$10</f>
        <v>0.486271940651473</v>
      </c>
      <c r="AO51" s="219">
        <f>Scores!AQ47*calcs!$BN$10</f>
        <v>0.504779258209815</v>
      </c>
      <c r="AP51" s="219">
        <f>Scores!AR47*calcs!$BN$10</f>
        <v>0.459976666778722</v>
      </c>
      <c r="AQ51" s="219">
        <f>Scores!AS47*calcs!$BN$11</f>
        <v>0.348087267333726</v>
      </c>
      <c r="AR51" s="219">
        <f>Scores!AT47*calcs!$BN$11</f>
        <v>0.479748712228659</v>
      </c>
      <c r="AS51" s="219">
        <f>Scores!AU47*calcs!$BN$11</f>
        <v>0.358914238409466</v>
      </c>
      <c r="AT51" s="219">
        <f>Scores!AV47*calcs!$BN$11</f>
        <v>0.337502187833801</v>
      </c>
      <c r="AU51" s="219">
        <f>Scores!AW47*calcs!$BN$11</f>
        <v>0.43886781677122</v>
      </c>
      <c r="AV51" s="219">
        <f>Scores!AX47*calcs!$BN$12</f>
        <v>0.503103340061375</v>
      </c>
      <c r="AW51" s="219">
        <f>Scores!AY47*calcs!$BN$12</f>
        <v>0.528461311263538</v>
      </c>
      <c r="AX51" s="219">
        <f>Scores!AZ47*calcs!$BN$12</f>
        <v>0.532417688145341</v>
      </c>
      <c r="AY51" s="219">
        <f>Scores!BA47*calcs!$BN$12</f>
        <v>0.522525977296328</v>
      </c>
      <c r="AZ51" s="219">
        <f>Scores!BB47*calcs!$BN$12</f>
        <v>0.491641081487845</v>
      </c>
      <c r="BA51" s="219">
        <f>Scores!BC47*calcs!$BN$13</f>
        <v>0.638573949216473</v>
      </c>
      <c r="BB51" s="219">
        <f>Scores!BD47*calcs!$BN$13</f>
        <v>0.560321842240803</v>
      </c>
      <c r="BC51" s="219">
        <f>Scores!BE47*calcs!$BN$13</f>
        <v>0.557970011217784</v>
      </c>
      <c r="BD51" s="219">
        <f>Scores!BF47*calcs!$BN$13</f>
        <v>0.438455415184574</v>
      </c>
      <c r="BE51" s="219">
        <f>Scores!BG47*calcs!$BN$13</f>
        <v>0.438455415184574</v>
      </c>
      <c r="BF51" s="219">
        <f>Scores!BH47*calcs!$BN$14</f>
        <v>2.64415313717515</v>
      </c>
      <c r="BG51" s="219">
        <f>Scores!BI47*calcs!$BN$14</f>
        <v>2.64415313717515</v>
      </c>
      <c r="BH51" s="219">
        <f>Scores!BJ47*calcs!$BN$14</f>
        <v>2.64415313717515</v>
      </c>
      <c r="BI51" s="219">
        <f>Scores!BK47*calcs!$BN$14</f>
        <v>1.22584847451117</v>
      </c>
      <c r="BJ51" s="219">
        <f>Scores!BL47*calcs!$BN$14</f>
        <v>1.22584847451117</v>
      </c>
    </row>
    <row r="52" spans="1:62">
      <c r="A52" t="s">
        <v>118</v>
      </c>
      <c r="B52" s="22" t="s">
        <v>119</v>
      </c>
      <c r="C52" s="219">
        <f>Scores!E48*calcs!$BN$3</f>
        <v>-0.114039056106435</v>
      </c>
      <c r="D52" s="219">
        <f>Scores!F48*calcs!$BN$3</f>
        <v>-0.114039056106435</v>
      </c>
      <c r="E52" s="219">
        <f>Scores!G48*calcs!$BN$3</f>
        <v>-0.114039056106435</v>
      </c>
      <c r="F52" s="219">
        <f>Scores!H48*calcs!$BN$3</f>
        <v>-0.114039056106435</v>
      </c>
      <c r="G52" s="219">
        <f>Scores!I48*calcs!$BN$3</f>
        <v>-0.114039056106435</v>
      </c>
      <c r="H52" s="219">
        <f>Scores!J48*calcs!$BN$4</f>
        <v>0.245268969990976</v>
      </c>
      <c r="I52" s="219">
        <f>Scores!K48*calcs!$BN$4</f>
        <v>0.245268969990976</v>
      </c>
      <c r="J52" s="219">
        <f>Scores!L48*calcs!$BN$4</f>
        <v>0.245268969990976</v>
      </c>
      <c r="K52" s="219">
        <f>Scores!M48*calcs!$BN$4</f>
        <v>0.245268969990976</v>
      </c>
      <c r="L52" s="219">
        <f>Scores!N48*calcs!$BN$4</f>
        <v>0.245268969990976</v>
      </c>
      <c r="M52" s="219">
        <f>Scores!O48*calcs!$BN$5</f>
        <v>0.300062801276358</v>
      </c>
      <c r="N52" s="219">
        <f>Scores!P48*calcs!$BN$5</f>
        <v>0.300062801276358</v>
      </c>
      <c r="O52" s="219">
        <f>Scores!Q48*calcs!$BN$5</f>
        <v>0.300062801276358</v>
      </c>
      <c r="P52" s="219">
        <f>Scores!R48*calcs!$BN$5</f>
        <v>0.300062801276358</v>
      </c>
      <c r="Q52" s="219">
        <f>Scores!S48*calcs!$BN$5</f>
        <v>0.300062801276358</v>
      </c>
      <c r="R52" s="219">
        <f>Scores!T48*calcs!$BN$6</f>
        <v>0.19227688532762</v>
      </c>
      <c r="S52" s="219">
        <f>Scores!U48*calcs!$BN$6</f>
        <v>0.19227688532762</v>
      </c>
      <c r="T52" s="219">
        <f>Scores!V48*calcs!$BN$6</f>
        <v>0.19227688532762</v>
      </c>
      <c r="U52" s="219">
        <f>Scores!W48*calcs!$BN$6</f>
        <v>0.19227688532762</v>
      </c>
      <c r="V52" s="219">
        <f>Scores!X48*calcs!$BN$6</f>
        <v>0.19227688532762</v>
      </c>
      <c r="W52" s="219">
        <f>Scores!Y48*calcs!$BN$7</f>
        <v>-0.3945126719167</v>
      </c>
      <c r="X52" s="219">
        <f>Scores!Z48*calcs!$BN$7</f>
        <v>-0.653573028225019</v>
      </c>
      <c r="Y52" s="219">
        <f>Scores!AA48*calcs!$BN$7</f>
        <v>-0.472337894634944</v>
      </c>
      <c r="Z52" s="219">
        <f>Scores!AB48*calcs!$BN$7</f>
        <v>-0.084981365301578</v>
      </c>
      <c r="AA52" s="219">
        <f>Scores!AC48*calcs!$BN$7</f>
        <v>-1.00994137946958</v>
      </c>
      <c r="AB52" s="219">
        <f>Scores!AD48*calcs!$BN$8</f>
        <v>0.151606219067437</v>
      </c>
      <c r="AC52" s="219">
        <f>Scores!AE48*calcs!$BN$8</f>
        <v>0.0965414950171398</v>
      </c>
      <c r="AD52" s="219">
        <f>Scores!AF48*calcs!$BN$8</f>
        <v>0.121107581051443</v>
      </c>
      <c r="AE52" s="219">
        <f>Scores!AG48*calcs!$BN$8</f>
        <v>0.0335778988004066</v>
      </c>
      <c r="AF52" s="219">
        <f>Scores!AH48*calcs!$BN$8</f>
        <v>-0.0704853525255286</v>
      </c>
      <c r="AG52" s="219">
        <f>Scores!AI48*calcs!$BN$9</f>
        <v>0.577991032532321</v>
      </c>
      <c r="AH52" s="219">
        <f>Scores!AJ48*calcs!$BN$9</f>
        <v>0.527354063778069</v>
      </c>
      <c r="AI52" s="219">
        <f>Scores!AK48*calcs!$BN$9</f>
        <v>0.578228066119675</v>
      </c>
      <c r="AJ52" s="219">
        <f>Scores!AL48*calcs!$BN$9</f>
        <v>0.611939701741228</v>
      </c>
      <c r="AK52" s="219">
        <f>Scores!AM48*calcs!$BN$9</f>
        <v>0.622984427222042</v>
      </c>
      <c r="AL52" s="219">
        <f>Scores!AN48*calcs!$BN$10</f>
        <v>-0.0442299108364925</v>
      </c>
      <c r="AM52" s="219">
        <f>Scores!AO48*calcs!$BN$10</f>
        <v>-0.0444988739910847</v>
      </c>
      <c r="AN52" s="219">
        <f>Scores!AP48*calcs!$BN$10</f>
        <v>-0.0906148813730586</v>
      </c>
      <c r="AO52" s="219">
        <f>Scores!AQ48*calcs!$BN$10</f>
        <v>-0.125921600532437</v>
      </c>
      <c r="AP52" s="219">
        <f>Scores!AR48*calcs!$BN$10</f>
        <v>-0.145967720712626</v>
      </c>
      <c r="AQ52" s="219">
        <f>Scores!AS48*calcs!$BN$11</f>
        <v>-0.696238974387536</v>
      </c>
      <c r="AR52" s="219">
        <f>Scores!AT48*calcs!$BN$11</f>
        <v>-0.418443299366098</v>
      </c>
      <c r="AS52" s="219">
        <f>Scores!AU48*calcs!$BN$11</f>
        <v>-0.328869153336805</v>
      </c>
      <c r="AT52" s="219">
        <f>Scores!AV48*calcs!$BN$11</f>
        <v>-0.272991174623038</v>
      </c>
      <c r="AU52" s="219">
        <f>Scores!AW48*calcs!$BN$11</f>
        <v>-0.500728063555667</v>
      </c>
      <c r="AV52" s="219">
        <f>Scores!AX48*calcs!$BN$12</f>
        <v>-0.4979007987758</v>
      </c>
      <c r="AW52" s="219">
        <f>Scores!AY48*calcs!$BN$12</f>
        <v>-0.62661653708043</v>
      </c>
      <c r="AX52" s="219">
        <f>Scores!AZ48*calcs!$BN$12</f>
        <v>-0.556497542650531</v>
      </c>
      <c r="AY52" s="219">
        <f>Scores!BA48*calcs!$BN$12</f>
        <v>-0.587469224320078</v>
      </c>
      <c r="AZ52" s="219">
        <f>Scores!BB48*calcs!$BN$12</f>
        <v>-0.550983178027247</v>
      </c>
      <c r="BA52" s="219">
        <f>Scores!BC48*calcs!$BN$13</f>
        <v>-0.460233476912773</v>
      </c>
      <c r="BB52" s="219">
        <f>Scores!BD48*calcs!$BN$13</f>
        <v>-0.371698647823106</v>
      </c>
      <c r="BC52" s="219">
        <f>Scores!BE48*calcs!$BN$13</f>
        <v>-0.351763702724256</v>
      </c>
      <c r="BD52" s="219">
        <f>Scores!BF48*calcs!$BN$13</f>
        <v>-0.431812151318142</v>
      </c>
      <c r="BE52" s="219">
        <f>Scores!BG48*calcs!$BN$13</f>
        <v>-0.431812151318142</v>
      </c>
      <c r="BF52" s="219">
        <f>Scores!BH48*calcs!$BN$14</f>
        <v>2.10147940754608</v>
      </c>
      <c r="BG52" s="219">
        <f>Scores!BI48*calcs!$BN$14</f>
        <v>2.10147940754608</v>
      </c>
      <c r="BH52" s="219">
        <f>Scores!BJ48*calcs!$BN$14</f>
        <v>2.10147940754608</v>
      </c>
      <c r="BI52" s="219">
        <f>Scores!BK48*calcs!$BN$14</f>
        <v>1.10231442579703</v>
      </c>
      <c r="BJ52" s="219">
        <f>Scores!BL48*calcs!$BN$14</f>
        <v>1.10231442579703</v>
      </c>
    </row>
    <row r="53" spans="1:62">
      <c r="A53" t="s">
        <v>120</v>
      </c>
      <c r="B53" s="22" t="s">
        <v>121</v>
      </c>
      <c r="C53" s="219">
        <f>Scores!E49*calcs!$BN$3</f>
        <v>-0.677735623271182</v>
      </c>
      <c r="D53" s="219">
        <f>Scores!F49*calcs!$BN$3</f>
        <v>-0.677735623271182</v>
      </c>
      <c r="E53" s="219">
        <f>Scores!G49*calcs!$BN$3</f>
        <v>-0.677735623271182</v>
      </c>
      <c r="F53" s="219">
        <f>Scores!H49*calcs!$BN$3</f>
        <v>-0.677735623271182</v>
      </c>
      <c r="G53" s="219">
        <f>Scores!I49*calcs!$BN$3</f>
        <v>-0.677735623271182</v>
      </c>
      <c r="H53" s="219">
        <f>Scores!J49*calcs!$BN$4</f>
        <v>0.594790885894</v>
      </c>
      <c r="I53" s="219">
        <f>Scores!K49*calcs!$BN$4</f>
        <v>0.594790885894</v>
      </c>
      <c r="J53" s="219">
        <f>Scores!L49*calcs!$BN$4</f>
        <v>0.594790885894</v>
      </c>
      <c r="K53" s="219">
        <f>Scores!M49*calcs!$BN$4</f>
        <v>0.594790885894</v>
      </c>
      <c r="L53" s="219">
        <f>Scores!N49*calcs!$BN$4</f>
        <v>0.594790885894</v>
      </c>
      <c r="M53" s="219">
        <f>Scores!O49*calcs!$BN$5</f>
        <v>0.573764827720783</v>
      </c>
      <c r="N53" s="219">
        <f>Scores!P49*calcs!$BN$5</f>
        <v>0.573764827720783</v>
      </c>
      <c r="O53" s="219">
        <f>Scores!Q49*calcs!$BN$5</f>
        <v>0.573764827720783</v>
      </c>
      <c r="P53" s="219">
        <f>Scores!R49*calcs!$BN$5</f>
        <v>0.573764827720783</v>
      </c>
      <c r="Q53" s="219">
        <f>Scores!S49*calcs!$BN$5</f>
        <v>0.573764827720783</v>
      </c>
      <c r="R53" s="219">
        <f>Scores!T49*calcs!$BN$6</f>
        <v>0.349896139731824</v>
      </c>
      <c r="S53" s="219">
        <f>Scores!U49*calcs!$BN$6</f>
        <v>0.349896139731824</v>
      </c>
      <c r="T53" s="219">
        <f>Scores!V49*calcs!$BN$6</f>
        <v>0.349896139731824</v>
      </c>
      <c r="U53" s="219">
        <f>Scores!W49*calcs!$BN$6</f>
        <v>0.349896139731824</v>
      </c>
      <c r="V53" s="219">
        <f>Scores!X49*calcs!$BN$6</f>
        <v>0.349896139731824</v>
      </c>
      <c r="W53" s="219">
        <f>Scores!Y49*calcs!$BN$7</f>
        <v>-0.171065749827591</v>
      </c>
      <c r="X53" s="219">
        <f>Scores!Z49*calcs!$BN$7</f>
        <v>-0.0213295920624028</v>
      </c>
      <c r="Y53" s="219">
        <f>Scores!AA49*calcs!$BN$7</f>
        <v>-0.053185375735489</v>
      </c>
      <c r="Z53" s="219">
        <f>Scores!AB49*calcs!$BN$7</f>
        <v>-0.116807242380644</v>
      </c>
      <c r="AA53" s="219">
        <f>Scores!AC49*calcs!$BN$7</f>
        <v>-0.700490994718264</v>
      </c>
      <c r="AB53" s="219">
        <f>Scores!AD49*calcs!$BN$8</f>
        <v>0.50624769804183</v>
      </c>
      <c r="AC53" s="219">
        <f>Scores!AE49*calcs!$BN$8</f>
        <v>0.403657879112884</v>
      </c>
      <c r="AD53" s="219">
        <f>Scores!AF49*calcs!$BN$8</f>
        <v>0.251065910618378</v>
      </c>
      <c r="AE53" s="219">
        <f>Scores!AG49*calcs!$BN$8</f>
        <v>0.183397372733025</v>
      </c>
      <c r="AF53" s="219">
        <f>Scores!AH49*calcs!$BN$8</f>
        <v>0.0357346422245235</v>
      </c>
      <c r="AG53" s="219">
        <f>Scores!AI49*calcs!$BN$9</f>
        <v>0.379934423428513</v>
      </c>
      <c r="AH53" s="219">
        <f>Scores!AJ49*calcs!$BN$9</f>
        <v>0.441752044113676</v>
      </c>
      <c r="AI53" s="219">
        <f>Scores!AK49*calcs!$BN$9</f>
        <v>0.528808957080496</v>
      </c>
      <c r="AJ53" s="219">
        <f>Scores!AL49*calcs!$BN$9</f>
        <v>0.4954147617117</v>
      </c>
      <c r="AK53" s="219">
        <f>Scores!AM49*calcs!$BN$9</f>
        <v>0.607186970839579</v>
      </c>
      <c r="AL53" s="219">
        <f>Scores!AN49*calcs!$BN$10</f>
        <v>-0.430201900037775</v>
      </c>
      <c r="AM53" s="219">
        <f>Scores!AO49*calcs!$BN$10</f>
        <v>-0.444036130171785</v>
      </c>
      <c r="AN53" s="219">
        <f>Scores!AP49*calcs!$BN$10</f>
        <v>-0.334704829083489</v>
      </c>
      <c r="AO53" s="219">
        <f>Scores!AQ49*calcs!$BN$10</f>
        <v>-0.279929949760196</v>
      </c>
      <c r="AP53" s="219">
        <f>Scores!AR49*calcs!$BN$10</f>
        <v>-0.297453817585463</v>
      </c>
      <c r="AQ53" s="219">
        <f>Scores!AS49*calcs!$BN$11</f>
        <v>-0.0494195283690982</v>
      </c>
      <c r="AR53" s="219">
        <f>Scores!AT49*calcs!$BN$11</f>
        <v>0.133523644914137</v>
      </c>
      <c r="AS53" s="219">
        <f>Scores!AU49*calcs!$BN$11</f>
        <v>0.250143235219387</v>
      </c>
      <c r="AT53" s="219">
        <f>Scores!AV49*calcs!$BN$11</f>
        <v>-0.475004046878973</v>
      </c>
      <c r="AU53" s="219">
        <f>Scores!AW49*calcs!$BN$11</f>
        <v>-0.147778099544851</v>
      </c>
      <c r="AV53" s="219">
        <f>Scores!AX49*calcs!$BN$12</f>
        <v>0.0409025534401438</v>
      </c>
      <c r="AW53" s="219">
        <f>Scores!AY49*calcs!$BN$12</f>
        <v>-0.0345471964588205</v>
      </c>
      <c r="AX53" s="219">
        <f>Scores!AZ49*calcs!$BN$12</f>
        <v>-0.0196741461265955</v>
      </c>
      <c r="AY53" s="219">
        <f>Scores!BA49*calcs!$BN$12</f>
        <v>-0.0791784355022909</v>
      </c>
      <c r="AZ53" s="219">
        <f>Scores!BB49*calcs!$BN$12</f>
        <v>-0.239608742110098</v>
      </c>
      <c r="BA53" s="219">
        <f>Scores!BC49*calcs!$BN$13</f>
        <v>-0.161081716919471</v>
      </c>
      <c r="BB53" s="219">
        <f>Scores!BD49*calcs!$BN$13</f>
        <v>-0.0665728921474221</v>
      </c>
      <c r="BC53" s="219">
        <f>Scores!BE49*calcs!$BN$13</f>
        <v>-0.0788435885416435</v>
      </c>
      <c r="BD53" s="219">
        <f>Scores!BF49*calcs!$BN$13</f>
        <v>-0.0863624302636283</v>
      </c>
      <c r="BE53" s="219">
        <f>Scores!BG49*calcs!$BN$13</f>
        <v>-0.0863624302636283</v>
      </c>
      <c r="BF53" s="219">
        <f>Scores!BH49*calcs!$BN$14</f>
        <v>2.76640381253115</v>
      </c>
      <c r="BG53" s="219">
        <f>Scores!BI49*calcs!$BN$14</f>
        <v>2.76640381253115</v>
      </c>
      <c r="BH53" s="219">
        <f>Scores!BJ49*calcs!$BN$14</f>
        <v>2.76640381253115</v>
      </c>
      <c r="BI53" s="219">
        <f>Scores!BK49*calcs!$BN$14</f>
        <v>1.70278426971829</v>
      </c>
      <c r="BJ53" s="219">
        <f>Scores!BL49*calcs!$BN$14</f>
        <v>1.70278426971829</v>
      </c>
    </row>
    <row r="54" spans="1:62">
      <c r="A54" t="s">
        <v>122</v>
      </c>
      <c r="B54" s="22" t="s">
        <v>123</v>
      </c>
      <c r="C54" s="219">
        <f>Scores!E50*calcs!$BN$3</f>
        <v>-0.0610180918681666</v>
      </c>
      <c r="D54" s="219">
        <f>Scores!F50*calcs!$BN$3</f>
        <v>-0.0610180918681666</v>
      </c>
      <c r="E54" s="219">
        <f>Scores!G50*calcs!$BN$3</f>
        <v>-0.0610180918681666</v>
      </c>
      <c r="F54" s="219">
        <f>Scores!H50*calcs!$BN$3</f>
        <v>-0.0610180918681666</v>
      </c>
      <c r="G54" s="219">
        <f>Scores!I50*calcs!$BN$3</f>
        <v>-0.0610180918681666</v>
      </c>
      <c r="H54" s="219">
        <f>Scores!J50*calcs!$BN$4</f>
        <v>0.593867297311361</v>
      </c>
      <c r="I54" s="219">
        <f>Scores!K50*calcs!$BN$4</f>
        <v>0.593867297311361</v>
      </c>
      <c r="J54" s="219">
        <f>Scores!L50*calcs!$BN$4</f>
        <v>0.593867297311361</v>
      </c>
      <c r="K54" s="219">
        <f>Scores!M50*calcs!$BN$4</f>
        <v>0.593867297311361</v>
      </c>
      <c r="L54" s="219">
        <f>Scores!N50*calcs!$BN$4</f>
        <v>0.593867297311361</v>
      </c>
      <c r="M54" s="219">
        <f>Scores!O50*calcs!$BN$5</f>
        <v>0.371902526645924</v>
      </c>
      <c r="N54" s="219">
        <f>Scores!P50*calcs!$BN$5</f>
        <v>0.371902526645924</v>
      </c>
      <c r="O54" s="219">
        <f>Scores!Q50*calcs!$BN$5</f>
        <v>0.371902526645924</v>
      </c>
      <c r="P54" s="219">
        <f>Scores!R50*calcs!$BN$5</f>
        <v>0.371902526645924</v>
      </c>
      <c r="Q54" s="219">
        <f>Scores!S50*calcs!$BN$5</f>
        <v>0.371902526645924</v>
      </c>
      <c r="R54" s="219">
        <f>Scores!T50*calcs!$BN$6</f>
        <v>0.205468696025805</v>
      </c>
      <c r="S54" s="219">
        <f>Scores!U50*calcs!$BN$6</f>
        <v>0.205468696025805</v>
      </c>
      <c r="T54" s="219">
        <f>Scores!V50*calcs!$BN$6</f>
        <v>0.205468696025805</v>
      </c>
      <c r="U54" s="219">
        <f>Scores!W50*calcs!$BN$6</f>
        <v>0.205468696025805</v>
      </c>
      <c r="V54" s="219">
        <f>Scores!X50*calcs!$BN$6</f>
        <v>0.205468696025805</v>
      </c>
      <c r="W54" s="219">
        <f>Scores!Y50*calcs!$BN$7</f>
        <v>0.275781302143422</v>
      </c>
      <c r="X54" s="219">
        <f>Scores!Z50*calcs!$BN$7</f>
        <v>0.531390763893421</v>
      </c>
      <c r="Y54" s="219">
        <f>Scores!AA50*calcs!$BN$7</f>
        <v>0.858870699318512</v>
      </c>
      <c r="Z54" s="219">
        <f>Scores!AB50*calcs!$BN$7</f>
        <v>0.171517047133755</v>
      </c>
      <c r="AA54" s="219">
        <f>Scores!AC50*calcs!$BN$7</f>
        <v>-0.0831005847165287</v>
      </c>
      <c r="AB54" s="219">
        <f>Scores!AD50*calcs!$BN$8</f>
        <v>0.182759607414524</v>
      </c>
      <c r="AC54" s="219">
        <f>Scores!AE50*calcs!$BN$8</f>
        <v>0.0749815976287375</v>
      </c>
      <c r="AD54" s="219">
        <f>Scores!AF50*calcs!$BN$8</f>
        <v>0.00447260359817356</v>
      </c>
      <c r="AE54" s="219">
        <f>Scores!AG50*calcs!$BN$8</f>
        <v>0.0719017225495845</v>
      </c>
      <c r="AF54" s="219">
        <f>Scores!AH50*calcs!$BN$8</f>
        <v>0.00763426842511238</v>
      </c>
      <c r="AG54" s="219">
        <f>Scores!AI50*calcs!$BN$9</f>
        <v>-0.373213578903461</v>
      </c>
      <c r="AH54" s="219">
        <f>Scores!AJ50*calcs!$BN$9</f>
        <v>-0.371039132599746</v>
      </c>
      <c r="AI54" s="219">
        <f>Scores!AK50*calcs!$BN$9</f>
        <v>-0.253248443464504</v>
      </c>
      <c r="AJ54" s="219">
        <f>Scores!AL50*calcs!$BN$9</f>
        <v>-0.200414010081395</v>
      </c>
      <c r="AK54" s="219">
        <f>Scores!AM50*calcs!$BN$9</f>
        <v>-0.158780803108666</v>
      </c>
      <c r="AL54" s="219">
        <f>Scores!AN50*calcs!$BN$10</f>
        <v>0.132769843610915</v>
      </c>
      <c r="AM54" s="219">
        <f>Scores!AO50*calcs!$BN$10</f>
        <v>0.110742896522232</v>
      </c>
      <c r="AN54" s="219">
        <f>Scores!AP50*calcs!$BN$10</f>
        <v>0.101768944301213</v>
      </c>
      <c r="AO54" s="219">
        <f>Scores!AQ50*calcs!$BN$10</f>
        <v>0.0245051591783979</v>
      </c>
      <c r="AP54" s="219">
        <f>Scores!AR50*calcs!$BN$10</f>
        <v>0.0160871736164558</v>
      </c>
      <c r="AQ54" s="219">
        <f>Scores!AS50*calcs!$BN$11</f>
        <v>0.161960482486145</v>
      </c>
      <c r="AR54" s="219">
        <f>Scores!AT50*calcs!$BN$11</f>
        <v>0.182403474239364</v>
      </c>
      <c r="AS54" s="219">
        <f>Scores!AU50*calcs!$BN$11</f>
        <v>0.443654875319052</v>
      </c>
      <c r="AT54" s="219">
        <f>Scores!AV50*calcs!$BN$11</f>
        <v>0.351920647980345</v>
      </c>
      <c r="AU54" s="219">
        <f>Scores!AW50*calcs!$BN$11</f>
        <v>0.0118807925963111</v>
      </c>
      <c r="AV54" s="219">
        <f>Scores!AX50*calcs!$BN$12</f>
        <v>-0.115431234277533</v>
      </c>
      <c r="AW54" s="219">
        <f>Scores!AY50*calcs!$BN$12</f>
        <v>-0.226565377391263</v>
      </c>
      <c r="AX54" s="219">
        <f>Scores!AZ50*calcs!$BN$12</f>
        <v>-0.234212208508408</v>
      </c>
      <c r="AY54" s="219">
        <f>Scores!BA50*calcs!$BN$12</f>
        <v>-0.318920502121964</v>
      </c>
      <c r="AZ54" s="219">
        <f>Scores!BB50*calcs!$BN$12</f>
        <v>-0.420083555940555</v>
      </c>
      <c r="BA54" s="219">
        <f>Scores!BC50*calcs!$BN$13</f>
        <v>-0.0977996138439643</v>
      </c>
      <c r="BB54" s="219">
        <f>Scores!BD50*calcs!$BN$13</f>
        <v>-0.00554774101228506</v>
      </c>
      <c r="BC54" s="219">
        <f>Scores!BE50*calcs!$BN$13</f>
        <v>-0.23046587419865</v>
      </c>
      <c r="BD54" s="219">
        <f>Scores!BF50*calcs!$BN$13</f>
        <v>-0.239157499191586</v>
      </c>
      <c r="BE54" s="219">
        <f>Scores!BG50*calcs!$BN$13</f>
        <v>-0.239157499191586</v>
      </c>
      <c r="BF54" s="219">
        <f>Scores!BH50*calcs!$BN$14</f>
        <v>2.2886027220989</v>
      </c>
      <c r="BG54" s="219">
        <f>Scores!BI50*calcs!$BN$14</f>
        <v>2.2886027220989</v>
      </c>
      <c r="BH54" s="219">
        <f>Scores!BJ50*calcs!$BN$14</f>
        <v>2.2886027220989</v>
      </c>
      <c r="BI54" s="219">
        <f>Scores!BK50*calcs!$BN$14</f>
        <v>1.0296148367831</v>
      </c>
      <c r="BJ54" s="219">
        <f>Scores!BL50*calcs!$BN$14</f>
        <v>1.0296148367831</v>
      </c>
    </row>
    <row r="55" spans="1:62">
      <c r="A55" t="s">
        <v>124</v>
      </c>
      <c r="B55" s="22" t="s">
        <v>125</v>
      </c>
      <c r="C55" s="219">
        <f>Scores!E51*calcs!$BN$3</f>
        <v>0.329662697255915</v>
      </c>
      <c r="D55" s="219">
        <f>Scores!F51*calcs!$BN$3</f>
        <v>0.329662697255915</v>
      </c>
      <c r="E55" s="219">
        <f>Scores!G51*calcs!$BN$3</f>
        <v>0.329662697255915</v>
      </c>
      <c r="F55" s="219">
        <f>Scores!H51*calcs!$BN$3</f>
        <v>0.329662697255915</v>
      </c>
      <c r="G55" s="219">
        <f>Scores!I51*calcs!$BN$3</f>
        <v>0.329662697255915</v>
      </c>
      <c r="H55" s="219">
        <f>Scores!J51*calcs!$BN$4</f>
        <v>-0.507828947527942</v>
      </c>
      <c r="I55" s="219">
        <f>Scores!K51*calcs!$BN$4</f>
        <v>-0.507828947527942</v>
      </c>
      <c r="J55" s="219">
        <f>Scores!L51*calcs!$BN$4</f>
        <v>-0.507828947527942</v>
      </c>
      <c r="K55" s="219">
        <f>Scores!M51*calcs!$BN$4</f>
        <v>-0.507828947527942</v>
      </c>
      <c r="L55" s="219">
        <f>Scores!N51*calcs!$BN$4</f>
        <v>-0.507828947527942</v>
      </c>
      <c r="M55" s="219">
        <f>Scores!O51*calcs!$BN$5</f>
        <v>0.068726481811852</v>
      </c>
      <c r="N55" s="219">
        <f>Scores!P51*calcs!$BN$5</f>
        <v>0.068726481811852</v>
      </c>
      <c r="O55" s="219">
        <f>Scores!Q51*calcs!$BN$5</f>
        <v>0.068726481811852</v>
      </c>
      <c r="P55" s="219">
        <f>Scores!R51*calcs!$BN$5</f>
        <v>0.068726481811852</v>
      </c>
      <c r="Q55" s="219">
        <f>Scores!S51*calcs!$BN$5</f>
        <v>0.068726481811852</v>
      </c>
      <c r="R55" s="219">
        <f>Scores!T51*calcs!$BN$6</f>
        <v>0.734677199723069</v>
      </c>
      <c r="S55" s="219">
        <f>Scores!U51*calcs!$BN$6</f>
        <v>0.734677199723069</v>
      </c>
      <c r="T55" s="219">
        <f>Scores!V51*calcs!$BN$6</f>
        <v>0.734677199723069</v>
      </c>
      <c r="U55" s="219">
        <f>Scores!W51*calcs!$BN$6</f>
        <v>0.734677199723069</v>
      </c>
      <c r="V55" s="219">
        <f>Scores!X51*calcs!$BN$6</f>
        <v>0.734677199723069</v>
      </c>
      <c r="W55" s="219">
        <f>Scores!Y51*calcs!$BN$7</f>
        <v>0.682604680660635</v>
      </c>
      <c r="X55" s="219">
        <f>Scores!Z51*calcs!$BN$7</f>
        <v>0.333460335049061</v>
      </c>
      <c r="Y55" s="219">
        <f>Scores!AA51*calcs!$BN$7</f>
        <v>0.35327697896389</v>
      </c>
      <c r="Z55" s="219">
        <f>Scores!AB51*calcs!$BN$7</f>
        <v>0.0573596855912714</v>
      </c>
      <c r="AA55" s="219">
        <f>Scores!AC51*calcs!$BN$7</f>
        <v>-0.0235880505818029</v>
      </c>
      <c r="AB55" s="219">
        <f>Scores!AD51*calcs!$BN$8</f>
        <v>1.03974348749968</v>
      </c>
      <c r="AC55" s="219">
        <f>Scores!AE51*calcs!$BN$8</f>
        <v>0.949791793860578</v>
      </c>
      <c r="AD55" s="219">
        <f>Scores!AF51*calcs!$BN$8</f>
        <v>1.03860005815031</v>
      </c>
      <c r="AE55" s="219">
        <f>Scores!AG51*calcs!$BN$8</f>
        <v>0.975527600855675</v>
      </c>
      <c r="AF55" s="219">
        <f>Scores!AH51*calcs!$BN$8</f>
        <v>0.920035837384671</v>
      </c>
      <c r="AG55" s="219">
        <f>Scores!AI51*calcs!$BN$9</f>
        <v>0.00336042226252597</v>
      </c>
      <c r="AH55" s="219">
        <f>Scores!AJ51*calcs!$BN$9</f>
        <v>-0.00979860961600316</v>
      </c>
      <c r="AI55" s="219">
        <f>Scores!AK51*calcs!$BN$9</f>
        <v>0.094332623444385</v>
      </c>
      <c r="AJ55" s="219">
        <f>Scores!AL51*calcs!$BN$9</f>
        <v>0.157452392691353</v>
      </c>
      <c r="AK55" s="219">
        <f>Scores!AM51*calcs!$BN$9</f>
        <v>0.210275879230196</v>
      </c>
      <c r="AL55" s="219">
        <f>Scores!AN51*calcs!$BN$10</f>
        <v>0.481337134977934</v>
      </c>
      <c r="AM55" s="219">
        <f>Scores!AO51*calcs!$BN$10</f>
        <v>0.464787813671352</v>
      </c>
      <c r="AN55" s="219">
        <f>Scores!AP51*calcs!$BN$10</f>
        <v>0.422280397874548</v>
      </c>
      <c r="AO55" s="219">
        <f>Scores!AQ51*calcs!$BN$10</f>
        <v>0.403235291686018</v>
      </c>
      <c r="AP55" s="219">
        <f>Scores!AR51*calcs!$BN$10</f>
        <v>0.343448899953463</v>
      </c>
      <c r="AQ55" s="219">
        <f>Scores!AS51*calcs!$BN$11</f>
        <v>0.372548461826287</v>
      </c>
      <c r="AR55" s="219">
        <f>Scores!AT51*calcs!$BN$11</f>
        <v>0.511856192283262</v>
      </c>
      <c r="AS55" s="219">
        <f>Scores!AU51*calcs!$BN$11</f>
        <v>0.465706334700814</v>
      </c>
      <c r="AT55" s="219">
        <f>Scores!AV51*calcs!$BN$11</f>
        <v>0.291818785270297</v>
      </c>
      <c r="AU55" s="219">
        <f>Scores!AW51*calcs!$BN$11</f>
        <v>0.647095292773444</v>
      </c>
      <c r="AV55" s="219">
        <f>Scores!AX51*calcs!$BN$12</f>
        <v>0.378309295430121</v>
      </c>
      <c r="AW55" s="219">
        <f>Scores!AY51*calcs!$BN$12</f>
        <v>0.396191678013862</v>
      </c>
      <c r="AX55" s="219">
        <f>Scores!AZ51*calcs!$BN$12</f>
        <v>0.470771137516452</v>
      </c>
      <c r="AY55" s="219">
        <f>Scores!BA51*calcs!$BN$12</f>
        <v>0.50525363841121</v>
      </c>
      <c r="AZ55" s="219">
        <f>Scores!BB51*calcs!$BN$12</f>
        <v>0.464223524682977</v>
      </c>
      <c r="BA55" s="219">
        <f>Scores!BC51*calcs!$BN$13</f>
        <v>0.362433863068809</v>
      </c>
      <c r="BB55" s="219">
        <f>Scores!BD51*calcs!$BN$13</f>
        <v>0.449367021995099</v>
      </c>
      <c r="BC55" s="219">
        <f>Scores!BE51*calcs!$BN$13</f>
        <v>0.491256205528701</v>
      </c>
      <c r="BD55" s="219">
        <f>Scores!BF51*calcs!$BN$13</f>
        <v>0.478314998383172</v>
      </c>
      <c r="BE55" s="219">
        <f>Scores!BG51*calcs!$BN$13</f>
        <v>0.478314998383172</v>
      </c>
      <c r="BF55" s="219">
        <f>Scores!BH51*calcs!$BN$14</f>
        <v>2.48033372428777</v>
      </c>
      <c r="BG55" s="219">
        <f>Scores!BI51*calcs!$BN$14</f>
        <v>2.48033372428777</v>
      </c>
      <c r="BH55" s="219">
        <f>Scores!BJ51*calcs!$BN$14</f>
        <v>2.48033372428777</v>
      </c>
      <c r="BI55" s="219">
        <f>Scores!BK51*calcs!$BN$14</f>
        <v>0.873673110465515</v>
      </c>
      <c r="BJ55" s="219">
        <f>Scores!BL51*calcs!$BN$14</f>
        <v>0.873673110465515</v>
      </c>
    </row>
    <row r="56" spans="1:62">
      <c r="A56" t="s">
        <v>126</v>
      </c>
      <c r="B56" s="22" t="s">
        <v>127</v>
      </c>
      <c r="C56" s="219">
        <f>Scores!E52*calcs!$BN$3</f>
        <v>0.0785107613904341</v>
      </c>
      <c r="D56" s="219">
        <f>Scores!F52*calcs!$BN$3</f>
        <v>0.0785107613904341</v>
      </c>
      <c r="E56" s="219">
        <f>Scores!G52*calcs!$BN$3</f>
        <v>0.0785107613904341</v>
      </c>
      <c r="F56" s="219">
        <f>Scores!H52*calcs!$BN$3</f>
        <v>0.0785107613904341</v>
      </c>
      <c r="G56" s="219">
        <f>Scores!I52*calcs!$BN$3</f>
        <v>0.0785107613904341</v>
      </c>
      <c r="H56" s="219">
        <f>Scores!J52*calcs!$BN$4</f>
        <v>0.134571955431487</v>
      </c>
      <c r="I56" s="219">
        <f>Scores!K52*calcs!$BN$4</f>
        <v>0.134571955431487</v>
      </c>
      <c r="J56" s="219">
        <f>Scores!L52*calcs!$BN$4</f>
        <v>0.134571955431487</v>
      </c>
      <c r="K56" s="219">
        <f>Scores!M52*calcs!$BN$4</f>
        <v>0.134571955431487</v>
      </c>
      <c r="L56" s="219">
        <f>Scores!N52*calcs!$BN$4</f>
        <v>0.134571955431487</v>
      </c>
      <c r="M56" s="219">
        <f>Scores!O52*calcs!$BN$5</f>
        <v>0.0585483022397758</v>
      </c>
      <c r="N56" s="219">
        <f>Scores!P52*calcs!$BN$5</f>
        <v>0.0585483022397758</v>
      </c>
      <c r="O56" s="219">
        <f>Scores!Q52*calcs!$BN$5</f>
        <v>0.0585483022397758</v>
      </c>
      <c r="P56" s="219">
        <f>Scores!R52*calcs!$BN$5</f>
        <v>0.0585483022397758</v>
      </c>
      <c r="Q56" s="219">
        <f>Scores!S52*calcs!$BN$5</f>
        <v>0.0585483022397758</v>
      </c>
      <c r="R56" s="219">
        <f>Scores!T52*calcs!$BN$6</f>
        <v>0.505912123623114</v>
      </c>
      <c r="S56" s="219">
        <f>Scores!U52*calcs!$BN$6</f>
        <v>0.505912123623114</v>
      </c>
      <c r="T56" s="219">
        <f>Scores!V52*calcs!$BN$6</f>
        <v>0.505912123623114</v>
      </c>
      <c r="U56" s="219">
        <f>Scores!W52*calcs!$BN$6</f>
        <v>0.505912123623114</v>
      </c>
      <c r="V56" s="219">
        <f>Scores!X52*calcs!$BN$6</f>
        <v>0.505912123623114</v>
      </c>
      <c r="W56" s="219">
        <f>Scores!Y52*calcs!$BN$7</f>
        <v>0.213244949674417</v>
      </c>
      <c r="X56" s="219">
        <f>Scores!Z52*calcs!$BN$7</f>
        <v>0.287144966175314</v>
      </c>
      <c r="Y56" s="219">
        <f>Scores!AA52*calcs!$BN$7</f>
        <v>0.429447705556708</v>
      </c>
      <c r="Z56" s="219">
        <f>Scores!AB52*calcs!$BN$7</f>
        <v>0.675849638541352</v>
      </c>
      <c r="AA56" s="219">
        <f>Scores!AC52*calcs!$BN$7</f>
        <v>0.8780841714685</v>
      </c>
      <c r="AB56" s="219">
        <f>Scores!AD52*calcs!$BN$8</f>
        <v>0.4941052011756</v>
      </c>
      <c r="AC56" s="219">
        <f>Scores!AE52*calcs!$BN$8</f>
        <v>0.621948541532544</v>
      </c>
      <c r="AD56" s="219">
        <f>Scores!AF52*calcs!$BN$8</f>
        <v>0.495785557172658</v>
      </c>
      <c r="AE56" s="219">
        <f>Scores!AG52*calcs!$BN$8</f>
        <v>0.649635792243902</v>
      </c>
      <c r="AF56" s="219">
        <f>Scores!AH52*calcs!$BN$8</f>
        <v>0.62365987692765</v>
      </c>
      <c r="AG56" s="219">
        <f>Scores!AI52*calcs!$BN$9</f>
        <v>-0.351383202024274</v>
      </c>
      <c r="AH56" s="219">
        <f>Scores!AJ52*calcs!$BN$9</f>
        <v>-0.371039132599746</v>
      </c>
      <c r="AI56" s="219">
        <f>Scores!AK52*calcs!$BN$9</f>
        <v>-0.273817854428918</v>
      </c>
      <c r="AJ56" s="219">
        <f>Scores!AL52*calcs!$BN$9</f>
        <v>-0.305817279818423</v>
      </c>
      <c r="AK56" s="219">
        <f>Scores!AM52*calcs!$BN$9</f>
        <v>-0.198425789654933</v>
      </c>
      <c r="AL56" s="219">
        <f>Scores!AN52*calcs!$BN$10</f>
        <v>0.282155825625352</v>
      </c>
      <c r="AM56" s="219">
        <f>Scores!AO52*calcs!$BN$10</f>
        <v>0.343940125073486</v>
      </c>
      <c r="AN56" s="219">
        <f>Scores!AP52*calcs!$BN$10</f>
        <v>0.345571719746607</v>
      </c>
      <c r="AO56" s="219">
        <f>Scores!AQ52*calcs!$BN$10</f>
        <v>0.266099652047314</v>
      </c>
      <c r="AP56" s="219">
        <f>Scores!AR52*calcs!$BN$10</f>
        <v>0.267176179849657</v>
      </c>
      <c r="AQ56" s="219">
        <f>Scores!AS52*calcs!$BN$11</f>
        <v>0.276988762870314</v>
      </c>
      <c r="AR56" s="219">
        <f>Scores!AT52*calcs!$BN$11</f>
        <v>0.183734831458339</v>
      </c>
      <c r="AS56" s="219">
        <f>Scores!AU52*calcs!$BN$11</f>
        <v>0.517785450488046</v>
      </c>
      <c r="AT56" s="219">
        <f>Scores!AV52*calcs!$BN$11</f>
        <v>0.171518294776069</v>
      </c>
      <c r="AU56" s="219">
        <f>Scores!AW52*calcs!$BN$11</f>
        <v>0.303396679365786</v>
      </c>
      <c r="AV56" s="219">
        <f>Scores!AX52*calcs!$BN$12</f>
        <v>0.235178091194981</v>
      </c>
      <c r="AW56" s="219">
        <f>Scores!AY52*calcs!$BN$12</f>
        <v>0.208334116589197</v>
      </c>
      <c r="AX56" s="219">
        <f>Scores!AZ52*calcs!$BN$12</f>
        <v>0.0868720942473301</v>
      </c>
      <c r="AY56" s="219">
        <f>Scores!BA52*calcs!$BN$12</f>
        <v>0.160501834846344</v>
      </c>
      <c r="AZ56" s="219">
        <f>Scores!BB52*calcs!$BN$12</f>
        <v>0.175563751520558</v>
      </c>
      <c r="BA56" s="219">
        <f>Scores!BC52*calcs!$BN$13</f>
        <v>0.201352146149339</v>
      </c>
      <c r="BB56" s="219">
        <f>Scores!BD52*calcs!$BN$13</f>
        <v>0.260743827577403</v>
      </c>
      <c r="BC56" s="219">
        <f>Scores!BE52*calcs!$BN$13</f>
        <v>0.0849084799679236</v>
      </c>
      <c r="BD56" s="219">
        <f>Scores!BF52*calcs!$BN$13</f>
        <v>0.119578749595793</v>
      </c>
      <c r="BE56" s="219">
        <f>Scores!BG52*calcs!$BN$13</f>
        <v>0.119578749595793</v>
      </c>
      <c r="BF56" s="219">
        <f>Scores!BH52*calcs!$BN$14</f>
        <v>2.34527917619004</v>
      </c>
      <c r="BG56" s="219">
        <f>Scores!BI52*calcs!$BN$14</f>
        <v>2.34527917619004</v>
      </c>
      <c r="BH56" s="219">
        <f>Scores!BJ52*calcs!$BN$14</f>
        <v>2.34527917619004</v>
      </c>
      <c r="BI56" s="219">
        <f>Scores!BK52*calcs!$BN$14</f>
        <v>1.01632008822198</v>
      </c>
      <c r="BJ56" s="219">
        <f>Scores!BL52*calcs!$BN$14</f>
        <v>1.01632008822198</v>
      </c>
    </row>
    <row r="57" spans="1:62">
      <c r="A57" t="s">
        <v>128</v>
      </c>
      <c r="B57" s="22" t="s">
        <v>129</v>
      </c>
      <c r="C57" s="219">
        <f>Scores!E53*calcs!$BN$3</f>
        <v>0.0143274888914776</v>
      </c>
      <c r="D57" s="219">
        <f>Scores!F53*calcs!$BN$3</f>
        <v>0.0143274888914776</v>
      </c>
      <c r="E57" s="219">
        <f>Scores!G53*calcs!$BN$3</f>
        <v>0.0143274888914776</v>
      </c>
      <c r="F57" s="219">
        <f>Scores!H53*calcs!$BN$3</f>
        <v>0.0143274888914776</v>
      </c>
      <c r="G57" s="219">
        <f>Scores!I53*calcs!$BN$3</f>
        <v>0.0143274888914776</v>
      </c>
      <c r="H57" s="219">
        <f>Scores!J53*calcs!$BN$4</f>
        <v>0.75591112583984</v>
      </c>
      <c r="I57" s="219">
        <f>Scores!K53*calcs!$BN$4</f>
        <v>0.75591112583984</v>
      </c>
      <c r="J57" s="219">
        <f>Scores!L53*calcs!$BN$4</f>
        <v>0.75591112583984</v>
      </c>
      <c r="K57" s="219">
        <f>Scores!M53*calcs!$BN$4</f>
        <v>0.75591112583984</v>
      </c>
      <c r="L57" s="219">
        <f>Scores!N53*calcs!$BN$4</f>
        <v>0.75591112583984</v>
      </c>
      <c r="M57" s="219">
        <f>Scores!O53*calcs!$BN$5</f>
        <v>0.8199751970774</v>
      </c>
      <c r="N57" s="219">
        <f>Scores!P53*calcs!$BN$5</f>
        <v>0.8199751970774</v>
      </c>
      <c r="O57" s="219">
        <f>Scores!Q53*calcs!$BN$5</f>
        <v>0.8199751970774</v>
      </c>
      <c r="P57" s="219">
        <f>Scores!R53*calcs!$BN$5</f>
        <v>0.8199751970774</v>
      </c>
      <c r="Q57" s="219">
        <f>Scores!S53*calcs!$BN$5</f>
        <v>0.8199751970774</v>
      </c>
      <c r="R57" s="219">
        <f>Scores!T53*calcs!$BN$6</f>
        <v>0.116165162773441</v>
      </c>
      <c r="S57" s="219">
        <f>Scores!U53*calcs!$BN$6</f>
        <v>0.116165162773441</v>
      </c>
      <c r="T57" s="219">
        <f>Scores!V53*calcs!$BN$6</f>
        <v>0.116165162773441</v>
      </c>
      <c r="U57" s="219">
        <f>Scores!W53*calcs!$BN$6</f>
        <v>0.116165162773441</v>
      </c>
      <c r="V57" s="219">
        <f>Scores!X53*calcs!$BN$6</f>
        <v>0.116165162773441</v>
      </c>
      <c r="W57" s="219">
        <f>Scores!Y53*calcs!$BN$7</f>
        <v>0.789664982819045</v>
      </c>
      <c r="X57" s="219">
        <f>Scores!Z53*calcs!$BN$7</f>
        <v>0.229117751740576</v>
      </c>
      <c r="Y57" s="219">
        <f>Scores!AA53*calcs!$BN$7</f>
        <v>0.75324377713929</v>
      </c>
      <c r="Z57" s="219">
        <f>Scores!AB53*calcs!$BN$7</f>
        <v>0.051050722729391</v>
      </c>
      <c r="AA57" s="219">
        <f>Scores!AC53*calcs!$BN$7</f>
        <v>0.517909193628966</v>
      </c>
      <c r="AB57" s="219">
        <f>Scores!AD53*calcs!$BN$8</f>
        <v>0.206001024117906</v>
      </c>
      <c r="AC57" s="219">
        <f>Scores!AE53*calcs!$BN$8</f>
        <v>0.149183166672575</v>
      </c>
      <c r="AD57" s="219">
        <f>Scores!AF53*calcs!$BN$8</f>
        <v>-0.081867574516585</v>
      </c>
      <c r="AE57" s="219">
        <f>Scores!AG53*calcs!$BN$8</f>
        <v>-0.0761695398554633</v>
      </c>
      <c r="AF57" s="219">
        <f>Scores!AH53*calcs!$BN$8</f>
        <v>-0.230738005155463</v>
      </c>
      <c r="AG57" s="219">
        <f>Scores!AI53*calcs!$BN$9</f>
        <v>1.11838685498328</v>
      </c>
      <c r="AH57" s="219">
        <f>Scores!AJ53*calcs!$BN$9</f>
        <v>1.13068932723267</v>
      </c>
      <c r="AI57" s="219">
        <f>Scores!AK53*calcs!$BN$9</f>
        <v>1.14637159689071</v>
      </c>
      <c r="AJ57" s="219">
        <f>Scores!AL53*calcs!$BN$9</f>
        <v>1.11137843428104</v>
      </c>
      <c r="AK57" s="219">
        <f>Scores!AM53*calcs!$BN$9</f>
        <v>1.11594185954564</v>
      </c>
      <c r="AL57" s="219">
        <f>Scores!AN53*calcs!$BN$10</f>
        <v>-0.0650378015392348</v>
      </c>
      <c r="AM57" s="219">
        <f>Scores!AO53*calcs!$BN$10</f>
        <v>-0.171498086967496</v>
      </c>
      <c r="AN57" s="219">
        <f>Scores!AP53*calcs!$BN$10</f>
        <v>-0.234004959442282</v>
      </c>
      <c r="AO57" s="219">
        <f>Scores!AQ53*calcs!$BN$10</f>
        <v>-0.372334959296851</v>
      </c>
      <c r="AP57" s="219">
        <f>Scores!AR53*calcs!$BN$10</f>
        <v>-0.370753541878771</v>
      </c>
      <c r="AQ57" s="219">
        <f>Scores!AS53*calcs!$BN$11</f>
        <v>-0.94498681118029</v>
      </c>
      <c r="AR57" s="219">
        <f>Scores!AT53*calcs!$BN$11</f>
        <v>-0.328564810963665</v>
      </c>
      <c r="AS57" s="219">
        <f>Scores!AU53*calcs!$BN$11</f>
        <v>-0.436420550573049</v>
      </c>
      <c r="AT57" s="219">
        <f>Scores!AV53*calcs!$BN$11</f>
        <v>-0.367830087966838</v>
      </c>
      <c r="AU57" s="219">
        <f>Scores!AW53*calcs!$BN$11</f>
        <v>-0.478464352337591</v>
      </c>
      <c r="AV57" s="219">
        <f>Scores!AX53*calcs!$BN$12</f>
        <v>-0.638096475398289</v>
      </c>
      <c r="AW57" s="219">
        <f>Scores!AY53*calcs!$BN$12</f>
        <v>-0.666642042217324</v>
      </c>
      <c r="AX57" s="219">
        <f>Scores!AZ53*calcs!$BN$12</f>
        <v>-0.638882576559429</v>
      </c>
      <c r="AY57" s="219">
        <f>Scores!BA53*calcs!$BN$12</f>
        <v>-0.70188321184939</v>
      </c>
      <c r="AZ57" s="219">
        <f>Scores!BB53*calcs!$BN$12</f>
        <v>-0.825017586930666</v>
      </c>
      <c r="BA57" s="219">
        <f>Scores!BC53*calcs!$BN$13</f>
        <v>-0.529268498449689</v>
      </c>
      <c r="BB57" s="219">
        <f>Scores!BD53*calcs!$BN$13</f>
        <v>-0.454914763007384</v>
      </c>
      <c r="BC57" s="219">
        <f>Scores!BE53*calcs!$BN$13</f>
        <v>-0.400282834134498</v>
      </c>
      <c r="BD57" s="219">
        <f>Scores!BF53*calcs!$BN$13</f>
        <v>-0.418525623585276</v>
      </c>
      <c r="BE57" s="219">
        <f>Scores!BG53*calcs!$BN$13</f>
        <v>-0.418525623585276</v>
      </c>
      <c r="BF57" s="219">
        <f>Scores!BH53*calcs!$BN$14</f>
        <v>2.54294992386036</v>
      </c>
      <c r="BG57" s="219">
        <f>Scores!BI53*calcs!$BN$14</f>
        <v>2.54294992386036</v>
      </c>
      <c r="BH57" s="219">
        <f>Scores!BJ53*calcs!$BN$14</f>
        <v>2.54294992386036</v>
      </c>
      <c r="BI57" s="219">
        <f>Scores!BK53*calcs!$BN$14</f>
        <v>1.7540716192762</v>
      </c>
      <c r="BJ57" s="219">
        <f>Scores!BL53*calcs!$BN$14</f>
        <v>1.7540716192762</v>
      </c>
    </row>
    <row r="58" spans="1:62">
      <c r="A58" t="s">
        <v>130</v>
      </c>
      <c r="B58" s="22" t="s">
        <v>131</v>
      </c>
      <c r="C58" s="219">
        <f>Scores!E54*calcs!$BN$3</f>
        <v>0.525003091817956</v>
      </c>
      <c r="D58" s="219">
        <f>Scores!F54*calcs!$BN$3</f>
        <v>0.525003091817956</v>
      </c>
      <c r="E58" s="219">
        <f>Scores!G54*calcs!$BN$3</f>
        <v>0.525003091817956</v>
      </c>
      <c r="F58" s="219">
        <f>Scores!H54*calcs!$BN$3</f>
        <v>0.525003091817956</v>
      </c>
      <c r="G58" s="219">
        <f>Scores!I54*calcs!$BN$3</f>
        <v>0.525003091817956</v>
      </c>
      <c r="H58" s="219">
        <f>Scores!J54*calcs!$BN$4</f>
        <v>-1.45789138581946</v>
      </c>
      <c r="I58" s="219">
        <f>Scores!K54*calcs!$BN$4</f>
        <v>-1.45789138581946</v>
      </c>
      <c r="J58" s="219">
        <f>Scores!L54*calcs!$BN$4</f>
        <v>-1.45789138581946</v>
      </c>
      <c r="K58" s="219">
        <f>Scores!M54*calcs!$BN$4</f>
        <v>-1.45789138581946</v>
      </c>
      <c r="L58" s="219">
        <f>Scores!N54*calcs!$BN$4</f>
        <v>-1.45789138581946</v>
      </c>
      <c r="M58" s="219">
        <f>Scores!O54*calcs!$BN$5</f>
        <v>-0.0951670965300056</v>
      </c>
      <c r="N58" s="219">
        <f>Scores!P54*calcs!$BN$5</f>
        <v>-0.0951670965300056</v>
      </c>
      <c r="O58" s="219">
        <f>Scores!Q54*calcs!$BN$5</f>
        <v>-0.0951670965300056</v>
      </c>
      <c r="P58" s="219">
        <f>Scores!R54*calcs!$BN$5</f>
        <v>-0.0951670965300056</v>
      </c>
      <c r="Q58" s="219">
        <f>Scores!S54*calcs!$BN$5</f>
        <v>-0.0951670965300056</v>
      </c>
      <c r="R58" s="219">
        <f>Scores!T54*calcs!$BN$6</f>
        <v>1.02075690891841</v>
      </c>
      <c r="S58" s="219">
        <f>Scores!U54*calcs!$BN$6</f>
        <v>1.02075690891841</v>
      </c>
      <c r="T58" s="219">
        <f>Scores!V54*calcs!$BN$6</f>
        <v>1.02075690891841</v>
      </c>
      <c r="U58" s="219">
        <f>Scores!W54*calcs!$BN$6</f>
        <v>1.02075690891841</v>
      </c>
      <c r="V58" s="219">
        <f>Scores!X54*calcs!$BN$6</f>
        <v>1.02075690891841</v>
      </c>
      <c r="W58" s="219">
        <f>Scores!Y54*calcs!$BN$7</f>
        <v>-0.268424246402453</v>
      </c>
      <c r="X58" s="219">
        <f>Scores!Z54*calcs!$BN$7</f>
        <v>0.405070787162011</v>
      </c>
      <c r="Y58" s="219">
        <f>Scores!AA54*calcs!$BN$7</f>
        <v>0.321198130124916</v>
      </c>
      <c r="Z58" s="219">
        <f>Scores!AB54*calcs!$BN$7</f>
        <v>-0.193455876958929</v>
      </c>
      <c r="AA58" s="219">
        <f>Scores!AC54*calcs!$BN$7</f>
        <v>0.0196954895036784</v>
      </c>
      <c r="AB58" s="219">
        <f>Scores!AD54*calcs!$BN$8</f>
        <v>1.40369185662589</v>
      </c>
      <c r="AC58" s="219">
        <f>Scores!AE54*calcs!$BN$8</f>
        <v>1.35534234980579</v>
      </c>
      <c r="AD58" s="219">
        <f>Scores!AF54*calcs!$BN$8</f>
        <v>1.30615627949728</v>
      </c>
      <c r="AE58" s="219">
        <f>Scores!AG54*calcs!$BN$8</f>
        <v>1.38098283081358</v>
      </c>
      <c r="AF58" s="219">
        <f>Scores!AH54*calcs!$BN$8</f>
        <v>1.39170692994534</v>
      </c>
      <c r="AG58" s="219">
        <f>Scores!AI54*calcs!$BN$9</f>
        <v>0.285344745410516</v>
      </c>
      <c r="AH58" s="219">
        <f>Scores!AJ54*calcs!$BN$9</f>
        <v>0.262843823015092</v>
      </c>
      <c r="AI58" s="219">
        <f>Scores!AK54*calcs!$BN$9</f>
        <v>0.321248699115947</v>
      </c>
      <c r="AJ58" s="219">
        <f>Scores!AL54*calcs!$BN$9</f>
        <v>0.36087050105905</v>
      </c>
      <c r="AK58" s="219">
        <f>Scores!AM54*calcs!$BN$9</f>
        <v>0.392180594695796</v>
      </c>
      <c r="AL58" s="219">
        <f>Scores!AN54*calcs!$BN$10</f>
        <v>0.723630714578541</v>
      </c>
      <c r="AM58" s="219">
        <f>Scores!AO54*calcs!$BN$10</f>
        <v>0.693005190509679</v>
      </c>
      <c r="AN58" s="219">
        <f>Scores!AP54*calcs!$BN$10</f>
        <v>0.696966249182595</v>
      </c>
      <c r="AO58" s="219">
        <f>Scores!AQ54*calcs!$BN$10</f>
        <v>0.636014443015424</v>
      </c>
      <c r="AP58" s="219">
        <f>Scores!AR54*calcs!$BN$10</f>
        <v>0.599180107148356</v>
      </c>
      <c r="AQ58" s="219">
        <f>Scores!AS54*calcs!$BN$11</f>
        <v>0.295233329788693</v>
      </c>
      <c r="AR58" s="219">
        <f>Scores!AT54*calcs!$BN$11</f>
        <v>0.49017960305305</v>
      </c>
      <c r="AS58" s="219">
        <f>Scores!AU54*calcs!$BN$11</f>
        <v>0.589158844501135</v>
      </c>
      <c r="AT58" s="219">
        <f>Scores!AV54*calcs!$BN$11</f>
        <v>0.59344619675748</v>
      </c>
      <c r="AU58" s="219">
        <f>Scores!AW54*calcs!$BN$11</f>
        <v>0.564911266611211</v>
      </c>
      <c r="AV58" s="219">
        <f>Scores!AX54*calcs!$BN$12</f>
        <v>0.751294025959074</v>
      </c>
      <c r="AW58" s="219">
        <f>Scores!AY54*calcs!$BN$12</f>
        <v>0.763741024638362</v>
      </c>
      <c r="AX58" s="219">
        <f>Scores!AZ54*calcs!$BN$12</f>
        <v>0.791439305004628</v>
      </c>
      <c r="AY58" s="219">
        <f>Scores!BA54*calcs!$BN$12</f>
        <v>0.809313302168988</v>
      </c>
      <c r="AZ58" s="219">
        <f>Scores!BB54*calcs!$BN$12</f>
        <v>0.756401539396348</v>
      </c>
      <c r="BA58" s="219">
        <f>Scores!BC54*calcs!$BN$13</f>
        <v>0.684597296907751</v>
      </c>
      <c r="BB58" s="219">
        <f>Scores!BD54*calcs!$BN$13</f>
        <v>0.63244247540051</v>
      </c>
      <c r="BC58" s="219">
        <f>Scores!BE54*calcs!$BN$13</f>
        <v>0.612554034054307</v>
      </c>
      <c r="BD58" s="219">
        <f>Scores!BF54*calcs!$BN$13</f>
        <v>0.710829233708325</v>
      </c>
      <c r="BE58" s="219">
        <f>Scores!BG54*calcs!$BN$13</f>
        <v>0.710829233708325</v>
      </c>
      <c r="BF58" s="219">
        <f>Scores!BH54*calcs!$BN$14</f>
        <v>2.4715858728769</v>
      </c>
      <c r="BG58" s="219">
        <f>Scores!BI54*calcs!$BN$14</f>
        <v>2.4715858728769</v>
      </c>
      <c r="BH58" s="219">
        <f>Scores!BJ54*calcs!$BN$14</f>
        <v>2.4715858728769</v>
      </c>
      <c r="BI58" s="219">
        <f>Scores!BK54*calcs!$BN$14</f>
        <v>0.791775856009122</v>
      </c>
      <c r="BJ58" s="219">
        <f>Scores!BL54*calcs!$BN$14</f>
        <v>0.791775856009122</v>
      </c>
    </row>
    <row r="59" spans="1:62">
      <c r="A59" t="s">
        <v>132</v>
      </c>
      <c r="B59" s="22" t="s">
        <v>133</v>
      </c>
      <c r="C59" s="219">
        <f>Scores!E55*calcs!$BN$3</f>
        <v>0.471982127579688</v>
      </c>
      <c r="D59" s="219">
        <f>Scores!F55*calcs!$BN$3</f>
        <v>0.471982127579688</v>
      </c>
      <c r="E59" s="219">
        <f>Scores!G55*calcs!$BN$3</f>
        <v>0.471982127579688</v>
      </c>
      <c r="F59" s="219">
        <f>Scores!H55*calcs!$BN$3</f>
        <v>0.471982127579688</v>
      </c>
      <c r="G59" s="219">
        <f>Scores!I55*calcs!$BN$3</f>
        <v>0.471982127579688</v>
      </c>
      <c r="H59" s="219">
        <f>Scores!J55*calcs!$BN$4</f>
        <v>-0.553229395380312</v>
      </c>
      <c r="I59" s="219">
        <f>Scores!K55*calcs!$BN$4</f>
        <v>-0.553229395380312</v>
      </c>
      <c r="J59" s="219">
        <f>Scores!L55*calcs!$BN$4</f>
        <v>-0.553229395380312</v>
      </c>
      <c r="K59" s="219">
        <f>Scores!M55*calcs!$BN$4</f>
        <v>-0.553229395380312</v>
      </c>
      <c r="L59" s="219">
        <f>Scores!N55*calcs!$BN$4</f>
        <v>-0.553229395380312</v>
      </c>
      <c r="M59" s="219">
        <f>Scores!O55*calcs!$BN$5</f>
        <v>0.567832244147782</v>
      </c>
      <c r="N59" s="219">
        <f>Scores!P55*calcs!$BN$5</f>
        <v>0.567832244147782</v>
      </c>
      <c r="O59" s="219">
        <f>Scores!Q55*calcs!$BN$5</f>
        <v>0.567832244147782</v>
      </c>
      <c r="P59" s="219">
        <f>Scores!R55*calcs!$BN$5</f>
        <v>0.567832244147782</v>
      </c>
      <c r="Q59" s="219">
        <f>Scores!S55*calcs!$BN$5</f>
        <v>0.567832244147782</v>
      </c>
      <c r="R59" s="219">
        <f>Scores!T55*calcs!$BN$6</f>
        <v>0.360934974615782</v>
      </c>
      <c r="S59" s="219">
        <f>Scores!U55*calcs!$BN$6</f>
        <v>0.360934974615782</v>
      </c>
      <c r="T59" s="219">
        <f>Scores!V55*calcs!$BN$6</f>
        <v>0.360934974615782</v>
      </c>
      <c r="U59" s="219">
        <f>Scores!W55*calcs!$BN$6</f>
        <v>0.360934974615782</v>
      </c>
      <c r="V59" s="219">
        <f>Scores!X55*calcs!$BN$6</f>
        <v>0.360934974615782</v>
      </c>
      <c r="W59" s="219">
        <f>Scores!Y55*calcs!$BN$7</f>
        <v>0.757034042041932</v>
      </c>
      <c r="X59" s="219">
        <f>Scores!Z55*calcs!$BN$7</f>
        <v>0.0610820148228927</v>
      </c>
      <c r="Y59" s="219">
        <f>Scores!AA55*calcs!$BN$7</f>
        <v>0.580578385597605</v>
      </c>
      <c r="Z59" s="219">
        <f>Scores!AB55*calcs!$BN$7</f>
        <v>1.0642518291469</v>
      </c>
      <c r="AA59" s="219">
        <f>Scores!AC55*calcs!$BN$7</f>
        <v>0.283092588178449</v>
      </c>
      <c r="AB59" s="219">
        <f>Scores!AD55*calcs!$BN$8</f>
        <v>0.579440787505463</v>
      </c>
      <c r="AC59" s="219">
        <f>Scores!AE55*calcs!$BN$8</f>
        <v>0.482593341862851</v>
      </c>
      <c r="AD59" s="219">
        <f>Scores!AF55*calcs!$BN$8</f>
        <v>0.5270578921875</v>
      </c>
      <c r="AE59" s="219">
        <f>Scores!AG55*calcs!$BN$8</f>
        <v>0.426540738810717</v>
      </c>
      <c r="AF59" s="219">
        <f>Scores!AH55*calcs!$BN$8</f>
        <v>0.363554882902666</v>
      </c>
      <c r="AG59" s="219">
        <f>Scores!AI55*calcs!$BN$9</f>
        <v>0.160696135078452</v>
      </c>
      <c r="AH59" s="219">
        <f>Scores!AJ55*calcs!$BN$9</f>
        <v>0.213905383974846</v>
      </c>
      <c r="AI59" s="219">
        <f>Scores!AK55*calcs!$BN$9</f>
        <v>0.208209068881431</v>
      </c>
      <c r="AJ59" s="219">
        <f>Scores!AL55*calcs!$BN$9</f>
        <v>0.169798050007164</v>
      </c>
      <c r="AK59" s="219">
        <f>Scores!AM55*calcs!$BN$9</f>
        <v>0.204622337476883</v>
      </c>
      <c r="AL59" s="219">
        <f>Scores!AN55*calcs!$BN$10</f>
        <v>0.379630178889771</v>
      </c>
      <c r="AM59" s="219">
        <f>Scores!AO55*calcs!$BN$10</f>
        <v>0.338185473235492</v>
      </c>
      <c r="AN59" s="219">
        <f>Scores!AP55*calcs!$BN$10</f>
        <v>0.340721125827045</v>
      </c>
      <c r="AO59" s="219">
        <f>Scores!AQ55*calcs!$BN$10</f>
        <v>0.287271531542039</v>
      </c>
      <c r="AP59" s="219">
        <f>Scores!AR55*calcs!$BN$10</f>
        <v>0.272422451602829</v>
      </c>
      <c r="AQ59" s="219">
        <f>Scores!AS55*calcs!$BN$11</f>
        <v>-0.552147653170141</v>
      </c>
      <c r="AR59" s="219">
        <f>Scores!AT55*calcs!$BN$11</f>
        <v>-0.183285032090947</v>
      </c>
      <c r="AS59" s="219">
        <f>Scores!AU55*calcs!$BN$11</f>
        <v>-0.0331028109371337</v>
      </c>
      <c r="AT59" s="219">
        <f>Scores!AV55*calcs!$BN$11</f>
        <v>0.0714496917336506</v>
      </c>
      <c r="AU59" s="219">
        <f>Scores!AW55*calcs!$BN$11</f>
        <v>0.0446385235277892</v>
      </c>
      <c r="AV59" s="219">
        <f>Scores!AX55*calcs!$BN$12</f>
        <v>-0.0248513825297179</v>
      </c>
      <c r="AW59" s="219">
        <f>Scores!AY55*calcs!$BN$12</f>
        <v>-0.160201100249989</v>
      </c>
      <c r="AX59" s="219">
        <f>Scores!AZ55*calcs!$BN$12</f>
        <v>-0.161049379887819</v>
      </c>
      <c r="AY59" s="219">
        <f>Scores!BA55*calcs!$BN$12</f>
        <v>-0.101220871113734</v>
      </c>
      <c r="AZ59" s="219">
        <f>Scores!BB55*calcs!$BN$12</f>
        <v>-0.0752371458678305</v>
      </c>
      <c r="BA59" s="219">
        <f>Scores!BC55*calcs!$BN$13</f>
        <v>-0.287645923070483</v>
      </c>
      <c r="BB59" s="219">
        <f>Scores!BD55*calcs!$BN$13</f>
        <v>-0.205266417454551</v>
      </c>
      <c r="BC59" s="219">
        <f>Scores!BE55*calcs!$BN$13</f>
        <v>-0.157687177083287</v>
      </c>
      <c r="BD59" s="219">
        <f>Scores!BF55*calcs!$BN$13</f>
        <v>-0.126222013462226</v>
      </c>
      <c r="BE59" s="219">
        <f>Scores!BG55*calcs!$BN$13</f>
        <v>-0.126222013462226</v>
      </c>
      <c r="BF59" s="219">
        <f>Scores!BH55*calcs!$BN$14</f>
        <v>2.16588464139216</v>
      </c>
      <c r="BG59" s="219">
        <f>Scores!BI55*calcs!$BN$14</f>
        <v>2.16588464139216</v>
      </c>
      <c r="BH59" s="219">
        <f>Scores!BJ55*calcs!$BN$14</f>
        <v>2.16588464139216</v>
      </c>
      <c r="BI59" s="219">
        <f>Scores!BK55*calcs!$BN$14</f>
        <v>1.17121144996018</v>
      </c>
      <c r="BJ59" s="219">
        <f>Scores!BL55*calcs!$BN$14</f>
        <v>1.17121144996018</v>
      </c>
    </row>
    <row r="60" spans="1:62">
      <c r="A60" t="s">
        <v>134</v>
      </c>
      <c r="B60" s="22" t="s">
        <v>135</v>
      </c>
      <c r="C60" s="219">
        <f>Scores!E56*calcs!$BN$3</f>
        <v>0.714762332249653</v>
      </c>
      <c r="D60" s="219">
        <f>Scores!F56*calcs!$BN$3</f>
        <v>0.714762332249653</v>
      </c>
      <c r="E60" s="219">
        <f>Scores!G56*calcs!$BN$3</f>
        <v>0.714762332249653</v>
      </c>
      <c r="F60" s="219">
        <f>Scores!H56*calcs!$BN$3</f>
        <v>0.714762332249653</v>
      </c>
      <c r="G60" s="219">
        <f>Scores!I56*calcs!$BN$3</f>
        <v>0.714762332249653</v>
      </c>
      <c r="H60" s="219">
        <f>Scores!J56*calcs!$BN$4</f>
        <v>-0.278840702534101</v>
      </c>
      <c r="I60" s="219">
        <f>Scores!K56*calcs!$BN$4</f>
        <v>-0.278840702534101</v>
      </c>
      <c r="J60" s="219">
        <f>Scores!L56*calcs!$BN$4</f>
        <v>-0.278840702534101</v>
      </c>
      <c r="K60" s="219">
        <f>Scores!M56*calcs!$BN$4</f>
        <v>-0.278840702534101</v>
      </c>
      <c r="L60" s="219">
        <f>Scores!N56*calcs!$BN$4</f>
        <v>-0.278840702534101</v>
      </c>
      <c r="M60" s="219">
        <f>Scores!O56*calcs!$BN$5</f>
        <v>0.316230989828285</v>
      </c>
      <c r="N60" s="219">
        <f>Scores!P56*calcs!$BN$5</f>
        <v>0.316230989828285</v>
      </c>
      <c r="O60" s="219">
        <f>Scores!Q56*calcs!$BN$5</f>
        <v>0.316230989828285</v>
      </c>
      <c r="P60" s="219">
        <f>Scores!R56*calcs!$BN$5</f>
        <v>0.316230989828285</v>
      </c>
      <c r="Q60" s="219">
        <f>Scores!S56*calcs!$BN$5</f>
        <v>0.316230989828285</v>
      </c>
      <c r="R60" s="219">
        <f>Scores!T56*calcs!$BN$6</f>
        <v>0.699986406857027</v>
      </c>
      <c r="S60" s="219">
        <f>Scores!U56*calcs!$BN$6</f>
        <v>0.699986406857027</v>
      </c>
      <c r="T60" s="219">
        <f>Scores!V56*calcs!$BN$6</f>
        <v>0.699986406857027</v>
      </c>
      <c r="U60" s="219">
        <f>Scores!W56*calcs!$BN$6</f>
        <v>0.699986406857027</v>
      </c>
      <c r="V60" s="219">
        <f>Scores!X56*calcs!$BN$6</f>
        <v>0.699986406857027</v>
      </c>
      <c r="W60" s="219">
        <f>Scores!Y56*calcs!$BN$7</f>
        <v>-0.130725842449748</v>
      </c>
      <c r="X60" s="219">
        <f>Scores!Z56*calcs!$BN$7</f>
        <v>-1.21613951492902</v>
      </c>
      <c r="Y60" s="219">
        <f>Scores!AA56*calcs!$BN$7</f>
        <v>-0.590130503009149</v>
      </c>
      <c r="Z60" s="219">
        <f>Scores!AB56*calcs!$BN$7</f>
        <v>-0.751046631035323</v>
      </c>
      <c r="AA60" s="219">
        <f>Scores!AC56*calcs!$BN$7</f>
        <v>-1.02717530151117</v>
      </c>
      <c r="AB60" s="219">
        <f>Scores!AD56*calcs!$BN$8</f>
        <v>1.17110085272585</v>
      </c>
      <c r="AC60" s="219">
        <f>Scores!AE56*calcs!$BN$8</f>
        <v>1.09878839017877</v>
      </c>
      <c r="AD60" s="219">
        <f>Scores!AF56*calcs!$BN$8</f>
        <v>1.01593098029342</v>
      </c>
      <c r="AE60" s="219">
        <f>Scores!AG56*calcs!$BN$8</f>
        <v>0.984880224506603</v>
      </c>
      <c r="AF60" s="219">
        <f>Scores!AH56*calcs!$BN$8</f>
        <v>0.942549732060201</v>
      </c>
      <c r="AG60" s="219">
        <f>Scores!AI56*calcs!$BN$9</f>
        <v>-1.18001849850002</v>
      </c>
      <c r="AH60" s="219">
        <f>Scores!AJ56*calcs!$BN$9</f>
        <v>-1.12424424366636</v>
      </c>
      <c r="AI60" s="219">
        <f>Scores!AK56*calcs!$BN$9</f>
        <v>-1.00054773731862</v>
      </c>
      <c r="AJ60" s="219">
        <f>Scores!AL56*calcs!$BN$9</f>
        <v>-0.90557720170173</v>
      </c>
      <c r="AK60" s="219">
        <f>Scores!AM56*calcs!$BN$9</f>
        <v>-0.850974672748835</v>
      </c>
      <c r="AL60" s="219">
        <f>Scores!AN56*calcs!$BN$10</f>
        <v>0.615162077199199</v>
      </c>
      <c r="AM60" s="219">
        <f>Scores!AO56*calcs!$BN$10</f>
        <v>0.480613106225835</v>
      </c>
      <c r="AN60" s="219">
        <f>Scores!AP56*calcs!$BN$10</f>
        <v>0.411863169980631</v>
      </c>
      <c r="AO60" s="219">
        <f>Scores!AQ56*calcs!$BN$10</f>
        <v>0.425941650867033</v>
      </c>
      <c r="AP60" s="219">
        <f>Scores!AR56*calcs!$BN$10</f>
        <v>0.391962500835816</v>
      </c>
      <c r="AQ60" s="219">
        <f>Scores!AS56*calcs!$BN$11</f>
        <v>0.683741868277607</v>
      </c>
      <c r="AR60" s="219">
        <f>Scores!AT56*calcs!$BN$11</f>
        <v>0.815353145254805</v>
      </c>
      <c r="AS60" s="219">
        <f>Scores!AU56*calcs!$BN$11</f>
        <v>0.828401368957251</v>
      </c>
      <c r="AT60" s="219">
        <f>Scores!AV56*calcs!$BN$11</f>
        <v>0.893844081287141</v>
      </c>
      <c r="AU60" s="219">
        <f>Scores!AW56*calcs!$BN$11</f>
        <v>0.821281735660799</v>
      </c>
      <c r="AV60" s="219">
        <f>Scores!AX56*calcs!$BN$12</f>
        <v>0.629837022380538</v>
      </c>
      <c r="AW60" s="219">
        <f>Scores!AY56*calcs!$BN$12</f>
        <v>0.645890205727808</v>
      </c>
      <c r="AX60" s="219">
        <f>Scores!AZ56*calcs!$BN$12</f>
        <v>0.597294810288234</v>
      </c>
      <c r="AY60" s="219">
        <f>Scores!BA56*calcs!$BN$12</f>
        <v>0.657688883175109</v>
      </c>
      <c r="AZ60" s="219">
        <f>Scores!BB56*calcs!$BN$12</f>
        <v>0.62803959732435</v>
      </c>
      <c r="BA60" s="219">
        <f>Scores!BC56*calcs!$BN$13</f>
        <v>0.673091459984931</v>
      </c>
      <c r="BB60" s="219">
        <f>Scores!BD56*calcs!$BN$13</f>
        <v>0.64353795742508</v>
      </c>
      <c r="BC60" s="219">
        <f>Scores!BE56*calcs!$BN$13</f>
        <v>0.655008274038269</v>
      </c>
      <c r="BD60" s="219">
        <f>Scores!BF56*calcs!$BN$13</f>
        <v>0.704185969841892</v>
      </c>
      <c r="BE60" s="219">
        <f>Scores!BG56*calcs!$BN$13</f>
        <v>0.704185969841892</v>
      </c>
      <c r="BF60" s="219">
        <f>Scores!BH56*calcs!$BN$14</f>
        <v>3.05443833056505</v>
      </c>
      <c r="BG60" s="219">
        <f>Scores!BI56*calcs!$BN$14</f>
        <v>3.05443833056505</v>
      </c>
      <c r="BH60" s="219">
        <f>Scores!BJ56*calcs!$BN$14</f>
        <v>3.05443833056505</v>
      </c>
      <c r="BI60" s="219">
        <f>Scores!BK56*calcs!$BN$14</f>
        <v>1.73037256869874</v>
      </c>
      <c r="BJ60" s="219">
        <f>Scores!BL56*calcs!$BN$14</f>
        <v>1.73037256869874</v>
      </c>
    </row>
    <row r="61" spans="1:62">
      <c r="A61" t="s">
        <v>136</v>
      </c>
      <c r="B61" s="22" t="s">
        <v>137</v>
      </c>
      <c r="C61" s="219">
        <f>Scores!E57*calcs!$BN$3</f>
        <v>-0.105667324910919</v>
      </c>
      <c r="D61" s="219">
        <f>Scores!F57*calcs!$BN$3</f>
        <v>-0.105667324910919</v>
      </c>
      <c r="E61" s="219">
        <f>Scores!G57*calcs!$BN$3</f>
        <v>-0.105667324910919</v>
      </c>
      <c r="F61" s="219">
        <f>Scores!H57*calcs!$BN$3</f>
        <v>-0.105667324910919</v>
      </c>
      <c r="G61" s="219">
        <f>Scores!I57*calcs!$BN$3</f>
        <v>-0.105667324910919</v>
      </c>
      <c r="H61" s="219">
        <f>Scores!J57*calcs!$BN$4</f>
        <v>0.702421087140376</v>
      </c>
      <c r="I61" s="219">
        <f>Scores!K57*calcs!$BN$4</f>
        <v>0.702421087140376</v>
      </c>
      <c r="J61" s="219">
        <f>Scores!L57*calcs!$BN$4</f>
        <v>0.702421087140376</v>
      </c>
      <c r="K61" s="219">
        <f>Scores!M57*calcs!$BN$4</f>
        <v>0.702421087140376</v>
      </c>
      <c r="L61" s="219">
        <f>Scores!N57*calcs!$BN$4</f>
        <v>0.702421087140376</v>
      </c>
      <c r="M61" s="219">
        <f>Scores!O57*calcs!$BN$5</f>
        <v>0.993756475591074</v>
      </c>
      <c r="N61" s="219">
        <f>Scores!P57*calcs!$BN$5</f>
        <v>0.993756475591074</v>
      </c>
      <c r="O61" s="219">
        <f>Scores!Q57*calcs!$BN$5</f>
        <v>0.993756475591074</v>
      </c>
      <c r="P61" s="219">
        <f>Scores!R57*calcs!$BN$5</f>
        <v>0.993756475591074</v>
      </c>
      <c r="Q61" s="219">
        <f>Scores!S57*calcs!$BN$5</f>
        <v>0.993756475591074</v>
      </c>
      <c r="R61" s="219">
        <f>Scores!T57*calcs!$BN$6</f>
        <v>-0.0361451088087629</v>
      </c>
      <c r="S61" s="219">
        <f>Scores!U57*calcs!$BN$6</f>
        <v>-0.0361451088087629</v>
      </c>
      <c r="T61" s="219">
        <f>Scores!V57*calcs!$BN$6</f>
        <v>-0.0361451088087629</v>
      </c>
      <c r="U61" s="219">
        <f>Scores!W57*calcs!$BN$6</f>
        <v>-0.0361451088087629</v>
      </c>
      <c r="V61" s="219">
        <f>Scores!X57*calcs!$BN$6</f>
        <v>-0.0361451088087629</v>
      </c>
      <c r="W61" s="219">
        <f>Scores!Y57*calcs!$BN$7</f>
        <v>-0.776990743113408</v>
      </c>
      <c r="X61" s="219">
        <f>Scores!Z57*calcs!$BN$7</f>
        <v>-0.587558727487082</v>
      </c>
      <c r="Y61" s="219">
        <f>Scores!AA57*calcs!$BN$7</f>
        <v>-1.35433446005575</v>
      </c>
      <c r="Z61" s="219">
        <f>Scores!AB57*calcs!$BN$7</f>
        <v>-2.41284207215205</v>
      </c>
      <c r="AA61" s="219">
        <f>Scores!AC57*calcs!$BN$7</f>
        <v>-0.387534804192815</v>
      </c>
      <c r="AB61" s="219">
        <f>Scores!AD57*calcs!$BN$8</f>
        <v>-0.330875701730221</v>
      </c>
      <c r="AC61" s="219">
        <f>Scores!AE57*calcs!$BN$8</f>
        <v>-0.582261528175909</v>
      </c>
      <c r="AD61" s="219">
        <f>Scores!AF57*calcs!$BN$8</f>
        <v>-0.623011191824777</v>
      </c>
      <c r="AE61" s="219">
        <f>Scores!AG57*calcs!$BN$8</f>
        <v>-0.666652638057957</v>
      </c>
      <c r="AF61" s="219">
        <f>Scores!AH57*calcs!$BN$8</f>
        <v>-0.830888322521215</v>
      </c>
      <c r="AG61" s="219">
        <f>Scores!AI57*calcs!$BN$9</f>
        <v>1.37516571222433</v>
      </c>
      <c r="AH61" s="219">
        <f>Scores!AJ57*calcs!$BN$9</f>
        <v>1.39645914057071</v>
      </c>
      <c r="AI61" s="219">
        <f>Scores!AK57*calcs!$BN$9</f>
        <v>1.42258884341764</v>
      </c>
      <c r="AJ61" s="219">
        <f>Scores!AL57*calcs!$BN$9</f>
        <v>1.44883703734849</v>
      </c>
      <c r="AK61" s="219">
        <f>Scores!AM57*calcs!$BN$9</f>
        <v>1.44840152320573</v>
      </c>
      <c r="AL61" s="219">
        <f>Scores!AN57*calcs!$BN$10</f>
        <v>-0.470306898595513</v>
      </c>
      <c r="AM61" s="219">
        <f>Scores!AO57*calcs!$BN$10</f>
        <v>-0.46011261784618</v>
      </c>
      <c r="AN61" s="219">
        <f>Scores!AP57*calcs!$BN$10</f>
        <v>-0.541713844924166</v>
      </c>
      <c r="AO61" s="219">
        <f>Scores!AQ57*calcs!$BN$10</f>
        <v>-0.647180628687929</v>
      </c>
      <c r="AP61" s="219">
        <f>Scores!AR57*calcs!$BN$10</f>
        <v>-0.612078788013662</v>
      </c>
      <c r="AQ61" s="219">
        <f>Scores!AS57*calcs!$BN$11</f>
        <v>-1.09372915633626</v>
      </c>
      <c r="AR61" s="219">
        <f>Scores!AT57*calcs!$BN$11</f>
        <v>-0.525744311745889</v>
      </c>
      <c r="AS61" s="219">
        <f>Scores!AU57*calcs!$BN$11</f>
        <v>-0.68115885778764</v>
      </c>
      <c r="AT61" s="219">
        <f>Scores!AV57*calcs!$BN$11</f>
        <v>-0.796815567440421</v>
      </c>
      <c r="AU61" s="219">
        <f>Scores!AW57*calcs!$BN$11</f>
        <v>-1.18720753213262</v>
      </c>
      <c r="AV61" s="219">
        <f>Scores!AX57*calcs!$BN$12</f>
        <v>-1.23858977994634</v>
      </c>
      <c r="AW61" s="219">
        <f>Scores!AY57*calcs!$BN$12</f>
        <v>-1.4183583750013</v>
      </c>
      <c r="AX61" s="219">
        <f>Scores!AZ57*calcs!$BN$12</f>
        <v>-1.40596541783089</v>
      </c>
      <c r="AY61" s="219">
        <f>Scores!BA57*calcs!$BN$12</f>
        <v>-1.51119954504168</v>
      </c>
      <c r="AZ61" s="219">
        <f>Scores!BB57*calcs!$BN$12</f>
        <v>-1.5858132366374</v>
      </c>
      <c r="BA61" s="219">
        <f>Scores!BC57*calcs!$BN$13</f>
        <v>-0.885949443057089</v>
      </c>
      <c r="BB61" s="219">
        <f>Scores!BD57*calcs!$BN$13</f>
        <v>-0.80442244678135</v>
      </c>
      <c r="BC61" s="219">
        <f>Scores!BE57*calcs!$BN$13</f>
        <v>-0.885474148236919</v>
      </c>
      <c r="BD61" s="219">
        <f>Scores!BF57*calcs!$BN$13</f>
        <v>-0.996489579964941</v>
      </c>
      <c r="BE61" s="219">
        <f>Scores!BG57*calcs!$BN$13</f>
        <v>-0.996489579964941</v>
      </c>
      <c r="BF61" s="219">
        <f>Scores!BH57*calcs!$BN$14</f>
        <v>2.56901369768805</v>
      </c>
      <c r="BG61" s="219">
        <f>Scores!BI57*calcs!$BN$14</f>
        <v>2.56901369768805</v>
      </c>
      <c r="BH61" s="219">
        <f>Scores!BJ57*calcs!$BN$14</f>
        <v>2.56901369768805</v>
      </c>
      <c r="BI61" s="219">
        <f>Scores!BK57*calcs!$BN$14</f>
        <v>1.75746981173782</v>
      </c>
      <c r="BJ61" s="219">
        <f>Scores!BL57*calcs!$BN$14</f>
        <v>1.75746981173782</v>
      </c>
    </row>
    <row r="62" spans="1:62">
      <c r="A62" t="s">
        <v>138</v>
      </c>
      <c r="B62" s="22" t="s">
        <v>139</v>
      </c>
      <c r="C62" s="219">
        <f>Scores!E58*calcs!$BN$3</f>
        <v>0.43291404866728</v>
      </c>
      <c r="D62" s="219">
        <f>Scores!F58*calcs!$BN$3</f>
        <v>0.43291404866728</v>
      </c>
      <c r="E62" s="219">
        <f>Scores!G58*calcs!$BN$3</f>
        <v>0.43291404866728</v>
      </c>
      <c r="F62" s="219">
        <f>Scores!H58*calcs!$BN$3</f>
        <v>0.43291404866728</v>
      </c>
      <c r="G62" s="219">
        <f>Scores!I58*calcs!$BN$3</f>
        <v>0.43291404866728</v>
      </c>
      <c r="H62" s="219">
        <f>Scores!J58*calcs!$BN$4</f>
        <v>-0.549540705144803</v>
      </c>
      <c r="I62" s="219">
        <f>Scores!K58*calcs!$BN$4</f>
        <v>-0.549540705144803</v>
      </c>
      <c r="J62" s="219">
        <f>Scores!L58*calcs!$BN$4</f>
        <v>-0.549540705144803</v>
      </c>
      <c r="K62" s="219">
        <f>Scores!M58*calcs!$BN$4</f>
        <v>-0.549540705144803</v>
      </c>
      <c r="L62" s="219">
        <f>Scores!N58*calcs!$BN$4</f>
        <v>-0.549540705144803</v>
      </c>
      <c r="M62" s="219">
        <f>Scores!O58*calcs!$BN$5</f>
        <v>0.234996055462997</v>
      </c>
      <c r="N62" s="219">
        <f>Scores!P58*calcs!$BN$5</f>
        <v>0.234996055462997</v>
      </c>
      <c r="O62" s="219">
        <f>Scores!Q58*calcs!$BN$5</f>
        <v>0.234996055462997</v>
      </c>
      <c r="P62" s="219">
        <f>Scores!R58*calcs!$BN$5</f>
        <v>0.234996055462997</v>
      </c>
      <c r="Q62" s="219">
        <f>Scores!S58*calcs!$BN$5</f>
        <v>0.234996055462997</v>
      </c>
      <c r="R62" s="219">
        <f>Scores!T58*calcs!$BN$6</f>
        <v>0.697897865655382</v>
      </c>
      <c r="S62" s="219">
        <f>Scores!U58*calcs!$BN$6</f>
        <v>0.697897865655382</v>
      </c>
      <c r="T62" s="219">
        <f>Scores!V58*calcs!$BN$6</f>
        <v>0.697897865655382</v>
      </c>
      <c r="U62" s="219">
        <f>Scores!W58*calcs!$BN$6</f>
        <v>0.697897865655382</v>
      </c>
      <c r="V62" s="219">
        <f>Scores!X58*calcs!$BN$6</f>
        <v>0.697897865655382</v>
      </c>
      <c r="W62" s="219">
        <f>Scores!Y58*calcs!$BN$7</f>
        <v>0.89729902160626</v>
      </c>
      <c r="X62" s="219">
        <f>Scores!Z58*calcs!$BN$7</f>
        <v>0.68347439411484</v>
      </c>
      <c r="Y62" s="219">
        <f>Scores!AA58*calcs!$BN$7</f>
        <v>-0.155125762953474</v>
      </c>
      <c r="Z62" s="219">
        <f>Scores!AB58*calcs!$BN$7</f>
        <v>-0.519888483105782</v>
      </c>
      <c r="AA62" s="219">
        <f>Scores!AC58*calcs!$BN$7</f>
        <v>1.20687225957417</v>
      </c>
      <c r="AB62" s="219">
        <f>Scores!AD58*calcs!$BN$8</f>
        <v>0.691746633218591</v>
      </c>
      <c r="AC62" s="219">
        <f>Scores!AE58*calcs!$BN$8</f>
        <v>0.660069153535977</v>
      </c>
      <c r="AD62" s="219">
        <f>Scores!AF58*calcs!$BN$8</f>
        <v>0.591420418539494</v>
      </c>
      <c r="AE62" s="219">
        <f>Scores!AG58*calcs!$BN$8</f>
        <v>0.711953661602266</v>
      </c>
      <c r="AF62" s="219">
        <f>Scores!AH58*calcs!$BN$8</f>
        <v>0.672939964211344</v>
      </c>
      <c r="AG62" s="219">
        <f>Scores!AI58*calcs!$BN$9</f>
        <v>0.48651197092832</v>
      </c>
      <c r="AH62" s="219">
        <f>Scores!AJ58*calcs!$BN$9</f>
        <v>0.543989927976999</v>
      </c>
      <c r="AI62" s="219">
        <f>Scores!AK58*calcs!$BN$9</f>
        <v>0.509134557066786</v>
      </c>
      <c r="AJ62" s="219">
        <f>Scores!AL58*calcs!$BN$9</f>
        <v>0.528249968180501</v>
      </c>
      <c r="AK62" s="219">
        <f>Scores!AM58*calcs!$BN$9</f>
        <v>0.556481628019564</v>
      </c>
      <c r="AL62" s="219">
        <f>Scores!AN58*calcs!$BN$10</f>
        <v>0.414042306889526</v>
      </c>
      <c r="AM62" s="219">
        <f>Scores!AO58*calcs!$BN$10</f>
        <v>0.436653960241161</v>
      </c>
      <c r="AN62" s="219">
        <f>Scores!AP58*calcs!$BN$10</f>
        <v>0.377139077000904</v>
      </c>
      <c r="AO62" s="219">
        <f>Scores!AQ58*calcs!$BN$10</f>
        <v>0.375705594095121</v>
      </c>
      <c r="AP62" s="219">
        <f>Scores!AR58*calcs!$BN$10</f>
        <v>0.392649512613017</v>
      </c>
      <c r="AQ62" s="219">
        <f>Scores!AS58*calcs!$BN$11</f>
        <v>0.0441497841069262</v>
      </c>
      <c r="AR62" s="219">
        <f>Scores!AT58*calcs!$BN$11</f>
        <v>0.537920603208863</v>
      </c>
      <c r="AS62" s="219">
        <f>Scores!AU58*calcs!$BN$11</f>
        <v>0.428537837126524</v>
      </c>
      <c r="AT62" s="219">
        <f>Scores!AV58*calcs!$BN$11</f>
        <v>0.500903919198138</v>
      </c>
      <c r="AU62" s="219">
        <f>Scores!AW58*calcs!$BN$11</f>
        <v>0.522910153878955</v>
      </c>
      <c r="AV62" s="219">
        <f>Scores!AX58*calcs!$BN$12</f>
        <v>0.303217353352712</v>
      </c>
      <c r="AW62" s="219">
        <f>Scores!AY58*calcs!$BN$12</f>
        <v>0.293036423240396</v>
      </c>
      <c r="AX62" s="219">
        <f>Scores!AZ58*calcs!$BN$12</f>
        <v>0.248695009347319</v>
      </c>
      <c r="AY62" s="219">
        <f>Scores!BA58*calcs!$BN$12</f>
        <v>0.162274337692435</v>
      </c>
      <c r="AZ62" s="219">
        <f>Scores!BB58*calcs!$BN$12</f>
        <v>0.0744220918702979</v>
      </c>
      <c r="BA62" s="219">
        <f>Scores!BC58*calcs!$BN$13</f>
        <v>0.419963047682906</v>
      </c>
      <c r="BB62" s="219">
        <f>Scores!BD58*calcs!$BN$13</f>
        <v>0.427176057945958</v>
      </c>
      <c r="BC62" s="219">
        <f>Scores!BE58*calcs!$BN$13</f>
        <v>0.388153051281937</v>
      </c>
      <c r="BD62" s="219">
        <f>Scores!BF58*calcs!$BN$13</f>
        <v>0.279017082390184</v>
      </c>
      <c r="BE62" s="219">
        <f>Scores!BG58*calcs!$BN$13</f>
        <v>0.279017082390184</v>
      </c>
      <c r="BF62" s="219">
        <f>Scores!BH58*calcs!$BN$14</f>
        <v>2.30721834899886</v>
      </c>
      <c r="BG62" s="219">
        <f>Scores!BI58*calcs!$BN$14</f>
        <v>2.30721834899886</v>
      </c>
      <c r="BH62" s="219">
        <f>Scores!BJ58*calcs!$BN$14</f>
        <v>2.30721834899886</v>
      </c>
      <c r="BI62" s="219">
        <f>Scores!BK58*calcs!$BN$14</f>
        <v>0.732406065617574</v>
      </c>
      <c r="BJ62" s="219">
        <f>Scores!BL58*calcs!$BN$14</f>
        <v>0.732406065617574</v>
      </c>
    </row>
    <row r="63" spans="1:62">
      <c r="A63" t="s">
        <v>140</v>
      </c>
      <c r="B63" s="22" t="s">
        <v>141</v>
      </c>
      <c r="C63" s="219">
        <f>Scores!E59*calcs!$BN$3</f>
        <v>1.21706620398062</v>
      </c>
      <c r="D63" s="219">
        <f>Scores!F59*calcs!$BN$3</f>
        <v>1.21706620398062</v>
      </c>
      <c r="E63" s="219">
        <f>Scores!G59*calcs!$BN$3</f>
        <v>1.21706620398062</v>
      </c>
      <c r="F63" s="219">
        <f>Scores!H59*calcs!$BN$3</f>
        <v>1.21706620398062</v>
      </c>
      <c r="G63" s="219">
        <f>Scores!I59*calcs!$BN$3</f>
        <v>1.21706620398062</v>
      </c>
      <c r="H63" s="219">
        <f>Scores!J59*calcs!$BN$4</f>
        <v>0.721468377922804</v>
      </c>
      <c r="I63" s="219">
        <f>Scores!K59*calcs!$BN$4</f>
        <v>0.721468377922804</v>
      </c>
      <c r="J63" s="219">
        <f>Scores!L59*calcs!$BN$4</f>
        <v>0.721468377922804</v>
      </c>
      <c r="K63" s="219">
        <f>Scores!M59*calcs!$BN$4</f>
        <v>0.721468377922804</v>
      </c>
      <c r="L63" s="219">
        <f>Scores!N59*calcs!$BN$4</f>
        <v>0.721468377922804</v>
      </c>
      <c r="M63" s="219">
        <f>Scores!O59*calcs!$BN$5</f>
        <v>0.693520921766057</v>
      </c>
      <c r="N63" s="219">
        <f>Scores!P59*calcs!$BN$5</f>
        <v>0.693520921766057</v>
      </c>
      <c r="O63" s="219">
        <f>Scores!Q59*calcs!$BN$5</f>
        <v>0.693520921766057</v>
      </c>
      <c r="P63" s="219">
        <f>Scores!R59*calcs!$BN$5</f>
        <v>0.693520921766057</v>
      </c>
      <c r="Q63" s="219">
        <f>Scores!S59*calcs!$BN$5</f>
        <v>0.693520921766057</v>
      </c>
      <c r="R63" s="219">
        <f>Scores!T59*calcs!$BN$6</f>
        <v>0.994777279754741</v>
      </c>
      <c r="S63" s="219">
        <f>Scores!U59*calcs!$BN$6</f>
        <v>0.994777279754741</v>
      </c>
      <c r="T63" s="219">
        <f>Scores!V59*calcs!$BN$6</f>
        <v>0.994777279754741</v>
      </c>
      <c r="U63" s="219">
        <f>Scores!W59*calcs!$BN$6</f>
        <v>0.994777279754741</v>
      </c>
      <c r="V63" s="219">
        <f>Scores!X59*calcs!$BN$6</f>
        <v>0.994777279754741</v>
      </c>
      <c r="W63" s="219">
        <f>Scores!Y59*calcs!$BN$7</f>
        <v>0.543285066362939</v>
      </c>
      <c r="X63" s="219">
        <f>Scores!Z59*calcs!$BN$7</f>
        <v>0.968502485857249</v>
      </c>
      <c r="Y63" s="219">
        <f>Scores!AA59*calcs!$BN$7</f>
        <v>0.671973301119448</v>
      </c>
      <c r="Z63" s="219">
        <f>Scores!AB59*calcs!$BN$7</f>
        <v>0.753604436444085</v>
      </c>
      <c r="AA63" s="219">
        <f>Scores!AC59*calcs!$BN$7</f>
        <v>1.02629344994142</v>
      </c>
      <c r="AB63" s="219">
        <f>Scores!AD59*calcs!$BN$8</f>
        <v>1.37356195772088</v>
      </c>
      <c r="AC63" s="219">
        <f>Scores!AE59*calcs!$BN$8</f>
        <v>1.37049644297949</v>
      </c>
      <c r="AD63" s="219">
        <f>Scores!AF59*calcs!$BN$8</f>
        <v>1.2834200368534</v>
      </c>
      <c r="AE63" s="219">
        <f>Scores!AG59*calcs!$BN$8</f>
        <v>1.22427550602608</v>
      </c>
      <c r="AF63" s="219">
        <f>Scores!AH59*calcs!$BN$8</f>
        <v>1.34971982957408</v>
      </c>
      <c r="AG63" s="219">
        <f>Scores!AI59*calcs!$BN$9</f>
        <v>-0.77507986372985</v>
      </c>
      <c r="AH63" s="219">
        <f>Scores!AJ59*calcs!$BN$9</f>
        <v>-0.782853328801213</v>
      </c>
      <c r="AI63" s="219">
        <f>Scores!AK59*calcs!$BN$9</f>
        <v>-0.761218286272893</v>
      </c>
      <c r="AJ63" s="219">
        <f>Scores!AL59*calcs!$BN$9</f>
        <v>-0.696701256374999</v>
      </c>
      <c r="AK63" s="219">
        <f>Scores!AM59*calcs!$BN$9</f>
        <v>-0.537502975052059</v>
      </c>
      <c r="AL63" s="219">
        <f>Scores!AN59*calcs!$BN$10</f>
        <v>0.853719582897978</v>
      </c>
      <c r="AM63" s="219">
        <f>Scores!AO59*calcs!$BN$10</f>
        <v>0.848723172167058</v>
      </c>
      <c r="AN63" s="219">
        <f>Scores!AP59*calcs!$BN$10</f>
        <v>0.855149463338841</v>
      </c>
      <c r="AO63" s="219">
        <f>Scores!AQ59*calcs!$BN$10</f>
        <v>0.850556869039312</v>
      </c>
      <c r="AP63" s="219">
        <f>Scores!AR59*calcs!$BN$10</f>
        <v>0.814518595630043</v>
      </c>
      <c r="AQ63" s="219">
        <f>Scores!AS59*calcs!$BN$11</f>
        <v>0.586766544034186</v>
      </c>
      <c r="AR63" s="219">
        <f>Scores!AT59*calcs!$BN$11</f>
        <v>0.6181736147732</v>
      </c>
      <c r="AS63" s="219">
        <f>Scores!AU59*calcs!$BN$11</f>
        <v>0.714252370645428</v>
      </c>
      <c r="AT63" s="219">
        <f>Scores!AV59*calcs!$BN$11</f>
        <v>1.08653589154233</v>
      </c>
      <c r="AU63" s="219">
        <f>Scores!AW59*calcs!$BN$11</f>
        <v>0.863519755657673</v>
      </c>
      <c r="AV63" s="219">
        <f>Scores!AX59*calcs!$BN$12</f>
        <v>0.833553002187447</v>
      </c>
      <c r="AW63" s="219">
        <f>Scores!AY59*calcs!$BN$12</f>
        <v>0.791631758161206</v>
      </c>
      <c r="AX63" s="219">
        <f>Scores!AZ59*calcs!$BN$12</f>
        <v>0.782161953210905</v>
      </c>
      <c r="AY63" s="219">
        <f>Scores!BA59*calcs!$BN$12</f>
        <v>0.880387248572369</v>
      </c>
      <c r="AZ63" s="219">
        <f>Scores!BB59*calcs!$BN$12</f>
        <v>0.876901312516436</v>
      </c>
      <c r="BA63" s="219">
        <f>Scores!BC59*calcs!$BN$13</f>
        <v>0.799655666135944</v>
      </c>
      <c r="BB63" s="219">
        <f>Scores!BD59*calcs!$BN$13</f>
        <v>0.787779223744495</v>
      </c>
      <c r="BC63" s="219">
        <f>Scores!BE59*calcs!$BN$13</f>
        <v>0.879409256810639</v>
      </c>
      <c r="BD63" s="219">
        <f>Scores!BF59*calcs!$BN$13</f>
        <v>0.943343469033478</v>
      </c>
      <c r="BE63" s="219">
        <f>Scores!BG59*calcs!$BN$13</f>
        <v>0.943343469033478</v>
      </c>
      <c r="BF63" s="219">
        <f>Scores!BH59*calcs!$BN$14</f>
        <v>2.81890022227382</v>
      </c>
      <c r="BG63" s="219">
        <f>Scores!BI59*calcs!$BN$14</f>
        <v>2.81890022227382</v>
      </c>
      <c r="BH63" s="219">
        <f>Scores!BJ59*calcs!$BN$14</f>
        <v>2.81890022227382</v>
      </c>
      <c r="BI63" s="219">
        <f>Scores!BK59*calcs!$BN$14</f>
        <v>1.27835383387856</v>
      </c>
      <c r="BJ63" s="219">
        <f>Scores!BL59*calcs!$BN$14</f>
        <v>1.27835383387856</v>
      </c>
    </row>
    <row r="64" spans="1:62">
      <c r="A64" t="s">
        <v>142</v>
      </c>
      <c r="B64" s="22" t="s">
        <v>143</v>
      </c>
      <c r="C64" s="219">
        <f>Scores!E60*calcs!$BN$3</f>
        <v>-0.203337522191939</v>
      </c>
      <c r="D64" s="219">
        <f>Scores!F60*calcs!$BN$3</f>
        <v>-0.203337522191939</v>
      </c>
      <c r="E64" s="219">
        <f>Scores!G60*calcs!$BN$3</f>
        <v>-0.203337522191939</v>
      </c>
      <c r="F64" s="219">
        <f>Scores!H60*calcs!$BN$3</f>
        <v>-0.203337522191939</v>
      </c>
      <c r="G64" s="219">
        <f>Scores!I60*calcs!$BN$3</f>
        <v>-0.203337522191939</v>
      </c>
      <c r="H64" s="219">
        <f>Scores!J60*calcs!$BN$4</f>
        <v>1.65549622797088</v>
      </c>
      <c r="I64" s="219">
        <f>Scores!K60*calcs!$BN$4</f>
        <v>1.65549622797088</v>
      </c>
      <c r="J64" s="219">
        <f>Scores!L60*calcs!$BN$4</f>
        <v>1.65549622797088</v>
      </c>
      <c r="K64" s="219">
        <f>Scores!M60*calcs!$BN$4</f>
        <v>1.65549622797088</v>
      </c>
      <c r="L64" s="219">
        <f>Scores!N60*calcs!$BN$4</f>
        <v>1.65549622797088</v>
      </c>
      <c r="M64" s="219">
        <f>Scores!O60*calcs!$BN$5</f>
        <v>0.087971787911093</v>
      </c>
      <c r="N64" s="219">
        <f>Scores!P60*calcs!$BN$5</f>
        <v>0.087971787911093</v>
      </c>
      <c r="O64" s="219">
        <f>Scores!Q60*calcs!$BN$5</f>
        <v>0.087971787911093</v>
      </c>
      <c r="P64" s="219">
        <f>Scores!R60*calcs!$BN$5</f>
        <v>0.087971787911093</v>
      </c>
      <c r="Q64" s="219">
        <f>Scores!S60*calcs!$BN$5</f>
        <v>0.087971787911093</v>
      </c>
      <c r="R64" s="219">
        <f>Scores!T60*calcs!$BN$6</f>
        <v>0.987745735351986</v>
      </c>
      <c r="S64" s="219">
        <f>Scores!U60*calcs!$BN$6</f>
        <v>0.987745735351986</v>
      </c>
      <c r="T64" s="219">
        <f>Scores!V60*calcs!$BN$6</f>
        <v>0.987745735351986</v>
      </c>
      <c r="U64" s="219">
        <f>Scores!W60*calcs!$BN$6</f>
        <v>0.987745735351986</v>
      </c>
      <c r="V64" s="219">
        <f>Scores!X60*calcs!$BN$6</f>
        <v>0.987745735351986</v>
      </c>
      <c r="W64" s="219">
        <f>Scores!Y60*calcs!$BN$7</f>
        <v>0.297870081311289</v>
      </c>
      <c r="X64" s="219">
        <f>Scores!Z60*calcs!$BN$7</f>
        <v>0.448292509744003</v>
      </c>
      <c r="Y64" s="219">
        <f>Scores!AA60*calcs!$BN$7</f>
        <v>0.649176237007349</v>
      </c>
      <c r="Z64" s="219">
        <f>Scores!AB60*calcs!$BN$7</f>
        <v>-0.383905086114511</v>
      </c>
      <c r="AA64" s="219">
        <f>Scores!AC60*calcs!$BN$7</f>
        <v>0.737450016882766</v>
      </c>
      <c r="AB64" s="219">
        <f>Scores!AD60*calcs!$BN$8</f>
        <v>0.817148496190416</v>
      </c>
      <c r="AC64" s="219">
        <f>Scores!AE60*calcs!$BN$8</f>
        <v>0.888880058078324</v>
      </c>
      <c r="AD64" s="219">
        <f>Scores!AF60*calcs!$BN$8</f>
        <v>0.938301620150421</v>
      </c>
      <c r="AE64" s="219">
        <f>Scores!AG60*calcs!$BN$8</f>
        <v>0.902523308328652</v>
      </c>
      <c r="AF64" s="219">
        <f>Scores!AH60*calcs!$BN$8</f>
        <v>0.812105985279158</v>
      </c>
      <c r="AG64" s="219">
        <f>Scores!AI60*calcs!$BN$9</f>
        <v>0.685790302309807</v>
      </c>
      <c r="AH64" s="219">
        <f>Scores!AJ60*calcs!$BN$9</f>
        <v>0.631744111626351</v>
      </c>
      <c r="AI64" s="219">
        <f>Scores!AK60*calcs!$BN$9</f>
        <v>0.594390290459532</v>
      </c>
      <c r="AJ64" s="219">
        <f>Scores!AL60*calcs!$BN$9</f>
        <v>0.627730217507402</v>
      </c>
      <c r="AK64" s="219">
        <f>Scores!AM60*calcs!$BN$9</f>
        <v>0.654132242164822</v>
      </c>
      <c r="AL64" s="219">
        <f>Scores!AN60*calcs!$BN$10</f>
        <v>0.456146557618637</v>
      </c>
      <c r="AM64" s="219">
        <f>Scores!AO60*calcs!$BN$10</f>
        <v>0.448031621554841</v>
      </c>
      <c r="AN64" s="219">
        <f>Scores!AP60*calcs!$BN$10</f>
        <v>0.479268762235394</v>
      </c>
      <c r="AO64" s="219">
        <f>Scores!AQ60*calcs!$BN$10</f>
        <v>0.399518649774035</v>
      </c>
      <c r="AP64" s="219">
        <f>Scores!AR60*calcs!$BN$10</f>
        <v>0.406510985529486</v>
      </c>
      <c r="AQ64" s="219">
        <f>Scores!AS60*calcs!$BN$11</f>
        <v>0.427731320921562</v>
      </c>
      <c r="AR64" s="219">
        <f>Scores!AT60*calcs!$BN$11</f>
        <v>0.422419892132227</v>
      </c>
      <c r="AS64" s="219">
        <f>Scores!AU60*calcs!$BN$11</f>
        <v>0.429406884731678</v>
      </c>
      <c r="AT64" s="219">
        <f>Scores!AV60*calcs!$BN$11</f>
        <v>0.504190895724049</v>
      </c>
      <c r="AU64" s="219">
        <f>Scores!AW60*calcs!$BN$11</f>
        <v>0.414500228928308</v>
      </c>
      <c r="AV64" s="219">
        <f>Scores!AX60*calcs!$BN$12</f>
        <v>0.572130314750242</v>
      </c>
      <c r="AW64" s="219">
        <f>Scores!AY60*calcs!$BN$12</f>
        <v>0.533433016973344</v>
      </c>
      <c r="AX64" s="219">
        <f>Scores!AZ60*calcs!$BN$12</f>
        <v>0.587646841937506</v>
      </c>
      <c r="AY64" s="219">
        <f>Scores!BA60*calcs!$BN$12</f>
        <v>0.55981229615944</v>
      </c>
      <c r="AZ64" s="219">
        <f>Scores!BB60*calcs!$BN$12</f>
        <v>0.560330981549394</v>
      </c>
      <c r="BA64" s="219">
        <f>Scores!BC60*calcs!$BN$13</f>
        <v>0.604056438448015</v>
      </c>
      <c r="BB64" s="219">
        <f>Scores!BD60*calcs!$BN$13</f>
        <v>0.610251511351369</v>
      </c>
      <c r="BC64" s="219">
        <f>Scores!BE60*calcs!$BN$13</f>
        <v>0.636813599759428</v>
      </c>
      <c r="BD64" s="219">
        <f>Scores!BF60*calcs!$BN$13</f>
        <v>0.544747637047501</v>
      </c>
      <c r="BE64" s="219">
        <f>Scores!BG60*calcs!$BN$13</f>
        <v>0.544747637047501</v>
      </c>
      <c r="BF64" s="219">
        <f>Scores!BH60*calcs!$BN$14</f>
        <v>2.31374086978767</v>
      </c>
      <c r="BG64" s="219">
        <f>Scores!BI60*calcs!$BN$14</f>
        <v>2.31374086978767</v>
      </c>
      <c r="BH64" s="219">
        <f>Scores!BJ60*calcs!$BN$14</f>
        <v>2.31374086978767</v>
      </c>
      <c r="BI64" s="219">
        <f>Scores!BK60*calcs!$BN$14</f>
        <v>0.529902565941188</v>
      </c>
      <c r="BJ64" s="219">
        <f>Scores!BL60*calcs!$BN$14</f>
        <v>0.529902565941188</v>
      </c>
    </row>
    <row r="65" spans="1:62">
      <c r="A65" t="s">
        <v>144</v>
      </c>
      <c r="B65" s="22" t="s">
        <v>145</v>
      </c>
      <c r="C65" s="219">
        <f>Scores!E61*calcs!$BN$3</f>
        <v>0.985448307571338</v>
      </c>
      <c r="D65" s="219">
        <f>Scores!F61*calcs!$BN$3</f>
        <v>0.985448307571338</v>
      </c>
      <c r="E65" s="219">
        <f>Scores!G61*calcs!$BN$3</f>
        <v>0.985448307571338</v>
      </c>
      <c r="F65" s="219">
        <f>Scores!H61*calcs!$BN$3</f>
        <v>0.985448307571338</v>
      </c>
      <c r="G65" s="219">
        <f>Scores!I61*calcs!$BN$3</f>
        <v>0.985448307571338</v>
      </c>
      <c r="H65" s="219">
        <f>Scores!J61*calcs!$BN$4</f>
        <v>0.0515475757184454</v>
      </c>
      <c r="I65" s="219">
        <f>Scores!K61*calcs!$BN$4</f>
        <v>0.0515475757184454</v>
      </c>
      <c r="J65" s="219">
        <f>Scores!L61*calcs!$BN$4</f>
        <v>0.0515475757184454</v>
      </c>
      <c r="K65" s="219">
        <f>Scores!M61*calcs!$BN$4</f>
        <v>0.0515475757184454</v>
      </c>
      <c r="L65" s="219">
        <f>Scores!N61*calcs!$BN$4</f>
        <v>0.0515475757184454</v>
      </c>
      <c r="M65" s="219">
        <f>Scores!O61*calcs!$BN$5</f>
        <v>0.373913776602518</v>
      </c>
      <c r="N65" s="219">
        <f>Scores!P61*calcs!$BN$5</f>
        <v>0.373913776602518</v>
      </c>
      <c r="O65" s="219">
        <f>Scores!Q61*calcs!$BN$5</f>
        <v>0.373913776602518</v>
      </c>
      <c r="P65" s="219">
        <f>Scores!R61*calcs!$BN$5</f>
        <v>0.373913776602518</v>
      </c>
      <c r="Q65" s="219">
        <f>Scores!S61*calcs!$BN$5</f>
        <v>0.373913776602518</v>
      </c>
      <c r="R65" s="219">
        <f>Scores!T61*calcs!$BN$6</f>
        <v>0.859122262647788</v>
      </c>
      <c r="S65" s="219">
        <f>Scores!U61*calcs!$BN$6</f>
        <v>0.859122262647788</v>
      </c>
      <c r="T65" s="219">
        <f>Scores!V61*calcs!$BN$6</f>
        <v>0.859122262647788</v>
      </c>
      <c r="U65" s="219">
        <f>Scores!W61*calcs!$BN$6</f>
        <v>0.859122262647788</v>
      </c>
      <c r="V65" s="219">
        <f>Scores!X61*calcs!$BN$6</f>
        <v>0.859122262647788</v>
      </c>
      <c r="W65" s="219">
        <f>Scores!Y61*calcs!$BN$7</f>
        <v>-0.217483219538366</v>
      </c>
      <c r="X65" s="219">
        <f>Scores!Z61*calcs!$BN$7</f>
        <v>0.055488578832602</v>
      </c>
      <c r="Y65" s="219">
        <f>Scores!AA61*calcs!$BN$7</f>
        <v>-0.428441512429716</v>
      </c>
      <c r="Z65" s="219">
        <f>Scores!AB61*calcs!$BN$7</f>
        <v>0.372555079882475</v>
      </c>
      <c r="AA65" s="219">
        <f>Scores!AC61*calcs!$BN$7</f>
        <v>0.418485133137765</v>
      </c>
      <c r="AB65" s="219">
        <f>Scores!AD61*calcs!$BN$8</f>
        <v>1.35935632802324</v>
      </c>
      <c r="AC65" s="219">
        <f>Scores!AE61*calcs!$BN$8</f>
        <v>1.40096292841186</v>
      </c>
      <c r="AD65" s="219">
        <f>Scores!AF61*calcs!$BN$8</f>
        <v>1.37072180216301</v>
      </c>
      <c r="AE65" s="219">
        <f>Scores!AG61*calcs!$BN$8</f>
        <v>1.32466169577442</v>
      </c>
      <c r="AF65" s="219">
        <f>Scores!AH61*calcs!$BN$8</f>
        <v>1.27438623878071</v>
      </c>
      <c r="AG65" s="219">
        <f>Scores!AI61*calcs!$BN$9</f>
        <v>-0.889192378578011</v>
      </c>
      <c r="AH65" s="219">
        <f>Scores!AJ61*calcs!$BN$9</f>
        <v>-0.954581515881177</v>
      </c>
      <c r="AI65" s="219">
        <f>Scores!AK61*calcs!$BN$9</f>
        <v>-0.948410577282283</v>
      </c>
      <c r="AJ65" s="219">
        <f>Scores!AL61*calcs!$BN$9</f>
        <v>-0.964485183311292</v>
      </c>
      <c r="AK65" s="219">
        <f>Scores!AM61*calcs!$BN$9</f>
        <v>-0.992134601938354</v>
      </c>
      <c r="AL65" s="219">
        <f>Scores!AN61*calcs!$BN$10</f>
        <v>0.641927065643453</v>
      </c>
      <c r="AM65" s="219">
        <f>Scores!AO61*calcs!$BN$10</f>
        <v>0.617873296749407</v>
      </c>
      <c r="AN65" s="219">
        <f>Scores!AP61*calcs!$BN$10</f>
        <v>0.591039489756019</v>
      </c>
      <c r="AO65" s="219">
        <f>Scores!AQ61*calcs!$BN$10</f>
        <v>0.580704942983164</v>
      </c>
      <c r="AP65" s="219">
        <f>Scores!AR61*calcs!$BN$10</f>
        <v>0.518240550191352</v>
      </c>
      <c r="AQ65" s="219">
        <f>Scores!AS61*calcs!$BN$11</f>
        <v>0.42056933258687</v>
      </c>
      <c r="AR65" s="219">
        <f>Scores!AT61*calcs!$BN$11</f>
        <v>0.570156545715182</v>
      </c>
      <c r="AS65" s="219">
        <f>Scores!AU61*calcs!$BN$11</f>
        <v>0.655308231678062</v>
      </c>
      <c r="AT65" s="219">
        <f>Scores!AV61*calcs!$BN$11</f>
        <v>0.639698324341122</v>
      </c>
      <c r="AU65" s="219">
        <f>Scores!AW61*calcs!$BN$11</f>
        <v>0.797881654298189</v>
      </c>
      <c r="AV65" s="219">
        <f>Scores!AX61*calcs!$BN$12</f>
        <v>0.847276090581446</v>
      </c>
      <c r="AW65" s="219">
        <f>Scores!AY61*calcs!$BN$12</f>
        <v>0.838713097019165</v>
      </c>
      <c r="AX65" s="219">
        <f>Scores!AZ61*calcs!$BN$12</f>
        <v>0.849330738265127</v>
      </c>
      <c r="AY65" s="219">
        <f>Scores!BA61*calcs!$BN$12</f>
        <v>0.866994200024002</v>
      </c>
      <c r="AZ65" s="219">
        <f>Scores!BB61*calcs!$BN$12</f>
        <v>0.858135841392015</v>
      </c>
      <c r="BA65" s="219">
        <f>Scores!BC61*calcs!$BN$13</f>
        <v>0.828420258442992</v>
      </c>
      <c r="BB65" s="219">
        <f>Scores!BD61*calcs!$BN$13</f>
        <v>0.78223148273221</v>
      </c>
      <c r="BC65" s="219">
        <f>Scores!BE61*calcs!$BN$13</f>
        <v>0.788435885416434</v>
      </c>
      <c r="BD65" s="219">
        <f>Scores!BF61*calcs!$BN$13</f>
        <v>0.817121455571252</v>
      </c>
      <c r="BE65" s="219">
        <f>Scores!BG61*calcs!$BN$13</f>
        <v>0.817121455571252</v>
      </c>
      <c r="BF65" s="219">
        <f>Scores!BH61*calcs!$BN$14</f>
        <v>3.11288011683279</v>
      </c>
      <c r="BG65" s="219">
        <f>Scores!BI61*calcs!$BN$14</f>
        <v>3.11288011683279</v>
      </c>
      <c r="BH65" s="219">
        <f>Scores!BJ61*calcs!$BN$14</f>
        <v>3.11288011683279</v>
      </c>
      <c r="BI65" s="219">
        <f>Scores!BK61*calcs!$BN$14</f>
        <v>1.57862460873225</v>
      </c>
      <c r="BJ65" s="219">
        <f>Scores!BL61*calcs!$BN$14</f>
        <v>1.57862460873225</v>
      </c>
    </row>
    <row r="66" spans="1:62">
      <c r="A66" t="s">
        <v>146</v>
      </c>
      <c r="B66" s="22" t="s">
        <v>147</v>
      </c>
      <c r="C66" s="219">
        <f>Scores!E62*calcs!$BN$3</f>
        <v>1.08590908191753</v>
      </c>
      <c r="D66" s="219">
        <f>Scores!F62*calcs!$BN$3</f>
        <v>1.08590908191753</v>
      </c>
      <c r="E66" s="219">
        <f>Scores!G62*calcs!$BN$3</f>
        <v>1.08590908191753</v>
      </c>
      <c r="F66" s="219">
        <f>Scores!H62*calcs!$BN$3</f>
        <v>1.08590908191753</v>
      </c>
      <c r="G66" s="219">
        <f>Scores!I62*calcs!$BN$3</f>
        <v>1.08590908191753</v>
      </c>
      <c r="H66" s="219">
        <f>Scores!J62*calcs!$BN$4</f>
        <v>0.581936862724011</v>
      </c>
      <c r="I66" s="219">
        <f>Scores!K62*calcs!$BN$4</f>
        <v>0.581936862724011</v>
      </c>
      <c r="J66" s="219">
        <f>Scores!L62*calcs!$BN$4</f>
        <v>0.581936862724011</v>
      </c>
      <c r="K66" s="219">
        <f>Scores!M62*calcs!$BN$4</f>
        <v>0.581936862724011</v>
      </c>
      <c r="L66" s="219">
        <f>Scores!N62*calcs!$BN$4</f>
        <v>0.581936862724011</v>
      </c>
      <c r="M66" s="219">
        <f>Scores!O62*calcs!$BN$5</f>
        <v>1.54508090153485</v>
      </c>
      <c r="N66" s="219">
        <f>Scores!P62*calcs!$BN$5</f>
        <v>1.54508090153485</v>
      </c>
      <c r="O66" s="219">
        <f>Scores!Q62*calcs!$BN$5</f>
        <v>1.54508090153485</v>
      </c>
      <c r="P66" s="219">
        <f>Scores!R62*calcs!$BN$5</f>
        <v>1.54508090153485</v>
      </c>
      <c r="Q66" s="219">
        <f>Scores!S62*calcs!$BN$5</f>
        <v>1.54508090153485</v>
      </c>
      <c r="R66" s="219">
        <f>Scores!T62*calcs!$BN$6</f>
        <v>-0.0520644877960005</v>
      </c>
      <c r="S66" s="219">
        <f>Scores!U62*calcs!$BN$6</f>
        <v>-0.0520644877960005</v>
      </c>
      <c r="T66" s="219">
        <f>Scores!V62*calcs!$BN$6</f>
        <v>-0.0520644877960005</v>
      </c>
      <c r="U66" s="219">
        <f>Scores!W62*calcs!$BN$6</f>
        <v>-0.0520644877960005</v>
      </c>
      <c r="V66" s="219">
        <f>Scores!X62*calcs!$BN$6</f>
        <v>-0.0520644877960005</v>
      </c>
      <c r="W66" s="219">
        <f>Scores!Y62*calcs!$BN$7</f>
        <v>0.330144169005722</v>
      </c>
      <c r="X66" s="219">
        <f>Scores!Z62*calcs!$BN$7</f>
        <v>0.141722199827035</v>
      </c>
      <c r="Y66" s="219">
        <f>Scores!AA62*calcs!$BN$7</f>
        <v>0.623807509620319</v>
      </c>
      <c r="Z66" s="219">
        <f>Scores!AB62*calcs!$BN$7</f>
        <v>0.601069402509246</v>
      </c>
      <c r="AA66" s="219">
        <f>Scores!AC62*calcs!$BN$7</f>
        <v>0.282456324561391</v>
      </c>
      <c r="AB66" s="219">
        <f>Scores!AD62*calcs!$BN$8</f>
        <v>-0.0461997544336596</v>
      </c>
      <c r="AC66" s="219">
        <f>Scores!AE62*calcs!$BN$8</f>
        <v>0.0451154660885931</v>
      </c>
      <c r="AD66" s="219">
        <f>Scores!AF62*calcs!$BN$8</f>
        <v>-0.0703500698009649</v>
      </c>
      <c r="AE66" s="219">
        <f>Scores!AG62*calcs!$BN$8</f>
        <v>0.108508063837882</v>
      </c>
      <c r="AF66" s="219">
        <f>Scores!AH62*calcs!$BN$8</f>
        <v>0.0115206911763315</v>
      </c>
      <c r="AG66" s="219">
        <f>Scores!AI62*calcs!$BN$9</f>
        <v>1.65475833563263</v>
      </c>
      <c r="AH66" s="219">
        <f>Scores!AJ62*calcs!$BN$9</f>
        <v>1.61292324193201</v>
      </c>
      <c r="AI66" s="219">
        <f>Scores!AK62*calcs!$BN$9</f>
        <v>1.59472422893442</v>
      </c>
      <c r="AJ66" s="219">
        <f>Scores!AL62*calcs!$BN$9</f>
        <v>1.54801121500415</v>
      </c>
      <c r="AK66" s="219">
        <f>Scores!AM62*calcs!$BN$9</f>
        <v>1.54701330015954</v>
      </c>
      <c r="AL66" s="219">
        <f>Scores!AN62*calcs!$BN$10</f>
        <v>-0.401907483682421</v>
      </c>
      <c r="AM66" s="219">
        <f>Scores!AO62*calcs!$BN$10</f>
        <v>-0.415098452357875</v>
      </c>
      <c r="AN66" s="219">
        <f>Scores!AP62*calcs!$BN$10</f>
        <v>-0.446516408478208</v>
      </c>
      <c r="AO66" s="219">
        <f>Scores!AQ62*calcs!$BN$10</f>
        <v>-0.433938298987955</v>
      </c>
      <c r="AP66" s="219">
        <f>Scores!AR62*calcs!$BN$10</f>
        <v>-0.472245467823351</v>
      </c>
      <c r="AQ66" s="219">
        <f>Scores!AS62*calcs!$BN$11</f>
        <v>-1.03981005621722</v>
      </c>
      <c r="AR66" s="219">
        <f>Scores!AT62*calcs!$BN$11</f>
        <v>-0.846431345806873</v>
      </c>
      <c r="AS66" s="219">
        <f>Scores!AU62*calcs!$BN$11</f>
        <v>-0.617559745918301</v>
      </c>
      <c r="AT66" s="219">
        <f>Scores!AV62*calcs!$BN$11</f>
        <v>-0.755644751171328</v>
      </c>
      <c r="AU66" s="219">
        <f>Scores!AW62*calcs!$BN$11</f>
        <v>-0.716020575077548</v>
      </c>
      <c r="AV66" s="219">
        <f>Scores!AX62*calcs!$BN$12</f>
        <v>-0.861910725687291</v>
      </c>
      <c r="AW66" s="219">
        <f>Scores!AY62*calcs!$BN$12</f>
        <v>-0.889142445083486</v>
      </c>
      <c r="AX66" s="219">
        <f>Scores!AZ62*calcs!$BN$12</f>
        <v>-0.823923698773231</v>
      </c>
      <c r="AY66" s="219">
        <f>Scores!BA62*calcs!$BN$12</f>
        <v>-0.808497484225031</v>
      </c>
      <c r="AZ66" s="219">
        <f>Scores!BB62*calcs!$BN$12</f>
        <v>-0.815088663199534</v>
      </c>
      <c r="BA66" s="219">
        <f>Scores!BC62*calcs!$BN$13</f>
        <v>-0.684597296907751</v>
      </c>
      <c r="BB66" s="219">
        <f>Scores!BD62*calcs!$BN$13</f>
        <v>-0.593608288314514</v>
      </c>
      <c r="BC66" s="219">
        <f>Scores!BE62*calcs!$BN$13</f>
        <v>-0.715657188301072</v>
      </c>
      <c r="BD66" s="219">
        <f>Scores!BF62*calcs!$BN$13</f>
        <v>-0.624466803444697</v>
      </c>
      <c r="BE66" s="219">
        <f>Scores!BG62*calcs!$BN$13</f>
        <v>-0.624466803444697</v>
      </c>
      <c r="BF66" s="219">
        <f>Scores!BH62*calcs!$BN$14</f>
        <v>3.53032144731669</v>
      </c>
      <c r="BG66" s="219">
        <f>Scores!BI62*calcs!$BN$14</f>
        <v>3.53032144731669</v>
      </c>
      <c r="BH66" s="219">
        <f>Scores!BJ62*calcs!$BN$14</f>
        <v>3.53032144731669</v>
      </c>
      <c r="BI66" s="219">
        <f>Scores!BK62*calcs!$BN$14</f>
        <v>3.27755799137322</v>
      </c>
      <c r="BJ66" s="219">
        <f>Scores!BL62*calcs!$BN$14</f>
        <v>3.27755799137322</v>
      </c>
    </row>
    <row r="67" spans="1:62">
      <c r="A67" t="s">
        <v>148</v>
      </c>
      <c r="B67" s="22" t="s">
        <v>149</v>
      </c>
      <c r="C67" s="219">
        <f>Scores!E63*calcs!$BN$3</f>
        <v>0.377102507363839</v>
      </c>
      <c r="D67" s="219">
        <f>Scores!F63*calcs!$BN$3</f>
        <v>0.377102507363839</v>
      </c>
      <c r="E67" s="219">
        <f>Scores!G63*calcs!$BN$3</f>
        <v>0.377102507363839</v>
      </c>
      <c r="F67" s="219">
        <f>Scores!H63*calcs!$BN$3</f>
        <v>0.377102507363839</v>
      </c>
      <c r="G67" s="219">
        <f>Scores!I63*calcs!$BN$3</f>
        <v>0.377102507363839</v>
      </c>
      <c r="H67" s="219">
        <f>Scores!J63*calcs!$BN$4</f>
        <v>-0.518133492784249</v>
      </c>
      <c r="I67" s="219">
        <f>Scores!K63*calcs!$BN$4</f>
        <v>-0.518133492784249</v>
      </c>
      <c r="J67" s="219">
        <f>Scores!L63*calcs!$BN$4</f>
        <v>-0.518133492784249</v>
      </c>
      <c r="K67" s="219">
        <f>Scores!M63*calcs!$BN$4</f>
        <v>-0.518133492784249</v>
      </c>
      <c r="L67" s="219">
        <f>Scores!N63*calcs!$BN$4</f>
        <v>-0.518133492784249</v>
      </c>
      <c r="M67" s="219">
        <f>Scores!O63*calcs!$BN$5</f>
        <v>0.880617163108792</v>
      </c>
      <c r="N67" s="219">
        <f>Scores!P63*calcs!$BN$5</f>
        <v>0.880617163108792</v>
      </c>
      <c r="O67" s="219">
        <f>Scores!Q63*calcs!$BN$5</f>
        <v>0.880617163108792</v>
      </c>
      <c r="P67" s="219">
        <f>Scores!R63*calcs!$BN$5</f>
        <v>0.880617163108792</v>
      </c>
      <c r="Q67" s="219">
        <f>Scores!S63*calcs!$BN$5</f>
        <v>0.880617163108792</v>
      </c>
      <c r="R67" s="219">
        <f>Scores!T63*calcs!$BN$6</f>
        <v>0.354323437416196</v>
      </c>
      <c r="S67" s="219">
        <f>Scores!U63*calcs!$BN$6</f>
        <v>0.354323437416196</v>
      </c>
      <c r="T67" s="219">
        <f>Scores!V63*calcs!$BN$6</f>
        <v>0.354323437416196</v>
      </c>
      <c r="U67" s="219">
        <f>Scores!W63*calcs!$BN$6</f>
        <v>0.354323437416196</v>
      </c>
      <c r="V67" s="219">
        <f>Scores!X63*calcs!$BN$6</f>
        <v>0.354323437416196</v>
      </c>
      <c r="W67" s="219">
        <f>Scores!Y63*calcs!$BN$7</f>
        <v>0.55917944496766</v>
      </c>
      <c r="X67" s="219">
        <f>Scores!Z63*calcs!$BN$7</f>
        <v>0.714677612978724</v>
      </c>
      <c r="Y67" s="219">
        <f>Scores!AA63*calcs!$BN$7</f>
        <v>0.519711872312094</v>
      </c>
      <c r="Z67" s="219">
        <f>Scores!AB63*calcs!$BN$7</f>
        <v>0.23566292928957</v>
      </c>
      <c r="AA67" s="219">
        <f>Scores!AC63*calcs!$BN$7</f>
        <v>0.850405973928018</v>
      </c>
      <c r="AB67" s="219">
        <f>Scores!AD63*calcs!$BN$8</f>
        <v>0.357276517453529</v>
      </c>
      <c r="AC67" s="219">
        <f>Scores!AE63*calcs!$BN$8</f>
        <v>0.356881308594386</v>
      </c>
      <c r="AD67" s="219">
        <f>Scores!AF63*calcs!$BN$8</f>
        <v>0.22030251777106</v>
      </c>
      <c r="AE67" s="219">
        <f>Scores!AG63*calcs!$BN$8</f>
        <v>0.434281581412047</v>
      </c>
      <c r="AF67" s="219">
        <f>Scores!AH63*calcs!$BN$8</f>
        <v>0.441652087893206</v>
      </c>
      <c r="AG67" s="219">
        <f>Scores!AI63*calcs!$BN$9</f>
        <v>1.39698074153822</v>
      </c>
      <c r="AH67" s="219">
        <f>Scores!AJ63*calcs!$BN$9</f>
        <v>1.41738589752646</v>
      </c>
      <c r="AI67" s="219">
        <f>Scores!AK63*calcs!$BN$9</f>
        <v>1.37176146580442</v>
      </c>
      <c r="AJ67" s="219">
        <f>Scores!AL63*calcs!$BN$9</f>
        <v>1.39836765604087</v>
      </c>
      <c r="AK67" s="219">
        <f>Scores!AM63*calcs!$BN$9</f>
        <v>1.41059616003091</v>
      </c>
      <c r="AL67" s="219">
        <f>Scores!AN63*calcs!$BN$10</f>
        <v>-0.41658505799056</v>
      </c>
      <c r="AM67" s="219">
        <f>Scores!AO63*calcs!$BN$10</f>
        <v>-0.430617448927432</v>
      </c>
      <c r="AN67" s="219">
        <f>Scores!AP63*calcs!$BN$10</f>
        <v>-0.421515061532805</v>
      </c>
      <c r="AO67" s="219">
        <f>Scores!AQ63*calcs!$BN$10</f>
        <v>-0.377935262905133</v>
      </c>
      <c r="AP67" s="219">
        <f>Scores!AR63*calcs!$BN$10</f>
        <v>-0.485663816730502</v>
      </c>
      <c r="AQ67" s="219">
        <f>Scores!AS63*calcs!$BN$11</f>
        <v>-0.206599885330568</v>
      </c>
      <c r="AR67" s="219">
        <f>Scores!AT63*calcs!$BN$11</f>
        <v>-0.131878341105217</v>
      </c>
      <c r="AS67" s="219">
        <f>Scores!AU63*calcs!$BN$11</f>
        <v>0.0475607369900493</v>
      </c>
      <c r="AT67" s="219">
        <f>Scores!AV63*calcs!$BN$11</f>
        <v>0.465426079935619</v>
      </c>
      <c r="AU67" s="219">
        <f>Scores!AW63*calcs!$BN$11</f>
        <v>0.184696800554961</v>
      </c>
      <c r="AV67" s="219">
        <f>Scores!AX63*calcs!$BN$12</f>
        <v>-0.0487429794745086</v>
      </c>
      <c r="AW67" s="219">
        <f>Scores!AY63*calcs!$BN$12</f>
        <v>-0.117572951429316</v>
      </c>
      <c r="AX67" s="219">
        <f>Scores!AZ63*calcs!$BN$12</f>
        <v>-0.0900791398337686</v>
      </c>
      <c r="AY67" s="219">
        <f>Scores!BA63*calcs!$BN$12</f>
        <v>-0.0353597296468064</v>
      </c>
      <c r="AZ67" s="219">
        <f>Scores!BB63*calcs!$BN$12</f>
        <v>0.0744220918702979</v>
      </c>
      <c r="BA67" s="219">
        <f>Scores!BC63*calcs!$BN$13</f>
        <v>-0.201352146149338</v>
      </c>
      <c r="BB67" s="219">
        <f>Scores!BD63*calcs!$BN$13</f>
        <v>-0.294030273651114</v>
      </c>
      <c r="BC67" s="219">
        <f>Scores!BE63*calcs!$BN$13</f>
        <v>-0.181946742788408</v>
      </c>
      <c r="BD67" s="219">
        <f>Scores!BF63*calcs!$BN$13</f>
        <v>-0.166081596660823</v>
      </c>
      <c r="BE67" s="219">
        <f>Scores!BG63*calcs!$BN$13</f>
        <v>-0.166081596660823</v>
      </c>
      <c r="BF67" s="219">
        <f>Scores!BH63*calcs!$BN$14</f>
        <v>1.16293799602534</v>
      </c>
      <c r="BG67" s="219">
        <f>Scores!BI63*calcs!$BN$14</f>
        <v>1.16293799602534</v>
      </c>
      <c r="BH67" s="219">
        <f>Scores!BJ63*calcs!$BN$14</f>
        <v>1.16293799602534</v>
      </c>
      <c r="BI67" s="219">
        <f>Scores!BK63*calcs!$BN$14</f>
        <v>1.25767267764841</v>
      </c>
      <c r="BJ67" s="219">
        <f>Scores!BL63*calcs!$BN$14</f>
        <v>1.25767267764841</v>
      </c>
    </row>
    <row r="68" spans="1:62">
      <c r="A68" t="s">
        <v>150</v>
      </c>
      <c r="B68" s="22" t="s">
        <v>151</v>
      </c>
      <c r="C68" s="219">
        <f>Scores!E64*calcs!$BN$3</f>
        <v>1.10544312137374</v>
      </c>
      <c r="D68" s="219">
        <f>Scores!F64*calcs!$BN$3</f>
        <v>1.10544312137374</v>
      </c>
      <c r="E68" s="219">
        <f>Scores!G64*calcs!$BN$3</f>
        <v>1.10544312137374</v>
      </c>
      <c r="F68" s="219">
        <f>Scores!H64*calcs!$BN$3</f>
        <v>1.10544312137374</v>
      </c>
      <c r="G68" s="219">
        <f>Scores!I64*calcs!$BN$3</f>
        <v>1.10544312137374</v>
      </c>
      <c r="H68" s="219">
        <f>Scores!J64*calcs!$BN$4</f>
        <v>0.0267910082709463</v>
      </c>
      <c r="I68" s="219">
        <f>Scores!K64*calcs!$BN$4</f>
        <v>0.0267910082709463</v>
      </c>
      <c r="J68" s="219">
        <f>Scores!L64*calcs!$BN$4</f>
        <v>0.0267910082709463</v>
      </c>
      <c r="K68" s="219">
        <f>Scores!M64*calcs!$BN$4</f>
        <v>0.0267910082709463</v>
      </c>
      <c r="L68" s="219">
        <f>Scores!N64*calcs!$BN$4</f>
        <v>0.0267910082709463</v>
      </c>
      <c r="M68" s="219">
        <f>Scores!O64*calcs!$BN$5</f>
        <v>0.0189420453686265</v>
      </c>
      <c r="N68" s="219">
        <f>Scores!P64*calcs!$BN$5</f>
        <v>0.0189420453686265</v>
      </c>
      <c r="O68" s="219">
        <f>Scores!Q64*calcs!$BN$5</f>
        <v>0.0189420453686265</v>
      </c>
      <c r="P68" s="219">
        <f>Scores!R64*calcs!$BN$5</f>
        <v>0.0189420453686265</v>
      </c>
      <c r="Q68" s="219">
        <f>Scores!S64*calcs!$BN$5</f>
        <v>0.0189420453686265</v>
      </c>
      <c r="R68" s="219">
        <f>Scores!T64*calcs!$BN$6</f>
        <v>-0.252183183640603</v>
      </c>
      <c r="S68" s="219">
        <f>Scores!U64*calcs!$BN$6</f>
        <v>-0.252183183640603</v>
      </c>
      <c r="T68" s="219">
        <f>Scores!V64*calcs!$BN$6</f>
        <v>-0.252183183640603</v>
      </c>
      <c r="U68" s="219">
        <f>Scores!W64*calcs!$BN$6</f>
        <v>-0.252183183640603</v>
      </c>
      <c r="V68" s="219">
        <f>Scores!X64*calcs!$BN$6</f>
        <v>-0.252183183640603</v>
      </c>
      <c r="W68" s="219">
        <f>Scores!Y64*calcs!$BN$7</f>
        <v>0.995451010276684</v>
      </c>
      <c r="X68" s="219">
        <f>Scores!Z64*calcs!$BN$7</f>
        <v>0.296275245859212</v>
      </c>
      <c r="Y68" s="219">
        <f>Scores!AA64*calcs!$BN$7</f>
        <v>0.410021114409271</v>
      </c>
      <c r="Z68" s="219">
        <f>Scores!AB64*calcs!$BN$7</f>
        <v>0.0247021566586298</v>
      </c>
      <c r="AA68" s="219">
        <f>Scores!AC64*calcs!$BN$7</f>
        <v>-0.267076232903407</v>
      </c>
      <c r="AB68" s="219">
        <f>Scores!AD64*calcs!$BN$8</f>
        <v>-0.486593193642881</v>
      </c>
      <c r="AC68" s="219">
        <f>Scores!AE64*calcs!$BN$8</f>
        <v>-0.572161278731097</v>
      </c>
      <c r="AD68" s="219">
        <f>Scores!AF64*calcs!$BN$8</f>
        <v>-0.656448159714495</v>
      </c>
      <c r="AE68" s="219">
        <f>Scores!AG64*calcs!$BN$8</f>
        <v>-0.420444066368056</v>
      </c>
      <c r="AF68" s="219">
        <f>Scores!AH64*calcs!$BN$8</f>
        <v>-0.531167443836784</v>
      </c>
      <c r="AG68" s="219">
        <f>Scores!AI64*calcs!$BN$9</f>
        <v>0.193778973795515</v>
      </c>
      <c r="AH68" s="219">
        <f>Scores!AJ64*calcs!$BN$9</f>
        <v>0.192973193379588</v>
      </c>
      <c r="AI68" s="219">
        <f>Scores!AK64*calcs!$BN$9</f>
        <v>0.253367356888547</v>
      </c>
      <c r="AJ68" s="219">
        <f>Scores!AL64*calcs!$BN$9</f>
        <v>0.308328450289723</v>
      </c>
      <c r="AK68" s="219">
        <f>Scores!AM64*calcs!$BN$9</f>
        <v>0.275440386807856</v>
      </c>
      <c r="AL68" s="219">
        <f>Scores!AN64*calcs!$BN$10</f>
        <v>-0.535732425903687</v>
      </c>
      <c r="AM68" s="219">
        <f>Scores!AO64*calcs!$BN$10</f>
        <v>-0.534843166020126</v>
      </c>
      <c r="AN68" s="219">
        <f>Scores!AP64*calcs!$BN$10</f>
        <v>-0.612851900400686</v>
      </c>
      <c r="AO68" s="219">
        <f>Scores!AQ64*calcs!$BN$10</f>
        <v>-0.609947840962536</v>
      </c>
      <c r="AP68" s="219">
        <f>Scores!AR64*calcs!$BN$10</f>
        <v>-0.609700670323351</v>
      </c>
      <c r="AQ68" s="219">
        <f>Scores!AS64*calcs!$BN$11</f>
        <v>-0.581920268685939</v>
      </c>
      <c r="AR68" s="219">
        <f>Scores!AT64*calcs!$BN$11</f>
        <v>-0.730578217829275</v>
      </c>
      <c r="AS68" s="219">
        <f>Scores!AU64*calcs!$BN$11</f>
        <v>-0.360839461966481</v>
      </c>
      <c r="AT68" s="219">
        <f>Scores!AV64*calcs!$BN$11</f>
        <v>-0.152291151552577</v>
      </c>
      <c r="AU68" s="219">
        <f>Scores!AW64*calcs!$BN$11</f>
        <v>-0.565501189487106</v>
      </c>
      <c r="AV68" s="219">
        <f>Scores!AX64*calcs!$BN$12</f>
        <v>-0.862359331150879</v>
      </c>
      <c r="AW68" s="219">
        <f>Scores!AY64*calcs!$BN$12</f>
        <v>-0.927897670627159</v>
      </c>
      <c r="AX68" s="219">
        <f>Scores!AZ64*calcs!$BN$12</f>
        <v>-0.913767275065216</v>
      </c>
      <c r="AY68" s="219">
        <f>Scores!BA64*calcs!$BN$12</f>
        <v>-0.904304782879513</v>
      </c>
      <c r="AZ68" s="219">
        <f>Scores!BB64*calcs!$BN$12</f>
        <v>-0.734446676251294</v>
      </c>
      <c r="BA68" s="219">
        <f>Scores!BC64*calcs!$BN$13</f>
        <v>-0.851431932288631</v>
      </c>
      <c r="BB68" s="219">
        <f>Scores!BD64*calcs!$BN$13</f>
        <v>-0.837708892855061</v>
      </c>
      <c r="BC68" s="219">
        <f>Scores!BE64*calcs!$BN$13</f>
        <v>-0.897603931089479</v>
      </c>
      <c r="BD68" s="219">
        <f>Scores!BF64*calcs!$BN$13</f>
        <v>-0.790548400105521</v>
      </c>
      <c r="BE68" s="219">
        <f>Scores!BG64*calcs!$BN$13</f>
        <v>-0.790548400105521</v>
      </c>
      <c r="BF68" s="219">
        <f>Scores!BH64*calcs!$BN$14</f>
        <v>1.77578342442128</v>
      </c>
      <c r="BG68" s="219">
        <f>Scores!BI64*calcs!$BN$14</f>
        <v>1.77578342442128</v>
      </c>
      <c r="BH68" s="219">
        <f>Scores!BJ64*calcs!$BN$14</f>
        <v>1.77578342442128</v>
      </c>
      <c r="BI68" s="219">
        <f>Scores!BK64*calcs!$BN$14</f>
        <v>1.69976393874459</v>
      </c>
      <c r="BJ68" s="219">
        <f>Scores!BL64*calcs!$BN$14</f>
        <v>1.69976393874459</v>
      </c>
    </row>
    <row r="69" spans="1:62">
      <c r="A69" t="s">
        <v>152</v>
      </c>
      <c r="B69" s="22" t="s">
        <v>153</v>
      </c>
      <c r="C69" s="219">
        <f>Scores!E65*calcs!$BN$3</f>
        <v>0.642207328555181</v>
      </c>
      <c r="D69" s="219">
        <f>Scores!F65*calcs!$BN$3</f>
        <v>0.642207328555181</v>
      </c>
      <c r="E69" s="219">
        <f>Scores!G65*calcs!$BN$3</f>
        <v>0.642207328555181</v>
      </c>
      <c r="F69" s="219">
        <f>Scores!H65*calcs!$BN$3</f>
        <v>0.642207328555181</v>
      </c>
      <c r="G69" s="219">
        <f>Scores!I65*calcs!$BN$3</f>
        <v>0.642207328555181</v>
      </c>
      <c r="H69" s="219">
        <f>Scores!J65*calcs!$BN$4</f>
        <v>1.11192601066564</v>
      </c>
      <c r="I69" s="219">
        <f>Scores!K65*calcs!$BN$4</f>
        <v>1.11192601066564</v>
      </c>
      <c r="J69" s="219">
        <f>Scores!L65*calcs!$BN$4</f>
        <v>1.11192601066564</v>
      </c>
      <c r="K69" s="219">
        <f>Scores!M65*calcs!$BN$4</f>
        <v>1.11192601066564</v>
      </c>
      <c r="L69" s="219">
        <f>Scores!N65*calcs!$BN$4</f>
        <v>1.11192601066564</v>
      </c>
      <c r="M69" s="219">
        <f>Scores!O65*calcs!$BN$5</f>
        <v>0.328678280986064</v>
      </c>
      <c r="N69" s="219">
        <f>Scores!P65*calcs!$BN$5</f>
        <v>0.328678280986064</v>
      </c>
      <c r="O69" s="219">
        <f>Scores!Q65*calcs!$BN$5</f>
        <v>0.328678280986064</v>
      </c>
      <c r="P69" s="219">
        <f>Scores!R65*calcs!$BN$5</f>
        <v>0.328678280986064</v>
      </c>
      <c r="Q69" s="219">
        <f>Scores!S65*calcs!$BN$5</f>
        <v>0.328678280986064</v>
      </c>
      <c r="R69" s="219">
        <f>Scores!T65*calcs!$BN$6</f>
        <v>-0.122133778887428</v>
      </c>
      <c r="S69" s="219">
        <f>Scores!U65*calcs!$BN$6</f>
        <v>-0.122133778887428</v>
      </c>
      <c r="T69" s="219">
        <f>Scores!V65*calcs!$BN$6</f>
        <v>-0.122133778887428</v>
      </c>
      <c r="U69" s="219">
        <f>Scores!W65*calcs!$BN$6</f>
        <v>-0.122133778887428</v>
      </c>
      <c r="V69" s="219">
        <f>Scores!X65*calcs!$BN$6</f>
        <v>-0.122133778887428</v>
      </c>
      <c r="W69" s="219">
        <f>Scores!Y65*calcs!$BN$7</f>
        <v>0.549149819630292</v>
      </c>
      <c r="X69" s="219">
        <f>Scores!Z65*calcs!$BN$7</f>
        <v>1.00860162017645</v>
      </c>
      <c r="Y69" s="219">
        <f>Scores!AA65*calcs!$BN$7</f>
        <v>0.520155271414887</v>
      </c>
      <c r="Z69" s="219">
        <f>Scores!AB65*calcs!$BN$7</f>
        <v>0.721952205299936</v>
      </c>
      <c r="AA69" s="219">
        <f>Scores!AC65*calcs!$BN$7</f>
        <v>0.585814613495913</v>
      </c>
      <c r="AB69" s="219">
        <f>Scores!AD65*calcs!$BN$8</f>
        <v>0.171814521641419</v>
      </c>
      <c r="AC69" s="219">
        <f>Scores!AE65*calcs!$BN$8</f>
        <v>0.280869381501826</v>
      </c>
      <c r="AD69" s="219">
        <f>Scores!AF65*calcs!$BN$8</f>
        <v>0.240845117998372</v>
      </c>
      <c r="AE69" s="219">
        <f>Scores!AG65*calcs!$BN$8</f>
        <v>0.263877964871471</v>
      </c>
      <c r="AF69" s="219">
        <f>Scores!AH65*calcs!$BN$8</f>
        <v>0.239975031673894</v>
      </c>
      <c r="AG69" s="219">
        <f>Scores!AI65*calcs!$BN$9</f>
        <v>0.900221359733355</v>
      </c>
      <c r="AH69" s="219">
        <f>Scores!AJ65*calcs!$BN$9</f>
        <v>0.953509451673978</v>
      </c>
      <c r="AI69" s="219">
        <f>Scores!AK65*calcs!$BN$9</f>
        <v>0.992250379625683</v>
      </c>
      <c r="AJ69" s="219">
        <f>Scores!AL65*calcs!$BN$9</f>
        <v>0.944657422970455</v>
      </c>
      <c r="AK69" s="219">
        <f>Scores!AM65*calcs!$BN$9</f>
        <v>0.965230540190889</v>
      </c>
      <c r="AL69" s="219">
        <f>Scores!AN65*calcs!$BN$10</f>
        <v>-0.645609746885358</v>
      </c>
      <c r="AM69" s="219">
        <f>Scores!AO65*calcs!$BN$10</f>
        <v>-0.714838047551965</v>
      </c>
      <c r="AN69" s="219">
        <f>Scores!AP65*calcs!$BN$10</f>
        <v>-0.684687134642311</v>
      </c>
      <c r="AO69" s="219">
        <f>Scores!AQ65*calcs!$BN$10</f>
        <v>-0.725743592261603</v>
      </c>
      <c r="AP69" s="219">
        <f>Scores!AR65*calcs!$BN$10</f>
        <v>-0.735966203269991</v>
      </c>
      <c r="AQ69" s="219">
        <f>Scores!AS65*calcs!$BN$11</f>
        <v>-0.280964661598817</v>
      </c>
      <c r="AR69" s="219">
        <f>Scores!AT65*calcs!$BN$11</f>
        <v>-0.433444336480811</v>
      </c>
      <c r="AS69" s="219">
        <f>Scores!AU65*calcs!$BN$11</f>
        <v>-0.225877683761162</v>
      </c>
      <c r="AT69" s="219">
        <f>Scores!AV65*calcs!$BN$11</f>
        <v>0.0625995273345886</v>
      </c>
      <c r="AU69" s="219">
        <f>Scores!AW65*calcs!$BN$11</f>
        <v>0.0104006154052168</v>
      </c>
      <c r="AV69" s="219">
        <f>Scores!AX65*calcs!$BN$12</f>
        <v>-0.116203252982312</v>
      </c>
      <c r="AW69" s="219">
        <f>Scores!AY65*calcs!$BN$12</f>
        <v>-0.1516506866784</v>
      </c>
      <c r="AX69" s="219">
        <f>Scores!AZ65*calcs!$BN$12</f>
        <v>-0.146306794872543</v>
      </c>
      <c r="AY69" s="219">
        <f>Scores!BA65*calcs!$BN$12</f>
        <v>-0.066378529453414</v>
      </c>
      <c r="AZ69" s="219">
        <f>Scores!BB65*calcs!$BN$12</f>
        <v>-0.104489345941435</v>
      </c>
      <c r="BA69" s="219">
        <f>Scores!BC65*calcs!$BN$13</f>
        <v>-0.253128412302025</v>
      </c>
      <c r="BB69" s="219">
        <f>Scores!BD65*calcs!$BN$13</f>
        <v>-0.17197997138084</v>
      </c>
      <c r="BC69" s="219">
        <f>Scores!BE65*calcs!$BN$13</f>
        <v>-0.194076525640968</v>
      </c>
      <c r="BD69" s="219">
        <f>Scores!BF65*calcs!$BN$13</f>
        <v>-0.219227707592287</v>
      </c>
      <c r="BE69" s="219">
        <f>Scores!BG65*calcs!$BN$13</f>
        <v>-0.219227707592287</v>
      </c>
      <c r="BF69" s="219">
        <f>Scores!BH65*calcs!$BN$14</f>
        <v>1.53388152521778</v>
      </c>
      <c r="BG69" s="219">
        <f>Scores!BI65*calcs!$BN$14</f>
        <v>1.53388152521778</v>
      </c>
      <c r="BH69" s="219">
        <f>Scores!BJ65*calcs!$BN$14</f>
        <v>1.53388152521778</v>
      </c>
      <c r="BI69" s="219">
        <f>Scores!BK65*calcs!$BN$14</f>
        <v>1.75800468553965</v>
      </c>
      <c r="BJ69" s="219">
        <f>Scores!BL65*calcs!$BN$14</f>
        <v>1.75800468553965</v>
      </c>
    </row>
    <row r="70" spans="1:62">
      <c r="A70" t="s">
        <v>154</v>
      </c>
      <c r="B70" s="22" t="s">
        <v>155</v>
      </c>
      <c r="C70" s="219">
        <f>Scores!E66*calcs!$BN$3</f>
        <v>1.24776255169751</v>
      </c>
      <c r="D70" s="219">
        <f>Scores!F66*calcs!$BN$3</f>
        <v>1.24776255169751</v>
      </c>
      <c r="E70" s="219">
        <f>Scores!G66*calcs!$BN$3</f>
        <v>1.24776255169751</v>
      </c>
      <c r="F70" s="219">
        <f>Scores!H66*calcs!$BN$3</f>
        <v>1.24776255169751</v>
      </c>
      <c r="G70" s="219">
        <f>Scores!I66*calcs!$BN$3</f>
        <v>1.24776255169751</v>
      </c>
      <c r="H70" s="219">
        <f>Scores!J66*calcs!$BN$4</f>
        <v>-0.355295181557424</v>
      </c>
      <c r="I70" s="219">
        <f>Scores!K66*calcs!$BN$4</f>
        <v>-0.355295181557424</v>
      </c>
      <c r="J70" s="219">
        <f>Scores!L66*calcs!$BN$4</f>
        <v>-0.355295181557424</v>
      </c>
      <c r="K70" s="219">
        <f>Scores!M66*calcs!$BN$4</f>
        <v>-0.355295181557424</v>
      </c>
      <c r="L70" s="219">
        <f>Scores!N66*calcs!$BN$4</f>
        <v>-0.355295181557424</v>
      </c>
      <c r="M70" s="219">
        <f>Scores!O66*calcs!$BN$5</f>
        <v>-0.259689071986732</v>
      </c>
      <c r="N70" s="219">
        <f>Scores!P66*calcs!$BN$5</f>
        <v>-0.259689071986732</v>
      </c>
      <c r="O70" s="219">
        <f>Scores!Q66*calcs!$BN$5</f>
        <v>-0.259689071986732</v>
      </c>
      <c r="P70" s="219">
        <f>Scores!R66*calcs!$BN$5</f>
        <v>-0.259689071986732</v>
      </c>
      <c r="Q70" s="219">
        <f>Scores!S66*calcs!$BN$5</f>
        <v>-0.259689071986732</v>
      </c>
      <c r="R70" s="219">
        <f>Scores!T66*calcs!$BN$6</f>
        <v>0.0298361069210003</v>
      </c>
      <c r="S70" s="219">
        <f>Scores!U66*calcs!$BN$6</f>
        <v>0.0298361069210003</v>
      </c>
      <c r="T70" s="219">
        <f>Scores!V66*calcs!$BN$6</f>
        <v>0.0298361069210003</v>
      </c>
      <c r="U70" s="219">
        <f>Scores!W66*calcs!$BN$6</f>
        <v>0.0298361069210003</v>
      </c>
      <c r="V70" s="219">
        <f>Scores!X66*calcs!$BN$6</f>
        <v>0.0298361069210003</v>
      </c>
      <c r="W70" s="219">
        <f>Scores!Y66*calcs!$BN$7</f>
        <v>0.724694771310503</v>
      </c>
      <c r="X70" s="219">
        <f>Scores!Z66*calcs!$BN$7</f>
        <v>1.13666651975288</v>
      </c>
      <c r="Y70" s="219">
        <f>Scores!AA66*calcs!$BN$7</f>
        <v>1.07571267817699</v>
      </c>
      <c r="Z70" s="219">
        <f>Scores!AB66*calcs!$BN$7</f>
        <v>1.00664613613622</v>
      </c>
      <c r="AA70" s="219">
        <f>Scores!AC66*calcs!$BN$7</f>
        <v>1.08289951602418</v>
      </c>
      <c r="AB70" s="219">
        <f>Scores!AD66*calcs!$BN$8</f>
        <v>0.0363386821832159</v>
      </c>
      <c r="AC70" s="219">
        <f>Scores!AE66*calcs!$BN$8</f>
        <v>0.0993988308156026</v>
      </c>
      <c r="AD70" s="219">
        <f>Scores!AF66*calcs!$BN$8</f>
        <v>0.0989648368076583</v>
      </c>
      <c r="AE70" s="219">
        <f>Scores!AG66*calcs!$BN$8</f>
        <v>0.0774476175946688</v>
      </c>
      <c r="AF70" s="219">
        <f>Scores!AH66*calcs!$BN$8</f>
        <v>-0.0206672480287488</v>
      </c>
      <c r="AG70" s="219">
        <f>Scores!AI66*calcs!$BN$9</f>
        <v>1.15615316496235</v>
      </c>
      <c r="AH70" s="219">
        <f>Scores!AJ66*calcs!$BN$9</f>
        <v>1.13590050004322</v>
      </c>
      <c r="AI70" s="219">
        <f>Scores!AK66*calcs!$BN$9</f>
        <v>1.08712815117037</v>
      </c>
      <c r="AJ70" s="219">
        <f>Scores!AL66*calcs!$BN$9</f>
        <v>1.10913579600554</v>
      </c>
      <c r="AK70" s="219">
        <f>Scores!AM66*calcs!$BN$9</f>
        <v>1.05844069045753</v>
      </c>
      <c r="AL70" s="219">
        <f>Scores!AN66*calcs!$BN$10</f>
        <v>-0.283376820572157</v>
      </c>
      <c r="AM70" s="219">
        <f>Scores!AO66*calcs!$BN$10</f>
        <v>-0.371691935637008</v>
      </c>
      <c r="AN70" s="219">
        <f>Scores!AP66*calcs!$BN$10</f>
        <v>-0.334704829083489</v>
      </c>
      <c r="AO70" s="219">
        <f>Scores!AQ66*calcs!$BN$10</f>
        <v>-0.314154027366365</v>
      </c>
      <c r="AP70" s="219">
        <f>Scores!AR66*calcs!$BN$10</f>
        <v>-0.317924911757467</v>
      </c>
      <c r="AQ70" s="219">
        <f>Scores!AS66*calcs!$BN$11</f>
        <v>-0.575835354565922</v>
      </c>
      <c r="AR70" s="219">
        <f>Scores!AT66*calcs!$BN$11</f>
        <v>-0.486150958500855</v>
      </c>
      <c r="AS70" s="219">
        <f>Scores!AU66*calcs!$BN$11</f>
        <v>-0.419636014337695</v>
      </c>
      <c r="AT70" s="219">
        <f>Scores!AV66*calcs!$BN$11</f>
        <v>-0.183769622345156</v>
      </c>
      <c r="AU70" s="219">
        <f>Scores!AW66*calcs!$BN$11</f>
        <v>-0.51824727575228</v>
      </c>
      <c r="AV70" s="219">
        <f>Scores!AX66*calcs!$BN$12</f>
        <v>-0.636621061873601</v>
      </c>
      <c r="AW70" s="219">
        <f>Scores!AY66*calcs!$BN$12</f>
        <v>-0.686376262500336</v>
      </c>
      <c r="AX70" s="219">
        <f>Scores!AZ66*calcs!$BN$12</f>
        <v>-0.590949465921525</v>
      </c>
      <c r="AY70" s="219">
        <f>Scores!BA66*calcs!$BN$12</f>
        <v>-0.638010697318038</v>
      </c>
      <c r="AZ70" s="219">
        <f>Scores!BB66*calcs!$BN$12</f>
        <v>-0.572676793491568</v>
      </c>
      <c r="BA70" s="219">
        <f>Scores!BC66*calcs!$BN$13</f>
        <v>-1.25988914304872</v>
      </c>
      <c r="BB70" s="219">
        <f>Scores!BD66*calcs!$BN$13</f>
        <v>-1.33145784294844</v>
      </c>
      <c r="BC70" s="219">
        <f>Scores!BE66*calcs!$BN$13</f>
        <v>-1.34640589663422</v>
      </c>
      <c r="BD70" s="219">
        <f>Scores!BF66*calcs!$BN$13</f>
        <v>-1.06292221862927</v>
      </c>
      <c r="BE70" s="219">
        <f>Scores!BG66*calcs!$BN$13</f>
        <v>-1.06292221862927</v>
      </c>
      <c r="BF70" s="219">
        <f>Scores!BH66*calcs!$BN$14</f>
        <v>1.17644345083511</v>
      </c>
      <c r="BG70" s="219">
        <f>Scores!BI66*calcs!$BN$14</f>
        <v>1.17644345083511</v>
      </c>
      <c r="BH70" s="219">
        <f>Scores!BJ66*calcs!$BN$14</f>
        <v>1.17644345083511</v>
      </c>
      <c r="BI70" s="219">
        <f>Scores!BK66*calcs!$BN$14</f>
        <v>1.22336187612368</v>
      </c>
      <c r="BJ70" s="219">
        <f>Scores!BL66*calcs!$BN$14</f>
        <v>1.22336187612368</v>
      </c>
    </row>
    <row r="71" spans="1:62">
      <c r="A71" t="s">
        <v>156</v>
      </c>
      <c r="B71" s="22" t="s">
        <v>157</v>
      </c>
      <c r="C71" s="219">
        <f>Scores!E67*calcs!$BN$3</f>
        <v>0.441285779862796</v>
      </c>
      <c r="D71" s="219">
        <f>Scores!F67*calcs!$BN$3</f>
        <v>0.441285779862796</v>
      </c>
      <c r="E71" s="219">
        <f>Scores!G67*calcs!$BN$3</f>
        <v>0.441285779862796</v>
      </c>
      <c r="F71" s="219">
        <f>Scores!H67*calcs!$BN$3</f>
        <v>0.441285779862796</v>
      </c>
      <c r="G71" s="219">
        <f>Scores!I67*calcs!$BN$3</f>
        <v>0.441285779862796</v>
      </c>
      <c r="H71" s="219">
        <f>Scores!J67*calcs!$BN$4</f>
        <v>-0.915492313861519</v>
      </c>
      <c r="I71" s="219">
        <f>Scores!K67*calcs!$BN$4</f>
        <v>-0.915492313861519</v>
      </c>
      <c r="J71" s="219">
        <f>Scores!L67*calcs!$BN$4</f>
        <v>-0.915492313861519</v>
      </c>
      <c r="K71" s="219">
        <f>Scores!M67*calcs!$BN$4</f>
        <v>-0.915492313861519</v>
      </c>
      <c r="L71" s="219">
        <f>Scores!N67*calcs!$BN$4</f>
        <v>-0.915492313861519</v>
      </c>
      <c r="M71" s="219">
        <f>Scores!O67*calcs!$BN$5</f>
        <v>-0.381780505971011</v>
      </c>
      <c r="N71" s="219">
        <f>Scores!P67*calcs!$BN$5</f>
        <v>-0.381780505971011</v>
      </c>
      <c r="O71" s="219">
        <f>Scores!Q67*calcs!$BN$5</f>
        <v>-0.381780505971011</v>
      </c>
      <c r="P71" s="219">
        <f>Scores!R67*calcs!$BN$5</f>
        <v>-0.381780505971011</v>
      </c>
      <c r="Q71" s="219">
        <f>Scores!S67*calcs!$BN$5</f>
        <v>-0.381780505971011</v>
      </c>
      <c r="R71" s="219">
        <f>Scores!T67*calcs!$BN$6</f>
        <v>-0.206439292155565</v>
      </c>
      <c r="S71" s="219">
        <f>Scores!U67*calcs!$BN$6</f>
        <v>-0.206439292155565</v>
      </c>
      <c r="T71" s="219">
        <f>Scores!V67*calcs!$BN$6</f>
        <v>-0.206439292155565</v>
      </c>
      <c r="U71" s="219">
        <f>Scores!W67*calcs!$BN$6</f>
        <v>-0.206439292155565</v>
      </c>
      <c r="V71" s="219">
        <f>Scores!X67*calcs!$BN$6</f>
        <v>-0.206439292155565</v>
      </c>
      <c r="W71" s="219">
        <f>Scores!Y67*calcs!$BN$7</f>
        <v>1.20016323322964</v>
      </c>
      <c r="X71" s="219">
        <f>Scores!Z67*calcs!$BN$7</f>
        <v>1.39430290533101</v>
      </c>
      <c r="Y71" s="219">
        <f>Scores!AA67*calcs!$BN$7</f>
        <v>1.41963296841519</v>
      </c>
      <c r="Z71" s="219">
        <f>Scores!AB67*calcs!$BN$7</f>
        <v>1.55275810184029</v>
      </c>
      <c r="AA71" s="219">
        <f>Scores!AC67*calcs!$BN$7</f>
        <v>1.23006625087985</v>
      </c>
      <c r="AB71" s="219">
        <f>Scores!AD67*calcs!$BN$8</f>
        <v>0.137474785178036</v>
      </c>
      <c r="AC71" s="219">
        <f>Scores!AE67*calcs!$BN$8</f>
        <v>0.274362640602778</v>
      </c>
      <c r="AD71" s="219">
        <f>Scores!AF67*calcs!$BN$8</f>
        <v>0.196307783662021</v>
      </c>
      <c r="AE71" s="219">
        <f>Scores!AG67*calcs!$BN$8</f>
        <v>0.214390613011647</v>
      </c>
      <c r="AF71" s="219">
        <f>Scores!AH67*calcs!$BN$8</f>
        <v>0.118711673173941</v>
      </c>
      <c r="AG71" s="219">
        <f>Scores!AI67*calcs!$BN$9</f>
        <v>1.29572460189132</v>
      </c>
      <c r="AH71" s="219">
        <f>Scores!AJ67*calcs!$BN$9</f>
        <v>1.27350513440009</v>
      </c>
      <c r="AI71" s="219">
        <f>Scores!AK67*calcs!$BN$9</f>
        <v>1.24862223039536</v>
      </c>
      <c r="AJ71" s="219">
        <f>Scores!AL67*calcs!$BN$9</f>
        <v>1.1713394997524</v>
      </c>
      <c r="AK71" s="219">
        <f>Scores!AM67*calcs!$BN$9</f>
        <v>1.18774349289509</v>
      </c>
      <c r="AL71" s="219">
        <f>Scores!AN67*calcs!$BN$10</f>
        <v>-0.114726391456245</v>
      </c>
      <c r="AM71" s="219">
        <f>Scores!AO67*calcs!$BN$10</f>
        <v>-0.173221349314626</v>
      </c>
      <c r="AN71" s="219">
        <f>Scores!AP67*calcs!$BN$10</f>
        <v>-0.14906448584572</v>
      </c>
      <c r="AO71" s="219">
        <f>Scores!AQ67*calcs!$BN$10</f>
        <v>-0.202925775146316</v>
      </c>
      <c r="AP71" s="219">
        <f>Scores!AR67*calcs!$BN$10</f>
        <v>-0.22725294342488</v>
      </c>
      <c r="AQ71" s="219">
        <f>Scores!AS67*calcs!$BN$11</f>
        <v>-0.825034543656311</v>
      </c>
      <c r="AR71" s="219">
        <f>Scores!AT67*calcs!$BN$11</f>
        <v>-0.849199398398413</v>
      </c>
      <c r="AS71" s="219">
        <f>Scores!AU67*calcs!$BN$11</f>
        <v>-0.636416254454363</v>
      </c>
      <c r="AT71" s="219">
        <f>Scores!AV67*calcs!$BN$11</f>
        <v>-0.435791159252594</v>
      </c>
      <c r="AU71" s="219">
        <f>Scores!AW67*calcs!$BN$11</f>
        <v>-0.818602772224698</v>
      </c>
      <c r="AV71" s="219">
        <f>Scores!AX67*calcs!$BN$12</f>
        <v>-0.441752398249462</v>
      </c>
      <c r="AW71" s="219">
        <f>Scores!AY67*calcs!$BN$12</f>
        <v>-0.472534267570684</v>
      </c>
      <c r="AX71" s="219">
        <f>Scores!AZ67*calcs!$BN$12</f>
        <v>-0.461032822945787</v>
      </c>
      <c r="AY71" s="219">
        <f>Scores!BA67*calcs!$BN$12</f>
        <v>-0.558682151573559</v>
      </c>
      <c r="AZ71" s="219">
        <f>Scores!BB67*calcs!$BN$12</f>
        <v>-0.608263636748782</v>
      </c>
      <c r="BA71" s="219">
        <f>Scores!BC67*calcs!$BN$13</f>
        <v>-0.86293776921145</v>
      </c>
      <c r="BB71" s="219">
        <f>Scores!BD67*calcs!$BN$13</f>
        <v>-0.94311597208848</v>
      </c>
      <c r="BC71" s="219">
        <f>Scores!BE67*calcs!$BN$13</f>
        <v>-1.12200491386185</v>
      </c>
      <c r="BD71" s="219">
        <f>Scores!BF67*calcs!$BN$13</f>
        <v>-1.089495274095</v>
      </c>
      <c r="BE71" s="219">
        <f>Scores!BG67*calcs!$BN$13</f>
        <v>-1.089495274095</v>
      </c>
      <c r="BF71" s="219">
        <f>Scores!BH67*calcs!$BN$14</f>
        <v>1.04445832428505</v>
      </c>
      <c r="BG71" s="219">
        <f>Scores!BI67*calcs!$BN$14</f>
        <v>1.04445832428505</v>
      </c>
      <c r="BH71" s="219">
        <f>Scores!BJ67*calcs!$BN$14</f>
        <v>1.04445832428505</v>
      </c>
      <c r="BI71" s="219">
        <f>Scores!BK67*calcs!$BN$14</f>
        <v>1.47428119714292</v>
      </c>
      <c r="BJ71" s="219">
        <f>Scores!BL67*calcs!$BN$14</f>
        <v>1.47428119714292</v>
      </c>
    </row>
    <row r="72" spans="1:62">
      <c r="A72" t="s">
        <v>158</v>
      </c>
      <c r="B72" s="22" t="s">
        <v>159</v>
      </c>
      <c r="C72" s="219">
        <f>Scores!E68*calcs!$BN$3</f>
        <v>0.720343486379997</v>
      </c>
      <c r="D72" s="219">
        <f>Scores!F68*calcs!$BN$3</f>
        <v>0.720343486379997</v>
      </c>
      <c r="E72" s="219">
        <f>Scores!G68*calcs!$BN$3</f>
        <v>0.720343486379997</v>
      </c>
      <c r="F72" s="219">
        <f>Scores!H68*calcs!$BN$3</f>
        <v>0.720343486379997</v>
      </c>
      <c r="G72" s="219">
        <f>Scores!I68*calcs!$BN$3</f>
        <v>0.720343486379997</v>
      </c>
      <c r="H72" s="219">
        <f>Scores!J68*calcs!$BN$4</f>
        <v>0.3928845901746</v>
      </c>
      <c r="I72" s="219">
        <f>Scores!K68*calcs!$BN$4</f>
        <v>0.3928845901746</v>
      </c>
      <c r="J72" s="219">
        <f>Scores!L68*calcs!$BN$4</f>
        <v>0.3928845901746</v>
      </c>
      <c r="K72" s="219">
        <f>Scores!M68*calcs!$BN$4</f>
        <v>0.3928845901746</v>
      </c>
      <c r="L72" s="219">
        <f>Scores!N68*calcs!$BN$4</f>
        <v>0.3928845901746</v>
      </c>
      <c r="M72" s="219">
        <f>Scores!O68*calcs!$BN$5</f>
        <v>0.137576112776928</v>
      </c>
      <c r="N72" s="219">
        <f>Scores!P68*calcs!$BN$5</f>
        <v>0.137576112776928</v>
      </c>
      <c r="O72" s="219">
        <f>Scores!Q68*calcs!$BN$5</f>
        <v>0.137576112776928</v>
      </c>
      <c r="P72" s="219">
        <f>Scores!R68*calcs!$BN$5</f>
        <v>0.137576112776928</v>
      </c>
      <c r="Q72" s="219">
        <f>Scores!S68*calcs!$BN$5</f>
        <v>0.137576112776928</v>
      </c>
      <c r="R72" s="219">
        <f>Scores!T68*calcs!$BN$6</f>
        <v>0.199751226742271</v>
      </c>
      <c r="S72" s="219">
        <f>Scores!U68*calcs!$BN$6</f>
        <v>0.199751226742271</v>
      </c>
      <c r="T72" s="219">
        <f>Scores!V68*calcs!$BN$6</f>
        <v>0.199751226742271</v>
      </c>
      <c r="U72" s="219">
        <f>Scores!W68*calcs!$BN$6</f>
        <v>0.199751226742271</v>
      </c>
      <c r="V72" s="219">
        <f>Scores!X68*calcs!$BN$6</f>
        <v>0.199751226742271</v>
      </c>
      <c r="W72" s="219">
        <f>Scores!Y68*calcs!$BN$7</f>
        <v>1.3009201421641</v>
      </c>
      <c r="X72" s="219">
        <f>Scores!Z68*calcs!$BN$7</f>
        <v>1.48783451617292</v>
      </c>
      <c r="Y72" s="219">
        <f>Scores!AA68*calcs!$BN$7</f>
        <v>1.19429245241143</v>
      </c>
      <c r="Z72" s="219">
        <f>Scores!AB68*calcs!$BN$7</f>
        <v>1.18482984535558</v>
      </c>
      <c r="AA72" s="219">
        <f>Scores!AC68*calcs!$BN$7</f>
        <v>0.939954338674644</v>
      </c>
      <c r="AB72" s="219">
        <f>Scores!AD68*calcs!$BN$8</f>
        <v>0.510507993282599</v>
      </c>
      <c r="AC72" s="219">
        <f>Scores!AE68*calcs!$BN$8</f>
        <v>0.292413599225943</v>
      </c>
      <c r="AD72" s="219">
        <f>Scores!AF68*calcs!$BN$8</f>
        <v>0.286354400073142</v>
      </c>
      <c r="AE72" s="219">
        <f>Scores!AG68*calcs!$BN$8</f>
        <v>0.334164348672379</v>
      </c>
      <c r="AF72" s="219">
        <f>Scores!AH68*calcs!$BN$8</f>
        <v>0.262099657593599</v>
      </c>
      <c r="AG72" s="219">
        <f>Scores!AI68*calcs!$BN$9</f>
        <v>0.676907416217949</v>
      </c>
      <c r="AH72" s="219">
        <f>Scores!AJ68*calcs!$BN$9</f>
        <v>0.664785160530764</v>
      </c>
      <c r="AI72" s="219">
        <f>Scores!AK68*calcs!$BN$9</f>
        <v>0.624888276388645</v>
      </c>
      <c r="AJ72" s="219">
        <f>Scores!AL68*calcs!$BN$9</f>
        <v>0.585744134732383</v>
      </c>
      <c r="AK72" s="219">
        <f>Scores!AM68*calcs!$BN$9</f>
        <v>0.556149034834698</v>
      </c>
      <c r="AL72" s="219">
        <f>Scores!AN68*calcs!$BN$10</f>
        <v>-0.111610301325522</v>
      </c>
      <c r="AM72" s="219">
        <f>Scores!AO68*calcs!$BN$10</f>
        <v>-0.146311944970972</v>
      </c>
      <c r="AN72" s="219">
        <f>Scores!AP68*calcs!$BN$10</f>
        <v>-0.171501592078774</v>
      </c>
      <c r="AO72" s="219">
        <f>Scores!AQ68*calcs!$BN$10</f>
        <v>-0.163484612539207</v>
      </c>
      <c r="AP72" s="219">
        <f>Scores!AR68*calcs!$BN$10</f>
        <v>-0.131540473391403</v>
      </c>
      <c r="AQ72" s="219">
        <f>Scores!AS68*calcs!$BN$11</f>
        <v>-0.0981502174371949</v>
      </c>
      <c r="AR72" s="219">
        <f>Scores!AT68*calcs!$BN$11</f>
        <v>0.0697940619926498</v>
      </c>
      <c r="AS72" s="219">
        <f>Scores!AU68*calcs!$BN$11</f>
        <v>-0.067323710057757</v>
      </c>
      <c r="AT72" s="219">
        <f>Scores!AV68*calcs!$BN$11</f>
        <v>0.102523602290357</v>
      </c>
      <c r="AU72" s="219">
        <f>Scores!AW68*calcs!$BN$11</f>
        <v>0.00438360856334913</v>
      </c>
      <c r="AV72" s="219">
        <f>Scores!AX68*calcs!$BN$12</f>
        <v>-0.102004501325953</v>
      </c>
      <c r="AW72" s="219">
        <f>Scores!AY68*calcs!$BN$12</f>
        <v>-0.191352439772788</v>
      </c>
      <c r="AX72" s="219">
        <f>Scores!AZ68*calcs!$BN$12</f>
        <v>-0.103165869050529</v>
      </c>
      <c r="AY72" s="219">
        <f>Scores!BA68*calcs!$BN$12</f>
        <v>-0.083315778871625</v>
      </c>
      <c r="AZ72" s="219">
        <f>Scores!BB68*calcs!$BN$12</f>
        <v>0.0564911605195594</v>
      </c>
      <c r="BA72" s="219">
        <f>Scores!BC68*calcs!$BN$13</f>
        <v>-0.592550601525196</v>
      </c>
      <c r="BB72" s="219">
        <f>Scores!BD68*calcs!$BN$13</f>
        <v>-0.443819280982814</v>
      </c>
      <c r="BC72" s="219">
        <f>Scores!BE68*calcs!$BN$13</f>
        <v>-0.46699663982358</v>
      </c>
      <c r="BD72" s="219">
        <f>Scores!BF68*calcs!$BN$13</f>
        <v>-0.33880645718808</v>
      </c>
      <c r="BE72" s="219">
        <f>Scores!BG68*calcs!$BN$13</f>
        <v>-0.33880645718808</v>
      </c>
      <c r="BF72" s="219">
        <f>Scores!BH68*calcs!$BN$14</f>
        <v>1.43715134731884</v>
      </c>
      <c r="BG72" s="219">
        <f>Scores!BI68*calcs!$BN$14</f>
        <v>1.43715134731884</v>
      </c>
      <c r="BH72" s="219">
        <f>Scores!BJ68*calcs!$BN$14</f>
        <v>1.43715134731884</v>
      </c>
      <c r="BI72" s="219">
        <f>Scores!BK68*calcs!$BN$14</f>
        <v>1.1451515258113</v>
      </c>
      <c r="BJ72" s="219">
        <f>Scores!BL68*calcs!$BN$14</f>
        <v>1.1451515258113</v>
      </c>
    </row>
    <row r="73" spans="1:62">
      <c r="A73" t="s">
        <v>160</v>
      </c>
      <c r="B73" s="22" t="s">
        <v>161</v>
      </c>
      <c r="C73" s="219">
        <f>Scores!E69*calcs!$BN$3</f>
        <v>-0.111248479041263</v>
      </c>
      <c r="D73" s="219">
        <f>Scores!F69*calcs!$BN$3</f>
        <v>-0.111248479041263</v>
      </c>
      <c r="E73" s="219">
        <f>Scores!G69*calcs!$BN$3</f>
        <v>-0.111248479041263</v>
      </c>
      <c r="F73" s="219">
        <f>Scores!H69*calcs!$BN$3</f>
        <v>-0.111248479041263</v>
      </c>
      <c r="G73" s="219">
        <f>Scores!I69*calcs!$BN$3</f>
        <v>-0.111248479041263</v>
      </c>
      <c r="H73" s="219">
        <f>Scores!J69*calcs!$BN$4</f>
        <v>-0.556346948229297</v>
      </c>
      <c r="I73" s="219">
        <f>Scores!K69*calcs!$BN$4</f>
        <v>-0.556346948229297</v>
      </c>
      <c r="J73" s="219">
        <f>Scores!L69*calcs!$BN$4</f>
        <v>-0.556346948229297</v>
      </c>
      <c r="K73" s="219">
        <f>Scores!M69*calcs!$BN$4</f>
        <v>-0.556346948229297</v>
      </c>
      <c r="L73" s="219">
        <f>Scores!N69*calcs!$BN$4</f>
        <v>-0.556346948229297</v>
      </c>
      <c r="M73" s="219">
        <f>Scores!O69*calcs!$BN$5</f>
        <v>-0.232857903842886</v>
      </c>
      <c r="N73" s="219">
        <f>Scores!P69*calcs!$BN$5</f>
        <v>-0.232857903842886</v>
      </c>
      <c r="O73" s="219">
        <f>Scores!Q69*calcs!$BN$5</f>
        <v>-0.232857903842886</v>
      </c>
      <c r="P73" s="219">
        <f>Scores!R69*calcs!$BN$5</f>
        <v>-0.232857903842886</v>
      </c>
      <c r="Q73" s="219">
        <f>Scores!S69*calcs!$BN$5</f>
        <v>-0.232857903842886</v>
      </c>
      <c r="R73" s="219">
        <f>Scores!T69*calcs!$BN$6</f>
        <v>-0.505484017155428</v>
      </c>
      <c r="S73" s="219">
        <f>Scores!U69*calcs!$BN$6</f>
        <v>-0.505484017155428</v>
      </c>
      <c r="T73" s="219">
        <f>Scores!V69*calcs!$BN$6</f>
        <v>-0.505484017155428</v>
      </c>
      <c r="U73" s="219">
        <f>Scores!W69*calcs!$BN$6</f>
        <v>-0.505484017155428</v>
      </c>
      <c r="V73" s="219">
        <f>Scores!X69*calcs!$BN$6</f>
        <v>-0.505484017155428</v>
      </c>
      <c r="W73" s="219">
        <f>Scores!Y69*calcs!$BN$7</f>
        <v>-0.936922234527056</v>
      </c>
      <c r="X73" s="219">
        <f>Scores!Z69*calcs!$BN$7</f>
        <v>-1.47515385199281</v>
      </c>
      <c r="Y73" s="219">
        <f>Scores!AA69*calcs!$BN$7</f>
        <v>-1.70829085551682</v>
      </c>
      <c r="Z73" s="219">
        <f>Scores!AB69*calcs!$BN$7</f>
        <v>-0.614250324556091</v>
      </c>
      <c r="AA73" s="219">
        <f>Scores!AC69*calcs!$BN$7</f>
        <v>-1.15104907806856</v>
      </c>
      <c r="AB73" s="219">
        <f>Scores!AD69*calcs!$BN$8</f>
        <v>-1.57429149536116</v>
      </c>
      <c r="AC73" s="219">
        <f>Scores!AE69*calcs!$BN$8</f>
        <v>-1.57832211262925</v>
      </c>
      <c r="AD73" s="219">
        <f>Scores!AF69*calcs!$BN$8</f>
        <v>-1.50042831577439</v>
      </c>
      <c r="AE73" s="219">
        <f>Scores!AG69*calcs!$BN$8</f>
        <v>-1.69998182393263</v>
      </c>
      <c r="AF73" s="219">
        <f>Scores!AH69*calcs!$BN$8</f>
        <v>-1.74506965184192</v>
      </c>
      <c r="AG73" s="219">
        <f>Scores!AI69*calcs!$BN$9</f>
        <v>1.80637329554948</v>
      </c>
      <c r="AH73" s="219">
        <f>Scores!AJ69*calcs!$BN$9</f>
        <v>1.82743721625402</v>
      </c>
      <c r="AI73" s="219">
        <f>Scores!AK69*calcs!$BN$9</f>
        <v>1.8822685661045</v>
      </c>
      <c r="AJ73" s="219">
        <f>Scores!AL69*calcs!$BN$9</f>
        <v>1.9015796185285</v>
      </c>
      <c r="AK73" s="219">
        <f>Scores!AM69*calcs!$BN$9</f>
        <v>1.92708206957546</v>
      </c>
      <c r="AL73" s="219">
        <f>Scores!AN69*calcs!$BN$10</f>
        <v>-1.4763305912303</v>
      </c>
      <c r="AM73" s="219">
        <f>Scores!AO69*calcs!$BN$10</f>
        <v>-1.56537114546083</v>
      </c>
      <c r="AN73" s="219">
        <f>Scores!AP69*calcs!$BN$10</f>
        <v>-1.6046145151992</v>
      </c>
      <c r="AO73" s="219">
        <f>Scores!AQ69*calcs!$BN$10</f>
        <v>-1.87134955844704</v>
      </c>
      <c r="AP73" s="219">
        <f>Scores!AR69*calcs!$BN$10</f>
        <v>-1.76903304435016</v>
      </c>
      <c r="AQ73" s="219">
        <f>Scores!AS69*calcs!$BN$11</f>
        <v>-3.27753722385349</v>
      </c>
      <c r="AR73" s="219">
        <f>Scores!AT69*calcs!$BN$11</f>
        <v>-3.5976239806523</v>
      </c>
      <c r="AS73" s="219">
        <f>Scores!AU69*calcs!$BN$11</f>
        <v>-3.57061550902151</v>
      </c>
      <c r="AT73" s="219">
        <f>Scores!AV69*calcs!$BN$11</f>
        <v>-2.8469784257876</v>
      </c>
      <c r="AU73" s="219">
        <f>Scores!AW69*calcs!$BN$11</f>
        <v>-3.59452933375364</v>
      </c>
      <c r="AV73" s="219">
        <f>Scores!AX69*calcs!$BN$12</f>
        <v>-2.38941232920305</v>
      </c>
      <c r="AW73" s="219">
        <f>Scores!AY69*calcs!$BN$12</f>
        <v>-2.48827931879716</v>
      </c>
      <c r="AX73" s="219">
        <f>Scores!AZ69*calcs!$BN$12</f>
        <v>-2.42516665106272</v>
      </c>
      <c r="AY73" s="219">
        <f>Scores!BA69*calcs!$BN$12</f>
        <v>-2.63522809801901</v>
      </c>
      <c r="AZ73" s="219">
        <f>Scores!BB69*calcs!$BN$12</f>
        <v>-2.65107947344196</v>
      </c>
      <c r="BA73" s="219">
        <f>Scores!BC69*calcs!$BN$13</f>
        <v>-1.51877047381215</v>
      </c>
      <c r="BB73" s="219">
        <f>Scores!BD69*calcs!$BN$13</f>
        <v>-1.58110618850127</v>
      </c>
      <c r="BC73" s="219">
        <f>Scores!BE69*calcs!$BN$13</f>
        <v>-1.55867709655403</v>
      </c>
      <c r="BD73" s="219">
        <f>Scores!BF69*calcs!$BN$13</f>
        <v>-1.45487478674881</v>
      </c>
      <c r="BE73" s="219">
        <f>Scores!BG69*calcs!$BN$13</f>
        <v>-1.45487478674881</v>
      </c>
      <c r="BF73" s="219">
        <f>Scores!BH69*calcs!$BN$14</f>
        <v>0.193921613424105</v>
      </c>
      <c r="BG73" s="219">
        <f>Scores!BI69*calcs!$BN$14</f>
        <v>0.193921613424105</v>
      </c>
      <c r="BH73" s="219">
        <f>Scores!BJ69*calcs!$BN$14</f>
        <v>0.193921613424105</v>
      </c>
      <c r="BI73" s="219">
        <f>Scores!BK69*calcs!$BN$14</f>
        <v>0.373148966060972</v>
      </c>
      <c r="BJ73" s="219">
        <f>Scores!BL69*calcs!$BN$14</f>
        <v>0.373148966060972</v>
      </c>
    </row>
    <row r="74" spans="1:62">
      <c r="A74" t="s">
        <v>162</v>
      </c>
      <c r="B74" s="22" t="s">
        <v>163</v>
      </c>
      <c r="C74" s="219">
        <f>Scores!E70*calcs!$BN$3</f>
        <v>-0.529835038817065</v>
      </c>
      <c r="D74" s="219">
        <f>Scores!F70*calcs!$BN$3</f>
        <v>-0.529835038817065</v>
      </c>
      <c r="E74" s="219">
        <f>Scores!G70*calcs!$BN$3</f>
        <v>-0.529835038817065</v>
      </c>
      <c r="F74" s="219">
        <f>Scores!H70*calcs!$BN$3</f>
        <v>-0.529835038817065</v>
      </c>
      <c r="G74" s="219">
        <f>Scores!I70*calcs!$BN$3</f>
        <v>-0.529835038817065</v>
      </c>
      <c r="H74" s="219">
        <f>Scores!J70*calcs!$BN$4</f>
        <v>-1.19493600003524</v>
      </c>
      <c r="I74" s="219">
        <f>Scores!K70*calcs!$BN$4</f>
        <v>-1.19493600003524</v>
      </c>
      <c r="J74" s="219">
        <f>Scores!L70*calcs!$BN$4</f>
        <v>-1.19493600003524</v>
      </c>
      <c r="K74" s="219">
        <f>Scores!M70*calcs!$BN$4</f>
        <v>-1.19493600003524</v>
      </c>
      <c r="L74" s="219">
        <f>Scores!N70*calcs!$BN$4</f>
        <v>-1.19493600003524</v>
      </c>
      <c r="M74" s="219">
        <f>Scores!O70*calcs!$BN$5</f>
        <v>0.00564374958857815</v>
      </c>
      <c r="N74" s="219">
        <f>Scores!P70*calcs!$BN$5</f>
        <v>0.00564374958857815</v>
      </c>
      <c r="O74" s="219">
        <f>Scores!Q70*calcs!$BN$5</f>
        <v>0.00564374958857815</v>
      </c>
      <c r="P74" s="219">
        <f>Scores!R70*calcs!$BN$5</f>
        <v>0.00564374958857815</v>
      </c>
      <c r="Q74" s="219">
        <f>Scores!S70*calcs!$BN$5</f>
        <v>0.00564374958857815</v>
      </c>
      <c r="R74" s="219">
        <f>Scores!T70*calcs!$BN$6</f>
        <v>-0.365476099747391</v>
      </c>
      <c r="S74" s="219">
        <f>Scores!U70*calcs!$BN$6</f>
        <v>-0.365476099747391</v>
      </c>
      <c r="T74" s="219">
        <f>Scores!V70*calcs!$BN$6</f>
        <v>-0.365476099747391</v>
      </c>
      <c r="U74" s="219">
        <f>Scores!W70*calcs!$BN$6</f>
        <v>-0.365476099747391</v>
      </c>
      <c r="V74" s="219">
        <f>Scores!X70*calcs!$BN$6</f>
        <v>-0.365476099747391</v>
      </c>
      <c r="W74" s="219">
        <f>Scores!Y70*calcs!$BN$7</f>
        <v>0.531072235704247</v>
      </c>
      <c r="X74" s="219">
        <f>Scores!Z70*calcs!$BN$7</f>
        <v>0.0961436975959962</v>
      </c>
      <c r="Y74" s="219">
        <f>Scores!AA70*calcs!$BN$7</f>
        <v>-0.261223056808035</v>
      </c>
      <c r="Z74" s="219">
        <f>Scores!AB70*calcs!$BN$7</f>
        <v>-0.0927084307155552</v>
      </c>
      <c r="AA74" s="219">
        <f>Scores!AC70*calcs!$BN$7</f>
        <v>0.44787475693651</v>
      </c>
      <c r="AB74" s="219">
        <f>Scores!AD70*calcs!$BN$8</f>
        <v>-0.651920117461746</v>
      </c>
      <c r="AC74" s="219">
        <f>Scores!AE70*calcs!$BN$8</f>
        <v>-0.636003540150176</v>
      </c>
      <c r="AD74" s="219">
        <f>Scores!AF70*calcs!$BN$8</f>
        <v>-0.877399232629986</v>
      </c>
      <c r="AE74" s="219">
        <f>Scores!AG70*calcs!$BN$8</f>
        <v>-0.934618244069193</v>
      </c>
      <c r="AF74" s="219">
        <f>Scores!AH70*calcs!$BN$8</f>
        <v>-1.03372972526724</v>
      </c>
      <c r="AG74" s="219">
        <f>Scores!AI70*calcs!$BN$9</f>
        <v>1.31387127145301</v>
      </c>
      <c r="AH74" s="219">
        <f>Scores!AJ70*calcs!$BN$9</f>
        <v>1.34962745540101</v>
      </c>
      <c r="AI74" s="219">
        <f>Scores!AK70*calcs!$BN$9</f>
        <v>1.37709050363347</v>
      </c>
      <c r="AJ74" s="219">
        <f>Scores!AL70*calcs!$BN$9</f>
        <v>1.40368862845388</v>
      </c>
      <c r="AK74" s="219">
        <f>Scores!AM70*calcs!$BN$9</f>
        <v>1.4158192694169</v>
      </c>
      <c r="AL74" s="219">
        <f>Scores!AN70*calcs!$BN$10</f>
        <v>-0.973201547371825</v>
      </c>
      <c r="AM74" s="219">
        <f>Scores!AO70*calcs!$BN$10</f>
        <v>-1.00096169671968</v>
      </c>
      <c r="AN74" s="219">
        <f>Scores!AP70*calcs!$BN$10</f>
        <v>-1.00344296457236</v>
      </c>
      <c r="AO74" s="219">
        <f>Scores!AQ70*calcs!$BN$10</f>
        <v>-1.00748663404306</v>
      </c>
      <c r="AP74" s="219">
        <f>Scores!AR70*calcs!$BN$10</f>
        <v>-0.994289863200513</v>
      </c>
      <c r="AQ74" s="219">
        <f>Scores!AS70*calcs!$BN$11</f>
        <v>-2.17254022317424</v>
      </c>
      <c r="AR74" s="219">
        <f>Scores!AT70*calcs!$BN$11</f>
        <v>-2.18519910015947</v>
      </c>
      <c r="AS74" s="219">
        <f>Scores!AU70*calcs!$BN$11</f>
        <v>-2.24345749413749</v>
      </c>
      <c r="AT74" s="219">
        <f>Scores!AV70*calcs!$BN$11</f>
        <v>-2.00576953947847</v>
      </c>
      <c r="AU74" s="219">
        <f>Scores!AW70*calcs!$BN$11</f>
        <v>-2.28919188239476</v>
      </c>
      <c r="AV74" s="219">
        <f>Scores!AX70*calcs!$BN$12</f>
        <v>-1.10750496294521</v>
      </c>
      <c r="AW74" s="219">
        <f>Scores!AY70*calcs!$BN$12</f>
        <v>-1.05193038537288</v>
      </c>
      <c r="AX74" s="219">
        <f>Scores!AZ70*calcs!$BN$12</f>
        <v>-1.11373928168336</v>
      </c>
      <c r="AY74" s="219">
        <f>Scores!BA70*calcs!$BN$12</f>
        <v>-1.20226696624247</v>
      </c>
      <c r="AZ74" s="219">
        <f>Scores!BB70*calcs!$BN$12</f>
        <v>-1.22417321562832</v>
      </c>
      <c r="BA74" s="219">
        <f>Scores!BC70*calcs!$BN$13</f>
        <v>-0.788149829213125</v>
      </c>
      <c r="BB74" s="219">
        <f>Scores!BD70*calcs!$BN$13</f>
        <v>-0.660181180461936</v>
      </c>
      <c r="BC74" s="219">
        <f>Scores!BE70*calcs!$BN$13</f>
        <v>-0.855149691105518</v>
      </c>
      <c r="BD74" s="219">
        <f>Scores!BF70*calcs!$BN$13</f>
        <v>-0.651039858910429</v>
      </c>
      <c r="BE74" s="219">
        <f>Scores!BG70*calcs!$BN$13</f>
        <v>-0.651039858910429</v>
      </c>
      <c r="BF74" s="219">
        <f>Scores!BH70*calcs!$BN$14</f>
        <v>0.450763987596835</v>
      </c>
      <c r="BG74" s="219">
        <f>Scores!BI70*calcs!$BN$14</f>
        <v>0.450763987596835</v>
      </c>
      <c r="BH74" s="219">
        <f>Scores!BJ70*calcs!$BN$14</f>
        <v>0.450763987596835</v>
      </c>
      <c r="BI74" s="219">
        <f>Scores!BK70*calcs!$BN$14</f>
        <v>0.623652880554587</v>
      </c>
      <c r="BJ74" s="219">
        <f>Scores!BL70*calcs!$BN$14</f>
        <v>0.623652880554587</v>
      </c>
    </row>
    <row r="75" spans="1:62">
      <c r="A75" t="s">
        <v>164</v>
      </c>
      <c r="B75" s="22" t="s">
        <v>165</v>
      </c>
      <c r="C75" s="219">
        <f>Scores!E71*calcs!$BN$3</f>
        <v>1.47379929397644</v>
      </c>
      <c r="D75" s="219">
        <f>Scores!F71*calcs!$BN$3</f>
        <v>1.47379929397644</v>
      </c>
      <c r="E75" s="219">
        <f>Scores!G71*calcs!$BN$3</f>
        <v>1.47379929397644</v>
      </c>
      <c r="F75" s="219">
        <f>Scores!H71*calcs!$BN$3</f>
        <v>1.47379929397644</v>
      </c>
      <c r="G75" s="219">
        <f>Scores!I71*calcs!$BN$3</f>
        <v>1.47379929397644</v>
      </c>
      <c r="H75" s="219">
        <f>Scores!J71*calcs!$BN$4</f>
        <v>-0.979856758610543</v>
      </c>
      <c r="I75" s="219">
        <f>Scores!K71*calcs!$BN$4</f>
        <v>-0.979856758610543</v>
      </c>
      <c r="J75" s="219">
        <f>Scores!L71*calcs!$BN$4</f>
        <v>-0.979856758610543</v>
      </c>
      <c r="K75" s="219">
        <f>Scores!M71*calcs!$BN$4</f>
        <v>-0.979856758610543</v>
      </c>
      <c r="L75" s="219">
        <f>Scores!N71*calcs!$BN$4</f>
        <v>-0.979856758610543</v>
      </c>
      <c r="M75" s="219">
        <f>Scores!O71*calcs!$BN$5</f>
        <v>0.339990829274202</v>
      </c>
      <c r="N75" s="219">
        <f>Scores!P71*calcs!$BN$5</f>
        <v>0.339990829274202</v>
      </c>
      <c r="O75" s="219">
        <f>Scores!Q71*calcs!$BN$5</f>
        <v>0.339990829274202</v>
      </c>
      <c r="P75" s="219">
        <f>Scores!R71*calcs!$BN$5</f>
        <v>0.339990829274202</v>
      </c>
      <c r="Q75" s="219">
        <f>Scores!S71*calcs!$BN$5</f>
        <v>0.339990829274202</v>
      </c>
      <c r="R75" s="219">
        <f>Scores!T71*calcs!$BN$6</f>
        <v>0.371530296351626</v>
      </c>
      <c r="S75" s="219">
        <f>Scores!U71*calcs!$BN$6</f>
        <v>0.371530296351626</v>
      </c>
      <c r="T75" s="219">
        <f>Scores!V71*calcs!$BN$6</f>
        <v>0.371530296351626</v>
      </c>
      <c r="U75" s="219">
        <f>Scores!W71*calcs!$BN$6</f>
        <v>0.371530296351626</v>
      </c>
      <c r="V75" s="219">
        <f>Scores!X71*calcs!$BN$6</f>
        <v>0.371530296351626</v>
      </c>
      <c r="W75" s="219">
        <f>Scores!Y71*calcs!$BN$7</f>
        <v>0.673671342703011</v>
      </c>
      <c r="X75" s="219">
        <f>Scores!Z71*calcs!$BN$7</f>
        <v>1.50922044978975</v>
      </c>
      <c r="Y75" s="219">
        <f>Scores!AA71*calcs!$BN$7</f>
        <v>1.24749334196175</v>
      </c>
      <c r="Z75" s="219">
        <f>Scores!AB71*calcs!$BN$7</f>
        <v>1.44192739331053</v>
      </c>
      <c r="AA75" s="219">
        <f>Scores!AC71*calcs!$BN$7</f>
        <v>1.11887426295695</v>
      </c>
      <c r="AB75" s="219">
        <f>Scores!AD71*calcs!$BN$8</f>
        <v>1.12210019917622</v>
      </c>
      <c r="AC75" s="219">
        <f>Scores!AE71*calcs!$BN$8</f>
        <v>1.05649610243628</v>
      </c>
      <c r="AD75" s="219">
        <f>Scores!AF71*calcs!$BN$8</f>
        <v>1.07937231940894</v>
      </c>
      <c r="AE75" s="219">
        <f>Scores!AG71*calcs!$BN$8</f>
        <v>1.09545374321598</v>
      </c>
      <c r="AF75" s="219">
        <f>Scores!AH71*calcs!$BN$8</f>
        <v>1.05114655441711</v>
      </c>
      <c r="AG75" s="219">
        <f>Scores!AI71*calcs!$BN$9</f>
        <v>0.0921022463077885</v>
      </c>
      <c r="AH75" s="219">
        <f>Scores!AJ71*calcs!$BN$9</f>
        <v>0.0296429576893643</v>
      </c>
      <c r="AI75" s="219">
        <f>Scores!AK71*calcs!$BN$9</f>
        <v>-0.0694863220249678</v>
      </c>
      <c r="AJ75" s="219">
        <f>Scores!AL71*calcs!$BN$9</f>
        <v>-0.165620240808632</v>
      </c>
      <c r="AK75" s="219">
        <f>Scores!AM71*calcs!$BN$9</f>
        <v>-0.195666954860144</v>
      </c>
      <c r="AL75" s="219">
        <f>Scores!AN71*calcs!$BN$10</f>
        <v>0.28149188792751</v>
      </c>
      <c r="AM75" s="219">
        <f>Scores!AO71*calcs!$BN$10</f>
        <v>0.312039337710695</v>
      </c>
      <c r="AN75" s="219">
        <f>Scores!AP71*calcs!$BN$10</f>
        <v>0.283310144906749</v>
      </c>
      <c r="AO75" s="219">
        <f>Scores!AQ71*calcs!$BN$10</f>
        <v>0.282671979051414</v>
      </c>
      <c r="AP75" s="219">
        <f>Scores!AR71*calcs!$BN$10</f>
        <v>0.253955575031664</v>
      </c>
      <c r="AQ75" s="219">
        <f>Scores!AS71*calcs!$BN$11</f>
        <v>0.48789778048891</v>
      </c>
      <c r="AR75" s="219">
        <f>Scores!AT71*calcs!$BN$11</f>
        <v>0.587815332695013</v>
      </c>
      <c r="AS75" s="219">
        <f>Scores!AU71*calcs!$BN$11</f>
        <v>0.663628584283909</v>
      </c>
      <c r="AT75" s="219">
        <f>Scores!AV71*calcs!$BN$11</f>
        <v>0.96476316076398</v>
      </c>
      <c r="AU75" s="219">
        <f>Scores!AW71*calcs!$BN$11</f>
        <v>0.77037178675052</v>
      </c>
      <c r="AV75" s="219">
        <f>Scores!AX71*calcs!$BN$12</f>
        <v>0.573709832878862</v>
      </c>
      <c r="AW75" s="219">
        <f>Scores!AY71*calcs!$BN$12</f>
        <v>0.602935433528788</v>
      </c>
      <c r="AX75" s="219">
        <f>Scores!AZ71*calcs!$BN$12</f>
        <v>0.600600258599945</v>
      </c>
      <c r="AY75" s="219">
        <f>Scores!BA71*calcs!$BN$12</f>
        <v>0.641492638418945</v>
      </c>
      <c r="AZ75" s="219">
        <f>Scores!BB71*calcs!$BN$12</f>
        <v>0.714550702434006</v>
      </c>
      <c r="BA75" s="219">
        <f>Scores!BC71*calcs!$BN$13</f>
        <v>0.241622575379206</v>
      </c>
      <c r="BB75" s="219">
        <f>Scores!BD71*calcs!$BN$13</f>
        <v>0.294030273651114</v>
      </c>
      <c r="BC75" s="219">
        <f>Scores!BE71*calcs!$BN$13</f>
        <v>0.315374354166574</v>
      </c>
      <c r="BD75" s="219">
        <f>Scores!BF71*calcs!$BN$13</f>
        <v>0.29230361012305</v>
      </c>
      <c r="BE75" s="219">
        <f>Scores!BG71*calcs!$BN$13</f>
        <v>0.29230361012305</v>
      </c>
      <c r="BF75" s="219">
        <f>Scores!BH71*calcs!$BN$14</f>
        <v>1.87151396030629</v>
      </c>
      <c r="BG75" s="219">
        <f>Scores!BI71*calcs!$BN$14</f>
        <v>1.87151396030629</v>
      </c>
      <c r="BH75" s="219">
        <f>Scores!BJ71*calcs!$BN$14</f>
        <v>1.87151396030629</v>
      </c>
      <c r="BI75" s="219">
        <f>Scores!BK71*calcs!$BN$14</f>
        <v>1.66206193510093</v>
      </c>
      <c r="BJ75" s="219">
        <f>Scores!BL71*calcs!$BN$14</f>
        <v>1.66206193510093</v>
      </c>
    </row>
    <row r="76" spans="1:62">
      <c r="A76" t="s">
        <v>166</v>
      </c>
      <c r="B76" s="22" t="s">
        <v>167</v>
      </c>
      <c r="C76" s="219">
        <f>Scores!E72*calcs!$BN$3</f>
        <v>-0.794939860008407</v>
      </c>
      <c r="D76" s="219">
        <f>Scores!F72*calcs!$BN$3</f>
        <v>-0.794939860008407</v>
      </c>
      <c r="E76" s="219">
        <f>Scores!G72*calcs!$BN$3</f>
        <v>-0.794939860008407</v>
      </c>
      <c r="F76" s="219">
        <f>Scores!H72*calcs!$BN$3</f>
        <v>-0.794939860008407</v>
      </c>
      <c r="G76" s="219">
        <f>Scores!I72*calcs!$BN$3</f>
        <v>-0.794939860008407</v>
      </c>
      <c r="H76" s="219">
        <f>Scores!J72*calcs!$BN$4</f>
        <v>-0.599794519332758</v>
      </c>
      <c r="I76" s="219">
        <f>Scores!K72*calcs!$BN$4</f>
        <v>-0.599794519332758</v>
      </c>
      <c r="J76" s="219">
        <f>Scores!L72*calcs!$BN$4</f>
        <v>-0.599794519332758</v>
      </c>
      <c r="K76" s="219">
        <f>Scores!M72*calcs!$BN$4</f>
        <v>-0.599794519332758</v>
      </c>
      <c r="L76" s="219">
        <f>Scores!N72*calcs!$BN$4</f>
        <v>-0.599794519332758</v>
      </c>
      <c r="M76" s="219">
        <f>Scores!O72*calcs!$BN$5</f>
        <v>-1.04220880676941</v>
      </c>
      <c r="N76" s="219">
        <f>Scores!P72*calcs!$BN$5</f>
        <v>-1.04220880676941</v>
      </c>
      <c r="O76" s="219">
        <f>Scores!Q72*calcs!$BN$5</f>
        <v>-1.04220880676941</v>
      </c>
      <c r="P76" s="219">
        <f>Scores!R72*calcs!$BN$5</f>
        <v>-1.04220880676941</v>
      </c>
      <c r="Q76" s="219">
        <f>Scores!S72*calcs!$BN$5</f>
        <v>-1.04220880676941</v>
      </c>
      <c r="R76" s="219">
        <f>Scores!T72*calcs!$BN$6</f>
        <v>-0.766895999445371</v>
      </c>
      <c r="S76" s="219">
        <f>Scores!U72*calcs!$BN$6</f>
        <v>-0.766895999445371</v>
      </c>
      <c r="T76" s="219">
        <f>Scores!V72*calcs!$BN$6</f>
        <v>-0.766895999445371</v>
      </c>
      <c r="U76" s="219">
        <f>Scores!W72*calcs!$BN$6</f>
        <v>-0.766895999445371</v>
      </c>
      <c r="V76" s="219">
        <f>Scores!X72*calcs!$BN$6</f>
        <v>-0.766895999445371</v>
      </c>
      <c r="W76" s="219">
        <f>Scores!Y72*calcs!$BN$7</f>
        <v>0.261125488470438</v>
      </c>
      <c r="X76" s="219">
        <f>Scores!Z72*calcs!$BN$7</f>
        <v>-0.369115463793672</v>
      </c>
      <c r="Y76" s="219">
        <f>Scores!AA72*calcs!$BN$7</f>
        <v>0.349421043538572</v>
      </c>
      <c r="Z76" s="219">
        <f>Scores!AB72*calcs!$BN$7</f>
        <v>0.488883573287076</v>
      </c>
      <c r="AA76" s="219">
        <f>Scores!AC72*calcs!$BN$7</f>
        <v>0.437739226808182</v>
      </c>
      <c r="AB76" s="219">
        <f>Scores!AD72*calcs!$BN$8</f>
        <v>-1.35401978276829</v>
      </c>
      <c r="AC76" s="219">
        <f>Scores!AE72*calcs!$BN$8</f>
        <v>-1.29681512904026</v>
      </c>
      <c r="AD76" s="219">
        <f>Scores!AF72*calcs!$BN$8</f>
        <v>-1.50455338350453</v>
      </c>
      <c r="AE76" s="219">
        <f>Scores!AG72*calcs!$BN$8</f>
        <v>-1.19356300907277</v>
      </c>
      <c r="AF76" s="219">
        <f>Scores!AH72*calcs!$BN$8</f>
        <v>-1.21941538748251</v>
      </c>
      <c r="AG76" s="219">
        <f>Scores!AI72*calcs!$BN$9</f>
        <v>1.38455726721709</v>
      </c>
      <c r="AH76" s="219">
        <f>Scores!AJ72*calcs!$BN$9</f>
        <v>1.41441656039085</v>
      </c>
      <c r="AI76" s="219">
        <f>Scores!AK72*calcs!$BN$9</f>
        <v>1.37007296309049</v>
      </c>
      <c r="AJ76" s="219">
        <f>Scores!AL72*calcs!$BN$9</f>
        <v>1.41148557908145</v>
      </c>
      <c r="AK76" s="219">
        <f>Scores!AM72*calcs!$BN$9</f>
        <v>1.39081428395106</v>
      </c>
      <c r="AL76" s="219">
        <f>Scores!AN72*calcs!$BN$10</f>
        <v>-1.24319617451124</v>
      </c>
      <c r="AM76" s="219">
        <f>Scores!AO72*calcs!$BN$10</f>
        <v>-1.26230762781514</v>
      </c>
      <c r="AN76" s="219">
        <f>Scores!AP72*calcs!$BN$10</f>
        <v>-1.32616906284673</v>
      </c>
      <c r="AO76" s="219">
        <f>Scores!AQ72*calcs!$BN$10</f>
        <v>-1.39041120471825</v>
      </c>
      <c r="AP76" s="219">
        <f>Scores!AR72*calcs!$BN$10</f>
        <v>-1.38974830556329</v>
      </c>
      <c r="AQ76" s="219">
        <f>Scores!AS72*calcs!$BN$11</f>
        <v>-2.34092613157393</v>
      </c>
      <c r="AR76" s="219">
        <f>Scores!AT72*calcs!$BN$11</f>
        <v>-2.6682950736589</v>
      </c>
      <c r="AS76" s="219">
        <f>Scores!AU72*calcs!$BN$11</f>
        <v>-2.51959538866459</v>
      </c>
      <c r="AT76" s="219">
        <f>Scores!AV72*calcs!$BN$11</f>
        <v>-2.20436320511905</v>
      </c>
      <c r="AU76" s="219">
        <f>Scores!AW72*calcs!$BN$11</f>
        <v>-1.99791498781445</v>
      </c>
      <c r="AV76" s="219">
        <f>Scores!AX72*calcs!$BN$12</f>
        <v>-1.74410710265261</v>
      </c>
      <c r="AW76" s="219">
        <f>Scores!AY72*calcs!$BN$12</f>
        <v>-1.75018710471589</v>
      </c>
      <c r="AX76" s="219">
        <f>Scores!AZ72*calcs!$BN$12</f>
        <v>-1.75276274182822</v>
      </c>
      <c r="AY76" s="219">
        <f>Scores!BA72*calcs!$BN$12</f>
        <v>-1.62153395401361</v>
      </c>
      <c r="AZ76" s="219">
        <f>Scores!BB72*calcs!$BN$12</f>
        <v>-1.51399038610969</v>
      </c>
      <c r="BA76" s="219">
        <f>Scores!BC72*calcs!$BN$13</f>
        <v>-1.39220626766114</v>
      </c>
      <c r="BB76" s="219">
        <f>Scores!BD72*calcs!$BN$13</f>
        <v>-1.39248299408358</v>
      </c>
      <c r="BC76" s="219">
        <f>Scores!BE72*calcs!$BN$13</f>
        <v>-1.31001654807654</v>
      </c>
      <c r="BD76" s="219">
        <f>Scores!BF72*calcs!$BN$13</f>
        <v>-1.21571728755723</v>
      </c>
      <c r="BE76" s="219">
        <f>Scores!BG72*calcs!$BN$13</f>
        <v>-1.21571728755723</v>
      </c>
      <c r="BF76" s="219">
        <f>Scores!BH72*calcs!$BN$14</f>
        <v>1.00330491010055</v>
      </c>
      <c r="BG76" s="219">
        <f>Scores!BI72*calcs!$BN$14</f>
        <v>1.00330491010055</v>
      </c>
      <c r="BH76" s="219">
        <f>Scores!BJ72*calcs!$BN$14</f>
        <v>1.00330491010055</v>
      </c>
      <c r="BI76" s="219">
        <f>Scores!BK72*calcs!$BN$14</f>
        <v>0.563143443238248</v>
      </c>
      <c r="BJ76" s="219">
        <f>Scores!BL72*calcs!$BN$14</f>
        <v>0.563143443238248</v>
      </c>
    </row>
    <row r="77" spans="1:62">
      <c r="A77" t="s">
        <v>168</v>
      </c>
      <c r="B77" s="22" t="s">
        <v>169</v>
      </c>
      <c r="C77" s="219">
        <f>Scores!E73*calcs!$BN$3</f>
        <v>-0.0498557836074788</v>
      </c>
      <c r="D77" s="219">
        <f>Scores!F73*calcs!$BN$3</f>
        <v>-0.0498557836074788</v>
      </c>
      <c r="E77" s="219">
        <f>Scores!G73*calcs!$BN$3</f>
        <v>-0.0498557836074788</v>
      </c>
      <c r="F77" s="219">
        <f>Scores!H73*calcs!$BN$3</f>
        <v>-0.0498557836074788</v>
      </c>
      <c r="G77" s="219">
        <f>Scores!I73*calcs!$BN$3</f>
        <v>-0.0498557836074788</v>
      </c>
      <c r="H77" s="219">
        <f>Scores!J73*calcs!$BN$4</f>
        <v>0.191999628802963</v>
      </c>
      <c r="I77" s="219">
        <f>Scores!K73*calcs!$BN$4</f>
        <v>0.191999628802963</v>
      </c>
      <c r="J77" s="219">
        <f>Scores!L73*calcs!$BN$4</f>
        <v>0.191999628802963</v>
      </c>
      <c r="K77" s="219">
        <f>Scores!M73*calcs!$BN$4</f>
        <v>0.191999628802963</v>
      </c>
      <c r="L77" s="219">
        <f>Scores!N73*calcs!$BN$4</f>
        <v>0.191999628802963</v>
      </c>
      <c r="M77" s="219">
        <f>Scores!O73*calcs!$BN$5</f>
        <v>-1.08406181153615</v>
      </c>
      <c r="N77" s="219">
        <f>Scores!P73*calcs!$BN$5</f>
        <v>-1.08406181153615</v>
      </c>
      <c r="O77" s="219">
        <f>Scores!Q73*calcs!$BN$5</f>
        <v>-1.08406181153615</v>
      </c>
      <c r="P77" s="219">
        <f>Scores!R73*calcs!$BN$5</f>
        <v>-1.08406181153615</v>
      </c>
      <c r="Q77" s="219">
        <f>Scores!S73*calcs!$BN$5</f>
        <v>-1.08406181153615</v>
      </c>
      <c r="R77" s="219">
        <f>Scores!T73*calcs!$BN$6</f>
        <v>-0.307160348638927</v>
      </c>
      <c r="S77" s="219">
        <f>Scores!U73*calcs!$BN$6</f>
        <v>-0.307160348638927</v>
      </c>
      <c r="T77" s="219">
        <f>Scores!V73*calcs!$BN$6</f>
        <v>-0.307160348638927</v>
      </c>
      <c r="U77" s="219">
        <f>Scores!W73*calcs!$BN$6</f>
        <v>-0.307160348638927</v>
      </c>
      <c r="V77" s="219">
        <f>Scores!X73*calcs!$BN$6</f>
        <v>-0.307160348638927</v>
      </c>
      <c r="W77" s="219">
        <f>Scores!Y73*calcs!$BN$7</f>
        <v>1.19144344934399</v>
      </c>
      <c r="X77" s="219">
        <f>Scores!Z73*calcs!$BN$7</f>
        <v>0.341017126775867</v>
      </c>
      <c r="Y77" s="219">
        <f>Scores!AA73*calcs!$BN$7</f>
        <v>0.672467453697599</v>
      </c>
      <c r="Z77" s="219">
        <f>Scores!AB73*calcs!$BN$7</f>
        <v>0.80312009278747</v>
      </c>
      <c r="AA77" s="219">
        <f>Scores!AC73*calcs!$BN$7</f>
        <v>0.413786294873108</v>
      </c>
      <c r="AB77" s="219">
        <f>Scores!AD73*calcs!$BN$8</f>
        <v>0.0124332250025945</v>
      </c>
      <c r="AC77" s="219">
        <f>Scores!AE73*calcs!$BN$8</f>
        <v>0.176614996737719</v>
      </c>
      <c r="AD77" s="219">
        <f>Scores!AF73*calcs!$BN$8</f>
        <v>0.176997556081083</v>
      </c>
      <c r="AE77" s="219">
        <f>Scores!AG73*calcs!$BN$8</f>
        <v>0.0851497317777299</v>
      </c>
      <c r="AF77" s="219">
        <f>Scores!AH73*calcs!$BN$8</f>
        <v>0.0803842480243787</v>
      </c>
      <c r="AG77" s="219">
        <f>Scores!AI73*calcs!$BN$9</f>
        <v>1.5920738684628</v>
      </c>
      <c r="AH77" s="219">
        <f>Scores!AJ73*calcs!$BN$9</f>
        <v>1.63041144104434</v>
      </c>
      <c r="AI77" s="219">
        <f>Scores!AK73*calcs!$BN$9</f>
        <v>1.58623868176106</v>
      </c>
      <c r="AJ77" s="219">
        <f>Scores!AL73*calcs!$BN$9</f>
        <v>1.53458954603219</v>
      </c>
      <c r="AK77" s="219">
        <f>Scores!AM73*calcs!$BN$9</f>
        <v>1.54431266464046</v>
      </c>
      <c r="AL77" s="219">
        <f>Scores!AN73*calcs!$BN$10</f>
        <v>-0.667124187357294</v>
      </c>
      <c r="AM77" s="219">
        <f>Scores!AO73*calcs!$BN$10</f>
        <v>-0.557339905435811</v>
      </c>
      <c r="AN77" s="219">
        <f>Scores!AP73*calcs!$BN$10</f>
        <v>-0.605348494954886</v>
      </c>
      <c r="AO77" s="219">
        <f>Scores!AQ73*calcs!$BN$10</f>
        <v>-0.592346886765079</v>
      </c>
      <c r="AP77" s="219">
        <f>Scores!AR73*calcs!$BN$10</f>
        <v>-0.639379579098437</v>
      </c>
      <c r="AQ77" s="219">
        <f>Scores!AS73*calcs!$BN$11</f>
        <v>-0.664501246029027</v>
      </c>
      <c r="AR77" s="219">
        <f>Scores!AT73*calcs!$BN$11</f>
        <v>-0.674315924761252</v>
      </c>
      <c r="AS77" s="219">
        <f>Scores!AU73*calcs!$BN$11</f>
        <v>-0.62006963453305</v>
      </c>
      <c r="AT77" s="219">
        <f>Scores!AV73*calcs!$BN$11</f>
        <v>-0.359848319980642</v>
      </c>
      <c r="AU77" s="219">
        <f>Scores!AW73*calcs!$BN$11</f>
        <v>-0.742957638819949</v>
      </c>
      <c r="AV77" s="219">
        <f>Scores!AX73*calcs!$BN$12</f>
        <v>-0.358716385830566</v>
      </c>
      <c r="AW77" s="219">
        <f>Scores!AY73*calcs!$BN$12</f>
        <v>-0.263353177349068</v>
      </c>
      <c r="AX77" s="219">
        <f>Scores!AZ73*calcs!$BN$12</f>
        <v>-0.196101880164153</v>
      </c>
      <c r="AY77" s="219">
        <f>Scores!BA73*calcs!$BN$12</f>
        <v>-0.2246208311607</v>
      </c>
      <c r="AZ77" s="219">
        <f>Scores!BB73*calcs!$BN$12</f>
        <v>-0.310685411003518</v>
      </c>
      <c r="BA77" s="219">
        <f>Scores!BC73*calcs!$BN$13</f>
        <v>-0.535021416911099</v>
      </c>
      <c r="BB77" s="219">
        <f>Scores!BD73*calcs!$BN$13</f>
        <v>-0.637990216412795</v>
      </c>
      <c r="BC77" s="219">
        <f>Scores!BE73*calcs!$BN$13</f>
        <v>-0.648943382611989</v>
      </c>
      <c r="BD77" s="219">
        <f>Scores!BF73*calcs!$BN$13</f>
        <v>-0.571320692513233</v>
      </c>
      <c r="BE77" s="219">
        <f>Scores!BG73*calcs!$BN$13</f>
        <v>-0.571320692513233</v>
      </c>
      <c r="BF77" s="219">
        <f>Scores!BH73*calcs!$BN$14</f>
        <v>1.15562476555522</v>
      </c>
      <c r="BG77" s="219">
        <f>Scores!BI73*calcs!$BN$14</f>
        <v>1.15562476555522</v>
      </c>
      <c r="BH77" s="219">
        <f>Scores!BJ73*calcs!$BN$14</f>
        <v>1.15562476555522</v>
      </c>
      <c r="BI77" s="219">
        <f>Scores!BK73*calcs!$BN$14</f>
        <v>1.46910238850599</v>
      </c>
      <c r="BJ77" s="219">
        <f>Scores!BL73*calcs!$BN$14</f>
        <v>1.46910238850599</v>
      </c>
    </row>
    <row r="78" spans="1:62">
      <c r="A78" t="s">
        <v>170</v>
      </c>
      <c r="B78" s="22" t="s">
        <v>171</v>
      </c>
      <c r="C78" s="219">
        <f>Scores!E74*calcs!$BN$3</f>
        <v>1.25055312876268</v>
      </c>
      <c r="D78" s="219">
        <f>Scores!F74*calcs!$BN$3</f>
        <v>1.25055312876268</v>
      </c>
      <c r="E78" s="219">
        <f>Scores!G74*calcs!$BN$3</f>
        <v>1.25055312876268</v>
      </c>
      <c r="F78" s="219">
        <f>Scores!H74*calcs!$BN$3</f>
        <v>1.25055312876268</v>
      </c>
      <c r="G78" s="219">
        <f>Scores!I74*calcs!$BN$3</f>
        <v>1.25055312876268</v>
      </c>
      <c r="H78" s="219">
        <f>Scores!J74*calcs!$BN$4</f>
        <v>-0.956477410232337</v>
      </c>
      <c r="I78" s="219">
        <f>Scores!K74*calcs!$BN$4</f>
        <v>-0.956477410232337</v>
      </c>
      <c r="J78" s="219">
        <f>Scores!L74*calcs!$BN$4</f>
        <v>-0.956477410232337</v>
      </c>
      <c r="K78" s="219">
        <f>Scores!M74*calcs!$BN$4</f>
        <v>-0.956477410232337</v>
      </c>
      <c r="L78" s="219">
        <f>Scores!N74*calcs!$BN$4</f>
        <v>-0.956477410232337</v>
      </c>
      <c r="M78" s="219">
        <f>Scores!O74*calcs!$BN$5</f>
        <v>1.26436709678533</v>
      </c>
      <c r="N78" s="219">
        <f>Scores!P74*calcs!$BN$5</f>
        <v>1.26436709678533</v>
      </c>
      <c r="O78" s="219">
        <f>Scores!Q74*calcs!$BN$5</f>
        <v>1.26436709678533</v>
      </c>
      <c r="P78" s="219">
        <f>Scores!R74*calcs!$BN$5</f>
        <v>1.26436709678533</v>
      </c>
      <c r="Q78" s="219">
        <f>Scores!S74*calcs!$BN$5</f>
        <v>1.26436709678533</v>
      </c>
      <c r="R78" s="219">
        <f>Scores!T74*calcs!$BN$6</f>
        <v>0.426340277182893</v>
      </c>
      <c r="S78" s="219">
        <f>Scores!U74*calcs!$BN$6</f>
        <v>0.426340277182893</v>
      </c>
      <c r="T78" s="219">
        <f>Scores!V74*calcs!$BN$6</f>
        <v>0.426340277182893</v>
      </c>
      <c r="U78" s="219">
        <f>Scores!W74*calcs!$BN$6</f>
        <v>0.426340277182893</v>
      </c>
      <c r="V78" s="219">
        <f>Scores!X74*calcs!$BN$6</f>
        <v>0.426340277182893</v>
      </c>
      <c r="W78" s="219">
        <f>Scores!Y74*calcs!$BN$7</f>
        <v>0.268433578681608</v>
      </c>
      <c r="X78" s="219">
        <f>Scores!Z74*calcs!$BN$7</f>
        <v>0.84121161037463</v>
      </c>
      <c r="Y78" s="219">
        <f>Scores!AA74*calcs!$BN$7</f>
        <v>0.481962744688493</v>
      </c>
      <c r="Z78" s="219">
        <f>Scores!AB74*calcs!$BN$7</f>
        <v>0.355237274884414</v>
      </c>
      <c r="AA78" s="219">
        <f>Scores!AC74*calcs!$BN$7</f>
        <v>0.192178176291142</v>
      </c>
      <c r="AB78" s="219">
        <f>Scores!AD74*calcs!$BN$8</f>
        <v>1.01825533587725</v>
      </c>
      <c r="AC78" s="219">
        <f>Scores!AE74*calcs!$BN$8</f>
        <v>1.0282978499146</v>
      </c>
      <c r="AD78" s="219">
        <f>Scores!AF74*calcs!$BN$8</f>
        <v>1.06595693022062</v>
      </c>
      <c r="AE78" s="219">
        <f>Scores!AG74*calcs!$BN$8</f>
        <v>1.00007763062614</v>
      </c>
      <c r="AF78" s="219">
        <f>Scores!AH74*calcs!$BN$8</f>
        <v>1.02738112532226</v>
      </c>
      <c r="AG78" s="219">
        <f>Scores!AI74*calcs!$BN$9</f>
        <v>0.82327154432313</v>
      </c>
      <c r="AH78" s="219">
        <f>Scores!AJ74*calcs!$BN$9</f>
        <v>0.805859555375067</v>
      </c>
      <c r="AI78" s="219">
        <f>Scores!AK74*calcs!$BN$9</f>
        <v>0.836231255302701</v>
      </c>
      <c r="AJ78" s="219">
        <f>Scores!AL74*calcs!$BN$9</f>
        <v>0.806219440364341</v>
      </c>
      <c r="AK78" s="219">
        <f>Scores!AM74*calcs!$BN$9</f>
        <v>0.747947971633915</v>
      </c>
      <c r="AL78" s="219">
        <f>Scores!AN74*calcs!$BN$10</f>
        <v>0.436259259703402</v>
      </c>
      <c r="AM78" s="219">
        <f>Scores!AO74*calcs!$BN$10</f>
        <v>0.421775480061733</v>
      </c>
      <c r="AN78" s="219">
        <f>Scores!AP74*calcs!$BN$10</f>
        <v>0.315704143267542</v>
      </c>
      <c r="AO78" s="219">
        <f>Scores!AQ74*calcs!$BN$10</f>
        <v>0.274500107459737</v>
      </c>
      <c r="AP78" s="219">
        <f>Scores!AR74*calcs!$BN$10</f>
        <v>0.232747521469467</v>
      </c>
      <c r="AQ78" s="219">
        <f>Scores!AS74*calcs!$BN$11</f>
        <v>0.238152300003216</v>
      </c>
      <c r="AR78" s="219">
        <f>Scores!AT74*calcs!$BN$11</f>
        <v>0.38277273569511</v>
      </c>
      <c r="AS78" s="219">
        <f>Scores!AU74*calcs!$BN$11</f>
        <v>0.466396606798622</v>
      </c>
      <c r="AT78" s="219">
        <f>Scores!AV74*calcs!$BN$11</f>
        <v>0.745478212366219</v>
      </c>
      <c r="AU78" s="219">
        <f>Scores!AW74*calcs!$BN$11</f>
        <v>0.717700701733225</v>
      </c>
      <c r="AV78" s="219">
        <f>Scores!AX74*calcs!$BN$12</f>
        <v>0.357006714995627</v>
      </c>
      <c r="AW78" s="219">
        <f>Scores!AY74*calcs!$BN$12</f>
        <v>0.400746585367496</v>
      </c>
      <c r="AX78" s="219">
        <f>Scores!AZ74*calcs!$BN$12</f>
        <v>0.509329410319444</v>
      </c>
      <c r="AY78" s="219">
        <f>Scores!BA74*calcs!$BN$12</f>
        <v>0.491098937111705</v>
      </c>
      <c r="AZ78" s="219">
        <f>Scores!BB74*calcs!$BN$12</f>
        <v>0.623902675305573</v>
      </c>
      <c r="BA78" s="219">
        <f>Scores!BC74*calcs!$BN$13</f>
        <v>0.0517762661526869</v>
      </c>
      <c r="BB78" s="219">
        <f>Scores!BD74*calcs!$BN$13</f>
        <v>0.0887638561965629</v>
      </c>
      <c r="BC78" s="219">
        <f>Scores!BE74*calcs!$BN$13</f>
        <v>0.0667138056890828</v>
      </c>
      <c r="BD78" s="219">
        <f>Scores!BF74*calcs!$BN$13</f>
        <v>0.166081596660824</v>
      </c>
      <c r="BE78" s="219">
        <f>Scores!BG74*calcs!$BN$13</f>
        <v>0.166081596660824</v>
      </c>
      <c r="BF78" s="219">
        <f>Scores!BH74*calcs!$BN$14</f>
        <v>1.67768989093039</v>
      </c>
      <c r="BG78" s="219">
        <f>Scores!BI74*calcs!$BN$14</f>
        <v>1.67768989093039</v>
      </c>
      <c r="BH78" s="219">
        <f>Scores!BJ74*calcs!$BN$14</f>
        <v>1.67768989093039</v>
      </c>
      <c r="BI78" s="219">
        <f>Scores!BK74*calcs!$BN$14</f>
        <v>1.75942171805268</v>
      </c>
      <c r="BJ78" s="219">
        <f>Scores!BL74*calcs!$BN$14</f>
        <v>1.75942171805268</v>
      </c>
    </row>
    <row r="79" spans="1:62">
      <c r="A79" t="s">
        <v>172</v>
      </c>
      <c r="B79" s="22" t="s">
        <v>173</v>
      </c>
      <c r="C79" s="219">
        <f>Scores!E75*calcs!$BN$3</f>
        <v>1.02172580941857</v>
      </c>
      <c r="D79" s="219">
        <f>Scores!F75*calcs!$BN$3</f>
        <v>1.02172580941857</v>
      </c>
      <c r="E79" s="219">
        <f>Scores!G75*calcs!$BN$3</f>
        <v>1.02172580941857</v>
      </c>
      <c r="F79" s="219">
        <f>Scores!H75*calcs!$BN$3</f>
        <v>1.02172580941857</v>
      </c>
      <c r="G79" s="219">
        <f>Scores!I75*calcs!$BN$3</f>
        <v>1.02172580941857</v>
      </c>
      <c r="H79" s="219">
        <f>Scores!J75*calcs!$BN$4</f>
        <v>-0.257366146545063</v>
      </c>
      <c r="I79" s="219">
        <f>Scores!K75*calcs!$BN$4</f>
        <v>-0.257366146545063</v>
      </c>
      <c r="J79" s="219">
        <f>Scores!L75*calcs!$BN$4</f>
        <v>-0.257366146545063</v>
      </c>
      <c r="K79" s="219">
        <f>Scores!M75*calcs!$BN$4</f>
        <v>-0.257366146545063</v>
      </c>
      <c r="L79" s="219">
        <f>Scores!N75*calcs!$BN$4</f>
        <v>-0.257366146545063</v>
      </c>
      <c r="M79" s="219">
        <f>Scores!O75*calcs!$BN$5</f>
        <v>0.850752521565694</v>
      </c>
      <c r="N79" s="219">
        <f>Scores!P75*calcs!$BN$5</f>
        <v>0.850752521565694</v>
      </c>
      <c r="O79" s="219">
        <f>Scores!Q75*calcs!$BN$5</f>
        <v>0.850752521565694</v>
      </c>
      <c r="P79" s="219">
        <f>Scores!R75*calcs!$BN$5</f>
        <v>0.850752521565694</v>
      </c>
      <c r="Q79" s="219">
        <f>Scores!S75*calcs!$BN$5</f>
        <v>0.850752521565694</v>
      </c>
      <c r="R79" s="219">
        <f>Scores!T75*calcs!$BN$6</f>
        <v>0.210430210116847</v>
      </c>
      <c r="S79" s="219">
        <f>Scores!U75*calcs!$BN$6</f>
        <v>0.210430210116847</v>
      </c>
      <c r="T79" s="219">
        <f>Scores!V75*calcs!$BN$6</f>
        <v>0.210430210116847</v>
      </c>
      <c r="U79" s="219">
        <f>Scores!W75*calcs!$BN$6</f>
        <v>0.210430210116847</v>
      </c>
      <c r="V79" s="219">
        <f>Scores!X75*calcs!$BN$6</f>
        <v>0.210430210116847</v>
      </c>
      <c r="W79" s="219">
        <f>Scores!Y75*calcs!$BN$7</f>
        <v>0.734709633316086</v>
      </c>
      <c r="X79" s="219">
        <f>Scores!Z75*calcs!$BN$7</f>
        <v>0.994280053928991</v>
      </c>
      <c r="Y79" s="219">
        <f>Scores!AA75*calcs!$BN$7</f>
        <v>0.920152704287518</v>
      </c>
      <c r="Z79" s="219">
        <f>Scores!AB75*calcs!$BN$7</f>
        <v>0.665649862390389</v>
      </c>
      <c r="AA79" s="219">
        <f>Scores!AC75*calcs!$BN$7</f>
        <v>0.434171165460332</v>
      </c>
      <c r="AB79" s="219">
        <f>Scores!AD75*calcs!$BN$8</f>
        <v>0.596507904771436</v>
      </c>
      <c r="AC79" s="219">
        <f>Scores!AE75*calcs!$BN$8</f>
        <v>0.589380983026385</v>
      </c>
      <c r="AD79" s="219">
        <f>Scores!AF75*calcs!$BN$8</f>
        <v>0.584558326883063</v>
      </c>
      <c r="AE79" s="219">
        <f>Scores!AG75*calcs!$BN$8</f>
        <v>0.511608661874675</v>
      </c>
      <c r="AF79" s="219">
        <f>Scores!AH75*calcs!$BN$8</f>
        <v>0.498689931827011</v>
      </c>
      <c r="AG79" s="219">
        <f>Scores!AI75*calcs!$BN$9</f>
        <v>0.702614681674005</v>
      </c>
      <c r="AH79" s="219">
        <f>Scores!AJ75*calcs!$BN$9</f>
        <v>0.755595760890331</v>
      </c>
      <c r="AI79" s="219">
        <f>Scores!AK75*calcs!$BN$9</f>
        <v>0.735878528856005</v>
      </c>
      <c r="AJ79" s="219">
        <f>Scores!AL75*calcs!$BN$9</f>
        <v>0.703345510027411</v>
      </c>
      <c r="AK79" s="219">
        <f>Scores!AM75*calcs!$BN$9</f>
        <v>0.666889591902025</v>
      </c>
      <c r="AL79" s="219">
        <f>Scores!AN75*calcs!$BN$10</f>
        <v>0.0920282121524328</v>
      </c>
      <c r="AM79" s="219">
        <f>Scores!AO75*calcs!$BN$10</f>
        <v>0.102564450757642</v>
      </c>
      <c r="AN79" s="219">
        <f>Scores!AP75*calcs!$BN$10</f>
        <v>0.0676417265294288</v>
      </c>
      <c r="AO79" s="219">
        <f>Scores!AQ75*calcs!$BN$10</f>
        <v>0.0641312559613935</v>
      </c>
      <c r="AP79" s="219">
        <f>Scores!AR75*calcs!$BN$10</f>
        <v>0.0686375831905602</v>
      </c>
      <c r="AQ79" s="219">
        <f>Scores!AS75*calcs!$BN$11</f>
        <v>0.0386741043676679</v>
      </c>
      <c r="AR79" s="219">
        <f>Scores!AT75*calcs!$BN$11</f>
        <v>-0.0721802483475941</v>
      </c>
      <c r="AS79" s="219">
        <f>Scores!AU75*calcs!$BN$11</f>
        <v>0.0956373805915767</v>
      </c>
      <c r="AT79" s="219">
        <f>Scores!AV75*calcs!$BN$11</f>
        <v>0.210063578075682</v>
      </c>
      <c r="AU79" s="219">
        <f>Scores!AW75*calcs!$BN$11</f>
        <v>0.205213377695334</v>
      </c>
      <c r="AV79" s="219">
        <f>Scores!AX75*calcs!$BN$12</f>
        <v>-0.104304832834487</v>
      </c>
      <c r="AW79" s="219">
        <f>Scores!AY75*calcs!$BN$12</f>
        <v>-0.121010705366467</v>
      </c>
      <c r="AX79" s="219">
        <f>Scores!AZ75*calcs!$BN$12</f>
        <v>-0.136781614464655</v>
      </c>
      <c r="AY79" s="219">
        <f>Scores!BA75*calcs!$BN$12</f>
        <v>-0.110526441871374</v>
      </c>
      <c r="AZ79" s="219">
        <f>Scores!BB75*calcs!$BN$12</f>
        <v>0.008072692576612</v>
      </c>
      <c r="BA79" s="219">
        <f>Scores!BC75*calcs!$BN$13</f>
        <v>-0.70185605229198</v>
      </c>
      <c r="BB79" s="219">
        <f>Scores!BD75*calcs!$BN$13</f>
        <v>-0.599156029326799</v>
      </c>
      <c r="BC79" s="219">
        <f>Scores!BE75*calcs!$BN$13</f>
        <v>-0.68533273116967</v>
      </c>
      <c r="BD79" s="219">
        <f>Scores!BF75*calcs!$BN$13</f>
        <v>-0.611180275711831</v>
      </c>
      <c r="BE79" s="219">
        <f>Scores!BG75*calcs!$BN$13</f>
        <v>-0.611180275711831</v>
      </c>
      <c r="BF79" s="219">
        <f>Scores!BH75*calcs!$BN$14</f>
        <v>1.89636819741733</v>
      </c>
      <c r="BG79" s="219">
        <f>Scores!BI75*calcs!$BN$14</f>
        <v>1.89636819741733</v>
      </c>
      <c r="BH79" s="219">
        <f>Scores!BJ75*calcs!$BN$14</f>
        <v>1.89636819741733</v>
      </c>
      <c r="BI79" s="219">
        <f>Scores!BK75*calcs!$BN$14</f>
        <v>1.70210618355105</v>
      </c>
      <c r="BJ79" s="219">
        <f>Scores!BL75*calcs!$BN$14</f>
        <v>1.70210618355105</v>
      </c>
    </row>
    <row r="80" spans="1:62">
      <c r="A80" t="s">
        <v>174</v>
      </c>
      <c r="B80" s="22" t="s">
        <v>175</v>
      </c>
      <c r="C80" s="219">
        <f>Scores!E76*calcs!$BN$3</f>
        <v>-0.560531386533957</v>
      </c>
      <c r="D80" s="219">
        <f>Scores!F76*calcs!$BN$3</f>
        <v>-0.560531386533957</v>
      </c>
      <c r="E80" s="219">
        <f>Scores!G76*calcs!$BN$3</f>
        <v>-0.560531386533957</v>
      </c>
      <c r="F80" s="219">
        <f>Scores!H76*calcs!$BN$3</f>
        <v>-0.560531386533957</v>
      </c>
      <c r="G80" s="219">
        <f>Scores!I76*calcs!$BN$3</f>
        <v>-0.560531386533957</v>
      </c>
      <c r="H80" s="219">
        <f>Scores!J76*calcs!$BN$4</f>
        <v>-0.344065999136867</v>
      </c>
      <c r="I80" s="219">
        <f>Scores!K76*calcs!$BN$4</f>
        <v>-0.344065999136867</v>
      </c>
      <c r="J80" s="219">
        <f>Scores!L76*calcs!$BN$4</f>
        <v>-0.344065999136867</v>
      </c>
      <c r="K80" s="219">
        <f>Scores!M76*calcs!$BN$4</f>
        <v>-0.344065999136867</v>
      </c>
      <c r="L80" s="219">
        <f>Scores!N76*calcs!$BN$4</f>
        <v>-0.344065999136867</v>
      </c>
      <c r="M80" s="219">
        <f>Scores!O76*calcs!$BN$5</f>
        <v>0.0418951598817998</v>
      </c>
      <c r="N80" s="219">
        <f>Scores!P76*calcs!$BN$5</f>
        <v>0.0418951598817998</v>
      </c>
      <c r="O80" s="219">
        <f>Scores!Q76*calcs!$BN$5</f>
        <v>0.0418951598817998</v>
      </c>
      <c r="P80" s="219">
        <f>Scores!R76*calcs!$BN$5</f>
        <v>0.0418951598817998</v>
      </c>
      <c r="Q80" s="219">
        <f>Scores!S76*calcs!$BN$5</f>
        <v>0.0418951598817998</v>
      </c>
      <c r="R80" s="219">
        <f>Scores!T76*calcs!$BN$6</f>
        <v>-0.0370828792892569</v>
      </c>
      <c r="S80" s="219">
        <f>Scores!U76*calcs!$BN$6</f>
        <v>-0.0370828792892569</v>
      </c>
      <c r="T80" s="219">
        <f>Scores!V76*calcs!$BN$6</f>
        <v>-0.0370828792892569</v>
      </c>
      <c r="U80" s="219">
        <f>Scores!W76*calcs!$BN$6</f>
        <v>-0.0370828792892569</v>
      </c>
      <c r="V80" s="219">
        <f>Scores!X76*calcs!$BN$6</f>
        <v>-0.0370828792892569</v>
      </c>
      <c r="W80" s="219">
        <f>Scores!Y76*calcs!$BN$7</f>
        <v>1.36843901513403</v>
      </c>
      <c r="X80" s="219">
        <f>Scores!Z76*calcs!$BN$7</f>
        <v>0.370287402159188</v>
      </c>
      <c r="Y80" s="219">
        <f>Scores!AA76*calcs!$BN$7</f>
        <v>0.94963223332382</v>
      </c>
      <c r="Z80" s="219">
        <f>Scores!AB76*calcs!$BN$7</f>
        <v>0.575509879041924</v>
      </c>
      <c r="AA80" s="219">
        <f>Scores!AC76*calcs!$BN$7</f>
        <v>1.08059091696</v>
      </c>
      <c r="AB80" s="219">
        <f>Scores!AD76*calcs!$BN$8</f>
        <v>0.115892908538399</v>
      </c>
      <c r="AC80" s="219">
        <f>Scores!AE76*calcs!$BN$8</f>
        <v>0.12479755486799</v>
      </c>
      <c r="AD80" s="219">
        <f>Scores!AF76*calcs!$BN$8</f>
        <v>0.086169234601209</v>
      </c>
      <c r="AE80" s="219">
        <f>Scores!AG76*calcs!$BN$8</f>
        <v>0.112609443212992</v>
      </c>
      <c r="AF80" s="219">
        <f>Scores!AH76*calcs!$BN$8</f>
        <v>0.175012518191776</v>
      </c>
      <c r="AG80" s="219">
        <f>Scores!AI76*calcs!$BN$9</f>
        <v>1.22540848396141</v>
      </c>
      <c r="AH80" s="219">
        <f>Scores!AJ76*calcs!$BN$9</f>
        <v>1.19202082261837</v>
      </c>
      <c r="AI80" s="219">
        <f>Scores!AK76*calcs!$BN$9</f>
        <v>1.17621186033064</v>
      </c>
      <c r="AJ80" s="219">
        <f>Scores!AL76*calcs!$BN$9</f>
        <v>1.15021685168862</v>
      </c>
      <c r="AK80" s="219">
        <f>Scores!AM76*calcs!$BN$9</f>
        <v>1.16700933139311</v>
      </c>
      <c r="AL80" s="219">
        <f>Scores!AN76*calcs!$BN$10</f>
        <v>-0.18621316504344</v>
      </c>
      <c r="AM80" s="219">
        <f>Scores!AO76*calcs!$BN$10</f>
        <v>-0.190831449300066</v>
      </c>
      <c r="AN80" s="219">
        <f>Scores!AP76*calcs!$BN$10</f>
        <v>-0.17844641067472</v>
      </c>
      <c r="AO80" s="219">
        <f>Scores!AQ76*calcs!$BN$10</f>
        <v>-0.211481794547858</v>
      </c>
      <c r="AP80" s="219">
        <f>Scores!AR76*calcs!$BN$10</f>
        <v>-0.186909909056635</v>
      </c>
      <c r="AQ80" s="219">
        <f>Scores!AS76*calcs!$BN$11</f>
        <v>-0.871103318422487</v>
      </c>
      <c r="AR80" s="219">
        <f>Scores!AT76*calcs!$BN$11</f>
        <v>-0.942522314341739</v>
      </c>
      <c r="AS80" s="219">
        <f>Scores!AU76*calcs!$BN$11</f>
        <v>-0.546322798022107</v>
      </c>
      <c r="AT80" s="219">
        <f>Scores!AV76*calcs!$BN$11</f>
        <v>-0.552602335327171</v>
      </c>
      <c r="AU80" s="219">
        <f>Scores!AW76*calcs!$BN$11</f>
        <v>-0.579514606154965</v>
      </c>
      <c r="AV80" s="219">
        <f>Scores!AX76*calcs!$BN$12</f>
        <v>-0.300734707490921</v>
      </c>
      <c r="AW80" s="219">
        <f>Scores!AY76*calcs!$BN$12</f>
        <v>-0.248736486262154</v>
      </c>
      <c r="AX80" s="219">
        <f>Scores!AZ76*calcs!$BN$12</f>
        <v>-0.195083852912479</v>
      </c>
      <c r="AY80" s="219">
        <f>Scores!BA76*calcs!$BN$12</f>
        <v>-0.1873325823639</v>
      </c>
      <c r="AZ80" s="219">
        <f>Scores!BB76*calcs!$BN$12</f>
        <v>-0.223211664231796</v>
      </c>
      <c r="BA80" s="219">
        <f>Scores!BC76*calcs!$BN$13</f>
        <v>-0.120811287689603</v>
      </c>
      <c r="BB80" s="219">
        <f>Scores!BD76*calcs!$BN$13</f>
        <v>-0.0221909640491406</v>
      </c>
      <c r="BC80" s="219">
        <f>Scores!BE76*calcs!$BN$13</f>
        <v>-0.103103154246765</v>
      </c>
      <c r="BD80" s="219">
        <f>Scores!BF76*calcs!$BN$13</f>
        <v>-0.0132865277328658</v>
      </c>
      <c r="BE80" s="219">
        <f>Scores!BG76*calcs!$BN$13</f>
        <v>-0.0132865277328658</v>
      </c>
      <c r="BF80" s="219">
        <f>Scores!BH76*calcs!$BN$14</f>
        <v>0.916741155315571</v>
      </c>
      <c r="BG80" s="219">
        <f>Scores!BI76*calcs!$BN$14</f>
        <v>0.916741155315571</v>
      </c>
      <c r="BH80" s="219">
        <f>Scores!BJ76*calcs!$BN$14</f>
        <v>0.916741155315571</v>
      </c>
      <c r="BI80" s="219">
        <f>Scores!BK76*calcs!$BN$14</f>
        <v>1.42970995078722</v>
      </c>
      <c r="BJ80" s="219">
        <f>Scores!BL76*calcs!$BN$14</f>
        <v>1.42970995078722</v>
      </c>
    </row>
    <row r="81" spans="1:62">
      <c r="A81" t="s">
        <v>176</v>
      </c>
      <c r="B81" s="22" t="s">
        <v>177</v>
      </c>
      <c r="C81" s="219">
        <f>Scores!E77*calcs!$BN$3</f>
        <v>0.907312149746522</v>
      </c>
      <c r="D81" s="219">
        <f>Scores!F77*calcs!$BN$3</f>
        <v>0.907312149746522</v>
      </c>
      <c r="E81" s="219">
        <f>Scores!G77*calcs!$BN$3</f>
        <v>0.907312149746522</v>
      </c>
      <c r="F81" s="219">
        <f>Scores!H77*calcs!$BN$3</f>
        <v>0.907312149746522</v>
      </c>
      <c r="G81" s="219">
        <f>Scores!I77*calcs!$BN$3</f>
        <v>0.907312149746522</v>
      </c>
      <c r="H81" s="219">
        <f>Scores!J77*calcs!$BN$4</f>
        <v>0.643383199563357</v>
      </c>
      <c r="I81" s="219">
        <f>Scores!K77*calcs!$BN$4</f>
        <v>0.643383199563357</v>
      </c>
      <c r="J81" s="219">
        <f>Scores!L77*calcs!$BN$4</f>
        <v>0.643383199563357</v>
      </c>
      <c r="K81" s="219">
        <f>Scores!M77*calcs!$BN$4</f>
        <v>0.643383199563357</v>
      </c>
      <c r="L81" s="219">
        <f>Scores!N77*calcs!$BN$4</f>
        <v>0.643383199563357</v>
      </c>
      <c r="M81" s="219">
        <f>Scores!O77*calcs!$BN$5</f>
        <v>0.206998728703692</v>
      </c>
      <c r="N81" s="219">
        <f>Scores!P77*calcs!$BN$5</f>
        <v>0.206998728703692</v>
      </c>
      <c r="O81" s="219">
        <f>Scores!Q77*calcs!$BN$5</f>
        <v>0.206998728703692</v>
      </c>
      <c r="P81" s="219">
        <f>Scores!R77*calcs!$BN$5</f>
        <v>0.206998728703692</v>
      </c>
      <c r="Q81" s="219">
        <f>Scores!S77*calcs!$BN$5</f>
        <v>0.206998728703692</v>
      </c>
      <c r="R81" s="219">
        <f>Scores!T77*calcs!$BN$6</f>
        <v>0.628971255587239</v>
      </c>
      <c r="S81" s="219">
        <f>Scores!U77*calcs!$BN$6</f>
        <v>0.628971255587239</v>
      </c>
      <c r="T81" s="219">
        <f>Scores!V77*calcs!$BN$6</f>
        <v>0.628971255587239</v>
      </c>
      <c r="U81" s="219">
        <f>Scores!W77*calcs!$BN$6</f>
        <v>0.628971255587239</v>
      </c>
      <c r="V81" s="219">
        <f>Scores!X77*calcs!$BN$6</f>
        <v>0.628971255587239</v>
      </c>
      <c r="W81" s="219">
        <f>Scores!Y77*calcs!$BN$7</f>
        <v>1.30235616438922</v>
      </c>
      <c r="X81" s="219">
        <f>Scores!Z77*calcs!$BN$7</f>
        <v>0.992171480128017</v>
      </c>
      <c r="Y81" s="219">
        <f>Scores!AA77*calcs!$BN$7</f>
        <v>1.18335078368777</v>
      </c>
      <c r="Z81" s="219">
        <f>Scores!AB77*calcs!$BN$7</f>
        <v>1.06062280969739</v>
      </c>
      <c r="AA81" s="219">
        <f>Scores!AC77*calcs!$BN$7</f>
        <v>0.419797787169644</v>
      </c>
      <c r="AB81" s="219">
        <f>Scores!AD77*calcs!$BN$8</f>
        <v>0.710920801998881</v>
      </c>
      <c r="AC81" s="219">
        <f>Scores!AE77*calcs!$BN$8</f>
        <v>0.754159115387545</v>
      </c>
      <c r="AD81" s="219">
        <f>Scores!AF77*calcs!$BN$8</f>
        <v>0.535468464932032</v>
      </c>
      <c r="AE81" s="219">
        <f>Scores!AG77*calcs!$BN$8</f>
        <v>0.638611348070883</v>
      </c>
      <c r="AF81" s="219">
        <f>Scores!AH77*calcs!$BN$8</f>
        <v>0.55804285724754</v>
      </c>
      <c r="AG81" s="219">
        <f>Scores!AI77*calcs!$BN$9</f>
        <v>0.569556792809967</v>
      </c>
      <c r="AH81" s="219">
        <f>Scores!AJ77*calcs!$BN$9</f>
        <v>0.594487072252416</v>
      </c>
      <c r="AI81" s="219">
        <f>Scores!AK77*calcs!$BN$9</f>
        <v>0.528808957080496</v>
      </c>
      <c r="AJ81" s="219">
        <f>Scores!AL77*calcs!$BN$9</f>
        <v>0.524251141320945</v>
      </c>
      <c r="AK81" s="219">
        <f>Scores!AM77*calcs!$BN$9</f>
        <v>0.493396760275796</v>
      </c>
      <c r="AL81" s="219">
        <f>Scores!AN77*calcs!$BN$10</f>
        <v>0.0673719803734844</v>
      </c>
      <c r="AM81" s="219">
        <f>Scores!AO77*calcs!$BN$10</f>
        <v>0.00929461058146462</v>
      </c>
      <c r="AN81" s="219">
        <f>Scores!AP77*calcs!$BN$10</f>
        <v>0.0212171239587077</v>
      </c>
      <c r="AO81" s="219">
        <f>Scores!AQ77*calcs!$BN$10</f>
        <v>-0.0150355890884504</v>
      </c>
      <c r="AP81" s="219">
        <f>Scores!AR77*calcs!$BN$10</f>
        <v>-0.0330957269642372</v>
      </c>
      <c r="AQ81" s="219">
        <f>Scores!AS77*calcs!$BN$11</f>
        <v>0.0144013150757319</v>
      </c>
      <c r="AR81" s="219">
        <f>Scores!AT77*calcs!$BN$11</f>
        <v>-0.0895601258738693</v>
      </c>
      <c r="AS81" s="219">
        <f>Scores!AU77*calcs!$BN$11</f>
        <v>-0.0222585402213244</v>
      </c>
      <c r="AT81" s="219">
        <f>Scores!AV77*calcs!$BN$11</f>
        <v>0.294512313565663</v>
      </c>
      <c r="AU81" s="219">
        <f>Scores!AW77*calcs!$BN$11</f>
        <v>0.297950872719558</v>
      </c>
      <c r="AV81" s="219">
        <f>Scores!AX77*calcs!$BN$12</f>
        <v>0.051659347393393</v>
      </c>
      <c r="AW81" s="219">
        <f>Scores!AY77*calcs!$BN$12</f>
        <v>0.126479088434892</v>
      </c>
      <c r="AX81" s="219">
        <f>Scores!AZ77*calcs!$BN$12</f>
        <v>0.00727098220892405</v>
      </c>
      <c r="AY81" s="219">
        <f>Scores!BA77*calcs!$BN$12</f>
        <v>0.108424930574754</v>
      </c>
      <c r="AZ81" s="219">
        <f>Scores!BB77*calcs!$BN$12</f>
        <v>0.133530476227309</v>
      </c>
      <c r="BA81" s="219">
        <f>Scores!BC77*calcs!$BN$13</f>
        <v>-0.437221803067135</v>
      </c>
      <c r="BB81" s="219">
        <f>Scores!BD77*calcs!$BN$13</f>
        <v>-0.62134699337594</v>
      </c>
      <c r="BC81" s="219">
        <f>Scores!BE77*calcs!$BN$13</f>
        <v>-0.509450879807542</v>
      </c>
      <c r="BD81" s="219">
        <f>Scores!BF77*calcs!$BN$13</f>
        <v>-0.445098679051007</v>
      </c>
      <c r="BE81" s="219">
        <f>Scores!BG77*calcs!$BN$13</f>
        <v>-0.445098679051007</v>
      </c>
      <c r="BF81" s="219">
        <f>Scores!BH77*calcs!$BN$14</f>
        <v>1.04138890273738</v>
      </c>
      <c r="BG81" s="219">
        <f>Scores!BI77*calcs!$BN$14</f>
        <v>1.04138890273738</v>
      </c>
      <c r="BH81" s="219">
        <f>Scores!BJ77*calcs!$BN$14</f>
        <v>1.04138890273738</v>
      </c>
      <c r="BI81" s="219">
        <f>Scores!BK77*calcs!$BN$14</f>
        <v>0.904109477762305</v>
      </c>
      <c r="BJ81" s="219">
        <f>Scores!BL77*calcs!$BN$14</f>
        <v>0.904109477762305</v>
      </c>
    </row>
    <row r="82" spans="1:62">
      <c r="A82" t="s">
        <v>178</v>
      </c>
      <c r="B82" s="22" t="s">
        <v>179</v>
      </c>
      <c r="C82" s="219">
        <f>Scores!E78*calcs!$BN$3</f>
        <v>0.215249037583863</v>
      </c>
      <c r="D82" s="219">
        <f>Scores!F78*calcs!$BN$3</f>
        <v>0.215249037583863</v>
      </c>
      <c r="E82" s="219">
        <f>Scores!G78*calcs!$BN$3</f>
        <v>0.215249037583863</v>
      </c>
      <c r="F82" s="219">
        <f>Scores!H78*calcs!$BN$3</f>
        <v>0.215249037583863</v>
      </c>
      <c r="G82" s="219">
        <f>Scores!I78*calcs!$BN$3</f>
        <v>0.215249037583863</v>
      </c>
      <c r="H82" s="219">
        <f>Scores!J78*calcs!$BN$4</f>
        <v>0.789988529785848</v>
      </c>
      <c r="I82" s="219">
        <f>Scores!K78*calcs!$BN$4</f>
        <v>0.789988529785848</v>
      </c>
      <c r="J82" s="219">
        <f>Scores!L78*calcs!$BN$4</f>
        <v>0.789988529785848</v>
      </c>
      <c r="K82" s="219">
        <f>Scores!M78*calcs!$BN$4</f>
        <v>0.789988529785848</v>
      </c>
      <c r="L82" s="219">
        <f>Scores!N78*calcs!$BN$4</f>
        <v>0.789988529785848</v>
      </c>
      <c r="M82" s="219">
        <f>Scores!O78*calcs!$BN$5</f>
        <v>1.38751607154424</v>
      </c>
      <c r="N82" s="219">
        <f>Scores!P78*calcs!$BN$5</f>
        <v>1.38751607154424</v>
      </c>
      <c r="O82" s="219">
        <f>Scores!Q78*calcs!$BN$5</f>
        <v>1.38751607154424</v>
      </c>
      <c r="P82" s="219">
        <f>Scores!R78*calcs!$BN$5</f>
        <v>1.38751607154424</v>
      </c>
      <c r="Q82" s="219">
        <f>Scores!S78*calcs!$BN$5</f>
        <v>1.38751607154424</v>
      </c>
      <c r="R82" s="219">
        <f>Scores!T78*calcs!$BN$6</f>
        <v>-0.666511173405061</v>
      </c>
      <c r="S82" s="219">
        <f>Scores!U78*calcs!$BN$6</f>
        <v>-0.666511173405061</v>
      </c>
      <c r="T82" s="219">
        <f>Scores!V78*calcs!$BN$6</f>
        <v>-0.666511173405061</v>
      </c>
      <c r="U82" s="219">
        <f>Scores!W78*calcs!$BN$6</f>
        <v>-0.666511173405061</v>
      </c>
      <c r="V82" s="219">
        <f>Scores!X78*calcs!$BN$6</f>
        <v>-0.666511173405061</v>
      </c>
      <c r="W82" s="219">
        <f>Scores!Y78*calcs!$BN$7</f>
        <v>0.677342271783711</v>
      </c>
      <c r="X82" s="219">
        <f>Scores!Z78*calcs!$BN$7</f>
        <v>0.548652416224484</v>
      </c>
      <c r="Y82" s="219">
        <f>Scores!AA78*calcs!$BN$7</f>
        <v>0.141984326811792</v>
      </c>
      <c r="Z82" s="219">
        <f>Scores!AB78*calcs!$BN$7</f>
        <v>0.282205518633107</v>
      </c>
      <c r="AA82" s="219">
        <f>Scores!AC78*calcs!$BN$7</f>
        <v>0.196370764582631</v>
      </c>
      <c r="AB82" s="219">
        <f>Scores!AD78*calcs!$BN$8</f>
        <v>-1.32856528915615</v>
      </c>
      <c r="AC82" s="219">
        <f>Scores!AE78*calcs!$BN$8</f>
        <v>-1.18668733870199</v>
      </c>
      <c r="AD82" s="219">
        <f>Scores!AF78*calcs!$BN$8</f>
        <v>-1.15513512856978</v>
      </c>
      <c r="AE82" s="219">
        <f>Scores!AG78*calcs!$BN$8</f>
        <v>-1.11068499380103</v>
      </c>
      <c r="AF82" s="219">
        <f>Scores!AH78*calcs!$BN$8</f>
        <v>-1.18569417052361</v>
      </c>
      <c r="AG82" s="219">
        <f>Scores!AI78*calcs!$BN$9</f>
        <v>1.51702911068424</v>
      </c>
      <c r="AH82" s="219">
        <f>Scores!AJ78*calcs!$BN$9</f>
        <v>1.48425097080249</v>
      </c>
      <c r="AI82" s="219">
        <f>Scores!AK78*calcs!$BN$9</f>
        <v>1.53517739499112</v>
      </c>
      <c r="AJ82" s="219">
        <f>Scores!AL78*calcs!$BN$9</f>
        <v>1.53084818026473</v>
      </c>
      <c r="AK82" s="219">
        <f>Scores!AM78*calcs!$BN$9</f>
        <v>1.49792654896475</v>
      </c>
      <c r="AL82" s="219">
        <f>Scores!AN78*calcs!$BN$10</f>
        <v>-1.40291805149749</v>
      </c>
      <c r="AM82" s="219">
        <f>Scores!AO78*calcs!$BN$10</f>
        <v>-1.33157588263503</v>
      </c>
      <c r="AN82" s="219">
        <f>Scores!AP78*calcs!$BN$10</f>
        <v>-1.25004807077</v>
      </c>
      <c r="AO82" s="219">
        <f>Scores!AQ78*calcs!$BN$10</f>
        <v>-1.26486706691447</v>
      </c>
      <c r="AP82" s="219">
        <f>Scores!AR78*calcs!$BN$10</f>
        <v>-1.27522771558286</v>
      </c>
      <c r="AQ82" s="219">
        <f>Scores!AS78*calcs!$BN$11</f>
        <v>-2.99067268343308</v>
      </c>
      <c r="AR82" s="219">
        <f>Scores!AT78*calcs!$BN$11</f>
        <v>-2.90400333411186</v>
      </c>
      <c r="AS82" s="219">
        <f>Scores!AU78*calcs!$BN$11</f>
        <v>-2.49199019775093</v>
      </c>
      <c r="AT82" s="219">
        <f>Scores!AV78*calcs!$BN$11</f>
        <v>-1.88699149923842</v>
      </c>
      <c r="AU82" s="219">
        <f>Scores!AW78*calcs!$BN$11</f>
        <v>-2.14009048731505</v>
      </c>
      <c r="AV82" s="219">
        <f>Scores!AX78*calcs!$BN$12</f>
        <v>-2.34011014459095</v>
      </c>
      <c r="AW82" s="219">
        <f>Scores!AY78*calcs!$BN$12</f>
        <v>-2.33725883498336</v>
      </c>
      <c r="AX82" s="219">
        <f>Scores!AZ78*calcs!$BN$12</f>
        <v>-2.08420776952769</v>
      </c>
      <c r="AY82" s="219">
        <f>Scores!BA78*calcs!$BN$12</f>
        <v>-2.05594608729167</v>
      </c>
      <c r="AZ82" s="219">
        <f>Scores!BB78*calcs!$BN$12</f>
        <v>-1.91265496326449</v>
      </c>
      <c r="BA82" s="219">
        <f>Scores!BC78*calcs!$BN$13</f>
        <v>-1.71436970150008</v>
      </c>
      <c r="BB82" s="219">
        <f>Scores!BD78*calcs!$BN$13</f>
        <v>-1.70315649077155</v>
      </c>
      <c r="BC82" s="219">
        <f>Scores!BE78*calcs!$BN$13</f>
        <v>-1.80127275360524</v>
      </c>
      <c r="BD82" s="219">
        <f>Scores!BF78*calcs!$BN$13</f>
        <v>-1.78703798007046</v>
      </c>
      <c r="BE82" s="219">
        <f>Scores!BG78*calcs!$BN$13</f>
        <v>-1.78703798007046</v>
      </c>
      <c r="BF82" s="219">
        <f>Scores!BH78*calcs!$BN$14</f>
        <v>1.31823766496944</v>
      </c>
      <c r="BG82" s="219">
        <f>Scores!BI78*calcs!$BN$14</f>
        <v>1.31823766496944</v>
      </c>
      <c r="BH82" s="219">
        <f>Scores!BJ78*calcs!$BN$14</f>
        <v>1.31823766496944</v>
      </c>
      <c r="BI82" s="219">
        <f>Scores!BK78*calcs!$BN$14</f>
        <v>1.18321756412429</v>
      </c>
      <c r="BJ82" s="219">
        <f>Scores!BL78*calcs!$BN$14</f>
        <v>1.18321756412429</v>
      </c>
    </row>
    <row r="83" spans="1:62">
      <c r="A83" t="s">
        <v>180</v>
      </c>
      <c r="B83" s="22" t="s">
        <v>181</v>
      </c>
      <c r="C83" s="219">
        <f>Scores!E79*calcs!$BN$3</f>
        <v>0.770573873553093</v>
      </c>
      <c r="D83" s="219">
        <f>Scores!F79*calcs!$BN$3</f>
        <v>0.770573873553093</v>
      </c>
      <c r="E83" s="219">
        <f>Scores!G79*calcs!$BN$3</f>
        <v>0.770573873553093</v>
      </c>
      <c r="F83" s="219">
        <f>Scores!H79*calcs!$BN$3</f>
        <v>0.770573873553093</v>
      </c>
      <c r="G83" s="219">
        <f>Scores!I79*calcs!$BN$3</f>
        <v>0.770573873553093</v>
      </c>
      <c r="H83" s="219">
        <f>Scores!J79*calcs!$BN$4</f>
        <v>0.24645619828911</v>
      </c>
      <c r="I83" s="219">
        <f>Scores!K79*calcs!$BN$4</f>
        <v>0.24645619828911</v>
      </c>
      <c r="J83" s="219">
        <f>Scores!L79*calcs!$BN$4</f>
        <v>0.24645619828911</v>
      </c>
      <c r="K83" s="219">
        <f>Scores!M79*calcs!$BN$4</f>
        <v>0.24645619828911</v>
      </c>
      <c r="L83" s="219">
        <f>Scores!N79*calcs!$BN$4</f>
        <v>0.24645619828911</v>
      </c>
      <c r="M83" s="219">
        <f>Scores!O79*calcs!$BN$5</f>
        <v>1.14725215913129</v>
      </c>
      <c r="N83" s="219">
        <f>Scores!P79*calcs!$BN$5</f>
        <v>1.14725215913129</v>
      </c>
      <c r="O83" s="219">
        <f>Scores!Q79*calcs!$BN$5</f>
        <v>1.14725215913129</v>
      </c>
      <c r="P83" s="219">
        <f>Scores!R79*calcs!$BN$5</f>
        <v>1.14725215913129</v>
      </c>
      <c r="Q83" s="219">
        <f>Scores!S79*calcs!$BN$5</f>
        <v>1.14725215913129</v>
      </c>
      <c r="R83" s="219">
        <f>Scores!T79*calcs!$BN$6</f>
        <v>0.210036633086996</v>
      </c>
      <c r="S83" s="219">
        <f>Scores!U79*calcs!$BN$6</f>
        <v>0.210036633086996</v>
      </c>
      <c r="T83" s="219">
        <f>Scores!V79*calcs!$BN$6</f>
        <v>0.210036633086996</v>
      </c>
      <c r="U83" s="219">
        <f>Scores!W79*calcs!$BN$6</f>
        <v>0.210036633086996</v>
      </c>
      <c r="V83" s="219">
        <f>Scores!X79*calcs!$BN$6</f>
        <v>0.210036633086996</v>
      </c>
      <c r="W83" s="219">
        <f>Scores!Y79*calcs!$BN$7</f>
        <v>0.724094357099694</v>
      </c>
      <c r="X83" s="219">
        <f>Scores!Z79*calcs!$BN$7</f>
        <v>0.906517770092455</v>
      </c>
      <c r="Y83" s="219">
        <f>Scores!AA79*calcs!$BN$7</f>
        <v>0.848376281875624</v>
      </c>
      <c r="Z83" s="219">
        <f>Scores!AB79*calcs!$BN$7</f>
        <v>0.979057307678164</v>
      </c>
      <c r="AA83" s="219">
        <f>Scores!AC79*calcs!$BN$7</f>
        <v>0.566428815007159</v>
      </c>
      <c r="AB83" s="219">
        <f>Scores!AD79*calcs!$BN$8</f>
        <v>-0.0596052260521824</v>
      </c>
      <c r="AC83" s="219">
        <f>Scores!AE79*calcs!$BN$8</f>
        <v>-0.0556348245260854</v>
      </c>
      <c r="AD83" s="219">
        <f>Scores!AF79*calcs!$BN$8</f>
        <v>-0.031123785624578</v>
      </c>
      <c r="AE83" s="219">
        <f>Scores!AG79*calcs!$BN$8</f>
        <v>0.0633677288750118</v>
      </c>
      <c r="AF83" s="219">
        <f>Scores!AH79*calcs!$BN$8</f>
        <v>-0.138254888195145</v>
      </c>
      <c r="AG83" s="219">
        <f>Scores!AI79*calcs!$BN$9</f>
        <v>0.838245417095644</v>
      </c>
      <c r="AH83" s="219">
        <f>Scores!AJ79*calcs!$BN$9</f>
        <v>0.8218217063263</v>
      </c>
      <c r="AI83" s="219">
        <f>Scores!AK79*calcs!$BN$9</f>
        <v>0.782085083355191</v>
      </c>
      <c r="AJ83" s="219">
        <f>Scores!AL79*calcs!$BN$9</f>
        <v>0.742664363078331</v>
      </c>
      <c r="AK83" s="219">
        <f>Scores!AM79*calcs!$BN$9</f>
        <v>0.766952525358732</v>
      </c>
      <c r="AL83" s="219">
        <f>Scores!AN79*calcs!$BN$10</f>
        <v>-0.375142495238168</v>
      </c>
      <c r="AM83" s="219">
        <f>Scores!AO79*calcs!$BN$10</f>
        <v>-0.389777984270703</v>
      </c>
      <c r="AN83" s="219">
        <f>Scores!AP79*calcs!$BN$10</f>
        <v>-0.360536166544017</v>
      </c>
      <c r="AO83" s="219">
        <f>Scores!AQ79*calcs!$BN$10</f>
        <v>-0.418913094185246</v>
      </c>
      <c r="AP83" s="219">
        <f>Scores!AR79*calcs!$BN$10</f>
        <v>-0.376803677852186</v>
      </c>
      <c r="AQ83" s="219">
        <f>Scores!AS79*calcs!$BN$11</f>
        <v>-0.307844077004692</v>
      </c>
      <c r="AR83" s="219">
        <f>Scores!AT79*calcs!$BN$11</f>
        <v>-0.41138298430907</v>
      </c>
      <c r="AS83" s="219">
        <f>Scores!AU79*calcs!$BN$11</f>
        <v>-0.12859541514992</v>
      </c>
      <c r="AT83" s="219">
        <f>Scores!AV79*calcs!$BN$11</f>
        <v>0.112616530061067</v>
      </c>
      <c r="AU83" s="219">
        <f>Scores!AW79*calcs!$BN$11</f>
        <v>-0.114652530212335</v>
      </c>
      <c r="AV83" s="219">
        <f>Scores!AX79*calcs!$BN$12</f>
        <v>-0.496598134012634</v>
      </c>
      <c r="AW83" s="219">
        <f>Scores!AY79*calcs!$BN$12</f>
        <v>-0.514180653406081</v>
      </c>
      <c r="AX83" s="219">
        <f>Scores!AZ79*calcs!$BN$12</f>
        <v>-0.464226304672565</v>
      </c>
      <c r="AY83" s="219">
        <f>Scores!BA79*calcs!$BN$12</f>
        <v>-0.379665688937502</v>
      </c>
      <c r="AZ83" s="219">
        <f>Scores!BB79*calcs!$BN$12</f>
        <v>-0.274677645661982</v>
      </c>
      <c r="BA83" s="219">
        <f>Scores!BC79*calcs!$BN$13</f>
        <v>-0.667338541523522</v>
      </c>
      <c r="BB83" s="219">
        <f>Scores!BD79*calcs!$BN$13</f>
        <v>-0.615799252363654</v>
      </c>
      <c r="BC83" s="219">
        <f>Scores!BE79*calcs!$BN$13</f>
        <v>-0.473061531249861</v>
      </c>
      <c r="BD83" s="219">
        <f>Scores!BF79*calcs!$BN$13</f>
        <v>-0.29230361012305</v>
      </c>
      <c r="BE83" s="219">
        <f>Scores!BG79*calcs!$BN$13</f>
        <v>-0.29230361012305</v>
      </c>
      <c r="BF83" s="219">
        <f>Scores!BH79*calcs!$BN$14</f>
        <v>1.92273291302684</v>
      </c>
      <c r="BG83" s="219">
        <f>Scores!BI79*calcs!$BN$14</f>
        <v>1.92273291302684</v>
      </c>
      <c r="BH83" s="219">
        <f>Scores!BJ79*calcs!$BN$14</f>
        <v>1.92273291302684</v>
      </c>
      <c r="BI83" s="219">
        <f>Scores!BK79*calcs!$BN$14</f>
        <v>1.59071965887899</v>
      </c>
      <c r="BJ83" s="219">
        <f>Scores!BL79*calcs!$BN$14</f>
        <v>1.59071965887899</v>
      </c>
    </row>
    <row r="84" spans="1:62">
      <c r="A84" t="s">
        <v>182</v>
      </c>
      <c r="B84" s="22" t="s">
        <v>183</v>
      </c>
      <c r="C84" s="219">
        <f>Scores!E80*calcs!$BN$3</f>
        <v>0.851500608443082</v>
      </c>
      <c r="D84" s="219">
        <f>Scores!F80*calcs!$BN$3</f>
        <v>0.851500608443082</v>
      </c>
      <c r="E84" s="219">
        <f>Scores!G80*calcs!$BN$3</f>
        <v>0.851500608443082</v>
      </c>
      <c r="F84" s="219">
        <f>Scores!H80*calcs!$BN$3</f>
        <v>0.851500608443082</v>
      </c>
      <c r="G84" s="219">
        <f>Scores!I80*calcs!$BN$3</f>
        <v>0.851500608443082</v>
      </c>
      <c r="H84" s="219">
        <f>Scores!J80*calcs!$BN$4</f>
        <v>-0.511580505344734</v>
      </c>
      <c r="I84" s="219">
        <f>Scores!K80*calcs!$BN$4</f>
        <v>-0.511580505344734</v>
      </c>
      <c r="J84" s="219">
        <f>Scores!L80*calcs!$BN$4</f>
        <v>-0.511580505344734</v>
      </c>
      <c r="K84" s="219">
        <f>Scores!M80*calcs!$BN$4</f>
        <v>-0.511580505344734</v>
      </c>
      <c r="L84" s="219">
        <f>Scores!N80*calcs!$BN$4</f>
        <v>-0.511580505344734</v>
      </c>
      <c r="M84" s="219">
        <f>Scores!O80*calcs!$BN$5</f>
        <v>0.0893179519204502</v>
      </c>
      <c r="N84" s="219">
        <f>Scores!P80*calcs!$BN$5</f>
        <v>0.0893179519204502</v>
      </c>
      <c r="O84" s="219">
        <f>Scores!Q80*calcs!$BN$5</f>
        <v>0.0893179519204502</v>
      </c>
      <c r="P84" s="219">
        <f>Scores!R80*calcs!$BN$5</f>
        <v>0.0893179519204502</v>
      </c>
      <c r="Q84" s="219">
        <f>Scores!S80*calcs!$BN$5</f>
        <v>0.0893179519204502</v>
      </c>
      <c r="R84" s="219">
        <f>Scores!T80*calcs!$BN$6</f>
        <v>0.175817289604057</v>
      </c>
      <c r="S84" s="219">
        <f>Scores!U80*calcs!$BN$6</f>
        <v>0.175817289604057</v>
      </c>
      <c r="T84" s="219">
        <f>Scores!V80*calcs!$BN$6</f>
        <v>0.175817289604057</v>
      </c>
      <c r="U84" s="219">
        <f>Scores!W80*calcs!$BN$6</f>
        <v>0.175817289604057</v>
      </c>
      <c r="V84" s="219">
        <f>Scores!X80*calcs!$BN$6</f>
        <v>0.175817289604057</v>
      </c>
      <c r="W84" s="219">
        <f>Scores!Y80*calcs!$BN$7</f>
        <v>1.37042948437666</v>
      </c>
      <c r="X84" s="219">
        <f>Scores!Z80*calcs!$BN$7</f>
        <v>0.774305552390012</v>
      </c>
      <c r="Y84" s="219">
        <f>Scores!AA80*calcs!$BN$7</f>
        <v>1.09691044947706</v>
      </c>
      <c r="Z84" s="219">
        <f>Scores!AB80*calcs!$BN$7</f>
        <v>0.464188070488112</v>
      </c>
      <c r="AA84" s="219">
        <f>Scores!AC80*calcs!$BN$7</f>
        <v>0.566505178967908</v>
      </c>
      <c r="AB84" s="219">
        <f>Scores!AD80*calcs!$BN$8</f>
        <v>0.303894459662847</v>
      </c>
      <c r="AC84" s="219">
        <f>Scores!AE80*calcs!$BN$8</f>
        <v>0.37289558034833</v>
      </c>
      <c r="AD84" s="219">
        <f>Scores!AF80*calcs!$BN$8</f>
        <v>0.392013937878126</v>
      </c>
      <c r="AE84" s="219">
        <f>Scores!AG80*calcs!$BN$8</f>
        <v>0.411081523397903</v>
      </c>
      <c r="AF84" s="219">
        <f>Scores!AH80*calcs!$BN$8</f>
        <v>0.417079334330381</v>
      </c>
      <c r="AG84" s="219">
        <f>Scores!AI80*calcs!$BN$9</f>
        <v>0.489511284423533</v>
      </c>
      <c r="AH84" s="219">
        <f>Scores!AJ80*calcs!$BN$9</f>
        <v>0.470621676073442</v>
      </c>
      <c r="AI84" s="219">
        <f>Scores!AK80*calcs!$BN$9</f>
        <v>0.523110906803302</v>
      </c>
      <c r="AJ84" s="219">
        <f>Scores!AL80*calcs!$BN$9</f>
        <v>0.569090558158136</v>
      </c>
      <c r="AK84" s="219">
        <f>Scores!AM80*calcs!$BN$9</f>
        <v>0.712218707868927</v>
      </c>
      <c r="AL84" s="219">
        <f>Scores!AN80*calcs!$BN$10</f>
        <v>-0.130434029462139</v>
      </c>
      <c r="AM84" s="219">
        <f>Scores!AO80*calcs!$BN$10</f>
        <v>-0.124796341497973</v>
      </c>
      <c r="AN84" s="219">
        <f>Scores!AP80*calcs!$BN$10</f>
        <v>-0.188944392273242</v>
      </c>
      <c r="AO84" s="219">
        <f>Scores!AQ80*calcs!$BN$10</f>
        <v>-0.247695644107874</v>
      </c>
      <c r="AP84" s="219">
        <f>Scores!AR80*calcs!$BN$10</f>
        <v>-0.214825037473006</v>
      </c>
      <c r="AQ84" s="219">
        <f>Scores!AS80*calcs!$BN$11</f>
        <v>-0.540981890777217</v>
      </c>
      <c r="AR84" s="219">
        <f>Scores!AT80*calcs!$BN$11</f>
        <v>-0.548698198588243</v>
      </c>
      <c r="AS84" s="219">
        <f>Scores!AU80*calcs!$BN$11</f>
        <v>-0.303022124000998</v>
      </c>
      <c r="AT84" s="219">
        <f>Scores!AV80*calcs!$BN$11</f>
        <v>-0.0555362520400614</v>
      </c>
      <c r="AU84" s="219">
        <f>Scores!AW80*calcs!$BN$11</f>
        <v>-0.00343963578018546</v>
      </c>
      <c r="AV84" s="219">
        <f>Scores!AX80*calcs!$BN$12</f>
        <v>-0.135391338132095</v>
      </c>
      <c r="AW84" s="219">
        <f>Scores!AY80*calcs!$BN$12</f>
        <v>-0.0683605184755145</v>
      </c>
      <c r="AX84" s="219">
        <f>Scores!AZ80*calcs!$BN$12</f>
        <v>-0.0495372501195171</v>
      </c>
      <c r="AY84" s="219">
        <f>Scores!BA80*calcs!$BN$12</f>
        <v>0.00169003896316996</v>
      </c>
      <c r="AZ84" s="219">
        <f>Scores!BB80*calcs!$BN$12</f>
        <v>0.0436370591295721</v>
      </c>
      <c r="BA84" s="219">
        <f>Scores!BC80*calcs!$BN$13</f>
        <v>-0.477492232297002</v>
      </c>
      <c r="BB84" s="219">
        <f>Scores!BD80*calcs!$BN$13</f>
        <v>-0.604703770339084</v>
      </c>
      <c r="BC84" s="219">
        <f>Scores!BE80*calcs!$BN$13</f>
        <v>-0.606489142628027</v>
      </c>
      <c r="BD84" s="219">
        <f>Scores!BF80*calcs!$BN$13</f>
        <v>-0.538104373181068</v>
      </c>
      <c r="BE84" s="219">
        <f>Scores!BG80*calcs!$BN$13</f>
        <v>-0.538104373181068</v>
      </c>
      <c r="BF84" s="219">
        <f>Scores!BH80*calcs!$BN$14</f>
        <v>1.03022736983674</v>
      </c>
      <c r="BG84" s="219">
        <f>Scores!BI80*calcs!$BN$14</f>
        <v>1.03022736983674</v>
      </c>
      <c r="BH84" s="219">
        <f>Scores!BJ80*calcs!$BN$14</f>
        <v>1.03022736983674</v>
      </c>
      <c r="BI84" s="219">
        <f>Scores!BK80*calcs!$BN$14</f>
        <v>0.971144537507832</v>
      </c>
      <c r="BJ84" s="219">
        <f>Scores!BL80*calcs!$BN$14</f>
        <v>0.971144537507832</v>
      </c>
    </row>
    <row r="85" spans="1:62">
      <c r="A85" t="s">
        <v>184</v>
      </c>
      <c r="B85" s="22" t="s">
        <v>185</v>
      </c>
      <c r="C85" s="219">
        <f>Scores!E81*calcs!$BN$3</f>
        <v>0.605929826707945</v>
      </c>
      <c r="D85" s="219">
        <f>Scores!F81*calcs!$BN$3</f>
        <v>0.605929826707945</v>
      </c>
      <c r="E85" s="219">
        <f>Scores!G81*calcs!$BN$3</f>
        <v>0.605929826707945</v>
      </c>
      <c r="F85" s="219">
        <f>Scores!H81*calcs!$BN$3</f>
        <v>0.605929826707945</v>
      </c>
      <c r="G85" s="219">
        <f>Scores!I81*calcs!$BN$3</f>
        <v>0.605929826707945</v>
      </c>
      <c r="H85" s="219">
        <f>Scores!J81*calcs!$BN$4</f>
        <v>-0.769885048442788</v>
      </c>
      <c r="I85" s="219">
        <f>Scores!K81*calcs!$BN$4</f>
        <v>-0.769885048442788</v>
      </c>
      <c r="J85" s="219">
        <f>Scores!L81*calcs!$BN$4</f>
        <v>-0.769885048442788</v>
      </c>
      <c r="K85" s="219">
        <f>Scores!M81*calcs!$BN$4</f>
        <v>-0.769885048442788</v>
      </c>
      <c r="L85" s="219">
        <f>Scores!N81*calcs!$BN$4</f>
        <v>-0.769885048442788</v>
      </c>
      <c r="M85" s="219">
        <f>Scores!O81*calcs!$BN$5</f>
        <v>-0.30029886838189</v>
      </c>
      <c r="N85" s="219">
        <f>Scores!P81*calcs!$BN$5</f>
        <v>-0.30029886838189</v>
      </c>
      <c r="O85" s="219">
        <f>Scores!Q81*calcs!$BN$5</f>
        <v>-0.30029886838189</v>
      </c>
      <c r="P85" s="219">
        <f>Scores!R81*calcs!$BN$5</f>
        <v>-0.30029886838189</v>
      </c>
      <c r="Q85" s="219">
        <f>Scores!S81*calcs!$BN$5</f>
        <v>-0.30029886838189</v>
      </c>
      <c r="R85" s="219">
        <f>Scores!T81*calcs!$BN$6</f>
        <v>0.000822601647399317</v>
      </c>
      <c r="S85" s="219">
        <f>Scores!U81*calcs!$BN$6</f>
        <v>0.000822601647399317</v>
      </c>
      <c r="T85" s="219">
        <f>Scores!V81*calcs!$BN$6</f>
        <v>0.000822601647399317</v>
      </c>
      <c r="U85" s="219">
        <f>Scores!W81*calcs!$BN$6</f>
        <v>0.000822601647399317</v>
      </c>
      <c r="V85" s="219">
        <f>Scores!X81*calcs!$BN$6</f>
        <v>0.000822601647399317</v>
      </c>
      <c r="W85" s="219">
        <f>Scores!Y81*calcs!$BN$7</f>
        <v>1.36796677999916</v>
      </c>
      <c r="X85" s="219">
        <f>Scores!Z81*calcs!$BN$7</f>
        <v>0.662395173553856</v>
      </c>
      <c r="Y85" s="219">
        <f>Scores!AA81*calcs!$BN$7</f>
        <v>0.669239983596447</v>
      </c>
      <c r="Z85" s="219">
        <f>Scores!AB81*calcs!$BN$7</f>
        <v>1.60177009981469</v>
      </c>
      <c r="AA85" s="219">
        <f>Scores!AC81*calcs!$BN$7</f>
        <v>0.922174025556684</v>
      </c>
      <c r="AB85" s="219">
        <f>Scores!AD81*calcs!$BN$8</f>
        <v>-0.100938763542629</v>
      </c>
      <c r="AC85" s="219">
        <f>Scores!AE81*calcs!$BN$8</f>
        <v>-0.0278278052633256</v>
      </c>
      <c r="AD85" s="219">
        <f>Scores!AF81*calcs!$BN$8</f>
        <v>-0.139530970984775</v>
      </c>
      <c r="AE85" s="219">
        <f>Scores!AG81*calcs!$BN$8</f>
        <v>-0.0465894973165945</v>
      </c>
      <c r="AF85" s="219">
        <f>Scores!AH81*calcs!$BN$8</f>
        <v>-0.0941258882242321</v>
      </c>
      <c r="AG85" s="219">
        <f>Scores!AI81*calcs!$BN$9</f>
        <v>0.736650030001762</v>
      </c>
      <c r="AH85" s="219">
        <f>Scores!AJ81*calcs!$BN$9</f>
        <v>0.711271340558577</v>
      </c>
      <c r="AI85" s="219">
        <f>Scores!AK81*calcs!$BN$9</f>
        <v>0.673293635873995</v>
      </c>
      <c r="AJ85" s="219">
        <f>Scores!AL81*calcs!$BN$9</f>
        <v>0.635569744158374</v>
      </c>
      <c r="AK85" s="219">
        <f>Scores!AM81*calcs!$BN$9</f>
        <v>0.661827584680098</v>
      </c>
      <c r="AL85" s="219">
        <f>Scores!AN81*calcs!$BN$10</f>
        <v>-0.214552564572649</v>
      </c>
      <c r="AM85" s="219">
        <f>Scores!AO81*calcs!$BN$10</f>
        <v>-0.266263505796693</v>
      </c>
      <c r="AN85" s="219">
        <f>Scores!AP81*calcs!$BN$10</f>
        <v>-0.269067824060835</v>
      </c>
      <c r="AO85" s="219">
        <f>Scores!AQ81*calcs!$BN$10</f>
        <v>-0.243261295182158</v>
      </c>
      <c r="AP85" s="219">
        <f>Scores!AR81*calcs!$BN$10</f>
        <v>-0.237563965333411</v>
      </c>
      <c r="AQ85" s="219">
        <f>Scores!AS81*calcs!$BN$11</f>
        <v>-0.620470203649879</v>
      </c>
      <c r="AR85" s="219">
        <f>Scores!AT81*calcs!$BN$11</f>
        <v>-0.889352835991345</v>
      </c>
      <c r="AS85" s="219">
        <f>Scores!AU81*calcs!$BN$11</f>
        <v>-0.32772845669945</v>
      </c>
      <c r="AT85" s="219">
        <f>Scores!AV81*calcs!$BN$11</f>
        <v>-0.313820225707238</v>
      </c>
      <c r="AU85" s="219">
        <f>Scores!AW81*calcs!$BN$11</f>
        <v>-0.6319379109148</v>
      </c>
      <c r="AV85" s="219">
        <f>Scores!AX81*calcs!$BN$12</f>
        <v>-0.535957219356858</v>
      </c>
      <c r="AW85" s="219">
        <f>Scores!AY81*calcs!$BN$12</f>
        <v>-0.686376262500336</v>
      </c>
      <c r="AX85" s="219">
        <f>Scores!AZ81*calcs!$BN$12</f>
        <v>-0.689511924670716</v>
      </c>
      <c r="AY85" s="219">
        <f>Scores!BA81*calcs!$BN$12</f>
        <v>-0.618138004365689</v>
      </c>
      <c r="AZ85" s="219">
        <f>Scores!BB81*calcs!$BN$12</f>
        <v>-0.542811480212378</v>
      </c>
      <c r="BA85" s="219">
        <f>Scores!BC81*calcs!$BN$13</f>
        <v>-0.908961116902728</v>
      </c>
      <c r="BB85" s="219">
        <f>Scores!BD81*calcs!$BN$13</f>
        <v>-0.904281785002483</v>
      </c>
      <c r="BC85" s="219">
        <f>Scores!BE81*calcs!$BN$13</f>
        <v>-0.836955016826677</v>
      </c>
      <c r="BD85" s="219">
        <f>Scores!BF81*calcs!$BN$13</f>
        <v>-0.843694511036984</v>
      </c>
      <c r="BE85" s="219">
        <f>Scores!BG81*calcs!$BN$13</f>
        <v>-0.843694511036984</v>
      </c>
      <c r="BF85" s="219">
        <f>Scores!BH81*calcs!$BN$14</f>
        <v>1.39259369028477</v>
      </c>
      <c r="BG85" s="219">
        <f>Scores!BI81*calcs!$BN$14</f>
        <v>1.39259369028477</v>
      </c>
      <c r="BH85" s="219">
        <f>Scores!BJ81*calcs!$BN$14</f>
        <v>1.39259369028477</v>
      </c>
      <c r="BI85" s="219">
        <f>Scores!BK81*calcs!$BN$14</f>
        <v>1.25991052676959</v>
      </c>
      <c r="BJ85" s="219">
        <f>Scores!BL81*calcs!$BN$14</f>
        <v>1.25991052676959</v>
      </c>
    </row>
    <row r="86" spans="1:62">
      <c r="A86" t="s">
        <v>186</v>
      </c>
      <c r="B86" s="22" t="s">
        <v>187</v>
      </c>
      <c r="C86" s="219">
        <f>Scores!E82*calcs!$BN$3</f>
        <v>0.57244290192588</v>
      </c>
      <c r="D86" s="219">
        <f>Scores!F82*calcs!$BN$3</f>
        <v>0.57244290192588</v>
      </c>
      <c r="E86" s="219">
        <f>Scores!G82*calcs!$BN$3</f>
        <v>0.57244290192588</v>
      </c>
      <c r="F86" s="219">
        <f>Scores!H82*calcs!$BN$3</f>
        <v>0.57244290192588</v>
      </c>
      <c r="G86" s="219">
        <f>Scores!I82*calcs!$BN$3</f>
        <v>0.57244290192588</v>
      </c>
      <c r="H86" s="219">
        <f>Scores!J82*calcs!$BN$4</f>
        <v>-1.02463992554035</v>
      </c>
      <c r="I86" s="219">
        <f>Scores!K82*calcs!$BN$4</f>
        <v>-1.02463992554035</v>
      </c>
      <c r="J86" s="219">
        <f>Scores!L82*calcs!$BN$4</f>
        <v>-1.02463992554035</v>
      </c>
      <c r="K86" s="219">
        <f>Scores!M82*calcs!$BN$4</f>
        <v>-1.02463992554035</v>
      </c>
      <c r="L86" s="219">
        <f>Scores!N82*calcs!$BN$4</f>
        <v>-1.02463992554035</v>
      </c>
      <c r="M86" s="219">
        <f>Scores!O82*calcs!$BN$5</f>
        <v>0.415396566186769</v>
      </c>
      <c r="N86" s="219">
        <f>Scores!P82*calcs!$BN$5</f>
        <v>0.415396566186769</v>
      </c>
      <c r="O86" s="219">
        <f>Scores!Q82*calcs!$BN$5</f>
        <v>0.415396566186769</v>
      </c>
      <c r="P86" s="219">
        <f>Scores!R82*calcs!$BN$5</f>
        <v>0.415396566186769</v>
      </c>
      <c r="Q86" s="219">
        <f>Scores!S82*calcs!$BN$5</f>
        <v>0.415396566186769</v>
      </c>
      <c r="R86" s="219">
        <f>Scores!T82*calcs!$BN$6</f>
        <v>-0.0787276959204639</v>
      </c>
      <c r="S86" s="219">
        <f>Scores!U82*calcs!$BN$6</f>
        <v>-0.0787276959204639</v>
      </c>
      <c r="T86" s="219">
        <f>Scores!V82*calcs!$BN$6</f>
        <v>-0.0787276959204639</v>
      </c>
      <c r="U86" s="219">
        <f>Scores!W82*calcs!$BN$6</f>
        <v>-0.0787276959204639</v>
      </c>
      <c r="V86" s="219">
        <f>Scores!X82*calcs!$BN$6</f>
        <v>-0.0787276959204639</v>
      </c>
      <c r="W86" s="219">
        <f>Scores!Y82*calcs!$BN$7</f>
        <v>0.195637944945937</v>
      </c>
      <c r="X86" s="219">
        <f>Scores!Z82*calcs!$BN$7</f>
        <v>0.544595293295885</v>
      </c>
      <c r="Y86" s="219">
        <f>Scores!AA82*calcs!$BN$7</f>
        <v>1.07483721573345</v>
      </c>
      <c r="Z86" s="219">
        <f>Scores!AB82*calcs!$BN$7</f>
        <v>0.736979604985459</v>
      </c>
      <c r="AA86" s="219">
        <f>Scores!AC82*calcs!$BN$7</f>
        <v>0.481129538543386</v>
      </c>
      <c r="AB86" s="219">
        <f>Scores!AD82*calcs!$BN$8</f>
        <v>-0.31800826837656</v>
      </c>
      <c r="AC86" s="219">
        <f>Scores!AE82*calcs!$BN$8</f>
        <v>-0.348456005583041</v>
      </c>
      <c r="AD86" s="219">
        <f>Scores!AF82*calcs!$BN$8</f>
        <v>-0.258636233847623</v>
      </c>
      <c r="AE86" s="219">
        <f>Scores!AG82*calcs!$BN$8</f>
        <v>-0.201093497196082</v>
      </c>
      <c r="AF86" s="219">
        <f>Scores!AH82*calcs!$BN$8</f>
        <v>-0.0649349658832244</v>
      </c>
      <c r="AG86" s="219">
        <f>Scores!AI82*calcs!$BN$9</f>
        <v>1.1685926934143</v>
      </c>
      <c r="AH86" s="219">
        <f>Scores!AJ82*calcs!$BN$9</f>
        <v>1.11670144232014</v>
      </c>
      <c r="AI86" s="219">
        <f>Scores!AK82*calcs!$BN$9</f>
        <v>1.14673085380741</v>
      </c>
      <c r="AJ86" s="219">
        <f>Scores!AL82*calcs!$BN$9</f>
        <v>1.16359452879568</v>
      </c>
      <c r="AK86" s="219">
        <f>Scores!AM82*calcs!$BN$9</f>
        <v>1.1987794175655</v>
      </c>
      <c r="AL86" s="219">
        <f>Scores!AN82*calcs!$BN$10</f>
        <v>-0.872453248266873</v>
      </c>
      <c r="AM86" s="219">
        <f>Scores!AO82*calcs!$BN$10</f>
        <v>-0.884318376598281</v>
      </c>
      <c r="AN86" s="219">
        <f>Scores!AP82*calcs!$BN$10</f>
        <v>-0.909822619060209</v>
      </c>
      <c r="AO86" s="219">
        <f>Scores!AQ82*calcs!$BN$10</f>
        <v>-0.832548144048037</v>
      </c>
      <c r="AP86" s="219">
        <f>Scores!AR82*calcs!$BN$10</f>
        <v>-0.823199683202955</v>
      </c>
      <c r="AQ86" s="219">
        <f>Scores!AS82*calcs!$BN$11</f>
        <v>-0.888543523912493</v>
      </c>
      <c r="AR86" s="219">
        <f>Scores!AT82*calcs!$BN$11</f>
        <v>-0.584878242207663</v>
      </c>
      <c r="AS86" s="219">
        <f>Scores!AU82*calcs!$BN$11</f>
        <v>-0.476221643300277</v>
      </c>
      <c r="AT86" s="219">
        <f>Scores!AV82*calcs!$BN$11</f>
        <v>-0.183934283002362</v>
      </c>
      <c r="AU86" s="219">
        <f>Scores!AW82*calcs!$BN$11</f>
        <v>-0.403568374658508</v>
      </c>
      <c r="AV86" s="219">
        <f>Scores!AX82*calcs!$BN$12</f>
        <v>-0.371222504538648</v>
      </c>
      <c r="AW86" s="219">
        <f>Scores!AY82*calcs!$BN$12</f>
        <v>-0.362541759668918</v>
      </c>
      <c r="AX86" s="219">
        <f>Scores!AZ82*calcs!$BN$12</f>
        <v>-0.319532168802042</v>
      </c>
      <c r="AY86" s="219">
        <f>Scores!BA82*calcs!$BN$12</f>
        <v>-0.289168502569883</v>
      </c>
      <c r="AZ86" s="219">
        <f>Scores!BB82*calcs!$BN$12</f>
        <v>-0.158874917117028</v>
      </c>
      <c r="BA86" s="219">
        <f>Scores!BC82*calcs!$BN$13</f>
        <v>-0.281893004609074</v>
      </c>
      <c r="BB86" s="219">
        <f>Scores!BD82*calcs!$BN$13</f>
        <v>-0.416080575921388</v>
      </c>
      <c r="BC86" s="219">
        <f>Scores!BE82*calcs!$BN$13</f>
        <v>-0.400282834134498</v>
      </c>
      <c r="BD86" s="219">
        <f>Scores!BF82*calcs!$BN$13</f>
        <v>-0.239157499191586</v>
      </c>
      <c r="BE86" s="219">
        <f>Scores!BG82*calcs!$BN$13</f>
        <v>-0.239157499191586</v>
      </c>
      <c r="BF86" s="219">
        <f>Scores!BH82*calcs!$BN$14</f>
        <v>0.681356339407245</v>
      </c>
      <c r="BG86" s="219">
        <f>Scores!BI82*calcs!$BN$14</f>
        <v>0.681356339407245</v>
      </c>
      <c r="BH86" s="219">
        <f>Scores!BJ82*calcs!$BN$14</f>
        <v>0.681356339407245</v>
      </c>
      <c r="BI86" s="219">
        <f>Scores!BK82*calcs!$BN$14</f>
        <v>1.00116722532862</v>
      </c>
      <c r="BJ86" s="219">
        <f>Scores!BL82*calcs!$BN$14</f>
        <v>1.00116722532862</v>
      </c>
    </row>
    <row r="87" spans="1:62">
      <c r="A87" t="s">
        <v>188</v>
      </c>
      <c r="B87" s="22" t="s">
        <v>189</v>
      </c>
      <c r="C87" s="219">
        <f>Scores!E83*calcs!$BN$3</f>
        <v>-0.493557536969829</v>
      </c>
      <c r="D87" s="219">
        <f>Scores!F83*calcs!$BN$3</f>
        <v>-0.493557536969829</v>
      </c>
      <c r="E87" s="219">
        <f>Scores!G83*calcs!$BN$3</f>
        <v>-0.493557536969829</v>
      </c>
      <c r="F87" s="219">
        <f>Scores!H83*calcs!$BN$3</f>
        <v>-0.493557536969829</v>
      </c>
      <c r="G87" s="219">
        <f>Scores!I83*calcs!$BN$3</f>
        <v>-0.493557536969829</v>
      </c>
      <c r="H87" s="219">
        <f>Scores!J83*calcs!$BN$4</f>
        <v>-1.00848797930544</v>
      </c>
      <c r="I87" s="219">
        <f>Scores!K83*calcs!$BN$4</f>
        <v>-1.00848797930544</v>
      </c>
      <c r="J87" s="219">
        <f>Scores!L83*calcs!$BN$4</f>
        <v>-1.00848797930544</v>
      </c>
      <c r="K87" s="219">
        <f>Scores!M83*calcs!$BN$4</f>
        <v>-1.00848797930544</v>
      </c>
      <c r="L87" s="219">
        <f>Scores!N83*calcs!$BN$4</f>
        <v>-1.00848797930544</v>
      </c>
      <c r="M87" s="219">
        <f>Scores!O83*calcs!$BN$5</f>
        <v>-1.22593718510558</v>
      </c>
      <c r="N87" s="219">
        <f>Scores!P83*calcs!$BN$5</f>
        <v>-1.22593718510558</v>
      </c>
      <c r="O87" s="219">
        <f>Scores!Q83*calcs!$BN$5</f>
        <v>-1.22593718510558</v>
      </c>
      <c r="P87" s="219">
        <f>Scores!R83*calcs!$BN$5</f>
        <v>-1.22593718510558</v>
      </c>
      <c r="Q87" s="219">
        <f>Scores!S83*calcs!$BN$5</f>
        <v>-1.22593718510558</v>
      </c>
      <c r="R87" s="219">
        <f>Scores!T83*calcs!$BN$6</f>
        <v>-0.662834562103792</v>
      </c>
      <c r="S87" s="219">
        <f>Scores!U83*calcs!$BN$6</f>
        <v>-0.662834562103792</v>
      </c>
      <c r="T87" s="219">
        <f>Scores!V83*calcs!$BN$6</f>
        <v>-0.662834562103792</v>
      </c>
      <c r="U87" s="219">
        <f>Scores!W83*calcs!$BN$6</f>
        <v>-0.662834562103792</v>
      </c>
      <c r="V87" s="219">
        <f>Scores!X83*calcs!$BN$6</f>
        <v>-0.662834562103792</v>
      </c>
      <c r="W87" s="219">
        <f>Scores!Y83*calcs!$BN$7</f>
        <v>1.06648850399283</v>
      </c>
      <c r="X87" s="219">
        <f>Scores!Z83*calcs!$BN$7</f>
        <v>0.429100106013636</v>
      </c>
      <c r="Y87" s="219">
        <f>Scores!AA83*calcs!$BN$7</f>
        <v>0.413376292160103</v>
      </c>
      <c r="Z87" s="219">
        <f>Scores!AB83*calcs!$BN$7</f>
        <v>0.27951649249793</v>
      </c>
      <c r="AA87" s="219">
        <f>Scores!AC83*calcs!$BN$7</f>
        <v>1.16505542107659</v>
      </c>
      <c r="AB87" s="219">
        <f>Scores!AD83*calcs!$BN$8</f>
        <v>-0.213648263333649</v>
      </c>
      <c r="AC87" s="219">
        <f>Scores!AE83*calcs!$BN$8</f>
        <v>-0.220910536620289</v>
      </c>
      <c r="AD87" s="219">
        <f>Scores!AF83*calcs!$BN$8</f>
        <v>-0.104594058167271</v>
      </c>
      <c r="AE87" s="219">
        <f>Scores!AG83*calcs!$BN$8</f>
        <v>-0.119684872442062</v>
      </c>
      <c r="AF87" s="219">
        <f>Scores!AH83*calcs!$BN$8</f>
        <v>-0.249207802407726</v>
      </c>
      <c r="AG87" s="219">
        <f>Scores!AI83*calcs!$BN$9</f>
        <v>1.61607951421251</v>
      </c>
      <c r="AH87" s="219">
        <f>Scores!AJ83*calcs!$BN$9</f>
        <v>1.6045351510133</v>
      </c>
      <c r="AI87" s="219">
        <f>Scores!AK83*calcs!$BN$9</f>
        <v>1.65814252886166</v>
      </c>
      <c r="AJ87" s="219">
        <f>Scores!AL83*calcs!$BN$9</f>
        <v>1.61329029000977</v>
      </c>
      <c r="AK87" s="219">
        <f>Scores!AM83*calcs!$BN$9</f>
        <v>1.62156594893658</v>
      </c>
      <c r="AL87" s="219">
        <f>Scores!AN83*calcs!$BN$10</f>
        <v>-0.897059769901105</v>
      </c>
      <c r="AM87" s="219">
        <f>Scores!AO83*calcs!$BN$10</f>
        <v>-0.984425340863378</v>
      </c>
      <c r="AN87" s="219">
        <f>Scores!AP83*calcs!$BN$10</f>
        <v>-0.951846663404991</v>
      </c>
      <c r="AO87" s="219">
        <f>Scores!AQ83*calcs!$BN$10</f>
        <v>-0.959378549294427</v>
      </c>
      <c r="AP87" s="219">
        <f>Scores!AR83*calcs!$BN$10</f>
        <v>-0.933695424451378</v>
      </c>
      <c r="AQ87" s="219">
        <f>Scores!AS83*calcs!$BN$11</f>
        <v>-1.18551406688373</v>
      </c>
      <c r="AR87" s="219">
        <f>Scores!AT83*calcs!$BN$11</f>
        <v>-1.40073387726263</v>
      </c>
      <c r="AS87" s="219">
        <f>Scores!AU83*calcs!$BN$11</f>
        <v>-0.922695588314171</v>
      </c>
      <c r="AT87" s="219">
        <f>Scores!AV83*calcs!$BN$11</f>
        <v>-0.359848319980642</v>
      </c>
      <c r="AU87" s="219">
        <f>Scores!AW83*calcs!$BN$11</f>
        <v>-0.784496043826733</v>
      </c>
      <c r="AV87" s="219">
        <f>Scores!AX83*calcs!$BN$12</f>
        <v>-0.727952757621366</v>
      </c>
      <c r="AW87" s="219">
        <f>Scores!AY83*calcs!$BN$12</f>
        <v>-0.743673887232942</v>
      </c>
      <c r="AX87" s="219">
        <f>Scores!AZ83*calcs!$BN$12</f>
        <v>-0.665355113521625</v>
      </c>
      <c r="AY87" s="219">
        <f>Scores!BA83*calcs!$BN$12</f>
        <v>-0.681200683334476</v>
      </c>
      <c r="AZ87" s="219">
        <f>Scores!BB83*calcs!$BN$12</f>
        <v>-0.826777979279083</v>
      </c>
      <c r="BA87" s="219">
        <f>Scores!BC83*calcs!$BN$13</f>
        <v>-1.57629965842625</v>
      </c>
      <c r="BB87" s="219">
        <f>Scores!BD83*calcs!$BN$13</f>
        <v>-1.38138751205901</v>
      </c>
      <c r="BC87" s="219">
        <f>Scores!BE83*calcs!$BN$13</f>
        <v>-1.34640589663422</v>
      </c>
      <c r="BD87" s="219">
        <f>Scores!BF83*calcs!$BN$13</f>
        <v>-1.11606832956073</v>
      </c>
      <c r="BE87" s="219">
        <f>Scores!BG83*calcs!$BN$13</f>
        <v>-1.11606832956073</v>
      </c>
      <c r="BF87" s="219">
        <f>Scores!BH83*calcs!$BN$14</f>
        <v>0.499493758086247</v>
      </c>
      <c r="BG87" s="219">
        <f>Scores!BI83*calcs!$BN$14</f>
        <v>0.499493758086247</v>
      </c>
      <c r="BH87" s="219">
        <f>Scores!BJ83*calcs!$BN$14</f>
        <v>0.499493758086247</v>
      </c>
      <c r="BI87" s="219">
        <f>Scores!BK83*calcs!$BN$14</f>
        <v>0.755631273006421</v>
      </c>
      <c r="BJ87" s="219">
        <f>Scores!BL83*calcs!$BN$14</f>
        <v>0.755631273006421</v>
      </c>
    </row>
    <row r="88" spans="1:62">
      <c r="A88" t="s">
        <v>190</v>
      </c>
      <c r="B88" s="22" t="s">
        <v>191</v>
      </c>
      <c r="C88" s="219">
        <f>Scores!E84*calcs!$BN$3</f>
        <v>1.51007679582368</v>
      </c>
      <c r="D88" s="219">
        <f>Scores!F84*calcs!$BN$3</f>
        <v>1.51007679582368</v>
      </c>
      <c r="E88" s="219">
        <f>Scores!G84*calcs!$BN$3</f>
        <v>1.51007679582368</v>
      </c>
      <c r="F88" s="219">
        <f>Scores!H84*calcs!$BN$3</f>
        <v>1.51007679582368</v>
      </c>
      <c r="G88" s="219">
        <f>Scores!I84*calcs!$BN$3</f>
        <v>1.51007679582368</v>
      </c>
      <c r="H88" s="219">
        <f>Scores!J84*calcs!$BN$4</f>
        <v>0.647018650911923</v>
      </c>
      <c r="I88" s="219">
        <f>Scores!K84*calcs!$BN$4</f>
        <v>0.647018650911923</v>
      </c>
      <c r="J88" s="219">
        <f>Scores!L84*calcs!$BN$4</f>
        <v>0.647018650911923</v>
      </c>
      <c r="K88" s="219">
        <f>Scores!M84*calcs!$BN$4</f>
        <v>0.647018650911923</v>
      </c>
      <c r="L88" s="219">
        <f>Scores!N84*calcs!$BN$4</f>
        <v>0.647018650911923</v>
      </c>
      <c r="M88" s="219">
        <f>Scores!O84*calcs!$BN$5</f>
        <v>0.898651122888004</v>
      </c>
      <c r="N88" s="219">
        <f>Scores!P84*calcs!$BN$5</f>
        <v>0.898651122888004</v>
      </c>
      <c r="O88" s="219">
        <f>Scores!Q84*calcs!$BN$5</f>
        <v>0.898651122888004</v>
      </c>
      <c r="P88" s="219">
        <f>Scores!R84*calcs!$BN$5</f>
        <v>0.898651122888004</v>
      </c>
      <c r="Q88" s="219">
        <f>Scores!S84*calcs!$BN$5</f>
        <v>0.898651122888004</v>
      </c>
      <c r="R88" s="219">
        <f>Scores!T84*calcs!$BN$6</f>
        <v>1.07574430407145</v>
      </c>
      <c r="S88" s="219">
        <f>Scores!U84*calcs!$BN$6</f>
        <v>1.07574430407145</v>
      </c>
      <c r="T88" s="219">
        <f>Scores!V84*calcs!$BN$6</f>
        <v>1.07574430407145</v>
      </c>
      <c r="U88" s="219">
        <f>Scores!W84*calcs!$BN$6</f>
        <v>1.07574430407145</v>
      </c>
      <c r="V88" s="219">
        <f>Scores!X84*calcs!$BN$6</f>
        <v>1.07574430407145</v>
      </c>
      <c r="W88" s="219">
        <f>Scores!Y84*calcs!$BN$7</f>
        <v>-0.408040293170843</v>
      </c>
      <c r="X88" s="219">
        <f>Scores!Z84*calcs!$BN$7</f>
        <v>-1.2180000643384</v>
      </c>
      <c r="Y88" s="219">
        <f>Scores!AA84*calcs!$BN$7</f>
        <v>-0.434925322876321</v>
      </c>
      <c r="Z88" s="219">
        <f>Scores!AB84*calcs!$BN$7</f>
        <v>-0.463875432000771</v>
      </c>
      <c r="AA88" s="219">
        <f>Scores!AC84*calcs!$BN$7</f>
        <v>-0.0712470692036307</v>
      </c>
      <c r="AB88" s="219">
        <f>Scores!AD84*calcs!$BN$8</f>
        <v>1.32611913252582</v>
      </c>
      <c r="AC88" s="219">
        <f>Scores!AE84*calcs!$BN$8</f>
        <v>1.3063934257953</v>
      </c>
      <c r="AD88" s="219">
        <f>Scores!AF84*calcs!$BN$8</f>
        <v>1.36010175983128</v>
      </c>
      <c r="AE88" s="219">
        <f>Scores!AG84*calcs!$BN$8</f>
        <v>1.28322469126587</v>
      </c>
      <c r="AF88" s="219">
        <f>Scores!AH84*calcs!$BN$8</f>
        <v>1.26887507496576</v>
      </c>
      <c r="AG88" s="219">
        <f>Scores!AI84*calcs!$BN$9</f>
        <v>-0.599558590242592</v>
      </c>
      <c r="AH88" s="219">
        <f>Scores!AJ84*calcs!$BN$9</f>
        <v>-0.515218464141503</v>
      </c>
      <c r="AI88" s="219">
        <f>Scores!AK84*calcs!$BN$9</f>
        <v>-0.403725612675059</v>
      </c>
      <c r="AJ88" s="219">
        <f>Scores!AL84*calcs!$BN$9</f>
        <v>-0.36376715746158</v>
      </c>
      <c r="AK88" s="219">
        <f>Scores!AM84*calcs!$BN$9</f>
        <v>-0.319129568538654</v>
      </c>
      <c r="AL88" s="219">
        <f>Scores!AN84*calcs!$BN$10</f>
        <v>0.720028179464388</v>
      </c>
      <c r="AM88" s="219">
        <f>Scores!AO84*calcs!$BN$10</f>
        <v>0.692467829132617</v>
      </c>
      <c r="AN88" s="219">
        <f>Scores!AP84*calcs!$BN$10</f>
        <v>0.687415649755234</v>
      </c>
      <c r="AO88" s="219">
        <f>Scores!AQ84*calcs!$BN$10</f>
        <v>0.651453876521966</v>
      </c>
      <c r="AP88" s="219">
        <f>Scores!AR84*calcs!$BN$10</f>
        <v>0.58020372778891</v>
      </c>
      <c r="AQ88" s="219">
        <f>Scores!AS84*calcs!$BN$11</f>
        <v>0.691683196874918</v>
      </c>
      <c r="AR88" s="219">
        <f>Scores!AT84*calcs!$BN$11</f>
        <v>0.655878940312991</v>
      </c>
      <c r="AS88" s="219">
        <f>Scores!AU84*calcs!$BN$11</f>
        <v>0.714528776795368</v>
      </c>
      <c r="AT88" s="219">
        <f>Scores!AV84*calcs!$BN$11</f>
        <v>0.969345321157611</v>
      </c>
      <c r="AU88" s="219">
        <f>Scores!AW84*calcs!$BN$11</f>
        <v>0.915123259278164</v>
      </c>
      <c r="AV88" s="219">
        <f>Scores!AX84*calcs!$BN$12</f>
        <v>0.78735304552155</v>
      </c>
      <c r="AW88" s="219">
        <f>Scores!AY84*calcs!$BN$12</f>
        <v>0.764460602730267</v>
      </c>
      <c r="AX88" s="219">
        <f>Scores!AZ84*calcs!$BN$12</f>
        <v>0.761937616671537</v>
      </c>
      <c r="AY88" s="219">
        <f>Scores!BA84*calcs!$BN$12</f>
        <v>0.747170898402537</v>
      </c>
      <c r="AZ88" s="219">
        <f>Scores!BB84*calcs!$BN$12</f>
        <v>0.776031697167359</v>
      </c>
      <c r="BA88" s="219">
        <f>Scores!BC84*calcs!$BN$13</f>
        <v>0.678844378446341</v>
      </c>
      <c r="BB88" s="219">
        <f>Scores!BD84*calcs!$BN$13</f>
        <v>0.704563108560217</v>
      </c>
      <c r="BC88" s="219">
        <f>Scores!BE84*calcs!$BN$13</f>
        <v>0.752046536858753</v>
      </c>
      <c r="BD88" s="219">
        <f>Scores!BF84*calcs!$BN$13</f>
        <v>0.85698103876985</v>
      </c>
      <c r="BE88" s="219">
        <f>Scores!BG84*calcs!$BN$13</f>
        <v>0.85698103876985</v>
      </c>
      <c r="BF88" s="219">
        <f>Scores!BH84*calcs!$BN$14</f>
        <v>3.04423420915322</v>
      </c>
      <c r="BG88" s="219">
        <f>Scores!BI84*calcs!$BN$14</f>
        <v>3.04423420915322</v>
      </c>
      <c r="BH88" s="219">
        <f>Scores!BJ84*calcs!$BN$14</f>
        <v>3.04423420915322</v>
      </c>
      <c r="BI88" s="219">
        <f>Scores!BK84*calcs!$BN$14</f>
        <v>2.04151197367075</v>
      </c>
      <c r="BJ88" s="219">
        <f>Scores!BL84*calcs!$BN$14</f>
        <v>2.04151197367075</v>
      </c>
    </row>
    <row r="89" spans="1:62">
      <c r="A89" t="s">
        <v>192</v>
      </c>
      <c r="B89" s="22" t="s">
        <v>193</v>
      </c>
      <c r="C89" s="219">
        <f>Scores!E85*calcs!$BN$3</f>
        <v>1.97331258864223</v>
      </c>
      <c r="D89" s="219">
        <f>Scores!F85*calcs!$BN$3</f>
        <v>1.97331258864223</v>
      </c>
      <c r="E89" s="219">
        <f>Scores!G85*calcs!$BN$3</f>
        <v>1.97331258864223</v>
      </c>
      <c r="F89" s="219">
        <f>Scores!H85*calcs!$BN$3</f>
        <v>1.97331258864223</v>
      </c>
      <c r="G89" s="219">
        <f>Scores!I85*calcs!$BN$3</f>
        <v>1.97331258864223</v>
      </c>
      <c r="H89" s="219">
        <f>Scores!J85*calcs!$BN$4</f>
        <v>0.949739045663917</v>
      </c>
      <c r="I89" s="219">
        <f>Scores!K85*calcs!$BN$4</f>
        <v>0.949739045663917</v>
      </c>
      <c r="J89" s="219">
        <f>Scores!L85*calcs!$BN$4</f>
        <v>0.949739045663917</v>
      </c>
      <c r="K89" s="219">
        <f>Scores!M85*calcs!$BN$4</f>
        <v>0.949739045663917</v>
      </c>
      <c r="L89" s="219">
        <f>Scores!N85*calcs!$BN$4</f>
        <v>0.949739045663917</v>
      </c>
      <c r="M89" s="219">
        <f>Scores!O85*calcs!$BN$5</f>
        <v>1.52752146568475</v>
      </c>
      <c r="N89" s="219">
        <f>Scores!P85*calcs!$BN$5</f>
        <v>1.52752146568475</v>
      </c>
      <c r="O89" s="219">
        <f>Scores!Q85*calcs!$BN$5</f>
        <v>1.52752146568475</v>
      </c>
      <c r="P89" s="219">
        <f>Scores!R85*calcs!$BN$5</f>
        <v>1.52752146568475</v>
      </c>
      <c r="Q89" s="219">
        <f>Scores!S85*calcs!$BN$5</f>
        <v>1.52752146568475</v>
      </c>
      <c r="R89" s="219">
        <f>Scores!T85*calcs!$BN$6</f>
        <v>1.35659506483655</v>
      </c>
      <c r="S89" s="219">
        <f>Scores!U85*calcs!$BN$6</f>
        <v>1.35659506483655</v>
      </c>
      <c r="T89" s="219">
        <f>Scores!V85*calcs!$BN$6</f>
        <v>1.35659506483655</v>
      </c>
      <c r="U89" s="219">
        <f>Scores!W85*calcs!$BN$6</f>
        <v>1.35659506483655</v>
      </c>
      <c r="V89" s="219">
        <f>Scores!X85*calcs!$BN$6</f>
        <v>1.35659506483655</v>
      </c>
      <c r="W89" s="219">
        <f>Scores!Y85*calcs!$BN$7</f>
        <v>1.09381246387821</v>
      </c>
      <c r="X89" s="219">
        <f>Scores!Z85*calcs!$BN$7</f>
        <v>1.40825712951788</v>
      </c>
      <c r="Y89" s="219">
        <f>Scores!AA85*calcs!$BN$7</f>
        <v>0.483961793023789</v>
      </c>
      <c r="Z89" s="219">
        <f>Scores!AB85*calcs!$BN$7</f>
        <v>0.675695804199335</v>
      </c>
      <c r="AA89" s="219">
        <f>Scores!AC85*calcs!$BN$7</f>
        <v>0.958099446163684</v>
      </c>
      <c r="AB89" s="219">
        <f>Scores!AD85*calcs!$BN$8</f>
        <v>1.40369185662589</v>
      </c>
      <c r="AC89" s="219">
        <f>Scores!AE85*calcs!$BN$8</f>
        <v>1.34055502876807</v>
      </c>
      <c r="AD89" s="219">
        <f>Scores!AF85*calcs!$BN$8</f>
        <v>1.38056095902916</v>
      </c>
      <c r="AE89" s="219">
        <f>Scores!AG85*calcs!$BN$8</f>
        <v>1.44312729308672</v>
      </c>
      <c r="AF89" s="219">
        <f>Scores!AH85*calcs!$BN$8</f>
        <v>1.36063802435072</v>
      </c>
      <c r="AG89" s="219">
        <f>Scores!AI85*calcs!$BN$9</f>
        <v>0.304437703387989</v>
      </c>
      <c r="AH89" s="219">
        <f>Scores!AJ85*calcs!$BN$9</f>
        <v>0.189581727344831</v>
      </c>
      <c r="AI89" s="219">
        <f>Scores!AK85*calcs!$BN$9</f>
        <v>0.094332623444385</v>
      </c>
      <c r="AJ89" s="219">
        <f>Scores!AL85*calcs!$BN$9</f>
        <v>-0.0306204160303072</v>
      </c>
      <c r="AK89" s="219">
        <f>Scores!AM85*calcs!$BN$9</f>
        <v>-0.139242843231797</v>
      </c>
      <c r="AL89" s="219">
        <f>Scores!AN85*calcs!$BN$10</f>
        <v>0.890684017066512</v>
      </c>
      <c r="AM89" s="219">
        <f>Scores!AO85*calcs!$BN$10</f>
        <v>0.841078103300158</v>
      </c>
      <c r="AN89" s="219">
        <f>Scores!AP85*calcs!$BN$10</f>
        <v>0.828552285737348</v>
      </c>
      <c r="AO89" s="219">
        <f>Scores!AQ85*calcs!$BN$10</f>
        <v>0.828930164679669</v>
      </c>
      <c r="AP89" s="219">
        <f>Scores!AR85*calcs!$BN$10</f>
        <v>0.792507123328852</v>
      </c>
      <c r="AQ89" s="219">
        <f>Scores!AS85*calcs!$BN$11</f>
        <v>0.673556251163666</v>
      </c>
      <c r="AR89" s="219">
        <f>Scores!AT85*calcs!$BN$11</f>
        <v>0.771303448695176</v>
      </c>
      <c r="AS89" s="219">
        <f>Scores!AU85*calcs!$BN$11</f>
        <v>0.790930688475853</v>
      </c>
      <c r="AT89" s="219">
        <f>Scores!AV85*calcs!$BN$11</f>
        <v>0.895039435033036</v>
      </c>
      <c r="AU89" s="219">
        <f>Scores!AW85*calcs!$BN$11</f>
        <v>0.776227847664132</v>
      </c>
      <c r="AV89" s="219">
        <f>Scores!AX85*calcs!$BN$12</f>
        <v>0.783047490946926</v>
      </c>
      <c r="AW89" s="219">
        <f>Scores!AY85*calcs!$BN$12</f>
        <v>0.789830982864741</v>
      </c>
      <c r="AX89" s="219">
        <f>Scores!AZ85*calcs!$BN$12</f>
        <v>0.761178382045318</v>
      </c>
      <c r="AY89" s="219">
        <f>Scores!BA85*calcs!$BN$12</f>
        <v>0.825649939905703</v>
      </c>
      <c r="AZ89" s="219">
        <f>Scores!BB85*calcs!$BN$12</f>
        <v>0.785895832251388</v>
      </c>
      <c r="BA89" s="219">
        <f>Scores!BC85*calcs!$BN$13</f>
        <v>0.719114807676209</v>
      </c>
      <c r="BB89" s="219">
        <f>Scores!BD85*calcs!$BN$13</f>
        <v>0.699015367547932</v>
      </c>
      <c r="BC89" s="219">
        <f>Scores!BE85*calcs!$BN$13</f>
        <v>0.69746251402223</v>
      </c>
      <c r="BD89" s="219">
        <f>Scores!BF85*calcs!$BN$13</f>
        <v>0.737402289174057</v>
      </c>
      <c r="BE89" s="219">
        <f>Scores!BG85*calcs!$BN$13</f>
        <v>0.737402289174057</v>
      </c>
      <c r="BF89" s="219">
        <f>Scores!BH85*calcs!$BN$14</f>
        <v>3.41622081698443</v>
      </c>
      <c r="BG89" s="219">
        <f>Scores!BI85*calcs!$BN$14</f>
        <v>3.41622081698443</v>
      </c>
      <c r="BH89" s="219">
        <f>Scores!BJ85*calcs!$BN$14</f>
        <v>3.41622081698443</v>
      </c>
      <c r="BI89" s="219">
        <f>Scores!BK85*calcs!$BN$14</f>
        <v>1.98271244626142</v>
      </c>
      <c r="BJ89" s="219">
        <f>Scores!BL85*calcs!$BN$14</f>
        <v>1.98271244626142</v>
      </c>
    </row>
    <row r="90" spans="1:62">
      <c r="A90" t="s">
        <v>194</v>
      </c>
      <c r="B90" s="22" t="s">
        <v>195</v>
      </c>
      <c r="C90" s="219">
        <f>Scores!E86*calcs!$BN$3</f>
        <v>0.831966568986878</v>
      </c>
      <c r="D90" s="219">
        <f>Scores!F86*calcs!$BN$3</f>
        <v>0.831966568986878</v>
      </c>
      <c r="E90" s="219">
        <f>Scores!G86*calcs!$BN$3</f>
        <v>0.831966568986878</v>
      </c>
      <c r="F90" s="219">
        <f>Scores!H86*calcs!$BN$3</f>
        <v>0.831966568986878</v>
      </c>
      <c r="G90" s="219">
        <f>Scores!I86*calcs!$BN$3</f>
        <v>0.831966568986878</v>
      </c>
      <c r="H90" s="219">
        <f>Scores!J86*calcs!$BN$4</f>
        <v>0.823720143121883</v>
      </c>
      <c r="I90" s="219">
        <f>Scores!K86*calcs!$BN$4</f>
        <v>0.823720143121883</v>
      </c>
      <c r="J90" s="219">
        <f>Scores!L86*calcs!$BN$4</f>
        <v>0.823720143121883</v>
      </c>
      <c r="K90" s="219">
        <f>Scores!M86*calcs!$BN$4</f>
        <v>0.823720143121883</v>
      </c>
      <c r="L90" s="219">
        <f>Scores!N86*calcs!$BN$4</f>
        <v>0.823720143121883</v>
      </c>
      <c r="M90" s="219">
        <f>Scores!O86*calcs!$BN$5</f>
        <v>0.472916603120977</v>
      </c>
      <c r="N90" s="219">
        <f>Scores!P86*calcs!$BN$5</f>
        <v>0.472916603120977</v>
      </c>
      <c r="O90" s="219">
        <f>Scores!Q86*calcs!$BN$5</f>
        <v>0.472916603120977</v>
      </c>
      <c r="P90" s="219">
        <f>Scores!R86*calcs!$BN$5</f>
        <v>0.472916603120977</v>
      </c>
      <c r="Q90" s="219">
        <f>Scores!S86*calcs!$BN$5</f>
        <v>0.472916603120977</v>
      </c>
      <c r="R90" s="219">
        <f>Scores!T86*calcs!$BN$6</f>
        <v>0.773393710606108</v>
      </c>
      <c r="S90" s="219">
        <f>Scores!U86*calcs!$BN$6</f>
        <v>0.773393710606108</v>
      </c>
      <c r="T90" s="219">
        <f>Scores!V86*calcs!$BN$6</f>
        <v>0.773393710606108</v>
      </c>
      <c r="U90" s="219">
        <f>Scores!W86*calcs!$BN$6</f>
        <v>0.773393710606108</v>
      </c>
      <c r="V90" s="219">
        <f>Scores!X86*calcs!$BN$6</f>
        <v>0.773393710606108</v>
      </c>
      <c r="W90" s="219">
        <f>Scores!Y86*calcs!$BN$7</f>
        <v>0.726003217961709</v>
      </c>
      <c r="X90" s="219">
        <f>Scores!Z86*calcs!$BN$7</f>
        <v>0.570137948841679</v>
      </c>
      <c r="Y90" s="219">
        <f>Scores!AA86*calcs!$BN$7</f>
        <v>0.566030321556857</v>
      </c>
      <c r="Z90" s="219">
        <f>Scores!AB86*calcs!$BN$7</f>
        <v>0.115542715688499</v>
      </c>
      <c r="AA90" s="219">
        <f>Scores!AC86*calcs!$BN$7</f>
        <v>0.323123940174749</v>
      </c>
      <c r="AB90" s="219">
        <f>Scores!AD86*calcs!$BN$8</f>
        <v>0.805106004688878</v>
      </c>
      <c r="AC90" s="219">
        <f>Scores!AE86*calcs!$BN$8</f>
        <v>0.829503597603696</v>
      </c>
      <c r="AD90" s="219">
        <f>Scores!AF86*calcs!$BN$8</f>
        <v>0.720656478068962</v>
      </c>
      <c r="AE90" s="219">
        <f>Scores!AG86*calcs!$BN$8</f>
        <v>0.647983554183466</v>
      </c>
      <c r="AF90" s="219">
        <f>Scores!AH86*calcs!$BN$8</f>
        <v>0.558251761078383</v>
      </c>
      <c r="AG90" s="219">
        <f>Scores!AI86*calcs!$BN$9</f>
        <v>0.0770951917215996</v>
      </c>
      <c r="AH90" s="219">
        <f>Scores!AJ86*calcs!$BN$9</f>
        <v>0.100021026726616</v>
      </c>
      <c r="AI90" s="219">
        <f>Scores!AK86*calcs!$BN$9</f>
        <v>0.176400375353429</v>
      </c>
      <c r="AJ90" s="219">
        <f>Scores!AL86*calcs!$BN$9</f>
        <v>0.232295270259873</v>
      </c>
      <c r="AK90" s="219">
        <f>Scores!AM86*calcs!$BN$9</f>
        <v>0.278586259587467</v>
      </c>
      <c r="AL90" s="219">
        <f>Scores!AN86*calcs!$BN$10</f>
        <v>0.338590529941917</v>
      </c>
      <c r="AM90" s="219">
        <f>Scores!AO86*calcs!$BN$10</f>
        <v>0.291008185997601</v>
      </c>
      <c r="AN90" s="219">
        <f>Scores!AP86*calcs!$BN$10</f>
        <v>0.274277141193035</v>
      </c>
      <c r="AO90" s="219">
        <f>Scores!AQ86*calcs!$BN$10</f>
        <v>0.216964912842574</v>
      </c>
      <c r="AP90" s="219">
        <f>Scores!AR86*calcs!$BN$10</f>
        <v>0.179870298976118</v>
      </c>
      <c r="AQ90" s="219">
        <f>Scores!AS86*calcs!$BN$11</f>
        <v>0.154521507806454</v>
      </c>
      <c r="AR90" s="219">
        <f>Scores!AT86*calcs!$BN$11</f>
        <v>0.249036811772657</v>
      </c>
      <c r="AS90" s="219">
        <f>Scores!AU86*calcs!$BN$11</f>
        <v>0.34288869054229</v>
      </c>
      <c r="AT90" s="219">
        <f>Scores!AV86*calcs!$BN$11</f>
        <v>0.360969664399184</v>
      </c>
      <c r="AU90" s="219">
        <f>Scores!AW86*calcs!$BN$11</f>
        <v>0.442620270590778</v>
      </c>
      <c r="AV90" s="219">
        <f>Scores!AX86*calcs!$BN$12</f>
        <v>0.1846168046374</v>
      </c>
      <c r="AW90" s="219">
        <f>Scores!AY86*calcs!$BN$12</f>
        <v>0.199517581806423</v>
      </c>
      <c r="AX90" s="219">
        <f>Scores!AZ86*calcs!$BN$12</f>
        <v>0.166252032000249</v>
      </c>
      <c r="AY90" s="219">
        <f>Scores!BA86*calcs!$BN$12</f>
        <v>0.170926067800657</v>
      </c>
      <c r="AZ90" s="219">
        <f>Scores!BB86*calcs!$BN$12</f>
        <v>0.144108211437941</v>
      </c>
      <c r="BA90" s="219">
        <f>Scores!BC86*calcs!$BN$13</f>
        <v>0.132317124612422</v>
      </c>
      <c r="BB90" s="219">
        <f>Scores!BD86*calcs!$BN$13</f>
        <v>0.183075453405411</v>
      </c>
      <c r="BC90" s="219">
        <f>Scores!BE86*calcs!$BN$13</f>
        <v>0.169816959935847</v>
      </c>
      <c r="BD90" s="219">
        <f>Scores!BF86*calcs!$BN$13</f>
        <v>0.186011388260122</v>
      </c>
      <c r="BE90" s="219">
        <f>Scores!BG86*calcs!$BN$13</f>
        <v>0.186011388260122</v>
      </c>
      <c r="BF90" s="219">
        <f>Scores!BH86*calcs!$BN$14</f>
        <v>2.33874849204605</v>
      </c>
      <c r="BG90" s="219">
        <f>Scores!BI86*calcs!$BN$14</f>
        <v>2.33874849204605</v>
      </c>
      <c r="BH90" s="219">
        <f>Scores!BJ86*calcs!$BN$14</f>
        <v>2.33874849204605</v>
      </c>
      <c r="BI90" s="219">
        <f>Scores!BK86*calcs!$BN$14</f>
        <v>1.17587465967435</v>
      </c>
      <c r="BJ90" s="219">
        <f>Scores!BL86*calcs!$BN$14</f>
        <v>1.17587465967435</v>
      </c>
    </row>
    <row r="91" spans="1:62">
      <c r="A91" t="s">
        <v>196</v>
      </c>
      <c r="B91" s="22" t="s">
        <v>197</v>
      </c>
      <c r="C91" s="219">
        <f>Scores!E87*calcs!$BN$3</f>
        <v>0.525003091817956</v>
      </c>
      <c r="D91" s="219">
        <f>Scores!F87*calcs!$BN$3</f>
        <v>0.525003091817956</v>
      </c>
      <c r="E91" s="219">
        <f>Scores!G87*calcs!$BN$3</f>
        <v>0.525003091817956</v>
      </c>
      <c r="F91" s="219">
        <f>Scores!H87*calcs!$BN$3</f>
        <v>0.525003091817956</v>
      </c>
      <c r="G91" s="219">
        <f>Scores!I87*calcs!$BN$3</f>
        <v>0.525003091817956</v>
      </c>
      <c r="H91" s="219">
        <f>Scores!J87*calcs!$BN$4</f>
        <v>-0.500918442110066</v>
      </c>
      <c r="I91" s="219">
        <f>Scores!K87*calcs!$BN$4</f>
        <v>-0.500918442110066</v>
      </c>
      <c r="J91" s="219">
        <f>Scores!L87*calcs!$BN$4</f>
        <v>-0.500918442110066</v>
      </c>
      <c r="K91" s="219">
        <f>Scores!M87*calcs!$BN$4</f>
        <v>-0.500918442110066</v>
      </c>
      <c r="L91" s="219">
        <f>Scores!N87*calcs!$BN$4</f>
        <v>-0.500918442110066</v>
      </c>
      <c r="M91" s="219">
        <f>Scores!O87*calcs!$BN$5</f>
        <v>-0.134536539219261</v>
      </c>
      <c r="N91" s="219">
        <f>Scores!P87*calcs!$BN$5</f>
        <v>-0.134536539219261</v>
      </c>
      <c r="O91" s="219">
        <f>Scores!Q87*calcs!$BN$5</f>
        <v>-0.134536539219261</v>
      </c>
      <c r="P91" s="219">
        <f>Scores!R87*calcs!$BN$5</f>
        <v>-0.134536539219261</v>
      </c>
      <c r="Q91" s="219">
        <f>Scores!S87*calcs!$BN$5</f>
        <v>-0.134536539219261</v>
      </c>
      <c r="R91" s="219">
        <f>Scores!T87*calcs!$BN$6</f>
        <v>0.805134524700854</v>
      </c>
      <c r="S91" s="219">
        <f>Scores!U87*calcs!$BN$6</f>
        <v>0.805134524700854</v>
      </c>
      <c r="T91" s="219">
        <f>Scores!V87*calcs!$BN$6</f>
        <v>0.805134524700854</v>
      </c>
      <c r="U91" s="219">
        <f>Scores!W87*calcs!$BN$6</f>
        <v>0.805134524700854</v>
      </c>
      <c r="V91" s="219">
        <f>Scores!X87*calcs!$BN$6</f>
        <v>0.805134524700854</v>
      </c>
      <c r="W91" s="219">
        <f>Scores!Y87*calcs!$BN$7</f>
        <v>-0.656390209549705</v>
      </c>
      <c r="X91" s="219">
        <f>Scores!Z87*calcs!$BN$7</f>
        <v>-0.464909903750058</v>
      </c>
      <c r="Y91" s="219">
        <f>Scores!AA87*calcs!$BN$7</f>
        <v>-0.0469075794592582</v>
      </c>
      <c r="Z91" s="219">
        <f>Scores!AB87*calcs!$BN$7</f>
        <v>-0.441408369569374</v>
      </c>
      <c r="AA91" s="219">
        <f>Scores!AC87*calcs!$BN$7</f>
        <v>-1.0432660532951</v>
      </c>
      <c r="AB91" s="219">
        <f>Scores!AD87*calcs!$BN$8</f>
        <v>0.995198695654489</v>
      </c>
      <c r="AC91" s="219">
        <f>Scores!AE87*calcs!$BN$8</f>
        <v>1.03999575352491</v>
      </c>
      <c r="AD91" s="219">
        <f>Scores!AF87*calcs!$BN$8</f>
        <v>1.07854420896522</v>
      </c>
      <c r="AE91" s="219">
        <f>Scores!AG87*calcs!$BN$8</f>
        <v>1.05701789216613</v>
      </c>
      <c r="AF91" s="219">
        <f>Scores!AH87*calcs!$BN$8</f>
        <v>1.04929881650155</v>
      </c>
      <c r="AG91" s="219">
        <f>Scores!AI87*calcs!$BN$9</f>
        <v>0.613734506933885</v>
      </c>
      <c r="AH91" s="219">
        <f>Scores!AJ87*calcs!$BN$9</f>
        <v>0.660614380514249</v>
      </c>
      <c r="AI91" s="219">
        <f>Scores!AK87*calcs!$BN$9</f>
        <v>0.76052966835309</v>
      </c>
      <c r="AJ91" s="219">
        <f>Scores!AL87*calcs!$BN$9</f>
        <v>0.840040426651219</v>
      </c>
      <c r="AK91" s="219">
        <f>Scores!AM87*calcs!$BN$9</f>
        <v>0.862537653816677</v>
      </c>
      <c r="AL91" s="219">
        <f>Scores!AN87*calcs!$BN$10</f>
        <v>0.293435991614197</v>
      </c>
      <c r="AM91" s="219">
        <f>Scores!AO87*calcs!$BN$10</f>
        <v>0.269070930242446</v>
      </c>
      <c r="AN91" s="219">
        <f>Scores!AP87*calcs!$BN$10</f>
        <v>0.291023326411182</v>
      </c>
      <c r="AO91" s="219">
        <f>Scores!AQ87*calcs!$BN$10</f>
        <v>0.243698437614185</v>
      </c>
      <c r="AP91" s="219">
        <f>Scores!AR87*calcs!$BN$10</f>
        <v>0.194103109001906</v>
      </c>
      <c r="AQ91" s="219">
        <f>Scores!AS87*calcs!$BN$11</f>
        <v>0.22975436262764</v>
      </c>
      <c r="AR91" s="219">
        <f>Scores!AT87*calcs!$BN$11</f>
        <v>0.160800319365429</v>
      </c>
      <c r="AS91" s="219">
        <f>Scores!AU87*calcs!$BN$11</f>
        <v>0.357642369531118</v>
      </c>
      <c r="AT91" s="219">
        <f>Scores!AV87*calcs!$BN$11</f>
        <v>0.414868548084779</v>
      </c>
      <c r="AU91" s="219">
        <f>Scores!AW87*calcs!$BN$11</f>
        <v>0.55514149317212</v>
      </c>
      <c r="AV91" s="219">
        <f>Scores!AX87*calcs!$BN$12</f>
        <v>0.43375937608055</v>
      </c>
      <c r="AW91" s="219">
        <f>Scores!AY87*calcs!$BN$12</f>
        <v>0.517827757407121</v>
      </c>
      <c r="AX91" s="219">
        <f>Scores!AZ87*calcs!$BN$12</f>
        <v>0.454321053948368</v>
      </c>
      <c r="AY91" s="219">
        <f>Scores!BA87*calcs!$BN$12</f>
        <v>0.449663721169329</v>
      </c>
      <c r="AZ91" s="219">
        <f>Scores!BB87*calcs!$BN$12</f>
        <v>0.43961129989373</v>
      </c>
      <c r="BA91" s="219">
        <f>Scores!BC87*calcs!$BN$13</f>
        <v>0.425715966144316</v>
      </c>
      <c r="BB91" s="219">
        <f>Scores!BD87*calcs!$BN$13</f>
        <v>0.477105727056525</v>
      </c>
      <c r="BC91" s="219">
        <f>Scores!BE87*calcs!$BN$13</f>
        <v>0.430607291265899</v>
      </c>
      <c r="BD91" s="219">
        <f>Scores!BF87*calcs!$BN$13</f>
        <v>0.531461109314636</v>
      </c>
      <c r="BE91" s="219">
        <f>Scores!BG87*calcs!$BN$13</f>
        <v>0.531461109314636</v>
      </c>
      <c r="BF91" s="219">
        <f>Scores!BH87*calcs!$BN$14</f>
        <v>2.95661528670448</v>
      </c>
      <c r="BG91" s="219">
        <f>Scores!BI87*calcs!$BN$14</f>
        <v>2.95661528670448</v>
      </c>
      <c r="BH91" s="219">
        <f>Scores!BJ87*calcs!$BN$14</f>
        <v>2.95661528670448</v>
      </c>
      <c r="BI91" s="219">
        <f>Scores!BK87*calcs!$BN$14</f>
        <v>2.1313027696021</v>
      </c>
      <c r="BJ91" s="219">
        <f>Scores!BL87*calcs!$BN$14</f>
        <v>2.1313027696021</v>
      </c>
    </row>
    <row r="92" spans="1:62">
      <c r="A92" t="s">
        <v>198</v>
      </c>
      <c r="B92" s="22" t="s">
        <v>199</v>
      </c>
      <c r="C92" s="219">
        <f>Scores!E88*calcs!$BN$3</f>
        <v>1.5379825664754</v>
      </c>
      <c r="D92" s="219">
        <f>Scores!F88*calcs!$BN$3</f>
        <v>1.5379825664754</v>
      </c>
      <c r="E92" s="219">
        <f>Scores!G88*calcs!$BN$3</f>
        <v>1.5379825664754</v>
      </c>
      <c r="F92" s="219">
        <f>Scores!H88*calcs!$BN$3</f>
        <v>1.5379825664754</v>
      </c>
      <c r="G92" s="219">
        <f>Scores!I88*calcs!$BN$3</f>
        <v>1.5379825664754</v>
      </c>
      <c r="H92" s="219">
        <f>Scores!J88*calcs!$BN$4</f>
        <v>2.04249674036205</v>
      </c>
      <c r="I92" s="219">
        <f>Scores!K88*calcs!$BN$4</f>
        <v>2.04249674036205</v>
      </c>
      <c r="J92" s="219">
        <f>Scores!L88*calcs!$BN$4</f>
        <v>2.04249674036205</v>
      </c>
      <c r="K92" s="219">
        <f>Scores!M88*calcs!$BN$4</f>
        <v>2.04249674036205</v>
      </c>
      <c r="L92" s="219">
        <f>Scores!N88*calcs!$BN$4</f>
        <v>2.04249674036205</v>
      </c>
      <c r="M92" s="219">
        <f>Scores!O88*calcs!$BN$5</f>
        <v>0.991180109637787</v>
      </c>
      <c r="N92" s="219">
        <f>Scores!P88*calcs!$BN$5</f>
        <v>0.991180109637787</v>
      </c>
      <c r="O92" s="219">
        <f>Scores!Q88*calcs!$BN$5</f>
        <v>0.991180109637787</v>
      </c>
      <c r="P92" s="219">
        <f>Scores!R88*calcs!$BN$5</f>
        <v>0.991180109637787</v>
      </c>
      <c r="Q92" s="219">
        <f>Scores!S88*calcs!$BN$5</f>
        <v>0.991180109637787</v>
      </c>
      <c r="R92" s="219">
        <f>Scores!T88*calcs!$BN$6</f>
        <v>1.37590638925915</v>
      </c>
      <c r="S92" s="219">
        <f>Scores!U88*calcs!$BN$6</f>
        <v>1.37590638925915</v>
      </c>
      <c r="T92" s="219">
        <f>Scores!V88*calcs!$BN$6</f>
        <v>1.37590638925915</v>
      </c>
      <c r="U92" s="219">
        <f>Scores!W88*calcs!$BN$6</f>
        <v>1.37590638925915</v>
      </c>
      <c r="V92" s="219">
        <f>Scores!X88*calcs!$BN$6</f>
        <v>1.37590638925915</v>
      </c>
      <c r="W92" s="219">
        <f>Scores!Y88*calcs!$BN$7</f>
        <v>1.45994517161706</v>
      </c>
      <c r="X92" s="219">
        <f>Scores!Z88*calcs!$BN$7</f>
        <v>0.567224010063031</v>
      </c>
      <c r="Y92" s="219">
        <f>Scores!AA88*calcs!$BN$7</f>
        <v>0.70332688839157</v>
      </c>
      <c r="Z92" s="219">
        <f>Scores!AB88*calcs!$BN$7</f>
        <v>0.96601939381007</v>
      </c>
      <c r="AA92" s="219">
        <f>Scores!AC88*calcs!$BN$7</f>
        <v>0.793556479296002</v>
      </c>
      <c r="AB92" s="219">
        <f>Scores!AD88*calcs!$BN$8</f>
        <v>1.51162178598437</v>
      </c>
      <c r="AC92" s="219">
        <f>Scores!AE88*calcs!$BN$8</f>
        <v>1.50701267679523</v>
      </c>
      <c r="AD92" s="219">
        <f>Scores!AF88*calcs!$BN$8</f>
        <v>1.53559069641614</v>
      </c>
      <c r="AE92" s="219">
        <f>Scores!AG88*calcs!$BN$8</f>
        <v>1.41911693266301</v>
      </c>
      <c r="AF92" s="219">
        <f>Scores!AH88*calcs!$BN$8</f>
        <v>1.42832461077227</v>
      </c>
      <c r="AG92" s="219">
        <f>Scores!AI88*calcs!$BN$9</f>
        <v>-0.135178507932319</v>
      </c>
      <c r="AH92" s="219">
        <f>Scores!AJ88*calcs!$BN$9</f>
        <v>-0.191024979367914</v>
      </c>
      <c r="AI92" s="219">
        <f>Scores!AK88*calcs!$BN$9</f>
        <v>-0.166353176737281</v>
      </c>
      <c r="AJ92" s="219">
        <f>Scores!AL88*calcs!$BN$9</f>
        <v>-0.174575854464925</v>
      </c>
      <c r="AK92" s="219">
        <f>Scores!AM88*calcs!$BN$9</f>
        <v>-0.11989095916328</v>
      </c>
      <c r="AL92" s="219">
        <f>Scores!AN88*calcs!$BN$10</f>
        <v>0.78981496789475</v>
      </c>
      <c r="AM92" s="219">
        <f>Scores!AO88*calcs!$BN$10</f>
        <v>0.747497277271768</v>
      </c>
      <c r="AN92" s="219">
        <f>Scores!AP88*calcs!$BN$10</f>
        <v>0.703545551010333</v>
      </c>
      <c r="AO92" s="219">
        <f>Scores!AQ88*calcs!$BN$10</f>
        <v>0.644120145606359</v>
      </c>
      <c r="AP92" s="219">
        <f>Scores!AR88*calcs!$BN$10</f>
        <v>0.663613715034011</v>
      </c>
      <c r="AQ92" s="219">
        <f>Scores!AS88*calcs!$BN$11</f>
        <v>0.730631500614209</v>
      </c>
      <c r="AR92" s="219">
        <f>Scores!AT88*calcs!$BN$11</f>
        <v>0.774027867595452</v>
      </c>
      <c r="AS92" s="219">
        <f>Scores!AU88*calcs!$BN$11</f>
        <v>0.73992285669837</v>
      </c>
      <c r="AT92" s="219">
        <f>Scores!AV88*calcs!$BN$11</f>
        <v>1.01546095092127</v>
      </c>
      <c r="AU92" s="219">
        <f>Scores!AW88*calcs!$BN$11</f>
        <v>0.963435890204072</v>
      </c>
      <c r="AV92" s="219">
        <f>Scores!AX88*calcs!$BN$12</f>
        <v>0.809197403289863</v>
      </c>
      <c r="AW92" s="219">
        <f>Scores!AY88*calcs!$BN$12</f>
        <v>0.845528442803694</v>
      </c>
      <c r="AX92" s="219">
        <f>Scores!AZ88*calcs!$BN$12</f>
        <v>0.856405788887074</v>
      </c>
      <c r="AY92" s="219">
        <f>Scores!BA88*calcs!$BN$12</f>
        <v>0.864449454530399</v>
      </c>
      <c r="AZ92" s="219">
        <f>Scores!BB88*calcs!$BN$12</f>
        <v>0.907664881926906</v>
      </c>
      <c r="BA92" s="219">
        <f>Scores!BC88*calcs!$BN$13</f>
        <v>0.770891073828896</v>
      </c>
      <c r="BB92" s="219">
        <f>Scores!BD88*calcs!$BN$13</f>
        <v>0.826613410830491</v>
      </c>
      <c r="BC92" s="219">
        <f>Scores!BE88*calcs!$BN$13</f>
        <v>0.818760342547836</v>
      </c>
      <c r="BD92" s="219">
        <f>Scores!BF88*calcs!$BN$13</f>
        <v>0.910127149701313</v>
      </c>
      <c r="BE92" s="219">
        <f>Scores!BG88*calcs!$BN$13</f>
        <v>0.910127149701313</v>
      </c>
      <c r="BF92" s="219">
        <f>Scores!BH88*calcs!$BN$14</f>
        <v>3.00548384726284</v>
      </c>
      <c r="BG92" s="219">
        <f>Scores!BI88*calcs!$BN$14</f>
        <v>3.00548384726284</v>
      </c>
      <c r="BH92" s="219">
        <f>Scores!BJ88*calcs!$BN$14</f>
        <v>3.00548384726284</v>
      </c>
      <c r="BI92" s="219">
        <f>Scores!BK88*calcs!$BN$14</f>
        <v>1.55472118794859</v>
      </c>
      <c r="BJ92" s="219">
        <f>Scores!BL88*calcs!$BN$14</f>
        <v>1.55472118794859</v>
      </c>
    </row>
    <row r="93" spans="1:62">
      <c r="A93" t="s">
        <v>200</v>
      </c>
      <c r="B93" s="22" t="s">
        <v>201</v>
      </c>
      <c r="C93" s="219">
        <f>Scores!E89*calcs!$BN$3</f>
        <v>1.47100871691127</v>
      </c>
      <c r="D93" s="219">
        <f>Scores!F89*calcs!$BN$3</f>
        <v>1.47100871691127</v>
      </c>
      <c r="E93" s="219">
        <f>Scores!G89*calcs!$BN$3</f>
        <v>1.47100871691127</v>
      </c>
      <c r="F93" s="219">
        <f>Scores!H89*calcs!$BN$3</f>
        <v>1.47100871691127</v>
      </c>
      <c r="G93" s="219">
        <f>Scores!I89*calcs!$BN$3</f>
        <v>1.47100871691127</v>
      </c>
      <c r="H93" s="219">
        <f>Scores!J89*calcs!$BN$4</f>
        <v>0.847251181271453</v>
      </c>
      <c r="I93" s="219">
        <f>Scores!K89*calcs!$BN$4</f>
        <v>0.847251181271453</v>
      </c>
      <c r="J93" s="219">
        <f>Scores!L89*calcs!$BN$4</f>
        <v>0.847251181271453</v>
      </c>
      <c r="K93" s="219">
        <f>Scores!M89*calcs!$BN$4</f>
        <v>0.847251181271453</v>
      </c>
      <c r="L93" s="219">
        <f>Scores!N89*calcs!$BN$4</f>
        <v>0.847251181271453</v>
      </c>
      <c r="M93" s="219">
        <f>Scores!O89*calcs!$BN$5</f>
        <v>1.0124023521329</v>
      </c>
      <c r="N93" s="219">
        <f>Scores!P89*calcs!$BN$5</f>
        <v>1.0124023521329</v>
      </c>
      <c r="O93" s="219">
        <f>Scores!Q89*calcs!$BN$5</f>
        <v>1.0124023521329</v>
      </c>
      <c r="P93" s="219">
        <f>Scores!R89*calcs!$BN$5</f>
        <v>1.0124023521329</v>
      </c>
      <c r="Q93" s="219">
        <f>Scores!S89*calcs!$BN$5</f>
        <v>1.0124023521329</v>
      </c>
      <c r="R93" s="219">
        <f>Scores!T89*calcs!$BN$6</f>
        <v>1.16525371738905</v>
      </c>
      <c r="S93" s="219">
        <f>Scores!U89*calcs!$BN$6</f>
        <v>1.16525371738905</v>
      </c>
      <c r="T93" s="219">
        <f>Scores!V89*calcs!$BN$6</f>
        <v>1.16525371738905</v>
      </c>
      <c r="U93" s="219">
        <f>Scores!W89*calcs!$BN$6</f>
        <v>1.16525371738905</v>
      </c>
      <c r="V93" s="219">
        <f>Scores!X89*calcs!$BN$6</f>
        <v>1.16525371738905</v>
      </c>
      <c r="W93" s="219">
        <f>Scores!Y89*calcs!$BN$7</f>
        <v>0.112501433563096</v>
      </c>
      <c r="X93" s="219">
        <f>Scores!Z89*calcs!$BN$7</f>
        <v>0.066311250460891</v>
      </c>
      <c r="Y93" s="219">
        <f>Scores!AA89*calcs!$BN$7</f>
        <v>0.098879527026254</v>
      </c>
      <c r="Z93" s="219">
        <f>Scores!AB89*calcs!$BN$7</f>
        <v>0.541984627070067</v>
      </c>
      <c r="AA93" s="219">
        <f>Scores!AC89*calcs!$BN$7</f>
        <v>0.0687076294331751</v>
      </c>
      <c r="AB93" s="219">
        <f>Scores!AD89*calcs!$BN$8</f>
        <v>1.36617717857749</v>
      </c>
      <c r="AC93" s="219">
        <f>Scores!AE89*calcs!$BN$8</f>
        <v>1.36528105932852</v>
      </c>
      <c r="AD93" s="219">
        <f>Scores!AF89*calcs!$BN$8</f>
        <v>1.47850393391263</v>
      </c>
      <c r="AE93" s="219">
        <f>Scores!AG89*calcs!$BN$8</f>
        <v>1.55692429543105</v>
      </c>
      <c r="AF93" s="219">
        <f>Scores!AH89*calcs!$BN$8</f>
        <v>1.50845358440366</v>
      </c>
      <c r="AG93" s="219">
        <f>Scores!AI89*calcs!$BN$9</f>
        <v>-0.865413489823434</v>
      </c>
      <c r="AH93" s="219">
        <f>Scores!AJ89*calcs!$BN$9</f>
        <v>-0.766783526134261</v>
      </c>
      <c r="AI93" s="219">
        <f>Scores!AK89*calcs!$BN$9</f>
        <v>-0.707799591196013</v>
      </c>
      <c r="AJ93" s="219">
        <f>Scores!AL89*calcs!$BN$9</f>
        <v>-0.672217521420075</v>
      </c>
      <c r="AK93" s="219">
        <f>Scores!AM89*calcs!$BN$9</f>
        <v>-0.592287648949387</v>
      </c>
      <c r="AL93" s="219">
        <f>Scores!AN89*calcs!$BN$10</f>
        <v>0.70476660372996</v>
      </c>
      <c r="AM93" s="219">
        <f>Scores!AO89*calcs!$BN$10</f>
        <v>0.695384933750954</v>
      </c>
      <c r="AN93" s="219">
        <f>Scores!AP89*calcs!$BN$10</f>
        <v>0.67675839356883</v>
      </c>
      <c r="AO93" s="219">
        <f>Scores!AQ89*calcs!$BN$10</f>
        <v>0.702686700946492</v>
      </c>
      <c r="AP93" s="219">
        <f>Scores!AR89*calcs!$BN$10</f>
        <v>0.678789917817264</v>
      </c>
      <c r="AQ93" s="219">
        <f>Scores!AS89*calcs!$BN$11</f>
        <v>0.673556251163666</v>
      </c>
      <c r="AR93" s="219">
        <f>Scores!AT89*calcs!$BN$11</f>
        <v>0.589473613049391</v>
      </c>
      <c r="AS93" s="219">
        <f>Scores!AU89*calcs!$BN$11</f>
        <v>0.813864442298288</v>
      </c>
      <c r="AT93" s="219">
        <f>Scores!AV89*calcs!$BN$11</f>
        <v>0.91509980767091</v>
      </c>
      <c r="AU93" s="219">
        <f>Scores!AW89*calcs!$BN$11</f>
        <v>0.903643404595055</v>
      </c>
      <c r="AV93" s="219">
        <f>Scores!AX89*calcs!$BN$12</f>
        <v>0.731448110341666</v>
      </c>
      <c r="AW93" s="219">
        <f>Scores!AY89*calcs!$BN$12</f>
        <v>0.721239009235528</v>
      </c>
      <c r="AX93" s="219">
        <f>Scores!AZ89*calcs!$BN$12</f>
        <v>0.757543748196396</v>
      </c>
      <c r="AY93" s="219">
        <f>Scores!BA89*calcs!$BN$12</f>
        <v>0.798227726561932</v>
      </c>
      <c r="AZ93" s="219">
        <f>Scores!BB89*calcs!$BN$12</f>
        <v>0.803314451277819</v>
      </c>
      <c r="BA93" s="219">
        <f>Scores!BC89*calcs!$BN$13</f>
        <v>0.678844378446341</v>
      </c>
      <c r="BB93" s="219">
        <f>Scores!BD89*calcs!$BN$13</f>
        <v>0.699015367547932</v>
      </c>
      <c r="BC93" s="219">
        <f>Scores!BE89*calcs!$BN$13</f>
        <v>0.709592296874791</v>
      </c>
      <c r="BD93" s="219">
        <f>Scores!BF89*calcs!$BN$13</f>
        <v>0.74404555304049</v>
      </c>
      <c r="BE93" s="219">
        <f>Scores!BG89*calcs!$BN$13</f>
        <v>0.74404555304049</v>
      </c>
      <c r="BF93" s="219">
        <f>Scores!BH89*calcs!$BN$14</f>
        <v>2.75248910151502</v>
      </c>
      <c r="BG93" s="219">
        <f>Scores!BI89*calcs!$BN$14</f>
        <v>2.75248910151502</v>
      </c>
      <c r="BH93" s="219">
        <f>Scores!BJ89*calcs!$BN$14</f>
        <v>2.75248910151502</v>
      </c>
      <c r="BI93" s="219">
        <f>Scores!BK89*calcs!$BN$14</f>
        <v>1.6764316680996</v>
      </c>
      <c r="BJ93" s="219">
        <f>Scores!BL89*calcs!$BN$14</f>
        <v>1.6764316680996</v>
      </c>
    </row>
    <row r="94" spans="1:62">
      <c r="A94" t="s">
        <v>202</v>
      </c>
      <c r="B94" s="22" t="s">
        <v>203</v>
      </c>
      <c r="C94" s="219">
        <f>Scores!E90*calcs!$BN$3</f>
        <v>-0.222871561648144</v>
      </c>
      <c r="D94" s="219">
        <f>Scores!F90*calcs!$BN$3</f>
        <v>-0.222871561648144</v>
      </c>
      <c r="E94" s="219">
        <f>Scores!G90*calcs!$BN$3</f>
        <v>-0.222871561648144</v>
      </c>
      <c r="F94" s="219">
        <f>Scores!H90*calcs!$BN$3</f>
        <v>-0.222871561648144</v>
      </c>
      <c r="G94" s="219">
        <f>Scores!I90*calcs!$BN$3</f>
        <v>-0.222871561648144</v>
      </c>
      <c r="H94" s="219">
        <f>Scores!J90*calcs!$BN$4</f>
        <v>-0.641976495927678</v>
      </c>
      <c r="I94" s="219">
        <f>Scores!K90*calcs!$BN$4</f>
        <v>-0.641976495927678</v>
      </c>
      <c r="J94" s="219">
        <f>Scores!L90*calcs!$BN$4</f>
        <v>-0.641976495927678</v>
      </c>
      <c r="K94" s="219">
        <f>Scores!M90*calcs!$BN$4</f>
        <v>-0.641976495927678</v>
      </c>
      <c r="L94" s="219">
        <f>Scores!N90*calcs!$BN$4</f>
        <v>-0.641976495927678</v>
      </c>
      <c r="M94" s="219">
        <f>Scores!O90*calcs!$BN$5</f>
        <v>-0.373824102800576</v>
      </c>
      <c r="N94" s="219">
        <f>Scores!P90*calcs!$BN$5</f>
        <v>-0.373824102800576</v>
      </c>
      <c r="O94" s="219">
        <f>Scores!Q90*calcs!$BN$5</f>
        <v>-0.373824102800576</v>
      </c>
      <c r="P94" s="219">
        <f>Scores!R90*calcs!$BN$5</f>
        <v>-0.373824102800576</v>
      </c>
      <c r="Q94" s="219">
        <f>Scores!S90*calcs!$BN$5</f>
        <v>-0.373824102800576</v>
      </c>
      <c r="R94" s="219">
        <f>Scores!T90*calcs!$BN$6</f>
        <v>0.647765276117892</v>
      </c>
      <c r="S94" s="219">
        <f>Scores!U90*calcs!$BN$6</f>
        <v>0.647765276117892</v>
      </c>
      <c r="T94" s="219">
        <f>Scores!V90*calcs!$BN$6</f>
        <v>0.647765276117892</v>
      </c>
      <c r="U94" s="219">
        <f>Scores!W90*calcs!$BN$6</f>
        <v>0.647765276117892</v>
      </c>
      <c r="V94" s="219">
        <f>Scores!X90*calcs!$BN$6</f>
        <v>0.647765276117892</v>
      </c>
      <c r="W94" s="219">
        <f>Scores!Y90*calcs!$BN$7</f>
        <v>0.436227135204896</v>
      </c>
      <c r="X94" s="219">
        <f>Scores!Z90*calcs!$BN$7</f>
        <v>0.318906477311759</v>
      </c>
      <c r="Y94" s="219">
        <f>Scores!AA90*calcs!$BN$7</f>
        <v>0.889641407650425</v>
      </c>
      <c r="Z94" s="219">
        <f>Scores!AB90*calcs!$BN$7</f>
        <v>0.173237776353221</v>
      </c>
      <c r="AA94" s="219">
        <f>Scores!AC90*calcs!$BN$7</f>
        <v>0.489084285986892</v>
      </c>
      <c r="AB94" s="219">
        <f>Scores!AD90*calcs!$BN$8</f>
        <v>0.933237515694679</v>
      </c>
      <c r="AC94" s="219">
        <f>Scores!AE90*calcs!$BN$8</f>
        <v>0.957127953930298</v>
      </c>
      <c r="AD94" s="219">
        <f>Scores!AF90*calcs!$BN$8</f>
        <v>0.942110228236921</v>
      </c>
      <c r="AE94" s="219">
        <f>Scores!AG90*calcs!$BN$8</f>
        <v>0.94184214225154</v>
      </c>
      <c r="AF94" s="219">
        <f>Scores!AH90*calcs!$BN$8</f>
        <v>0.896401956414356</v>
      </c>
      <c r="AG94" s="219">
        <f>Scores!AI90*calcs!$BN$9</f>
        <v>1.12487053165406</v>
      </c>
      <c r="AH94" s="219">
        <f>Scores!AJ90*calcs!$BN$9</f>
        <v>1.10757890868154</v>
      </c>
      <c r="AI94" s="219">
        <f>Scores!AK90*calcs!$BN$9</f>
        <v>1.08580221958046</v>
      </c>
      <c r="AJ94" s="219">
        <f>Scores!AL90*calcs!$BN$9</f>
        <v>1.06199873330464</v>
      </c>
      <c r="AK94" s="219">
        <f>Scores!AM90*calcs!$BN$9</f>
        <v>1.03569297521389</v>
      </c>
      <c r="AL94" s="219">
        <f>Scores!AN90*calcs!$BN$10</f>
        <v>0.106627296758389</v>
      </c>
      <c r="AM94" s="219">
        <f>Scores!AO90*calcs!$BN$10</f>
        <v>0.0744305973274507</v>
      </c>
      <c r="AN94" s="219">
        <f>Scores!AP90*calcs!$BN$10</f>
        <v>0.0785118773752563</v>
      </c>
      <c r="AO94" s="219">
        <f>Scores!AQ90*calcs!$BN$10</f>
        <v>0.0615668246144003</v>
      </c>
      <c r="AP94" s="219">
        <f>Scores!AR90*calcs!$BN$10</f>
        <v>0.0516228404258574</v>
      </c>
      <c r="AQ94" s="219">
        <f>Scores!AS90*calcs!$BN$11</f>
        <v>0.278519479312148</v>
      </c>
      <c r="AR94" s="219">
        <f>Scores!AT90*calcs!$BN$11</f>
        <v>0.241862196061312</v>
      </c>
      <c r="AS94" s="219">
        <f>Scores!AU90*calcs!$BN$11</f>
        <v>0.319574136278128</v>
      </c>
      <c r="AT94" s="219">
        <f>Scores!AV90*calcs!$BN$11</f>
        <v>0.357242534202377</v>
      </c>
      <c r="AU94" s="219">
        <f>Scores!AW90*calcs!$BN$11</f>
        <v>0.275180124651879</v>
      </c>
      <c r="AV94" s="219">
        <f>Scores!AX90*calcs!$BN$12</f>
        <v>0.376688959278058</v>
      </c>
      <c r="AW94" s="219">
        <f>Scores!AY90*calcs!$BN$12</f>
        <v>0.387916245734738</v>
      </c>
      <c r="AX94" s="219">
        <f>Scores!AZ90*calcs!$BN$12</f>
        <v>0.385204033285709</v>
      </c>
      <c r="AY94" s="219">
        <f>Scores!BA90*calcs!$BN$12</f>
        <v>0.410750622318792</v>
      </c>
      <c r="AZ94" s="219">
        <f>Scores!BB90*calcs!$BN$12</f>
        <v>0.404033618056464</v>
      </c>
      <c r="BA94" s="219">
        <f>Scores!BC90*calcs!$BN$13</f>
        <v>0.460233476912774</v>
      </c>
      <c r="BB94" s="219">
        <f>Scores!BD90*calcs!$BN$13</f>
        <v>0.466010245031955</v>
      </c>
      <c r="BC94" s="219">
        <f>Scores!BE90*calcs!$BN$13</f>
        <v>0.44880196554474</v>
      </c>
      <c r="BD94" s="219">
        <f>Scores!BF90*calcs!$BN$13</f>
        <v>0.511531317715337</v>
      </c>
      <c r="BE94" s="219">
        <f>Scores!BG90*calcs!$BN$13</f>
        <v>0.511531317715337</v>
      </c>
      <c r="BF94" s="219">
        <f>Scores!BH90*calcs!$BN$14</f>
        <v>2.92996491565712</v>
      </c>
      <c r="BG94" s="219">
        <f>Scores!BI90*calcs!$BN$14</f>
        <v>2.92996491565712</v>
      </c>
      <c r="BH94" s="219">
        <f>Scores!BJ90*calcs!$BN$14</f>
        <v>2.92996491565712</v>
      </c>
      <c r="BI94" s="219">
        <f>Scores!BK90*calcs!$BN$14</f>
        <v>1.96792732291503</v>
      </c>
      <c r="BJ94" s="219">
        <f>Scores!BL90*calcs!$BN$14</f>
        <v>1.96792732291503</v>
      </c>
    </row>
    <row r="95" spans="1:62">
      <c r="A95" t="s">
        <v>204</v>
      </c>
      <c r="B95" s="22" t="s">
        <v>205</v>
      </c>
      <c r="C95" s="219">
        <f>Scores!E91*calcs!$BN$3</f>
        <v>0.935217920398242</v>
      </c>
      <c r="D95" s="219">
        <f>Scores!F91*calcs!$BN$3</f>
        <v>0.935217920398242</v>
      </c>
      <c r="E95" s="219">
        <f>Scores!G91*calcs!$BN$3</f>
        <v>0.935217920398242</v>
      </c>
      <c r="F95" s="219">
        <f>Scores!H91*calcs!$BN$3</f>
        <v>0.935217920398242</v>
      </c>
      <c r="G95" s="219">
        <f>Scores!I91*calcs!$BN$3</f>
        <v>0.935217920398242</v>
      </c>
      <c r="H95" s="219">
        <f>Scores!J91*calcs!$BN$4</f>
        <v>0.0884987851052625</v>
      </c>
      <c r="I95" s="219">
        <f>Scores!K91*calcs!$BN$4</f>
        <v>0.0884987851052625</v>
      </c>
      <c r="J95" s="219">
        <f>Scores!L91*calcs!$BN$4</f>
        <v>0.0884987851052625</v>
      </c>
      <c r="K95" s="219">
        <f>Scores!M91*calcs!$BN$4</f>
        <v>0.0884987851052625</v>
      </c>
      <c r="L95" s="219">
        <f>Scores!N91*calcs!$BN$4</f>
        <v>0.0884987851052625</v>
      </c>
      <c r="M95" s="219">
        <f>Scores!O91*calcs!$BN$5</f>
        <v>0.585176936169103</v>
      </c>
      <c r="N95" s="219">
        <f>Scores!P91*calcs!$BN$5</f>
        <v>0.585176936169103</v>
      </c>
      <c r="O95" s="219">
        <f>Scores!Q91*calcs!$BN$5</f>
        <v>0.585176936169103</v>
      </c>
      <c r="P95" s="219">
        <f>Scores!R91*calcs!$BN$5</f>
        <v>0.585176936169103</v>
      </c>
      <c r="Q95" s="219">
        <f>Scores!S91*calcs!$BN$5</f>
        <v>0.585176936169103</v>
      </c>
      <c r="R95" s="219">
        <f>Scores!T91*calcs!$BN$6</f>
        <v>1.09753422485647</v>
      </c>
      <c r="S95" s="219">
        <f>Scores!U91*calcs!$BN$6</f>
        <v>1.09753422485647</v>
      </c>
      <c r="T95" s="219">
        <f>Scores!V91*calcs!$BN$6</f>
        <v>1.09753422485647</v>
      </c>
      <c r="U95" s="219">
        <f>Scores!W91*calcs!$BN$6</f>
        <v>1.09753422485647</v>
      </c>
      <c r="V95" s="219">
        <f>Scores!X91*calcs!$BN$6</f>
        <v>1.09753422485647</v>
      </c>
      <c r="W95" s="219">
        <f>Scores!Y91*calcs!$BN$7</f>
        <v>-0.239373816966824</v>
      </c>
      <c r="X95" s="219">
        <f>Scores!Z91*calcs!$BN$7</f>
        <v>-0.20079810238934</v>
      </c>
      <c r="Y95" s="219">
        <f>Scores!AA91*calcs!$BN$7</f>
        <v>-0.418274535726578</v>
      </c>
      <c r="Z95" s="219">
        <f>Scores!AB91*calcs!$BN$7</f>
        <v>-0.776270531751722</v>
      </c>
      <c r="AA95" s="219">
        <f>Scores!AC91*calcs!$BN$7</f>
        <v>-0.715066517216093</v>
      </c>
      <c r="AB95" s="219">
        <f>Scores!AD91*calcs!$BN$8</f>
        <v>1.29754433440601</v>
      </c>
      <c r="AC95" s="219">
        <f>Scores!AE91*calcs!$BN$8</f>
        <v>1.2753253872681</v>
      </c>
      <c r="AD95" s="219">
        <f>Scores!AF91*calcs!$BN$8</f>
        <v>1.29686423503783</v>
      </c>
      <c r="AE95" s="219">
        <f>Scores!AG91*calcs!$BN$8</f>
        <v>1.2583353140546</v>
      </c>
      <c r="AF95" s="219">
        <f>Scores!AH91*calcs!$BN$8</f>
        <v>1.18492250330938</v>
      </c>
      <c r="AG95" s="219">
        <f>Scores!AI91*calcs!$BN$9</f>
        <v>0.175851533534865</v>
      </c>
      <c r="AH95" s="219">
        <f>Scores!AJ91*calcs!$BN$9</f>
        <v>0.209353974327467</v>
      </c>
      <c r="AI95" s="219">
        <f>Scores!AK91*calcs!$BN$9</f>
        <v>0.221644293300548</v>
      </c>
      <c r="AJ95" s="219">
        <f>Scores!AL91*calcs!$BN$9</f>
        <v>0.28795271340218</v>
      </c>
      <c r="AK95" s="219">
        <f>Scores!AM91*calcs!$BN$9</f>
        <v>0.287405017707361</v>
      </c>
      <c r="AL95" s="219">
        <f>Scores!AN91*calcs!$BN$10</f>
        <v>0.617595257966859</v>
      </c>
      <c r="AM95" s="219">
        <f>Scores!AO91*calcs!$BN$10</f>
        <v>0.638866031770659</v>
      </c>
      <c r="AN95" s="219">
        <f>Scores!AP91*calcs!$BN$10</f>
        <v>0.605325973724821</v>
      </c>
      <c r="AO95" s="219">
        <f>Scores!AQ91*calcs!$BN$10</f>
        <v>0.574116350502832</v>
      </c>
      <c r="AP95" s="219">
        <f>Scores!AR91*calcs!$BN$10</f>
        <v>0.546540150706058</v>
      </c>
      <c r="AQ95" s="219">
        <f>Scores!AS91*calcs!$BN$11</f>
        <v>0.525197608210435</v>
      </c>
      <c r="AR95" s="219">
        <f>Scores!AT91*calcs!$BN$11</f>
        <v>0.558943081593438</v>
      </c>
      <c r="AS95" s="219">
        <f>Scores!AU91*calcs!$BN$11</f>
        <v>0.547308081648006</v>
      </c>
      <c r="AT95" s="219">
        <f>Scores!AV91*calcs!$BN$11</f>
        <v>0.743336632044068</v>
      </c>
      <c r="AU95" s="219">
        <f>Scores!AW91*calcs!$BN$11</f>
        <v>0.71777227997937</v>
      </c>
      <c r="AV95" s="219">
        <f>Scores!AX91*calcs!$BN$12</f>
        <v>0.499168587368891</v>
      </c>
      <c r="AW95" s="219">
        <f>Scores!AY91*calcs!$BN$12</f>
        <v>0.550316709031561</v>
      </c>
      <c r="AX95" s="219">
        <f>Scores!AZ91*calcs!$BN$12</f>
        <v>0.553079073131585</v>
      </c>
      <c r="AY95" s="219">
        <f>Scores!BA91*calcs!$BN$12</f>
        <v>0.546795675835606</v>
      </c>
      <c r="AZ95" s="219">
        <f>Scores!BB91*calcs!$BN$12</f>
        <v>0.546878010633087</v>
      </c>
      <c r="BA95" s="219">
        <f>Scores!BC91*calcs!$BN$13</f>
        <v>0.18409339076511</v>
      </c>
      <c r="BB95" s="219">
        <f>Scores!BD91*calcs!$BN$13</f>
        <v>0.260743827577403</v>
      </c>
      <c r="BC95" s="219">
        <f>Scores!BE91*calcs!$BN$13</f>
        <v>0.291114788461453</v>
      </c>
      <c r="BD95" s="219">
        <f>Scores!BF91*calcs!$BN$13</f>
        <v>0.212584443725854</v>
      </c>
      <c r="BE95" s="219">
        <f>Scores!BG91*calcs!$BN$13</f>
        <v>0.212584443725854</v>
      </c>
      <c r="BF95" s="219">
        <f>Scores!BH91*calcs!$BN$14</f>
        <v>3.81787693431561</v>
      </c>
      <c r="BG95" s="219">
        <f>Scores!BI91*calcs!$BN$14</f>
        <v>3.81787693431561</v>
      </c>
      <c r="BH95" s="219">
        <f>Scores!BJ91*calcs!$BN$14</f>
        <v>3.81787693431561</v>
      </c>
      <c r="BI95" s="219">
        <f>Scores!BK91*calcs!$BN$14</f>
        <v>3.00632853878257</v>
      </c>
      <c r="BJ95" s="219">
        <f>Scores!BL91*calcs!$BN$14</f>
        <v>3.00632853878257</v>
      </c>
    </row>
    <row r="96" spans="1:62">
      <c r="A96" t="s">
        <v>206</v>
      </c>
      <c r="B96" s="22" t="s">
        <v>207</v>
      </c>
      <c r="C96" s="219">
        <f>Scores!E92*calcs!$BN$3</f>
        <v>0.603139249642773</v>
      </c>
      <c r="D96" s="219">
        <f>Scores!F92*calcs!$BN$3</f>
        <v>0.603139249642773</v>
      </c>
      <c r="E96" s="219">
        <f>Scores!G92*calcs!$BN$3</f>
        <v>0.603139249642773</v>
      </c>
      <c r="F96" s="219">
        <f>Scores!H92*calcs!$BN$3</f>
        <v>0.603139249642773</v>
      </c>
      <c r="G96" s="219">
        <f>Scores!I92*calcs!$BN$3</f>
        <v>0.603139249642773</v>
      </c>
      <c r="H96" s="219">
        <f>Scores!J92*calcs!$BN$4</f>
        <v>0.716506287808821</v>
      </c>
      <c r="I96" s="219">
        <f>Scores!K92*calcs!$BN$4</f>
        <v>0.716506287808821</v>
      </c>
      <c r="J96" s="219">
        <f>Scores!L92*calcs!$BN$4</f>
        <v>0.716506287808821</v>
      </c>
      <c r="K96" s="219">
        <f>Scores!M92*calcs!$BN$4</f>
        <v>0.716506287808821</v>
      </c>
      <c r="L96" s="219">
        <f>Scores!N92*calcs!$BN$4</f>
        <v>0.716506287808821</v>
      </c>
      <c r="M96" s="219">
        <f>Scores!O92*calcs!$BN$5</f>
        <v>0.923278593690939</v>
      </c>
      <c r="N96" s="219">
        <f>Scores!P92*calcs!$BN$5</f>
        <v>0.923278593690939</v>
      </c>
      <c r="O96" s="219">
        <f>Scores!Q92*calcs!$BN$5</f>
        <v>0.923278593690939</v>
      </c>
      <c r="P96" s="219">
        <f>Scores!R92*calcs!$BN$5</f>
        <v>0.923278593690939</v>
      </c>
      <c r="Q96" s="219">
        <f>Scores!S92*calcs!$BN$5</f>
        <v>0.923278593690939</v>
      </c>
      <c r="R96" s="219">
        <f>Scores!T92*calcs!$BN$6</f>
        <v>0.081116013696633</v>
      </c>
      <c r="S96" s="219">
        <f>Scores!U92*calcs!$BN$6</f>
        <v>0.081116013696633</v>
      </c>
      <c r="T96" s="219">
        <f>Scores!V92*calcs!$BN$6</f>
        <v>0.081116013696633</v>
      </c>
      <c r="U96" s="219">
        <f>Scores!W92*calcs!$BN$6</f>
        <v>0.081116013696633</v>
      </c>
      <c r="V96" s="219">
        <f>Scores!X92*calcs!$BN$6</f>
        <v>0.081116013696633</v>
      </c>
      <c r="W96" s="219">
        <f>Scores!Y92*calcs!$BN$7</f>
        <v>-0.0795130546347234</v>
      </c>
      <c r="X96" s="219">
        <f>Scores!Z92*calcs!$BN$7</f>
        <v>-0.0367199866900456</v>
      </c>
      <c r="Y96" s="219">
        <f>Scores!AA92*calcs!$BN$7</f>
        <v>-0.331686717599248</v>
      </c>
      <c r="Z96" s="219">
        <f>Scores!AB92*calcs!$BN$7</f>
        <v>0.030565563200444</v>
      </c>
      <c r="AA96" s="219">
        <f>Scores!AC92*calcs!$BN$7</f>
        <v>0.40866612413557</v>
      </c>
      <c r="AB96" s="219">
        <f>Scores!AD92*calcs!$BN$8</f>
        <v>0.208636648692516</v>
      </c>
      <c r="AC96" s="219">
        <f>Scores!AE92*calcs!$BN$8</f>
        <v>0.111904012994301</v>
      </c>
      <c r="AD96" s="219">
        <f>Scores!AF92*calcs!$BN$8</f>
        <v>0.145314439527988</v>
      </c>
      <c r="AE96" s="219">
        <f>Scores!AG92*calcs!$BN$8</f>
        <v>-0.0112022478721889</v>
      </c>
      <c r="AF96" s="219">
        <f>Scores!AH92*calcs!$BN$8</f>
        <v>-0.045985160983236</v>
      </c>
      <c r="AG96" s="219">
        <f>Scores!AI92*calcs!$BN$9</f>
        <v>0.240930597494759</v>
      </c>
      <c r="AH96" s="219">
        <f>Scores!AJ92*calcs!$BN$9</f>
        <v>0.25871545805335</v>
      </c>
      <c r="AI96" s="219">
        <f>Scores!AK92*calcs!$BN$9</f>
        <v>0.269281760455193</v>
      </c>
      <c r="AJ96" s="219">
        <f>Scores!AL92*calcs!$BN$9</f>
        <v>0.322223082570874</v>
      </c>
      <c r="AK96" s="219">
        <f>Scores!AM92*calcs!$BN$9</f>
        <v>0.354243977366886</v>
      </c>
      <c r="AL96" s="219">
        <f>Scores!AN92*calcs!$BN$10</f>
        <v>-0.0182759826481257</v>
      </c>
      <c r="AM96" s="219">
        <f>Scores!AO92*calcs!$BN$10</f>
        <v>-0.0381048163933138</v>
      </c>
      <c r="AN96" s="219">
        <f>Scores!AP92*calcs!$BN$10</f>
        <v>-0.0279753410959051</v>
      </c>
      <c r="AO96" s="219">
        <f>Scores!AQ92*calcs!$BN$10</f>
        <v>-0.0460654194513766</v>
      </c>
      <c r="AP96" s="219">
        <f>Scores!AR92*calcs!$BN$10</f>
        <v>-0.123525335990724</v>
      </c>
      <c r="AQ96" s="219">
        <f>Scores!AS92*calcs!$BN$11</f>
        <v>-0.421360086312912</v>
      </c>
      <c r="AR96" s="219">
        <f>Scores!AT92*calcs!$BN$11</f>
        <v>-0.146114040147419</v>
      </c>
      <c r="AS96" s="219">
        <f>Scores!AU92*calcs!$BN$11</f>
        <v>-0.255476299355439</v>
      </c>
      <c r="AT96" s="219">
        <f>Scores!AV92*calcs!$BN$11</f>
        <v>-0.150487273567093</v>
      </c>
      <c r="AU96" s="219">
        <f>Scores!AW92*calcs!$BN$11</f>
        <v>-0.201911781300529</v>
      </c>
      <c r="AV96" s="219">
        <f>Scores!AX92*calcs!$BN$12</f>
        <v>-0.577277496238853</v>
      </c>
      <c r="AW96" s="219">
        <f>Scores!AY92*calcs!$BN$12</f>
        <v>-0.690593644230277</v>
      </c>
      <c r="AX96" s="219">
        <f>Scores!AZ92*calcs!$BN$12</f>
        <v>-0.668894267483385</v>
      </c>
      <c r="AY96" s="219">
        <f>Scores!BA92*calcs!$BN$12</f>
        <v>-0.785996690013955</v>
      </c>
      <c r="AZ96" s="219">
        <f>Scores!BB92*calcs!$BN$12</f>
        <v>-0.724817476998101</v>
      </c>
      <c r="BA96" s="219">
        <f>Scores!BC92*calcs!$BN$13</f>
        <v>-0.69610313383057</v>
      </c>
      <c r="BB96" s="219">
        <f>Scores!BD92*calcs!$BN$13</f>
        <v>-0.687919885523361</v>
      </c>
      <c r="BC96" s="219">
        <f>Scores!BE92*calcs!$BN$13</f>
        <v>-0.655008274038269</v>
      </c>
      <c r="BD96" s="219">
        <f>Scores!BF92*calcs!$BN$13</f>
        <v>-0.90348388583488</v>
      </c>
      <c r="BE96" s="219">
        <f>Scores!BG92*calcs!$BN$13</f>
        <v>-0.90348388583488</v>
      </c>
      <c r="BF96" s="219">
        <f>Scores!BH92*calcs!$BN$14</f>
        <v>2.55928869086799</v>
      </c>
      <c r="BG96" s="219">
        <f>Scores!BI92*calcs!$BN$14</f>
        <v>2.55928869086799</v>
      </c>
      <c r="BH96" s="219">
        <f>Scores!BJ92*calcs!$BN$14</f>
        <v>2.55928869086799</v>
      </c>
      <c r="BI96" s="219">
        <f>Scores!BK92*calcs!$BN$14</f>
        <v>1.75589060704829</v>
      </c>
      <c r="BJ96" s="219">
        <f>Scores!BL92*calcs!$BN$14</f>
        <v>1.75589060704829</v>
      </c>
    </row>
    <row r="97" spans="1:62">
      <c r="A97" t="s">
        <v>208</v>
      </c>
      <c r="B97" s="22" t="s">
        <v>209</v>
      </c>
      <c r="C97" s="219">
        <f>Scores!E93*calcs!$BN$3</f>
        <v>0.776155027683437</v>
      </c>
      <c r="D97" s="219">
        <f>Scores!F93*calcs!$BN$3</f>
        <v>0.776155027683437</v>
      </c>
      <c r="E97" s="219">
        <f>Scores!G93*calcs!$BN$3</f>
        <v>0.776155027683437</v>
      </c>
      <c r="F97" s="219">
        <f>Scores!H93*calcs!$BN$3</f>
        <v>0.776155027683437</v>
      </c>
      <c r="G97" s="219">
        <f>Scores!I93*calcs!$BN$3</f>
        <v>0.776155027683437</v>
      </c>
      <c r="H97" s="219">
        <f>Scores!J93*calcs!$BN$4</f>
        <v>2.32789958804216</v>
      </c>
      <c r="I97" s="219">
        <f>Scores!K93*calcs!$BN$4</f>
        <v>2.32789958804216</v>
      </c>
      <c r="J97" s="219">
        <f>Scores!L93*calcs!$BN$4</f>
        <v>2.32789958804216</v>
      </c>
      <c r="K97" s="219">
        <f>Scores!M93*calcs!$BN$4</f>
        <v>2.32789958804216</v>
      </c>
      <c r="L97" s="219">
        <f>Scores!N93*calcs!$BN$4</f>
        <v>2.32789958804216</v>
      </c>
      <c r="M97" s="219">
        <f>Scores!O93*calcs!$BN$5</f>
        <v>0.767487384780149</v>
      </c>
      <c r="N97" s="219">
        <f>Scores!P93*calcs!$BN$5</f>
        <v>0.767487384780149</v>
      </c>
      <c r="O97" s="219">
        <f>Scores!Q93*calcs!$BN$5</f>
        <v>0.767487384780149</v>
      </c>
      <c r="P97" s="219">
        <f>Scores!R93*calcs!$BN$5</f>
        <v>0.767487384780149</v>
      </c>
      <c r="Q97" s="219">
        <f>Scores!S93*calcs!$BN$5</f>
        <v>0.767487384780149</v>
      </c>
      <c r="R97" s="219">
        <f>Scores!T93*calcs!$BN$6</f>
        <v>-0.247313043854265</v>
      </c>
      <c r="S97" s="219">
        <f>Scores!U93*calcs!$BN$6</f>
        <v>-0.247313043854265</v>
      </c>
      <c r="T97" s="219">
        <f>Scores!V93*calcs!$BN$6</f>
        <v>-0.247313043854265</v>
      </c>
      <c r="U97" s="219">
        <f>Scores!W93*calcs!$BN$6</f>
        <v>-0.247313043854265</v>
      </c>
      <c r="V97" s="219">
        <f>Scores!X93*calcs!$BN$6</f>
        <v>-0.247313043854265</v>
      </c>
      <c r="W97" s="219">
        <f>Scores!Y93*calcs!$BN$7</f>
        <v>0.0873907616649161</v>
      </c>
      <c r="X97" s="219">
        <f>Scores!Z93*calcs!$BN$7</f>
        <v>0.183970809383405</v>
      </c>
      <c r="Y97" s="219">
        <f>Scores!AA93*calcs!$BN$7</f>
        <v>0.113747976487944</v>
      </c>
      <c r="Z97" s="219">
        <f>Scores!AB93*calcs!$BN$7</f>
        <v>0.189437751012228</v>
      </c>
      <c r="AA97" s="219">
        <f>Scores!AC93*calcs!$BN$7</f>
        <v>0.452160019564478</v>
      </c>
      <c r="AB97" s="219">
        <f>Scores!AD93*calcs!$BN$8</f>
        <v>-0.574143849966755</v>
      </c>
      <c r="AC97" s="219">
        <f>Scores!AE93*calcs!$BN$8</f>
        <v>-0.519879538816445</v>
      </c>
      <c r="AD97" s="219">
        <f>Scores!AF93*calcs!$BN$8</f>
        <v>-0.548270307623477</v>
      </c>
      <c r="AE97" s="219">
        <f>Scores!AG93*calcs!$BN$8</f>
        <v>-0.524181489865996</v>
      </c>
      <c r="AF97" s="219">
        <f>Scores!AH93*calcs!$BN$8</f>
        <v>-0.662591674281697</v>
      </c>
      <c r="AG97" s="219">
        <f>Scores!AI93*calcs!$BN$9</f>
        <v>0.0501398012893562</v>
      </c>
      <c r="AH97" s="219">
        <f>Scores!AJ93*calcs!$BN$9</f>
        <v>0.137549498443155</v>
      </c>
      <c r="AI97" s="219">
        <f>Scores!AK93*calcs!$BN$9</f>
        <v>0.255478954000441</v>
      </c>
      <c r="AJ97" s="219">
        <f>Scores!AL93*calcs!$BN$9</f>
        <v>0.307918663466615</v>
      </c>
      <c r="AK97" s="219">
        <f>Scores!AM93*calcs!$BN$9</f>
        <v>0.393701900559905</v>
      </c>
      <c r="AL97" s="219">
        <f>Scores!AN93*calcs!$BN$10</f>
        <v>-0.230093525604796</v>
      </c>
      <c r="AM97" s="219">
        <f>Scores!AO93*calcs!$BN$10</f>
        <v>-0.275628333058042</v>
      </c>
      <c r="AN97" s="219">
        <f>Scores!AP93*calcs!$BN$10</f>
        <v>-0.257571802874424</v>
      </c>
      <c r="AO97" s="219">
        <f>Scores!AQ93*calcs!$BN$10</f>
        <v>-0.269662726478345</v>
      </c>
      <c r="AP97" s="219">
        <f>Scores!AR93*calcs!$BN$10</f>
        <v>-0.274345768909945</v>
      </c>
      <c r="AQ97" s="219">
        <f>Scores!AS93*calcs!$BN$11</f>
        <v>-0.44206134053565</v>
      </c>
      <c r="AR97" s="219">
        <f>Scores!AT93*calcs!$BN$11</f>
        <v>-0.428455404484432</v>
      </c>
      <c r="AS97" s="219">
        <f>Scores!AU93*calcs!$BN$11</f>
        <v>-0.352190247125276</v>
      </c>
      <c r="AT97" s="219">
        <f>Scores!AV93*calcs!$BN$11</f>
        <v>-0.437202332652444</v>
      </c>
      <c r="AU97" s="219">
        <f>Scores!AW93*calcs!$BN$11</f>
        <v>-0.182959617055514</v>
      </c>
      <c r="AV97" s="219">
        <f>Scores!AX93*calcs!$BN$12</f>
        <v>-0.927383999378112</v>
      </c>
      <c r="AW97" s="219">
        <f>Scores!AY93*calcs!$BN$12</f>
        <v>-1.00046749527286</v>
      </c>
      <c r="AX97" s="219">
        <f>Scores!AZ93*calcs!$BN$12</f>
        <v>-1.10746847350657</v>
      </c>
      <c r="AY97" s="219">
        <f>Scores!BA93*calcs!$BN$12</f>
        <v>-1.16806961661069</v>
      </c>
      <c r="AZ97" s="219">
        <f>Scores!BB93*calcs!$BN$12</f>
        <v>-1.25280472251936</v>
      </c>
      <c r="BA97" s="219">
        <f>Scores!BC93*calcs!$BN$13</f>
        <v>-0.535021416911099</v>
      </c>
      <c r="BB97" s="219">
        <f>Scores!BD93*calcs!$BN$13</f>
        <v>-0.604703770339084</v>
      </c>
      <c r="BC97" s="219">
        <f>Scores!BE93*calcs!$BN$13</f>
        <v>-0.721722079727352</v>
      </c>
      <c r="BD97" s="219">
        <f>Scores!BF93*calcs!$BN$13</f>
        <v>-0.684256178242593</v>
      </c>
      <c r="BE97" s="219">
        <f>Scores!BG93*calcs!$BN$13</f>
        <v>-0.684256178242593</v>
      </c>
      <c r="BF97" s="219">
        <f>Scores!BH93*calcs!$BN$14</f>
        <v>2.26160901844599</v>
      </c>
      <c r="BG97" s="219">
        <f>Scores!BI93*calcs!$BN$14</f>
        <v>2.26160901844599</v>
      </c>
      <c r="BH97" s="219">
        <f>Scores!BJ93*calcs!$BN$14</f>
        <v>2.26160901844599</v>
      </c>
      <c r="BI97" s="219">
        <f>Scores!BK93*calcs!$BN$14</f>
        <v>1.44999197823293</v>
      </c>
      <c r="BJ97" s="219">
        <f>Scores!BL93*calcs!$BN$14</f>
        <v>1.44999197823293</v>
      </c>
    </row>
    <row r="98" spans="1:62">
      <c r="A98" t="s">
        <v>210</v>
      </c>
      <c r="B98" s="22" t="s">
        <v>211</v>
      </c>
      <c r="C98" s="219">
        <f>Scores!E94*calcs!$BN$3</f>
        <v>-0.197756368061595</v>
      </c>
      <c r="D98" s="219">
        <f>Scores!F94*calcs!$BN$3</f>
        <v>-0.197756368061595</v>
      </c>
      <c r="E98" s="219">
        <f>Scores!G94*calcs!$BN$3</f>
        <v>-0.197756368061595</v>
      </c>
      <c r="F98" s="219">
        <f>Scores!H94*calcs!$BN$3</f>
        <v>-0.197756368061595</v>
      </c>
      <c r="G98" s="219">
        <f>Scores!I94*calcs!$BN$3</f>
        <v>-0.197756368061595</v>
      </c>
      <c r="H98" s="219">
        <f>Scores!J94*calcs!$BN$4</f>
        <v>-0.229719069007903</v>
      </c>
      <c r="I98" s="219">
        <f>Scores!K94*calcs!$BN$4</f>
        <v>-0.229719069007903</v>
      </c>
      <c r="J98" s="219">
        <f>Scores!L94*calcs!$BN$4</f>
        <v>-0.229719069007903</v>
      </c>
      <c r="K98" s="219">
        <f>Scores!M94*calcs!$BN$4</f>
        <v>-0.229719069007903</v>
      </c>
      <c r="L98" s="219">
        <f>Scores!N94*calcs!$BN$4</f>
        <v>-0.229719069007903</v>
      </c>
      <c r="M98" s="219">
        <f>Scores!O94*calcs!$BN$5</f>
        <v>-1.02758529354912</v>
      </c>
      <c r="N98" s="219">
        <f>Scores!P94*calcs!$BN$5</f>
        <v>-1.02758529354912</v>
      </c>
      <c r="O98" s="219">
        <f>Scores!Q94*calcs!$BN$5</f>
        <v>-1.02758529354912</v>
      </c>
      <c r="P98" s="219">
        <f>Scores!R94*calcs!$BN$5</f>
        <v>-1.02758529354912</v>
      </c>
      <c r="Q98" s="219">
        <f>Scores!S94*calcs!$BN$5</f>
        <v>-1.02758529354912</v>
      </c>
      <c r="R98" s="219">
        <f>Scores!T94*calcs!$BN$6</f>
        <v>-0.0835064633263836</v>
      </c>
      <c r="S98" s="219">
        <f>Scores!U94*calcs!$BN$6</f>
        <v>-0.0835064633263836</v>
      </c>
      <c r="T98" s="219">
        <f>Scores!V94*calcs!$BN$6</f>
        <v>-0.0835064633263836</v>
      </c>
      <c r="U98" s="219">
        <f>Scores!W94*calcs!$BN$6</f>
        <v>-0.0835064633263836</v>
      </c>
      <c r="V98" s="219">
        <f>Scores!X94*calcs!$BN$6</f>
        <v>-0.0835064633263836</v>
      </c>
      <c r="W98" s="219">
        <f>Scores!Y94*calcs!$BN$7</f>
        <v>0.508536660484253</v>
      </c>
      <c r="X98" s="219">
        <f>Scores!Z94*calcs!$BN$7</f>
        <v>-0.451292038375204</v>
      </c>
      <c r="Y98" s="219">
        <f>Scores!AA94*calcs!$BN$7</f>
        <v>-0.316115602830842</v>
      </c>
      <c r="Z98" s="219">
        <f>Scores!AB94*calcs!$BN$7</f>
        <v>-0.178870274816455</v>
      </c>
      <c r="AA98" s="219">
        <f>Scores!AC94*calcs!$BN$7</f>
        <v>0.122323714503091</v>
      </c>
      <c r="AB98" s="219">
        <f>Scores!AD94*calcs!$BN$8</f>
        <v>-0.5149159635634</v>
      </c>
      <c r="AC98" s="219">
        <f>Scores!AE94*calcs!$BN$8</f>
        <v>-0.651918958374776</v>
      </c>
      <c r="AD98" s="219">
        <f>Scores!AF94*calcs!$BN$8</f>
        <v>-0.759860976101458</v>
      </c>
      <c r="AE98" s="219">
        <f>Scores!AG94*calcs!$BN$8</f>
        <v>-0.791719391842183</v>
      </c>
      <c r="AF98" s="219">
        <f>Scores!AH94*calcs!$BN$8</f>
        <v>-0.908593735513475</v>
      </c>
      <c r="AG98" s="219">
        <f>Scores!AI94*calcs!$BN$9</f>
        <v>1.76400904174911</v>
      </c>
      <c r="AH98" s="219">
        <f>Scores!AJ94*calcs!$BN$9</f>
        <v>1.69820652689337</v>
      </c>
      <c r="AI98" s="219">
        <f>Scores!AK94*calcs!$BN$9</f>
        <v>1.72569680487111</v>
      </c>
      <c r="AJ98" s="219">
        <f>Scores!AL94*calcs!$BN$9</f>
        <v>1.73301826304817</v>
      </c>
      <c r="AK98" s="219">
        <f>Scores!AM94*calcs!$BN$9</f>
        <v>1.82359111228923</v>
      </c>
      <c r="AL98" s="219">
        <f>Scores!AN94*calcs!$BN$10</f>
        <v>-0.914724662274312</v>
      </c>
      <c r="AM98" s="219">
        <f>Scores!AO94*calcs!$BN$10</f>
        <v>-0.870866877926971</v>
      </c>
      <c r="AN98" s="219">
        <f>Scores!AP94*calcs!$BN$10</f>
        <v>-0.921542000440866</v>
      </c>
      <c r="AO98" s="219">
        <f>Scores!AQ94*calcs!$BN$10</f>
        <v>-0.926765016516784</v>
      </c>
      <c r="AP98" s="219">
        <f>Scores!AR94*calcs!$BN$10</f>
        <v>-1.03064652644999</v>
      </c>
      <c r="AQ98" s="219">
        <f>Scores!AS94*calcs!$BN$11</f>
        <v>-1.23780598072803</v>
      </c>
      <c r="AR98" s="219">
        <f>Scores!AT94*calcs!$BN$11</f>
        <v>-1.10098966376214</v>
      </c>
      <c r="AS98" s="219">
        <f>Scores!AU94*calcs!$BN$11</f>
        <v>-0.911937144835146</v>
      </c>
      <c r="AT98" s="219">
        <f>Scores!AV94*calcs!$BN$11</f>
        <v>-1.01106745394718</v>
      </c>
      <c r="AU98" s="219">
        <f>Scores!AW94*calcs!$BN$11</f>
        <v>-1.08021620804943</v>
      </c>
      <c r="AV98" s="219">
        <f>Scores!AX94*calcs!$BN$12</f>
        <v>-1.28092773326348</v>
      </c>
      <c r="AW98" s="219">
        <f>Scores!AY94*calcs!$BN$12</f>
        <v>-1.20301192602977</v>
      </c>
      <c r="AX98" s="219">
        <f>Scores!AZ94*calcs!$BN$12</f>
        <v>-1.24151384311526</v>
      </c>
      <c r="AY98" s="219">
        <f>Scores!BA94*calcs!$BN$12</f>
        <v>-1.31785306979901</v>
      </c>
      <c r="AZ98" s="219">
        <f>Scores!BB94*calcs!$BN$12</f>
        <v>-1.31001843538556</v>
      </c>
      <c r="BA98" s="219">
        <f>Scores!BC94*calcs!$BN$13</f>
        <v>-1.1333249368977</v>
      </c>
      <c r="BB98" s="219">
        <f>Scores!BD94*calcs!$BN$13</f>
        <v>-1.10400046144475</v>
      </c>
      <c r="BC98" s="219">
        <f>Scores!BE94*calcs!$BN$13</f>
        <v>-1.04922621674649</v>
      </c>
      <c r="BD98" s="219">
        <f>Scores!BF94*calcs!$BN$13</f>
        <v>-1.1293548572936</v>
      </c>
      <c r="BE98" s="219">
        <f>Scores!BG94*calcs!$BN$13</f>
        <v>-1.1293548572936</v>
      </c>
      <c r="BF98" s="219">
        <f>Scores!BH94*calcs!$BN$14</f>
        <v>2.36983454857145</v>
      </c>
      <c r="BG98" s="219">
        <f>Scores!BI94*calcs!$BN$14</f>
        <v>2.36983454857145</v>
      </c>
      <c r="BH98" s="219">
        <f>Scores!BJ94*calcs!$BN$14</f>
        <v>2.36983454857145</v>
      </c>
      <c r="BI98" s="219">
        <f>Scores!BK94*calcs!$BN$14</f>
        <v>1.85970730760474</v>
      </c>
      <c r="BJ98" s="219">
        <f>Scores!BL94*calcs!$BN$14</f>
        <v>1.85970730760474</v>
      </c>
    </row>
    <row r="99" spans="1:62">
      <c r="A99" t="s">
        <v>212</v>
      </c>
      <c r="B99" s="22" t="s">
        <v>213</v>
      </c>
      <c r="C99" s="219">
        <f>Scores!E95*calcs!$BN$3</f>
        <v>1.23380966637165</v>
      </c>
      <c r="D99" s="219">
        <f>Scores!F95*calcs!$BN$3</f>
        <v>1.23380966637165</v>
      </c>
      <c r="E99" s="219">
        <f>Scores!G95*calcs!$BN$3</f>
        <v>1.23380966637165</v>
      </c>
      <c r="F99" s="219">
        <f>Scores!H95*calcs!$BN$3</f>
        <v>1.23380966637165</v>
      </c>
      <c r="G99" s="219">
        <f>Scores!I95*calcs!$BN$3</f>
        <v>1.23380966637165</v>
      </c>
      <c r="H99" s="219">
        <f>Scores!J95*calcs!$BN$4</f>
        <v>1.12412496607713</v>
      </c>
      <c r="I99" s="219">
        <f>Scores!K95*calcs!$BN$4</f>
        <v>1.12412496607713</v>
      </c>
      <c r="J99" s="219">
        <f>Scores!L95*calcs!$BN$4</f>
        <v>1.12412496607713</v>
      </c>
      <c r="K99" s="219">
        <f>Scores!M95*calcs!$BN$4</f>
        <v>1.12412496607713</v>
      </c>
      <c r="L99" s="219">
        <f>Scores!N95*calcs!$BN$4</f>
        <v>1.12412496607713</v>
      </c>
      <c r="M99" s="219">
        <f>Scores!O95*calcs!$BN$5</f>
        <v>0.269919660077408</v>
      </c>
      <c r="N99" s="219">
        <f>Scores!P95*calcs!$BN$5</f>
        <v>0.269919660077408</v>
      </c>
      <c r="O99" s="219">
        <f>Scores!Q95*calcs!$BN$5</f>
        <v>0.269919660077408</v>
      </c>
      <c r="P99" s="219">
        <f>Scores!R95*calcs!$BN$5</f>
        <v>0.269919660077408</v>
      </c>
      <c r="Q99" s="219">
        <f>Scores!S95*calcs!$BN$5</f>
        <v>0.269919660077408</v>
      </c>
      <c r="R99" s="219">
        <f>Scores!T95*calcs!$BN$6</f>
        <v>1.17953706473687</v>
      </c>
      <c r="S99" s="219">
        <f>Scores!U95*calcs!$BN$6</f>
        <v>1.17953706473687</v>
      </c>
      <c r="T99" s="219">
        <f>Scores!V95*calcs!$BN$6</f>
        <v>1.17953706473687</v>
      </c>
      <c r="U99" s="219">
        <f>Scores!W95*calcs!$BN$6</f>
        <v>1.17953706473687</v>
      </c>
      <c r="V99" s="219">
        <f>Scores!X95*calcs!$BN$6</f>
        <v>1.17953706473687</v>
      </c>
      <c r="W99" s="219">
        <f>Scores!Y95*calcs!$BN$7</f>
        <v>0.0400200143397875</v>
      </c>
      <c r="X99" s="219">
        <f>Scores!Z95*calcs!$BN$7</f>
        <v>0.749253106318676</v>
      </c>
      <c r="Y99" s="219">
        <f>Scores!AA95*calcs!$BN$7</f>
        <v>1.0107602531001</v>
      </c>
      <c r="Z99" s="219">
        <f>Scores!AB95*calcs!$BN$7</f>
        <v>0.615148272590665</v>
      </c>
      <c r="AA99" s="219">
        <f>Scores!AC95*calcs!$BN$7</f>
        <v>-0.492107591134161</v>
      </c>
      <c r="AB99" s="219">
        <f>Scores!AD95*calcs!$BN$8</f>
        <v>1.13432416834398</v>
      </c>
      <c r="AC99" s="219">
        <f>Scores!AE95*calcs!$BN$8</f>
        <v>1.17603713827922</v>
      </c>
      <c r="AD99" s="219">
        <f>Scores!AF95*calcs!$BN$8</f>
        <v>1.16135525333759</v>
      </c>
      <c r="AE99" s="219">
        <f>Scores!AG95*calcs!$BN$8</f>
        <v>1.4203086233458</v>
      </c>
      <c r="AF99" s="219">
        <f>Scores!AH95*calcs!$BN$8</f>
        <v>1.42017771846994</v>
      </c>
      <c r="AG99" s="219">
        <f>Scores!AI95*calcs!$BN$9</f>
        <v>-1.21850202832924</v>
      </c>
      <c r="AH99" s="219">
        <f>Scores!AJ95*calcs!$BN$9</f>
        <v>-0.984395437249226</v>
      </c>
      <c r="AI99" s="219">
        <f>Scores!AK95*calcs!$BN$9</f>
        <v>-1.02634756908917</v>
      </c>
      <c r="AJ99" s="219">
        <f>Scores!AL95*calcs!$BN$9</f>
        <v>-1.08576632191921</v>
      </c>
      <c r="AK99" s="219">
        <f>Scores!AM95*calcs!$BN$9</f>
        <v>-0.880745727837357</v>
      </c>
      <c r="AL99" s="219">
        <f>Scores!AN95*calcs!$BN$10</f>
        <v>0.742004848521965</v>
      </c>
      <c r="AM99" s="219">
        <f>Scores!AO95*calcs!$BN$10</f>
        <v>0.711111932562862</v>
      </c>
      <c r="AN99" s="219">
        <f>Scores!AP95*calcs!$BN$10</f>
        <v>0.719850777279074</v>
      </c>
      <c r="AO99" s="219">
        <f>Scores!AQ95*calcs!$BN$10</f>
        <v>0.644120145606359</v>
      </c>
      <c r="AP99" s="219">
        <f>Scores!AR95*calcs!$BN$10</f>
        <v>0.611462763651559</v>
      </c>
      <c r="AQ99" s="219">
        <f>Scores!AS95*calcs!$BN$11</f>
        <v>0.725438492903298</v>
      </c>
      <c r="AR99" s="219">
        <f>Scores!AT95*calcs!$BN$11</f>
        <v>0.978340356151128</v>
      </c>
      <c r="AS99" s="219">
        <f>Scores!AU95*calcs!$BN$11</f>
        <v>0.99034262784268</v>
      </c>
      <c r="AT99" s="219">
        <f>Scores!AV95*calcs!$BN$11</f>
        <v>1.10299166597183</v>
      </c>
      <c r="AU99" s="219">
        <f>Scores!AW95*calcs!$BN$11</f>
        <v>1.1773229736242</v>
      </c>
      <c r="AV99" s="219">
        <f>Scores!AX95*calcs!$BN$12</f>
        <v>0.800746143563106</v>
      </c>
      <c r="AW99" s="219">
        <f>Scores!AY95*calcs!$BN$12</f>
        <v>0.78139970313567</v>
      </c>
      <c r="AX99" s="219">
        <f>Scores!AZ95*calcs!$BN$12</f>
        <v>0.723216650734355</v>
      </c>
      <c r="AY99" s="219">
        <f>Scores!BA95*calcs!$BN$12</f>
        <v>0.779160718846342</v>
      </c>
      <c r="AZ99" s="219">
        <f>Scores!BB95*calcs!$BN$12</f>
        <v>0.817383335876091</v>
      </c>
      <c r="BA99" s="219">
        <f>Scores!BC95*calcs!$BN$13</f>
        <v>0.805408584597354</v>
      </c>
      <c r="BB99" s="219">
        <f>Scores!BD95*calcs!$BN$13</f>
        <v>0.715658590584788</v>
      </c>
      <c r="BC99" s="219">
        <f>Scores!BE95*calcs!$BN$13</f>
        <v>0.673202948317109</v>
      </c>
      <c r="BD99" s="219">
        <f>Scores!BF95*calcs!$BN$13</f>
        <v>0.597893747978965</v>
      </c>
      <c r="BE99" s="219">
        <f>Scores!BG95*calcs!$BN$13</f>
        <v>0.597893747978965</v>
      </c>
      <c r="BF99" s="219">
        <f>Scores!BH95*calcs!$BN$14</f>
        <v>0.35220145123258</v>
      </c>
      <c r="BG99" s="219">
        <f>Scores!BI95*calcs!$BN$14</f>
        <v>0.35220145123258</v>
      </c>
      <c r="BH99" s="219">
        <f>Scores!BJ95*calcs!$BN$14</f>
        <v>0.35220145123258</v>
      </c>
      <c r="BI99" s="219">
        <f>Scores!BK95*calcs!$BN$14</f>
        <v>-0.256065690068343</v>
      </c>
      <c r="BJ99" s="219">
        <f>Scores!BL95*calcs!$BN$14</f>
        <v>-0.256065690068343</v>
      </c>
    </row>
    <row r="100" spans="1:62">
      <c r="A100" t="s">
        <v>214</v>
      </c>
      <c r="B100" s="22" t="s">
        <v>215</v>
      </c>
      <c r="C100" s="219">
        <f>Scores!E96*calcs!$BN$3</f>
        <v>1.72774180690709</v>
      </c>
      <c r="D100" s="219">
        <f>Scores!F96*calcs!$BN$3</f>
        <v>1.72774180690709</v>
      </c>
      <c r="E100" s="219">
        <f>Scores!G96*calcs!$BN$3</f>
        <v>1.72774180690709</v>
      </c>
      <c r="F100" s="219">
        <f>Scores!H96*calcs!$BN$3</f>
        <v>1.72774180690709</v>
      </c>
      <c r="G100" s="219">
        <f>Scores!I96*calcs!$BN$3</f>
        <v>1.72774180690709</v>
      </c>
      <c r="H100" s="219">
        <f>Scores!J96*calcs!$BN$4</f>
        <v>0.963962333895299</v>
      </c>
      <c r="I100" s="219">
        <f>Scores!K96*calcs!$BN$4</f>
        <v>0.963962333895299</v>
      </c>
      <c r="J100" s="219">
        <f>Scores!L96*calcs!$BN$4</f>
        <v>0.963962333895299</v>
      </c>
      <c r="K100" s="219">
        <f>Scores!M96*calcs!$BN$4</f>
        <v>0.963962333895299</v>
      </c>
      <c r="L100" s="219">
        <f>Scores!N96*calcs!$BN$4</f>
        <v>0.963962333895299</v>
      </c>
      <c r="M100" s="219">
        <f>Scores!O96*calcs!$BN$5</f>
        <v>1.39088834247082</v>
      </c>
      <c r="N100" s="219">
        <f>Scores!P96*calcs!$BN$5</f>
        <v>1.39088834247082</v>
      </c>
      <c r="O100" s="219">
        <f>Scores!Q96*calcs!$BN$5</f>
        <v>1.39088834247082</v>
      </c>
      <c r="P100" s="219">
        <f>Scores!R96*calcs!$BN$5</f>
        <v>1.39088834247082</v>
      </c>
      <c r="Q100" s="219">
        <f>Scores!S96*calcs!$BN$5</f>
        <v>1.39088834247082</v>
      </c>
      <c r="R100" s="219">
        <f>Scores!T96*calcs!$BN$6</f>
        <v>1.28030910607198</v>
      </c>
      <c r="S100" s="219">
        <f>Scores!U96*calcs!$BN$6</f>
        <v>1.28030910607198</v>
      </c>
      <c r="T100" s="219">
        <f>Scores!V96*calcs!$BN$6</f>
        <v>1.28030910607198</v>
      </c>
      <c r="U100" s="219">
        <f>Scores!W96*calcs!$BN$6</f>
        <v>1.28030910607198</v>
      </c>
      <c r="V100" s="219">
        <f>Scores!X96*calcs!$BN$6</f>
        <v>1.28030910607198</v>
      </c>
      <c r="W100" s="219">
        <f>Scores!Y96*calcs!$BN$7</f>
        <v>1.36263316396873</v>
      </c>
      <c r="X100" s="219">
        <f>Scores!Z96*calcs!$BN$7</f>
        <v>1.07033201136613</v>
      </c>
      <c r="Y100" s="219">
        <f>Scores!AA96*calcs!$BN$7</f>
        <v>0.54171566274245</v>
      </c>
      <c r="Z100" s="219">
        <f>Scores!AB96*calcs!$BN$7</f>
        <v>0.709462319786427</v>
      </c>
      <c r="AA100" s="219">
        <f>Scores!AC96*calcs!$BN$7</f>
        <v>0.648837331370942</v>
      </c>
      <c r="AB100" s="219">
        <f>Scores!AD96*calcs!$BN$8</f>
        <v>1.08481709321454</v>
      </c>
      <c r="AC100" s="219">
        <f>Scores!AE96*calcs!$BN$8</f>
        <v>1.09552828373113</v>
      </c>
      <c r="AD100" s="219">
        <f>Scores!AF96*calcs!$BN$8</f>
        <v>1.19466472369966</v>
      </c>
      <c r="AE100" s="219">
        <f>Scores!AG96*calcs!$BN$8</f>
        <v>1.19751542969355</v>
      </c>
      <c r="AF100" s="219">
        <f>Scores!AH96*calcs!$BN$8</f>
        <v>1.22937840095865</v>
      </c>
      <c r="AG100" s="219">
        <f>Scores!AI96*calcs!$BN$9</f>
        <v>-1.11243895091064</v>
      </c>
      <c r="AH100" s="219">
        <f>Scores!AJ96*calcs!$BN$9</f>
        <v>-1.12086761252551</v>
      </c>
      <c r="AI100" s="219">
        <f>Scores!AK96*calcs!$BN$9</f>
        <v>-1.06884436800948</v>
      </c>
      <c r="AJ100" s="219">
        <f>Scores!AL96*calcs!$BN$9</f>
        <v>-0.979920964588663</v>
      </c>
      <c r="AK100" s="219">
        <f>Scores!AM96*calcs!$BN$9</f>
        <v>-0.98455865831263</v>
      </c>
      <c r="AL100" s="219">
        <f>Scores!AN96*calcs!$BN$10</f>
        <v>0.993363000867994</v>
      </c>
      <c r="AM100" s="219">
        <f>Scores!AO96*calcs!$BN$10</f>
        <v>0.93050356598898</v>
      </c>
      <c r="AN100" s="219">
        <f>Scores!AP96*calcs!$BN$10</f>
        <v>0.908913758061858</v>
      </c>
      <c r="AO100" s="219">
        <f>Scores!AQ96*calcs!$BN$10</f>
        <v>0.858864181853516</v>
      </c>
      <c r="AP100" s="219">
        <f>Scores!AR96*calcs!$BN$10</f>
        <v>0.831224284467083</v>
      </c>
      <c r="AQ100" s="219">
        <f>Scores!AS96*calcs!$BN$11</f>
        <v>0.785664179787893</v>
      </c>
      <c r="AR100" s="219">
        <f>Scores!AT96*calcs!$BN$11</f>
        <v>0.808254194040604</v>
      </c>
      <c r="AS100" s="219">
        <f>Scores!AU96*calcs!$BN$11</f>
        <v>0.908873183571925</v>
      </c>
      <c r="AT100" s="219">
        <f>Scores!AV96*calcs!$BN$11</f>
        <v>1.18563622199557</v>
      </c>
      <c r="AU100" s="219">
        <f>Scores!AW96*calcs!$BN$11</f>
        <v>0.981998827833069</v>
      </c>
      <c r="AV100" s="219">
        <f>Scores!AX96*calcs!$BN$12</f>
        <v>0.747685677664999</v>
      </c>
      <c r="AW100" s="219">
        <f>Scores!AY96*calcs!$BN$12</f>
        <v>0.734086886237931</v>
      </c>
      <c r="AX100" s="219">
        <f>Scores!AZ96*calcs!$BN$12</f>
        <v>0.733311502189114</v>
      </c>
      <c r="AY100" s="219">
        <f>Scores!BA96*calcs!$BN$12</f>
        <v>0.758465517213465</v>
      </c>
      <c r="AZ100" s="219">
        <f>Scores!BB96*calcs!$BN$12</f>
        <v>0.808029989025306</v>
      </c>
      <c r="BA100" s="219">
        <f>Scores!BC96*calcs!$BN$13</f>
        <v>0.70185605229198</v>
      </c>
      <c r="BB100" s="219">
        <f>Scores!BD96*calcs!$BN$13</f>
        <v>0.721206331597073</v>
      </c>
      <c r="BC100" s="219">
        <f>Scores!BE96*calcs!$BN$13</f>
        <v>0.667138056890829</v>
      </c>
      <c r="BD100" s="219">
        <f>Scores!BF96*calcs!$BN$13</f>
        <v>0.763975344639789</v>
      </c>
      <c r="BE100" s="219">
        <f>Scores!BG96*calcs!$BN$13</f>
        <v>0.763975344639789</v>
      </c>
      <c r="BF100" s="219">
        <f>Scores!BH96*calcs!$BN$14</f>
        <v>3.22732861494046</v>
      </c>
      <c r="BG100" s="219">
        <f>Scores!BI96*calcs!$BN$14</f>
        <v>3.22732861494046</v>
      </c>
      <c r="BH100" s="219">
        <f>Scores!BJ96*calcs!$BN$14</f>
        <v>3.22732861494046</v>
      </c>
      <c r="BI100" s="219">
        <f>Scores!BK96*calcs!$BN$14</f>
        <v>1.88242337312969</v>
      </c>
      <c r="BJ100" s="219">
        <f>Scores!BL96*calcs!$BN$14</f>
        <v>1.88242337312969</v>
      </c>
    </row>
    <row r="101" spans="1:62">
      <c r="A101" t="s">
        <v>216</v>
      </c>
      <c r="B101" s="22" t="s">
        <v>217</v>
      </c>
      <c r="C101" s="219">
        <f>Scores!E97*calcs!$BN$3</f>
        <v>1.51286737288885</v>
      </c>
      <c r="D101" s="219">
        <f>Scores!F97*calcs!$BN$3</f>
        <v>1.51286737288885</v>
      </c>
      <c r="E101" s="219">
        <f>Scores!G97*calcs!$BN$3</f>
        <v>1.51286737288885</v>
      </c>
      <c r="F101" s="219">
        <f>Scores!H97*calcs!$BN$3</f>
        <v>1.51286737288885</v>
      </c>
      <c r="G101" s="219">
        <f>Scores!I97*calcs!$BN$3</f>
        <v>1.51286737288885</v>
      </c>
      <c r="H101" s="219">
        <f>Scores!J97*calcs!$BN$4</f>
        <v>0.73272373174178</v>
      </c>
      <c r="I101" s="219">
        <f>Scores!K97*calcs!$BN$4</f>
        <v>0.73272373174178</v>
      </c>
      <c r="J101" s="219">
        <f>Scores!L97*calcs!$BN$4</f>
        <v>0.73272373174178</v>
      </c>
      <c r="K101" s="219">
        <f>Scores!M97*calcs!$BN$4</f>
        <v>0.73272373174178</v>
      </c>
      <c r="L101" s="219">
        <f>Scores!N97*calcs!$BN$4</f>
        <v>0.73272373174178</v>
      </c>
      <c r="M101" s="219">
        <f>Scores!O97*calcs!$BN$5</f>
        <v>0.691947040412027</v>
      </c>
      <c r="N101" s="219">
        <f>Scores!P97*calcs!$BN$5</f>
        <v>0.691947040412027</v>
      </c>
      <c r="O101" s="219">
        <f>Scores!Q97*calcs!$BN$5</f>
        <v>0.691947040412027</v>
      </c>
      <c r="P101" s="219">
        <f>Scores!R97*calcs!$BN$5</f>
        <v>0.691947040412027</v>
      </c>
      <c r="Q101" s="219">
        <f>Scores!S97*calcs!$BN$5</f>
        <v>0.691947040412027</v>
      </c>
      <c r="R101" s="219">
        <f>Scores!T97*calcs!$BN$6</f>
        <v>1.42642230752709</v>
      </c>
      <c r="S101" s="219">
        <f>Scores!U97*calcs!$BN$6</f>
        <v>1.42642230752709</v>
      </c>
      <c r="T101" s="219">
        <f>Scores!V97*calcs!$BN$6</f>
        <v>1.42642230752709</v>
      </c>
      <c r="U101" s="219">
        <f>Scores!W97*calcs!$BN$6</f>
        <v>1.42642230752709</v>
      </c>
      <c r="V101" s="219">
        <f>Scores!X97*calcs!$BN$6</f>
        <v>1.42642230752709</v>
      </c>
      <c r="W101" s="219">
        <f>Scores!Y97*calcs!$BN$7</f>
        <v>1.13464680363259</v>
      </c>
      <c r="X101" s="219">
        <f>Scores!Z97*calcs!$BN$7</f>
        <v>0.960491725299015</v>
      </c>
      <c r="Y101" s="219">
        <f>Scores!AA97*calcs!$BN$7</f>
        <v>0.40654020829084</v>
      </c>
      <c r="Z101" s="219">
        <f>Scores!AB97*calcs!$BN$7</f>
        <v>0.734191900982713</v>
      </c>
      <c r="AA101" s="219">
        <f>Scores!AC97*calcs!$BN$7</f>
        <v>0.464392044328703</v>
      </c>
      <c r="AB101" s="219">
        <f>Scores!AD97*calcs!$BN$8</f>
        <v>1.35101167043027</v>
      </c>
      <c r="AC101" s="219">
        <f>Scores!AE97*calcs!$BN$8</f>
        <v>1.45569759938541</v>
      </c>
      <c r="AD101" s="219">
        <f>Scores!AF97*calcs!$BN$8</f>
        <v>1.42141717140913</v>
      </c>
      <c r="AE101" s="219">
        <f>Scores!AG97*calcs!$BN$8</f>
        <v>1.38098283081358</v>
      </c>
      <c r="AF101" s="219">
        <f>Scores!AH97*calcs!$BN$8</f>
        <v>1.3853692544176</v>
      </c>
      <c r="AG101" s="219">
        <f>Scores!AI97*calcs!$BN$9</f>
        <v>-0.589208365525423</v>
      </c>
      <c r="AH101" s="219">
        <f>Scores!AJ97*calcs!$BN$9</f>
        <v>-0.612369548874002</v>
      </c>
      <c r="AI101" s="219">
        <f>Scores!AK97*calcs!$BN$9</f>
        <v>-0.649944226349649</v>
      </c>
      <c r="AJ101" s="219">
        <f>Scores!AL97*calcs!$BN$9</f>
        <v>-0.631689738971159</v>
      </c>
      <c r="AK101" s="219">
        <f>Scores!AM97*calcs!$BN$9</f>
        <v>-0.639903729633006</v>
      </c>
      <c r="AL101" s="219">
        <f>Scores!AN97*calcs!$BN$10</f>
        <v>0.850282206455639</v>
      </c>
      <c r="AM101" s="219">
        <f>Scores!AO97*calcs!$BN$10</f>
        <v>0.827552212227951</v>
      </c>
      <c r="AN101" s="219">
        <f>Scores!AP97*calcs!$BN$10</f>
        <v>0.819223424936825</v>
      </c>
      <c r="AO101" s="219">
        <f>Scores!AQ97*calcs!$BN$10</f>
        <v>0.798128494834118</v>
      </c>
      <c r="AP101" s="219">
        <f>Scores!AR97*calcs!$BN$10</f>
        <v>0.815639676827992</v>
      </c>
      <c r="AQ101" s="219">
        <f>Scores!AS97*calcs!$BN$11</f>
        <v>0.733230345349448</v>
      </c>
      <c r="AR101" s="219">
        <f>Scores!AT97*calcs!$BN$11</f>
        <v>0.673493151004564</v>
      </c>
      <c r="AS101" s="219">
        <f>Scores!AU97*calcs!$BN$11</f>
        <v>0.760088743680166</v>
      </c>
      <c r="AT101" s="219">
        <f>Scores!AV97*calcs!$BN$11</f>
        <v>0.808188217681531</v>
      </c>
      <c r="AU101" s="219">
        <f>Scores!AW97*calcs!$BN$11</f>
        <v>0.800991509506272</v>
      </c>
      <c r="AV101" s="219">
        <f>Scores!AX97*calcs!$BN$12</f>
        <v>0.822908223591251</v>
      </c>
      <c r="AW101" s="219">
        <f>Scores!AY97*calcs!$BN$12</f>
        <v>0.835639820810719</v>
      </c>
      <c r="AX101" s="219">
        <f>Scores!AZ97*calcs!$BN$12</f>
        <v>0.868763543973409</v>
      </c>
      <c r="AY101" s="219">
        <f>Scores!BA97*calcs!$BN$12</f>
        <v>0.933369644982162</v>
      </c>
      <c r="AZ101" s="219">
        <f>Scores!BB97*calcs!$BN$12</f>
        <v>0.966915124394425</v>
      </c>
      <c r="BA101" s="219">
        <f>Scores!BC97*calcs!$BN$13</f>
        <v>0.776643992290305</v>
      </c>
      <c r="BB101" s="219">
        <f>Scores!BD97*calcs!$BN$13</f>
        <v>0.832161151842776</v>
      </c>
      <c r="BC101" s="219">
        <f>Scores!BE97*calcs!$BN$13</f>
        <v>0.885474148236919</v>
      </c>
      <c r="BD101" s="219">
        <f>Scores!BF97*calcs!$BN$13</f>
        <v>0.983203052232076</v>
      </c>
      <c r="BE101" s="219">
        <f>Scores!BG97*calcs!$BN$13</f>
        <v>0.983203052232076</v>
      </c>
      <c r="BF101" s="219">
        <f>Scores!BH97*calcs!$BN$14</f>
        <v>2.67373183716373</v>
      </c>
      <c r="BG101" s="219">
        <f>Scores!BI97*calcs!$BN$14</f>
        <v>2.67373183716373</v>
      </c>
      <c r="BH101" s="219">
        <f>Scores!BJ97*calcs!$BN$14</f>
        <v>2.67373183716373</v>
      </c>
      <c r="BI101" s="219">
        <f>Scores!BK97*calcs!$BN$14</f>
        <v>1.014834328915</v>
      </c>
      <c r="BJ101" s="219">
        <f>Scores!BL97*calcs!$BN$14</f>
        <v>1.014834328915</v>
      </c>
    </row>
    <row r="102" spans="1:62">
      <c r="A102" t="s">
        <v>218</v>
      </c>
      <c r="B102" s="22" t="s">
        <v>219</v>
      </c>
      <c r="C102" s="219">
        <f>Scores!E98*calcs!$BN$3</f>
        <v>1.20311331865476</v>
      </c>
      <c r="D102" s="219">
        <f>Scores!F98*calcs!$BN$3</f>
        <v>1.20311331865476</v>
      </c>
      <c r="E102" s="219">
        <f>Scores!G98*calcs!$BN$3</f>
        <v>1.20311331865476</v>
      </c>
      <c r="F102" s="219">
        <f>Scores!H98*calcs!$BN$3</f>
        <v>1.20311331865476</v>
      </c>
      <c r="G102" s="219">
        <f>Scores!I98*calcs!$BN$3</f>
        <v>1.20311331865476</v>
      </c>
      <c r="H102" s="219">
        <f>Scores!J98*calcs!$BN$4</f>
        <v>-0.094645558288386</v>
      </c>
      <c r="I102" s="219">
        <f>Scores!K98*calcs!$BN$4</f>
        <v>-0.094645558288386</v>
      </c>
      <c r="J102" s="219">
        <f>Scores!L98*calcs!$BN$4</f>
        <v>-0.094645558288386</v>
      </c>
      <c r="K102" s="219">
        <f>Scores!M98*calcs!$BN$4</f>
        <v>-0.094645558288386</v>
      </c>
      <c r="L102" s="219">
        <f>Scores!N98*calcs!$BN$4</f>
        <v>-0.094645558288386</v>
      </c>
      <c r="M102" s="219">
        <f>Scores!O98*calcs!$BN$5</f>
        <v>0.233731501251376</v>
      </c>
      <c r="N102" s="219">
        <f>Scores!P98*calcs!$BN$5</f>
        <v>0.233731501251376</v>
      </c>
      <c r="O102" s="219">
        <f>Scores!Q98*calcs!$BN$5</f>
        <v>0.233731501251376</v>
      </c>
      <c r="P102" s="219">
        <f>Scores!R98*calcs!$BN$5</f>
        <v>0.233731501251376</v>
      </c>
      <c r="Q102" s="219">
        <f>Scores!S98*calcs!$BN$5</f>
        <v>0.233731501251376</v>
      </c>
      <c r="R102" s="219">
        <f>Scores!T98*calcs!$BN$6</f>
        <v>1.10587935617014</v>
      </c>
      <c r="S102" s="219">
        <f>Scores!U98*calcs!$BN$6</f>
        <v>1.10587935617014</v>
      </c>
      <c r="T102" s="219">
        <f>Scores!V98*calcs!$BN$6</f>
        <v>1.10587935617014</v>
      </c>
      <c r="U102" s="219">
        <f>Scores!W98*calcs!$BN$6</f>
        <v>1.10587935617014</v>
      </c>
      <c r="V102" s="219">
        <f>Scores!X98*calcs!$BN$6</f>
        <v>1.10587935617014</v>
      </c>
      <c r="W102" s="219">
        <f>Scores!Y98*calcs!$BN$7</f>
        <v>0.854839580822248</v>
      </c>
      <c r="X102" s="219">
        <f>Scores!Z98*calcs!$BN$7</f>
        <v>0.987036116318564</v>
      </c>
      <c r="Y102" s="219">
        <f>Scores!AA98*calcs!$BN$7</f>
        <v>0.424604555070912</v>
      </c>
      <c r="Z102" s="219">
        <f>Scores!AB98*calcs!$BN$7</f>
        <v>0.520496314810493</v>
      </c>
      <c r="AA102" s="219">
        <f>Scores!AC98*calcs!$BN$7</f>
        <v>0.432077807267359</v>
      </c>
      <c r="AB102" s="219">
        <f>Scores!AD98*calcs!$BN$8</f>
        <v>1.05840369744577</v>
      </c>
      <c r="AC102" s="219">
        <f>Scores!AE98*calcs!$BN$8</f>
        <v>1.05274185638346</v>
      </c>
      <c r="AD102" s="219">
        <f>Scores!AF98*calcs!$BN$8</f>
        <v>1.01896969644658</v>
      </c>
      <c r="AE102" s="219">
        <f>Scores!AG98*calcs!$BN$8</f>
        <v>0.977475191539814</v>
      </c>
      <c r="AF102" s="219">
        <f>Scores!AH98*calcs!$BN$8</f>
        <v>1.0298720305471</v>
      </c>
      <c r="AG102" s="219">
        <f>Scores!AI98*calcs!$BN$9</f>
        <v>0.0528774581301314</v>
      </c>
      <c r="AH102" s="219">
        <f>Scores!AJ98*calcs!$BN$9</f>
        <v>0.080511521129933</v>
      </c>
      <c r="AI102" s="219">
        <f>Scores!AK98*calcs!$BN$9</f>
        <v>0.168934026068721</v>
      </c>
      <c r="AJ102" s="219">
        <f>Scores!AL98*calcs!$BN$9</f>
        <v>0.236004349069085</v>
      </c>
      <c r="AK102" s="219">
        <f>Scores!AM98*calcs!$BN$9</f>
        <v>0.281251234617329</v>
      </c>
      <c r="AL102" s="219">
        <f>Scores!AN98*calcs!$BN$10</f>
        <v>0.796882261899655</v>
      </c>
      <c r="AM102" s="219">
        <f>Scores!AO98*calcs!$BN$10</f>
        <v>0.765190735495037</v>
      </c>
      <c r="AN102" s="219">
        <f>Scores!AP98*calcs!$BN$10</f>
        <v>0.753117187195184</v>
      </c>
      <c r="AO102" s="219">
        <f>Scores!AQ98*calcs!$BN$10</f>
        <v>0.670673309266317</v>
      </c>
      <c r="AP102" s="219">
        <f>Scores!AR98*calcs!$BN$10</f>
        <v>0.59579178811299</v>
      </c>
      <c r="AQ102" s="219">
        <f>Scores!AS98*calcs!$BN$11</f>
        <v>0.573778777394442</v>
      </c>
      <c r="AR102" s="219">
        <f>Scores!AT98*calcs!$BN$11</f>
        <v>0.637664245166024</v>
      </c>
      <c r="AS102" s="219">
        <f>Scores!AU98*calcs!$BN$11</f>
        <v>0.732866468384674</v>
      </c>
      <c r="AT102" s="219">
        <f>Scores!AV98*calcs!$BN$11</f>
        <v>0.833052114985352</v>
      </c>
      <c r="AU102" s="219">
        <f>Scores!AW98*calcs!$BN$11</f>
        <v>0.81256399147933</v>
      </c>
      <c r="AV102" s="219">
        <f>Scores!AX98*calcs!$BN$12</f>
        <v>0.625738233277515</v>
      </c>
      <c r="AW102" s="219">
        <f>Scores!AY98*calcs!$BN$12</f>
        <v>0.604199113829796</v>
      </c>
      <c r="AX102" s="219">
        <f>Scores!AZ98*calcs!$BN$12</f>
        <v>0.592220348061301</v>
      </c>
      <c r="AY102" s="219">
        <f>Scores!BA98*calcs!$BN$12</f>
        <v>0.654497504898033</v>
      </c>
      <c r="AZ102" s="219">
        <f>Scores!BB98*calcs!$BN$12</f>
        <v>0.688075416865146</v>
      </c>
      <c r="BA102" s="219">
        <f>Scores!BC98*calcs!$BN$13</f>
        <v>0.650079786139293</v>
      </c>
      <c r="BB102" s="219">
        <f>Scores!BD98*calcs!$BN$13</f>
        <v>0.654633439449651</v>
      </c>
      <c r="BC102" s="219">
        <f>Scores!BE98*calcs!$BN$13</f>
        <v>0.727786971153632</v>
      </c>
      <c r="BD102" s="219">
        <f>Scores!BF98*calcs!$BN$13</f>
        <v>0.790548400105521</v>
      </c>
      <c r="BE102" s="219">
        <f>Scores!BG98*calcs!$BN$13</f>
        <v>0.790548400105521</v>
      </c>
      <c r="BF102" s="219">
        <f>Scores!BH98*calcs!$BN$14</f>
        <v>2.93077133640919</v>
      </c>
      <c r="BG102" s="219">
        <f>Scores!BI98*calcs!$BN$14</f>
        <v>2.93077133640919</v>
      </c>
      <c r="BH102" s="219">
        <f>Scores!BJ98*calcs!$BN$14</f>
        <v>2.93077133640919</v>
      </c>
      <c r="BI102" s="219">
        <f>Scores!BK98*calcs!$BN$14</f>
        <v>1.77976809805405</v>
      </c>
      <c r="BJ102" s="219">
        <f>Scores!BL98*calcs!$BN$14</f>
        <v>1.77976809805405</v>
      </c>
    </row>
    <row r="103" spans="1:62">
      <c r="A103" t="s">
        <v>220</v>
      </c>
      <c r="B103" s="22" t="s">
        <v>221</v>
      </c>
      <c r="C103" s="219">
        <f>Scores!E99*calcs!$BN$3</f>
        <v>1.19753216452441</v>
      </c>
      <c r="D103" s="219">
        <f>Scores!F99*calcs!$BN$3</f>
        <v>1.19753216452441</v>
      </c>
      <c r="E103" s="219">
        <f>Scores!G99*calcs!$BN$3</f>
        <v>1.19753216452441</v>
      </c>
      <c r="F103" s="219">
        <f>Scores!H99*calcs!$BN$3</f>
        <v>1.19753216452441</v>
      </c>
      <c r="G103" s="219">
        <f>Scores!I99*calcs!$BN$3</f>
        <v>1.19753216452441</v>
      </c>
      <c r="H103" s="219">
        <f>Scores!J99*calcs!$BN$4</f>
        <v>0.157380186192117</v>
      </c>
      <c r="I103" s="219">
        <f>Scores!K99*calcs!$BN$4</f>
        <v>0.157380186192117</v>
      </c>
      <c r="J103" s="219">
        <f>Scores!L99*calcs!$BN$4</f>
        <v>0.157380186192117</v>
      </c>
      <c r="K103" s="219">
        <f>Scores!M99*calcs!$BN$4</f>
        <v>0.157380186192117</v>
      </c>
      <c r="L103" s="219">
        <f>Scores!N99*calcs!$BN$4</f>
        <v>0.157380186192117</v>
      </c>
      <c r="M103" s="219">
        <f>Scores!O99*calcs!$BN$5</f>
        <v>0.139243242777765</v>
      </c>
      <c r="N103" s="219">
        <f>Scores!P99*calcs!$BN$5</f>
        <v>0.139243242777765</v>
      </c>
      <c r="O103" s="219">
        <f>Scores!Q99*calcs!$BN$5</f>
        <v>0.139243242777765</v>
      </c>
      <c r="P103" s="219">
        <f>Scores!R99*calcs!$BN$5</f>
        <v>0.139243242777765</v>
      </c>
      <c r="Q103" s="219">
        <f>Scores!S99*calcs!$BN$5</f>
        <v>0.139243242777765</v>
      </c>
      <c r="R103" s="219">
        <f>Scores!T99*calcs!$BN$6</f>
        <v>-0.268591584147598</v>
      </c>
      <c r="S103" s="219">
        <f>Scores!U99*calcs!$BN$6</f>
        <v>-0.268591584147598</v>
      </c>
      <c r="T103" s="219">
        <f>Scores!V99*calcs!$BN$6</f>
        <v>-0.268591584147598</v>
      </c>
      <c r="U103" s="219">
        <f>Scores!W99*calcs!$BN$6</f>
        <v>-0.268591584147598</v>
      </c>
      <c r="V103" s="219">
        <f>Scores!X99*calcs!$BN$6</f>
        <v>-0.268591584147598</v>
      </c>
      <c r="W103" s="219">
        <f>Scores!Y99*calcs!$BN$7</f>
        <v>-0.173837681183557</v>
      </c>
      <c r="X103" s="219">
        <f>Scores!Z99*calcs!$BN$7</f>
        <v>-0.639554937281732</v>
      </c>
      <c r="Y103" s="219">
        <f>Scores!AA99*calcs!$BN$7</f>
        <v>0.108408610077233</v>
      </c>
      <c r="Z103" s="219">
        <f>Scores!AB99*calcs!$BN$7</f>
        <v>-0.466661042041762</v>
      </c>
      <c r="AA103" s="219">
        <f>Scores!AC99*calcs!$BN$7</f>
        <v>0.0743805895843535</v>
      </c>
      <c r="AB103" s="219">
        <f>Scores!AD99*calcs!$BN$8</f>
        <v>-0.130999518081135</v>
      </c>
      <c r="AC103" s="219">
        <f>Scores!AE99*calcs!$BN$8</f>
        <v>-0.138347913372293</v>
      </c>
      <c r="AD103" s="219">
        <f>Scores!AF99*calcs!$BN$8</f>
        <v>-0.600261508765612</v>
      </c>
      <c r="AE103" s="219">
        <f>Scores!AG99*calcs!$BN$8</f>
        <v>-0.451765215646877</v>
      </c>
      <c r="AF103" s="219">
        <f>Scores!AH99*calcs!$BN$8</f>
        <v>-0.440024252657893</v>
      </c>
      <c r="AG103" s="219">
        <f>Scores!AI99*calcs!$BN$9</f>
        <v>0.474077923720009</v>
      </c>
      <c r="AH103" s="219">
        <f>Scores!AJ99*calcs!$BN$9</f>
        <v>0.532062174859611</v>
      </c>
      <c r="AI103" s="219">
        <f>Scores!AK99*calcs!$BN$9</f>
        <v>0.582802132522654</v>
      </c>
      <c r="AJ103" s="219">
        <f>Scores!AL99*calcs!$BN$9</f>
        <v>0.616408571009033</v>
      </c>
      <c r="AK103" s="219">
        <f>Scores!AM99*calcs!$BN$9</f>
        <v>0.727163283996682</v>
      </c>
      <c r="AL103" s="219">
        <f>Scores!AN99*calcs!$BN$10</f>
        <v>-0.246670550705753</v>
      </c>
      <c r="AM103" s="219">
        <f>Scores!AO99*calcs!$BN$10</f>
        <v>-0.20891749793376</v>
      </c>
      <c r="AN103" s="219">
        <f>Scores!AP99*calcs!$BN$10</f>
        <v>-0.260792116883785</v>
      </c>
      <c r="AO103" s="219">
        <f>Scores!AQ99*calcs!$BN$10</f>
        <v>-0.293130665408289</v>
      </c>
      <c r="AP103" s="219">
        <f>Scores!AR99*calcs!$BN$10</f>
        <v>-0.324186658210081</v>
      </c>
      <c r="AQ103" s="219">
        <f>Scores!AS99*calcs!$BN$11</f>
        <v>-0.499773928065709</v>
      </c>
      <c r="AR103" s="219">
        <f>Scores!AT99*calcs!$BN$11</f>
        <v>-0.1610866882562</v>
      </c>
      <c r="AS103" s="219">
        <f>Scores!AU99*calcs!$BN$11</f>
        <v>-0.105618525740359</v>
      </c>
      <c r="AT103" s="219">
        <f>Scores!AV99*calcs!$BN$11</f>
        <v>-0.527625982042861</v>
      </c>
      <c r="AU103" s="219">
        <f>Scores!AW99*calcs!$BN$11</f>
        <v>-0.315905497458064</v>
      </c>
      <c r="AV103" s="219">
        <f>Scores!AX99*calcs!$BN$12</f>
        <v>-0.995146548372807</v>
      </c>
      <c r="AW103" s="219">
        <f>Scores!AY99*calcs!$BN$12</f>
        <v>-1.1081930007279</v>
      </c>
      <c r="AX103" s="219">
        <f>Scores!AZ99*calcs!$BN$12</f>
        <v>-1.17176395497926</v>
      </c>
      <c r="AY103" s="219">
        <f>Scores!BA99*calcs!$BN$12</f>
        <v>-1.16806961661069</v>
      </c>
      <c r="AZ103" s="219">
        <f>Scores!BB99*calcs!$BN$12</f>
        <v>-1.19547208200522</v>
      </c>
      <c r="BA103" s="219">
        <f>Scores!BC99*calcs!$BN$13</f>
        <v>-0.903208198441318</v>
      </c>
      <c r="BB103" s="219">
        <f>Scores!BD99*calcs!$BN$13</f>
        <v>-0.848804374879631</v>
      </c>
      <c r="BC103" s="219">
        <f>Scores!BE99*calcs!$BN$13</f>
        <v>-0.970382628204843</v>
      </c>
      <c r="BD103" s="219">
        <f>Scores!BF99*calcs!$BN$13</f>
        <v>-0.896840621968447</v>
      </c>
      <c r="BE103" s="219">
        <f>Scores!BG99*calcs!$BN$13</f>
        <v>-0.896840621968447</v>
      </c>
      <c r="BF103" s="219">
        <f>Scores!BH99*calcs!$BN$14</f>
        <v>1.97624700840091</v>
      </c>
      <c r="BG103" s="219">
        <f>Scores!BI99*calcs!$BN$14</f>
        <v>1.97624700840091</v>
      </c>
      <c r="BH103" s="219">
        <f>Scores!BJ99*calcs!$BN$14</f>
        <v>1.97624700840091</v>
      </c>
      <c r="BI103" s="219">
        <f>Scores!BK99*calcs!$BN$14</f>
        <v>1.30566669734118</v>
      </c>
      <c r="BJ103" s="219">
        <f>Scores!BL99*calcs!$BN$14</f>
        <v>1.30566669734118</v>
      </c>
    </row>
    <row r="104" spans="1:62">
      <c r="A104" t="s">
        <v>222</v>
      </c>
      <c r="B104" s="22" t="s">
        <v>223</v>
      </c>
      <c r="C104" s="219">
        <f>Scores!E100*calcs!$BN$3</f>
        <v>1.16125466267718</v>
      </c>
      <c r="D104" s="219">
        <f>Scores!F100*calcs!$BN$3</f>
        <v>1.16125466267718</v>
      </c>
      <c r="E104" s="219">
        <f>Scores!G100*calcs!$BN$3</f>
        <v>1.16125466267718</v>
      </c>
      <c r="F104" s="219">
        <f>Scores!H100*calcs!$BN$3</f>
        <v>1.16125466267718</v>
      </c>
      <c r="G104" s="219">
        <f>Scores!I100*calcs!$BN$3</f>
        <v>1.16125466267718</v>
      </c>
      <c r="H104" s="219">
        <f>Scores!J100*calcs!$BN$4</f>
        <v>1.5119016005898</v>
      </c>
      <c r="I104" s="219">
        <f>Scores!K100*calcs!$BN$4</f>
        <v>1.5119016005898</v>
      </c>
      <c r="J104" s="219">
        <f>Scores!L100*calcs!$BN$4</f>
        <v>1.5119016005898</v>
      </c>
      <c r="K104" s="219">
        <f>Scores!M100*calcs!$BN$4</f>
        <v>1.5119016005898</v>
      </c>
      <c r="L104" s="219">
        <f>Scores!N100*calcs!$BN$4</f>
        <v>1.5119016005898</v>
      </c>
      <c r="M104" s="219">
        <f>Scores!O100*calcs!$BN$5</f>
        <v>1.19238575851588</v>
      </c>
      <c r="N104" s="219">
        <f>Scores!P100*calcs!$BN$5</f>
        <v>1.19238575851588</v>
      </c>
      <c r="O104" s="219">
        <f>Scores!Q100*calcs!$BN$5</f>
        <v>1.19238575851588</v>
      </c>
      <c r="P104" s="219">
        <f>Scores!R100*calcs!$BN$5</f>
        <v>1.19238575851588</v>
      </c>
      <c r="Q104" s="219">
        <f>Scores!S100*calcs!$BN$5</f>
        <v>1.19238575851588</v>
      </c>
      <c r="R104" s="219">
        <f>Scores!T100*calcs!$BN$6</f>
        <v>0.628741019189621</v>
      </c>
      <c r="S104" s="219">
        <f>Scores!U100*calcs!$BN$6</f>
        <v>0.628741019189621</v>
      </c>
      <c r="T104" s="219">
        <f>Scores!V100*calcs!$BN$6</f>
        <v>0.628741019189621</v>
      </c>
      <c r="U104" s="219">
        <f>Scores!W100*calcs!$BN$6</f>
        <v>0.628741019189621</v>
      </c>
      <c r="V104" s="219">
        <f>Scores!X100*calcs!$BN$6</f>
        <v>0.628741019189621</v>
      </c>
      <c r="W104" s="219">
        <f>Scores!Y100*calcs!$BN$7</f>
        <v>0.540981652853771</v>
      </c>
      <c r="X104" s="219">
        <f>Scores!Z100*calcs!$BN$7</f>
        <v>-0.0650379827274036</v>
      </c>
      <c r="Y104" s="219">
        <f>Scores!AA100*calcs!$BN$7</f>
        <v>0.766480010949393</v>
      </c>
      <c r="Z104" s="219">
        <f>Scores!AB100*calcs!$BN$7</f>
        <v>0.49793950452377</v>
      </c>
      <c r="AA104" s="219">
        <f>Scores!AC100*calcs!$BN$7</f>
        <v>0.78035482419344</v>
      </c>
      <c r="AB104" s="219">
        <f>Scores!AD100*calcs!$BN$8</f>
        <v>0.717995762671823</v>
      </c>
      <c r="AC104" s="219">
        <f>Scores!AE100*calcs!$BN$8</f>
        <v>0.720643787839305</v>
      </c>
      <c r="AD104" s="219">
        <f>Scores!AF100*calcs!$BN$8</f>
        <v>0.755404942201532</v>
      </c>
      <c r="AE104" s="219">
        <f>Scores!AG100*calcs!$BN$8</f>
        <v>0.713636048448564</v>
      </c>
      <c r="AF104" s="219">
        <f>Scores!AH100*calcs!$BN$8</f>
        <v>0.737125116491019</v>
      </c>
      <c r="AG104" s="219">
        <f>Scores!AI100*calcs!$BN$9</f>
        <v>-0.861159956231285</v>
      </c>
      <c r="AH104" s="219">
        <f>Scores!AJ100*calcs!$BN$9</f>
        <v>-0.809604015895369</v>
      </c>
      <c r="AI104" s="219">
        <f>Scores!AK100*calcs!$BN$9</f>
        <v>-0.764147324385143</v>
      </c>
      <c r="AJ104" s="219">
        <f>Scores!AL100*calcs!$BN$9</f>
        <v>-0.741768910594929</v>
      </c>
      <c r="AK104" s="219">
        <f>Scores!AM100*calcs!$BN$9</f>
        <v>-0.63101462244549</v>
      </c>
      <c r="AL104" s="219">
        <f>Scores!AN100*calcs!$BN$10</f>
        <v>0.634279926087952</v>
      </c>
      <c r="AM104" s="219">
        <f>Scores!AO100*calcs!$BN$10</f>
        <v>0.6087756867727</v>
      </c>
      <c r="AN104" s="219">
        <f>Scores!AP100*calcs!$BN$10</f>
        <v>0.611526704614058</v>
      </c>
      <c r="AO104" s="219">
        <f>Scores!AQ100*calcs!$BN$10</f>
        <v>0.578719339769913</v>
      </c>
      <c r="AP104" s="219">
        <f>Scores!AR100*calcs!$BN$10</f>
        <v>0.580335483472209</v>
      </c>
      <c r="AQ104" s="219">
        <f>Scores!AS100*calcs!$BN$11</f>
        <v>0.166882104200865</v>
      </c>
      <c r="AR104" s="219">
        <f>Scores!AT100*calcs!$BN$11</f>
        <v>0.251484322522413</v>
      </c>
      <c r="AS104" s="219">
        <f>Scores!AU100*calcs!$BN$11</f>
        <v>0.101336435608171</v>
      </c>
      <c r="AT104" s="219">
        <f>Scores!AV100*calcs!$BN$11</f>
        <v>0.505682066466781</v>
      </c>
      <c r="AU104" s="219">
        <f>Scores!AW100*calcs!$BN$11</f>
        <v>0.452788356993328</v>
      </c>
      <c r="AV104" s="219">
        <f>Scores!AX100*calcs!$BN$12</f>
        <v>0.0593401766248574</v>
      </c>
      <c r="AW104" s="219">
        <f>Scores!AY100*calcs!$BN$12</f>
        <v>-0.0353777176660515</v>
      </c>
      <c r="AX104" s="219">
        <f>Scores!AZ100*calcs!$BN$12</f>
        <v>0.0160784430163118</v>
      </c>
      <c r="AY104" s="219">
        <f>Scores!BA100*calcs!$BN$12</f>
        <v>0.0236231310188885</v>
      </c>
      <c r="AZ104" s="219">
        <f>Scores!BB100*calcs!$BN$12</f>
        <v>0.0412498688714315</v>
      </c>
      <c r="BA104" s="219">
        <f>Scores!BC100*calcs!$BN$13</f>
        <v>-0.0345175107684579</v>
      </c>
      <c r="BB104" s="219">
        <f>Scores!BD100*calcs!$BN$13</f>
        <v>-0.116502561257989</v>
      </c>
      <c r="BC104" s="219">
        <f>Scores!BE100*calcs!$BN$13</f>
        <v>-0.066713805689083</v>
      </c>
      <c r="BD104" s="219">
        <f>Scores!BF100*calcs!$BN$13</f>
        <v>-0.0730759025307625</v>
      </c>
      <c r="BE104" s="219">
        <f>Scores!BG100*calcs!$BN$13</f>
        <v>-0.0730759025307625</v>
      </c>
      <c r="BF104" s="219">
        <f>Scores!BH100*calcs!$BN$14</f>
        <v>2.55555334458265</v>
      </c>
      <c r="BG104" s="219">
        <f>Scores!BI100*calcs!$BN$14</f>
        <v>2.55555334458265</v>
      </c>
      <c r="BH104" s="219">
        <f>Scores!BJ100*calcs!$BN$14</f>
        <v>2.55555334458265</v>
      </c>
      <c r="BI104" s="219">
        <f>Scores!BK100*calcs!$BN$14</f>
        <v>1.44193847507828</v>
      </c>
      <c r="BJ104" s="219">
        <f>Scores!BL100*calcs!$BN$14</f>
        <v>1.44193847507828</v>
      </c>
    </row>
    <row r="105" spans="1:62">
      <c r="A105" t="s">
        <v>224</v>
      </c>
      <c r="B105" s="22" t="s">
        <v>225</v>
      </c>
      <c r="C105" s="219">
        <f>Scores!E101*calcs!$BN$3</f>
        <v>-0.326122913059508</v>
      </c>
      <c r="D105" s="219">
        <f>Scores!F101*calcs!$BN$3</f>
        <v>-0.326122913059508</v>
      </c>
      <c r="E105" s="219">
        <f>Scores!G101*calcs!$BN$3</f>
        <v>-0.326122913059508</v>
      </c>
      <c r="F105" s="219">
        <f>Scores!H101*calcs!$BN$3</f>
        <v>-0.326122913059508</v>
      </c>
      <c r="G105" s="219">
        <f>Scores!I101*calcs!$BN$3</f>
        <v>-0.326122913059508</v>
      </c>
      <c r="H105" s="219">
        <f>Scores!J101*calcs!$BN$4</f>
        <v>-0.478456869831643</v>
      </c>
      <c r="I105" s="219">
        <f>Scores!K101*calcs!$BN$4</f>
        <v>-0.478456869831643</v>
      </c>
      <c r="J105" s="219">
        <f>Scores!L101*calcs!$BN$4</f>
        <v>-0.478456869831643</v>
      </c>
      <c r="K105" s="219">
        <f>Scores!M101*calcs!$BN$4</f>
        <v>-0.478456869831643</v>
      </c>
      <c r="L105" s="219">
        <f>Scores!N101*calcs!$BN$4</f>
        <v>-0.478456869831643</v>
      </c>
      <c r="M105" s="219">
        <f>Scores!O101*calcs!$BN$5</f>
        <v>-0.217317931480122</v>
      </c>
      <c r="N105" s="219">
        <f>Scores!P101*calcs!$BN$5</f>
        <v>-0.217317931480122</v>
      </c>
      <c r="O105" s="219">
        <f>Scores!Q101*calcs!$BN$5</f>
        <v>-0.217317931480122</v>
      </c>
      <c r="P105" s="219">
        <f>Scores!R101*calcs!$BN$5</f>
        <v>-0.217317931480122</v>
      </c>
      <c r="Q105" s="219">
        <f>Scores!S101*calcs!$BN$5</f>
        <v>-0.217317931480122</v>
      </c>
      <c r="R105" s="219">
        <f>Scores!T101*calcs!$BN$6</f>
        <v>0.0487286678920988</v>
      </c>
      <c r="S105" s="219">
        <f>Scores!U101*calcs!$BN$6</f>
        <v>0.0487286678920988</v>
      </c>
      <c r="T105" s="219">
        <f>Scores!V101*calcs!$BN$6</f>
        <v>0.0487286678920988</v>
      </c>
      <c r="U105" s="219">
        <f>Scores!W101*calcs!$BN$6</f>
        <v>0.0487286678920988</v>
      </c>
      <c r="V105" s="219">
        <f>Scores!X101*calcs!$BN$6</f>
        <v>0.0487286678920988</v>
      </c>
      <c r="W105" s="219">
        <f>Scores!Y101*calcs!$BN$7</f>
        <v>-0.490283019487699</v>
      </c>
      <c r="X105" s="219">
        <f>Scores!Z101*calcs!$BN$7</f>
        <v>-0.702166180693611</v>
      </c>
      <c r="Y105" s="219">
        <f>Scores!AA101*calcs!$BN$7</f>
        <v>-0.231238101738499</v>
      </c>
      <c r="Z105" s="219">
        <f>Scores!AB101*calcs!$BN$7</f>
        <v>-0.465534817045506</v>
      </c>
      <c r="AA105" s="219">
        <f>Scores!AC101*calcs!$BN$7</f>
        <v>-0.199267363704986</v>
      </c>
      <c r="AB105" s="219">
        <f>Scores!AD101*calcs!$BN$8</f>
        <v>-0.109453827059974</v>
      </c>
      <c r="AC105" s="219">
        <f>Scores!AE101*calcs!$BN$8</f>
        <v>-0.215027512283608</v>
      </c>
      <c r="AD105" s="219">
        <f>Scores!AF101*calcs!$BN$8</f>
        <v>-0.122852942467822</v>
      </c>
      <c r="AE105" s="219">
        <f>Scores!AG101*calcs!$BN$8</f>
        <v>-0.159634883903369</v>
      </c>
      <c r="AF105" s="219">
        <f>Scores!AH101*calcs!$BN$8</f>
        <v>-0.189489405110527</v>
      </c>
      <c r="AG105" s="219">
        <f>Scores!AI101*calcs!$BN$9</f>
        <v>1.67112510101693</v>
      </c>
      <c r="AH105" s="219">
        <f>Scores!AJ101*calcs!$BN$9</f>
        <v>1.62516313424439</v>
      </c>
      <c r="AI105" s="219">
        <f>Scores!AK101*calcs!$BN$9</f>
        <v>1.65176317324768</v>
      </c>
      <c r="AJ105" s="219">
        <f>Scores!AL101*calcs!$BN$9</f>
        <v>1.66078500163245</v>
      </c>
      <c r="AK105" s="219">
        <f>Scores!AM101*calcs!$BN$9</f>
        <v>1.68146046795407</v>
      </c>
      <c r="AL105" s="219">
        <f>Scores!AN101*calcs!$BN$10</f>
        <v>-0.696322356569206</v>
      </c>
      <c r="AM105" s="219">
        <f>Scores!AO101*calcs!$BN$10</f>
        <v>-0.656309227293566</v>
      </c>
      <c r="AN105" s="219">
        <f>Scores!AP101*calcs!$BN$10</f>
        <v>-0.684687134642311</v>
      </c>
      <c r="AO105" s="219">
        <f>Scores!AQ101*calcs!$BN$10</f>
        <v>-0.660897971534126</v>
      </c>
      <c r="AP105" s="219">
        <f>Scores!AR101*calcs!$BN$10</f>
        <v>-0.704074393402025</v>
      </c>
      <c r="AQ105" s="219">
        <f>Scores!AS101*calcs!$BN$11</f>
        <v>-0.659535568105212</v>
      </c>
      <c r="AR105" s="219">
        <f>Scores!AT101*calcs!$BN$11</f>
        <v>-0.486430068204226</v>
      </c>
      <c r="AS105" s="219">
        <f>Scores!AU101*calcs!$BN$11</f>
        <v>-0.584303721772884</v>
      </c>
      <c r="AT105" s="219">
        <f>Scores!AV101*calcs!$BN$11</f>
        <v>-0.564293394311316</v>
      </c>
      <c r="AU105" s="219">
        <f>Scores!AW101*calcs!$BN$11</f>
        <v>-0.391609655887873</v>
      </c>
      <c r="AV105" s="219">
        <f>Scores!AX101*calcs!$BN$12</f>
        <v>-0.778868655944817</v>
      </c>
      <c r="AW105" s="219">
        <f>Scores!AY101*calcs!$BN$12</f>
        <v>-0.792899794065827</v>
      </c>
      <c r="AX105" s="219">
        <f>Scores!AZ101*calcs!$BN$12</f>
        <v>-0.696552100295658</v>
      </c>
      <c r="AY105" s="219">
        <f>Scores!BA101*calcs!$BN$12</f>
        <v>-0.668335581116813</v>
      </c>
      <c r="AZ105" s="219">
        <f>Scores!BB101*calcs!$BN$12</f>
        <v>-0.660366200896619</v>
      </c>
      <c r="BA105" s="219">
        <f>Scores!BC101*calcs!$BN$13</f>
        <v>-0.667338541523522</v>
      </c>
      <c r="BB105" s="219">
        <f>Scores!BD101*calcs!$BN$13</f>
        <v>-0.660181180461936</v>
      </c>
      <c r="BC105" s="219">
        <f>Scores!BE101*calcs!$BN$13</f>
        <v>-0.582229576922906</v>
      </c>
      <c r="BD105" s="219">
        <f>Scores!BF101*calcs!$BN$13</f>
        <v>-0.591250484112532</v>
      </c>
      <c r="BE105" s="219">
        <f>Scores!BG101*calcs!$BN$13</f>
        <v>-0.591250484112532</v>
      </c>
      <c r="BF105" s="219">
        <f>Scores!BH101*calcs!$BN$14</f>
        <v>2.28139358872316</v>
      </c>
      <c r="BG105" s="219">
        <f>Scores!BI101*calcs!$BN$14</f>
        <v>2.28139358872316</v>
      </c>
      <c r="BH105" s="219">
        <f>Scores!BJ101*calcs!$BN$14</f>
        <v>2.28139358872316</v>
      </c>
      <c r="BI105" s="219">
        <f>Scores!BK101*calcs!$BN$14</f>
        <v>1.74138280453945</v>
      </c>
      <c r="BJ105" s="219">
        <f>Scores!BL101*calcs!$BN$14</f>
        <v>1.74138280453945</v>
      </c>
    </row>
    <row r="106" spans="1:62">
      <c r="A106" t="s">
        <v>226</v>
      </c>
      <c r="B106" s="22" t="s">
        <v>227</v>
      </c>
      <c r="C106" s="219">
        <f>Scores!E102*calcs!$BN$3</f>
        <v>1.52682025821471</v>
      </c>
      <c r="D106" s="219">
        <f>Scores!F102*calcs!$BN$3</f>
        <v>1.52682025821471</v>
      </c>
      <c r="E106" s="219">
        <f>Scores!G102*calcs!$BN$3</f>
        <v>1.52682025821471</v>
      </c>
      <c r="F106" s="219">
        <f>Scores!H102*calcs!$BN$3</f>
        <v>1.52682025821471</v>
      </c>
      <c r="G106" s="219">
        <f>Scores!I102*calcs!$BN$3</f>
        <v>1.52682025821471</v>
      </c>
      <c r="H106" s="219">
        <f>Scores!J102*calcs!$BN$4</f>
        <v>0.595098074327478</v>
      </c>
      <c r="I106" s="219">
        <f>Scores!K102*calcs!$BN$4</f>
        <v>0.595098074327478</v>
      </c>
      <c r="J106" s="219">
        <f>Scores!L102*calcs!$BN$4</f>
        <v>0.595098074327478</v>
      </c>
      <c r="K106" s="219">
        <f>Scores!M102*calcs!$BN$4</f>
        <v>0.595098074327478</v>
      </c>
      <c r="L106" s="219">
        <f>Scores!N102*calcs!$BN$4</f>
        <v>0.595098074327478</v>
      </c>
      <c r="M106" s="219">
        <f>Scores!O102*calcs!$BN$5</f>
        <v>0.667094157981855</v>
      </c>
      <c r="N106" s="219">
        <f>Scores!P102*calcs!$BN$5</f>
        <v>0.667094157981855</v>
      </c>
      <c r="O106" s="219">
        <f>Scores!Q102*calcs!$BN$5</f>
        <v>0.667094157981855</v>
      </c>
      <c r="P106" s="219">
        <f>Scores!R102*calcs!$BN$5</f>
        <v>0.667094157981855</v>
      </c>
      <c r="Q106" s="219">
        <f>Scores!S102*calcs!$BN$5</f>
        <v>0.667094157981855</v>
      </c>
      <c r="R106" s="219">
        <f>Scores!T102*calcs!$BN$6</f>
        <v>1.73639896425655</v>
      </c>
      <c r="S106" s="219">
        <f>Scores!U102*calcs!$BN$6</f>
        <v>1.73639896425655</v>
      </c>
      <c r="T106" s="219">
        <f>Scores!V102*calcs!$BN$6</f>
        <v>1.73639896425655</v>
      </c>
      <c r="U106" s="219">
        <f>Scores!W102*calcs!$BN$6</f>
        <v>1.73639896425655</v>
      </c>
      <c r="V106" s="219">
        <f>Scores!X102*calcs!$BN$6</f>
        <v>1.73639896425655</v>
      </c>
      <c r="W106" s="219">
        <f>Scores!Y102*calcs!$BN$7</f>
        <v>1.21040012037823</v>
      </c>
      <c r="X106" s="219">
        <f>Scores!Z102*calcs!$BN$7</f>
        <v>1.27061839983783</v>
      </c>
      <c r="Y106" s="219">
        <f>Scores!AA102*calcs!$BN$7</f>
        <v>1.43988512083673</v>
      </c>
      <c r="Z106" s="219">
        <f>Scores!AB102*calcs!$BN$7</f>
        <v>1.3259180070568</v>
      </c>
      <c r="AA106" s="219">
        <f>Scores!AC102*calcs!$BN$7</f>
        <v>1.00695455113551</v>
      </c>
      <c r="AB106" s="219">
        <f>Scores!AD102*calcs!$BN$8</f>
        <v>1.55155672799792</v>
      </c>
      <c r="AC106" s="219">
        <f>Scores!AE102*calcs!$BN$8</f>
        <v>1.62287543186269</v>
      </c>
      <c r="AD106" s="219">
        <f>Scores!AF102*calcs!$BN$8</f>
        <v>1.63411321552969</v>
      </c>
      <c r="AE106" s="219">
        <f>Scores!AG102*calcs!$BN$8</f>
        <v>1.68559894977848</v>
      </c>
      <c r="AF106" s="219">
        <f>Scores!AH102*calcs!$BN$8</f>
        <v>1.64014381063265</v>
      </c>
      <c r="AG106" s="219">
        <f>Scores!AI102*calcs!$BN$9</f>
        <v>-0.845315543600525</v>
      </c>
      <c r="AH106" s="219">
        <f>Scores!AJ102*calcs!$BN$9</f>
        <v>-0.938797675156915</v>
      </c>
      <c r="AI106" s="219">
        <f>Scores!AK102*calcs!$BN$9</f>
        <v>-0.894618269308287</v>
      </c>
      <c r="AJ106" s="219">
        <f>Scores!AL102*calcs!$BN$9</f>
        <v>-0.956399774070763</v>
      </c>
      <c r="AK106" s="219">
        <f>Scores!AM102*calcs!$BN$9</f>
        <v>-0.900862519209389</v>
      </c>
      <c r="AL106" s="219">
        <f>Scores!AN102*calcs!$BN$10</f>
        <v>1.1412476697346</v>
      </c>
      <c r="AM106" s="219">
        <f>Scores!AO102*calcs!$BN$10</f>
        <v>1.10086247569991</v>
      </c>
      <c r="AN106" s="219">
        <f>Scores!AP102*calcs!$BN$10</f>
        <v>1.0629399133505</v>
      </c>
      <c r="AO106" s="219">
        <f>Scores!AQ102*calcs!$BN$10</f>
        <v>1.03147447851254</v>
      </c>
      <c r="AP106" s="219">
        <f>Scores!AR102*calcs!$BN$10</f>
        <v>0.989047512573407</v>
      </c>
      <c r="AQ106" s="219">
        <f>Scores!AS102*calcs!$BN$11</f>
        <v>0.690787558311311</v>
      </c>
      <c r="AR106" s="219">
        <f>Scores!AT102*calcs!$BN$11</f>
        <v>0.849082279822491</v>
      </c>
      <c r="AS106" s="219">
        <f>Scores!AU102*calcs!$BN$11</f>
        <v>0.802807013144561</v>
      </c>
      <c r="AT106" s="219">
        <f>Scores!AV102*calcs!$BN$11</f>
        <v>1.0988530879716</v>
      </c>
      <c r="AU106" s="219">
        <f>Scores!AW102*calcs!$BN$11</f>
        <v>0.968093697961047</v>
      </c>
      <c r="AV106" s="219">
        <f>Scores!AX102*calcs!$BN$12</f>
        <v>0.849896890921352</v>
      </c>
      <c r="AW106" s="219">
        <f>Scores!AY102*calcs!$BN$12</f>
        <v>0.859113164197266</v>
      </c>
      <c r="AX106" s="219">
        <f>Scores!AZ102*calcs!$BN$12</f>
        <v>0.882071895604846</v>
      </c>
      <c r="AY106" s="219">
        <f>Scores!BA102*calcs!$BN$12</f>
        <v>0.964156748022291</v>
      </c>
      <c r="AZ106" s="219">
        <f>Scores!BB102*calcs!$BN$12</f>
        <v>0.948337650596368</v>
      </c>
      <c r="BA106" s="219">
        <f>Scores!BC102*calcs!$BN$13</f>
        <v>0.86293776921145</v>
      </c>
      <c r="BB106" s="219">
        <f>Scores!BD102*calcs!$BN$13</f>
        <v>0.876543079941058</v>
      </c>
      <c r="BC106" s="219">
        <f>Scores!BE102*calcs!$BN$13</f>
        <v>0.940058171073441</v>
      </c>
      <c r="BD106" s="219">
        <f>Scores!BF102*calcs!$BN$13</f>
        <v>1.02970589929711</v>
      </c>
      <c r="BE106" s="219">
        <f>Scores!BG102*calcs!$BN$13</f>
        <v>1.02970589929711</v>
      </c>
      <c r="BF106" s="219">
        <f>Scores!BH102*calcs!$BN$14</f>
        <v>2.75426889013336</v>
      </c>
      <c r="BG106" s="219">
        <f>Scores!BI102*calcs!$BN$14</f>
        <v>2.75426889013336</v>
      </c>
      <c r="BH106" s="219">
        <f>Scores!BJ102*calcs!$BN$14</f>
        <v>2.75426889013336</v>
      </c>
      <c r="BI106" s="219">
        <f>Scores!BK102*calcs!$BN$14</f>
        <v>1.26522825271888</v>
      </c>
      <c r="BJ106" s="219">
        <f>Scores!BL102*calcs!$BN$14</f>
        <v>1.26522825271888</v>
      </c>
    </row>
    <row r="107" spans="1:62">
      <c r="A107" t="s">
        <v>228</v>
      </c>
      <c r="B107" s="22" t="s">
        <v>229</v>
      </c>
      <c r="C107" s="219">
        <f>Scores!E103*calcs!$BN$3</f>
        <v>0.642207328555181</v>
      </c>
      <c r="D107" s="219">
        <f>Scores!F103*calcs!$BN$3</f>
        <v>0.642207328555181</v>
      </c>
      <c r="E107" s="219">
        <f>Scores!G103*calcs!$BN$3</f>
        <v>0.642207328555181</v>
      </c>
      <c r="F107" s="219">
        <f>Scores!H103*calcs!$BN$3</f>
        <v>0.642207328555181</v>
      </c>
      <c r="G107" s="219">
        <f>Scores!I103*calcs!$BN$3</f>
        <v>0.642207328555181</v>
      </c>
      <c r="H107" s="219">
        <f>Scores!J103*calcs!$BN$4</f>
        <v>0.427025122520744</v>
      </c>
      <c r="I107" s="219">
        <f>Scores!K103*calcs!$BN$4</f>
        <v>0.427025122520744</v>
      </c>
      <c r="J107" s="219">
        <f>Scores!L103*calcs!$BN$4</f>
        <v>0.427025122520744</v>
      </c>
      <c r="K107" s="219">
        <f>Scores!M103*calcs!$BN$4</f>
        <v>0.427025122520744</v>
      </c>
      <c r="L107" s="219">
        <f>Scores!N103*calcs!$BN$4</f>
        <v>0.427025122520744</v>
      </c>
      <c r="M107" s="219">
        <f>Scores!O103*calcs!$BN$5</f>
        <v>0.271065427580538</v>
      </c>
      <c r="N107" s="219">
        <f>Scores!P103*calcs!$BN$5</f>
        <v>0.271065427580538</v>
      </c>
      <c r="O107" s="219">
        <f>Scores!Q103*calcs!$BN$5</f>
        <v>0.271065427580538</v>
      </c>
      <c r="P107" s="219">
        <f>Scores!R103*calcs!$BN$5</f>
        <v>0.271065427580538</v>
      </c>
      <c r="Q107" s="219">
        <f>Scores!S103*calcs!$BN$5</f>
        <v>0.271065427580538</v>
      </c>
      <c r="R107" s="219">
        <f>Scores!T103*calcs!$BN$6</f>
        <v>0.510844143597279</v>
      </c>
      <c r="S107" s="219">
        <f>Scores!U103*calcs!$BN$6</f>
        <v>0.510844143597279</v>
      </c>
      <c r="T107" s="219">
        <f>Scores!V103*calcs!$BN$6</f>
        <v>0.510844143597279</v>
      </c>
      <c r="U107" s="219">
        <f>Scores!W103*calcs!$BN$6</f>
        <v>0.510844143597279</v>
      </c>
      <c r="V107" s="219">
        <f>Scores!X103*calcs!$BN$6</f>
        <v>0.510844143597279</v>
      </c>
      <c r="W107" s="219">
        <f>Scores!Y103*calcs!$BN$7</f>
        <v>-0.471251621167505</v>
      </c>
      <c r="X107" s="219">
        <f>Scores!Z103*calcs!$BN$7</f>
        <v>-0.661241265518402</v>
      </c>
      <c r="Y107" s="219">
        <f>Scores!AA103*calcs!$BN$7</f>
        <v>-0.309619026511161</v>
      </c>
      <c r="Z107" s="219">
        <f>Scores!AB103*calcs!$BN$7</f>
        <v>-0.487670416040205</v>
      </c>
      <c r="AA107" s="219">
        <f>Scores!AC103*calcs!$BN$7</f>
        <v>-0.723445118275037</v>
      </c>
      <c r="AB107" s="219">
        <f>Scores!AD103*calcs!$BN$8</f>
        <v>0.653398295658011</v>
      </c>
      <c r="AC107" s="219">
        <f>Scores!AE103*calcs!$BN$8</f>
        <v>0.679415212131659</v>
      </c>
      <c r="AD107" s="219">
        <f>Scores!AF103*calcs!$BN$8</f>
        <v>0.592081340265198</v>
      </c>
      <c r="AE107" s="219">
        <f>Scores!AG103*calcs!$BN$8</f>
        <v>0.49910777196396</v>
      </c>
      <c r="AF107" s="219">
        <f>Scores!AH103*calcs!$BN$8</f>
        <v>0.434434148740808</v>
      </c>
      <c r="AG107" s="219">
        <f>Scores!AI103*calcs!$BN$9</f>
        <v>0.546869289924774</v>
      </c>
      <c r="AH107" s="219">
        <f>Scores!AJ103*calcs!$BN$9</f>
        <v>0.613712430054566</v>
      </c>
      <c r="AI107" s="219">
        <f>Scores!AK103*calcs!$BN$9</f>
        <v>0.673535544667134</v>
      </c>
      <c r="AJ107" s="219">
        <f>Scores!AL103*calcs!$BN$9</f>
        <v>0.7161248802556</v>
      </c>
      <c r="AK107" s="219">
        <f>Scores!AM103*calcs!$BN$9</f>
        <v>0.751693533714414</v>
      </c>
      <c r="AL107" s="219">
        <f>Scores!AN103*calcs!$BN$10</f>
        <v>0.103210489722952</v>
      </c>
      <c r="AM107" s="219">
        <f>Scores!AO103*calcs!$BN$10</f>
        <v>0.0950820429304632</v>
      </c>
      <c r="AN107" s="219">
        <f>Scores!AP103*calcs!$BN$10</f>
        <v>0.0439355464933159</v>
      </c>
      <c r="AO107" s="219">
        <f>Scores!AQ103*calcs!$BN$10</f>
        <v>0.0510241624100951</v>
      </c>
      <c r="AP107" s="219">
        <f>Scores!AR103*calcs!$BN$10</f>
        <v>0.0252774322740596</v>
      </c>
      <c r="AQ107" s="219">
        <f>Scores!AS103*calcs!$BN$11</f>
        <v>0.148610925998353</v>
      </c>
      <c r="AR107" s="219">
        <f>Scores!AT103*calcs!$BN$11</f>
        <v>-0.0438638550235869</v>
      </c>
      <c r="AS107" s="219">
        <f>Scores!AU103*calcs!$BN$11</f>
        <v>0.053911133560531</v>
      </c>
      <c r="AT107" s="219">
        <f>Scores!AV103*calcs!$BN$11</f>
        <v>0.141610593019884</v>
      </c>
      <c r="AU107" s="219">
        <f>Scores!AW103*calcs!$BN$11</f>
        <v>0.197177048370328</v>
      </c>
      <c r="AV107" s="219">
        <f>Scores!AX103*calcs!$BN$12</f>
        <v>-0.000258647911575266</v>
      </c>
      <c r="AW107" s="219">
        <f>Scores!AY103*calcs!$BN$12</f>
        <v>-0.00615847155710411</v>
      </c>
      <c r="AX107" s="219">
        <f>Scores!AZ103*calcs!$BN$12</f>
        <v>-0.0213674178734361</v>
      </c>
      <c r="AY107" s="219">
        <f>Scores!BA103*calcs!$BN$12</f>
        <v>-0.100848810932688</v>
      </c>
      <c r="AZ107" s="219">
        <f>Scores!BB103*calcs!$BN$12</f>
        <v>-0.103125351516803</v>
      </c>
      <c r="BA107" s="219">
        <f>Scores!BC103*calcs!$BN$13</f>
        <v>0.086293776921145</v>
      </c>
      <c r="BB107" s="219">
        <f>Scores!BD103*calcs!$BN$13</f>
        <v>0.0665728921474222</v>
      </c>
      <c r="BC107" s="219">
        <f>Scores!BE103*calcs!$BN$13</f>
        <v>0.00606489142628014</v>
      </c>
      <c r="BD107" s="219">
        <f>Scores!BF103*calcs!$BN$13</f>
        <v>0</v>
      </c>
      <c r="BE107" s="219">
        <f>Scores!BG103*calcs!$BN$13</f>
        <v>0</v>
      </c>
      <c r="BF107" s="219">
        <f>Scores!BH103*calcs!$BN$14</f>
        <v>2.67022860403731</v>
      </c>
      <c r="BG107" s="219">
        <f>Scores!BI103*calcs!$BN$14</f>
        <v>2.67022860403731</v>
      </c>
      <c r="BH107" s="219">
        <f>Scores!BJ103*calcs!$BN$14</f>
        <v>2.67022860403731</v>
      </c>
      <c r="BI107" s="219">
        <f>Scores!BK103*calcs!$BN$14</f>
        <v>1.86477390522085</v>
      </c>
      <c r="BJ107" s="219">
        <f>Scores!BL103*calcs!$BN$14</f>
        <v>1.86477390522085</v>
      </c>
    </row>
    <row r="108" spans="1:62">
      <c r="A108" t="s">
        <v>230</v>
      </c>
      <c r="B108" s="22" t="s">
        <v>231</v>
      </c>
      <c r="C108" s="219">
        <f>Scores!E104*calcs!$BN$3</f>
        <v>1.40961602147748</v>
      </c>
      <c r="D108" s="219">
        <f>Scores!F104*calcs!$BN$3</f>
        <v>1.40961602147748</v>
      </c>
      <c r="E108" s="219">
        <f>Scores!G104*calcs!$BN$3</f>
        <v>1.40961602147748</v>
      </c>
      <c r="F108" s="219">
        <f>Scores!H104*calcs!$BN$3</f>
        <v>1.40961602147748</v>
      </c>
      <c r="G108" s="219">
        <f>Scores!I104*calcs!$BN$3</f>
        <v>1.40961602147748</v>
      </c>
      <c r="H108" s="219">
        <f>Scores!J104*calcs!$BN$4</f>
        <v>0.103697552687216</v>
      </c>
      <c r="I108" s="219">
        <f>Scores!K104*calcs!$BN$4</f>
        <v>0.103697552687216</v>
      </c>
      <c r="J108" s="219">
        <f>Scores!L104*calcs!$BN$4</f>
        <v>0.103697552687216</v>
      </c>
      <c r="K108" s="219">
        <f>Scores!M104*calcs!$BN$4</f>
        <v>0.103697552687216</v>
      </c>
      <c r="L108" s="219">
        <f>Scores!N104*calcs!$BN$4</f>
        <v>0.103697552687216</v>
      </c>
      <c r="M108" s="219">
        <f>Scores!O104*calcs!$BN$5</f>
        <v>0.731547926435967</v>
      </c>
      <c r="N108" s="219">
        <f>Scores!P104*calcs!$BN$5</f>
        <v>0.731547926435967</v>
      </c>
      <c r="O108" s="219">
        <f>Scores!Q104*calcs!$BN$5</f>
        <v>0.731547926435967</v>
      </c>
      <c r="P108" s="219">
        <f>Scores!R104*calcs!$BN$5</f>
        <v>0.731547926435967</v>
      </c>
      <c r="Q108" s="219">
        <f>Scores!S104*calcs!$BN$5</f>
        <v>0.731547926435967</v>
      </c>
      <c r="R108" s="219">
        <f>Scores!T104*calcs!$BN$6</f>
        <v>1.32924748042572</v>
      </c>
      <c r="S108" s="219">
        <f>Scores!U104*calcs!$BN$6</f>
        <v>1.32924748042572</v>
      </c>
      <c r="T108" s="219">
        <f>Scores!V104*calcs!$BN$6</f>
        <v>1.32924748042572</v>
      </c>
      <c r="U108" s="219">
        <f>Scores!W104*calcs!$BN$6</f>
        <v>1.32924748042572</v>
      </c>
      <c r="V108" s="219">
        <f>Scores!X104*calcs!$BN$6</f>
        <v>1.32924748042572</v>
      </c>
      <c r="W108" s="219">
        <f>Scores!Y104*calcs!$BN$7</f>
        <v>1.30118396473543</v>
      </c>
      <c r="X108" s="219">
        <f>Scores!Z104*calcs!$BN$7</f>
        <v>1.0504014096549</v>
      </c>
      <c r="Y108" s="219">
        <f>Scores!AA104*calcs!$BN$7</f>
        <v>1.41605148771126</v>
      </c>
      <c r="Z108" s="219">
        <f>Scores!AB104*calcs!$BN$7</f>
        <v>0.570482903723834</v>
      </c>
      <c r="AA108" s="219">
        <f>Scores!AC104*calcs!$BN$7</f>
        <v>1.16392968476159</v>
      </c>
      <c r="AB108" s="219">
        <f>Scores!AD104*calcs!$BN$8</f>
        <v>1.57190283239127</v>
      </c>
      <c r="AC108" s="219">
        <f>Scores!AE104*calcs!$BN$8</f>
        <v>1.57344937248275</v>
      </c>
      <c r="AD108" s="219">
        <f>Scores!AF104*calcs!$BN$8</f>
        <v>1.66142710838624</v>
      </c>
      <c r="AE108" s="219">
        <f>Scores!AG104*calcs!$BN$8</f>
        <v>1.56304241383666</v>
      </c>
      <c r="AF108" s="219">
        <f>Scores!AH104*calcs!$BN$8</f>
        <v>1.51907376393826</v>
      </c>
      <c r="AG108" s="219">
        <f>Scores!AI104*calcs!$BN$9</f>
        <v>-0.574451537198512</v>
      </c>
      <c r="AH108" s="219">
        <f>Scores!AJ104*calcs!$BN$9</f>
        <v>-0.572206143414766</v>
      </c>
      <c r="AI108" s="219">
        <f>Scores!AK104*calcs!$BN$9</f>
        <v>-0.58565732094483</v>
      </c>
      <c r="AJ108" s="219">
        <f>Scores!AL104*calcs!$BN$9</f>
        <v>-0.52517794790927</v>
      </c>
      <c r="AK108" s="219">
        <f>Scores!AM104*calcs!$BN$9</f>
        <v>-0.545632408670658</v>
      </c>
      <c r="AL108" s="219">
        <f>Scores!AN104*calcs!$BN$10</f>
        <v>0.941694936219088</v>
      </c>
      <c r="AM108" s="219">
        <f>Scores!AO104*calcs!$BN$10</f>
        <v>0.891684729897148</v>
      </c>
      <c r="AN108" s="219">
        <f>Scores!AP104*calcs!$BN$10</f>
        <v>0.859041733231742</v>
      </c>
      <c r="AO108" s="219">
        <f>Scores!AQ104*calcs!$BN$10</f>
        <v>0.798128494834118</v>
      </c>
      <c r="AP108" s="219">
        <f>Scores!AR104*calcs!$BN$10</f>
        <v>0.777376107845619</v>
      </c>
      <c r="AQ108" s="219">
        <f>Scores!AS104*calcs!$BN$11</f>
        <v>0.701015172876365</v>
      </c>
      <c r="AR108" s="219">
        <f>Scores!AT104*calcs!$BN$11</f>
        <v>0.760691059638962</v>
      </c>
      <c r="AS108" s="219">
        <f>Scores!AU104*calcs!$BN$11</f>
        <v>0.760956093657877</v>
      </c>
      <c r="AT108" s="219">
        <f>Scores!AV104*calcs!$BN$11</f>
        <v>1.01275032232615</v>
      </c>
      <c r="AU108" s="219">
        <f>Scores!AW104*calcs!$BN$11</f>
        <v>0.986479324981908</v>
      </c>
      <c r="AV108" s="219">
        <f>Scores!AX104*calcs!$BN$12</f>
        <v>0.842457199633876</v>
      </c>
      <c r="AW108" s="219">
        <f>Scores!AY104*calcs!$BN$12</f>
        <v>0.871640743985884</v>
      </c>
      <c r="AX108" s="219">
        <f>Scores!AZ104*calcs!$BN$12</f>
        <v>0.902249073884767</v>
      </c>
      <c r="AY108" s="219">
        <f>Scores!BA104*calcs!$BN$12</f>
        <v>0.929367827472059</v>
      </c>
      <c r="AZ108" s="219">
        <f>Scores!BB104*calcs!$BN$12</f>
        <v>0.978343477946642</v>
      </c>
      <c r="BA108" s="219">
        <f>Scores!BC104*calcs!$BN$13</f>
        <v>0.839926095365812</v>
      </c>
      <c r="BB108" s="219">
        <f>Scores!BD104*calcs!$BN$13</f>
        <v>0.843256633867347</v>
      </c>
      <c r="BC108" s="219">
        <f>Scores!BE104*calcs!$BN$13</f>
        <v>0.897603931089479</v>
      </c>
      <c r="BD108" s="219">
        <f>Scores!BF104*calcs!$BN$13</f>
        <v>0.936700205167045</v>
      </c>
      <c r="BE108" s="219">
        <f>Scores!BG104*calcs!$BN$13</f>
        <v>0.936700205167045</v>
      </c>
      <c r="BF108" s="219">
        <f>Scores!BH104*calcs!$BN$14</f>
        <v>3.2806156332636</v>
      </c>
      <c r="BG108" s="219">
        <f>Scores!BI104*calcs!$BN$14</f>
        <v>3.2806156332636</v>
      </c>
      <c r="BH108" s="219">
        <f>Scores!BJ104*calcs!$BN$14</f>
        <v>3.2806156332636</v>
      </c>
      <c r="BI108" s="219">
        <f>Scores!BK104*calcs!$BN$14</f>
        <v>2.29540682258752</v>
      </c>
      <c r="BJ108" s="219">
        <f>Scores!BL104*calcs!$BN$14</f>
        <v>2.29540682258752</v>
      </c>
    </row>
    <row r="109" spans="1:62">
      <c r="A109" t="s">
        <v>232</v>
      </c>
      <c r="B109" s="22" t="s">
        <v>233</v>
      </c>
      <c r="C109" s="219">
        <f>Scores!E105*calcs!$BN$3</f>
        <v>1.49891448756299</v>
      </c>
      <c r="D109" s="219">
        <f>Scores!F105*calcs!$BN$3</f>
        <v>1.49891448756299</v>
      </c>
      <c r="E109" s="219">
        <f>Scores!G105*calcs!$BN$3</f>
        <v>1.49891448756299</v>
      </c>
      <c r="F109" s="219">
        <f>Scores!H105*calcs!$BN$3</f>
        <v>1.49891448756299</v>
      </c>
      <c r="G109" s="219">
        <f>Scores!I105*calcs!$BN$3</f>
        <v>1.49891448756299</v>
      </c>
      <c r="H109" s="219">
        <f>Scores!J105*calcs!$BN$4</f>
        <v>-0.545818741093891</v>
      </c>
      <c r="I109" s="219">
        <f>Scores!K105*calcs!$BN$4</f>
        <v>-0.545818741093891</v>
      </c>
      <c r="J109" s="219">
        <f>Scores!L105*calcs!$BN$4</f>
        <v>-0.545818741093891</v>
      </c>
      <c r="K109" s="219">
        <f>Scores!M105*calcs!$BN$4</f>
        <v>-0.545818741093891</v>
      </c>
      <c r="L109" s="219">
        <f>Scores!N105*calcs!$BN$4</f>
        <v>-0.545818741093891</v>
      </c>
      <c r="M109" s="219">
        <f>Scores!O105*calcs!$BN$5</f>
        <v>0.242798754464857</v>
      </c>
      <c r="N109" s="219">
        <f>Scores!P105*calcs!$BN$5</f>
        <v>0.242798754464857</v>
      </c>
      <c r="O109" s="219">
        <f>Scores!Q105*calcs!$BN$5</f>
        <v>0.242798754464857</v>
      </c>
      <c r="P109" s="219">
        <f>Scores!R105*calcs!$BN$5</f>
        <v>0.242798754464857</v>
      </c>
      <c r="Q109" s="219">
        <f>Scores!S105*calcs!$BN$5</f>
        <v>0.242798754464857</v>
      </c>
      <c r="R109" s="219">
        <f>Scores!T105*calcs!$BN$6</f>
        <v>1.25492239028719</v>
      </c>
      <c r="S109" s="219">
        <f>Scores!U105*calcs!$BN$6</f>
        <v>1.25492239028719</v>
      </c>
      <c r="T109" s="219">
        <f>Scores!V105*calcs!$BN$6</f>
        <v>1.25492239028719</v>
      </c>
      <c r="U109" s="219">
        <f>Scores!W105*calcs!$BN$6</f>
        <v>1.25492239028719</v>
      </c>
      <c r="V109" s="219">
        <f>Scores!X105*calcs!$BN$6</f>
        <v>1.25492239028719</v>
      </c>
      <c r="W109" s="219">
        <f>Scores!Y105*calcs!$BN$7</f>
        <v>0.930182622555824</v>
      </c>
      <c r="X109" s="219">
        <f>Scores!Z105*calcs!$BN$7</f>
        <v>0.685277987039807</v>
      </c>
      <c r="Y109" s="219">
        <f>Scores!AA105*calcs!$BN$7</f>
        <v>0.553341744117801</v>
      </c>
      <c r="Z109" s="219">
        <f>Scores!AB105*calcs!$BN$7</f>
        <v>0.588819992845156</v>
      </c>
      <c r="AA109" s="219">
        <f>Scores!AC105*calcs!$BN$7</f>
        <v>0.511899711674669</v>
      </c>
      <c r="AB109" s="219">
        <f>Scores!AD105*calcs!$BN$8</f>
        <v>1.48132338692257</v>
      </c>
      <c r="AC109" s="219">
        <f>Scores!AE105*calcs!$BN$8</f>
        <v>1.57476204707963</v>
      </c>
      <c r="AD109" s="219">
        <f>Scores!AF105*calcs!$BN$8</f>
        <v>1.60939651075112</v>
      </c>
      <c r="AE109" s="219">
        <f>Scores!AG105*calcs!$BN$8</f>
        <v>1.56437920502586</v>
      </c>
      <c r="AF109" s="219">
        <f>Scores!AH105*calcs!$BN$8</f>
        <v>1.64845648272019</v>
      </c>
      <c r="AG109" s="219">
        <f>Scores!AI105*calcs!$BN$9</f>
        <v>-0.719609175794822</v>
      </c>
      <c r="AH109" s="219">
        <f>Scores!AJ105*calcs!$BN$9</f>
        <v>-0.742663747272046</v>
      </c>
      <c r="AI109" s="219">
        <f>Scores!AK105*calcs!$BN$9</f>
        <v>-0.764965014191479</v>
      </c>
      <c r="AJ109" s="219">
        <f>Scores!AL105*calcs!$BN$9</f>
        <v>-0.761676168194714</v>
      </c>
      <c r="AK109" s="219">
        <f>Scores!AM105*calcs!$BN$9</f>
        <v>-0.769906922250437</v>
      </c>
      <c r="AL109" s="219">
        <f>Scores!AN105*calcs!$BN$10</f>
        <v>0.919613820752579</v>
      </c>
      <c r="AM109" s="219">
        <f>Scores!AO105*calcs!$BN$10</f>
        <v>0.895722703231875</v>
      </c>
      <c r="AN109" s="219">
        <f>Scores!AP105*calcs!$BN$10</f>
        <v>0.88452545054049</v>
      </c>
      <c r="AO109" s="219">
        <f>Scores!AQ105*calcs!$BN$10</f>
        <v>0.853295664706748</v>
      </c>
      <c r="AP109" s="219">
        <f>Scores!AR105*calcs!$BN$10</f>
        <v>0.80750359489876</v>
      </c>
      <c r="AQ109" s="219">
        <f>Scores!AS105*calcs!$BN$11</f>
        <v>0.754931846190408</v>
      </c>
      <c r="AR109" s="219">
        <f>Scores!AT105*calcs!$BN$11</f>
        <v>0.805328036750243</v>
      </c>
      <c r="AS109" s="219">
        <f>Scores!AU105*calcs!$BN$11</f>
        <v>0.799954254360941</v>
      </c>
      <c r="AT109" s="219">
        <f>Scores!AV105*calcs!$BN$11</f>
        <v>1.03469544608521</v>
      </c>
      <c r="AU109" s="219">
        <f>Scores!AW105*calcs!$BN$11</f>
        <v>0.992765914004699</v>
      </c>
      <c r="AV109" s="219">
        <f>Scores!AX105*calcs!$BN$12</f>
        <v>0.866560939325382</v>
      </c>
      <c r="AW109" s="219">
        <f>Scores!AY105*calcs!$BN$12</f>
        <v>0.904085788730874</v>
      </c>
      <c r="AX109" s="219">
        <f>Scores!AZ105*calcs!$BN$12</f>
        <v>0.917194514774189</v>
      </c>
      <c r="AY109" s="219">
        <f>Scores!BA105*calcs!$BN$12</f>
        <v>0.96101739768362</v>
      </c>
      <c r="AZ109" s="219">
        <f>Scores!BB105*calcs!$BN$12</f>
        <v>1.03211105032123</v>
      </c>
      <c r="BA109" s="219">
        <f>Scores!BC105*calcs!$BN$13</f>
        <v>0.931972790748367</v>
      </c>
      <c r="BB109" s="219">
        <f>Scores!BD105*calcs!$BN$13</f>
        <v>0.937568231076195</v>
      </c>
      <c r="BC109" s="219">
        <f>Scores!BE105*calcs!$BN$13</f>
        <v>1.00677197676252</v>
      </c>
      <c r="BD109" s="219">
        <f>Scores!BF105*calcs!$BN$13</f>
        <v>1.08285201022857</v>
      </c>
      <c r="BE109" s="219">
        <f>Scores!BG105*calcs!$BN$13</f>
        <v>1.08285201022857</v>
      </c>
      <c r="BF109" s="219">
        <f>Scores!BH105*calcs!$BN$14</f>
        <v>2.75851880962201</v>
      </c>
      <c r="BG109" s="219">
        <f>Scores!BI105*calcs!$BN$14</f>
        <v>2.75851880962201</v>
      </c>
      <c r="BH109" s="219">
        <f>Scores!BJ105*calcs!$BN$14</f>
        <v>2.75851880962201</v>
      </c>
      <c r="BI109" s="219">
        <f>Scores!BK105*calcs!$BN$14</f>
        <v>1.28195158527614</v>
      </c>
      <c r="BJ109" s="219">
        <f>Scores!BL105*calcs!$BN$14</f>
        <v>1.28195158527614</v>
      </c>
    </row>
    <row r="110" spans="1:62">
      <c r="A110" t="s">
        <v>234</v>
      </c>
      <c r="B110" s="22" t="s">
        <v>235</v>
      </c>
      <c r="C110" s="219">
        <f>Scores!E106*calcs!$BN$3</f>
        <v>-0.390306185558465</v>
      </c>
      <c r="D110" s="219">
        <f>Scores!F106*calcs!$BN$3</f>
        <v>-0.390306185558465</v>
      </c>
      <c r="E110" s="219">
        <f>Scores!G106*calcs!$BN$3</f>
        <v>-0.390306185558465</v>
      </c>
      <c r="F110" s="219">
        <f>Scores!H106*calcs!$BN$3</f>
        <v>-0.390306185558465</v>
      </c>
      <c r="G110" s="219">
        <f>Scores!I106*calcs!$BN$3</f>
        <v>-0.390306185558465</v>
      </c>
      <c r="H110" s="219">
        <f>Scores!J106*calcs!$BN$4</f>
        <v>-0.625612153223379</v>
      </c>
      <c r="I110" s="219">
        <f>Scores!K106*calcs!$BN$4</f>
        <v>-0.625612153223379</v>
      </c>
      <c r="J110" s="219">
        <f>Scores!L106*calcs!$BN$4</f>
        <v>-0.625612153223379</v>
      </c>
      <c r="K110" s="219">
        <f>Scores!M106*calcs!$BN$4</f>
        <v>-0.625612153223379</v>
      </c>
      <c r="L110" s="219">
        <f>Scores!N106*calcs!$BN$4</f>
        <v>-0.625612153223379</v>
      </c>
      <c r="M110" s="219">
        <f>Scores!O106*calcs!$BN$5</f>
        <v>-0.862146691350571</v>
      </c>
      <c r="N110" s="219">
        <f>Scores!P106*calcs!$BN$5</f>
        <v>-0.862146691350571</v>
      </c>
      <c r="O110" s="219">
        <f>Scores!Q106*calcs!$BN$5</f>
        <v>-0.862146691350571</v>
      </c>
      <c r="P110" s="219">
        <f>Scores!R106*calcs!$BN$5</f>
        <v>-0.862146691350571</v>
      </c>
      <c r="Q110" s="219">
        <f>Scores!S106*calcs!$BN$5</f>
        <v>-0.862146691350571</v>
      </c>
      <c r="R110" s="219">
        <f>Scores!T106*calcs!$BN$6</f>
        <v>0.254293754501306</v>
      </c>
      <c r="S110" s="219">
        <f>Scores!U106*calcs!$BN$6</f>
        <v>0.254293754501306</v>
      </c>
      <c r="T110" s="219">
        <f>Scores!V106*calcs!$BN$6</f>
        <v>0.254293754501306</v>
      </c>
      <c r="U110" s="219">
        <f>Scores!W106*calcs!$BN$6</f>
        <v>0.254293754501306</v>
      </c>
      <c r="V110" s="219">
        <f>Scores!X106*calcs!$BN$6</f>
        <v>0.254293754501306</v>
      </c>
      <c r="W110" s="219">
        <f>Scores!Y106*calcs!$BN$7</f>
        <v>0.531687501743533</v>
      </c>
      <c r="X110" s="219">
        <f>Scores!Z106*calcs!$BN$7</f>
        <v>0.946783011563664</v>
      </c>
      <c r="Y110" s="219">
        <f>Scores!AA106*calcs!$BN$7</f>
        <v>1.34603864784578</v>
      </c>
      <c r="Z110" s="219">
        <f>Scores!AB106*calcs!$BN$7</f>
        <v>1.02252858181635</v>
      </c>
      <c r="AA110" s="219">
        <f>Scores!AC106*calcs!$BN$7</f>
        <v>1.06469684639887</v>
      </c>
      <c r="AB110" s="219">
        <f>Scores!AD106*calcs!$BN$8</f>
        <v>0.673008241001489</v>
      </c>
      <c r="AC110" s="219">
        <f>Scores!AE106*calcs!$BN$8</f>
        <v>0.739045889730519</v>
      </c>
      <c r="AD110" s="219">
        <f>Scores!AF106*calcs!$BN$8</f>
        <v>0.759319463058915</v>
      </c>
      <c r="AE110" s="219">
        <f>Scores!AG106*calcs!$BN$8</f>
        <v>0.856693407672281</v>
      </c>
      <c r="AF110" s="219">
        <f>Scores!AH106*calcs!$BN$8</f>
        <v>0.811521542997006</v>
      </c>
      <c r="AG110" s="219">
        <f>Scores!AI106*calcs!$BN$9</f>
        <v>1.21219461087939</v>
      </c>
      <c r="AH110" s="219">
        <f>Scores!AJ106*calcs!$BN$9</f>
        <v>1.16195636409597</v>
      </c>
      <c r="AI110" s="219">
        <f>Scores!AK106*calcs!$BN$9</f>
        <v>1.20651932184846</v>
      </c>
      <c r="AJ110" s="219">
        <f>Scores!AL106*calcs!$BN$9</f>
        <v>1.16359452879568</v>
      </c>
      <c r="AK110" s="219">
        <f>Scores!AM106*calcs!$BN$9</f>
        <v>1.13119577970787</v>
      </c>
      <c r="AL110" s="219">
        <f>Scores!AN106*calcs!$BN$10</f>
        <v>0.0807256950381441</v>
      </c>
      <c r="AM110" s="219">
        <f>Scores!AO106*calcs!$BN$10</f>
        <v>0.0651991766706691</v>
      </c>
      <c r="AN110" s="219">
        <f>Scores!AP106*calcs!$BN$10</f>
        <v>0.0472601936935025</v>
      </c>
      <c r="AO110" s="219">
        <f>Scores!AQ106*calcs!$BN$10</f>
        <v>0.0327536683688907</v>
      </c>
      <c r="AP110" s="219">
        <f>Scores!AR106*calcs!$BN$10</f>
        <v>-0.0266150383279662</v>
      </c>
      <c r="AQ110" s="219">
        <f>Scores!AS106*calcs!$BN$11</f>
        <v>-0.00157158448931284</v>
      </c>
      <c r="AR110" s="219">
        <f>Scores!AT106*calcs!$BN$11</f>
        <v>0.155999128414875</v>
      </c>
      <c r="AS110" s="219">
        <f>Scores!AU106*calcs!$BN$11</f>
        <v>0.350855677196257</v>
      </c>
      <c r="AT110" s="219">
        <f>Scores!AV106*calcs!$BN$11</f>
        <v>0.82973177744529</v>
      </c>
      <c r="AU110" s="219">
        <f>Scores!AW106*calcs!$BN$11</f>
        <v>0.548739845014298</v>
      </c>
      <c r="AV110" s="219">
        <f>Scores!AX106*calcs!$BN$12</f>
        <v>-0.161076840197571</v>
      </c>
      <c r="AW110" s="219">
        <f>Scores!AY106*calcs!$BN$12</f>
        <v>-0.115441543988283</v>
      </c>
      <c r="AX110" s="219">
        <f>Scores!AZ106*calcs!$BN$12</f>
        <v>-0.154458577175108</v>
      </c>
      <c r="AY110" s="219">
        <f>Scores!BA106*calcs!$BN$12</f>
        <v>0.00243509532571788</v>
      </c>
      <c r="AZ110" s="219">
        <f>Scores!BB106*calcs!$BN$12</f>
        <v>0.0686149152396611</v>
      </c>
      <c r="BA110" s="219">
        <f>Scores!BC106*calcs!$BN$13</f>
        <v>-0.500503906142641</v>
      </c>
      <c r="BB110" s="219">
        <f>Scores!BD106*calcs!$BN$13</f>
        <v>-0.565869583253088</v>
      </c>
      <c r="BC110" s="219">
        <f>Scores!BE106*calcs!$BN$13</f>
        <v>-0.515515771233823</v>
      </c>
      <c r="BD110" s="219">
        <f>Scores!BF106*calcs!$BN$13</f>
        <v>-0.318876665588781</v>
      </c>
      <c r="BE110" s="219">
        <f>Scores!BG106*calcs!$BN$13</f>
        <v>-0.318876665588781</v>
      </c>
      <c r="BF110" s="219">
        <f>Scores!BH106*calcs!$BN$14</f>
        <v>2.12277743461158</v>
      </c>
      <c r="BG110" s="219">
        <f>Scores!BI106*calcs!$BN$14</f>
        <v>2.12277743461158</v>
      </c>
      <c r="BH110" s="219">
        <f>Scores!BJ106*calcs!$BN$14</f>
        <v>2.12277743461158</v>
      </c>
      <c r="BI110" s="219">
        <f>Scores!BK106*calcs!$BN$14</f>
        <v>2.4977266411581</v>
      </c>
      <c r="BJ110" s="219">
        <f>Scores!BL106*calcs!$BN$14</f>
        <v>2.4977266411581</v>
      </c>
    </row>
    <row r="111" spans="1:62">
      <c r="A111" t="s">
        <v>236</v>
      </c>
      <c r="B111" s="22" t="s">
        <v>237</v>
      </c>
      <c r="C111" s="219">
        <f>Scores!E107*calcs!$BN$3</f>
        <v>-0.462861189252937</v>
      </c>
      <c r="D111" s="219">
        <f>Scores!F107*calcs!$BN$3</f>
        <v>-0.462861189252937</v>
      </c>
      <c r="E111" s="219">
        <f>Scores!G107*calcs!$BN$3</f>
        <v>-0.462861189252937</v>
      </c>
      <c r="F111" s="219">
        <f>Scores!H107*calcs!$BN$3</f>
        <v>-0.462861189252937</v>
      </c>
      <c r="G111" s="219">
        <f>Scores!I107*calcs!$BN$3</f>
        <v>-0.462861189252937</v>
      </c>
      <c r="H111" s="219">
        <f>Scores!J107*calcs!$BN$4</f>
        <v>-0.715195446338539</v>
      </c>
      <c r="I111" s="219">
        <f>Scores!K107*calcs!$BN$4</f>
        <v>-0.715195446338539</v>
      </c>
      <c r="J111" s="219">
        <f>Scores!L107*calcs!$BN$4</f>
        <v>-0.715195446338539</v>
      </c>
      <c r="K111" s="219">
        <f>Scores!M107*calcs!$BN$4</f>
        <v>-0.715195446338539</v>
      </c>
      <c r="L111" s="219">
        <f>Scores!N107*calcs!$BN$4</f>
        <v>-0.715195446338539</v>
      </c>
      <c r="M111" s="219">
        <f>Scores!O107*calcs!$BN$5</f>
        <v>-2.23734741608247</v>
      </c>
      <c r="N111" s="219">
        <f>Scores!P107*calcs!$BN$5</f>
        <v>-2.23734741608247</v>
      </c>
      <c r="O111" s="219">
        <f>Scores!Q107*calcs!$BN$5</f>
        <v>-2.23734741608247</v>
      </c>
      <c r="P111" s="219">
        <f>Scores!R107*calcs!$BN$5</f>
        <v>-2.23734741608247</v>
      </c>
      <c r="Q111" s="219">
        <f>Scores!S107*calcs!$BN$5</f>
        <v>-2.23734741608247</v>
      </c>
      <c r="R111" s="219">
        <f>Scores!T107*calcs!$BN$6</f>
        <v>0.0847990328241154</v>
      </c>
      <c r="S111" s="219">
        <f>Scores!U107*calcs!$BN$6</f>
        <v>0.0847990328241154</v>
      </c>
      <c r="T111" s="219">
        <f>Scores!V107*calcs!$BN$6</f>
        <v>0.0847990328241154</v>
      </c>
      <c r="U111" s="219">
        <f>Scores!W107*calcs!$BN$6</f>
        <v>0.0847990328241154</v>
      </c>
      <c r="V111" s="219">
        <f>Scores!X107*calcs!$BN$6</f>
        <v>0.0847990328241154</v>
      </c>
      <c r="W111" s="219">
        <f>Scores!Y107*calcs!$BN$7</f>
        <v>-0.00697014708704382</v>
      </c>
      <c r="X111" s="219">
        <f>Scores!Z107*calcs!$BN$7</f>
        <v>-0.689552313127645</v>
      </c>
      <c r="Y111" s="219">
        <f>Scores!AA107*calcs!$BN$7</f>
        <v>-0.258291385115594</v>
      </c>
      <c r="Z111" s="219">
        <f>Scores!AB107*calcs!$BN$7</f>
        <v>0.0925230900561707</v>
      </c>
      <c r="AA111" s="219">
        <f>Scores!AC107*calcs!$BN$7</f>
        <v>-0.119513693458705</v>
      </c>
      <c r="AB111" s="219">
        <f>Scores!AD107*calcs!$BN$8</f>
        <v>0.642544992574827</v>
      </c>
      <c r="AC111" s="219">
        <f>Scores!AE107*calcs!$BN$8</f>
        <v>0.597373893977536</v>
      </c>
      <c r="AD111" s="219">
        <f>Scores!AF107*calcs!$BN$8</f>
        <v>0.65344751452037</v>
      </c>
      <c r="AE111" s="219">
        <f>Scores!AG107*calcs!$BN$8</f>
        <v>0.689453447275756</v>
      </c>
      <c r="AF111" s="219">
        <f>Scores!AH107*calcs!$BN$8</f>
        <v>0.578640774968687</v>
      </c>
      <c r="AG111" s="219">
        <f>Scores!AI107*calcs!$BN$9</f>
        <v>1.73458306005535</v>
      </c>
      <c r="AH111" s="219">
        <f>Scores!AJ107*calcs!$BN$9</f>
        <v>1.74124160111736</v>
      </c>
      <c r="AI111" s="219">
        <f>Scores!AK107*calcs!$BN$9</f>
        <v>1.76963599163696</v>
      </c>
      <c r="AJ111" s="219">
        <f>Scores!AL107*calcs!$BN$9</f>
        <v>1.79917650709472</v>
      </c>
      <c r="AK111" s="219">
        <f>Scores!AM107*calcs!$BN$9</f>
        <v>1.81525356586515</v>
      </c>
      <c r="AL111" s="219">
        <f>Scores!AN107*calcs!$BN$10</f>
        <v>-0.824794301101622</v>
      </c>
      <c r="AM111" s="219">
        <f>Scores!AO107*calcs!$BN$10</f>
        <v>-0.864536760905178</v>
      </c>
      <c r="AN111" s="219">
        <f>Scores!AP107*calcs!$BN$10</f>
        <v>-0.921542000440866</v>
      </c>
      <c r="AO111" s="219">
        <f>Scores!AQ107*calcs!$BN$10</f>
        <v>-0.988368356207888</v>
      </c>
      <c r="AP111" s="219">
        <f>Scores!AR107*calcs!$BN$10</f>
        <v>-0.873100985702243</v>
      </c>
      <c r="AQ111" s="219">
        <f>Scores!AS107*calcs!$BN$11</f>
        <v>0.114170944703936</v>
      </c>
      <c r="AR111" s="219">
        <f>Scores!AT107*calcs!$BN$11</f>
        <v>0.0983342315700119</v>
      </c>
      <c r="AS111" s="219">
        <f>Scores!AU107*calcs!$BN$11</f>
        <v>0.265983019031557</v>
      </c>
      <c r="AT111" s="219">
        <f>Scores!AV107*calcs!$BN$11</f>
        <v>0.766651691046805</v>
      </c>
      <c r="AU111" s="219">
        <f>Scores!AW107*calcs!$BN$11</f>
        <v>0.584361997367218</v>
      </c>
      <c r="AV111" s="219">
        <f>Scores!AX107*calcs!$BN$12</f>
        <v>0.231256146535378</v>
      </c>
      <c r="AW111" s="219">
        <f>Scores!AY107*calcs!$BN$12</f>
        <v>0.199821417507212</v>
      </c>
      <c r="AX111" s="219">
        <f>Scores!AZ107*calcs!$BN$12</f>
        <v>0.235619301895765</v>
      </c>
      <c r="AY111" s="219">
        <f>Scores!BA107*calcs!$BN$12</f>
        <v>0.231056094476146</v>
      </c>
      <c r="AZ111" s="219">
        <f>Scores!BB107*calcs!$BN$12</f>
        <v>0.21121336361419</v>
      </c>
      <c r="BA111" s="219">
        <f>Scores!BC107*calcs!$BN$13</f>
        <v>-1.1908541215118</v>
      </c>
      <c r="BB111" s="219">
        <f>Scores!BD107*calcs!$BN$13</f>
        <v>-1.08180949739561</v>
      </c>
      <c r="BC111" s="219">
        <f>Scores!BE107*calcs!$BN$13</f>
        <v>-0.812695451121556</v>
      </c>
      <c r="BD111" s="219">
        <f>Scores!BF107*calcs!$BN$13</f>
        <v>-0.724115761441191</v>
      </c>
      <c r="BE111" s="219">
        <f>Scores!BG107*calcs!$BN$13</f>
        <v>-0.724115761441191</v>
      </c>
      <c r="BF111" s="219">
        <f>Scores!BH107*calcs!$BN$14</f>
        <v>1.28057357684001</v>
      </c>
      <c r="BG111" s="219">
        <f>Scores!BI107*calcs!$BN$14</f>
        <v>1.28057357684001</v>
      </c>
      <c r="BH111" s="219">
        <f>Scores!BJ107*calcs!$BN$14</f>
        <v>1.28057357684001</v>
      </c>
      <c r="BI111" s="219">
        <f>Scores!BK107*calcs!$BN$14</f>
        <v>1.69845659275405</v>
      </c>
      <c r="BJ111" s="219">
        <f>Scores!BL107*calcs!$BN$14</f>
        <v>1.69845659275405</v>
      </c>
    </row>
    <row r="112" spans="1:62">
      <c r="A112" t="s">
        <v>238</v>
      </c>
      <c r="B112" s="22" t="s">
        <v>239</v>
      </c>
      <c r="C112" s="219">
        <f>Scores!E108*calcs!$BN$3</f>
        <v>0.0310709512825098</v>
      </c>
      <c r="D112" s="219">
        <f>Scores!F108*calcs!$BN$3</f>
        <v>0.0310709512825098</v>
      </c>
      <c r="E112" s="219">
        <f>Scores!G108*calcs!$BN$3</f>
        <v>0.0310709512825098</v>
      </c>
      <c r="F112" s="219">
        <f>Scores!H108*calcs!$BN$3</f>
        <v>0.0310709512825098</v>
      </c>
      <c r="G112" s="219">
        <f>Scores!I108*calcs!$BN$3</f>
        <v>0.0310709512825098</v>
      </c>
      <c r="H112" s="219">
        <f>Scores!J108*calcs!$BN$4</f>
        <v>-0.432669793698728</v>
      </c>
      <c r="I112" s="219">
        <f>Scores!K108*calcs!$BN$4</f>
        <v>-0.432669793698728</v>
      </c>
      <c r="J112" s="219">
        <f>Scores!L108*calcs!$BN$4</f>
        <v>-0.432669793698728</v>
      </c>
      <c r="K112" s="219">
        <f>Scores!M108*calcs!$BN$4</f>
        <v>-0.432669793698728</v>
      </c>
      <c r="L112" s="219">
        <f>Scores!N108*calcs!$BN$4</f>
        <v>-0.432669793698728</v>
      </c>
      <c r="M112" s="219">
        <f>Scores!O108*calcs!$BN$5</f>
        <v>-1.01554233881466</v>
      </c>
      <c r="N112" s="219">
        <f>Scores!P108*calcs!$BN$5</f>
        <v>-1.01554233881466</v>
      </c>
      <c r="O112" s="219">
        <f>Scores!Q108*calcs!$BN$5</f>
        <v>-1.01554233881466</v>
      </c>
      <c r="P112" s="219">
        <f>Scores!R108*calcs!$BN$5</f>
        <v>-1.01554233881466</v>
      </c>
      <c r="Q112" s="219">
        <f>Scores!S108*calcs!$BN$5</f>
        <v>-1.01554233881466</v>
      </c>
      <c r="R112" s="219">
        <f>Scores!T108*calcs!$BN$6</f>
        <v>-0.245614392465538</v>
      </c>
      <c r="S112" s="219">
        <f>Scores!U108*calcs!$BN$6</f>
        <v>-0.245614392465538</v>
      </c>
      <c r="T112" s="219">
        <f>Scores!V108*calcs!$BN$6</f>
        <v>-0.245614392465538</v>
      </c>
      <c r="U112" s="219">
        <f>Scores!W108*calcs!$BN$6</f>
        <v>-0.245614392465538</v>
      </c>
      <c r="V112" s="219">
        <f>Scores!X108*calcs!$BN$6</f>
        <v>-0.245614392465538</v>
      </c>
      <c r="W112" s="219">
        <f>Scores!Y108*calcs!$BN$7</f>
        <v>0.450741093741302</v>
      </c>
      <c r="X112" s="219">
        <f>Scores!Z108*calcs!$BN$7</f>
        <v>-0.0850827259093238</v>
      </c>
      <c r="Y112" s="219">
        <f>Scores!AA108*calcs!$BN$7</f>
        <v>0.547709467246529</v>
      </c>
      <c r="Z112" s="219">
        <f>Scores!AB108*calcs!$BN$7</f>
        <v>1.53311021072164</v>
      </c>
      <c r="AA112" s="219">
        <f>Scores!AC108*calcs!$BN$7</f>
        <v>1.24599908516281</v>
      </c>
      <c r="AB112" s="219">
        <f>Scores!AD108*calcs!$BN$8</f>
        <v>-0.610759111135542</v>
      </c>
      <c r="AC112" s="219">
        <f>Scores!AE108*calcs!$BN$8</f>
        <v>-0.517255852970055</v>
      </c>
      <c r="AD112" s="219">
        <f>Scores!AF108*calcs!$BN$8</f>
        <v>-0.421763470801839</v>
      </c>
      <c r="AE112" s="219">
        <f>Scores!AG108*calcs!$BN$8</f>
        <v>-0.438187164230793</v>
      </c>
      <c r="AF112" s="219">
        <f>Scores!AH108*calcs!$BN$8</f>
        <v>-0.516574292440164</v>
      </c>
      <c r="AG112" s="219">
        <f>Scores!AI108*calcs!$BN$9</f>
        <v>1.1682397495208</v>
      </c>
      <c r="AH112" s="219">
        <f>Scores!AJ108*calcs!$BN$9</f>
        <v>1.06834825990646</v>
      </c>
      <c r="AI112" s="219">
        <f>Scores!AK108*calcs!$BN$9</f>
        <v>1.06572280027309</v>
      </c>
      <c r="AJ112" s="219">
        <f>Scores!AL108*calcs!$BN$9</f>
        <v>1.0518989837934</v>
      </c>
      <c r="AK112" s="219">
        <f>Scores!AM108*calcs!$BN$9</f>
        <v>1.03569297521389</v>
      </c>
      <c r="AL112" s="219">
        <f>Scores!AN108*calcs!$BN$10</f>
        <v>-0.706682997257305</v>
      </c>
      <c r="AM112" s="219">
        <f>Scores!AO108*calcs!$BN$10</f>
        <v>-0.562417539410512</v>
      </c>
      <c r="AN112" s="219">
        <f>Scores!AP108*calcs!$BN$10</f>
        <v>-0.554097962000852</v>
      </c>
      <c r="AO112" s="219">
        <f>Scores!AQ108*calcs!$BN$10</f>
        <v>-0.539544024172704</v>
      </c>
      <c r="AP112" s="219">
        <f>Scores!AR108*calcs!$BN$10</f>
        <v>-0.604754185527504</v>
      </c>
      <c r="AQ112" s="219">
        <f>Scores!AS108*calcs!$BN$11</f>
        <v>-1.16823004607572</v>
      </c>
      <c r="AR112" s="219">
        <f>Scores!AT108*calcs!$BN$11</f>
        <v>-0.458549929752912</v>
      </c>
      <c r="AS112" s="219">
        <f>Scores!AU108*calcs!$BN$11</f>
        <v>-0.380945045389411</v>
      </c>
      <c r="AT112" s="219">
        <f>Scores!AV108*calcs!$BN$11</f>
        <v>0.11863715918865</v>
      </c>
      <c r="AU112" s="219">
        <f>Scores!AW108*calcs!$BN$11</f>
        <v>-0.0554972981619658</v>
      </c>
      <c r="AV112" s="219">
        <f>Scores!AX108*calcs!$BN$12</f>
        <v>-0.842286844826634</v>
      </c>
      <c r="AW112" s="219">
        <f>Scores!AY108*calcs!$BN$12</f>
        <v>-0.815237131256018</v>
      </c>
      <c r="AX112" s="219">
        <f>Scores!AZ108*calcs!$BN$12</f>
        <v>-0.776664443613966</v>
      </c>
      <c r="AY112" s="219">
        <f>Scores!BA108*calcs!$BN$12</f>
        <v>-0.799973144879681</v>
      </c>
      <c r="AZ112" s="219">
        <f>Scores!BB108*calcs!$BN$12</f>
        <v>-0.860555095387453</v>
      </c>
      <c r="BA112" s="219">
        <f>Scores!BC108*calcs!$BN$13</f>
        <v>-0.983749056901053</v>
      </c>
      <c r="BB112" s="219">
        <f>Scores!BD108*calcs!$BN$13</f>
        <v>-1.04297531030961</v>
      </c>
      <c r="BC112" s="219">
        <f>Scores!BE108*calcs!$BN$13</f>
        <v>-1.16445915384581</v>
      </c>
      <c r="BD112" s="219">
        <f>Scores!BF108*calcs!$BN$13</f>
        <v>-1.03634916316354</v>
      </c>
      <c r="BE112" s="219">
        <f>Scores!BG108*calcs!$BN$13</f>
        <v>-1.03634916316354</v>
      </c>
      <c r="BF112" s="219">
        <f>Scores!BH108*calcs!$BN$14</f>
        <v>1.15051754604172</v>
      </c>
      <c r="BG112" s="219">
        <f>Scores!BI108*calcs!$BN$14</f>
        <v>1.15051754604172</v>
      </c>
      <c r="BH112" s="219">
        <f>Scores!BJ108*calcs!$BN$14</f>
        <v>1.15051754604172</v>
      </c>
      <c r="BI112" s="219">
        <f>Scores!BK108*calcs!$BN$14</f>
        <v>1.74040977700646</v>
      </c>
      <c r="BJ112" s="219">
        <f>Scores!BL108*calcs!$BN$14</f>
        <v>1.74040977700646</v>
      </c>
    </row>
    <row r="113" spans="1:62">
      <c r="A113" t="s">
        <v>240</v>
      </c>
      <c r="B113" s="22" t="s">
        <v>241</v>
      </c>
      <c r="C113" s="219">
        <f>Scores!E109*calcs!$BN$3</f>
        <v>0.14269403388939</v>
      </c>
      <c r="D113" s="219">
        <f>Scores!F109*calcs!$BN$3</f>
        <v>0.14269403388939</v>
      </c>
      <c r="E113" s="219">
        <f>Scores!G109*calcs!$BN$3</f>
        <v>0.14269403388939</v>
      </c>
      <c r="F113" s="219">
        <f>Scores!H109*calcs!$BN$3</f>
        <v>0.14269403388939</v>
      </c>
      <c r="G113" s="219">
        <f>Scores!I109*calcs!$BN$3</f>
        <v>0.14269403388939</v>
      </c>
      <c r="H113" s="219">
        <f>Scores!J109*calcs!$BN$4</f>
        <v>-0.209435741182328</v>
      </c>
      <c r="I113" s="219">
        <f>Scores!K109*calcs!$BN$4</f>
        <v>-0.209435741182328</v>
      </c>
      <c r="J113" s="219">
        <f>Scores!L109*calcs!$BN$4</f>
        <v>-0.209435741182328</v>
      </c>
      <c r="K113" s="219">
        <f>Scores!M109*calcs!$BN$4</f>
        <v>-0.209435741182328</v>
      </c>
      <c r="L113" s="219">
        <f>Scores!N109*calcs!$BN$4</f>
        <v>-0.209435741182328</v>
      </c>
      <c r="M113" s="219">
        <f>Scores!O109*calcs!$BN$5</f>
        <v>-1.30659406370126</v>
      </c>
      <c r="N113" s="219">
        <f>Scores!P109*calcs!$BN$5</f>
        <v>-1.30659406370126</v>
      </c>
      <c r="O113" s="219">
        <f>Scores!Q109*calcs!$BN$5</f>
        <v>-1.30659406370126</v>
      </c>
      <c r="P113" s="219">
        <f>Scores!R109*calcs!$BN$5</f>
        <v>-1.30659406370126</v>
      </c>
      <c r="Q113" s="219">
        <f>Scores!S109*calcs!$BN$5</f>
        <v>-1.30659406370126</v>
      </c>
      <c r="R113" s="219">
        <f>Scores!T109*calcs!$BN$6</f>
        <v>-0.785524203576843</v>
      </c>
      <c r="S113" s="219">
        <f>Scores!U109*calcs!$BN$6</f>
        <v>-0.785524203576843</v>
      </c>
      <c r="T113" s="219">
        <f>Scores!V109*calcs!$BN$6</f>
        <v>-0.785524203576843</v>
      </c>
      <c r="U113" s="219">
        <f>Scores!W109*calcs!$BN$6</f>
        <v>-0.785524203576843</v>
      </c>
      <c r="V113" s="219">
        <f>Scores!X109*calcs!$BN$6</f>
        <v>-0.785524203576843</v>
      </c>
      <c r="W113" s="219">
        <f>Scores!Y109*calcs!$BN$7</f>
        <v>-0.139089853660093</v>
      </c>
      <c r="X113" s="219">
        <f>Scores!Z109*calcs!$BN$7</f>
        <v>-0.478641664717534</v>
      </c>
      <c r="Y113" s="219">
        <f>Scores!AA109*calcs!$BN$7</f>
        <v>0.32432115351378</v>
      </c>
      <c r="Z113" s="219">
        <f>Scores!AB109*calcs!$BN$7</f>
        <v>0.250690380214256</v>
      </c>
      <c r="AA113" s="219">
        <f>Scores!AC109*calcs!$BN$7</f>
        <v>-0.10898811215999</v>
      </c>
      <c r="AB113" s="219">
        <f>Scores!AD109*calcs!$BN$8</f>
        <v>-1.26763635006541</v>
      </c>
      <c r="AC113" s="219">
        <f>Scores!AE109*calcs!$BN$8</f>
        <v>-1.19566230227115</v>
      </c>
      <c r="AD113" s="219">
        <f>Scores!AF109*calcs!$BN$8</f>
        <v>-1.13527104392288</v>
      </c>
      <c r="AE113" s="219">
        <f>Scores!AG109*calcs!$BN$8</f>
        <v>-1.0177900096186</v>
      </c>
      <c r="AF113" s="219">
        <f>Scores!AH109*calcs!$BN$8</f>
        <v>-1.02561995989941</v>
      </c>
      <c r="AG113" s="219">
        <f>Scores!AI109*calcs!$BN$9</f>
        <v>1.76555557771881</v>
      </c>
      <c r="AH113" s="219">
        <f>Scores!AJ109*calcs!$BN$9</f>
        <v>1.79152237661374</v>
      </c>
      <c r="AI113" s="219">
        <f>Scores!AK109*calcs!$BN$9</f>
        <v>1.74534269126161</v>
      </c>
      <c r="AJ113" s="219">
        <f>Scores!AL109*calcs!$BN$9</f>
        <v>1.72329550854545</v>
      </c>
      <c r="AK113" s="219">
        <f>Scores!AM109*calcs!$BN$9</f>
        <v>1.663727722158</v>
      </c>
      <c r="AL113" s="219">
        <f>Scores!AN109*calcs!$BN$10</f>
        <v>-1.21300300305827</v>
      </c>
      <c r="AM113" s="219">
        <f>Scores!AO109*calcs!$BN$10</f>
        <v>-1.18792317397504</v>
      </c>
      <c r="AN113" s="219">
        <f>Scores!AP109*calcs!$BN$10</f>
        <v>-1.04654873516788</v>
      </c>
      <c r="AO113" s="219">
        <f>Scores!AQ109*calcs!$BN$10</f>
        <v>-1.1526439287175</v>
      </c>
      <c r="AP113" s="219">
        <f>Scores!AR109*calcs!$BN$10</f>
        <v>-1.10335985294895</v>
      </c>
      <c r="AQ113" s="219">
        <f>Scores!AS109*calcs!$BN$11</f>
        <v>-1.14242122592977</v>
      </c>
      <c r="AR113" s="219">
        <f>Scores!AT109*calcs!$BN$11</f>
        <v>-0.691247397393699</v>
      </c>
      <c r="AS113" s="219">
        <f>Scores!AU109*calcs!$BN$11</f>
        <v>-0.716917250155228</v>
      </c>
      <c r="AT113" s="219">
        <f>Scores!AV109*calcs!$BN$11</f>
        <v>-0.26462197275989</v>
      </c>
      <c r="AU113" s="219">
        <f>Scores!AW109*calcs!$BN$11</f>
        <v>-0.272677327904842</v>
      </c>
      <c r="AV113" s="219">
        <f>Scores!AX109*calcs!$BN$12</f>
        <v>-1.40854071519579</v>
      </c>
      <c r="AW113" s="219">
        <f>Scores!AY109*calcs!$BN$12</f>
        <v>-1.40107986982675</v>
      </c>
      <c r="AX113" s="219">
        <f>Scores!AZ109*calcs!$BN$12</f>
        <v>-1.31321933559152</v>
      </c>
      <c r="AY113" s="219">
        <f>Scores!BA109*calcs!$BN$12</f>
        <v>-1.16097378101105</v>
      </c>
      <c r="AZ113" s="219">
        <f>Scores!BB109*calcs!$BN$12</f>
        <v>-1.24728198046486</v>
      </c>
      <c r="BA113" s="219">
        <f>Scores!BC109*calcs!$BN$13</f>
        <v>-1.40946502304537</v>
      </c>
      <c r="BB113" s="219">
        <f>Scores!BD109*calcs!$BN$13</f>
        <v>-1.43686492218186</v>
      </c>
      <c r="BC113" s="219">
        <f>Scores!BE109*calcs!$BN$13</f>
        <v>-1.34034100520794</v>
      </c>
      <c r="BD113" s="219">
        <f>Scores!BF109*calcs!$BN$13</f>
        <v>-1.36186909261875</v>
      </c>
      <c r="BE113" s="219">
        <f>Scores!BG109*calcs!$BN$13</f>
        <v>-1.36186909261875</v>
      </c>
      <c r="BF113" s="219">
        <f>Scores!BH109*calcs!$BN$14</f>
        <v>0.970307561633309</v>
      </c>
      <c r="BG113" s="219">
        <f>Scores!BI109*calcs!$BN$14</f>
        <v>0.970307561633309</v>
      </c>
      <c r="BH113" s="219">
        <f>Scores!BJ109*calcs!$BN$14</f>
        <v>0.970307561633309</v>
      </c>
      <c r="BI113" s="219">
        <f>Scores!BK109*calcs!$BN$14</f>
        <v>0.377405590142079</v>
      </c>
      <c r="BJ113" s="219">
        <f>Scores!BL109*calcs!$BN$14</f>
        <v>0.377405590142079</v>
      </c>
    </row>
    <row r="114" spans="1:62">
      <c r="A114" t="s">
        <v>242</v>
      </c>
      <c r="B114" s="22" t="s">
        <v>243</v>
      </c>
      <c r="C114" s="219">
        <f>Scores!E110*calcs!$BN$3</f>
        <v>0.050604990738714</v>
      </c>
      <c r="D114" s="219">
        <f>Scores!F110*calcs!$BN$3</f>
        <v>0.050604990738714</v>
      </c>
      <c r="E114" s="219">
        <f>Scores!G110*calcs!$BN$3</f>
        <v>0.050604990738714</v>
      </c>
      <c r="F114" s="219">
        <f>Scores!H110*calcs!$BN$3</f>
        <v>0.050604990738714</v>
      </c>
      <c r="G114" s="219">
        <f>Scores!I110*calcs!$BN$3</f>
        <v>0.050604990738714</v>
      </c>
      <c r="H114" s="219">
        <f>Scores!J110*calcs!$BN$4</f>
        <v>0.492229319467581</v>
      </c>
      <c r="I114" s="219">
        <f>Scores!K110*calcs!$BN$4</f>
        <v>0.492229319467581</v>
      </c>
      <c r="J114" s="219">
        <f>Scores!L110*calcs!$BN$4</f>
        <v>0.492229319467581</v>
      </c>
      <c r="K114" s="219">
        <f>Scores!M110*calcs!$BN$4</f>
        <v>0.492229319467581</v>
      </c>
      <c r="L114" s="219">
        <f>Scores!N110*calcs!$BN$4</f>
        <v>0.492229319467581</v>
      </c>
      <c r="M114" s="219">
        <f>Scores!O110*calcs!$BN$5</f>
        <v>-0.827581494118551</v>
      </c>
      <c r="N114" s="219">
        <f>Scores!P110*calcs!$BN$5</f>
        <v>-0.827581494118551</v>
      </c>
      <c r="O114" s="219">
        <f>Scores!Q110*calcs!$BN$5</f>
        <v>-0.827581494118551</v>
      </c>
      <c r="P114" s="219">
        <f>Scores!R110*calcs!$BN$5</f>
        <v>-0.827581494118551</v>
      </c>
      <c r="Q114" s="219">
        <f>Scores!S110*calcs!$BN$5</f>
        <v>-0.827581494118551</v>
      </c>
      <c r="R114" s="219">
        <f>Scores!T110*calcs!$BN$6</f>
        <v>-0.0802108330459625</v>
      </c>
      <c r="S114" s="219">
        <f>Scores!U110*calcs!$BN$6</f>
        <v>-0.0802108330459625</v>
      </c>
      <c r="T114" s="219">
        <f>Scores!V110*calcs!$BN$6</f>
        <v>-0.0802108330459625</v>
      </c>
      <c r="U114" s="219">
        <f>Scores!W110*calcs!$BN$6</f>
        <v>-0.0802108330459625</v>
      </c>
      <c r="V114" s="219">
        <f>Scores!X110*calcs!$BN$6</f>
        <v>-0.0802108330459625</v>
      </c>
      <c r="W114" s="219">
        <f>Scores!Y110*calcs!$BN$7</f>
        <v>0.667445765445989</v>
      </c>
      <c r="X114" s="219">
        <f>Scores!Z110*calcs!$BN$7</f>
        <v>0.731516702604606</v>
      </c>
      <c r="Y114" s="219">
        <f>Scores!AA110*calcs!$BN$7</f>
        <v>1.17398622519762</v>
      </c>
      <c r="Z114" s="219">
        <f>Scores!AB110*calcs!$BN$7</f>
        <v>1.45354797248701</v>
      </c>
      <c r="AA114" s="219">
        <f>Scores!AC110*calcs!$BN$7</f>
        <v>1.0557047481833</v>
      </c>
      <c r="AB114" s="219">
        <f>Scores!AD110*calcs!$BN$8</f>
        <v>0.164999656914769</v>
      </c>
      <c r="AC114" s="219">
        <f>Scores!AE110*calcs!$BN$8</f>
        <v>0.154477028614971</v>
      </c>
      <c r="AD114" s="219">
        <f>Scores!AF110*calcs!$BN$8</f>
        <v>0.0138754233928622</v>
      </c>
      <c r="AE114" s="219">
        <f>Scores!AG110*calcs!$BN$8</f>
        <v>0.191474521317522</v>
      </c>
      <c r="AF114" s="219">
        <f>Scores!AH110*calcs!$BN$8</f>
        <v>0.107625557750571</v>
      </c>
      <c r="AG114" s="219">
        <f>Scores!AI110*calcs!$BN$9</f>
        <v>1.5297987572214</v>
      </c>
      <c r="AH114" s="219">
        <f>Scores!AJ110*calcs!$BN$9</f>
        <v>1.56792353627267</v>
      </c>
      <c r="AI114" s="219">
        <f>Scores!AK110*calcs!$BN$9</f>
        <v>1.50588015899028</v>
      </c>
      <c r="AJ114" s="219">
        <f>Scores!AL110*calcs!$BN$9</f>
        <v>1.52657550096712</v>
      </c>
      <c r="AK114" s="219">
        <f>Scores!AM110*calcs!$BN$9</f>
        <v>1.56786978709811</v>
      </c>
      <c r="AL114" s="219">
        <f>Scores!AN110*calcs!$BN$10</f>
        <v>-0.251611779341615</v>
      </c>
      <c r="AM114" s="219">
        <f>Scores!AO110*calcs!$BN$10</f>
        <v>-0.29239156855081</v>
      </c>
      <c r="AN114" s="219">
        <f>Scores!AP110*calcs!$BN$10</f>
        <v>-0.236319898974264</v>
      </c>
      <c r="AO114" s="219">
        <f>Scores!AQ110*calcs!$BN$10</f>
        <v>-0.29704198856328</v>
      </c>
      <c r="AP114" s="219">
        <f>Scores!AR110*calcs!$BN$10</f>
        <v>-0.210890333658127</v>
      </c>
      <c r="AQ114" s="219">
        <f>Scores!AS110*calcs!$BN$11</f>
        <v>-0.416249871040947</v>
      </c>
      <c r="AR114" s="219">
        <f>Scores!AT110*calcs!$BN$11</f>
        <v>-0.255060411957817</v>
      </c>
      <c r="AS114" s="219">
        <f>Scores!AU110*calcs!$BN$11</f>
        <v>-0.00807512730354233</v>
      </c>
      <c r="AT114" s="219">
        <f>Scores!AV110*calcs!$BN$11</f>
        <v>0.293684783788171</v>
      </c>
      <c r="AU114" s="219">
        <f>Scores!AW110*calcs!$BN$11</f>
        <v>0.0402577491317631</v>
      </c>
      <c r="AV114" s="219">
        <f>Scores!AX110*calcs!$BN$12</f>
        <v>-0.347495687016799</v>
      </c>
      <c r="AW114" s="219">
        <f>Scores!AY110*calcs!$BN$12</f>
        <v>-0.361880502453453</v>
      </c>
      <c r="AX114" s="219">
        <f>Scores!AZ110*calcs!$BN$12</f>
        <v>-0.353177496701778</v>
      </c>
      <c r="AY114" s="219">
        <f>Scores!BA110*calcs!$BN$12</f>
        <v>-0.271155996816966</v>
      </c>
      <c r="AZ114" s="219">
        <f>Scores!BB110*calcs!$BN$12</f>
        <v>-0.243315085373253</v>
      </c>
      <c r="BA114" s="219">
        <f>Scores!BC110*calcs!$BN$13</f>
        <v>-0.747879399983257</v>
      </c>
      <c r="BB114" s="219">
        <f>Scores!BD110*calcs!$BN$13</f>
        <v>-0.737849554633928</v>
      </c>
      <c r="BC114" s="219">
        <f>Scores!BE110*calcs!$BN$13</f>
        <v>-0.545840228365224</v>
      </c>
      <c r="BD114" s="219">
        <f>Scores!BF110*calcs!$BN$13</f>
        <v>-0.577963956379666</v>
      </c>
      <c r="BE114" s="219">
        <f>Scores!BG110*calcs!$BN$13</f>
        <v>-0.577963956379666</v>
      </c>
      <c r="BF114" s="219">
        <f>Scores!BH110*calcs!$BN$14</f>
        <v>2.04137413326964</v>
      </c>
      <c r="BG114" s="219">
        <f>Scores!BI110*calcs!$BN$14</f>
        <v>2.04137413326964</v>
      </c>
      <c r="BH114" s="219">
        <f>Scores!BJ110*calcs!$BN$14</f>
        <v>2.04137413326964</v>
      </c>
      <c r="BI114" s="219">
        <f>Scores!BK110*calcs!$BN$14</f>
        <v>2.23233002327828</v>
      </c>
      <c r="BJ114" s="219">
        <f>Scores!BL110*calcs!$BN$14</f>
        <v>2.23233002327828</v>
      </c>
    </row>
    <row r="115" spans="1:62">
      <c r="A115" t="s">
        <v>244</v>
      </c>
      <c r="B115" s="22" t="s">
        <v>245</v>
      </c>
      <c r="C115" s="219">
        <f>Scores!E111*calcs!$BN$3</f>
        <v>0.223620768779379</v>
      </c>
      <c r="D115" s="219">
        <f>Scores!F111*calcs!$BN$3</f>
        <v>0.223620768779379</v>
      </c>
      <c r="E115" s="219">
        <f>Scores!G111*calcs!$BN$3</f>
        <v>0.223620768779379</v>
      </c>
      <c r="F115" s="219">
        <f>Scores!H111*calcs!$BN$3</f>
        <v>0.223620768779379</v>
      </c>
      <c r="G115" s="219">
        <f>Scores!I111*calcs!$BN$3</f>
        <v>0.223620768779379</v>
      </c>
      <c r="H115" s="219">
        <f>Scores!J111*calcs!$BN$4</f>
        <v>-0.135941612398221</v>
      </c>
      <c r="I115" s="219">
        <f>Scores!K111*calcs!$BN$4</f>
        <v>-0.135941612398221</v>
      </c>
      <c r="J115" s="219">
        <f>Scores!L111*calcs!$BN$4</f>
        <v>-0.135941612398221</v>
      </c>
      <c r="K115" s="219">
        <f>Scores!M111*calcs!$BN$4</f>
        <v>-0.135941612398221</v>
      </c>
      <c r="L115" s="219">
        <f>Scores!N111*calcs!$BN$4</f>
        <v>-0.135941612398221</v>
      </c>
      <c r="M115" s="219">
        <f>Scores!O111*calcs!$BN$5</f>
        <v>-0.967166566337716</v>
      </c>
      <c r="N115" s="219">
        <f>Scores!P111*calcs!$BN$5</f>
        <v>-0.967166566337716</v>
      </c>
      <c r="O115" s="219">
        <f>Scores!Q111*calcs!$BN$5</f>
        <v>-0.967166566337716</v>
      </c>
      <c r="P115" s="219">
        <f>Scores!R111*calcs!$BN$5</f>
        <v>-0.967166566337716</v>
      </c>
      <c r="Q115" s="219">
        <f>Scores!S111*calcs!$BN$5</f>
        <v>-0.967166566337716</v>
      </c>
      <c r="R115" s="219">
        <f>Scores!T111*calcs!$BN$6</f>
        <v>0.376146005343118</v>
      </c>
      <c r="S115" s="219">
        <f>Scores!U111*calcs!$BN$6</f>
        <v>0.376146005343118</v>
      </c>
      <c r="T115" s="219">
        <f>Scores!V111*calcs!$BN$6</f>
        <v>0.376146005343118</v>
      </c>
      <c r="U115" s="219">
        <f>Scores!W111*calcs!$BN$6</f>
        <v>0.376146005343118</v>
      </c>
      <c r="V115" s="219">
        <f>Scores!X111*calcs!$BN$6</f>
        <v>0.376146005343118</v>
      </c>
      <c r="W115" s="219">
        <f>Scores!Y111*calcs!$BN$7</f>
        <v>0.486622728587739</v>
      </c>
      <c r="X115" s="219">
        <f>Scores!Z111*calcs!$BN$7</f>
        <v>0.922227574102554</v>
      </c>
      <c r="Y115" s="219">
        <f>Scores!AA111*calcs!$BN$7</f>
        <v>0.365937850224782</v>
      </c>
      <c r="Z115" s="219">
        <f>Scores!AB111*calcs!$BN$7</f>
        <v>0.771695844733884</v>
      </c>
      <c r="AA115" s="219">
        <f>Scores!AC111*calcs!$BN$7</f>
        <v>0.835860653375566</v>
      </c>
      <c r="AB115" s="219">
        <f>Scores!AD111*calcs!$BN$8</f>
        <v>1.54598891129221</v>
      </c>
      <c r="AC115" s="219">
        <f>Scores!AE111*calcs!$BN$8</f>
        <v>1.64001102747251</v>
      </c>
      <c r="AD115" s="219">
        <f>Scores!AF111*calcs!$BN$8</f>
        <v>1.613674888806</v>
      </c>
      <c r="AE115" s="219">
        <f>Scores!AG111*calcs!$BN$8</f>
        <v>1.61458144328551</v>
      </c>
      <c r="AF115" s="219">
        <f>Scores!AH111*calcs!$BN$8</f>
        <v>1.64014381063265</v>
      </c>
      <c r="AG115" s="219">
        <f>Scores!AI111*calcs!$BN$9</f>
        <v>0.872499572632968</v>
      </c>
      <c r="AH115" s="219">
        <f>Scores!AJ111*calcs!$BN$9</f>
        <v>0.849285995462982</v>
      </c>
      <c r="AI115" s="219">
        <f>Scores!AK111*calcs!$BN$9</f>
        <v>0.815052188652523</v>
      </c>
      <c r="AJ115" s="219">
        <f>Scores!AL111*calcs!$BN$9</f>
        <v>0.795708408351655</v>
      </c>
      <c r="AK115" s="219">
        <f>Scores!AM111*calcs!$BN$9</f>
        <v>0.746796991619596</v>
      </c>
      <c r="AL115" s="219">
        <f>Scores!AN111*calcs!$BN$10</f>
        <v>0.670986195954356</v>
      </c>
      <c r="AM115" s="219">
        <f>Scores!AO111*calcs!$BN$10</f>
        <v>0.647657860967594</v>
      </c>
      <c r="AN115" s="219">
        <f>Scores!AP111*calcs!$BN$10</f>
        <v>0.642731463845839</v>
      </c>
      <c r="AO115" s="219">
        <f>Scores!AQ111*calcs!$BN$10</f>
        <v>0.652225848197293</v>
      </c>
      <c r="AP115" s="219">
        <f>Scores!AR111*calcs!$BN$10</f>
        <v>0.638652575910786</v>
      </c>
      <c r="AQ115" s="219">
        <f>Scores!AS111*calcs!$BN$11</f>
        <v>0.544103580454457</v>
      </c>
      <c r="AR115" s="219">
        <f>Scores!AT111*calcs!$BN$11</f>
        <v>0.770397717920194</v>
      </c>
      <c r="AS115" s="219">
        <f>Scores!AU111*calcs!$BN$11</f>
        <v>0.781104533944719</v>
      </c>
      <c r="AT115" s="219">
        <f>Scores!AV111*calcs!$BN$11</f>
        <v>1.29312638538018</v>
      </c>
      <c r="AU115" s="219">
        <f>Scores!AW111*calcs!$BN$11</f>
        <v>1.06354292768859</v>
      </c>
      <c r="AV115" s="219">
        <f>Scores!AX111*calcs!$BN$12</f>
        <v>0.604023645239551</v>
      </c>
      <c r="AW115" s="219">
        <f>Scores!AY111*calcs!$BN$12</f>
        <v>0.674355158127141</v>
      </c>
      <c r="AX115" s="219">
        <f>Scores!AZ111*calcs!$BN$12</f>
        <v>0.732118022214167</v>
      </c>
      <c r="AY115" s="219">
        <f>Scores!BA111*calcs!$BN$12</f>
        <v>0.787258841224424</v>
      </c>
      <c r="AZ115" s="219">
        <f>Scores!BB111*calcs!$BN$12</f>
        <v>0.839022620282004</v>
      </c>
      <c r="BA115" s="219">
        <f>Scores!BC111*calcs!$BN$13</f>
        <v>0.402704292298677</v>
      </c>
      <c r="BB115" s="219">
        <f>Scores!BD111*calcs!$BN$13</f>
        <v>0.332864460737111</v>
      </c>
      <c r="BC115" s="219">
        <f>Scores!BE111*calcs!$BN$13</f>
        <v>0.44880196554474</v>
      </c>
      <c r="BD115" s="219">
        <f>Scores!BF111*calcs!$BN$13</f>
        <v>0.697542705975459</v>
      </c>
      <c r="BE115" s="219">
        <f>Scores!BG111*calcs!$BN$13</f>
        <v>0.697542705975459</v>
      </c>
      <c r="BF115" s="219">
        <f>Scores!BH111*calcs!$BN$14</f>
        <v>2.29926708556107</v>
      </c>
      <c r="BG115" s="219">
        <f>Scores!BI111*calcs!$BN$14</f>
        <v>2.29926708556107</v>
      </c>
      <c r="BH115" s="219">
        <f>Scores!BJ111*calcs!$BN$14</f>
        <v>2.29926708556107</v>
      </c>
      <c r="BI115" s="219">
        <f>Scores!BK111*calcs!$BN$14</f>
        <v>2.98036897567274</v>
      </c>
      <c r="BJ115" s="219">
        <f>Scores!BL111*calcs!$BN$14</f>
        <v>2.98036897567274</v>
      </c>
    </row>
    <row r="116" spans="1:62">
      <c r="A116" t="s">
        <v>246</v>
      </c>
      <c r="B116" s="22" t="s">
        <v>247</v>
      </c>
      <c r="C116" s="219">
        <f>Scores!E112*calcs!$BN$3</f>
        <v>0.293385195408679</v>
      </c>
      <c r="D116" s="219">
        <f>Scores!F112*calcs!$BN$3</f>
        <v>0.293385195408679</v>
      </c>
      <c r="E116" s="219">
        <f>Scores!G112*calcs!$BN$3</f>
        <v>0.293385195408679</v>
      </c>
      <c r="F116" s="219">
        <f>Scores!H112*calcs!$BN$3</f>
        <v>0.293385195408679</v>
      </c>
      <c r="G116" s="219">
        <f>Scores!I112*calcs!$BN$3</f>
        <v>0.293385195408679</v>
      </c>
      <c r="H116" s="219">
        <f>Scores!J112*calcs!$BN$4</f>
        <v>0.297710808291977</v>
      </c>
      <c r="I116" s="219">
        <f>Scores!K112*calcs!$BN$4</f>
        <v>0.297710808291977</v>
      </c>
      <c r="J116" s="219">
        <f>Scores!L112*calcs!$BN$4</f>
        <v>0.297710808291977</v>
      </c>
      <c r="K116" s="219">
        <f>Scores!M112*calcs!$BN$4</f>
        <v>0.297710808291977</v>
      </c>
      <c r="L116" s="219">
        <f>Scores!N112*calcs!$BN$4</f>
        <v>0.297710808291977</v>
      </c>
      <c r="M116" s="219">
        <f>Scores!O112*calcs!$BN$5</f>
        <v>-0.11778426637636</v>
      </c>
      <c r="N116" s="219">
        <f>Scores!P112*calcs!$BN$5</f>
        <v>-0.11778426637636</v>
      </c>
      <c r="O116" s="219">
        <f>Scores!Q112*calcs!$BN$5</f>
        <v>-0.11778426637636</v>
      </c>
      <c r="P116" s="219">
        <f>Scores!R112*calcs!$BN$5</f>
        <v>-0.11778426637636</v>
      </c>
      <c r="Q116" s="219">
        <f>Scores!S112*calcs!$BN$5</f>
        <v>-0.11778426637636</v>
      </c>
      <c r="R116" s="219">
        <f>Scores!T112*calcs!$BN$6</f>
        <v>-0.697645850853873</v>
      </c>
      <c r="S116" s="219">
        <f>Scores!U112*calcs!$BN$6</f>
        <v>-0.697645850853873</v>
      </c>
      <c r="T116" s="219">
        <f>Scores!V112*calcs!$BN$6</f>
        <v>-0.697645850853873</v>
      </c>
      <c r="U116" s="219">
        <f>Scores!W112*calcs!$BN$6</f>
        <v>-0.697645850853873</v>
      </c>
      <c r="V116" s="219">
        <f>Scores!X112*calcs!$BN$6</f>
        <v>-0.697645850853873</v>
      </c>
      <c r="W116" s="219">
        <f>Scores!Y112*calcs!$BN$7</f>
        <v>-0.442315006725987</v>
      </c>
      <c r="X116" s="219">
        <f>Scores!Z112*calcs!$BN$7</f>
        <v>-0.136302093382173</v>
      </c>
      <c r="Y116" s="219">
        <f>Scores!AA112*calcs!$BN$7</f>
        <v>-0.529016196355325</v>
      </c>
      <c r="Z116" s="219">
        <f>Scores!AB112*calcs!$BN$7</f>
        <v>0.155274191174994</v>
      </c>
      <c r="AA116" s="219">
        <f>Scores!AC112*calcs!$BN$7</f>
        <v>-0.039240119656181</v>
      </c>
      <c r="AB116" s="219">
        <f>Scores!AD112*calcs!$BN$8</f>
        <v>-1.445395854617</v>
      </c>
      <c r="AC116" s="219">
        <f>Scores!AE112*calcs!$BN$8</f>
        <v>-1.38790046858135</v>
      </c>
      <c r="AD116" s="219">
        <f>Scores!AF112*calcs!$BN$8</f>
        <v>-1.39167034014517</v>
      </c>
      <c r="AE116" s="219">
        <f>Scores!AG112*calcs!$BN$8</f>
        <v>-1.30772557691686</v>
      </c>
      <c r="AF116" s="219">
        <f>Scores!AH112*calcs!$BN$8</f>
        <v>-1.41005266735686</v>
      </c>
      <c r="AG116" s="219">
        <f>Scores!AI112*calcs!$BN$9</f>
        <v>1.34939353805816</v>
      </c>
      <c r="AH116" s="219">
        <f>Scores!AJ112*calcs!$BN$9</f>
        <v>1.3841549825458</v>
      </c>
      <c r="AI116" s="219">
        <f>Scores!AK112*calcs!$BN$9</f>
        <v>1.42258884341764</v>
      </c>
      <c r="AJ116" s="219">
        <f>Scores!AL112*calcs!$BN$9</f>
        <v>1.3792866651656</v>
      </c>
      <c r="AK116" s="219">
        <f>Scores!AM112*calcs!$BN$9</f>
        <v>1.40337877251571</v>
      </c>
      <c r="AL116" s="219">
        <f>Scores!AN112*calcs!$BN$10</f>
        <v>-1.15515072989926</v>
      </c>
      <c r="AM116" s="219">
        <f>Scores!AO112*calcs!$BN$10</f>
        <v>-1.22625773357906</v>
      </c>
      <c r="AN116" s="219">
        <f>Scores!AP112*calcs!$BN$10</f>
        <v>-1.2251297847779</v>
      </c>
      <c r="AO116" s="219">
        <f>Scores!AQ112*calcs!$BN$10</f>
        <v>-1.20398004512675</v>
      </c>
      <c r="AP116" s="219">
        <f>Scores!AR112*calcs!$BN$10</f>
        <v>-1.18472952784065</v>
      </c>
      <c r="AQ116" s="219">
        <f>Scores!AS112*calcs!$BN$11</f>
        <v>-0.938052201845315</v>
      </c>
      <c r="AR116" s="219">
        <f>Scores!AT112*calcs!$BN$11</f>
        <v>-0.773254438705709</v>
      </c>
      <c r="AS116" s="219">
        <f>Scores!AU112*calcs!$BN$11</f>
        <v>-0.775135269721421</v>
      </c>
      <c r="AT116" s="219">
        <f>Scores!AV112*calcs!$BN$11</f>
        <v>-0.133166109172665</v>
      </c>
      <c r="AU116" s="219">
        <f>Scores!AW112*calcs!$BN$11</f>
        <v>-0.558368434548227</v>
      </c>
      <c r="AV116" s="219">
        <f>Scores!AX112*calcs!$BN$12</f>
        <v>-1.61691372090521</v>
      </c>
      <c r="AW116" s="219">
        <f>Scores!AY112*calcs!$BN$12</f>
        <v>-1.56414058548653</v>
      </c>
      <c r="AX116" s="219">
        <f>Scores!AZ112*calcs!$BN$12</f>
        <v>-1.59830882379916</v>
      </c>
      <c r="AY116" s="219">
        <f>Scores!BA112*calcs!$BN$12</f>
        <v>-1.54500040366324</v>
      </c>
      <c r="AZ116" s="219">
        <f>Scores!BB112*calcs!$BN$12</f>
        <v>-1.54384446253385</v>
      </c>
      <c r="BA116" s="219">
        <f>Scores!BC112*calcs!$BN$13</f>
        <v>-1.43247669689101</v>
      </c>
      <c r="BB116" s="219">
        <f>Scores!BD112*calcs!$BN$13</f>
        <v>-1.37583977104672</v>
      </c>
      <c r="BC116" s="219">
        <f>Scores!BE112*calcs!$BN$13</f>
        <v>-1.34034100520794</v>
      </c>
      <c r="BD116" s="219">
        <f>Scores!BF112*calcs!$BN$13</f>
        <v>-1.36186909261875</v>
      </c>
      <c r="BE116" s="219">
        <f>Scores!BG112*calcs!$BN$13</f>
        <v>-1.36186909261875</v>
      </c>
      <c r="BF116" s="219">
        <f>Scores!BH112*calcs!$BN$14</f>
        <v>1.50070029125625</v>
      </c>
      <c r="BG116" s="219">
        <f>Scores!BI112*calcs!$BN$14</f>
        <v>1.50070029125625</v>
      </c>
      <c r="BH116" s="219">
        <f>Scores!BJ112*calcs!$BN$14</f>
        <v>1.50070029125625</v>
      </c>
      <c r="BI116" s="219">
        <f>Scores!BK112*calcs!$BN$14</f>
        <v>1.26205045813478</v>
      </c>
      <c r="BJ116" s="219">
        <f>Scores!BL112*calcs!$BN$14</f>
        <v>1.26205045813478</v>
      </c>
    </row>
    <row r="117" spans="1:62">
      <c r="A117" t="s">
        <v>248</v>
      </c>
      <c r="B117" s="22" t="s">
        <v>249</v>
      </c>
      <c r="C117" s="219">
        <f>Scores!E113*calcs!$BN$3</f>
        <v>0.0924636467162938</v>
      </c>
      <c r="D117" s="219">
        <f>Scores!F113*calcs!$BN$3</f>
        <v>0.0924636467162938</v>
      </c>
      <c r="E117" s="219">
        <f>Scores!G113*calcs!$BN$3</f>
        <v>0.0924636467162938</v>
      </c>
      <c r="F117" s="219">
        <f>Scores!H113*calcs!$BN$3</f>
        <v>0.0924636467162938</v>
      </c>
      <c r="G117" s="219">
        <f>Scores!I113*calcs!$BN$3</f>
        <v>0.0924636467162938</v>
      </c>
      <c r="H117" s="219">
        <f>Scores!J113*calcs!$BN$4</f>
        <v>-0.00201950930851875</v>
      </c>
      <c r="I117" s="219">
        <f>Scores!K113*calcs!$BN$4</f>
        <v>-0.00201950930851875</v>
      </c>
      <c r="J117" s="219">
        <f>Scores!L113*calcs!$BN$4</f>
        <v>-0.00201950930851875</v>
      </c>
      <c r="K117" s="219">
        <f>Scores!M113*calcs!$BN$4</f>
        <v>-0.00201950930851875</v>
      </c>
      <c r="L117" s="219">
        <f>Scores!N113*calcs!$BN$4</f>
        <v>-0.00201950930851875</v>
      </c>
      <c r="M117" s="219">
        <f>Scores!O113*calcs!$BN$5</f>
        <v>-0.610210824839277</v>
      </c>
      <c r="N117" s="219">
        <f>Scores!P113*calcs!$BN$5</f>
        <v>-0.610210824839277</v>
      </c>
      <c r="O117" s="219">
        <f>Scores!Q113*calcs!$BN$5</f>
        <v>-0.610210824839277</v>
      </c>
      <c r="P117" s="219">
        <f>Scores!R113*calcs!$BN$5</f>
        <v>-0.610210824839277</v>
      </c>
      <c r="Q117" s="219">
        <f>Scores!S113*calcs!$BN$5</f>
        <v>-0.610210824839277</v>
      </c>
      <c r="R117" s="219">
        <f>Scores!T113*calcs!$BN$6</f>
        <v>0.644820338992971</v>
      </c>
      <c r="S117" s="219">
        <f>Scores!U113*calcs!$BN$6</f>
        <v>0.644820338992971</v>
      </c>
      <c r="T117" s="219">
        <f>Scores!V113*calcs!$BN$6</f>
        <v>0.644820338992971</v>
      </c>
      <c r="U117" s="219">
        <f>Scores!W113*calcs!$BN$6</f>
        <v>0.644820338992971</v>
      </c>
      <c r="V117" s="219">
        <f>Scores!X113*calcs!$BN$6</f>
        <v>0.644820338992971</v>
      </c>
      <c r="W117" s="219">
        <f>Scores!Y113*calcs!$BN$7</f>
        <v>1.15917738020348</v>
      </c>
      <c r="X117" s="219">
        <f>Scores!Z113*calcs!$BN$7</f>
        <v>0.887664434209118</v>
      </c>
      <c r="Y117" s="219">
        <f>Scores!AA113*calcs!$BN$7</f>
        <v>0.629533071766635</v>
      </c>
      <c r="Z117" s="219">
        <f>Scores!AB113*calcs!$BN$7</f>
        <v>1.30136082986847</v>
      </c>
      <c r="AA117" s="219">
        <f>Scores!AC113*calcs!$BN$7</f>
        <v>0.984747402534223</v>
      </c>
      <c r="AB117" s="219">
        <f>Scores!AD113*calcs!$BN$8</f>
        <v>1.25118120469059</v>
      </c>
      <c r="AC117" s="219">
        <f>Scores!AE113*calcs!$BN$8</f>
        <v>1.27115064145595</v>
      </c>
      <c r="AD117" s="219">
        <f>Scores!AF113*calcs!$BN$8</f>
        <v>1.23150107915889</v>
      </c>
      <c r="AE117" s="219">
        <f>Scores!AG113*calcs!$BN$8</f>
        <v>1.33177753810464</v>
      </c>
      <c r="AF117" s="219">
        <f>Scores!AH113*calcs!$BN$8</f>
        <v>1.31729035278094</v>
      </c>
      <c r="AG117" s="219">
        <f>Scores!AI113*calcs!$BN$9</f>
        <v>0.498261575171036</v>
      </c>
      <c r="AH117" s="219">
        <f>Scores!AJ113*calcs!$BN$9</f>
        <v>0.486288546947288</v>
      </c>
      <c r="AI117" s="219">
        <f>Scores!AK113*calcs!$BN$9</f>
        <v>0.538331726036905</v>
      </c>
      <c r="AJ117" s="219">
        <f>Scores!AL113*calcs!$BN$9</f>
        <v>0.539182410852849</v>
      </c>
      <c r="AK117" s="219">
        <f>Scores!AM113*calcs!$BN$9</f>
        <v>0.582268785716119</v>
      </c>
      <c r="AL117" s="219">
        <f>Scores!AN113*calcs!$BN$10</f>
        <v>0.552710437495942</v>
      </c>
      <c r="AM117" s="219">
        <f>Scores!AO113*calcs!$BN$10</f>
        <v>0.506988593816639</v>
      </c>
      <c r="AN117" s="219">
        <f>Scores!AP113*calcs!$BN$10</f>
        <v>0.45691064195433</v>
      </c>
      <c r="AO117" s="219">
        <f>Scores!AQ113*calcs!$BN$10</f>
        <v>0.431838366941069</v>
      </c>
      <c r="AP117" s="219">
        <f>Scores!AR113*calcs!$BN$10</f>
        <v>0.428084856910757</v>
      </c>
      <c r="AQ117" s="219">
        <f>Scores!AS113*calcs!$BN$11</f>
        <v>0.576122406782404</v>
      </c>
      <c r="AR117" s="219">
        <f>Scores!AT113*calcs!$BN$11</f>
        <v>0.643895359224901</v>
      </c>
      <c r="AS117" s="219">
        <f>Scores!AU113*calcs!$BN$11</f>
        <v>0.733113025582513</v>
      </c>
      <c r="AT117" s="219">
        <f>Scores!AV113*calcs!$BN$11</f>
        <v>1.3983462754098</v>
      </c>
      <c r="AU117" s="219">
        <f>Scores!AW113*calcs!$BN$11</f>
        <v>0.986479324981908</v>
      </c>
      <c r="AV117" s="219">
        <f>Scores!AX113*calcs!$BN$12</f>
        <v>0.479833031160963</v>
      </c>
      <c r="AW117" s="219">
        <f>Scores!AY113*calcs!$BN$12</f>
        <v>0.57513446690661</v>
      </c>
      <c r="AX117" s="219">
        <f>Scores!AZ113*calcs!$BN$12</f>
        <v>0.586554418014889</v>
      </c>
      <c r="AY117" s="219">
        <f>Scores!BA113*calcs!$BN$12</f>
        <v>0.67022791137343</v>
      </c>
      <c r="AZ117" s="219">
        <f>Scores!BB113*calcs!$BN$12</f>
        <v>0.754148994348375</v>
      </c>
      <c r="BA117" s="219">
        <f>Scores!BC113*calcs!$BN$13</f>
        <v>0.425715966144316</v>
      </c>
      <c r="BB117" s="219">
        <f>Scores!BD113*calcs!$BN$13</f>
        <v>0.554774101228517</v>
      </c>
      <c r="BC117" s="219">
        <f>Scores!BE113*calcs!$BN$13</f>
        <v>0.618618925480587</v>
      </c>
      <c r="BD117" s="219">
        <f>Scores!BF113*calcs!$BN$13</f>
        <v>0.803834927838386</v>
      </c>
      <c r="BE117" s="219">
        <f>Scores!BG113*calcs!$BN$13</f>
        <v>0.803834927838386</v>
      </c>
      <c r="BF117" s="219">
        <f>Scores!BH113*calcs!$BN$14</f>
        <v>2.40009904503153</v>
      </c>
      <c r="BG117" s="219">
        <f>Scores!BI113*calcs!$BN$14</f>
        <v>2.40009904503153</v>
      </c>
      <c r="BH117" s="219">
        <f>Scores!BJ113*calcs!$BN$14</f>
        <v>2.40009904503153</v>
      </c>
      <c r="BI117" s="219">
        <f>Scores!BK113*calcs!$BN$14</f>
        <v>3.25232401033384</v>
      </c>
      <c r="BJ117" s="219">
        <f>Scores!BL113*calcs!$BN$14</f>
        <v>3.25232401033384</v>
      </c>
    </row>
    <row r="118" spans="1:62">
      <c r="A118" t="s">
        <v>250</v>
      </c>
      <c r="B118" s="22" t="s">
        <v>251</v>
      </c>
      <c r="C118" s="219">
        <f>Scores!E114*calcs!$BN$3</f>
        <v>1.0886996589827</v>
      </c>
      <c r="D118" s="219">
        <f>Scores!F114*calcs!$BN$3</f>
        <v>1.0886996589827</v>
      </c>
      <c r="E118" s="219">
        <f>Scores!G114*calcs!$BN$3</f>
        <v>1.0886996589827</v>
      </c>
      <c r="F118" s="219">
        <f>Scores!H114*calcs!$BN$3</f>
        <v>1.0886996589827</v>
      </c>
      <c r="G118" s="219">
        <f>Scores!I114*calcs!$BN$3</f>
        <v>1.0886996589827</v>
      </c>
      <c r="H118" s="219">
        <f>Scores!J114*calcs!$BN$4</f>
        <v>-0.276948986442754</v>
      </c>
      <c r="I118" s="219">
        <f>Scores!K114*calcs!$BN$4</f>
        <v>-0.276948986442754</v>
      </c>
      <c r="J118" s="219">
        <f>Scores!L114*calcs!$BN$4</f>
        <v>-0.276948986442754</v>
      </c>
      <c r="K118" s="219">
        <f>Scores!M114*calcs!$BN$4</f>
        <v>-0.276948986442754</v>
      </c>
      <c r="L118" s="219">
        <f>Scores!N114*calcs!$BN$4</f>
        <v>-0.276948986442754</v>
      </c>
      <c r="M118" s="219">
        <f>Scores!O114*calcs!$BN$5</f>
        <v>-1.4540104963174</v>
      </c>
      <c r="N118" s="219">
        <f>Scores!P114*calcs!$BN$5</f>
        <v>-1.4540104963174</v>
      </c>
      <c r="O118" s="219">
        <f>Scores!Q114*calcs!$BN$5</f>
        <v>-1.4540104963174</v>
      </c>
      <c r="P118" s="219">
        <f>Scores!R114*calcs!$BN$5</f>
        <v>-1.4540104963174</v>
      </c>
      <c r="Q118" s="219">
        <f>Scores!S114*calcs!$BN$5</f>
        <v>-1.4540104963174</v>
      </c>
      <c r="R118" s="219">
        <f>Scores!T114*calcs!$BN$6</f>
        <v>-0.693457712337352</v>
      </c>
      <c r="S118" s="219">
        <f>Scores!U114*calcs!$BN$6</f>
        <v>-0.693457712337352</v>
      </c>
      <c r="T118" s="219">
        <f>Scores!V114*calcs!$BN$6</f>
        <v>-0.693457712337352</v>
      </c>
      <c r="U118" s="219">
        <f>Scores!W114*calcs!$BN$6</f>
        <v>-0.693457712337352</v>
      </c>
      <c r="V118" s="219">
        <f>Scores!X114*calcs!$BN$6</f>
        <v>-0.693457712337352</v>
      </c>
      <c r="W118" s="219">
        <f>Scores!Y114*calcs!$BN$7</f>
        <v>0.52185534771101</v>
      </c>
      <c r="X118" s="219">
        <f>Scores!Z114*calcs!$BN$7</f>
        <v>-0.649252020149315</v>
      </c>
      <c r="Y118" s="219">
        <f>Scores!AA114*calcs!$BN$7</f>
        <v>0.218849968991184</v>
      </c>
      <c r="Z118" s="219">
        <f>Scores!AB114*calcs!$BN$7</f>
        <v>-0.311278749874187</v>
      </c>
      <c r="AA118" s="219">
        <f>Scores!AC114*calcs!$BN$7</f>
        <v>0.0716542839135991</v>
      </c>
      <c r="AB118" s="219">
        <f>Scores!AD114*calcs!$BN$8</f>
        <v>-1.38401176764122</v>
      </c>
      <c r="AC118" s="219">
        <f>Scores!AE114*calcs!$BN$8</f>
        <v>-1.21935418546406</v>
      </c>
      <c r="AD118" s="219">
        <f>Scores!AF114*calcs!$BN$8</f>
        <v>-1.29239969221918</v>
      </c>
      <c r="AE118" s="219">
        <f>Scores!AG114*calcs!$BN$8</f>
        <v>-1.18959140580393</v>
      </c>
      <c r="AF118" s="219">
        <f>Scores!AH114*calcs!$BN$8</f>
        <v>-1.21941538748251</v>
      </c>
      <c r="AG118" s="219">
        <f>Scores!AI114*calcs!$BN$9</f>
        <v>1.54307533179185</v>
      </c>
      <c r="AH118" s="219">
        <f>Scores!AJ114*calcs!$BN$9</f>
        <v>1.57896201668267</v>
      </c>
      <c r="AI118" s="219">
        <f>Scores!AK114*calcs!$BN$9</f>
        <v>1.6101722763526</v>
      </c>
      <c r="AJ118" s="219">
        <f>Scores!AL114*calcs!$BN$9</f>
        <v>1.65946792139418</v>
      </c>
      <c r="AK118" s="219">
        <f>Scores!AM114*calcs!$BN$9</f>
        <v>1.67634097230583</v>
      </c>
      <c r="AL118" s="219">
        <f>Scores!AN114*calcs!$BN$10</f>
        <v>-1.31574066056478</v>
      </c>
      <c r="AM118" s="219">
        <f>Scores!AO114*calcs!$BN$10</f>
        <v>-1.47494090229236</v>
      </c>
      <c r="AN118" s="219">
        <f>Scores!AP114*calcs!$BN$10</f>
        <v>-1.49300135919294</v>
      </c>
      <c r="AO118" s="219">
        <f>Scores!AQ114*calcs!$BN$10</f>
        <v>-1.64318904107258</v>
      </c>
      <c r="AP118" s="219">
        <f>Scores!AR114*calcs!$BN$10</f>
        <v>-1.61594391999719</v>
      </c>
      <c r="AQ118" s="219">
        <f>Scores!AS114*calcs!$BN$11</f>
        <v>-1.24223159448392</v>
      </c>
      <c r="AR118" s="219">
        <f>Scores!AT114*calcs!$BN$11</f>
        <v>-0.705260663638367</v>
      </c>
      <c r="AS118" s="219">
        <f>Scores!AU114*calcs!$BN$11</f>
        <v>-0.867832645576764</v>
      </c>
      <c r="AT118" s="219">
        <f>Scores!AV114*calcs!$BN$11</f>
        <v>-0.366850525524051</v>
      </c>
      <c r="AU118" s="219">
        <f>Scores!AW114*calcs!$BN$11</f>
        <v>-0.538970232771885</v>
      </c>
      <c r="AV118" s="219">
        <f>Scores!AX114*calcs!$BN$12</f>
        <v>-1.73018804757548</v>
      </c>
      <c r="AW118" s="219">
        <f>Scores!AY114*calcs!$BN$12</f>
        <v>-1.6402996136293</v>
      </c>
      <c r="AX118" s="219">
        <f>Scores!AZ114*calcs!$BN$12</f>
        <v>-1.67946892793182</v>
      </c>
      <c r="AY118" s="219">
        <f>Scores!BA114*calcs!$BN$12</f>
        <v>-1.6933131858329</v>
      </c>
      <c r="AZ118" s="219">
        <f>Scores!BB114*calcs!$BN$12</f>
        <v>-1.70673576702322</v>
      </c>
      <c r="BA118" s="219">
        <f>Scores!BC114*calcs!$BN$13</f>
        <v>-1.80066347842123</v>
      </c>
      <c r="BB118" s="219">
        <f>Scores!BD114*calcs!$BN$13</f>
        <v>-1.8695887211401</v>
      </c>
      <c r="BC118" s="219">
        <f>Scores!BE114*calcs!$BN$13</f>
        <v>-1.8740514507206</v>
      </c>
      <c r="BD118" s="219">
        <f>Scores!BF114*calcs!$BN$13</f>
        <v>-1.88004367420052</v>
      </c>
      <c r="BE118" s="219">
        <f>Scores!BG114*calcs!$BN$13</f>
        <v>-1.88004367420052</v>
      </c>
      <c r="BF118" s="219">
        <f>Scores!BH114*calcs!$BN$14</f>
        <v>1.37528057869355</v>
      </c>
      <c r="BG118" s="219">
        <f>Scores!BI114*calcs!$BN$14</f>
        <v>1.37528057869355</v>
      </c>
      <c r="BH118" s="219">
        <f>Scores!BJ114*calcs!$BN$14</f>
        <v>1.37528057869355</v>
      </c>
      <c r="BI118" s="219">
        <f>Scores!BK114*calcs!$BN$14</f>
        <v>1.11796481975697</v>
      </c>
      <c r="BJ118" s="219">
        <f>Scores!BL114*calcs!$BN$14</f>
        <v>1.11796481975697</v>
      </c>
    </row>
    <row r="119" spans="1:62">
      <c r="A119" t="s">
        <v>252</v>
      </c>
      <c r="B119" s="22" t="s">
        <v>253</v>
      </c>
      <c r="C119" s="219">
        <f>Scores!E115*calcs!$BN$3</f>
        <v>0.0980448008466377</v>
      </c>
      <c r="D119" s="219">
        <f>Scores!F115*calcs!$BN$3</f>
        <v>0.0980448008466377</v>
      </c>
      <c r="E119" s="219">
        <f>Scores!G115*calcs!$BN$3</f>
        <v>0.0980448008466377</v>
      </c>
      <c r="F119" s="219">
        <f>Scores!H115*calcs!$BN$3</f>
        <v>0.0980448008466377</v>
      </c>
      <c r="G119" s="219">
        <f>Scores!I115*calcs!$BN$3</f>
        <v>0.0980448008466377</v>
      </c>
      <c r="H119" s="219">
        <f>Scores!J115*calcs!$BN$4</f>
        <v>-0.858987198883193</v>
      </c>
      <c r="I119" s="219">
        <f>Scores!K115*calcs!$BN$4</f>
        <v>-0.858987198883193</v>
      </c>
      <c r="J119" s="219">
        <f>Scores!L115*calcs!$BN$4</f>
        <v>-0.858987198883193</v>
      </c>
      <c r="K119" s="219">
        <f>Scores!M115*calcs!$BN$4</f>
        <v>-0.858987198883193</v>
      </c>
      <c r="L119" s="219">
        <f>Scores!N115*calcs!$BN$4</f>
        <v>-0.858987198883193</v>
      </c>
      <c r="M119" s="219">
        <f>Scores!O115*calcs!$BN$5</f>
        <v>-0.190961343384967</v>
      </c>
      <c r="N119" s="219">
        <f>Scores!P115*calcs!$BN$5</f>
        <v>-0.190961343384967</v>
      </c>
      <c r="O119" s="219">
        <f>Scores!Q115*calcs!$BN$5</f>
        <v>-0.190961343384967</v>
      </c>
      <c r="P119" s="219">
        <f>Scores!R115*calcs!$BN$5</f>
        <v>-0.190961343384967</v>
      </c>
      <c r="Q119" s="219">
        <f>Scores!S115*calcs!$BN$5</f>
        <v>-0.190961343384967</v>
      </c>
      <c r="R119" s="219">
        <f>Scores!T115*calcs!$BN$6</f>
        <v>0.206688226300369</v>
      </c>
      <c r="S119" s="219">
        <f>Scores!U115*calcs!$BN$6</f>
        <v>0.206688226300369</v>
      </c>
      <c r="T119" s="219">
        <f>Scores!V115*calcs!$BN$6</f>
        <v>0.206688226300369</v>
      </c>
      <c r="U119" s="219">
        <f>Scores!W115*calcs!$BN$6</f>
        <v>0.206688226300369</v>
      </c>
      <c r="V119" s="219">
        <f>Scores!X115*calcs!$BN$6</f>
        <v>0.206688226300369</v>
      </c>
      <c r="W119" s="219">
        <f>Scores!Y115*calcs!$BN$7</f>
        <v>1.09476562695062</v>
      </c>
      <c r="X119" s="219">
        <f>Scores!Z115*calcs!$BN$7</f>
        <v>0.277602767299719</v>
      </c>
      <c r="Y119" s="219">
        <f>Scores!AA115*calcs!$BN$7</f>
        <v>0.969234132730043</v>
      </c>
      <c r="Z119" s="219">
        <f>Scores!AB115*calcs!$BN$7</f>
        <v>0.654828955612368</v>
      </c>
      <c r="AA119" s="219">
        <f>Scores!AC115*calcs!$BN$7</f>
        <v>0.365297611242302</v>
      </c>
      <c r="AB119" s="219">
        <f>Scores!AD115*calcs!$BN$8</f>
        <v>-0.126701447868865</v>
      </c>
      <c r="AC119" s="219">
        <f>Scores!AE115*calcs!$BN$8</f>
        <v>-0.163187650954605</v>
      </c>
      <c r="AD119" s="219">
        <f>Scores!AF115*calcs!$BN$8</f>
        <v>-0.0964651028279842</v>
      </c>
      <c r="AE119" s="219">
        <f>Scores!AG115*calcs!$BN$8</f>
        <v>-0.177652607193301</v>
      </c>
      <c r="AF119" s="219">
        <f>Scores!AH115*calcs!$BN$8</f>
        <v>-0.211852582777507</v>
      </c>
      <c r="AG119" s="219">
        <f>Scores!AI115*calcs!$BN$9</f>
        <v>0.836820415364496</v>
      </c>
      <c r="AH119" s="219">
        <f>Scores!AJ115*calcs!$BN$9</f>
        <v>0.807252478925057</v>
      </c>
      <c r="AI119" s="219">
        <f>Scores!AK115*calcs!$BN$9</f>
        <v>0.780111700291618</v>
      </c>
      <c r="AJ119" s="219">
        <f>Scores!AL115*calcs!$BN$9</f>
        <v>0.77118266698872</v>
      </c>
      <c r="AK119" s="219">
        <f>Scores!AM115*calcs!$BN$9</f>
        <v>0.729489858961872</v>
      </c>
      <c r="AL119" s="219">
        <f>Scores!AN115*calcs!$BN$10</f>
        <v>-0.0338888925739402</v>
      </c>
      <c r="AM119" s="219">
        <f>Scores!AO115*calcs!$BN$10</f>
        <v>-0.0534905174879497</v>
      </c>
      <c r="AN119" s="219">
        <f>Scores!AP115*calcs!$BN$10</f>
        <v>-0.137408846244134</v>
      </c>
      <c r="AO119" s="219">
        <f>Scores!AQ115*calcs!$BN$10</f>
        <v>-0.1165877611853</v>
      </c>
      <c r="AP119" s="219">
        <f>Scores!AR115*calcs!$BN$10</f>
        <v>-0.0746801457136433</v>
      </c>
      <c r="AQ119" s="219">
        <f>Scores!AS115*calcs!$BN$11</f>
        <v>-0.685655551184038</v>
      </c>
      <c r="AR119" s="219">
        <f>Scores!AT115*calcs!$BN$11</f>
        <v>-0.503344498570599</v>
      </c>
      <c r="AS119" s="219">
        <f>Scores!AU115*calcs!$BN$11</f>
        <v>-0.264043653632767</v>
      </c>
      <c r="AT119" s="219">
        <f>Scores!AV115*calcs!$BN$11</f>
        <v>0.156066766920925</v>
      </c>
      <c r="AU119" s="219">
        <f>Scores!AW115*calcs!$BN$11</f>
        <v>0.0888284827038098</v>
      </c>
      <c r="AV119" s="219">
        <f>Scores!AX115*calcs!$BN$12</f>
        <v>-0.695011057391737</v>
      </c>
      <c r="AW119" s="219">
        <f>Scores!AY115*calcs!$BN$12</f>
        <v>-0.716848810706234</v>
      </c>
      <c r="AX119" s="219">
        <f>Scores!AZ115*calcs!$BN$12</f>
        <v>-0.622292713566815</v>
      </c>
      <c r="AY119" s="219">
        <f>Scores!BA115*calcs!$BN$12</f>
        <v>-0.624966741809718</v>
      </c>
      <c r="AZ119" s="219">
        <f>Scores!BB115*calcs!$BN$12</f>
        <v>-0.688695481471116</v>
      </c>
      <c r="BA119" s="219">
        <f>Scores!BC115*calcs!$BN$13</f>
        <v>-0.52351557998828</v>
      </c>
      <c r="BB119" s="219">
        <f>Scores!BD115*calcs!$BN$13</f>
        <v>-0.604703770339084</v>
      </c>
      <c r="BC119" s="219">
        <f>Scores!BE115*calcs!$BN$13</f>
        <v>-0.655008274038269</v>
      </c>
      <c r="BD119" s="219">
        <f>Scores!BF115*calcs!$BN$13</f>
        <v>-0.577963956379666</v>
      </c>
      <c r="BE119" s="219">
        <f>Scores!BG115*calcs!$BN$13</f>
        <v>-0.577963956379666</v>
      </c>
      <c r="BF119" s="219">
        <f>Scores!BH115*calcs!$BN$14</f>
        <v>1.5285297132885</v>
      </c>
      <c r="BG119" s="219">
        <f>Scores!BI115*calcs!$BN$14</f>
        <v>1.5285297132885</v>
      </c>
      <c r="BH119" s="219">
        <f>Scores!BJ115*calcs!$BN$14</f>
        <v>1.5285297132885</v>
      </c>
      <c r="BI119" s="219">
        <f>Scores!BK115*calcs!$BN$14</f>
        <v>1.56291146411621</v>
      </c>
      <c r="BJ119" s="219">
        <f>Scores!BL115*calcs!$BN$14</f>
        <v>1.56291146411621</v>
      </c>
    </row>
    <row r="120" spans="1:62">
      <c r="A120" t="s">
        <v>254</v>
      </c>
      <c r="B120" s="22" t="s">
        <v>255</v>
      </c>
      <c r="C120" s="219">
        <f>Scores!E116*calcs!$BN$3</f>
        <v>-0.825636207725299</v>
      </c>
      <c r="D120" s="219">
        <f>Scores!F116*calcs!$BN$3</f>
        <v>-0.825636207725299</v>
      </c>
      <c r="E120" s="219">
        <f>Scores!G116*calcs!$BN$3</f>
        <v>-0.825636207725299</v>
      </c>
      <c r="F120" s="219">
        <f>Scores!H116*calcs!$BN$3</f>
        <v>-0.825636207725299</v>
      </c>
      <c r="G120" s="219">
        <f>Scores!I116*calcs!$BN$3</f>
        <v>-0.825636207725299</v>
      </c>
      <c r="H120" s="219">
        <f>Scores!J116*calcs!$BN$4</f>
        <v>0.740315313215857</v>
      </c>
      <c r="I120" s="219">
        <f>Scores!K116*calcs!$BN$4</f>
        <v>0.740315313215857</v>
      </c>
      <c r="J120" s="219">
        <f>Scores!L116*calcs!$BN$4</f>
        <v>0.740315313215857</v>
      </c>
      <c r="K120" s="219">
        <f>Scores!M116*calcs!$BN$4</f>
        <v>0.740315313215857</v>
      </c>
      <c r="L120" s="219">
        <f>Scores!N116*calcs!$BN$4</f>
        <v>0.740315313215857</v>
      </c>
      <c r="M120" s="219">
        <f>Scores!O116*calcs!$BN$5</f>
        <v>-0.215700670149575</v>
      </c>
      <c r="N120" s="219">
        <f>Scores!P116*calcs!$BN$5</f>
        <v>-0.215700670149575</v>
      </c>
      <c r="O120" s="219">
        <f>Scores!Q116*calcs!$BN$5</f>
        <v>-0.215700670149575</v>
      </c>
      <c r="P120" s="219">
        <f>Scores!R116*calcs!$BN$5</f>
        <v>-0.215700670149575</v>
      </c>
      <c r="Q120" s="219">
        <f>Scores!S116*calcs!$BN$5</f>
        <v>-0.215700670149575</v>
      </c>
      <c r="R120" s="219">
        <f>Scores!T116*calcs!$BN$6</f>
        <v>-0.576190055264789</v>
      </c>
      <c r="S120" s="219">
        <f>Scores!U116*calcs!$BN$6</f>
        <v>-0.576190055264789</v>
      </c>
      <c r="T120" s="219">
        <f>Scores!V116*calcs!$BN$6</f>
        <v>-0.576190055264789</v>
      </c>
      <c r="U120" s="219">
        <f>Scores!W116*calcs!$BN$6</f>
        <v>-0.576190055264789</v>
      </c>
      <c r="V120" s="219">
        <f>Scores!X116*calcs!$BN$6</f>
        <v>-0.576190055264789</v>
      </c>
      <c r="W120" s="219">
        <f>Scores!Y116*calcs!$BN$7</f>
        <v>-0.960651286346089</v>
      </c>
      <c r="X120" s="219">
        <f>Scores!Z116*calcs!$BN$7</f>
        <v>0.57889723031771</v>
      </c>
      <c r="Y120" s="219">
        <f>Scores!AA116*calcs!$BN$7</f>
        <v>-0.1981695862816</v>
      </c>
      <c r="Z120" s="219">
        <f>Scores!AB116*calcs!$BN$7</f>
        <v>0.329977999485582</v>
      </c>
      <c r="AA120" s="219">
        <f>Scores!AC116*calcs!$BN$7</f>
        <v>0.219769938271119</v>
      </c>
      <c r="AB120" s="219">
        <f>Scores!AD116*calcs!$BN$8</f>
        <v>-1.01311088804607</v>
      </c>
      <c r="AC120" s="219">
        <f>Scores!AE116*calcs!$BN$8</f>
        <v>-0.719045143736832</v>
      </c>
      <c r="AD120" s="219">
        <f>Scores!AF116*calcs!$BN$8</f>
        <v>-0.771509123002187</v>
      </c>
      <c r="AE120" s="219">
        <f>Scores!AG116*calcs!$BN$8</f>
        <v>-0.702744776558927</v>
      </c>
      <c r="AF120" s="219">
        <f>Scores!AH116*calcs!$BN$8</f>
        <v>-0.698141575326104</v>
      </c>
      <c r="AG120" s="219">
        <f>Scores!AI116*calcs!$BN$9</f>
        <v>1.80805770017184</v>
      </c>
      <c r="AH120" s="219">
        <f>Scores!AJ116*calcs!$BN$9</f>
        <v>1.84136014968285</v>
      </c>
      <c r="AI120" s="219">
        <f>Scores!AK116*calcs!$BN$9</f>
        <v>1.80428035043312</v>
      </c>
      <c r="AJ120" s="219">
        <f>Scores!AL116*calcs!$BN$9</f>
        <v>1.88205448166283</v>
      </c>
      <c r="AK120" s="219">
        <f>Scores!AM116*calcs!$BN$9</f>
        <v>1.89391953735593</v>
      </c>
      <c r="AL120" s="219">
        <f>Scores!AN116*calcs!$BN$10</f>
        <v>-1.35264642102828</v>
      </c>
      <c r="AM120" s="219">
        <f>Scores!AO116*calcs!$BN$10</f>
        <v>-1.48316183348949</v>
      </c>
      <c r="AN120" s="219">
        <f>Scores!AP116*calcs!$BN$10</f>
        <v>-1.61476116574522</v>
      </c>
      <c r="AO120" s="219">
        <f>Scores!AQ116*calcs!$BN$10</f>
        <v>-1.5820005386858</v>
      </c>
      <c r="AP120" s="219">
        <f>Scores!AR116*calcs!$BN$10</f>
        <v>-1.68837161614515</v>
      </c>
      <c r="AQ120" s="219">
        <f>Scores!AS116*calcs!$BN$11</f>
        <v>-0.697012072898833</v>
      </c>
      <c r="AR120" s="219">
        <f>Scores!AT116*calcs!$BN$11</f>
        <v>-0.471909190977313</v>
      </c>
      <c r="AS120" s="219">
        <f>Scores!AU116*calcs!$BN$11</f>
        <v>-0.452375977635568</v>
      </c>
      <c r="AT120" s="219">
        <f>Scores!AV116*calcs!$BN$11</f>
        <v>0.189436357116936</v>
      </c>
      <c r="AU120" s="219">
        <f>Scores!AW116*calcs!$BN$11</f>
        <v>0.0439457306072055</v>
      </c>
      <c r="AV120" s="219">
        <f>Scores!AX116*calcs!$BN$12</f>
        <v>-1.04522629886793</v>
      </c>
      <c r="AW120" s="219">
        <f>Scores!AY116*calcs!$BN$12</f>
        <v>-0.935902428440687</v>
      </c>
      <c r="AX120" s="219">
        <f>Scores!AZ116*calcs!$BN$12</f>
        <v>-0.943345070005171</v>
      </c>
      <c r="AY120" s="219">
        <f>Scores!BA116*calcs!$BN$12</f>
        <v>-0.890331141940387</v>
      </c>
      <c r="AZ120" s="219">
        <f>Scores!BB116*calcs!$BN$12</f>
        <v>-0.834965637441246</v>
      </c>
      <c r="BA120" s="219">
        <f>Scores!BC116*calcs!$BN$13</f>
        <v>-1.77189888611418</v>
      </c>
      <c r="BB120" s="219">
        <f>Scores!BD116*calcs!$BN$13</f>
        <v>-1.6088448935627</v>
      </c>
      <c r="BC120" s="219">
        <f>Scores!BE116*calcs!$BN$13</f>
        <v>-1.43131437660214</v>
      </c>
      <c r="BD120" s="219">
        <f>Scores!BF116*calcs!$BN$13</f>
        <v>-1.38179888421805</v>
      </c>
      <c r="BE120" s="219">
        <f>Scores!BG116*calcs!$BN$13</f>
        <v>-1.38179888421805</v>
      </c>
      <c r="BF120" s="219">
        <f>Scores!BH116*calcs!$BN$14</f>
        <v>1.1413643474331</v>
      </c>
      <c r="BG120" s="219">
        <f>Scores!BI116*calcs!$BN$14</f>
        <v>1.1413643474331</v>
      </c>
      <c r="BH120" s="219">
        <f>Scores!BJ116*calcs!$BN$14</f>
        <v>1.1413643474331</v>
      </c>
      <c r="BI120" s="219">
        <f>Scores!BK116*calcs!$BN$14</f>
        <v>1.2052464784096</v>
      </c>
      <c r="BJ120" s="219">
        <f>Scores!BL116*calcs!$BN$14</f>
        <v>1.2052464784096</v>
      </c>
    </row>
    <row r="121" spans="1:62">
      <c r="A121" t="s">
        <v>256</v>
      </c>
      <c r="B121" s="22" t="s">
        <v>257</v>
      </c>
      <c r="C121" s="219">
        <f>Scores!E117*calcs!$BN$3</f>
        <v>0.195714998127659</v>
      </c>
      <c r="D121" s="219">
        <f>Scores!F117*calcs!$BN$3</f>
        <v>0.195714998127659</v>
      </c>
      <c r="E121" s="219">
        <f>Scores!G117*calcs!$BN$3</f>
        <v>0.195714998127659</v>
      </c>
      <c r="F121" s="219">
        <f>Scores!H117*calcs!$BN$3</f>
        <v>0.195714998127659</v>
      </c>
      <c r="G121" s="219">
        <f>Scores!I117*calcs!$BN$3</f>
        <v>0.195714998127659</v>
      </c>
      <c r="H121" s="219">
        <f>Scores!J117*calcs!$BN$4</f>
        <v>0.186297591366629</v>
      </c>
      <c r="I121" s="219">
        <f>Scores!K117*calcs!$BN$4</f>
        <v>0.186297591366629</v>
      </c>
      <c r="J121" s="219">
        <f>Scores!L117*calcs!$BN$4</f>
        <v>0.186297591366629</v>
      </c>
      <c r="K121" s="219">
        <f>Scores!M117*calcs!$BN$4</f>
        <v>0.186297591366629</v>
      </c>
      <c r="L121" s="219">
        <f>Scores!N117*calcs!$BN$4</f>
        <v>0.186297591366629</v>
      </c>
      <c r="M121" s="219">
        <f>Scores!O117*calcs!$BN$5</f>
        <v>-1.42769398279921</v>
      </c>
      <c r="N121" s="219">
        <f>Scores!P117*calcs!$BN$5</f>
        <v>-1.42769398279921</v>
      </c>
      <c r="O121" s="219">
        <f>Scores!Q117*calcs!$BN$5</f>
        <v>-1.42769398279921</v>
      </c>
      <c r="P121" s="219">
        <f>Scores!R117*calcs!$BN$5</f>
        <v>-1.42769398279921</v>
      </c>
      <c r="Q121" s="219">
        <f>Scores!S117*calcs!$BN$5</f>
        <v>-1.42769398279921</v>
      </c>
      <c r="R121" s="219">
        <f>Scores!T117*calcs!$BN$6</f>
        <v>-0.755933699077955</v>
      </c>
      <c r="S121" s="219">
        <f>Scores!U117*calcs!$BN$6</f>
        <v>-0.755933699077955</v>
      </c>
      <c r="T121" s="219">
        <f>Scores!V117*calcs!$BN$6</f>
        <v>-0.755933699077955</v>
      </c>
      <c r="U121" s="219">
        <f>Scores!W117*calcs!$BN$6</f>
        <v>-0.755933699077955</v>
      </c>
      <c r="V121" s="219">
        <f>Scores!X117*calcs!$BN$6</f>
        <v>-0.755933699077955</v>
      </c>
      <c r="W121" s="219">
        <f>Scores!Y117*calcs!$BN$7</f>
        <v>-2.75851084497818</v>
      </c>
      <c r="X121" s="219">
        <f>Scores!Z117*calcs!$BN$7</f>
        <v>-1.29743190096569</v>
      </c>
      <c r="Y121" s="219">
        <f>Scores!AA117*calcs!$BN$7</f>
        <v>-1.76922134658206</v>
      </c>
      <c r="Z121" s="219">
        <f>Scores!AB117*calcs!$BN$7</f>
        <v>-1.52421644943174</v>
      </c>
      <c r="AA121" s="219">
        <f>Scores!AC117*calcs!$BN$7</f>
        <v>-2.50084048826769</v>
      </c>
      <c r="AB121" s="219">
        <f>Scores!AD117*calcs!$BN$8</f>
        <v>-0.797737659759408</v>
      </c>
      <c r="AC121" s="219">
        <f>Scores!AE117*calcs!$BN$8</f>
        <v>-0.932909947990541</v>
      </c>
      <c r="AD121" s="219">
        <f>Scores!AF117*calcs!$BN$8</f>
        <v>-0.766485859651248</v>
      </c>
      <c r="AE121" s="219">
        <f>Scores!AG117*calcs!$BN$8</f>
        <v>-0.702847871341034</v>
      </c>
      <c r="AF121" s="219">
        <f>Scores!AH117*calcs!$BN$8</f>
        <v>-0.652972650150958</v>
      </c>
      <c r="AG121" s="219">
        <f>Scores!AI117*calcs!$BN$9</f>
        <v>1.83121653080278</v>
      </c>
      <c r="AH121" s="219">
        <f>Scores!AJ117*calcs!$BN$9</f>
        <v>1.77613030248219</v>
      </c>
      <c r="AI121" s="219">
        <f>Scores!AK117*calcs!$BN$9</f>
        <v>1.74534269126161</v>
      </c>
      <c r="AJ121" s="219">
        <f>Scores!AL117*calcs!$BN$9</f>
        <v>1.7260386054271</v>
      </c>
      <c r="AK121" s="219">
        <f>Scores!AM117*calcs!$BN$9</f>
        <v>1.67262900203595</v>
      </c>
      <c r="AL121" s="219">
        <f>Scores!AN117*calcs!$BN$10</f>
        <v>-1.37722366259101</v>
      </c>
      <c r="AM121" s="219">
        <f>Scores!AO117*calcs!$BN$10</f>
        <v>-1.19321591395981</v>
      </c>
      <c r="AN121" s="219">
        <f>Scores!AP117*calcs!$BN$10</f>
        <v>-1.19078727523751</v>
      </c>
      <c r="AO121" s="219">
        <f>Scores!AQ117*calcs!$BN$10</f>
        <v>-1.20968405806111</v>
      </c>
      <c r="AP121" s="219">
        <f>Scores!AR117*calcs!$BN$10</f>
        <v>-1.07652517293148</v>
      </c>
      <c r="AQ121" s="219">
        <f>Scores!AS117*calcs!$BN$11</f>
        <v>-1.09685612609238</v>
      </c>
      <c r="AR121" s="219">
        <f>Scores!AT117*calcs!$BN$11</f>
        <v>-0.643331351420876</v>
      </c>
      <c r="AS121" s="219">
        <f>Scores!AU117*calcs!$BN$11</f>
        <v>-0.486013694854206</v>
      </c>
      <c r="AT121" s="219">
        <f>Scores!AV117*calcs!$BN$11</f>
        <v>-0.267603491703204</v>
      </c>
      <c r="AU121" s="219">
        <f>Scores!AW117*calcs!$BN$11</f>
        <v>-0.271911054873977</v>
      </c>
      <c r="AV121" s="219">
        <f>Scores!AX117*calcs!$BN$12</f>
        <v>-1.3063665887367</v>
      </c>
      <c r="AW121" s="219">
        <f>Scores!AY117*calcs!$BN$12</f>
        <v>-1.2762999628048</v>
      </c>
      <c r="AX121" s="219">
        <f>Scores!AZ117*calcs!$BN$12</f>
        <v>-1.13538971425039</v>
      </c>
      <c r="AY121" s="219">
        <f>Scores!BA117*calcs!$BN$12</f>
        <v>-1.10177202257651</v>
      </c>
      <c r="AZ121" s="219">
        <f>Scores!BB117*calcs!$BN$12</f>
        <v>-0.989994246905169</v>
      </c>
      <c r="BA121" s="219">
        <f>Scores!BC117*calcs!$BN$13</f>
        <v>-1.21961871381885</v>
      </c>
      <c r="BB121" s="219">
        <f>Scores!BD117*calcs!$BN$13</f>
        <v>-1.37583977104672</v>
      </c>
      <c r="BC121" s="219">
        <f>Scores!BE117*calcs!$BN$13</f>
        <v>-1.31001654807654</v>
      </c>
      <c r="BD121" s="219">
        <f>Scores!BF117*calcs!$BN$13</f>
        <v>-1.21571728755723</v>
      </c>
      <c r="BE121" s="219">
        <f>Scores!BG117*calcs!$BN$13</f>
        <v>-1.21571728755723</v>
      </c>
      <c r="BF121" s="219">
        <f>Scores!BH117*calcs!$BN$14</f>
        <v>1.05588826547687</v>
      </c>
      <c r="BG121" s="219">
        <f>Scores!BI117*calcs!$BN$14</f>
        <v>1.05588826547687</v>
      </c>
      <c r="BH121" s="219">
        <f>Scores!BJ117*calcs!$BN$14</f>
        <v>1.05588826547687</v>
      </c>
      <c r="BI121" s="219">
        <f>Scores!BK117*calcs!$BN$14</f>
        <v>0.708518486658342</v>
      </c>
      <c r="BJ121" s="219">
        <f>Scores!BL117*calcs!$BN$14</f>
        <v>0.708518486658342</v>
      </c>
    </row>
    <row r="122" spans="1:62">
      <c r="A122" t="s">
        <v>258</v>
      </c>
      <c r="B122" s="22" t="s">
        <v>167</v>
      </c>
      <c r="C122" s="219">
        <f>Scores!E118*calcs!$BN$3</f>
        <v>0.229201922909723</v>
      </c>
      <c r="D122" s="219">
        <f>Scores!F118*calcs!$BN$3</f>
        <v>0.229201922909723</v>
      </c>
      <c r="E122" s="219">
        <f>Scores!G118*calcs!$BN$3</f>
        <v>0.229201922909723</v>
      </c>
      <c r="F122" s="219">
        <f>Scores!H118*calcs!$BN$3</f>
        <v>0.229201922909723</v>
      </c>
      <c r="G122" s="219">
        <f>Scores!I118*calcs!$BN$3</f>
        <v>0.229201922909723</v>
      </c>
      <c r="H122" s="219">
        <f>Scores!J118*calcs!$BN$4</f>
        <v>-0.575544168926461</v>
      </c>
      <c r="I122" s="219">
        <f>Scores!K118*calcs!$BN$4</f>
        <v>-0.575544168926461</v>
      </c>
      <c r="J122" s="219">
        <f>Scores!L118*calcs!$BN$4</f>
        <v>-0.575544168926461</v>
      </c>
      <c r="K122" s="219">
        <f>Scores!M118*calcs!$BN$4</f>
        <v>-0.575544168926461</v>
      </c>
      <c r="L122" s="219">
        <f>Scores!N118*calcs!$BN$4</f>
        <v>-0.575544168926461</v>
      </c>
      <c r="M122" s="219">
        <f>Scores!O118*calcs!$BN$5</f>
        <v>-1.33891894425151</v>
      </c>
      <c r="N122" s="219">
        <f>Scores!P118*calcs!$BN$5</f>
        <v>-1.33891894425151</v>
      </c>
      <c r="O122" s="219">
        <f>Scores!Q118*calcs!$BN$5</f>
        <v>-1.33891894425151</v>
      </c>
      <c r="P122" s="219">
        <f>Scores!R118*calcs!$BN$5</f>
        <v>-1.33891894425151</v>
      </c>
      <c r="Q122" s="219">
        <f>Scores!S118*calcs!$BN$5</f>
        <v>-1.33891894425151</v>
      </c>
      <c r="R122" s="219">
        <f>Scores!T118*calcs!$BN$6</f>
        <v>-1.10510702757668</v>
      </c>
      <c r="S122" s="219">
        <f>Scores!U118*calcs!$BN$6</f>
        <v>-1.10510702757668</v>
      </c>
      <c r="T122" s="219">
        <f>Scores!V118*calcs!$BN$6</f>
        <v>-1.10510702757668</v>
      </c>
      <c r="U122" s="219">
        <f>Scores!W118*calcs!$BN$6</f>
        <v>-1.10510702757668</v>
      </c>
      <c r="V122" s="219">
        <f>Scores!X118*calcs!$BN$6</f>
        <v>-1.10510702757668</v>
      </c>
      <c r="W122" s="219">
        <f>Scores!Y118*calcs!$BN$7</f>
        <v>-1.98706150727427</v>
      </c>
      <c r="X122" s="219">
        <f>Scores!Z118*calcs!$BN$7</f>
        <v>-1.85077838428414</v>
      </c>
      <c r="Y122" s="219">
        <f>Scores!AA118*calcs!$BN$7</f>
        <v>-2.60060127037636</v>
      </c>
      <c r="Z122" s="219">
        <f>Scores!AB118*calcs!$BN$7</f>
        <v>-1.71012436153912</v>
      </c>
      <c r="AA122" s="219">
        <f>Scores!AC118*calcs!$BN$7</f>
        <v>-2.68715736566703</v>
      </c>
      <c r="AB122" s="219">
        <f>Scores!AD118*calcs!$BN$8</f>
        <v>-1.70575259730934</v>
      </c>
      <c r="AC122" s="219">
        <f>Scores!AE118*calcs!$BN$8</f>
        <v>-1.59442245308216</v>
      </c>
      <c r="AD122" s="219">
        <f>Scores!AF118*calcs!$BN$8</f>
        <v>-1.64842348221702</v>
      </c>
      <c r="AE122" s="219">
        <f>Scores!AG118*calcs!$BN$8</f>
        <v>-1.49978962865134</v>
      </c>
      <c r="AF122" s="219">
        <f>Scores!AH118*calcs!$BN$8</f>
        <v>-1.52642327685071</v>
      </c>
      <c r="AG122" s="219">
        <f>Scores!AI118*calcs!$BN$9</f>
        <v>1.45212428785945</v>
      </c>
      <c r="AH122" s="219">
        <f>Scores!AJ118*calcs!$BN$9</f>
        <v>1.48219133842169</v>
      </c>
      <c r="AI122" s="219">
        <f>Scores!AK118*calcs!$BN$9</f>
        <v>1.44616903321446</v>
      </c>
      <c r="AJ122" s="219">
        <f>Scores!AL118*calcs!$BN$9</f>
        <v>1.4825401427191</v>
      </c>
      <c r="AK122" s="219">
        <f>Scores!AM118*calcs!$BN$9</f>
        <v>1.43729725734048</v>
      </c>
      <c r="AL122" s="219">
        <f>Scores!AN118*calcs!$BN$10</f>
        <v>-2.17869094732784</v>
      </c>
      <c r="AM122" s="219">
        <f>Scores!AO118*calcs!$BN$10</f>
        <v>-2.2888130908086</v>
      </c>
      <c r="AN122" s="219">
        <f>Scores!AP118*calcs!$BN$10</f>
        <v>-2.39277510915112</v>
      </c>
      <c r="AO122" s="219">
        <f>Scores!AQ118*calcs!$BN$10</f>
        <v>-2.40050645066549</v>
      </c>
      <c r="AP122" s="219">
        <f>Scores!AR118*calcs!$BN$10</f>
        <v>-2.45321750385276</v>
      </c>
      <c r="AQ122" s="219">
        <f>Scores!AS118*calcs!$BN$11</f>
        <v>-1.53228372273442</v>
      </c>
      <c r="AR122" s="219">
        <f>Scores!AT118*calcs!$BN$11</f>
        <v>-1.8845555224489</v>
      </c>
      <c r="AS122" s="219">
        <f>Scores!AU118*calcs!$BN$11</f>
        <v>-1.32674446081933</v>
      </c>
      <c r="AT122" s="219">
        <f>Scores!AV118*calcs!$BN$11</f>
        <v>-0.920052800312385</v>
      </c>
      <c r="AU122" s="219">
        <f>Scores!AW118*calcs!$BN$11</f>
        <v>-1.10313658455672</v>
      </c>
      <c r="AV122" s="219">
        <f>Scores!AX118*calcs!$BN$12</f>
        <v>-1.68849752437338</v>
      </c>
      <c r="AW122" s="219">
        <f>Scores!AY118*calcs!$BN$12</f>
        <v>-1.65681106096822</v>
      </c>
      <c r="AX122" s="219">
        <f>Scores!AZ118*calcs!$BN$12</f>
        <v>-1.66457624872521</v>
      </c>
      <c r="AY122" s="219">
        <f>Scores!BA118*calcs!$BN$12</f>
        <v>-1.6697714743774</v>
      </c>
      <c r="AZ122" s="219">
        <f>Scores!BB118*calcs!$BN$12</f>
        <v>-1.68597184477406</v>
      </c>
      <c r="BA122" s="219">
        <f>Scores!BC118*calcs!$BN$13</f>
        <v>-1.94448643995647</v>
      </c>
      <c r="BB122" s="219">
        <f>Scores!BD118*calcs!$BN$13</f>
        <v>-1.83075453405411</v>
      </c>
      <c r="BC122" s="219">
        <f>Scores!BE118*calcs!$BN$13</f>
        <v>-2.00141417067249</v>
      </c>
      <c r="BD122" s="219">
        <f>Scores!BF118*calcs!$BN$13</f>
        <v>-1.85347061873479</v>
      </c>
      <c r="BE122" s="219">
        <f>Scores!BG118*calcs!$BN$13</f>
        <v>-1.85347061873479</v>
      </c>
      <c r="BF122" s="219">
        <f>Scores!BH118*calcs!$BN$14</f>
        <v>1.4912199386958</v>
      </c>
      <c r="BG122" s="219">
        <f>Scores!BI118*calcs!$BN$14</f>
        <v>1.4912199386958</v>
      </c>
      <c r="BH122" s="219">
        <f>Scores!BJ118*calcs!$BN$14</f>
        <v>1.4912199386958</v>
      </c>
      <c r="BI122" s="219">
        <f>Scores!BK118*calcs!$BN$14</f>
        <v>1.32593854277392</v>
      </c>
      <c r="BJ122" s="219">
        <f>Scores!BL118*calcs!$BN$14</f>
        <v>1.32593854277392</v>
      </c>
    </row>
    <row r="123" spans="1:62">
      <c r="A123" t="s">
        <v>259</v>
      </c>
      <c r="B123" s="22" t="s">
        <v>260</v>
      </c>
      <c r="C123" s="219">
        <f>Scores!E119*calcs!$BN$3</f>
        <v>-0.900981788484943</v>
      </c>
      <c r="D123" s="219">
        <f>Scores!F119*calcs!$BN$3</f>
        <v>-0.900981788484943</v>
      </c>
      <c r="E123" s="219">
        <f>Scores!G119*calcs!$BN$3</f>
        <v>-0.900981788484943</v>
      </c>
      <c r="F123" s="219">
        <f>Scores!H119*calcs!$BN$3</f>
        <v>-0.900981788484943</v>
      </c>
      <c r="G123" s="219">
        <f>Scores!I119*calcs!$BN$3</f>
        <v>-0.900981788484943</v>
      </c>
      <c r="H123" s="219">
        <f>Scores!J119*calcs!$BN$4</f>
        <v>-1.15387036466794</v>
      </c>
      <c r="I123" s="219">
        <f>Scores!K119*calcs!$BN$4</f>
        <v>-1.15387036466794</v>
      </c>
      <c r="J123" s="219">
        <f>Scores!L119*calcs!$BN$4</f>
        <v>-1.15387036466794</v>
      </c>
      <c r="K123" s="219">
        <f>Scores!M119*calcs!$BN$4</f>
        <v>-1.15387036466794</v>
      </c>
      <c r="L123" s="219">
        <f>Scores!N119*calcs!$BN$4</f>
        <v>-1.15387036466794</v>
      </c>
      <c r="M123" s="219">
        <f>Scores!O119*calcs!$BN$5</f>
        <v>-2.51691199804064</v>
      </c>
      <c r="N123" s="219">
        <f>Scores!P119*calcs!$BN$5</f>
        <v>-2.51691199804064</v>
      </c>
      <c r="O123" s="219">
        <f>Scores!Q119*calcs!$BN$5</f>
        <v>-2.51691199804064</v>
      </c>
      <c r="P123" s="219">
        <f>Scores!R119*calcs!$BN$5</f>
        <v>-2.51691199804064</v>
      </c>
      <c r="Q123" s="219">
        <f>Scores!S119*calcs!$BN$5</f>
        <v>-2.51691199804064</v>
      </c>
      <c r="R123" s="219">
        <f>Scores!T119*calcs!$BN$6</f>
        <v>-0.332562767596591</v>
      </c>
      <c r="S123" s="219">
        <f>Scores!U119*calcs!$BN$6</f>
        <v>-0.332562767596591</v>
      </c>
      <c r="T123" s="219">
        <f>Scores!V119*calcs!$BN$6</f>
        <v>-0.332562767596591</v>
      </c>
      <c r="U123" s="219">
        <f>Scores!W119*calcs!$BN$6</f>
        <v>-0.332562767596591</v>
      </c>
      <c r="V123" s="219">
        <f>Scores!X119*calcs!$BN$6</f>
        <v>-0.332562767596591</v>
      </c>
      <c r="W123" s="219">
        <f>Scores!Y119*calcs!$BN$7</f>
        <v>-0.0429531778703619</v>
      </c>
      <c r="X123" s="219">
        <f>Scores!Z119*calcs!$BN$7</f>
        <v>-1.15677140641165</v>
      </c>
      <c r="Y123" s="219">
        <f>Scores!AA119*calcs!$BN$7</f>
        <v>-0.387280929059022</v>
      </c>
      <c r="Z123" s="219">
        <f>Scores!AB119*calcs!$BN$7</f>
        <v>0.240481265582877</v>
      </c>
      <c r="AA123" s="219">
        <f>Scores!AC119*calcs!$BN$7</f>
        <v>0.323293445104134</v>
      </c>
      <c r="AB123" s="219">
        <f>Scores!AD119*calcs!$BN$8</f>
        <v>-0.309547528722311</v>
      </c>
      <c r="AC123" s="219">
        <f>Scores!AE119*calcs!$BN$8</f>
        <v>-0.170697060532286</v>
      </c>
      <c r="AD123" s="219">
        <f>Scores!AF119*calcs!$BN$8</f>
        <v>0.0139970428766933</v>
      </c>
      <c r="AE123" s="219">
        <f>Scores!AG119*calcs!$BN$8</f>
        <v>0.0640585596154826</v>
      </c>
      <c r="AF123" s="219">
        <f>Scores!AH119*calcs!$BN$8</f>
        <v>0.0770168914557077</v>
      </c>
      <c r="AG123" s="219">
        <f>Scores!AI119*calcs!$BN$9</f>
        <v>2.39022278741159</v>
      </c>
      <c r="AH123" s="219">
        <f>Scores!AJ119*calcs!$BN$9</f>
        <v>2.37741209967249</v>
      </c>
      <c r="AI123" s="219">
        <f>Scores!AK119*calcs!$BN$9</f>
        <v>2.38947696632042</v>
      </c>
      <c r="AJ123" s="219">
        <f>Scores!AL119*calcs!$BN$9</f>
        <v>2.34083011421656</v>
      </c>
      <c r="AK123" s="219">
        <f>Scores!AM119*calcs!$BN$9</f>
        <v>2.34231796325446</v>
      </c>
      <c r="AL123" s="219">
        <f>Scores!AN119*calcs!$BN$10</f>
        <v>-1.26730877671327</v>
      </c>
      <c r="AM123" s="219">
        <f>Scores!AO119*calcs!$BN$10</f>
        <v>-1.37446285432739</v>
      </c>
      <c r="AN123" s="219">
        <f>Scores!AP119*calcs!$BN$10</f>
        <v>-1.35906557198542</v>
      </c>
      <c r="AO123" s="219">
        <f>Scores!AQ119*calcs!$BN$10</f>
        <v>-1.39221247196068</v>
      </c>
      <c r="AP123" s="219">
        <f>Scores!AR119*calcs!$BN$10</f>
        <v>-1.35785649569532</v>
      </c>
      <c r="AQ123" s="219">
        <f>Scores!AS119*calcs!$BN$11</f>
        <v>-0.755525221811729</v>
      </c>
      <c r="AR123" s="219">
        <f>Scores!AT119*calcs!$BN$11</f>
        <v>-0.624034202345655</v>
      </c>
      <c r="AS123" s="219">
        <f>Scores!AU119*calcs!$BN$11</f>
        <v>-0.51940953411615</v>
      </c>
      <c r="AT123" s="219">
        <f>Scores!AV119*calcs!$BN$11</f>
        <v>0.320523899643171</v>
      </c>
      <c r="AU123" s="219">
        <f>Scores!AW119*calcs!$BN$11</f>
        <v>-0.0390996798472139</v>
      </c>
      <c r="AV123" s="219">
        <f>Scores!AX119*calcs!$BN$12</f>
        <v>-0.825677779432114</v>
      </c>
      <c r="AW123" s="219">
        <f>Scores!AY119*calcs!$BN$12</f>
        <v>-0.705457052993097</v>
      </c>
      <c r="AX123" s="219">
        <f>Scores!AZ119*calcs!$BN$12</f>
        <v>-0.493528657273676</v>
      </c>
      <c r="AY123" s="219">
        <f>Scores!BA119*calcs!$BN$12</f>
        <v>-0.390403185862541</v>
      </c>
      <c r="AZ123" s="219">
        <f>Scores!BB119*calcs!$BN$12</f>
        <v>-0.388507173351943</v>
      </c>
      <c r="BA123" s="219">
        <f>Scores!BC119*calcs!$BN$13</f>
        <v>-1.82367515226687</v>
      </c>
      <c r="BB123" s="219">
        <f>Scores!BD119*calcs!$BN$13</f>
        <v>-1.93061387227524</v>
      </c>
      <c r="BC123" s="219">
        <f>Scores!BE119*calcs!$BN$13</f>
        <v>-1.80733764503152</v>
      </c>
      <c r="BD123" s="219">
        <f>Scores!BF119*calcs!$BN$13</f>
        <v>-1.80032450780333</v>
      </c>
      <c r="BE123" s="219">
        <f>Scores!BG119*calcs!$BN$13</f>
        <v>-1.80032450780333</v>
      </c>
      <c r="BF123" s="219">
        <f>Scores!BH119*calcs!$BN$14</f>
        <v>-0.167016051255015</v>
      </c>
      <c r="BG123" s="219">
        <f>Scores!BI119*calcs!$BN$14</f>
        <v>-0.167016051255015</v>
      </c>
      <c r="BH123" s="219">
        <f>Scores!BJ119*calcs!$BN$14</f>
        <v>-0.167016051255015</v>
      </c>
      <c r="BI123" s="219">
        <f>Scores!BK119*calcs!$BN$14</f>
        <v>0.424711504082454</v>
      </c>
      <c r="BJ123" s="219">
        <f>Scores!BL119*calcs!$BN$14</f>
        <v>0.424711504082454</v>
      </c>
    </row>
    <row r="124" spans="1:62">
      <c r="A124" t="s">
        <v>261</v>
      </c>
      <c r="B124" s="22" t="s">
        <v>262</v>
      </c>
      <c r="C124" s="219">
        <f>Scores!E120*calcs!$BN$3</f>
        <v>0.12874114856353</v>
      </c>
      <c r="D124" s="219">
        <f>Scores!F120*calcs!$BN$3</f>
        <v>0.12874114856353</v>
      </c>
      <c r="E124" s="219">
        <f>Scores!G120*calcs!$BN$3</f>
        <v>0.12874114856353</v>
      </c>
      <c r="F124" s="219">
        <f>Scores!H120*calcs!$BN$3</f>
        <v>0.12874114856353</v>
      </c>
      <c r="G124" s="219">
        <f>Scores!I120*calcs!$BN$3</f>
        <v>0.12874114856353</v>
      </c>
      <c r="H124" s="219">
        <f>Scores!J120*calcs!$BN$4</f>
        <v>0.146547143660236</v>
      </c>
      <c r="I124" s="219">
        <f>Scores!K120*calcs!$BN$4</f>
        <v>0.146547143660236</v>
      </c>
      <c r="J124" s="219">
        <f>Scores!L120*calcs!$BN$4</f>
        <v>0.146547143660236</v>
      </c>
      <c r="K124" s="219">
        <f>Scores!M120*calcs!$BN$4</f>
        <v>0.146547143660236</v>
      </c>
      <c r="L124" s="219">
        <f>Scores!N120*calcs!$BN$4</f>
        <v>0.146547143660236</v>
      </c>
      <c r="M124" s="219">
        <f>Scores!O120*calcs!$BN$5</f>
        <v>-1.48892320025838</v>
      </c>
      <c r="N124" s="219">
        <f>Scores!P120*calcs!$BN$5</f>
        <v>-1.48892320025838</v>
      </c>
      <c r="O124" s="219">
        <f>Scores!Q120*calcs!$BN$5</f>
        <v>-1.48892320025838</v>
      </c>
      <c r="P124" s="219">
        <f>Scores!R120*calcs!$BN$5</f>
        <v>-1.48892320025838</v>
      </c>
      <c r="Q124" s="219">
        <f>Scores!S120*calcs!$BN$5</f>
        <v>-1.48892320025838</v>
      </c>
      <c r="R124" s="219">
        <f>Scores!T120*calcs!$BN$6</f>
        <v>-0.945333942129705</v>
      </c>
      <c r="S124" s="219">
        <f>Scores!U120*calcs!$BN$6</f>
        <v>-0.945333942129705</v>
      </c>
      <c r="T124" s="219">
        <f>Scores!V120*calcs!$BN$6</f>
        <v>-0.945333942129705</v>
      </c>
      <c r="U124" s="219">
        <f>Scores!W120*calcs!$BN$6</f>
        <v>-0.945333942129705</v>
      </c>
      <c r="V124" s="219">
        <f>Scores!X120*calcs!$BN$6</f>
        <v>-0.945333942129705</v>
      </c>
      <c r="W124" s="219">
        <f>Scores!Y120*calcs!$BN$7</f>
        <v>-0.276713315412642</v>
      </c>
      <c r="X124" s="219">
        <f>Scores!Z120*calcs!$BN$7</f>
        <v>-0.886095437767445</v>
      </c>
      <c r="Y124" s="219">
        <f>Scores!AA120*calcs!$BN$7</f>
        <v>0.559384230272684</v>
      </c>
      <c r="Z124" s="219">
        <f>Scores!AB120*calcs!$BN$7</f>
        <v>-0.317938339778916</v>
      </c>
      <c r="AA124" s="219">
        <f>Scores!AC120*calcs!$BN$7</f>
        <v>0.112059205106928</v>
      </c>
      <c r="AB124" s="219">
        <f>Scores!AD120*calcs!$BN$8</f>
        <v>-1.03118939003892</v>
      </c>
      <c r="AC124" s="219">
        <f>Scores!AE120*calcs!$BN$8</f>
        <v>-1.00586688636317</v>
      </c>
      <c r="AD124" s="219">
        <f>Scores!AF120*calcs!$BN$8</f>
        <v>-1.05525284261562</v>
      </c>
      <c r="AE124" s="219">
        <f>Scores!AG120*calcs!$BN$8</f>
        <v>-0.962047333981596</v>
      </c>
      <c r="AF124" s="219">
        <f>Scores!AH120*calcs!$BN$8</f>
        <v>-0.952358853175782</v>
      </c>
      <c r="AG124" s="219">
        <f>Scores!AI120*calcs!$BN$9</f>
        <v>1.37516571222433</v>
      </c>
      <c r="AH124" s="219">
        <f>Scores!AJ120*calcs!$BN$9</f>
        <v>1.40726279151941</v>
      </c>
      <c r="AI124" s="219">
        <f>Scores!AK120*calcs!$BN$9</f>
        <v>1.45382308675738</v>
      </c>
      <c r="AJ124" s="219">
        <f>Scores!AL120*calcs!$BN$9</f>
        <v>1.48733431478642</v>
      </c>
      <c r="AK124" s="219">
        <f>Scores!AM120*calcs!$BN$9</f>
        <v>1.52670195918838</v>
      </c>
      <c r="AL124" s="219">
        <f>Scores!AN120*calcs!$BN$10</f>
        <v>-1.18879814394347</v>
      </c>
      <c r="AM124" s="219">
        <f>Scores!AO120*calcs!$BN$10</f>
        <v>-1.23379358717644</v>
      </c>
      <c r="AN124" s="219">
        <f>Scores!AP120*calcs!$BN$10</f>
        <v>-1.29656220462191</v>
      </c>
      <c r="AO124" s="219">
        <f>Scores!AQ120*calcs!$BN$10</f>
        <v>-1.33745394779081</v>
      </c>
      <c r="AP124" s="219">
        <f>Scores!AR120*calcs!$BN$10</f>
        <v>-1.3174602031959</v>
      </c>
      <c r="AQ124" s="219">
        <f>Scores!AS120*calcs!$BN$11</f>
        <v>-1.11750137042815</v>
      </c>
      <c r="AR124" s="219">
        <f>Scores!AT120*calcs!$BN$11</f>
        <v>-0.590280017528271</v>
      </c>
      <c r="AS124" s="219">
        <f>Scores!AU120*calcs!$BN$11</f>
        <v>-0.443063430990581</v>
      </c>
      <c r="AT124" s="219">
        <f>Scores!AV120*calcs!$BN$11</f>
        <v>-0.153004884670935</v>
      </c>
      <c r="AU124" s="219">
        <f>Scores!AW120*calcs!$BN$11</f>
        <v>-0.401042329106995</v>
      </c>
      <c r="AV124" s="219">
        <f>Scores!AX120*calcs!$BN$12</f>
        <v>-1.26902018389303</v>
      </c>
      <c r="AW124" s="219">
        <f>Scores!AY120*calcs!$BN$12</f>
        <v>-1.1955732533367</v>
      </c>
      <c r="AX124" s="219">
        <f>Scores!AZ120*calcs!$BN$12</f>
        <v>-1.12476042948332</v>
      </c>
      <c r="AY124" s="219">
        <f>Scores!BA120*calcs!$BN$12</f>
        <v>-1.04480010049612</v>
      </c>
      <c r="AZ124" s="219">
        <f>Scores!BB120*calcs!$BN$12</f>
        <v>-1.21098866791957</v>
      </c>
      <c r="BA124" s="219">
        <f>Scores!BC120*calcs!$BN$13</f>
        <v>-1.4267237784296</v>
      </c>
      <c r="BB124" s="219">
        <f>Scores!BD120*calcs!$BN$13</f>
        <v>-1.52562877837842</v>
      </c>
      <c r="BC124" s="219">
        <f>Scores!BE120*calcs!$BN$13</f>
        <v>-1.52228774799635</v>
      </c>
      <c r="BD124" s="219">
        <f>Scores!BF120*calcs!$BN$13</f>
        <v>-1.30872298168729</v>
      </c>
      <c r="BE124" s="219">
        <f>Scores!BG120*calcs!$BN$13</f>
        <v>-1.30872298168729</v>
      </c>
      <c r="BF124" s="219">
        <f>Scores!BH120*calcs!$BN$14</f>
        <v>1.17316940118426</v>
      </c>
      <c r="BG124" s="219">
        <f>Scores!BI120*calcs!$BN$14</f>
        <v>1.17316940118426</v>
      </c>
      <c r="BH124" s="219">
        <f>Scores!BJ120*calcs!$BN$14</f>
        <v>1.17316940118426</v>
      </c>
      <c r="BI124" s="219">
        <f>Scores!BK120*calcs!$BN$14</f>
        <v>0.7511346874592</v>
      </c>
      <c r="BJ124" s="219">
        <f>Scores!BL120*calcs!$BN$14</f>
        <v>0.7511346874592</v>
      </c>
    </row>
    <row r="125" spans="1:62">
      <c r="A125" t="s">
        <v>263</v>
      </c>
      <c r="B125" s="22" t="s">
        <v>264</v>
      </c>
      <c r="C125" s="219">
        <f>Scores!E121*calcs!$BN$3</f>
        <v>1.59658468484401</v>
      </c>
      <c r="D125" s="219">
        <f>Scores!F121*calcs!$BN$3</f>
        <v>1.59658468484401</v>
      </c>
      <c r="E125" s="219">
        <f>Scores!G121*calcs!$BN$3</f>
        <v>1.59658468484401</v>
      </c>
      <c r="F125" s="219">
        <f>Scores!H121*calcs!$BN$3</f>
        <v>1.59658468484401</v>
      </c>
      <c r="G125" s="219">
        <f>Scores!I121*calcs!$BN$3</f>
        <v>1.59658468484401</v>
      </c>
      <c r="H125" s="219">
        <f>Scores!J121*calcs!$BN$4</f>
        <v>0.866384002726528</v>
      </c>
      <c r="I125" s="219">
        <f>Scores!K121*calcs!$BN$4</f>
        <v>0.866384002726528</v>
      </c>
      <c r="J125" s="219">
        <f>Scores!L121*calcs!$BN$4</f>
        <v>0.866384002726528</v>
      </c>
      <c r="K125" s="219">
        <f>Scores!M121*calcs!$BN$4</f>
        <v>0.866384002726528</v>
      </c>
      <c r="L125" s="219">
        <f>Scores!N121*calcs!$BN$4</f>
        <v>0.866384002726528</v>
      </c>
      <c r="M125" s="219">
        <f>Scores!O121*calcs!$BN$5</f>
        <v>5.42776161320771</v>
      </c>
      <c r="N125" s="219">
        <f>Scores!P121*calcs!$BN$5</f>
        <v>5.42776161320771</v>
      </c>
      <c r="O125" s="219">
        <f>Scores!Q121*calcs!$BN$5</f>
        <v>5.42776161320771</v>
      </c>
      <c r="P125" s="219">
        <f>Scores!R121*calcs!$BN$5</f>
        <v>5.42776161320771</v>
      </c>
      <c r="Q125" s="219">
        <f>Scores!S121*calcs!$BN$5</f>
        <v>5.42776161320771</v>
      </c>
      <c r="R125" s="219">
        <f>Scores!T121*calcs!$BN$6</f>
        <v>-1.08046289490966</v>
      </c>
      <c r="S125" s="219">
        <f>Scores!U121*calcs!$BN$6</f>
        <v>-1.08046289490966</v>
      </c>
      <c r="T125" s="219">
        <f>Scores!V121*calcs!$BN$6</f>
        <v>-1.08046289490966</v>
      </c>
      <c r="U125" s="219">
        <f>Scores!W121*calcs!$BN$6</f>
        <v>-1.08046289490966</v>
      </c>
      <c r="V125" s="219">
        <f>Scores!X121*calcs!$BN$6</f>
        <v>-1.08046289490966</v>
      </c>
      <c r="W125" s="219">
        <f>Scores!Y121*calcs!$BN$7</f>
        <v>0.600193594980612</v>
      </c>
      <c r="X125" s="219">
        <f>Scores!Z121*calcs!$BN$7</f>
        <v>0.208124294462712</v>
      </c>
      <c r="Y125" s="219">
        <f>Scores!AA121*calcs!$BN$7</f>
        <v>0.858228917406896</v>
      </c>
      <c r="Z125" s="219">
        <f>Scores!AB121*calcs!$BN$7</f>
        <v>0.0708839738051034</v>
      </c>
      <c r="AA125" s="219">
        <f>Scores!AC121*calcs!$BN$7</f>
        <v>0.846343688885606</v>
      </c>
      <c r="AB125" s="219">
        <f>Scores!AD121*calcs!$BN$8</f>
        <v>-1.80884557332316</v>
      </c>
      <c r="AC125" s="219">
        <f>Scores!AE121*calcs!$BN$8</f>
        <v>-1.98364818353121</v>
      </c>
      <c r="AD125" s="219">
        <f>Scores!AF121*calcs!$BN$8</f>
        <v>-2.02098338678434</v>
      </c>
      <c r="AE125" s="219">
        <f>Scores!AG121*calcs!$BN$8</f>
        <v>-1.99693139809742</v>
      </c>
      <c r="AF125" s="219">
        <f>Scores!AH121*calcs!$BN$8</f>
        <v>-1.89225284586255</v>
      </c>
      <c r="AG125" s="219">
        <f>Scores!AI121*calcs!$BN$9</f>
        <v>1.35360533305808</v>
      </c>
      <c r="AH125" s="219">
        <f>Scores!AJ121*calcs!$BN$9</f>
        <v>1.32462946129016</v>
      </c>
      <c r="AI125" s="219">
        <f>Scores!AK121*calcs!$BN$9</f>
        <v>1.32441276802784</v>
      </c>
      <c r="AJ125" s="219">
        <f>Scores!AL121*calcs!$BN$9</f>
        <v>1.30411043043896</v>
      </c>
      <c r="AK125" s="219">
        <f>Scores!AM121*calcs!$BN$9</f>
        <v>1.27284639458234</v>
      </c>
      <c r="AL125" s="219">
        <f>Scores!AN121*calcs!$BN$10</f>
        <v>-1.33868207923128</v>
      </c>
      <c r="AM125" s="219">
        <f>Scores!AO121*calcs!$BN$10</f>
        <v>-1.23982227005433</v>
      </c>
      <c r="AN125" s="219">
        <f>Scores!AP121*calcs!$BN$10</f>
        <v>-1.36799462446592</v>
      </c>
      <c r="AO125" s="219">
        <f>Scores!AQ121*calcs!$BN$10</f>
        <v>-1.255316161536</v>
      </c>
      <c r="AP125" s="219">
        <f>Scores!AR121*calcs!$BN$10</f>
        <v>-1.15314555397527</v>
      </c>
      <c r="AQ125" s="219">
        <f>Scores!AS121*calcs!$BN$11</f>
        <v>-1.95199062719661</v>
      </c>
      <c r="AR125" s="219">
        <f>Scores!AT121*calcs!$BN$11</f>
        <v>-1.36657359187158</v>
      </c>
      <c r="AS125" s="219">
        <f>Scores!AU121*calcs!$BN$11</f>
        <v>-1.23139383014456</v>
      </c>
      <c r="AT125" s="219">
        <f>Scores!AV121*calcs!$BN$11</f>
        <v>-0.81542056959106</v>
      </c>
      <c r="AU125" s="219">
        <f>Scores!AW121*calcs!$BN$11</f>
        <v>-0.83952825323592</v>
      </c>
      <c r="AV125" s="219">
        <f>Scores!AX121*calcs!$BN$12</f>
        <v>-2.23759767536701</v>
      </c>
      <c r="AW125" s="219">
        <f>Scores!AY121*calcs!$BN$12</f>
        <v>-2.28482679033486</v>
      </c>
      <c r="AX125" s="219">
        <f>Scores!AZ121*calcs!$BN$12</f>
        <v>-2.28737732735338</v>
      </c>
      <c r="AY125" s="219">
        <f>Scores!BA121*calcs!$BN$12</f>
        <v>-2.31321991825149</v>
      </c>
      <c r="AZ125" s="219">
        <f>Scores!BB121*calcs!$BN$12</f>
        <v>-2.15708231472911</v>
      </c>
      <c r="BA125" s="219">
        <f>Scores!BC121*calcs!$BN$13</f>
        <v>-2.25514403687259</v>
      </c>
      <c r="BB125" s="219">
        <f>Scores!BD121*calcs!$BN$13</f>
        <v>-2.19135769985264</v>
      </c>
      <c r="BC125" s="219">
        <f>Scores!BE121*calcs!$BN$13</f>
        <v>-2.13484178205065</v>
      </c>
      <c r="BD125" s="219">
        <f>Scores!BF121*calcs!$BN$13</f>
        <v>-2.13248770112498</v>
      </c>
      <c r="BE125" s="219">
        <f>Scores!BG121*calcs!$BN$13</f>
        <v>-2.13248770112498</v>
      </c>
      <c r="BF125" s="219">
        <f>Scores!BH121*calcs!$BN$14</f>
        <v>0.983541013848156</v>
      </c>
      <c r="BG125" s="219">
        <f>Scores!BI121*calcs!$BN$14</f>
        <v>0.983541013848156</v>
      </c>
      <c r="BH125" s="219">
        <f>Scores!BJ121*calcs!$BN$14</f>
        <v>0.983541013848156</v>
      </c>
      <c r="BI125" s="219">
        <f>Scores!BK121*calcs!$BN$14</f>
        <v>0.720907500625006</v>
      </c>
      <c r="BJ125" s="219">
        <f>Scores!BL121*calcs!$BN$14</f>
        <v>0.720907500625006</v>
      </c>
    </row>
    <row r="126" spans="1:62">
      <c r="A126" t="s">
        <v>265</v>
      </c>
      <c r="B126" s="22" t="s">
        <v>266</v>
      </c>
      <c r="C126" s="219">
        <f>Scores!E122*calcs!$BN$3</f>
        <v>0.55849001660002</v>
      </c>
      <c r="D126" s="219">
        <f>Scores!F122*calcs!$BN$3</f>
        <v>0.55849001660002</v>
      </c>
      <c r="E126" s="219">
        <f>Scores!G122*calcs!$BN$3</f>
        <v>0.55849001660002</v>
      </c>
      <c r="F126" s="219">
        <f>Scores!H122*calcs!$BN$3</f>
        <v>0.55849001660002</v>
      </c>
      <c r="G126" s="219">
        <f>Scores!I122*calcs!$BN$3</f>
        <v>0.55849001660002</v>
      </c>
      <c r="H126" s="219">
        <f>Scores!J122*calcs!$BN$4</f>
        <v>-0.569383060681414</v>
      </c>
      <c r="I126" s="219">
        <f>Scores!K122*calcs!$BN$4</f>
        <v>-0.569383060681414</v>
      </c>
      <c r="J126" s="219">
        <f>Scores!L122*calcs!$BN$4</f>
        <v>-0.569383060681414</v>
      </c>
      <c r="K126" s="219">
        <f>Scores!M122*calcs!$BN$4</f>
        <v>-0.569383060681414</v>
      </c>
      <c r="L126" s="219">
        <f>Scores!N122*calcs!$BN$4</f>
        <v>-0.569383060681414</v>
      </c>
      <c r="M126" s="219">
        <f>Scores!O122*calcs!$BN$5</f>
        <v>-0.728756324163101</v>
      </c>
      <c r="N126" s="219">
        <f>Scores!P122*calcs!$BN$5</f>
        <v>-0.728756324163101</v>
      </c>
      <c r="O126" s="219">
        <f>Scores!Q122*calcs!$BN$5</f>
        <v>-0.728756324163101</v>
      </c>
      <c r="P126" s="219">
        <f>Scores!R122*calcs!$BN$5</f>
        <v>-0.728756324163101</v>
      </c>
      <c r="Q126" s="219">
        <f>Scores!S122*calcs!$BN$5</f>
        <v>-0.728756324163101</v>
      </c>
      <c r="R126" s="219">
        <f>Scores!T122*calcs!$BN$6</f>
        <v>-0.0779601306827731</v>
      </c>
      <c r="S126" s="219">
        <f>Scores!U122*calcs!$BN$6</f>
        <v>-0.0779601306827731</v>
      </c>
      <c r="T126" s="219">
        <f>Scores!V122*calcs!$BN$6</f>
        <v>-0.0779601306827731</v>
      </c>
      <c r="U126" s="219">
        <f>Scores!W122*calcs!$BN$6</f>
        <v>-0.0779601306827731</v>
      </c>
      <c r="V126" s="219">
        <f>Scores!X122*calcs!$BN$6</f>
        <v>-0.0779601306827731</v>
      </c>
      <c r="W126" s="219">
        <f>Scores!Y122*calcs!$BN$7</f>
        <v>0.796681487670681</v>
      </c>
      <c r="X126" s="219">
        <f>Scores!Z122*calcs!$BN$7</f>
        <v>1.05006221480946</v>
      </c>
      <c r="Y126" s="219">
        <f>Scores!AA122*calcs!$BN$7</f>
        <v>0.990830727392923</v>
      </c>
      <c r="Z126" s="219">
        <f>Scores!AB122*calcs!$BN$7</f>
        <v>0.664507149955069</v>
      </c>
      <c r="AA126" s="219">
        <f>Scores!AC122*calcs!$BN$7</f>
        <v>0.829863553711384</v>
      </c>
      <c r="AB126" s="219">
        <f>Scores!AD122*calcs!$BN$8</f>
        <v>0.787617477120042</v>
      </c>
      <c r="AC126" s="219">
        <f>Scores!AE122*calcs!$BN$8</f>
        <v>0.715264784652551</v>
      </c>
      <c r="AD126" s="219">
        <f>Scores!AF122*calcs!$BN$8</f>
        <v>0.724112939051461</v>
      </c>
      <c r="AE126" s="219">
        <f>Scores!AG122*calcs!$BN$8</f>
        <v>0.698340502102365</v>
      </c>
      <c r="AF126" s="219">
        <f>Scores!AH122*calcs!$BN$8</f>
        <v>0.764207407913307</v>
      </c>
      <c r="AG126" s="219">
        <f>Scores!AI122*calcs!$BN$9</f>
        <v>1.13769353597885</v>
      </c>
      <c r="AH126" s="219">
        <f>Scores!AJ122*calcs!$BN$9</f>
        <v>1.11670144232014</v>
      </c>
      <c r="AI126" s="219">
        <f>Scores!AK122*calcs!$BN$9</f>
        <v>1.07762116798927</v>
      </c>
      <c r="AJ126" s="219">
        <f>Scores!AL122*calcs!$BN$9</f>
        <v>1.0635295040349</v>
      </c>
      <c r="AK126" s="219">
        <f>Scores!AM122*calcs!$BN$9</f>
        <v>1.09324197592988</v>
      </c>
      <c r="AL126" s="219">
        <f>Scores!AN122*calcs!$BN$10</f>
        <v>0.130959104434983</v>
      </c>
      <c r="AM126" s="219">
        <f>Scores!AO122*calcs!$BN$10</f>
        <v>0.131525770465191</v>
      </c>
      <c r="AN126" s="219">
        <f>Scores!AP122*calcs!$BN$10</f>
        <v>-0.035464851346434</v>
      </c>
      <c r="AO126" s="219">
        <f>Scores!AQ122*calcs!$BN$10</f>
        <v>0.0060855559484996</v>
      </c>
      <c r="AP126" s="219">
        <f>Scores!AR122*calcs!$BN$10</f>
        <v>0.0185028987493117</v>
      </c>
      <c r="AQ126" s="219">
        <f>Scores!AS122*calcs!$BN$11</f>
        <v>0.109224560112664</v>
      </c>
      <c r="AR126" s="219">
        <f>Scores!AT122*calcs!$BN$11</f>
        <v>0.20269117260302</v>
      </c>
      <c r="AS126" s="219">
        <f>Scores!AU122*calcs!$BN$11</f>
        <v>0.3073272367037</v>
      </c>
      <c r="AT126" s="219">
        <f>Scores!AV122*calcs!$BN$11</f>
        <v>0.888524100330137</v>
      </c>
      <c r="AU126" s="219">
        <f>Scores!AW122*calcs!$BN$11</f>
        <v>0.64321160691207</v>
      </c>
      <c r="AV126" s="219">
        <f>Scores!AX122*calcs!$BN$12</f>
        <v>-0.0457179452360209</v>
      </c>
      <c r="AW126" s="219">
        <f>Scores!AY122*calcs!$BN$12</f>
        <v>-0.046624167825849</v>
      </c>
      <c r="AX126" s="219">
        <f>Scores!AZ122*calcs!$BN$12</f>
        <v>-0.0641096566550158</v>
      </c>
      <c r="AY126" s="219">
        <f>Scores!BA122*calcs!$BN$12</f>
        <v>0.00983909292853584</v>
      </c>
      <c r="AZ126" s="219">
        <f>Scores!BB122*calcs!$BN$12</f>
        <v>0.0313681523083599</v>
      </c>
      <c r="BA126" s="219">
        <f>Scores!BC122*calcs!$BN$13</f>
        <v>-0.673091459984931</v>
      </c>
      <c r="BB126" s="219">
        <f>Scores!BD122*calcs!$BN$13</f>
        <v>-0.671276662486506</v>
      </c>
      <c r="BC126" s="219">
        <f>Scores!BE122*calcs!$BN$13</f>
        <v>-0.66713805689083</v>
      </c>
      <c r="BD126" s="219">
        <f>Scores!BF122*calcs!$BN$13</f>
        <v>-0.724115761441191</v>
      </c>
      <c r="BE126" s="219">
        <f>Scores!BG122*calcs!$BN$13</f>
        <v>-0.724115761441191</v>
      </c>
      <c r="BF126" s="219">
        <f>Scores!BH122*calcs!$BN$14</f>
        <v>2.44977012249389</v>
      </c>
      <c r="BG126" s="219">
        <f>Scores!BI122*calcs!$BN$14</f>
        <v>2.44977012249389</v>
      </c>
      <c r="BH126" s="219">
        <f>Scores!BJ122*calcs!$BN$14</f>
        <v>2.44977012249389</v>
      </c>
      <c r="BI126" s="219">
        <f>Scores!BK122*calcs!$BN$14</f>
        <v>2.81746041291241</v>
      </c>
      <c r="BJ126" s="219">
        <f>Scores!BL122*calcs!$BN$14</f>
        <v>2.81746041291241</v>
      </c>
    </row>
    <row r="127" spans="1:62">
      <c r="A127" t="s">
        <v>267</v>
      </c>
      <c r="B127" s="22" t="s">
        <v>268</v>
      </c>
      <c r="C127" s="219">
        <f>Scores!E123*calcs!$BN$3</f>
        <v>-0.54936907827327</v>
      </c>
      <c r="D127" s="219">
        <f>Scores!F123*calcs!$BN$3</f>
        <v>-0.54936907827327</v>
      </c>
      <c r="E127" s="219">
        <f>Scores!G123*calcs!$BN$3</f>
        <v>-0.54936907827327</v>
      </c>
      <c r="F127" s="219">
        <f>Scores!H123*calcs!$BN$3</f>
        <v>-0.54936907827327</v>
      </c>
      <c r="G127" s="219">
        <f>Scores!I123*calcs!$BN$3</f>
        <v>-0.54936907827327</v>
      </c>
      <c r="H127" s="219">
        <f>Scores!J123*calcs!$BN$4</f>
        <v>-0.503937205041448</v>
      </c>
      <c r="I127" s="219">
        <f>Scores!K123*calcs!$BN$4</f>
        <v>-0.503937205041448</v>
      </c>
      <c r="J127" s="219">
        <f>Scores!L123*calcs!$BN$4</f>
        <v>-0.503937205041448</v>
      </c>
      <c r="K127" s="219">
        <f>Scores!M123*calcs!$BN$4</f>
        <v>-0.503937205041448</v>
      </c>
      <c r="L127" s="219">
        <f>Scores!N123*calcs!$BN$4</f>
        <v>-0.503937205041448</v>
      </c>
      <c r="M127" s="219">
        <f>Scores!O123*calcs!$BN$5</f>
        <v>-1.29857756611345</v>
      </c>
      <c r="N127" s="219">
        <f>Scores!P123*calcs!$BN$5</f>
        <v>-1.29857756611345</v>
      </c>
      <c r="O127" s="219">
        <f>Scores!Q123*calcs!$BN$5</f>
        <v>-1.29857756611345</v>
      </c>
      <c r="P127" s="219">
        <f>Scores!R123*calcs!$BN$5</f>
        <v>-1.29857756611345</v>
      </c>
      <c r="Q127" s="219">
        <f>Scores!S123*calcs!$BN$5</f>
        <v>-1.29857756611345</v>
      </c>
      <c r="R127" s="219">
        <f>Scores!T123*calcs!$BN$6</f>
        <v>-0.277296080310031</v>
      </c>
      <c r="S127" s="219">
        <f>Scores!U123*calcs!$BN$6</f>
        <v>-0.277296080310031</v>
      </c>
      <c r="T127" s="219">
        <f>Scores!V123*calcs!$BN$6</f>
        <v>-0.277296080310031</v>
      </c>
      <c r="U127" s="219">
        <f>Scores!W123*calcs!$BN$6</f>
        <v>-0.277296080310031</v>
      </c>
      <c r="V127" s="219">
        <f>Scores!X123*calcs!$BN$6</f>
        <v>-0.277296080310031</v>
      </c>
      <c r="W127" s="219">
        <f>Scores!Y123*calcs!$BN$7</f>
        <v>-0.59426134636014</v>
      </c>
      <c r="X127" s="219">
        <f>Scores!Z123*calcs!$BN$7</f>
        <v>0.940181194622903</v>
      </c>
      <c r="Y127" s="219">
        <f>Scores!AA123*calcs!$BN$7</f>
        <v>-0.0939944637905476</v>
      </c>
      <c r="Z127" s="219">
        <f>Scores!AB123*calcs!$BN$7</f>
        <v>-0.226057505143568</v>
      </c>
      <c r="AA127" s="219">
        <f>Scores!AC123*calcs!$BN$7</f>
        <v>-0.0634283190873501</v>
      </c>
      <c r="AB127" s="219">
        <f>Scores!AD123*calcs!$BN$8</f>
        <v>0.0848232329823528</v>
      </c>
      <c r="AC127" s="219">
        <f>Scores!AE123*calcs!$BN$8</f>
        <v>0.0350585034271162</v>
      </c>
      <c r="AD127" s="219">
        <f>Scores!AF123*calcs!$BN$8</f>
        <v>0.00237281659346071</v>
      </c>
      <c r="AE127" s="219">
        <f>Scores!AG123*calcs!$BN$8</f>
        <v>0.0949576502118266</v>
      </c>
      <c r="AF127" s="219">
        <f>Scores!AH123*calcs!$BN$8</f>
        <v>-0.107364588215506</v>
      </c>
      <c r="AG127" s="219">
        <f>Scores!AI123*calcs!$BN$9</f>
        <v>2.14258362137447</v>
      </c>
      <c r="AH127" s="219">
        <f>Scores!AJ123*calcs!$BN$9</f>
        <v>2.07318783194072</v>
      </c>
      <c r="AI127" s="219">
        <f>Scores!AK123*calcs!$BN$9</f>
        <v>2.02388368323654</v>
      </c>
      <c r="AJ127" s="219">
        <f>Scores!AL123*calcs!$BN$9</f>
        <v>1.97095542014851</v>
      </c>
      <c r="AK127" s="219">
        <f>Scores!AM123*calcs!$BN$9</f>
        <v>1.9814062847378</v>
      </c>
      <c r="AL127" s="219">
        <f>Scores!AN123*calcs!$BN$10</f>
        <v>-1.12456217167726</v>
      </c>
      <c r="AM127" s="219">
        <f>Scores!AO123*calcs!$BN$10</f>
        <v>-1.26896090396417</v>
      </c>
      <c r="AN127" s="219">
        <f>Scores!AP123*calcs!$BN$10</f>
        <v>-1.24392779000001</v>
      </c>
      <c r="AO127" s="219">
        <f>Scores!AQ123*calcs!$BN$10</f>
        <v>-1.3093541788089</v>
      </c>
      <c r="AP127" s="219">
        <f>Scores!AR123*calcs!$BN$10</f>
        <v>-1.14577596007335</v>
      </c>
      <c r="AQ127" s="219">
        <f>Scores!AS123*calcs!$BN$11</f>
        <v>-0.301310760885384</v>
      </c>
      <c r="AR127" s="219">
        <f>Scores!AT123*calcs!$BN$11</f>
        <v>-0.12159700290807</v>
      </c>
      <c r="AS127" s="219">
        <f>Scores!AU123*calcs!$BN$11</f>
        <v>-0.0589332729138157</v>
      </c>
      <c r="AT127" s="219">
        <f>Scores!AV123*calcs!$BN$11</f>
        <v>0.480581545837032</v>
      </c>
      <c r="AU127" s="219">
        <f>Scores!AW123*calcs!$BN$11</f>
        <v>-0.0462559076527869</v>
      </c>
      <c r="AV127" s="219">
        <f>Scores!AX123*calcs!$BN$12</f>
        <v>-0.399906739380869</v>
      </c>
      <c r="AW127" s="219">
        <f>Scores!AY123*calcs!$BN$12</f>
        <v>-0.39678732620472</v>
      </c>
      <c r="AX127" s="219">
        <f>Scores!AZ123*calcs!$BN$12</f>
        <v>-0.339797133233979</v>
      </c>
      <c r="AY127" s="219">
        <f>Scores!BA123*calcs!$BN$12</f>
        <v>-0.340930406762979</v>
      </c>
      <c r="AZ127" s="219">
        <f>Scores!BB123*calcs!$BN$12</f>
        <v>-0.369418267203122</v>
      </c>
      <c r="BA127" s="219">
        <f>Scores!BC123*calcs!$BN$13</f>
        <v>-1.1333249368977</v>
      </c>
      <c r="BB127" s="219">
        <f>Scores!BD123*calcs!$BN$13</f>
        <v>-1.0485230513219</v>
      </c>
      <c r="BC127" s="219">
        <f>Scores!BE123*calcs!$BN$13</f>
        <v>-1.03709643389393</v>
      </c>
      <c r="BD127" s="219">
        <f>Scores!BF123*calcs!$BN$13</f>
        <v>-1.089495274095</v>
      </c>
      <c r="BE127" s="219">
        <f>Scores!BG123*calcs!$BN$13</f>
        <v>-1.089495274095</v>
      </c>
      <c r="BF127" s="219">
        <f>Scores!BH123*calcs!$BN$14</f>
        <v>2.11224270317528</v>
      </c>
      <c r="BG127" s="219">
        <f>Scores!BI123*calcs!$BN$14</f>
        <v>2.11224270317528</v>
      </c>
      <c r="BH127" s="219">
        <f>Scores!BJ123*calcs!$BN$14</f>
        <v>2.11224270317528</v>
      </c>
      <c r="BI127" s="219">
        <f>Scores!BK123*calcs!$BN$14</f>
        <v>2.1628399108932</v>
      </c>
      <c r="BJ127" s="219">
        <f>Scores!BL123*calcs!$BN$14</f>
        <v>2.1628399108932</v>
      </c>
    </row>
    <row r="128" spans="1:62">
      <c r="A128" t="s">
        <v>269</v>
      </c>
      <c r="B128" s="22" t="s">
        <v>270</v>
      </c>
      <c r="C128" s="219">
        <f>Scores!E124*calcs!$BN$3</f>
        <v>-1.28050026934834</v>
      </c>
      <c r="D128" s="219">
        <f>Scores!F124*calcs!$BN$3</f>
        <v>-1.28050026934834</v>
      </c>
      <c r="E128" s="219">
        <f>Scores!G124*calcs!$BN$3</f>
        <v>-1.28050026934834</v>
      </c>
      <c r="F128" s="219">
        <f>Scores!H124*calcs!$BN$3</f>
        <v>-1.28050026934834</v>
      </c>
      <c r="G128" s="219">
        <f>Scores!I124*calcs!$BN$3</f>
        <v>-1.28050026934834</v>
      </c>
      <c r="H128" s="219">
        <f>Scores!J124*calcs!$BN$4</f>
        <v>-0.884662351579984</v>
      </c>
      <c r="I128" s="219">
        <f>Scores!K124*calcs!$BN$4</f>
        <v>-0.884662351579984</v>
      </c>
      <c r="J128" s="219">
        <f>Scores!L124*calcs!$BN$4</f>
        <v>-0.884662351579984</v>
      </c>
      <c r="K128" s="219">
        <f>Scores!M124*calcs!$BN$4</f>
        <v>-0.884662351579984</v>
      </c>
      <c r="L128" s="219">
        <f>Scores!N124*calcs!$BN$4</f>
        <v>-0.884662351579984</v>
      </c>
      <c r="M128" s="219">
        <f>Scores!O124*calcs!$BN$5</f>
        <v>-0.641814890008209</v>
      </c>
      <c r="N128" s="219">
        <f>Scores!P124*calcs!$BN$5</f>
        <v>-0.641814890008209</v>
      </c>
      <c r="O128" s="219">
        <f>Scores!Q124*calcs!$BN$5</f>
        <v>-0.641814890008209</v>
      </c>
      <c r="P128" s="219">
        <f>Scores!R124*calcs!$BN$5</f>
        <v>-0.641814890008209</v>
      </c>
      <c r="Q128" s="219">
        <f>Scores!S124*calcs!$BN$5</f>
        <v>-0.641814890008209</v>
      </c>
      <c r="R128" s="219">
        <f>Scores!T124*calcs!$BN$6</f>
        <v>0.218062524259958</v>
      </c>
      <c r="S128" s="219">
        <f>Scores!U124*calcs!$BN$6</f>
        <v>0.218062524259958</v>
      </c>
      <c r="T128" s="219">
        <f>Scores!V124*calcs!$BN$6</f>
        <v>0.218062524259958</v>
      </c>
      <c r="U128" s="219">
        <f>Scores!W124*calcs!$BN$6</f>
        <v>0.218062524259958</v>
      </c>
      <c r="V128" s="219">
        <f>Scores!X124*calcs!$BN$6</f>
        <v>0.218062524259958</v>
      </c>
      <c r="W128" s="219">
        <f>Scores!Y124*calcs!$BN$7</f>
        <v>-0.321924316518796</v>
      </c>
      <c r="X128" s="219">
        <f>Scores!Z124*calcs!$BN$7</f>
        <v>0.574593578502124</v>
      </c>
      <c r="Y128" s="219">
        <f>Scores!AA124*calcs!$BN$7</f>
        <v>0.0937948273335995</v>
      </c>
      <c r="Z128" s="219">
        <f>Scores!AB124*calcs!$BN$7</f>
        <v>-0.476938427740757</v>
      </c>
      <c r="AA128" s="219">
        <f>Scores!AC124*calcs!$BN$7</f>
        <v>-0.672038027272658</v>
      </c>
      <c r="AB128" s="219">
        <f>Scores!AD124*calcs!$BN$8</f>
        <v>0.697271393714607</v>
      </c>
      <c r="AC128" s="219">
        <f>Scores!AE124*calcs!$BN$8</f>
        <v>0.660287566103086</v>
      </c>
      <c r="AD128" s="219">
        <f>Scores!AF124*calcs!$BN$8</f>
        <v>0.662410048750908</v>
      </c>
      <c r="AE128" s="219">
        <f>Scores!AG124*calcs!$BN$8</f>
        <v>0.580166691975561</v>
      </c>
      <c r="AF128" s="219">
        <f>Scores!AH124*calcs!$BN$8</f>
        <v>0.538022036359097</v>
      </c>
      <c r="AG128" s="219">
        <f>Scores!AI124*calcs!$BN$9</f>
        <v>1.57618054069712</v>
      </c>
      <c r="AH128" s="219">
        <f>Scores!AJ124*calcs!$BN$9</f>
        <v>1.53060163310726</v>
      </c>
      <c r="AI128" s="219">
        <f>Scores!AK124*calcs!$BN$9</f>
        <v>1.56828337034407</v>
      </c>
      <c r="AJ128" s="219">
        <f>Scores!AL124*calcs!$BN$9</f>
        <v>1.5940556715956</v>
      </c>
      <c r="AK128" s="219">
        <f>Scores!AM124*calcs!$BN$9</f>
        <v>1.54868584327852</v>
      </c>
      <c r="AL128" s="219">
        <f>Scores!AN124*calcs!$BN$10</f>
        <v>-0.409864642409091</v>
      </c>
      <c r="AM128" s="219">
        <f>Scores!AO124*calcs!$BN$10</f>
        <v>-0.406436186959632</v>
      </c>
      <c r="AN128" s="219">
        <f>Scores!AP124*calcs!$BN$10</f>
        <v>-0.437963316102149</v>
      </c>
      <c r="AO128" s="219">
        <f>Scores!AQ124*calcs!$BN$10</f>
        <v>-0.498783919715432</v>
      </c>
      <c r="AP128" s="219">
        <f>Scores!AR124*calcs!$BN$10</f>
        <v>-0.464476950035001</v>
      </c>
      <c r="AQ128" s="219">
        <f>Scores!AS124*calcs!$BN$11</f>
        <v>0.0748121361909858</v>
      </c>
      <c r="AR128" s="219">
        <f>Scores!AT124*calcs!$BN$11</f>
        <v>0.175260369594339</v>
      </c>
      <c r="AS128" s="219">
        <f>Scores!AU124*calcs!$BN$11</f>
        <v>0.216762935152508</v>
      </c>
      <c r="AT128" s="219">
        <f>Scores!AV124*calcs!$BN$11</f>
        <v>0.262650118438388</v>
      </c>
      <c r="AU128" s="219">
        <f>Scores!AW124*calcs!$BN$11</f>
        <v>0.139966829400101</v>
      </c>
      <c r="AV128" s="219">
        <f>Scores!AX124*calcs!$BN$12</f>
        <v>0.0632125855019676</v>
      </c>
      <c r="AW128" s="219">
        <f>Scores!AY124*calcs!$BN$12</f>
        <v>0.0908463204945408</v>
      </c>
      <c r="AX128" s="219">
        <f>Scores!AZ124*calcs!$BN$12</f>
        <v>0.0730068461546153</v>
      </c>
      <c r="AY128" s="219">
        <f>Scores!BA124*calcs!$BN$12</f>
        <v>0.0746240719531932</v>
      </c>
      <c r="AZ128" s="219">
        <f>Scores!BB124*calcs!$BN$12</f>
        <v>-0.0476576657426468</v>
      </c>
      <c r="BA128" s="219">
        <f>Scores!BC124*calcs!$BN$13</f>
        <v>-0.126564206151013</v>
      </c>
      <c r="BB128" s="219">
        <f>Scores!BD124*calcs!$BN$13</f>
        <v>-0.227457381503692</v>
      </c>
      <c r="BC128" s="219">
        <f>Scores!BE124*calcs!$BN$13</f>
        <v>-0.254725439903771</v>
      </c>
      <c r="BD128" s="219">
        <f>Scores!BF124*calcs!$BN$13</f>
        <v>-0.212584443725854</v>
      </c>
      <c r="BE128" s="219">
        <f>Scores!BG124*calcs!$BN$13</f>
        <v>-0.212584443725854</v>
      </c>
      <c r="BF128" s="219">
        <f>Scores!BH124*calcs!$BN$14</f>
        <v>2.76709954808196</v>
      </c>
      <c r="BG128" s="219">
        <f>Scores!BI124*calcs!$BN$14</f>
        <v>2.76709954808196</v>
      </c>
      <c r="BH128" s="219">
        <f>Scores!BJ124*calcs!$BN$14</f>
        <v>2.76709954808196</v>
      </c>
      <c r="BI128" s="219">
        <f>Scores!BK124*calcs!$BN$14</f>
        <v>1.86952911077319</v>
      </c>
      <c r="BJ128" s="219">
        <f>Scores!BL124*calcs!$BN$14</f>
        <v>1.86952911077319</v>
      </c>
    </row>
    <row r="129" spans="1:62">
      <c r="A129" t="s">
        <v>271</v>
      </c>
      <c r="B129" s="22" t="s">
        <v>272</v>
      </c>
      <c r="C129" s="219">
        <f>Scores!E125*calcs!$BN$3</f>
        <v>0.809641952465502</v>
      </c>
      <c r="D129" s="219">
        <f>Scores!F125*calcs!$BN$3</f>
        <v>0.809641952465502</v>
      </c>
      <c r="E129" s="219">
        <f>Scores!G125*calcs!$BN$3</f>
        <v>0.809641952465502</v>
      </c>
      <c r="F129" s="219">
        <f>Scores!H125*calcs!$BN$3</f>
        <v>0.809641952465502</v>
      </c>
      <c r="G129" s="219">
        <f>Scores!I125*calcs!$BN$3</f>
        <v>0.809641952465502</v>
      </c>
      <c r="H129" s="219">
        <f>Scores!J125*calcs!$BN$4</f>
        <v>-0.424120351619903</v>
      </c>
      <c r="I129" s="219">
        <f>Scores!K125*calcs!$BN$4</f>
        <v>-0.424120351619903</v>
      </c>
      <c r="J129" s="219">
        <f>Scores!L125*calcs!$BN$4</f>
        <v>-0.424120351619903</v>
      </c>
      <c r="K129" s="219">
        <f>Scores!M125*calcs!$BN$4</f>
        <v>-0.424120351619903</v>
      </c>
      <c r="L129" s="219">
        <f>Scores!N125*calcs!$BN$4</f>
        <v>-0.424120351619903</v>
      </c>
      <c r="M129" s="219">
        <f>Scores!O125*calcs!$BN$5</f>
        <v>0.239140884006813</v>
      </c>
      <c r="N129" s="219">
        <f>Scores!P125*calcs!$BN$5</f>
        <v>0.239140884006813</v>
      </c>
      <c r="O129" s="219">
        <f>Scores!Q125*calcs!$BN$5</f>
        <v>0.239140884006813</v>
      </c>
      <c r="P129" s="219">
        <f>Scores!R125*calcs!$BN$5</f>
        <v>0.239140884006813</v>
      </c>
      <c r="Q129" s="219">
        <f>Scores!S125*calcs!$BN$5</f>
        <v>0.239140884006813</v>
      </c>
      <c r="R129" s="219">
        <f>Scores!T125*calcs!$BN$6</f>
        <v>0.179312542628549</v>
      </c>
      <c r="S129" s="219">
        <f>Scores!U125*calcs!$BN$6</f>
        <v>0.179312542628549</v>
      </c>
      <c r="T129" s="219">
        <f>Scores!V125*calcs!$BN$6</f>
        <v>0.179312542628549</v>
      </c>
      <c r="U129" s="219">
        <f>Scores!W125*calcs!$BN$6</f>
        <v>0.179312542628549</v>
      </c>
      <c r="V129" s="219">
        <f>Scores!X125*calcs!$BN$6</f>
        <v>0.179312542628549</v>
      </c>
      <c r="W129" s="219">
        <f>Scores!Y125*calcs!$BN$7</f>
        <v>0.375642867428514</v>
      </c>
      <c r="X129" s="219">
        <f>Scores!Z125*calcs!$BN$7</f>
        <v>0.393211800137167</v>
      </c>
      <c r="Y129" s="219">
        <f>Scores!AA125*calcs!$BN$7</f>
        <v>0.208473217756294</v>
      </c>
      <c r="Z129" s="219">
        <f>Scores!AB125*calcs!$BN$7</f>
        <v>0.310224409902305</v>
      </c>
      <c r="AA129" s="219">
        <f>Scores!AC125*calcs!$BN$7</f>
        <v>0.0594094745029346</v>
      </c>
      <c r="AB129" s="219">
        <f>Scores!AD125*calcs!$BN$8</f>
        <v>0.31643213425291</v>
      </c>
      <c r="AC129" s="219">
        <f>Scores!AE125*calcs!$BN$8</f>
        <v>0.268662337879674</v>
      </c>
      <c r="AD129" s="219">
        <f>Scores!AF125*calcs!$BN$8</f>
        <v>0.256715982400773</v>
      </c>
      <c r="AE129" s="219">
        <f>Scores!AG125*calcs!$BN$8</f>
        <v>0.303639976278842</v>
      </c>
      <c r="AF129" s="219">
        <f>Scores!AH125*calcs!$BN$8</f>
        <v>0.156952904713721</v>
      </c>
      <c r="AG129" s="219">
        <f>Scores!AI125*calcs!$BN$9</f>
        <v>0.495963682090357</v>
      </c>
      <c r="AH129" s="219">
        <f>Scores!AJ125*calcs!$BN$9</f>
        <v>0.510559762777245</v>
      </c>
      <c r="AI129" s="219">
        <f>Scores!AK125*calcs!$BN$9</f>
        <v>0.533846363847292</v>
      </c>
      <c r="AJ129" s="219">
        <f>Scores!AL125*calcs!$BN$9</f>
        <v>0.580820414532727</v>
      </c>
      <c r="AK129" s="219">
        <f>Scores!AM125*calcs!$BN$9</f>
        <v>0.608085201662769</v>
      </c>
      <c r="AL129" s="219">
        <f>Scores!AN125*calcs!$BN$10</f>
        <v>0.267217227423908</v>
      </c>
      <c r="AM129" s="219">
        <f>Scores!AO125*calcs!$BN$10</f>
        <v>0.271367571338788</v>
      </c>
      <c r="AN129" s="219">
        <f>Scores!AP125*calcs!$BN$10</f>
        <v>0.257869366331409</v>
      </c>
      <c r="AO129" s="219">
        <f>Scores!AQ125*calcs!$BN$10</f>
        <v>0.249055249761238</v>
      </c>
      <c r="AP129" s="219">
        <f>Scores!AR125*calcs!$BN$10</f>
        <v>0.196522585260745</v>
      </c>
      <c r="AQ129" s="219">
        <f>Scores!AS125*calcs!$BN$11</f>
        <v>0.0607402764512462</v>
      </c>
      <c r="AR129" s="219">
        <f>Scores!AT125*calcs!$BN$11</f>
        <v>0.112528909019924</v>
      </c>
      <c r="AS129" s="219">
        <f>Scores!AU125*calcs!$BN$11</f>
        <v>0.105663215956756</v>
      </c>
      <c r="AT129" s="219">
        <f>Scores!AV125*calcs!$BN$11</f>
        <v>-0.0128038733454203</v>
      </c>
      <c r="AU129" s="219">
        <f>Scores!AW125*calcs!$BN$11</f>
        <v>-0.00505145146579742</v>
      </c>
      <c r="AV129" s="219">
        <f>Scores!AX125*calcs!$BN$12</f>
        <v>-0.308031628487741</v>
      </c>
      <c r="AW129" s="219">
        <f>Scores!AY125*calcs!$BN$12</f>
        <v>-0.264340919956631</v>
      </c>
      <c r="AX129" s="219">
        <f>Scores!AZ125*calcs!$BN$12</f>
        <v>-0.295990383704118</v>
      </c>
      <c r="AY129" s="219">
        <f>Scores!BA125*calcs!$BN$12</f>
        <v>-0.323340799198274</v>
      </c>
      <c r="AZ129" s="219">
        <f>Scores!BB125*calcs!$BN$12</f>
        <v>-0.328920812191717</v>
      </c>
      <c r="BA129" s="219">
        <f>Scores!BC125*calcs!$BN$13</f>
        <v>-0.189846309226519</v>
      </c>
      <c r="BB129" s="219">
        <f>Scores!BD125*calcs!$BN$13</f>
        <v>-0.105407079233418</v>
      </c>
      <c r="BC129" s="219">
        <f>Scores!BE125*calcs!$BN$13</f>
        <v>-0.272920114182612</v>
      </c>
      <c r="BD129" s="219">
        <f>Scores!BF125*calcs!$BN$13</f>
        <v>-0.298946873989482</v>
      </c>
      <c r="BE129" s="219">
        <f>Scores!BG125*calcs!$BN$13</f>
        <v>-0.298946873989482</v>
      </c>
      <c r="BF129" s="219">
        <f>Scores!BH125*calcs!$BN$14</f>
        <v>2.52488418560832</v>
      </c>
      <c r="BG129" s="219">
        <f>Scores!BI125*calcs!$BN$14</f>
        <v>2.52488418560832</v>
      </c>
      <c r="BH129" s="219">
        <f>Scores!BJ125*calcs!$BN$14</f>
        <v>2.52488418560832</v>
      </c>
      <c r="BI129" s="219">
        <f>Scores!BK125*calcs!$BN$14</f>
        <v>1.25123423193482</v>
      </c>
      <c r="BJ129" s="219">
        <f>Scores!BL125*calcs!$BN$14</f>
        <v>1.25123423193482</v>
      </c>
    </row>
    <row r="130" spans="1:62">
      <c r="A130" t="s">
        <v>273</v>
      </c>
      <c r="B130" s="22" t="s">
        <v>274</v>
      </c>
      <c r="C130" s="219">
        <f>Scores!E126*calcs!$BN$3</f>
        <v>-0.627505236098085</v>
      </c>
      <c r="D130" s="219">
        <f>Scores!F126*calcs!$BN$3</f>
        <v>-0.627505236098085</v>
      </c>
      <c r="E130" s="219">
        <f>Scores!G126*calcs!$BN$3</f>
        <v>-0.627505236098085</v>
      </c>
      <c r="F130" s="219">
        <f>Scores!H126*calcs!$BN$3</f>
        <v>-0.627505236098085</v>
      </c>
      <c r="G130" s="219">
        <f>Scores!I126*calcs!$BN$3</f>
        <v>-0.627505236098085</v>
      </c>
      <c r="H130" s="219">
        <f>Scores!J126*calcs!$BN$4</f>
        <v>-1.43567063634979</v>
      </c>
      <c r="I130" s="219">
        <f>Scores!K126*calcs!$BN$4</f>
        <v>-1.43567063634979</v>
      </c>
      <c r="J130" s="219">
        <f>Scores!L126*calcs!$BN$4</f>
        <v>-1.43567063634979</v>
      </c>
      <c r="K130" s="219">
        <f>Scores!M126*calcs!$BN$4</f>
        <v>-1.43567063634979</v>
      </c>
      <c r="L130" s="219">
        <f>Scores!N126*calcs!$BN$4</f>
        <v>-1.43567063634979</v>
      </c>
      <c r="M130" s="219">
        <f>Scores!O126*calcs!$BN$5</f>
        <v>-0.325650221196179</v>
      </c>
      <c r="N130" s="219">
        <f>Scores!P126*calcs!$BN$5</f>
        <v>-0.325650221196179</v>
      </c>
      <c r="O130" s="219">
        <f>Scores!Q126*calcs!$BN$5</f>
        <v>-0.325650221196179</v>
      </c>
      <c r="P130" s="219">
        <f>Scores!R126*calcs!$BN$5</f>
        <v>-0.325650221196179</v>
      </c>
      <c r="Q130" s="219">
        <f>Scores!S126*calcs!$BN$5</f>
        <v>-0.325650221196179</v>
      </c>
      <c r="R130" s="219">
        <f>Scores!T126*calcs!$BN$6</f>
        <v>0.558324033339152</v>
      </c>
      <c r="S130" s="219">
        <f>Scores!U126*calcs!$BN$6</f>
        <v>0.558324033339152</v>
      </c>
      <c r="T130" s="219">
        <f>Scores!V126*calcs!$BN$6</f>
        <v>0.558324033339152</v>
      </c>
      <c r="U130" s="219">
        <f>Scores!W126*calcs!$BN$6</f>
        <v>0.558324033339152</v>
      </c>
      <c r="V130" s="219">
        <f>Scores!X126*calcs!$BN$6</f>
        <v>0.558324033339152</v>
      </c>
      <c r="W130" s="219">
        <f>Scores!Y126*calcs!$BN$7</f>
        <v>0.029134003232123</v>
      </c>
      <c r="X130" s="219">
        <f>Scores!Z126*calcs!$BN$7</f>
        <v>1.2951409973443</v>
      </c>
      <c r="Y130" s="219">
        <f>Scores!AA126*calcs!$BN$7</f>
        <v>0.952072345026474</v>
      </c>
      <c r="Z130" s="219">
        <f>Scores!AB126*calcs!$BN$7</f>
        <v>0.580775444814675</v>
      </c>
      <c r="AA130" s="219">
        <f>Scores!AC126*calcs!$BN$7</f>
        <v>0.50157091733464</v>
      </c>
      <c r="AB130" s="219">
        <f>Scores!AD126*calcs!$BN$8</f>
        <v>0.574238883262317</v>
      </c>
      <c r="AC130" s="219">
        <f>Scores!AE126*calcs!$BN$8</f>
        <v>0.551532198816525</v>
      </c>
      <c r="AD130" s="219">
        <f>Scores!AF126*calcs!$BN$8</f>
        <v>0.516771989033715</v>
      </c>
      <c r="AE130" s="219">
        <f>Scores!AG126*calcs!$BN$8</f>
        <v>0.474737116274198</v>
      </c>
      <c r="AF130" s="219">
        <f>Scores!AH126*calcs!$BN$8</f>
        <v>0.380109734750854</v>
      </c>
      <c r="AG130" s="219">
        <f>Scores!AI126*calcs!$BN$9</f>
        <v>1.33241094798261</v>
      </c>
      <c r="AH130" s="219">
        <f>Scores!AJ126*calcs!$BN$9</f>
        <v>1.28949296182785</v>
      </c>
      <c r="AI130" s="219">
        <f>Scores!AK126*calcs!$BN$9</f>
        <v>1.27437559606935</v>
      </c>
      <c r="AJ130" s="219">
        <f>Scores!AL126*calcs!$BN$9</f>
        <v>1.2469229512577</v>
      </c>
      <c r="AK130" s="219">
        <f>Scores!AM126*calcs!$BN$9</f>
        <v>1.20972670027069</v>
      </c>
      <c r="AL130" s="219">
        <f>Scores!AN126*calcs!$BN$10</f>
        <v>-0.161022587684143</v>
      </c>
      <c r="AM130" s="219">
        <f>Scores!AO126*calcs!$BN$10</f>
        <v>-0.178774083544269</v>
      </c>
      <c r="AN130" s="219">
        <f>Scores!AP126*calcs!$BN$10</f>
        <v>-0.1232035354797</v>
      </c>
      <c r="AO130" s="219">
        <f>Scores!AQ126*calcs!$BN$10</f>
        <v>-0.13276641605367</v>
      </c>
      <c r="AP130" s="219">
        <f>Scores!AR126*calcs!$BN$10</f>
        <v>-0.132795016636727</v>
      </c>
      <c r="AQ130" s="219">
        <f>Scores!AS126*calcs!$BN$11</f>
        <v>-0.609190732425648</v>
      </c>
      <c r="AR130" s="219">
        <f>Scores!AT126*calcs!$BN$11</f>
        <v>-0.511624542257872</v>
      </c>
      <c r="AS130" s="219">
        <f>Scores!AU126*calcs!$BN$11</f>
        <v>-0.652613392990499</v>
      </c>
      <c r="AT130" s="219">
        <f>Scores!AV126*calcs!$BN$11</f>
        <v>-0.411088502578289</v>
      </c>
      <c r="AU130" s="219">
        <f>Scores!AW126*calcs!$BN$11</f>
        <v>-0.762873312453339</v>
      </c>
      <c r="AV130" s="219">
        <f>Scores!AX126*calcs!$BN$12</f>
        <v>-0.130811405079614</v>
      </c>
      <c r="AW130" s="219">
        <f>Scores!AY126*calcs!$BN$12</f>
        <v>-0.177733645329459</v>
      </c>
      <c r="AX130" s="219">
        <f>Scores!AZ126*calcs!$BN$12</f>
        <v>-0.17329580384725</v>
      </c>
      <c r="AY130" s="219">
        <f>Scores!BA126*calcs!$BN$12</f>
        <v>-0.26571692645236</v>
      </c>
      <c r="AZ130" s="219">
        <f>Scores!BB126*calcs!$BN$12</f>
        <v>-0.327324928244936</v>
      </c>
      <c r="BA130" s="219">
        <f>Scores!BC126*calcs!$BN$13</f>
        <v>-0.442974721528544</v>
      </c>
      <c r="BB130" s="219">
        <f>Scores!BD126*calcs!$BN$13</f>
        <v>-0.399437352884532</v>
      </c>
      <c r="BC130" s="219">
        <f>Scores!BE126*calcs!$BN$13</f>
        <v>-0.400282834134498</v>
      </c>
      <c r="BD130" s="219">
        <f>Scores!BF126*calcs!$BN$13</f>
        <v>-0.471671734516739</v>
      </c>
      <c r="BE130" s="219">
        <f>Scores!BG126*calcs!$BN$13</f>
        <v>-0.471671734516739</v>
      </c>
      <c r="BF130" s="219">
        <f>Scores!BH126*calcs!$BN$14</f>
        <v>1.64682616417333</v>
      </c>
      <c r="BG130" s="219">
        <f>Scores!BI126*calcs!$BN$14</f>
        <v>1.64682616417333</v>
      </c>
      <c r="BH130" s="219">
        <f>Scores!BJ126*calcs!$BN$14</f>
        <v>1.64682616417333</v>
      </c>
      <c r="BI130" s="219">
        <f>Scores!BK126*calcs!$BN$14</f>
        <v>0.692001448531015</v>
      </c>
      <c r="BJ130" s="219">
        <f>Scores!BL126*calcs!$BN$14</f>
        <v>0.692001448531015</v>
      </c>
    </row>
    <row r="131" spans="1:62">
      <c r="A131" t="s">
        <v>275</v>
      </c>
      <c r="B131" s="22" t="s">
        <v>276</v>
      </c>
      <c r="C131" s="219">
        <f>Scores!E127*calcs!$BN$3</f>
        <v>-0.398677916753981</v>
      </c>
      <c r="D131" s="219">
        <f>Scores!F127*calcs!$BN$3</f>
        <v>-0.398677916753981</v>
      </c>
      <c r="E131" s="219">
        <f>Scores!G127*calcs!$BN$3</f>
        <v>-0.398677916753981</v>
      </c>
      <c r="F131" s="219">
        <f>Scores!H127*calcs!$BN$3</f>
        <v>-0.398677916753981</v>
      </c>
      <c r="G131" s="219">
        <f>Scores!I127*calcs!$BN$3</f>
        <v>-0.398677916753981</v>
      </c>
      <c r="H131" s="219">
        <f>Scores!J127*calcs!$BN$4</f>
        <v>-0.222318000359839</v>
      </c>
      <c r="I131" s="219">
        <f>Scores!K127*calcs!$BN$4</f>
        <v>-0.222318000359839</v>
      </c>
      <c r="J131" s="219">
        <f>Scores!L127*calcs!$BN$4</f>
        <v>-0.222318000359839</v>
      </c>
      <c r="K131" s="219">
        <f>Scores!M127*calcs!$BN$4</f>
        <v>-0.222318000359839</v>
      </c>
      <c r="L131" s="219">
        <f>Scores!N127*calcs!$BN$4</f>
        <v>-0.222318000359839</v>
      </c>
      <c r="M131" s="219">
        <f>Scores!O127*calcs!$BN$5</f>
        <v>-0.20931359718733</v>
      </c>
      <c r="N131" s="219">
        <f>Scores!P127*calcs!$BN$5</f>
        <v>-0.20931359718733</v>
      </c>
      <c r="O131" s="219">
        <f>Scores!Q127*calcs!$BN$5</f>
        <v>-0.20931359718733</v>
      </c>
      <c r="P131" s="219">
        <f>Scores!R127*calcs!$BN$5</f>
        <v>-0.20931359718733</v>
      </c>
      <c r="Q131" s="219">
        <f>Scores!S127*calcs!$BN$5</f>
        <v>-0.20931359718733</v>
      </c>
      <c r="R131" s="219">
        <f>Scores!T127*calcs!$BN$6</f>
        <v>-0.227824876779657</v>
      </c>
      <c r="S131" s="219">
        <f>Scores!U127*calcs!$BN$6</f>
        <v>-0.227824876779657</v>
      </c>
      <c r="T131" s="219">
        <f>Scores!V127*calcs!$BN$6</f>
        <v>-0.227824876779657</v>
      </c>
      <c r="U131" s="219">
        <f>Scores!W127*calcs!$BN$6</f>
        <v>-0.227824876779657</v>
      </c>
      <c r="V131" s="219">
        <f>Scores!X127*calcs!$BN$6</f>
        <v>-0.227824876779657</v>
      </c>
      <c r="W131" s="219">
        <f>Scores!Y127*calcs!$BN$7</f>
        <v>-1.10394149501641</v>
      </c>
      <c r="X131" s="219">
        <f>Scores!Z127*calcs!$BN$7</f>
        <v>0.123937811657992</v>
      </c>
      <c r="Y131" s="219">
        <f>Scores!AA127*calcs!$BN$7</f>
        <v>0.349868942296826</v>
      </c>
      <c r="Z131" s="219">
        <f>Scores!AB127*calcs!$BN$7</f>
        <v>0.610531969083465</v>
      </c>
      <c r="AA131" s="219">
        <f>Scores!AC127*calcs!$BN$7</f>
        <v>-0.257159550847328</v>
      </c>
      <c r="AB131" s="219">
        <f>Scores!AD127*calcs!$BN$8</f>
        <v>-0.179976552304847</v>
      </c>
      <c r="AC131" s="219">
        <f>Scores!AE127*calcs!$BN$8</f>
        <v>-0.112443615607882</v>
      </c>
      <c r="AD131" s="219">
        <f>Scores!AF127*calcs!$BN$8</f>
        <v>-0.143621808168178</v>
      </c>
      <c r="AE131" s="219">
        <f>Scores!AG127*calcs!$BN$8</f>
        <v>-0.0869235829779101</v>
      </c>
      <c r="AF131" s="219">
        <f>Scores!AH127*calcs!$BN$8</f>
        <v>-0.121866732604287</v>
      </c>
      <c r="AG131" s="219">
        <f>Scores!AI127*calcs!$BN$9</f>
        <v>1.92018382164021</v>
      </c>
      <c r="AH131" s="219">
        <f>Scores!AJ127*calcs!$BN$9</f>
        <v>1.96047224926237</v>
      </c>
      <c r="AI131" s="219">
        <f>Scores!AK127*calcs!$BN$9</f>
        <v>1.98354121794518</v>
      </c>
      <c r="AJ131" s="219">
        <f>Scores!AL127*calcs!$BN$9</f>
        <v>2.02139728768467</v>
      </c>
      <c r="AK131" s="219">
        <f>Scores!AM127*calcs!$BN$9</f>
        <v>2.14683137365347</v>
      </c>
      <c r="AL131" s="219">
        <f>Scores!AN127*calcs!$BN$10</f>
        <v>-1.01750221790024</v>
      </c>
      <c r="AM131" s="219">
        <f>Scores!AO127*calcs!$BN$10</f>
        <v>-1.0840488834351</v>
      </c>
      <c r="AN131" s="219">
        <f>Scores!AP127*calcs!$BN$10</f>
        <v>-1.27572774883408</v>
      </c>
      <c r="AO131" s="219">
        <f>Scores!AQ127*calcs!$BN$10</f>
        <v>-1.24869214651545</v>
      </c>
      <c r="AP131" s="219">
        <f>Scores!AR127*calcs!$BN$10</f>
        <v>-1.30899001283312</v>
      </c>
      <c r="AQ131" s="219">
        <f>Scores!AS127*calcs!$BN$11</f>
        <v>-0.666367003668614</v>
      </c>
      <c r="AR131" s="219">
        <f>Scores!AT127*calcs!$BN$11</f>
        <v>-0.52256919259677</v>
      </c>
      <c r="AS131" s="219">
        <f>Scores!AU127*calcs!$BN$11</f>
        <v>-0.494888939872469</v>
      </c>
      <c r="AT131" s="219">
        <f>Scores!AV127*calcs!$BN$11</f>
        <v>-0.166980880807539</v>
      </c>
      <c r="AU131" s="219">
        <f>Scores!AW127*calcs!$BN$11</f>
        <v>-0.46010567633844</v>
      </c>
      <c r="AV131" s="219">
        <f>Scores!AX127*calcs!$BN$12</f>
        <v>-1.06996080978321</v>
      </c>
      <c r="AW131" s="219">
        <f>Scores!AY127*calcs!$BN$12</f>
        <v>-1.00210703945827</v>
      </c>
      <c r="AX131" s="219">
        <f>Scores!AZ127*calcs!$BN$12</f>
        <v>-0.996091648111596</v>
      </c>
      <c r="AY131" s="219">
        <f>Scores!BA127*calcs!$BN$12</f>
        <v>-1.00696551059748</v>
      </c>
      <c r="AZ131" s="219">
        <f>Scores!BB127*calcs!$BN$12</f>
        <v>-0.979094527190366</v>
      </c>
      <c r="BA131" s="219">
        <f>Scores!BC127*calcs!$BN$13</f>
        <v>-0.891702361518498</v>
      </c>
      <c r="BB131" s="219">
        <f>Scores!BD127*calcs!$BN$13</f>
        <v>-0.882090820953343</v>
      </c>
      <c r="BC131" s="219">
        <f>Scores!BE127*calcs!$BN$13</f>
        <v>-1.01890175961509</v>
      </c>
      <c r="BD131" s="219">
        <f>Scores!BF127*calcs!$BN$13</f>
        <v>-0.989846316098508</v>
      </c>
      <c r="BE131" s="219">
        <f>Scores!BG127*calcs!$BN$13</f>
        <v>-0.989846316098508</v>
      </c>
      <c r="BF131" s="219">
        <f>Scores!BH127*calcs!$BN$14</f>
        <v>1.76497057991109</v>
      </c>
      <c r="BG131" s="219">
        <f>Scores!BI127*calcs!$BN$14</f>
        <v>1.76497057991109</v>
      </c>
      <c r="BH131" s="219">
        <f>Scores!BJ127*calcs!$BN$14</f>
        <v>1.76497057991109</v>
      </c>
      <c r="BI131" s="219">
        <f>Scores!BK127*calcs!$BN$14</f>
        <v>0.897479075133915</v>
      </c>
      <c r="BJ131" s="219">
        <f>Scores!BL127*calcs!$BN$14</f>
        <v>0.897479075133915</v>
      </c>
    </row>
    <row r="132" spans="1:62">
      <c r="A132" t="s">
        <v>277</v>
      </c>
      <c r="B132" s="22" t="s">
        <v>278</v>
      </c>
      <c r="C132" s="219">
        <f>Scores!E128*calcs!$BN$3</f>
        <v>1.63286218669125</v>
      </c>
      <c r="D132" s="219">
        <f>Scores!F128*calcs!$BN$3</f>
        <v>1.63286218669125</v>
      </c>
      <c r="E132" s="219">
        <f>Scores!G128*calcs!$BN$3</f>
        <v>1.63286218669125</v>
      </c>
      <c r="F132" s="219">
        <f>Scores!H128*calcs!$BN$3</f>
        <v>1.63286218669125</v>
      </c>
      <c r="G132" s="219">
        <f>Scores!I128*calcs!$BN$3</f>
        <v>1.63286218669125</v>
      </c>
      <c r="H132" s="219">
        <f>Scores!J128*calcs!$BN$4</f>
        <v>1.66511373556875</v>
      </c>
      <c r="I132" s="219">
        <f>Scores!K128*calcs!$BN$4</f>
        <v>1.66511373556875</v>
      </c>
      <c r="J132" s="219">
        <f>Scores!L128*calcs!$BN$4</f>
        <v>1.66511373556875</v>
      </c>
      <c r="K132" s="219">
        <f>Scores!M128*calcs!$BN$4</f>
        <v>1.66511373556875</v>
      </c>
      <c r="L132" s="219">
        <f>Scores!N128*calcs!$BN$4</f>
        <v>1.66511373556875</v>
      </c>
      <c r="M132" s="219">
        <f>Scores!O128*calcs!$BN$5</f>
        <v>0.73885633510257</v>
      </c>
      <c r="N132" s="219">
        <f>Scores!P128*calcs!$BN$5</f>
        <v>0.73885633510257</v>
      </c>
      <c r="O132" s="219">
        <f>Scores!Q128*calcs!$BN$5</f>
        <v>0.73885633510257</v>
      </c>
      <c r="P132" s="219">
        <f>Scores!R128*calcs!$BN$5</f>
        <v>0.73885633510257</v>
      </c>
      <c r="Q132" s="219">
        <f>Scores!S128*calcs!$BN$5</f>
        <v>0.73885633510257</v>
      </c>
      <c r="R132" s="219">
        <f>Scores!T128*calcs!$BN$6</f>
        <v>0.584351631442101</v>
      </c>
      <c r="S132" s="219">
        <f>Scores!U128*calcs!$BN$6</f>
        <v>0.584351631442101</v>
      </c>
      <c r="T132" s="219">
        <f>Scores!V128*calcs!$BN$6</f>
        <v>0.584351631442101</v>
      </c>
      <c r="U132" s="219">
        <f>Scores!W128*calcs!$BN$6</f>
        <v>0.584351631442101</v>
      </c>
      <c r="V132" s="219">
        <f>Scores!X128*calcs!$BN$6</f>
        <v>0.584351631442101</v>
      </c>
      <c r="W132" s="219">
        <f>Scores!Y128*calcs!$BN$7</f>
        <v>0.630920922649359</v>
      </c>
      <c r="X132" s="219">
        <f>Scores!Z128*calcs!$BN$7</f>
        <v>1.32729809674194</v>
      </c>
      <c r="Y132" s="219">
        <f>Scores!AA128*calcs!$BN$7</f>
        <v>0.821284860917186</v>
      </c>
      <c r="Z132" s="219">
        <f>Scores!AB128*calcs!$BN$7</f>
        <v>0.807527947972241</v>
      </c>
      <c r="AA132" s="219">
        <f>Scores!AC128*calcs!$BN$7</f>
        <v>1.1583459849128</v>
      </c>
      <c r="AB132" s="219">
        <f>Scores!AD128*calcs!$BN$8</f>
        <v>0.993837618899898</v>
      </c>
      <c r="AC132" s="219">
        <f>Scores!AE128*calcs!$BN$8</f>
        <v>1.04227020230465</v>
      </c>
      <c r="AD132" s="219">
        <f>Scores!AF128*calcs!$BN$8</f>
        <v>0.962608746843894</v>
      </c>
      <c r="AE132" s="219">
        <f>Scores!AG128*calcs!$BN$8</f>
        <v>1.05313548296918</v>
      </c>
      <c r="AF132" s="219">
        <f>Scores!AH128*calcs!$BN$8</f>
        <v>1.05523397465455</v>
      </c>
      <c r="AG132" s="219">
        <f>Scores!AI128*calcs!$BN$9</f>
        <v>-0.822923853023172</v>
      </c>
      <c r="AH132" s="219">
        <f>Scores!AJ128*calcs!$BN$9</f>
        <v>-0.865878939910121</v>
      </c>
      <c r="AI132" s="219">
        <f>Scores!AK128*calcs!$BN$9</f>
        <v>-0.924711868174857</v>
      </c>
      <c r="AJ132" s="219">
        <f>Scores!AL128*calcs!$BN$9</f>
        <v>-0.929403862226356</v>
      </c>
      <c r="AK132" s="219">
        <f>Scores!AM128*calcs!$BN$9</f>
        <v>-0.945990218036215</v>
      </c>
      <c r="AL132" s="219">
        <f>Scores!AN128*calcs!$BN$10</f>
        <v>0.719248143371295</v>
      </c>
      <c r="AM132" s="219">
        <f>Scores!AO128*calcs!$BN$10</f>
        <v>0.650169812166718</v>
      </c>
      <c r="AN132" s="219">
        <f>Scores!AP128*calcs!$BN$10</f>
        <v>0.59827672176653</v>
      </c>
      <c r="AO132" s="219">
        <f>Scores!AQ128*calcs!$BN$10</f>
        <v>0.589303614525292</v>
      </c>
      <c r="AP132" s="219">
        <f>Scores!AR128*calcs!$BN$10</f>
        <v>0.581165544276992</v>
      </c>
      <c r="AQ132" s="219">
        <f>Scores!AS128*calcs!$BN$11</f>
        <v>0.440593667318559</v>
      </c>
      <c r="AR132" s="219">
        <f>Scores!AT128*calcs!$BN$11</f>
        <v>0.554013672868779</v>
      </c>
      <c r="AS132" s="219">
        <f>Scores!AU128*calcs!$BN$11</f>
        <v>0.503907290541057</v>
      </c>
      <c r="AT132" s="219">
        <f>Scores!AV128*calcs!$BN$11</f>
        <v>0.594691078038199</v>
      </c>
      <c r="AU132" s="219">
        <f>Scores!AW128*calcs!$BN$11</f>
        <v>0.619957019368003</v>
      </c>
      <c r="AV132" s="219">
        <f>Scores!AX128*calcs!$BN$12</f>
        <v>0.420798778126324</v>
      </c>
      <c r="AW132" s="219">
        <f>Scores!AY128*calcs!$BN$12</f>
        <v>0.478783171627008</v>
      </c>
      <c r="AX132" s="219">
        <f>Scores!AZ128*calcs!$BN$12</f>
        <v>0.448943142012648</v>
      </c>
      <c r="AY132" s="219">
        <f>Scores!BA128*calcs!$BN$12</f>
        <v>0.441738953092918</v>
      </c>
      <c r="AZ132" s="219">
        <f>Scores!BB128*calcs!$BN$12</f>
        <v>0.501472927169443</v>
      </c>
      <c r="BA132" s="219">
        <f>Scores!BC128*calcs!$BN$13</f>
        <v>0.379692618453038</v>
      </c>
      <c r="BB132" s="219">
        <f>Scores!BD128*calcs!$BN$13</f>
        <v>0.377246388835392</v>
      </c>
      <c r="BC132" s="219">
        <f>Scores!BE128*calcs!$BN$13</f>
        <v>0.376023268429377</v>
      </c>
      <c r="BD132" s="219">
        <f>Scores!BF128*calcs!$BN$13</f>
        <v>0.345449721054513</v>
      </c>
      <c r="BE132" s="219">
        <f>Scores!BG128*calcs!$BN$13</f>
        <v>0.345449721054513</v>
      </c>
      <c r="BF132" s="219">
        <f>Scores!BH128*calcs!$BN$14</f>
        <v>2.79690914052805</v>
      </c>
      <c r="BG132" s="219">
        <f>Scores!BI128*calcs!$BN$14</f>
        <v>2.79690914052805</v>
      </c>
      <c r="BH132" s="219">
        <f>Scores!BJ128*calcs!$BN$14</f>
        <v>2.79690914052805</v>
      </c>
      <c r="BI132" s="219">
        <f>Scores!BK128*calcs!$BN$14</f>
        <v>1.46010403957139</v>
      </c>
      <c r="BJ132" s="219">
        <f>Scores!BL128*calcs!$BN$14</f>
        <v>1.46010403957139</v>
      </c>
    </row>
    <row r="133" spans="1:62">
      <c r="A133" t="s">
        <v>279</v>
      </c>
      <c r="B133" s="22" t="s">
        <v>280</v>
      </c>
      <c r="C133" s="219">
        <f>Scores!E129*calcs!$BN$3</f>
        <v>1.23380966637165</v>
      </c>
      <c r="D133" s="219">
        <f>Scores!F129*calcs!$BN$3</f>
        <v>1.23380966637165</v>
      </c>
      <c r="E133" s="219">
        <f>Scores!G129*calcs!$BN$3</f>
        <v>1.23380966637165</v>
      </c>
      <c r="F133" s="219">
        <f>Scores!H129*calcs!$BN$3</f>
        <v>1.23380966637165</v>
      </c>
      <c r="G133" s="219">
        <f>Scores!I129*calcs!$BN$3</f>
        <v>1.23380966637165</v>
      </c>
      <c r="H133" s="219">
        <f>Scores!J129*calcs!$BN$4</f>
        <v>-0.0766835740496759</v>
      </c>
      <c r="I133" s="219">
        <f>Scores!K129*calcs!$BN$4</f>
        <v>-0.0766835740496759</v>
      </c>
      <c r="J133" s="219">
        <f>Scores!L129*calcs!$BN$4</f>
        <v>-0.0766835740496759</v>
      </c>
      <c r="K133" s="219">
        <f>Scores!M129*calcs!$BN$4</f>
        <v>-0.0766835740496759</v>
      </c>
      <c r="L133" s="219">
        <f>Scores!N129*calcs!$BN$4</f>
        <v>-0.0766835740496759</v>
      </c>
      <c r="M133" s="219">
        <f>Scores!O129*calcs!$BN$5</f>
        <v>-0.0997140903989615</v>
      </c>
      <c r="N133" s="219">
        <f>Scores!P129*calcs!$BN$5</f>
        <v>-0.0997140903989615</v>
      </c>
      <c r="O133" s="219">
        <f>Scores!Q129*calcs!$BN$5</f>
        <v>-0.0997140903989615</v>
      </c>
      <c r="P133" s="219">
        <f>Scores!R129*calcs!$BN$5</f>
        <v>-0.0997140903989615</v>
      </c>
      <c r="Q133" s="219">
        <f>Scores!S129*calcs!$BN$5</f>
        <v>-0.0997140903989615</v>
      </c>
      <c r="R133" s="219">
        <f>Scores!T129*calcs!$BN$6</f>
        <v>0.690603552877809</v>
      </c>
      <c r="S133" s="219">
        <f>Scores!U129*calcs!$BN$6</f>
        <v>0.690603552877809</v>
      </c>
      <c r="T133" s="219">
        <f>Scores!V129*calcs!$BN$6</f>
        <v>0.690603552877809</v>
      </c>
      <c r="U133" s="219">
        <f>Scores!W129*calcs!$BN$6</f>
        <v>0.690603552877809</v>
      </c>
      <c r="V133" s="219">
        <f>Scores!X129*calcs!$BN$6</f>
        <v>0.690603552877809</v>
      </c>
      <c r="W133" s="219">
        <f>Scores!Y129*calcs!$BN$7</f>
        <v>0.173861852768209</v>
      </c>
      <c r="X133" s="219">
        <f>Scores!Z129*calcs!$BN$7</f>
        <v>-0.132703129607538</v>
      </c>
      <c r="Y133" s="219">
        <f>Scores!AA129*calcs!$BN$7</f>
        <v>0.247127462602177</v>
      </c>
      <c r="Z133" s="219">
        <f>Scores!AB129*calcs!$BN$7</f>
        <v>0.248482724792011</v>
      </c>
      <c r="AA133" s="219">
        <f>Scores!AC129*calcs!$BN$7</f>
        <v>-0.441663985906365</v>
      </c>
      <c r="AB133" s="219">
        <f>Scores!AD129*calcs!$BN$8</f>
        <v>0.990364457063111</v>
      </c>
      <c r="AC133" s="219">
        <f>Scores!AE129*calcs!$BN$8</f>
        <v>0.898182534197422</v>
      </c>
      <c r="AD133" s="219">
        <f>Scores!AF129*calcs!$BN$8</f>
        <v>0.910307034608712</v>
      </c>
      <c r="AE133" s="219">
        <f>Scores!AG129*calcs!$BN$8</f>
        <v>1.00493209234464</v>
      </c>
      <c r="AF133" s="219">
        <f>Scores!AH129*calcs!$BN$8</f>
        <v>1.12246499028422</v>
      </c>
      <c r="AG133" s="219">
        <f>Scores!AI129*calcs!$BN$9</f>
        <v>0.266962223078716</v>
      </c>
      <c r="AH133" s="219">
        <f>Scores!AJ129*calcs!$BN$9</f>
        <v>0.192973193379588</v>
      </c>
      <c r="AI133" s="219">
        <f>Scores!AK129*calcs!$BN$9</f>
        <v>0.213772933889668</v>
      </c>
      <c r="AJ133" s="219">
        <f>Scores!AL129*calcs!$BN$9</f>
        <v>0.166214380036325</v>
      </c>
      <c r="AK133" s="219">
        <f>Scores!AM129*calcs!$BN$9</f>
        <v>0.136905470698312</v>
      </c>
      <c r="AL133" s="219">
        <f>Scores!AN129*calcs!$BN$10</f>
        <v>0.752555684546366</v>
      </c>
      <c r="AM133" s="219">
        <f>Scores!AO129*calcs!$BN$10</f>
        <v>0.755030413287606</v>
      </c>
      <c r="AN133" s="219">
        <f>Scores!AP129*calcs!$BN$10</f>
        <v>0.685315402195977</v>
      </c>
      <c r="AO133" s="219">
        <f>Scores!AQ129*calcs!$BN$10</f>
        <v>0.710123723846827</v>
      </c>
      <c r="AP133" s="219">
        <f>Scores!AR129*calcs!$BN$10</f>
        <v>0.702354421775261</v>
      </c>
      <c r="AQ133" s="219">
        <f>Scores!AS129*calcs!$BN$11</f>
        <v>0.559775245110633</v>
      </c>
      <c r="AR133" s="219">
        <f>Scores!AT129*calcs!$BN$11</f>
        <v>0.563321556401812</v>
      </c>
      <c r="AS133" s="219">
        <f>Scores!AU129*calcs!$BN$11</f>
        <v>0.70529099231053</v>
      </c>
      <c r="AT133" s="219">
        <f>Scores!AV129*calcs!$BN$11</f>
        <v>0.809451088576133</v>
      </c>
      <c r="AU133" s="219">
        <f>Scores!AW129*calcs!$BN$11</f>
        <v>0.786930303816597</v>
      </c>
      <c r="AV133" s="219">
        <f>Scores!AX129*calcs!$BN$12</f>
        <v>0.547620913255926</v>
      </c>
      <c r="AW133" s="219">
        <f>Scores!AY129*calcs!$BN$12</f>
        <v>0.477340478435656</v>
      </c>
      <c r="AX133" s="219">
        <f>Scores!AZ129*calcs!$BN$12</f>
        <v>0.519422093170238</v>
      </c>
      <c r="AY133" s="219">
        <f>Scores!BA129*calcs!$BN$12</f>
        <v>0.646454493748868</v>
      </c>
      <c r="AZ133" s="219">
        <f>Scores!BB129*calcs!$BN$12</f>
        <v>0.619718202458993</v>
      </c>
      <c r="BA133" s="219">
        <f>Scores!BC129*calcs!$BN$13</f>
        <v>0.650079786139293</v>
      </c>
      <c r="BB133" s="219">
        <f>Scores!BD129*calcs!$BN$13</f>
        <v>0.665728921474221</v>
      </c>
      <c r="BC133" s="219">
        <f>Scores!BE129*calcs!$BN$13</f>
        <v>0.727786971153632</v>
      </c>
      <c r="BD133" s="219">
        <f>Scores!BF129*calcs!$BN$13</f>
        <v>0.770618608506221</v>
      </c>
      <c r="BE133" s="219">
        <f>Scores!BG129*calcs!$BN$13</f>
        <v>0.770618608506221</v>
      </c>
      <c r="BF133" s="219">
        <f>Scores!BH129*calcs!$BN$14</f>
        <v>2.71147732167801</v>
      </c>
      <c r="BG133" s="219">
        <f>Scores!BI129*calcs!$BN$14</f>
        <v>2.71147732167801</v>
      </c>
      <c r="BH133" s="219">
        <f>Scores!BJ129*calcs!$BN$14</f>
        <v>2.71147732167801</v>
      </c>
      <c r="BI133" s="219">
        <f>Scores!BK129*calcs!$BN$14</f>
        <v>1.54785295080444</v>
      </c>
      <c r="BJ133" s="219">
        <f>Scores!BL129*calcs!$BN$14</f>
        <v>1.54785295080444</v>
      </c>
    </row>
    <row r="134" spans="1:62">
      <c r="A134" t="s">
        <v>281</v>
      </c>
      <c r="B134" s="22" t="s">
        <v>282</v>
      </c>
      <c r="C134" s="219">
        <f>Scores!E130*calcs!$BN$3</f>
        <v>-0.334494644255024</v>
      </c>
      <c r="D134" s="219">
        <f>Scores!F130*calcs!$BN$3</f>
        <v>-0.334494644255024</v>
      </c>
      <c r="E134" s="219">
        <f>Scores!G130*calcs!$BN$3</f>
        <v>-0.334494644255024</v>
      </c>
      <c r="F134" s="219">
        <f>Scores!H130*calcs!$BN$3</f>
        <v>-0.334494644255024</v>
      </c>
      <c r="G134" s="219">
        <f>Scores!I130*calcs!$BN$3</f>
        <v>-0.334494644255024</v>
      </c>
      <c r="H134" s="219">
        <f>Scores!J130*calcs!$BN$4</f>
        <v>0.200447076552494</v>
      </c>
      <c r="I134" s="219">
        <f>Scores!K130*calcs!$BN$4</f>
        <v>0.200447076552494</v>
      </c>
      <c r="J134" s="219">
        <f>Scores!L130*calcs!$BN$4</f>
        <v>0.200447076552494</v>
      </c>
      <c r="K134" s="219">
        <f>Scores!M130*calcs!$BN$4</f>
        <v>0.200447076552494</v>
      </c>
      <c r="L134" s="219">
        <f>Scores!N130*calcs!$BN$4</f>
        <v>0.200447076552494</v>
      </c>
      <c r="M134" s="219">
        <f>Scores!O130*calcs!$BN$5</f>
        <v>0.2205512582361</v>
      </c>
      <c r="N134" s="219">
        <f>Scores!P130*calcs!$BN$5</f>
        <v>0.2205512582361</v>
      </c>
      <c r="O134" s="219">
        <f>Scores!Q130*calcs!$BN$5</f>
        <v>0.2205512582361</v>
      </c>
      <c r="P134" s="219">
        <f>Scores!R130*calcs!$BN$5</f>
        <v>0.2205512582361</v>
      </c>
      <c r="Q134" s="219">
        <f>Scores!S130*calcs!$BN$5</f>
        <v>0.2205512582361</v>
      </c>
      <c r="R134" s="219">
        <f>Scores!T130*calcs!$BN$6</f>
        <v>0.419722216663853</v>
      </c>
      <c r="S134" s="219">
        <f>Scores!U130*calcs!$BN$6</f>
        <v>0.419722216663853</v>
      </c>
      <c r="T134" s="219">
        <f>Scores!V130*calcs!$BN$6</f>
        <v>0.419722216663853</v>
      </c>
      <c r="U134" s="219">
        <f>Scores!W130*calcs!$BN$6</f>
        <v>0.419722216663853</v>
      </c>
      <c r="V134" s="219">
        <f>Scores!X130*calcs!$BN$6</f>
        <v>0.419722216663853</v>
      </c>
      <c r="W134" s="219">
        <f>Scores!Y130*calcs!$BN$7</f>
        <v>0.419888316257234</v>
      </c>
      <c r="X134" s="219">
        <f>Scores!Z130*calcs!$BN$7</f>
        <v>0.28455218160092</v>
      </c>
      <c r="Y134" s="219">
        <f>Scores!AA130*calcs!$BN$7</f>
        <v>0.596828800977976</v>
      </c>
      <c r="Z134" s="219">
        <f>Scores!AB130*calcs!$BN$7</f>
        <v>-0.166333932863607</v>
      </c>
      <c r="AA134" s="219">
        <f>Scores!AC130*calcs!$BN$7</f>
        <v>-0.0109835049651631</v>
      </c>
      <c r="AB134" s="219">
        <f>Scores!AD130*calcs!$BN$8</f>
        <v>0.953163469547055</v>
      </c>
      <c r="AC134" s="219">
        <f>Scores!AE130*calcs!$BN$8</f>
        <v>1.03999575352491</v>
      </c>
      <c r="AD134" s="219">
        <f>Scores!AF130*calcs!$BN$8</f>
        <v>0.936359208250388</v>
      </c>
      <c r="AE134" s="219">
        <f>Scores!AG130*calcs!$BN$8</f>
        <v>0.9552998334246</v>
      </c>
      <c r="AF134" s="219">
        <f>Scores!AH130*calcs!$BN$8</f>
        <v>0.858752634403506</v>
      </c>
      <c r="AG134" s="219">
        <f>Scores!AI130*calcs!$BN$9</f>
        <v>0.967465431936649</v>
      </c>
      <c r="AH134" s="219">
        <f>Scores!AJ130*calcs!$BN$9</f>
        <v>0.932699734745943</v>
      </c>
      <c r="AI134" s="219">
        <f>Scores!AK130*calcs!$BN$9</f>
        <v>0.921726684890546</v>
      </c>
      <c r="AJ134" s="219">
        <f>Scores!AL130*calcs!$BN$9</f>
        <v>0.987300585929434</v>
      </c>
      <c r="AK134" s="219">
        <f>Scores!AM130*calcs!$BN$9</f>
        <v>0.949882287017563</v>
      </c>
      <c r="AL134" s="219">
        <f>Scores!AN130*calcs!$BN$10</f>
        <v>0.595866387855668</v>
      </c>
      <c r="AM134" s="219">
        <f>Scores!AO130*calcs!$BN$10</f>
        <v>0.567100170186378</v>
      </c>
      <c r="AN134" s="219">
        <f>Scores!AP130*calcs!$BN$10</f>
        <v>0.530240759684244</v>
      </c>
      <c r="AO134" s="219">
        <f>Scores!AQ130*calcs!$BN$10</f>
        <v>0.51811331442001</v>
      </c>
      <c r="AP134" s="219">
        <f>Scores!AR130*calcs!$BN$10</f>
        <v>0.493640243861575</v>
      </c>
      <c r="AQ134" s="219">
        <f>Scores!AS130*calcs!$BN$11</f>
        <v>0.347186125329622</v>
      </c>
      <c r="AR134" s="219">
        <f>Scores!AT130*calcs!$BN$11</f>
        <v>0.547805408107062</v>
      </c>
      <c r="AS134" s="219">
        <f>Scores!AU130*calcs!$BN$11</f>
        <v>0.387336908211627</v>
      </c>
      <c r="AT134" s="219">
        <f>Scores!AV130*calcs!$BN$11</f>
        <v>0.499715321537567</v>
      </c>
      <c r="AU134" s="219">
        <f>Scores!AW130*calcs!$BN$11</f>
        <v>0.208898113851848</v>
      </c>
      <c r="AV134" s="219">
        <f>Scores!AX130*calcs!$BN$12</f>
        <v>0.300931501413055</v>
      </c>
      <c r="AW134" s="219">
        <f>Scores!AY130*calcs!$BN$12</f>
        <v>0.31725427415891</v>
      </c>
      <c r="AX134" s="219">
        <f>Scores!AZ130*calcs!$BN$12</f>
        <v>0.308001261282181</v>
      </c>
      <c r="AY134" s="219">
        <f>Scores!BA130*calcs!$BN$12</f>
        <v>0.268979009027165</v>
      </c>
      <c r="AZ134" s="219">
        <f>Scores!BB130*calcs!$BN$12</f>
        <v>0.220600882219168</v>
      </c>
      <c r="BA134" s="219">
        <f>Scores!BC130*calcs!$BN$13</f>
        <v>0.3566809446074</v>
      </c>
      <c r="BB134" s="219">
        <f>Scores!BD130*calcs!$BN$13</f>
        <v>0.282934791626544</v>
      </c>
      <c r="BC134" s="219">
        <f>Scores!BE130*calcs!$BN$13</f>
        <v>0.266855222756332</v>
      </c>
      <c r="BD134" s="219">
        <f>Scores!BF130*calcs!$BN$13</f>
        <v>0.259087290790885</v>
      </c>
      <c r="BE134" s="219">
        <f>Scores!BG130*calcs!$BN$13</f>
        <v>0.259087290790885</v>
      </c>
      <c r="BF134" s="219">
        <f>Scores!BH130*calcs!$BN$14</f>
        <v>3.04229458276915</v>
      </c>
      <c r="BG134" s="219">
        <f>Scores!BI130*calcs!$BN$14</f>
        <v>3.04229458276915</v>
      </c>
      <c r="BH134" s="219">
        <f>Scores!BJ130*calcs!$BN$14</f>
        <v>3.04229458276915</v>
      </c>
      <c r="BI134" s="219">
        <f>Scores!BK130*calcs!$BN$14</f>
        <v>2.03686013879421</v>
      </c>
      <c r="BJ134" s="219">
        <f>Scores!BL130*calcs!$BN$14</f>
        <v>2.03686013879421</v>
      </c>
    </row>
    <row r="135" spans="1:62">
      <c r="A135" t="s">
        <v>283</v>
      </c>
      <c r="B135" s="22" t="s">
        <v>284</v>
      </c>
      <c r="C135" s="219">
        <f>Scores!E131*calcs!$BN$3</f>
        <v>-0.354028683711228</v>
      </c>
      <c r="D135" s="219">
        <f>Scores!F131*calcs!$BN$3</f>
        <v>-0.354028683711228</v>
      </c>
      <c r="E135" s="219">
        <f>Scores!G131*calcs!$BN$3</f>
        <v>-0.354028683711228</v>
      </c>
      <c r="F135" s="219">
        <f>Scores!H131*calcs!$BN$3</f>
        <v>-0.354028683711228</v>
      </c>
      <c r="G135" s="219">
        <f>Scores!I131*calcs!$BN$3</f>
        <v>-0.354028683711228</v>
      </c>
      <c r="H135" s="219">
        <f>Scores!J131*calcs!$BN$4</f>
        <v>0.395601580377137</v>
      </c>
      <c r="I135" s="219">
        <f>Scores!K131*calcs!$BN$4</f>
        <v>0.395601580377137</v>
      </c>
      <c r="J135" s="219">
        <f>Scores!L131*calcs!$BN$4</f>
        <v>0.395601580377137</v>
      </c>
      <c r="K135" s="219">
        <f>Scores!M131*calcs!$BN$4</f>
        <v>0.395601580377137</v>
      </c>
      <c r="L135" s="219">
        <f>Scores!N131*calcs!$BN$4</f>
        <v>0.395601580377137</v>
      </c>
      <c r="M135" s="219">
        <f>Scores!O131*calcs!$BN$5</f>
        <v>-0.0640208850217061</v>
      </c>
      <c r="N135" s="219">
        <f>Scores!P131*calcs!$BN$5</f>
        <v>-0.0640208850217061</v>
      </c>
      <c r="O135" s="219">
        <f>Scores!Q131*calcs!$BN$5</f>
        <v>-0.0640208850217061</v>
      </c>
      <c r="P135" s="219">
        <f>Scores!R131*calcs!$BN$5</f>
        <v>-0.0640208850217061</v>
      </c>
      <c r="Q135" s="219">
        <f>Scores!S131*calcs!$BN$5</f>
        <v>-0.0640208850217061</v>
      </c>
      <c r="R135" s="219">
        <f>Scores!T131*calcs!$BN$6</f>
        <v>0.301069984011549</v>
      </c>
      <c r="S135" s="219">
        <f>Scores!U131*calcs!$BN$6</f>
        <v>0.301069984011549</v>
      </c>
      <c r="T135" s="219">
        <f>Scores!V131*calcs!$BN$6</f>
        <v>0.301069984011549</v>
      </c>
      <c r="U135" s="219">
        <f>Scores!W131*calcs!$BN$6</f>
        <v>0.301069984011549</v>
      </c>
      <c r="V135" s="219">
        <f>Scores!X131*calcs!$BN$6</f>
        <v>0.301069984011549</v>
      </c>
      <c r="W135" s="219">
        <f>Scores!Y131*calcs!$BN$7</f>
        <v>-0.275706364460285</v>
      </c>
      <c r="X135" s="219">
        <f>Scores!Z131*calcs!$BN$7</f>
        <v>0.402450319005904</v>
      </c>
      <c r="Y135" s="219">
        <f>Scores!AA131*calcs!$BN$7</f>
        <v>0.312607836775284</v>
      </c>
      <c r="Z135" s="219">
        <f>Scores!AB131*calcs!$BN$7</f>
        <v>0.144828984772044</v>
      </c>
      <c r="AA135" s="219">
        <f>Scores!AC131*calcs!$BN$7</f>
        <v>0.316671598450668</v>
      </c>
      <c r="AB135" s="219">
        <f>Scores!AD131*calcs!$BN$8</f>
        <v>0.581160729555522</v>
      </c>
      <c r="AC135" s="219">
        <f>Scores!AE131*calcs!$BN$8</f>
        <v>0.480307668530697</v>
      </c>
      <c r="AD135" s="219">
        <f>Scores!AF131*calcs!$BN$8</f>
        <v>0.580669808277751</v>
      </c>
      <c r="AE135" s="219">
        <f>Scores!AG131*calcs!$BN$8</f>
        <v>0.65547353176225</v>
      </c>
      <c r="AF135" s="219">
        <f>Scores!AH131*calcs!$BN$8</f>
        <v>0.626406635891004</v>
      </c>
      <c r="AG135" s="219">
        <f>Scores!AI131*calcs!$BN$9</f>
        <v>0.715520778209086</v>
      </c>
      <c r="AH135" s="219">
        <f>Scores!AJ131*calcs!$BN$9</f>
        <v>0.829483538782892</v>
      </c>
      <c r="AI135" s="219">
        <f>Scores!AK131*calcs!$BN$9</f>
        <v>0.944129465144154</v>
      </c>
      <c r="AJ135" s="219">
        <f>Scores!AL131*calcs!$BN$9</f>
        <v>1.00732835008076</v>
      </c>
      <c r="AK135" s="219">
        <f>Scores!AM131*calcs!$BN$9</f>
        <v>1.08821951768558</v>
      </c>
      <c r="AL135" s="219">
        <f>Scores!AN131*calcs!$BN$10</f>
        <v>0.081646640877086</v>
      </c>
      <c r="AM135" s="219">
        <f>Scores!AO131*calcs!$BN$10</f>
        <v>0.0781002303835623</v>
      </c>
      <c r="AN135" s="219">
        <f>Scores!AP131*calcs!$BN$10</f>
        <v>0.0540540379721444</v>
      </c>
      <c r="AO135" s="219">
        <f>Scores!AQ131*calcs!$BN$10</f>
        <v>0.0510241624100951</v>
      </c>
      <c r="AP135" s="219">
        <f>Scores!AR131*calcs!$BN$10</f>
        <v>0.0686375831905602</v>
      </c>
      <c r="AQ135" s="219">
        <f>Scores!AS131*calcs!$BN$11</f>
        <v>-0.195740486510903</v>
      </c>
      <c r="AR135" s="219">
        <f>Scores!AT131*calcs!$BN$11</f>
        <v>-0.139823011530284</v>
      </c>
      <c r="AS135" s="219">
        <f>Scores!AU131*calcs!$BN$11</f>
        <v>-0.249140834950806</v>
      </c>
      <c r="AT135" s="219">
        <f>Scores!AV131*calcs!$BN$11</f>
        <v>0.269693374272641</v>
      </c>
      <c r="AU135" s="219">
        <f>Scores!AW131*calcs!$BN$11</f>
        <v>0.207637933301833</v>
      </c>
      <c r="AV135" s="219">
        <f>Scores!AX131*calcs!$BN$12</f>
        <v>0.0544900826442479</v>
      </c>
      <c r="AW135" s="219">
        <f>Scores!AY131*calcs!$BN$12</f>
        <v>0.0141867812891259</v>
      </c>
      <c r="AX135" s="219">
        <f>Scores!AZ131*calcs!$BN$12</f>
        <v>0.0172604891550046</v>
      </c>
      <c r="AY135" s="219">
        <f>Scores!BA131*calcs!$BN$12</f>
        <v>0.107833178848185</v>
      </c>
      <c r="AZ135" s="219">
        <f>Scores!BB131*calcs!$BN$12</f>
        <v>0.117706184352204</v>
      </c>
      <c r="BA135" s="219">
        <f>Scores!BC131*calcs!$BN$13</f>
        <v>-0.362433863068809</v>
      </c>
      <c r="BB135" s="219">
        <f>Scores!BD131*calcs!$BN$13</f>
        <v>-0.349507683773966</v>
      </c>
      <c r="BC135" s="219">
        <f>Scores!BE131*calcs!$BN$13</f>
        <v>-0.382088159855657</v>
      </c>
      <c r="BD135" s="219">
        <f>Scores!BF131*calcs!$BN$13</f>
        <v>-0.378666040386678</v>
      </c>
      <c r="BE135" s="219">
        <f>Scores!BG131*calcs!$BN$13</f>
        <v>-0.378666040386678</v>
      </c>
      <c r="BF135" s="219">
        <f>Scores!BH131*calcs!$BN$14</f>
        <v>3.24214298399643</v>
      </c>
      <c r="BG135" s="219">
        <f>Scores!BI131*calcs!$BN$14</f>
        <v>3.24214298399643</v>
      </c>
      <c r="BH135" s="219">
        <f>Scores!BJ131*calcs!$BN$14</f>
        <v>3.24214298399643</v>
      </c>
      <c r="BI135" s="219">
        <f>Scores!BK131*calcs!$BN$14</f>
        <v>2.87670228463234</v>
      </c>
      <c r="BJ135" s="219">
        <f>Scores!BL131*calcs!$BN$14</f>
        <v>2.87670228463234</v>
      </c>
    </row>
    <row r="136" spans="1:62">
      <c r="A136" t="s">
        <v>285</v>
      </c>
      <c r="B136" s="22" t="s">
        <v>286</v>
      </c>
      <c r="C136" s="219">
        <f>Scores!E132*calcs!$BN$3</f>
        <v>0.55849001660002</v>
      </c>
      <c r="D136" s="219">
        <f>Scores!F132*calcs!$BN$3</f>
        <v>0.55849001660002</v>
      </c>
      <c r="E136" s="219">
        <f>Scores!G132*calcs!$BN$3</f>
        <v>0.55849001660002</v>
      </c>
      <c r="F136" s="219">
        <f>Scores!H132*calcs!$BN$3</f>
        <v>0.55849001660002</v>
      </c>
      <c r="G136" s="219">
        <f>Scores!I132*calcs!$BN$3</f>
        <v>0.55849001660002</v>
      </c>
      <c r="H136" s="219">
        <f>Scores!J132*calcs!$BN$4</f>
        <v>1.07115109111836</v>
      </c>
      <c r="I136" s="219">
        <f>Scores!K132*calcs!$BN$4</f>
        <v>1.07115109111836</v>
      </c>
      <c r="J136" s="219">
        <f>Scores!L132*calcs!$BN$4</f>
        <v>1.07115109111836</v>
      </c>
      <c r="K136" s="219">
        <f>Scores!M132*calcs!$BN$4</f>
        <v>1.07115109111836</v>
      </c>
      <c r="L136" s="219">
        <f>Scores!N132*calcs!$BN$4</f>
        <v>1.07115109111836</v>
      </c>
      <c r="M136" s="219">
        <f>Scores!O132*calcs!$BN$5</f>
        <v>0.0441431053982663</v>
      </c>
      <c r="N136" s="219">
        <f>Scores!P132*calcs!$BN$5</f>
        <v>0.0441431053982663</v>
      </c>
      <c r="O136" s="219">
        <f>Scores!Q132*calcs!$BN$5</f>
        <v>0.0441431053982663</v>
      </c>
      <c r="P136" s="219">
        <f>Scores!R132*calcs!$BN$5</f>
        <v>0.0441431053982663</v>
      </c>
      <c r="Q136" s="219">
        <f>Scores!S132*calcs!$BN$5</f>
        <v>0.0441431053982663</v>
      </c>
      <c r="R136" s="219">
        <f>Scores!T132*calcs!$BN$6</f>
        <v>-0.641548248080785</v>
      </c>
      <c r="S136" s="219">
        <f>Scores!U132*calcs!$BN$6</f>
        <v>-0.641548248080785</v>
      </c>
      <c r="T136" s="219">
        <f>Scores!V132*calcs!$BN$6</f>
        <v>-0.641548248080785</v>
      </c>
      <c r="U136" s="219">
        <f>Scores!W132*calcs!$BN$6</f>
        <v>-0.641548248080785</v>
      </c>
      <c r="V136" s="219">
        <f>Scores!X132*calcs!$BN$6</f>
        <v>-0.641548248080785</v>
      </c>
      <c r="W136" s="219">
        <f>Scores!Y132*calcs!$BN$7</f>
        <v>-1.29496935828991</v>
      </c>
      <c r="X136" s="219">
        <f>Scores!Z132*calcs!$BN$7</f>
        <v>-1.66868267542374</v>
      </c>
      <c r="Y136" s="219">
        <f>Scores!AA132*calcs!$BN$7</f>
        <v>-1.2232708487603</v>
      </c>
      <c r="Z136" s="219">
        <f>Scores!AB132*calcs!$BN$7</f>
        <v>-0.200994479043463</v>
      </c>
      <c r="AA136" s="219">
        <f>Scores!AC132*calcs!$BN$7</f>
        <v>-0.735050957179566</v>
      </c>
      <c r="AB136" s="219">
        <f>Scores!AD132*calcs!$BN$8</f>
        <v>-0.610285111357967</v>
      </c>
      <c r="AC136" s="219">
        <f>Scores!AE132*calcs!$BN$8</f>
        <v>-0.656671959632611</v>
      </c>
      <c r="AD136" s="219">
        <f>Scores!AF132*calcs!$BN$8</f>
        <v>-0.688395696863567</v>
      </c>
      <c r="AE136" s="219">
        <f>Scores!AG132*calcs!$BN$8</f>
        <v>-0.739746213122906</v>
      </c>
      <c r="AF136" s="219">
        <f>Scores!AH132*calcs!$BN$8</f>
        <v>-0.806978964677443</v>
      </c>
      <c r="AG136" s="219">
        <f>Scores!AI132*calcs!$BN$9</f>
        <v>1.43756455733389</v>
      </c>
      <c r="AH136" s="219">
        <f>Scores!AJ132*calcs!$BN$9</f>
        <v>1.52874275806928</v>
      </c>
      <c r="AI136" s="219">
        <f>Scores!AK132*calcs!$BN$9</f>
        <v>1.55110621269488</v>
      </c>
      <c r="AJ136" s="219">
        <f>Scores!AL132*calcs!$BN$9</f>
        <v>1.57324069534416</v>
      </c>
      <c r="AK136" s="219">
        <f>Scores!AM132*calcs!$BN$9</f>
        <v>1.58225294417606</v>
      </c>
      <c r="AL136" s="219">
        <f>Scores!AN132*calcs!$BN$10</f>
        <v>-1.06508441957892</v>
      </c>
      <c r="AM136" s="219">
        <f>Scores!AO132*calcs!$BN$10</f>
        <v>-1.02278968645</v>
      </c>
      <c r="AN136" s="219">
        <f>Scores!AP132*calcs!$BN$10</f>
        <v>-1.04654873516788</v>
      </c>
      <c r="AO136" s="219">
        <f>Scores!AQ132*calcs!$BN$10</f>
        <v>-1.23952043341008</v>
      </c>
      <c r="AP136" s="219">
        <f>Scores!AR132*calcs!$BN$10</f>
        <v>-1.26463428223511</v>
      </c>
      <c r="AQ136" s="219">
        <f>Scores!AS132*calcs!$BN$11</f>
        <v>-0.923202499212564</v>
      </c>
      <c r="AR136" s="219">
        <f>Scores!AT132*calcs!$BN$11</f>
        <v>-0.777273281840133</v>
      </c>
      <c r="AS136" s="219">
        <f>Scores!AU132*calcs!$BN$11</f>
        <v>-0.728587732041585</v>
      </c>
      <c r="AT136" s="219">
        <f>Scores!AV132*calcs!$BN$11</f>
        <v>-0.906143584142282</v>
      </c>
      <c r="AU136" s="219">
        <f>Scores!AW132*calcs!$BN$11</f>
        <v>-1.03586263211973</v>
      </c>
      <c r="AV136" s="219">
        <f>Scores!AX132*calcs!$BN$12</f>
        <v>-2.44430468277905</v>
      </c>
      <c r="AW136" s="219">
        <f>Scores!AY132*calcs!$BN$12</f>
        <v>-2.40467304538219</v>
      </c>
      <c r="AX136" s="219">
        <f>Scores!AZ132*calcs!$BN$12</f>
        <v>-2.45576448972512</v>
      </c>
      <c r="AY136" s="219">
        <f>Scores!BA132*calcs!$BN$12</f>
        <v>-2.3103671326057</v>
      </c>
      <c r="AZ136" s="219">
        <f>Scores!BB132*calcs!$BN$12</f>
        <v>-2.16756501305724</v>
      </c>
      <c r="BA136" s="219">
        <f>Scores!BC132*calcs!$BN$13</f>
        <v>-1.56479382150343</v>
      </c>
      <c r="BB136" s="219">
        <f>Scores!BD132*calcs!$BN$13</f>
        <v>-1.59774941153813</v>
      </c>
      <c r="BC136" s="219">
        <f>Scores!BE132*calcs!$BN$13</f>
        <v>-1.58293666225915</v>
      </c>
      <c r="BD136" s="219">
        <f>Scores!BF132*calcs!$BN$13</f>
        <v>-1.54123721701244</v>
      </c>
      <c r="BE136" s="219">
        <f>Scores!BG132*calcs!$BN$13</f>
        <v>-1.54123721701244</v>
      </c>
      <c r="BF136" s="219">
        <f>Scores!BH132*calcs!$BN$14</f>
        <v>2.09913017062127</v>
      </c>
      <c r="BG136" s="219">
        <f>Scores!BI132*calcs!$BN$14</f>
        <v>2.09913017062127</v>
      </c>
      <c r="BH136" s="219">
        <f>Scores!BJ132*calcs!$BN$14</f>
        <v>2.09913017062127</v>
      </c>
      <c r="BI136" s="219">
        <f>Scores!BK132*calcs!$BN$14</f>
        <v>0.966888842261134</v>
      </c>
      <c r="BJ136" s="219">
        <f>Scores!BL132*calcs!$BN$14</f>
        <v>0.966888842261134</v>
      </c>
    </row>
    <row r="137" spans="1:62">
      <c r="A137" t="s">
        <v>287</v>
      </c>
      <c r="B137" s="22" t="s">
        <v>288</v>
      </c>
      <c r="C137" s="219">
        <f>Scores!E133*calcs!$BN$3</f>
        <v>1.43473121506403</v>
      </c>
      <c r="D137" s="219">
        <f>Scores!F133*calcs!$BN$3</f>
        <v>1.43473121506403</v>
      </c>
      <c r="E137" s="219">
        <f>Scores!G133*calcs!$BN$3</f>
        <v>1.43473121506403</v>
      </c>
      <c r="F137" s="219">
        <f>Scores!H133*calcs!$BN$3</f>
        <v>1.43473121506403</v>
      </c>
      <c r="G137" s="219">
        <f>Scores!I133*calcs!$BN$3</f>
        <v>1.43473121506403</v>
      </c>
      <c r="H137" s="219">
        <f>Scores!J133*calcs!$BN$4</f>
        <v>-0.147787644726988</v>
      </c>
      <c r="I137" s="219">
        <f>Scores!K133*calcs!$BN$4</f>
        <v>-0.147787644726988</v>
      </c>
      <c r="J137" s="219">
        <f>Scores!L133*calcs!$BN$4</f>
        <v>-0.147787644726988</v>
      </c>
      <c r="K137" s="219">
        <f>Scores!M133*calcs!$BN$4</f>
        <v>-0.147787644726988</v>
      </c>
      <c r="L137" s="219">
        <f>Scores!N133*calcs!$BN$4</f>
        <v>-0.147787644726988</v>
      </c>
      <c r="M137" s="219">
        <f>Scores!O133*calcs!$BN$5</f>
        <v>0.981914669832204</v>
      </c>
      <c r="N137" s="219">
        <f>Scores!P133*calcs!$BN$5</f>
        <v>0.981914669832204</v>
      </c>
      <c r="O137" s="219">
        <f>Scores!Q133*calcs!$BN$5</f>
        <v>0.981914669832204</v>
      </c>
      <c r="P137" s="219">
        <f>Scores!R133*calcs!$BN$5</f>
        <v>0.981914669832204</v>
      </c>
      <c r="Q137" s="219">
        <f>Scores!S133*calcs!$BN$5</f>
        <v>0.981914669832204</v>
      </c>
      <c r="R137" s="219">
        <f>Scores!T133*calcs!$BN$6</f>
        <v>0.669968067010864</v>
      </c>
      <c r="S137" s="219">
        <f>Scores!U133*calcs!$BN$6</f>
        <v>0.669968067010864</v>
      </c>
      <c r="T137" s="219">
        <f>Scores!V133*calcs!$BN$6</f>
        <v>0.669968067010864</v>
      </c>
      <c r="U137" s="219">
        <f>Scores!W133*calcs!$BN$6</f>
        <v>0.669968067010864</v>
      </c>
      <c r="V137" s="219">
        <f>Scores!X133*calcs!$BN$6</f>
        <v>0.669968067010864</v>
      </c>
      <c r="W137" s="219">
        <f>Scores!Y133*calcs!$BN$7</f>
        <v>1.11042107473325</v>
      </c>
      <c r="X137" s="219">
        <f>Scores!Z133*calcs!$BN$7</f>
        <v>0.756030149037743</v>
      </c>
      <c r="Y137" s="219">
        <f>Scores!AA133*calcs!$BN$7</f>
        <v>0.947051655595005</v>
      </c>
      <c r="Z137" s="219">
        <f>Scores!AB133*calcs!$BN$7</f>
        <v>0.821326090917588</v>
      </c>
      <c r="AA137" s="219">
        <f>Scores!AC133*calcs!$BN$7</f>
        <v>0.91452881015695</v>
      </c>
      <c r="AB137" s="219">
        <f>Scores!AD133*calcs!$BN$8</f>
        <v>1.05163103186404</v>
      </c>
      <c r="AC137" s="219">
        <f>Scores!AE133*calcs!$BN$8</f>
        <v>1.00639348048145</v>
      </c>
      <c r="AD137" s="219">
        <f>Scores!AF133*calcs!$BN$8</f>
        <v>0.974581427957972</v>
      </c>
      <c r="AE137" s="219">
        <f>Scores!AG133*calcs!$BN$8</f>
        <v>0.904076834190594</v>
      </c>
      <c r="AF137" s="219">
        <f>Scores!AH133*calcs!$BN$8</f>
        <v>0.79527404755317</v>
      </c>
      <c r="AG137" s="219">
        <f>Scores!AI133*calcs!$BN$9</f>
        <v>-0.0897009688302186</v>
      </c>
      <c r="AH137" s="219">
        <f>Scores!AJ133*calcs!$BN$9</f>
        <v>-0.15131908270063</v>
      </c>
      <c r="AI137" s="219">
        <f>Scores!AK133*calcs!$BN$9</f>
        <v>-0.235869390119059</v>
      </c>
      <c r="AJ137" s="219">
        <f>Scores!AL133*calcs!$BN$9</f>
        <v>-0.251352088296722</v>
      </c>
      <c r="AK137" s="219">
        <f>Scores!AM133*calcs!$BN$9</f>
        <v>-0.259357985726042</v>
      </c>
      <c r="AL137" s="219">
        <f>Scores!AN133*calcs!$BN$10</f>
        <v>0.765373747039396</v>
      </c>
      <c r="AM137" s="219">
        <f>Scores!AO133*calcs!$BN$10</f>
        <v>0.702477501842599</v>
      </c>
      <c r="AN137" s="219">
        <f>Scores!AP133*calcs!$BN$10</f>
        <v>0.672293867328579</v>
      </c>
      <c r="AO137" s="219">
        <f>Scores!AQ133*calcs!$BN$10</f>
        <v>0.658649235156147</v>
      </c>
      <c r="AP137" s="219">
        <f>Scores!AR133*calcs!$BN$10</f>
        <v>0.628294552192986</v>
      </c>
      <c r="AQ137" s="219">
        <f>Scores!AS133*calcs!$BN$11</f>
        <v>0.417193825493665</v>
      </c>
      <c r="AR137" s="219">
        <f>Scores!AT133*calcs!$BN$11</f>
        <v>0.529982805336066</v>
      </c>
      <c r="AS137" s="219">
        <f>Scores!AU133*calcs!$BN$11</f>
        <v>0.420589152404311</v>
      </c>
      <c r="AT137" s="219">
        <f>Scores!AV133*calcs!$BN$11</f>
        <v>0.591871346944522</v>
      </c>
      <c r="AU137" s="219">
        <f>Scores!AW133*calcs!$BN$11</f>
        <v>0.319135674897954</v>
      </c>
      <c r="AV137" s="219">
        <f>Scores!AX133*calcs!$BN$12</f>
        <v>0.236474534440047</v>
      </c>
      <c r="AW137" s="219">
        <f>Scores!AY133*calcs!$BN$12</f>
        <v>0.228780757738647</v>
      </c>
      <c r="AX137" s="219">
        <f>Scores!AZ133*calcs!$BN$12</f>
        <v>0.231818046872927</v>
      </c>
      <c r="AY137" s="219">
        <f>Scores!BA133*calcs!$BN$12</f>
        <v>0.119114961162898</v>
      </c>
      <c r="AZ137" s="219">
        <f>Scores!BB133*calcs!$BN$12</f>
        <v>0.123460472306787</v>
      </c>
      <c r="BA137" s="219">
        <f>Scores!BC133*calcs!$BN$13</f>
        <v>0.0287645923070484</v>
      </c>
      <c r="BB137" s="219">
        <f>Scores!BD133*calcs!$BN$13</f>
        <v>-0.00554774101228506</v>
      </c>
      <c r="BC137" s="219">
        <f>Scores!BE133*calcs!$BN$13</f>
        <v>-0.0727786971153634</v>
      </c>
      <c r="BD137" s="219">
        <f>Scores!BF133*calcs!$BN$13</f>
        <v>0.0132865277328661</v>
      </c>
      <c r="BE137" s="219">
        <f>Scores!BG133*calcs!$BN$13</f>
        <v>0.0132865277328661</v>
      </c>
      <c r="BF137" s="219">
        <f>Scores!BH133*calcs!$BN$14</f>
        <v>3.35366786609828</v>
      </c>
      <c r="BG137" s="219">
        <f>Scores!BI133*calcs!$BN$14</f>
        <v>3.35366786609828</v>
      </c>
      <c r="BH137" s="219">
        <f>Scores!BJ133*calcs!$BN$14</f>
        <v>3.35366786609828</v>
      </c>
      <c r="BI137" s="219">
        <f>Scores!BK133*calcs!$BN$14</f>
        <v>1.9696706515708</v>
      </c>
      <c r="BJ137" s="219">
        <f>Scores!BL133*calcs!$BN$14</f>
        <v>1.9696706515708</v>
      </c>
    </row>
    <row r="138" spans="1:62">
      <c r="A138" t="s">
        <v>289</v>
      </c>
      <c r="B138" s="22" t="s">
        <v>290</v>
      </c>
      <c r="C138" s="219">
        <f>Scores!E134*calcs!$BN$3</f>
        <v>1.21985678104579</v>
      </c>
      <c r="D138" s="219">
        <f>Scores!F134*calcs!$BN$3</f>
        <v>1.21985678104579</v>
      </c>
      <c r="E138" s="219">
        <f>Scores!G134*calcs!$BN$3</f>
        <v>1.21985678104579</v>
      </c>
      <c r="F138" s="219">
        <f>Scores!H134*calcs!$BN$3</f>
        <v>1.21985678104579</v>
      </c>
      <c r="G138" s="219">
        <f>Scores!I134*calcs!$BN$3</f>
        <v>1.21985678104579</v>
      </c>
      <c r="H138" s="219">
        <f>Scores!J134*calcs!$BN$4</f>
        <v>0.597080992838964</v>
      </c>
      <c r="I138" s="219">
        <f>Scores!K134*calcs!$BN$4</f>
        <v>0.597080992838964</v>
      </c>
      <c r="J138" s="219">
        <f>Scores!L134*calcs!$BN$4</f>
        <v>0.597080992838964</v>
      </c>
      <c r="K138" s="219">
        <f>Scores!M134*calcs!$BN$4</f>
        <v>0.597080992838964</v>
      </c>
      <c r="L138" s="219">
        <f>Scores!N134*calcs!$BN$4</f>
        <v>0.597080992838964</v>
      </c>
      <c r="M138" s="219">
        <f>Scores!O134*calcs!$BN$5</f>
        <v>0.687759229944014</v>
      </c>
      <c r="N138" s="219">
        <f>Scores!P134*calcs!$BN$5</f>
        <v>0.687759229944014</v>
      </c>
      <c r="O138" s="219">
        <f>Scores!Q134*calcs!$BN$5</f>
        <v>0.687759229944014</v>
      </c>
      <c r="P138" s="219">
        <f>Scores!R134*calcs!$BN$5</f>
        <v>0.687759229944014</v>
      </c>
      <c r="Q138" s="219">
        <f>Scores!S134*calcs!$BN$5</f>
        <v>0.687759229944014</v>
      </c>
      <c r="R138" s="219">
        <f>Scores!T134*calcs!$BN$6</f>
        <v>0.455907525510128</v>
      </c>
      <c r="S138" s="219">
        <f>Scores!U134*calcs!$BN$6</f>
        <v>0.455907525510128</v>
      </c>
      <c r="T138" s="219">
        <f>Scores!V134*calcs!$BN$6</f>
        <v>0.455907525510128</v>
      </c>
      <c r="U138" s="219">
        <f>Scores!W134*calcs!$BN$6</f>
        <v>0.455907525510128</v>
      </c>
      <c r="V138" s="219">
        <f>Scores!X134*calcs!$BN$6</f>
        <v>0.455907525510128</v>
      </c>
      <c r="W138" s="219">
        <f>Scores!Y134*calcs!$BN$7</f>
        <v>-0.974731907580678</v>
      </c>
      <c r="X138" s="219">
        <f>Scores!Z134*calcs!$BN$7</f>
        <v>-0.304935918483414</v>
      </c>
      <c r="Y138" s="219">
        <f>Scores!AA134*calcs!$BN$7</f>
        <v>-0.348768334432739</v>
      </c>
      <c r="Z138" s="219">
        <f>Scores!AB134*calcs!$BN$7</f>
        <v>0.116962150095391</v>
      </c>
      <c r="AA138" s="219">
        <f>Scores!AC134*calcs!$BN$7</f>
        <v>-0.357487421531507</v>
      </c>
      <c r="AB138" s="219">
        <f>Scores!AD134*calcs!$BN$8</f>
        <v>1.04559720252758</v>
      </c>
      <c r="AC138" s="219">
        <f>Scores!AE134*calcs!$BN$8</f>
        <v>1.07763029933358</v>
      </c>
      <c r="AD138" s="219">
        <f>Scores!AF134*calcs!$BN$8</f>
        <v>0.962608746843894</v>
      </c>
      <c r="AE138" s="219">
        <f>Scores!AG134*calcs!$BN$8</f>
        <v>0.958541724770456</v>
      </c>
      <c r="AF138" s="219">
        <f>Scores!AH134*calcs!$BN$8</f>
        <v>1.04440231102532</v>
      </c>
      <c r="AG138" s="219">
        <f>Scores!AI134*calcs!$BN$9</f>
        <v>0.294967365403696</v>
      </c>
      <c r="AH138" s="219">
        <f>Scores!AJ134*calcs!$BN$9</f>
        <v>0.320278558392029</v>
      </c>
      <c r="AI138" s="219">
        <f>Scores!AK134*calcs!$BN$9</f>
        <v>0.313406605756678</v>
      </c>
      <c r="AJ138" s="219">
        <f>Scores!AL134*calcs!$BN$9</f>
        <v>0.316684662710555</v>
      </c>
      <c r="AK138" s="219">
        <f>Scores!AM134*calcs!$BN$9</f>
        <v>0.348807419814871</v>
      </c>
      <c r="AL138" s="219">
        <f>Scores!AN134*calcs!$BN$10</f>
        <v>0.762369513642592</v>
      </c>
      <c r="AM138" s="219">
        <f>Scores!AO134*calcs!$BN$10</f>
        <v>0.734140752251728</v>
      </c>
      <c r="AN138" s="219">
        <f>Scores!AP134*calcs!$BN$10</f>
        <v>0.641042183646825</v>
      </c>
      <c r="AO138" s="219">
        <f>Scores!AQ134*calcs!$BN$10</f>
        <v>0.641100374052873</v>
      </c>
      <c r="AP138" s="219">
        <f>Scores!AR134*calcs!$BN$10</f>
        <v>0.599809986969033</v>
      </c>
      <c r="AQ138" s="219">
        <f>Scores!AS134*calcs!$BN$11</f>
        <v>0.255135729948906</v>
      </c>
      <c r="AR138" s="219">
        <f>Scores!AT134*calcs!$BN$11</f>
        <v>0.5329815289769</v>
      </c>
      <c r="AS138" s="219">
        <f>Scores!AU134*calcs!$BN$11</f>
        <v>0.560073020208873</v>
      </c>
      <c r="AT138" s="219">
        <f>Scores!AV134*calcs!$BN$11</f>
        <v>0.600542020057579</v>
      </c>
      <c r="AU138" s="219">
        <f>Scores!AW134*calcs!$BN$11</f>
        <v>0.336535274067037</v>
      </c>
      <c r="AV138" s="219">
        <f>Scores!AX134*calcs!$BN$12</f>
        <v>0.411568034071994</v>
      </c>
      <c r="AW138" s="219">
        <f>Scores!AY134*calcs!$BN$12</f>
        <v>0.406398044491449</v>
      </c>
      <c r="AX138" s="219">
        <f>Scores!AZ134*calcs!$BN$12</f>
        <v>0.374727957299716</v>
      </c>
      <c r="AY138" s="219">
        <f>Scores!BA134*calcs!$BN$12</f>
        <v>0.355358981060042</v>
      </c>
      <c r="AZ138" s="219">
        <f>Scores!BB134*calcs!$BN$12</f>
        <v>0.354543086082947</v>
      </c>
      <c r="BA138" s="219">
        <f>Scores!BC134*calcs!$BN$13</f>
        <v>0.368186781530219</v>
      </c>
      <c r="BB138" s="219">
        <f>Scores!BD134*calcs!$BN$13</f>
        <v>0.382794129847677</v>
      </c>
      <c r="BC138" s="219">
        <f>Scores!BE134*calcs!$BN$13</f>
        <v>0.400282834134498</v>
      </c>
      <c r="BD138" s="219">
        <f>Scores!BF134*calcs!$BN$13</f>
        <v>0.378666040386678</v>
      </c>
      <c r="BE138" s="219">
        <f>Scores!BG134*calcs!$BN$13</f>
        <v>0.378666040386678</v>
      </c>
      <c r="BF138" s="219">
        <f>Scores!BH134*calcs!$BN$14</f>
        <v>3.14452799444622</v>
      </c>
      <c r="BG138" s="219">
        <f>Scores!BI134*calcs!$BN$14</f>
        <v>3.14452799444622</v>
      </c>
      <c r="BH138" s="219">
        <f>Scores!BJ134*calcs!$BN$14</f>
        <v>3.14452799444622</v>
      </c>
      <c r="BI138" s="219">
        <f>Scores!BK134*calcs!$BN$14</f>
        <v>1.90141317411423</v>
      </c>
      <c r="BJ138" s="219">
        <f>Scores!BL134*calcs!$BN$14</f>
        <v>1.90141317411423</v>
      </c>
    </row>
    <row r="139" spans="1:62">
      <c r="A139" t="s">
        <v>291</v>
      </c>
      <c r="B139" s="22" t="s">
        <v>292</v>
      </c>
      <c r="C139" s="219">
        <f>Scores!E135*calcs!$BN$3</f>
        <v>-0.100086170780575</v>
      </c>
      <c r="D139" s="219">
        <f>Scores!F135*calcs!$BN$3</f>
        <v>-0.100086170780575</v>
      </c>
      <c r="E139" s="219">
        <f>Scores!G135*calcs!$BN$3</f>
        <v>-0.100086170780575</v>
      </c>
      <c r="F139" s="219">
        <f>Scores!H135*calcs!$BN$3</f>
        <v>-0.100086170780575</v>
      </c>
      <c r="G139" s="219">
        <f>Scores!I135*calcs!$BN$3</f>
        <v>-0.100086170780575</v>
      </c>
      <c r="H139" s="219">
        <f>Scores!J135*calcs!$BN$4</f>
        <v>4.4646315741941</v>
      </c>
      <c r="I139" s="219">
        <f>Scores!K135*calcs!$BN$4</f>
        <v>4.4646315741941</v>
      </c>
      <c r="J139" s="219">
        <f>Scores!L135*calcs!$BN$4</f>
        <v>4.4646315741941</v>
      </c>
      <c r="K139" s="219">
        <f>Scores!M135*calcs!$BN$4</f>
        <v>4.4646315741941</v>
      </c>
      <c r="L139" s="219">
        <f>Scores!N135*calcs!$BN$4</f>
        <v>4.4646315741941</v>
      </c>
      <c r="M139" s="219">
        <f>Scores!O135*calcs!$BN$5</f>
        <v>0.0379040461208436</v>
      </c>
      <c r="N139" s="219">
        <f>Scores!P135*calcs!$BN$5</f>
        <v>0.0379040461208436</v>
      </c>
      <c r="O139" s="219">
        <f>Scores!Q135*calcs!$BN$5</f>
        <v>0.0379040461208436</v>
      </c>
      <c r="P139" s="219">
        <f>Scores!R135*calcs!$BN$5</f>
        <v>0.0379040461208436</v>
      </c>
      <c r="Q139" s="219">
        <f>Scores!S135*calcs!$BN$5</f>
        <v>0.0379040461208436</v>
      </c>
      <c r="R139" s="219">
        <f>Scores!T135*calcs!$BN$6</f>
        <v>-0.465911211222955</v>
      </c>
      <c r="S139" s="219">
        <f>Scores!U135*calcs!$BN$6</f>
        <v>-0.465911211222955</v>
      </c>
      <c r="T139" s="219">
        <f>Scores!V135*calcs!$BN$6</f>
        <v>-0.465911211222955</v>
      </c>
      <c r="U139" s="219">
        <f>Scores!W135*calcs!$BN$6</f>
        <v>-0.465911211222955</v>
      </c>
      <c r="V139" s="219">
        <f>Scores!X135*calcs!$BN$6</f>
        <v>-0.465911211222955</v>
      </c>
      <c r="W139" s="219">
        <f>Scores!Y135*calcs!$BN$7</f>
        <v>-0.893982886579912</v>
      </c>
      <c r="X139" s="219">
        <f>Scores!Z135*calcs!$BN$7</f>
        <v>-0.221342170934362</v>
      </c>
      <c r="Y139" s="219">
        <f>Scores!AA135*calcs!$BN$7</f>
        <v>-1.10900759705739</v>
      </c>
      <c r="Z139" s="219">
        <f>Scores!AB135*calcs!$BN$7</f>
        <v>-0.239269897352681</v>
      </c>
      <c r="AA139" s="219">
        <f>Scores!AC135*calcs!$BN$7</f>
        <v>-0.834497034256764</v>
      </c>
      <c r="AB139" s="219">
        <f>Scores!AD135*calcs!$BN$8</f>
        <v>-0.571274419986333</v>
      </c>
      <c r="AC139" s="219">
        <f>Scores!AE135*calcs!$BN$8</f>
        <v>-0.503994695228061</v>
      </c>
      <c r="AD139" s="219">
        <f>Scores!AF135*calcs!$BN$8</f>
        <v>-0.502345341343499</v>
      </c>
      <c r="AE139" s="219">
        <f>Scores!AG135*calcs!$BN$8</f>
        <v>-0.55256866935989</v>
      </c>
      <c r="AF139" s="219">
        <f>Scores!AH135*calcs!$BN$8</f>
        <v>-0.676099139840633</v>
      </c>
      <c r="AG139" s="219">
        <f>Scores!AI135*calcs!$BN$9</f>
        <v>0.662364924303002</v>
      </c>
      <c r="AH139" s="219">
        <f>Scores!AJ135*calcs!$BN$9</f>
        <v>0.712682436351482</v>
      </c>
      <c r="AI139" s="219">
        <f>Scores!AK135*calcs!$BN$9</f>
        <v>0.758279952709666</v>
      </c>
      <c r="AJ139" s="219">
        <f>Scores!AL135*calcs!$BN$9</f>
        <v>0.787850646555763</v>
      </c>
      <c r="AK139" s="219">
        <f>Scores!AM135*calcs!$BN$9</f>
        <v>0.727163283996682</v>
      </c>
      <c r="AL139" s="219">
        <f>Scores!AN135*calcs!$BN$10</f>
        <v>-0.550331510509644</v>
      </c>
      <c r="AM139" s="219">
        <f>Scores!AO135*calcs!$BN$10</f>
        <v>-0.520103922954676</v>
      </c>
      <c r="AN139" s="219">
        <f>Scores!AP135*calcs!$BN$10</f>
        <v>-0.623731838297095</v>
      </c>
      <c r="AO139" s="219">
        <f>Scores!AQ135*calcs!$BN$10</f>
        <v>-0.639282764624967</v>
      </c>
      <c r="AP139" s="219">
        <f>Scores!AR135*calcs!$BN$10</f>
        <v>-0.520227489457282</v>
      </c>
      <c r="AQ139" s="219">
        <f>Scores!AS135*calcs!$BN$11</f>
        <v>-0.40825485682513</v>
      </c>
      <c r="AR139" s="219">
        <f>Scores!AT135*calcs!$BN$11</f>
        <v>-0.323933738627907</v>
      </c>
      <c r="AS139" s="219">
        <f>Scores!AU135*calcs!$BN$11</f>
        <v>-0.533346910582325</v>
      </c>
      <c r="AT139" s="219">
        <f>Scores!AV135*calcs!$BN$11</f>
        <v>-0.402777517425692</v>
      </c>
      <c r="AU139" s="219">
        <f>Scores!AW135*calcs!$BN$11</f>
        <v>-0.713554048758967</v>
      </c>
      <c r="AV139" s="219">
        <f>Scores!AX135*calcs!$BN$12</f>
        <v>-1.59590161983653</v>
      </c>
      <c r="AW139" s="219">
        <f>Scores!AY135*calcs!$BN$12</f>
        <v>-1.47101667648566</v>
      </c>
      <c r="AX139" s="219">
        <f>Scores!AZ135*calcs!$BN$12</f>
        <v>-1.43974483360609</v>
      </c>
      <c r="AY139" s="219">
        <f>Scores!BA135*calcs!$BN$12</f>
        <v>-1.49317242044352</v>
      </c>
      <c r="AZ139" s="219">
        <f>Scores!BB135*calcs!$BN$12</f>
        <v>-1.47434417261839</v>
      </c>
      <c r="BA139" s="219">
        <f>Scores!BC135*calcs!$BN$13</f>
        <v>-1.05853699689938</v>
      </c>
      <c r="BB139" s="219">
        <f>Scores!BD135*calcs!$BN$13</f>
        <v>-0.993045641199046</v>
      </c>
      <c r="BC139" s="219">
        <f>Scores!BE135*calcs!$BN$13</f>
        <v>-0.982512411057403</v>
      </c>
      <c r="BD139" s="219">
        <f>Scores!BF135*calcs!$BN$13</f>
        <v>-1.17585770435863</v>
      </c>
      <c r="BE139" s="219">
        <f>Scores!BG135*calcs!$BN$13</f>
        <v>-1.17585770435863</v>
      </c>
      <c r="BF139" s="219">
        <f>Scores!BH135*calcs!$BN$14</f>
        <v>1.74232596790854</v>
      </c>
      <c r="BG139" s="219">
        <f>Scores!BI135*calcs!$BN$14</f>
        <v>1.74232596790854</v>
      </c>
      <c r="BH139" s="219">
        <f>Scores!BJ135*calcs!$BN$14</f>
        <v>1.74232596790854</v>
      </c>
      <c r="BI139" s="219">
        <f>Scores!BK135*calcs!$BN$14</f>
        <v>0.7222669621541</v>
      </c>
      <c r="BJ139" s="219">
        <f>Scores!BL135*calcs!$BN$14</f>
        <v>0.7222669621541</v>
      </c>
    </row>
    <row r="140" spans="1:62">
      <c r="A140" t="s">
        <v>293</v>
      </c>
      <c r="B140" s="22" t="s">
        <v>294</v>
      </c>
      <c r="C140" s="219">
        <f>Scores!E136*calcs!$BN$3</f>
        <v>0.357568467907635</v>
      </c>
      <c r="D140" s="219">
        <f>Scores!F136*calcs!$BN$3</f>
        <v>0.357568467907635</v>
      </c>
      <c r="E140" s="219">
        <f>Scores!G136*calcs!$BN$3</f>
        <v>0.357568467907635</v>
      </c>
      <c r="F140" s="219">
        <f>Scores!H136*calcs!$BN$3</f>
        <v>0.357568467907635</v>
      </c>
      <c r="G140" s="219">
        <f>Scores!I136*calcs!$BN$3</f>
        <v>0.357568467907635</v>
      </c>
      <c r="H140" s="219">
        <f>Scores!J136*calcs!$BN$4</f>
        <v>-1.17442738119492</v>
      </c>
      <c r="I140" s="219">
        <f>Scores!K136*calcs!$BN$4</f>
        <v>-1.17442738119492</v>
      </c>
      <c r="J140" s="219">
        <f>Scores!L136*calcs!$BN$4</f>
        <v>-1.17442738119492</v>
      </c>
      <c r="K140" s="219">
        <f>Scores!M136*calcs!$BN$4</f>
        <v>-1.17442738119492</v>
      </c>
      <c r="L140" s="219">
        <f>Scores!N136*calcs!$BN$4</f>
        <v>-1.17442738119492</v>
      </c>
      <c r="M140" s="219">
        <f>Scores!O136*calcs!$BN$5</f>
        <v>-0.112662987108795</v>
      </c>
      <c r="N140" s="219">
        <f>Scores!P136*calcs!$BN$5</f>
        <v>-0.112662987108795</v>
      </c>
      <c r="O140" s="219">
        <f>Scores!Q136*calcs!$BN$5</f>
        <v>-0.112662987108795</v>
      </c>
      <c r="P140" s="219">
        <f>Scores!R136*calcs!$BN$5</f>
        <v>-0.112662987108795</v>
      </c>
      <c r="Q140" s="219">
        <f>Scores!S136*calcs!$BN$5</f>
        <v>-0.112662987108795</v>
      </c>
      <c r="R140" s="219">
        <f>Scores!T136*calcs!$BN$6</f>
        <v>0.508831778126622</v>
      </c>
      <c r="S140" s="219">
        <f>Scores!U136*calcs!$BN$6</f>
        <v>0.508831778126622</v>
      </c>
      <c r="T140" s="219">
        <f>Scores!V136*calcs!$BN$6</f>
        <v>0.508831778126622</v>
      </c>
      <c r="U140" s="219">
        <f>Scores!W136*calcs!$BN$6</f>
        <v>0.508831778126622</v>
      </c>
      <c r="V140" s="219">
        <f>Scores!X136*calcs!$BN$6</f>
        <v>0.508831778126622</v>
      </c>
      <c r="W140" s="219">
        <f>Scores!Y136*calcs!$BN$7</f>
        <v>-0.0409762741158621</v>
      </c>
      <c r="X140" s="219">
        <f>Scores!Z136*calcs!$BN$7</f>
        <v>0.702952094494383</v>
      </c>
      <c r="Y140" s="219">
        <f>Scores!AA136*calcs!$BN$7</f>
        <v>0.436471041080321</v>
      </c>
      <c r="Z140" s="219">
        <f>Scores!AB136*calcs!$BN$7</f>
        <v>0.262466725422836</v>
      </c>
      <c r="AA140" s="219">
        <f>Scores!AC136*calcs!$BN$7</f>
        <v>0.0516404927168672</v>
      </c>
      <c r="AB140" s="219">
        <f>Scores!AD136*calcs!$BN$8</f>
        <v>0.699539343525019</v>
      </c>
      <c r="AC140" s="219">
        <f>Scores!AE136*calcs!$BN$8</f>
        <v>0.700935294381763</v>
      </c>
      <c r="AD140" s="219">
        <f>Scores!AF136*calcs!$BN$8</f>
        <v>0.669221046781774</v>
      </c>
      <c r="AE140" s="219">
        <f>Scores!AG136*calcs!$BN$8</f>
        <v>0.741379111963361</v>
      </c>
      <c r="AF140" s="219">
        <f>Scores!AH136*calcs!$BN$8</f>
        <v>0.738926350588376</v>
      </c>
      <c r="AG140" s="219">
        <f>Scores!AI136*calcs!$BN$9</f>
        <v>0.10534921424498</v>
      </c>
      <c r="AH140" s="219">
        <f>Scores!AJ136*calcs!$BN$9</f>
        <v>0.16772883917909</v>
      </c>
      <c r="AI140" s="219">
        <f>Scores!AK136*calcs!$BN$9</f>
        <v>0.180041606666799</v>
      </c>
      <c r="AJ140" s="219">
        <f>Scores!AL136*calcs!$BN$9</f>
        <v>0.175557519603157</v>
      </c>
      <c r="AK140" s="219">
        <f>Scores!AM136*calcs!$BN$9</f>
        <v>0.151317515231361</v>
      </c>
      <c r="AL140" s="219">
        <f>Scores!AN136*calcs!$BN$10</f>
        <v>-0.0169034191381641</v>
      </c>
      <c r="AM140" s="219">
        <f>Scores!AO136*calcs!$BN$10</f>
        <v>-0.0314694736031744</v>
      </c>
      <c r="AN140" s="219">
        <f>Scores!AP136*calcs!$BN$10</f>
        <v>0.00674875188382151</v>
      </c>
      <c r="AO140" s="219">
        <f>Scores!AQ136*calcs!$BN$10</f>
        <v>0.014085989674617</v>
      </c>
      <c r="AP140" s="219">
        <f>Scores!AR136*calcs!$BN$10</f>
        <v>0.0379796826329621</v>
      </c>
      <c r="AQ140" s="219">
        <f>Scores!AS136*calcs!$BN$11</f>
        <v>-0.144522324294125</v>
      </c>
      <c r="AR140" s="219">
        <f>Scores!AT136*calcs!$BN$11</f>
        <v>-0.44870589449622</v>
      </c>
      <c r="AS140" s="219">
        <f>Scores!AU136*calcs!$BN$11</f>
        <v>-0.407114217463702</v>
      </c>
      <c r="AT140" s="219">
        <f>Scores!AV136*calcs!$BN$11</f>
        <v>-0.115780452886507</v>
      </c>
      <c r="AU140" s="219">
        <f>Scores!AW136*calcs!$BN$11</f>
        <v>-0.343089667600563</v>
      </c>
      <c r="AV140" s="219">
        <f>Scores!AX136*calcs!$BN$12</f>
        <v>-0.0343919767082683</v>
      </c>
      <c r="AW140" s="219">
        <f>Scores!AY136*calcs!$BN$12</f>
        <v>-0.0222205132778121</v>
      </c>
      <c r="AX140" s="219">
        <f>Scores!AZ136*calcs!$BN$12</f>
        <v>-0.0266179277317124</v>
      </c>
      <c r="AY140" s="219">
        <f>Scores!BA136*calcs!$BN$12</f>
        <v>0.071539072952019</v>
      </c>
      <c r="AZ140" s="219">
        <f>Scores!BB136*calcs!$BN$12</f>
        <v>-0.0805183229130783</v>
      </c>
      <c r="BA140" s="219">
        <f>Scores!BC136*calcs!$BN$13</f>
        <v>-0.149575879996651</v>
      </c>
      <c r="BB140" s="219">
        <f>Scores!BD136*calcs!$BN$13</f>
        <v>-0.210814158466836</v>
      </c>
      <c r="BC140" s="219">
        <f>Scores!BE136*calcs!$BN$13</f>
        <v>-0.121297828525606</v>
      </c>
      <c r="BD140" s="219">
        <f>Scores!BF136*calcs!$BN$13</f>
        <v>-0.159438332794391</v>
      </c>
      <c r="BE140" s="219">
        <f>Scores!BG136*calcs!$BN$13</f>
        <v>-0.159438332794391</v>
      </c>
      <c r="BF140" s="219">
        <f>Scores!BH136*calcs!$BN$14</f>
        <v>2.00077846321181</v>
      </c>
      <c r="BG140" s="219">
        <f>Scores!BI136*calcs!$BN$14</f>
        <v>2.00077846321181</v>
      </c>
      <c r="BH140" s="219">
        <f>Scores!BJ136*calcs!$BN$14</f>
        <v>2.00077846321181</v>
      </c>
      <c r="BI140" s="219">
        <f>Scores!BK136*calcs!$BN$14</f>
        <v>1.19710722705035</v>
      </c>
      <c r="BJ140" s="219">
        <f>Scores!BL136*calcs!$BN$14</f>
        <v>1.19710722705035</v>
      </c>
    </row>
    <row r="141" spans="1:62">
      <c r="A141" t="s">
        <v>295</v>
      </c>
      <c r="B141" s="22" t="s">
        <v>296</v>
      </c>
      <c r="C141" s="219">
        <f>Scores!E137*calcs!$BN$3</f>
        <v>0.801270221269986</v>
      </c>
      <c r="D141" s="219">
        <f>Scores!F137*calcs!$BN$3</f>
        <v>0.801270221269986</v>
      </c>
      <c r="E141" s="219">
        <f>Scores!G137*calcs!$BN$3</f>
        <v>0.801270221269986</v>
      </c>
      <c r="F141" s="219">
        <f>Scores!H137*calcs!$BN$3</f>
        <v>0.801270221269986</v>
      </c>
      <c r="G141" s="219">
        <f>Scores!I137*calcs!$BN$3</f>
        <v>0.801270221269986</v>
      </c>
      <c r="H141" s="219">
        <f>Scores!J137*calcs!$BN$4</f>
        <v>0.109745582864413</v>
      </c>
      <c r="I141" s="219">
        <f>Scores!K137*calcs!$BN$4</f>
        <v>0.109745582864413</v>
      </c>
      <c r="J141" s="219">
        <f>Scores!L137*calcs!$BN$4</f>
        <v>0.109745582864413</v>
      </c>
      <c r="K141" s="219">
        <f>Scores!M137*calcs!$BN$4</f>
        <v>0.109745582864413</v>
      </c>
      <c r="L141" s="219">
        <f>Scores!N137*calcs!$BN$4</f>
        <v>0.109745582864413</v>
      </c>
      <c r="M141" s="219">
        <f>Scores!O137*calcs!$BN$5</f>
        <v>0.411914149039016</v>
      </c>
      <c r="N141" s="219">
        <f>Scores!P137*calcs!$BN$5</f>
        <v>0.411914149039016</v>
      </c>
      <c r="O141" s="219">
        <f>Scores!Q137*calcs!$BN$5</f>
        <v>0.411914149039016</v>
      </c>
      <c r="P141" s="219">
        <f>Scores!R137*calcs!$BN$5</f>
        <v>0.411914149039016</v>
      </c>
      <c r="Q141" s="219">
        <f>Scores!S137*calcs!$BN$5</f>
        <v>0.411914149039016</v>
      </c>
      <c r="R141" s="219">
        <f>Scores!T137*calcs!$BN$6</f>
        <v>0.556886612482084</v>
      </c>
      <c r="S141" s="219">
        <f>Scores!U137*calcs!$BN$6</f>
        <v>0.556886612482084</v>
      </c>
      <c r="T141" s="219">
        <f>Scores!V137*calcs!$BN$6</f>
        <v>0.556886612482084</v>
      </c>
      <c r="U141" s="219">
        <f>Scores!W137*calcs!$BN$6</f>
        <v>0.556886612482084</v>
      </c>
      <c r="V141" s="219">
        <f>Scores!X137*calcs!$BN$6</f>
        <v>0.556886612482084</v>
      </c>
      <c r="W141" s="219">
        <f>Scores!Y137*calcs!$BN$7</f>
        <v>0.817130981324748</v>
      </c>
      <c r="X141" s="219">
        <f>Scores!Z137*calcs!$BN$7</f>
        <v>0.362102241077871</v>
      </c>
      <c r="Y141" s="219">
        <f>Scores!AA137*calcs!$BN$7</f>
        <v>0.301424044085765</v>
      </c>
      <c r="Z141" s="219">
        <f>Scores!AB137*calcs!$BN$7</f>
        <v>0.118454793668299</v>
      </c>
      <c r="AA141" s="219">
        <f>Scores!AC137*calcs!$BN$7</f>
        <v>0.19905643987184</v>
      </c>
      <c r="AB141" s="219">
        <f>Scores!AD137*calcs!$BN$8</f>
        <v>0.955635193381229</v>
      </c>
      <c r="AC141" s="219">
        <f>Scores!AE137*calcs!$BN$8</f>
        <v>0.932768835299085</v>
      </c>
      <c r="AD141" s="219">
        <f>Scores!AF137*calcs!$BN$8</f>
        <v>0.851706000126419</v>
      </c>
      <c r="AE141" s="219">
        <f>Scores!AG137*calcs!$BN$8</f>
        <v>0.80299352494439</v>
      </c>
      <c r="AF141" s="219">
        <f>Scores!AH137*calcs!$BN$8</f>
        <v>0.762072643820113</v>
      </c>
      <c r="AG141" s="219">
        <f>Scores!AI137*calcs!$BN$9</f>
        <v>0.380624119401343</v>
      </c>
      <c r="AH141" s="219">
        <f>Scores!AJ137*calcs!$BN$9</f>
        <v>0.346860964706714</v>
      </c>
      <c r="AI141" s="219">
        <f>Scores!AK137*calcs!$BN$9</f>
        <v>0.389776530316941</v>
      </c>
      <c r="AJ141" s="219">
        <f>Scores!AL137*calcs!$BN$9</f>
        <v>0.440170912929528</v>
      </c>
      <c r="AK141" s="219">
        <f>Scores!AM137*calcs!$BN$9</f>
        <v>0.42166318429919</v>
      </c>
      <c r="AL141" s="219">
        <f>Scores!AN137*calcs!$BN$10</f>
        <v>0.728040506724963</v>
      </c>
      <c r="AM141" s="219">
        <f>Scores!AO137*calcs!$BN$10</f>
        <v>0.691617006952268</v>
      </c>
      <c r="AN141" s="219">
        <f>Scores!AP137*calcs!$BN$10</f>
        <v>0.646250797593784</v>
      </c>
      <c r="AO141" s="219">
        <f>Scores!AQ137*calcs!$BN$10</f>
        <v>0.588677139884365</v>
      </c>
      <c r="AP141" s="219">
        <f>Scores!AR137*calcs!$BN$10</f>
        <v>0.50845221777803</v>
      </c>
      <c r="AQ141" s="219">
        <f>Scores!AS137*calcs!$BN$11</f>
        <v>0.362685297843487</v>
      </c>
      <c r="AR141" s="219">
        <f>Scores!AT137*calcs!$BN$11</f>
        <v>0.601600367149287</v>
      </c>
      <c r="AS141" s="219">
        <f>Scores!AU137*calcs!$BN$11</f>
        <v>0.487422183421705</v>
      </c>
      <c r="AT141" s="219">
        <f>Scores!AV137*calcs!$BN$11</f>
        <v>0.799315915148406</v>
      </c>
      <c r="AU141" s="219">
        <f>Scores!AW137*calcs!$BN$11</f>
        <v>0.376456211056032</v>
      </c>
      <c r="AV141" s="219">
        <f>Scores!AX137*calcs!$BN$12</f>
        <v>0.378863555254093</v>
      </c>
      <c r="AW141" s="219">
        <f>Scores!AY137*calcs!$BN$12</f>
        <v>0.351872514284373</v>
      </c>
      <c r="AX141" s="219">
        <f>Scores!AZ137*calcs!$BN$12</f>
        <v>0.28965592716517</v>
      </c>
      <c r="AY141" s="219">
        <f>Scores!BA137*calcs!$BN$12</f>
        <v>0.240963882962449</v>
      </c>
      <c r="AZ141" s="219">
        <f>Scores!BB137*calcs!$BN$12</f>
        <v>0.234582340103661</v>
      </c>
      <c r="BA141" s="219">
        <f>Scores!BC137*calcs!$BN$13</f>
        <v>0.34517510768458</v>
      </c>
      <c r="BB141" s="219">
        <f>Scores!BD137*calcs!$BN$13</f>
        <v>0.432723798958244</v>
      </c>
      <c r="BC141" s="219">
        <f>Scores!BE137*calcs!$BN$13</f>
        <v>0.376023268429377</v>
      </c>
      <c r="BD141" s="219">
        <f>Scores!BF137*calcs!$BN$13</f>
        <v>0.385309304253111</v>
      </c>
      <c r="BE141" s="219">
        <f>Scores!BG137*calcs!$BN$13</f>
        <v>0.385309304253111</v>
      </c>
      <c r="BF141" s="219">
        <f>Scores!BH137*calcs!$BN$14</f>
        <v>2.88603638895032</v>
      </c>
      <c r="BG141" s="219">
        <f>Scores!BI137*calcs!$BN$14</f>
        <v>2.88603638895032</v>
      </c>
      <c r="BH141" s="219">
        <f>Scores!BJ137*calcs!$BN$14</f>
        <v>2.88603638895032</v>
      </c>
      <c r="BI141" s="219">
        <f>Scores!BK137*calcs!$BN$14</f>
        <v>1.83812695601557</v>
      </c>
      <c r="BJ141" s="219">
        <f>Scores!BL137*calcs!$BN$14</f>
        <v>1.83812695601557</v>
      </c>
    </row>
    <row r="142" spans="1:62">
      <c r="A142" t="s">
        <v>297</v>
      </c>
      <c r="B142" s="22" t="s">
        <v>298</v>
      </c>
      <c r="C142" s="219">
        <f>Scores!E138*calcs!$BN$3</f>
        <v>1.4682181398461</v>
      </c>
      <c r="D142" s="219">
        <f>Scores!F138*calcs!$BN$3</f>
        <v>1.4682181398461</v>
      </c>
      <c r="E142" s="219">
        <f>Scores!G138*calcs!$BN$3</f>
        <v>1.4682181398461</v>
      </c>
      <c r="F142" s="219">
        <f>Scores!H138*calcs!$BN$3</f>
        <v>1.4682181398461</v>
      </c>
      <c r="G142" s="219">
        <f>Scores!I138*calcs!$BN$3</f>
        <v>1.4682181398461</v>
      </c>
      <c r="H142" s="219">
        <f>Scores!J138*calcs!$BN$4</f>
        <v>2.15828142945777</v>
      </c>
      <c r="I142" s="219">
        <f>Scores!K138*calcs!$BN$4</f>
        <v>2.15828142945777</v>
      </c>
      <c r="J142" s="219">
        <f>Scores!L138*calcs!$BN$4</f>
        <v>2.15828142945777</v>
      </c>
      <c r="K142" s="219">
        <f>Scores!M138*calcs!$BN$4</f>
        <v>2.15828142945777</v>
      </c>
      <c r="L142" s="219">
        <f>Scores!N138*calcs!$BN$4</f>
        <v>2.15828142945777</v>
      </c>
      <c r="M142" s="219">
        <f>Scores!O138*calcs!$BN$5</f>
        <v>0.788165601297933</v>
      </c>
      <c r="N142" s="219">
        <f>Scores!P138*calcs!$BN$5</f>
        <v>0.788165601297933</v>
      </c>
      <c r="O142" s="219">
        <f>Scores!Q138*calcs!$BN$5</f>
        <v>0.788165601297933</v>
      </c>
      <c r="P142" s="219">
        <f>Scores!R138*calcs!$BN$5</f>
        <v>0.788165601297933</v>
      </c>
      <c r="Q142" s="219">
        <f>Scores!S138*calcs!$BN$5</f>
        <v>0.788165601297933</v>
      </c>
      <c r="R142" s="219">
        <f>Scores!T138*calcs!$BN$6</f>
        <v>0.918120515887339</v>
      </c>
      <c r="S142" s="219">
        <f>Scores!U138*calcs!$BN$6</f>
        <v>0.918120515887339</v>
      </c>
      <c r="T142" s="219">
        <f>Scores!V138*calcs!$BN$6</f>
        <v>0.918120515887339</v>
      </c>
      <c r="U142" s="219">
        <f>Scores!W138*calcs!$BN$6</f>
        <v>0.918120515887339</v>
      </c>
      <c r="V142" s="219">
        <f>Scores!X138*calcs!$BN$6</f>
        <v>0.918120515887339</v>
      </c>
      <c r="W142" s="219">
        <f>Scores!Y138*calcs!$BN$7</f>
        <v>0.585673358930748</v>
      </c>
      <c r="X142" s="219">
        <f>Scores!Z138*calcs!$BN$7</f>
        <v>0.753887561740895</v>
      </c>
      <c r="Y142" s="219">
        <f>Scores!AA138*calcs!$BN$7</f>
        <v>0.92462481721999</v>
      </c>
      <c r="Z142" s="219">
        <f>Scores!AB138*calcs!$BN$7</f>
        <v>0.494054123555322</v>
      </c>
      <c r="AA142" s="219">
        <f>Scores!AC138*calcs!$BN$7</f>
        <v>0.576897602271558</v>
      </c>
      <c r="AB142" s="219">
        <f>Scores!AD138*calcs!$BN$8</f>
        <v>1.27558050710008</v>
      </c>
      <c r="AC142" s="219">
        <f>Scores!AE138*calcs!$BN$8</f>
        <v>1.21890667957814</v>
      </c>
      <c r="AD142" s="219">
        <f>Scores!AF138*calcs!$BN$8</f>
        <v>1.23436417409037</v>
      </c>
      <c r="AE142" s="219">
        <f>Scores!AG138*calcs!$BN$8</f>
        <v>1.23411500612321</v>
      </c>
      <c r="AF142" s="219">
        <f>Scores!AH138*calcs!$BN$8</f>
        <v>1.17954367133893</v>
      </c>
      <c r="AG142" s="219">
        <f>Scores!AI138*calcs!$BN$9</f>
        <v>-0.563050266734051</v>
      </c>
      <c r="AH142" s="219">
        <f>Scores!AJ138*calcs!$BN$9</f>
        <v>-0.635252242385376</v>
      </c>
      <c r="AI142" s="219">
        <f>Scores!AK138*calcs!$BN$9</f>
        <v>-0.551277664057869</v>
      </c>
      <c r="AJ142" s="219">
        <f>Scores!AL138*calcs!$BN$9</f>
        <v>-0.545940480280009</v>
      </c>
      <c r="AK142" s="219">
        <f>Scores!AM138*calcs!$BN$9</f>
        <v>-0.569284711421068</v>
      </c>
      <c r="AL142" s="219">
        <f>Scores!AN138*calcs!$BN$10</f>
        <v>0.933816939620402</v>
      </c>
      <c r="AM142" s="219">
        <f>Scores!AO138*calcs!$BN$10</f>
        <v>0.911412736875636</v>
      </c>
      <c r="AN142" s="219">
        <f>Scores!AP138*calcs!$BN$10</f>
        <v>0.851701681057166</v>
      </c>
      <c r="AO142" s="219">
        <f>Scores!AQ138*calcs!$BN$10</f>
        <v>0.831730316483811</v>
      </c>
      <c r="AP142" s="219">
        <f>Scores!AR138*calcs!$BN$10</f>
        <v>0.784983201887718</v>
      </c>
      <c r="AQ142" s="219">
        <f>Scores!AS138*calcs!$BN$11</f>
        <v>0.659153847955906</v>
      </c>
      <c r="AR142" s="219">
        <f>Scores!AT138*calcs!$BN$11</f>
        <v>0.808129722633859</v>
      </c>
      <c r="AS142" s="219">
        <f>Scores!AU138*calcs!$BN$11</f>
        <v>0.795481933076787</v>
      </c>
      <c r="AT142" s="219">
        <f>Scores!AV138*calcs!$BN$11</f>
        <v>0.904632871497245</v>
      </c>
      <c r="AU142" s="219">
        <f>Scores!AW138*calcs!$BN$11</f>
        <v>0.801224188208144</v>
      </c>
      <c r="AV142" s="219">
        <f>Scores!AX138*calcs!$BN$12</f>
        <v>0.71889253107351</v>
      </c>
      <c r="AW142" s="219">
        <f>Scores!AY138*calcs!$BN$12</f>
        <v>0.727377855551869</v>
      </c>
      <c r="AX142" s="219">
        <f>Scores!AZ138*calcs!$BN$12</f>
        <v>0.733752967996173</v>
      </c>
      <c r="AY142" s="219">
        <f>Scores!BA138*calcs!$BN$12</f>
        <v>0.762745605917797</v>
      </c>
      <c r="AZ142" s="219">
        <f>Scores!BB138*calcs!$BN$12</f>
        <v>0.827250439503738</v>
      </c>
      <c r="BA142" s="219">
        <f>Scores!BC138*calcs!$BN$13</f>
        <v>0.730620644599028</v>
      </c>
      <c r="BB142" s="219">
        <f>Scores!BD138*calcs!$BN$13</f>
        <v>0.771136000707639</v>
      </c>
      <c r="BC142" s="219">
        <f>Scores!BE138*calcs!$BN$13</f>
        <v>0.752046536858753</v>
      </c>
      <c r="BD142" s="219">
        <f>Scores!BF138*calcs!$BN$13</f>
        <v>0.750688816906923</v>
      </c>
      <c r="BE142" s="219">
        <f>Scores!BG138*calcs!$BN$13</f>
        <v>0.750688816906923</v>
      </c>
      <c r="BF142" s="219">
        <f>Scores!BH138*calcs!$BN$14</f>
        <v>2.87845385387157</v>
      </c>
      <c r="BG142" s="219">
        <f>Scores!BI138*calcs!$BN$14</f>
        <v>2.87845385387157</v>
      </c>
      <c r="BH142" s="219">
        <f>Scores!BJ138*calcs!$BN$14</f>
        <v>2.87845385387157</v>
      </c>
      <c r="BI142" s="219">
        <f>Scores!BK138*calcs!$BN$14</f>
        <v>1.42695344479492</v>
      </c>
      <c r="BJ142" s="219">
        <f>Scores!BL138*calcs!$BN$14</f>
        <v>1.42695344479492</v>
      </c>
    </row>
    <row r="143" spans="1:62">
      <c r="A143" t="s">
        <v>299</v>
      </c>
      <c r="B143" s="22" t="s">
        <v>300</v>
      </c>
      <c r="C143" s="219">
        <f>Scores!E139*calcs!$BN$3</f>
        <v>-0.487976382839485</v>
      </c>
      <c r="D143" s="219">
        <f>Scores!F139*calcs!$BN$3</f>
        <v>-0.487976382839485</v>
      </c>
      <c r="E143" s="219">
        <f>Scores!G139*calcs!$BN$3</f>
        <v>-0.487976382839485</v>
      </c>
      <c r="F143" s="219">
        <f>Scores!H139*calcs!$BN$3</f>
        <v>-0.487976382839485</v>
      </c>
      <c r="G143" s="219">
        <f>Scores!I139*calcs!$BN$3</f>
        <v>-0.487976382839485</v>
      </c>
      <c r="H143" s="219">
        <f>Scores!J139*calcs!$BN$4</f>
        <v>-0.54921753936658</v>
      </c>
      <c r="I143" s="219">
        <f>Scores!K139*calcs!$BN$4</f>
        <v>-0.54921753936658</v>
      </c>
      <c r="J143" s="219">
        <f>Scores!L139*calcs!$BN$4</f>
        <v>-0.54921753936658</v>
      </c>
      <c r="K143" s="219">
        <f>Scores!M139*calcs!$BN$4</f>
        <v>-0.54921753936658</v>
      </c>
      <c r="L143" s="219">
        <f>Scores!N139*calcs!$BN$4</f>
        <v>-0.54921753936658</v>
      </c>
      <c r="M143" s="219">
        <f>Scores!O139*calcs!$BN$5</f>
        <v>-0.680012670418585</v>
      </c>
      <c r="N143" s="219">
        <f>Scores!P139*calcs!$BN$5</f>
        <v>-0.680012670418585</v>
      </c>
      <c r="O143" s="219">
        <f>Scores!Q139*calcs!$BN$5</f>
        <v>-0.680012670418585</v>
      </c>
      <c r="P143" s="219">
        <f>Scores!R139*calcs!$BN$5</f>
        <v>-0.680012670418585</v>
      </c>
      <c r="Q143" s="219">
        <f>Scores!S139*calcs!$BN$5</f>
        <v>-0.680012670418585</v>
      </c>
      <c r="R143" s="219">
        <f>Scores!T139*calcs!$BN$6</f>
        <v>-0.434691664901486</v>
      </c>
      <c r="S143" s="219">
        <f>Scores!U139*calcs!$BN$6</f>
        <v>-0.434691664901486</v>
      </c>
      <c r="T143" s="219">
        <f>Scores!V139*calcs!$BN$6</f>
        <v>-0.434691664901486</v>
      </c>
      <c r="U143" s="219">
        <f>Scores!W139*calcs!$BN$6</f>
        <v>-0.434691664901486</v>
      </c>
      <c r="V143" s="219">
        <f>Scores!X139*calcs!$BN$6</f>
        <v>-0.434691664901486</v>
      </c>
      <c r="W143" s="219">
        <f>Scores!Y139*calcs!$BN$7</f>
        <v>-1.31797579535775</v>
      </c>
      <c r="X143" s="219">
        <f>Scores!Z139*calcs!$BN$7</f>
        <v>-1.9376668927987</v>
      </c>
      <c r="Y143" s="219">
        <f>Scores!AA139*calcs!$BN$7</f>
        <v>-0.538113942288509</v>
      </c>
      <c r="Z143" s="219">
        <f>Scores!AB139*calcs!$BN$7</f>
        <v>-1.62439085183231</v>
      </c>
      <c r="AA143" s="219">
        <f>Scores!AC139*calcs!$BN$7</f>
        <v>-2.61063478195401</v>
      </c>
      <c r="AB143" s="219">
        <f>Scores!AD139*calcs!$BN$8</f>
        <v>-0.201375396696983</v>
      </c>
      <c r="AC143" s="219">
        <f>Scores!AE139*calcs!$BN$8</f>
        <v>-0.329247919712001</v>
      </c>
      <c r="AD143" s="219">
        <f>Scores!AF139*calcs!$BN$8</f>
        <v>-0.375001461976459</v>
      </c>
      <c r="AE143" s="219">
        <f>Scores!AG139*calcs!$BN$8</f>
        <v>-0.518341467751551</v>
      </c>
      <c r="AF143" s="219">
        <f>Scores!AH139*calcs!$BN$8</f>
        <v>-0.494864914987118</v>
      </c>
      <c r="AG143" s="219">
        <f>Scores!AI139*calcs!$BN$9</f>
        <v>1.6245114972821</v>
      </c>
      <c r="AH143" s="219">
        <f>Scores!AJ139*calcs!$BN$9</f>
        <v>1.62756332608205</v>
      </c>
      <c r="AI143" s="219">
        <f>Scores!AK139*calcs!$BN$9</f>
        <v>1.67053219672824</v>
      </c>
      <c r="AJ143" s="219">
        <f>Scores!AL139*calcs!$BN$9</f>
        <v>1.70155259344497</v>
      </c>
      <c r="AK143" s="219">
        <f>Scores!AM139*calcs!$BN$9</f>
        <v>1.70237601427764</v>
      </c>
      <c r="AL143" s="219">
        <f>Scores!AN139*calcs!$BN$10</f>
        <v>-1.05643311018279</v>
      </c>
      <c r="AM143" s="219">
        <f>Scores!AO139*calcs!$BN$10</f>
        <v>-1.08033620482994</v>
      </c>
      <c r="AN143" s="219">
        <f>Scores!AP139*calcs!$BN$10</f>
        <v>-1.17913163563593</v>
      </c>
      <c r="AO143" s="219">
        <f>Scores!AQ139*calcs!$BN$10</f>
        <v>-1.31131919761882</v>
      </c>
      <c r="AP143" s="219">
        <f>Scores!AR139*calcs!$BN$10</f>
        <v>-1.28656892069634</v>
      </c>
      <c r="AQ143" s="219">
        <f>Scores!AS139*calcs!$BN$11</f>
        <v>-0.96239800625579</v>
      </c>
      <c r="AR143" s="219">
        <f>Scores!AT139*calcs!$BN$11</f>
        <v>-0.888805833142775</v>
      </c>
      <c r="AS143" s="219">
        <f>Scores!AU139*calcs!$BN$11</f>
        <v>-0.88701088108722</v>
      </c>
      <c r="AT143" s="219">
        <f>Scores!AV139*calcs!$BN$11</f>
        <v>-0.849709677621631</v>
      </c>
      <c r="AU143" s="219">
        <f>Scores!AW139*calcs!$BN$11</f>
        <v>-1.23279672549652</v>
      </c>
      <c r="AV143" s="219">
        <f>Scores!AX139*calcs!$BN$12</f>
        <v>-1.07705268236016</v>
      </c>
      <c r="AW143" s="219">
        <f>Scores!AY139*calcs!$BN$12</f>
        <v>-1.18028871758954</v>
      </c>
      <c r="AX143" s="219">
        <f>Scores!AZ139*calcs!$BN$12</f>
        <v>-1.27826707693333</v>
      </c>
      <c r="AY143" s="219">
        <f>Scores!BA139*calcs!$BN$12</f>
        <v>-1.26197662432971</v>
      </c>
      <c r="AZ143" s="219">
        <f>Scores!BB139*calcs!$BN$12</f>
        <v>-1.348179231916</v>
      </c>
      <c r="BA143" s="219">
        <f>Scores!BC139*calcs!$BN$13</f>
        <v>-0.943478627671186</v>
      </c>
      <c r="BB143" s="219">
        <f>Scores!BD139*calcs!$BN$13</f>
        <v>-0.993045641199046</v>
      </c>
      <c r="BC143" s="219">
        <f>Scores!BE139*calcs!$BN$13</f>
        <v>-0.812695451121556</v>
      </c>
      <c r="BD143" s="219">
        <f>Scores!BF139*calcs!$BN$13</f>
        <v>-0.936700205167045</v>
      </c>
      <c r="BE143" s="219">
        <f>Scores!BG139*calcs!$BN$13</f>
        <v>-0.936700205167045</v>
      </c>
      <c r="BF143" s="219">
        <f>Scores!BH139*calcs!$BN$14</f>
        <v>2.12787318479096</v>
      </c>
      <c r="BG143" s="219">
        <f>Scores!BI139*calcs!$BN$14</f>
        <v>2.12787318479096</v>
      </c>
      <c r="BH143" s="219">
        <f>Scores!BJ139*calcs!$BN$14</f>
        <v>2.12787318479096</v>
      </c>
      <c r="BI143" s="219">
        <f>Scores!BK139*calcs!$BN$14</f>
        <v>1.20055168077317</v>
      </c>
      <c r="BJ143" s="219">
        <f>Scores!BL139*calcs!$BN$14</f>
        <v>1.20055168077317</v>
      </c>
    </row>
    <row r="144" spans="1:62">
      <c r="A144" t="s">
        <v>301</v>
      </c>
      <c r="B144" s="22" t="s">
        <v>302</v>
      </c>
      <c r="C144" s="219">
        <f>Scores!E140*calcs!$BN$3</f>
        <v>1.78913450234088</v>
      </c>
      <c r="D144" s="219">
        <f>Scores!F140*calcs!$BN$3</f>
        <v>1.78913450234088</v>
      </c>
      <c r="E144" s="219">
        <f>Scores!G140*calcs!$BN$3</f>
        <v>1.78913450234088</v>
      </c>
      <c r="F144" s="219">
        <f>Scores!H140*calcs!$BN$3</f>
        <v>1.78913450234088</v>
      </c>
      <c r="G144" s="219">
        <f>Scores!I140*calcs!$BN$3</f>
        <v>1.78913450234088</v>
      </c>
      <c r="H144" s="219">
        <f>Scores!J140*calcs!$BN$4</f>
        <v>1.4341488540715</v>
      </c>
      <c r="I144" s="219">
        <f>Scores!K140*calcs!$BN$4</f>
        <v>1.4341488540715</v>
      </c>
      <c r="J144" s="219">
        <f>Scores!L140*calcs!$BN$4</f>
        <v>1.4341488540715</v>
      </c>
      <c r="K144" s="219">
        <f>Scores!M140*calcs!$BN$4</f>
        <v>1.4341488540715</v>
      </c>
      <c r="L144" s="219">
        <f>Scores!N140*calcs!$BN$4</f>
        <v>1.4341488540715</v>
      </c>
      <c r="M144" s="219">
        <f>Scores!O140*calcs!$BN$5</f>
        <v>0.890216068770133</v>
      </c>
      <c r="N144" s="219">
        <f>Scores!P140*calcs!$BN$5</f>
        <v>0.890216068770133</v>
      </c>
      <c r="O144" s="219">
        <f>Scores!Q140*calcs!$BN$5</f>
        <v>0.890216068770133</v>
      </c>
      <c r="P144" s="219">
        <f>Scores!R140*calcs!$BN$5</f>
        <v>0.890216068770133</v>
      </c>
      <c r="Q144" s="219">
        <f>Scores!S140*calcs!$BN$5</f>
        <v>0.890216068770133</v>
      </c>
      <c r="R144" s="219">
        <f>Scores!T140*calcs!$BN$6</f>
        <v>1.09312769028169</v>
      </c>
      <c r="S144" s="219">
        <f>Scores!U140*calcs!$BN$6</f>
        <v>1.09312769028169</v>
      </c>
      <c r="T144" s="219">
        <f>Scores!V140*calcs!$BN$6</f>
        <v>1.09312769028169</v>
      </c>
      <c r="U144" s="219">
        <f>Scores!W140*calcs!$BN$6</f>
        <v>1.09312769028169</v>
      </c>
      <c r="V144" s="219">
        <f>Scores!X140*calcs!$BN$6</f>
        <v>1.09312769028169</v>
      </c>
      <c r="W144" s="219">
        <f>Scores!Y140*calcs!$BN$7</f>
        <v>1.52801712252451</v>
      </c>
      <c r="X144" s="219">
        <f>Scores!Z140*calcs!$BN$7</f>
        <v>1.70051115626078</v>
      </c>
      <c r="Y144" s="219">
        <f>Scores!AA140*calcs!$BN$7</f>
        <v>0.936536834943902</v>
      </c>
      <c r="Z144" s="219">
        <f>Scores!AB140*calcs!$BN$7</f>
        <v>1.49916826277437</v>
      </c>
      <c r="AA144" s="219">
        <f>Scores!AC140*calcs!$BN$7</f>
        <v>1.28948243969202</v>
      </c>
      <c r="AB144" s="219">
        <f>Scores!AD140*calcs!$BN$8</f>
        <v>1.52202674711411</v>
      </c>
      <c r="AC144" s="219">
        <f>Scores!AE140*calcs!$BN$8</f>
        <v>1.53585632330134</v>
      </c>
      <c r="AD144" s="219">
        <f>Scores!AF140*calcs!$BN$8</f>
        <v>1.55073616401911</v>
      </c>
      <c r="AE144" s="219">
        <f>Scores!AG140*calcs!$BN$8</f>
        <v>1.49460688938535</v>
      </c>
      <c r="AF144" s="219">
        <f>Scores!AH140*calcs!$BN$8</f>
        <v>1.47366262444101</v>
      </c>
      <c r="AG144" s="219">
        <f>Scores!AI140*calcs!$BN$9</f>
        <v>-0.456187511363764</v>
      </c>
      <c r="AH144" s="219">
        <f>Scores!AJ140*calcs!$BN$9</f>
        <v>-0.616605828542949</v>
      </c>
      <c r="AI144" s="219">
        <f>Scores!AK140*calcs!$BN$9</f>
        <v>-0.686985242915702</v>
      </c>
      <c r="AJ144" s="219">
        <f>Scores!AL140*calcs!$BN$9</f>
        <v>-0.754401583892149</v>
      </c>
      <c r="AK144" s="219">
        <f>Scores!AM140*calcs!$BN$9</f>
        <v>-0.849475731291238</v>
      </c>
      <c r="AL144" s="219">
        <f>Scores!AN140*calcs!$BN$10</f>
        <v>1.11031436341788</v>
      </c>
      <c r="AM144" s="219">
        <f>Scores!AO140*calcs!$BN$10</f>
        <v>1.09146939882886</v>
      </c>
      <c r="AN144" s="219">
        <f>Scores!AP140*calcs!$BN$10</f>
        <v>1.04082787300964</v>
      </c>
      <c r="AO144" s="219">
        <f>Scores!AQ140*calcs!$BN$10</f>
        <v>1.02628901220858</v>
      </c>
      <c r="AP144" s="219">
        <f>Scores!AR140*calcs!$BN$10</f>
        <v>0.972275103475953</v>
      </c>
      <c r="AQ144" s="219">
        <f>Scores!AS140*calcs!$BN$11</f>
        <v>0.619503144044139</v>
      </c>
      <c r="AR144" s="219">
        <f>Scores!AT140*calcs!$BN$11</f>
        <v>0.861868570450023</v>
      </c>
      <c r="AS144" s="219">
        <f>Scores!AU140*calcs!$BN$11</f>
        <v>0.864256295935337</v>
      </c>
      <c r="AT144" s="219">
        <f>Scores!AV140*calcs!$BN$11</f>
        <v>1.11888772018265</v>
      </c>
      <c r="AU144" s="219">
        <f>Scores!AW140*calcs!$BN$11</f>
        <v>0.871890212588561</v>
      </c>
      <c r="AV144" s="219">
        <f>Scores!AX140*calcs!$BN$12</f>
        <v>0.887045416544724</v>
      </c>
      <c r="AW144" s="219">
        <f>Scores!AY140*calcs!$BN$12</f>
        <v>0.942370208436051</v>
      </c>
      <c r="AX144" s="219">
        <f>Scores!AZ140*calcs!$BN$12</f>
        <v>0.93921115460163</v>
      </c>
      <c r="AY144" s="219">
        <f>Scores!BA140*calcs!$BN$12</f>
        <v>0.952967359001779</v>
      </c>
      <c r="AZ144" s="219">
        <f>Scores!BB140*calcs!$BN$12</f>
        <v>0.955309798124902</v>
      </c>
      <c r="BA144" s="219">
        <f>Scores!BC140*calcs!$BN$13</f>
        <v>0.857184850750041</v>
      </c>
      <c r="BB144" s="219">
        <f>Scores!BD140*calcs!$BN$13</f>
        <v>0.870995338928773</v>
      </c>
      <c r="BC144" s="219">
        <f>Scores!BE140*calcs!$BN$13</f>
        <v>0.891539039663199</v>
      </c>
      <c r="BD144" s="219">
        <f>Scores!BF140*calcs!$BN$13</f>
        <v>0.936700205167045</v>
      </c>
      <c r="BE144" s="219">
        <f>Scores!BG140*calcs!$BN$13</f>
        <v>0.936700205167045</v>
      </c>
      <c r="BF144" s="219">
        <f>Scores!BH140*calcs!$BN$14</f>
        <v>3.02382596632956</v>
      </c>
      <c r="BG144" s="219">
        <f>Scores!BI140*calcs!$BN$14</f>
        <v>3.02382596632956</v>
      </c>
      <c r="BH144" s="219">
        <f>Scores!BJ140*calcs!$BN$14</f>
        <v>3.02382596632956</v>
      </c>
      <c r="BI144" s="219">
        <f>Scores!BK140*calcs!$BN$14</f>
        <v>1.48002812519755</v>
      </c>
      <c r="BJ144" s="219">
        <f>Scores!BL140*calcs!$BN$14</f>
        <v>1.48002812519755</v>
      </c>
    </row>
    <row r="145" spans="1:62">
      <c r="A145" t="s">
        <v>303</v>
      </c>
      <c r="B145" s="22" t="s">
        <v>304</v>
      </c>
      <c r="C145" s="219">
        <f>Scores!E141*calcs!$BN$3</f>
        <v>1.37891967376059</v>
      </c>
      <c r="D145" s="219">
        <f>Scores!F141*calcs!$BN$3</f>
        <v>1.37891967376059</v>
      </c>
      <c r="E145" s="219">
        <f>Scores!G141*calcs!$BN$3</f>
        <v>1.37891967376059</v>
      </c>
      <c r="F145" s="219">
        <f>Scores!H141*calcs!$BN$3</f>
        <v>1.37891967376059</v>
      </c>
      <c r="G145" s="219">
        <f>Scores!I141*calcs!$BN$3</f>
        <v>1.37891967376059</v>
      </c>
      <c r="H145" s="219">
        <f>Scores!J141*calcs!$BN$4</f>
        <v>0.371972549357637</v>
      </c>
      <c r="I145" s="219">
        <f>Scores!K141*calcs!$BN$4</f>
        <v>0.371972549357637</v>
      </c>
      <c r="J145" s="219">
        <f>Scores!L141*calcs!$BN$4</f>
        <v>0.371972549357637</v>
      </c>
      <c r="K145" s="219">
        <f>Scores!M141*calcs!$BN$4</f>
        <v>0.371972549357637</v>
      </c>
      <c r="L145" s="219">
        <f>Scores!N141*calcs!$BN$4</f>
        <v>0.371972549357637</v>
      </c>
      <c r="M145" s="219">
        <f>Scores!O141*calcs!$BN$5</f>
        <v>1.15437880917482</v>
      </c>
      <c r="N145" s="219">
        <f>Scores!P141*calcs!$BN$5</f>
        <v>1.15437880917482</v>
      </c>
      <c r="O145" s="219">
        <f>Scores!Q141*calcs!$BN$5</f>
        <v>1.15437880917482</v>
      </c>
      <c r="P145" s="219">
        <f>Scores!R141*calcs!$BN$5</f>
        <v>1.15437880917482</v>
      </c>
      <c r="Q145" s="219">
        <f>Scores!S141*calcs!$BN$5</f>
        <v>1.15437880917482</v>
      </c>
      <c r="R145" s="219">
        <f>Scores!T141*calcs!$BN$6</f>
        <v>0.731711025387677</v>
      </c>
      <c r="S145" s="219">
        <f>Scores!U141*calcs!$BN$6</f>
        <v>0.731711025387677</v>
      </c>
      <c r="T145" s="219">
        <f>Scores!V141*calcs!$BN$6</f>
        <v>0.731711025387677</v>
      </c>
      <c r="U145" s="219">
        <f>Scores!W141*calcs!$BN$6</f>
        <v>0.731711025387677</v>
      </c>
      <c r="V145" s="219">
        <f>Scores!X141*calcs!$BN$6</f>
        <v>0.731711025387677</v>
      </c>
      <c r="W145" s="219">
        <f>Scores!Y141*calcs!$BN$7</f>
        <v>1.22607768775278</v>
      </c>
      <c r="X145" s="219">
        <f>Scores!Z141*calcs!$BN$7</f>
        <v>1.05888654591073</v>
      </c>
      <c r="Y145" s="219">
        <f>Scores!AA141*calcs!$BN$7</f>
        <v>0.707642290845454</v>
      </c>
      <c r="Z145" s="219">
        <f>Scores!AB141*calcs!$BN$7</f>
        <v>0.716527856346121</v>
      </c>
      <c r="AA145" s="219">
        <f>Scores!AC141*calcs!$BN$7</f>
        <v>0.871842839538336</v>
      </c>
      <c r="AB145" s="219">
        <f>Scores!AD141*calcs!$BN$8</f>
        <v>0.942673327545626</v>
      </c>
      <c r="AC145" s="219">
        <f>Scores!AE141*calcs!$BN$8</f>
        <v>0.853882370353432</v>
      </c>
      <c r="AD145" s="219">
        <f>Scores!AF141*calcs!$BN$8</f>
        <v>0.947674038263443</v>
      </c>
      <c r="AE145" s="219">
        <f>Scores!AG141*calcs!$BN$8</f>
        <v>0.859890248316174</v>
      </c>
      <c r="AF145" s="219">
        <f>Scores!AH141*calcs!$BN$8</f>
        <v>0.805416992685738</v>
      </c>
      <c r="AG145" s="219">
        <f>Scores!AI141*calcs!$BN$9</f>
        <v>-0.109747236361071</v>
      </c>
      <c r="AH145" s="219">
        <f>Scores!AJ141*calcs!$BN$9</f>
        <v>-0.177051667640065</v>
      </c>
      <c r="AI145" s="219">
        <f>Scores!AK141*calcs!$BN$9</f>
        <v>-0.121016515836122</v>
      </c>
      <c r="AJ145" s="219">
        <f>Scores!AL141*calcs!$BN$9</f>
        <v>-0.12042099916563</v>
      </c>
      <c r="AK145" s="219">
        <f>Scores!AM141*calcs!$BN$9</f>
        <v>-0.14283576652456</v>
      </c>
      <c r="AL145" s="219">
        <f>Scores!AN141*calcs!$BN$10</f>
        <v>0.655057059974596</v>
      </c>
      <c r="AM145" s="219">
        <f>Scores!AO141*calcs!$BN$10</f>
        <v>0.606629324715232</v>
      </c>
      <c r="AN145" s="219">
        <f>Scores!AP141*calcs!$BN$10</f>
        <v>0.589903064894864</v>
      </c>
      <c r="AO145" s="219">
        <f>Scores!AQ141*calcs!$BN$10</f>
        <v>0.574116350502832</v>
      </c>
      <c r="AP145" s="219">
        <f>Scores!AR141*calcs!$BN$10</f>
        <v>0.535719715215141</v>
      </c>
      <c r="AQ145" s="219">
        <f>Scores!AS141*calcs!$BN$11</f>
        <v>0.447344713360644</v>
      </c>
      <c r="AR145" s="219">
        <f>Scores!AT141*calcs!$BN$11</f>
        <v>0.225577486911841</v>
      </c>
      <c r="AS145" s="219">
        <f>Scores!AU141*calcs!$BN$11</f>
        <v>0.332447602790678</v>
      </c>
      <c r="AT145" s="219">
        <f>Scores!AV141*calcs!$BN$11</f>
        <v>0.377225429572228</v>
      </c>
      <c r="AU145" s="219">
        <f>Scores!AW141*calcs!$BN$11</f>
        <v>0.313362085047129</v>
      </c>
      <c r="AV145" s="219">
        <f>Scores!AX141*calcs!$BN$12</f>
        <v>-0.0326311125560564</v>
      </c>
      <c r="AW145" s="219">
        <f>Scores!AY141*calcs!$BN$12</f>
        <v>-0.125627688851827</v>
      </c>
      <c r="AX145" s="219">
        <f>Scores!AZ141*calcs!$BN$12</f>
        <v>-0.0362812938523782</v>
      </c>
      <c r="AY145" s="219">
        <f>Scores!BA141*calcs!$BN$12</f>
        <v>0.0772454294859829</v>
      </c>
      <c r="AZ145" s="219">
        <f>Scores!BB141*calcs!$BN$12</f>
        <v>0.1300546202085</v>
      </c>
      <c r="BA145" s="219">
        <f>Scores!BC141*calcs!$BN$13</f>
        <v>-0.195599227687929</v>
      </c>
      <c r="BB145" s="219">
        <f>Scores!BD141*calcs!$BN$13</f>
        <v>-0.177527712393126</v>
      </c>
      <c r="BC145" s="219">
        <f>Scores!BE141*calcs!$BN$13</f>
        <v>-0.266855222756332</v>
      </c>
      <c r="BD145" s="219">
        <f>Scores!BF141*calcs!$BN$13</f>
        <v>-0.22587097145872</v>
      </c>
      <c r="BE145" s="219">
        <f>Scores!BG141*calcs!$BN$13</f>
        <v>-0.22587097145872</v>
      </c>
      <c r="BF145" s="219">
        <f>Scores!BH141*calcs!$BN$14</f>
        <v>2.76277388791825</v>
      </c>
      <c r="BG145" s="219">
        <f>Scores!BI141*calcs!$BN$14</f>
        <v>2.76277388791825</v>
      </c>
      <c r="BH145" s="219">
        <f>Scores!BJ141*calcs!$BN$14</f>
        <v>2.76277388791825</v>
      </c>
      <c r="BI145" s="219">
        <f>Scores!BK141*calcs!$BN$14</f>
        <v>1.38529072213907</v>
      </c>
      <c r="BJ145" s="219">
        <f>Scores!BL141*calcs!$BN$14</f>
        <v>1.38529072213907</v>
      </c>
    </row>
    <row r="146" spans="1:62">
      <c r="A146" t="s">
        <v>305</v>
      </c>
      <c r="B146" s="22" t="s">
        <v>306</v>
      </c>
      <c r="C146" s="219">
        <f>Scores!E142*calcs!$BN$3</f>
        <v>-0.178222328605391</v>
      </c>
      <c r="D146" s="219">
        <f>Scores!F142*calcs!$BN$3</f>
        <v>-0.178222328605391</v>
      </c>
      <c r="E146" s="219">
        <f>Scores!G142*calcs!$BN$3</f>
        <v>-0.178222328605391</v>
      </c>
      <c r="F146" s="219">
        <f>Scores!H142*calcs!$BN$3</f>
        <v>-0.178222328605391</v>
      </c>
      <c r="G146" s="219">
        <f>Scores!I142*calcs!$BN$3</f>
        <v>-0.178222328605391</v>
      </c>
      <c r="H146" s="219">
        <f>Scores!J142*calcs!$BN$4</f>
        <v>-0.721535262149296</v>
      </c>
      <c r="I146" s="219">
        <f>Scores!K142*calcs!$BN$4</f>
        <v>-0.721535262149296</v>
      </c>
      <c r="J146" s="219">
        <f>Scores!L142*calcs!$BN$4</f>
        <v>-0.721535262149296</v>
      </c>
      <c r="K146" s="219">
        <f>Scores!M142*calcs!$BN$4</f>
        <v>-0.721535262149296</v>
      </c>
      <c r="L146" s="219">
        <f>Scores!N142*calcs!$BN$4</f>
        <v>-0.721535262149296</v>
      </c>
      <c r="M146" s="219">
        <f>Scores!O142*calcs!$BN$5</f>
        <v>-0.288384665615403</v>
      </c>
      <c r="N146" s="219">
        <f>Scores!P142*calcs!$BN$5</f>
        <v>-0.288384665615403</v>
      </c>
      <c r="O146" s="219">
        <f>Scores!Q142*calcs!$BN$5</f>
        <v>-0.288384665615403</v>
      </c>
      <c r="P146" s="219">
        <f>Scores!R142*calcs!$BN$5</f>
        <v>-0.288384665615403</v>
      </c>
      <c r="Q146" s="219">
        <f>Scores!S142*calcs!$BN$5</f>
        <v>-0.288384665615403</v>
      </c>
      <c r="R146" s="219">
        <f>Scores!T142*calcs!$BN$6</f>
        <v>-0.0465580407554499</v>
      </c>
      <c r="S146" s="219">
        <f>Scores!U142*calcs!$BN$6</f>
        <v>-0.0465580407554499</v>
      </c>
      <c r="T146" s="219">
        <f>Scores!V142*calcs!$BN$6</f>
        <v>-0.0465580407554499</v>
      </c>
      <c r="U146" s="219">
        <f>Scores!W142*calcs!$BN$6</f>
        <v>-0.0465580407554499</v>
      </c>
      <c r="V146" s="219">
        <f>Scores!X142*calcs!$BN$6</f>
        <v>-0.0465580407554499</v>
      </c>
      <c r="W146" s="219">
        <f>Scores!Y142*calcs!$BN$7</f>
        <v>0.059435752778908</v>
      </c>
      <c r="X146" s="219">
        <f>Scores!Z142*calcs!$BN$7</f>
        <v>0.632764821438106</v>
      </c>
      <c r="Y146" s="219">
        <f>Scores!AA142*calcs!$BN$7</f>
        <v>0.0535773308375069</v>
      </c>
      <c r="Z146" s="219">
        <f>Scores!AB142*calcs!$BN$7</f>
        <v>0.394705016358639</v>
      </c>
      <c r="AA146" s="219">
        <f>Scores!AC142*calcs!$BN$7</f>
        <v>0.0663165868524518</v>
      </c>
      <c r="AB146" s="219">
        <f>Scores!AD142*calcs!$BN$8</f>
        <v>0.00627009932321538</v>
      </c>
      <c r="AC146" s="219">
        <f>Scores!AE142*calcs!$BN$8</f>
        <v>-0.114386990035221</v>
      </c>
      <c r="AD146" s="219">
        <f>Scores!AF142*calcs!$BN$8</f>
        <v>-0.134817615099549</v>
      </c>
      <c r="AE146" s="219">
        <f>Scores!AG142*calcs!$BN$8</f>
        <v>-0.268818838672262</v>
      </c>
      <c r="AF146" s="219">
        <f>Scores!AH142*calcs!$BN$8</f>
        <v>-0.330078794767272</v>
      </c>
      <c r="AG146" s="219">
        <f>Scores!AI142*calcs!$BN$9</f>
        <v>1.22691106484699</v>
      </c>
      <c r="AH146" s="219">
        <f>Scores!AJ142*calcs!$BN$9</f>
        <v>1.25424118025604</v>
      </c>
      <c r="AI146" s="219">
        <f>Scores!AK142*calcs!$BN$9</f>
        <v>1.29348730428005</v>
      </c>
      <c r="AJ146" s="219">
        <f>Scores!AL142*calcs!$BN$9</f>
        <v>1.32829056682228</v>
      </c>
      <c r="AK146" s="219">
        <f>Scores!AM142*calcs!$BN$9</f>
        <v>1.28441137168579</v>
      </c>
      <c r="AL146" s="219">
        <f>Scores!AN142*calcs!$BN$10</f>
        <v>-0.262729543772305</v>
      </c>
      <c r="AM146" s="219">
        <f>Scores!AO142*calcs!$BN$10</f>
        <v>-0.24735035128036</v>
      </c>
      <c r="AN146" s="219">
        <f>Scores!AP142*calcs!$BN$10</f>
        <v>-0.280882484964913</v>
      </c>
      <c r="AO146" s="219">
        <f>Scores!AQ142*calcs!$BN$10</f>
        <v>-0.310731619605748</v>
      </c>
      <c r="AP146" s="219">
        <f>Scores!AR142*calcs!$BN$10</f>
        <v>-0.358048256334597</v>
      </c>
      <c r="AQ146" s="219">
        <f>Scores!AS142*calcs!$BN$11</f>
        <v>-1.14600350936944</v>
      </c>
      <c r="AR146" s="219">
        <f>Scores!AT142*calcs!$BN$11</f>
        <v>-1.1160557149045</v>
      </c>
      <c r="AS146" s="219">
        <f>Scores!AU142*calcs!$BN$11</f>
        <v>-0.880394796652133</v>
      </c>
      <c r="AT146" s="219">
        <f>Scores!AV142*calcs!$BN$11</f>
        <v>-0.850127666556052</v>
      </c>
      <c r="AU146" s="219">
        <f>Scores!AW142*calcs!$BN$11</f>
        <v>-1.22856238376647</v>
      </c>
      <c r="AV146" s="219">
        <f>Scores!AX142*calcs!$BN$12</f>
        <v>-0.795008122415718</v>
      </c>
      <c r="AW146" s="219">
        <f>Scores!AY142*calcs!$BN$12</f>
        <v>-0.893683269631775</v>
      </c>
      <c r="AX146" s="219">
        <f>Scores!AZ142*calcs!$BN$12</f>
        <v>-0.960303607404001</v>
      </c>
      <c r="AY146" s="219">
        <f>Scores!BA142*calcs!$BN$12</f>
        <v>-0.975884511370078</v>
      </c>
      <c r="AZ146" s="219">
        <f>Scores!BB142*calcs!$BN$12</f>
        <v>-1.11431715245025</v>
      </c>
      <c r="BA146" s="219">
        <f>Scores!BC142*calcs!$BN$13</f>
        <v>-0.604056438448015</v>
      </c>
      <c r="BB146" s="219">
        <f>Scores!BD142*calcs!$BN$13</f>
        <v>-0.65463343944965</v>
      </c>
      <c r="BC146" s="219">
        <f>Scores!BE142*calcs!$BN$13</f>
        <v>-0.564034902644065</v>
      </c>
      <c r="BD146" s="219">
        <f>Scores!BF142*calcs!$BN$13</f>
        <v>-0.690899442109026</v>
      </c>
      <c r="BE146" s="219">
        <f>Scores!BG142*calcs!$BN$13</f>
        <v>-0.690899442109026</v>
      </c>
      <c r="BF146" s="219">
        <f>Scores!BH142*calcs!$BN$14</f>
        <v>2.73905420812014</v>
      </c>
      <c r="BG146" s="219">
        <f>Scores!BI142*calcs!$BN$14</f>
        <v>2.73905420812014</v>
      </c>
      <c r="BH146" s="219">
        <f>Scores!BJ142*calcs!$BN$14</f>
        <v>2.73905420812014</v>
      </c>
      <c r="BI146" s="219">
        <f>Scores!BK142*calcs!$BN$14</f>
        <v>1.84499840365298</v>
      </c>
      <c r="BJ146" s="219">
        <f>Scores!BL142*calcs!$BN$14</f>
        <v>1.84499840365298</v>
      </c>
    </row>
    <row r="147" spans="1:62">
      <c r="A147" t="s">
        <v>307</v>
      </c>
      <c r="B147" s="22" t="s">
        <v>308</v>
      </c>
      <c r="C147" s="219">
        <f>Scores!E143*calcs!$BN$3</f>
        <v>-0.409840225014669</v>
      </c>
      <c r="D147" s="219">
        <f>Scores!F143*calcs!$BN$3</f>
        <v>-0.409840225014669</v>
      </c>
      <c r="E147" s="219">
        <f>Scores!G143*calcs!$BN$3</f>
        <v>-0.409840225014669</v>
      </c>
      <c r="F147" s="219">
        <f>Scores!H143*calcs!$BN$3</f>
        <v>-0.409840225014669</v>
      </c>
      <c r="G147" s="219">
        <f>Scores!I143*calcs!$BN$3</f>
        <v>-0.409840225014669</v>
      </c>
      <c r="H147" s="219">
        <f>Scores!J143*calcs!$BN$4</f>
        <v>-1.1564419088003</v>
      </c>
      <c r="I147" s="219">
        <f>Scores!K143*calcs!$BN$4</f>
        <v>-1.1564419088003</v>
      </c>
      <c r="J147" s="219">
        <f>Scores!L143*calcs!$BN$4</f>
        <v>-1.1564419088003</v>
      </c>
      <c r="K147" s="219">
        <f>Scores!M143*calcs!$BN$4</f>
        <v>-1.1564419088003</v>
      </c>
      <c r="L147" s="219">
        <f>Scores!N143*calcs!$BN$4</f>
        <v>-1.1564419088003</v>
      </c>
      <c r="M147" s="219">
        <f>Scores!O143*calcs!$BN$5</f>
        <v>-0.317720431628282</v>
      </c>
      <c r="N147" s="219">
        <f>Scores!P143*calcs!$BN$5</f>
        <v>-0.317720431628282</v>
      </c>
      <c r="O147" s="219">
        <f>Scores!Q143*calcs!$BN$5</f>
        <v>-0.317720431628282</v>
      </c>
      <c r="P147" s="219">
        <f>Scores!R143*calcs!$BN$5</f>
        <v>-0.317720431628282</v>
      </c>
      <c r="Q147" s="219">
        <f>Scores!S143*calcs!$BN$5</f>
        <v>-0.317720431628282</v>
      </c>
      <c r="R147" s="219">
        <f>Scores!T143*calcs!$BN$6</f>
        <v>0.0815308808757796</v>
      </c>
      <c r="S147" s="219">
        <f>Scores!U143*calcs!$BN$6</f>
        <v>0.0815308808757796</v>
      </c>
      <c r="T147" s="219">
        <f>Scores!V143*calcs!$BN$6</f>
        <v>0.0815308808757796</v>
      </c>
      <c r="U147" s="219">
        <f>Scores!W143*calcs!$BN$6</f>
        <v>0.0815308808757796</v>
      </c>
      <c r="V147" s="219">
        <f>Scores!X143*calcs!$BN$6</f>
        <v>0.0815308808757796</v>
      </c>
      <c r="W147" s="219">
        <f>Scores!Y143*calcs!$BN$7</f>
        <v>-0.613181682936474</v>
      </c>
      <c r="X147" s="219">
        <f>Scores!Z143*calcs!$BN$7</f>
        <v>0.267634453565462</v>
      </c>
      <c r="Y147" s="219">
        <f>Scores!AA143*calcs!$BN$7</f>
        <v>-0.409122953768465</v>
      </c>
      <c r="Z147" s="219">
        <f>Scores!AB143*calcs!$BN$7</f>
        <v>0.15165661979372</v>
      </c>
      <c r="AA147" s="219">
        <f>Scores!AC143*calcs!$BN$7</f>
        <v>-0.282393951958017</v>
      </c>
      <c r="AB147" s="219">
        <f>Scores!AD143*calcs!$BN$8</f>
        <v>0.0666687309811298</v>
      </c>
      <c r="AC147" s="219">
        <f>Scores!AE143*calcs!$BN$8</f>
        <v>0.0394266791285659</v>
      </c>
      <c r="AD147" s="219">
        <f>Scores!AF143*calcs!$BN$8</f>
        <v>-0.0130559213978783</v>
      </c>
      <c r="AE147" s="219">
        <f>Scores!AG143*calcs!$BN$8</f>
        <v>-0.125891981660844</v>
      </c>
      <c r="AF147" s="219">
        <f>Scores!AH143*calcs!$BN$8</f>
        <v>-0.257761596238202</v>
      </c>
      <c r="AG147" s="219">
        <f>Scores!AI143*calcs!$BN$9</f>
        <v>1.16204965661941</v>
      </c>
      <c r="AH147" s="219">
        <f>Scores!AJ143*calcs!$BN$9</f>
        <v>1.11998718709825</v>
      </c>
      <c r="AI147" s="219">
        <f>Scores!AK143*calcs!$BN$9</f>
        <v>1.03268486615647</v>
      </c>
      <c r="AJ147" s="219">
        <f>Scores!AL143*calcs!$BN$9</f>
        <v>1.07530185988911</v>
      </c>
      <c r="AK147" s="219">
        <f>Scores!AM143*calcs!$BN$9</f>
        <v>1.03569297521389</v>
      </c>
      <c r="AL147" s="219">
        <f>Scores!AN143*calcs!$BN$10</f>
        <v>-0.567850412036791</v>
      </c>
      <c r="AM147" s="219">
        <f>Scores!AO143*calcs!$BN$10</f>
        <v>-0.465136520244429</v>
      </c>
      <c r="AN147" s="219">
        <f>Scores!AP143*calcs!$BN$10</f>
        <v>-0.494193395676419</v>
      </c>
      <c r="AO147" s="219">
        <f>Scores!AQ143*calcs!$BN$10</f>
        <v>-0.433938298987955</v>
      </c>
      <c r="AP147" s="219">
        <f>Scores!AR143*calcs!$BN$10</f>
        <v>-0.490254304514528</v>
      </c>
      <c r="AQ147" s="219">
        <f>Scores!AS143*calcs!$BN$11</f>
        <v>-1.05989027281328</v>
      </c>
      <c r="AR147" s="219">
        <f>Scores!AT143*calcs!$BN$11</f>
        <v>-1.23790108655579</v>
      </c>
      <c r="AS147" s="219">
        <f>Scores!AU143*calcs!$BN$11</f>
        <v>-1.17787336485322</v>
      </c>
      <c r="AT147" s="219">
        <f>Scores!AV143*calcs!$BN$11</f>
        <v>-1.10740114578142</v>
      </c>
      <c r="AU147" s="219">
        <f>Scores!AW143*calcs!$BN$11</f>
        <v>-1.53501373657094</v>
      </c>
      <c r="AV147" s="219">
        <f>Scores!AX143*calcs!$BN$12</f>
        <v>-0.545993786119635</v>
      </c>
      <c r="AW147" s="219">
        <f>Scores!AY143*calcs!$BN$12</f>
        <v>-0.661727729935626</v>
      </c>
      <c r="AX147" s="219">
        <f>Scores!AZ143*calcs!$BN$12</f>
        <v>-0.825621986752932</v>
      </c>
      <c r="AY147" s="219">
        <f>Scores!BA143*calcs!$BN$12</f>
        <v>-0.8801363765011</v>
      </c>
      <c r="AZ147" s="219">
        <f>Scores!BB143*calcs!$BN$12</f>
        <v>-0.985254991978107</v>
      </c>
      <c r="BA147" s="219">
        <f>Scores!BC143*calcs!$BN$13</f>
        <v>-0.51200974306546</v>
      </c>
      <c r="BB147" s="219">
        <f>Scores!BD143*calcs!$BN$13</f>
        <v>-0.515939914142521</v>
      </c>
      <c r="BC147" s="219">
        <f>Scores!BE143*calcs!$BN$13</f>
        <v>-0.606489142628027</v>
      </c>
      <c r="BD147" s="219">
        <f>Scores!BF143*calcs!$BN$13</f>
        <v>-0.577963956379666</v>
      </c>
      <c r="BE147" s="219">
        <f>Scores!BG143*calcs!$BN$13</f>
        <v>-0.577963956379666</v>
      </c>
      <c r="BF147" s="219">
        <f>Scores!BH143*calcs!$BN$14</f>
        <v>2.37965669752401</v>
      </c>
      <c r="BG147" s="219">
        <f>Scores!BI143*calcs!$BN$14</f>
        <v>2.37965669752401</v>
      </c>
      <c r="BH147" s="219">
        <f>Scores!BJ143*calcs!$BN$14</f>
        <v>2.37965669752401</v>
      </c>
      <c r="BI147" s="219">
        <f>Scores!BK143*calcs!$BN$14</f>
        <v>1.40913341750883</v>
      </c>
      <c r="BJ147" s="219">
        <f>Scores!BL143*calcs!$BN$14</f>
        <v>1.40913341750883</v>
      </c>
    </row>
    <row r="148" spans="1:62">
      <c r="A148" t="s">
        <v>309</v>
      </c>
      <c r="B148" s="22" t="s">
        <v>310</v>
      </c>
      <c r="C148" s="219">
        <f>Scores!E144*calcs!$BN$3</f>
        <v>0.103625954976982</v>
      </c>
      <c r="D148" s="219">
        <f>Scores!F144*calcs!$BN$3</f>
        <v>0.103625954976982</v>
      </c>
      <c r="E148" s="219">
        <f>Scores!G144*calcs!$BN$3</f>
        <v>0.103625954976982</v>
      </c>
      <c r="F148" s="219">
        <f>Scores!H144*calcs!$BN$3</f>
        <v>0.103625954976982</v>
      </c>
      <c r="G148" s="219">
        <f>Scores!I144*calcs!$BN$3</f>
        <v>0.103625954976982</v>
      </c>
      <c r="H148" s="219">
        <f>Scores!J144*calcs!$BN$4</f>
        <v>-0.756607860665251</v>
      </c>
      <c r="I148" s="219">
        <f>Scores!K144*calcs!$BN$4</f>
        <v>-0.756607860665251</v>
      </c>
      <c r="J148" s="219">
        <f>Scores!L144*calcs!$BN$4</f>
        <v>-0.756607860665251</v>
      </c>
      <c r="K148" s="219">
        <f>Scores!M144*calcs!$BN$4</f>
        <v>-0.756607860665251</v>
      </c>
      <c r="L148" s="219">
        <f>Scores!N144*calcs!$BN$4</f>
        <v>-0.756607860665251</v>
      </c>
      <c r="M148" s="219">
        <f>Scores!O144*calcs!$BN$5</f>
        <v>-0.388468548754917</v>
      </c>
      <c r="N148" s="219">
        <f>Scores!P144*calcs!$BN$5</f>
        <v>-0.388468548754917</v>
      </c>
      <c r="O148" s="219">
        <f>Scores!Q144*calcs!$BN$5</f>
        <v>-0.388468548754917</v>
      </c>
      <c r="P148" s="219">
        <f>Scores!R144*calcs!$BN$5</f>
        <v>-0.388468548754917</v>
      </c>
      <c r="Q148" s="219">
        <f>Scores!S144*calcs!$BN$5</f>
        <v>-0.388468548754917</v>
      </c>
      <c r="R148" s="219">
        <f>Scores!T144*calcs!$BN$6</f>
        <v>0.183140267148873</v>
      </c>
      <c r="S148" s="219">
        <f>Scores!U144*calcs!$BN$6</f>
        <v>0.183140267148873</v>
      </c>
      <c r="T148" s="219">
        <f>Scores!V144*calcs!$BN$6</f>
        <v>0.183140267148873</v>
      </c>
      <c r="U148" s="219">
        <f>Scores!W144*calcs!$BN$6</f>
        <v>0.183140267148873</v>
      </c>
      <c r="V148" s="219">
        <f>Scores!X144*calcs!$BN$6</f>
        <v>0.183140267148873</v>
      </c>
      <c r="W148" s="219">
        <f>Scores!Y144*calcs!$BN$7</f>
        <v>-0.0243948733205963</v>
      </c>
      <c r="X148" s="219">
        <f>Scores!Z144*calcs!$BN$7</f>
        <v>-0.00389350534454627</v>
      </c>
      <c r="Y148" s="219">
        <f>Scores!AA144*calcs!$BN$7</f>
        <v>0.553989799466255</v>
      </c>
      <c r="Z148" s="219">
        <f>Scores!AB144*calcs!$BN$7</f>
        <v>0.281712920736974</v>
      </c>
      <c r="AA148" s="219">
        <f>Scores!AC144*calcs!$BN$7</f>
        <v>0.14996224922524</v>
      </c>
      <c r="AB148" s="219">
        <f>Scores!AD144*calcs!$BN$8</f>
        <v>0.28296540142099</v>
      </c>
      <c r="AC148" s="219">
        <f>Scores!AE144*calcs!$BN$8</f>
        <v>0.163681762729166</v>
      </c>
      <c r="AD148" s="219">
        <f>Scores!AF144*calcs!$BN$8</f>
        <v>0.113228940144526</v>
      </c>
      <c r="AE148" s="219">
        <f>Scores!AG144*calcs!$BN$8</f>
        <v>0.176663970312227</v>
      </c>
      <c r="AF148" s="219">
        <f>Scores!AH144*calcs!$BN$8</f>
        <v>0.214087595947613</v>
      </c>
      <c r="AG148" s="219">
        <f>Scores!AI144*calcs!$BN$9</f>
        <v>0.823001386338843</v>
      </c>
      <c r="AH148" s="219">
        <f>Scores!AJ144*calcs!$BN$9</f>
        <v>0.855594257286278</v>
      </c>
      <c r="AI148" s="219">
        <f>Scores!AK144*calcs!$BN$9</f>
        <v>0.844791745179487</v>
      </c>
      <c r="AJ148" s="219">
        <f>Scores!AL144*calcs!$BN$9</f>
        <v>0.832497020396057</v>
      </c>
      <c r="AK148" s="219">
        <f>Scores!AM144*calcs!$BN$9</f>
        <v>0.865754161334892</v>
      </c>
      <c r="AL148" s="219">
        <f>Scores!AN144*calcs!$BN$10</f>
        <v>-0.0763705312092957</v>
      </c>
      <c r="AM148" s="219">
        <f>Scores!AO144*calcs!$BN$10</f>
        <v>-0.0953539367454471</v>
      </c>
      <c r="AN148" s="219">
        <f>Scores!AP144*calcs!$BN$10</f>
        <v>-0.0947929139508332</v>
      </c>
      <c r="AO148" s="219">
        <f>Scores!AQ144*calcs!$BN$10</f>
        <v>-0.119076785011203</v>
      </c>
      <c r="AP148" s="219">
        <f>Scores!AR144*calcs!$BN$10</f>
        <v>-0.193096728628619</v>
      </c>
      <c r="AQ148" s="219">
        <f>Scores!AS144*calcs!$BN$11</f>
        <v>-0.883426170423328</v>
      </c>
      <c r="AR148" s="219">
        <f>Scores!AT144*calcs!$BN$11</f>
        <v>-0.732795502575258</v>
      </c>
      <c r="AS148" s="219">
        <f>Scores!AU144*calcs!$BN$11</f>
        <v>-0.757235047329055</v>
      </c>
      <c r="AT148" s="219">
        <f>Scores!AV144*calcs!$BN$11</f>
        <v>-0.523114546501978</v>
      </c>
      <c r="AU148" s="219">
        <f>Scores!AW144*calcs!$BN$11</f>
        <v>-0.508903020018554</v>
      </c>
      <c r="AV148" s="219">
        <f>Scores!AX144*calcs!$BN$12</f>
        <v>-0.478944931685469</v>
      </c>
      <c r="AW148" s="219">
        <f>Scores!AY144*calcs!$BN$12</f>
        <v>-0.493373737085244</v>
      </c>
      <c r="AX148" s="219">
        <f>Scores!AZ144*calcs!$BN$12</f>
        <v>-0.509061107336671</v>
      </c>
      <c r="AY148" s="219">
        <f>Scores!BA144*calcs!$BN$12</f>
        <v>-0.485375929982457</v>
      </c>
      <c r="AZ148" s="219">
        <f>Scores!BB144*calcs!$BN$12</f>
        <v>-0.63889277092627</v>
      </c>
      <c r="BA148" s="219">
        <f>Scores!BC144*calcs!$BN$13</f>
        <v>-0.477492232297002</v>
      </c>
      <c r="BB148" s="219">
        <f>Scores!BD144*calcs!$BN$13</f>
        <v>-0.521487655154806</v>
      </c>
      <c r="BC148" s="219">
        <f>Scores!BE144*calcs!$BN$13</f>
        <v>-0.4609317483973</v>
      </c>
      <c r="BD148" s="219">
        <f>Scores!BF144*calcs!$BN$13</f>
        <v>-0.458385206783873</v>
      </c>
      <c r="BE148" s="219">
        <f>Scores!BG144*calcs!$BN$13</f>
        <v>-0.458385206783873</v>
      </c>
      <c r="BF148" s="219">
        <f>Scores!BH144*calcs!$BN$14</f>
        <v>2.18111628041518</v>
      </c>
      <c r="BG148" s="219">
        <f>Scores!BI144*calcs!$BN$14</f>
        <v>2.18111628041518</v>
      </c>
      <c r="BH148" s="219">
        <f>Scores!BJ144*calcs!$BN$14</f>
        <v>2.18111628041518</v>
      </c>
      <c r="BI148" s="219">
        <f>Scores!BK144*calcs!$BN$14</f>
        <v>1.57925362635953</v>
      </c>
      <c r="BJ148" s="219">
        <f>Scores!BL144*calcs!$BN$14</f>
        <v>1.57925362635953</v>
      </c>
    </row>
    <row r="149" spans="1:62">
      <c r="A149" t="s">
        <v>311</v>
      </c>
      <c r="B149" s="22" t="s">
        <v>312</v>
      </c>
      <c r="C149" s="219">
        <f>Scores!E145*calcs!$BN$3</f>
        <v>-0.0945050166502311</v>
      </c>
      <c r="D149" s="219">
        <f>Scores!F145*calcs!$BN$3</f>
        <v>-0.0945050166502311</v>
      </c>
      <c r="E149" s="219">
        <f>Scores!G145*calcs!$BN$3</f>
        <v>-0.0945050166502311</v>
      </c>
      <c r="F149" s="219">
        <f>Scores!H145*calcs!$BN$3</f>
        <v>-0.0945050166502311</v>
      </c>
      <c r="G149" s="219">
        <f>Scores!I145*calcs!$BN$3</f>
        <v>-0.0945050166502311</v>
      </c>
      <c r="H149" s="219">
        <f>Scores!J145*calcs!$BN$4</f>
        <v>-0.167803719002002</v>
      </c>
      <c r="I149" s="219">
        <f>Scores!K145*calcs!$BN$4</f>
        <v>-0.167803719002002</v>
      </c>
      <c r="J149" s="219">
        <f>Scores!L145*calcs!$BN$4</f>
        <v>-0.167803719002002</v>
      </c>
      <c r="K149" s="219">
        <f>Scores!M145*calcs!$BN$4</f>
        <v>-0.167803719002002</v>
      </c>
      <c r="L149" s="219">
        <f>Scores!N145*calcs!$BN$4</f>
        <v>-0.167803719002002</v>
      </c>
      <c r="M149" s="219">
        <f>Scores!O145*calcs!$BN$5</f>
        <v>-0.0504540935256385</v>
      </c>
      <c r="N149" s="219">
        <f>Scores!P145*calcs!$BN$5</f>
        <v>-0.0504540935256385</v>
      </c>
      <c r="O149" s="219">
        <f>Scores!Q145*calcs!$BN$5</f>
        <v>-0.0504540935256385</v>
      </c>
      <c r="P149" s="219">
        <f>Scores!R145*calcs!$BN$5</f>
        <v>-0.0504540935256385</v>
      </c>
      <c r="Q149" s="219">
        <f>Scores!S145*calcs!$BN$5</f>
        <v>-0.0504540935256385</v>
      </c>
      <c r="R149" s="219">
        <f>Scores!T145*calcs!$BN$6</f>
        <v>-0.399725606678899</v>
      </c>
      <c r="S149" s="219">
        <f>Scores!U145*calcs!$BN$6</f>
        <v>-0.399725606678899</v>
      </c>
      <c r="T149" s="219">
        <f>Scores!V145*calcs!$BN$6</f>
        <v>-0.399725606678899</v>
      </c>
      <c r="U149" s="219">
        <f>Scores!W145*calcs!$BN$6</f>
        <v>-0.399725606678899</v>
      </c>
      <c r="V149" s="219">
        <f>Scores!X145*calcs!$BN$6</f>
        <v>-0.399725606678899</v>
      </c>
      <c r="W149" s="219">
        <f>Scores!Y145*calcs!$BN$7</f>
        <v>-0.655869189279178</v>
      </c>
      <c r="X149" s="219">
        <f>Scores!Z145*calcs!$BN$7</f>
        <v>-0.586763624027737</v>
      </c>
      <c r="Y149" s="219">
        <f>Scores!AA145*calcs!$BN$7</f>
        <v>-0.794951368932734</v>
      </c>
      <c r="Z149" s="219">
        <f>Scores!AB145*calcs!$BN$7</f>
        <v>-0.740378677440493</v>
      </c>
      <c r="AA149" s="219">
        <f>Scores!AC145*calcs!$BN$7</f>
        <v>-2.06720157691765</v>
      </c>
      <c r="AB149" s="219">
        <f>Scores!AD145*calcs!$BN$8</f>
        <v>-0.114572338735812</v>
      </c>
      <c r="AC149" s="219">
        <f>Scores!AE145*calcs!$BN$8</f>
        <v>-0.174926664604145</v>
      </c>
      <c r="AD149" s="219">
        <f>Scores!AF145*calcs!$BN$8</f>
        <v>-0.148518095159713</v>
      </c>
      <c r="AE149" s="219">
        <f>Scores!AG145*calcs!$BN$8</f>
        <v>-0.127563126450516</v>
      </c>
      <c r="AF149" s="219">
        <f>Scores!AH145*calcs!$BN$8</f>
        <v>-0.224465666488836</v>
      </c>
      <c r="AG149" s="219">
        <f>Scores!AI145*calcs!$BN$9</f>
        <v>0.811342884413406</v>
      </c>
      <c r="AH149" s="219">
        <f>Scores!AJ145*calcs!$BN$9</f>
        <v>0.790317461027813</v>
      </c>
      <c r="AI149" s="219">
        <f>Scores!AK145*calcs!$BN$9</f>
        <v>0.87759272664305</v>
      </c>
      <c r="AJ149" s="219">
        <f>Scores!AL145*calcs!$BN$9</f>
        <v>0.875333075516252</v>
      </c>
      <c r="AK149" s="219">
        <f>Scores!AM145*calcs!$BN$9</f>
        <v>0.89718120225772</v>
      </c>
      <c r="AL149" s="219">
        <f>Scores!AN145*calcs!$BN$10</f>
        <v>-0.185354395360736</v>
      </c>
      <c r="AM149" s="219">
        <f>Scores!AO145*calcs!$BN$10</f>
        <v>-0.206907936974461</v>
      </c>
      <c r="AN149" s="219">
        <f>Scores!AP145*calcs!$BN$10</f>
        <v>-0.213170503654446</v>
      </c>
      <c r="AO149" s="219">
        <f>Scores!AQ145*calcs!$BN$10</f>
        <v>-0.228593833350943</v>
      </c>
      <c r="AP149" s="219">
        <f>Scores!AR145*calcs!$BN$10</f>
        <v>-0.21183124109212</v>
      </c>
      <c r="AQ149" s="219">
        <f>Scores!AS145*calcs!$BN$11</f>
        <v>-0.158015204387788</v>
      </c>
      <c r="AR149" s="219">
        <f>Scores!AT145*calcs!$BN$11</f>
        <v>-0.168751203225872</v>
      </c>
      <c r="AS149" s="219">
        <f>Scores!AU145*calcs!$BN$11</f>
        <v>-0.109586900422494</v>
      </c>
      <c r="AT149" s="219">
        <f>Scores!AV145*calcs!$BN$11</f>
        <v>-0.232542109009518</v>
      </c>
      <c r="AU149" s="219">
        <f>Scores!AW145*calcs!$BN$11</f>
        <v>-0.409262256770486</v>
      </c>
      <c r="AV149" s="219">
        <f>Scores!AX145*calcs!$BN$12</f>
        <v>-0.719839019472893</v>
      </c>
      <c r="AW149" s="219">
        <f>Scores!AY145*calcs!$BN$12</f>
        <v>-0.718774919417202</v>
      </c>
      <c r="AX149" s="219">
        <f>Scores!AZ145*calcs!$BN$12</f>
        <v>-0.806896821878301</v>
      </c>
      <c r="AY149" s="219">
        <f>Scores!BA145*calcs!$BN$12</f>
        <v>-0.900472920033316</v>
      </c>
      <c r="AZ149" s="219">
        <f>Scores!BB145*calcs!$BN$12</f>
        <v>-0.961689972262583</v>
      </c>
      <c r="BA149" s="219">
        <f>Scores!BC145*calcs!$BN$13</f>
        <v>-0.604056438448015</v>
      </c>
      <c r="BB149" s="219">
        <f>Scores!BD145*calcs!$BN$13</f>
        <v>-0.576965065277658</v>
      </c>
      <c r="BC149" s="219">
        <f>Scores!BE145*calcs!$BN$13</f>
        <v>-0.624683816906867</v>
      </c>
      <c r="BD149" s="219">
        <f>Scores!BF145*calcs!$BN$13</f>
        <v>-0.597893747978965</v>
      </c>
      <c r="BE149" s="219">
        <f>Scores!BG145*calcs!$BN$13</f>
        <v>-0.597893747978965</v>
      </c>
      <c r="BF149" s="219">
        <f>Scores!BH145*calcs!$BN$14</f>
        <v>2.56577639757409</v>
      </c>
      <c r="BG149" s="219">
        <f>Scores!BI145*calcs!$BN$14</f>
        <v>2.56577639757409</v>
      </c>
      <c r="BH149" s="219">
        <f>Scores!BJ145*calcs!$BN$14</f>
        <v>2.56577639757409</v>
      </c>
      <c r="BI149" s="219">
        <f>Scores!BK145*calcs!$BN$14</f>
        <v>1.75832934990389</v>
      </c>
      <c r="BJ149" s="219">
        <f>Scores!BL145*calcs!$BN$14</f>
        <v>1.75832934990389</v>
      </c>
    </row>
    <row r="150" spans="1:62">
      <c r="A150" t="s">
        <v>313</v>
      </c>
      <c r="B150" s="22" t="s">
        <v>314</v>
      </c>
      <c r="C150" s="219">
        <f>Scores!E146*calcs!$BN$3</f>
        <v>-0.638667544358774</v>
      </c>
      <c r="D150" s="219">
        <f>Scores!F146*calcs!$BN$3</f>
        <v>-0.638667544358774</v>
      </c>
      <c r="E150" s="219">
        <f>Scores!G146*calcs!$BN$3</f>
        <v>-0.638667544358774</v>
      </c>
      <c r="F150" s="219">
        <f>Scores!H146*calcs!$BN$3</f>
        <v>-0.638667544358774</v>
      </c>
      <c r="G150" s="219">
        <f>Scores!I146*calcs!$BN$3</f>
        <v>-0.638667544358774</v>
      </c>
      <c r="H150" s="219">
        <f>Scores!J146*calcs!$BN$4</f>
        <v>-1.1758852899672</v>
      </c>
      <c r="I150" s="219">
        <f>Scores!K146*calcs!$BN$4</f>
        <v>-1.1758852899672</v>
      </c>
      <c r="J150" s="219">
        <f>Scores!L146*calcs!$BN$4</f>
        <v>-1.1758852899672</v>
      </c>
      <c r="K150" s="219">
        <f>Scores!M146*calcs!$BN$4</f>
        <v>-1.1758852899672</v>
      </c>
      <c r="L150" s="219">
        <f>Scores!N146*calcs!$BN$4</f>
        <v>-1.1758852899672</v>
      </c>
      <c r="M150" s="219">
        <f>Scores!O146*calcs!$BN$5</f>
        <v>0.0166123083489931</v>
      </c>
      <c r="N150" s="219">
        <f>Scores!P146*calcs!$BN$5</f>
        <v>0.0166123083489931</v>
      </c>
      <c r="O150" s="219">
        <f>Scores!Q146*calcs!$BN$5</f>
        <v>0.0166123083489931</v>
      </c>
      <c r="P150" s="219">
        <f>Scores!R146*calcs!$BN$5</f>
        <v>0.0166123083489931</v>
      </c>
      <c r="Q150" s="219">
        <f>Scores!S146*calcs!$BN$5</f>
        <v>0.0166123083489931</v>
      </c>
      <c r="R150" s="219">
        <f>Scores!T146*calcs!$BN$6</f>
        <v>0.259971942875901</v>
      </c>
      <c r="S150" s="219">
        <f>Scores!U146*calcs!$BN$6</f>
        <v>0.259971942875901</v>
      </c>
      <c r="T150" s="219">
        <f>Scores!V146*calcs!$BN$6</f>
        <v>0.259971942875901</v>
      </c>
      <c r="U150" s="219">
        <f>Scores!W146*calcs!$BN$6</f>
        <v>0.259971942875901</v>
      </c>
      <c r="V150" s="219">
        <f>Scores!X146*calcs!$BN$6</f>
        <v>0.259971942875901</v>
      </c>
      <c r="W150" s="219">
        <f>Scores!Y146*calcs!$BN$7</f>
        <v>-0.424010901158676</v>
      </c>
      <c r="X150" s="219">
        <f>Scores!Z146*calcs!$BN$7</f>
        <v>0.620689347009003</v>
      </c>
      <c r="Y150" s="219">
        <f>Scores!AA146*calcs!$BN$7</f>
        <v>0.0392229442981319</v>
      </c>
      <c r="Z150" s="219">
        <f>Scores!AB146*calcs!$BN$7</f>
        <v>0.356156963931016</v>
      </c>
      <c r="AA150" s="219">
        <f>Scores!AC146*calcs!$BN$7</f>
        <v>0.37575634720941</v>
      </c>
      <c r="AB150" s="219">
        <f>Scores!AD146*calcs!$BN$8</f>
        <v>0.225797363566583</v>
      </c>
      <c r="AC150" s="219">
        <f>Scores!AE146*calcs!$BN$8</f>
        <v>0.243906617903783</v>
      </c>
      <c r="AD150" s="219">
        <f>Scores!AF146*calcs!$BN$8</f>
        <v>0.266995974115964</v>
      </c>
      <c r="AE150" s="219">
        <f>Scores!AG146*calcs!$BN$8</f>
        <v>0.102741058777683</v>
      </c>
      <c r="AF150" s="219">
        <f>Scores!AH146*calcs!$BN$8</f>
        <v>0.179282046378164</v>
      </c>
      <c r="AG150" s="219">
        <f>Scores!AI146*calcs!$BN$9</f>
        <v>1.51702911068424</v>
      </c>
      <c r="AH150" s="219">
        <f>Scores!AJ146*calcs!$BN$9</f>
        <v>1.48425097080249</v>
      </c>
      <c r="AI150" s="219">
        <f>Scores!AK146*calcs!$BN$9</f>
        <v>1.52278705289756</v>
      </c>
      <c r="AJ150" s="219">
        <f>Scores!AL146*calcs!$BN$9</f>
        <v>1.55629663606255</v>
      </c>
      <c r="AK150" s="219">
        <f>Scores!AM146*calcs!$BN$9</f>
        <v>1.52144728391225</v>
      </c>
      <c r="AL150" s="219">
        <f>Scores!AN146*calcs!$BN$10</f>
        <v>-0.358238292010219</v>
      </c>
      <c r="AM150" s="219">
        <f>Scores!AO146*calcs!$BN$10</f>
        <v>-0.357315845697405</v>
      </c>
      <c r="AN150" s="219">
        <f>Scores!AP146*calcs!$BN$10</f>
        <v>-0.437541565984986</v>
      </c>
      <c r="AO150" s="219">
        <f>Scores!AQ146*calcs!$BN$10</f>
        <v>-0.387735794219627</v>
      </c>
      <c r="AP150" s="219">
        <f>Scores!AR146*calcs!$BN$10</f>
        <v>-0.479237133832867</v>
      </c>
      <c r="AQ150" s="219">
        <f>Scores!AS146*calcs!$BN$11</f>
        <v>-0.562238533191548</v>
      </c>
      <c r="AR150" s="219">
        <f>Scores!AT146*calcs!$BN$11</f>
        <v>-0.630998812173721</v>
      </c>
      <c r="AS150" s="219">
        <f>Scores!AU146*calcs!$BN$11</f>
        <v>-0.478992978645728</v>
      </c>
      <c r="AT150" s="219">
        <f>Scores!AV146*calcs!$BN$11</f>
        <v>-0.352446130077147</v>
      </c>
      <c r="AU150" s="219">
        <f>Scores!AW146*calcs!$BN$11</f>
        <v>-0.4787514672575</v>
      </c>
      <c r="AV150" s="219">
        <f>Scores!AX146*calcs!$BN$12</f>
        <v>-0.268048400973975</v>
      </c>
      <c r="AW150" s="219">
        <f>Scores!AY146*calcs!$BN$12</f>
        <v>-0.402308328739204</v>
      </c>
      <c r="AX150" s="219">
        <f>Scores!AZ146*calcs!$BN$12</f>
        <v>-0.29915271304563</v>
      </c>
      <c r="AY150" s="219">
        <f>Scores!BA146*calcs!$BN$12</f>
        <v>-0.414516664874896</v>
      </c>
      <c r="AZ150" s="219">
        <f>Scores!BB146*calcs!$BN$12</f>
        <v>-0.423278193969332</v>
      </c>
      <c r="BA150" s="219">
        <f>Scores!BC146*calcs!$BN$13</f>
        <v>-0.500503906142641</v>
      </c>
      <c r="BB150" s="219">
        <f>Scores!BD146*calcs!$BN$13</f>
        <v>-0.538130878191662</v>
      </c>
      <c r="BC150" s="219">
        <f>Scores!BE146*calcs!$BN$13</f>
        <v>-0.612554034054307</v>
      </c>
      <c r="BD150" s="219">
        <f>Scores!BF146*calcs!$BN$13</f>
        <v>-0.531461109314635</v>
      </c>
      <c r="BE150" s="219">
        <f>Scores!BG146*calcs!$BN$13</f>
        <v>-0.531461109314635</v>
      </c>
      <c r="BF150" s="219">
        <f>Scores!BH146*calcs!$BN$14</f>
        <v>1.49738216786009</v>
      </c>
      <c r="BG150" s="219">
        <f>Scores!BI146*calcs!$BN$14</f>
        <v>1.49738216786009</v>
      </c>
      <c r="BH150" s="219">
        <f>Scores!BJ146*calcs!$BN$14</f>
        <v>1.49738216786009</v>
      </c>
      <c r="BI150" s="219">
        <f>Scores!BK146*calcs!$BN$14</f>
        <v>0.58447090678793</v>
      </c>
      <c r="BJ150" s="219">
        <f>Scores!BL146*calcs!$BN$14</f>
        <v>0.58447090678793</v>
      </c>
    </row>
    <row r="151" spans="1:62">
      <c r="A151" t="s">
        <v>315</v>
      </c>
      <c r="B151" s="22" t="s">
        <v>316</v>
      </c>
      <c r="C151" s="219">
        <f>Scores!E147*calcs!$BN$3</f>
        <v>-0.705641393922902</v>
      </c>
      <c r="D151" s="219">
        <f>Scores!F147*calcs!$BN$3</f>
        <v>-0.705641393922902</v>
      </c>
      <c r="E151" s="219">
        <f>Scores!G147*calcs!$BN$3</f>
        <v>-0.705641393922902</v>
      </c>
      <c r="F151" s="219">
        <f>Scores!H147*calcs!$BN$3</f>
        <v>-0.705641393922902</v>
      </c>
      <c r="G151" s="219">
        <f>Scores!I147*calcs!$BN$3</f>
        <v>-0.705641393922902</v>
      </c>
      <c r="H151" s="219">
        <f>Scores!J147*calcs!$BN$4</f>
        <v>-0.138432297508232</v>
      </c>
      <c r="I151" s="219">
        <f>Scores!K147*calcs!$BN$4</f>
        <v>-0.138432297508232</v>
      </c>
      <c r="J151" s="219">
        <f>Scores!L147*calcs!$BN$4</f>
        <v>-0.138432297508232</v>
      </c>
      <c r="K151" s="219">
        <f>Scores!M147*calcs!$BN$4</f>
        <v>-0.138432297508232</v>
      </c>
      <c r="L151" s="219">
        <f>Scores!N147*calcs!$BN$4</f>
        <v>-0.138432297508232</v>
      </c>
      <c r="M151" s="219">
        <f>Scores!O147*calcs!$BN$5</f>
        <v>0.142620271919134</v>
      </c>
      <c r="N151" s="219">
        <f>Scores!P147*calcs!$BN$5</f>
        <v>0.142620271919134</v>
      </c>
      <c r="O151" s="219">
        <f>Scores!Q147*calcs!$BN$5</f>
        <v>0.142620271919134</v>
      </c>
      <c r="P151" s="219">
        <f>Scores!R147*calcs!$BN$5</f>
        <v>0.142620271919134</v>
      </c>
      <c r="Q151" s="219">
        <f>Scores!S147*calcs!$BN$5</f>
        <v>0.142620271919134</v>
      </c>
      <c r="R151" s="219">
        <f>Scores!T147*calcs!$BN$6</f>
        <v>-0.19345945327057</v>
      </c>
      <c r="S151" s="219">
        <f>Scores!U147*calcs!$BN$6</f>
        <v>-0.19345945327057</v>
      </c>
      <c r="T151" s="219">
        <f>Scores!V147*calcs!$BN$6</f>
        <v>-0.19345945327057</v>
      </c>
      <c r="U151" s="219">
        <f>Scores!W147*calcs!$BN$6</f>
        <v>-0.19345945327057</v>
      </c>
      <c r="V151" s="219">
        <f>Scores!X147*calcs!$BN$6</f>
        <v>-0.19345945327057</v>
      </c>
      <c r="W151" s="219">
        <f>Scores!Y147*calcs!$BN$7</f>
        <v>-0.0352523077693953</v>
      </c>
      <c r="X151" s="219">
        <f>Scores!Z147*calcs!$BN$7</f>
        <v>-0.0792516193673532</v>
      </c>
      <c r="Y151" s="219">
        <f>Scores!AA147*calcs!$BN$7</f>
        <v>0.116967461607731</v>
      </c>
      <c r="Z151" s="219">
        <f>Scores!AB147*calcs!$BN$7</f>
        <v>0.443297691112311</v>
      </c>
      <c r="AA151" s="219">
        <f>Scores!AC147*calcs!$BN$7</f>
        <v>0.889614194229021</v>
      </c>
      <c r="AB151" s="219">
        <f>Scores!AD147*calcs!$BN$8</f>
        <v>0.327349066168283</v>
      </c>
      <c r="AC151" s="219">
        <f>Scores!AE147*calcs!$BN$8</f>
        <v>0.34996138015759</v>
      </c>
      <c r="AD151" s="219">
        <f>Scores!AF147*calcs!$BN$8</f>
        <v>0.223633099971885</v>
      </c>
      <c r="AE151" s="219">
        <f>Scores!AG147*calcs!$BN$8</f>
        <v>0.134118487085177</v>
      </c>
      <c r="AF151" s="219">
        <f>Scores!AH147*calcs!$BN$8</f>
        <v>0.116977706231217</v>
      </c>
      <c r="AG151" s="219">
        <f>Scores!AI147*calcs!$BN$9</f>
        <v>1.88207267098179</v>
      </c>
      <c r="AH151" s="219">
        <f>Scores!AJ147*calcs!$BN$9</f>
        <v>1.76535099504622</v>
      </c>
      <c r="AI151" s="219">
        <f>Scores!AK147*calcs!$BN$9</f>
        <v>1.78797055795798</v>
      </c>
      <c r="AJ151" s="219">
        <f>Scores!AL147*calcs!$BN$9</f>
        <v>1.75221232150612</v>
      </c>
      <c r="AK151" s="219">
        <f>Scores!AM147*calcs!$BN$9</f>
        <v>1.70376493727569</v>
      </c>
      <c r="AL151" s="219">
        <f>Scores!AN147*calcs!$BN$10</f>
        <v>-0.102626249260318</v>
      </c>
      <c r="AM151" s="219">
        <f>Scores!AO147*calcs!$BN$10</f>
        <v>-0.0918901244216204</v>
      </c>
      <c r="AN151" s="219">
        <f>Scores!AP147*calcs!$BN$10</f>
        <v>-0.100069172234766</v>
      </c>
      <c r="AO151" s="219">
        <f>Scores!AQ147*calcs!$BN$10</f>
        <v>-0.152323031828624</v>
      </c>
      <c r="AP151" s="219">
        <f>Scores!AR147*calcs!$BN$10</f>
        <v>-0.179631297795478</v>
      </c>
      <c r="AQ151" s="219">
        <f>Scores!AS147*calcs!$BN$11</f>
        <v>-0.312249212961497</v>
      </c>
      <c r="AR151" s="219">
        <f>Scores!AT147*calcs!$BN$11</f>
        <v>-0.33538281046616</v>
      </c>
      <c r="AS151" s="219">
        <f>Scores!AU147*calcs!$BN$11</f>
        <v>-0.291348381800978</v>
      </c>
      <c r="AT151" s="219">
        <f>Scores!AV147*calcs!$BN$11</f>
        <v>-0.611238374372462</v>
      </c>
      <c r="AU151" s="219">
        <f>Scores!AW147*calcs!$BN$11</f>
        <v>-0.863706616022331</v>
      </c>
      <c r="AV151" s="219">
        <f>Scores!AX147*calcs!$BN$12</f>
        <v>-0.773018622789582</v>
      </c>
      <c r="AW151" s="219">
        <f>Scores!AY147*calcs!$BN$12</f>
        <v>-0.828368001718968</v>
      </c>
      <c r="AX151" s="219">
        <f>Scores!AZ147*calcs!$BN$12</f>
        <v>-0.79863464685732</v>
      </c>
      <c r="AY151" s="219">
        <f>Scores!BA147*calcs!$BN$12</f>
        <v>-0.88718369356672</v>
      </c>
      <c r="AZ151" s="219">
        <f>Scores!BB147*calcs!$BN$12</f>
        <v>-0.891627027141</v>
      </c>
      <c r="BA151" s="219">
        <f>Scores!BC147*calcs!$BN$13</f>
        <v>-0.736373563060438</v>
      </c>
      <c r="BB151" s="219">
        <f>Scores!BD147*calcs!$BN$13</f>
        <v>-0.65463343944965</v>
      </c>
      <c r="BC151" s="219">
        <f>Scores!BE147*calcs!$BN$13</f>
        <v>-0.697462514022231</v>
      </c>
      <c r="BD151" s="219">
        <f>Scores!BF147*calcs!$BN$13</f>
        <v>-0.704185969841892</v>
      </c>
      <c r="BE151" s="219">
        <f>Scores!BG147*calcs!$BN$13</f>
        <v>-0.704185969841892</v>
      </c>
      <c r="BF151" s="219">
        <f>Scores!BH147*calcs!$BN$14</f>
        <v>3.01421216599114</v>
      </c>
      <c r="BG151" s="219">
        <f>Scores!BI147*calcs!$BN$14</f>
        <v>3.01421216599114</v>
      </c>
      <c r="BH151" s="219">
        <f>Scores!BJ147*calcs!$BN$14</f>
        <v>3.01421216599114</v>
      </c>
      <c r="BI151" s="219">
        <f>Scores!BK147*calcs!$BN$14</f>
        <v>1.93710717263237</v>
      </c>
      <c r="BJ151" s="219">
        <f>Scores!BL147*calcs!$BN$14</f>
        <v>1.93710717263237</v>
      </c>
    </row>
    <row r="152" spans="1:62">
      <c r="A152" t="s">
        <v>317</v>
      </c>
      <c r="B152" s="22" t="s">
        <v>318</v>
      </c>
      <c r="C152" s="219">
        <f>Scores!E148*calcs!$BN$3</f>
        <v>-0.041484052411963</v>
      </c>
      <c r="D152" s="219">
        <f>Scores!F148*calcs!$BN$3</f>
        <v>-0.041484052411963</v>
      </c>
      <c r="E152" s="219">
        <f>Scores!G148*calcs!$BN$3</f>
        <v>-0.041484052411963</v>
      </c>
      <c r="F152" s="219">
        <f>Scores!H148*calcs!$BN$3</f>
        <v>-0.041484052411963</v>
      </c>
      <c r="G152" s="219">
        <f>Scores!I148*calcs!$BN$3</f>
        <v>-0.041484052411963</v>
      </c>
      <c r="H152" s="219">
        <f>Scores!J148*calcs!$BN$4</f>
        <v>-0.284318191740109</v>
      </c>
      <c r="I152" s="219">
        <f>Scores!K148*calcs!$BN$4</f>
        <v>-0.284318191740109</v>
      </c>
      <c r="J152" s="219">
        <f>Scores!L148*calcs!$BN$4</f>
        <v>-0.284318191740109</v>
      </c>
      <c r="K152" s="219">
        <f>Scores!M148*calcs!$BN$4</f>
        <v>-0.284318191740109</v>
      </c>
      <c r="L152" s="219">
        <f>Scores!N148*calcs!$BN$4</f>
        <v>-0.284318191740109</v>
      </c>
      <c r="M152" s="219">
        <f>Scores!O148*calcs!$BN$5</f>
        <v>-0.993273478466531</v>
      </c>
      <c r="N152" s="219">
        <f>Scores!P148*calcs!$BN$5</f>
        <v>-0.993273478466531</v>
      </c>
      <c r="O152" s="219">
        <f>Scores!Q148*calcs!$BN$5</f>
        <v>-0.993273478466531</v>
      </c>
      <c r="P152" s="219">
        <f>Scores!R148*calcs!$BN$5</f>
        <v>-0.993273478466531</v>
      </c>
      <c r="Q152" s="219">
        <f>Scores!S148*calcs!$BN$5</f>
        <v>-0.993273478466531</v>
      </c>
      <c r="R152" s="219">
        <f>Scores!T148*calcs!$BN$6</f>
        <v>-0.165297100468394</v>
      </c>
      <c r="S152" s="219">
        <f>Scores!U148*calcs!$BN$6</f>
        <v>-0.165297100468394</v>
      </c>
      <c r="T152" s="219">
        <f>Scores!V148*calcs!$BN$6</f>
        <v>-0.165297100468394</v>
      </c>
      <c r="U152" s="219">
        <f>Scores!W148*calcs!$BN$6</f>
        <v>-0.165297100468394</v>
      </c>
      <c r="V152" s="219">
        <f>Scores!X148*calcs!$BN$6</f>
        <v>-0.165297100468394</v>
      </c>
      <c r="W152" s="219">
        <f>Scores!Y148*calcs!$BN$7</f>
        <v>1.28870849263932</v>
      </c>
      <c r="X152" s="219">
        <f>Scores!Z148*calcs!$BN$7</f>
        <v>1.11908763440009</v>
      </c>
      <c r="Y152" s="219">
        <f>Scores!AA148*calcs!$BN$7</f>
        <v>1.25224541270874</v>
      </c>
      <c r="Z152" s="219">
        <f>Scores!AB148*calcs!$BN$7</f>
        <v>1.13415398565833</v>
      </c>
      <c r="AA152" s="219">
        <f>Scores!AC148*calcs!$BN$7</f>
        <v>0.929881116458667</v>
      </c>
      <c r="AB152" s="219">
        <f>Scores!AD148*calcs!$BN$8</f>
        <v>0.0433111071942307</v>
      </c>
      <c r="AC152" s="219">
        <f>Scores!AE148*calcs!$BN$8</f>
        <v>-0.0373111977348705</v>
      </c>
      <c r="AD152" s="219">
        <f>Scores!AF148*calcs!$BN$8</f>
        <v>-0.175666699438174</v>
      </c>
      <c r="AE152" s="219">
        <f>Scores!AG148*calcs!$BN$8</f>
        <v>-0.252620461544301</v>
      </c>
      <c r="AF152" s="219">
        <f>Scores!AH148*calcs!$BN$8</f>
        <v>-0.471699015526381</v>
      </c>
      <c r="AG152" s="219">
        <f>Scores!AI148*calcs!$BN$9</f>
        <v>1.38502517387154</v>
      </c>
      <c r="AH152" s="219">
        <f>Scores!AJ148*calcs!$BN$9</f>
        <v>1.35889450264307</v>
      </c>
      <c r="AI152" s="219">
        <f>Scores!AK148*calcs!$BN$9</f>
        <v>1.33167226656018</v>
      </c>
      <c r="AJ152" s="219">
        <f>Scores!AL148*calcs!$BN$9</f>
        <v>1.30457466446234</v>
      </c>
      <c r="AK152" s="219">
        <f>Scores!AM148*calcs!$BN$9</f>
        <v>1.2579206549018</v>
      </c>
      <c r="AL152" s="219">
        <f>Scores!AN148*calcs!$BN$10</f>
        <v>-0.430201900037775</v>
      </c>
      <c r="AM152" s="219">
        <f>Scores!AO148*calcs!$BN$10</f>
        <v>-0.389777984270703</v>
      </c>
      <c r="AN152" s="219">
        <f>Scores!AP148*calcs!$BN$10</f>
        <v>-0.438407863522943</v>
      </c>
      <c r="AO152" s="219">
        <f>Scores!AQ148*calcs!$BN$10</f>
        <v>-0.467237401523686</v>
      </c>
      <c r="AP152" s="219">
        <f>Scores!AR148*calcs!$BN$10</f>
        <v>-0.385156294722368</v>
      </c>
      <c r="AQ152" s="219">
        <f>Scores!AS148*calcs!$BN$11</f>
        <v>-0.307084980931836</v>
      </c>
      <c r="AR152" s="219">
        <f>Scores!AT148*calcs!$BN$11</f>
        <v>-0.477000648426504</v>
      </c>
      <c r="AS152" s="219">
        <f>Scores!AU148*calcs!$BN$11</f>
        <v>-0.265180257751201</v>
      </c>
      <c r="AT152" s="219">
        <f>Scores!AV148*calcs!$BN$11</f>
        <v>-0.2989073394671</v>
      </c>
      <c r="AU152" s="219">
        <f>Scores!AW148*calcs!$BN$11</f>
        <v>-0.41616773907757</v>
      </c>
      <c r="AV152" s="219">
        <f>Scores!AX148*calcs!$BN$12</f>
        <v>-0.519325686660898</v>
      </c>
      <c r="AW152" s="219">
        <f>Scores!AY148*calcs!$BN$12</f>
        <v>-0.517345729000069</v>
      </c>
      <c r="AX152" s="219">
        <f>Scores!AZ148*calcs!$BN$12</f>
        <v>-0.637883970087807</v>
      </c>
      <c r="AY152" s="219">
        <f>Scores!BA148*calcs!$BN$12</f>
        <v>-0.63146676004282</v>
      </c>
      <c r="AZ152" s="219">
        <f>Scores!BB148*calcs!$BN$12</f>
        <v>-0.849432552239055</v>
      </c>
      <c r="BA152" s="219">
        <f>Scores!BC148*calcs!$BN$13</f>
        <v>-0.621315193832244</v>
      </c>
      <c r="BB152" s="219">
        <f>Scores!BD148*calcs!$BN$13</f>
        <v>-0.649085698437365</v>
      </c>
      <c r="BC152" s="219">
        <f>Scores!BE148*calcs!$BN$13</f>
        <v>-0.836955016826677</v>
      </c>
      <c r="BD152" s="219">
        <f>Scores!BF148*calcs!$BN$13</f>
        <v>-0.90348388583488</v>
      </c>
      <c r="BE152" s="219">
        <f>Scores!BG148*calcs!$BN$13</f>
        <v>-0.90348388583488</v>
      </c>
      <c r="BF152" s="219">
        <f>Scores!BH148*calcs!$BN$14</f>
        <v>1.7548043216585</v>
      </c>
      <c r="BG152" s="219">
        <f>Scores!BI148*calcs!$BN$14</f>
        <v>1.7548043216585</v>
      </c>
      <c r="BH152" s="219">
        <f>Scores!BJ148*calcs!$BN$14</f>
        <v>1.7548043216585</v>
      </c>
      <c r="BI152" s="219">
        <f>Scores!BK148*calcs!$BN$14</f>
        <v>1.89263189256469</v>
      </c>
      <c r="BJ152" s="219">
        <f>Scores!BL148*calcs!$BN$14</f>
        <v>1.89263189256469</v>
      </c>
    </row>
    <row r="153" spans="1:62">
      <c r="A153" t="s">
        <v>319</v>
      </c>
      <c r="B153" s="22" t="s">
        <v>320</v>
      </c>
      <c r="C153" s="219">
        <f>Scores!E149*calcs!$BN$3</f>
        <v>0.670113099206901</v>
      </c>
      <c r="D153" s="219">
        <f>Scores!F149*calcs!$BN$3</f>
        <v>0.670113099206901</v>
      </c>
      <c r="E153" s="219">
        <f>Scores!G149*calcs!$BN$3</f>
        <v>0.670113099206901</v>
      </c>
      <c r="F153" s="219">
        <f>Scores!H149*calcs!$BN$3</f>
        <v>0.670113099206901</v>
      </c>
      <c r="G153" s="219">
        <f>Scores!I149*calcs!$BN$3</f>
        <v>0.670113099206901</v>
      </c>
      <c r="H153" s="219">
        <f>Scores!J149*calcs!$BN$4</f>
        <v>-0.628007956936347</v>
      </c>
      <c r="I153" s="219">
        <f>Scores!K149*calcs!$BN$4</f>
        <v>-0.628007956936347</v>
      </c>
      <c r="J153" s="219">
        <f>Scores!L149*calcs!$BN$4</f>
        <v>-0.628007956936347</v>
      </c>
      <c r="K153" s="219">
        <f>Scores!M149*calcs!$BN$4</f>
        <v>-0.628007956936347</v>
      </c>
      <c r="L153" s="219">
        <f>Scores!N149*calcs!$BN$4</f>
        <v>-0.628007956936347</v>
      </c>
      <c r="M153" s="219">
        <f>Scores!O149*calcs!$BN$5</f>
        <v>0.294957994176182</v>
      </c>
      <c r="N153" s="219">
        <f>Scores!P149*calcs!$BN$5</f>
        <v>0.294957994176182</v>
      </c>
      <c r="O153" s="219">
        <f>Scores!Q149*calcs!$BN$5</f>
        <v>0.294957994176182</v>
      </c>
      <c r="P153" s="219">
        <f>Scores!R149*calcs!$BN$5</f>
        <v>0.294957994176182</v>
      </c>
      <c r="Q153" s="219">
        <f>Scores!S149*calcs!$BN$5</f>
        <v>0.294957994176182</v>
      </c>
      <c r="R153" s="219">
        <f>Scores!T149*calcs!$BN$6</f>
        <v>-0.0214845020650787</v>
      </c>
      <c r="S153" s="219">
        <f>Scores!U149*calcs!$BN$6</f>
        <v>-0.0214845020650787</v>
      </c>
      <c r="T153" s="219">
        <f>Scores!V149*calcs!$BN$6</f>
        <v>-0.0214845020650787</v>
      </c>
      <c r="U153" s="219">
        <f>Scores!W149*calcs!$BN$6</f>
        <v>-0.0214845020650787</v>
      </c>
      <c r="V153" s="219">
        <f>Scores!X149*calcs!$BN$6</f>
        <v>-0.0214845020650787</v>
      </c>
      <c r="W153" s="219">
        <f>Scores!Y149*calcs!$BN$7</f>
        <v>0.810984545190719</v>
      </c>
      <c r="X153" s="219">
        <f>Scores!Z149*calcs!$BN$7</f>
        <v>0.32131300365562</v>
      </c>
      <c r="Y153" s="219">
        <f>Scores!AA149*calcs!$BN$7</f>
        <v>0.759927630943269</v>
      </c>
      <c r="Z153" s="219">
        <f>Scores!AB149*calcs!$BN$7</f>
        <v>0.510516905194258</v>
      </c>
      <c r="AA153" s="219">
        <f>Scores!AC149*calcs!$BN$7</f>
        <v>0.183568839057598</v>
      </c>
      <c r="AB153" s="219">
        <f>Scores!AD149*calcs!$BN$8</f>
        <v>0.469443072334414</v>
      </c>
      <c r="AC153" s="219">
        <f>Scores!AE149*calcs!$BN$8</f>
        <v>0.438562223611459</v>
      </c>
      <c r="AD153" s="219">
        <f>Scores!AF149*calcs!$BN$8</f>
        <v>0.338120992937311</v>
      </c>
      <c r="AE153" s="219">
        <f>Scores!AG149*calcs!$BN$8</f>
        <v>0.453438212092104</v>
      </c>
      <c r="AF153" s="219">
        <f>Scores!AH149*calcs!$BN$8</f>
        <v>0.405334156901102</v>
      </c>
      <c r="AG153" s="219">
        <f>Scores!AI149*calcs!$BN$9</f>
        <v>1.16714116648028</v>
      </c>
      <c r="AH153" s="219">
        <f>Scores!AJ149*calcs!$BN$9</f>
        <v>1.1334105198607</v>
      </c>
      <c r="AI153" s="219">
        <f>Scores!AK149*calcs!$BN$9</f>
        <v>1.11520422642338</v>
      </c>
      <c r="AJ153" s="219">
        <f>Scores!AL149*calcs!$BN$9</f>
        <v>1.0862760899227</v>
      </c>
      <c r="AK153" s="219">
        <f>Scores!AM149*calcs!$BN$9</f>
        <v>1.11377297077991</v>
      </c>
      <c r="AL153" s="219">
        <f>Scores!AN149*calcs!$BN$10</f>
        <v>0.0102733383590776</v>
      </c>
      <c r="AM153" s="219">
        <f>Scores!AO149*calcs!$BN$10</f>
        <v>-0.0732721331810528</v>
      </c>
      <c r="AN153" s="219">
        <f>Scores!AP149*calcs!$BN$10</f>
        <v>-0.0251522441056831</v>
      </c>
      <c r="AO153" s="219">
        <f>Scores!AQ149*calcs!$BN$10</f>
        <v>-0.0379168295451457</v>
      </c>
      <c r="AP153" s="219">
        <f>Scores!AR149*calcs!$BN$10</f>
        <v>-0.0449769894640675</v>
      </c>
      <c r="AQ153" s="219">
        <f>Scores!AS149*calcs!$BN$11</f>
        <v>-0.197613154567908</v>
      </c>
      <c r="AR153" s="219">
        <f>Scores!AT149*calcs!$BN$11</f>
        <v>-0.159799741792898</v>
      </c>
      <c r="AS153" s="219">
        <f>Scores!AU149*calcs!$BN$11</f>
        <v>-0.266767775491004</v>
      </c>
      <c r="AT153" s="219">
        <f>Scores!AV149*calcs!$BN$11</f>
        <v>0.0840634108923139</v>
      </c>
      <c r="AU153" s="219">
        <f>Scores!AW149*calcs!$BN$11</f>
        <v>-0.192506592560484</v>
      </c>
      <c r="AV153" s="219">
        <f>Scores!AX149*calcs!$BN$12</f>
        <v>-0.405692632329273</v>
      </c>
      <c r="AW153" s="219">
        <f>Scores!AY149*calcs!$BN$12</f>
        <v>-0.34180350582232</v>
      </c>
      <c r="AX153" s="219">
        <f>Scores!AZ149*calcs!$BN$12</f>
        <v>-0.364377316367547</v>
      </c>
      <c r="AY153" s="219">
        <f>Scores!BA149*calcs!$BN$12</f>
        <v>-0.278094147181052</v>
      </c>
      <c r="AZ153" s="219">
        <f>Scores!BB149*calcs!$BN$12</f>
        <v>-0.169049165384553</v>
      </c>
      <c r="BA153" s="219">
        <f>Scores!BC149*calcs!$BN$13</f>
        <v>-0.529268498449689</v>
      </c>
      <c r="BB153" s="219">
        <f>Scores!BD149*calcs!$BN$13</f>
        <v>-0.582512806289943</v>
      </c>
      <c r="BC153" s="219">
        <f>Scores!BE149*calcs!$BN$13</f>
        <v>-0.612554034054307</v>
      </c>
      <c r="BD153" s="219">
        <f>Scores!BF149*calcs!$BN$13</f>
        <v>-0.538104373181068</v>
      </c>
      <c r="BE153" s="219">
        <f>Scores!BG149*calcs!$BN$13</f>
        <v>-0.538104373181068</v>
      </c>
      <c r="BF153" s="219">
        <f>Scores!BH149*calcs!$BN$14</f>
        <v>2.74916167061986</v>
      </c>
      <c r="BG153" s="219">
        <f>Scores!BI149*calcs!$BN$14</f>
        <v>2.74916167061986</v>
      </c>
      <c r="BH153" s="219">
        <f>Scores!BJ149*calcs!$BN$14</f>
        <v>2.74916167061986</v>
      </c>
      <c r="BI153" s="219">
        <f>Scores!BK149*calcs!$BN$14</f>
        <v>2.56166602665605</v>
      </c>
      <c r="BJ153" s="219">
        <f>Scores!BL149*calcs!$BN$14</f>
        <v>2.56166602665605</v>
      </c>
    </row>
    <row r="154" spans="1:62">
      <c r="A154" t="s">
        <v>321</v>
      </c>
      <c r="B154" s="22" t="s">
        <v>322</v>
      </c>
      <c r="C154" s="219">
        <f>Scores!E150*calcs!$BN$3</f>
        <v>0.55849001660002</v>
      </c>
      <c r="D154" s="219">
        <f>Scores!F150*calcs!$BN$3</f>
        <v>0.55849001660002</v>
      </c>
      <c r="E154" s="219">
        <f>Scores!G150*calcs!$BN$3</f>
        <v>0.55849001660002</v>
      </c>
      <c r="F154" s="219">
        <f>Scores!H150*calcs!$BN$3</f>
        <v>0.55849001660002</v>
      </c>
      <c r="G154" s="219">
        <f>Scores!I150*calcs!$BN$3</f>
        <v>0.55849001660002</v>
      </c>
      <c r="H154" s="219">
        <f>Scores!J150*calcs!$BN$4</f>
        <v>-0.622285454695862</v>
      </c>
      <c r="I154" s="219">
        <f>Scores!K150*calcs!$BN$4</f>
        <v>-0.622285454695862</v>
      </c>
      <c r="J154" s="219">
        <f>Scores!L150*calcs!$BN$4</f>
        <v>-0.622285454695862</v>
      </c>
      <c r="K154" s="219">
        <f>Scores!M150*calcs!$BN$4</f>
        <v>-0.622285454695862</v>
      </c>
      <c r="L154" s="219">
        <f>Scores!N150*calcs!$BN$4</f>
        <v>-0.622285454695862</v>
      </c>
      <c r="M154" s="219">
        <f>Scores!O150*calcs!$BN$5</f>
        <v>0.52791401327033</v>
      </c>
      <c r="N154" s="219">
        <f>Scores!P150*calcs!$BN$5</f>
        <v>0.52791401327033</v>
      </c>
      <c r="O154" s="219">
        <f>Scores!Q150*calcs!$BN$5</f>
        <v>0.52791401327033</v>
      </c>
      <c r="P154" s="219">
        <f>Scores!R150*calcs!$BN$5</f>
        <v>0.52791401327033</v>
      </c>
      <c r="Q154" s="219">
        <f>Scores!S150*calcs!$BN$5</f>
        <v>0.52791401327033</v>
      </c>
      <c r="R154" s="219">
        <f>Scores!T150*calcs!$BN$6</f>
        <v>-0.291831837155709</v>
      </c>
      <c r="S154" s="219">
        <f>Scores!U150*calcs!$BN$6</f>
        <v>-0.291831837155709</v>
      </c>
      <c r="T154" s="219">
        <f>Scores!V150*calcs!$BN$6</f>
        <v>-0.291831837155709</v>
      </c>
      <c r="U154" s="219">
        <f>Scores!W150*calcs!$BN$6</f>
        <v>-0.291831837155709</v>
      </c>
      <c r="V154" s="219">
        <f>Scores!X150*calcs!$BN$6</f>
        <v>-0.291831837155709</v>
      </c>
      <c r="W154" s="219">
        <f>Scores!Y150*calcs!$BN$7</f>
        <v>0.302464327708994</v>
      </c>
      <c r="X154" s="219">
        <f>Scores!Z150*calcs!$BN$7</f>
        <v>0.440873516454943</v>
      </c>
      <c r="Y154" s="219">
        <f>Scores!AA150*calcs!$BN$7</f>
        <v>0.266799446692459</v>
      </c>
      <c r="Z154" s="219">
        <f>Scores!AB150*calcs!$BN$7</f>
        <v>-0.426580760755159</v>
      </c>
      <c r="AA154" s="219">
        <f>Scores!AC150*calcs!$BN$7</f>
        <v>0.10149481656001</v>
      </c>
      <c r="AB154" s="219">
        <f>Scores!AD150*calcs!$BN$8</f>
        <v>-0.467803099121672</v>
      </c>
      <c r="AC154" s="219">
        <f>Scores!AE150*calcs!$BN$8</f>
        <v>-0.376083766733612</v>
      </c>
      <c r="AD154" s="219">
        <f>Scores!AF150*calcs!$BN$8</f>
        <v>-0.339292526030531</v>
      </c>
      <c r="AE154" s="219">
        <f>Scores!AG150*calcs!$BN$8</f>
        <v>-0.331003998583152</v>
      </c>
      <c r="AF154" s="219">
        <f>Scores!AH150*calcs!$BN$8</f>
        <v>-0.220965946799845</v>
      </c>
      <c r="AG154" s="219">
        <f>Scores!AI150*calcs!$BN$9</f>
        <v>1.30225758793844</v>
      </c>
      <c r="AH154" s="219">
        <f>Scores!AJ150*calcs!$BN$9</f>
        <v>1.34687522017182</v>
      </c>
      <c r="AI154" s="219">
        <f>Scores!AK150*calcs!$BN$9</f>
        <v>1.32695807368609</v>
      </c>
      <c r="AJ154" s="219">
        <f>Scores!AL150*calcs!$BN$9</f>
        <v>1.36268584103597</v>
      </c>
      <c r="AK154" s="219">
        <f>Scores!AM150*calcs!$BN$9</f>
        <v>1.32141427766978</v>
      </c>
      <c r="AL154" s="219">
        <f>Scores!AN150*calcs!$BN$10</f>
        <v>-1.11196688299761</v>
      </c>
      <c r="AM154" s="219">
        <f>Scores!AO150*calcs!$BN$10</f>
        <v>-1.13130597825217</v>
      </c>
      <c r="AN154" s="219">
        <f>Scores!AP150*calcs!$BN$10</f>
        <v>-1.11798115501189</v>
      </c>
      <c r="AO154" s="219">
        <f>Scores!AQ150*calcs!$BN$10</f>
        <v>-0.981523540686654</v>
      </c>
      <c r="AP154" s="219">
        <f>Scores!AR150*calcs!$BN$10</f>
        <v>-0.987557147783942</v>
      </c>
      <c r="AQ154" s="219">
        <f>Scores!AS150*calcs!$BN$11</f>
        <v>-0.743428328210459</v>
      </c>
      <c r="AR154" s="219">
        <f>Scores!AT150*calcs!$BN$11</f>
        <v>-0.704322340725981</v>
      </c>
      <c r="AS154" s="219">
        <f>Scores!AU150*calcs!$BN$11</f>
        <v>-0.712096533657522</v>
      </c>
      <c r="AT154" s="219">
        <f>Scores!AV150*calcs!$BN$11</f>
        <v>-0.525486480644205</v>
      </c>
      <c r="AU154" s="219">
        <f>Scores!AW150*calcs!$BN$11</f>
        <v>-0.747885614807823</v>
      </c>
      <c r="AV154" s="219">
        <f>Scores!AX150*calcs!$BN$12</f>
        <v>-0.73519869092988</v>
      </c>
      <c r="AW154" s="219">
        <f>Scores!AY150*calcs!$BN$12</f>
        <v>-0.770542264932412</v>
      </c>
      <c r="AX154" s="219">
        <f>Scores!AZ150*calcs!$BN$12</f>
        <v>-0.679149418975576</v>
      </c>
      <c r="AY154" s="219">
        <f>Scores!BA150*calcs!$BN$12</f>
        <v>-0.648868515031668</v>
      </c>
      <c r="AZ154" s="219">
        <f>Scores!BB150*calcs!$BN$12</f>
        <v>-0.589347929709765</v>
      </c>
      <c r="BA154" s="219">
        <f>Scores!BC150*calcs!$BN$13</f>
        <v>-1.05853699689938</v>
      </c>
      <c r="BB154" s="219">
        <f>Scores!BD150*calcs!$BN$13</f>
        <v>-1.04297531030961</v>
      </c>
      <c r="BC154" s="219">
        <f>Scores!BE150*calcs!$BN$13</f>
        <v>-1.06135599959905</v>
      </c>
      <c r="BD154" s="219">
        <f>Scores!BF150*calcs!$BN$13</f>
        <v>-0.983203052232076</v>
      </c>
      <c r="BE154" s="219">
        <f>Scores!BG150*calcs!$BN$13</f>
        <v>-0.983203052232076</v>
      </c>
      <c r="BF154" s="219">
        <f>Scores!BH150*calcs!$BN$14</f>
        <v>1.58529040098552</v>
      </c>
      <c r="BG154" s="219">
        <f>Scores!BI150*calcs!$BN$14</f>
        <v>1.58529040098552</v>
      </c>
      <c r="BH154" s="219">
        <f>Scores!BJ150*calcs!$BN$14</f>
        <v>1.58529040098552</v>
      </c>
      <c r="BI154" s="219">
        <f>Scores!BK150*calcs!$BN$14</f>
        <v>1.45502658561985</v>
      </c>
      <c r="BJ154" s="219">
        <f>Scores!BL150*calcs!$BN$14</f>
        <v>1.45502658561985</v>
      </c>
    </row>
    <row r="155" spans="1:62">
      <c r="A155" t="s">
        <v>323</v>
      </c>
      <c r="B155" s="22" t="s">
        <v>324</v>
      </c>
      <c r="C155" s="219">
        <f>Scores!E151*calcs!$BN$3</f>
        <v>0.611510980838289</v>
      </c>
      <c r="D155" s="219">
        <f>Scores!F151*calcs!$BN$3</f>
        <v>0.611510980838289</v>
      </c>
      <c r="E155" s="219">
        <f>Scores!G151*calcs!$BN$3</f>
        <v>0.611510980838289</v>
      </c>
      <c r="F155" s="219">
        <f>Scores!H151*calcs!$BN$3</f>
        <v>0.611510980838289</v>
      </c>
      <c r="G155" s="219">
        <f>Scores!I151*calcs!$BN$3</f>
        <v>0.611510980838289</v>
      </c>
      <c r="H155" s="219">
        <f>Scores!J151*calcs!$BN$4</f>
        <v>-0.979334988186561</v>
      </c>
      <c r="I155" s="219">
        <f>Scores!K151*calcs!$BN$4</f>
        <v>-0.979334988186561</v>
      </c>
      <c r="J155" s="219">
        <f>Scores!L151*calcs!$BN$4</f>
        <v>-0.979334988186561</v>
      </c>
      <c r="K155" s="219">
        <f>Scores!M151*calcs!$BN$4</f>
        <v>-0.979334988186561</v>
      </c>
      <c r="L155" s="219">
        <f>Scores!N151*calcs!$BN$4</f>
        <v>-0.979334988186561</v>
      </c>
      <c r="M155" s="219">
        <f>Scores!O151*calcs!$BN$5</f>
        <v>-0.634187519355197</v>
      </c>
      <c r="N155" s="219">
        <f>Scores!P151*calcs!$BN$5</f>
        <v>-0.634187519355197</v>
      </c>
      <c r="O155" s="219">
        <f>Scores!Q151*calcs!$BN$5</f>
        <v>-0.634187519355197</v>
      </c>
      <c r="P155" s="219">
        <f>Scores!R151*calcs!$BN$5</f>
        <v>-0.634187519355197</v>
      </c>
      <c r="Q155" s="219">
        <f>Scores!S151*calcs!$BN$5</f>
        <v>-0.634187519355197</v>
      </c>
      <c r="R155" s="219">
        <f>Scores!T151*calcs!$BN$6</f>
        <v>0.0822354163587286</v>
      </c>
      <c r="S155" s="219">
        <f>Scores!U151*calcs!$BN$6</f>
        <v>0.0822354163587286</v>
      </c>
      <c r="T155" s="219">
        <f>Scores!V151*calcs!$BN$6</f>
        <v>0.0822354163587286</v>
      </c>
      <c r="U155" s="219">
        <f>Scores!W151*calcs!$BN$6</f>
        <v>0.0822354163587286</v>
      </c>
      <c r="V155" s="219">
        <f>Scores!X151*calcs!$BN$6</f>
        <v>0.0822354163587286</v>
      </c>
      <c r="W155" s="219">
        <f>Scores!Y151*calcs!$BN$7</f>
        <v>-0.0442694920577072</v>
      </c>
      <c r="X155" s="219">
        <f>Scores!Z151*calcs!$BN$7</f>
        <v>0.859882911590473</v>
      </c>
      <c r="Y155" s="219">
        <f>Scores!AA151*calcs!$BN$7</f>
        <v>0.87695460556129</v>
      </c>
      <c r="Z155" s="219">
        <f>Scores!AB151*calcs!$BN$7</f>
        <v>0.39802747860851</v>
      </c>
      <c r="AA155" s="219">
        <f>Scores!AC151*calcs!$BN$7</f>
        <v>0.707765642231962</v>
      </c>
      <c r="AB155" s="219">
        <f>Scores!AD151*calcs!$BN$8</f>
        <v>1.06257901086627</v>
      </c>
      <c r="AC155" s="219">
        <f>Scores!AE151*calcs!$BN$8</f>
        <v>1.04376149037053</v>
      </c>
      <c r="AD155" s="219">
        <f>Scores!AF151*calcs!$BN$8</f>
        <v>0.994408187882886</v>
      </c>
      <c r="AE155" s="219">
        <f>Scores!AG151*calcs!$BN$8</f>
        <v>1.05182532011324</v>
      </c>
      <c r="AF155" s="219">
        <f>Scores!AH151*calcs!$BN$8</f>
        <v>1.04898493794538</v>
      </c>
      <c r="AG155" s="219">
        <f>Scores!AI151*calcs!$BN$9</f>
        <v>0.962761742027015</v>
      </c>
      <c r="AH155" s="219">
        <f>Scores!AJ151*calcs!$BN$9</f>
        <v>0.941719916228057</v>
      </c>
      <c r="AI155" s="219">
        <f>Scores!AK151*calcs!$BN$9</f>
        <v>0.992250379625683</v>
      </c>
      <c r="AJ155" s="219">
        <f>Scores!AL151*calcs!$BN$9</f>
        <v>1.0790589947362</v>
      </c>
      <c r="AK155" s="219">
        <f>Scores!AM151*calcs!$BN$9</f>
        <v>1.09716020576586</v>
      </c>
      <c r="AL155" s="219">
        <f>Scores!AN151*calcs!$BN$10</f>
        <v>0.283687989543448</v>
      </c>
      <c r="AM155" s="219">
        <f>Scores!AO151*calcs!$BN$10</f>
        <v>0.290709595572045</v>
      </c>
      <c r="AN155" s="219">
        <f>Scores!AP151*calcs!$BN$10</f>
        <v>0.250396137624902</v>
      </c>
      <c r="AO155" s="219">
        <f>Scores!AQ151*calcs!$BN$10</f>
        <v>0.299434792572803</v>
      </c>
      <c r="AP155" s="219">
        <f>Scores!AR151*calcs!$BN$10</f>
        <v>0.243567956960384</v>
      </c>
      <c r="AQ155" s="219">
        <f>Scores!AS151*calcs!$BN$11</f>
        <v>0.261781303037456</v>
      </c>
      <c r="AR155" s="219">
        <f>Scores!AT151*calcs!$BN$11</f>
        <v>0.303223651670916</v>
      </c>
      <c r="AS155" s="219">
        <f>Scores!AU151*calcs!$BN$11</f>
        <v>0.363492966371516</v>
      </c>
      <c r="AT155" s="219">
        <f>Scores!AV151*calcs!$BN$11</f>
        <v>0.772458933650939</v>
      </c>
      <c r="AU155" s="219">
        <f>Scores!AW151*calcs!$BN$11</f>
        <v>0.624026572188215</v>
      </c>
      <c r="AV155" s="219">
        <f>Scores!AX151*calcs!$BN$12</f>
        <v>0.439160738681576</v>
      </c>
      <c r="AW155" s="219">
        <f>Scores!AY151*calcs!$BN$12</f>
        <v>0.476254740260721</v>
      </c>
      <c r="AX155" s="219">
        <f>Scores!AZ151*calcs!$BN$12</f>
        <v>0.472821071007244</v>
      </c>
      <c r="AY155" s="219">
        <f>Scores!BA151*calcs!$BN$12</f>
        <v>0.499601135315898</v>
      </c>
      <c r="AZ155" s="219">
        <f>Scores!BB151*calcs!$BN$12</f>
        <v>0.516660927588032</v>
      </c>
      <c r="BA155" s="219">
        <f>Scores!BC151*calcs!$BN$13</f>
        <v>0.471739313835593</v>
      </c>
      <c r="BB155" s="219">
        <f>Scores!BD151*calcs!$BN$13</f>
        <v>0.454914763007384</v>
      </c>
      <c r="BC155" s="219">
        <f>Scores!BE151*calcs!$BN$13</f>
        <v>0.503385988381262</v>
      </c>
      <c r="BD155" s="219">
        <f>Scores!BF151*calcs!$BN$13</f>
        <v>0.465028470650306</v>
      </c>
      <c r="BE155" s="219">
        <f>Scores!BG151*calcs!$BN$13</f>
        <v>0.465028470650306</v>
      </c>
      <c r="BF155" s="219">
        <f>Scores!BH151*calcs!$BN$14</f>
        <v>3.078557162993</v>
      </c>
      <c r="BG155" s="219">
        <f>Scores!BI151*calcs!$BN$14</f>
        <v>3.078557162993</v>
      </c>
      <c r="BH155" s="219">
        <f>Scores!BJ151*calcs!$BN$14</f>
        <v>3.078557162993</v>
      </c>
      <c r="BI155" s="219">
        <f>Scores!BK151*calcs!$BN$14</f>
        <v>3.28165176952137</v>
      </c>
      <c r="BJ155" s="219">
        <f>Scores!BL151*calcs!$BN$14</f>
        <v>3.28165176952137</v>
      </c>
    </row>
    <row r="156" spans="1:62">
      <c r="A156" t="s">
        <v>325</v>
      </c>
      <c r="B156" s="22" t="s">
        <v>326</v>
      </c>
      <c r="C156" s="219">
        <f>Scores!E152*calcs!$BN$3</f>
        <v>0.413380009211076</v>
      </c>
      <c r="D156" s="219">
        <f>Scores!F152*calcs!$BN$3</f>
        <v>0.413380009211076</v>
      </c>
      <c r="E156" s="219">
        <f>Scores!G152*calcs!$BN$3</f>
        <v>0.413380009211076</v>
      </c>
      <c r="F156" s="219">
        <f>Scores!H152*calcs!$BN$3</f>
        <v>0.413380009211076</v>
      </c>
      <c r="G156" s="219">
        <f>Scores!I152*calcs!$BN$3</f>
        <v>0.413380009211076</v>
      </c>
      <c r="H156" s="219">
        <f>Scores!J152*calcs!$BN$4</f>
        <v>-0.46830936781018</v>
      </c>
      <c r="I156" s="219">
        <f>Scores!K152*calcs!$BN$4</f>
        <v>-0.46830936781018</v>
      </c>
      <c r="J156" s="219">
        <f>Scores!L152*calcs!$BN$4</f>
        <v>-0.46830936781018</v>
      </c>
      <c r="K156" s="219">
        <f>Scores!M152*calcs!$BN$4</f>
        <v>-0.46830936781018</v>
      </c>
      <c r="L156" s="219">
        <f>Scores!N152*calcs!$BN$4</f>
        <v>-0.46830936781018</v>
      </c>
      <c r="M156" s="219">
        <f>Scores!O152*calcs!$BN$5</f>
        <v>-0.346011136984892</v>
      </c>
      <c r="N156" s="219">
        <f>Scores!P152*calcs!$BN$5</f>
        <v>-0.346011136984892</v>
      </c>
      <c r="O156" s="219">
        <f>Scores!Q152*calcs!$BN$5</f>
        <v>-0.346011136984892</v>
      </c>
      <c r="P156" s="219">
        <f>Scores!R152*calcs!$BN$5</f>
        <v>-0.346011136984892</v>
      </c>
      <c r="Q156" s="219">
        <f>Scores!S152*calcs!$BN$5</f>
        <v>-0.346011136984892</v>
      </c>
      <c r="R156" s="219">
        <f>Scores!T152*calcs!$BN$6</f>
        <v>0.0290458761141278</v>
      </c>
      <c r="S156" s="219">
        <f>Scores!U152*calcs!$BN$6</f>
        <v>0.0290458761141278</v>
      </c>
      <c r="T156" s="219">
        <f>Scores!V152*calcs!$BN$6</f>
        <v>0.0290458761141278</v>
      </c>
      <c r="U156" s="219">
        <f>Scores!W152*calcs!$BN$6</f>
        <v>0.0290458761141278</v>
      </c>
      <c r="V156" s="219">
        <f>Scores!X152*calcs!$BN$6</f>
        <v>0.0290458761141278</v>
      </c>
      <c r="W156" s="219">
        <f>Scores!Y152*calcs!$BN$7</f>
        <v>0.976032163940825</v>
      </c>
      <c r="X156" s="219">
        <f>Scores!Z152*calcs!$BN$7</f>
        <v>0.888701287558198</v>
      </c>
      <c r="Y156" s="219">
        <f>Scores!AA152*calcs!$BN$7</f>
        <v>0.839616190952846</v>
      </c>
      <c r="Z156" s="219">
        <f>Scores!AB152*calcs!$BN$7</f>
        <v>-0.134666235687828</v>
      </c>
      <c r="AA156" s="219">
        <f>Scores!AC152*calcs!$BN$7</f>
        <v>0.353910801864418</v>
      </c>
      <c r="AB156" s="219">
        <f>Scores!AD152*calcs!$BN$8</f>
        <v>0.733044842899216</v>
      </c>
      <c r="AC156" s="219">
        <f>Scores!AE152*calcs!$BN$8</f>
        <v>0.716058546504285</v>
      </c>
      <c r="AD156" s="219">
        <f>Scores!AF152*calcs!$BN$8</f>
        <v>0.629326143646776</v>
      </c>
      <c r="AE156" s="219">
        <f>Scores!AG152*calcs!$BN$8</f>
        <v>0.726477123561127</v>
      </c>
      <c r="AF156" s="219">
        <f>Scores!AH152*calcs!$BN$8</f>
        <v>0.686957411260929</v>
      </c>
      <c r="AG156" s="219">
        <f>Scores!AI152*calcs!$BN$9</f>
        <v>0.998794715910728</v>
      </c>
      <c r="AH156" s="219">
        <f>Scores!AJ152*calcs!$BN$9</f>
        <v>1.0467620177575</v>
      </c>
      <c r="AI156" s="219">
        <f>Scores!AK152*calcs!$BN$9</f>
        <v>1.02609722509247</v>
      </c>
      <c r="AJ156" s="219">
        <f>Scores!AL152*calcs!$BN$9</f>
        <v>0.994476730143799</v>
      </c>
      <c r="AK156" s="219">
        <f>Scores!AM152*calcs!$BN$9</f>
        <v>0.960515581713514</v>
      </c>
      <c r="AL156" s="219">
        <f>Scores!AN152*calcs!$BN$10</f>
        <v>-0.0800042442853225</v>
      </c>
      <c r="AM156" s="219">
        <f>Scores!AO152*calcs!$BN$10</f>
        <v>-0.0399557278031951</v>
      </c>
      <c r="AN156" s="219">
        <f>Scores!AP152*calcs!$BN$10</f>
        <v>-0.0368789546804502</v>
      </c>
      <c r="AO156" s="219">
        <f>Scores!AQ152*calcs!$BN$10</f>
        <v>-0.0706365520917027</v>
      </c>
      <c r="AP156" s="219">
        <f>Scores!AR152*calcs!$BN$10</f>
        <v>-0.0550760625889234</v>
      </c>
      <c r="AQ156" s="219">
        <f>Scores!AS152*calcs!$BN$11</f>
        <v>-0.12976434253698</v>
      </c>
      <c r="AR156" s="219">
        <f>Scores!AT152*calcs!$BN$11</f>
        <v>-0.304457946557313</v>
      </c>
      <c r="AS156" s="219">
        <f>Scores!AU152*calcs!$BN$11</f>
        <v>-0.218146368746159</v>
      </c>
      <c r="AT156" s="219">
        <f>Scores!AV152*calcs!$BN$11</f>
        <v>0.0693003660938784</v>
      </c>
      <c r="AU156" s="219">
        <f>Scores!AW152*calcs!$BN$11</f>
        <v>0.0504366673554432</v>
      </c>
      <c r="AV156" s="219">
        <f>Scores!AX152*calcs!$BN$12</f>
        <v>0.0834942315222399</v>
      </c>
      <c r="AW156" s="219">
        <f>Scores!AY152*calcs!$BN$12</f>
        <v>0.186913825861201</v>
      </c>
      <c r="AX156" s="219">
        <f>Scores!AZ152*calcs!$BN$12</f>
        <v>0.179137437052923</v>
      </c>
      <c r="AY156" s="219">
        <f>Scores!BA152*calcs!$BN$12</f>
        <v>0.194939032998985</v>
      </c>
      <c r="AZ156" s="219">
        <f>Scores!BB152*calcs!$BN$12</f>
        <v>0.193662785352709</v>
      </c>
      <c r="BA156" s="219">
        <f>Scores!BC152*calcs!$BN$13</f>
        <v>-0.0632821030755062</v>
      </c>
      <c r="BB156" s="219">
        <f>Scores!BD152*calcs!$BN$13</f>
        <v>-0.0443819280982814</v>
      </c>
      <c r="BC156" s="219">
        <f>Scores!BE152*calcs!$BN$13</f>
        <v>-0.0849084799679239</v>
      </c>
      <c r="BD156" s="219">
        <f>Scores!BF152*calcs!$BN$13</f>
        <v>-0.0797191663971953</v>
      </c>
      <c r="BE156" s="219">
        <f>Scores!BG152*calcs!$BN$13</f>
        <v>-0.0797191663971953</v>
      </c>
      <c r="BF156" s="219">
        <f>Scores!BH152*calcs!$BN$14</f>
        <v>2.79562470566502</v>
      </c>
      <c r="BG156" s="219">
        <f>Scores!BI152*calcs!$BN$14</f>
        <v>2.79562470566502</v>
      </c>
      <c r="BH156" s="219">
        <f>Scores!BJ152*calcs!$BN$14</f>
        <v>2.79562470566502</v>
      </c>
      <c r="BI156" s="219">
        <f>Scores!BK152*calcs!$BN$14</f>
        <v>2.89552251885959</v>
      </c>
      <c r="BJ156" s="219">
        <f>Scores!BL152*calcs!$BN$14</f>
        <v>2.89552251885959</v>
      </c>
    </row>
    <row r="157" spans="1:62">
      <c r="A157" t="s">
        <v>327</v>
      </c>
      <c r="B157" s="22" t="s">
        <v>328</v>
      </c>
      <c r="C157" s="219">
        <f>Scores!E153*calcs!$BN$3</f>
        <v>0.109207109107326</v>
      </c>
      <c r="D157" s="219">
        <f>Scores!F153*calcs!$BN$3</f>
        <v>0.109207109107326</v>
      </c>
      <c r="E157" s="219">
        <f>Scores!G153*calcs!$BN$3</f>
        <v>0.109207109107326</v>
      </c>
      <c r="F157" s="219">
        <f>Scores!H153*calcs!$BN$3</f>
        <v>0.109207109107326</v>
      </c>
      <c r="G157" s="219">
        <f>Scores!I153*calcs!$BN$3</f>
        <v>0.109207109107326</v>
      </c>
      <c r="H157" s="219">
        <f>Scores!J153*calcs!$BN$4</f>
        <v>-0.0147136667131203</v>
      </c>
      <c r="I157" s="219">
        <f>Scores!K153*calcs!$BN$4</f>
        <v>-0.0147136667131203</v>
      </c>
      <c r="J157" s="219">
        <f>Scores!L153*calcs!$BN$4</f>
        <v>-0.0147136667131203</v>
      </c>
      <c r="K157" s="219">
        <f>Scores!M153*calcs!$BN$4</f>
        <v>-0.0147136667131203</v>
      </c>
      <c r="L157" s="219">
        <f>Scores!N153*calcs!$BN$4</f>
        <v>-0.0147136667131203</v>
      </c>
      <c r="M157" s="219">
        <f>Scores!O153*calcs!$BN$5</f>
        <v>-0.634394709291556</v>
      </c>
      <c r="N157" s="219">
        <f>Scores!P153*calcs!$BN$5</f>
        <v>-0.634394709291556</v>
      </c>
      <c r="O157" s="219">
        <f>Scores!Q153*calcs!$BN$5</f>
        <v>-0.634394709291556</v>
      </c>
      <c r="P157" s="219">
        <f>Scores!R153*calcs!$BN$5</f>
        <v>-0.634394709291556</v>
      </c>
      <c r="Q157" s="219">
        <f>Scores!S153*calcs!$BN$5</f>
        <v>-0.634394709291556</v>
      </c>
      <c r="R157" s="219">
        <f>Scores!T153*calcs!$BN$6</f>
        <v>0.0256546678163226</v>
      </c>
      <c r="S157" s="219">
        <f>Scores!U153*calcs!$BN$6</f>
        <v>0.0256546678163226</v>
      </c>
      <c r="T157" s="219">
        <f>Scores!V153*calcs!$BN$6</f>
        <v>0.0256546678163226</v>
      </c>
      <c r="U157" s="219">
        <f>Scores!W153*calcs!$BN$6</f>
        <v>0.0256546678163226</v>
      </c>
      <c r="V157" s="219">
        <f>Scores!X153*calcs!$BN$6</f>
        <v>0.0256546678163226</v>
      </c>
      <c r="W157" s="219">
        <f>Scores!Y153*calcs!$BN$7</f>
        <v>0.757247604834693</v>
      </c>
      <c r="X157" s="219">
        <f>Scores!Z153*calcs!$BN$7</f>
        <v>0.75145658688617</v>
      </c>
      <c r="Y157" s="219">
        <f>Scores!AA153*calcs!$BN$7</f>
        <v>0.769506100758472</v>
      </c>
      <c r="Z157" s="219">
        <f>Scores!AB153*calcs!$BN$7</f>
        <v>0.419121821316118</v>
      </c>
      <c r="AA157" s="219">
        <f>Scores!AC153*calcs!$BN$7</f>
        <v>0.688815788812111</v>
      </c>
      <c r="AB157" s="219">
        <f>Scores!AD153*calcs!$BN$8</f>
        <v>0.0466540506926625</v>
      </c>
      <c r="AC157" s="219">
        <f>Scores!AE153*calcs!$BN$8</f>
        <v>0.217201271629425</v>
      </c>
      <c r="AD157" s="219">
        <f>Scores!AF153*calcs!$BN$8</f>
        <v>0.291037890224072</v>
      </c>
      <c r="AE157" s="219">
        <f>Scores!AG153*calcs!$BN$8</f>
        <v>0.256256549760529</v>
      </c>
      <c r="AF157" s="219">
        <f>Scores!AH153*calcs!$BN$8</f>
        <v>0.124577435631613</v>
      </c>
      <c r="AG157" s="219">
        <f>Scores!AI153*calcs!$BN$9</f>
        <v>1.47070049577137</v>
      </c>
      <c r="AH157" s="219">
        <f>Scores!AJ153*calcs!$BN$9</f>
        <v>1.57730842183624</v>
      </c>
      <c r="AI157" s="219">
        <f>Scores!AK153*calcs!$BN$9</f>
        <v>1.63174776157351</v>
      </c>
      <c r="AJ157" s="219">
        <f>Scores!AL153*calcs!$BN$9</f>
        <v>1.62451631275695</v>
      </c>
      <c r="AK157" s="219">
        <f>Scores!AM153*calcs!$BN$9</f>
        <v>1.61662511613719</v>
      </c>
      <c r="AL157" s="219">
        <f>Scores!AN153*calcs!$BN$10</f>
        <v>-0.210434874042764</v>
      </c>
      <c r="AM157" s="219">
        <f>Scores!AO153*calcs!$BN$10</f>
        <v>-0.279000936389325</v>
      </c>
      <c r="AN157" s="219">
        <f>Scores!AP153*calcs!$BN$10</f>
        <v>-0.238578376566441</v>
      </c>
      <c r="AO157" s="219">
        <f>Scores!AQ153*calcs!$BN$10</f>
        <v>-0.243261295182158</v>
      </c>
      <c r="AP157" s="219">
        <f>Scores!AR153*calcs!$BN$10</f>
        <v>-0.223472235391752</v>
      </c>
      <c r="AQ157" s="219">
        <f>Scores!AS153*calcs!$BN$11</f>
        <v>-0.417460877469588</v>
      </c>
      <c r="AR157" s="219">
        <f>Scores!AT153*calcs!$BN$11</f>
        <v>-0.363867510681848</v>
      </c>
      <c r="AS157" s="219">
        <f>Scores!AU153*calcs!$BN$11</f>
        <v>0.0577520992281609</v>
      </c>
      <c r="AT157" s="219">
        <f>Scores!AV153*calcs!$BN$11</f>
        <v>0.00184261559259353</v>
      </c>
      <c r="AU157" s="219">
        <f>Scores!AW153*calcs!$BN$11</f>
        <v>-0.255446115608864</v>
      </c>
      <c r="AV157" s="219">
        <f>Scores!AX153*calcs!$BN$12</f>
        <v>-0.554947828267237</v>
      </c>
      <c r="AW157" s="219">
        <f>Scores!AY153*calcs!$BN$12</f>
        <v>-0.468708664471393</v>
      </c>
      <c r="AX157" s="219">
        <f>Scores!AZ153*calcs!$BN$12</f>
        <v>-0.48421131934982</v>
      </c>
      <c r="AY157" s="219">
        <f>Scores!BA153*calcs!$BN$12</f>
        <v>-0.515725797151014</v>
      </c>
      <c r="AZ157" s="219">
        <f>Scores!BB153*calcs!$BN$12</f>
        <v>-0.698257601895727</v>
      </c>
      <c r="BA157" s="219">
        <f>Scores!BC153*calcs!$BN$13</f>
        <v>-1.11606618151348</v>
      </c>
      <c r="BB157" s="219">
        <f>Scores!BD153*calcs!$BN$13</f>
        <v>-1.18166883561674</v>
      </c>
      <c r="BC157" s="219">
        <f>Scores!BE153*calcs!$BN$13</f>
        <v>-1.4131197023233</v>
      </c>
      <c r="BD157" s="219">
        <f>Scores!BF153*calcs!$BN$13</f>
        <v>-1.24229034302296</v>
      </c>
      <c r="BE157" s="219">
        <f>Scores!BG153*calcs!$BN$13</f>
        <v>-1.24229034302296</v>
      </c>
      <c r="BF157" s="219">
        <f>Scores!BH153*calcs!$BN$14</f>
        <v>1.52845835579611</v>
      </c>
      <c r="BG157" s="219">
        <f>Scores!BI153*calcs!$BN$14</f>
        <v>1.52845835579611</v>
      </c>
      <c r="BH157" s="219">
        <f>Scores!BJ153*calcs!$BN$14</f>
        <v>1.52845835579611</v>
      </c>
      <c r="BI157" s="219">
        <f>Scores!BK153*calcs!$BN$14</f>
        <v>1.62466267973968</v>
      </c>
      <c r="BJ157" s="219">
        <f>Scores!BL153*calcs!$BN$14</f>
        <v>1.62466267973968</v>
      </c>
    </row>
    <row r="158" spans="1:62">
      <c r="A158" t="s">
        <v>329</v>
      </c>
      <c r="B158" s="22" t="s">
        <v>330</v>
      </c>
      <c r="C158" s="219">
        <f>Scores!E154*calcs!$BN$3</f>
        <v>0.399427123885216</v>
      </c>
      <c r="D158" s="219">
        <f>Scores!F154*calcs!$BN$3</f>
        <v>0.399427123885216</v>
      </c>
      <c r="E158" s="219">
        <f>Scores!G154*calcs!$BN$3</f>
        <v>0.399427123885216</v>
      </c>
      <c r="F158" s="219">
        <f>Scores!H154*calcs!$BN$3</f>
        <v>0.399427123885216</v>
      </c>
      <c r="G158" s="219">
        <f>Scores!I154*calcs!$BN$3</f>
        <v>0.399427123885216</v>
      </c>
      <c r="H158" s="219">
        <f>Scores!J154*calcs!$BN$4</f>
        <v>-0.422209225905114</v>
      </c>
      <c r="I158" s="219">
        <f>Scores!K154*calcs!$BN$4</f>
        <v>-0.422209225905114</v>
      </c>
      <c r="J158" s="219">
        <f>Scores!L154*calcs!$BN$4</f>
        <v>-0.422209225905114</v>
      </c>
      <c r="K158" s="219">
        <f>Scores!M154*calcs!$BN$4</f>
        <v>-0.422209225905114</v>
      </c>
      <c r="L158" s="219">
        <f>Scores!N154*calcs!$BN$4</f>
        <v>-0.422209225905114</v>
      </c>
      <c r="M158" s="219">
        <f>Scores!O154*calcs!$BN$5</f>
        <v>-0.589555040649207</v>
      </c>
      <c r="N158" s="219">
        <f>Scores!P154*calcs!$BN$5</f>
        <v>-0.589555040649207</v>
      </c>
      <c r="O158" s="219">
        <f>Scores!Q154*calcs!$BN$5</f>
        <v>-0.589555040649207</v>
      </c>
      <c r="P158" s="219">
        <f>Scores!R154*calcs!$BN$5</f>
        <v>-0.589555040649207</v>
      </c>
      <c r="Q158" s="219">
        <f>Scores!S154*calcs!$BN$5</f>
        <v>-0.589555040649207</v>
      </c>
      <c r="R158" s="219">
        <f>Scores!T154*calcs!$BN$6</f>
        <v>-0.4803284931425</v>
      </c>
      <c r="S158" s="219">
        <f>Scores!U154*calcs!$BN$6</f>
        <v>-0.4803284931425</v>
      </c>
      <c r="T158" s="219">
        <f>Scores!V154*calcs!$BN$6</f>
        <v>-0.4803284931425</v>
      </c>
      <c r="U158" s="219">
        <f>Scores!W154*calcs!$BN$6</f>
        <v>-0.4803284931425</v>
      </c>
      <c r="V158" s="219">
        <f>Scores!X154*calcs!$BN$6</f>
        <v>-0.4803284931425</v>
      </c>
      <c r="W158" s="219">
        <f>Scores!Y154*calcs!$BN$7</f>
        <v>-0.349143790116812</v>
      </c>
      <c r="X158" s="219">
        <f>Scores!Z154*calcs!$BN$7</f>
        <v>0.198940356431782</v>
      </c>
      <c r="Y158" s="219">
        <f>Scores!AA154*calcs!$BN$7</f>
        <v>0.726057031460297</v>
      </c>
      <c r="Z158" s="219">
        <f>Scores!AB154*calcs!$BN$7</f>
        <v>0.118314445573162</v>
      </c>
      <c r="AA158" s="219">
        <f>Scores!AC154*calcs!$BN$7</f>
        <v>0.248491950364527</v>
      </c>
      <c r="AB158" s="219">
        <f>Scores!AD154*calcs!$BN$8</f>
        <v>-0.0331606509910905</v>
      </c>
      <c r="AC158" s="219">
        <f>Scores!AE154*calcs!$BN$8</f>
        <v>-0.186519093275752</v>
      </c>
      <c r="AD158" s="219">
        <f>Scores!AF154*calcs!$BN$8</f>
        <v>-0.0879085017656334</v>
      </c>
      <c r="AE158" s="219">
        <f>Scores!AG154*calcs!$BN$8</f>
        <v>-0.0424226971661756</v>
      </c>
      <c r="AF158" s="219">
        <f>Scores!AH154*calcs!$BN$8</f>
        <v>-0.0657572453857881</v>
      </c>
      <c r="AG158" s="219">
        <f>Scores!AI154*calcs!$BN$9</f>
        <v>1.25884664370714</v>
      </c>
      <c r="AH158" s="219">
        <f>Scores!AJ154*calcs!$BN$9</f>
        <v>1.22466876693015</v>
      </c>
      <c r="AI158" s="219">
        <f>Scores!AK154*calcs!$BN$9</f>
        <v>1.24981354940451</v>
      </c>
      <c r="AJ158" s="219">
        <f>Scores!AL154*calcs!$BN$9</f>
        <v>1.17814826542863</v>
      </c>
      <c r="AK158" s="219">
        <f>Scores!AM154*calcs!$BN$9</f>
        <v>1.19442703213383</v>
      </c>
      <c r="AL158" s="219">
        <f>Scores!AN154*calcs!$BN$10</f>
        <v>-0.375142495238168</v>
      </c>
      <c r="AM158" s="219">
        <f>Scores!AO154*calcs!$BN$10</f>
        <v>-0.301859692301355</v>
      </c>
      <c r="AN158" s="219">
        <f>Scores!AP154*calcs!$BN$10</f>
        <v>-0.286372645611707</v>
      </c>
      <c r="AO158" s="219">
        <f>Scores!AQ154*calcs!$BN$10</f>
        <v>-0.367340093916491</v>
      </c>
      <c r="AP158" s="219">
        <f>Scores!AR154*calcs!$BN$10</f>
        <v>-0.305426770052454</v>
      </c>
      <c r="AQ158" s="219">
        <f>Scores!AS154*calcs!$BN$11</f>
        <v>-0.216629133932658</v>
      </c>
      <c r="AR158" s="219">
        <f>Scores!AT154*calcs!$BN$11</f>
        <v>-0.385595235325113</v>
      </c>
      <c r="AS158" s="219">
        <f>Scores!AU154*calcs!$BN$11</f>
        <v>0.0408743406010234</v>
      </c>
      <c r="AT158" s="219">
        <f>Scores!AV154*calcs!$BN$11</f>
        <v>-0.11542851652444</v>
      </c>
      <c r="AU158" s="219">
        <f>Scores!AW154*calcs!$BN$11</f>
        <v>-0.268195968611321</v>
      </c>
      <c r="AV158" s="219">
        <f>Scores!AX154*calcs!$BN$12</f>
        <v>-0.429730010524597</v>
      </c>
      <c r="AW158" s="219">
        <f>Scores!AY154*calcs!$BN$12</f>
        <v>-0.506039146327379</v>
      </c>
      <c r="AX158" s="219">
        <f>Scores!AZ154*calcs!$BN$12</f>
        <v>-0.432266142311716</v>
      </c>
      <c r="AY158" s="219">
        <f>Scores!BA154*calcs!$BN$12</f>
        <v>-0.385690252695688</v>
      </c>
      <c r="AZ158" s="219">
        <f>Scores!BB154*calcs!$BN$12</f>
        <v>-0.440665257526513</v>
      </c>
      <c r="BA158" s="219">
        <f>Scores!BC154*calcs!$BN$13</f>
        <v>-0.638573949216473</v>
      </c>
      <c r="BB158" s="219">
        <f>Scores!BD154*calcs!$BN$13</f>
        <v>-0.560321842240803</v>
      </c>
      <c r="BC158" s="219">
        <f>Scores!BE154*calcs!$BN$13</f>
        <v>-0.388153051281937</v>
      </c>
      <c r="BD158" s="219">
        <f>Scores!BF154*calcs!$BN$13</f>
        <v>-0.33880645718808</v>
      </c>
      <c r="BE158" s="219">
        <f>Scores!BG154*calcs!$BN$13</f>
        <v>-0.33880645718808</v>
      </c>
      <c r="BF158" s="219">
        <f>Scores!BH154*calcs!$BN$14</f>
        <v>2.28634628247467</v>
      </c>
      <c r="BG158" s="219">
        <f>Scores!BI154*calcs!$BN$14</f>
        <v>2.28634628247467</v>
      </c>
      <c r="BH158" s="219">
        <f>Scores!BJ154*calcs!$BN$14</f>
        <v>2.28634628247467</v>
      </c>
      <c r="BI158" s="219">
        <f>Scores!BK154*calcs!$BN$14</f>
        <v>2.21556936712999</v>
      </c>
      <c r="BJ158" s="219">
        <f>Scores!BL154*calcs!$BN$14</f>
        <v>2.21556936712999</v>
      </c>
    </row>
    <row r="159" spans="1:62">
      <c r="A159" t="s">
        <v>331</v>
      </c>
      <c r="B159" s="22" t="s">
        <v>332</v>
      </c>
      <c r="C159" s="219">
        <f>Scores!E155*calcs!$BN$3</f>
        <v>0.0450238366083696</v>
      </c>
      <c r="D159" s="219">
        <f>Scores!F155*calcs!$BN$3</f>
        <v>0.0450238366083696</v>
      </c>
      <c r="E159" s="219">
        <f>Scores!G155*calcs!$BN$3</f>
        <v>0.0450238366083696</v>
      </c>
      <c r="F159" s="219">
        <f>Scores!H155*calcs!$BN$3</f>
        <v>0.0450238366083696</v>
      </c>
      <c r="G159" s="219">
        <f>Scores!I155*calcs!$BN$3</f>
        <v>0.0450238366083696</v>
      </c>
      <c r="H159" s="219">
        <f>Scores!J155*calcs!$BN$4</f>
        <v>0.498650119307109</v>
      </c>
      <c r="I159" s="219">
        <f>Scores!K155*calcs!$BN$4</f>
        <v>0.498650119307109</v>
      </c>
      <c r="J159" s="219">
        <f>Scores!L155*calcs!$BN$4</f>
        <v>0.498650119307109</v>
      </c>
      <c r="K159" s="219">
        <f>Scores!M155*calcs!$BN$4</f>
        <v>0.498650119307109</v>
      </c>
      <c r="L159" s="219">
        <f>Scores!N155*calcs!$BN$4</f>
        <v>0.498650119307109</v>
      </c>
      <c r="M159" s="219">
        <f>Scores!O155*calcs!$BN$5</f>
        <v>0.389752007652522</v>
      </c>
      <c r="N159" s="219">
        <f>Scores!P155*calcs!$BN$5</f>
        <v>0.389752007652522</v>
      </c>
      <c r="O159" s="219">
        <f>Scores!Q155*calcs!$BN$5</f>
        <v>0.389752007652522</v>
      </c>
      <c r="P159" s="219">
        <f>Scores!R155*calcs!$BN$5</f>
        <v>0.389752007652522</v>
      </c>
      <c r="Q159" s="219">
        <f>Scores!S155*calcs!$BN$5</f>
        <v>0.389752007652522</v>
      </c>
      <c r="R159" s="219">
        <f>Scores!T155*calcs!$BN$6</f>
        <v>-0.130926634311425</v>
      </c>
      <c r="S159" s="219">
        <f>Scores!U155*calcs!$BN$6</f>
        <v>-0.130926634311425</v>
      </c>
      <c r="T159" s="219">
        <f>Scores!V155*calcs!$BN$6</f>
        <v>-0.130926634311425</v>
      </c>
      <c r="U159" s="219">
        <f>Scores!W155*calcs!$BN$6</f>
        <v>-0.130926634311425</v>
      </c>
      <c r="V159" s="219">
        <f>Scores!X155*calcs!$BN$6</f>
        <v>-0.130926634311425</v>
      </c>
      <c r="W159" s="219">
        <f>Scores!Y155*calcs!$BN$7</f>
        <v>0.46166494276235</v>
      </c>
      <c r="X159" s="219">
        <f>Scores!Z155*calcs!$BN$7</f>
        <v>-0.469062945950447</v>
      </c>
      <c r="Y159" s="219">
        <f>Scores!AA155*calcs!$BN$7</f>
        <v>-1.12742956860914</v>
      </c>
      <c r="Z159" s="219">
        <f>Scores!AB155*calcs!$BN$7</f>
        <v>-0.597124198540743</v>
      </c>
      <c r="AA159" s="219">
        <f>Scores!AC155*calcs!$BN$7</f>
        <v>-1.13942368635613</v>
      </c>
      <c r="AB159" s="219">
        <f>Scores!AD155*calcs!$BN$8</f>
        <v>-0.0517162981978233</v>
      </c>
      <c r="AC159" s="219">
        <f>Scores!AE155*calcs!$BN$8</f>
        <v>-0.0900948096934888</v>
      </c>
      <c r="AD159" s="219">
        <f>Scores!AF155*calcs!$BN$8</f>
        <v>-0.124286210543497</v>
      </c>
      <c r="AE159" s="219">
        <f>Scores!AG155*calcs!$BN$8</f>
        <v>-0.169674269900464</v>
      </c>
      <c r="AF159" s="219">
        <f>Scores!AH155*calcs!$BN$8</f>
        <v>-0.148895129304883</v>
      </c>
      <c r="AG159" s="219">
        <f>Scores!AI155*calcs!$BN$9</f>
        <v>0.778736751052214</v>
      </c>
      <c r="AH159" s="219">
        <f>Scores!AJ155*calcs!$BN$9</f>
        <v>0.815938046590009</v>
      </c>
      <c r="AI159" s="219">
        <f>Scores!AK155*calcs!$BN$9</f>
        <v>0.911381406564106</v>
      </c>
      <c r="AJ159" s="219">
        <f>Scores!AL155*calcs!$BN$9</f>
        <v>0.997077653226279</v>
      </c>
      <c r="AK159" s="219">
        <f>Scores!AM155*calcs!$BN$9</f>
        <v>0.988641512087781</v>
      </c>
      <c r="AL159" s="219">
        <f>Scores!AN155*calcs!$BN$10</f>
        <v>-0.318043853223761</v>
      </c>
      <c r="AM159" s="219">
        <f>Scores!AO155*calcs!$BN$10</f>
        <v>-0.502313397991467</v>
      </c>
      <c r="AN159" s="219">
        <f>Scores!AP155*calcs!$BN$10</f>
        <v>-0.504852884684149</v>
      </c>
      <c r="AO159" s="219">
        <f>Scores!AQ155*calcs!$BN$10</f>
        <v>-0.527682511561373</v>
      </c>
      <c r="AP159" s="219">
        <f>Scores!AR155*calcs!$BN$10</f>
        <v>-0.554321547065491</v>
      </c>
      <c r="AQ159" s="219">
        <f>Scores!AS155*calcs!$BN$11</f>
        <v>-0.62147221046605</v>
      </c>
      <c r="AR159" s="219">
        <f>Scores!AT155*calcs!$BN$11</f>
        <v>-0.560267432652973</v>
      </c>
      <c r="AS159" s="219">
        <f>Scores!AU155*calcs!$BN$11</f>
        <v>-0.669868700563698</v>
      </c>
      <c r="AT159" s="219">
        <f>Scores!AV155*calcs!$BN$11</f>
        <v>-0.747443377019566</v>
      </c>
      <c r="AU159" s="219">
        <f>Scores!AW155*calcs!$BN$11</f>
        <v>-0.750420478936949</v>
      </c>
      <c r="AV159" s="219">
        <f>Scores!AX155*calcs!$BN$12</f>
        <v>-0.653540723422847</v>
      </c>
      <c r="AW159" s="219">
        <f>Scores!AY155*calcs!$BN$12</f>
        <v>-0.608980778112067</v>
      </c>
      <c r="AX159" s="219">
        <f>Scores!AZ155*calcs!$BN$12</f>
        <v>-0.86595632627083</v>
      </c>
      <c r="AY159" s="219">
        <f>Scores!BA155*calcs!$BN$12</f>
        <v>-0.915660607423712</v>
      </c>
      <c r="AZ159" s="219">
        <f>Scores!BB155*calcs!$BN$12</f>
        <v>-0.999954714887468</v>
      </c>
      <c r="BA159" s="219">
        <f>Scores!BC155*calcs!$BN$13</f>
        <v>-1.01826656766951</v>
      </c>
      <c r="BB159" s="219">
        <f>Scores!BD155*calcs!$BN$13</f>
        <v>-0.909829526014769</v>
      </c>
      <c r="BC159" s="219">
        <f>Scores!BE155*calcs!$BN$13</f>
        <v>-1.08561556530417</v>
      </c>
      <c r="BD159" s="219">
        <f>Scores!BF155*calcs!$BN$13</f>
        <v>-1.04299242702997</v>
      </c>
      <c r="BE159" s="219">
        <f>Scores!BG155*calcs!$BN$13</f>
        <v>-1.04299242702997</v>
      </c>
      <c r="BF159" s="219">
        <f>Scores!BH155*calcs!$BN$14</f>
        <v>2.23586500529987</v>
      </c>
      <c r="BG159" s="219">
        <f>Scores!BI155*calcs!$BN$14</f>
        <v>2.23586500529987</v>
      </c>
      <c r="BH159" s="219">
        <f>Scores!BJ155*calcs!$BN$14</f>
        <v>2.23586500529987</v>
      </c>
      <c r="BI159" s="219">
        <f>Scores!BK155*calcs!$BN$14</f>
        <v>1.53953713762739</v>
      </c>
      <c r="BJ159" s="219">
        <f>Scores!BL155*calcs!$BN$14</f>
        <v>1.53953713762739</v>
      </c>
    </row>
    <row r="160" spans="1:62">
      <c r="A160" t="s">
        <v>333</v>
      </c>
      <c r="B160" s="22" t="s">
        <v>334</v>
      </c>
      <c r="C160" s="219">
        <f>Scores!E156*calcs!$BN$3</f>
        <v>0.424542317471764</v>
      </c>
      <c r="D160" s="219">
        <f>Scores!F156*calcs!$BN$3</f>
        <v>0.424542317471764</v>
      </c>
      <c r="E160" s="219">
        <f>Scores!G156*calcs!$BN$3</f>
        <v>0.424542317471764</v>
      </c>
      <c r="F160" s="219">
        <f>Scores!H156*calcs!$BN$3</f>
        <v>0.424542317471764</v>
      </c>
      <c r="G160" s="219">
        <f>Scores!I156*calcs!$BN$3</f>
        <v>0.424542317471764</v>
      </c>
      <c r="H160" s="219">
        <f>Scores!J156*calcs!$BN$4</f>
        <v>-0.648473922260688</v>
      </c>
      <c r="I160" s="219">
        <f>Scores!K156*calcs!$BN$4</f>
        <v>-0.648473922260688</v>
      </c>
      <c r="J160" s="219">
        <f>Scores!L156*calcs!$BN$4</f>
        <v>-0.648473922260688</v>
      </c>
      <c r="K160" s="219">
        <f>Scores!M156*calcs!$BN$4</f>
        <v>-0.648473922260688</v>
      </c>
      <c r="L160" s="219">
        <f>Scores!N156*calcs!$BN$4</f>
        <v>-0.648473922260688</v>
      </c>
      <c r="M160" s="219">
        <f>Scores!O156*calcs!$BN$5</f>
        <v>0.666981048610343</v>
      </c>
      <c r="N160" s="219">
        <f>Scores!P156*calcs!$BN$5</f>
        <v>0.666981048610343</v>
      </c>
      <c r="O160" s="219">
        <f>Scores!Q156*calcs!$BN$5</f>
        <v>0.666981048610343</v>
      </c>
      <c r="P160" s="219">
        <f>Scores!R156*calcs!$BN$5</f>
        <v>0.666981048610343</v>
      </c>
      <c r="Q160" s="219">
        <f>Scores!S156*calcs!$BN$5</f>
        <v>0.666981048610343</v>
      </c>
      <c r="R160" s="219">
        <f>Scores!T156*calcs!$BN$6</f>
        <v>0.310134980808258</v>
      </c>
      <c r="S160" s="219">
        <f>Scores!U156*calcs!$BN$6</f>
        <v>0.310134980808258</v>
      </c>
      <c r="T160" s="219">
        <f>Scores!V156*calcs!$BN$6</f>
        <v>0.310134980808258</v>
      </c>
      <c r="U160" s="219">
        <f>Scores!W156*calcs!$BN$6</f>
        <v>0.310134980808258</v>
      </c>
      <c r="V160" s="219">
        <f>Scores!X156*calcs!$BN$6</f>
        <v>0.310134980808258</v>
      </c>
      <c r="W160" s="219">
        <f>Scores!Y156*calcs!$BN$7</f>
        <v>1.25145576342608</v>
      </c>
      <c r="X160" s="219">
        <f>Scores!Z156*calcs!$BN$7</f>
        <v>0.566184117580463</v>
      </c>
      <c r="Y160" s="219">
        <f>Scores!AA156*calcs!$BN$7</f>
        <v>-0.18185960349622</v>
      </c>
      <c r="Z160" s="219">
        <f>Scores!AB156*calcs!$BN$7</f>
        <v>0.470108291098445</v>
      </c>
      <c r="AA160" s="219">
        <f>Scores!AC156*calcs!$BN$7</f>
        <v>0.734114486902712</v>
      </c>
      <c r="AB160" s="219">
        <f>Scores!AD156*calcs!$BN$8</f>
        <v>0.7150295524518</v>
      </c>
      <c r="AC160" s="219">
        <f>Scores!AE156*calcs!$BN$8</f>
        <v>0.703153975082373</v>
      </c>
      <c r="AD160" s="219">
        <f>Scores!AF156*calcs!$BN$8</f>
        <v>0.629768211872526</v>
      </c>
      <c r="AE160" s="219">
        <f>Scores!AG156*calcs!$BN$8</f>
        <v>0.547969635923049</v>
      </c>
      <c r="AF160" s="219">
        <f>Scores!AH156*calcs!$BN$8</f>
        <v>0.600304102227136</v>
      </c>
      <c r="AG160" s="219">
        <f>Scores!AI156*calcs!$BN$9</f>
        <v>0.50938173632932</v>
      </c>
      <c r="AH160" s="219">
        <f>Scores!AJ156*calcs!$BN$9</f>
        <v>0.493257040554717</v>
      </c>
      <c r="AI160" s="219">
        <f>Scores!AK156*calcs!$BN$9</f>
        <v>0.488235291682572</v>
      </c>
      <c r="AJ160" s="219">
        <f>Scores!AL156*calcs!$BN$9</f>
        <v>0.482366021595084</v>
      </c>
      <c r="AK160" s="219">
        <f>Scores!AM156*calcs!$BN$9</f>
        <v>0.511441576413435</v>
      </c>
      <c r="AL160" s="219">
        <f>Scores!AN156*calcs!$BN$10</f>
        <v>0.19252423641669</v>
      </c>
      <c r="AM160" s="219">
        <f>Scores!AO156*calcs!$BN$10</f>
        <v>0.156913940338693</v>
      </c>
      <c r="AN160" s="219">
        <f>Scores!AP156*calcs!$BN$10</f>
        <v>0.132492058280104</v>
      </c>
      <c r="AO160" s="219">
        <f>Scores!AQ156*calcs!$BN$10</f>
        <v>0.154715835838146</v>
      </c>
      <c r="AP160" s="219">
        <f>Scores!AR156*calcs!$BN$10</f>
        <v>0.170177177108947</v>
      </c>
      <c r="AQ160" s="219">
        <f>Scores!AS156*calcs!$BN$11</f>
        <v>0.0777496174323379</v>
      </c>
      <c r="AR160" s="219">
        <f>Scores!AT156*calcs!$BN$11</f>
        <v>0.0928335416467798</v>
      </c>
      <c r="AS160" s="219">
        <f>Scores!AU156*calcs!$BN$11</f>
        <v>0.215042882686248</v>
      </c>
      <c r="AT160" s="219">
        <f>Scores!AV156*calcs!$BN$11</f>
        <v>0.0204579061960605</v>
      </c>
      <c r="AU160" s="219">
        <f>Scores!AW156*calcs!$BN$11</f>
        <v>0.0144075597205022</v>
      </c>
      <c r="AV160" s="219">
        <f>Scores!AX156*calcs!$BN$12</f>
        <v>0.126431197090979</v>
      </c>
      <c r="AW160" s="219">
        <f>Scores!AY156*calcs!$BN$12</f>
        <v>0.155872584044608</v>
      </c>
      <c r="AX160" s="219">
        <f>Scores!AZ156*calcs!$BN$12</f>
        <v>0.175835927445675</v>
      </c>
      <c r="AY160" s="219">
        <f>Scores!BA156*calcs!$BN$12</f>
        <v>0.203806095996372</v>
      </c>
      <c r="AZ160" s="219">
        <f>Scores!BB156*calcs!$BN$12</f>
        <v>0.246314520137151</v>
      </c>
      <c r="BA160" s="219">
        <f>Scores!BC156*calcs!$BN$13</f>
        <v>-0.0920466953825548</v>
      </c>
      <c r="BB160" s="219">
        <f>Scores!BD156*calcs!$BN$13</f>
        <v>-0.133145784294844</v>
      </c>
      <c r="BC160" s="219">
        <f>Scores!BE156*calcs!$BN$13</f>
        <v>0</v>
      </c>
      <c r="BD160" s="219">
        <f>Scores!BF156*calcs!$BN$13</f>
        <v>0.0132865277328661</v>
      </c>
      <c r="BE160" s="219">
        <f>Scores!BG156*calcs!$BN$13</f>
        <v>0.0132865277328661</v>
      </c>
      <c r="BF160" s="219">
        <f>Scores!BH156*calcs!$BN$14</f>
        <v>2.4147897687774</v>
      </c>
      <c r="BG160" s="219">
        <f>Scores!BI156*calcs!$BN$14</f>
        <v>2.4147897687774</v>
      </c>
      <c r="BH160" s="219">
        <f>Scores!BJ156*calcs!$BN$14</f>
        <v>2.4147897687774</v>
      </c>
      <c r="BI160" s="219">
        <f>Scores!BK156*calcs!$BN$14</f>
        <v>1.73051606730718</v>
      </c>
      <c r="BJ160" s="219">
        <f>Scores!BL156*calcs!$BN$14</f>
        <v>1.73051606730718</v>
      </c>
    </row>
    <row r="161" spans="1:62">
      <c r="A161" t="s">
        <v>335</v>
      </c>
      <c r="B161" s="22" t="s">
        <v>336</v>
      </c>
      <c r="C161" s="219">
        <f>Scores!E157*calcs!$BN$3</f>
        <v>0.608720403773117</v>
      </c>
      <c r="D161" s="219">
        <f>Scores!F157*calcs!$BN$3</f>
        <v>0.608720403773117</v>
      </c>
      <c r="E161" s="219">
        <f>Scores!G157*calcs!$BN$3</f>
        <v>0.608720403773117</v>
      </c>
      <c r="F161" s="219">
        <f>Scores!H157*calcs!$BN$3</f>
        <v>0.608720403773117</v>
      </c>
      <c r="G161" s="219">
        <f>Scores!I157*calcs!$BN$3</f>
        <v>0.608720403773117</v>
      </c>
      <c r="H161" s="219">
        <f>Scores!J157*calcs!$BN$4</f>
        <v>0.0118489014719225</v>
      </c>
      <c r="I161" s="219">
        <f>Scores!K157*calcs!$BN$4</f>
        <v>0.0118489014719225</v>
      </c>
      <c r="J161" s="219">
        <f>Scores!L157*calcs!$BN$4</f>
        <v>0.0118489014719225</v>
      </c>
      <c r="K161" s="219">
        <f>Scores!M157*calcs!$BN$4</f>
        <v>0.0118489014719225</v>
      </c>
      <c r="L161" s="219">
        <f>Scores!N157*calcs!$BN$4</f>
        <v>0.0118489014719225</v>
      </c>
      <c r="M161" s="219">
        <f>Scores!O157*calcs!$BN$5</f>
        <v>-0.306614600736387</v>
      </c>
      <c r="N161" s="219">
        <f>Scores!P157*calcs!$BN$5</f>
        <v>-0.306614600736387</v>
      </c>
      <c r="O161" s="219">
        <f>Scores!Q157*calcs!$BN$5</f>
        <v>-0.306614600736387</v>
      </c>
      <c r="P161" s="219">
        <f>Scores!R157*calcs!$BN$5</f>
        <v>-0.306614600736387</v>
      </c>
      <c r="Q161" s="219">
        <f>Scores!S157*calcs!$BN$5</f>
        <v>-0.306614600736387</v>
      </c>
      <c r="R161" s="219">
        <f>Scores!T157*calcs!$BN$6</f>
        <v>0.847670015157929</v>
      </c>
      <c r="S161" s="219">
        <f>Scores!U157*calcs!$BN$6</f>
        <v>0.847670015157929</v>
      </c>
      <c r="T161" s="219">
        <f>Scores!V157*calcs!$BN$6</f>
        <v>0.847670015157929</v>
      </c>
      <c r="U161" s="219">
        <f>Scores!W157*calcs!$BN$6</f>
        <v>0.847670015157929</v>
      </c>
      <c r="V161" s="219">
        <f>Scores!X157*calcs!$BN$6</f>
        <v>0.847670015157929</v>
      </c>
      <c r="W161" s="219">
        <f>Scores!Y157*calcs!$BN$7</f>
        <v>1.0317756888793</v>
      </c>
      <c r="X161" s="219">
        <f>Scores!Z157*calcs!$BN$7</f>
        <v>1.4799301633131</v>
      </c>
      <c r="Y161" s="219">
        <f>Scores!AA157*calcs!$BN$7</f>
        <v>1.25280628229714</v>
      </c>
      <c r="Z161" s="219">
        <f>Scores!AB157*calcs!$BN$7</f>
        <v>1.47779766267119</v>
      </c>
      <c r="AA161" s="219">
        <f>Scores!AC157*calcs!$BN$7</f>
        <v>1.11016124102725</v>
      </c>
      <c r="AB161" s="219">
        <f>Scores!AD157*calcs!$BN$8</f>
        <v>1.3454203262563</v>
      </c>
      <c r="AC161" s="219">
        <f>Scores!AE157*calcs!$BN$8</f>
        <v>1.38555033209066</v>
      </c>
      <c r="AD161" s="219">
        <f>Scores!AF157*calcs!$BN$8</f>
        <v>1.34481356702408</v>
      </c>
      <c r="AE161" s="219">
        <f>Scores!AG157*calcs!$BN$8</f>
        <v>1.36142688114721</v>
      </c>
      <c r="AF161" s="219">
        <f>Scores!AH157*calcs!$BN$8</f>
        <v>1.31019467238859</v>
      </c>
      <c r="AG161" s="219">
        <f>Scores!AI157*calcs!$BN$9</f>
        <v>0.668208313976268</v>
      </c>
      <c r="AH161" s="219">
        <f>Scores!AJ157*calcs!$BN$9</f>
        <v>0.6541365584886</v>
      </c>
      <c r="AI161" s="219">
        <f>Scores!AK157*calcs!$BN$9</f>
        <v>0.588530789882711</v>
      </c>
      <c r="AJ161" s="219">
        <f>Scores!AL157*calcs!$BN$9</f>
        <v>0.584519174704266</v>
      </c>
      <c r="AK161" s="219">
        <f>Scores!AM157*calcs!$BN$9</f>
        <v>0.552556347359952</v>
      </c>
      <c r="AL161" s="219">
        <f>Scores!AN157*calcs!$BN$10</f>
        <v>0.672183139536956</v>
      </c>
      <c r="AM161" s="219">
        <f>Scores!AO157*calcs!$BN$10</f>
        <v>0.647283740576235</v>
      </c>
      <c r="AN161" s="219">
        <f>Scores!AP157*calcs!$BN$10</f>
        <v>0.646250797593784</v>
      </c>
      <c r="AO161" s="219">
        <f>Scores!AQ157*calcs!$BN$10</f>
        <v>0.647263173141619</v>
      </c>
      <c r="AP161" s="219">
        <f>Scores!AR157*calcs!$BN$10</f>
        <v>0.552723256700867</v>
      </c>
      <c r="AQ161" s="219">
        <f>Scores!AS157*calcs!$BN$11</f>
        <v>0.398677541304829</v>
      </c>
      <c r="AR161" s="219">
        <f>Scores!AT157*calcs!$BN$11</f>
        <v>0.508748188691579</v>
      </c>
      <c r="AS161" s="219">
        <f>Scores!AU157*calcs!$BN$11</f>
        <v>0.546571642884879</v>
      </c>
      <c r="AT161" s="219">
        <f>Scores!AV157*calcs!$BN$11</f>
        <v>0.804424845809819</v>
      </c>
      <c r="AU161" s="219">
        <f>Scores!AW157*calcs!$BN$11</f>
        <v>0.656854298271256</v>
      </c>
      <c r="AV161" s="219">
        <f>Scores!AX157*calcs!$BN$12</f>
        <v>0.573023303743009</v>
      </c>
      <c r="AW161" s="219">
        <f>Scores!AY157*calcs!$BN$12</f>
        <v>0.589740558507602</v>
      </c>
      <c r="AX161" s="219">
        <f>Scores!AZ157*calcs!$BN$12</f>
        <v>0.548475881376815</v>
      </c>
      <c r="AY161" s="219">
        <f>Scores!BA157*calcs!$BN$12</f>
        <v>0.574631217758882</v>
      </c>
      <c r="AZ161" s="219">
        <f>Scores!BB157*calcs!$BN$12</f>
        <v>0.579775507105279</v>
      </c>
      <c r="BA161" s="219">
        <f>Scores!BC157*calcs!$BN$13</f>
        <v>0.155328798458061</v>
      </c>
      <c r="BB161" s="219">
        <f>Scores!BD157*calcs!$BN$13</f>
        <v>0.166432230368555</v>
      </c>
      <c r="BC161" s="219">
        <f>Scores!BE157*calcs!$BN$13</f>
        <v>0.23046587419865</v>
      </c>
      <c r="BD161" s="219">
        <f>Scores!BF157*calcs!$BN$13</f>
        <v>0.245800763058019</v>
      </c>
      <c r="BE161" s="219">
        <f>Scores!BG157*calcs!$BN$13</f>
        <v>0.245800763058019</v>
      </c>
      <c r="BF161" s="219">
        <f>Scores!BH157*calcs!$BN$14</f>
        <v>2.94381637798681</v>
      </c>
      <c r="BG161" s="219">
        <f>Scores!BI157*calcs!$BN$14</f>
        <v>2.94381637798681</v>
      </c>
      <c r="BH161" s="219">
        <f>Scores!BJ157*calcs!$BN$14</f>
        <v>2.94381637798681</v>
      </c>
      <c r="BI161" s="219">
        <f>Scores!BK157*calcs!$BN$14</f>
        <v>3.02899897193484</v>
      </c>
      <c r="BJ161" s="219">
        <f>Scores!BL157*calcs!$BN$14</f>
        <v>3.02899897193484</v>
      </c>
    </row>
    <row r="162" spans="1:62">
      <c r="A162" t="s">
        <v>337</v>
      </c>
      <c r="B162" s="22" t="s">
        <v>338</v>
      </c>
      <c r="C162" s="219">
        <f>Scores!E158*calcs!$BN$3</f>
        <v>0.86266291670377</v>
      </c>
      <c r="D162" s="219">
        <f>Scores!F158*calcs!$BN$3</f>
        <v>0.86266291670377</v>
      </c>
      <c r="E162" s="219">
        <f>Scores!G158*calcs!$BN$3</f>
        <v>0.86266291670377</v>
      </c>
      <c r="F162" s="219">
        <f>Scores!H158*calcs!$BN$3</f>
        <v>0.86266291670377</v>
      </c>
      <c r="G162" s="219">
        <f>Scores!I158*calcs!$BN$3</f>
        <v>0.86266291670377</v>
      </c>
      <c r="H162" s="219">
        <f>Scores!J158*calcs!$BN$4</f>
        <v>1.98598929506068</v>
      </c>
      <c r="I162" s="219">
        <f>Scores!K158*calcs!$BN$4</f>
        <v>1.98598929506068</v>
      </c>
      <c r="J162" s="219">
        <f>Scores!L158*calcs!$BN$4</f>
        <v>1.98598929506068</v>
      </c>
      <c r="K162" s="219">
        <f>Scores!M158*calcs!$BN$4</f>
        <v>1.98598929506068</v>
      </c>
      <c r="L162" s="219">
        <f>Scores!N158*calcs!$BN$4</f>
        <v>1.98598929506068</v>
      </c>
      <c r="M162" s="219">
        <f>Scores!O158*calcs!$BN$5</f>
        <v>0.0844172381740503</v>
      </c>
      <c r="N162" s="219">
        <f>Scores!P158*calcs!$BN$5</f>
        <v>0.0844172381740503</v>
      </c>
      <c r="O162" s="219">
        <f>Scores!Q158*calcs!$BN$5</f>
        <v>0.0844172381740503</v>
      </c>
      <c r="P162" s="219">
        <f>Scores!R158*calcs!$BN$5</f>
        <v>0.0844172381740503</v>
      </c>
      <c r="Q162" s="219">
        <f>Scores!S158*calcs!$BN$5</f>
        <v>0.0844172381740503</v>
      </c>
      <c r="R162" s="219">
        <f>Scores!T158*calcs!$BN$6</f>
        <v>-0.0550260094094068</v>
      </c>
      <c r="S162" s="219">
        <f>Scores!U158*calcs!$BN$6</f>
        <v>-0.0550260094094068</v>
      </c>
      <c r="T162" s="219">
        <f>Scores!V158*calcs!$BN$6</f>
        <v>-0.0550260094094068</v>
      </c>
      <c r="U162" s="219">
        <f>Scores!W158*calcs!$BN$6</f>
        <v>-0.0550260094094068</v>
      </c>
      <c r="V162" s="219">
        <f>Scores!X158*calcs!$BN$6</f>
        <v>-0.0550260094094068</v>
      </c>
      <c r="W162" s="219">
        <f>Scores!Y158*calcs!$BN$7</f>
        <v>0.228020477204549</v>
      </c>
      <c r="X162" s="219">
        <f>Scores!Z158*calcs!$BN$7</f>
        <v>0.833202566570635</v>
      </c>
      <c r="Y162" s="219">
        <f>Scores!AA158*calcs!$BN$7</f>
        <v>0.719419900335831</v>
      </c>
      <c r="Z162" s="219">
        <f>Scores!AB158*calcs!$BN$7</f>
        <v>0.160699248628951</v>
      </c>
      <c r="AA162" s="219">
        <f>Scores!AC158*calcs!$BN$7</f>
        <v>0.454754526754158</v>
      </c>
      <c r="AB162" s="219">
        <f>Scores!AD158*calcs!$BN$8</f>
        <v>0.261199388788438</v>
      </c>
      <c r="AC162" s="219">
        <f>Scores!AE158*calcs!$BN$8</f>
        <v>0.148313617035342</v>
      </c>
      <c r="AD162" s="219">
        <f>Scores!AF158*calcs!$BN$8</f>
        <v>0.15077979658999</v>
      </c>
      <c r="AE162" s="219">
        <f>Scores!AG158*calcs!$BN$8</f>
        <v>0.327016580828219</v>
      </c>
      <c r="AF162" s="219">
        <f>Scores!AH158*calcs!$BN$8</f>
        <v>0.174013882785468</v>
      </c>
      <c r="AG162" s="219">
        <f>Scores!AI158*calcs!$BN$9</f>
        <v>0.88929291381161</v>
      </c>
      <c r="AH162" s="219">
        <f>Scores!AJ158*calcs!$BN$9</f>
        <v>0.86095280026272</v>
      </c>
      <c r="AI162" s="219">
        <f>Scores!AK158*calcs!$BN$9</f>
        <v>0.91386158882343</v>
      </c>
      <c r="AJ162" s="219">
        <f>Scores!AL158*calcs!$BN$9</f>
        <v>0.896978904975729</v>
      </c>
      <c r="AK162" s="219">
        <f>Scores!AM158*calcs!$BN$9</f>
        <v>0.91842892283244</v>
      </c>
      <c r="AL162" s="219">
        <f>Scores!AN158*calcs!$BN$10</f>
        <v>-0.234136702458688</v>
      </c>
      <c r="AM162" s="219">
        <f>Scores!AO158*calcs!$BN$10</f>
        <v>-0.250824195987442</v>
      </c>
      <c r="AN162" s="219">
        <f>Scores!AP158*calcs!$BN$10</f>
        <v>-0.375780890291214</v>
      </c>
      <c r="AO162" s="219">
        <f>Scores!AQ158*calcs!$BN$10</f>
        <v>-0.360600989831879</v>
      </c>
      <c r="AP162" s="219">
        <f>Scores!AR158*calcs!$BN$10</f>
        <v>-0.304667441246074</v>
      </c>
      <c r="AQ162" s="219">
        <f>Scores!AS158*calcs!$BN$11</f>
        <v>-0.178414401102308</v>
      </c>
      <c r="AR162" s="219">
        <f>Scores!AT158*calcs!$BN$11</f>
        <v>-0.114061249343117</v>
      </c>
      <c r="AS162" s="219">
        <f>Scores!AU158*calcs!$BN$11</f>
        <v>-0.138071759369683</v>
      </c>
      <c r="AT162" s="219">
        <f>Scores!AV158*calcs!$BN$11</f>
        <v>-0.0846132072626916</v>
      </c>
      <c r="AU162" s="219">
        <f>Scores!AW158*calcs!$BN$11</f>
        <v>-0.239054306324773</v>
      </c>
      <c r="AV162" s="219">
        <f>Scores!AX158*calcs!$BN$12</f>
        <v>-0.422501674103242</v>
      </c>
      <c r="AW162" s="219">
        <f>Scores!AY158*calcs!$BN$12</f>
        <v>-0.463926660597279</v>
      </c>
      <c r="AX162" s="219">
        <f>Scores!AZ158*calcs!$BN$12</f>
        <v>-0.453725703740448</v>
      </c>
      <c r="AY162" s="219">
        <f>Scores!BA158*calcs!$BN$12</f>
        <v>-0.363498074332201</v>
      </c>
      <c r="AZ162" s="219">
        <f>Scores!BB158*calcs!$BN$12</f>
        <v>-0.447676989761729</v>
      </c>
      <c r="BA162" s="219">
        <f>Scores!BC158*calcs!$BN$13</f>
        <v>-0.563786009218147</v>
      </c>
      <c r="BB162" s="219">
        <f>Scores!BD158*calcs!$BN$13</f>
        <v>-0.438271539970529</v>
      </c>
      <c r="BC162" s="219">
        <f>Scores!BE158*calcs!$BN$13</f>
        <v>-0.315374354166574</v>
      </c>
      <c r="BD162" s="219">
        <f>Scores!BF158*calcs!$BN$13</f>
        <v>-0.33880645718808</v>
      </c>
      <c r="BE162" s="219">
        <f>Scores!BG158*calcs!$BN$13</f>
        <v>-0.33880645718808</v>
      </c>
      <c r="BF162" s="219">
        <f>Scores!BH158*calcs!$BN$14</f>
        <v>2.207711985337</v>
      </c>
      <c r="BG162" s="219">
        <f>Scores!BI158*calcs!$BN$14</f>
        <v>2.207711985337</v>
      </c>
      <c r="BH162" s="219">
        <f>Scores!BJ158*calcs!$BN$14</f>
        <v>2.207711985337</v>
      </c>
      <c r="BI162" s="219">
        <f>Scores!BK158*calcs!$BN$14</f>
        <v>1.86332017379408</v>
      </c>
      <c r="BJ162" s="219">
        <f>Scores!BL158*calcs!$BN$14</f>
        <v>1.86332017379408</v>
      </c>
    </row>
    <row r="163" spans="1:62">
      <c r="A163" t="s">
        <v>339</v>
      </c>
      <c r="B163" s="22" t="s">
        <v>340</v>
      </c>
      <c r="C163" s="219">
        <f>Scores!E159*calcs!$BN$3</f>
        <v>0.201296152258003</v>
      </c>
      <c r="D163" s="219">
        <f>Scores!F159*calcs!$BN$3</f>
        <v>0.201296152258003</v>
      </c>
      <c r="E163" s="219">
        <f>Scores!G159*calcs!$BN$3</f>
        <v>0.201296152258003</v>
      </c>
      <c r="F163" s="219">
        <f>Scores!H159*calcs!$BN$3</f>
        <v>0.201296152258003</v>
      </c>
      <c r="G163" s="219">
        <f>Scores!I159*calcs!$BN$3</f>
        <v>0.201296152258003</v>
      </c>
      <c r="H163" s="219">
        <f>Scores!J159*calcs!$BN$4</f>
        <v>-1.36732151662712</v>
      </c>
      <c r="I163" s="219">
        <f>Scores!K159*calcs!$BN$4</f>
        <v>-1.36732151662712</v>
      </c>
      <c r="J163" s="219">
        <f>Scores!L159*calcs!$BN$4</f>
        <v>-1.36732151662712</v>
      </c>
      <c r="K163" s="219">
        <f>Scores!M159*calcs!$BN$4</f>
        <v>-1.36732151662712</v>
      </c>
      <c r="L163" s="219">
        <f>Scores!N159*calcs!$BN$4</f>
        <v>-1.36732151662712</v>
      </c>
      <c r="M163" s="219">
        <f>Scores!O159*calcs!$BN$5</f>
        <v>0.139817668069619</v>
      </c>
      <c r="N163" s="219">
        <f>Scores!P159*calcs!$BN$5</f>
        <v>0.139817668069619</v>
      </c>
      <c r="O163" s="219">
        <f>Scores!Q159*calcs!$BN$5</f>
        <v>0.139817668069619</v>
      </c>
      <c r="P163" s="219">
        <f>Scores!R159*calcs!$BN$5</f>
        <v>0.139817668069619</v>
      </c>
      <c r="Q163" s="219">
        <f>Scores!S159*calcs!$BN$5</f>
        <v>0.139817668069619</v>
      </c>
      <c r="R163" s="219">
        <f>Scores!T159*calcs!$BN$6</f>
        <v>0.0629691007388354</v>
      </c>
      <c r="S163" s="219">
        <f>Scores!U159*calcs!$BN$6</f>
        <v>0.0629691007388354</v>
      </c>
      <c r="T163" s="219">
        <f>Scores!V159*calcs!$BN$6</f>
        <v>0.0629691007388354</v>
      </c>
      <c r="U163" s="219">
        <f>Scores!W159*calcs!$BN$6</f>
        <v>0.0629691007388354</v>
      </c>
      <c r="V163" s="219">
        <f>Scores!X159*calcs!$BN$6</f>
        <v>0.0629691007388354</v>
      </c>
      <c r="W163" s="219">
        <f>Scores!Y159*calcs!$BN$7</f>
        <v>-0.511737036353004</v>
      </c>
      <c r="X163" s="219">
        <f>Scores!Z159*calcs!$BN$7</f>
        <v>0.418765537377457</v>
      </c>
      <c r="Y163" s="219">
        <f>Scores!AA159*calcs!$BN$7</f>
        <v>-0.337780710901282</v>
      </c>
      <c r="Z163" s="219">
        <f>Scores!AB159*calcs!$BN$7</f>
        <v>0.340441704099679</v>
      </c>
      <c r="AA163" s="219">
        <f>Scores!AC159*calcs!$BN$7</f>
        <v>-0.115543742784687</v>
      </c>
      <c r="AB163" s="219">
        <f>Scores!AD159*calcs!$BN$8</f>
        <v>0.204523246177228</v>
      </c>
      <c r="AC163" s="219">
        <f>Scores!AE159*calcs!$BN$8</f>
        <v>0.170856565723132</v>
      </c>
      <c r="AD163" s="219">
        <f>Scores!AF159*calcs!$BN$8</f>
        <v>0.265272738510527</v>
      </c>
      <c r="AE163" s="219">
        <f>Scores!AG159*calcs!$BN$8</f>
        <v>0.250547788633367</v>
      </c>
      <c r="AF163" s="219">
        <f>Scores!AH159*calcs!$BN$8</f>
        <v>0.115867284051148</v>
      </c>
      <c r="AG163" s="219">
        <f>Scores!AI159*calcs!$BN$9</f>
        <v>1.38582151500458</v>
      </c>
      <c r="AH163" s="219">
        <f>Scores!AJ159*calcs!$BN$9</f>
        <v>1.41682464350849</v>
      </c>
      <c r="AI163" s="219">
        <f>Scores!AK159*calcs!$BN$9</f>
        <v>1.38316852612372</v>
      </c>
      <c r="AJ163" s="219">
        <f>Scores!AL159*calcs!$BN$9</f>
        <v>1.4081059122695</v>
      </c>
      <c r="AK163" s="219">
        <f>Scores!AM159*calcs!$BN$9</f>
        <v>1.35424748183877</v>
      </c>
      <c r="AL163" s="219">
        <f>Scores!AN159*calcs!$BN$10</f>
        <v>-0.435363719237738</v>
      </c>
      <c r="AM163" s="219">
        <f>Scores!AO159*calcs!$BN$10</f>
        <v>-0.408960157064015</v>
      </c>
      <c r="AN163" s="219">
        <f>Scores!AP159*calcs!$BN$10</f>
        <v>-0.497276718943118</v>
      </c>
      <c r="AO163" s="219">
        <f>Scores!AQ159*calcs!$BN$10</f>
        <v>-0.545944371153598</v>
      </c>
      <c r="AP163" s="219">
        <f>Scores!AR159*calcs!$BN$10</f>
        <v>-0.538049383207027</v>
      </c>
      <c r="AQ163" s="219">
        <f>Scores!AS159*calcs!$BN$11</f>
        <v>-0.283900168461058</v>
      </c>
      <c r="AR163" s="219">
        <f>Scores!AT159*calcs!$BN$11</f>
        <v>-0.111969391417101</v>
      </c>
      <c r="AS163" s="219">
        <f>Scores!AU159*calcs!$BN$11</f>
        <v>-0.0912303001948724</v>
      </c>
      <c r="AT163" s="219">
        <f>Scores!AV159*calcs!$BN$11</f>
        <v>-0.28496779108237</v>
      </c>
      <c r="AU163" s="219">
        <f>Scores!AW159*calcs!$BN$11</f>
        <v>-0.374286188725833</v>
      </c>
      <c r="AV163" s="219">
        <f>Scores!AX159*calcs!$BN$12</f>
        <v>0.144674362462819</v>
      </c>
      <c r="AW163" s="219">
        <f>Scores!AY159*calcs!$BN$12</f>
        <v>0.127908512516319</v>
      </c>
      <c r="AX163" s="219">
        <f>Scores!AZ159*calcs!$BN$12</f>
        <v>0.111440310301034</v>
      </c>
      <c r="AY163" s="219">
        <f>Scores!BA159*calcs!$BN$12</f>
        <v>0.158770079192116</v>
      </c>
      <c r="AZ163" s="219">
        <f>Scores!BB159*calcs!$BN$12</f>
        <v>0.220291248921852</v>
      </c>
      <c r="BA163" s="219">
        <f>Scores!BC159*calcs!$BN$13</f>
        <v>-0.299151759993303</v>
      </c>
      <c r="BB163" s="219">
        <f>Scores!BD159*calcs!$BN$13</f>
        <v>-0.31067349668797</v>
      </c>
      <c r="BC163" s="219">
        <f>Scores!BE159*calcs!$BN$13</f>
        <v>-0.22440098277237</v>
      </c>
      <c r="BD163" s="219">
        <f>Scores!BF159*calcs!$BN$13</f>
        <v>-0.298946873989482</v>
      </c>
      <c r="BE163" s="219">
        <f>Scores!BG159*calcs!$BN$13</f>
        <v>-0.298946873989482</v>
      </c>
      <c r="BF163" s="219">
        <f>Scores!BH159*calcs!$BN$14</f>
        <v>1.8850639712353</v>
      </c>
      <c r="BG163" s="219">
        <f>Scores!BI159*calcs!$BN$14</f>
        <v>1.8850639712353</v>
      </c>
      <c r="BH163" s="219">
        <f>Scores!BJ159*calcs!$BN$14</f>
        <v>1.8850639712353</v>
      </c>
      <c r="BI163" s="219">
        <f>Scores!BK159*calcs!$BN$14</f>
        <v>2.03117436011092</v>
      </c>
      <c r="BJ163" s="219">
        <f>Scores!BL159*calcs!$BN$14</f>
        <v>2.03117436011092</v>
      </c>
    </row>
    <row r="164" spans="1:62">
      <c r="A164" t="s">
        <v>341</v>
      </c>
      <c r="B164" s="22" t="s">
        <v>342</v>
      </c>
      <c r="C164" s="219">
        <f>Scores!E160*calcs!$BN$3</f>
        <v>0.268270001822131</v>
      </c>
      <c r="D164" s="219">
        <f>Scores!F160*calcs!$BN$3</f>
        <v>0.268270001822131</v>
      </c>
      <c r="E164" s="219">
        <f>Scores!G160*calcs!$BN$3</f>
        <v>0.268270001822131</v>
      </c>
      <c r="F164" s="219">
        <f>Scores!H160*calcs!$BN$3</f>
        <v>0.268270001822131</v>
      </c>
      <c r="G164" s="219">
        <f>Scores!I160*calcs!$BN$3</f>
        <v>0.268270001822131</v>
      </c>
      <c r="H164" s="219">
        <f>Scores!J160*calcs!$BN$4</f>
        <v>-0.604318101026013</v>
      </c>
      <c r="I164" s="219">
        <f>Scores!K160*calcs!$BN$4</f>
        <v>-0.604318101026013</v>
      </c>
      <c r="J164" s="219">
        <f>Scores!L160*calcs!$BN$4</f>
        <v>-0.604318101026013</v>
      </c>
      <c r="K164" s="219">
        <f>Scores!M160*calcs!$BN$4</f>
        <v>-0.604318101026013</v>
      </c>
      <c r="L164" s="219">
        <f>Scores!N160*calcs!$BN$4</f>
        <v>-0.604318101026013</v>
      </c>
      <c r="M164" s="219">
        <f>Scores!O160*calcs!$BN$5</f>
        <v>-0.488659460933007</v>
      </c>
      <c r="N164" s="219">
        <f>Scores!P160*calcs!$BN$5</f>
        <v>-0.488659460933007</v>
      </c>
      <c r="O164" s="219">
        <f>Scores!Q160*calcs!$BN$5</f>
        <v>-0.488659460933007</v>
      </c>
      <c r="P164" s="219">
        <f>Scores!R160*calcs!$BN$5</f>
        <v>-0.488659460933007</v>
      </c>
      <c r="Q164" s="219">
        <f>Scores!S160*calcs!$BN$5</f>
        <v>-0.488659460933007</v>
      </c>
      <c r="R164" s="219">
        <f>Scores!T160*calcs!$BN$6</f>
        <v>0.54210665500918</v>
      </c>
      <c r="S164" s="219">
        <f>Scores!U160*calcs!$BN$6</f>
        <v>0.54210665500918</v>
      </c>
      <c r="T164" s="219">
        <f>Scores!V160*calcs!$BN$6</f>
        <v>0.54210665500918</v>
      </c>
      <c r="U164" s="219">
        <f>Scores!W160*calcs!$BN$6</f>
        <v>0.54210665500918</v>
      </c>
      <c r="V164" s="219">
        <f>Scores!X160*calcs!$BN$6</f>
        <v>0.54210665500918</v>
      </c>
      <c r="W164" s="219">
        <f>Scores!Y160*calcs!$BN$7</f>
        <v>0.749774898645676</v>
      </c>
      <c r="X164" s="219">
        <f>Scores!Z160*calcs!$BN$7</f>
        <v>1.20663502029907</v>
      </c>
      <c r="Y164" s="219">
        <f>Scores!AA160*calcs!$BN$7</f>
        <v>0.801686941263724</v>
      </c>
      <c r="Z164" s="219">
        <f>Scores!AB160*calcs!$BN$7</f>
        <v>0.747994367800613</v>
      </c>
      <c r="AA164" s="219">
        <f>Scores!AC160*calcs!$BN$7</f>
        <v>0.501707336624258</v>
      </c>
      <c r="AB164" s="219">
        <f>Scores!AD160*calcs!$BN$8</f>
        <v>1.35504644992577</v>
      </c>
      <c r="AC164" s="219">
        <f>Scores!AE160*calcs!$BN$8</f>
        <v>1.35140317178491</v>
      </c>
      <c r="AD164" s="219">
        <f>Scores!AF160*calcs!$BN$8</f>
        <v>1.37997641048065</v>
      </c>
      <c r="AE164" s="219">
        <f>Scores!AG160*calcs!$BN$8</f>
        <v>1.41123446468296</v>
      </c>
      <c r="AF164" s="219">
        <f>Scores!AH160*calcs!$BN$8</f>
        <v>1.37105607710215</v>
      </c>
      <c r="AG164" s="219">
        <f>Scores!AI160*calcs!$BN$9</f>
        <v>1.13892078236771</v>
      </c>
      <c r="AH164" s="219">
        <f>Scores!AJ160*calcs!$BN$9</f>
        <v>1.09772562945431</v>
      </c>
      <c r="AI164" s="219">
        <f>Scores!AK160*calcs!$BN$9</f>
        <v>1.0736657646674</v>
      </c>
      <c r="AJ164" s="219">
        <f>Scores!AL160*calcs!$BN$9</f>
        <v>1.05026868939453</v>
      </c>
      <c r="AK164" s="219">
        <f>Scores!AM160*calcs!$BN$9</f>
        <v>1.00248654031799</v>
      </c>
      <c r="AL164" s="219">
        <f>Scores!AN160*calcs!$BN$10</f>
        <v>0.395689171956323</v>
      </c>
      <c r="AM164" s="219">
        <f>Scores!AO160*calcs!$BN$10</f>
        <v>0.383902985059553</v>
      </c>
      <c r="AN164" s="219">
        <f>Scores!AP160*calcs!$BN$10</f>
        <v>0.359777030511041</v>
      </c>
      <c r="AO164" s="219">
        <f>Scores!AQ160*calcs!$BN$10</f>
        <v>0.315291508066008</v>
      </c>
      <c r="AP164" s="219">
        <f>Scores!AR160*calcs!$BN$10</f>
        <v>0.348355332240842</v>
      </c>
      <c r="AQ164" s="219">
        <f>Scores!AS160*calcs!$BN$11</f>
        <v>0.457931373955656</v>
      </c>
      <c r="AR164" s="219">
        <f>Scores!AT160*calcs!$BN$11</f>
        <v>0.568966212666912</v>
      </c>
      <c r="AS164" s="219">
        <f>Scores!AU160*calcs!$BN$11</f>
        <v>0.714528776795368</v>
      </c>
      <c r="AT164" s="219">
        <f>Scores!AV160*calcs!$BN$11</f>
        <v>1.00425701939479</v>
      </c>
      <c r="AU164" s="219">
        <f>Scores!AW160*calcs!$BN$11</f>
        <v>0.880847362862384</v>
      </c>
      <c r="AV164" s="219">
        <f>Scores!AX160*calcs!$BN$12</f>
        <v>0.690229670213204</v>
      </c>
      <c r="AW164" s="219">
        <f>Scores!AY160*calcs!$BN$12</f>
        <v>0.655062245945371</v>
      </c>
      <c r="AX164" s="219">
        <f>Scores!AZ160*calcs!$BN$12</f>
        <v>0.684495684797173</v>
      </c>
      <c r="AY164" s="219">
        <f>Scores!BA160*calcs!$BN$12</f>
        <v>0.711977971743258</v>
      </c>
      <c r="AZ164" s="219">
        <f>Scores!BB160*calcs!$BN$12</f>
        <v>0.717517966831617</v>
      </c>
      <c r="BA164" s="219">
        <f>Scores!BC160*calcs!$BN$13</f>
        <v>0.586797683063786</v>
      </c>
      <c r="BB164" s="219">
        <f>Scores!BD160*calcs!$BN$13</f>
        <v>0.593608288314514</v>
      </c>
      <c r="BC164" s="219">
        <f>Scores!BE160*calcs!$BN$13</f>
        <v>0.636813599759428</v>
      </c>
      <c r="BD164" s="219">
        <f>Scores!BF160*calcs!$BN$13</f>
        <v>0.704185969841892</v>
      </c>
      <c r="BE164" s="219">
        <f>Scores!BG160*calcs!$BN$13</f>
        <v>0.704185969841892</v>
      </c>
      <c r="BF164" s="219">
        <f>Scores!BH160*calcs!$BN$14</f>
        <v>3.00376289463188</v>
      </c>
      <c r="BG164" s="219">
        <f>Scores!BI160*calcs!$BN$14</f>
        <v>3.00376289463188</v>
      </c>
      <c r="BH164" s="219">
        <f>Scores!BJ160*calcs!$BN$14</f>
        <v>3.00376289463188</v>
      </c>
      <c r="BI164" s="219">
        <f>Scores!BK160*calcs!$BN$14</f>
        <v>3.18451068447605</v>
      </c>
      <c r="BJ164" s="219">
        <f>Scores!BL160*calcs!$BN$14</f>
        <v>3.18451068447605</v>
      </c>
    </row>
    <row r="165" spans="1:62">
      <c r="A165" t="s">
        <v>343</v>
      </c>
      <c r="B165" s="22" t="s">
        <v>344</v>
      </c>
      <c r="C165" s="219">
        <f>Scores!E161*calcs!$BN$3</f>
        <v>0.815223106595846</v>
      </c>
      <c r="D165" s="219">
        <f>Scores!F161*calcs!$BN$3</f>
        <v>0.815223106595846</v>
      </c>
      <c r="E165" s="219">
        <f>Scores!G161*calcs!$BN$3</f>
        <v>0.815223106595846</v>
      </c>
      <c r="F165" s="219">
        <f>Scores!H161*calcs!$BN$3</f>
        <v>0.815223106595846</v>
      </c>
      <c r="G165" s="219">
        <f>Scores!I161*calcs!$BN$3</f>
        <v>0.815223106595846</v>
      </c>
      <c r="H165" s="219">
        <f>Scores!J161*calcs!$BN$4</f>
        <v>-0.0189468985324801</v>
      </c>
      <c r="I165" s="219">
        <f>Scores!K161*calcs!$BN$4</f>
        <v>-0.0189468985324801</v>
      </c>
      <c r="J165" s="219">
        <f>Scores!L161*calcs!$BN$4</f>
        <v>-0.0189468985324801</v>
      </c>
      <c r="K165" s="219">
        <f>Scores!M161*calcs!$BN$4</f>
        <v>-0.0189468985324801</v>
      </c>
      <c r="L165" s="219">
        <f>Scores!N161*calcs!$BN$4</f>
        <v>-0.0189468985324801</v>
      </c>
      <c r="M165" s="219">
        <f>Scores!O161*calcs!$BN$5</f>
        <v>0.0555955823615006</v>
      </c>
      <c r="N165" s="219">
        <f>Scores!P161*calcs!$BN$5</f>
        <v>0.0555955823615006</v>
      </c>
      <c r="O165" s="219">
        <f>Scores!Q161*calcs!$BN$5</f>
        <v>0.0555955823615006</v>
      </c>
      <c r="P165" s="219">
        <f>Scores!R161*calcs!$BN$5</f>
        <v>0.0555955823615006</v>
      </c>
      <c r="Q165" s="219">
        <f>Scores!S161*calcs!$BN$5</f>
        <v>0.0555955823615006</v>
      </c>
      <c r="R165" s="219">
        <f>Scores!T161*calcs!$BN$6</f>
        <v>0.789620414292882</v>
      </c>
      <c r="S165" s="219">
        <f>Scores!U161*calcs!$BN$6</f>
        <v>0.789620414292882</v>
      </c>
      <c r="T165" s="219">
        <f>Scores!V161*calcs!$BN$6</f>
        <v>0.789620414292882</v>
      </c>
      <c r="U165" s="219">
        <f>Scores!W161*calcs!$BN$6</f>
        <v>0.789620414292882</v>
      </c>
      <c r="V165" s="219">
        <f>Scores!X161*calcs!$BN$6</f>
        <v>0.789620414292882</v>
      </c>
      <c r="W165" s="219">
        <f>Scores!Y161*calcs!$BN$7</f>
        <v>1.55778682115674</v>
      </c>
      <c r="X165" s="219">
        <f>Scores!Z161*calcs!$BN$7</f>
        <v>0.523003883930299</v>
      </c>
      <c r="Y165" s="219">
        <f>Scores!AA161*calcs!$BN$7</f>
        <v>1.51525218348217</v>
      </c>
      <c r="Z165" s="219">
        <f>Scores!AB161*calcs!$BN$7</f>
        <v>0.870997833533357</v>
      </c>
      <c r="AA165" s="219">
        <f>Scores!AC161*calcs!$BN$7</f>
        <v>1.13251548608252</v>
      </c>
      <c r="AB165" s="219">
        <f>Scores!AD161*calcs!$BN$8</f>
        <v>0.761869307615081</v>
      </c>
      <c r="AC165" s="219">
        <f>Scores!AE161*calcs!$BN$8</f>
        <v>0.739045889730519</v>
      </c>
      <c r="AD165" s="219">
        <f>Scores!AF161*calcs!$BN$8</f>
        <v>0.729595601299563</v>
      </c>
      <c r="AE165" s="219">
        <f>Scores!AG161*calcs!$BN$8</f>
        <v>0.703773780728884</v>
      </c>
      <c r="AF165" s="219">
        <f>Scores!AH161*calcs!$BN$8</f>
        <v>0.681447663287682</v>
      </c>
      <c r="AG165" s="219">
        <f>Scores!AI161*calcs!$BN$9</f>
        <v>0.804461668188669</v>
      </c>
      <c r="AH165" s="219">
        <f>Scores!AJ161*calcs!$BN$9</f>
        <v>0.722117823145834</v>
      </c>
      <c r="AI165" s="219">
        <f>Scores!AK161*calcs!$BN$9</f>
        <v>0.71229041247478</v>
      </c>
      <c r="AJ165" s="219">
        <f>Scores!AL161*calcs!$BN$9</f>
        <v>0.62402821881111</v>
      </c>
      <c r="AK165" s="219">
        <f>Scores!AM161*calcs!$BN$9</f>
        <v>0.5862992229561</v>
      </c>
      <c r="AL165" s="219">
        <f>Scores!AN161*calcs!$BN$10</f>
        <v>0.314219158350401</v>
      </c>
      <c r="AM165" s="219">
        <f>Scores!AO161*calcs!$BN$10</f>
        <v>0.288448839492833</v>
      </c>
      <c r="AN165" s="219">
        <f>Scores!AP161*calcs!$BN$10</f>
        <v>0.261661279417162</v>
      </c>
      <c r="AO165" s="219">
        <f>Scores!AQ161*calcs!$BN$10</f>
        <v>0.277922515220354</v>
      </c>
      <c r="AP165" s="219">
        <f>Scores!AR161*calcs!$BN$10</f>
        <v>0.210866196365613</v>
      </c>
      <c r="AQ165" s="219">
        <f>Scores!AS161*calcs!$BN$11</f>
        <v>0.169305843102451</v>
      </c>
      <c r="AR165" s="219">
        <f>Scores!AT161*calcs!$BN$11</f>
        <v>0.0943110992319984</v>
      </c>
      <c r="AS165" s="219">
        <f>Scores!AU161*calcs!$BN$11</f>
        <v>0.127451645569271</v>
      </c>
      <c r="AT165" s="219">
        <f>Scores!AV161*calcs!$BN$11</f>
        <v>0.332407470272892</v>
      </c>
      <c r="AU165" s="219">
        <f>Scores!AW161*calcs!$BN$11</f>
        <v>0.168043764225512</v>
      </c>
      <c r="AV165" s="219">
        <f>Scores!AX161*calcs!$BN$12</f>
        <v>0.131647837767555</v>
      </c>
      <c r="AW165" s="219">
        <f>Scores!AY161*calcs!$BN$12</f>
        <v>0.140327348935752</v>
      </c>
      <c r="AX165" s="219">
        <f>Scores!AZ161*calcs!$BN$12</f>
        <v>0.144627504546575</v>
      </c>
      <c r="AY165" s="219">
        <f>Scores!BA161*calcs!$BN$12</f>
        <v>0.173663177818474</v>
      </c>
      <c r="AZ165" s="219">
        <f>Scores!BB161*calcs!$BN$12</f>
        <v>0.146793611035923</v>
      </c>
      <c r="BA165" s="219">
        <f>Scores!BC161*calcs!$BN$13</f>
        <v>-0.0460233476912774</v>
      </c>
      <c r="BB165" s="219">
        <f>Scores!BD161*calcs!$BN$13</f>
        <v>-0.116502561257989</v>
      </c>
      <c r="BC165" s="219">
        <f>Scores!BE161*calcs!$BN$13</f>
        <v>-0.0849084799679239</v>
      </c>
      <c r="BD165" s="219">
        <f>Scores!BF161*calcs!$BN$13</f>
        <v>-0.0066432638664328</v>
      </c>
      <c r="BE165" s="219">
        <f>Scores!BG161*calcs!$BN$13</f>
        <v>-0.0066432638664328</v>
      </c>
      <c r="BF165" s="219">
        <f>Scores!BH161*calcs!$BN$14</f>
        <v>2.37642572747382</v>
      </c>
      <c r="BG165" s="219">
        <f>Scores!BI161*calcs!$BN$14</f>
        <v>2.37642572747382</v>
      </c>
      <c r="BH165" s="219">
        <f>Scores!BJ161*calcs!$BN$14</f>
        <v>2.37642572747382</v>
      </c>
      <c r="BI165" s="219">
        <f>Scores!BK161*calcs!$BN$14</f>
        <v>1.54318461833241</v>
      </c>
      <c r="BJ165" s="219">
        <f>Scores!BL161*calcs!$BN$14</f>
        <v>1.54318461833241</v>
      </c>
    </row>
    <row r="166" spans="1:62">
      <c r="A166" t="s">
        <v>345</v>
      </c>
      <c r="B166" s="22" t="s">
        <v>346</v>
      </c>
      <c r="C166" s="219">
        <f>Scores!E162*calcs!$BN$3</f>
        <v>-1.52048989695313</v>
      </c>
      <c r="D166" s="219">
        <f>Scores!F162*calcs!$BN$3</f>
        <v>-1.52048989695313</v>
      </c>
      <c r="E166" s="219">
        <f>Scores!G162*calcs!$BN$3</f>
        <v>-1.52048989695313</v>
      </c>
      <c r="F166" s="219">
        <f>Scores!H162*calcs!$BN$3</f>
        <v>-1.52048989695313</v>
      </c>
      <c r="G166" s="219">
        <f>Scores!I162*calcs!$BN$3</f>
        <v>-1.52048989695313</v>
      </c>
      <c r="H166" s="219">
        <f>Scores!J162*calcs!$BN$4</f>
        <v>0.87493975787045</v>
      </c>
      <c r="I166" s="219">
        <f>Scores!K162*calcs!$BN$4</f>
        <v>0.87493975787045</v>
      </c>
      <c r="J166" s="219">
        <f>Scores!L162*calcs!$BN$4</f>
        <v>0.87493975787045</v>
      </c>
      <c r="K166" s="219">
        <f>Scores!M162*calcs!$BN$4</f>
        <v>0.87493975787045</v>
      </c>
      <c r="L166" s="219">
        <f>Scores!N162*calcs!$BN$4</f>
        <v>0.87493975787045</v>
      </c>
      <c r="M166" s="219">
        <f>Scores!O162*calcs!$BN$5</f>
        <v>0.542027178293572</v>
      </c>
      <c r="N166" s="219">
        <f>Scores!P162*calcs!$BN$5</f>
        <v>0.542027178293572</v>
      </c>
      <c r="O166" s="219">
        <f>Scores!Q162*calcs!$BN$5</f>
        <v>0.542027178293572</v>
      </c>
      <c r="P166" s="219">
        <f>Scores!R162*calcs!$BN$5</f>
        <v>0.542027178293572</v>
      </c>
      <c r="Q166" s="219">
        <f>Scores!S162*calcs!$BN$5</f>
        <v>0.542027178293572</v>
      </c>
      <c r="R166" s="219">
        <f>Scores!T162*calcs!$BN$6</f>
        <v>0.0425410644455309</v>
      </c>
      <c r="S166" s="219">
        <f>Scores!U162*calcs!$BN$6</f>
        <v>0.0425410644455309</v>
      </c>
      <c r="T166" s="219">
        <f>Scores!V162*calcs!$BN$6</f>
        <v>0.0425410644455309</v>
      </c>
      <c r="U166" s="219">
        <f>Scores!W162*calcs!$BN$6</f>
        <v>0.0425410644455309</v>
      </c>
      <c r="V166" s="219">
        <f>Scores!X162*calcs!$BN$6</f>
        <v>0.0425410644455309</v>
      </c>
      <c r="W166" s="219">
        <f>Scores!Y162*calcs!$BN$7</f>
        <v>0.0323659338321738</v>
      </c>
      <c r="X166" s="219">
        <f>Scores!Z162*calcs!$BN$7</f>
        <v>0.0467466990982229</v>
      </c>
      <c r="Y166" s="219">
        <f>Scores!AA162*calcs!$BN$7</f>
        <v>0.557416696110112</v>
      </c>
      <c r="Z166" s="219">
        <f>Scores!AB162*calcs!$BN$7</f>
        <v>0.37633971275641</v>
      </c>
      <c r="AA166" s="219">
        <f>Scores!AC162*calcs!$BN$7</f>
        <v>0.642243352713621</v>
      </c>
      <c r="AB166" s="219">
        <f>Scores!AD162*calcs!$BN$8</f>
        <v>0.0437286176739324</v>
      </c>
      <c r="AC166" s="219">
        <f>Scores!AE162*calcs!$BN$8</f>
        <v>0.0286750420970769</v>
      </c>
      <c r="AD166" s="219">
        <f>Scores!AF162*calcs!$BN$8</f>
        <v>-0.0383073942930246</v>
      </c>
      <c r="AE166" s="219">
        <f>Scores!AG162*calcs!$BN$8</f>
        <v>-0.0892476019355065</v>
      </c>
      <c r="AF166" s="219">
        <f>Scores!AH162*calcs!$BN$8</f>
        <v>-0.222902333593897</v>
      </c>
      <c r="AG166" s="219">
        <f>Scores!AI162*calcs!$BN$9</f>
        <v>0.864808842223063</v>
      </c>
      <c r="AH166" s="219">
        <f>Scores!AJ162*calcs!$BN$9</f>
        <v>0.906883168632217</v>
      </c>
      <c r="AI166" s="219">
        <f>Scores!AK162*calcs!$BN$9</f>
        <v>0.890709843225333</v>
      </c>
      <c r="AJ166" s="219">
        <f>Scores!AL162*calcs!$BN$9</f>
        <v>0.928586678720989</v>
      </c>
      <c r="AK166" s="219">
        <f>Scores!AM162*calcs!$BN$9</f>
        <v>0.949455368170815</v>
      </c>
      <c r="AL166" s="219">
        <f>Scores!AN162*calcs!$BN$10</f>
        <v>-0.095139539205981</v>
      </c>
      <c r="AM166" s="219">
        <f>Scores!AO162*calcs!$BN$10</f>
        <v>-0.146311944970972</v>
      </c>
      <c r="AN166" s="219">
        <f>Scores!AP162*calcs!$BN$10</f>
        <v>-0.277276521463172</v>
      </c>
      <c r="AO166" s="219">
        <f>Scores!AQ162*calcs!$BN$10</f>
        <v>-0.260185289602791</v>
      </c>
      <c r="AP166" s="219">
        <f>Scores!AR162*calcs!$BN$10</f>
        <v>-0.355717700998092</v>
      </c>
      <c r="AQ166" s="219">
        <f>Scores!AS162*calcs!$BN$11</f>
        <v>-0.386000608665989</v>
      </c>
      <c r="AR166" s="219">
        <f>Scores!AT162*calcs!$BN$11</f>
        <v>-0.527740644145035</v>
      </c>
      <c r="AS166" s="219">
        <f>Scores!AU162*calcs!$BN$11</f>
        <v>-0.492949824120412</v>
      </c>
      <c r="AT166" s="219">
        <f>Scores!AV162*calcs!$BN$11</f>
        <v>-0.518397771190828</v>
      </c>
      <c r="AU166" s="219">
        <f>Scores!AW162*calcs!$BN$11</f>
        <v>-0.606334897122456</v>
      </c>
      <c r="AV166" s="219">
        <f>Scores!AX162*calcs!$BN$12</f>
        <v>-0.916428377684359</v>
      </c>
      <c r="AW166" s="219">
        <f>Scores!AY162*calcs!$BN$12</f>
        <v>-0.862608336880439</v>
      </c>
      <c r="AX166" s="219">
        <f>Scores!AZ162*calcs!$BN$12</f>
        <v>-0.845837752101662</v>
      </c>
      <c r="AY166" s="219">
        <f>Scores!BA162*calcs!$BN$12</f>
        <v>-0.926811206223136</v>
      </c>
      <c r="AZ166" s="219">
        <f>Scores!BB162*calcs!$BN$12</f>
        <v>-1.01732711468944</v>
      </c>
      <c r="BA166" s="219">
        <f>Scores!BC162*calcs!$BN$13</f>
        <v>-1.02401948613092</v>
      </c>
      <c r="BB166" s="219">
        <f>Scores!BD162*calcs!$BN$13</f>
        <v>-0.95421145411305</v>
      </c>
      <c r="BC166" s="219">
        <f>Scores!BE162*calcs!$BN$13</f>
        <v>-0.927928388220881</v>
      </c>
      <c r="BD166" s="219">
        <f>Scores!BF162*calcs!$BN$13</f>
        <v>-0.96991652449921</v>
      </c>
      <c r="BE166" s="219">
        <f>Scores!BG162*calcs!$BN$13</f>
        <v>-0.96991652449921</v>
      </c>
      <c r="BF166" s="219">
        <f>Scores!BH162*calcs!$BN$14</f>
        <v>2.44437764330071</v>
      </c>
      <c r="BG166" s="219">
        <f>Scores!BI162*calcs!$BN$14</f>
        <v>2.44437764330071</v>
      </c>
      <c r="BH166" s="219">
        <f>Scores!BJ162*calcs!$BN$14</f>
        <v>2.44437764330071</v>
      </c>
      <c r="BI166" s="219">
        <f>Scores!BK162*calcs!$BN$14</f>
        <v>1.40079018343283</v>
      </c>
      <c r="BJ166" s="219">
        <f>Scores!BL162*calcs!$BN$14</f>
        <v>1.40079018343283</v>
      </c>
    </row>
    <row r="167" spans="1:62">
      <c r="A167" t="s">
        <v>347</v>
      </c>
      <c r="B167" s="22" t="s">
        <v>348</v>
      </c>
      <c r="C167" s="219">
        <f>Scores!E163*calcs!$BN$3</f>
        <v>-1.59862605477795</v>
      </c>
      <c r="D167" s="219">
        <f>Scores!F163*calcs!$BN$3</f>
        <v>-1.59862605477795</v>
      </c>
      <c r="E167" s="219">
        <f>Scores!G163*calcs!$BN$3</f>
        <v>-1.59862605477795</v>
      </c>
      <c r="F167" s="219">
        <f>Scores!H163*calcs!$BN$3</f>
        <v>-1.59862605477795</v>
      </c>
      <c r="G167" s="219">
        <f>Scores!I163*calcs!$BN$3</f>
        <v>-1.59862605477795</v>
      </c>
      <c r="H167" s="219">
        <f>Scores!J163*calcs!$BN$4</f>
        <v>1.47719670883799</v>
      </c>
      <c r="I167" s="219">
        <f>Scores!K163*calcs!$BN$4</f>
        <v>1.47719670883799</v>
      </c>
      <c r="J167" s="219">
        <f>Scores!L163*calcs!$BN$4</f>
        <v>1.47719670883799</v>
      </c>
      <c r="K167" s="219">
        <f>Scores!M163*calcs!$BN$4</f>
        <v>1.47719670883799</v>
      </c>
      <c r="L167" s="219">
        <f>Scores!N163*calcs!$BN$4</f>
        <v>1.47719670883799</v>
      </c>
      <c r="M167" s="219">
        <f>Scores!O163*calcs!$BN$5</f>
        <v>1.08620263621324</v>
      </c>
      <c r="N167" s="219">
        <f>Scores!P163*calcs!$BN$5</f>
        <v>1.08620263621324</v>
      </c>
      <c r="O167" s="219">
        <f>Scores!Q163*calcs!$BN$5</f>
        <v>1.08620263621324</v>
      </c>
      <c r="P167" s="219">
        <f>Scores!R163*calcs!$BN$5</f>
        <v>1.08620263621324</v>
      </c>
      <c r="Q167" s="219">
        <f>Scores!S163*calcs!$BN$5</f>
        <v>1.08620263621324</v>
      </c>
      <c r="R167" s="219">
        <f>Scores!T163*calcs!$BN$6</f>
        <v>-0.0918059657531348</v>
      </c>
      <c r="S167" s="219">
        <f>Scores!U163*calcs!$BN$6</f>
        <v>-0.0918059657531348</v>
      </c>
      <c r="T167" s="219">
        <f>Scores!V163*calcs!$BN$6</f>
        <v>-0.0918059657531348</v>
      </c>
      <c r="U167" s="219">
        <f>Scores!W163*calcs!$BN$6</f>
        <v>-0.0918059657531348</v>
      </c>
      <c r="V167" s="219">
        <f>Scores!X163*calcs!$BN$6</f>
        <v>-0.0918059657531348</v>
      </c>
      <c r="W167" s="219">
        <f>Scores!Y163*calcs!$BN$7</f>
        <v>1.09913489964627</v>
      </c>
      <c r="X167" s="219">
        <f>Scores!Z163*calcs!$BN$7</f>
        <v>0.866934019612569</v>
      </c>
      <c r="Y167" s="219">
        <f>Scores!AA163*calcs!$BN$7</f>
        <v>0.417861047092311</v>
      </c>
      <c r="Z167" s="219">
        <f>Scores!AB163*calcs!$BN$7</f>
        <v>0.606786696761742</v>
      </c>
      <c r="AA167" s="219">
        <f>Scores!AC163*calcs!$BN$7</f>
        <v>0.325181031549148</v>
      </c>
      <c r="AB167" s="219">
        <f>Scores!AD163*calcs!$BN$8</f>
        <v>-0.640858097011579</v>
      </c>
      <c r="AC167" s="219">
        <f>Scores!AE163*calcs!$BN$8</f>
        <v>-0.706369864350943</v>
      </c>
      <c r="AD167" s="219">
        <f>Scores!AF163*calcs!$BN$8</f>
        <v>-0.789974083145957</v>
      </c>
      <c r="AE167" s="219">
        <f>Scores!AG163*calcs!$BN$8</f>
        <v>-0.690738920569968</v>
      </c>
      <c r="AF167" s="219">
        <f>Scores!AH163*calcs!$BN$8</f>
        <v>-0.848893235287714</v>
      </c>
      <c r="AG167" s="219">
        <f>Scores!AI163*calcs!$BN$9</f>
        <v>0.760616504607219</v>
      </c>
      <c r="AH167" s="219">
        <f>Scores!AJ163*calcs!$BN$9</f>
        <v>0.739282874862103</v>
      </c>
      <c r="AI167" s="219">
        <f>Scores!AK163*calcs!$BN$9</f>
        <v>0.664818939783976</v>
      </c>
      <c r="AJ167" s="219">
        <f>Scores!AL163*calcs!$BN$9</f>
        <v>0.708318853386973</v>
      </c>
      <c r="AK167" s="219">
        <f>Scores!AM163*calcs!$BN$9</f>
        <v>0.608085201662769</v>
      </c>
      <c r="AL167" s="219">
        <f>Scores!AN163*calcs!$BN$10</f>
        <v>-0.375142495238168</v>
      </c>
      <c r="AM167" s="219">
        <f>Scores!AO163*calcs!$BN$10</f>
        <v>-0.448662793775754</v>
      </c>
      <c r="AN167" s="219">
        <f>Scores!AP163*calcs!$BN$10</f>
        <v>-0.506746926119407</v>
      </c>
      <c r="AO167" s="219">
        <f>Scores!AQ163*calcs!$BN$10</f>
        <v>-0.502386454200292</v>
      </c>
      <c r="AP167" s="219">
        <f>Scores!AR163*calcs!$BN$10</f>
        <v>-0.501630730761895</v>
      </c>
      <c r="AQ167" s="219">
        <f>Scores!AS163*calcs!$BN$11</f>
        <v>-1.01590503646001</v>
      </c>
      <c r="AR167" s="219">
        <f>Scores!AT163*calcs!$BN$11</f>
        <v>-1.07794726255948</v>
      </c>
      <c r="AS167" s="219">
        <f>Scores!AU163*calcs!$BN$11</f>
        <v>-0.963422397030644</v>
      </c>
      <c r="AT167" s="219">
        <f>Scores!AV163*calcs!$BN$11</f>
        <v>-1.3765444786729</v>
      </c>
      <c r="AU167" s="219">
        <f>Scores!AW163*calcs!$BN$11</f>
        <v>-1.24497015205623</v>
      </c>
      <c r="AV167" s="219">
        <f>Scores!AX163*calcs!$BN$12</f>
        <v>-1.51681061603038</v>
      </c>
      <c r="AW167" s="219">
        <f>Scores!AY163*calcs!$BN$12</f>
        <v>-1.61662005227676</v>
      </c>
      <c r="AX167" s="219">
        <f>Scores!AZ163*calcs!$BN$12</f>
        <v>-1.7032972146624</v>
      </c>
      <c r="AY167" s="219">
        <f>Scores!BA163*calcs!$BN$12</f>
        <v>-1.77272942084082</v>
      </c>
      <c r="AZ167" s="219">
        <f>Scores!BB163*calcs!$BN$12</f>
        <v>-1.84402356023783</v>
      </c>
      <c r="BA167" s="219">
        <f>Scores!BC163*calcs!$BN$13</f>
        <v>-1.10456034459066</v>
      </c>
      <c r="BB167" s="219">
        <f>Scores!BD163*calcs!$BN$13</f>
        <v>-1.17612109460446</v>
      </c>
      <c r="BC167" s="219">
        <f>Scores!BE163*calcs!$BN$13</f>
        <v>-1.17658893669837</v>
      </c>
      <c r="BD167" s="219">
        <f>Scores!BF163*calcs!$BN$13</f>
        <v>-1.12271159342717</v>
      </c>
      <c r="BE167" s="219">
        <f>Scores!BG163*calcs!$BN$13</f>
        <v>-1.12271159342717</v>
      </c>
      <c r="BF167" s="219">
        <f>Scores!BH163*calcs!$BN$14</f>
        <v>2.68196681613782</v>
      </c>
      <c r="BG167" s="219">
        <f>Scores!BI163*calcs!$BN$14</f>
        <v>2.68196681613782</v>
      </c>
      <c r="BH167" s="219">
        <f>Scores!BJ163*calcs!$BN$14</f>
        <v>2.68196681613782</v>
      </c>
      <c r="BI167" s="219">
        <f>Scores!BK163*calcs!$BN$14</f>
        <v>1.45920825155942</v>
      </c>
      <c r="BJ167" s="219">
        <f>Scores!BL163*calcs!$BN$14</f>
        <v>1.45920825155942</v>
      </c>
    </row>
    <row r="168" spans="1:62">
      <c r="A168" t="s">
        <v>349</v>
      </c>
      <c r="B168" s="22" t="s">
        <v>350</v>
      </c>
      <c r="C168" s="219">
        <f>Scores!E164*calcs!$BN$3</f>
        <v>0.748249257031717</v>
      </c>
      <c r="D168" s="219">
        <f>Scores!F164*calcs!$BN$3</f>
        <v>0.748249257031717</v>
      </c>
      <c r="E168" s="219">
        <f>Scores!G164*calcs!$BN$3</f>
        <v>0.748249257031717</v>
      </c>
      <c r="F168" s="219">
        <f>Scores!H164*calcs!$BN$3</f>
        <v>0.748249257031717</v>
      </c>
      <c r="G168" s="219">
        <f>Scores!I164*calcs!$BN$3</f>
        <v>0.748249257031717</v>
      </c>
      <c r="H168" s="219">
        <f>Scores!J164*calcs!$BN$4</f>
        <v>0.223432288672556</v>
      </c>
      <c r="I168" s="219">
        <f>Scores!K164*calcs!$BN$4</f>
        <v>0.223432288672556</v>
      </c>
      <c r="J168" s="219">
        <f>Scores!L164*calcs!$BN$4</f>
        <v>0.223432288672556</v>
      </c>
      <c r="K168" s="219">
        <f>Scores!M164*calcs!$BN$4</f>
        <v>0.223432288672556</v>
      </c>
      <c r="L168" s="219">
        <f>Scores!N164*calcs!$BN$4</f>
        <v>0.223432288672556</v>
      </c>
      <c r="M168" s="219">
        <f>Scores!O164*calcs!$BN$5</f>
        <v>-0.208682355343317</v>
      </c>
      <c r="N168" s="219">
        <f>Scores!P164*calcs!$BN$5</f>
        <v>-0.208682355343317</v>
      </c>
      <c r="O168" s="219">
        <f>Scores!Q164*calcs!$BN$5</f>
        <v>-0.208682355343317</v>
      </c>
      <c r="P168" s="219">
        <f>Scores!R164*calcs!$BN$5</f>
        <v>-0.208682355343317</v>
      </c>
      <c r="Q168" s="219">
        <f>Scores!S164*calcs!$BN$5</f>
        <v>-0.208682355343317</v>
      </c>
      <c r="R168" s="219">
        <f>Scores!T164*calcs!$BN$6</f>
        <v>-0.71406518013433</v>
      </c>
      <c r="S168" s="219">
        <f>Scores!U164*calcs!$BN$6</f>
        <v>-0.71406518013433</v>
      </c>
      <c r="T168" s="219">
        <f>Scores!V164*calcs!$BN$6</f>
        <v>-0.71406518013433</v>
      </c>
      <c r="U168" s="219">
        <f>Scores!W164*calcs!$BN$6</f>
        <v>-0.71406518013433</v>
      </c>
      <c r="V168" s="219">
        <f>Scores!X164*calcs!$BN$6</f>
        <v>-0.71406518013433</v>
      </c>
      <c r="W168" s="219">
        <f>Scores!Y164*calcs!$BN$7</f>
        <v>-0.367959169184748</v>
      </c>
      <c r="X168" s="219">
        <f>Scores!Z164*calcs!$BN$7</f>
        <v>-0.076203399276701</v>
      </c>
      <c r="Y168" s="219">
        <f>Scores!AA164*calcs!$BN$7</f>
        <v>0.258721799837411</v>
      </c>
      <c r="Z168" s="219">
        <f>Scores!AB164*calcs!$BN$7</f>
        <v>-0.0515645979534759</v>
      </c>
      <c r="AA168" s="219">
        <f>Scores!AC164*calcs!$BN$7</f>
        <v>-0.138201736167073</v>
      </c>
      <c r="AB168" s="219">
        <f>Scores!AD164*calcs!$BN$8</f>
        <v>-2.02294825684837</v>
      </c>
      <c r="AC168" s="219">
        <f>Scores!AE164*calcs!$BN$8</f>
        <v>-1.93152935689144</v>
      </c>
      <c r="AD168" s="219">
        <f>Scores!AF164*calcs!$BN$8</f>
        <v>-1.95194331544986</v>
      </c>
      <c r="AE168" s="219">
        <f>Scores!AG164*calcs!$BN$8</f>
        <v>-1.91625504695316</v>
      </c>
      <c r="AF168" s="219">
        <f>Scores!AH164*calcs!$BN$8</f>
        <v>-1.81163178945903</v>
      </c>
      <c r="AG168" s="219">
        <f>Scores!AI164*calcs!$BN$9</f>
        <v>1.36442730632176</v>
      </c>
      <c r="AH168" s="219">
        <f>Scores!AJ164*calcs!$BN$9</f>
        <v>1.38615798501497</v>
      </c>
      <c r="AI168" s="219">
        <f>Scores!AK164*calcs!$BN$9</f>
        <v>1.28301961191755</v>
      </c>
      <c r="AJ168" s="219">
        <f>Scores!AL164*calcs!$BN$9</f>
        <v>1.32089755960623</v>
      </c>
      <c r="AK168" s="219">
        <f>Scores!AM164*calcs!$BN$9</f>
        <v>1.26813801948516</v>
      </c>
      <c r="AL168" s="219">
        <f>Scores!AN164*calcs!$BN$10</f>
        <v>-1.03757595923343</v>
      </c>
      <c r="AM168" s="219">
        <f>Scores!AO164*calcs!$BN$10</f>
        <v>-0.90769664969013</v>
      </c>
      <c r="AN168" s="219">
        <f>Scores!AP164*calcs!$BN$10</f>
        <v>-0.899481988430217</v>
      </c>
      <c r="AO168" s="219">
        <f>Scores!AQ164*calcs!$BN$10</f>
        <v>-0.97749717861534</v>
      </c>
      <c r="AP168" s="219">
        <f>Scores!AR164*calcs!$BN$10</f>
        <v>-0.968320818022312</v>
      </c>
      <c r="AQ168" s="219">
        <f>Scores!AS164*calcs!$BN$11</f>
        <v>-0.716662858002245</v>
      </c>
      <c r="AR168" s="219">
        <f>Scores!AT164*calcs!$BN$11</f>
        <v>-0.844492051476274</v>
      </c>
      <c r="AS168" s="219">
        <f>Scores!AU164*calcs!$BN$11</f>
        <v>-0.724297643774253</v>
      </c>
      <c r="AT168" s="219">
        <f>Scores!AV164*calcs!$BN$11</f>
        <v>-0.763563319317857</v>
      </c>
      <c r="AU168" s="219">
        <f>Scores!AW164*calcs!$BN$11</f>
        <v>-1.03090403852957</v>
      </c>
      <c r="AV168" s="219">
        <f>Scores!AX164*calcs!$BN$12</f>
        <v>-1.45433587738876</v>
      </c>
      <c r="AW168" s="219">
        <f>Scores!AY164*calcs!$BN$12</f>
        <v>-1.46565625058606</v>
      </c>
      <c r="AX168" s="219">
        <f>Scores!AZ164*calcs!$BN$12</f>
        <v>-1.50111348833172</v>
      </c>
      <c r="AY168" s="219">
        <f>Scores!BA164*calcs!$BN$12</f>
        <v>-1.45553543262919</v>
      </c>
      <c r="AZ168" s="219">
        <f>Scores!BB164*calcs!$BN$12</f>
        <v>-1.28681676314235</v>
      </c>
      <c r="BA168" s="219">
        <f>Scores!BC164*calcs!$BN$13</f>
        <v>-1.1275720184363</v>
      </c>
      <c r="BB168" s="219">
        <f>Scores!BD164*calcs!$BN$13</f>
        <v>-1.11509594346932</v>
      </c>
      <c r="BC168" s="219">
        <f>Scores!BE164*calcs!$BN$13</f>
        <v>-1.29788676522398</v>
      </c>
      <c r="BD168" s="219">
        <f>Scores!BF164*calcs!$BN$13</f>
        <v>-1.13599812116003</v>
      </c>
      <c r="BE168" s="219">
        <f>Scores!BG164*calcs!$BN$13</f>
        <v>-1.13599812116003</v>
      </c>
      <c r="BF168" s="219">
        <f>Scores!BH164*calcs!$BN$14</f>
        <v>1.9054310684081</v>
      </c>
      <c r="BG168" s="219">
        <f>Scores!BI164*calcs!$BN$14</f>
        <v>1.9054310684081</v>
      </c>
      <c r="BH168" s="219">
        <f>Scores!BJ164*calcs!$BN$14</f>
        <v>1.9054310684081</v>
      </c>
      <c r="BI168" s="219">
        <f>Scores!BK164*calcs!$BN$14</f>
        <v>1.8350128175904</v>
      </c>
      <c r="BJ168" s="219">
        <f>Scores!BL164*calcs!$BN$14</f>
        <v>1.8350128175904</v>
      </c>
    </row>
    <row r="169" spans="1:62">
      <c r="A169" t="s">
        <v>351</v>
      </c>
      <c r="B169" s="22" t="s">
        <v>352</v>
      </c>
      <c r="C169" s="219">
        <f>Scores!E165*calcs!$BN$3</f>
        <v>0.725924640510341</v>
      </c>
      <c r="D169" s="219">
        <f>Scores!F165*calcs!$BN$3</f>
        <v>0.725924640510341</v>
      </c>
      <c r="E169" s="219">
        <f>Scores!G165*calcs!$BN$3</f>
        <v>0.725924640510341</v>
      </c>
      <c r="F169" s="219">
        <f>Scores!H165*calcs!$BN$3</f>
        <v>0.725924640510341</v>
      </c>
      <c r="G169" s="219">
        <f>Scores!I165*calcs!$BN$3</f>
        <v>0.725924640510341</v>
      </c>
      <c r="H169" s="219">
        <f>Scores!J165*calcs!$BN$4</f>
        <v>1.19153077680793</v>
      </c>
      <c r="I169" s="219">
        <f>Scores!K165*calcs!$BN$4</f>
        <v>1.19153077680793</v>
      </c>
      <c r="J169" s="219">
        <f>Scores!L165*calcs!$BN$4</f>
        <v>1.19153077680793</v>
      </c>
      <c r="K169" s="219">
        <f>Scores!M165*calcs!$BN$4</f>
        <v>1.19153077680793</v>
      </c>
      <c r="L169" s="219">
        <f>Scores!N165*calcs!$BN$4</f>
        <v>1.19153077680793</v>
      </c>
      <c r="M169" s="219">
        <f>Scores!O165*calcs!$BN$5</f>
        <v>0.19042685890732</v>
      </c>
      <c r="N169" s="219">
        <f>Scores!P165*calcs!$BN$5</f>
        <v>0.19042685890732</v>
      </c>
      <c r="O169" s="219">
        <f>Scores!Q165*calcs!$BN$5</f>
        <v>0.19042685890732</v>
      </c>
      <c r="P169" s="219">
        <f>Scores!R165*calcs!$BN$5</f>
        <v>0.19042685890732</v>
      </c>
      <c r="Q169" s="219">
        <f>Scores!S165*calcs!$BN$5</f>
        <v>0.19042685890732</v>
      </c>
      <c r="R169" s="219">
        <f>Scores!T165*calcs!$BN$6</f>
        <v>0.538145168318107</v>
      </c>
      <c r="S169" s="219">
        <f>Scores!U165*calcs!$BN$6</f>
        <v>0.538145168318107</v>
      </c>
      <c r="T169" s="219">
        <f>Scores!V165*calcs!$BN$6</f>
        <v>0.538145168318107</v>
      </c>
      <c r="U169" s="219">
        <f>Scores!W165*calcs!$BN$6</f>
        <v>0.538145168318107</v>
      </c>
      <c r="V169" s="219">
        <f>Scores!X165*calcs!$BN$6</f>
        <v>0.538145168318107</v>
      </c>
      <c r="W169" s="219">
        <f>Scores!Y165*calcs!$BN$7</f>
        <v>0.894345421945916</v>
      </c>
      <c r="X169" s="219">
        <f>Scores!Z165*calcs!$BN$7</f>
        <v>0.929425403464059</v>
      </c>
      <c r="Y169" s="219">
        <f>Scores!AA165*calcs!$BN$7</f>
        <v>0.874404881368567</v>
      </c>
      <c r="Z169" s="219">
        <f>Scores!AB165*calcs!$BN$7</f>
        <v>0.997827428052112</v>
      </c>
      <c r="AA169" s="219">
        <f>Scores!AC165*calcs!$BN$7</f>
        <v>1.0813379692612</v>
      </c>
      <c r="AB169" s="219">
        <f>Scores!AD165*calcs!$BN$8</f>
        <v>0.504953118004151</v>
      </c>
      <c r="AC169" s="219">
        <f>Scores!AE165*calcs!$BN$8</f>
        <v>0.50365860149162</v>
      </c>
      <c r="AD169" s="219">
        <f>Scores!AF165*calcs!$BN$8</f>
        <v>0.6780874322845</v>
      </c>
      <c r="AE169" s="219">
        <f>Scores!AG165*calcs!$BN$8</f>
        <v>0.703446777848585</v>
      </c>
      <c r="AF169" s="219">
        <f>Scores!AH165*calcs!$BN$8</f>
        <v>0.624848191089101</v>
      </c>
      <c r="AG169" s="219">
        <f>Scores!AI165*calcs!$BN$9</f>
        <v>0.889821118437932</v>
      </c>
      <c r="AH169" s="219">
        <f>Scores!AJ165*calcs!$BN$9</f>
        <v>0.862979588249828</v>
      </c>
      <c r="AI169" s="219">
        <f>Scores!AK165*calcs!$BN$9</f>
        <v>0.939028308131977</v>
      </c>
      <c r="AJ169" s="219">
        <f>Scores!AL165*calcs!$BN$9</f>
        <v>0.850632251685552</v>
      </c>
      <c r="AK169" s="219">
        <f>Scores!AM165*calcs!$BN$9</f>
        <v>0.872934674597385</v>
      </c>
      <c r="AL169" s="219">
        <f>Scores!AN165*calcs!$BN$10</f>
        <v>0.118980368348044</v>
      </c>
      <c r="AM169" s="219">
        <f>Scores!AO165*calcs!$BN$10</f>
        <v>0.135158549243839</v>
      </c>
      <c r="AN169" s="219">
        <f>Scores!AP165*calcs!$BN$10</f>
        <v>0.0844645790289237</v>
      </c>
      <c r="AO169" s="219">
        <f>Scores!AQ165*calcs!$BN$10</f>
        <v>0.124789665652287</v>
      </c>
      <c r="AP169" s="219">
        <f>Scores!AR165*calcs!$BN$10</f>
        <v>0.0865458233247519</v>
      </c>
      <c r="AQ169" s="219">
        <f>Scores!AS165*calcs!$BN$11</f>
        <v>-0.162650057061539</v>
      </c>
      <c r="AR169" s="219">
        <f>Scores!AT165*calcs!$BN$11</f>
        <v>0.095978343263968</v>
      </c>
      <c r="AS169" s="219">
        <f>Scores!AU165*calcs!$BN$11</f>
        <v>0.247096881862555</v>
      </c>
      <c r="AT169" s="219">
        <f>Scores!AV165*calcs!$BN$11</f>
        <v>0.134974205086918</v>
      </c>
      <c r="AU169" s="219">
        <f>Scores!AW165*calcs!$BN$11</f>
        <v>0.15713630161065</v>
      </c>
      <c r="AV169" s="219">
        <f>Scores!AX165*calcs!$BN$12</f>
        <v>0.123907016118442</v>
      </c>
      <c r="AW169" s="219">
        <f>Scores!AY165*calcs!$BN$12</f>
        <v>0.150005090830175</v>
      </c>
      <c r="AX169" s="219">
        <f>Scores!AZ165*calcs!$BN$12</f>
        <v>0.200143952986455</v>
      </c>
      <c r="AY169" s="219">
        <f>Scores!BA165*calcs!$BN$12</f>
        <v>0.236072353014641</v>
      </c>
      <c r="AZ169" s="219">
        <f>Scores!BB165*calcs!$BN$12</f>
        <v>0.258357204156996</v>
      </c>
      <c r="BA169" s="219">
        <f>Scores!BC165*calcs!$BN$13</f>
        <v>-0.189846309226519</v>
      </c>
      <c r="BB169" s="219">
        <f>Scores!BD165*calcs!$BN$13</f>
        <v>-0.155336748343985</v>
      </c>
      <c r="BC169" s="219">
        <f>Scores!BE165*calcs!$BN$13</f>
        <v>-0.0485191314102422</v>
      </c>
      <c r="BD169" s="219">
        <f>Scores!BF165*calcs!$BN$13</f>
        <v>0.0996489579964942</v>
      </c>
      <c r="BE169" s="219">
        <f>Scores!BG165*calcs!$BN$13</f>
        <v>0.0996489579964942</v>
      </c>
      <c r="BF169" s="219">
        <f>Scores!BH165*calcs!$BN$14</f>
        <v>1.84490207548793</v>
      </c>
      <c r="BG169" s="219">
        <f>Scores!BI165*calcs!$BN$14</f>
        <v>1.84490207548793</v>
      </c>
      <c r="BH169" s="219">
        <f>Scores!BJ165*calcs!$BN$14</f>
        <v>1.84490207548793</v>
      </c>
      <c r="BI169" s="219">
        <f>Scores!BK165*calcs!$BN$14</f>
        <v>1.54275497806704</v>
      </c>
      <c r="BJ169" s="219">
        <f>Scores!BL165*calcs!$BN$14</f>
        <v>1.54275497806704</v>
      </c>
    </row>
    <row r="170" spans="1:62">
      <c r="A170" t="s">
        <v>353</v>
      </c>
      <c r="B170" s="22" t="s">
        <v>354</v>
      </c>
      <c r="C170" s="219">
        <f>Scores!E166*calcs!$BN$3</f>
        <v>-0.00520655056472656</v>
      </c>
      <c r="D170" s="219">
        <f>Scores!F166*calcs!$BN$3</f>
        <v>-0.00520655056472656</v>
      </c>
      <c r="E170" s="219">
        <f>Scores!G166*calcs!$BN$3</f>
        <v>-0.00520655056472656</v>
      </c>
      <c r="F170" s="219">
        <f>Scores!H166*calcs!$BN$3</f>
        <v>-0.00520655056472656</v>
      </c>
      <c r="G170" s="219">
        <f>Scores!I166*calcs!$BN$3</f>
        <v>-0.00520655056472656</v>
      </c>
      <c r="H170" s="219">
        <f>Scores!J166*calcs!$BN$4</f>
        <v>-0.855287851238102</v>
      </c>
      <c r="I170" s="219">
        <f>Scores!K166*calcs!$BN$4</f>
        <v>-0.855287851238102</v>
      </c>
      <c r="J170" s="219">
        <f>Scores!L166*calcs!$BN$4</f>
        <v>-0.855287851238102</v>
      </c>
      <c r="K170" s="219">
        <f>Scores!M166*calcs!$BN$4</f>
        <v>-0.855287851238102</v>
      </c>
      <c r="L170" s="219">
        <f>Scores!N166*calcs!$BN$4</f>
        <v>-0.855287851238102</v>
      </c>
      <c r="M170" s="219">
        <f>Scores!O166*calcs!$BN$5</f>
        <v>-1.03912893027039</v>
      </c>
      <c r="N170" s="219">
        <f>Scores!P166*calcs!$BN$5</f>
        <v>-1.03912893027039</v>
      </c>
      <c r="O170" s="219">
        <f>Scores!Q166*calcs!$BN$5</f>
        <v>-1.03912893027039</v>
      </c>
      <c r="P170" s="219">
        <f>Scores!R166*calcs!$BN$5</f>
        <v>-1.03912893027039</v>
      </c>
      <c r="Q170" s="219">
        <f>Scores!S166*calcs!$BN$5</f>
        <v>-1.03912893027039</v>
      </c>
      <c r="R170" s="219">
        <f>Scores!T166*calcs!$BN$6</f>
        <v>-0.264911429539322</v>
      </c>
      <c r="S170" s="219">
        <f>Scores!U166*calcs!$BN$6</f>
        <v>-0.264911429539322</v>
      </c>
      <c r="T170" s="219">
        <f>Scores!V166*calcs!$BN$6</f>
        <v>-0.264911429539322</v>
      </c>
      <c r="U170" s="219">
        <f>Scores!W166*calcs!$BN$6</f>
        <v>-0.264911429539322</v>
      </c>
      <c r="V170" s="219">
        <f>Scores!X166*calcs!$BN$6</f>
        <v>-0.264911429539322</v>
      </c>
      <c r="W170" s="219">
        <f>Scores!Y166*calcs!$BN$7</f>
        <v>-0.862514024143419</v>
      </c>
      <c r="X170" s="219">
        <f>Scores!Z166*calcs!$BN$7</f>
        <v>-0.167489534346921</v>
      </c>
      <c r="Y170" s="219">
        <f>Scores!AA166*calcs!$BN$7</f>
        <v>-1.00055948600446</v>
      </c>
      <c r="Z170" s="219">
        <f>Scores!AB166*calcs!$BN$7</f>
        <v>-0.915874850657394</v>
      </c>
      <c r="AA170" s="219">
        <f>Scores!AC166*calcs!$BN$7</f>
        <v>-0.983769399713197</v>
      </c>
      <c r="AB170" s="219">
        <f>Scores!AD166*calcs!$BN$8</f>
        <v>-0.400171820480041</v>
      </c>
      <c r="AC170" s="219">
        <f>Scores!AE166*calcs!$BN$8</f>
        <v>-0.451361502157838</v>
      </c>
      <c r="AD170" s="219">
        <f>Scores!AF166*calcs!$BN$8</f>
        <v>-0.549321483184054</v>
      </c>
      <c r="AE170" s="219">
        <f>Scores!AG166*calcs!$BN$8</f>
        <v>-0.334273505434226</v>
      </c>
      <c r="AF170" s="219">
        <f>Scores!AH166*calcs!$BN$8</f>
        <v>-0.298723978998465</v>
      </c>
      <c r="AG170" s="219">
        <f>Scores!AI166*calcs!$BN$9</f>
        <v>1.25427078613572</v>
      </c>
      <c r="AH170" s="219">
        <f>Scores!AJ166*calcs!$BN$9</f>
        <v>1.30051335958225</v>
      </c>
      <c r="AI170" s="219">
        <f>Scores!AK166*calcs!$BN$9</f>
        <v>1.32937473573707</v>
      </c>
      <c r="AJ170" s="219">
        <f>Scores!AL166*calcs!$BN$9</f>
        <v>1.34805573848311</v>
      </c>
      <c r="AK170" s="219">
        <f>Scores!AM166*calcs!$BN$9</f>
        <v>1.38800515032888</v>
      </c>
      <c r="AL170" s="219">
        <f>Scores!AN166*calcs!$BN$10</f>
        <v>-1.16024882293626</v>
      </c>
      <c r="AM170" s="219">
        <f>Scores!AO166*calcs!$BN$10</f>
        <v>-1.1986262703887</v>
      </c>
      <c r="AN170" s="219">
        <f>Scores!AP166*calcs!$BN$10</f>
        <v>-1.28961738602597</v>
      </c>
      <c r="AO170" s="219">
        <f>Scores!AQ166*calcs!$BN$10</f>
        <v>-1.32376431674834</v>
      </c>
      <c r="AP170" s="219">
        <f>Scores!AR166*calcs!$BN$10</f>
        <v>-1.35785649569532</v>
      </c>
      <c r="AQ170" s="219">
        <f>Scores!AS166*calcs!$BN$11</f>
        <v>-0.873355629170966</v>
      </c>
      <c r="AR170" s="219">
        <f>Scores!AT166*calcs!$BN$11</f>
        <v>-0.790476104676332</v>
      </c>
      <c r="AS170" s="219">
        <f>Scores!AU166*calcs!$BN$11</f>
        <v>-0.488366186149193</v>
      </c>
      <c r="AT170" s="219">
        <f>Scores!AV166*calcs!$BN$11</f>
        <v>-0.613110524533802</v>
      </c>
      <c r="AU170" s="219">
        <f>Scores!AW166*calcs!$BN$11</f>
        <v>-0.474662254761828</v>
      </c>
      <c r="AV170" s="219">
        <f>Scores!AX166*calcs!$BN$12</f>
        <v>-0.949020462390453</v>
      </c>
      <c r="AW170" s="219">
        <f>Scores!AY166*calcs!$BN$12</f>
        <v>-0.917966661943119</v>
      </c>
      <c r="AX170" s="219">
        <f>Scores!AZ166*calcs!$BN$12</f>
        <v>-0.901306946350915</v>
      </c>
      <c r="AY170" s="219">
        <f>Scores!BA166*calcs!$BN$12</f>
        <v>-0.836332061679234</v>
      </c>
      <c r="AZ170" s="219">
        <f>Scores!BB166*calcs!$BN$12</f>
        <v>-0.812570368305503</v>
      </c>
      <c r="BA170" s="219">
        <f>Scores!BC166*calcs!$BN$13</f>
        <v>-1.05278407843797</v>
      </c>
      <c r="BB170" s="219">
        <f>Scores!BD166*calcs!$BN$13</f>
        <v>-1.07071401537104</v>
      </c>
      <c r="BC170" s="219">
        <f>Scores!BE166*calcs!$BN$13</f>
        <v>-1.16445915384581</v>
      </c>
      <c r="BD170" s="219">
        <f>Scores!BF166*calcs!$BN$13</f>
        <v>-1.07620874636214</v>
      </c>
      <c r="BE170" s="219">
        <f>Scores!BG166*calcs!$BN$13</f>
        <v>-1.07620874636214</v>
      </c>
      <c r="BF170" s="219">
        <f>Scores!BH166*calcs!$BN$14</f>
        <v>2.10249446245303</v>
      </c>
      <c r="BG170" s="219">
        <f>Scores!BI166*calcs!$BN$14</f>
        <v>2.10249446245303</v>
      </c>
      <c r="BH170" s="219">
        <f>Scores!BJ166*calcs!$BN$14</f>
        <v>2.10249446245303</v>
      </c>
      <c r="BI170" s="219">
        <f>Scores!BK166*calcs!$BN$14</f>
        <v>1.90090098021692</v>
      </c>
      <c r="BJ170" s="219">
        <f>Scores!BL166*calcs!$BN$14</f>
        <v>1.90090098021692</v>
      </c>
    </row>
    <row r="171" spans="1:62">
      <c r="A171" t="s">
        <v>355</v>
      </c>
      <c r="B171" s="22" t="s">
        <v>356</v>
      </c>
      <c r="C171" s="219">
        <f>Scores!E167*calcs!$BN$3</f>
        <v>1.03009754061409</v>
      </c>
      <c r="D171" s="219">
        <f>Scores!F167*calcs!$BN$3</f>
        <v>1.03009754061409</v>
      </c>
      <c r="E171" s="219">
        <f>Scores!G167*calcs!$BN$3</f>
        <v>1.03009754061409</v>
      </c>
      <c r="F171" s="219">
        <f>Scores!H167*calcs!$BN$3</f>
        <v>1.03009754061409</v>
      </c>
      <c r="G171" s="219">
        <f>Scores!I167*calcs!$BN$3</f>
        <v>1.03009754061409</v>
      </c>
      <c r="H171" s="219">
        <f>Scores!J167*calcs!$BN$4</f>
        <v>-1.09691791315047</v>
      </c>
      <c r="I171" s="219">
        <f>Scores!K167*calcs!$BN$4</f>
        <v>-1.09691791315047</v>
      </c>
      <c r="J171" s="219">
        <f>Scores!L167*calcs!$BN$4</f>
        <v>-1.09691791315047</v>
      </c>
      <c r="K171" s="219">
        <f>Scores!M167*calcs!$BN$4</f>
        <v>-1.09691791315047</v>
      </c>
      <c r="L171" s="219">
        <f>Scores!N167*calcs!$BN$4</f>
        <v>-1.09691791315047</v>
      </c>
      <c r="M171" s="219">
        <f>Scores!O167*calcs!$BN$5</f>
        <v>0.457268069426887</v>
      </c>
      <c r="N171" s="219">
        <f>Scores!P167*calcs!$BN$5</f>
        <v>0.457268069426887</v>
      </c>
      <c r="O171" s="219">
        <f>Scores!Q167*calcs!$BN$5</f>
        <v>0.457268069426887</v>
      </c>
      <c r="P171" s="219">
        <f>Scores!R167*calcs!$BN$5</f>
        <v>0.457268069426887</v>
      </c>
      <c r="Q171" s="219">
        <f>Scores!S167*calcs!$BN$5</f>
        <v>0.457268069426887</v>
      </c>
      <c r="R171" s="219">
        <f>Scores!T167*calcs!$BN$6</f>
        <v>-0.36175829155087</v>
      </c>
      <c r="S171" s="219">
        <f>Scores!U167*calcs!$BN$6</f>
        <v>-0.36175829155087</v>
      </c>
      <c r="T171" s="219">
        <f>Scores!V167*calcs!$BN$6</f>
        <v>-0.36175829155087</v>
      </c>
      <c r="U171" s="219">
        <f>Scores!W167*calcs!$BN$6</f>
        <v>-0.36175829155087</v>
      </c>
      <c r="V171" s="219">
        <f>Scores!X167*calcs!$BN$6</f>
        <v>-0.36175829155087</v>
      </c>
      <c r="W171" s="219">
        <f>Scores!Y167*calcs!$BN$7</f>
        <v>0.337427186109417</v>
      </c>
      <c r="X171" s="219">
        <f>Scores!Z167*calcs!$BN$7</f>
        <v>0.391745277650922</v>
      </c>
      <c r="Y171" s="219">
        <f>Scores!AA167*calcs!$BN$7</f>
        <v>0.617616813510825</v>
      </c>
      <c r="Z171" s="219">
        <f>Scores!AB167*calcs!$BN$7</f>
        <v>0.312311773947156</v>
      </c>
      <c r="AA171" s="219">
        <f>Scores!AC167*calcs!$BN$7</f>
        <v>-0.108456577415283</v>
      </c>
      <c r="AB171" s="219">
        <f>Scores!AD167*calcs!$BN$8</f>
        <v>-0.582028260981144</v>
      </c>
      <c r="AC171" s="219">
        <f>Scores!AE167*calcs!$BN$8</f>
        <v>-0.535176961378449</v>
      </c>
      <c r="AD171" s="219">
        <f>Scores!AF167*calcs!$BN$8</f>
        <v>-0.475776986593522</v>
      </c>
      <c r="AE171" s="219">
        <f>Scores!AG167*calcs!$BN$8</f>
        <v>-0.442559757059701</v>
      </c>
      <c r="AF171" s="219">
        <f>Scores!AH167*calcs!$BN$8</f>
        <v>-0.452019557479857</v>
      </c>
      <c r="AG171" s="219">
        <f>Scores!AI167*calcs!$BN$9</f>
        <v>1.54056921806696</v>
      </c>
      <c r="AH171" s="219">
        <f>Scores!AJ167*calcs!$BN$9</f>
        <v>1.5141431907573</v>
      </c>
      <c r="AI171" s="219">
        <f>Scores!AK167*calcs!$BN$9</f>
        <v>1.47954540480187</v>
      </c>
      <c r="AJ171" s="219">
        <f>Scores!AL167*calcs!$BN$9</f>
        <v>1.4460881044943</v>
      </c>
      <c r="AK171" s="219">
        <f>Scores!AM167*calcs!$BN$9</f>
        <v>1.46641062348174</v>
      </c>
      <c r="AL171" s="219">
        <f>Scores!AN167*calcs!$BN$10</f>
        <v>-1.17809214856576</v>
      </c>
      <c r="AM171" s="219">
        <f>Scores!AO167*calcs!$BN$10</f>
        <v>-1.09951837762325</v>
      </c>
      <c r="AN171" s="219">
        <f>Scores!AP167*calcs!$BN$10</f>
        <v>-1.19807204998851</v>
      </c>
      <c r="AO171" s="219">
        <f>Scores!AQ167*calcs!$BN$10</f>
        <v>-1.15868347182447</v>
      </c>
      <c r="AP171" s="219">
        <f>Scores!AR167*calcs!$BN$10</f>
        <v>-1.2331032394471</v>
      </c>
      <c r="AQ171" s="219">
        <f>Scores!AS167*calcs!$BN$11</f>
        <v>-1.22235747981773</v>
      </c>
      <c r="AR171" s="219">
        <f>Scores!AT167*calcs!$BN$11</f>
        <v>-1.09466467227865</v>
      </c>
      <c r="AS171" s="219">
        <f>Scores!AU167*calcs!$BN$11</f>
        <v>-0.823484053621</v>
      </c>
      <c r="AT171" s="219">
        <f>Scores!AV167*calcs!$BN$11</f>
        <v>-0.768875918003735</v>
      </c>
      <c r="AU171" s="219">
        <f>Scores!AW167*calcs!$BN$11</f>
        <v>-0.749325647966866</v>
      </c>
      <c r="AV171" s="219">
        <f>Scores!AX167*calcs!$BN$12</f>
        <v>-0.335360062801352</v>
      </c>
      <c r="AW171" s="219">
        <f>Scores!AY167*calcs!$BN$12</f>
        <v>-0.391223991528124</v>
      </c>
      <c r="AX171" s="219">
        <f>Scores!AZ167*calcs!$BN$12</f>
        <v>-0.388096947914715</v>
      </c>
      <c r="AY171" s="219">
        <f>Scores!BA167*calcs!$BN$12</f>
        <v>-0.34885740110629</v>
      </c>
      <c r="AZ171" s="219">
        <f>Scores!BB167*calcs!$BN$12</f>
        <v>-0.218627070078001</v>
      </c>
      <c r="BA171" s="219">
        <f>Scores!BC167*calcs!$BN$13</f>
        <v>-0.621315193832244</v>
      </c>
      <c r="BB171" s="219">
        <f>Scores!BD167*calcs!$BN$13</f>
        <v>-0.588060547302229</v>
      </c>
      <c r="BC171" s="219">
        <f>Scores!BE167*calcs!$BN$13</f>
        <v>-0.576164685496625</v>
      </c>
      <c r="BD171" s="219">
        <f>Scores!BF167*calcs!$BN$13</f>
        <v>-0.511531317715336</v>
      </c>
      <c r="BE171" s="219">
        <f>Scores!BG167*calcs!$BN$13</f>
        <v>-0.511531317715336</v>
      </c>
      <c r="BF171" s="219">
        <f>Scores!BH167*calcs!$BN$14</f>
        <v>0.816664908598576</v>
      </c>
      <c r="BG171" s="219">
        <f>Scores!BI167*calcs!$BN$14</f>
        <v>0.816664908598576</v>
      </c>
      <c r="BH171" s="219">
        <f>Scores!BJ167*calcs!$BN$14</f>
        <v>0.816664908598576</v>
      </c>
      <c r="BI171" s="219">
        <f>Scores!BK167*calcs!$BN$14</f>
        <v>1.78254580650224</v>
      </c>
      <c r="BJ171" s="219">
        <f>Scores!BL167*calcs!$BN$14</f>
        <v>1.78254580650224</v>
      </c>
    </row>
    <row r="172" spans="1:62">
      <c r="A172" t="s">
        <v>357</v>
      </c>
      <c r="B172" s="22" t="s">
        <v>358</v>
      </c>
      <c r="C172" s="219">
        <f>Scores!E168*calcs!$BN$3</f>
        <v>0.287804041278335</v>
      </c>
      <c r="D172" s="219">
        <f>Scores!F168*calcs!$BN$3</f>
        <v>0.287804041278335</v>
      </c>
      <c r="E172" s="219">
        <f>Scores!G168*calcs!$BN$3</f>
        <v>0.287804041278335</v>
      </c>
      <c r="F172" s="219">
        <f>Scores!H168*calcs!$BN$3</f>
        <v>0.287804041278335</v>
      </c>
      <c r="G172" s="219">
        <f>Scores!I168*calcs!$BN$3</f>
        <v>0.287804041278335</v>
      </c>
      <c r="H172" s="219">
        <f>Scores!J168*calcs!$BN$4</f>
        <v>-1.16278480407968</v>
      </c>
      <c r="I172" s="219">
        <f>Scores!K168*calcs!$BN$4</f>
        <v>-1.16278480407968</v>
      </c>
      <c r="J172" s="219">
        <f>Scores!L168*calcs!$BN$4</f>
        <v>-1.16278480407968</v>
      </c>
      <c r="K172" s="219">
        <f>Scores!M168*calcs!$BN$4</f>
        <v>-1.16278480407968</v>
      </c>
      <c r="L172" s="219">
        <f>Scores!N168*calcs!$BN$4</f>
        <v>-1.16278480407968</v>
      </c>
      <c r="M172" s="219">
        <f>Scores!O168*calcs!$BN$5</f>
        <v>0.349746352289104</v>
      </c>
      <c r="N172" s="219">
        <f>Scores!P168*calcs!$BN$5</f>
        <v>0.349746352289104</v>
      </c>
      <c r="O172" s="219">
        <f>Scores!Q168*calcs!$BN$5</f>
        <v>0.349746352289104</v>
      </c>
      <c r="P172" s="219">
        <f>Scores!R168*calcs!$BN$5</f>
        <v>0.349746352289104</v>
      </c>
      <c r="Q172" s="219">
        <f>Scores!S168*calcs!$BN$5</f>
        <v>0.349746352289104</v>
      </c>
      <c r="R172" s="219">
        <f>Scores!T168*calcs!$BN$6</f>
        <v>-0.198257240560335</v>
      </c>
      <c r="S172" s="219">
        <f>Scores!U168*calcs!$BN$6</f>
        <v>-0.198257240560335</v>
      </c>
      <c r="T172" s="219">
        <f>Scores!V168*calcs!$BN$6</f>
        <v>-0.198257240560335</v>
      </c>
      <c r="U172" s="219">
        <f>Scores!W168*calcs!$BN$6</f>
        <v>-0.198257240560335</v>
      </c>
      <c r="V172" s="219">
        <f>Scores!X168*calcs!$BN$6</f>
        <v>-0.198257240560335</v>
      </c>
      <c r="W172" s="219">
        <f>Scores!Y168*calcs!$BN$7</f>
        <v>0.209797765759784</v>
      </c>
      <c r="X172" s="219">
        <f>Scores!Z168*calcs!$BN$7</f>
        <v>0.389640141745429</v>
      </c>
      <c r="Y172" s="219">
        <f>Scores!AA168*calcs!$BN$7</f>
        <v>0.466005781084064</v>
      </c>
      <c r="Z172" s="219">
        <f>Scores!AB168*calcs!$BN$7</f>
        <v>-0.00762908236140405</v>
      </c>
      <c r="AA172" s="219">
        <f>Scores!AC168*calcs!$BN$7</f>
        <v>0.470626494869934</v>
      </c>
      <c r="AB172" s="219">
        <f>Scores!AD168*calcs!$BN$8</f>
        <v>-0.556557872201683</v>
      </c>
      <c r="AC172" s="219">
        <f>Scores!AE168*calcs!$BN$8</f>
        <v>-0.50431836758958</v>
      </c>
      <c r="AD172" s="219">
        <f>Scores!AF168*calcs!$BN$8</f>
        <v>-0.396449733977149</v>
      </c>
      <c r="AE172" s="219">
        <f>Scores!AG168*calcs!$BN$8</f>
        <v>-0.429291199509909</v>
      </c>
      <c r="AF172" s="219">
        <f>Scores!AH168*calcs!$BN$8</f>
        <v>-0.475599411094177</v>
      </c>
      <c r="AG172" s="219">
        <f>Scores!AI168*calcs!$BN$9</f>
        <v>1.87699370730914</v>
      </c>
      <c r="AH172" s="219">
        <f>Scores!AJ168*calcs!$BN$9</f>
        <v>1.81609568794656</v>
      </c>
      <c r="AI172" s="219">
        <f>Scores!AK168*calcs!$BN$9</f>
        <v>1.83842151629526</v>
      </c>
      <c r="AJ172" s="219">
        <f>Scores!AL168*calcs!$BN$9</f>
        <v>1.80126380423199</v>
      </c>
      <c r="AK172" s="219">
        <f>Scores!AM168*calcs!$BN$9</f>
        <v>1.74993765790088</v>
      </c>
      <c r="AL172" s="219">
        <f>Scores!AN168*calcs!$BN$10</f>
        <v>-1.10926789256626</v>
      </c>
      <c r="AM172" s="219">
        <f>Scores!AO168*calcs!$BN$10</f>
        <v>-1.29408041595542</v>
      </c>
      <c r="AN172" s="219">
        <f>Scores!AP168*calcs!$BN$10</f>
        <v>-1.21897181754997</v>
      </c>
      <c r="AO172" s="219">
        <f>Scores!AQ168*calcs!$BN$10</f>
        <v>-1.1526439287175</v>
      </c>
      <c r="AP172" s="219">
        <f>Scores!AR168*calcs!$BN$10</f>
        <v>-1.13567688694849</v>
      </c>
      <c r="AQ172" s="219">
        <f>Scores!AS168*calcs!$BN$11</f>
        <v>-1.17540922001243</v>
      </c>
      <c r="AR172" s="219">
        <f>Scores!AT168*calcs!$BN$11</f>
        <v>-1.3080279779684</v>
      </c>
      <c r="AS172" s="219">
        <f>Scores!AU168*calcs!$BN$11</f>
        <v>-1.04815797762775</v>
      </c>
      <c r="AT172" s="219">
        <f>Scores!AV168*calcs!$BN$11</f>
        <v>-1.27155766952264</v>
      </c>
      <c r="AU172" s="219">
        <f>Scores!AW168*calcs!$BN$11</f>
        <v>-1.30666808411238</v>
      </c>
      <c r="AV172" s="219">
        <f>Scores!AX168*calcs!$BN$12</f>
        <v>-0.529246570706214</v>
      </c>
      <c r="AW172" s="219">
        <f>Scores!AY168*calcs!$BN$12</f>
        <v>-0.483219572779049</v>
      </c>
      <c r="AX172" s="219">
        <f>Scores!AZ168*calcs!$BN$12</f>
        <v>-0.492875343053833</v>
      </c>
      <c r="AY172" s="219">
        <f>Scores!BA168*calcs!$BN$12</f>
        <v>-0.481633161741278</v>
      </c>
      <c r="AZ172" s="219">
        <f>Scores!BB168*calcs!$BN$12</f>
        <v>-0.288420150477089</v>
      </c>
      <c r="BA172" s="219">
        <f>Scores!BC168*calcs!$BN$13</f>
        <v>-0.822667339981582</v>
      </c>
      <c r="BB172" s="219">
        <f>Scores!BD168*calcs!$BN$13</f>
        <v>-0.998593382211331</v>
      </c>
      <c r="BC172" s="219">
        <f>Scores!BE168*calcs!$BN$13</f>
        <v>-1.02496665104136</v>
      </c>
      <c r="BD172" s="219">
        <f>Scores!BF168*calcs!$BN$13</f>
        <v>-1.13599812116003</v>
      </c>
      <c r="BE172" s="219">
        <f>Scores!BG168*calcs!$BN$13</f>
        <v>-1.13599812116003</v>
      </c>
      <c r="BF172" s="219">
        <f>Scores!BH168*calcs!$BN$14</f>
        <v>0.928988665933459</v>
      </c>
      <c r="BG172" s="219">
        <f>Scores!BI168*calcs!$BN$14</f>
        <v>0.928988665933459</v>
      </c>
      <c r="BH172" s="219">
        <f>Scores!BJ168*calcs!$BN$14</f>
        <v>0.928988665933459</v>
      </c>
      <c r="BI172" s="219">
        <f>Scores!BK168*calcs!$BN$14</f>
        <v>1.62535223051093</v>
      </c>
      <c r="BJ172" s="219">
        <f>Scores!BL168*calcs!$BN$14</f>
        <v>1.62535223051093</v>
      </c>
    </row>
    <row r="173" spans="1:62">
      <c r="A173" t="s">
        <v>359</v>
      </c>
      <c r="B173" s="22" t="s">
        <v>360</v>
      </c>
      <c r="C173" s="219">
        <f>Scores!E169*calcs!$BN$3</f>
        <v>-0.239615024039176</v>
      </c>
      <c r="D173" s="219">
        <f>Scores!F169*calcs!$BN$3</f>
        <v>-0.239615024039176</v>
      </c>
      <c r="E173" s="219">
        <f>Scores!G169*calcs!$BN$3</f>
        <v>-0.239615024039176</v>
      </c>
      <c r="F173" s="219">
        <f>Scores!H169*calcs!$BN$3</f>
        <v>-0.239615024039176</v>
      </c>
      <c r="G173" s="219">
        <f>Scores!I169*calcs!$BN$3</f>
        <v>-0.239615024039176</v>
      </c>
      <c r="H173" s="219">
        <f>Scores!J169*calcs!$BN$4</f>
        <v>-0.301185252776058</v>
      </c>
      <c r="I173" s="219">
        <f>Scores!K169*calcs!$BN$4</f>
        <v>-0.301185252776058</v>
      </c>
      <c r="J173" s="219">
        <f>Scores!L169*calcs!$BN$4</f>
        <v>-0.301185252776058</v>
      </c>
      <c r="K173" s="219">
        <f>Scores!M169*calcs!$BN$4</f>
        <v>-0.301185252776058</v>
      </c>
      <c r="L173" s="219">
        <f>Scores!N169*calcs!$BN$4</f>
        <v>-0.301185252776058</v>
      </c>
      <c r="M173" s="219">
        <f>Scores!O169*calcs!$BN$5</f>
        <v>-0.658378577093624</v>
      </c>
      <c r="N173" s="219">
        <f>Scores!P169*calcs!$BN$5</f>
        <v>-0.658378577093624</v>
      </c>
      <c r="O173" s="219">
        <f>Scores!Q169*calcs!$BN$5</f>
        <v>-0.658378577093624</v>
      </c>
      <c r="P173" s="219">
        <f>Scores!R169*calcs!$BN$5</f>
        <v>-0.658378577093624</v>
      </c>
      <c r="Q173" s="219">
        <f>Scores!S169*calcs!$BN$5</f>
        <v>-0.658378577093624</v>
      </c>
      <c r="R173" s="219">
        <f>Scores!T169*calcs!$BN$6</f>
        <v>0.660004438173758</v>
      </c>
      <c r="S173" s="219">
        <f>Scores!U169*calcs!$BN$6</f>
        <v>0.660004438173758</v>
      </c>
      <c r="T173" s="219">
        <f>Scores!V169*calcs!$BN$6</f>
        <v>0.660004438173758</v>
      </c>
      <c r="U173" s="219">
        <f>Scores!W169*calcs!$BN$6</f>
        <v>0.660004438173758</v>
      </c>
      <c r="V173" s="219">
        <f>Scores!X169*calcs!$BN$6</f>
        <v>0.660004438173758</v>
      </c>
      <c r="W173" s="219">
        <f>Scores!Y169*calcs!$BN$7</f>
        <v>1.50111780452311</v>
      </c>
      <c r="X173" s="219">
        <f>Scores!Z169*calcs!$BN$7</f>
        <v>0.512939560963415</v>
      </c>
      <c r="Y173" s="219">
        <f>Scores!AA169*calcs!$BN$7</f>
        <v>0.449687568758926</v>
      </c>
      <c r="Z173" s="219">
        <f>Scores!AB169*calcs!$BN$7</f>
        <v>0.803105539723384</v>
      </c>
      <c r="AA173" s="219">
        <f>Scores!AC169*calcs!$BN$7</f>
        <v>0.525001196894834</v>
      </c>
      <c r="AB173" s="219">
        <f>Scores!AD169*calcs!$BN$8</f>
        <v>1.15557890657037</v>
      </c>
      <c r="AC173" s="219">
        <f>Scores!AE169*calcs!$BN$8</f>
        <v>1.10184150574084</v>
      </c>
      <c r="AD173" s="219">
        <f>Scores!AF169*calcs!$BN$8</f>
        <v>1.10457053719653</v>
      </c>
      <c r="AE173" s="219">
        <f>Scores!AG169*calcs!$BN$8</f>
        <v>1.08955801036426</v>
      </c>
      <c r="AF173" s="219">
        <f>Scores!AH169*calcs!$BN$8</f>
        <v>1.03116361103405</v>
      </c>
      <c r="AG173" s="219">
        <f>Scores!AI169*calcs!$BN$9</f>
        <v>1.42906666013998</v>
      </c>
      <c r="AH173" s="219">
        <f>Scores!AJ169*calcs!$BN$9</f>
        <v>1.38615798501497</v>
      </c>
      <c r="AI173" s="219">
        <f>Scores!AK169*calcs!$BN$9</f>
        <v>1.35280422766759</v>
      </c>
      <c r="AJ173" s="219">
        <f>Scores!AL169*calcs!$BN$9</f>
        <v>1.39836765604087</v>
      </c>
      <c r="AK173" s="219">
        <f>Scores!AM169*calcs!$BN$9</f>
        <v>1.34443677447496</v>
      </c>
      <c r="AL173" s="219">
        <f>Scores!AN169*calcs!$BN$10</f>
        <v>0.060004413661948</v>
      </c>
      <c r="AM173" s="219">
        <f>Scores!AO169*calcs!$BN$10</f>
        <v>0.0849807923637722</v>
      </c>
      <c r="AN173" s="219">
        <f>Scores!AP169*calcs!$BN$10</f>
        <v>0.0667924959945986</v>
      </c>
      <c r="AO173" s="219">
        <f>Scores!AQ169*calcs!$BN$10</f>
        <v>0.00883570504185247</v>
      </c>
      <c r="AP173" s="219">
        <f>Scores!AR169*calcs!$BN$10</f>
        <v>-0.0323531480579979</v>
      </c>
      <c r="AQ173" s="219">
        <f>Scores!AS169*calcs!$BN$11</f>
        <v>0.342696919741414</v>
      </c>
      <c r="AR173" s="219">
        <f>Scores!AT169*calcs!$BN$11</f>
        <v>0.307934459550479</v>
      </c>
      <c r="AS173" s="219">
        <f>Scores!AU169*calcs!$BN$11</f>
        <v>0.388566952830362</v>
      </c>
      <c r="AT173" s="219">
        <f>Scores!AV169*calcs!$BN$11</f>
        <v>0.577446196296869</v>
      </c>
      <c r="AU173" s="219">
        <f>Scores!AW169*calcs!$BN$11</f>
        <v>0.401811762584253</v>
      </c>
      <c r="AV173" s="219">
        <f>Scores!AX169*calcs!$BN$12</f>
        <v>0.477105375905237</v>
      </c>
      <c r="AW173" s="219">
        <f>Scores!AY169*calcs!$BN$12</f>
        <v>0.456722942404742</v>
      </c>
      <c r="AX173" s="219">
        <f>Scores!AZ169*calcs!$BN$12</f>
        <v>0.452784507681019</v>
      </c>
      <c r="AY173" s="219">
        <f>Scores!BA169*calcs!$BN$12</f>
        <v>0.446285267410438</v>
      </c>
      <c r="AZ173" s="219">
        <f>Scores!BB169*calcs!$BN$12</f>
        <v>0.448006879840513</v>
      </c>
      <c r="BA173" s="219">
        <f>Scores!BC169*calcs!$BN$13</f>
        <v>0.293398841531893</v>
      </c>
      <c r="BB173" s="219">
        <f>Scores!BD169*calcs!$BN$13</f>
        <v>0.238552863528263</v>
      </c>
      <c r="BC173" s="219">
        <f>Scores!BE169*calcs!$BN$13</f>
        <v>0.24259565705121</v>
      </c>
      <c r="BD173" s="219">
        <f>Scores!BF169*calcs!$BN$13</f>
        <v>0.365379512653812</v>
      </c>
      <c r="BE173" s="219">
        <f>Scores!BG169*calcs!$BN$13</f>
        <v>0.365379512653812</v>
      </c>
      <c r="BF173" s="219">
        <f>Scores!BH169*calcs!$BN$14</f>
        <v>2.74197905383262</v>
      </c>
      <c r="BG173" s="219">
        <f>Scores!BI169*calcs!$BN$14</f>
        <v>2.74197905383262</v>
      </c>
      <c r="BH173" s="219">
        <f>Scores!BJ169*calcs!$BN$14</f>
        <v>2.74197905383262</v>
      </c>
      <c r="BI173" s="219">
        <f>Scores!BK169*calcs!$BN$14</f>
        <v>3.11051569914118</v>
      </c>
      <c r="BJ173" s="219">
        <f>Scores!BL169*calcs!$BN$14</f>
        <v>3.11051569914118</v>
      </c>
    </row>
    <row r="174" spans="1:62">
      <c r="A174" t="s">
        <v>361</v>
      </c>
      <c r="B174" s="22" t="s">
        <v>362</v>
      </c>
      <c r="C174" s="219">
        <f>Scores!E170*calcs!$BN$3</f>
        <v>0.569652324860708</v>
      </c>
      <c r="D174" s="219">
        <f>Scores!F170*calcs!$BN$3</f>
        <v>0.569652324860708</v>
      </c>
      <c r="E174" s="219">
        <f>Scores!G170*calcs!$BN$3</f>
        <v>0.569652324860708</v>
      </c>
      <c r="F174" s="219">
        <f>Scores!H170*calcs!$BN$3</f>
        <v>0.569652324860708</v>
      </c>
      <c r="G174" s="219">
        <f>Scores!I170*calcs!$BN$3</f>
        <v>0.569652324860708</v>
      </c>
      <c r="H174" s="219">
        <f>Scores!J170*calcs!$BN$4</f>
        <v>-1.15190326333369</v>
      </c>
      <c r="I174" s="219">
        <f>Scores!K170*calcs!$BN$4</f>
        <v>-1.15190326333369</v>
      </c>
      <c r="J174" s="219">
        <f>Scores!L170*calcs!$BN$4</f>
        <v>-1.15190326333369</v>
      </c>
      <c r="K174" s="219">
        <f>Scores!M170*calcs!$BN$4</f>
        <v>-1.15190326333369</v>
      </c>
      <c r="L174" s="219">
        <f>Scores!N170*calcs!$BN$4</f>
        <v>-1.15190326333369</v>
      </c>
      <c r="M174" s="219">
        <f>Scores!O170*calcs!$BN$5</f>
        <v>-0.281298231652086</v>
      </c>
      <c r="N174" s="219">
        <f>Scores!P170*calcs!$BN$5</f>
        <v>-0.281298231652086</v>
      </c>
      <c r="O174" s="219">
        <f>Scores!Q170*calcs!$BN$5</f>
        <v>-0.281298231652086</v>
      </c>
      <c r="P174" s="219">
        <f>Scores!R170*calcs!$BN$5</f>
        <v>-0.281298231652086</v>
      </c>
      <c r="Q174" s="219">
        <f>Scores!S170*calcs!$BN$5</f>
        <v>-0.281298231652086</v>
      </c>
      <c r="R174" s="219">
        <f>Scores!T170*calcs!$BN$6</f>
        <v>-0.015474741448502</v>
      </c>
      <c r="S174" s="219">
        <f>Scores!U170*calcs!$BN$6</f>
        <v>-0.015474741448502</v>
      </c>
      <c r="T174" s="219">
        <f>Scores!V170*calcs!$BN$6</f>
        <v>-0.015474741448502</v>
      </c>
      <c r="U174" s="219">
        <f>Scores!W170*calcs!$BN$6</f>
        <v>-0.015474741448502</v>
      </c>
      <c r="V174" s="219">
        <f>Scores!X170*calcs!$BN$6</f>
        <v>-0.015474741448502</v>
      </c>
      <c r="W174" s="219">
        <f>Scores!Y170*calcs!$BN$7</f>
        <v>0.612097413398661</v>
      </c>
      <c r="X174" s="219">
        <f>Scores!Z170*calcs!$BN$7</f>
        <v>1.39791369545743</v>
      </c>
      <c r="Y174" s="219">
        <f>Scores!AA170*calcs!$BN$7</f>
        <v>0.862560114430529</v>
      </c>
      <c r="Z174" s="219">
        <f>Scores!AB170*calcs!$BN$7</f>
        <v>1.11961516766401</v>
      </c>
      <c r="AA174" s="219">
        <f>Scores!AC170*calcs!$BN$7</f>
        <v>0.741559043426055</v>
      </c>
      <c r="AB174" s="219">
        <f>Scores!AD170*calcs!$BN$8</f>
        <v>1.09873382861959</v>
      </c>
      <c r="AC174" s="219">
        <f>Scores!AE170*calcs!$BN$8</f>
        <v>1.1003395698595</v>
      </c>
      <c r="AD174" s="219">
        <f>Scores!AF170*calcs!$BN$8</f>
        <v>1.03888443311985</v>
      </c>
      <c r="AE174" s="219">
        <f>Scores!AG170*calcs!$BN$8</f>
        <v>1.10051266237261</v>
      </c>
      <c r="AF174" s="219">
        <f>Scores!AH170*calcs!$BN$8</f>
        <v>1.10589820775898</v>
      </c>
      <c r="AG174" s="219">
        <f>Scores!AI170*calcs!$BN$9</f>
        <v>1.24778600082829</v>
      </c>
      <c r="AH174" s="219">
        <f>Scores!AJ170*calcs!$BN$9</f>
        <v>1.15393155425463</v>
      </c>
      <c r="AI174" s="219">
        <f>Scores!AK170*calcs!$BN$9</f>
        <v>1.12917625446858</v>
      </c>
      <c r="AJ174" s="219">
        <f>Scores!AL170*calcs!$BN$9</f>
        <v>1.10495403440911</v>
      </c>
      <c r="AK174" s="219">
        <f>Scores!AM170*calcs!$BN$9</f>
        <v>1.06815319808965</v>
      </c>
      <c r="AL174" s="219">
        <f>Scores!AN170*calcs!$BN$10</f>
        <v>-0.0361193082776279</v>
      </c>
      <c r="AM174" s="219">
        <f>Scores!AO170*calcs!$BN$10</f>
        <v>-0.0305010722229921</v>
      </c>
      <c r="AN174" s="219">
        <f>Scores!AP170*calcs!$BN$10</f>
        <v>-0.026756951868546</v>
      </c>
      <c r="AO174" s="219">
        <f>Scores!AQ170*calcs!$BN$10</f>
        <v>0.00834208853791731</v>
      </c>
      <c r="AP174" s="219">
        <f>Scores!AR170*calcs!$BN$10</f>
        <v>0.0509642052220625</v>
      </c>
      <c r="AQ174" s="219">
        <f>Scores!AS170*calcs!$BN$11</f>
        <v>0.387936527023875</v>
      </c>
      <c r="AR174" s="219">
        <f>Scores!AT170*calcs!$BN$11</f>
        <v>0.392138250878361</v>
      </c>
      <c r="AS174" s="219">
        <f>Scores!AU170*calcs!$BN$11</f>
        <v>0.471080698539259</v>
      </c>
      <c r="AT174" s="219">
        <f>Scores!AV170*calcs!$BN$11</f>
        <v>0.681511508003192</v>
      </c>
      <c r="AU174" s="219">
        <f>Scores!AW170*calcs!$BN$11</f>
        <v>0.525928469904875</v>
      </c>
      <c r="AV174" s="219">
        <f>Scores!AX170*calcs!$BN$12</f>
        <v>0.418394796247718</v>
      </c>
      <c r="AW174" s="219">
        <f>Scores!AY170*calcs!$BN$12</f>
        <v>0.432467678514844</v>
      </c>
      <c r="AX174" s="219">
        <f>Scores!AZ170*calcs!$BN$12</f>
        <v>0.46089082744822</v>
      </c>
      <c r="AY174" s="219">
        <f>Scores!BA170*calcs!$BN$12</f>
        <v>0.483535713753987</v>
      </c>
      <c r="AZ174" s="219">
        <f>Scores!BB170*calcs!$BN$12</f>
        <v>0.51127163711692</v>
      </c>
      <c r="BA174" s="219">
        <f>Scores!BC170*calcs!$BN$13</f>
        <v>0.35092802614599</v>
      </c>
      <c r="BB174" s="219">
        <f>Scores!BD170*calcs!$BN$13</f>
        <v>0.332864460737111</v>
      </c>
      <c r="BC174" s="219">
        <f>Scores!BE170*calcs!$BN$13</f>
        <v>0.527645554086383</v>
      </c>
      <c r="BD174" s="219">
        <f>Scores!BF170*calcs!$BN$13</f>
        <v>0.591250484112532</v>
      </c>
      <c r="BE174" s="219">
        <f>Scores!BG170*calcs!$BN$13</f>
        <v>0.591250484112532</v>
      </c>
      <c r="BF174" s="219">
        <f>Scores!BH170*calcs!$BN$14</f>
        <v>2.87270573273577</v>
      </c>
      <c r="BG174" s="219">
        <f>Scores!BI170*calcs!$BN$14</f>
        <v>2.87270573273577</v>
      </c>
      <c r="BH174" s="219">
        <f>Scores!BJ170*calcs!$BN$14</f>
        <v>2.87270573273577</v>
      </c>
      <c r="BI174" s="219">
        <f>Scores!BK170*calcs!$BN$14</f>
        <v>3.17269712895664</v>
      </c>
      <c r="BJ174" s="219">
        <f>Scores!BL170*calcs!$BN$14</f>
        <v>3.17269712895664</v>
      </c>
    </row>
    <row r="175" spans="1:62">
      <c r="A175" t="s">
        <v>363</v>
      </c>
      <c r="B175" s="22" t="s">
        <v>364</v>
      </c>
      <c r="C175" s="219">
        <f>Scores!E171*calcs!$BN$3</f>
        <v>0.399427123885216</v>
      </c>
      <c r="D175" s="219">
        <f>Scores!F171*calcs!$BN$3</f>
        <v>0.399427123885216</v>
      </c>
      <c r="E175" s="219">
        <f>Scores!G171*calcs!$BN$3</f>
        <v>0.399427123885216</v>
      </c>
      <c r="F175" s="219">
        <f>Scores!H171*calcs!$BN$3</f>
        <v>0.399427123885216</v>
      </c>
      <c r="G175" s="219">
        <f>Scores!I171*calcs!$BN$3</f>
        <v>0.399427123885216</v>
      </c>
      <c r="H175" s="219">
        <f>Scores!J171*calcs!$BN$4</f>
        <v>-0.416723184739311</v>
      </c>
      <c r="I175" s="219">
        <f>Scores!K171*calcs!$BN$4</f>
        <v>-0.416723184739311</v>
      </c>
      <c r="J175" s="219">
        <f>Scores!L171*calcs!$BN$4</f>
        <v>-0.416723184739311</v>
      </c>
      <c r="K175" s="219">
        <f>Scores!M171*calcs!$BN$4</f>
        <v>-0.416723184739311</v>
      </c>
      <c r="L175" s="219">
        <f>Scores!N171*calcs!$BN$4</f>
        <v>-0.416723184739311</v>
      </c>
      <c r="M175" s="219">
        <f>Scores!O171*calcs!$BN$5</f>
        <v>0.16310593911554</v>
      </c>
      <c r="N175" s="219">
        <f>Scores!P171*calcs!$BN$5</f>
        <v>0.16310593911554</v>
      </c>
      <c r="O175" s="219">
        <f>Scores!Q171*calcs!$BN$5</f>
        <v>0.16310593911554</v>
      </c>
      <c r="P175" s="219">
        <f>Scores!R171*calcs!$BN$5</f>
        <v>0.16310593911554</v>
      </c>
      <c r="Q175" s="219">
        <f>Scores!S171*calcs!$BN$5</f>
        <v>0.16310593911554</v>
      </c>
      <c r="R175" s="219">
        <f>Scores!T171*calcs!$BN$6</f>
        <v>0.195032864226248</v>
      </c>
      <c r="S175" s="219">
        <f>Scores!U171*calcs!$BN$6</f>
        <v>0.195032864226248</v>
      </c>
      <c r="T175" s="219">
        <f>Scores!V171*calcs!$BN$6</f>
        <v>0.195032864226248</v>
      </c>
      <c r="U175" s="219">
        <f>Scores!W171*calcs!$BN$6</f>
        <v>0.195032864226248</v>
      </c>
      <c r="V175" s="219">
        <f>Scores!X171*calcs!$BN$6</f>
        <v>0.195032864226248</v>
      </c>
      <c r="W175" s="219">
        <f>Scores!Y171*calcs!$BN$7</f>
        <v>0.249790404976114</v>
      </c>
      <c r="X175" s="219">
        <f>Scores!Z171*calcs!$BN$7</f>
        <v>0.65886638695797</v>
      </c>
      <c r="Y175" s="219">
        <f>Scores!AA171*calcs!$BN$7</f>
        <v>0.21238483497675</v>
      </c>
      <c r="Z175" s="219">
        <f>Scores!AB171*calcs!$BN$7</f>
        <v>0.920297211874056</v>
      </c>
      <c r="AA175" s="219">
        <f>Scores!AC171*calcs!$BN$7</f>
        <v>0.119458956278984</v>
      </c>
      <c r="AB175" s="219">
        <f>Scores!AD171*calcs!$BN$8</f>
        <v>0.0363386821832159</v>
      </c>
      <c r="AC175" s="219">
        <f>Scores!AE171*calcs!$BN$8</f>
        <v>0.106981024278892</v>
      </c>
      <c r="AD175" s="219">
        <f>Scores!AF171*calcs!$BN$8</f>
        <v>0.164009148023777</v>
      </c>
      <c r="AE175" s="219">
        <f>Scores!AG171*calcs!$BN$8</f>
        <v>0.256256549760529</v>
      </c>
      <c r="AF175" s="219">
        <f>Scores!AH171*calcs!$BN$8</f>
        <v>0.121002986633969</v>
      </c>
      <c r="AG175" s="219">
        <f>Scores!AI171*calcs!$BN$9</f>
        <v>1.03615831575574</v>
      </c>
      <c r="AH175" s="219">
        <f>Scores!AJ171*calcs!$BN$9</f>
        <v>0.992758158285081</v>
      </c>
      <c r="AI175" s="219">
        <f>Scores!AK171*calcs!$BN$9</f>
        <v>0.966936352343802</v>
      </c>
      <c r="AJ175" s="219">
        <f>Scores!AL171*calcs!$BN$9</f>
        <v>0.930240822271352</v>
      </c>
      <c r="AK175" s="219">
        <f>Scores!AM171*calcs!$BN$9</f>
        <v>1.00002680439978</v>
      </c>
      <c r="AL175" s="219">
        <f>Scores!AN171*calcs!$BN$10</f>
        <v>-0.564071825432896</v>
      </c>
      <c r="AM175" s="219">
        <f>Scores!AO171*calcs!$BN$10</f>
        <v>-0.534466373340257</v>
      </c>
      <c r="AN175" s="219">
        <f>Scores!AP171*calcs!$BN$10</f>
        <v>-0.508325293982121</v>
      </c>
      <c r="AO175" s="219">
        <f>Scores!AQ171*calcs!$BN$10</f>
        <v>-0.570834609412629</v>
      </c>
      <c r="AP175" s="219">
        <f>Scores!AR171*calcs!$BN$10</f>
        <v>-0.600426011331136</v>
      </c>
      <c r="AQ175" s="219">
        <f>Scores!AS171*calcs!$BN$11</f>
        <v>-0.855741404086706</v>
      </c>
      <c r="AR175" s="219">
        <f>Scores!AT171*calcs!$BN$11</f>
        <v>-0.928214717829627</v>
      </c>
      <c r="AS175" s="219">
        <f>Scores!AU171*calcs!$BN$11</f>
        <v>-0.480907719429859</v>
      </c>
      <c r="AT175" s="219">
        <f>Scores!AV171*calcs!$BN$11</f>
        <v>-0.626252485523976</v>
      </c>
      <c r="AU175" s="219">
        <f>Scores!AW171*calcs!$BN$11</f>
        <v>-0.49296878284513</v>
      </c>
      <c r="AV175" s="219">
        <f>Scores!AX171*calcs!$BN$12</f>
        <v>-0.517112566373866</v>
      </c>
      <c r="AW175" s="219">
        <f>Scores!AY171*calcs!$BN$12</f>
        <v>-0.453754034174164</v>
      </c>
      <c r="AX175" s="219">
        <f>Scores!AZ171*calcs!$BN$12</f>
        <v>-0.436065602172796</v>
      </c>
      <c r="AY175" s="219">
        <f>Scores!BA171*calcs!$BN$12</f>
        <v>-0.302377673455355</v>
      </c>
      <c r="AZ175" s="219">
        <f>Scores!BB171*calcs!$BN$12</f>
        <v>-0.320005031978834</v>
      </c>
      <c r="BA175" s="219">
        <f>Scores!BC171*calcs!$BN$13</f>
        <v>-0.730620644599028</v>
      </c>
      <c r="BB175" s="219">
        <f>Scores!BD171*calcs!$BN$13</f>
        <v>-0.710110849572502</v>
      </c>
      <c r="BC175" s="219">
        <f>Scores!BE171*calcs!$BN$13</f>
        <v>-0.491256205528701</v>
      </c>
      <c r="BD175" s="219">
        <f>Scores!BF171*calcs!$BN$13</f>
        <v>-0.558034164780367</v>
      </c>
      <c r="BE175" s="219">
        <f>Scores!BG171*calcs!$BN$13</f>
        <v>-0.558034164780367</v>
      </c>
      <c r="BF175" s="219">
        <f>Scores!BH171*calcs!$BN$14</f>
        <v>1.13570671767929</v>
      </c>
      <c r="BG175" s="219">
        <f>Scores!BI171*calcs!$BN$14</f>
        <v>1.13570671767929</v>
      </c>
      <c r="BH175" s="219">
        <f>Scores!BJ171*calcs!$BN$14</f>
        <v>1.13570671767929</v>
      </c>
      <c r="BI175" s="219">
        <f>Scores!BK171*calcs!$BN$14</f>
        <v>1.31903223093429</v>
      </c>
      <c r="BJ175" s="219">
        <f>Scores!BL171*calcs!$BN$14</f>
        <v>1.31903223093429</v>
      </c>
    </row>
    <row r="176" spans="1:62">
      <c r="A176" t="s">
        <v>365</v>
      </c>
      <c r="B176" s="22" t="s">
        <v>366</v>
      </c>
      <c r="C176" s="219">
        <f>Scores!E172*calcs!$BN$3</f>
        <v>0.912893303876866</v>
      </c>
      <c r="D176" s="219">
        <f>Scores!F172*calcs!$BN$3</f>
        <v>0.912893303876866</v>
      </c>
      <c r="E176" s="219">
        <f>Scores!G172*calcs!$BN$3</f>
        <v>0.912893303876866</v>
      </c>
      <c r="F176" s="219">
        <f>Scores!H172*calcs!$BN$3</f>
        <v>0.912893303876866</v>
      </c>
      <c r="G176" s="219">
        <f>Scores!I172*calcs!$BN$3</f>
        <v>0.912893303876866</v>
      </c>
      <c r="H176" s="219">
        <f>Scores!J172*calcs!$BN$4</f>
        <v>-0.874038688395809</v>
      </c>
      <c r="I176" s="219">
        <f>Scores!K172*calcs!$BN$4</f>
        <v>-0.874038688395809</v>
      </c>
      <c r="J176" s="219">
        <f>Scores!L172*calcs!$BN$4</f>
        <v>-0.874038688395809</v>
      </c>
      <c r="K176" s="219">
        <f>Scores!M172*calcs!$BN$4</f>
        <v>-0.874038688395809</v>
      </c>
      <c r="L176" s="219">
        <f>Scores!N172*calcs!$BN$4</f>
        <v>-0.874038688395809</v>
      </c>
      <c r="M176" s="219">
        <f>Scores!O172*calcs!$BN$5</f>
        <v>-0.180533166243806</v>
      </c>
      <c r="N176" s="219">
        <f>Scores!P172*calcs!$BN$5</f>
        <v>-0.180533166243806</v>
      </c>
      <c r="O176" s="219">
        <f>Scores!Q172*calcs!$BN$5</f>
        <v>-0.180533166243806</v>
      </c>
      <c r="P176" s="219">
        <f>Scores!R172*calcs!$BN$5</f>
        <v>-0.180533166243806</v>
      </c>
      <c r="Q176" s="219">
        <f>Scores!S172*calcs!$BN$5</f>
        <v>-0.180533166243806</v>
      </c>
      <c r="R176" s="219">
        <f>Scores!T172*calcs!$BN$6</f>
        <v>0.935369363788609</v>
      </c>
      <c r="S176" s="219">
        <f>Scores!U172*calcs!$BN$6</f>
        <v>0.935369363788609</v>
      </c>
      <c r="T176" s="219">
        <f>Scores!V172*calcs!$BN$6</f>
        <v>0.935369363788609</v>
      </c>
      <c r="U176" s="219">
        <f>Scores!W172*calcs!$BN$6</f>
        <v>0.935369363788609</v>
      </c>
      <c r="V176" s="219">
        <f>Scores!X172*calcs!$BN$6</f>
        <v>0.935369363788609</v>
      </c>
      <c r="W176" s="219">
        <f>Scores!Y172*calcs!$BN$7</f>
        <v>0.272069248940192</v>
      </c>
      <c r="X176" s="219">
        <f>Scores!Z172*calcs!$BN$7</f>
        <v>0.626865642127644</v>
      </c>
      <c r="Y176" s="219">
        <f>Scores!AA172*calcs!$BN$7</f>
        <v>0.322150408417563</v>
      </c>
      <c r="Z176" s="219">
        <f>Scores!AB172*calcs!$BN$7</f>
        <v>0.657372143625322</v>
      </c>
      <c r="AA176" s="219">
        <f>Scores!AC172*calcs!$BN$7</f>
        <v>0.396007083706462</v>
      </c>
      <c r="AB176" s="219">
        <f>Scores!AD172*calcs!$BN$8</f>
        <v>0.945725786898501</v>
      </c>
      <c r="AC176" s="219">
        <f>Scores!AE172*calcs!$BN$8</f>
        <v>0.867972853685849</v>
      </c>
      <c r="AD176" s="219">
        <f>Scores!AF172*calcs!$BN$8</f>
        <v>0.93055285869975</v>
      </c>
      <c r="AE176" s="219">
        <f>Scores!AG172*calcs!$BN$8</f>
        <v>0.915624432843537</v>
      </c>
      <c r="AF176" s="219">
        <f>Scores!AH172*calcs!$BN$8</f>
        <v>0.836853659549224</v>
      </c>
      <c r="AG176" s="219">
        <f>Scores!AI172*calcs!$BN$9</f>
        <v>0.294470820327011</v>
      </c>
      <c r="AH176" s="219">
        <f>Scores!AJ172*calcs!$BN$9</f>
        <v>0.293797149061824</v>
      </c>
      <c r="AI176" s="219">
        <f>Scores!AK172*calcs!$BN$9</f>
        <v>0.313406605756678</v>
      </c>
      <c r="AJ176" s="219">
        <f>Scores!AL172*calcs!$BN$9</f>
        <v>0.30390275260017</v>
      </c>
      <c r="AK176" s="219">
        <f>Scores!AM172*calcs!$BN$9</f>
        <v>0.275440386807856</v>
      </c>
      <c r="AL176" s="219">
        <f>Scores!AN172*calcs!$BN$10</f>
        <v>0.36999478304984</v>
      </c>
      <c r="AM176" s="219">
        <f>Scores!AO172*calcs!$BN$10</f>
        <v>0.342529671191624</v>
      </c>
      <c r="AN176" s="219">
        <f>Scores!AP172*calcs!$BN$10</f>
        <v>0.313818672155521</v>
      </c>
      <c r="AO176" s="219">
        <f>Scores!AQ172*calcs!$BN$10</f>
        <v>0.312409854961955</v>
      </c>
      <c r="AP176" s="219">
        <f>Scores!AR172*calcs!$BN$10</f>
        <v>0.305632341663002</v>
      </c>
      <c r="AQ176" s="219">
        <f>Scores!AS172*calcs!$BN$11</f>
        <v>0.286526654738134</v>
      </c>
      <c r="AR176" s="219">
        <f>Scores!AT172*calcs!$BN$11</f>
        <v>0.384716766669421</v>
      </c>
      <c r="AS176" s="219">
        <f>Scores!AU172*calcs!$BN$11</f>
        <v>0.434832502038299</v>
      </c>
      <c r="AT176" s="219">
        <f>Scores!AV172*calcs!$BN$11</f>
        <v>0.6550778058318</v>
      </c>
      <c r="AU176" s="219">
        <f>Scores!AW172*calcs!$BN$11</f>
        <v>0.360730880583766</v>
      </c>
      <c r="AV176" s="219">
        <f>Scores!AX172*calcs!$BN$12</f>
        <v>0.405649751337205</v>
      </c>
      <c r="AW176" s="219">
        <f>Scores!AY172*calcs!$BN$12</f>
        <v>0.370728999200927</v>
      </c>
      <c r="AX176" s="219">
        <f>Scores!AZ172*calcs!$BN$12</f>
        <v>0.3901330727801</v>
      </c>
      <c r="AY176" s="219">
        <f>Scores!BA172*calcs!$BN$12</f>
        <v>0.446358202934248</v>
      </c>
      <c r="AZ176" s="219">
        <f>Scores!BB172*calcs!$BN$12</f>
        <v>0.386719146228994</v>
      </c>
      <c r="BA176" s="219">
        <f>Scores!BC172*calcs!$BN$13</f>
        <v>0.224363819994977</v>
      </c>
      <c r="BB176" s="219">
        <f>Scores!BD172*calcs!$BN$13</f>
        <v>0.282934791626544</v>
      </c>
      <c r="BC176" s="219">
        <f>Scores!BE172*calcs!$BN$13</f>
        <v>0.188011634214688</v>
      </c>
      <c r="BD176" s="219">
        <f>Scores!BF172*calcs!$BN$13</f>
        <v>0.279017082390184</v>
      </c>
      <c r="BE176" s="219">
        <f>Scores!BG172*calcs!$BN$13</f>
        <v>0.279017082390184</v>
      </c>
      <c r="BF176" s="219">
        <f>Scores!BH172*calcs!$BN$14</f>
        <v>2.41555431333873</v>
      </c>
      <c r="BG176" s="219">
        <f>Scores!BI172*calcs!$BN$14</f>
        <v>2.41555431333873</v>
      </c>
      <c r="BH176" s="219">
        <f>Scores!BJ172*calcs!$BN$14</f>
        <v>2.41555431333873</v>
      </c>
      <c r="BI176" s="219">
        <f>Scores!BK172*calcs!$BN$14</f>
        <v>1.50432652006162</v>
      </c>
      <c r="BJ176" s="219">
        <f>Scores!BL172*calcs!$BN$14</f>
        <v>1.50432652006162</v>
      </c>
    </row>
    <row r="177" spans="1:62">
      <c r="A177" t="s">
        <v>367</v>
      </c>
      <c r="B177" s="22" t="s">
        <v>368</v>
      </c>
      <c r="C177" s="219">
        <f>Scores!E173*calcs!$BN$3</f>
        <v>-0.0861332854547147</v>
      </c>
      <c r="D177" s="219">
        <f>Scores!F173*calcs!$BN$3</f>
        <v>-0.0861332854547147</v>
      </c>
      <c r="E177" s="219">
        <f>Scores!G173*calcs!$BN$3</f>
        <v>-0.0861332854547147</v>
      </c>
      <c r="F177" s="219">
        <f>Scores!H173*calcs!$BN$3</f>
        <v>-0.0861332854547147</v>
      </c>
      <c r="G177" s="219">
        <f>Scores!I173*calcs!$BN$3</f>
        <v>-0.0861332854547147</v>
      </c>
      <c r="H177" s="219">
        <f>Scores!J173*calcs!$BN$4</f>
        <v>0.135404234431659</v>
      </c>
      <c r="I177" s="219">
        <f>Scores!K173*calcs!$BN$4</f>
        <v>0.135404234431659</v>
      </c>
      <c r="J177" s="219">
        <f>Scores!L173*calcs!$BN$4</f>
        <v>0.135404234431659</v>
      </c>
      <c r="K177" s="219">
        <f>Scores!M173*calcs!$BN$4</f>
        <v>0.135404234431659</v>
      </c>
      <c r="L177" s="219">
        <f>Scores!N173*calcs!$BN$4</f>
        <v>0.135404234431659</v>
      </c>
      <c r="M177" s="219">
        <f>Scores!O173*calcs!$BN$5</f>
        <v>-0.221353006680902</v>
      </c>
      <c r="N177" s="219">
        <f>Scores!P173*calcs!$BN$5</f>
        <v>-0.221353006680902</v>
      </c>
      <c r="O177" s="219">
        <f>Scores!Q173*calcs!$BN$5</f>
        <v>-0.221353006680902</v>
      </c>
      <c r="P177" s="219">
        <f>Scores!R173*calcs!$BN$5</f>
        <v>-0.221353006680902</v>
      </c>
      <c r="Q177" s="219">
        <f>Scores!S173*calcs!$BN$5</f>
        <v>-0.221353006680902</v>
      </c>
      <c r="R177" s="219">
        <f>Scores!T173*calcs!$BN$6</f>
        <v>0.224481553264078</v>
      </c>
      <c r="S177" s="219">
        <f>Scores!U173*calcs!$BN$6</f>
        <v>0.224481553264078</v>
      </c>
      <c r="T177" s="219">
        <f>Scores!V173*calcs!$BN$6</f>
        <v>0.224481553264078</v>
      </c>
      <c r="U177" s="219">
        <f>Scores!W173*calcs!$BN$6</f>
        <v>0.224481553264078</v>
      </c>
      <c r="V177" s="219">
        <f>Scores!X173*calcs!$BN$6</f>
        <v>0.224481553264078</v>
      </c>
      <c r="W177" s="219">
        <f>Scores!Y173*calcs!$BN$7</f>
        <v>0.33095266255957</v>
      </c>
      <c r="X177" s="219">
        <f>Scores!Z173*calcs!$BN$7</f>
        <v>-0.961371430482741</v>
      </c>
      <c r="Y177" s="219">
        <f>Scores!AA173*calcs!$BN$7</f>
        <v>-0.710824692484825</v>
      </c>
      <c r="Z177" s="219">
        <f>Scores!AB173*calcs!$BN$7</f>
        <v>-1.37707603793202</v>
      </c>
      <c r="AA177" s="219">
        <f>Scores!AC173*calcs!$BN$7</f>
        <v>-0.769863686714434</v>
      </c>
      <c r="AB177" s="219">
        <f>Scores!AD173*calcs!$BN$8</f>
        <v>0.0313525875532463</v>
      </c>
      <c r="AC177" s="219">
        <f>Scores!AE173*calcs!$BN$8</f>
        <v>-0.0261018625258209</v>
      </c>
      <c r="AD177" s="219">
        <f>Scores!AF173*calcs!$BN$8</f>
        <v>0.0827646619167527</v>
      </c>
      <c r="AE177" s="219">
        <f>Scores!AG173*calcs!$BN$8</f>
        <v>0.116987320074065</v>
      </c>
      <c r="AF177" s="219">
        <f>Scores!AH173*calcs!$BN$8</f>
        <v>-0.00773776116252948</v>
      </c>
      <c r="AG177" s="219">
        <f>Scores!AI173*calcs!$BN$9</f>
        <v>0.592655614926856</v>
      </c>
      <c r="AH177" s="219">
        <f>Scores!AJ173*calcs!$BN$9</f>
        <v>0.645811576180828</v>
      </c>
      <c r="AI177" s="219">
        <f>Scores!AK173*calcs!$BN$9</f>
        <v>0.71229041247478</v>
      </c>
      <c r="AJ177" s="219">
        <f>Scores!AL173*calcs!$BN$9</f>
        <v>0.701496981197355</v>
      </c>
      <c r="AK177" s="219">
        <f>Scores!AM173*calcs!$BN$9</f>
        <v>0.714697437886896</v>
      </c>
      <c r="AL177" s="219">
        <f>Scores!AN173*calcs!$BN$10</f>
        <v>-0.161022587684143</v>
      </c>
      <c r="AM177" s="219">
        <f>Scores!AO173*calcs!$BN$10</f>
        <v>-0.178774083544269</v>
      </c>
      <c r="AN177" s="219">
        <f>Scores!AP173*calcs!$BN$10</f>
        <v>-0.101730391300905</v>
      </c>
      <c r="AO177" s="219">
        <f>Scores!AQ173*calcs!$BN$10</f>
        <v>-0.0614529892277934</v>
      </c>
      <c r="AP177" s="219">
        <f>Scores!AR173*calcs!$BN$10</f>
        <v>-0.124830125800137</v>
      </c>
      <c r="AQ177" s="219">
        <f>Scores!AS173*calcs!$BN$11</f>
        <v>0.0809462189114997</v>
      </c>
      <c r="AR177" s="219">
        <f>Scores!AT173*calcs!$BN$11</f>
        <v>0.125155113823437</v>
      </c>
      <c r="AS177" s="219">
        <f>Scores!AU173*calcs!$BN$11</f>
        <v>-0.0873316755548465</v>
      </c>
      <c r="AT177" s="219">
        <f>Scores!AV173*calcs!$BN$11</f>
        <v>-0.0725792758573779</v>
      </c>
      <c r="AU177" s="219">
        <f>Scores!AW173*calcs!$BN$11</f>
        <v>-0.375828068002036</v>
      </c>
      <c r="AV177" s="219">
        <f>Scores!AX173*calcs!$BN$12</f>
        <v>-0.612997289507375</v>
      </c>
      <c r="AW177" s="219">
        <f>Scores!AY173*calcs!$BN$12</f>
        <v>-0.672110643209865</v>
      </c>
      <c r="AX177" s="219">
        <f>Scores!AZ173*calcs!$BN$12</f>
        <v>-0.666097407985515</v>
      </c>
      <c r="AY177" s="219">
        <f>Scores!BA173*calcs!$BN$12</f>
        <v>-0.6889651752026</v>
      </c>
      <c r="AZ177" s="219">
        <f>Scores!BB173*calcs!$BN$12</f>
        <v>-0.807612577836158</v>
      </c>
      <c r="BA177" s="219">
        <f>Scores!BC173*calcs!$BN$13</f>
        <v>-0.575291846140967</v>
      </c>
      <c r="BB177" s="219">
        <f>Scores!BD173*calcs!$BN$13</f>
        <v>-0.549226360216232</v>
      </c>
      <c r="BC177" s="219">
        <f>Scores!BE173*calcs!$BN$13</f>
        <v>-0.624683816906867</v>
      </c>
      <c r="BD177" s="219">
        <f>Scores!BF173*calcs!$BN$13</f>
        <v>-0.737402289174057</v>
      </c>
      <c r="BE177" s="219">
        <f>Scores!BG173*calcs!$BN$13</f>
        <v>-0.737402289174057</v>
      </c>
      <c r="BF177" s="219">
        <f>Scores!BH173*calcs!$BN$14</f>
        <v>2.2290694487571</v>
      </c>
      <c r="BG177" s="219">
        <f>Scores!BI173*calcs!$BN$14</f>
        <v>2.2290694487571</v>
      </c>
      <c r="BH177" s="219">
        <f>Scores!BJ173*calcs!$BN$14</f>
        <v>2.2290694487571</v>
      </c>
      <c r="BI177" s="219">
        <f>Scores!BK173*calcs!$BN$14</f>
        <v>1.37972932472504</v>
      </c>
      <c r="BJ177" s="219">
        <f>Scores!BL173*calcs!$BN$14</f>
        <v>1.37972932472504</v>
      </c>
    </row>
    <row r="178" spans="1:62">
      <c r="A178" t="s">
        <v>369</v>
      </c>
      <c r="B178" s="22" t="s">
        <v>370</v>
      </c>
      <c r="C178" s="219">
        <f>Scores!E174*calcs!$BN$3</f>
        <v>1.13334889202546</v>
      </c>
      <c r="D178" s="219">
        <f>Scores!F174*calcs!$BN$3</f>
        <v>1.13334889202546</v>
      </c>
      <c r="E178" s="219">
        <f>Scores!G174*calcs!$BN$3</f>
        <v>1.13334889202546</v>
      </c>
      <c r="F178" s="219">
        <f>Scores!H174*calcs!$BN$3</f>
        <v>1.13334889202546</v>
      </c>
      <c r="G178" s="219">
        <f>Scores!I174*calcs!$BN$3</f>
        <v>1.13334889202546</v>
      </c>
      <c r="H178" s="219">
        <f>Scores!J174*calcs!$BN$4</f>
        <v>-0.524829639529543</v>
      </c>
      <c r="I178" s="219">
        <f>Scores!K174*calcs!$BN$4</f>
        <v>-0.524829639529543</v>
      </c>
      <c r="J178" s="219">
        <f>Scores!L174*calcs!$BN$4</f>
        <v>-0.524829639529543</v>
      </c>
      <c r="K178" s="219">
        <f>Scores!M174*calcs!$BN$4</f>
        <v>-0.524829639529543</v>
      </c>
      <c r="L178" s="219">
        <f>Scores!N174*calcs!$BN$4</f>
        <v>-0.524829639529543</v>
      </c>
      <c r="M178" s="219">
        <f>Scores!O174*calcs!$BN$5</f>
        <v>0.15970398652617</v>
      </c>
      <c r="N178" s="219">
        <f>Scores!P174*calcs!$BN$5</f>
        <v>0.15970398652617</v>
      </c>
      <c r="O178" s="219">
        <f>Scores!Q174*calcs!$BN$5</f>
        <v>0.15970398652617</v>
      </c>
      <c r="P178" s="219">
        <f>Scores!R174*calcs!$BN$5</f>
        <v>0.15970398652617</v>
      </c>
      <c r="Q178" s="219">
        <f>Scores!S174*calcs!$BN$5</f>
        <v>0.15970398652617</v>
      </c>
      <c r="R178" s="219">
        <f>Scores!T174*calcs!$BN$6</f>
        <v>0.733556760716173</v>
      </c>
      <c r="S178" s="219">
        <f>Scores!U174*calcs!$BN$6</f>
        <v>0.733556760716173</v>
      </c>
      <c r="T178" s="219">
        <f>Scores!V174*calcs!$BN$6</f>
        <v>0.733556760716173</v>
      </c>
      <c r="U178" s="219">
        <f>Scores!W174*calcs!$BN$6</f>
        <v>0.733556760716173</v>
      </c>
      <c r="V178" s="219">
        <f>Scores!X174*calcs!$BN$6</f>
        <v>0.733556760716173</v>
      </c>
      <c r="W178" s="219">
        <f>Scores!Y174*calcs!$BN$7</f>
        <v>1.11701410089882</v>
      </c>
      <c r="X178" s="219">
        <f>Scores!Z174*calcs!$BN$7</f>
        <v>1.60369419847916</v>
      </c>
      <c r="Y178" s="219">
        <f>Scores!AA174*calcs!$BN$7</f>
        <v>0.603679679665922</v>
      </c>
      <c r="Z178" s="219">
        <f>Scores!AB174*calcs!$BN$7</f>
        <v>0.548573527459866</v>
      </c>
      <c r="AA178" s="219">
        <f>Scores!AC174*calcs!$BN$7</f>
        <v>1.10297415201667</v>
      </c>
      <c r="AB178" s="219">
        <f>Scores!AD174*calcs!$BN$8</f>
        <v>0.833992210914233</v>
      </c>
      <c r="AC178" s="219">
        <f>Scores!AE174*calcs!$BN$8</f>
        <v>0.760903797017891</v>
      </c>
      <c r="AD178" s="219">
        <f>Scores!AF174*calcs!$BN$8</f>
        <v>0.752307210902892</v>
      </c>
      <c r="AE178" s="219">
        <f>Scores!AG174*calcs!$BN$8</f>
        <v>0.79772945801826</v>
      </c>
      <c r="AF178" s="219">
        <f>Scores!AH174*calcs!$BN$8</f>
        <v>0.734062553090345</v>
      </c>
      <c r="AG178" s="219">
        <f>Scores!AI174*calcs!$BN$9</f>
        <v>-0.577480657026708</v>
      </c>
      <c r="AH178" s="219">
        <f>Scores!AJ174*calcs!$BN$9</f>
        <v>-0.511631826984444</v>
      </c>
      <c r="AI178" s="219">
        <f>Scores!AK174*calcs!$BN$9</f>
        <v>-0.497382764269557</v>
      </c>
      <c r="AJ178" s="219">
        <f>Scores!AL174*calcs!$BN$9</f>
        <v>-0.42288079936731</v>
      </c>
      <c r="AK178" s="219">
        <f>Scores!AM174*calcs!$BN$9</f>
        <v>-0.424544905499079</v>
      </c>
      <c r="AL178" s="219">
        <f>Scores!AN174*calcs!$BN$10</f>
        <v>0.438513153467128</v>
      </c>
      <c r="AM178" s="219">
        <f>Scores!AO174*calcs!$BN$10</f>
        <v>0.419646815237255</v>
      </c>
      <c r="AN178" s="219">
        <f>Scores!AP174*calcs!$BN$10</f>
        <v>0.346968963428355</v>
      </c>
      <c r="AO178" s="219">
        <f>Scores!AQ174*calcs!$BN$10</f>
        <v>0.313380903822155</v>
      </c>
      <c r="AP178" s="219">
        <f>Scores!AR174*calcs!$BN$10</f>
        <v>0.323150514764547</v>
      </c>
      <c r="AQ178" s="219">
        <f>Scores!AS174*calcs!$BN$11</f>
        <v>0.36113528769368</v>
      </c>
      <c r="AR178" s="219">
        <f>Scores!AT174*calcs!$BN$11</f>
        <v>0.324838907710206</v>
      </c>
      <c r="AS178" s="219">
        <f>Scores!AU174*calcs!$BN$11</f>
        <v>0.392882010965141</v>
      </c>
      <c r="AT178" s="219">
        <f>Scores!AV174*calcs!$BN$11</f>
        <v>0.602469787081306</v>
      </c>
      <c r="AU178" s="219">
        <f>Scores!AW174*calcs!$BN$11</f>
        <v>0.440593844836254</v>
      </c>
      <c r="AV178" s="219">
        <f>Scores!AX174*calcs!$BN$12</f>
        <v>0.367852474913903</v>
      </c>
      <c r="AW178" s="219">
        <f>Scores!AY174*calcs!$BN$12</f>
        <v>0.321952831569958</v>
      </c>
      <c r="AX178" s="219">
        <f>Scores!AZ174*calcs!$BN$12</f>
        <v>0.320998865030292</v>
      </c>
      <c r="AY178" s="219">
        <f>Scores!BA174*calcs!$BN$12</f>
        <v>0.346870775715771</v>
      </c>
      <c r="AZ178" s="219">
        <f>Scores!BB174*calcs!$BN$12</f>
        <v>0.375494939201303</v>
      </c>
      <c r="BA178" s="219">
        <f>Scores!BC174*calcs!$BN$13</f>
        <v>0.166834635380881</v>
      </c>
      <c r="BB178" s="219">
        <f>Scores!BD174*calcs!$BN$13</f>
        <v>0.155336748343985</v>
      </c>
      <c r="BC178" s="219">
        <f>Scores!BE174*calcs!$BN$13</f>
        <v>0.048519131410242</v>
      </c>
      <c r="BD178" s="219">
        <f>Scores!BF174*calcs!$BN$13</f>
        <v>0.0996489579964942</v>
      </c>
      <c r="BE178" s="219">
        <f>Scores!BG174*calcs!$BN$13</f>
        <v>0.0996489579964942</v>
      </c>
      <c r="BF178" s="219">
        <f>Scores!BH174*calcs!$BN$14</f>
        <v>1.9482188047827</v>
      </c>
      <c r="BG178" s="219">
        <f>Scores!BI174*calcs!$BN$14</f>
        <v>1.9482188047827</v>
      </c>
      <c r="BH178" s="219">
        <f>Scores!BJ174*calcs!$BN$14</f>
        <v>1.9482188047827</v>
      </c>
      <c r="BI178" s="219">
        <f>Scores!BK174*calcs!$BN$14</f>
        <v>1.56631511053379</v>
      </c>
      <c r="BJ178" s="219">
        <f>Scores!BL174*calcs!$BN$14</f>
        <v>1.56631511053379</v>
      </c>
    </row>
    <row r="179" spans="1:62">
      <c r="A179" t="s">
        <v>371</v>
      </c>
      <c r="B179" s="22" t="s">
        <v>372</v>
      </c>
      <c r="C179" s="219">
        <f>Scores!E175*calcs!$BN$3</f>
        <v>0.0561861448690579</v>
      </c>
      <c r="D179" s="219">
        <f>Scores!F175*calcs!$BN$3</f>
        <v>0.0561861448690579</v>
      </c>
      <c r="E179" s="219">
        <f>Scores!G175*calcs!$BN$3</f>
        <v>0.0561861448690579</v>
      </c>
      <c r="F179" s="219">
        <f>Scores!H175*calcs!$BN$3</f>
        <v>0.0561861448690579</v>
      </c>
      <c r="G179" s="219">
        <f>Scores!I175*calcs!$BN$3</f>
        <v>0.0561861448690579</v>
      </c>
      <c r="H179" s="219">
        <f>Scores!J175*calcs!$BN$4</f>
        <v>-0.352795227850369</v>
      </c>
      <c r="I179" s="219">
        <f>Scores!K175*calcs!$BN$4</f>
        <v>-0.352795227850369</v>
      </c>
      <c r="J179" s="219">
        <f>Scores!L175*calcs!$BN$4</f>
        <v>-0.352795227850369</v>
      </c>
      <c r="K179" s="219">
        <f>Scores!M175*calcs!$BN$4</f>
        <v>-0.352795227850369</v>
      </c>
      <c r="L179" s="219">
        <f>Scores!N175*calcs!$BN$4</f>
        <v>-0.352795227850369</v>
      </c>
      <c r="M179" s="219">
        <f>Scores!O175*calcs!$BN$5</f>
        <v>0.857037060938037</v>
      </c>
      <c r="N179" s="219">
        <f>Scores!P175*calcs!$BN$5</f>
        <v>0.857037060938037</v>
      </c>
      <c r="O179" s="219">
        <f>Scores!Q175*calcs!$BN$5</f>
        <v>0.857037060938037</v>
      </c>
      <c r="P179" s="219">
        <f>Scores!R175*calcs!$BN$5</f>
        <v>0.857037060938037</v>
      </c>
      <c r="Q179" s="219">
        <f>Scores!S175*calcs!$BN$5</f>
        <v>0.857037060938037</v>
      </c>
      <c r="R179" s="219">
        <f>Scores!T175*calcs!$BN$6</f>
        <v>-0.368018450994082</v>
      </c>
      <c r="S179" s="219">
        <f>Scores!U175*calcs!$BN$6</f>
        <v>-0.368018450994082</v>
      </c>
      <c r="T179" s="219">
        <f>Scores!V175*calcs!$BN$6</f>
        <v>-0.368018450994082</v>
      </c>
      <c r="U179" s="219">
        <f>Scores!W175*calcs!$BN$6</f>
        <v>-0.368018450994082</v>
      </c>
      <c r="V179" s="219">
        <f>Scores!X175*calcs!$BN$6</f>
        <v>-0.368018450994082</v>
      </c>
      <c r="W179" s="219">
        <f>Scores!Y175*calcs!$BN$7</f>
        <v>-0.99594984527524</v>
      </c>
      <c r="X179" s="219">
        <f>Scores!Z175*calcs!$BN$7</f>
        <v>-0.6122812703569</v>
      </c>
      <c r="Y179" s="219">
        <f>Scores!AA175*calcs!$BN$7</f>
        <v>-0.471800045492763</v>
      </c>
      <c r="Z179" s="219">
        <f>Scores!AB175*calcs!$BN$7</f>
        <v>-0.0329768691387771</v>
      </c>
      <c r="AA179" s="219">
        <f>Scores!AC175*calcs!$BN$7</f>
        <v>0.334396826229165</v>
      </c>
      <c r="AB179" s="219">
        <f>Scores!AD175*calcs!$BN$8</f>
        <v>-1.47831811579778</v>
      </c>
      <c r="AC179" s="219">
        <f>Scores!AE175*calcs!$BN$8</f>
        <v>-1.51832318766021</v>
      </c>
      <c r="AD179" s="219">
        <f>Scores!AF175*calcs!$BN$8</f>
        <v>-1.34635801977403</v>
      </c>
      <c r="AE179" s="219">
        <f>Scores!AG175*calcs!$BN$8</f>
        <v>-1.37028045849967</v>
      </c>
      <c r="AF179" s="219">
        <f>Scores!AH175*calcs!$BN$8</f>
        <v>-1.53793064469831</v>
      </c>
      <c r="AG179" s="219">
        <f>Scores!AI175*calcs!$BN$9</f>
        <v>1.61056841416703</v>
      </c>
      <c r="AH179" s="219">
        <f>Scores!AJ175*calcs!$BN$9</f>
        <v>1.68423537157368</v>
      </c>
      <c r="AI179" s="219">
        <f>Scores!AK175*calcs!$BN$9</f>
        <v>1.73181408686096</v>
      </c>
      <c r="AJ179" s="219">
        <f>Scores!AL175*calcs!$BN$9</f>
        <v>1.75221232150612</v>
      </c>
      <c r="AK179" s="219">
        <f>Scores!AM175*calcs!$BN$9</f>
        <v>1.75793293419962</v>
      </c>
      <c r="AL179" s="219">
        <f>Scores!AN175*calcs!$BN$10</f>
        <v>-1.62315567069592</v>
      </c>
      <c r="AM179" s="219">
        <f>Scores!AO175*calcs!$BN$10</f>
        <v>-1.69197348589669</v>
      </c>
      <c r="AN179" s="219">
        <f>Scores!AP175*calcs!$BN$10</f>
        <v>-1.61949626933337</v>
      </c>
      <c r="AO179" s="219">
        <f>Scores!AQ175*calcs!$BN$10</f>
        <v>-1.61605643900643</v>
      </c>
      <c r="AP179" s="219">
        <f>Scores!AR175*calcs!$BN$10</f>
        <v>-1.660828689441</v>
      </c>
      <c r="AQ179" s="219">
        <f>Scores!AS175*calcs!$BN$11</f>
        <v>-2.16328206764096</v>
      </c>
      <c r="AR179" s="219">
        <f>Scores!AT175*calcs!$BN$11</f>
        <v>-2.30381103525234</v>
      </c>
      <c r="AS179" s="219">
        <f>Scores!AU175*calcs!$BN$11</f>
        <v>-2.10821212231878</v>
      </c>
      <c r="AT179" s="219">
        <f>Scores!AV175*calcs!$BN$11</f>
        <v>-1.66480506062235</v>
      </c>
      <c r="AU179" s="219">
        <f>Scores!AW175*calcs!$BN$11</f>
        <v>-1.94797110278776</v>
      </c>
      <c r="AV179" s="219">
        <f>Scores!AX175*calcs!$BN$12</f>
        <v>-2.58859315503594</v>
      </c>
      <c r="AW179" s="219">
        <f>Scores!AY175*calcs!$BN$12</f>
        <v>-2.67859220479627</v>
      </c>
      <c r="AX179" s="219">
        <f>Scores!AZ175*calcs!$BN$12</f>
        <v>-2.63260039715477</v>
      </c>
      <c r="AY179" s="219">
        <f>Scores!BA175*calcs!$BN$12</f>
        <v>-2.68318356456702</v>
      </c>
      <c r="AZ179" s="219">
        <f>Scores!BB175*calcs!$BN$12</f>
        <v>-2.79106501175936</v>
      </c>
      <c r="BA179" s="219">
        <f>Scores!BC175*calcs!$BN$13</f>
        <v>-2.01927437995479</v>
      </c>
      <c r="BB179" s="219">
        <f>Scores!BD175*calcs!$BN$13</f>
        <v>-1.97499580037352</v>
      </c>
      <c r="BC179" s="219">
        <f>Scores!BE175*calcs!$BN$13</f>
        <v>-1.95895993068853</v>
      </c>
      <c r="BD179" s="219">
        <f>Scores!BF175*calcs!$BN$13</f>
        <v>-1.86675714646766</v>
      </c>
      <c r="BE179" s="219">
        <f>Scores!BG175*calcs!$BN$13</f>
        <v>-1.86675714646766</v>
      </c>
      <c r="BF179" s="219">
        <f>Scores!BH175*calcs!$BN$14</f>
        <v>0.904615478572945</v>
      </c>
      <c r="BG179" s="219">
        <f>Scores!BI175*calcs!$BN$14</f>
        <v>0.904615478572945</v>
      </c>
      <c r="BH179" s="219">
        <f>Scores!BJ175*calcs!$BN$14</f>
        <v>0.904615478572945</v>
      </c>
      <c r="BI179" s="219">
        <f>Scores!BK175*calcs!$BN$14</f>
        <v>0.810443025480481</v>
      </c>
      <c r="BJ179" s="219">
        <f>Scores!BL175*calcs!$BN$14</f>
        <v>0.810443025480481</v>
      </c>
    </row>
    <row r="180" spans="1:62">
      <c r="A180" t="s">
        <v>373</v>
      </c>
      <c r="B180" s="22" t="s">
        <v>374</v>
      </c>
      <c r="C180" s="219">
        <f>Scores!E176*calcs!$BN$3</f>
        <v>0.187343266932143</v>
      </c>
      <c r="D180" s="219">
        <f>Scores!F176*calcs!$BN$3</f>
        <v>0.187343266932143</v>
      </c>
      <c r="E180" s="219">
        <f>Scores!G176*calcs!$BN$3</f>
        <v>0.187343266932143</v>
      </c>
      <c r="F180" s="219">
        <f>Scores!H176*calcs!$BN$3</f>
        <v>0.187343266932143</v>
      </c>
      <c r="G180" s="219">
        <f>Scores!I176*calcs!$BN$3</f>
        <v>0.187343266932143</v>
      </c>
      <c r="H180" s="219">
        <f>Scores!J176*calcs!$BN$4</f>
        <v>-0.809970396504541</v>
      </c>
      <c r="I180" s="219">
        <f>Scores!K176*calcs!$BN$4</f>
        <v>-0.809970396504541</v>
      </c>
      <c r="J180" s="219">
        <f>Scores!L176*calcs!$BN$4</f>
        <v>-0.809970396504541</v>
      </c>
      <c r="K180" s="219">
        <f>Scores!M176*calcs!$BN$4</f>
        <v>-0.809970396504541</v>
      </c>
      <c r="L180" s="219">
        <f>Scores!N176*calcs!$BN$4</f>
        <v>-0.809970396504541</v>
      </c>
      <c r="M180" s="219">
        <f>Scores!O176*calcs!$BN$5</f>
        <v>-0.268658675439552</v>
      </c>
      <c r="N180" s="219">
        <f>Scores!P176*calcs!$BN$5</f>
        <v>-0.268658675439552</v>
      </c>
      <c r="O180" s="219">
        <f>Scores!Q176*calcs!$BN$5</f>
        <v>-0.268658675439552</v>
      </c>
      <c r="P180" s="219">
        <f>Scores!R176*calcs!$BN$5</f>
        <v>-0.268658675439552</v>
      </c>
      <c r="Q180" s="219">
        <f>Scores!S176*calcs!$BN$5</f>
        <v>-0.268658675439552</v>
      </c>
      <c r="R180" s="219">
        <f>Scores!T176*calcs!$BN$6</f>
        <v>0.219278830371689</v>
      </c>
      <c r="S180" s="219">
        <f>Scores!U176*calcs!$BN$6</f>
        <v>0.219278830371689</v>
      </c>
      <c r="T180" s="219">
        <f>Scores!V176*calcs!$BN$6</f>
        <v>0.219278830371689</v>
      </c>
      <c r="U180" s="219">
        <f>Scores!W176*calcs!$BN$6</f>
        <v>0.219278830371689</v>
      </c>
      <c r="V180" s="219">
        <f>Scores!X176*calcs!$BN$6</f>
        <v>0.219278830371689</v>
      </c>
      <c r="W180" s="219">
        <f>Scores!Y176*calcs!$BN$7</f>
        <v>-0.160609325795637</v>
      </c>
      <c r="X180" s="219">
        <f>Scores!Z176*calcs!$BN$7</f>
        <v>1.00513738941876</v>
      </c>
      <c r="Y180" s="219">
        <f>Scores!AA176*calcs!$BN$7</f>
        <v>0.936009230063771</v>
      </c>
      <c r="Z180" s="219">
        <f>Scores!AB176*calcs!$BN$7</f>
        <v>0.642631273985136</v>
      </c>
      <c r="AA180" s="219">
        <f>Scores!AC176*calcs!$BN$7</f>
        <v>0.289706666142637</v>
      </c>
      <c r="AB180" s="219">
        <f>Scores!AD176*calcs!$BN$8</f>
        <v>-0.254851804461</v>
      </c>
      <c r="AC180" s="219">
        <f>Scores!AE176*calcs!$BN$8</f>
        <v>-0.225363898122714</v>
      </c>
      <c r="AD180" s="219">
        <f>Scores!AF176*calcs!$BN$8</f>
        <v>-0.198816150478632</v>
      </c>
      <c r="AE180" s="219">
        <f>Scores!AG176*calcs!$BN$8</f>
        <v>-0.278645060091797</v>
      </c>
      <c r="AF180" s="219">
        <f>Scores!AH176*calcs!$BN$8</f>
        <v>-0.414696503196179</v>
      </c>
      <c r="AG180" s="219">
        <f>Scores!AI176*calcs!$BN$9</f>
        <v>1.00077264156703</v>
      </c>
      <c r="AH180" s="219">
        <f>Scores!AJ176*calcs!$BN$9</f>
        <v>0.984829126646474</v>
      </c>
      <c r="AI180" s="219">
        <f>Scores!AK176*calcs!$BN$9</f>
        <v>0.982175566092091</v>
      </c>
      <c r="AJ180" s="219">
        <f>Scores!AL176*calcs!$BN$9</f>
        <v>0.96755155962883</v>
      </c>
      <c r="AK180" s="219">
        <f>Scores!AM176*calcs!$BN$9</f>
        <v>0.987703609168324</v>
      </c>
      <c r="AL180" s="219">
        <f>Scores!AN176*calcs!$BN$10</f>
        <v>-0.328140564311675</v>
      </c>
      <c r="AM180" s="219">
        <f>Scores!AO176*calcs!$BN$10</f>
        <v>-0.329491155491722</v>
      </c>
      <c r="AN180" s="219">
        <f>Scores!AP176*calcs!$BN$10</f>
        <v>-0.348836727389192</v>
      </c>
      <c r="AO180" s="219">
        <f>Scores!AQ176*calcs!$BN$10</f>
        <v>-0.362306508649462</v>
      </c>
      <c r="AP180" s="219">
        <f>Scores!AR176*calcs!$BN$10</f>
        <v>-0.420756454574981</v>
      </c>
      <c r="AQ180" s="219">
        <f>Scores!AS176*calcs!$BN$11</f>
        <v>-0.831081488968743</v>
      </c>
      <c r="AR180" s="219">
        <f>Scores!AT176*calcs!$BN$11</f>
        <v>-0.721431918252097</v>
      </c>
      <c r="AS180" s="219">
        <f>Scores!AU176*calcs!$BN$11</f>
        <v>-0.867326343927114</v>
      </c>
      <c r="AT180" s="219">
        <f>Scores!AV176*calcs!$BN$11</f>
        <v>-0.723599295703343</v>
      </c>
      <c r="AU180" s="219">
        <f>Scores!AW176*calcs!$BN$11</f>
        <v>-0.959251063090525</v>
      </c>
      <c r="AV180" s="219">
        <f>Scores!AX176*calcs!$BN$12</f>
        <v>-1.12199328482428</v>
      </c>
      <c r="AW180" s="219">
        <f>Scores!AY176*calcs!$BN$12</f>
        <v>-1.20010357279639</v>
      </c>
      <c r="AX180" s="219">
        <f>Scores!AZ176*calcs!$BN$12</f>
        <v>-1.27736658935339</v>
      </c>
      <c r="AY180" s="219">
        <f>Scores!BA176*calcs!$BN$12</f>
        <v>-1.47481667638653</v>
      </c>
      <c r="AZ180" s="219">
        <f>Scores!BB176*calcs!$BN$12</f>
        <v>-1.60449043977248</v>
      </c>
      <c r="BA180" s="219">
        <f>Scores!BC176*calcs!$BN$13</f>
        <v>-1.25988914304872</v>
      </c>
      <c r="BB180" s="219">
        <f>Scores!BD176*calcs!$BN$13</f>
        <v>-1.22605076371502</v>
      </c>
      <c r="BC180" s="219">
        <f>Scores!BE176*calcs!$BN$13</f>
        <v>-1.43737926802842</v>
      </c>
      <c r="BD180" s="219">
        <f>Scores!BF176*calcs!$BN$13</f>
        <v>-1.50802089768028</v>
      </c>
      <c r="BE180" s="219">
        <f>Scores!BG176*calcs!$BN$13</f>
        <v>-1.50802089768028</v>
      </c>
      <c r="BF180" s="219">
        <f>Scores!BH176*calcs!$BN$14</f>
        <v>1.34273471682268</v>
      </c>
      <c r="BG180" s="219">
        <f>Scores!BI176*calcs!$BN$14</f>
        <v>1.34273471682268</v>
      </c>
      <c r="BH180" s="219">
        <f>Scores!BJ176*calcs!$BN$14</f>
        <v>1.34273471682268</v>
      </c>
      <c r="BI180" s="219">
        <f>Scores!BK176*calcs!$BN$14</f>
        <v>0.936466446714171</v>
      </c>
      <c r="BJ180" s="219">
        <f>Scores!BL176*calcs!$BN$14</f>
        <v>0.936466446714171</v>
      </c>
    </row>
    <row r="181" spans="1:62">
      <c r="A181" t="s">
        <v>375</v>
      </c>
      <c r="B181" s="22" t="s">
        <v>376</v>
      </c>
      <c r="C181" s="219">
        <f>Scores!E177*calcs!$BN$3</f>
        <v>0.349196736712119</v>
      </c>
      <c r="D181" s="219">
        <f>Scores!F177*calcs!$BN$3</f>
        <v>0.349196736712119</v>
      </c>
      <c r="E181" s="219">
        <f>Scores!G177*calcs!$BN$3</f>
        <v>0.349196736712119</v>
      </c>
      <c r="F181" s="219">
        <f>Scores!H177*calcs!$BN$3</f>
        <v>0.349196736712119</v>
      </c>
      <c r="G181" s="219">
        <f>Scores!I177*calcs!$BN$3</f>
        <v>0.349196736712119</v>
      </c>
      <c r="H181" s="219">
        <f>Scores!J177*calcs!$BN$4</f>
        <v>0.418264261285476</v>
      </c>
      <c r="I181" s="219">
        <f>Scores!K177*calcs!$BN$4</f>
        <v>0.418264261285476</v>
      </c>
      <c r="J181" s="219">
        <f>Scores!L177*calcs!$BN$4</f>
        <v>0.418264261285476</v>
      </c>
      <c r="K181" s="219">
        <f>Scores!M177*calcs!$BN$4</f>
        <v>0.418264261285476</v>
      </c>
      <c r="L181" s="219">
        <f>Scores!N177*calcs!$BN$4</f>
        <v>0.418264261285476</v>
      </c>
      <c r="M181" s="219">
        <f>Scores!O177*calcs!$BN$5</f>
        <v>0.674373893903667</v>
      </c>
      <c r="N181" s="219">
        <f>Scores!P177*calcs!$BN$5</f>
        <v>0.674373893903667</v>
      </c>
      <c r="O181" s="219">
        <f>Scores!Q177*calcs!$BN$5</f>
        <v>0.674373893903667</v>
      </c>
      <c r="P181" s="219">
        <f>Scores!R177*calcs!$BN$5</f>
        <v>0.674373893903667</v>
      </c>
      <c r="Q181" s="219">
        <f>Scores!S177*calcs!$BN$5</f>
        <v>0.674373893903667</v>
      </c>
      <c r="R181" s="219">
        <f>Scores!T177*calcs!$BN$6</f>
        <v>0.20713741911223</v>
      </c>
      <c r="S181" s="219">
        <f>Scores!U177*calcs!$BN$6</f>
        <v>0.20713741911223</v>
      </c>
      <c r="T181" s="219">
        <f>Scores!V177*calcs!$BN$6</f>
        <v>0.20713741911223</v>
      </c>
      <c r="U181" s="219">
        <f>Scores!W177*calcs!$BN$6</f>
        <v>0.20713741911223</v>
      </c>
      <c r="V181" s="219">
        <f>Scores!X177*calcs!$BN$6</f>
        <v>0.20713741911223</v>
      </c>
      <c r="W181" s="219">
        <f>Scores!Y177*calcs!$BN$7</f>
        <v>-0.514065590485854</v>
      </c>
      <c r="X181" s="219">
        <f>Scores!Z177*calcs!$BN$7</f>
        <v>-0.97220286154325</v>
      </c>
      <c r="Y181" s="219">
        <f>Scores!AA177*calcs!$BN$7</f>
        <v>-0.593831464015465</v>
      </c>
      <c r="Z181" s="219">
        <f>Scores!AB177*calcs!$BN$7</f>
        <v>-1.63778188176798</v>
      </c>
      <c r="AA181" s="219">
        <f>Scores!AC177*calcs!$BN$7</f>
        <v>-1.51844267774168</v>
      </c>
      <c r="AB181" s="219">
        <f>Scores!AD177*calcs!$BN$8</f>
        <v>-0.260194452108759</v>
      </c>
      <c r="AC181" s="219">
        <f>Scores!AE177*calcs!$BN$8</f>
        <v>-0.201838839265458</v>
      </c>
      <c r="AD181" s="219">
        <f>Scores!AF177*calcs!$BN$8</f>
        <v>-0.201477934047744</v>
      </c>
      <c r="AE181" s="219">
        <f>Scores!AG177*calcs!$BN$8</f>
        <v>-0.121972544138675</v>
      </c>
      <c r="AF181" s="219">
        <f>Scores!AH177*calcs!$BN$8</f>
        <v>-0.247898480430567</v>
      </c>
      <c r="AG181" s="219">
        <f>Scores!AI177*calcs!$BN$9</f>
        <v>1.95276293713239</v>
      </c>
      <c r="AH181" s="219">
        <f>Scores!AJ177*calcs!$BN$9</f>
        <v>1.97260349116366</v>
      </c>
      <c r="AI181" s="219">
        <f>Scores!AK177*calcs!$BN$9</f>
        <v>1.98937608841193</v>
      </c>
      <c r="AJ181" s="219">
        <f>Scores!AL177*calcs!$BN$9</f>
        <v>2.04402707467189</v>
      </c>
      <c r="AK181" s="219">
        <f>Scores!AM177*calcs!$BN$9</f>
        <v>2.0570424121634</v>
      </c>
      <c r="AL181" s="219">
        <f>Scores!AN177*calcs!$BN$10</f>
        <v>-0.581615263236693</v>
      </c>
      <c r="AM181" s="219">
        <f>Scores!AO177*calcs!$BN$10</f>
        <v>-0.728891396152471</v>
      </c>
      <c r="AN181" s="219">
        <f>Scores!AP177*calcs!$BN$10</f>
        <v>-0.778677160752849</v>
      </c>
      <c r="AO181" s="219">
        <f>Scores!AQ177*calcs!$BN$10</f>
        <v>-0.913075385474316</v>
      </c>
      <c r="AP181" s="219">
        <f>Scores!AR177*calcs!$BN$10</f>
        <v>-0.96511476306204</v>
      </c>
      <c r="AQ181" s="219">
        <f>Scores!AS177*calcs!$BN$11</f>
        <v>-0.767331181284106</v>
      </c>
      <c r="AR181" s="219">
        <f>Scores!AT177*calcs!$BN$11</f>
        <v>-0.571691141760913</v>
      </c>
      <c r="AS181" s="219">
        <f>Scores!AU177*calcs!$BN$11</f>
        <v>-0.855102775528427</v>
      </c>
      <c r="AT181" s="219">
        <f>Scores!AV177*calcs!$BN$11</f>
        <v>-1.20522758029476</v>
      </c>
      <c r="AU181" s="219">
        <f>Scores!AW177*calcs!$BN$11</f>
        <v>-1.30564685374763</v>
      </c>
      <c r="AV181" s="219">
        <f>Scores!AX177*calcs!$BN$12</f>
        <v>-1.35835864253867</v>
      </c>
      <c r="AW181" s="219">
        <f>Scores!AY177*calcs!$BN$12</f>
        <v>-1.4733849069757</v>
      </c>
      <c r="AX181" s="219">
        <f>Scores!AZ177*calcs!$BN$12</f>
        <v>-1.60004130549658</v>
      </c>
      <c r="AY181" s="219">
        <f>Scores!BA177*calcs!$BN$12</f>
        <v>-1.63316140604731</v>
      </c>
      <c r="AZ181" s="219">
        <f>Scores!BB177*calcs!$BN$12</f>
        <v>-1.66264837691926</v>
      </c>
      <c r="BA181" s="219">
        <f>Scores!BC177*calcs!$BN$13</f>
        <v>-1.47274712612088</v>
      </c>
      <c r="BB181" s="219">
        <f>Scores!BD177*calcs!$BN$13</f>
        <v>-1.47015136825557</v>
      </c>
      <c r="BC181" s="219">
        <f>Scores!BE177*calcs!$BN$13</f>
        <v>-1.63145579366939</v>
      </c>
      <c r="BD181" s="219">
        <f>Scores!BF177*calcs!$BN$13</f>
        <v>-1.60102659181034</v>
      </c>
      <c r="BE181" s="219">
        <f>Scores!BG177*calcs!$BN$13</f>
        <v>-1.60102659181034</v>
      </c>
      <c r="BF181" s="219">
        <f>Scores!BH177*calcs!$BN$14</f>
        <v>1.89334054206787</v>
      </c>
      <c r="BG181" s="219">
        <f>Scores!BI177*calcs!$BN$14</f>
        <v>1.89334054206787</v>
      </c>
      <c r="BH181" s="219">
        <f>Scores!BJ177*calcs!$BN$14</f>
        <v>1.89334054206787</v>
      </c>
      <c r="BI181" s="219">
        <f>Scores!BK177*calcs!$BN$14</f>
        <v>1.38669288737078</v>
      </c>
      <c r="BJ181" s="219">
        <f>Scores!BL177*calcs!$BN$14</f>
        <v>1.38669288737078</v>
      </c>
    </row>
    <row r="182" spans="1:62">
      <c r="A182" t="s">
        <v>377</v>
      </c>
      <c r="B182" s="22" t="s">
        <v>378</v>
      </c>
      <c r="C182" s="219">
        <f>Scores!E178*calcs!$BN$3</f>
        <v>1.10265254430856</v>
      </c>
      <c r="D182" s="219">
        <f>Scores!F178*calcs!$BN$3</f>
        <v>1.10265254430856</v>
      </c>
      <c r="E182" s="219">
        <f>Scores!G178*calcs!$BN$3</f>
        <v>1.10265254430856</v>
      </c>
      <c r="F182" s="219">
        <f>Scores!H178*calcs!$BN$3</f>
        <v>1.10265254430856</v>
      </c>
      <c r="G182" s="219">
        <f>Scores!I178*calcs!$BN$3</f>
        <v>1.10265254430856</v>
      </c>
      <c r="H182" s="219">
        <f>Scores!J178*calcs!$BN$4</f>
        <v>-0.311484652979242</v>
      </c>
      <c r="I182" s="219">
        <f>Scores!K178*calcs!$BN$4</f>
        <v>-0.311484652979242</v>
      </c>
      <c r="J182" s="219">
        <f>Scores!L178*calcs!$BN$4</f>
        <v>-0.311484652979242</v>
      </c>
      <c r="K182" s="219">
        <f>Scores!M178*calcs!$BN$4</f>
        <v>-0.311484652979242</v>
      </c>
      <c r="L182" s="219">
        <f>Scores!N178*calcs!$BN$4</f>
        <v>-0.311484652979242</v>
      </c>
      <c r="M182" s="219">
        <f>Scores!O178*calcs!$BN$5</f>
        <v>-0.0485441161727736</v>
      </c>
      <c r="N182" s="219">
        <f>Scores!P178*calcs!$BN$5</f>
        <v>-0.0485441161727736</v>
      </c>
      <c r="O182" s="219">
        <f>Scores!Q178*calcs!$BN$5</f>
        <v>-0.0485441161727736</v>
      </c>
      <c r="P182" s="219">
        <f>Scores!R178*calcs!$BN$5</f>
        <v>-0.0485441161727736</v>
      </c>
      <c r="Q182" s="219">
        <f>Scores!S178*calcs!$BN$5</f>
        <v>-0.0485441161727736</v>
      </c>
      <c r="R182" s="219">
        <f>Scores!T178*calcs!$BN$6</f>
        <v>1.16424416558669</v>
      </c>
      <c r="S182" s="219">
        <f>Scores!U178*calcs!$BN$6</f>
        <v>1.16424416558669</v>
      </c>
      <c r="T182" s="219">
        <f>Scores!V178*calcs!$BN$6</f>
        <v>1.16424416558669</v>
      </c>
      <c r="U182" s="219">
        <f>Scores!W178*calcs!$BN$6</f>
        <v>1.16424416558669</v>
      </c>
      <c r="V182" s="219">
        <f>Scores!X178*calcs!$BN$6</f>
        <v>1.16424416558669</v>
      </c>
      <c r="W182" s="219">
        <f>Scores!Y178*calcs!$BN$7</f>
        <v>0.682036842197486</v>
      </c>
      <c r="X182" s="219">
        <f>Scores!Z178*calcs!$BN$7</f>
        <v>1.06803469167721</v>
      </c>
      <c r="Y182" s="219">
        <f>Scores!AA178*calcs!$BN$7</f>
        <v>0.957029618517253</v>
      </c>
      <c r="Z182" s="219">
        <f>Scores!AB178*calcs!$BN$7</f>
        <v>1.01762960609646</v>
      </c>
      <c r="AA182" s="219">
        <f>Scores!AC178*calcs!$BN$7</f>
        <v>1.00628250277519</v>
      </c>
      <c r="AB182" s="219">
        <f>Scores!AD178*calcs!$BN$8</f>
        <v>1.38706858611343</v>
      </c>
      <c r="AC182" s="219">
        <f>Scores!AE178*calcs!$BN$8</f>
        <v>1.28684743421893</v>
      </c>
      <c r="AD182" s="219">
        <f>Scores!AF178*calcs!$BN$8</f>
        <v>1.23319134002206</v>
      </c>
      <c r="AE182" s="219">
        <f>Scores!AG178*calcs!$BN$8</f>
        <v>1.35755103329164</v>
      </c>
      <c r="AF182" s="219">
        <f>Scores!AH178*calcs!$BN$8</f>
        <v>1.27186724723903</v>
      </c>
      <c r="AG182" s="219">
        <f>Scores!AI178*calcs!$BN$9</f>
        <v>-0.359129118229931</v>
      </c>
      <c r="AH182" s="219">
        <f>Scores!AJ178*calcs!$BN$9</f>
        <v>-0.357831722174451</v>
      </c>
      <c r="AI182" s="219">
        <f>Scores!AK178*calcs!$BN$9</f>
        <v>-0.319016233575696</v>
      </c>
      <c r="AJ182" s="219">
        <f>Scores!AL178*calcs!$BN$9</f>
        <v>-0.248168458408264</v>
      </c>
      <c r="AK182" s="219">
        <f>Scores!AM178*calcs!$BN$9</f>
        <v>-0.205656954292836</v>
      </c>
      <c r="AL182" s="219">
        <f>Scores!AN178*calcs!$BN$10</f>
        <v>0.786046234189431</v>
      </c>
      <c r="AM182" s="219">
        <f>Scores!AO178*calcs!$BN$10</f>
        <v>0.780696483909889</v>
      </c>
      <c r="AN182" s="219">
        <f>Scores!AP178*calcs!$BN$10</f>
        <v>0.735954704458078</v>
      </c>
      <c r="AO182" s="219">
        <f>Scores!AQ178*calcs!$BN$10</f>
        <v>0.718272313753057</v>
      </c>
      <c r="AP182" s="219">
        <f>Scores!AR178*calcs!$BN$10</f>
        <v>0.695621706358691</v>
      </c>
      <c r="AQ182" s="219">
        <f>Scores!AS178*calcs!$BN$11</f>
        <v>0.491757362299345</v>
      </c>
      <c r="AR182" s="219">
        <f>Scores!AT178*calcs!$BN$11</f>
        <v>0.411298381719914</v>
      </c>
      <c r="AS182" s="219">
        <f>Scores!AU178*calcs!$BN$11</f>
        <v>0.641361071731119</v>
      </c>
      <c r="AT182" s="219">
        <f>Scores!AV178*calcs!$BN$11</f>
        <v>0.756825615924631</v>
      </c>
      <c r="AU182" s="219">
        <f>Scores!AW178*calcs!$BN$11</f>
        <v>0.488429072218761</v>
      </c>
      <c r="AV182" s="219">
        <f>Scores!AX178*calcs!$BN$12</f>
        <v>0.762892597002541</v>
      </c>
      <c r="AW182" s="219">
        <f>Scores!AY178*calcs!$BN$12</f>
        <v>0.661803142972736</v>
      </c>
      <c r="AX182" s="219">
        <f>Scores!AZ178*calcs!$BN$12</f>
        <v>0.637688412720499</v>
      </c>
      <c r="AY182" s="219">
        <f>Scores!BA178*calcs!$BN$12</f>
        <v>0.665494302334707</v>
      </c>
      <c r="AZ182" s="219">
        <f>Scores!BB178*calcs!$BN$12</f>
        <v>0.667528398412681</v>
      </c>
      <c r="BA182" s="219">
        <f>Scores!BC178*calcs!$BN$13</f>
        <v>0.661585623062112</v>
      </c>
      <c r="BB182" s="219">
        <f>Scores!BD178*calcs!$BN$13</f>
        <v>0.63244247540051</v>
      </c>
      <c r="BC182" s="219">
        <f>Scores!BE178*calcs!$BN$13</f>
        <v>0.606489142628027</v>
      </c>
      <c r="BD182" s="219">
        <f>Scores!BF178*calcs!$BN$13</f>
        <v>0.637753331177563</v>
      </c>
      <c r="BE182" s="219">
        <f>Scores!BG178*calcs!$BN$13</f>
        <v>0.637753331177563</v>
      </c>
      <c r="BF182" s="219">
        <f>Scores!BH178*calcs!$BN$14</f>
        <v>2.6432586200384</v>
      </c>
      <c r="BG182" s="219">
        <f>Scores!BI178*calcs!$BN$14</f>
        <v>2.6432586200384</v>
      </c>
      <c r="BH182" s="219">
        <f>Scores!BJ178*calcs!$BN$14</f>
        <v>2.6432586200384</v>
      </c>
      <c r="BI182" s="219">
        <f>Scores!BK178*calcs!$BN$14</f>
        <v>1.83901487949003</v>
      </c>
      <c r="BJ182" s="219">
        <f>Scores!BL178*calcs!$BN$14</f>
        <v>1.83901487949003</v>
      </c>
    </row>
    <row r="183" spans="1:62">
      <c r="A183" t="s">
        <v>379</v>
      </c>
      <c r="B183" s="22" t="s">
        <v>380</v>
      </c>
      <c r="C183" s="219">
        <f>Scores!E179*calcs!$BN$3</f>
        <v>-0.504719845230517</v>
      </c>
      <c r="D183" s="219">
        <f>Scores!F179*calcs!$BN$3</f>
        <v>-0.504719845230517</v>
      </c>
      <c r="E183" s="219">
        <f>Scores!G179*calcs!$BN$3</f>
        <v>-0.504719845230517</v>
      </c>
      <c r="F183" s="219">
        <f>Scores!H179*calcs!$BN$3</f>
        <v>-0.504719845230517</v>
      </c>
      <c r="G183" s="219">
        <f>Scores!I179*calcs!$BN$3</f>
        <v>-0.504719845230517</v>
      </c>
      <c r="H183" s="219">
        <f>Scores!J179*calcs!$BN$4</f>
        <v>-1.27004734942071</v>
      </c>
      <c r="I183" s="219">
        <f>Scores!K179*calcs!$BN$4</f>
        <v>-1.27004734942071</v>
      </c>
      <c r="J183" s="219">
        <f>Scores!L179*calcs!$BN$4</f>
        <v>-1.27004734942071</v>
      </c>
      <c r="K183" s="219">
        <f>Scores!M179*calcs!$BN$4</f>
        <v>-1.27004734942071</v>
      </c>
      <c r="L183" s="219">
        <f>Scores!N179*calcs!$BN$4</f>
        <v>-1.27004734942071</v>
      </c>
      <c r="M183" s="219">
        <f>Scores!O179*calcs!$BN$5</f>
        <v>0.491062627536299</v>
      </c>
      <c r="N183" s="219">
        <f>Scores!P179*calcs!$BN$5</f>
        <v>0.491062627536299</v>
      </c>
      <c r="O183" s="219">
        <f>Scores!Q179*calcs!$BN$5</f>
        <v>0.491062627536299</v>
      </c>
      <c r="P183" s="219">
        <f>Scores!R179*calcs!$BN$5</f>
        <v>0.491062627536299</v>
      </c>
      <c r="Q183" s="219">
        <f>Scores!S179*calcs!$BN$5</f>
        <v>0.491062627536299</v>
      </c>
      <c r="R183" s="219">
        <f>Scores!T179*calcs!$BN$6</f>
        <v>0.261624587636144</v>
      </c>
      <c r="S183" s="219">
        <f>Scores!U179*calcs!$BN$6</f>
        <v>0.261624587636144</v>
      </c>
      <c r="T183" s="219">
        <f>Scores!V179*calcs!$BN$6</f>
        <v>0.261624587636144</v>
      </c>
      <c r="U183" s="219">
        <f>Scores!W179*calcs!$BN$6</f>
        <v>0.261624587636144</v>
      </c>
      <c r="V183" s="219">
        <f>Scores!X179*calcs!$BN$6</f>
        <v>0.261624587636144</v>
      </c>
      <c r="W183" s="219">
        <f>Scores!Y179*calcs!$BN$7</f>
        <v>0.722238984085587</v>
      </c>
      <c r="X183" s="219">
        <f>Scores!Z179*calcs!$BN$7</f>
        <v>0.434097396040653</v>
      </c>
      <c r="Y183" s="219">
        <f>Scores!AA179*calcs!$BN$7</f>
        <v>0.0851567772885937</v>
      </c>
      <c r="Z183" s="219">
        <f>Scores!AB179*calcs!$BN$7</f>
        <v>0.912464496092734</v>
      </c>
      <c r="AA183" s="219">
        <f>Scores!AC179*calcs!$BN$7</f>
        <v>0.724617422987796</v>
      </c>
      <c r="AB183" s="219">
        <f>Scores!AD179*calcs!$BN$8</f>
        <v>-0.45412458762144</v>
      </c>
      <c r="AC183" s="219">
        <f>Scores!AE179*calcs!$BN$8</f>
        <v>-0.342077596378278</v>
      </c>
      <c r="AD183" s="219">
        <f>Scores!AF179*calcs!$BN$8</f>
        <v>-0.436566658871715</v>
      </c>
      <c r="AE183" s="219">
        <f>Scores!AG179*calcs!$BN$8</f>
        <v>-0.459368924439885</v>
      </c>
      <c r="AF183" s="219">
        <f>Scores!AH179*calcs!$BN$8</f>
        <v>-0.683248037835921</v>
      </c>
      <c r="AG183" s="219">
        <f>Scores!AI179*calcs!$BN$9</f>
        <v>1.22691106484699</v>
      </c>
      <c r="AH183" s="219">
        <f>Scores!AJ179*calcs!$BN$9</f>
        <v>1.1298004649807</v>
      </c>
      <c r="AI183" s="219">
        <f>Scores!AK179*calcs!$BN$9</f>
        <v>1.11274514948743</v>
      </c>
      <c r="AJ183" s="219">
        <f>Scores!AL179*calcs!$BN$9</f>
        <v>1.084884010003</v>
      </c>
      <c r="AK183" s="219">
        <f>Scores!AM179*calcs!$BN$9</f>
        <v>1.045290848423</v>
      </c>
      <c r="AL183" s="219">
        <f>Scores!AN179*calcs!$BN$10</f>
        <v>-0.455437460570928</v>
      </c>
      <c r="AM183" s="219">
        <f>Scores!AO179*calcs!$BN$10</f>
        <v>-0.420656603889205</v>
      </c>
      <c r="AN183" s="219">
        <f>Scores!AP179*calcs!$BN$10</f>
        <v>-0.436759785280002</v>
      </c>
      <c r="AO183" s="219">
        <f>Scores!AQ179*calcs!$BN$10</f>
        <v>-0.38993591349431</v>
      </c>
      <c r="AP183" s="219">
        <f>Scores!AR179*calcs!$BN$10</f>
        <v>-0.406664724633322</v>
      </c>
      <c r="AQ183" s="219">
        <f>Scores!AS179*calcs!$BN$11</f>
        <v>-1.25334967300364</v>
      </c>
      <c r="AR183" s="219">
        <f>Scores!AT179*calcs!$BN$11</f>
        <v>-1.26745214498001</v>
      </c>
      <c r="AS183" s="219">
        <f>Scores!AU179*calcs!$BN$11</f>
        <v>-0.81177492692754</v>
      </c>
      <c r="AT183" s="219">
        <f>Scores!AV179*calcs!$BN$11</f>
        <v>-0.728206912543604</v>
      </c>
      <c r="AU183" s="219">
        <f>Scores!AW179*calcs!$BN$11</f>
        <v>-0.99754372276462</v>
      </c>
      <c r="AV183" s="219">
        <f>Scores!AX179*calcs!$BN$12</f>
        <v>-1.2240558556733</v>
      </c>
      <c r="AW183" s="219">
        <f>Scores!AY179*calcs!$BN$12</f>
        <v>-1.25840878424256</v>
      </c>
      <c r="AX183" s="219">
        <f>Scores!AZ179*calcs!$BN$12</f>
        <v>-1.39740158375866</v>
      </c>
      <c r="AY183" s="219">
        <f>Scores!BA179*calcs!$BN$12</f>
        <v>-1.45430143302872</v>
      </c>
      <c r="AZ183" s="219">
        <f>Scores!BB179*calcs!$BN$12</f>
        <v>-1.52936523546813</v>
      </c>
      <c r="BA183" s="219">
        <f>Scores!BC179*calcs!$BN$13</f>
        <v>-1.25988914304872</v>
      </c>
      <c r="BB183" s="219">
        <f>Scores!BD179*calcs!$BN$13</f>
        <v>-1.43686492218186</v>
      </c>
      <c r="BC183" s="219">
        <f>Scores!BE179*calcs!$BN$13</f>
        <v>-1.53441753084891</v>
      </c>
      <c r="BD183" s="219">
        <f>Scores!BF179*calcs!$BN$13</f>
        <v>-1.46816131448168</v>
      </c>
      <c r="BE183" s="219">
        <f>Scores!BG179*calcs!$BN$13</f>
        <v>-1.46816131448168</v>
      </c>
      <c r="BF183" s="219">
        <f>Scores!BH179*calcs!$BN$14</f>
        <v>0.969086972947682</v>
      </c>
      <c r="BG183" s="219">
        <f>Scores!BI179*calcs!$BN$14</f>
        <v>0.969086972947682</v>
      </c>
      <c r="BH183" s="219">
        <f>Scores!BJ179*calcs!$BN$14</f>
        <v>0.969086972947682</v>
      </c>
      <c r="BI183" s="219">
        <f>Scores!BK179*calcs!$BN$14</f>
        <v>0.382762113568772</v>
      </c>
      <c r="BJ183" s="219">
        <f>Scores!BL179*calcs!$BN$14</f>
        <v>0.382762113568772</v>
      </c>
    </row>
    <row r="184" spans="1:62">
      <c r="A184" t="s">
        <v>381</v>
      </c>
      <c r="B184" s="22" t="s">
        <v>382</v>
      </c>
      <c r="C184" s="219">
        <f>Scores!E180*calcs!$BN$3</f>
        <v>1.23101908930648</v>
      </c>
      <c r="D184" s="219">
        <f>Scores!F180*calcs!$BN$3</f>
        <v>1.23101908930648</v>
      </c>
      <c r="E184" s="219">
        <f>Scores!G180*calcs!$BN$3</f>
        <v>1.23101908930648</v>
      </c>
      <c r="F184" s="219">
        <f>Scores!H180*calcs!$BN$3</f>
        <v>1.23101908930648</v>
      </c>
      <c r="G184" s="219">
        <f>Scores!I180*calcs!$BN$3</f>
        <v>1.23101908930648</v>
      </c>
      <c r="H184" s="219">
        <f>Scores!J180*calcs!$BN$4</f>
        <v>0.448913152260092</v>
      </c>
      <c r="I184" s="219">
        <f>Scores!K180*calcs!$BN$4</f>
        <v>0.448913152260092</v>
      </c>
      <c r="J184" s="219">
        <f>Scores!L180*calcs!$BN$4</f>
        <v>0.448913152260092</v>
      </c>
      <c r="K184" s="219">
        <f>Scores!M180*calcs!$BN$4</f>
        <v>0.448913152260092</v>
      </c>
      <c r="L184" s="219">
        <f>Scores!N180*calcs!$BN$4</f>
        <v>0.448913152260092</v>
      </c>
      <c r="M184" s="219">
        <f>Scores!O180*calcs!$BN$5</f>
        <v>0.604037548700447</v>
      </c>
      <c r="N184" s="219">
        <f>Scores!P180*calcs!$BN$5</f>
        <v>0.604037548700447</v>
      </c>
      <c r="O184" s="219">
        <f>Scores!Q180*calcs!$BN$5</f>
        <v>0.604037548700447</v>
      </c>
      <c r="P184" s="219">
        <f>Scores!R180*calcs!$BN$5</f>
        <v>0.604037548700447</v>
      </c>
      <c r="Q184" s="219">
        <f>Scores!S180*calcs!$BN$5</f>
        <v>0.604037548700447</v>
      </c>
      <c r="R184" s="219">
        <f>Scores!T180*calcs!$BN$6</f>
        <v>0.694969956914406</v>
      </c>
      <c r="S184" s="219">
        <f>Scores!U180*calcs!$BN$6</f>
        <v>0.694969956914406</v>
      </c>
      <c r="T184" s="219">
        <f>Scores!V180*calcs!$BN$6</f>
        <v>0.694969956914406</v>
      </c>
      <c r="U184" s="219">
        <f>Scores!W180*calcs!$BN$6</f>
        <v>0.694969956914406</v>
      </c>
      <c r="V184" s="219">
        <f>Scores!X180*calcs!$BN$6</f>
        <v>0.694969956914406</v>
      </c>
      <c r="W184" s="219">
        <f>Scores!Y180*calcs!$BN$7</f>
        <v>1.54737504690417</v>
      </c>
      <c r="X184" s="219">
        <f>Scores!Z180*calcs!$BN$7</f>
        <v>1.52418022174827</v>
      </c>
      <c r="Y184" s="219">
        <f>Scores!AA180*calcs!$BN$7</f>
        <v>0.970626935008143</v>
      </c>
      <c r="Z184" s="219">
        <f>Scores!AB180*calcs!$BN$7</f>
        <v>1.10782453659003</v>
      </c>
      <c r="AA184" s="219">
        <f>Scores!AC180*calcs!$BN$7</f>
        <v>1.32065984462782</v>
      </c>
      <c r="AB184" s="219">
        <f>Scores!AD180*calcs!$BN$8</f>
        <v>0.563623285761854</v>
      </c>
      <c r="AC184" s="219">
        <f>Scores!AE180*calcs!$BN$8</f>
        <v>0.598132147005544</v>
      </c>
      <c r="AD184" s="219">
        <f>Scores!AF180*calcs!$BN$8</f>
        <v>0.565115733856505</v>
      </c>
      <c r="AE184" s="219">
        <f>Scores!AG180*calcs!$BN$8</f>
        <v>0.620443159097431</v>
      </c>
      <c r="AF184" s="219">
        <f>Scores!AH180*calcs!$BN$8</f>
        <v>0.557711797786797</v>
      </c>
      <c r="AG184" s="219">
        <f>Scores!AI180*calcs!$BN$9</f>
        <v>-0.611236768319698</v>
      </c>
      <c r="AH184" s="219">
        <f>Scores!AJ180*calcs!$BN$9</f>
        <v>-0.579263622734715</v>
      </c>
      <c r="AI184" s="219">
        <f>Scores!AK180*calcs!$BN$9</f>
        <v>-0.564327037733333</v>
      </c>
      <c r="AJ184" s="219">
        <f>Scores!AL180*calcs!$BN$9</f>
        <v>-0.520025481236384</v>
      </c>
      <c r="AK184" s="219">
        <f>Scores!AM180*calcs!$BN$9</f>
        <v>-0.536241053166819</v>
      </c>
      <c r="AL184" s="219">
        <f>Scores!AN180*calcs!$BN$10</f>
        <v>0.688073597443889</v>
      </c>
      <c r="AM184" s="219">
        <f>Scores!AO180*calcs!$BN$10</f>
        <v>0.683123205863704</v>
      </c>
      <c r="AN184" s="219">
        <f>Scores!AP180*calcs!$BN$10</f>
        <v>0.623623212414372</v>
      </c>
      <c r="AO184" s="219">
        <f>Scores!AQ180*calcs!$BN$10</f>
        <v>0.596150331912466</v>
      </c>
      <c r="AP184" s="219">
        <f>Scores!AR180*calcs!$BN$10</f>
        <v>0.596802818792898</v>
      </c>
      <c r="AQ184" s="219">
        <f>Scores!AS180*calcs!$BN$11</f>
        <v>0.331274097198469</v>
      </c>
      <c r="AR184" s="219">
        <f>Scores!AT180*calcs!$BN$11</f>
        <v>0.42468080465359</v>
      </c>
      <c r="AS184" s="219">
        <f>Scores!AU180*calcs!$BN$11</f>
        <v>0.341952132550052</v>
      </c>
      <c r="AT184" s="219">
        <f>Scores!AV180*calcs!$BN$11</f>
        <v>0.619672628233304</v>
      </c>
      <c r="AU184" s="219">
        <f>Scores!AW180*calcs!$BN$11</f>
        <v>0.518461912195447</v>
      </c>
      <c r="AV184" s="219">
        <f>Scores!AX180*calcs!$BN$12</f>
        <v>0.271321130333444</v>
      </c>
      <c r="AW184" s="219">
        <f>Scores!AY180*calcs!$BN$12</f>
        <v>0.257271391885411</v>
      </c>
      <c r="AX184" s="219">
        <f>Scores!AZ180*calcs!$BN$12</f>
        <v>0.209870511415652</v>
      </c>
      <c r="AY184" s="219">
        <f>Scores!BA180*calcs!$BN$12</f>
        <v>0.18454015996132</v>
      </c>
      <c r="AZ184" s="219">
        <f>Scores!BB180*calcs!$BN$12</f>
        <v>0.190390643642942</v>
      </c>
      <c r="BA184" s="219">
        <f>Scores!BC180*calcs!$BN$13</f>
        <v>0.304904678454712</v>
      </c>
      <c r="BB184" s="219">
        <f>Scores!BD180*calcs!$BN$13</f>
        <v>0.277387050614259</v>
      </c>
      <c r="BC184" s="219">
        <f>Scores!BE180*calcs!$BN$13</f>
        <v>0.285049897035172</v>
      </c>
      <c r="BD184" s="219">
        <f>Scores!BF180*calcs!$BN$13</f>
        <v>0.285660346256617</v>
      </c>
      <c r="BE184" s="219">
        <f>Scores!BG180*calcs!$BN$13</f>
        <v>0.285660346256617</v>
      </c>
      <c r="BF184" s="219">
        <f>Scores!BH180*calcs!$BN$14</f>
        <v>2.85386771034682</v>
      </c>
      <c r="BG184" s="219">
        <f>Scores!BI180*calcs!$BN$14</f>
        <v>2.85386771034682</v>
      </c>
      <c r="BH184" s="219">
        <f>Scores!BJ180*calcs!$BN$14</f>
        <v>2.85386771034682</v>
      </c>
      <c r="BI184" s="219">
        <f>Scores!BK180*calcs!$BN$14</f>
        <v>1.98387212851482</v>
      </c>
      <c r="BJ184" s="219">
        <f>Scores!BL180*calcs!$BN$14</f>
        <v>1.98387212851482</v>
      </c>
    </row>
    <row r="185" spans="1:62">
      <c r="A185" t="s">
        <v>383</v>
      </c>
      <c r="B185" s="22" t="s">
        <v>384</v>
      </c>
      <c r="C185" s="219">
        <f>Scores!E181*calcs!$BN$3</f>
        <v>-0.74470947283531</v>
      </c>
      <c r="D185" s="219">
        <f>Scores!F181*calcs!$BN$3</f>
        <v>-0.74470947283531</v>
      </c>
      <c r="E185" s="219">
        <f>Scores!G181*calcs!$BN$3</f>
        <v>-0.74470947283531</v>
      </c>
      <c r="F185" s="219">
        <f>Scores!H181*calcs!$BN$3</f>
        <v>-0.74470947283531</v>
      </c>
      <c r="G185" s="219">
        <f>Scores!I181*calcs!$BN$3</f>
        <v>-0.74470947283531</v>
      </c>
      <c r="H185" s="219">
        <f>Scores!J181*calcs!$BN$4</f>
        <v>-0.0982300333691084</v>
      </c>
      <c r="I185" s="219">
        <f>Scores!K181*calcs!$BN$4</f>
        <v>-0.0982300333691084</v>
      </c>
      <c r="J185" s="219">
        <f>Scores!L181*calcs!$BN$4</f>
        <v>-0.0982300333691084</v>
      </c>
      <c r="K185" s="219">
        <f>Scores!M181*calcs!$BN$4</f>
        <v>-0.0982300333691084</v>
      </c>
      <c r="L185" s="219">
        <f>Scores!N181*calcs!$BN$4</f>
        <v>-0.0982300333691084</v>
      </c>
      <c r="M185" s="219">
        <f>Scores!O181*calcs!$BN$5</f>
        <v>0.00827126856890747</v>
      </c>
      <c r="N185" s="219">
        <f>Scores!P181*calcs!$BN$5</f>
        <v>0.00827126856890747</v>
      </c>
      <c r="O185" s="219">
        <f>Scores!Q181*calcs!$BN$5</f>
        <v>0.00827126856890747</v>
      </c>
      <c r="P185" s="219">
        <f>Scores!R181*calcs!$BN$5</f>
        <v>0.00827126856890747</v>
      </c>
      <c r="Q185" s="219">
        <f>Scores!S181*calcs!$BN$5</f>
        <v>0.00827126856890747</v>
      </c>
      <c r="R185" s="219">
        <f>Scores!T181*calcs!$BN$6</f>
        <v>0.254491416459988</v>
      </c>
      <c r="S185" s="219">
        <f>Scores!U181*calcs!$BN$6</f>
        <v>0.254491416459988</v>
      </c>
      <c r="T185" s="219">
        <f>Scores!V181*calcs!$BN$6</f>
        <v>0.254491416459988</v>
      </c>
      <c r="U185" s="219">
        <f>Scores!W181*calcs!$BN$6</f>
        <v>0.254491416459988</v>
      </c>
      <c r="V185" s="219">
        <f>Scores!X181*calcs!$BN$6</f>
        <v>0.254491416459988</v>
      </c>
      <c r="W185" s="219">
        <f>Scores!Y181*calcs!$BN$7</f>
        <v>-0.641906419618818</v>
      </c>
      <c r="X185" s="219">
        <f>Scores!Z181*calcs!$BN$7</f>
        <v>-0.133434767424085</v>
      </c>
      <c r="Y185" s="219">
        <f>Scores!AA181*calcs!$BN$7</f>
        <v>0.212564294354246</v>
      </c>
      <c r="Z185" s="219">
        <f>Scores!AB181*calcs!$BN$7</f>
        <v>-0.390046082748517</v>
      </c>
      <c r="AA185" s="219">
        <f>Scores!AC181*calcs!$BN$7</f>
        <v>0.27397637795954</v>
      </c>
      <c r="AB185" s="219">
        <f>Scores!AD181*calcs!$BN$8</f>
        <v>-0.219590329985791</v>
      </c>
      <c r="AC185" s="219">
        <f>Scores!AE181*calcs!$BN$8</f>
        <v>-0.318541923404229</v>
      </c>
      <c r="AD185" s="219">
        <f>Scores!AF181*calcs!$BN$8</f>
        <v>-0.42394041022388</v>
      </c>
      <c r="AE185" s="219">
        <f>Scores!AG181*calcs!$BN$8</f>
        <v>-0.415557078537318</v>
      </c>
      <c r="AF185" s="219">
        <f>Scores!AH181*calcs!$BN$8</f>
        <v>-0.609656440825604</v>
      </c>
      <c r="AG185" s="219">
        <f>Scores!AI181*calcs!$BN$9</f>
        <v>0.565324700925613</v>
      </c>
      <c r="AH185" s="219">
        <f>Scores!AJ181*calcs!$BN$9</f>
        <v>0.548040121068507</v>
      </c>
      <c r="AI185" s="219">
        <f>Scores!AK181*calcs!$BN$9</f>
        <v>0.542126239337542</v>
      </c>
      <c r="AJ185" s="219">
        <f>Scores!AL181*calcs!$BN$9</f>
        <v>0.52218086536503</v>
      </c>
      <c r="AK185" s="219">
        <f>Scores!AM181*calcs!$BN$9</f>
        <v>0.550524147803626</v>
      </c>
      <c r="AL185" s="219">
        <f>Scores!AN181*calcs!$BN$10</f>
        <v>-0.30044950423095</v>
      </c>
      <c r="AM185" s="219">
        <f>Scores!AO181*calcs!$BN$10</f>
        <v>-0.27468494751083</v>
      </c>
      <c r="AN185" s="219">
        <f>Scores!AP181*calcs!$BN$10</f>
        <v>-0.268729052422009</v>
      </c>
      <c r="AO185" s="219">
        <f>Scores!AQ181*calcs!$BN$10</f>
        <v>-0.286625964944011</v>
      </c>
      <c r="AP185" s="219">
        <f>Scores!AR181*calcs!$BN$10</f>
        <v>-0.317212873699311</v>
      </c>
      <c r="AQ185" s="219">
        <f>Scores!AS181*calcs!$BN$11</f>
        <v>-1.02504519107306</v>
      </c>
      <c r="AR185" s="219">
        <f>Scores!AT181*calcs!$BN$11</f>
        <v>-0.928834142185776</v>
      </c>
      <c r="AS185" s="219">
        <f>Scores!AU181*calcs!$BN$11</f>
        <v>-0.955988697515786</v>
      </c>
      <c r="AT185" s="219">
        <f>Scores!AV181*calcs!$BN$11</f>
        <v>-0.726390041074429</v>
      </c>
      <c r="AU185" s="219">
        <f>Scores!AW181*calcs!$BN$11</f>
        <v>-1.10790808016508</v>
      </c>
      <c r="AV185" s="219">
        <f>Scores!AX181*calcs!$BN$12</f>
        <v>-0.892041179706369</v>
      </c>
      <c r="AW185" s="219">
        <f>Scores!AY181*calcs!$BN$12</f>
        <v>-0.957208752534719</v>
      </c>
      <c r="AX185" s="219">
        <f>Scores!AZ181*calcs!$BN$12</f>
        <v>-1.11109420621137</v>
      </c>
      <c r="AY185" s="219">
        <f>Scores!BA181*calcs!$BN$12</f>
        <v>-1.05854477168862</v>
      </c>
      <c r="AZ185" s="219">
        <f>Scores!BB181*calcs!$BN$12</f>
        <v>-0.964675379905</v>
      </c>
      <c r="BA185" s="219">
        <f>Scores!BC181*calcs!$BN$13</f>
        <v>-1.10456034459066</v>
      </c>
      <c r="BB185" s="219">
        <f>Scores!BD181*calcs!$BN$13</f>
        <v>-1.17057335359217</v>
      </c>
      <c r="BC185" s="219">
        <f>Scores!BE181*calcs!$BN$13</f>
        <v>-1.28575698237142</v>
      </c>
      <c r="BD185" s="219">
        <f>Scores!BF181*calcs!$BN$13</f>
        <v>-1.2290038152901</v>
      </c>
      <c r="BE185" s="219">
        <f>Scores!BG181*calcs!$BN$13</f>
        <v>-1.2290038152901</v>
      </c>
      <c r="BF185" s="219">
        <f>Scores!BH181*calcs!$BN$14</f>
        <v>1.45655436943959</v>
      </c>
      <c r="BG185" s="219">
        <f>Scores!BI181*calcs!$BN$14</f>
        <v>1.45655436943959</v>
      </c>
      <c r="BH185" s="219">
        <f>Scores!BJ181*calcs!$BN$14</f>
        <v>1.45655436943959</v>
      </c>
      <c r="BI185" s="219">
        <f>Scores!BK181*calcs!$BN$14</f>
        <v>0.987798076187728</v>
      </c>
      <c r="BJ185" s="219">
        <f>Scores!BL181*calcs!$BN$14</f>
        <v>0.987798076187728</v>
      </c>
    </row>
    <row r="186" spans="1:62">
      <c r="A186" t="s">
        <v>385</v>
      </c>
      <c r="B186" s="22" t="s">
        <v>386</v>
      </c>
      <c r="C186" s="219">
        <f>Scores!E182*calcs!$BN$3</f>
        <v>-0.264730217625724</v>
      </c>
      <c r="D186" s="219">
        <f>Scores!F182*calcs!$BN$3</f>
        <v>-0.264730217625724</v>
      </c>
      <c r="E186" s="219">
        <f>Scores!G182*calcs!$BN$3</f>
        <v>-0.264730217625724</v>
      </c>
      <c r="F186" s="219">
        <f>Scores!H182*calcs!$BN$3</f>
        <v>-0.264730217625724</v>
      </c>
      <c r="G186" s="219">
        <f>Scores!I182*calcs!$BN$3</f>
        <v>-0.264730217625724</v>
      </c>
      <c r="H186" s="219">
        <f>Scores!J182*calcs!$BN$4</f>
        <v>-1.10902864393861</v>
      </c>
      <c r="I186" s="219">
        <f>Scores!K182*calcs!$BN$4</f>
        <v>-1.10902864393861</v>
      </c>
      <c r="J186" s="219">
        <f>Scores!L182*calcs!$BN$4</f>
        <v>-1.10902864393861</v>
      </c>
      <c r="K186" s="219">
        <f>Scores!M182*calcs!$BN$4</f>
        <v>-1.10902864393861</v>
      </c>
      <c r="L186" s="219">
        <f>Scores!N182*calcs!$BN$4</f>
        <v>-1.10902864393861</v>
      </c>
      <c r="M186" s="219">
        <f>Scores!O182*calcs!$BN$5</f>
        <v>-0.271364862515561</v>
      </c>
      <c r="N186" s="219">
        <f>Scores!P182*calcs!$BN$5</f>
        <v>-0.271364862515561</v>
      </c>
      <c r="O186" s="219">
        <f>Scores!Q182*calcs!$BN$5</f>
        <v>-0.271364862515561</v>
      </c>
      <c r="P186" s="219">
        <f>Scores!R182*calcs!$BN$5</f>
        <v>-0.271364862515561</v>
      </c>
      <c r="Q186" s="219">
        <f>Scores!S182*calcs!$BN$5</f>
        <v>-0.271364862515561</v>
      </c>
      <c r="R186" s="219">
        <f>Scores!T182*calcs!$BN$6</f>
        <v>-0.0226870851006105</v>
      </c>
      <c r="S186" s="219">
        <f>Scores!U182*calcs!$BN$6</f>
        <v>-0.0226870851006105</v>
      </c>
      <c r="T186" s="219">
        <f>Scores!V182*calcs!$BN$6</f>
        <v>-0.0226870851006105</v>
      </c>
      <c r="U186" s="219">
        <f>Scores!W182*calcs!$BN$6</f>
        <v>-0.0226870851006105</v>
      </c>
      <c r="V186" s="219">
        <f>Scores!X182*calcs!$BN$6</f>
        <v>-0.0226870851006105</v>
      </c>
      <c r="W186" s="219">
        <f>Scores!Y182*calcs!$BN$7</f>
        <v>-0.399411252750842</v>
      </c>
      <c r="X186" s="219">
        <f>Scores!Z182*calcs!$BN$7</f>
        <v>-1.26624714454366</v>
      </c>
      <c r="Y186" s="219">
        <f>Scores!AA182*calcs!$BN$7</f>
        <v>-0.527406009269704</v>
      </c>
      <c r="Z186" s="219">
        <f>Scores!AB182*calcs!$BN$7</f>
        <v>-0.611799458747509</v>
      </c>
      <c r="AA186" s="219">
        <f>Scores!AC182*calcs!$BN$7</f>
        <v>-0.97705118898258</v>
      </c>
      <c r="AB186" s="219">
        <f>Scores!AD182*calcs!$BN$8</f>
        <v>-0.566319770732179</v>
      </c>
      <c r="AC186" s="219">
        <f>Scores!AE182*calcs!$BN$8</f>
        <v>-0.598793415519807</v>
      </c>
      <c r="AD186" s="219">
        <f>Scores!AF182*calcs!$BN$8</f>
        <v>-0.633510104275569</v>
      </c>
      <c r="AE186" s="219">
        <f>Scores!AG182*calcs!$BN$8</f>
        <v>-0.642275721669481</v>
      </c>
      <c r="AF186" s="219">
        <f>Scores!AH182*calcs!$BN$8</f>
        <v>-0.724491680116428</v>
      </c>
      <c r="AG186" s="219">
        <f>Scores!AI182*calcs!$BN$9</f>
        <v>1.66276177342129</v>
      </c>
      <c r="AH186" s="219">
        <f>Scores!AJ182*calcs!$BN$9</f>
        <v>1.60797144876361</v>
      </c>
      <c r="AI186" s="219">
        <f>Scores!AK182*calcs!$BN$9</f>
        <v>1.66849653701304</v>
      </c>
      <c r="AJ186" s="219">
        <f>Scores!AL182*calcs!$BN$9</f>
        <v>1.68487045539094</v>
      </c>
      <c r="AK186" s="219">
        <f>Scores!AM182*calcs!$BN$9</f>
        <v>1.63307111078175</v>
      </c>
      <c r="AL186" s="219">
        <f>Scores!AN182*calcs!$BN$10</f>
        <v>-1.18327246890981</v>
      </c>
      <c r="AM186" s="219">
        <f>Scores!AO182*calcs!$BN$10</f>
        <v>-1.20656727740528</v>
      </c>
      <c r="AN186" s="219">
        <f>Scores!AP182*calcs!$BN$10</f>
        <v>-1.22801012428774</v>
      </c>
      <c r="AO186" s="219">
        <f>Scores!AQ182*calcs!$BN$10</f>
        <v>-1.2685641915771</v>
      </c>
      <c r="AP186" s="219">
        <f>Scores!AR182*calcs!$BN$10</f>
        <v>-1.26989682654335</v>
      </c>
      <c r="AQ186" s="219">
        <f>Scores!AS182*calcs!$BN$11</f>
        <v>-1.56678432683362</v>
      </c>
      <c r="AR186" s="219">
        <f>Scores!AT182*calcs!$BN$11</f>
        <v>-1.27089989216078</v>
      </c>
      <c r="AS186" s="219">
        <f>Scores!AU182*calcs!$BN$11</f>
        <v>-1.18359784760989</v>
      </c>
      <c r="AT186" s="219">
        <f>Scores!AV182*calcs!$BN$11</f>
        <v>-0.886047325327954</v>
      </c>
      <c r="AU186" s="219">
        <f>Scores!AW182*calcs!$BN$11</f>
        <v>-1.49664453277624</v>
      </c>
      <c r="AV186" s="219">
        <f>Scores!AX182*calcs!$BN$12</f>
        <v>-1.56870390024763</v>
      </c>
      <c r="AW186" s="219">
        <f>Scores!AY182*calcs!$BN$12</f>
        <v>-1.62099634144635</v>
      </c>
      <c r="AX186" s="219">
        <f>Scores!AZ182*calcs!$BN$12</f>
        <v>-1.77834403524168</v>
      </c>
      <c r="AY186" s="219">
        <f>Scores!BA182*calcs!$BN$12</f>
        <v>-1.75098341389548</v>
      </c>
      <c r="AZ186" s="219">
        <f>Scores!BB182*calcs!$BN$12</f>
        <v>-1.87055522709372</v>
      </c>
      <c r="BA186" s="219">
        <f>Scores!BC182*calcs!$BN$13</f>
        <v>-1.63958176150176</v>
      </c>
      <c r="BB186" s="219">
        <f>Scores!BD182*calcs!$BN$13</f>
        <v>-1.69760874975926</v>
      </c>
      <c r="BC186" s="219">
        <f>Scores!BE182*calcs!$BN$13</f>
        <v>-1.79520786217896</v>
      </c>
      <c r="BD186" s="219">
        <f>Scores!BF182*calcs!$BN$13</f>
        <v>-1.58774006407747</v>
      </c>
      <c r="BE186" s="219">
        <f>Scores!BG182*calcs!$BN$13</f>
        <v>-1.58774006407747</v>
      </c>
      <c r="BF186" s="219">
        <f>Scores!BH182*calcs!$BN$14</f>
        <v>0.997496174605613</v>
      </c>
      <c r="BG186" s="219">
        <f>Scores!BI182*calcs!$BN$14</f>
        <v>0.997496174605613</v>
      </c>
      <c r="BH186" s="219">
        <f>Scores!BJ182*calcs!$BN$14</f>
        <v>0.997496174605613</v>
      </c>
      <c r="BI186" s="219">
        <f>Scores!BK182*calcs!$BN$14</f>
        <v>0.560510697996461</v>
      </c>
      <c r="BJ186" s="219">
        <f>Scores!BL182*calcs!$BN$14</f>
        <v>0.560510697996461</v>
      </c>
    </row>
    <row r="187" spans="1:62">
      <c r="A187" t="s">
        <v>387</v>
      </c>
      <c r="B187" s="22" t="s">
        <v>388</v>
      </c>
      <c r="C187" s="219">
        <f>Scores!E183*calcs!$BN$3</f>
        <v>0.438495202797624</v>
      </c>
      <c r="D187" s="219">
        <f>Scores!F183*calcs!$BN$3</f>
        <v>0.438495202797624</v>
      </c>
      <c r="E187" s="219">
        <f>Scores!G183*calcs!$BN$3</f>
        <v>0.438495202797624</v>
      </c>
      <c r="F187" s="219">
        <f>Scores!H183*calcs!$BN$3</f>
        <v>0.438495202797624</v>
      </c>
      <c r="G187" s="219">
        <f>Scores!I183*calcs!$BN$3</f>
        <v>0.438495202797624</v>
      </c>
      <c r="H187" s="219">
        <f>Scores!J183*calcs!$BN$4</f>
        <v>-0.792283569370023</v>
      </c>
      <c r="I187" s="219">
        <f>Scores!K183*calcs!$BN$4</f>
        <v>-0.792283569370023</v>
      </c>
      <c r="J187" s="219">
        <f>Scores!L183*calcs!$BN$4</f>
        <v>-0.792283569370023</v>
      </c>
      <c r="K187" s="219">
        <f>Scores!M183*calcs!$BN$4</f>
        <v>-0.792283569370023</v>
      </c>
      <c r="L187" s="219">
        <f>Scores!N183*calcs!$BN$4</f>
        <v>-0.792283569370023</v>
      </c>
      <c r="M187" s="219">
        <f>Scores!O183*calcs!$BN$5</f>
        <v>-0.0699763975672502</v>
      </c>
      <c r="N187" s="219">
        <f>Scores!P183*calcs!$BN$5</f>
        <v>-0.0699763975672502</v>
      </c>
      <c r="O187" s="219">
        <f>Scores!Q183*calcs!$BN$5</f>
        <v>-0.0699763975672502</v>
      </c>
      <c r="P187" s="219">
        <f>Scores!R183*calcs!$BN$5</f>
        <v>-0.0699763975672502</v>
      </c>
      <c r="Q187" s="219">
        <f>Scores!S183*calcs!$BN$5</f>
        <v>-0.0699763975672502</v>
      </c>
      <c r="R187" s="219">
        <f>Scores!T183*calcs!$BN$6</f>
        <v>0.481171847388796</v>
      </c>
      <c r="S187" s="219">
        <f>Scores!U183*calcs!$BN$6</f>
        <v>0.481171847388796</v>
      </c>
      <c r="T187" s="219">
        <f>Scores!V183*calcs!$BN$6</f>
        <v>0.481171847388796</v>
      </c>
      <c r="U187" s="219">
        <f>Scores!W183*calcs!$BN$6</f>
        <v>0.481171847388796</v>
      </c>
      <c r="V187" s="219">
        <f>Scores!X183*calcs!$BN$6</f>
        <v>0.481171847388796</v>
      </c>
      <c r="W187" s="219">
        <f>Scores!Y183*calcs!$BN$7</f>
        <v>0.76769551268431</v>
      </c>
      <c r="X187" s="219">
        <f>Scores!Z183*calcs!$BN$7</f>
        <v>0.323939791114453</v>
      </c>
      <c r="Y187" s="219">
        <f>Scores!AA183*calcs!$BN$7</f>
        <v>0.341167380016426</v>
      </c>
      <c r="Z187" s="219">
        <f>Scores!AB183*calcs!$BN$7</f>
        <v>0.0768075513878183</v>
      </c>
      <c r="AA187" s="219">
        <f>Scores!AC183*calcs!$BN$7</f>
        <v>0.0580577379645832</v>
      </c>
      <c r="AB187" s="219">
        <f>Scores!AD183*calcs!$BN$8</f>
        <v>0.341308101680946</v>
      </c>
      <c r="AC187" s="219">
        <f>Scores!AE183*calcs!$BN$8</f>
        <v>0.383628549715336</v>
      </c>
      <c r="AD187" s="219">
        <f>Scores!AF183*calcs!$BN$8</f>
        <v>0.376829569809848</v>
      </c>
      <c r="AE187" s="219">
        <f>Scores!AG183*calcs!$BN$8</f>
        <v>0.608318044649748</v>
      </c>
      <c r="AF187" s="219">
        <f>Scores!AH183*calcs!$BN$8</f>
        <v>0.473744664033044</v>
      </c>
      <c r="AG187" s="219">
        <f>Scores!AI183*calcs!$BN$9</f>
        <v>0.948933601014482</v>
      </c>
      <c r="AH187" s="219">
        <f>Scores!AJ183*calcs!$BN$9</f>
        <v>0.919436398681921</v>
      </c>
      <c r="AI187" s="219">
        <f>Scores!AK183*calcs!$BN$9</f>
        <v>0.992250379625683</v>
      </c>
      <c r="AJ187" s="219">
        <f>Scores!AL183*calcs!$BN$9</f>
        <v>0.963315731095467</v>
      </c>
      <c r="AK187" s="219">
        <f>Scores!AM183*calcs!$BN$9</f>
        <v>0.92096893840749</v>
      </c>
      <c r="AL187" s="219">
        <f>Scores!AN183*calcs!$BN$10</f>
        <v>-0.551791418970239</v>
      </c>
      <c r="AM187" s="219">
        <f>Scores!AO183*calcs!$BN$10</f>
        <v>-0.56385620237001</v>
      </c>
      <c r="AN187" s="219">
        <f>Scores!AP183*calcs!$BN$10</f>
        <v>-0.589207022751972</v>
      </c>
      <c r="AO187" s="219">
        <f>Scores!AQ183*calcs!$BN$10</f>
        <v>-0.580612917300106</v>
      </c>
      <c r="AP187" s="219">
        <f>Scores!AR183*calcs!$BN$10</f>
        <v>-0.636494129634193</v>
      </c>
      <c r="AQ187" s="219">
        <f>Scores!AS183*calcs!$BN$11</f>
        <v>-0.655295270335293</v>
      </c>
      <c r="AR187" s="219">
        <f>Scores!AT183*calcs!$BN$11</f>
        <v>-0.483521982635268</v>
      </c>
      <c r="AS187" s="219">
        <f>Scores!AU183*calcs!$BN$11</f>
        <v>-0.304953118951377</v>
      </c>
      <c r="AT187" s="219">
        <f>Scores!AV183*calcs!$BN$11</f>
        <v>-0.247415707892452</v>
      </c>
      <c r="AU187" s="219">
        <f>Scores!AW183*calcs!$BN$11</f>
        <v>-0.208792419378772</v>
      </c>
      <c r="AV187" s="219">
        <f>Scores!AX183*calcs!$BN$12</f>
        <v>-0.00453978159751887</v>
      </c>
      <c r="AW187" s="219">
        <f>Scores!AY183*calcs!$BN$12</f>
        <v>-0.0353777176660515</v>
      </c>
      <c r="AX187" s="219">
        <f>Scores!AZ183*calcs!$BN$12</f>
        <v>-0.0199541691827905</v>
      </c>
      <c r="AY187" s="219">
        <f>Scores!BA183*calcs!$BN$12</f>
        <v>0.0166228603656727</v>
      </c>
      <c r="AZ187" s="219">
        <f>Scores!BB183*calcs!$BN$12</f>
        <v>0.0107672855751761</v>
      </c>
      <c r="BA187" s="219">
        <f>Scores!BC183*calcs!$BN$13</f>
        <v>-0.149575879996651</v>
      </c>
      <c r="BB187" s="219">
        <f>Scores!BD183*calcs!$BN$13</f>
        <v>-0.266291568589688</v>
      </c>
      <c r="BC187" s="219">
        <f>Scores!BE183*calcs!$BN$13</f>
        <v>-0.285049897035173</v>
      </c>
      <c r="BD187" s="219">
        <f>Scores!BF183*calcs!$BN$13</f>
        <v>-0.332163193321647</v>
      </c>
      <c r="BE187" s="219">
        <f>Scores!BG183*calcs!$BN$13</f>
        <v>-0.332163193321647</v>
      </c>
      <c r="BF187" s="219">
        <f>Scores!BH183*calcs!$BN$14</f>
        <v>1.46990870355149</v>
      </c>
      <c r="BG187" s="219">
        <f>Scores!BI183*calcs!$BN$14</f>
        <v>1.46990870355149</v>
      </c>
      <c r="BH187" s="219">
        <f>Scores!BJ183*calcs!$BN$14</f>
        <v>1.46990870355149</v>
      </c>
      <c r="BI187" s="219">
        <f>Scores!BK183*calcs!$BN$14</f>
        <v>1.21725550135387</v>
      </c>
      <c r="BJ187" s="219">
        <f>Scores!BL183*calcs!$BN$14</f>
        <v>1.21725550135387</v>
      </c>
    </row>
    <row r="188" spans="1:62">
      <c r="A188" t="s">
        <v>389</v>
      </c>
      <c r="B188" s="22" t="s">
        <v>390</v>
      </c>
      <c r="C188" s="219">
        <f>Scores!E184*calcs!$BN$3</f>
        <v>-0.292635988277444</v>
      </c>
      <c r="D188" s="219">
        <f>Scores!F184*calcs!$BN$3</f>
        <v>-0.292635988277444</v>
      </c>
      <c r="E188" s="219">
        <f>Scores!G184*calcs!$BN$3</f>
        <v>-0.292635988277444</v>
      </c>
      <c r="F188" s="219">
        <f>Scores!H184*calcs!$BN$3</f>
        <v>-0.292635988277444</v>
      </c>
      <c r="G188" s="219">
        <f>Scores!I184*calcs!$BN$3</f>
        <v>-0.292635988277444</v>
      </c>
      <c r="H188" s="219">
        <f>Scores!J184*calcs!$BN$4</f>
        <v>-0.0333214085717325</v>
      </c>
      <c r="I188" s="219">
        <f>Scores!K184*calcs!$BN$4</f>
        <v>-0.0333214085717325</v>
      </c>
      <c r="J188" s="219">
        <f>Scores!L184*calcs!$BN$4</f>
        <v>-0.0333214085717325</v>
      </c>
      <c r="K188" s="219">
        <f>Scores!M184*calcs!$BN$4</f>
        <v>-0.0333214085717325</v>
      </c>
      <c r="L188" s="219">
        <f>Scores!N184*calcs!$BN$4</f>
        <v>-0.0333214085717325</v>
      </c>
      <c r="M188" s="219">
        <f>Scores!O184*calcs!$BN$5</f>
        <v>0.665105734203536</v>
      </c>
      <c r="N188" s="219">
        <f>Scores!P184*calcs!$BN$5</f>
        <v>0.665105734203536</v>
      </c>
      <c r="O188" s="219">
        <f>Scores!Q184*calcs!$BN$5</f>
        <v>0.665105734203536</v>
      </c>
      <c r="P188" s="219">
        <f>Scores!R184*calcs!$BN$5</f>
        <v>0.665105734203536</v>
      </c>
      <c r="Q188" s="219">
        <f>Scores!S184*calcs!$BN$5</f>
        <v>0.665105734203536</v>
      </c>
      <c r="R188" s="219">
        <f>Scores!T184*calcs!$BN$6</f>
        <v>-0.139427752945322</v>
      </c>
      <c r="S188" s="219">
        <f>Scores!U184*calcs!$BN$6</f>
        <v>-0.139427752945322</v>
      </c>
      <c r="T188" s="219">
        <f>Scores!V184*calcs!$BN$6</f>
        <v>-0.139427752945322</v>
      </c>
      <c r="U188" s="219">
        <f>Scores!W184*calcs!$BN$6</f>
        <v>-0.139427752945322</v>
      </c>
      <c r="V188" s="219">
        <f>Scores!X184*calcs!$BN$6</f>
        <v>-0.139427752945322</v>
      </c>
      <c r="W188" s="219">
        <f>Scores!Y184*calcs!$BN$7</f>
        <v>0.225630587367117</v>
      </c>
      <c r="X188" s="219">
        <f>Scores!Z184*calcs!$BN$7</f>
        <v>0.324674691993329</v>
      </c>
      <c r="Y188" s="219">
        <f>Scores!AA184*calcs!$BN$7</f>
        <v>-0.168450042458467</v>
      </c>
      <c r="Z188" s="219">
        <f>Scores!AB184*calcs!$BN$7</f>
        <v>-1.50711253897398</v>
      </c>
      <c r="AA188" s="219">
        <f>Scores!AC184*calcs!$BN$7</f>
        <v>-0.644182356055329</v>
      </c>
      <c r="AB188" s="219">
        <f>Scores!AD184*calcs!$BN$8</f>
        <v>-0.289496395908838</v>
      </c>
      <c r="AC188" s="219">
        <f>Scores!AE184*calcs!$BN$8</f>
        <v>-0.190030836140585</v>
      </c>
      <c r="AD188" s="219">
        <f>Scores!AF184*calcs!$BN$8</f>
        <v>-0.206666385268755</v>
      </c>
      <c r="AE188" s="219">
        <f>Scores!AG184*calcs!$BN$8</f>
        <v>-0.32503673576342</v>
      </c>
      <c r="AF188" s="219">
        <f>Scores!AH184*calcs!$BN$8</f>
        <v>-0.330248970158147</v>
      </c>
      <c r="AG188" s="219">
        <f>Scores!AI184*calcs!$BN$9</f>
        <v>1.7040390498305</v>
      </c>
      <c r="AH188" s="219">
        <f>Scores!AJ184*calcs!$BN$9</f>
        <v>1.71194129309428</v>
      </c>
      <c r="AI188" s="219">
        <f>Scores!AK184*calcs!$BN$9</f>
        <v>1.69727296924229</v>
      </c>
      <c r="AJ188" s="219">
        <f>Scores!AL184*calcs!$BN$9</f>
        <v>1.78330128943096</v>
      </c>
      <c r="AK188" s="219">
        <f>Scores!AM184*calcs!$BN$9</f>
        <v>1.75038338759001</v>
      </c>
      <c r="AL188" s="219">
        <f>Scores!AN184*calcs!$BN$10</f>
        <v>-0.910442264123232</v>
      </c>
      <c r="AM188" s="219">
        <f>Scores!AO184*calcs!$BN$10</f>
        <v>-0.92069102480818</v>
      </c>
      <c r="AN188" s="219">
        <f>Scores!AP184*calcs!$BN$10</f>
        <v>-0.986061605461261</v>
      </c>
      <c r="AO188" s="219">
        <f>Scores!AQ184*calcs!$BN$10</f>
        <v>-0.990355560714052</v>
      </c>
      <c r="AP188" s="219">
        <f>Scores!AR184*calcs!$BN$10</f>
        <v>-1.05488430194965</v>
      </c>
      <c r="AQ188" s="219">
        <f>Scores!AS184*calcs!$BN$11</f>
        <v>-1.32186464500203</v>
      </c>
      <c r="AR188" s="219">
        <f>Scores!AT184*calcs!$BN$11</f>
        <v>-1.349474965226</v>
      </c>
      <c r="AS188" s="219">
        <f>Scores!AU184*calcs!$BN$11</f>
        <v>-1.39578447338213</v>
      </c>
      <c r="AT188" s="219">
        <f>Scores!AV184*calcs!$BN$11</f>
        <v>-1.34675786475605</v>
      </c>
      <c r="AU188" s="219">
        <f>Scores!AW184*calcs!$BN$11</f>
        <v>-1.42879759604667</v>
      </c>
      <c r="AV188" s="219">
        <f>Scores!AX184*calcs!$BN$12</f>
        <v>-0.983852790207025</v>
      </c>
      <c r="AW188" s="219">
        <f>Scores!AY184*calcs!$BN$12</f>
        <v>-1.1157088587381</v>
      </c>
      <c r="AX188" s="219">
        <f>Scores!AZ184*calcs!$BN$12</f>
        <v>-1.20169363561829</v>
      </c>
      <c r="AY188" s="219">
        <f>Scores!BA184*calcs!$BN$12</f>
        <v>-1.35129986031679</v>
      </c>
      <c r="AZ188" s="219">
        <f>Scores!BB184*calcs!$BN$12</f>
        <v>-1.38536536032198</v>
      </c>
      <c r="BA188" s="219">
        <f>Scores!BC184*calcs!$BN$13</f>
        <v>-1.43822961535242</v>
      </c>
      <c r="BB188" s="219">
        <f>Scores!BD184*calcs!$BN$13</f>
        <v>-1.497890073317</v>
      </c>
      <c r="BC188" s="219">
        <f>Scores!BE184*calcs!$BN$13</f>
        <v>-1.55261220512775</v>
      </c>
      <c r="BD188" s="219">
        <f>Scores!BF184*calcs!$BN$13</f>
        <v>-1.68738902207397</v>
      </c>
      <c r="BE188" s="219">
        <f>Scores!BG184*calcs!$BN$13</f>
        <v>-1.68738902207397</v>
      </c>
      <c r="BF188" s="219">
        <f>Scores!BH184*calcs!$BN$14</f>
        <v>1.01796685523512</v>
      </c>
      <c r="BG188" s="219">
        <f>Scores!BI184*calcs!$BN$14</f>
        <v>1.01796685523512</v>
      </c>
      <c r="BH188" s="219">
        <f>Scores!BJ184*calcs!$BN$14</f>
        <v>1.01796685523512</v>
      </c>
      <c r="BI188" s="219">
        <f>Scores!BK184*calcs!$BN$14</f>
        <v>0.434082443077263</v>
      </c>
      <c r="BJ188" s="219">
        <f>Scores!BL184*calcs!$BN$14</f>
        <v>0.434082443077263</v>
      </c>
    </row>
    <row r="189" spans="1:62">
      <c r="A189" t="s">
        <v>391</v>
      </c>
      <c r="B189" s="22" t="s">
        <v>392</v>
      </c>
      <c r="C189" s="219">
        <f>Scores!E185*calcs!$BN$3</f>
        <v>0.0422332595431982</v>
      </c>
      <c r="D189" s="219">
        <f>Scores!F185*calcs!$BN$3</f>
        <v>0.0422332595431982</v>
      </c>
      <c r="E189" s="219">
        <f>Scores!G185*calcs!$BN$3</f>
        <v>0.0422332595431982</v>
      </c>
      <c r="F189" s="219">
        <f>Scores!H185*calcs!$BN$3</f>
        <v>0.0422332595431982</v>
      </c>
      <c r="G189" s="219">
        <f>Scores!I185*calcs!$BN$3</f>
        <v>0.0422332595431982</v>
      </c>
      <c r="H189" s="219">
        <f>Scores!J185*calcs!$BN$4</f>
        <v>-0.658489530535433</v>
      </c>
      <c r="I189" s="219">
        <f>Scores!K185*calcs!$BN$4</f>
        <v>-0.658489530535433</v>
      </c>
      <c r="J189" s="219">
        <f>Scores!L185*calcs!$BN$4</f>
        <v>-0.658489530535433</v>
      </c>
      <c r="K189" s="219">
        <f>Scores!M185*calcs!$BN$4</f>
        <v>-0.658489530535433</v>
      </c>
      <c r="L189" s="219">
        <f>Scores!N185*calcs!$BN$4</f>
        <v>-0.658489530535433</v>
      </c>
      <c r="M189" s="219">
        <f>Scores!O185*calcs!$BN$5</f>
        <v>-0.493414778577566</v>
      </c>
      <c r="N189" s="219">
        <f>Scores!P185*calcs!$BN$5</f>
        <v>-0.493414778577566</v>
      </c>
      <c r="O189" s="219">
        <f>Scores!Q185*calcs!$BN$5</f>
        <v>-0.493414778577566</v>
      </c>
      <c r="P189" s="219">
        <f>Scores!R185*calcs!$BN$5</f>
        <v>-0.493414778577566</v>
      </c>
      <c r="Q189" s="219">
        <f>Scores!S185*calcs!$BN$5</f>
        <v>-0.493414778577566</v>
      </c>
      <c r="R189" s="219">
        <f>Scores!T185*calcs!$BN$6</f>
        <v>-0.0524904558289077</v>
      </c>
      <c r="S189" s="219">
        <f>Scores!U185*calcs!$BN$6</f>
        <v>-0.0524904558289077</v>
      </c>
      <c r="T189" s="219">
        <f>Scores!V185*calcs!$BN$6</f>
        <v>-0.0524904558289077</v>
      </c>
      <c r="U189" s="219">
        <f>Scores!W185*calcs!$BN$6</f>
        <v>-0.0524904558289077</v>
      </c>
      <c r="V189" s="219">
        <f>Scores!X185*calcs!$BN$6</f>
        <v>-0.0524904558289077</v>
      </c>
      <c r="W189" s="219">
        <f>Scores!Y185*calcs!$BN$7</f>
        <v>-0.284555558398581</v>
      </c>
      <c r="X189" s="219">
        <f>Scores!Z185*calcs!$BN$7</f>
        <v>0.239821330182854</v>
      </c>
      <c r="Y189" s="219">
        <f>Scores!AA185*calcs!$BN$7</f>
        <v>0.31767713869674</v>
      </c>
      <c r="Z189" s="219">
        <f>Scores!AB185*calcs!$BN$7</f>
        <v>1.01945249967444</v>
      </c>
      <c r="AA189" s="219">
        <f>Scores!AC185*calcs!$BN$7</f>
        <v>0.586819938710878</v>
      </c>
      <c r="AB189" s="219">
        <f>Scores!AD185*calcs!$BN$8</f>
        <v>-0.272811552203466</v>
      </c>
      <c r="AC189" s="219">
        <f>Scores!AE185*calcs!$BN$8</f>
        <v>-0.242016467875604</v>
      </c>
      <c r="AD189" s="219">
        <f>Scores!AF185*calcs!$BN$8</f>
        <v>-0.179377936414469</v>
      </c>
      <c r="AE189" s="219">
        <f>Scores!AG185*calcs!$BN$8</f>
        <v>0.0473199174848854</v>
      </c>
      <c r="AF189" s="219">
        <f>Scores!AH185*calcs!$BN$8</f>
        <v>-0.0408132855566695</v>
      </c>
      <c r="AG189" s="219">
        <f>Scores!AI185*calcs!$BN$9</f>
        <v>1.4068890945472</v>
      </c>
      <c r="AH189" s="219">
        <f>Scores!AJ185*calcs!$BN$9</f>
        <v>1.43688040495672</v>
      </c>
      <c r="AI189" s="219">
        <f>Scores!AK185*calcs!$BN$9</f>
        <v>1.47954540480187</v>
      </c>
      <c r="AJ189" s="219">
        <f>Scores!AL185*calcs!$BN$9</f>
        <v>1.51053530807574</v>
      </c>
      <c r="AK189" s="219">
        <f>Scores!AM185*calcs!$BN$9</f>
        <v>1.52070083088314</v>
      </c>
      <c r="AL189" s="219">
        <f>Scores!AN185*calcs!$BN$10</f>
        <v>-0.836838545901536</v>
      </c>
      <c r="AM189" s="219">
        <f>Scores!AO185*calcs!$BN$10</f>
        <v>-0.805191913825868</v>
      </c>
      <c r="AN189" s="219">
        <f>Scores!AP185*calcs!$BN$10</f>
        <v>-0.762442519879211</v>
      </c>
      <c r="AO189" s="219">
        <f>Scores!AQ185*calcs!$BN$10</f>
        <v>-0.695285800707788</v>
      </c>
      <c r="AP189" s="219">
        <f>Scores!AR185*calcs!$BN$10</f>
        <v>-0.669283328091517</v>
      </c>
      <c r="AQ189" s="219">
        <f>Scores!AS185*calcs!$BN$11</f>
        <v>-0.329344765636418</v>
      </c>
      <c r="AR189" s="219">
        <f>Scores!AT185*calcs!$BN$11</f>
        <v>-0.444939313175622</v>
      </c>
      <c r="AS189" s="219">
        <f>Scores!AU185*calcs!$BN$11</f>
        <v>-0.451099862898536</v>
      </c>
      <c r="AT189" s="219">
        <f>Scores!AV185*calcs!$BN$11</f>
        <v>-0.401866668073486</v>
      </c>
      <c r="AU189" s="219">
        <f>Scores!AW185*calcs!$BN$11</f>
        <v>-0.627992250653586</v>
      </c>
      <c r="AV189" s="219">
        <f>Scores!AX185*calcs!$BN$12</f>
        <v>-0.995146548372807</v>
      </c>
      <c r="AW189" s="219">
        <f>Scores!AY185*calcs!$BN$12</f>
        <v>-1.0234211138686</v>
      </c>
      <c r="AX189" s="219">
        <f>Scores!AZ185*calcs!$BN$12</f>
        <v>-1.02097100409367</v>
      </c>
      <c r="AY189" s="219">
        <f>Scores!BA185*calcs!$BN$12</f>
        <v>-1.0197167899498</v>
      </c>
      <c r="AZ189" s="219">
        <f>Scores!BB185*calcs!$BN$12</f>
        <v>-1.05859469060157</v>
      </c>
      <c r="BA189" s="219">
        <f>Scores!BC185*calcs!$BN$13</f>
        <v>-0.966490301516824</v>
      </c>
      <c r="BB189" s="219">
        <f>Scores!BD185*calcs!$BN$13</f>
        <v>-1.05407079233418</v>
      </c>
      <c r="BC189" s="219">
        <f>Scores!BE185*calcs!$BN$13</f>
        <v>-1.27362719951886</v>
      </c>
      <c r="BD189" s="219">
        <f>Scores!BF185*calcs!$BN$13</f>
        <v>-1.07620874636214</v>
      </c>
      <c r="BE189" s="219">
        <f>Scores!BG185*calcs!$BN$13</f>
        <v>-1.07620874636214</v>
      </c>
      <c r="BF189" s="219">
        <f>Scores!BH185*calcs!$BN$14</f>
        <v>1.78439853630743</v>
      </c>
      <c r="BG189" s="219">
        <f>Scores!BI185*calcs!$BN$14</f>
        <v>1.78439853630743</v>
      </c>
      <c r="BH189" s="219">
        <f>Scores!BJ185*calcs!$BN$14</f>
        <v>1.78439853630743</v>
      </c>
      <c r="BI189" s="219">
        <f>Scores!BK185*calcs!$BN$14</f>
        <v>1.20306309659445</v>
      </c>
      <c r="BJ189" s="219">
        <f>Scores!BL185*calcs!$BN$14</f>
        <v>1.20306309659445</v>
      </c>
    </row>
    <row r="190" spans="1:62">
      <c r="A190" t="s">
        <v>393</v>
      </c>
      <c r="B190" s="22" t="s">
        <v>394</v>
      </c>
      <c r="C190" s="219">
        <f>Scores!E186*calcs!$BN$3</f>
        <v>0.96033311398479</v>
      </c>
      <c r="D190" s="219">
        <f>Scores!F186*calcs!$BN$3</f>
        <v>0.96033311398479</v>
      </c>
      <c r="E190" s="219">
        <f>Scores!G186*calcs!$BN$3</f>
        <v>0.96033311398479</v>
      </c>
      <c r="F190" s="219">
        <f>Scores!H186*calcs!$BN$3</f>
        <v>0.96033311398479</v>
      </c>
      <c r="G190" s="219">
        <f>Scores!I186*calcs!$BN$3</f>
        <v>0.96033311398479</v>
      </c>
      <c r="H190" s="219">
        <f>Scores!J186*calcs!$BN$4</f>
        <v>-0.115575220643064</v>
      </c>
      <c r="I190" s="219">
        <f>Scores!K186*calcs!$BN$4</f>
        <v>-0.115575220643064</v>
      </c>
      <c r="J190" s="219">
        <f>Scores!L186*calcs!$BN$4</f>
        <v>-0.115575220643064</v>
      </c>
      <c r="K190" s="219">
        <f>Scores!M186*calcs!$BN$4</f>
        <v>-0.115575220643064</v>
      </c>
      <c r="L190" s="219">
        <f>Scores!N186*calcs!$BN$4</f>
        <v>-0.115575220643064</v>
      </c>
      <c r="M190" s="219">
        <f>Scores!O186*calcs!$BN$5</f>
        <v>0.0154549671476514</v>
      </c>
      <c r="N190" s="219">
        <f>Scores!P186*calcs!$BN$5</f>
        <v>0.0154549671476514</v>
      </c>
      <c r="O190" s="219">
        <f>Scores!Q186*calcs!$BN$5</f>
        <v>0.0154549671476514</v>
      </c>
      <c r="P190" s="219">
        <f>Scores!R186*calcs!$BN$5</f>
        <v>0.0154549671476514</v>
      </c>
      <c r="Q190" s="219">
        <f>Scores!S186*calcs!$BN$5</f>
        <v>0.0154549671476514</v>
      </c>
      <c r="R190" s="219">
        <f>Scores!T186*calcs!$BN$6</f>
        <v>0.710616765962118</v>
      </c>
      <c r="S190" s="219">
        <f>Scores!U186*calcs!$BN$6</f>
        <v>0.710616765962118</v>
      </c>
      <c r="T190" s="219">
        <f>Scores!V186*calcs!$BN$6</f>
        <v>0.710616765962118</v>
      </c>
      <c r="U190" s="219">
        <f>Scores!W186*calcs!$BN$6</f>
        <v>0.710616765962118</v>
      </c>
      <c r="V190" s="219">
        <f>Scores!X186*calcs!$BN$6</f>
        <v>0.710616765962118</v>
      </c>
      <c r="W190" s="219">
        <f>Scores!Y186*calcs!$BN$7</f>
        <v>1.11705572108622</v>
      </c>
      <c r="X190" s="219">
        <f>Scores!Z186*calcs!$BN$7</f>
        <v>1.04621451698927</v>
      </c>
      <c r="Y190" s="219">
        <f>Scores!AA186*calcs!$BN$7</f>
        <v>1.18301638296616</v>
      </c>
      <c r="Z190" s="219">
        <f>Scores!AB186*calcs!$BN$7</f>
        <v>0.790140103896893</v>
      </c>
      <c r="AA190" s="219">
        <f>Scores!AC186*calcs!$BN$7</f>
        <v>0.927084365892636</v>
      </c>
      <c r="AB190" s="219">
        <f>Scores!AD186*calcs!$BN$8</f>
        <v>0.986767366497147</v>
      </c>
      <c r="AC190" s="219">
        <f>Scores!AE186*calcs!$BN$8</f>
        <v>1.0114266438246</v>
      </c>
      <c r="AD190" s="219">
        <f>Scores!AF186*calcs!$BN$8</f>
        <v>0.967074960472966</v>
      </c>
      <c r="AE190" s="219">
        <f>Scores!AG186*calcs!$BN$8</f>
        <v>0.96279312963332</v>
      </c>
      <c r="AF190" s="219">
        <f>Scores!AH186*calcs!$BN$8</f>
        <v>0.779852695945461</v>
      </c>
      <c r="AG190" s="219">
        <f>Scores!AI186*calcs!$BN$9</f>
        <v>0.0781110666887323</v>
      </c>
      <c r="AH190" s="219">
        <f>Scores!AJ186*calcs!$BN$9</f>
        <v>0.155548615058541</v>
      </c>
      <c r="AI190" s="219">
        <f>Scores!AK186*calcs!$BN$9</f>
        <v>0.150558972503176</v>
      </c>
      <c r="AJ190" s="219">
        <f>Scores!AL186*calcs!$BN$9</f>
        <v>0.143215882641045</v>
      </c>
      <c r="AK190" s="219">
        <f>Scores!AM186*calcs!$BN$9</f>
        <v>0.178529067846208</v>
      </c>
      <c r="AL190" s="219">
        <f>Scores!AN186*calcs!$BN$10</f>
        <v>0.519123001016879</v>
      </c>
      <c r="AM190" s="219">
        <f>Scores!AO186*calcs!$BN$10</f>
        <v>0.523219663103287</v>
      </c>
      <c r="AN190" s="219">
        <f>Scores!AP186*calcs!$BN$10</f>
        <v>0.451173463919944</v>
      </c>
      <c r="AO190" s="219">
        <f>Scores!AQ186*calcs!$BN$10</f>
        <v>0.433071667034985</v>
      </c>
      <c r="AP190" s="219">
        <f>Scores!AR186*calcs!$BN$10</f>
        <v>0.43753428205682</v>
      </c>
      <c r="AQ190" s="219">
        <f>Scores!AS186*calcs!$BN$11</f>
        <v>0.123929769236039</v>
      </c>
      <c r="AR190" s="219">
        <f>Scores!AT186*calcs!$BN$11</f>
        <v>0.245774165298336</v>
      </c>
      <c r="AS190" s="219">
        <f>Scores!AU186*calcs!$BN$11</f>
        <v>0.352843565381129</v>
      </c>
      <c r="AT190" s="219">
        <f>Scores!AV186*calcs!$BN$11</f>
        <v>0.394838676477356</v>
      </c>
      <c r="AU190" s="219">
        <f>Scores!AW186*calcs!$BN$11</f>
        <v>0.0818379806872644</v>
      </c>
      <c r="AV190" s="219">
        <f>Scores!AX186*calcs!$BN$12</f>
        <v>0.199938406624546</v>
      </c>
      <c r="AW190" s="219">
        <f>Scores!AY186*calcs!$BN$12</f>
        <v>0.239348490162766</v>
      </c>
      <c r="AX190" s="219">
        <f>Scores!AZ186*calcs!$BN$12</f>
        <v>0.182283306368477</v>
      </c>
      <c r="AY190" s="219">
        <f>Scores!BA186*calcs!$BN$12</f>
        <v>0.213657004466784</v>
      </c>
      <c r="AZ190" s="219">
        <f>Scores!BB186*calcs!$BN$12</f>
        <v>0.108587100898753</v>
      </c>
      <c r="BA190" s="219">
        <f>Scores!BC186*calcs!$BN$13</f>
        <v>-0.0805408584597353</v>
      </c>
      <c r="BB190" s="219">
        <f>Scores!BD186*calcs!$BN$13</f>
        <v>0.0110954820245705</v>
      </c>
      <c r="BC190" s="219">
        <f>Scores!BE186*calcs!$BN$13</f>
        <v>-0.0545840228365225</v>
      </c>
      <c r="BD190" s="219">
        <f>Scores!BF186*calcs!$BN$13</f>
        <v>-0.0797191663971953</v>
      </c>
      <c r="BE190" s="219">
        <f>Scores!BG186*calcs!$BN$13</f>
        <v>-0.0797191663971953</v>
      </c>
      <c r="BF190" s="219">
        <f>Scores!BH186*calcs!$BN$14</f>
        <v>2.65913109853471</v>
      </c>
      <c r="BG190" s="219">
        <f>Scores!BI186*calcs!$BN$14</f>
        <v>2.65913109853471</v>
      </c>
      <c r="BH190" s="219">
        <f>Scores!BJ186*calcs!$BN$14</f>
        <v>2.65913109853471</v>
      </c>
      <c r="BI190" s="219">
        <f>Scores!BK186*calcs!$BN$14</f>
        <v>2.27189725744515</v>
      </c>
      <c r="BJ190" s="219">
        <f>Scores!BL186*calcs!$BN$14</f>
        <v>2.27189725744515</v>
      </c>
    </row>
    <row r="191" spans="1:62">
      <c r="A191" t="s">
        <v>395</v>
      </c>
      <c r="B191" s="22" t="s">
        <v>396</v>
      </c>
      <c r="C191" s="219">
        <f>Scores!E187*calcs!$BN$3</f>
        <v>0.619882712033805</v>
      </c>
      <c r="D191" s="219">
        <f>Scores!F187*calcs!$BN$3</f>
        <v>0.619882712033805</v>
      </c>
      <c r="E191" s="219">
        <f>Scores!G187*calcs!$BN$3</f>
        <v>0.619882712033805</v>
      </c>
      <c r="F191" s="219">
        <f>Scores!H187*calcs!$BN$3</f>
        <v>0.619882712033805</v>
      </c>
      <c r="G191" s="219">
        <f>Scores!I187*calcs!$BN$3</f>
        <v>0.619882712033805</v>
      </c>
      <c r="H191" s="219">
        <f>Scores!J187*calcs!$BN$4</f>
        <v>-0.920070562343035</v>
      </c>
      <c r="I191" s="219">
        <f>Scores!K187*calcs!$BN$4</f>
        <v>-0.920070562343035</v>
      </c>
      <c r="J191" s="219">
        <f>Scores!L187*calcs!$BN$4</f>
        <v>-0.920070562343035</v>
      </c>
      <c r="K191" s="219">
        <f>Scores!M187*calcs!$BN$4</f>
        <v>-0.920070562343035</v>
      </c>
      <c r="L191" s="219">
        <f>Scores!N187*calcs!$BN$4</f>
        <v>-0.920070562343035</v>
      </c>
      <c r="M191" s="219">
        <f>Scores!O187*calcs!$BN$5</f>
        <v>-0.277211616896749</v>
      </c>
      <c r="N191" s="219">
        <f>Scores!P187*calcs!$BN$5</f>
        <v>-0.277211616896749</v>
      </c>
      <c r="O191" s="219">
        <f>Scores!Q187*calcs!$BN$5</f>
        <v>-0.277211616896749</v>
      </c>
      <c r="P191" s="219">
        <f>Scores!R187*calcs!$BN$5</f>
        <v>-0.277211616896749</v>
      </c>
      <c r="Q191" s="219">
        <f>Scores!S187*calcs!$BN$5</f>
        <v>-0.277211616896749</v>
      </c>
      <c r="R191" s="219">
        <f>Scores!T187*calcs!$BN$6</f>
        <v>0.610030368631937</v>
      </c>
      <c r="S191" s="219">
        <f>Scores!U187*calcs!$BN$6</f>
        <v>0.610030368631937</v>
      </c>
      <c r="T191" s="219">
        <f>Scores!V187*calcs!$BN$6</f>
        <v>0.610030368631937</v>
      </c>
      <c r="U191" s="219">
        <f>Scores!W187*calcs!$BN$6</f>
        <v>0.610030368631937</v>
      </c>
      <c r="V191" s="219">
        <f>Scores!X187*calcs!$BN$6</f>
        <v>0.610030368631937</v>
      </c>
      <c r="W191" s="219">
        <f>Scores!Y187*calcs!$BN$7</f>
        <v>-0.198634845930846</v>
      </c>
      <c r="X191" s="219">
        <f>Scores!Z187*calcs!$BN$7</f>
        <v>0.682867493133303</v>
      </c>
      <c r="Y191" s="219">
        <f>Scores!AA187*calcs!$BN$7</f>
        <v>0.410230136671353</v>
      </c>
      <c r="Z191" s="219">
        <f>Scores!AB187*calcs!$BN$7</f>
        <v>0.691198996475461</v>
      </c>
      <c r="AA191" s="219">
        <f>Scores!AC187*calcs!$BN$7</f>
        <v>0.523481299823668</v>
      </c>
      <c r="AB191" s="219">
        <f>Scores!AD187*calcs!$BN$8</f>
        <v>0.517671033505395</v>
      </c>
      <c r="AC191" s="219">
        <f>Scores!AE187*calcs!$BN$8</f>
        <v>0.479042154482386</v>
      </c>
      <c r="AD191" s="219">
        <f>Scores!AF187*calcs!$BN$8</f>
        <v>0.534798470154077</v>
      </c>
      <c r="AE191" s="219">
        <f>Scores!AG187*calcs!$BN$8</f>
        <v>0.600304925536496</v>
      </c>
      <c r="AF191" s="219">
        <f>Scores!AH187*calcs!$BN$8</f>
        <v>0.557711797786797</v>
      </c>
      <c r="AG191" s="219">
        <f>Scores!AI187*calcs!$BN$9</f>
        <v>0.310380643362407</v>
      </c>
      <c r="AH191" s="219">
        <f>Scores!AJ187*calcs!$BN$9</f>
        <v>0.375030380353618</v>
      </c>
      <c r="AI191" s="219">
        <f>Scores!AK187*calcs!$BN$9</f>
        <v>0.362800089303117</v>
      </c>
      <c r="AJ191" s="219">
        <f>Scores!AL187*calcs!$BN$9</f>
        <v>0.362420310939804</v>
      </c>
      <c r="AK191" s="219">
        <f>Scores!AM187*calcs!$BN$9</f>
        <v>0.393701900559905</v>
      </c>
      <c r="AL191" s="219">
        <f>Scores!AN187*calcs!$BN$10</f>
        <v>0.1973955184389</v>
      </c>
      <c r="AM191" s="219">
        <f>Scores!AO187*calcs!$BN$10</f>
        <v>0.243233717908597</v>
      </c>
      <c r="AN191" s="219">
        <f>Scores!AP187*calcs!$BN$10</f>
        <v>0.230115789703764</v>
      </c>
      <c r="AO191" s="219">
        <f>Scores!AQ187*calcs!$BN$10</f>
        <v>0.233431214332334</v>
      </c>
      <c r="AP191" s="219">
        <f>Scores!AR187*calcs!$BN$10</f>
        <v>0.182252155845188</v>
      </c>
      <c r="AQ191" s="219">
        <f>Scores!AS187*calcs!$BN$11</f>
        <v>-0.213475300227828</v>
      </c>
      <c r="AR191" s="219">
        <f>Scores!AT187*calcs!$BN$11</f>
        <v>-0.0456196562308552</v>
      </c>
      <c r="AS191" s="219">
        <f>Scores!AU187*calcs!$BN$11</f>
        <v>-0.138071759369683</v>
      </c>
      <c r="AT191" s="219">
        <f>Scores!AV187*calcs!$BN$11</f>
        <v>0.235088237071814</v>
      </c>
      <c r="AU191" s="219">
        <f>Scores!AW187*calcs!$BN$11</f>
        <v>-0.254835894210611</v>
      </c>
      <c r="AV191" s="219">
        <f>Scores!AX187*calcs!$BN$12</f>
        <v>-0.0227412806830132</v>
      </c>
      <c r="AW191" s="219">
        <f>Scores!AY187*calcs!$BN$12</f>
        <v>0.0260261092165931</v>
      </c>
      <c r="AX191" s="219">
        <f>Scores!AZ187*calcs!$BN$12</f>
        <v>0.0188013382048263</v>
      </c>
      <c r="AY191" s="219">
        <f>Scores!BA187*calcs!$BN$12</f>
        <v>0.0243975151812679</v>
      </c>
      <c r="AZ191" s="219">
        <f>Scores!BB187*calcs!$BN$12</f>
        <v>0.108587100898753</v>
      </c>
      <c r="BA191" s="219">
        <f>Scores!BC187*calcs!$BN$13</f>
        <v>-0.0172587553842288</v>
      </c>
      <c r="BB191" s="219">
        <f>Scores!BD187*calcs!$BN$13</f>
        <v>-0.0998593382211332</v>
      </c>
      <c r="BC191" s="219">
        <f>Scores!BE187*calcs!$BN$13</f>
        <v>0</v>
      </c>
      <c r="BD191" s="219">
        <f>Scores!BF187*calcs!$BN$13</f>
        <v>0.0930056941300611</v>
      </c>
      <c r="BE191" s="219">
        <f>Scores!BG187*calcs!$BN$13</f>
        <v>0.0930056941300611</v>
      </c>
      <c r="BF191" s="219">
        <f>Scores!BH187*calcs!$BN$14</f>
        <v>1.60382970713348</v>
      </c>
      <c r="BG191" s="219">
        <f>Scores!BI187*calcs!$BN$14</f>
        <v>1.60382970713348</v>
      </c>
      <c r="BH191" s="219">
        <f>Scores!BJ187*calcs!$BN$14</f>
        <v>1.60382970713348</v>
      </c>
      <c r="BI191" s="219">
        <f>Scores!BK187*calcs!$BN$14</f>
        <v>1.31933536608899</v>
      </c>
      <c r="BJ191" s="219">
        <f>Scores!BL187*calcs!$BN$14</f>
        <v>1.31933536608899</v>
      </c>
    </row>
    <row r="192" spans="1:62">
      <c r="A192" t="s">
        <v>397</v>
      </c>
      <c r="B192" s="22" t="s">
        <v>398</v>
      </c>
      <c r="C192" s="219">
        <f>Scores!E188*calcs!$BN$3</f>
        <v>0.427332894536936</v>
      </c>
      <c r="D192" s="219">
        <f>Scores!F188*calcs!$BN$3</f>
        <v>0.427332894536936</v>
      </c>
      <c r="E192" s="219">
        <f>Scores!G188*calcs!$BN$3</f>
        <v>0.427332894536936</v>
      </c>
      <c r="F192" s="219">
        <f>Scores!H188*calcs!$BN$3</f>
        <v>0.427332894536936</v>
      </c>
      <c r="G192" s="219">
        <f>Scores!I188*calcs!$BN$3</f>
        <v>0.427332894536936</v>
      </c>
      <c r="H192" s="219">
        <f>Scores!J188*calcs!$BN$4</f>
        <v>-1.06718625708627</v>
      </c>
      <c r="I192" s="219">
        <f>Scores!K188*calcs!$BN$4</f>
        <v>-1.06718625708627</v>
      </c>
      <c r="J192" s="219">
        <f>Scores!L188*calcs!$BN$4</f>
        <v>-1.06718625708627</v>
      </c>
      <c r="K192" s="219">
        <f>Scores!M188*calcs!$BN$4</f>
        <v>-1.06718625708627</v>
      </c>
      <c r="L192" s="219">
        <f>Scores!N188*calcs!$BN$4</f>
        <v>-1.06718625708627</v>
      </c>
      <c r="M192" s="219">
        <f>Scores!O188*calcs!$BN$5</f>
        <v>-0.485526847561642</v>
      </c>
      <c r="N192" s="219">
        <f>Scores!P188*calcs!$BN$5</f>
        <v>-0.485526847561642</v>
      </c>
      <c r="O192" s="219">
        <f>Scores!Q188*calcs!$BN$5</f>
        <v>-0.485526847561642</v>
      </c>
      <c r="P192" s="219">
        <f>Scores!R188*calcs!$BN$5</f>
        <v>-0.485526847561642</v>
      </c>
      <c r="Q192" s="219">
        <f>Scores!S188*calcs!$BN$5</f>
        <v>-0.485526847561642</v>
      </c>
      <c r="R192" s="219">
        <f>Scores!T188*calcs!$BN$6</f>
        <v>0.780621123839505</v>
      </c>
      <c r="S192" s="219">
        <f>Scores!U188*calcs!$BN$6</f>
        <v>0.780621123839505</v>
      </c>
      <c r="T192" s="219">
        <f>Scores!V188*calcs!$BN$6</f>
        <v>0.780621123839505</v>
      </c>
      <c r="U192" s="219">
        <f>Scores!W188*calcs!$BN$6</f>
        <v>0.780621123839505</v>
      </c>
      <c r="V192" s="219">
        <f>Scores!X188*calcs!$BN$6</f>
        <v>0.780621123839505</v>
      </c>
      <c r="W192" s="219">
        <f>Scores!Y188*calcs!$BN$7</f>
        <v>0.265037125039777</v>
      </c>
      <c r="X192" s="219">
        <f>Scores!Z188*calcs!$BN$7</f>
        <v>0.298291534368403</v>
      </c>
      <c r="Y192" s="219">
        <f>Scores!AA188*calcs!$BN$7</f>
        <v>0.500013990264</v>
      </c>
      <c r="Z192" s="219">
        <f>Scores!AB188*calcs!$BN$7</f>
        <v>1.09996949762775</v>
      </c>
      <c r="AA192" s="219">
        <f>Scores!AC188*calcs!$BN$7</f>
        <v>0.547186318464564</v>
      </c>
      <c r="AB192" s="219">
        <f>Scores!AD188*calcs!$BN$8</f>
        <v>1.01669833570561</v>
      </c>
      <c r="AC192" s="219">
        <f>Scores!AE188*calcs!$BN$8</f>
        <v>1.08496350127424</v>
      </c>
      <c r="AD192" s="219">
        <f>Scores!AF188*calcs!$BN$8</f>
        <v>1.10545779838624</v>
      </c>
      <c r="AE192" s="219">
        <f>Scores!AG188*calcs!$BN$8</f>
        <v>1.07750725588618</v>
      </c>
      <c r="AF192" s="219">
        <f>Scores!AH188*calcs!$BN$8</f>
        <v>1.00050556894899</v>
      </c>
      <c r="AG192" s="219">
        <f>Scores!AI188*calcs!$BN$9</f>
        <v>0.385698311201461</v>
      </c>
      <c r="AH192" s="219">
        <f>Scores!AJ188*calcs!$BN$9</f>
        <v>0.421074977141542</v>
      </c>
      <c r="AI192" s="219">
        <f>Scores!AK188*calcs!$BN$9</f>
        <v>0.47497485244141</v>
      </c>
      <c r="AJ192" s="219">
        <f>Scores!AL188*calcs!$BN$9</f>
        <v>0.463376382769335</v>
      </c>
      <c r="AK192" s="219">
        <f>Scores!AM188*calcs!$BN$9</f>
        <v>0.43463421740026</v>
      </c>
      <c r="AL192" s="219">
        <f>Scores!AN188*calcs!$BN$10</f>
        <v>0.367979536861096</v>
      </c>
      <c r="AM192" s="219">
        <f>Scores!AO188*calcs!$BN$10</f>
        <v>0.342529671191624</v>
      </c>
      <c r="AN192" s="219">
        <f>Scores!AP188*calcs!$BN$10</f>
        <v>0.323717395493633</v>
      </c>
      <c r="AO192" s="219">
        <f>Scores!AQ188*calcs!$BN$10</f>
        <v>0.356444172520545</v>
      </c>
      <c r="AP192" s="219">
        <f>Scores!AR188*calcs!$BN$10</f>
        <v>0.328498167606071</v>
      </c>
      <c r="AQ192" s="219">
        <f>Scores!AS188*calcs!$BN$11</f>
        <v>0.426574182047413</v>
      </c>
      <c r="AR192" s="219">
        <f>Scores!AT188*calcs!$BN$11</f>
        <v>0.558095839468887</v>
      </c>
      <c r="AS192" s="219">
        <f>Scores!AU188*calcs!$BN$11</f>
        <v>0.475385630944119</v>
      </c>
      <c r="AT192" s="219">
        <f>Scores!AV188*calcs!$BN$11</f>
        <v>0.563138877619554</v>
      </c>
      <c r="AU192" s="219">
        <f>Scores!AW188*calcs!$BN$11</f>
        <v>0.335173996749399</v>
      </c>
      <c r="AV192" s="219">
        <f>Scores!AX188*calcs!$BN$12</f>
        <v>0.434762117080166</v>
      </c>
      <c r="AW192" s="219">
        <f>Scores!AY188*calcs!$BN$12</f>
        <v>0.445251825968624</v>
      </c>
      <c r="AX192" s="219">
        <f>Scores!AZ188*calcs!$BN$12</f>
        <v>0.452976575964438</v>
      </c>
      <c r="AY192" s="219">
        <f>Scores!BA188*calcs!$BN$12</f>
        <v>0.396513836845339</v>
      </c>
      <c r="AZ192" s="219">
        <f>Scores!BB188*calcs!$BN$12</f>
        <v>0.330834410185859</v>
      </c>
      <c r="BA192" s="219">
        <f>Scores!BC188*calcs!$BN$13</f>
        <v>0.419963047682906</v>
      </c>
      <c r="BB192" s="219">
        <f>Scores!BD188*calcs!$BN$13</f>
        <v>0.410532834909103</v>
      </c>
      <c r="BC192" s="219">
        <f>Scores!BE188*calcs!$BN$13</f>
        <v>0.345698811297975</v>
      </c>
      <c r="BD192" s="219">
        <f>Scores!BF188*calcs!$BN$13</f>
        <v>0.33880645718808</v>
      </c>
      <c r="BE192" s="219">
        <f>Scores!BG188*calcs!$BN$13</f>
        <v>0.33880645718808</v>
      </c>
      <c r="BF192" s="219">
        <f>Scores!BH188*calcs!$BN$14</f>
        <v>2.64933874376501</v>
      </c>
      <c r="BG192" s="219">
        <f>Scores!BI188*calcs!$BN$14</f>
        <v>2.64933874376501</v>
      </c>
      <c r="BH192" s="219">
        <f>Scores!BJ188*calcs!$BN$14</f>
        <v>2.64933874376501</v>
      </c>
      <c r="BI192" s="219">
        <f>Scores!BK188*calcs!$BN$14</f>
        <v>1.52083997444929</v>
      </c>
      <c r="BJ192" s="219">
        <f>Scores!BL188*calcs!$BN$14</f>
        <v>1.52083997444929</v>
      </c>
    </row>
    <row r="193" spans="1:62">
      <c r="A193" t="s">
        <v>399</v>
      </c>
      <c r="B193" s="22" t="s">
        <v>400</v>
      </c>
      <c r="C193" s="219">
        <f>Scores!E189*calcs!$BN$3</f>
        <v>0.173390381606283</v>
      </c>
      <c r="D193" s="219">
        <f>Scores!F189*calcs!$BN$3</f>
        <v>0.173390381606283</v>
      </c>
      <c r="E193" s="219">
        <f>Scores!G189*calcs!$BN$3</f>
        <v>0.173390381606283</v>
      </c>
      <c r="F193" s="219">
        <f>Scores!H189*calcs!$BN$3</f>
        <v>0.173390381606283</v>
      </c>
      <c r="G193" s="219">
        <f>Scores!I189*calcs!$BN$3</f>
        <v>0.173390381606283</v>
      </c>
      <c r="H193" s="219">
        <f>Scores!J189*calcs!$BN$4</f>
        <v>0.162545334199639</v>
      </c>
      <c r="I193" s="219">
        <f>Scores!K189*calcs!$BN$4</f>
        <v>0.162545334199639</v>
      </c>
      <c r="J193" s="219">
        <f>Scores!L189*calcs!$BN$4</f>
        <v>0.162545334199639</v>
      </c>
      <c r="K193" s="219">
        <f>Scores!M189*calcs!$BN$4</f>
        <v>0.162545334199639</v>
      </c>
      <c r="L193" s="219">
        <f>Scores!N189*calcs!$BN$4</f>
        <v>0.162545334199639</v>
      </c>
      <c r="M193" s="219">
        <f>Scores!O189*calcs!$BN$5</f>
        <v>-0.011517657218876</v>
      </c>
      <c r="N193" s="219">
        <f>Scores!P189*calcs!$BN$5</f>
        <v>-0.011517657218876</v>
      </c>
      <c r="O193" s="219">
        <f>Scores!Q189*calcs!$BN$5</f>
        <v>-0.011517657218876</v>
      </c>
      <c r="P193" s="219">
        <f>Scores!R189*calcs!$BN$5</f>
        <v>-0.011517657218876</v>
      </c>
      <c r="Q193" s="219">
        <f>Scores!S189*calcs!$BN$5</f>
        <v>-0.011517657218876</v>
      </c>
      <c r="R193" s="219">
        <f>Scores!T189*calcs!$BN$6</f>
        <v>-0.107585245402429</v>
      </c>
      <c r="S193" s="219">
        <f>Scores!U189*calcs!$BN$6</f>
        <v>-0.107585245402429</v>
      </c>
      <c r="T193" s="219">
        <f>Scores!V189*calcs!$BN$6</f>
        <v>-0.107585245402429</v>
      </c>
      <c r="U193" s="219">
        <f>Scores!W189*calcs!$BN$6</f>
        <v>-0.107585245402429</v>
      </c>
      <c r="V193" s="219">
        <f>Scores!X189*calcs!$BN$6</f>
        <v>-0.107585245402429</v>
      </c>
      <c r="W193" s="219">
        <f>Scores!Y189*calcs!$BN$7</f>
        <v>-0.0136044521167577</v>
      </c>
      <c r="X193" s="219">
        <f>Scores!Z189*calcs!$BN$7</f>
        <v>0.261432744694504</v>
      </c>
      <c r="Y193" s="219">
        <f>Scores!AA189*calcs!$BN$7</f>
        <v>-0.373674264249107</v>
      </c>
      <c r="Z193" s="219">
        <f>Scores!AB189*calcs!$BN$7</f>
        <v>0.00810650370989025</v>
      </c>
      <c r="AA193" s="219">
        <f>Scores!AC189*calcs!$BN$7</f>
        <v>0.149201323479056</v>
      </c>
      <c r="AB193" s="219">
        <f>Scores!AD189*calcs!$BN$8</f>
        <v>-0.524121245908048</v>
      </c>
      <c r="AC193" s="219">
        <f>Scores!AE189*calcs!$BN$8</f>
        <v>-0.672618419473988</v>
      </c>
      <c r="AD193" s="219">
        <f>Scores!AF189*calcs!$BN$8</f>
        <v>-0.613334139941401</v>
      </c>
      <c r="AE193" s="219">
        <f>Scores!AG189*calcs!$BN$8</f>
        <v>-0.625183135487398</v>
      </c>
      <c r="AF193" s="219">
        <f>Scores!AH189*calcs!$BN$8</f>
        <v>-0.696835124669071</v>
      </c>
      <c r="AG193" s="219">
        <f>Scores!AI189*calcs!$BN$9</f>
        <v>0.852428217344326</v>
      </c>
      <c r="AH193" s="219">
        <f>Scores!AJ189*calcs!$BN$9</f>
        <v>0.895006662574409</v>
      </c>
      <c r="AI193" s="219">
        <f>Scores!AK189*calcs!$BN$9</f>
        <v>0.867208637316321</v>
      </c>
      <c r="AJ193" s="219">
        <f>Scores!AL189*calcs!$BN$9</f>
        <v>0.905797638379265</v>
      </c>
      <c r="AK193" s="219">
        <f>Scores!AM189*calcs!$BN$9</f>
        <v>0.927085462584454</v>
      </c>
      <c r="AL193" s="219">
        <f>Scores!AN189*calcs!$BN$10</f>
        <v>-0.519673432837135</v>
      </c>
      <c r="AM193" s="219">
        <f>Scores!AO189*calcs!$BN$10</f>
        <v>-0.468904447043115</v>
      </c>
      <c r="AN193" s="219">
        <f>Scores!AP189*calcs!$BN$10</f>
        <v>-0.452004509027199</v>
      </c>
      <c r="AO193" s="219">
        <f>Scores!AQ189*calcs!$BN$10</f>
        <v>-0.449339133910731</v>
      </c>
      <c r="AP193" s="219">
        <f>Scores!AR189*calcs!$BN$10</f>
        <v>-0.479237133832867</v>
      </c>
      <c r="AQ193" s="219">
        <f>Scores!AS189*calcs!$BN$11</f>
        <v>-0.599817074921283</v>
      </c>
      <c r="AR193" s="219">
        <f>Scores!AT189*calcs!$BN$11</f>
        <v>-0.737199732002282</v>
      </c>
      <c r="AS193" s="219">
        <f>Scores!AU189*calcs!$BN$11</f>
        <v>-0.584303721772884</v>
      </c>
      <c r="AT193" s="219">
        <f>Scores!AV189*calcs!$BN$11</f>
        <v>-0.806455563444891</v>
      </c>
      <c r="AU193" s="219">
        <f>Scores!AW189*calcs!$BN$11</f>
        <v>-1.02065821161811</v>
      </c>
      <c r="AV193" s="219">
        <f>Scores!AX189*calcs!$BN$12</f>
        <v>-1.12402825920585</v>
      </c>
      <c r="AW193" s="219">
        <f>Scores!AY189*calcs!$BN$12</f>
        <v>-1.28827055920414</v>
      </c>
      <c r="AX193" s="219">
        <f>Scores!AZ189*calcs!$BN$12</f>
        <v>-1.48008223455393</v>
      </c>
      <c r="AY193" s="219">
        <f>Scores!BA189*calcs!$BN$12</f>
        <v>-1.5586393466158</v>
      </c>
      <c r="AZ193" s="219">
        <f>Scores!BB189*calcs!$BN$12</f>
        <v>-1.73012691601097</v>
      </c>
      <c r="BA193" s="219">
        <f>Scores!BC189*calcs!$BN$13</f>
        <v>-1.35768875689268</v>
      </c>
      <c r="BB193" s="219">
        <f>Scores!BD189*calcs!$BN$13</f>
        <v>-1.33145784294844</v>
      </c>
      <c r="BC193" s="219">
        <f>Scores!BE189*calcs!$BN$13</f>
        <v>-1.51622285657007</v>
      </c>
      <c r="BD193" s="219">
        <f>Scores!BF189*calcs!$BN$13</f>
        <v>-1.56781027247817</v>
      </c>
      <c r="BE193" s="219">
        <f>Scores!BG189*calcs!$BN$13</f>
        <v>-1.56781027247817</v>
      </c>
      <c r="BF193" s="219">
        <f>Scores!BH189*calcs!$BN$14</f>
        <v>1.78541668589398</v>
      </c>
      <c r="BG193" s="219">
        <f>Scores!BI189*calcs!$BN$14</f>
        <v>1.78541668589398</v>
      </c>
      <c r="BH193" s="219">
        <f>Scores!BJ189*calcs!$BN$14</f>
        <v>1.78541668589398</v>
      </c>
      <c r="BI193" s="219">
        <f>Scores!BK189*calcs!$BN$14</f>
        <v>1.1416659628044</v>
      </c>
      <c r="BJ193" s="219">
        <f>Scores!BL189*calcs!$BN$14</f>
        <v>1.1416659628044</v>
      </c>
    </row>
    <row r="194" spans="1:62">
      <c r="A194" t="s">
        <v>401</v>
      </c>
      <c r="B194" s="22" t="s">
        <v>402</v>
      </c>
      <c r="C194" s="219">
        <f>Scores!E190*calcs!$BN$3</f>
        <v>-0.66099216088015</v>
      </c>
      <c r="D194" s="219">
        <f>Scores!F190*calcs!$BN$3</f>
        <v>-0.66099216088015</v>
      </c>
      <c r="E194" s="219">
        <f>Scores!G190*calcs!$BN$3</f>
        <v>-0.66099216088015</v>
      </c>
      <c r="F194" s="219">
        <f>Scores!H190*calcs!$BN$3</f>
        <v>-0.66099216088015</v>
      </c>
      <c r="G194" s="219">
        <f>Scores!I190*calcs!$BN$3</f>
        <v>-0.66099216088015</v>
      </c>
      <c r="H194" s="219">
        <f>Scores!J190*calcs!$BN$4</f>
        <v>-1.07912968531089</v>
      </c>
      <c r="I194" s="219">
        <f>Scores!K190*calcs!$BN$4</f>
        <v>-1.07912968531089</v>
      </c>
      <c r="J194" s="219">
        <f>Scores!L190*calcs!$BN$4</f>
        <v>-1.07912968531089</v>
      </c>
      <c r="K194" s="219">
        <f>Scores!M190*calcs!$BN$4</f>
        <v>-1.07912968531089</v>
      </c>
      <c r="L194" s="219">
        <f>Scores!N190*calcs!$BN$4</f>
        <v>-1.07912968531089</v>
      </c>
      <c r="M194" s="219">
        <f>Scores!O190*calcs!$BN$5</f>
        <v>0.143333188548624</v>
      </c>
      <c r="N194" s="219">
        <f>Scores!P190*calcs!$BN$5</f>
        <v>0.143333188548624</v>
      </c>
      <c r="O194" s="219">
        <f>Scores!Q190*calcs!$BN$5</f>
        <v>0.143333188548624</v>
      </c>
      <c r="P194" s="219">
        <f>Scores!R190*calcs!$BN$5</f>
        <v>0.143333188548624</v>
      </c>
      <c r="Q194" s="219">
        <f>Scores!S190*calcs!$BN$5</f>
        <v>0.143333188548624</v>
      </c>
      <c r="R194" s="219">
        <f>Scores!T190*calcs!$BN$6</f>
        <v>-0.156699999975299</v>
      </c>
      <c r="S194" s="219">
        <f>Scores!U190*calcs!$BN$6</f>
        <v>-0.156699999975299</v>
      </c>
      <c r="T194" s="219">
        <f>Scores!V190*calcs!$BN$6</f>
        <v>-0.156699999975299</v>
      </c>
      <c r="U194" s="219">
        <f>Scores!W190*calcs!$BN$6</f>
        <v>-0.156699999975299</v>
      </c>
      <c r="V194" s="219">
        <f>Scores!X190*calcs!$BN$6</f>
        <v>-0.156699999975299</v>
      </c>
      <c r="W194" s="219">
        <f>Scores!Y190*calcs!$BN$7</f>
        <v>-1.85933522997192</v>
      </c>
      <c r="X194" s="219">
        <f>Scores!Z190*calcs!$BN$7</f>
        <v>-1.77493630461086</v>
      </c>
      <c r="Y194" s="219">
        <f>Scores!AA190*calcs!$BN$7</f>
        <v>-2.09076029035407</v>
      </c>
      <c r="Z194" s="219">
        <f>Scores!AB190*calcs!$BN$7</f>
        <v>-2.10785849727857</v>
      </c>
      <c r="AA194" s="219">
        <f>Scores!AC190*calcs!$BN$7</f>
        <v>-1.74036644194322</v>
      </c>
      <c r="AB194" s="219">
        <f>Scores!AD190*calcs!$BN$8</f>
        <v>-0.409209580096989</v>
      </c>
      <c r="AC194" s="219">
        <f>Scores!AE190*calcs!$BN$8</f>
        <v>-0.444224785763477</v>
      </c>
      <c r="AD194" s="219">
        <f>Scores!AF190*calcs!$BN$8</f>
        <v>-0.511588641128752</v>
      </c>
      <c r="AE194" s="219">
        <f>Scores!AG190*calcs!$BN$8</f>
        <v>-0.55725623049492</v>
      </c>
      <c r="AF194" s="219">
        <f>Scores!AH190*calcs!$BN$8</f>
        <v>-0.635130455175329</v>
      </c>
      <c r="AG194" s="219">
        <f>Scores!AI190*calcs!$BN$9</f>
        <v>1.48986830266138</v>
      </c>
      <c r="AH194" s="219">
        <f>Scores!AJ190*calcs!$BN$9</f>
        <v>1.50649122889538</v>
      </c>
      <c r="AI194" s="219">
        <f>Scores!AK190*calcs!$BN$9</f>
        <v>1.55291216368271</v>
      </c>
      <c r="AJ194" s="219">
        <f>Scores!AL190*calcs!$BN$9</f>
        <v>1.523869212265</v>
      </c>
      <c r="AK194" s="219">
        <f>Scores!AM190*calcs!$BN$9</f>
        <v>1.53378949865232</v>
      </c>
      <c r="AL194" s="219">
        <f>Scores!AN190*calcs!$BN$10</f>
        <v>-0.982780070729322</v>
      </c>
      <c r="AM194" s="219">
        <f>Scores!AO190*calcs!$BN$10</f>
        <v>-0.954355988917105</v>
      </c>
      <c r="AN194" s="219">
        <f>Scores!AP190*calcs!$BN$10</f>
        <v>-0.88206618947444</v>
      </c>
      <c r="AO194" s="219">
        <f>Scores!AQ190*calcs!$BN$10</f>
        <v>-0.871646238898428</v>
      </c>
      <c r="AP194" s="219">
        <f>Scores!AR190*calcs!$BN$10</f>
        <v>-0.943262967411768</v>
      </c>
      <c r="AQ194" s="219">
        <f>Scores!AS190*calcs!$BN$11</f>
        <v>-1.52079553995281</v>
      </c>
      <c r="AR194" s="219">
        <f>Scores!AT190*calcs!$BN$11</f>
        <v>-1.66878720542861</v>
      </c>
      <c r="AS194" s="219">
        <f>Scores!AU190*calcs!$BN$11</f>
        <v>-1.40634097880427</v>
      </c>
      <c r="AT194" s="219">
        <f>Scores!AV190*calcs!$BN$11</f>
        <v>-1.01094243381856</v>
      </c>
      <c r="AU194" s="219">
        <f>Scores!AW190*calcs!$BN$11</f>
        <v>-1.20686524162503</v>
      </c>
      <c r="AV194" s="219">
        <f>Scores!AX190*calcs!$BN$12</f>
        <v>-1.52400598248083</v>
      </c>
      <c r="AW194" s="219">
        <f>Scores!AY190*calcs!$BN$12</f>
        <v>-1.61582700556765</v>
      </c>
      <c r="AX194" s="219">
        <f>Scores!AZ190*calcs!$BN$12</f>
        <v>-1.68149317559097</v>
      </c>
      <c r="AY194" s="219">
        <f>Scores!BA190*calcs!$BN$12</f>
        <v>-1.67207863175007</v>
      </c>
      <c r="AZ194" s="219">
        <f>Scores!BB190*calcs!$BN$12</f>
        <v>-1.68306779970425</v>
      </c>
      <c r="BA194" s="219">
        <f>Scores!BC190*calcs!$BN$13</f>
        <v>-1.52452339227356</v>
      </c>
      <c r="BB194" s="219">
        <f>Scores!BD190*calcs!$BN$13</f>
        <v>-1.62548811659956</v>
      </c>
      <c r="BC194" s="219">
        <f>Scores!BE190*calcs!$BN$13</f>
        <v>-1.60719622796427</v>
      </c>
      <c r="BD194" s="219">
        <f>Scores!BF190*calcs!$BN$13</f>
        <v>-1.52130742541314</v>
      </c>
      <c r="BE194" s="219">
        <f>Scores!BG190*calcs!$BN$13</f>
        <v>-1.52130742541314</v>
      </c>
      <c r="BF194" s="219">
        <f>Scores!BH190*calcs!$BN$14</f>
        <v>0.957955204134775</v>
      </c>
      <c r="BG194" s="219">
        <f>Scores!BI190*calcs!$BN$14</f>
        <v>0.957955204134775</v>
      </c>
      <c r="BH194" s="219">
        <f>Scores!BJ190*calcs!$BN$14</f>
        <v>0.957955204134775</v>
      </c>
      <c r="BI194" s="219">
        <f>Scores!BK190*calcs!$BN$14</f>
        <v>0.391717783440296</v>
      </c>
      <c r="BJ194" s="219">
        <f>Scores!BL190*calcs!$BN$14</f>
        <v>0.391717783440296</v>
      </c>
    </row>
    <row r="195" spans="1:62">
      <c r="A195" t="s">
        <v>403</v>
      </c>
      <c r="B195" s="22" t="s">
        <v>404</v>
      </c>
      <c r="C195" s="219">
        <f>Scores!E191*calcs!$BN$3</f>
        <v>0.564071170730364</v>
      </c>
      <c r="D195" s="219">
        <f>Scores!F191*calcs!$BN$3</f>
        <v>0.564071170730364</v>
      </c>
      <c r="E195" s="219">
        <f>Scores!G191*calcs!$BN$3</f>
        <v>0.564071170730364</v>
      </c>
      <c r="F195" s="219">
        <f>Scores!H191*calcs!$BN$3</f>
        <v>0.564071170730364</v>
      </c>
      <c r="G195" s="219">
        <f>Scores!I191*calcs!$BN$3</f>
        <v>0.564071170730364</v>
      </c>
      <c r="H195" s="219">
        <f>Scores!J191*calcs!$BN$4</f>
        <v>-0.924998095565168</v>
      </c>
      <c r="I195" s="219">
        <f>Scores!K191*calcs!$BN$4</f>
        <v>-0.924998095565168</v>
      </c>
      <c r="J195" s="219">
        <f>Scores!L191*calcs!$BN$4</f>
        <v>-0.924998095565168</v>
      </c>
      <c r="K195" s="219">
        <f>Scores!M191*calcs!$BN$4</f>
        <v>-0.924998095565168</v>
      </c>
      <c r="L195" s="219">
        <f>Scores!N191*calcs!$BN$4</f>
        <v>-0.924998095565168</v>
      </c>
      <c r="M195" s="219">
        <f>Scores!O191*calcs!$BN$5</f>
        <v>-0.399688858642159</v>
      </c>
      <c r="N195" s="219">
        <f>Scores!P191*calcs!$BN$5</f>
        <v>-0.399688858642159</v>
      </c>
      <c r="O195" s="219">
        <f>Scores!Q191*calcs!$BN$5</f>
        <v>-0.399688858642159</v>
      </c>
      <c r="P195" s="219">
        <f>Scores!R191*calcs!$BN$5</f>
        <v>-0.399688858642159</v>
      </c>
      <c r="Q195" s="219">
        <f>Scores!S191*calcs!$BN$5</f>
        <v>-0.399688858642159</v>
      </c>
      <c r="R195" s="219">
        <f>Scores!T191*calcs!$BN$6</f>
        <v>0.522580084199238</v>
      </c>
      <c r="S195" s="219">
        <f>Scores!U191*calcs!$BN$6</f>
        <v>0.522580084199238</v>
      </c>
      <c r="T195" s="219">
        <f>Scores!V191*calcs!$BN$6</f>
        <v>0.522580084199238</v>
      </c>
      <c r="U195" s="219">
        <f>Scores!W191*calcs!$BN$6</f>
        <v>0.522580084199238</v>
      </c>
      <c r="V195" s="219">
        <f>Scores!X191*calcs!$BN$6</f>
        <v>0.522580084199238</v>
      </c>
      <c r="W195" s="219">
        <f>Scores!Y191*calcs!$BN$7</f>
        <v>-0.426936659013775</v>
      </c>
      <c r="X195" s="219">
        <f>Scores!Z191*calcs!$BN$7</f>
        <v>-0.364829379165024</v>
      </c>
      <c r="Y195" s="219">
        <f>Scores!AA191*calcs!$BN$7</f>
        <v>-0.451118186413472</v>
      </c>
      <c r="Z195" s="219">
        <f>Scores!AB191*calcs!$BN$7</f>
        <v>-0.232685733503079</v>
      </c>
      <c r="AA195" s="219">
        <f>Scores!AC191*calcs!$BN$7</f>
        <v>-0.281541935690334</v>
      </c>
      <c r="AB195" s="219">
        <f>Scores!AD191*calcs!$BN$8</f>
        <v>0.97513434807305</v>
      </c>
      <c r="AC195" s="219">
        <f>Scores!AE191*calcs!$BN$8</f>
        <v>0.885154347273103</v>
      </c>
      <c r="AD195" s="219">
        <f>Scores!AF191*calcs!$BN$8</f>
        <v>0.886683115149674</v>
      </c>
      <c r="AE195" s="219">
        <f>Scores!AG191*calcs!$BN$8</f>
        <v>0.894072829798266</v>
      </c>
      <c r="AF195" s="219">
        <f>Scores!AH191*calcs!$BN$8</f>
        <v>0.872449650911391</v>
      </c>
      <c r="AG195" s="219">
        <f>Scores!AI191*calcs!$BN$9</f>
        <v>0.537570051823576</v>
      </c>
      <c r="AH195" s="219">
        <f>Scores!AJ191*calcs!$BN$9</f>
        <v>0.534502989204096</v>
      </c>
      <c r="AI195" s="219">
        <f>Scores!AK191*calcs!$BN$9</f>
        <v>0.528808957080496</v>
      </c>
      <c r="AJ195" s="219">
        <f>Scores!AL191*calcs!$BN$9</f>
        <v>0.50901094897114</v>
      </c>
      <c r="AK195" s="219">
        <f>Scores!AM191*calcs!$BN$9</f>
        <v>0.537596451775453</v>
      </c>
      <c r="AL195" s="219">
        <f>Scores!AN191*calcs!$BN$10</f>
        <v>0.126211434644428</v>
      </c>
      <c r="AM195" s="219">
        <f>Scores!AO191*calcs!$BN$10</f>
        <v>0.011644070769829</v>
      </c>
      <c r="AN195" s="219">
        <f>Scores!AP191*calcs!$BN$10</f>
        <v>0.00533720338871066</v>
      </c>
      <c r="AO195" s="219">
        <f>Scores!AQ191*calcs!$BN$10</f>
        <v>0.0500879414421451</v>
      </c>
      <c r="AP195" s="219">
        <f>Scores!AR191*calcs!$BN$10</f>
        <v>0.0724540933830929</v>
      </c>
      <c r="AQ195" s="219">
        <f>Scores!AS191*calcs!$BN$11</f>
        <v>0.271927256731369</v>
      </c>
      <c r="AR195" s="219">
        <f>Scores!AT191*calcs!$BN$11</f>
        <v>0.337424315365639</v>
      </c>
      <c r="AS195" s="219">
        <f>Scores!AU191*calcs!$BN$11</f>
        <v>0.572931185849118</v>
      </c>
      <c r="AT195" s="219">
        <f>Scores!AV191*calcs!$BN$11</f>
        <v>0.534198287668339</v>
      </c>
      <c r="AU195" s="219">
        <f>Scores!AW191*calcs!$BN$11</f>
        <v>0.384736866359767</v>
      </c>
      <c r="AV195" s="219">
        <f>Scores!AX191*calcs!$BN$12</f>
        <v>0.477891310470446</v>
      </c>
      <c r="AW195" s="219">
        <f>Scores!AY191*calcs!$BN$12</f>
        <v>0.422463428293247</v>
      </c>
      <c r="AX195" s="219">
        <f>Scores!AZ191*calcs!$BN$12</f>
        <v>0.430271515179644</v>
      </c>
      <c r="AY195" s="219">
        <f>Scores!BA191*calcs!$BN$12</f>
        <v>0.441738953092918</v>
      </c>
      <c r="AZ195" s="219">
        <f>Scores!BB191*calcs!$BN$12</f>
        <v>0.381234590522281</v>
      </c>
      <c r="BA195" s="219">
        <f>Scores!BC191*calcs!$BN$13</f>
        <v>0.512009743065461</v>
      </c>
      <c r="BB195" s="219">
        <f>Scores!BD191*calcs!$BN$13</f>
        <v>0.48265346806881</v>
      </c>
      <c r="BC195" s="219">
        <f>Scores!BE191*calcs!$BN$13</f>
        <v>0.588294468349186</v>
      </c>
      <c r="BD195" s="219">
        <f>Scores!BF191*calcs!$BN$13</f>
        <v>0.584607220246099</v>
      </c>
      <c r="BE195" s="219">
        <f>Scores!BG191*calcs!$BN$13</f>
        <v>0.584607220246099</v>
      </c>
      <c r="BF195" s="219">
        <f>Scores!BH191*calcs!$BN$14</f>
        <v>2.12771857689078</v>
      </c>
      <c r="BG195" s="219">
        <f>Scores!BI191*calcs!$BN$14</f>
        <v>2.12771857689078</v>
      </c>
      <c r="BH195" s="219">
        <f>Scores!BJ191*calcs!$BN$14</f>
        <v>2.12771857689078</v>
      </c>
      <c r="BI195" s="219">
        <f>Scores!BK191*calcs!$BN$14</f>
        <v>1.808120139696</v>
      </c>
      <c r="BJ195" s="219">
        <f>Scores!BL191*calcs!$BN$14</f>
        <v>1.808120139696</v>
      </c>
    </row>
    <row r="196" spans="1:62">
      <c r="A196" t="s">
        <v>405</v>
      </c>
      <c r="B196" s="22" t="s">
        <v>406</v>
      </c>
      <c r="C196" s="219">
        <f>Scores!E192*calcs!$BN$3</f>
        <v>-0.125201364367123</v>
      </c>
      <c r="D196" s="219">
        <f>Scores!F192*calcs!$BN$3</f>
        <v>-0.125201364367123</v>
      </c>
      <c r="E196" s="219">
        <f>Scores!G192*calcs!$BN$3</f>
        <v>-0.125201364367123</v>
      </c>
      <c r="F196" s="219">
        <f>Scores!H192*calcs!$BN$3</f>
        <v>-0.125201364367123</v>
      </c>
      <c r="G196" s="219">
        <f>Scores!I192*calcs!$BN$3</f>
        <v>-0.125201364367123</v>
      </c>
      <c r="H196" s="219">
        <f>Scores!J192*calcs!$BN$4</f>
        <v>-0.581318657836158</v>
      </c>
      <c r="I196" s="219">
        <f>Scores!K192*calcs!$BN$4</f>
        <v>-0.581318657836158</v>
      </c>
      <c r="J196" s="219">
        <f>Scores!L192*calcs!$BN$4</f>
        <v>-0.581318657836158</v>
      </c>
      <c r="K196" s="219">
        <f>Scores!M192*calcs!$BN$4</f>
        <v>-0.581318657836158</v>
      </c>
      <c r="L196" s="219">
        <f>Scores!N192*calcs!$BN$4</f>
        <v>-0.581318657836158</v>
      </c>
      <c r="M196" s="219">
        <f>Scores!O192*calcs!$BN$5</f>
        <v>-0.168136117165568</v>
      </c>
      <c r="N196" s="219">
        <f>Scores!P192*calcs!$BN$5</f>
        <v>-0.168136117165568</v>
      </c>
      <c r="O196" s="219">
        <f>Scores!Q192*calcs!$BN$5</f>
        <v>-0.168136117165568</v>
      </c>
      <c r="P196" s="219">
        <f>Scores!R192*calcs!$BN$5</f>
        <v>-0.168136117165568</v>
      </c>
      <c r="Q196" s="219">
        <f>Scores!S192*calcs!$BN$5</f>
        <v>-0.168136117165568</v>
      </c>
      <c r="R196" s="219">
        <f>Scores!T192*calcs!$BN$6</f>
        <v>-0.967692103743596</v>
      </c>
      <c r="S196" s="219">
        <f>Scores!U192*calcs!$BN$6</f>
        <v>-0.967692103743596</v>
      </c>
      <c r="T196" s="219">
        <f>Scores!V192*calcs!$BN$6</f>
        <v>-0.967692103743596</v>
      </c>
      <c r="U196" s="219">
        <f>Scores!W192*calcs!$BN$6</f>
        <v>-0.967692103743596</v>
      </c>
      <c r="V196" s="219">
        <f>Scores!X192*calcs!$BN$6</f>
        <v>-0.967692103743596</v>
      </c>
      <c r="W196" s="219">
        <f>Scores!Y192*calcs!$BN$7</f>
        <v>-0.403485645156721</v>
      </c>
      <c r="X196" s="219">
        <f>Scores!Z192*calcs!$BN$7</f>
        <v>-0.0827105598517129</v>
      </c>
      <c r="Y196" s="219">
        <f>Scores!AA192*calcs!$BN$7</f>
        <v>0.148751746503863</v>
      </c>
      <c r="Z196" s="219">
        <f>Scores!AB192*calcs!$BN$7</f>
        <v>-1.13323081105723</v>
      </c>
      <c r="AA196" s="219">
        <f>Scores!AC192*calcs!$BN$7</f>
        <v>-0.029834316249373</v>
      </c>
      <c r="AB196" s="219">
        <f>Scores!AD192*calcs!$BN$8</f>
        <v>-1.03349767681022</v>
      </c>
      <c r="AC196" s="219">
        <f>Scores!AE192*calcs!$BN$8</f>
        <v>-0.89458904506696</v>
      </c>
      <c r="AD196" s="219">
        <f>Scores!AF192*calcs!$BN$8</f>
        <v>-1.04169924237218</v>
      </c>
      <c r="AE196" s="219">
        <f>Scores!AG192*calcs!$BN$8</f>
        <v>-1.13158316070388</v>
      </c>
      <c r="AF196" s="219">
        <f>Scores!AH192*calcs!$BN$8</f>
        <v>-1.09892834261811</v>
      </c>
      <c r="AG196" s="219">
        <f>Scores!AI192*calcs!$BN$9</f>
        <v>1.2469927108107</v>
      </c>
      <c r="AH196" s="219">
        <f>Scores!AJ192*calcs!$BN$9</f>
        <v>1.27350513440009</v>
      </c>
      <c r="AI196" s="219">
        <f>Scores!AK192*calcs!$BN$9</f>
        <v>1.3031354620092</v>
      </c>
      <c r="AJ196" s="219">
        <f>Scores!AL192*calcs!$BN$9</f>
        <v>1.32017524055762</v>
      </c>
      <c r="AK196" s="219">
        <f>Scores!AM192*calcs!$BN$9</f>
        <v>1.34302912797377</v>
      </c>
      <c r="AL196" s="219">
        <f>Scores!AN192*calcs!$BN$10</f>
        <v>-0.652919672605553</v>
      </c>
      <c r="AM196" s="219">
        <f>Scores!AO192*calcs!$BN$10</f>
        <v>-0.646404350019068</v>
      </c>
      <c r="AN196" s="219">
        <f>Scores!AP192*calcs!$BN$10</f>
        <v>-0.681945758880754</v>
      </c>
      <c r="AO196" s="219">
        <f>Scores!AQ192*calcs!$BN$10</f>
        <v>-0.673506842231136</v>
      </c>
      <c r="AP196" s="219">
        <f>Scores!AR192*calcs!$BN$10</f>
        <v>-0.634089588413989</v>
      </c>
      <c r="AQ196" s="219">
        <f>Scores!AS192*calcs!$BN$11</f>
        <v>-0.907258064642131</v>
      </c>
      <c r="AR196" s="219">
        <f>Scores!AT192*calcs!$BN$11</f>
        <v>-0.699662355026265</v>
      </c>
      <c r="AS196" s="219">
        <f>Scores!AU192*calcs!$BN$11</f>
        <v>-0.759226651034939</v>
      </c>
      <c r="AT196" s="219">
        <f>Scores!AV192*calcs!$BN$11</f>
        <v>-0.729331082302384</v>
      </c>
      <c r="AU196" s="219">
        <f>Scores!AW192*calcs!$BN$11</f>
        <v>-0.772140977269988</v>
      </c>
      <c r="AV196" s="219">
        <f>Scores!AX192*calcs!$BN$12</f>
        <v>-1.67213755752393</v>
      </c>
      <c r="AW196" s="219">
        <f>Scores!AY192*calcs!$BN$12</f>
        <v>-1.72750402135611</v>
      </c>
      <c r="AX196" s="219">
        <f>Scores!AZ192*calcs!$BN$12</f>
        <v>-1.66129481093393</v>
      </c>
      <c r="AY196" s="219">
        <f>Scores!BA192*calcs!$BN$12</f>
        <v>-1.66437946613564</v>
      </c>
      <c r="AZ196" s="219">
        <f>Scores!BB192*calcs!$BN$12</f>
        <v>-1.82041396828359</v>
      </c>
      <c r="BA196" s="219">
        <f>Scores!BC192*calcs!$BN$13</f>
        <v>-1.00100781228528</v>
      </c>
      <c r="BB196" s="219">
        <f>Scores!BD192*calcs!$BN$13</f>
        <v>-0.865447597916487</v>
      </c>
      <c r="BC196" s="219">
        <f>Scores!BE192*calcs!$BN$13</f>
        <v>-0.964317736778562</v>
      </c>
      <c r="BD196" s="219">
        <f>Scores!BF192*calcs!$BN$13</f>
        <v>-1.00313284383137</v>
      </c>
      <c r="BE196" s="219">
        <f>Scores!BG192*calcs!$BN$13</f>
        <v>-1.00313284383137</v>
      </c>
      <c r="BF196" s="219">
        <f>Scores!BH192*calcs!$BN$14</f>
        <v>1.7336902601601</v>
      </c>
      <c r="BG196" s="219">
        <f>Scores!BI192*calcs!$BN$14</f>
        <v>1.7336902601601</v>
      </c>
      <c r="BH196" s="219">
        <f>Scores!BJ192*calcs!$BN$14</f>
        <v>1.7336902601601</v>
      </c>
      <c r="BI196" s="219">
        <f>Scores!BK192*calcs!$BN$14</f>
        <v>0.848036860591756</v>
      </c>
      <c r="BJ196" s="219">
        <f>Scores!BL192*calcs!$BN$14</f>
        <v>0.848036860591756</v>
      </c>
    </row>
    <row r="197" spans="1:62">
      <c r="A197" t="s">
        <v>407</v>
      </c>
      <c r="B197" s="22" t="s">
        <v>408</v>
      </c>
      <c r="C197" s="219">
        <f>Scores!E193*calcs!$BN$3</f>
        <v>0.00595575769596175</v>
      </c>
      <c r="D197" s="219">
        <f>Scores!F193*calcs!$BN$3</f>
        <v>0.00595575769596175</v>
      </c>
      <c r="E197" s="219">
        <f>Scores!G193*calcs!$BN$3</f>
        <v>0.00595575769596175</v>
      </c>
      <c r="F197" s="219">
        <f>Scores!H193*calcs!$BN$3</f>
        <v>0.00595575769596175</v>
      </c>
      <c r="G197" s="219">
        <f>Scores!I193*calcs!$BN$3</f>
        <v>0.00595575769596175</v>
      </c>
      <c r="H197" s="219">
        <f>Scores!J193*calcs!$BN$4</f>
        <v>0.0276089437498708</v>
      </c>
      <c r="I197" s="219">
        <f>Scores!K193*calcs!$BN$4</f>
        <v>0.0276089437498708</v>
      </c>
      <c r="J197" s="219">
        <f>Scores!L193*calcs!$BN$4</f>
        <v>0.0276089437498708</v>
      </c>
      <c r="K197" s="219">
        <f>Scores!M193*calcs!$BN$4</f>
        <v>0.0276089437498708</v>
      </c>
      <c r="L197" s="219">
        <f>Scores!N193*calcs!$BN$4</f>
        <v>0.0276089437498708</v>
      </c>
      <c r="M197" s="219">
        <f>Scores!O193*calcs!$BN$5</f>
        <v>0.135664317859017</v>
      </c>
      <c r="N197" s="219">
        <f>Scores!P193*calcs!$BN$5</f>
        <v>0.135664317859017</v>
      </c>
      <c r="O197" s="219">
        <f>Scores!Q193*calcs!$BN$5</f>
        <v>0.135664317859017</v>
      </c>
      <c r="P197" s="219">
        <f>Scores!R193*calcs!$BN$5</f>
        <v>0.135664317859017</v>
      </c>
      <c r="Q197" s="219">
        <f>Scores!S193*calcs!$BN$5</f>
        <v>0.135664317859017</v>
      </c>
      <c r="R197" s="219">
        <f>Scores!T193*calcs!$BN$6</f>
        <v>-0.30440989640392</v>
      </c>
      <c r="S197" s="219">
        <f>Scores!U193*calcs!$BN$6</f>
        <v>-0.30440989640392</v>
      </c>
      <c r="T197" s="219">
        <f>Scores!V193*calcs!$BN$6</f>
        <v>-0.30440989640392</v>
      </c>
      <c r="U197" s="219">
        <f>Scores!W193*calcs!$BN$6</f>
        <v>-0.30440989640392</v>
      </c>
      <c r="V197" s="219">
        <f>Scores!X193*calcs!$BN$6</f>
        <v>-0.30440989640392</v>
      </c>
      <c r="W197" s="219">
        <f>Scores!Y193*calcs!$BN$7</f>
        <v>0.620467005988199</v>
      </c>
      <c r="X197" s="219">
        <f>Scores!Z193*calcs!$BN$7</f>
        <v>-0.121816968154374</v>
      </c>
      <c r="Y197" s="219">
        <f>Scores!AA193*calcs!$BN$7</f>
        <v>0.361032405228943</v>
      </c>
      <c r="Z197" s="219">
        <f>Scores!AB193*calcs!$BN$7</f>
        <v>0.316966406825812</v>
      </c>
      <c r="AA197" s="219">
        <f>Scores!AC193*calcs!$BN$7</f>
        <v>-0.0393263227382486</v>
      </c>
      <c r="AB197" s="219">
        <f>Scores!AD193*calcs!$BN$8</f>
        <v>0.642939658141489</v>
      </c>
      <c r="AC197" s="219">
        <f>Scores!AE193*calcs!$BN$8</f>
        <v>0.661637752881573</v>
      </c>
      <c r="AD197" s="219">
        <f>Scores!AF193*calcs!$BN$8</f>
        <v>0.477861170030005</v>
      </c>
      <c r="AE197" s="219">
        <f>Scores!AG193*calcs!$BN$8</f>
        <v>0.470879936675368</v>
      </c>
      <c r="AF197" s="219">
        <f>Scores!AH193*calcs!$BN$8</f>
        <v>0.567809111339463</v>
      </c>
      <c r="AG197" s="219">
        <f>Scores!AI193*calcs!$BN$9</f>
        <v>-0.146343176561657</v>
      </c>
      <c r="AH197" s="219">
        <f>Scores!AJ193*calcs!$BN$9</f>
        <v>-0.0630963916955714</v>
      </c>
      <c r="AI197" s="219">
        <f>Scores!AK193*calcs!$BN$9</f>
        <v>-0.0694863220249678</v>
      </c>
      <c r="AJ197" s="219">
        <f>Scores!AL193*calcs!$BN$9</f>
        <v>-0.0767072487013168</v>
      </c>
      <c r="AK197" s="219">
        <f>Scores!AM193*calcs!$BN$9</f>
        <v>-0.0593159948612517</v>
      </c>
      <c r="AL197" s="219">
        <f>Scores!AN193*calcs!$BN$10</f>
        <v>0.307364710090288</v>
      </c>
      <c r="AM197" s="219">
        <f>Scores!AO193*calcs!$BN$10</f>
        <v>0.281989536409371</v>
      </c>
      <c r="AN197" s="219">
        <f>Scores!AP193*calcs!$BN$10</f>
        <v>0.254541769133706</v>
      </c>
      <c r="AO197" s="219">
        <f>Scores!AQ193*calcs!$BN$10</f>
        <v>0.256019105552406</v>
      </c>
      <c r="AP197" s="219">
        <f>Scores!AR193*calcs!$BN$10</f>
        <v>0.263935835531522</v>
      </c>
      <c r="AQ197" s="219">
        <f>Scores!AS193*calcs!$BN$11</f>
        <v>0.14218451159609</v>
      </c>
      <c r="AR197" s="219">
        <f>Scores!AT193*calcs!$BN$11</f>
        <v>0.301807197392584</v>
      </c>
      <c r="AS197" s="219">
        <f>Scores!AU193*calcs!$BN$11</f>
        <v>0.432843943552813</v>
      </c>
      <c r="AT197" s="219">
        <f>Scores!AV193*calcs!$BN$11</f>
        <v>0.477672237650601</v>
      </c>
      <c r="AU197" s="219">
        <f>Scores!AW193*calcs!$BN$11</f>
        <v>0.613563408672152</v>
      </c>
      <c r="AV197" s="219">
        <f>Scores!AX193*calcs!$BN$12</f>
        <v>0.133544798013582</v>
      </c>
      <c r="AW197" s="219">
        <f>Scores!AY193*calcs!$BN$12</f>
        <v>0.156603551212736</v>
      </c>
      <c r="AX197" s="219">
        <f>Scores!AZ193*calcs!$BN$12</f>
        <v>0.0778672184479854</v>
      </c>
      <c r="AY197" s="219">
        <f>Scores!BA193*calcs!$BN$12</f>
        <v>-0.0533657646564958</v>
      </c>
      <c r="AZ197" s="219">
        <f>Scores!BB193*calcs!$BN$12</f>
        <v>0.0785267629023949</v>
      </c>
      <c r="BA197" s="219">
        <f>Scores!BC193*calcs!$BN$13</f>
        <v>0.287645923070483</v>
      </c>
      <c r="BB197" s="219">
        <f>Scores!BD193*calcs!$BN$13</f>
        <v>0.260743827577403</v>
      </c>
      <c r="BC197" s="219">
        <f>Scores!BE193*calcs!$BN$13</f>
        <v>0.278985005608892</v>
      </c>
      <c r="BD197" s="219">
        <f>Scores!BF193*calcs!$BN$13</f>
        <v>0.332163193321647</v>
      </c>
      <c r="BE197" s="219">
        <f>Scores!BG193*calcs!$BN$13</f>
        <v>0.332163193321647</v>
      </c>
      <c r="BF197" s="219">
        <f>Scores!BH193*calcs!$BN$14</f>
        <v>2.4715858728769</v>
      </c>
      <c r="BG197" s="219">
        <f>Scores!BI193*calcs!$BN$14</f>
        <v>2.4715858728769</v>
      </c>
      <c r="BH197" s="219">
        <f>Scores!BJ193*calcs!$BN$14</f>
        <v>2.4715858728769</v>
      </c>
      <c r="BI197" s="219">
        <f>Scores!BK193*calcs!$BN$14</f>
        <v>2.43034301546322</v>
      </c>
      <c r="BJ197" s="219">
        <f>Scores!BL193*calcs!$BN$14</f>
        <v>2.43034301546322</v>
      </c>
    </row>
    <row r="198" spans="1:62">
      <c r="A198" t="s">
        <v>409</v>
      </c>
      <c r="B198" s="22" t="s">
        <v>410</v>
      </c>
      <c r="C198" s="219">
        <f>Scores!E194*calcs!$BN$3</f>
        <v>-0.167060020344703</v>
      </c>
      <c r="D198" s="219">
        <f>Scores!F194*calcs!$BN$3</f>
        <v>-0.167060020344703</v>
      </c>
      <c r="E198" s="219">
        <f>Scores!G194*calcs!$BN$3</f>
        <v>-0.167060020344703</v>
      </c>
      <c r="F198" s="219">
        <f>Scores!H194*calcs!$BN$3</f>
        <v>-0.167060020344703</v>
      </c>
      <c r="G198" s="219">
        <f>Scores!I194*calcs!$BN$3</f>
        <v>-0.167060020344703</v>
      </c>
      <c r="H198" s="219">
        <f>Scores!J194*calcs!$BN$4</f>
        <v>-0.488389303140176</v>
      </c>
      <c r="I198" s="219">
        <f>Scores!K194*calcs!$BN$4</f>
        <v>-0.488389303140176</v>
      </c>
      <c r="J198" s="219">
        <f>Scores!L194*calcs!$BN$4</f>
        <v>-0.488389303140176</v>
      </c>
      <c r="K198" s="219">
        <f>Scores!M194*calcs!$BN$4</f>
        <v>-0.488389303140176</v>
      </c>
      <c r="L198" s="219">
        <f>Scores!N194*calcs!$BN$4</f>
        <v>-0.488389303140176</v>
      </c>
      <c r="M198" s="219">
        <f>Scores!O194*calcs!$BN$5</f>
        <v>0.0767007824734262</v>
      </c>
      <c r="N198" s="219">
        <f>Scores!P194*calcs!$BN$5</f>
        <v>0.0767007824734262</v>
      </c>
      <c r="O198" s="219">
        <f>Scores!Q194*calcs!$BN$5</f>
        <v>0.0767007824734262</v>
      </c>
      <c r="P198" s="219">
        <f>Scores!R194*calcs!$BN$5</f>
        <v>0.0767007824734262</v>
      </c>
      <c r="Q198" s="219">
        <f>Scores!S194*calcs!$BN$5</f>
        <v>0.0767007824734262</v>
      </c>
      <c r="R198" s="219">
        <f>Scores!T194*calcs!$BN$6</f>
        <v>-0.929177524504992</v>
      </c>
      <c r="S198" s="219">
        <f>Scores!U194*calcs!$BN$6</f>
        <v>-0.929177524504992</v>
      </c>
      <c r="T198" s="219">
        <f>Scores!V194*calcs!$BN$6</f>
        <v>-0.929177524504992</v>
      </c>
      <c r="U198" s="219">
        <f>Scores!W194*calcs!$BN$6</f>
        <v>-0.929177524504992</v>
      </c>
      <c r="V198" s="219">
        <f>Scores!X194*calcs!$BN$6</f>
        <v>-0.929177524504992</v>
      </c>
      <c r="W198" s="219">
        <f>Scores!Y194*calcs!$BN$7</f>
        <v>-1.1425933186186</v>
      </c>
      <c r="X198" s="219">
        <f>Scores!Z194*calcs!$BN$7</f>
        <v>-0.790194819952484</v>
      </c>
      <c r="Y198" s="219">
        <f>Scores!AA194*calcs!$BN$7</f>
        <v>-1.3131748654559</v>
      </c>
      <c r="Z198" s="219">
        <f>Scores!AB194*calcs!$BN$7</f>
        <v>-1.20574786657658</v>
      </c>
      <c r="AA198" s="219">
        <f>Scores!AC194*calcs!$BN$7</f>
        <v>-1.41741212657365</v>
      </c>
      <c r="AB198" s="219">
        <f>Scores!AD194*calcs!$BN$8</f>
        <v>-0.587876841171304</v>
      </c>
      <c r="AC198" s="219">
        <f>Scores!AE194*calcs!$BN$8</f>
        <v>-0.517255852970055</v>
      </c>
      <c r="AD198" s="219">
        <f>Scores!AF194*calcs!$BN$8</f>
        <v>-0.700585702234918</v>
      </c>
      <c r="AE198" s="219">
        <f>Scores!AG194*calcs!$BN$8</f>
        <v>-0.688070952572422</v>
      </c>
      <c r="AF198" s="219">
        <f>Scores!AH194*calcs!$BN$8</f>
        <v>-0.658310021573289</v>
      </c>
      <c r="AG198" s="219">
        <f>Scores!AI194*calcs!$BN$9</f>
        <v>1.1796003906104</v>
      </c>
      <c r="AH198" s="219">
        <f>Scores!AJ194*calcs!$BN$9</f>
        <v>1.20885691939092</v>
      </c>
      <c r="AI198" s="219">
        <f>Scores!AK194*calcs!$BN$9</f>
        <v>1.24032784698811</v>
      </c>
      <c r="AJ198" s="219">
        <f>Scores!AL194*calcs!$BN$9</f>
        <v>1.20038314084008</v>
      </c>
      <c r="AK198" s="219">
        <f>Scores!AM194*calcs!$BN$9</f>
        <v>1.29423801889749</v>
      </c>
      <c r="AL198" s="219">
        <f>Scores!AN194*calcs!$BN$10</f>
        <v>-0.960823418841826</v>
      </c>
      <c r="AM198" s="219">
        <f>Scores!AO194*calcs!$BN$10</f>
        <v>-0.929699730247164</v>
      </c>
      <c r="AN198" s="219">
        <f>Scores!AP194*calcs!$BN$10</f>
        <v>-0.917865331772425</v>
      </c>
      <c r="AO198" s="219">
        <f>Scores!AQ194*calcs!$BN$10</f>
        <v>-0.886904032010776</v>
      </c>
      <c r="AP198" s="219">
        <f>Scores!AR194*calcs!$BN$10</f>
        <v>-0.912309151951683</v>
      </c>
      <c r="AQ198" s="219">
        <f>Scores!AS194*calcs!$BN$11</f>
        <v>-0.765321715320839</v>
      </c>
      <c r="AR198" s="219">
        <f>Scores!AT194*calcs!$BN$11</f>
        <v>-0.383233149936609</v>
      </c>
      <c r="AS198" s="219">
        <f>Scores!AU194*calcs!$BN$11</f>
        <v>-0.418023601045796</v>
      </c>
      <c r="AT198" s="219">
        <f>Scores!AV194*calcs!$BN$11</f>
        <v>-0.319903542885928</v>
      </c>
      <c r="AU198" s="219">
        <f>Scores!AW194*calcs!$BN$11</f>
        <v>-0.436385323843041</v>
      </c>
      <c r="AV198" s="219">
        <f>Scores!AX194*calcs!$BN$12</f>
        <v>-1.20015137496105</v>
      </c>
      <c r="AW198" s="219">
        <f>Scores!AY194*calcs!$BN$12</f>
        <v>-1.14052460408818</v>
      </c>
      <c r="AX198" s="219">
        <f>Scores!AZ194*calcs!$BN$12</f>
        <v>-1.16527958269313</v>
      </c>
      <c r="AY198" s="219">
        <f>Scores!BA194*calcs!$BN$12</f>
        <v>-1.19493420121421</v>
      </c>
      <c r="AZ198" s="219">
        <f>Scores!BB194*calcs!$BN$12</f>
        <v>-1.13977300953698</v>
      </c>
      <c r="BA198" s="219">
        <f>Scores!BC194*calcs!$BN$13</f>
        <v>-0.931972790748366</v>
      </c>
      <c r="BB198" s="219">
        <f>Scores!BD194*calcs!$BN$13</f>
        <v>-0.887638561965628</v>
      </c>
      <c r="BC198" s="219">
        <f>Scores!BE194*calcs!$BN$13</f>
        <v>-0.933993279647161</v>
      </c>
      <c r="BD198" s="219">
        <f>Scores!BF194*calcs!$BN$13</f>
        <v>-0.837051247170551</v>
      </c>
      <c r="BE198" s="219">
        <f>Scores!BG194*calcs!$BN$13</f>
        <v>-0.837051247170551</v>
      </c>
      <c r="BF198" s="219">
        <f>Scores!BH194*calcs!$BN$14</f>
        <v>1.37632418201975</v>
      </c>
      <c r="BG198" s="219">
        <f>Scores!BI194*calcs!$BN$14</f>
        <v>1.37632418201975</v>
      </c>
      <c r="BH198" s="219">
        <f>Scores!BJ194*calcs!$BN$14</f>
        <v>1.37632418201975</v>
      </c>
      <c r="BI198" s="219">
        <f>Scores!BK194*calcs!$BN$14</f>
        <v>1.44310049558577</v>
      </c>
      <c r="BJ198" s="219">
        <f>Scores!BL194*calcs!$BN$14</f>
        <v>1.44310049558577</v>
      </c>
    </row>
    <row r="199" spans="1:62">
      <c r="A199" t="s">
        <v>411</v>
      </c>
      <c r="B199" s="22" t="s">
        <v>412</v>
      </c>
      <c r="C199" s="219">
        <f>Scores!E195*calcs!$BN$3</f>
        <v>0.564071170730364</v>
      </c>
      <c r="D199" s="219">
        <f>Scores!F195*calcs!$BN$3</f>
        <v>0.564071170730364</v>
      </c>
      <c r="E199" s="219">
        <f>Scores!G195*calcs!$BN$3</f>
        <v>0.564071170730364</v>
      </c>
      <c r="F199" s="219">
        <f>Scores!H195*calcs!$BN$3</f>
        <v>0.564071170730364</v>
      </c>
      <c r="G199" s="219">
        <f>Scores!I195*calcs!$BN$3</f>
        <v>0.564071170730364</v>
      </c>
      <c r="H199" s="219">
        <f>Scores!J195*calcs!$BN$4</f>
        <v>-0.0621750866066899</v>
      </c>
      <c r="I199" s="219">
        <f>Scores!K195*calcs!$BN$4</f>
        <v>-0.0621750866066899</v>
      </c>
      <c r="J199" s="219">
        <f>Scores!L195*calcs!$BN$4</f>
        <v>-0.0621750866066899</v>
      </c>
      <c r="K199" s="219">
        <f>Scores!M195*calcs!$BN$4</f>
        <v>-0.0621750866066899</v>
      </c>
      <c r="L199" s="219">
        <f>Scores!N195*calcs!$BN$4</f>
        <v>-0.0621750866066899</v>
      </c>
      <c r="M199" s="219">
        <f>Scores!O195*calcs!$BN$5</f>
        <v>-0.00351196239008465</v>
      </c>
      <c r="N199" s="219">
        <f>Scores!P195*calcs!$BN$5</f>
        <v>-0.00351196239008465</v>
      </c>
      <c r="O199" s="219">
        <f>Scores!Q195*calcs!$BN$5</f>
        <v>-0.00351196239008465</v>
      </c>
      <c r="P199" s="219">
        <f>Scores!R195*calcs!$BN$5</f>
        <v>-0.00351196239008465</v>
      </c>
      <c r="Q199" s="219">
        <f>Scores!S195*calcs!$BN$5</f>
        <v>-0.00351196239008465</v>
      </c>
      <c r="R199" s="219">
        <f>Scores!T195*calcs!$BN$6</f>
        <v>-0.384089572440767</v>
      </c>
      <c r="S199" s="219">
        <f>Scores!U195*calcs!$BN$6</f>
        <v>-0.384089572440767</v>
      </c>
      <c r="T199" s="219">
        <f>Scores!V195*calcs!$BN$6</f>
        <v>-0.384089572440767</v>
      </c>
      <c r="U199" s="219">
        <f>Scores!W195*calcs!$BN$6</f>
        <v>-0.384089572440767</v>
      </c>
      <c r="V199" s="219">
        <f>Scores!X195*calcs!$BN$6</f>
        <v>-0.384089572440767</v>
      </c>
      <c r="W199" s="219">
        <f>Scores!Y195*calcs!$BN$7</f>
        <v>0.200547348483612</v>
      </c>
      <c r="X199" s="219">
        <f>Scores!Z195*calcs!$BN$7</f>
        <v>0.73685239363871</v>
      </c>
      <c r="Y199" s="219">
        <f>Scores!AA195*calcs!$BN$7</f>
        <v>0.253908718427857</v>
      </c>
      <c r="Z199" s="219">
        <f>Scores!AB195*calcs!$BN$7</f>
        <v>0.675759571406216</v>
      </c>
      <c r="AA199" s="219">
        <f>Scores!AC195*calcs!$BN$7</f>
        <v>0.513656895559281</v>
      </c>
      <c r="AB199" s="219">
        <f>Scores!AD195*calcs!$BN$8</f>
        <v>0.172830521164661</v>
      </c>
      <c r="AC199" s="219">
        <f>Scores!AE195*calcs!$BN$8</f>
        <v>0.162743738230428</v>
      </c>
      <c r="AD199" s="219">
        <f>Scores!AF195*calcs!$BN$8</f>
        <v>0.157559606616271</v>
      </c>
      <c r="AE199" s="219">
        <f>Scores!AG195*calcs!$BN$8</f>
        <v>0.089281215302333</v>
      </c>
      <c r="AF199" s="219">
        <f>Scores!AH195*calcs!$BN$8</f>
        <v>-0.00501925366758093</v>
      </c>
      <c r="AG199" s="219">
        <f>Scores!AI195*calcs!$BN$9</f>
        <v>-0.567501758787905</v>
      </c>
      <c r="AH199" s="219">
        <f>Scores!AJ195*calcs!$BN$9</f>
        <v>-0.596814459464585</v>
      </c>
      <c r="AI199" s="219">
        <f>Scores!AK195*calcs!$BN$9</f>
        <v>-0.603945276909428</v>
      </c>
      <c r="AJ199" s="219">
        <f>Scores!AL195*calcs!$BN$9</f>
        <v>-0.595251494660513</v>
      </c>
      <c r="AK199" s="219">
        <f>Scores!AM195*calcs!$BN$9</f>
        <v>-0.597197366840806</v>
      </c>
      <c r="AL199" s="219">
        <f>Scores!AN195*calcs!$BN$10</f>
        <v>0.291008328263244</v>
      </c>
      <c r="AM199" s="219">
        <f>Scores!AO195*calcs!$BN$10</f>
        <v>0.289270932612546</v>
      </c>
      <c r="AN199" s="219">
        <f>Scores!AP195*calcs!$BN$10</f>
        <v>0.27048650570603</v>
      </c>
      <c r="AO199" s="219">
        <f>Scores!AQ195*calcs!$BN$10</f>
        <v>0.268555925559718</v>
      </c>
      <c r="AP199" s="219">
        <f>Scores!AR195*calcs!$BN$10</f>
        <v>0.230135692213039</v>
      </c>
      <c r="AQ199" s="219">
        <f>Scores!AS195*calcs!$BN$11</f>
        <v>-0.375764918784349</v>
      </c>
      <c r="AR199" s="219">
        <f>Scores!AT195*calcs!$BN$11</f>
        <v>0.00900202089998201</v>
      </c>
      <c r="AS199" s="219">
        <f>Scores!AU195*calcs!$BN$11</f>
        <v>0.127543579871433</v>
      </c>
      <c r="AT199" s="219">
        <f>Scores!AV195*calcs!$BN$11</f>
        <v>-0.129409580793343</v>
      </c>
      <c r="AU199" s="219">
        <f>Scores!AW195*calcs!$BN$11</f>
        <v>0.0480491963675855</v>
      </c>
      <c r="AV199" s="219">
        <f>Scores!AX195*calcs!$BN$12</f>
        <v>-0.135391338132095</v>
      </c>
      <c r="AW199" s="219">
        <f>Scores!AY195*calcs!$BN$12</f>
        <v>-0.258542620788818</v>
      </c>
      <c r="AX199" s="219">
        <f>Scores!AZ195*calcs!$BN$12</f>
        <v>-0.157399410031096</v>
      </c>
      <c r="AY199" s="219">
        <f>Scores!BA195*calcs!$BN$12</f>
        <v>-0.163471042041885</v>
      </c>
      <c r="AZ199" s="219">
        <f>Scores!BB195*calcs!$BN$12</f>
        <v>-0.170174202452597</v>
      </c>
      <c r="BA199" s="219">
        <f>Scores!BC195*calcs!$BN$13</f>
        <v>-0.0402704292298676</v>
      </c>
      <c r="BB199" s="219">
        <f>Scores!BD195*calcs!$BN$13</f>
        <v>-0.0166432230368554</v>
      </c>
      <c r="BC199" s="219">
        <f>Scores!BE195*calcs!$BN$13</f>
        <v>-0.066713805689083</v>
      </c>
      <c r="BD199" s="219">
        <f>Scores!BF195*calcs!$BN$13</f>
        <v>-0.0531461109314636</v>
      </c>
      <c r="BE199" s="219">
        <f>Scores!BG195*calcs!$BN$13</f>
        <v>-0.0531461109314636</v>
      </c>
      <c r="BF199" s="219">
        <f>Scores!BH195*calcs!$BN$14</f>
        <v>2.05277791898963</v>
      </c>
      <c r="BG199" s="219">
        <f>Scores!BI195*calcs!$BN$14</f>
        <v>2.05277791898963</v>
      </c>
      <c r="BH199" s="219">
        <f>Scores!BJ195*calcs!$BN$14</f>
        <v>2.05277791898963</v>
      </c>
      <c r="BI199" s="219">
        <f>Scores!BK195*calcs!$BN$14</f>
        <v>0.857837226539786</v>
      </c>
      <c r="BJ199" s="219">
        <f>Scores!BL195*calcs!$BN$14</f>
        <v>0.857837226539786</v>
      </c>
    </row>
    <row r="200" spans="1:62">
      <c r="A200" t="s">
        <v>413</v>
      </c>
      <c r="B200" s="22" t="s">
        <v>414</v>
      </c>
      <c r="C200" s="219">
        <f>Scores!E196*calcs!$BN$3</f>
        <v>0.0868824925859499</v>
      </c>
      <c r="D200" s="219">
        <f>Scores!F196*calcs!$BN$3</f>
        <v>0.0868824925859499</v>
      </c>
      <c r="E200" s="219">
        <f>Scores!G196*calcs!$BN$3</f>
        <v>0.0868824925859499</v>
      </c>
      <c r="F200" s="219">
        <f>Scores!H196*calcs!$BN$3</f>
        <v>0.0868824925859499</v>
      </c>
      <c r="G200" s="219">
        <f>Scores!I196*calcs!$BN$3</f>
        <v>0.0868824925859499</v>
      </c>
      <c r="H200" s="219">
        <f>Scores!J196*calcs!$BN$4</f>
        <v>-1.1441131893799</v>
      </c>
      <c r="I200" s="219">
        <f>Scores!K196*calcs!$BN$4</f>
        <v>-1.1441131893799</v>
      </c>
      <c r="J200" s="219">
        <f>Scores!L196*calcs!$BN$4</f>
        <v>-1.1441131893799</v>
      </c>
      <c r="K200" s="219">
        <f>Scores!M196*calcs!$BN$4</f>
        <v>-1.1441131893799</v>
      </c>
      <c r="L200" s="219">
        <f>Scores!N196*calcs!$BN$4</f>
        <v>-1.1441131893799</v>
      </c>
      <c r="M200" s="219">
        <f>Scores!O196*calcs!$BN$5</f>
        <v>-0.138166507794044</v>
      </c>
      <c r="N200" s="219">
        <f>Scores!P196*calcs!$BN$5</f>
        <v>-0.138166507794044</v>
      </c>
      <c r="O200" s="219">
        <f>Scores!Q196*calcs!$BN$5</f>
        <v>-0.138166507794044</v>
      </c>
      <c r="P200" s="219">
        <f>Scores!R196*calcs!$BN$5</f>
        <v>-0.138166507794044</v>
      </c>
      <c r="Q200" s="219">
        <f>Scores!S196*calcs!$BN$5</f>
        <v>-0.138166507794044</v>
      </c>
      <c r="R200" s="219">
        <f>Scores!T196*calcs!$BN$6</f>
        <v>-0.126258071631413</v>
      </c>
      <c r="S200" s="219">
        <f>Scores!U196*calcs!$BN$6</f>
        <v>-0.126258071631413</v>
      </c>
      <c r="T200" s="219">
        <f>Scores!V196*calcs!$BN$6</f>
        <v>-0.126258071631413</v>
      </c>
      <c r="U200" s="219">
        <f>Scores!W196*calcs!$BN$6</f>
        <v>-0.126258071631413</v>
      </c>
      <c r="V200" s="219">
        <f>Scores!X196*calcs!$BN$6</f>
        <v>-0.126258071631413</v>
      </c>
      <c r="W200" s="219">
        <f>Scores!Y196*calcs!$BN$7</f>
        <v>0.914550012464713</v>
      </c>
      <c r="X200" s="219">
        <f>Scores!Z196*calcs!$BN$7</f>
        <v>0.0658807286306542</v>
      </c>
      <c r="Y200" s="219">
        <f>Scores!AA196*calcs!$BN$7</f>
        <v>0.494690895497467</v>
      </c>
      <c r="Z200" s="219">
        <f>Scores!AB196*calcs!$BN$7</f>
        <v>0.746737992725696</v>
      </c>
      <c r="AA200" s="219">
        <f>Scores!AC196*calcs!$BN$7</f>
        <v>0.903847773239018</v>
      </c>
      <c r="AB200" s="219">
        <f>Scores!AD196*calcs!$BN$8</f>
        <v>0.951663143351414</v>
      </c>
      <c r="AC200" s="219">
        <f>Scores!AE196*calcs!$BN$8</f>
        <v>0.869041444132576</v>
      </c>
      <c r="AD200" s="219">
        <f>Scores!AF196*calcs!$BN$8</f>
        <v>0.7638622403502</v>
      </c>
      <c r="AE200" s="219">
        <f>Scores!AG196*calcs!$BN$8</f>
        <v>0.801438640978424</v>
      </c>
      <c r="AF200" s="219">
        <f>Scores!AH196*calcs!$BN$8</f>
        <v>0.829354159947558</v>
      </c>
      <c r="AG200" s="219">
        <f>Scores!AI196*calcs!$BN$9</f>
        <v>-0.276057486602637</v>
      </c>
      <c r="AH200" s="219">
        <f>Scores!AJ196*calcs!$BN$9</f>
        <v>-0.261944494658656</v>
      </c>
      <c r="AI200" s="219">
        <f>Scores!AK196*calcs!$BN$9</f>
        <v>-0.27802580867588</v>
      </c>
      <c r="AJ200" s="219">
        <f>Scores!AL196*calcs!$BN$9</f>
        <v>-0.278519063344896</v>
      </c>
      <c r="AK200" s="219">
        <f>Scores!AM196*calcs!$BN$9</f>
        <v>-0.202432668761649</v>
      </c>
      <c r="AL200" s="219">
        <f>Scores!AN196*calcs!$BN$10</f>
        <v>0.481337134977934</v>
      </c>
      <c r="AM200" s="219">
        <f>Scores!AO196*calcs!$BN$10</f>
        <v>0.441825624474652</v>
      </c>
      <c r="AN200" s="219">
        <f>Scores!AP196*calcs!$BN$10</f>
        <v>0.431896300545857</v>
      </c>
      <c r="AO200" s="219">
        <f>Scores!AQ196*calcs!$BN$10</f>
        <v>0.395337427623056</v>
      </c>
      <c r="AP200" s="219">
        <f>Scores!AR196*calcs!$BN$10</f>
        <v>0.385662732463746</v>
      </c>
      <c r="AQ200" s="219">
        <f>Scores!AS196*calcs!$BN$11</f>
        <v>0.0726587335951544</v>
      </c>
      <c r="AR200" s="219">
        <f>Scores!AT196*calcs!$BN$11</f>
        <v>0.291750871647564</v>
      </c>
      <c r="AS200" s="219">
        <f>Scores!AU196*calcs!$BN$11</f>
        <v>0.437600526349885</v>
      </c>
      <c r="AT200" s="219">
        <f>Scores!AV196*calcs!$BN$11</f>
        <v>0.386657584015802</v>
      </c>
      <c r="AU200" s="219">
        <f>Scores!AW196*calcs!$BN$11</f>
        <v>0.44125402186778</v>
      </c>
      <c r="AV200" s="219">
        <f>Scores!AX196*calcs!$BN$12</f>
        <v>0.384365097210557</v>
      </c>
      <c r="AW200" s="219">
        <f>Scores!AY196*calcs!$BN$12</f>
        <v>0.316602638410866</v>
      </c>
      <c r="AX200" s="219">
        <f>Scores!AZ196*calcs!$BN$12</f>
        <v>0.321665892867281</v>
      </c>
      <c r="AY200" s="219">
        <f>Scores!BA196*calcs!$BN$12</f>
        <v>0.39375007974132</v>
      </c>
      <c r="AZ200" s="219">
        <f>Scores!BB196*calcs!$BN$12</f>
        <v>0.45146365749848</v>
      </c>
      <c r="BA200" s="219">
        <f>Scores!BC196*calcs!$BN$13</f>
        <v>0.500503906142641</v>
      </c>
      <c r="BB200" s="219">
        <f>Scores!BD196*calcs!$BN$13</f>
        <v>0.582512806289943</v>
      </c>
      <c r="BC200" s="219">
        <f>Scores!BE196*calcs!$BN$13</f>
        <v>0.509450879807542</v>
      </c>
      <c r="BD200" s="219">
        <f>Scores!BF196*calcs!$BN$13</f>
        <v>0.571320692513233</v>
      </c>
      <c r="BE200" s="219">
        <f>Scores!BG196*calcs!$BN$13</f>
        <v>0.571320692513233</v>
      </c>
      <c r="BF200" s="219">
        <f>Scores!BH196*calcs!$BN$14</f>
        <v>2.07861952516244</v>
      </c>
      <c r="BG200" s="219">
        <f>Scores!BI196*calcs!$BN$14</f>
        <v>2.07861952516244</v>
      </c>
      <c r="BH200" s="219">
        <f>Scores!BJ196*calcs!$BN$14</f>
        <v>2.07861952516244</v>
      </c>
      <c r="BI200" s="219">
        <f>Scores!BK196*calcs!$BN$14</f>
        <v>1.26181071066682</v>
      </c>
      <c r="BJ200" s="219">
        <f>Scores!BL196*calcs!$BN$14</f>
        <v>1.26181071066682</v>
      </c>
    </row>
    <row r="201" spans="1:62">
      <c r="A201" t="s">
        <v>415</v>
      </c>
      <c r="B201" s="22" t="s">
        <v>416</v>
      </c>
      <c r="C201" s="219">
        <f>Scores!E197*calcs!$BN$3</f>
        <v>0.441285779862796</v>
      </c>
      <c r="D201" s="219">
        <f>Scores!F197*calcs!$BN$3</f>
        <v>0.441285779862796</v>
      </c>
      <c r="E201" s="219">
        <f>Scores!G197*calcs!$BN$3</f>
        <v>0.441285779862796</v>
      </c>
      <c r="F201" s="219">
        <f>Scores!H197*calcs!$BN$3</f>
        <v>0.441285779862796</v>
      </c>
      <c r="G201" s="219">
        <f>Scores!I197*calcs!$BN$3</f>
        <v>0.441285779862796</v>
      </c>
      <c r="H201" s="219">
        <f>Scores!J197*calcs!$BN$4</f>
        <v>-0.65679726748059</v>
      </c>
      <c r="I201" s="219">
        <f>Scores!K197*calcs!$BN$4</f>
        <v>-0.65679726748059</v>
      </c>
      <c r="J201" s="219">
        <f>Scores!L197*calcs!$BN$4</f>
        <v>-0.65679726748059</v>
      </c>
      <c r="K201" s="219">
        <f>Scores!M197*calcs!$BN$4</f>
        <v>-0.65679726748059</v>
      </c>
      <c r="L201" s="219">
        <f>Scores!N197*calcs!$BN$4</f>
        <v>-0.65679726748059</v>
      </c>
      <c r="M201" s="219">
        <f>Scores!O197*calcs!$BN$5</f>
        <v>0.0575010214502772</v>
      </c>
      <c r="N201" s="219">
        <f>Scores!P197*calcs!$BN$5</f>
        <v>0.0575010214502772</v>
      </c>
      <c r="O201" s="219">
        <f>Scores!Q197*calcs!$BN$5</f>
        <v>0.0575010214502772</v>
      </c>
      <c r="P201" s="219">
        <f>Scores!R197*calcs!$BN$5</f>
        <v>0.0575010214502772</v>
      </c>
      <c r="Q201" s="219">
        <f>Scores!S197*calcs!$BN$5</f>
        <v>0.0575010214502772</v>
      </c>
      <c r="R201" s="219">
        <f>Scores!T197*calcs!$BN$6</f>
        <v>-0.461677107676827</v>
      </c>
      <c r="S201" s="219">
        <f>Scores!U197*calcs!$BN$6</f>
        <v>-0.461677107676827</v>
      </c>
      <c r="T201" s="219">
        <f>Scores!V197*calcs!$BN$6</f>
        <v>-0.461677107676827</v>
      </c>
      <c r="U201" s="219">
        <f>Scores!W197*calcs!$BN$6</f>
        <v>-0.461677107676827</v>
      </c>
      <c r="V201" s="219">
        <f>Scores!X197*calcs!$BN$6</f>
        <v>-0.461677107676827</v>
      </c>
      <c r="W201" s="219">
        <f>Scores!Y197*calcs!$BN$7</f>
        <v>0.472627580943366</v>
      </c>
      <c r="X201" s="219">
        <f>Scores!Z197*calcs!$BN$7</f>
        <v>0.580531933423557</v>
      </c>
      <c r="Y201" s="219">
        <f>Scores!AA197*calcs!$BN$7</f>
        <v>0.901919948620476</v>
      </c>
      <c r="Z201" s="219">
        <f>Scores!AB197*calcs!$BN$7</f>
        <v>0.768155751434425</v>
      </c>
      <c r="AA201" s="219">
        <f>Scores!AC197*calcs!$BN$7</f>
        <v>0.585665258666183</v>
      </c>
      <c r="AB201" s="219">
        <f>Scores!AD197*calcs!$BN$8</f>
        <v>0.642544992574827</v>
      </c>
      <c r="AC201" s="219">
        <f>Scores!AE197*calcs!$BN$8</f>
        <v>0.52030695184339</v>
      </c>
      <c r="AD201" s="219">
        <f>Scores!AF197*calcs!$BN$8</f>
        <v>0.475679805934343</v>
      </c>
      <c r="AE201" s="219">
        <f>Scores!AG197*calcs!$BN$8</f>
        <v>0.468147767792863</v>
      </c>
      <c r="AF201" s="219">
        <f>Scores!AH197*calcs!$BN$8</f>
        <v>0.433767273927815</v>
      </c>
      <c r="AG201" s="219">
        <f>Scores!AI197*calcs!$BN$9</f>
        <v>-0.217876803422492</v>
      </c>
      <c r="AH201" s="219">
        <f>Scores!AJ197*calcs!$BN$9</f>
        <v>-0.209233481679944</v>
      </c>
      <c r="AI201" s="219">
        <f>Scores!AK197*calcs!$BN$9</f>
        <v>-0.2126973189918</v>
      </c>
      <c r="AJ201" s="219">
        <f>Scores!AL197*calcs!$BN$9</f>
        <v>-0.160795504802808</v>
      </c>
      <c r="AK201" s="219">
        <f>Scores!AM197*calcs!$BN$9</f>
        <v>-0.103108619867346</v>
      </c>
      <c r="AL201" s="219">
        <f>Scores!AN197*calcs!$BN$10</f>
        <v>0.408536366409565</v>
      </c>
      <c r="AM201" s="219">
        <f>Scores!AO197*calcs!$BN$10</f>
        <v>0.407816760475215</v>
      </c>
      <c r="AN201" s="219">
        <f>Scores!AP197*calcs!$BN$10</f>
        <v>0.403529387665496</v>
      </c>
      <c r="AO201" s="219">
        <f>Scores!AQ197*calcs!$BN$10</f>
        <v>0.342263781119951</v>
      </c>
      <c r="AP201" s="219">
        <f>Scores!AR197*calcs!$BN$10</f>
        <v>0.347104673030334</v>
      </c>
      <c r="AQ201" s="219">
        <f>Scores!AS197*calcs!$BN$11</f>
        <v>-0.119466795564643</v>
      </c>
      <c r="AR201" s="219">
        <f>Scores!AT197*calcs!$BN$11</f>
        <v>0.0779252164802967</v>
      </c>
      <c r="AS201" s="219">
        <f>Scores!AU197*calcs!$BN$11</f>
        <v>0.245018380353466</v>
      </c>
      <c r="AT201" s="219">
        <f>Scores!AV197*calcs!$BN$11</f>
        <v>0.174885988147689</v>
      </c>
      <c r="AU201" s="219">
        <f>Scores!AW197*calcs!$BN$11</f>
        <v>0.211740175972568</v>
      </c>
      <c r="AV201" s="219">
        <f>Scores!AX197*calcs!$BN$12</f>
        <v>-0.0305601591191783</v>
      </c>
      <c r="AW201" s="219">
        <f>Scores!AY197*calcs!$BN$12</f>
        <v>-0.128229988634484</v>
      </c>
      <c r="AX201" s="219">
        <f>Scores!AZ197*calcs!$BN$12</f>
        <v>-0.081856766042891</v>
      </c>
      <c r="AY201" s="219">
        <f>Scores!BA197*calcs!$BN$12</f>
        <v>-0.103534620364615</v>
      </c>
      <c r="AZ201" s="219">
        <f>Scores!BB197*calcs!$BN$12</f>
        <v>-0.168317891290325</v>
      </c>
      <c r="BA201" s="219">
        <f>Scores!BC197*calcs!$BN$13</f>
        <v>-0.258881330763435</v>
      </c>
      <c r="BB201" s="219">
        <f>Scores!BD197*calcs!$BN$13</f>
        <v>-0.271839309601973</v>
      </c>
      <c r="BC201" s="219">
        <f>Scores!BE197*calcs!$BN$13</f>
        <v>-0.212271199919809</v>
      </c>
      <c r="BD201" s="219">
        <f>Scores!BF197*calcs!$BN$13</f>
        <v>-0.33880645718808</v>
      </c>
      <c r="BE201" s="219">
        <f>Scores!BG197*calcs!$BN$13</f>
        <v>-0.33880645718808</v>
      </c>
      <c r="BF201" s="219">
        <f>Scores!BH197*calcs!$BN$14</f>
        <v>1.7397893776783</v>
      </c>
      <c r="BG201" s="219">
        <f>Scores!BI197*calcs!$BN$14</f>
        <v>1.7397893776783</v>
      </c>
      <c r="BH201" s="219">
        <f>Scores!BJ197*calcs!$BN$14</f>
        <v>1.7397893776783</v>
      </c>
      <c r="BI201" s="219">
        <f>Scores!BK197*calcs!$BN$14</f>
        <v>0.911532314562706</v>
      </c>
      <c r="BJ201" s="219">
        <f>Scores!BL197*calcs!$BN$14</f>
        <v>0.911532314562706</v>
      </c>
    </row>
    <row r="202" spans="1:62">
      <c r="A202" t="s">
        <v>417</v>
      </c>
      <c r="B202" s="22" t="s">
        <v>418</v>
      </c>
      <c r="C202" s="219">
        <f>Scores!E198*calcs!$BN$3</f>
        <v>-0.847960824246675</v>
      </c>
      <c r="D202" s="219">
        <f>Scores!F198*calcs!$BN$3</f>
        <v>-0.847960824246675</v>
      </c>
      <c r="E202" s="219">
        <f>Scores!G198*calcs!$BN$3</f>
        <v>-0.847960824246675</v>
      </c>
      <c r="F202" s="219">
        <f>Scores!H198*calcs!$BN$3</f>
        <v>-0.847960824246675</v>
      </c>
      <c r="G202" s="219">
        <f>Scores!I198*calcs!$BN$3</f>
        <v>-0.847960824246675</v>
      </c>
      <c r="H202" s="219">
        <f>Scores!J198*calcs!$BN$4</f>
        <v>0.13358866874927</v>
      </c>
      <c r="I202" s="219">
        <f>Scores!K198*calcs!$BN$4</f>
        <v>0.13358866874927</v>
      </c>
      <c r="J202" s="219">
        <f>Scores!L198*calcs!$BN$4</f>
        <v>0.13358866874927</v>
      </c>
      <c r="K202" s="219">
        <f>Scores!M198*calcs!$BN$4</f>
        <v>0.13358866874927</v>
      </c>
      <c r="L202" s="219">
        <f>Scores!N198*calcs!$BN$4</f>
        <v>0.13358866874927</v>
      </c>
      <c r="M202" s="219">
        <f>Scores!O198*calcs!$BN$5</f>
        <v>0.810394551795973</v>
      </c>
      <c r="N202" s="219">
        <f>Scores!P198*calcs!$BN$5</f>
        <v>0.810394551795973</v>
      </c>
      <c r="O202" s="219">
        <f>Scores!Q198*calcs!$BN$5</f>
        <v>0.810394551795973</v>
      </c>
      <c r="P202" s="219">
        <f>Scores!R198*calcs!$BN$5</f>
        <v>0.810394551795973</v>
      </c>
      <c r="Q202" s="219">
        <f>Scores!S198*calcs!$BN$5</f>
        <v>0.810394551795973</v>
      </c>
      <c r="R202" s="219">
        <f>Scores!T198*calcs!$BN$6</f>
        <v>-0.970124754186227</v>
      </c>
      <c r="S202" s="219">
        <f>Scores!U198*calcs!$BN$6</f>
        <v>-0.970124754186227</v>
      </c>
      <c r="T202" s="219">
        <f>Scores!V198*calcs!$BN$6</f>
        <v>-0.970124754186227</v>
      </c>
      <c r="U202" s="219">
        <f>Scores!W198*calcs!$BN$6</f>
        <v>-0.970124754186227</v>
      </c>
      <c r="V202" s="219">
        <f>Scores!X198*calcs!$BN$6</f>
        <v>-0.970124754186227</v>
      </c>
      <c r="W202" s="219">
        <f>Scores!Y198*calcs!$BN$7</f>
        <v>-1.24278851012727</v>
      </c>
      <c r="X202" s="219">
        <f>Scores!Z198*calcs!$BN$7</f>
        <v>-0.756631450333433</v>
      </c>
      <c r="Y202" s="219">
        <f>Scores!AA198*calcs!$BN$7</f>
        <v>-0.807114346550693</v>
      </c>
      <c r="Z202" s="219">
        <f>Scores!AB198*calcs!$BN$7</f>
        <v>-0.648554373832489</v>
      </c>
      <c r="AA202" s="219">
        <f>Scores!AC198*calcs!$BN$7</f>
        <v>-0.27982412421051</v>
      </c>
      <c r="AB202" s="219">
        <f>Scores!AD198*calcs!$BN$8</f>
        <v>-0.623796336656236</v>
      </c>
      <c r="AC202" s="219">
        <f>Scores!AE198*calcs!$BN$8</f>
        <v>-0.531674199280444</v>
      </c>
      <c r="AD202" s="219">
        <f>Scores!AF198*calcs!$BN$8</f>
        <v>-0.430875281640304</v>
      </c>
      <c r="AE202" s="219">
        <f>Scores!AG198*calcs!$BN$8</f>
        <v>-0.341299712600764</v>
      </c>
      <c r="AF202" s="219">
        <f>Scores!AH198*calcs!$BN$8</f>
        <v>-0.189489405110527</v>
      </c>
      <c r="AG202" s="219">
        <f>Scores!AI198*calcs!$BN$9</f>
        <v>1.12421383515332</v>
      </c>
      <c r="AH202" s="219">
        <f>Scores!AJ198*calcs!$BN$9</f>
        <v>1.09902721950648</v>
      </c>
      <c r="AI202" s="219">
        <f>Scores!AK198*calcs!$BN$9</f>
        <v>1.12322295556237</v>
      </c>
      <c r="AJ202" s="219">
        <f>Scores!AL198*calcs!$BN$9</f>
        <v>1.15456338937684</v>
      </c>
      <c r="AK202" s="219">
        <f>Scores!AM198*calcs!$BN$9</f>
        <v>1.18118016119662</v>
      </c>
      <c r="AL202" s="219">
        <f>Scores!AN198*calcs!$BN$10</f>
        <v>-0.531392157507322</v>
      </c>
      <c r="AM202" s="219">
        <f>Scores!AO198*calcs!$BN$10</f>
        <v>-0.539701808471063</v>
      </c>
      <c r="AN202" s="219">
        <f>Scores!AP198*calcs!$BN$10</f>
        <v>-0.487308079810182</v>
      </c>
      <c r="AO202" s="219">
        <f>Scores!AQ198*calcs!$BN$10</f>
        <v>-0.450149704169824</v>
      </c>
      <c r="AP202" s="219">
        <f>Scores!AR198*calcs!$BN$10</f>
        <v>-0.321372674986437</v>
      </c>
      <c r="AQ202" s="219">
        <f>Scores!AS198*calcs!$BN$11</f>
        <v>-1.52621643280248</v>
      </c>
      <c r="AR202" s="219">
        <f>Scores!AT198*calcs!$BN$11</f>
        <v>-0.751971551120593</v>
      </c>
      <c r="AS202" s="219">
        <f>Scores!AU198*calcs!$BN$11</f>
        <v>-0.534041776189469</v>
      </c>
      <c r="AT202" s="219">
        <f>Scores!AV198*calcs!$BN$11</f>
        <v>-0.423769507369122</v>
      </c>
      <c r="AU202" s="219">
        <f>Scores!AW198*calcs!$BN$11</f>
        <v>-0.239054306324773</v>
      </c>
      <c r="AV202" s="219">
        <f>Scores!AX198*calcs!$BN$12</f>
        <v>-1.40363603864026</v>
      </c>
      <c r="AW202" s="219">
        <f>Scores!AY198*calcs!$BN$12</f>
        <v>-1.20144207627312</v>
      </c>
      <c r="AX202" s="219">
        <f>Scores!AZ198*calcs!$BN$12</f>
        <v>-1.00455978388688</v>
      </c>
      <c r="AY202" s="219">
        <f>Scores!BA198*calcs!$BN$12</f>
        <v>-0.788077597883628</v>
      </c>
      <c r="AZ202" s="219">
        <f>Scores!BB198*calcs!$BN$12</f>
        <v>-0.611284075250106</v>
      </c>
      <c r="BA202" s="219">
        <f>Scores!BC198*calcs!$BN$13</f>
        <v>-0.926219872286957</v>
      </c>
      <c r="BB202" s="219">
        <f>Scores!BD198*calcs!$BN$13</f>
        <v>-0.959759195125335</v>
      </c>
      <c r="BC202" s="219">
        <f>Scores!BE198*calcs!$BN$13</f>
        <v>-0.958252845352282</v>
      </c>
      <c r="BD202" s="219">
        <f>Scores!BF198*calcs!$BN$13</f>
        <v>-0.85698103876985</v>
      </c>
      <c r="BE202" s="219">
        <f>Scores!BG198*calcs!$BN$13</f>
        <v>-0.85698103876985</v>
      </c>
      <c r="BF202" s="219">
        <f>Scores!BH198*calcs!$BN$14</f>
        <v>1.24870640384325</v>
      </c>
      <c r="BG202" s="219">
        <f>Scores!BI198*calcs!$BN$14</f>
        <v>1.24870640384325</v>
      </c>
      <c r="BH202" s="219">
        <f>Scores!BJ198*calcs!$BN$14</f>
        <v>1.24870640384325</v>
      </c>
      <c r="BI202" s="219">
        <f>Scores!BK198*calcs!$BN$14</f>
        <v>0.215290277382919</v>
      </c>
      <c r="BJ202" s="219">
        <f>Scores!BL198*calcs!$BN$14</f>
        <v>0.215290277382919</v>
      </c>
    </row>
    <row r="203" spans="1:62">
      <c r="A203" t="s">
        <v>419</v>
      </c>
      <c r="B203" s="22" t="s">
        <v>420</v>
      </c>
      <c r="C203" s="219">
        <f>Scores!E199*calcs!$BN$3</f>
        <v>0.296175772473851</v>
      </c>
      <c r="D203" s="219">
        <f>Scores!F199*calcs!$BN$3</f>
        <v>0.296175772473851</v>
      </c>
      <c r="E203" s="219">
        <f>Scores!G199*calcs!$BN$3</f>
        <v>0.296175772473851</v>
      </c>
      <c r="F203" s="219">
        <f>Scores!H199*calcs!$BN$3</f>
        <v>0.296175772473851</v>
      </c>
      <c r="G203" s="219">
        <f>Scores!I199*calcs!$BN$3</f>
        <v>0.296175772473851</v>
      </c>
      <c r="H203" s="219">
        <f>Scores!J199*calcs!$BN$4</f>
        <v>0.141708389318299</v>
      </c>
      <c r="I203" s="219">
        <f>Scores!K199*calcs!$BN$4</f>
        <v>0.141708389318299</v>
      </c>
      <c r="J203" s="219">
        <f>Scores!L199*calcs!$BN$4</f>
        <v>0.141708389318299</v>
      </c>
      <c r="K203" s="219">
        <f>Scores!M199*calcs!$BN$4</f>
        <v>0.141708389318299</v>
      </c>
      <c r="L203" s="219">
        <f>Scores!N199*calcs!$BN$4</f>
        <v>0.141708389318299</v>
      </c>
      <c r="M203" s="219">
        <f>Scores!O199*calcs!$BN$5</f>
        <v>0.0173448382214405</v>
      </c>
      <c r="N203" s="219">
        <f>Scores!P199*calcs!$BN$5</f>
        <v>0.0173448382214405</v>
      </c>
      <c r="O203" s="219">
        <f>Scores!Q199*calcs!$BN$5</f>
        <v>0.0173448382214405</v>
      </c>
      <c r="P203" s="219">
        <f>Scores!R199*calcs!$BN$5</f>
        <v>0.0173448382214405</v>
      </c>
      <c r="Q203" s="219">
        <f>Scores!S199*calcs!$BN$5</f>
        <v>0.0173448382214405</v>
      </c>
      <c r="R203" s="219">
        <f>Scores!T199*calcs!$BN$6</f>
        <v>-1.06359275344065</v>
      </c>
      <c r="S203" s="219">
        <f>Scores!U199*calcs!$BN$6</f>
        <v>-1.06359275344065</v>
      </c>
      <c r="T203" s="219">
        <f>Scores!V199*calcs!$BN$6</f>
        <v>-1.06359275344065</v>
      </c>
      <c r="U203" s="219">
        <f>Scores!W199*calcs!$BN$6</f>
        <v>-1.06359275344065</v>
      </c>
      <c r="V203" s="219">
        <f>Scores!X199*calcs!$BN$6</f>
        <v>-1.06359275344065</v>
      </c>
      <c r="W203" s="219">
        <f>Scores!Y199*calcs!$BN$7</f>
        <v>-1.15272787933478</v>
      </c>
      <c r="X203" s="219">
        <f>Scores!Z199*calcs!$BN$7</f>
        <v>-2.21870381429292</v>
      </c>
      <c r="Y203" s="219">
        <f>Scores!AA199*calcs!$BN$7</f>
        <v>-1.92082814710996</v>
      </c>
      <c r="Z203" s="219">
        <f>Scores!AB199*calcs!$BN$7</f>
        <v>-1.79989971080689</v>
      </c>
      <c r="AA203" s="219">
        <f>Scores!AC199*calcs!$BN$7</f>
        <v>-2.07633226018617</v>
      </c>
      <c r="AB203" s="219">
        <f>Scores!AD199*calcs!$BN$8</f>
        <v>-0.737194333359154</v>
      </c>
      <c r="AC203" s="219">
        <f>Scores!AE199*calcs!$BN$8</f>
        <v>-0.84409578593153</v>
      </c>
      <c r="AD203" s="219">
        <f>Scores!AF199*calcs!$BN$8</f>
        <v>-0.943019521301529</v>
      </c>
      <c r="AE203" s="219">
        <f>Scores!AG199*calcs!$BN$8</f>
        <v>-0.862418477987</v>
      </c>
      <c r="AF203" s="219">
        <f>Scores!AH199*calcs!$BN$8</f>
        <v>-0.800943309709563</v>
      </c>
      <c r="AG203" s="219">
        <f>Scores!AI199*calcs!$BN$9</f>
        <v>2.06102454915485</v>
      </c>
      <c r="AH203" s="219">
        <f>Scores!AJ199*calcs!$BN$9</f>
        <v>2.00712764370989</v>
      </c>
      <c r="AI203" s="219">
        <f>Scores!AK199*calcs!$BN$9</f>
        <v>2.00941402131576</v>
      </c>
      <c r="AJ203" s="219">
        <f>Scores!AL199*calcs!$BN$9</f>
        <v>1.96582361724781</v>
      </c>
      <c r="AK203" s="219">
        <f>Scores!AM199*calcs!$BN$9</f>
        <v>1.98016061388753</v>
      </c>
      <c r="AL203" s="219">
        <f>Scores!AN199*calcs!$BN$10</f>
        <v>-1.21685523527813</v>
      </c>
      <c r="AM203" s="219">
        <f>Scores!AO199*calcs!$BN$10</f>
        <v>-1.24106958375321</v>
      </c>
      <c r="AN203" s="219">
        <f>Scores!AP199*calcs!$BN$10</f>
        <v>-1.28363047344326</v>
      </c>
      <c r="AO203" s="219">
        <f>Scores!AQ199*calcs!$BN$10</f>
        <v>-1.24115447425069</v>
      </c>
      <c r="AP203" s="219">
        <f>Scores!AR199*calcs!$BN$10</f>
        <v>-1.36830381272103</v>
      </c>
      <c r="AQ203" s="219">
        <f>Scores!AS199*calcs!$BN$11</f>
        <v>-1.52963087366957</v>
      </c>
      <c r="AR203" s="219">
        <f>Scores!AT199*calcs!$BN$11</f>
        <v>-1.42078882140278</v>
      </c>
      <c r="AS203" s="219">
        <f>Scores!AU199*calcs!$BN$11</f>
        <v>-1.39581591881155</v>
      </c>
      <c r="AT203" s="219">
        <f>Scores!AV199*calcs!$BN$11</f>
        <v>-1.42060168288091</v>
      </c>
      <c r="AU203" s="219">
        <f>Scores!AW199*calcs!$BN$11</f>
        <v>-1.24497015205623</v>
      </c>
      <c r="AV203" s="219">
        <f>Scores!AX199*calcs!$BN$12</f>
        <v>-1.45248893001823</v>
      </c>
      <c r="AW203" s="219">
        <f>Scores!AY199*calcs!$BN$12</f>
        <v>-1.57748358215671</v>
      </c>
      <c r="AX203" s="219">
        <f>Scores!AZ199*calcs!$BN$12</f>
        <v>-1.42541734146615</v>
      </c>
      <c r="AY203" s="219">
        <f>Scores!BA199*calcs!$BN$12</f>
        <v>-1.45019311728569</v>
      </c>
      <c r="AZ203" s="219">
        <f>Scores!BB199*calcs!$BN$12</f>
        <v>-1.36020548511495</v>
      </c>
      <c r="BA203" s="219">
        <f>Scores!BC199*calcs!$BN$13</f>
        <v>-1.34618291996986</v>
      </c>
      <c r="BB203" s="219">
        <f>Scores!BD199*calcs!$BN$13</f>
        <v>-1.23159850472731</v>
      </c>
      <c r="BC203" s="219">
        <f>Scores!BE199*calcs!$BN$13</f>
        <v>-1.21297828525605</v>
      </c>
      <c r="BD203" s="219">
        <f>Scores!BF199*calcs!$BN$13</f>
        <v>-1.14264138502647</v>
      </c>
      <c r="BE203" s="219">
        <f>Scores!BG199*calcs!$BN$13</f>
        <v>-1.14264138502647</v>
      </c>
      <c r="BF203" s="219">
        <f>Scores!BH199*calcs!$BN$14</f>
        <v>1.37795764809556</v>
      </c>
      <c r="BG203" s="219">
        <f>Scores!BI199*calcs!$BN$14</f>
        <v>1.37795764809556</v>
      </c>
      <c r="BH203" s="219">
        <f>Scores!BJ199*calcs!$BN$14</f>
        <v>1.37795764809556</v>
      </c>
      <c r="BI203" s="219">
        <f>Scores!BK199*calcs!$BN$14</f>
        <v>0.760322893171558</v>
      </c>
      <c r="BJ203" s="219">
        <f>Scores!BL199*calcs!$BN$14</f>
        <v>0.760322893171558</v>
      </c>
    </row>
    <row r="204" spans="1:62">
      <c r="A204" t="s">
        <v>421</v>
      </c>
      <c r="B204" s="22" t="s">
        <v>422</v>
      </c>
      <c r="C204" s="219">
        <f>Scores!E200*calcs!$BN$3</f>
        <v>-0.116829633171607</v>
      </c>
      <c r="D204" s="219">
        <f>Scores!F200*calcs!$BN$3</f>
        <v>-0.116829633171607</v>
      </c>
      <c r="E204" s="219">
        <f>Scores!G200*calcs!$BN$3</f>
        <v>-0.116829633171607</v>
      </c>
      <c r="F204" s="219">
        <f>Scores!H200*calcs!$BN$3</f>
        <v>-0.116829633171607</v>
      </c>
      <c r="G204" s="219">
        <f>Scores!I200*calcs!$BN$3</f>
        <v>-0.116829633171607</v>
      </c>
      <c r="H204" s="219">
        <f>Scores!J200*calcs!$BN$4</f>
        <v>0.28894809565336</v>
      </c>
      <c r="I204" s="219">
        <f>Scores!K200*calcs!$BN$4</f>
        <v>0.28894809565336</v>
      </c>
      <c r="J204" s="219">
        <f>Scores!L200*calcs!$BN$4</f>
        <v>0.28894809565336</v>
      </c>
      <c r="K204" s="219">
        <f>Scores!M200*calcs!$BN$4</f>
        <v>0.28894809565336</v>
      </c>
      <c r="L204" s="219">
        <f>Scores!N200*calcs!$BN$4</f>
        <v>0.28894809565336</v>
      </c>
      <c r="M204" s="219">
        <f>Scores!O200*calcs!$BN$5</f>
        <v>-0.563561267368692</v>
      </c>
      <c r="N204" s="219">
        <f>Scores!P200*calcs!$BN$5</f>
        <v>-0.563561267368692</v>
      </c>
      <c r="O204" s="219">
        <f>Scores!Q200*calcs!$BN$5</f>
        <v>-0.563561267368692</v>
      </c>
      <c r="P204" s="219">
        <f>Scores!R200*calcs!$BN$5</f>
        <v>-0.563561267368692</v>
      </c>
      <c r="Q204" s="219">
        <f>Scores!S200*calcs!$BN$5</f>
        <v>-0.563561267368692</v>
      </c>
      <c r="R204" s="219">
        <f>Scores!T200*calcs!$BN$6</f>
        <v>-0.388814014630527</v>
      </c>
      <c r="S204" s="219">
        <f>Scores!U200*calcs!$BN$6</f>
        <v>-0.388814014630527</v>
      </c>
      <c r="T204" s="219">
        <f>Scores!V200*calcs!$BN$6</f>
        <v>-0.388814014630527</v>
      </c>
      <c r="U204" s="219">
        <f>Scores!W200*calcs!$BN$6</f>
        <v>-0.388814014630527</v>
      </c>
      <c r="V204" s="219">
        <f>Scores!X200*calcs!$BN$6</f>
        <v>-0.388814014630527</v>
      </c>
      <c r="W204" s="219">
        <f>Scores!Y200*calcs!$BN$7</f>
        <v>-0.0558343298925201</v>
      </c>
      <c r="X204" s="219">
        <f>Scores!Z200*calcs!$BN$7</f>
        <v>-0.55800579636646</v>
      </c>
      <c r="Y204" s="219">
        <f>Scores!AA200*calcs!$BN$7</f>
        <v>-0.5911056454118</v>
      </c>
      <c r="Z204" s="219">
        <f>Scores!AB200*calcs!$BN$7</f>
        <v>0.0644881193423155</v>
      </c>
      <c r="AA204" s="219">
        <f>Scores!AC200*calcs!$BN$7</f>
        <v>-0.34449583525179</v>
      </c>
      <c r="AB204" s="219">
        <f>Scores!AD200*calcs!$BN$8</f>
        <v>0.435418271629448</v>
      </c>
      <c r="AC204" s="219">
        <f>Scores!AE200*calcs!$BN$8</f>
        <v>0.348941601230062</v>
      </c>
      <c r="AD204" s="219">
        <f>Scores!AF200*calcs!$BN$8</f>
        <v>0.284722013884321</v>
      </c>
      <c r="AE204" s="219">
        <f>Scores!AG200*calcs!$BN$8</f>
        <v>0.244708951107586</v>
      </c>
      <c r="AF204" s="219">
        <f>Scores!AH200*calcs!$BN$8</f>
        <v>0.221306402384182</v>
      </c>
      <c r="AG204" s="219">
        <f>Scores!AI200*calcs!$BN$9</f>
        <v>1.85974138238307</v>
      </c>
      <c r="AH204" s="219">
        <f>Scores!AJ200*calcs!$BN$9</f>
        <v>1.79914067593138</v>
      </c>
      <c r="AI204" s="219">
        <f>Scores!AK200*calcs!$BN$9</f>
        <v>1.84129653791792</v>
      </c>
      <c r="AJ204" s="219">
        <f>Scores!AL200*calcs!$BN$9</f>
        <v>1.87810491025122</v>
      </c>
      <c r="AK204" s="219">
        <f>Scores!AM200*calcs!$BN$9</f>
        <v>1.96353409040723</v>
      </c>
      <c r="AL204" s="219">
        <f>Scores!AN200*calcs!$BN$10</f>
        <v>-0.627498100569698</v>
      </c>
      <c r="AM204" s="219">
        <f>Scores!AO200*calcs!$BN$10</f>
        <v>-0.683676274568235</v>
      </c>
      <c r="AN204" s="219">
        <f>Scores!AP200*calcs!$BN$10</f>
        <v>-0.76875599133007</v>
      </c>
      <c r="AO204" s="219">
        <f>Scores!AQ200*calcs!$BN$10</f>
        <v>-0.867443281999425</v>
      </c>
      <c r="AP204" s="219">
        <f>Scores!AR200*calcs!$BN$10</f>
        <v>-0.83046045473063</v>
      </c>
      <c r="AQ204" s="219">
        <f>Scores!AS200*calcs!$BN$11</f>
        <v>-0.619710787957624</v>
      </c>
      <c r="AR204" s="219">
        <f>Scores!AT200*calcs!$BN$11</f>
        <v>-0.329388259103024</v>
      </c>
      <c r="AS204" s="219">
        <f>Scores!AU200*calcs!$BN$11</f>
        <v>-0.334973421828591</v>
      </c>
      <c r="AT204" s="219">
        <f>Scores!AV200*calcs!$BN$11</f>
        <v>-0.0770721580906096</v>
      </c>
      <c r="AU204" s="219">
        <f>Scores!AW200*calcs!$BN$11</f>
        <v>-0.121631777412289</v>
      </c>
      <c r="AV204" s="219">
        <f>Scores!AX200*calcs!$BN$12</f>
        <v>-0.614606339018387</v>
      </c>
      <c r="AW204" s="219">
        <f>Scores!AY200*calcs!$BN$12</f>
        <v>-0.646498534822659</v>
      </c>
      <c r="AX204" s="219">
        <f>Scores!AZ200*calcs!$BN$12</f>
        <v>-0.631668319536056</v>
      </c>
      <c r="AY204" s="219">
        <f>Scores!BA200*calcs!$BN$12</f>
        <v>-0.689977258033004</v>
      </c>
      <c r="AZ204" s="219">
        <f>Scores!BB200*calcs!$BN$12</f>
        <v>-0.583487565317642</v>
      </c>
      <c r="BA204" s="219">
        <f>Scores!BC200*calcs!$BN$13</f>
        <v>-1.02401948613092</v>
      </c>
      <c r="BB204" s="219">
        <f>Scores!BD200*calcs!$BN$13</f>
        <v>-0.809970187793635</v>
      </c>
      <c r="BC204" s="219">
        <f>Scores!BE200*calcs!$BN$13</f>
        <v>-0.745981645432473</v>
      </c>
      <c r="BD204" s="219">
        <f>Scores!BF200*calcs!$BN$13</f>
        <v>-0.85698103876985</v>
      </c>
      <c r="BE204" s="219">
        <f>Scores!BG200*calcs!$BN$13</f>
        <v>-0.85698103876985</v>
      </c>
      <c r="BF204" s="219">
        <f>Scores!BH200*calcs!$BN$14</f>
        <v>1.92521099191649</v>
      </c>
      <c r="BG204" s="219">
        <f>Scores!BI200*calcs!$BN$14</f>
        <v>1.92521099191649</v>
      </c>
      <c r="BH204" s="219">
        <f>Scores!BJ200*calcs!$BN$14</f>
        <v>1.92521099191649</v>
      </c>
      <c r="BI204" s="219">
        <f>Scores!BK200*calcs!$BN$14</f>
        <v>2.01160871591847</v>
      </c>
      <c r="BJ204" s="219">
        <f>Scores!BL200*calcs!$BN$14</f>
        <v>2.01160871591847</v>
      </c>
    </row>
    <row r="205" spans="1:62">
      <c r="A205" t="s">
        <v>423</v>
      </c>
      <c r="B205" s="22" t="s">
        <v>424</v>
      </c>
      <c r="C205" s="219">
        <f>Scores!E201*calcs!$BN$3</f>
        <v>0.223620768779379</v>
      </c>
      <c r="D205" s="219">
        <f>Scores!F201*calcs!$BN$3</f>
        <v>0.223620768779379</v>
      </c>
      <c r="E205" s="219">
        <f>Scores!G201*calcs!$BN$3</f>
        <v>0.223620768779379</v>
      </c>
      <c r="F205" s="219">
        <f>Scores!H201*calcs!$BN$3</f>
        <v>0.223620768779379</v>
      </c>
      <c r="G205" s="219">
        <f>Scores!I201*calcs!$BN$3</f>
        <v>0.223620768779379</v>
      </c>
      <c r="H205" s="219">
        <f>Scores!J201*calcs!$BN$4</f>
        <v>0.747839854194164</v>
      </c>
      <c r="I205" s="219">
        <f>Scores!K201*calcs!$BN$4</f>
        <v>0.747839854194164</v>
      </c>
      <c r="J205" s="219">
        <f>Scores!L201*calcs!$BN$4</f>
        <v>0.747839854194164</v>
      </c>
      <c r="K205" s="219">
        <f>Scores!M201*calcs!$BN$4</f>
        <v>0.747839854194164</v>
      </c>
      <c r="L205" s="219">
        <f>Scores!N201*calcs!$BN$4</f>
        <v>0.747839854194164</v>
      </c>
      <c r="M205" s="219">
        <f>Scores!O201*calcs!$BN$5</f>
        <v>0.266771709240246</v>
      </c>
      <c r="N205" s="219">
        <f>Scores!P201*calcs!$BN$5</f>
        <v>0.266771709240246</v>
      </c>
      <c r="O205" s="219">
        <f>Scores!Q201*calcs!$BN$5</f>
        <v>0.266771709240246</v>
      </c>
      <c r="P205" s="219">
        <f>Scores!R201*calcs!$BN$5</f>
        <v>0.266771709240246</v>
      </c>
      <c r="Q205" s="219">
        <f>Scores!S201*calcs!$BN$5</f>
        <v>0.266771709240246</v>
      </c>
      <c r="R205" s="219">
        <f>Scores!T201*calcs!$BN$6</f>
        <v>-0.880134415301894</v>
      </c>
      <c r="S205" s="219">
        <f>Scores!U201*calcs!$BN$6</f>
        <v>-0.880134415301894</v>
      </c>
      <c r="T205" s="219">
        <f>Scores!V201*calcs!$BN$6</f>
        <v>-0.880134415301894</v>
      </c>
      <c r="U205" s="219">
        <f>Scores!W201*calcs!$BN$6</f>
        <v>-0.880134415301894</v>
      </c>
      <c r="V205" s="219">
        <f>Scores!X201*calcs!$BN$6</f>
        <v>-0.880134415301894</v>
      </c>
      <c r="W205" s="219">
        <f>Scores!Y201*calcs!$BN$7</f>
        <v>0.0606600816653894</v>
      </c>
      <c r="X205" s="219">
        <f>Scores!Z201*calcs!$BN$7</f>
        <v>0.618148692831121</v>
      </c>
      <c r="Y205" s="219">
        <f>Scores!AA201*calcs!$BN$7</f>
        <v>0.531063050673143</v>
      </c>
      <c r="Z205" s="219">
        <f>Scores!AB201*calcs!$BN$7</f>
        <v>0.502838043014668</v>
      </c>
      <c r="AA205" s="219">
        <f>Scores!AC201*calcs!$BN$7</f>
        <v>0.383556195977946</v>
      </c>
      <c r="AB205" s="219">
        <f>Scores!AD201*calcs!$BN$8</f>
        <v>-0.686537734399918</v>
      </c>
      <c r="AC205" s="219">
        <f>Scores!AE201*calcs!$BN$8</f>
        <v>-0.534130295624206</v>
      </c>
      <c r="AD205" s="219">
        <f>Scores!AF201*calcs!$BN$8</f>
        <v>-0.703626499457893</v>
      </c>
      <c r="AE205" s="219">
        <f>Scores!AG201*calcs!$BN$8</f>
        <v>-0.795321493337579</v>
      </c>
      <c r="AF205" s="219">
        <f>Scores!AH201*calcs!$BN$8</f>
        <v>-0.640891850291585</v>
      </c>
      <c r="AG205" s="219">
        <f>Scores!AI201*calcs!$BN$9</f>
        <v>0.565324700925613</v>
      </c>
      <c r="AH205" s="219">
        <f>Scores!AJ201*calcs!$BN$9</f>
        <v>0.574804374143947</v>
      </c>
      <c r="AI205" s="219">
        <f>Scores!AK201*calcs!$BN$9</f>
        <v>0.611376107074179</v>
      </c>
      <c r="AJ205" s="219">
        <f>Scores!AL201*calcs!$BN$9</f>
        <v>0.644325384076987</v>
      </c>
      <c r="AK205" s="219">
        <f>Scores!AM201*calcs!$BN$9</f>
        <v>0.74900230447146</v>
      </c>
      <c r="AL205" s="219">
        <f>Scores!AN201*calcs!$BN$10</f>
        <v>-0.390081093439612</v>
      </c>
      <c r="AM205" s="219">
        <f>Scores!AO201*calcs!$BN$10</f>
        <v>-0.37505678189444</v>
      </c>
      <c r="AN205" s="219">
        <f>Scores!AP201*calcs!$BN$10</f>
        <v>-0.406979394704082</v>
      </c>
      <c r="AO205" s="219">
        <f>Scores!AQ201*calcs!$BN$10</f>
        <v>-0.405285582852558</v>
      </c>
      <c r="AP205" s="219">
        <f>Scores!AR201*calcs!$BN$10</f>
        <v>-0.378481264750003</v>
      </c>
      <c r="AQ205" s="219">
        <f>Scores!AS201*calcs!$BN$11</f>
        <v>-0.387203016845393</v>
      </c>
      <c r="AR205" s="219">
        <f>Scores!AT201*calcs!$BN$11</f>
        <v>-0.304135849495999</v>
      </c>
      <c r="AS205" s="219">
        <f>Scores!AU201*calcs!$BN$11</f>
        <v>-0.216940664352574</v>
      </c>
      <c r="AT205" s="219">
        <f>Scores!AV201*calcs!$BN$11</f>
        <v>-0.348943408110635</v>
      </c>
      <c r="AU205" s="219">
        <f>Scores!AW201*calcs!$BN$11</f>
        <v>-0.246382558117619</v>
      </c>
      <c r="AV205" s="219">
        <f>Scores!AX201*calcs!$BN$12</f>
        <v>-0.827600324289845</v>
      </c>
      <c r="AW205" s="219">
        <f>Scores!AY201*calcs!$BN$12</f>
        <v>-0.879457628816333</v>
      </c>
      <c r="AX205" s="219">
        <f>Scores!AZ201*calcs!$BN$12</f>
        <v>-0.935181308978292</v>
      </c>
      <c r="AY205" s="219">
        <f>Scores!BA201*calcs!$BN$12</f>
        <v>-0.999601277920776</v>
      </c>
      <c r="AZ205" s="219">
        <f>Scores!BB201*calcs!$BN$12</f>
        <v>-0.941240792746608</v>
      </c>
      <c r="BA205" s="219">
        <f>Scores!BC201*calcs!$BN$13</f>
        <v>-0.753632318444667</v>
      </c>
      <c r="BB205" s="219">
        <f>Scores!BD201*calcs!$BN$13</f>
        <v>-0.721206331597072</v>
      </c>
      <c r="BC205" s="219">
        <f>Scores!BE201*calcs!$BN$13</f>
        <v>-0.642878491185708</v>
      </c>
      <c r="BD205" s="219">
        <f>Scores!BF201*calcs!$BN$13</f>
        <v>-0.664326386643294</v>
      </c>
      <c r="BE205" s="219">
        <f>Scores!BG201*calcs!$BN$13</f>
        <v>-0.664326386643294</v>
      </c>
      <c r="BF205" s="219">
        <f>Scores!BH201*calcs!$BN$14</f>
        <v>1.79512462381221</v>
      </c>
      <c r="BG205" s="219">
        <f>Scores!BI201*calcs!$BN$14</f>
        <v>1.79512462381221</v>
      </c>
      <c r="BH205" s="219">
        <f>Scores!BJ201*calcs!$BN$14</f>
        <v>1.79512462381221</v>
      </c>
      <c r="BI205" s="219">
        <f>Scores!BK201*calcs!$BN$14</f>
        <v>1.18343646466101</v>
      </c>
      <c r="BJ205" s="219">
        <f>Scores!BL201*calcs!$BN$14</f>
        <v>1.18343646466101</v>
      </c>
    </row>
    <row r="206" spans="1:62">
      <c r="A206" t="s">
        <v>425</v>
      </c>
      <c r="B206" s="22" t="s">
        <v>426</v>
      </c>
      <c r="C206" s="219">
        <f>Scores!E202*calcs!$BN$3</f>
        <v>0.653369636815869</v>
      </c>
      <c r="D206" s="219">
        <f>Scores!F202*calcs!$BN$3</f>
        <v>0.653369636815869</v>
      </c>
      <c r="E206" s="219">
        <f>Scores!G202*calcs!$BN$3</f>
        <v>0.653369636815869</v>
      </c>
      <c r="F206" s="219">
        <f>Scores!H202*calcs!$BN$3</f>
        <v>0.653369636815869</v>
      </c>
      <c r="G206" s="219">
        <f>Scores!I202*calcs!$BN$3</f>
        <v>0.653369636815869</v>
      </c>
      <c r="H206" s="219">
        <f>Scores!J202*calcs!$BN$4</f>
        <v>-0.442511098686045</v>
      </c>
      <c r="I206" s="219">
        <f>Scores!K202*calcs!$BN$4</f>
        <v>-0.442511098686045</v>
      </c>
      <c r="J206" s="219">
        <f>Scores!L202*calcs!$BN$4</f>
        <v>-0.442511098686045</v>
      </c>
      <c r="K206" s="219">
        <f>Scores!M202*calcs!$BN$4</f>
        <v>-0.442511098686045</v>
      </c>
      <c r="L206" s="219">
        <f>Scores!N202*calcs!$BN$4</f>
        <v>-0.442511098686045</v>
      </c>
      <c r="M206" s="219">
        <f>Scores!O202*calcs!$BN$5</f>
        <v>0.299975368177238</v>
      </c>
      <c r="N206" s="219">
        <f>Scores!P202*calcs!$BN$5</f>
        <v>0.299975368177238</v>
      </c>
      <c r="O206" s="219">
        <f>Scores!Q202*calcs!$BN$5</f>
        <v>0.299975368177238</v>
      </c>
      <c r="P206" s="219">
        <f>Scores!R202*calcs!$BN$5</f>
        <v>0.299975368177238</v>
      </c>
      <c r="Q206" s="219">
        <f>Scores!S202*calcs!$BN$5</f>
        <v>0.299975368177238</v>
      </c>
      <c r="R206" s="219">
        <f>Scores!T202*calcs!$BN$6</f>
        <v>-0.875309035852236</v>
      </c>
      <c r="S206" s="219">
        <f>Scores!U202*calcs!$BN$6</f>
        <v>-0.875309035852236</v>
      </c>
      <c r="T206" s="219">
        <f>Scores!V202*calcs!$BN$6</f>
        <v>-0.875309035852236</v>
      </c>
      <c r="U206" s="219">
        <f>Scores!W202*calcs!$BN$6</f>
        <v>-0.875309035852236</v>
      </c>
      <c r="V206" s="219">
        <f>Scores!X202*calcs!$BN$6</f>
        <v>-0.875309035852236</v>
      </c>
      <c r="W206" s="219">
        <f>Scores!Y202*calcs!$BN$7</f>
        <v>0.554579052983523</v>
      </c>
      <c r="X206" s="219">
        <f>Scores!Z202*calcs!$BN$7</f>
        <v>0.482311135650801</v>
      </c>
      <c r="Y206" s="219">
        <f>Scores!AA202*calcs!$BN$7</f>
        <v>0.595346552557851</v>
      </c>
      <c r="Z206" s="219">
        <f>Scores!AB202*calcs!$BN$7</f>
        <v>0.576873136248501</v>
      </c>
      <c r="AA206" s="219">
        <f>Scores!AC202*calcs!$BN$7</f>
        <v>1.3389941055893</v>
      </c>
      <c r="AB206" s="219">
        <f>Scores!AD202*calcs!$BN$8</f>
        <v>-0.500580819278474</v>
      </c>
      <c r="AC206" s="219">
        <f>Scores!AE202*calcs!$BN$8</f>
        <v>-0.521550923874146</v>
      </c>
      <c r="AD206" s="219">
        <f>Scores!AF202*calcs!$BN$8</f>
        <v>-0.712540379317245</v>
      </c>
      <c r="AE206" s="219">
        <f>Scores!AG202*calcs!$BN$8</f>
        <v>-0.808867967889905</v>
      </c>
      <c r="AF206" s="219">
        <f>Scores!AH202*calcs!$BN$8</f>
        <v>-0.859722406587525</v>
      </c>
      <c r="AG206" s="219">
        <f>Scores!AI202*calcs!$BN$9</f>
        <v>-0.18058149369163</v>
      </c>
      <c r="AH206" s="219">
        <f>Scores!AJ202*calcs!$BN$9</f>
        <v>-0.15131908270063</v>
      </c>
      <c r="AI206" s="219">
        <f>Scores!AK202*calcs!$BN$9</f>
        <v>-0.235869390119059</v>
      </c>
      <c r="AJ206" s="219">
        <f>Scores!AL202*calcs!$BN$9</f>
        <v>-0.1675612265581</v>
      </c>
      <c r="AK206" s="219">
        <f>Scores!AM202*calcs!$BN$9</f>
        <v>-0.177229093311766</v>
      </c>
      <c r="AL206" s="219">
        <f>Scores!AN202*calcs!$BN$10</f>
        <v>0.116073763268125</v>
      </c>
      <c r="AM206" s="219">
        <f>Scores!AO202*calcs!$BN$10</f>
        <v>0.133674000223718</v>
      </c>
      <c r="AN206" s="219">
        <f>Scores!AP202*calcs!$BN$10</f>
        <v>0.134070426142819</v>
      </c>
      <c r="AO206" s="219">
        <f>Scores!AQ202*calcs!$BN$10</f>
        <v>0.125054968579467</v>
      </c>
      <c r="AP206" s="219">
        <f>Scores!AR202*calcs!$BN$10</f>
        <v>0.145987302351388</v>
      </c>
      <c r="AQ206" s="219">
        <f>Scores!AS202*calcs!$BN$11</f>
        <v>-0.930477588554646</v>
      </c>
      <c r="AR206" s="219">
        <f>Scores!AT202*calcs!$BN$11</f>
        <v>-0.607866220602723</v>
      </c>
      <c r="AS206" s="219">
        <f>Scores!AU202*calcs!$BN$11</f>
        <v>-0.533283610195753</v>
      </c>
      <c r="AT206" s="219">
        <f>Scores!AV202*calcs!$BN$11</f>
        <v>-0.483344989032554</v>
      </c>
      <c r="AU206" s="219">
        <f>Scores!AW202*calcs!$BN$11</f>
        <v>-0.734635868047973</v>
      </c>
      <c r="AV206" s="219">
        <f>Scores!AX202*calcs!$BN$12</f>
        <v>-1.10267975495744</v>
      </c>
      <c r="AW206" s="219">
        <f>Scores!AY202*calcs!$BN$12</f>
        <v>-1.13393853673701</v>
      </c>
      <c r="AX206" s="219">
        <f>Scores!AZ202*calcs!$BN$12</f>
        <v>-1.15591262787341</v>
      </c>
      <c r="AY206" s="219">
        <f>Scores!BA202*calcs!$BN$12</f>
        <v>-1.3344492218331</v>
      </c>
      <c r="AZ206" s="219">
        <f>Scores!BB202*calcs!$BN$12</f>
        <v>-1.41635441289857</v>
      </c>
      <c r="BA206" s="219">
        <f>Scores!BC202*calcs!$BN$13</f>
        <v>-0.972243219978234</v>
      </c>
      <c r="BB206" s="219">
        <f>Scores!BD202*calcs!$BN$13</f>
        <v>-0.737849554633928</v>
      </c>
      <c r="BC206" s="219">
        <f>Scores!BE202*calcs!$BN$13</f>
        <v>-0.836955016826677</v>
      </c>
      <c r="BD206" s="219">
        <f>Scores!BF202*calcs!$BN$13</f>
        <v>-0.883554094235581</v>
      </c>
      <c r="BE206" s="219">
        <f>Scores!BG202*calcs!$BN$13</f>
        <v>-0.883554094235581</v>
      </c>
      <c r="BF206" s="219">
        <f>Scores!BH202*calcs!$BN$14</f>
        <v>1.52196482398858</v>
      </c>
      <c r="BG206" s="219">
        <f>Scores!BI202*calcs!$BN$14</f>
        <v>1.52196482398858</v>
      </c>
      <c r="BH206" s="219">
        <f>Scores!BJ202*calcs!$BN$14</f>
        <v>1.52196482398858</v>
      </c>
      <c r="BI206" s="219">
        <f>Scores!BK202*calcs!$BN$14</f>
        <v>0.73055037643256</v>
      </c>
      <c r="BJ206" s="219">
        <f>Scores!BL202*calcs!$BN$14</f>
        <v>0.73055037643256</v>
      </c>
    </row>
    <row r="207" spans="1:62">
      <c r="A207" t="s">
        <v>427</v>
      </c>
      <c r="B207" s="22" t="s">
        <v>428</v>
      </c>
      <c r="C207" s="219">
        <f>Scores!E203*calcs!$BN$3</f>
        <v>-1.015395448157</v>
      </c>
      <c r="D207" s="219">
        <f>Scores!F203*calcs!$BN$3</f>
        <v>-1.015395448157</v>
      </c>
      <c r="E207" s="219">
        <f>Scores!G203*calcs!$BN$3</f>
        <v>-1.015395448157</v>
      </c>
      <c r="F207" s="219">
        <f>Scores!H203*calcs!$BN$3</f>
        <v>-1.015395448157</v>
      </c>
      <c r="G207" s="219">
        <f>Scores!I203*calcs!$BN$3</f>
        <v>-1.015395448157</v>
      </c>
      <c r="H207" s="219">
        <f>Scores!J203*calcs!$BN$4</f>
        <v>0.723056171241242</v>
      </c>
      <c r="I207" s="219">
        <f>Scores!K203*calcs!$BN$4</f>
        <v>0.723056171241242</v>
      </c>
      <c r="J207" s="219">
        <f>Scores!L203*calcs!$BN$4</f>
        <v>0.723056171241242</v>
      </c>
      <c r="K207" s="219">
        <f>Scores!M203*calcs!$BN$4</f>
        <v>0.723056171241242</v>
      </c>
      <c r="L207" s="219">
        <f>Scores!N203*calcs!$BN$4</f>
        <v>0.723056171241242</v>
      </c>
      <c r="M207" s="219">
        <f>Scores!O203*calcs!$BN$5</f>
        <v>0.538805890318925</v>
      </c>
      <c r="N207" s="219">
        <f>Scores!P203*calcs!$BN$5</f>
        <v>0.538805890318925</v>
      </c>
      <c r="O207" s="219">
        <f>Scores!Q203*calcs!$BN$5</f>
        <v>0.538805890318925</v>
      </c>
      <c r="P207" s="219">
        <f>Scores!R203*calcs!$BN$5</f>
        <v>0.538805890318925</v>
      </c>
      <c r="Q207" s="219">
        <f>Scores!S203*calcs!$BN$5</f>
        <v>0.538805890318925</v>
      </c>
      <c r="R207" s="219">
        <f>Scores!T203*calcs!$BN$6</f>
        <v>-0.494307104453795</v>
      </c>
      <c r="S207" s="219">
        <f>Scores!U203*calcs!$BN$6</f>
        <v>-0.494307104453795</v>
      </c>
      <c r="T207" s="219">
        <f>Scores!V203*calcs!$BN$6</f>
        <v>-0.494307104453795</v>
      </c>
      <c r="U207" s="219">
        <f>Scores!W203*calcs!$BN$6</f>
        <v>-0.494307104453795</v>
      </c>
      <c r="V207" s="219">
        <f>Scores!X203*calcs!$BN$6</f>
        <v>-0.494307104453795</v>
      </c>
      <c r="W207" s="219">
        <f>Scores!Y203*calcs!$BN$7</f>
        <v>0.0476539988192275</v>
      </c>
      <c r="X207" s="219">
        <f>Scores!Z203*calcs!$BN$7</f>
        <v>0.0153713340950017</v>
      </c>
      <c r="Y207" s="219">
        <f>Scores!AA203*calcs!$BN$7</f>
        <v>0.262937337633818</v>
      </c>
      <c r="Z207" s="219">
        <f>Scores!AB203*calcs!$BN$7</f>
        <v>0.331994482024306</v>
      </c>
      <c r="AA207" s="219">
        <f>Scores!AC203*calcs!$BN$7</f>
        <v>-0.0345875291562864</v>
      </c>
      <c r="AB207" s="219">
        <f>Scores!AD203*calcs!$BN$8</f>
        <v>0.138723238923905</v>
      </c>
      <c r="AC207" s="219">
        <f>Scores!AE203*calcs!$BN$8</f>
        <v>0.26396371878726</v>
      </c>
      <c r="AD207" s="219">
        <f>Scores!AF203*calcs!$BN$8</f>
        <v>0.163156507240045</v>
      </c>
      <c r="AE207" s="219">
        <f>Scores!AG203*calcs!$BN$8</f>
        <v>0.275093877180126</v>
      </c>
      <c r="AF207" s="219">
        <f>Scores!AH203*calcs!$BN$8</f>
        <v>0.423386929616475</v>
      </c>
      <c r="AG207" s="219">
        <f>Scores!AI203*calcs!$BN$9</f>
        <v>1.43386293092908</v>
      </c>
      <c r="AH207" s="219">
        <f>Scores!AJ203*calcs!$BN$9</f>
        <v>1.54410903686962</v>
      </c>
      <c r="AI207" s="219">
        <f>Scores!AK203*calcs!$BN$9</f>
        <v>1.44349597526178</v>
      </c>
      <c r="AJ207" s="219">
        <f>Scores!AL203*calcs!$BN$9</f>
        <v>1.51450128983459</v>
      </c>
      <c r="AK207" s="219">
        <f>Scores!AM203*calcs!$BN$9</f>
        <v>1.52070083088314</v>
      </c>
      <c r="AL207" s="219">
        <f>Scores!AN203*calcs!$BN$10</f>
        <v>-0.795998865258149</v>
      </c>
      <c r="AM207" s="219">
        <f>Scores!AO203*calcs!$BN$10</f>
        <v>-0.748484615505639</v>
      </c>
      <c r="AN207" s="219">
        <f>Scores!AP203*calcs!$BN$10</f>
        <v>-0.663463580359286</v>
      </c>
      <c r="AO207" s="219">
        <f>Scores!AQ203*calcs!$BN$10</f>
        <v>-0.626448735522654</v>
      </c>
      <c r="AP207" s="219">
        <f>Scores!AR203*calcs!$BN$10</f>
        <v>-0.540749670138807</v>
      </c>
      <c r="AQ207" s="219">
        <f>Scores!AS203*calcs!$BN$11</f>
        <v>-0.283866229684402</v>
      </c>
      <c r="AR207" s="219">
        <f>Scores!AT203*calcs!$BN$11</f>
        <v>0.10168684185169</v>
      </c>
      <c r="AS207" s="219">
        <f>Scores!AU203*calcs!$BN$11</f>
        <v>0.0759591396310799</v>
      </c>
      <c r="AT207" s="219">
        <f>Scores!AV203*calcs!$BN$11</f>
        <v>0.0687287369343645</v>
      </c>
      <c r="AU207" s="219">
        <f>Scores!AW203*calcs!$BN$11</f>
        <v>0.320076193771959</v>
      </c>
      <c r="AV207" s="219">
        <f>Scores!AX203*calcs!$BN$12</f>
        <v>-0.380132068608087</v>
      </c>
      <c r="AW207" s="219">
        <f>Scores!AY203*calcs!$BN$12</f>
        <v>-0.305808662933644</v>
      </c>
      <c r="AX207" s="219">
        <f>Scores!AZ203*calcs!$BN$12</f>
        <v>-0.405057188184287</v>
      </c>
      <c r="AY207" s="219">
        <f>Scores!BA203*calcs!$BN$12</f>
        <v>-0.279625706968869</v>
      </c>
      <c r="AZ207" s="219">
        <f>Scores!BB203*calcs!$BN$12</f>
        <v>-0.169049165384553</v>
      </c>
      <c r="BA207" s="219">
        <f>Scores!BC203*calcs!$BN$13</f>
        <v>-0.684597296907751</v>
      </c>
      <c r="BB207" s="219">
        <f>Scores!BD203*calcs!$BN$13</f>
        <v>-0.682372144511077</v>
      </c>
      <c r="BC207" s="219">
        <f>Scores!BE203*calcs!$BN$13</f>
        <v>-0.733851862579912</v>
      </c>
      <c r="BD207" s="219">
        <f>Scores!BF203*calcs!$BN$13</f>
        <v>-0.597893747978965</v>
      </c>
      <c r="BE207" s="219">
        <f>Scores!BG203*calcs!$BN$13</f>
        <v>-0.597893747978965</v>
      </c>
      <c r="BF207" s="219">
        <f>Scores!BH203*calcs!$BN$14</f>
        <v>1.66131250656093</v>
      </c>
      <c r="BG207" s="219">
        <f>Scores!BI203*calcs!$BN$14</f>
        <v>1.66131250656093</v>
      </c>
      <c r="BH207" s="219">
        <f>Scores!BJ203*calcs!$BN$14</f>
        <v>1.66131250656093</v>
      </c>
      <c r="BI207" s="219">
        <f>Scores!BK203*calcs!$BN$14</f>
        <v>1.76601719985944</v>
      </c>
      <c r="BJ207" s="219">
        <f>Scores!BL203*calcs!$BN$14</f>
        <v>1.76601719985944</v>
      </c>
    </row>
    <row r="208" spans="1:62">
      <c r="A208" t="s">
        <v>429</v>
      </c>
      <c r="B208" s="22" t="s">
        <v>430</v>
      </c>
      <c r="C208" s="219">
        <f>Scores!E204*calcs!$BN$3</f>
        <v>-0.624714659032914</v>
      </c>
      <c r="D208" s="219">
        <f>Scores!F204*calcs!$BN$3</f>
        <v>-0.624714659032914</v>
      </c>
      <c r="E208" s="219">
        <f>Scores!G204*calcs!$BN$3</f>
        <v>-0.624714659032914</v>
      </c>
      <c r="F208" s="219">
        <f>Scores!H204*calcs!$BN$3</f>
        <v>-0.624714659032914</v>
      </c>
      <c r="G208" s="219">
        <f>Scores!I204*calcs!$BN$3</f>
        <v>-0.624714659032914</v>
      </c>
      <c r="H208" s="219">
        <f>Scores!J204*calcs!$BN$4</f>
        <v>-0.632203576990195</v>
      </c>
      <c r="I208" s="219">
        <f>Scores!K204*calcs!$BN$4</f>
        <v>-0.632203576990195</v>
      </c>
      <c r="J208" s="219">
        <f>Scores!L204*calcs!$BN$4</f>
        <v>-0.632203576990195</v>
      </c>
      <c r="K208" s="219">
        <f>Scores!M204*calcs!$BN$4</f>
        <v>-0.632203576990195</v>
      </c>
      <c r="L208" s="219">
        <f>Scores!N204*calcs!$BN$4</f>
        <v>-0.632203576990195</v>
      </c>
      <c r="M208" s="219">
        <f>Scores!O204*calcs!$BN$5</f>
        <v>-0.273398019202086</v>
      </c>
      <c r="N208" s="219">
        <f>Scores!P204*calcs!$BN$5</f>
        <v>-0.273398019202086</v>
      </c>
      <c r="O208" s="219">
        <f>Scores!Q204*calcs!$BN$5</f>
        <v>-0.273398019202086</v>
      </c>
      <c r="P208" s="219">
        <f>Scores!R204*calcs!$BN$5</f>
        <v>-0.273398019202086</v>
      </c>
      <c r="Q208" s="219">
        <f>Scores!S204*calcs!$BN$5</f>
        <v>-0.273398019202086</v>
      </c>
      <c r="R208" s="219">
        <f>Scores!T204*calcs!$BN$6</f>
        <v>-0.757826388779077</v>
      </c>
      <c r="S208" s="219">
        <f>Scores!U204*calcs!$BN$6</f>
        <v>-0.757826388779077</v>
      </c>
      <c r="T208" s="219">
        <f>Scores!V204*calcs!$BN$6</f>
        <v>-0.757826388779077</v>
      </c>
      <c r="U208" s="219">
        <f>Scores!W204*calcs!$BN$6</f>
        <v>-0.757826388779077</v>
      </c>
      <c r="V208" s="219">
        <f>Scores!X204*calcs!$BN$6</f>
        <v>-0.757826388779077</v>
      </c>
      <c r="W208" s="219">
        <f>Scores!Y204*calcs!$BN$7</f>
        <v>0.0209960301307595</v>
      </c>
      <c r="X208" s="219">
        <f>Scores!Z204*calcs!$BN$7</f>
        <v>0.111515363320405</v>
      </c>
      <c r="Y208" s="219">
        <f>Scores!AA204*calcs!$BN$7</f>
        <v>0.0148093988338981</v>
      </c>
      <c r="Z208" s="219">
        <f>Scores!AB204*calcs!$BN$7</f>
        <v>-0.148814531950959</v>
      </c>
      <c r="AA208" s="219">
        <f>Scores!AC204*calcs!$BN$7</f>
        <v>-0.513255318460608</v>
      </c>
      <c r="AB208" s="219">
        <f>Scores!AD204*calcs!$BN$8</f>
        <v>-0.340740672624428</v>
      </c>
      <c r="AC208" s="219">
        <f>Scores!AE204*calcs!$BN$8</f>
        <v>-0.329069133805281</v>
      </c>
      <c r="AD208" s="219">
        <f>Scores!AF204*calcs!$BN$8</f>
        <v>-0.417696660892533</v>
      </c>
      <c r="AE208" s="219">
        <f>Scores!AG204*calcs!$BN$8</f>
        <v>-0.439762518262493</v>
      </c>
      <c r="AF208" s="219">
        <f>Scores!AH204*calcs!$BN$8</f>
        <v>-0.374902712214986</v>
      </c>
      <c r="AG208" s="219">
        <f>Scores!AI204*calcs!$BN$9</f>
        <v>1.44273909570882</v>
      </c>
      <c r="AH208" s="219">
        <f>Scores!AJ204*calcs!$BN$9</f>
        <v>1.47028408872017</v>
      </c>
      <c r="AI208" s="219">
        <f>Scores!AK204*calcs!$BN$9</f>
        <v>1.42258884341764</v>
      </c>
      <c r="AJ208" s="219">
        <f>Scores!AL204*calcs!$BN$9</f>
        <v>1.44564055446943</v>
      </c>
      <c r="AK208" s="219">
        <f>Scores!AM204*calcs!$BN$9</f>
        <v>1.42287315941242</v>
      </c>
      <c r="AL208" s="219">
        <f>Scores!AN204*calcs!$BN$10</f>
        <v>-0.540320709636988</v>
      </c>
      <c r="AM208" s="219">
        <f>Scores!AO204*calcs!$BN$10</f>
        <v>-0.570638470607645</v>
      </c>
      <c r="AN208" s="219">
        <f>Scores!AP204*calcs!$BN$10</f>
        <v>-0.421515061532805</v>
      </c>
      <c r="AO208" s="219">
        <f>Scores!AQ204*calcs!$BN$10</f>
        <v>-0.433938298987955</v>
      </c>
      <c r="AP208" s="219">
        <f>Scores!AR204*calcs!$BN$10</f>
        <v>-0.498070540471112</v>
      </c>
      <c r="AQ208" s="219">
        <f>Scores!AS204*calcs!$BN$11</f>
        <v>-1.14348508755556</v>
      </c>
      <c r="AR208" s="219">
        <f>Scores!AT204*calcs!$BN$11</f>
        <v>-0.954385396876908</v>
      </c>
      <c r="AS208" s="219">
        <f>Scores!AU204*calcs!$BN$11</f>
        <v>-0.959256257742097</v>
      </c>
      <c r="AT208" s="219">
        <f>Scores!AV204*calcs!$BN$11</f>
        <v>-1.17772412042921</v>
      </c>
      <c r="AU208" s="219">
        <f>Scores!AW204*calcs!$BN$11</f>
        <v>-0.983679337670847</v>
      </c>
      <c r="AV208" s="219">
        <f>Scores!AX204*calcs!$BN$12</f>
        <v>-0.971331449631917</v>
      </c>
      <c r="AW208" s="219">
        <f>Scores!AY204*calcs!$BN$12</f>
        <v>-0.986932345176996</v>
      </c>
      <c r="AX208" s="219">
        <f>Scores!AZ204*calcs!$BN$12</f>
        <v>-1.09652691327314</v>
      </c>
      <c r="AY208" s="219">
        <f>Scores!BA204*calcs!$BN$12</f>
        <v>-1.0567865285824</v>
      </c>
      <c r="AZ208" s="219">
        <f>Scores!BB204*calcs!$BN$12</f>
        <v>-0.939217398250984</v>
      </c>
      <c r="BA208" s="219">
        <f>Scores!BC204*calcs!$BN$13</f>
        <v>-0.811161503058763</v>
      </c>
      <c r="BB208" s="219">
        <f>Scores!BD204*calcs!$BN$13</f>
        <v>-0.787779223744494</v>
      </c>
      <c r="BC208" s="219">
        <f>Scores!BE204*calcs!$BN$13</f>
        <v>-0.776306102563874</v>
      </c>
      <c r="BD208" s="219">
        <f>Scores!BF204*calcs!$BN$13</f>
        <v>-0.670969650509727</v>
      </c>
      <c r="BE208" s="219">
        <f>Scores!BG204*calcs!$BN$13</f>
        <v>-0.670969650509727</v>
      </c>
      <c r="BF208" s="219">
        <f>Scores!BH204*calcs!$BN$14</f>
        <v>1.30354419353104</v>
      </c>
      <c r="BG208" s="219">
        <f>Scores!BI204*calcs!$BN$14</f>
        <v>1.30354419353104</v>
      </c>
      <c r="BH208" s="219">
        <f>Scores!BJ204*calcs!$BN$14</f>
        <v>1.30354419353104</v>
      </c>
      <c r="BI208" s="219">
        <f>Scores!BK204*calcs!$BN$14</f>
        <v>0.593652098023876</v>
      </c>
      <c r="BJ208" s="219">
        <f>Scores!BL204*calcs!$BN$14</f>
        <v>0.593652098023876</v>
      </c>
    </row>
    <row r="209" spans="1:62">
      <c r="A209" t="s">
        <v>431</v>
      </c>
      <c r="B209" s="22" t="s">
        <v>432</v>
      </c>
      <c r="C209" s="219">
        <f>Scores!E205*calcs!$BN$3</f>
        <v>-0.275892525886412</v>
      </c>
      <c r="D209" s="219">
        <f>Scores!F205*calcs!$BN$3</f>
        <v>-0.275892525886412</v>
      </c>
      <c r="E209" s="219">
        <f>Scores!G205*calcs!$BN$3</f>
        <v>-0.275892525886412</v>
      </c>
      <c r="F209" s="219">
        <f>Scores!H205*calcs!$BN$3</f>
        <v>-0.275892525886412</v>
      </c>
      <c r="G209" s="219">
        <f>Scores!I205*calcs!$BN$3</f>
        <v>-0.275892525886412</v>
      </c>
      <c r="H209" s="219">
        <f>Scores!J205*calcs!$BN$4</f>
        <v>0.0740267687609399</v>
      </c>
      <c r="I209" s="219">
        <f>Scores!K205*calcs!$BN$4</f>
        <v>0.0740267687609399</v>
      </c>
      <c r="J209" s="219">
        <f>Scores!L205*calcs!$BN$4</f>
        <v>0.0740267687609399</v>
      </c>
      <c r="K209" s="219">
        <f>Scores!M205*calcs!$BN$4</f>
        <v>0.0740267687609399</v>
      </c>
      <c r="L209" s="219">
        <f>Scores!N205*calcs!$BN$4</f>
        <v>0.0740267687609399</v>
      </c>
      <c r="M209" s="219">
        <f>Scores!O205*calcs!$BN$5</f>
        <v>-0.249621776587687</v>
      </c>
      <c r="N209" s="219">
        <f>Scores!P205*calcs!$BN$5</f>
        <v>-0.249621776587687</v>
      </c>
      <c r="O209" s="219">
        <f>Scores!Q205*calcs!$BN$5</f>
        <v>-0.249621776587687</v>
      </c>
      <c r="P209" s="219">
        <f>Scores!R205*calcs!$BN$5</f>
        <v>-0.249621776587687</v>
      </c>
      <c r="Q209" s="219">
        <f>Scores!S205*calcs!$BN$5</f>
        <v>-0.249621776587687</v>
      </c>
      <c r="R209" s="219">
        <f>Scores!T205*calcs!$BN$6</f>
        <v>-0.470481454336053</v>
      </c>
      <c r="S209" s="219">
        <f>Scores!U205*calcs!$BN$6</f>
        <v>-0.470481454336053</v>
      </c>
      <c r="T209" s="219">
        <f>Scores!V205*calcs!$BN$6</f>
        <v>-0.470481454336053</v>
      </c>
      <c r="U209" s="219">
        <f>Scores!W205*calcs!$BN$6</f>
        <v>-0.470481454336053</v>
      </c>
      <c r="V209" s="219">
        <f>Scores!X205*calcs!$BN$6</f>
        <v>-0.470481454336053</v>
      </c>
      <c r="W209" s="219">
        <f>Scores!Y205*calcs!$BN$7</f>
        <v>-0.0362215913818959</v>
      </c>
      <c r="X209" s="219">
        <f>Scores!Z205*calcs!$BN$7</f>
        <v>1.00216113885549</v>
      </c>
      <c r="Y209" s="219">
        <f>Scores!AA205*calcs!$BN$7</f>
        <v>0.733592576154436</v>
      </c>
      <c r="Z209" s="219">
        <f>Scores!AB205*calcs!$BN$7</f>
        <v>0.709258161890164</v>
      </c>
      <c r="AA209" s="219">
        <f>Scores!AC205*calcs!$BN$7</f>
        <v>0.6381039829293</v>
      </c>
      <c r="AB209" s="219">
        <f>Scores!AD205*calcs!$BN$8</f>
        <v>0.339639170162353</v>
      </c>
      <c r="AC209" s="219">
        <f>Scores!AE205*calcs!$BN$8</f>
        <v>0.359722258498758</v>
      </c>
      <c r="AD209" s="219">
        <f>Scores!AF205*calcs!$BN$8</f>
        <v>0.312471869669606</v>
      </c>
      <c r="AE209" s="219">
        <f>Scores!AG205*calcs!$BN$8</f>
        <v>0.286512563044645</v>
      </c>
      <c r="AF209" s="219">
        <f>Scores!AH205*calcs!$BN$8</f>
        <v>0.306753847466591</v>
      </c>
      <c r="AG209" s="219">
        <f>Scores!AI205*calcs!$BN$9</f>
        <v>0.727652179294423</v>
      </c>
      <c r="AH209" s="219">
        <f>Scores!AJ205*calcs!$BN$9</f>
        <v>0.716818778217708</v>
      </c>
      <c r="AI209" s="219">
        <f>Scores!AK205*calcs!$BN$9</f>
        <v>0.693312973480124</v>
      </c>
      <c r="AJ209" s="219">
        <f>Scores!AL205*calcs!$BN$9</f>
        <v>0.724377817059455</v>
      </c>
      <c r="AK209" s="219">
        <f>Scores!AM205*calcs!$BN$9</f>
        <v>0.707402084765828</v>
      </c>
      <c r="AL209" s="219">
        <f>Scores!AN205*calcs!$BN$10</f>
        <v>0.106627296758389</v>
      </c>
      <c r="AM209" s="219">
        <f>Scores!AO205*calcs!$BN$10</f>
        <v>0.166037168862341</v>
      </c>
      <c r="AN209" s="219">
        <f>Scores!AP205*calcs!$BN$10</f>
        <v>0.173755103833935</v>
      </c>
      <c r="AO209" s="219">
        <f>Scores!AQ205*calcs!$BN$10</f>
        <v>0.108757788767006</v>
      </c>
      <c r="AP209" s="219">
        <f>Scores!AR205*calcs!$BN$10</f>
        <v>0.12882101314973</v>
      </c>
      <c r="AQ209" s="219">
        <f>Scores!AS205*calcs!$BN$11</f>
        <v>-0.269688112902564</v>
      </c>
      <c r="AR209" s="219">
        <f>Scores!AT205*calcs!$BN$11</f>
        <v>-0.0578178540918759</v>
      </c>
      <c r="AS209" s="219">
        <f>Scores!AU205*calcs!$BN$11</f>
        <v>-0.145211470768134</v>
      </c>
      <c r="AT209" s="219">
        <f>Scores!AV205*calcs!$BN$11</f>
        <v>0.0343890033009679</v>
      </c>
      <c r="AU209" s="219">
        <f>Scores!AW205*calcs!$BN$11</f>
        <v>-0.160116813360217</v>
      </c>
      <c r="AV209" s="219">
        <f>Scores!AX205*calcs!$BN$12</f>
        <v>-0.13617923696846</v>
      </c>
      <c r="AW209" s="219">
        <f>Scores!AY205*calcs!$BN$12</f>
        <v>-0.138345142591932</v>
      </c>
      <c r="AX209" s="219">
        <f>Scores!AZ205*calcs!$BN$12</f>
        <v>-0.125581924611785</v>
      </c>
      <c r="AY209" s="219">
        <f>Scores!BA205*calcs!$BN$12</f>
        <v>-0.0999659562657986</v>
      </c>
      <c r="AZ209" s="219">
        <f>Scores!BB205*calcs!$BN$12</f>
        <v>0.00169101077348225</v>
      </c>
      <c r="BA209" s="219">
        <f>Scores!BC205*calcs!$BN$13</f>
        <v>-0.0172587553842288</v>
      </c>
      <c r="BB209" s="219">
        <f>Scores!BD205*calcs!$BN$13</f>
        <v>-0.0610251511351368</v>
      </c>
      <c r="BC209" s="219">
        <f>Scores!BE205*calcs!$BN$13</f>
        <v>0</v>
      </c>
      <c r="BD209" s="219">
        <f>Scores!BF205*calcs!$BN$13</f>
        <v>-0.0664326386643294</v>
      </c>
      <c r="BE209" s="219">
        <f>Scores!BG205*calcs!$BN$13</f>
        <v>-0.0664326386643294</v>
      </c>
      <c r="BF209" s="219">
        <f>Scores!BH205*calcs!$BN$14</f>
        <v>1.95530559946301</v>
      </c>
      <c r="BG209" s="219">
        <f>Scores!BI205*calcs!$BN$14</f>
        <v>1.95530559946301</v>
      </c>
      <c r="BH209" s="219">
        <f>Scores!BJ205*calcs!$BN$14</f>
        <v>1.95530559946301</v>
      </c>
      <c r="BI209" s="219">
        <f>Scores!BK205*calcs!$BN$14</f>
        <v>1.27784181652591</v>
      </c>
      <c r="BJ209" s="219">
        <f>Scores!BL205*calcs!$BN$14</f>
        <v>1.27784181652591</v>
      </c>
    </row>
    <row r="210" spans="1:62">
      <c r="A210" t="s">
        <v>433</v>
      </c>
      <c r="B210" s="22" t="s">
        <v>434</v>
      </c>
      <c r="C210" s="219">
        <f>Scores!E206*calcs!$BN$3</f>
        <v>0.999401192897199</v>
      </c>
      <c r="D210" s="219">
        <f>Scores!F206*calcs!$BN$3</f>
        <v>0.999401192897199</v>
      </c>
      <c r="E210" s="219">
        <f>Scores!G206*calcs!$BN$3</f>
        <v>0.999401192897199</v>
      </c>
      <c r="F210" s="219">
        <f>Scores!H206*calcs!$BN$3</f>
        <v>0.999401192897199</v>
      </c>
      <c r="G210" s="219">
        <f>Scores!I206*calcs!$BN$3</f>
        <v>0.999401192897199</v>
      </c>
      <c r="H210" s="219">
        <f>Scores!J206*calcs!$BN$4</f>
        <v>1.02934908282305</v>
      </c>
      <c r="I210" s="219">
        <f>Scores!K206*calcs!$BN$4</f>
        <v>1.02934908282305</v>
      </c>
      <c r="J210" s="219">
        <f>Scores!L206*calcs!$BN$4</f>
        <v>1.02934908282305</v>
      </c>
      <c r="K210" s="219">
        <f>Scores!M206*calcs!$BN$4</f>
        <v>1.02934908282305</v>
      </c>
      <c r="L210" s="219">
        <f>Scores!N206*calcs!$BN$4</f>
        <v>1.02934908282305</v>
      </c>
      <c r="M210" s="219">
        <f>Scores!O206*calcs!$BN$5</f>
        <v>1.64038979723376</v>
      </c>
      <c r="N210" s="219">
        <f>Scores!P206*calcs!$BN$5</f>
        <v>1.64038979723376</v>
      </c>
      <c r="O210" s="219">
        <f>Scores!Q206*calcs!$BN$5</f>
        <v>1.64038979723376</v>
      </c>
      <c r="P210" s="219">
        <f>Scores!R206*calcs!$BN$5</f>
        <v>1.64038979723376</v>
      </c>
      <c r="Q210" s="219">
        <f>Scores!S206*calcs!$BN$5</f>
        <v>1.64038979723376</v>
      </c>
      <c r="R210" s="219">
        <f>Scores!T206*calcs!$BN$6</f>
        <v>-0.819404055613222</v>
      </c>
      <c r="S210" s="219">
        <f>Scores!U206*calcs!$BN$6</f>
        <v>-0.819404055613222</v>
      </c>
      <c r="T210" s="219">
        <f>Scores!V206*calcs!$BN$6</f>
        <v>-0.819404055613222</v>
      </c>
      <c r="U210" s="219">
        <f>Scores!W206*calcs!$BN$6</f>
        <v>-0.819404055613222</v>
      </c>
      <c r="V210" s="219">
        <f>Scores!X206*calcs!$BN$6</f>
        <v>-0.819404055613222</v>
      </c>
      <c r="W210" s="219">
        <f>Scores!Y206*calcs!$BN$7</f>
        <v>-2.23613339525563</v>
      </c>
      <c r="X210" s="219">
        <f>Scores!Z206*calcs!$BN$7</f>
        <v>-0.929453629985765</v>
      </c>
      <c r="Y210" s="219">
        <f>Scores!AA206*calcs!$BN$7</f>
        <v>-1.66691042934347</v>
      </c>
      <c r="Z210" s="219">
        <f>Scores!AB206*calcs!$BN$7</f>
        <v>-1.2985525807276</v>
      </c>
      <c r="AA210" s="219">
        <f>Scores!AC206*calcs!$BN$7</f>
        <v>-2.19999276821451</v>
      </c>
      <c r="AB210" s="219">
        <f>Scores!AD206*calcs!$BN$8</f>
        <v>0.573973914517897</v>
      </c>
      <c r="AC210" s="219">
        <f>Scores!AE206*calcs!$BN$8</f>
        <v>0.495966962423326</v>
      </c>
      <c r="AD210" s="219">
        <f>Scores!AF206*calcs!$BN$8</f>
        <v>0.194764314266934</v>
      </c>
      <c r="AE210" s="219">
        <f>Scores!AG206*calcs!$BN$8</f>
        <v>0.224864377387266</v>
      </c>
      <c r="AF210" s="219">
        <f>Scores!AH206*calcs!$BN$8</f>
        <v>0.0197269317007239</v>
      </c>
      <c r="AG210" s="219">
        <f>Scores!AI206*calcs!$BN$9</f>
        <v>2.77671718379085</v>
      </c>
      <c r="AH210" s="219">
        <f>Scores!AJ206*calcs!$BN$9</f>
        <v>2.74094172569256</v>
      </c>
      <c r="AI210" s="219">
        <f>Scores!AK206*calcs!$BN$9</f>
        <v>2.65175918610485</v>
      </c>
      <c r="AJ210" s="219">
        <f>Scores!AL206*calcs!$BN$9</f>
        <v>2.65727729038611</v>
      </c>
      <c r="AK210" s="219">
        <f>Scores!AM206*calcs!$BN$9</f>
        <v>2.60301722638527</v>
      </c>
      <c r="AL210" s="219">
        <f>Scores!AN206*calcs!$BN$10</f>
        <v>-1.24232812083197</v>
      </c>
      <c r="AM210" s="219">
        <f>Scores!AO206*calcs!$BN$10</f>
        <v>-1.33929553753965</v>
      </c>
      <c r="AN210" s="219">
        <f>Scores!AP206*calcs!$BN$10</f>
        <v>-1.2251297847779</v>
      </c>
      <c r="AO210" s="219">
        <f>Scores!AQ206*calcs!$BN$10</f>
        <v>-1.255316161536</v>
      </c>
      <c r="AP210" s="219">
        <f>Scores!AR206*calcs!$BN$10</f>
        <v>-1.33031356899117</v>
      </c>
      <c r="AQ210" s="219">
        <f>Scores!AS206*calcs!$BN$11</f>
        <v>-0.725794116770526</v>
      </c>
      <c r="AR210" s="219">
        <f>Scores!AT206*calcs!$BN$11</f>
        <v>-0.591476033705303</v>
      </c>
      <c r="AS210" s="219">
        <f>Scores!AU206*calcs!$BN$11</f>
        <v>-0.69842902049218</v>
      </c>
      <c r="AT210" s="219">
        <f>Scores!AV206*calcs!$BN$11</f>
        <v>-0.744839568425128</v>
      </c>
      <c r="AU210" s="219">
        <f>Scores!AW206*calcs!$BN$11</f>
        <v>-0.912191634948713</v>
      </c>
      <c r="AV210" s="219">
        <f>Scores!AX206*calcs!$BN$12</f>
        <v>-0.692625043028289</v>
      </c>
      <c r="AW210" s="219">
        <f>Scores!AY206*calcs!$BN$12</f>
        <v>-0.861524846539029</v>
      </c>
      <c r="AX210" s="219">
        <f>Scores!AZ206*calcs!$BN$12</f>
        <v>-0.909773278363842</v>
      </c>
      <c r="AY210" s="219">
        <f>Scores!BA206*calcs!$BN$12</f>
        <v>-0.954800682857112</v>
      </c>
      <c r="AZ210" s="219">
        <f>Scores!BB206*calcs!$BN$12</f>
        <v>-1.08050919643077</v>
      </c>
      <c r="BA210" s="219">
        <f>Scores!BC206*calcs!$BN$13</f>
        <v>-1.0700428338222</v>
      </c>
      <c r="BB210" s="219">
        <f>Scores!BD206*calcs!$BN$13</f>
        <v>-0.94311597208848</v>
      </c>
      <c r="BC210" s="219">
        <f>Scores!BE206*calcs!$BN$13</f>
        <v>-0.867279473958078</v>
      </c>
      <c r="BD210" s="219">
        <f>Scores!BF206*calcs!$BN$13</f>
        <v>-0.863624302636283</v>
      </c>
      <c r="BE210" s="219">
        <f>Scores!BG206*calcs!$BN$13</f>
        <v>-0.863624302636283</v>
      </c>
      <c r="BF210" s="219">
        <f>Scores!BH206*calcs!$BN$14</f>
        <v>3.2318508960207</v>
      </c>
      <c r="BG210" s="219">
        <f>Scores!BI206*calcs!$BN$14</f>
        <v>3.2318508960207</v>
      </c>
      <c r="BH210" s="219">
        <f>Scores!BJ206*calcs!$BN$14</f>
        <v>3.2318508960207</v>
      </c>
      <c r="BI210" s="219">
        <f>Scores!BK206*calcs!$BN$14</f>
        <v>3.22134462917621</v>
      </c>
      <c r="BJ210" s="219">
        <f>Scores!BL206*calcs!$BN$14</f>
        <v>3.22134462917621</v>
      </c>
    </row>
    <row r="211" spans="1:62">
      <c r="A211" t="s">
        <v>435</v>
      </c>
      <c r="B211" s="22" t="s">
        <v>436</v>
      </c>
      <c r="C211" s="219">
        <f>Scores!E207*calcs!$BN$3</f>
        <v>0.787317335944125</v>
      </c>
      <c r="D211" s="219">
        <f>Scores!F207*calcs!$BN$3</f>
        <v>0.787317335944125</v>
      </c>
      <c r="E211" s="219">
        <f>Scores!G207*calcs!$BN$3</f>
        <v>0.787317335944125</v>
      </c>
      <c r="F211" s="219">
        <f>Scores!H207*calcs!$BN$3</f>
        <v>0.787317335944125</v>
      </c>
      <c r="G211" s="219">
        <f>Scores!I207*calcs!$BN$3</f>
        <v>0.787317335944125</v>
      </c>
      <c r="H211" s="219">
        <f>Scores!J207*calcs!$BN$4</f>
        <v>-0.716673321589764</v>
      </c>
      <c r="I211" s="219">
        <f>Scores!K207*calcs!$BN$4</f>
        <v>-0.716673321589764</v>
      </c>
      <c r="J211" s="219">
        <f>Scores!L207*calcs!$BN$4</f>
        <v>-0.716673321589764</v>
      </c>
      <c r="K211" s="219">
        <f>Scores!M207*calcs!$BN$4</f>
        <v>-0.716673321589764</v>
      </c>
      <c r="L211" s="219">
        <f>Scores!N207*calcs!$BN$4</f>
        <v>-0.716673321589764</v>
      </c>
      <c r="M211" s="219">
        <f>Scores!O207*calcs!$BN$5</f>
        <v>-0.855852538175073</v>
      </c>
      <c r="N211" s="219">
        <f>Scores!P207*calcs!$BN$5</f>
        <v>-0.855852538175073</v>
      </c>
      <c r="O211" s="219">
        <f>Scores!Q207*calcs!$BN$5</f>
        <v>-0.855852538175073</v>
      </c>
      <c r="P211" s="219">
        <f>Scores!R207*calcs!$BN$5</f>
        <v>-0.855852538175073</v>
      </c>
      <c r="Q211" s="219">
        <f>Scores!S207*calcs!$BN$5</f>
        <v>-0.855852538175073</v>
      </c>
      <c r="R211" s="219">
        <f>Scores!T207*calcs!$BN$6</f>
        <v>-1.46036239715744</v>
      </c>
      <c r="S211" s="219">
        <f>Scores!U207*calcs!$BN$6</f>
        <v>-1.46036239715744</v>
      </c>
      <c r="T211" s="219">
        <f>Scores!V207*calcs!$BN$6</f>
        <v>-1.46036239715744</v>
      </c>
      <c r="U211" s="219">
        <f>Scores!W207*calcs!$BN$6</f>
        <v>-1.46036239715744</v>
      </c>
      <c r="V211" s="219">
        <f>Scores!X207*calcs!$BN$6</f>
        <v>-1.46036239715744</v>
      </c>
      <c r="W211" s="219">
        <f>Scores!Y207*calcs!$BN$7</f>
        <v>0.368451418727486</v>
      </c>
      <c r="X211" s="219">
        <f>Scores!Z207*calcs!$BN$7</f>
        <v>0.806348422773213</v>
      </c>
      <c r="Y211" s="219">
        <f>Scores!AA207*calcs!$BN$7</f>
        <v>0.517944747025504</v>
      </c>
      <c r="Z211" s="219">
        <f>Scores!AB207*calcs!$BN$7</f>
        <v>0.583976499132914</v>
      </c>
      <c r="AA211" s="219">
        <f>Scores!AC207*calcs!$BN$7</f>
        <v>1.55279356445347</v>
      </c>
      <c r="AB211" s="219">
        <f>Scores!AD207*calcs!$BN$8</f>
        <v>-1.25110333915113</v>
      </c>
      <c r="AC211" s="219">
        <f>Scores!AE207*calcs!$BN$8</f>
        <v>-1.3693911482468</v>
      </c>
      <c r="AD211" s="219">
        <f>Scores!AF207*calcs!$BN$8</f>
        <v>-1.53871386597053</v>
      </c>
      <c r="AE211" s="219">
        <f>Scores!AG207*calcs!$BN$8</f>
        <v>-1.36072078194643</v>
      </c>
      <c r="AF211" s="219">
        <f>Scores!AH207*calcs!$BN$8</f>
        <v>-1.13093892714479</v>
      </c>
      <c r="AG211" s="219">
        <f>Scores!AI207*calcs!$BN$9</f>
        <v>1.84148896260739</v>
      </c>
      <c r="AH211" s="219">
        <f>Scores!AJ207*calcs!$BN$9</f>
        <v>1.80466767739711</v>
      </c>
      <c r="AI211" s="219">
        <f>Scores!AK207*calcs!$BN$9</f>
        <v>1.75275015662196</v>
      </c>
      <c r="AJ211" s="219">
        <f>Scores!AL207*calcs!$BN$9</f>
        <v>1.65874288373858</v>
      </c>
      <c r="AK211" s="219">
        <f>Scores!AM207*calcs!$BN$9</f>
        <v>1.69680290632308</v>
      </c>
      <c r="AL211" s="219">
        <f>Scores!AN207*calcs!$BN$10</f>
        <v>-1.17809214856576</v>
      </c>
      <c r="AM211" s="219">
        <f>Scores!AO207*calcs!$BN$10</f>
        <v>-1.08033620482994</v>
      </c>
      <c r="AN211" s="219">
        <f>Scores!AP207*calcs!$BN$10</f>
        <v>-0.991398705141257</v>
      </c>
      <c r="AO211" s="219">
        <f>Scores!AQ207*calcs!$BN$10</f>
        <v>-0.926765016516784</v>
      </c>
      <c r="AP211" s="219">
        <f>Scores!AR207*calcs!$BN$10</f>
        <v>-0.937061782159663</v>
      </c>
      <c r="AQ211" s="219">
        <f>Scores!AS207*calcs!$BN$11</f>
        <v>-2.14656292689364</v>
      </c>
      <c r="AR211" s="219">
        <f>Scores!AT207*calcs!$BN$11</f>
        <v>-1.88924522057618</v>
      </c>
      <c r="AS211" s="219">
        <f>Scores!AU207*calcs!$BN$11</f>
        <v>-1.70725454745001</v>
      </c>
      <c r="AT211" s="219">
        <f>Scores!AV207*calcs!$BN$11</f>
        <v>-1.66413633058356</v>
      </c>
      <c r="AU211" s="219">
        <f>Scores!AW207*calcs!$BN$11</f>
        <v>-1.44553847064012</v>
      </c>
      <c r="AV211" s="219">
        <f>Scores!AX207*calcs!$BN$12</f>
        <v>-2.05090812778757</v>
      </c>
      <c r="AW211" s="219">
        <f>Scores!AY207*calcs!$BN$12</f>
        <v>-2.15394598851994</v>
      </c>
      <c r="AX211" s="219">
        <f>Scores!AZ207*calcs!$BN$12</f>
        <v>-2.20325911681503</v>
      </c>
      <c r="AY211" s="219">
        <f>Scores!BA207*calcs!$BN$12</f>
        <v>-2.10490374570018</v>
      </c>
      <c r="AZ211" s="219">
        <f>Scores!BB207*calcs!$BN$12</f>
        <v>-1.8448976985538</v>
      </c>
      <c r="BA211" s="219">
        <f>Scores!BC207*calcs!$BN$13</f>
        <v>-1.57629965842625</v>
      </c>
      <c r="BB211" s="219">
        <f>Scores!BD207*calcs!$BN$13</f>
        <v>-1.47015136825557</v>
      </c>
      <c r="BC211" s="219">
        <f>Scores!BE207*calcs!$BN$13</f>
        <v>-1.42524948517586</v>
      </c>
      <c r="BD211" s="219">
        <f>Scores!BF207*calcs!$BN$13</f>
        <v>-1.44823152288238</v>
      </c>
      <c r="BE211" s="219">
        <f>Scores!BG207*calcs!$BN$13</f>
        <v>-1.44823152288238</v>
      </c>
      <c r="BF211" s="219">
        <f>Scores!BH207*calcs!$BN$14</f>
        <v>1.21165689973951</v>
      </c>
      <c r="BG211" s="219">
        <f>Scores!BI207*calcs!$BN$14</f>
        <v>1.21165689973951</v>
      </c>
      <c r="BH211" s="219">
        <f>Scores!BJ207*calcs!$BN$14</f>
        <v>1.21165689973951</v>
      </c>
      <c r="BI211" s="219">
        <f>Scores!BK207*calcs!$BN$14</f>
        <v>0.550322469385921</v>
      </c>
      <c r="BJ211" s="219">
        <f>Scores!BL207*calcs!$BN$14</f>
        <v>0.550322469385921</v>
      </c>
    </row>
    <row r="212" spans="1:62">
      <c r="A212" t="s">
        <v>437</v>
      </c>
      <c r="B212" s="22" t="s">
        <v>438</v>
      </c>
      <c r="C212" s="219">
        <f>Scores!E208*calcs!$BN$3</f>
        <v>0.971495422245478</v>
      </c>
      <c r="D212" s="219">
        <f>Scores!F208*calcs!$BN$3</f>
        <v>0.971495422245478</v>
      </c>
      <c r="E212" s="219">
        <f>Scores!G208*calcs!$BN$3</f>
        <v>0.971495422245478</v>
      </c>
      <c r="F212" s="219">
        <f>Scores!H208*calcs!$BN$3</f>
        <v>0.971495422245478</v>
      </c>
      <c r="G212" s="219">
        <f>Scores!I208*calcs!$BN$3</f>
        <v>0.971495422245478</v>
      </c>
      <c r="H212" s="219">
        <f>Scores!J208*calcs!$BN$4</f>
        <v>-0.558072926569507</v>
      </c>
      <c r="I212" s="219">
        <f>Scores!K208*calcs!$BN$4</f>
        <v>-0.558072926569507</v>
      </c>
      <c r="J212" s="219">
        <f>Scores!L208*calcs!$BN$4</f>
        <v>-0.558072926569507</v>
      </c>
      <c r="K212" s="219">
        <f>Scores!M208*calcs!$BN$4</f>
        <v>-0.558072926569507</v>
      </c>
      <c r="L212" s="219">
        <f>Scores!N208*calcs!$BN$4</f>
        <v>-0.558072926569507</v>
      </c>
      <c r="M212" s="219">
        <f>Scores!O208*calcs!$BN$5</f>
        <v>-1.12950499429824</v>
      </c>
      <c r="N212" s="219">
        <f>Scores!P208*calcs!$BN$5</f>
        <v>-1.12950499429824</v>
      </c>
      <c r="O212" s="219">
        <f>Scores!Q208*calcs!$BN$5</f>
        <v>-1.12950499429824</v>
      </c>
      <c r="P212" s="219">
        <f>Scores!R208*calcs!$BN$5</f>
        <v>-1.12950499429824</v>
      </c>
      <c r="Q212" s="219">
        <f>Scores!S208*calcs!$BN$5</f>
        <v>-1.12950499429824</v>
      </c>
      <c r="R212" s="219">
        <f>Scores!T208*calcs!$BN$6</f>
        <v>-1.30228346263516</v>
      </c>
      <c r="S212" s="219">
        <f>Scores!U208*calcs!$BN$6</f>
        <v>-1.30228346263516</v>
      </c>
      <c r="T212" s="219">
        <f>Scores!V208*calcs!$BN$6</f>
        <v>-1.30228346263516</v>
      </c>
      <c r="U212" s="219">
        <f>Scores!W208*calcs!$BN$6</f>
        <v>-1.30228346263516</v>
      </c>
      <c r="V212" s="219">
        <f>Scores!X208*calcs!$BN$6</f>
        <v>-1.30228346263516</v>
      </c>
      <c r="W212" s="219">
        <f>Scores!Y208*calcs!$BN$7</f>
        <v>-0.546968483448122</v>
      </c>
      <c r="X212" s="219">
        <f>Scores!Z208*calcs!$BN$7</f>
        <v>-1.32728215454297</v>
      </c>
      <c r="Y212" s="219">
        <f>Scores!AA208*calcs!$BN$7</f>
        <v>-0.772249088847878</v>
      </c>
      <c r="Z212" s="219">
        <f>Scores!AB208*calcs!$BN$7</f>
        <v>-0.98694762568383</v>
      </c>
      <c r="AA212" s="219">
        <f>Scores!AC208*calcs!$BN$7</f>
        <v>-1.14865582594053</v>
      </c>
      <c r="AB212" s="219">
        <f>Scores!AD208*calcs!$BN$8</f>
        <v>-0.925062897297635</v>
      </c>
      <c r="AC212" s="219">
        <f>Scores!AE208*calcs!$BN$8</f>
        <v>-0.841536488731419</v>
      </c>
      <c r="AD212" s="219">
        <f>Scores!AF208*calcs!$BN$8</f>
        <v>-1.01598370619601</v>
      </c>
      <c r="AE212" s="219">
        <f>Scores!AG208*calcs!$BN$8</f>
        <v>-1.08636046077757</v>
      </c>
      <c r="AF212" s="219">
        <f>Scores!AH208*calcs!$BN$8</f>
        <v>-1.00555946454655</v>
      </c>
      <c r="AG212" s="219">
        <f>Scores!AI208*calcs!$BN$9</f>
        <v>2.18176951761513</v>
      </c>
      <c r="AH212" s="219">
        <f>Scores!AJ208*calcs!$BN$9</f>
        <v>2.18828070833301</v>
      </c>
      <c r="AI212" s="219">
        <f>Scores!AK208*calcs!$BN$9</f>
        <v>2.12188884707957</v>
      </c>
      <c r="AJ212" s="219">
        <f>Scores!AL208*calcs!$BN$9</f>
        <v>2.10615523621903</v>
      </c>
      <c r="AK212" s="219">
        <f>Scores!AM208*calcs!$BN$9</f>
        <v>2.09744744483393</v>
      </c>
      <c r="AL212" s="219">
        <f>Scores!AN208*calcs!$BN$10</f>
        <v>-1.36162349789779</v>
      </c>
      <c r="AM212" s="219">
        <f>Scores!AO208*calcs!$BN$10</f>
        <v>-1.30655355294417</v>
      </c>
      <c r="AN212" s="219">
        <f>Scores!AP208*calcs!$BN$10</f>
        <v>-1.3698420146343</v>
      </c>
      <c r="AO212" s="219">
        <f>Scores!AQ208*calcs!$BN$10</f>
        <v>-1.49606484538629</v>
      </c>
      <c r="AP212" s="219">
        <f>Scores!AR208*calcs!$BN$10</f>
        <v>-1.39825278819474</v>
      </c>
      <c r="AQ212" s="219">
        <f>Scores!AS208*calcs!$BN$11</f>
        <v>-1.84040163021875</v>
      </c>
      <c r="AR212" s="219">
        <f>Scores!AT208*calcs!$BN$11</f>
        <v>-1.28728335171842</v>
      </c>
      <c r="AS212" s="219">
        <f>Scores!AU208*calcs!$BN$11</f>
        <v>-1.33464276655387</v>
      </c>
      <c r="AT212" s="219">
        <f>Scores!AV208*calcs!$BN$11</f>
        <v>-1.2683720386591</v>
      </c>
      <c r="AU212" s="219">
        <f>Scores!AW208*calcs!$BN$11</f>
        <v>-1.1257907059957</v>
      </c>
      <c r="AV212" s="219">
        <f>Scores!AX208*calcs!$BN$12</f>
        <v>-1.90892398631707</v>
      </c>
      <c r="AW212" s="219">
        <f>Scores!AY208*calcs!$BN$12</f>
        <v>-1.75298216306822</v>
      </c>
      <c r="AX212" s="219">
        <f>Scores!AZ208*calcs!$BN$12</f>
        <v>-1.79940818368504</v>
      </c>
      <c r="AY212" s="219">
        <f>Scores!BA208*calcs!$BN$12</f>
        <v>-1.76322349090419</v>
      </c>
      <c r="AZ212" s="219">
        <f>Scores!BB208*calcs!$BN$12</f>
        <v>-1.69234935551561</v>
      </c>
      <c r="BA212" s="219">
        <f>Scores!BC208*calcs!$BN$13</f>
        <v>-1.58205257688766</v>
      </c>
      <c r="BB212" s="219">
        <f>Scores!BD208*calcs!$BN$13</f>
        <v>-1.48679459129243</v>
      </c>
      <c r="BC212" s="219">
        <f>Scores!BE208*calcs!$BN$13</f>
        <v>-1.57080687940659</v>
      </c>
      <c r="BD212" s="219">
        <f>Scores!BF208*calcs!$BN$13</f>
        <v>-1.47480457834811</v>
      </c>
      <c r="BE212" s="219">
        <f>Scores!BG208*calcs!$BN$13</f>
        <v>-1.47480457834811</v>
      </c>
      <c r="BF212" s="219">
        <f>Scores!BH208*calcs!$BN$14</f>
        <v>1.62932992753913</v>
      </c>
      <c r="BG212" s="219">
        <f>Scores!BI208*calcs!$BN$14</f>
        <v>1.62932992753913</v>
      </c>
      <c r="BH212" s="219">
        <f>Scores!BJ208*calcs!$BN$14</f>
        <v>1.62932992753913</v>
      </c>
      <c r="BI212" s="219">
        <f>Scores!BK208*calcs!$BN$14</f>
        <v>1.04050475754882</v>
      </c>
      <c r="BJ212" s="219">
        <f>Scores!BL208*calcs!$BN$14</f>
        <v>1.04050475754882</v>
      </c>
    </row>
    <row r="213" spans="1:62">
      <c r="A213" t="s">
        <v>439</v>
      </c>
      <c r="B213" s="22" t="s">
        <v>440</v>
      </c>
      <c r="C213" s="219">
        <f>Scores!E209*calcs!$BN$3</f>
        <v>-0.524253884686721</v>
      </c>
      <c r="D213" s="219">
        <f>Scores!F209*calcs!$BN$3</f>
        <v>-0.524253884686721</v>
      </c>
      <c r="E213" s="219">
        <f>Scores!G209*calcs!$BN$3</f>
        <v>-0.524253884686721</v>
      </c>
      <c r="F213" s="219">
        <f>Scores!H209*calcs!$BN$3</f>
        <v>-0.524253884686721</v>
      </c>
      <c r="G213" s="219">
        <f>Scores!I209*calcs!$BN$3</f>
        <v>-0.524253884686721</v>
      </c>
      <c r="H213" s="219">
        <f>Scores!J209*calcs!$BN$4</f>
        <v>0.29067896577815</v>
      </c>
      <c r="I213" s="219">
        <f>Scores!K209*calcs!$BN$4</f>
        <v>0.29067896577815</v>
      </c>
      <c r="J213" s="219">
        <f>Scores!L209*calcs!$BN$4</f>
        <v>0.29067896577815</v>
      </c>
      <c r="K213" s="219">
        <f>Scores!M209*calcs!$BN$4</f>
        <v>0.29067896577815</v>
      </c>
      <c r="L213" s="219">
        <f>Scores!N209*calcs!$BN$4</f>
        <v>0.29067896577815</v>
      </c>
      <c r="M213" s="219">
        <f>Scores!O209*calcs!$BN$5</f>
        <v>-0.676275157675212</v>
      </c>
      <c r="N213" s="219">
        <f>Scores!P209*calcs!$BN$5</f>
        <v>-0.676275157675212</v>
      </c>
      <c r="O213" s="219">
        <f>Scores!Q209*calcs!$BN$5</f>
        <v>-0.676275157675212</v>
      </c>
      <c r="P213" s="219">
        <f>Scores!R209*calcs!$BN$5</f>
        <v>-0.676275157675212</v>
      </c>
      <c r="Q213" s="219">
        <f>Scores!S209*calcs!$BN$5</f>
        <v>-0.676275157675212</v>
      </c>
      <c r="R213" s="219">
        <f>Scores!T209*calcs!$BN$6</f>
        <v>-0.882849356806195</v>
      </c>
      <c r="S213" s="219">
        <f>Scores!U209*calcs!$BN$6</f>
        <v>-0.882849356806195</v>
      </c>
      <c r="T213" s="219">
        <f>Scores!V209*calcs!$BN$6</f>
        <v>-0.882849356806195</v>
      </c>
      <c r="U213" s="219">
        <f>Scores!W209*calcs!$BN$6</f>
        <v>-0.882849356806195</v>
      </c>
      <c r="V213" s="219">
        <f>Scores!X209*calcs!$BN$6</f>
        <v>-0.882849356806195</v>
      </c>
      <c r="W213" s="219">
        <f>Scores!Y209*calcs!$BN$7</f>
        <v>-0.205457799165141</v>
      </c>
      <c r="X213" s="219">
        <f>Scores!Z209*calcs!$BN$7</f>
        <v>-0.663004410799324</v>
      </c>
      <c r="Y213" s="219">
        <f>Scores!AA209*calcs!$BN$7</f>
        <v>0.748060960682342</v>
      </c>
      <c r="Z213" s="219">
        <f>Scores!AB209*calcs!$BN$7</f>
        <v>1.39086702371135</v>
      </c>
      <c r="AA213" s="219">
        <f>Scores!AC209*calcs!$BN$7</f>
        <v>0.459816499124153</v>
      </c>
      <c r="AB213" s="219">
        <f>Scores!AD209*calcs!$BN$8</f>
        <v>0.0404535559602087</v>
      </c>
      <c r="AC213" s="219">
        <f>Scores!AE209*calcs!$BN$8</f>
        <v>0.130053074653461</v>
      </c>
      <c r="AD213" s="219">
        <f>Scores!AF209*calcs!$BN$8</f>
        <v>0.254034245431592</v>
      </c>
      <c r="AE213" s="219">
        <f>Scores!AG209*calcs!$BN$8</f>
        <v>0.33229502995427</v>
      </c>
      <c r="AF213" s="219">
        <f>Scores!AH209*calcs!$BN$8</f>
        <v>0.274666468675541</v>
      </c>
      <c r="AG213" s="219">
        <f>Scores!AI209*calcs!$BN$9</f>
        <v>2.23026099705892</v>
      </c>
      <c r="AH213" s="219">
        <f>Scores!AJ209*calcs!$BN$9</f>
        <v>2.21673634223132</v>
      </c>
      <c r="AI213" s="219">
        <f>Scores!AK209*calcs!$BN$9</f>
        <v>2.22682793968458</v>
      </c>
      <c r="AJ213" s="219">
        <f>Scores!AL209*calcs!$BN$9</f>
        <v>2.24372009375927</v>
      </c>
      <c r="AK213" s="219">
        <f>Scores!AM209*calcs!$BN$9</f>
        <v>2.24719226125447</v>
      </c>
      <c r="AL213" s="219">
        <f>Scores!AN209*calcs!$BN$10</f>
        <v>-1.32338780012028</v>
      </c>
      <c r="AM213" s="219">
        <f>Scores!AO209*calcs!$BN$10</f>
        <v>-1.29408041595542</v>
      </c>
      <c r="AN213" s="219">
        <f>Scores!AP209*calcs!$BN$10</f>
        <v>-1.10607575170456</v>
      </c>
      <c r="AO213" s="219">
        <f>Scores!AQ209*calcs!$BN$10</f>
        <v>-1.13797646688628</v>
      </c>
      <c r="AP213" s="219">
        <f>Scores!AR209*calcs!$BN$10</f>
        <v>-1.25686576444676</v>
      </c>
      <c r="AQ213" s="219">
        <f>Scores!AS209*calcs!$BN$11</f>
        <v>-0.887562512353681</v>
      </c>
      <c r="AR213" s="219">
        <f>Scores!AT209*calcs!$BN$11</f>
        <v>-0.655164929237138</v>
      </c>
      <c r="AS213" s="219">
        <f>Scores!AU209*calcs!$BN$11</f>
        <v>-0.659852733146713</v>
      </c>
      <c r="AT213" s="219">
        <f>Scores!AV209*calcs!$BN$11</f>
        <v>-0.200165619700969</v>
      </c>
      <c r="AU213" s="219">
        <f>Scores!AW209*calcs!$BN$11</f>
        <v>-0.302681660658152</v>
      </c>
      <c r="AV213" s="219">
        <f>Scores!AX209*calcs!$BN$12</f>
        <v>-0.791612043286737</v>
      </c>
      <c r="AW213" s="219">
        <f>Scores!AY209*calcs!$BN$12</f>
        <v>-0.634207581158117</v>
      </c>
      <c r="AX213" s="219">
        <f>Scores!AZ209*calcs!$BN$12</f>
        <v>-0.553452878353898</v>
      </c>
      <c r="AY213" s="219">
        <f>Scores!BA209*calcs!$BN$12</f>
        <v>-0.403682049782043</v>
      </c>
      <c r="AZ213" s="219">
        <f>Scores!BB209*calcs!$BN$12</f>
        <v>-0.302767856900595</v>
      </c>
      <c r="BA213" s="219">
        <f>Scores!BC209*calcs!$BN$13</f>
        <v>-1.42097085996819</v>
      </c>
      <c r="BB213" s="219">
        <f>Scores!BD209*calcs!$BN$13</f>
        <v>-1.37029203003444</v>
      </c>
      <c r="BC213" s="219">
        <f>Scores!BE209*calcs!$BN$13</f>
        <v>-1.21904317668233</v>
      </c>
      <c r="BD213" s="219">
        <f>Scores!BF209*calcs!$BN$13</f>
        <v>-1.20243075982436</v>
      </c>
      <c r="BE213" s="219">
        <f>Scores!BG209*calcs!$BN$13</f>
        <v>-1.20243075982436</v>
      </c>
      <c r="BF213" s="219">
        <f>Scores!BH209*calcs!$BN$14</f>
        <v>1.61645233784097</v>
      </c>
      <c r="BG213" s="219">
        <f>Scores!BI209*calcs!$BN$14</f>
        <v>1.61645233784097</v>
      </c>
      <c r="BH213" s="219">
        <f>Scores!BJ209*calcs!$BN$14</f>
        <v>1.61645233784097</v>
      </c>
      <c r="BI213" s="219">
        <f>Scores!BK209*calcs!$BN$14</f>
        <v>1.35556608055007</v>
      </c>
      <c r="BJ213" s="219">
        <f>Scores!BL209*calcs!$BN$14</f>
        <v>1.35556608055007</v>
      </c>
    </row>
    <row r="214" spans="1:62">
      <c r="A214" t="s">
        <v>441</v>
      </c>
      <c r="B214" s="22" t="s">
        <v>442</v>
      </c>
      <c r="C214" s="219">
        <f>Scores!E210*calcs!$BN$3</f>
        <v>-0.114039056106435</v>
      </c>
      <c r="D214" s="219">
        <f>Scores!F210*calcs!$BN$3</f>
        <v>-0.114039056106435</v>
      </c>
      <c r="E214" s="219">
        <f>Scores!G210*calcs!$BN$3</f>
        <v>-0.114039056106435</v>
      </c>
      <c r="F214" s="219">
        <f>Scores!H210*calcs!$BN$3</f>
        <v>-0.114039056106435</v>
      </c>
      <c r="G214" s="219">
        <f>Scores!I210*calcs!$BN$3</f>
        <v>-0.114039056106435</v>
      </c>
      <c r="H214" s="219">
        <f>Scores!J210*calcs!$BN$4</f>
        <v>-0.132649232356479</v>
      </c>
      <c r="I214" s="219">
        <f>Scores!K210*calcs!$BN$4</f>
        <v>-0.132649232356479</v>
      </c>
      <c r="J214" s="219">
        <f>Scores!L210*calcs!$BN$4</f>
        <v>-0.132649232356479</v>
      </c>
      <c r="K214" s="219">
        <f>Scores!M210*calcs!$BN$4</f>
        <v>-0.132649232356479</v>
      </c>
      <c r="L214" s="219">
        <f>Scores!N210*calcs!$BN$4</f>
        <v>-0.132649232356479</v>
      </c>
      <c r="M214" s="219">
        <f>Scores!O210*calcs!$BN$5</f>
        <v>-0.2148743355841</v>
      </c>
      <c r="N214" s="219">
        <f>Scores!P210*calcs!$BN$5</f>
        <v>-0.2148743355841</v>
      </c>
      <c r="O214" s="219">
        <f>Scores!Q210*calcs!$BN$5</f>
        <v>-0.2148743355841</v>
      </c>
      <c r="P214" s="219">
        <f>Scores!R210*calcs!$BN$5</f>
        <v>-0.2148743355841</v>
      </c>
      <c r="Q214" s="219">
        <f>Scores!S210*calcs!$BN$5</f>
        <v>-0.2148743355841</v>
      </c>
      <c r="R214" s="219">
        <f>Scores!T210*calcs!$BN$6</f>
        <v>-0.490382442872397</v>
      </c>
      <c r="S214" s="219">
        <f>Scores!U210*calcs!$BN$6</f>
        <v>-0.490382442872397</v>
      </c>
      <c r="T214" s="219">
        <f>Scores!V210*calcs!$BN$6</f>
        <v>-0.490382442872397</v>
      </c>
      <c r="U214" s="219">
        <f>Scores!W210*calcs!$BN$6</f>
        <v>-0.490382442872397</v>
      </c>
      <c r="V214" s="219">
        <f>Scores!X210*calcs!$BN$6</f>
        <v>-0.490382442872397</v>
      </c>
      <c r="W214" s="219">
        <f>Scores!Y210*calcs!$BN$7</f>
        <v>-0.527724772749785</v>
      </c>
      <c r="X214" s="219">
        <f>Scores!Z210*calcs!$BN$7</f>
        <v>0.1222147378014</v>
      </c>
      <c r="Y214" s="219">
        <f>Scores!AA210*calcs!$BN$7</f>
        <v>-0.202403896150018</v>
      </c>
      <c r="Z214" s="219">
        <f>Scores!AB210*calcs!$BN$7</f>
        <v>0.65808499507777</v>
      </c>
      <c r="AA214" s="219">
        <f>Scores!AC210*calcs!$BN$7</f>
        <v>0.756739223336115</v>
      </c>
      <c r="AB214" s="219">
        <f>Scores!AD210*calcs!$BN$8</f>
        <v>-0.0665853929793772</v>
      </c>
      <c r="AC214" s="219">
        <f>Scores!AE210*calcs!$BN$8</f>
        <v>-0.109576499059654</v>
      </c>
      <c r="AD214" s="219">
        <f>Scores!AF210*calcs!$BN$8</f>
        <v>-0.0153293612674631</v>
      </c>
      <c r="AE214" s="219">
        <f>Scores!AG210*calcs!$BN$8</f>
        <v>0.129200184298116</v>
      </c>
      <c r="AF214" s="219">
        <f>Scores!AH210*calcs!$BN$8</f>
        <v>-0.0433063624512771</v>
      </c>
      <c r="AG214" s="219">
        <f>Scores!AI210*calcs!$BN$9</f>
        <v>2.52954434675102</v>
      </c>
      <c r="AH214" s="219">
        <f>Scores!AJ210*calcs!$BN$9</f>
        <v>2.51060333622363</v>
      </c>
      <c r="AI214" s="219">
        <f>Scores!AK210*calcs!$BN$9</f>
        <v>2.5115322604912</v>
      </c>
      <c r="AJ214" s="219">
        <f>Scores!AL210*calcs!$BN$9</f>
        <v>2.5257164721833</v>
      </c>
      <c r="AK214" s="219">
        <f>Scores!AM210*calcs!$BN$9</f>
        <v>2.52913831413353</v>
      </c>
      <c r="AL214" s="219">
        <f>Scores!AN210*calcs!$BN$10</f>
        <v>-1.7000094232287</v>
      </c>
      <c r="AM214" s="219">
        <f>Scores!AO210*calcs!$BN$10</f>
        <v>-1.73492785140171</v>
      </c>
      <c r="AN214" s="219">
        <f>Scores!AP210*calcs!$BN$10</f>
        <v>-1.78877622260954</v>
      </c>
      <c r="AO214" s="219">
        <f>Scores!AQ210*calcs!$BN$10</f>
        <v>-1.74300926742391</v>
      </c>
      <c r="AP214" s="219">
        <f>Scores!AR210*calcs!$BN$10</f>
        <v>-1.69647247694049</v>
      </c>
      <c r="AQ214" s="219">
        <f>Scores!AS210*calcs!$BN$11</f>
        <v>-1.04147232580299</v>
      </c>
      <c r="AR214" s="219">
        <f>Scores!AT210*calcs!$BN$11</f>
        <v>-1.02540779889667</v>
      </c>
      <c r="AS214" s="219">
        <f>Scores!AU210*calcs!$BN$11</f>
        <v>-0.85629835633971</v>
      </c>
      <c r="AT214" s="219">
        <f>Scores!AV210*calcs!$BN$11</f>
        <v>-0.585689289355418</v>
      </c>
      <c r="AU214" s="219">
        <f>Scores!AW210*calcs!$BN$11</f>
        <v>-0.6414678279643</v>
      </c>
      <c r="AV214" s="219">
        <f>Scores!AX210*calcs!$BN$12</f>
        <v>-0.951616963919261</v>
      </c>
      <c r="AW214" s="219">
        <f>Scores!AY210*calcs!$BN$12</f>
        <v>-0.920356346160729</v>
      </c>
      <c r="AX214" s="219">
        <f>Scores!AZ210*calcs!$BN$12</f>
        <v>-0.852974545472354</v>
      </c>
      <c r="AY214" s="219">
        <f>Scores!BA210*calcs!$BN$12</f>
        <v>-0.767580655367352</v>
      </c>
      <c r="AZ214" s="219">
        <f>Scores!BB210*calcs!$BN$12</f>
        <v>-0.740480896306734</v>
      </c>
      <c r="BA214" s="219">
        <f>Scores!BC210*calcs!$BN$13</f>
        <v>-1.1333249368977</v>
      </c>
      <c r="BB214" s="219">
        <f>Scores!BD210*calcs!$BN$13</f>
        <v>-1.40357847610815</v>
      </c>
      <c r="BC214" s="219">
        <f>Scores!BE210*calcs!$BN$13</f>
        <v>-0.91579860536832</v>
      </c>
      <c r="BD214" s="219">
        <f>Scores!BF210*calcs!$BN$13</f>
        <v>-0.604537011845398</v>
      </c>
      <c r="BE214" s="219">
        <f>Scores!BG210*calcs!$BN$13</f>
        <v>-0.604537011845398</v>
      </c>
      <c r="BF214" s="219">
        <f>Scores!BH210*calcs!$BN$14</f>
        <v>0.565096529779373</v>
      </c>
      <c r="BG214" s="219">
        <f>Scores!BI210*calcs!$BN$14</f>
        <v>0.565096529779373</v>
      </c>
      <c r="BH214" s="219">
        <f>Scores!BJ210*calcs!$BN$14</f>
        <v>0.565096529779373</v>
      </c>
      <c r="BI214" s="219">
        <f>Scores!BK210*calcs!$BN$14</f>
        <v>1.0336290637505</v>
      </c>
      <c r="BJ214" s="219">
        <f>Scores!BL210*calcs!$BN$14</f>
        <v>1.0336290637505</v>
      </c>
    </row>
    <row r="215" spans="1:62">
      <c r="A215" t="s">
        <v>443</v>
      </c>
      <c r="B215" s="22" t="s">
        <v>444</v>
      </c>
      <c r="C215" s="219">
        <f>Scores!E211*calcs!$BN$3</f>
        <v>-0.108457901976091</v>
      </c>
      <c r="D215" s="219">
        <f>Scores!F211*calcs!$BN$3</f>
        <v>-0.108457901976091</v>
      </c>
      <c r="E215" s="219">
        <f>Scores!G211*calcs!$BN$3</f>
        <v>-0.108457901976091</v>
      </c>
      <c r="F215" s="219">
        <f>Scores!H211*calcs!$BN$3</f>
        <v>-0.108457901976091</v>
      </c>
      <c r="G215" s="219">
        <f>Scores!I211*calcs!$BN$3</f>
        <v>-0.108457901976091</v>
      </c>
      <c r="H215" s="219">
        <f>Scores!J211*calcs!$BN$4</f>
        <v>-1.17942659997856</v>
      </c>
      <c r="I215" s="219">
        <f>Scores!K211*calcs!$BN$4</f>
        <v>-1.17942659997856</v>
      </c>
      <c r="J215" s="219">
        <f>Scores!L211*calcs!$BN$4</f>
        <v>-1.17942659997856</v>
      </c>
      <c r="K215" s="219">
        <f>Scores!M211*calcs!$BN$4</f>
        <v>-1.17942659997856</v>
      </c>
      <c r="L215" s="219">
        <f>Scores!N211*calcs!$BN$4</f>
        <v>-1.17942659997856</v>
      </c>
      <c r="M215" s="219">
        <f>Scores!O211*calcs!$BN$5</f>
        <v>-0.999463545328873</v>
      </c>
      <c r="N215" s="219">
        <f>Scores!P211*calcs!$BN$5</f>
        <v>-0.999463545328873</v>
      </c>
      <c r="O215" s="219">
        <f>Scores!Q211*calcs!$BN$5</f>
        <v>-0.999463545328873</v>
      </c>
      <c r="P215" s="219">
        <f>Scores!R211*calcs!$BN$5</f>
        <v>-0.999463545328873</v>
      </c>
      <c r="Q215" s="219">
        <f>Scores!S211*calcs!$BN$5</f>
        <v>-0.999463545328873</v>
      </c>
      <c r="R215" s="219">
        <f>Scores!T211*calcs!$BN$6</f>
        <v>-0.919104597535123</v>
      </c>
      <c r="S215" s="219">
        <f>Scores!U211*calcs!$BN$6</f>
        <v>-0.919104597535123</v>
      </c>
      <c r="T215" s="219">
        <f>Scores!V211*calcs!$BN$6</f>
        <v>-0.919104597535123</v>
      </c>
      <c r="U215" s="219">
        <f>Scores!W211*calcs!$BN$6</f>
        <v>-0.919104597535123</v>
      </c>
      <c r="V215" s="219">
        <f>Scores!X211*calcs!$BN$6</f>
        <v>-0.919104597535123</v>
      </c>
      <c r="W215" s="219">
        <f>Scores!Y211*calcs!$BN$7</f>
        <v>-1.56922045570093</v>
      </c>
      <c r="X215" s="219">
        <f>Scores!Z211*calcs!$BN$7</f>
        <v>-1.95967328469696</v>
      </c>
      <c r="Y215" s="219">
        <f>Scores!AA211*calcs!$BN$7</f>
        <v>0.0101610270288118</v>
      </c>
      <c r="Z215" s="219">
        <f>Scores!AB211*calcs!$BN$7</f>
        <v>-0.0169191402173828</v>
      </c>
      <c r="AA215" s="219">
        <f>Scores!AC211*calcs!$BN$7</f>
        <v>-0.352607286043266</v>
      </c>
      <c r="AB215" s="219">
        <f>Scores!AD211*calcs!$BN$8</f>
        <v>-1.24702881256569</v>
      </c>
      <c r="AC215" s="219">
        <f>Scores!AE211*calcs!$BN$8</f>
        <v>-1.24134301244928</v>
      </c>
      <c r="AD215" s="219">
        <f>Scores!AF211*calcs!$BN$8</f>
        <v>-1.29196149561005</v>
      </c>
      <c r="AE215" s="219">
        <f>Scores!AG211*calcs!$BN$8</f>
        <v>-0.944320735982088</v>
      </c>
      <c r="AF215" s="219">
        <f>Scores!AH211*calcs!$BN$8</f>
        <v>-0.800066622395793</v>
      </c>
      <c r="AG215" s="219">
        <f>Scores!AI211*calcs!$BN$9</f>
        <v>1.9341279984162</v>
      </c>
      <c r="AH215" s="219">
        <f>Scores!AJ211*calcs!$BN$9</f>
        <v>1.93266139555096</v>
      </c>
      <c r="AI215" s="219">
        <f>Scores!AK211*calcs!$BN$9</f>
        <v>1.95252529227935</v>
      </c>
      <c r="AJ215" s="219">
        <f>Scores!AL211*calcs!$BN$9</f>
        <v>2.04474827270257</v>
      </c>
      <c r="AK215" s="219">
        <f>Scores!AM211*calcs!$BN$9</f>
        <v>2.08931362126366</v>
      </c>
      <c r="AL215" s="219">
        <f>Scores!AN211*calcs!$BN$10</f>
        <v>-1.77665461740997</v>
      </c>
      <c r="AM215" s="219">
        <f>Scores!AO211*calcs!$BN$10</f>
        <v>-1.74212116619921</v>
      </c>
      <c r="AN215" s="219">
        <f>Scores!AP211*calcs!$BN$10</f>
        <v>-1.81363551644729</v>
      </c>
      <c r="AO215" s="219">
        <f>Scores!AQ211*calcs!$BN$10</f>
        <v>-1.77314133575108</v>
      </c>
      <c r="AP215" s="219">
        <f>Scores!AR211*calcs!$BN$10</f>
        <v>-1.73986491389639</v>
      </c>
      <c r="AQ215" s="219">
        <f>Scores!AS211*calcs!$BN$11</f>
        <v>-2.17408811393749</v>
      </c>
      <c r="AR215" s="219">
        <f>Scores!AT211*calcs!$BN$11</f>
        <v>-2.48086943111561</v>
      </c>
      <c r="AS215" s="219">
        <f>Scores!AU211*calcs!$BN$11</f>
        <v>-2.00499260039273</v>
      </c>
      <c r="AT215" s="219">
        <f>Scores!AV211*calcs!$BN$11</f>
        <v>-1.67103577981134</v>
      </c>
      <c r="AU215" s="219">
        <f>Scores!AW211*calcs!$BN$11</f>
        <v>-1.80384135843174</v>
      </c>
      <c r="AV215" s="219">
        <f>Scores!AX211*calcs!$BN$12</f>
        <v>-2.14610916853376</v>
      </c>
      <c r="AW215" s="219">
        <f>Scores!AY211*calcs!$BN$12</f>
        <v>-2.19230124554373</v>
      </c>
      <c r="AX215" s="219">
        <f>Scores!AZ211*calcs!$BN$12</f>
        <v>-2.11960925607617</v>
      </c>
      <c r="AY215" s="219">
        <f>Scores!BA211*calcs!$BN$12</f>
        <v>-1.85179823536622</v>
      </c>
      <c r="AZ215" s="219">
        <f>Scores!BB211*calcs!$BN$12</f>
        <v>-1.68944562855787</v>
      </c>
      <c r="BA215" s="219">
        <f>Scores!BC211*calcs!$BN$13</f>
        <v>-1.67409927227021</v>
      </c>
      <c r="BB215" s="219">
        <f>Scores!BD211*calcs!$BN$13</f>
        <v>-1.6476790806487</v>
      </c>
      <c r="BC215" s="219">
        <f>Scores!BE211*calcs!$BN$13</f>
        <v>-1.69816959935847</v>
      </c>
      <c r="BD215" s="219">
        <f>Scores!BF211*calcs!$BN$13</f>
        <v>-1.61431311954321</v>
      </c>
      <c r="BE215" s="219">
        <f>Scores!BG211*calcs!$BN$13</f>
        <v>-1.61431311954321</v>
      </c>
      <c r="BF215" s="219">
        <f>Scores!BH211*calcs!$BN$14</f>
        <v>0.282627896151934</v>
      </c>
      <c r="BG215" s="219">
        <f>Scores!BI211*calcs!$BN$14</f>
        <v>0.282627896151934</v>
      </c>
      <c r="BH215" s="219">
        <f>Scores!BJ211*calcs!$BN$14</f>
        <v>0.282627896151934</v>
      </c>
      <c r="BI215" s="219">
        <f>Scores!BK211*calcs!$BN$14</f>
        <v>0.553139150161176</v>
      </c>
      <c r="BJ215" s="219">
        <f>Scores!BL211*calcs!$BN$14</f>
        <v>0.553139150161176</v>
      </c>
    </row>
    <row r="216" spans="1:62">
      <c r="A216" t="s">
        <v>445</v>
      </c>
      <c r="B216" s="22" t="s">
        <v>446</v>
      </c>
      <c r="C216" s="219">
        <f>Scores!E212*calcs!$BN$3</f>
        <v>-0.418211956210185</v>
      </c>
      <c r="D216" s="219">
        <f>Scores!F212*calcs!$BN$3</f>
        <v>-0.418211956210185</v>
      </c>
      <c r="E216" s="219">
        <f>Scores!G212*calcs!$BN$3</f>
        <v>-0.418211956210185</v>
      </c>
      <c r="F216" s="219">
        <f>Scores!H212*calcs!$BN$3</f>
        <v>-0.418211956210185</v>
      </c>
      <c r="G216" s="219">
        <f>Scores!I212*calcs!$BN$3</f>
        <v>-0.418211956210185</v>
      </c>
      <c r="H216" s="219">
        <f>Scores!J212*calcs!$BN$4</f>
        <v>0.0558471670384057</v>
      </c>
      <c r="I216" s="219">
        <f>Scores!K212*calcs!$BN$4</f>
        <v>0.0558471670384057</v>
      </c>
      <c r="J216" s="219">
        <f>Scores!L212*calcs!$BN$4</f>
        <v>0.0558471670384057</v>
      </c>
      <c r="K216" s="219">
        <f>Scores!M212*calcs!$BN$4</f>
        <v>0.0558471670384057</v>
      </c>
      <c r="L216" s="219">
        <f>Scores!N212*calcs!$BN$4</f>
        <v>0.0558471670384057</v>
      </c>
      <c r="M216" s="219">
        <f>Scores!O212*calcs!$BN$5</f>
        <v>-0.416772098516782</v>
      </c>
      <c r="N216" s="219">
        <f>Scores!P212*calcs!$BN$5</f>
        <v>-0.416772098516782</v>
      </c>
      <c r="O216" s="219">
        <f>Scores!Q212*calcs!$BN$5</f>
        <v>-0.416772098516782</v>
      </c>
      <c r="P216" s="219">
        <f>Scores!R212*calcs!$BN$5</f>
        <v>-0.416772098516782</v>
      </c>
      <c r="Q216" s="219">
        <f>Scores!S212*calcs!$BN$5</f>
        <v>-0.416772098516782</v>
      </c>
      <c r="R216" s="219">
        <f>Scores!T212*calcs!$BN$6</f>
        <v>-0.561336539399552</v>
      </c>
      <c r="S216" s="219">
        <f>Scores!U212*calcs!$BN$6</f>
        <v>-0.561336539399552</v>
      </c>
      <c r="T216" s="219">
        <f>Scores!V212*calcs!$BN$6</f>
        <v>-0.561336539399552</v>
      </c>
      <c r="U216" s="219">
        <f>Scores!W212*calcs!$BN$6</f>
        <v>-0.561336539399552</v>
      </c>
      <c r="V216" s="219">
        <f>Scores!X212*calcs!$BN$6</f>
        <v>-0.561336539399552</v>
      </c>
      <c r="W216" s="219">
        <f>Scores!Y212*calcs!$BN$7</f>
        <v>0.31354398560359</v>
      </c>
      <c r="X216" s="219">
        <f>Scores!Z212*calcs!$BN$7</f>
        <v>0.37714979787991</v>
      </c>
      <c r="Y216" s="219">
        <f>Scores!AA212*calcs!$BN$7</f>
        <v>0.088046135739732</v>
      </c>
      <c r="Z216" s="219">
        <f>Scores!AB212*calcs!$BN$7</f>
        <v>-0.308646963574372</v>
      </c>
      <c r="AA216" s="219">
        <f>Scores!AC212*calcs!$BN$7</f>
        <v>0.244963893169259</v>
      </c>
      <c r="AB216" s="219">
        <f>Scores!AD212*calcs!$BN$8</f>
        <v>-0.365373804595964</v>
      </c>
      <c r="AC216" s="219">
        <f>Scores!AE212*calcs!$BN$8</f>
        <v>-0.287486957739781</v>
      </c>
      <c r="AD216" s="219">
        <f>Scores!AF212*calcs!$BN$8</f>
        <v>-0.259622763150263</v>
      </c>
      <c r="AE216" s="219">
        <f>Scores!AG212*calcs!$BN$8</f>
        <v>-0.242183998495075</v>
      </c>
      <c r="AF216" s="219">
        <f>Scores!AH212*calcs!$BN$8</f>
        <v>-0.299674124930853</v>
      </c>
      <c r="AG216" s="219">
        <f>Scores!AI212*calcs!$BN$9</f>
        <v>2.05847503849125</v>
      </c>
      <c r="AH216" s="219">
        <f>Scores!AJ212*calcs!$BN$9</f>
        <v>2.06088367391581</v>
      </c>
      <c r="AI216" s="219">
        <f>Scores!AK212*calcs!$BN$9</f>
        <v>1.98740807714459</v>
      </c>
      <c r="AJ216" s="219">
        <f>Scores!AL212*calcs!$BN$9</f>
        <v>2.00615141349403</v>
      </c>
      <c r="AK216" s="219">
        <f>Scores!AM212*calcs!$BN$9</f>
        <v>2.01564851427823</v>
      </c>
      <c r="AL216" s="219">
        <f>Scores!AN212*calcs!$BN$10</f>
        <v>-1.4763305912303</v>
      </c>
      <c r="AM216" s="219">
        <f>Scores!AO212*calcs!$BN$10</f>
        <v>-1.44479748790287</v>
      </c>
      <c r="AN216" s="219">
        <f>Scores!AP212*calcs!$BN$10</f>
        <v>-1.49300135919294</v>
      </c>
      <c r="AO216" s="219">
        <f>Scores!AQ212*calcs!$BN$10</f>
        <v>-1.44199294847874</v>
      </c>
      <c r="AP216" s="219">
        <f>Scores!AR212*calcs!$BN$10</f>
        <v>-1.46802820251193</v>
      </c>
      <c r="AQ216" s="219">
        <f>Scores!AS212*calcs!$BN$11</f>
        <v>-0.921869025005446</v>
      </c>
      <c r="AR216" s="219">
        <f>Scores!AT212*calcs!$BN$11</f>
        <v>-0.73459870607564</v>
      </c>
      <c r="AS216" s="219">
        <f>Scores!AU212*calcs!$BN$11</f>
        <v>-0.868075185289171</v>
      </c>
      <c r="AT216" s="219">
        <f>Scores!AV212*calcs!$BN$11</f>
        <v>-0.618863131393192</v>
      </c>
      <c r="AU216" s="219">
        <f>Scores!AW212*calcs!$BN$11</f>
        <v>-0.476147284562888</v>
      </c>
      <c r="AV216" s="219">
        <f>Scores!AX212*calcs!$BN$12</f>
        <v>-0.955550360104823</v>
      </c>
      <c r="AW216" s="219">
        <f>Scores!AY212*calcs!$BN$12</f>
        <v>-0.969816854872549</v>
      </c>
      <c r="AX216" s="219">
        <f>Scores!AZ212*calcs!$BN$12</f>
        <v>-0.888997619624168</v>
      </c>
      <c r="AY216" s="219">
        <f>Scores!BA212*calcs!$BN$12</f>
        <v>-0.691363032985403</v>
      </c>
      <c r="AZ216" s="219">
        <f>Scores!BB212*calcs!$BN$12</f>
        <v>-0.62936696364619</v>
      </c>
      <c r="BA216" s="219">
        <f>Scores!BC212*calcs!$BN$13</f>
        <v>-0.713361889214799</v>
      </c>
      <c r="BB216" s="219">
        <f>Scores!BD212*calcs!$BN$13</f>
        <v>-0.687919885523361</v>
      </c>
      <c r="BC216" s="219">
        <f>Scores!BE212*calcs!$BN$13</f>
        <v>-0.497321096954982</v>
      </c>
      <c r="BD216" s="219">
        <f>Scores!BF212*calcs!$BN$13</f>
        <v>-0.418525623585276</v>
      </c>
      <c r="BE216" s="219">
        <f>Scores!BG212*calcs!$BN$13</f>
        <v>-0.418525623585276</v>
      </c>
      <c r="BF216" s="219">
        <f>Scores!BH212*calcs!$BN$14</f>
        <v>1.34930034852001</v>
      </c>
      <c r="BG216" s="219">
        <f>Scores!BI212*calcs!$BN$14</f>
        <v>1.34930034852001</v>
      </c>
      <c r="BH216" s="219">
        <f>Scores!BJ212*calcs!$BN$14</f>
        <v>1.34930034852001</v>
      </c>
      <c r="BI216" s="219">
        <f>Scores!BK212*calcs!$BN$14</f>
        <v>1.62261948171646</v>
      </c>
      <c r="BJ216" s="219">
        <f>Scores!BL212*calcs!$BN$14</f>
        <v>1.62261948171646</v>
      </c>
    </row>
    <row r="217" spans="1:62">
      <c r="A217" t="s">
        <v>447</v>
      </c>
      <c r="B217" s="22" t="s">
        <v>448</v>
      </c>
      <c r="C217" s="219">
        <f>Scores!E213*calcs!$BN$3</f>
        <v>0.243154808235583</v>
      </c>
      <c r="D217" s="219">
        <f>Scores!F213*calcs!$BN$3</f>
        <v>0.243154808235583</v>
      </c>
      <c r="E217" s="219">
        <f>Scores!G213*calcs!$BN$3</f>
        <v>0.243154808235583</v>
      </c>
      <c r="F217" s="219">
        <f>Scores!H213*calcs!$BN$3</f>
        <v>0.243154808235583</v>
      </c>
      <c r="G217" s="219">
        <f>Scores!I213*calcs!$BN$3</f>
        <v>0.243154808235583</v>
      </c>
      <c r="H217" s="219">
        <f>Scores!J213*calcs!$BN$4</f>
        <v>1.08568340935941</v>
      </c>
      <c r="I217" s="219">
        <f>Scores!K213*calcs!$BN$4</f>
        <v>1.08568340935941</v>
      </c>
      <c r="J217" s="219">
        <f>Scores!L213*calcs!$BN$4</f>
        <v>1.08568340935941</v>
      </c>
      <c r="K217" s="219">
        <f>Scores!M213*calcs!$BN$4</f>
        <v>1.08568340935941</v>
      </c>
      <c r="L217" s="219">
        <f>Scores!N213*calcs!$BN$4</f>
        <v>1.08568340935941</v>
      </c>
      <c r="M217" s="219">
        <f>Scores!O213*calcs!$BN$5</f>
        <v>-0.339104368385912</v>
      </c>
      <c r="N217" s="219">
        <f>Scores!P213*calcs!$BN$5</f>
        <v>-0.339104368385912</v>
      </c>
      <c r="O217" s="219">
        <f>Scores!Q213*calcs!$BN$5</f>
        <v>-0.339104368385912</v>
      </c>
      <c r="P217" s="219">
        <f>Scores!R213*calcs!$BN$5</f>
        <v>-0.339104368385912</v>
      </c>
      <c r="Q217" s="219">
        <f>Scores!S213*calcs!$BN$5</f>
        <v>-0.339104368385912</v>
      </c>
      <c r="R217" s="219">
        <f>Scores!T213*calcs!$BN$6</f>
        <v>-1.03694418894616</v>
      </c>
      <c r="S217" s="219">
        <f>Scores!U213*calcs!$BN$6</f>
        <v>-1.03694418894616</v>
      </c>
      <c r="T217" s="219">
        <f>Scores!V213*calcs!$BN$6</f>
        <v>-1.03694418894616</v>
      </c>
      <c r="U217" s="219">
        <f>Scores!W213*calcs!$BN$6</f>
        <v>-1.03694418894616</v>
      </c>
      <c r="V217" s="219">
        <f>Scores!X213*calcs!$BN$6</f>
        <v>-1.03694418894616</v>
      </c>
      <c r="W217" s="219">
        <f>Scores!Y213*calcs!$BN$7</f>
        <v>-0.0835954796386505</v>
      </c>
      <c r="X217" s="219">
        <f>Scores!Z213*calcs!$BN$7</f>
        <v>0.254702593684846</v>
      </c>
      <c r="Y217" s="219">
        <f>Scores!AA213*calcs!$BN$7</f>
        <v>0.163953125134744</v>
      </c>
      <c r="Z217" s="219">
        <f>Scores!AB213*calcs!$BN$7</f>
        <v>-0.143021501182284</v>
      </c>
      <c r="AA217" s="219">
        <f>Scores!AC213*calcs!$BN$7</f>
        <v>0.17136865067891</v>
      </c>
      <c r="AB217" s="219">
        <f>Scores!AD213*calcs!$BN$8</f>
        <v>-0.684255254162236</v>
      </c>
      <c r="AC217" s="219">
        <f>Scores!AE213*calcs!$BN$8</f>
        <v>-0.7811434136254</v>
      </c>
      <c r="AD217" s="219">
        <f>Scores!AF213*calcs!$BN$8</f>
        <v>-0.715444143210821</v>
      </c>
      <c r="AE217" s="219">
        <f>Scores!AG213*calcs!$BN$8</f>
        <v>-0.475300504768091</v>
      </c>
      <c r="AF217" s="219">
        <f>Scores!AH213*calcs!$BN$8</f>
        <v>-0.496920377320438</v>
      </c>
      <c r="AG217" s="219">
        <f>Scores!AI213*calcs!$BN$9</f>
        <v>1.8690390063001</v>
      </c>
      <c r="AH217" s="219">
        <f>Scores!AJ213*calcs!$BN$9</f>
        <v>1.81849704157961</v>
      </c>
      <c r="AI217" s="219">
        <f>Scores!AK213*calcs!$BN$9</f>
        <v>1.81151398224217</v>
      </c>
      <c r="AJ217" s="219">
        <f>Scores!AL213*calcs!$BN$9</f>
        <v>1.78839784154979</v>
      </c>
      <c r="AK217" s="219">
        <f>Scores!AM213*calcs!$BN$9</f>
        <v>1.80911529349782</v>
      </c>
      <c r="AL217" s="219">
        <f>Scores!AN213*calcs!$BN$10</f>
        <v>-1.68662692900657</v>
      </c>
      <c r="AM217" s="219">
        <f>Scores!AO213*calcs!$BN$10</f>
        <v>-1.50387858010627</v>
      </c>
      <c r="AN217" s="219">
        <f>Scores!AP213*calcs!$BN$10</f>
        <v>-1.45522459869851</v>
      </c>
      <c r="AO217" s="219">
        <f>Scores!AQ213*calcs!$BN$10</f>
        <v>-1.5475371318656</v>
      </c>
      <c r="AP217" s="219">
        <f>Scores!AR213*calcs!$BN$10</f>
        <v>-1.48128961166578</v>
      </c>
      <c r="AQ217" s="219">
        <f>Scores!AS213*calcs!$BN$11</f>
        <v>-2.36908474952124</v>
      </c>
      <c r="AR217" s="219">
        <f>Scores!AT213*calcs!$BN$11</f>
        <v>-2.26119759404048</v>
      </c>
      <c r="AS217" s="219">
        <f>Scores!AU213*calcs!$BN$11</f>
        <v>-1.91983541870363</v>
      </c>
      <c r="AT217" s="219">
        <f>Scores!AV213*calcs!$BN$11</f>
        <v>-1.97972341048897</v>
      </c>
      <c r="AU217" s="219">
        <f>Scores!AW213*calcs!$BN$11</f>
        <v>-1.69023287181294</v>
      </c>
      <c r="AV217" s="219">
        <f>Scores!AX213*calcs!$BN$12</f>
        <v>-1.55261714375126</v>
      </c>
      <c r="AW217" s="219">
        <f>Scores!AY213*calcs!$BN$12</f>
        <v>-1.58618746452748</v>
      </c>
      <c r="AX217" s="219">
        <f>Scores!AZ213*calcs!$BN$12</f>
        <v>-1.49297196786725</v>
      </c>
      <c r="AY217" s="219">
        <f>Scores!BA213*calcs!$BN$12</f>
        <v>-1.19948051553173</v>
      </c>
      <c r="AZ217" s="219">
        <f>Scores!BB213*calcs!$BN$12</f>
        <v>-1.0201277388801</v>
      </c>
      <c r="BA217" s="219">
        <f>Scores!BC213*calcs!$BN$13</f>
        <v>-1.59355841381048</v>
      </c>
      <c r="BB217" s="219">
        <f>Scores!BD213*calcs!$BN$13</f>
        <v>-1.50343781432928</v>
      </c>
      <c r="BC217" s="219">
        <f>Scores!BE213*calcs!$BN$13</f>
        <v>-1.35853567948678</v>
      </c>
      <c r="BD217" s="219">
        <f>Scores!BF213*calcs!$BN$13</f>
        <v>-1.42830173128308</v>
      </c>
      <c r="BE217" s="219">
        <f>Scores!BG213*calcs!$BN$13</f>
        <v>-1.42830173128308</v>
      </c>
      <c r="BF217" s="219">
        <f>Scores!BH213*calcs!$BN$14</f>
        <v>0.659484652838788</v>
      </c>
      <c r="BG217" s="219">
        <f>Scores!BI213*calcs!$BN$14</f>
        <v>0.659484652838788</v>
      </c>
      <c r="BH217" s="219">
        <f>Scores!BJ213*calcs!$BN$14</f>
        <v>0.659484652838788</v>
      </c>
      <c r="BI217" s="219">
        <f>Scores!BK213*calcs!$BN$14</f>
        <v>1.09045577115795</v>
      </c>
      <c r="BJ217" s="219">
        <f>Scores!BL213*calcs!$BN$14</f>
        <v>1.09045577115795</v>
      </c>
    </row>
    <row r="218" spans="1:62">
      <c r="A218" t="s">
        <v>449</v>
      </c>
      <c r="B218" s="22" t="s">
        <v>450</v>
      </c>
      <c r="C218" s="219">
        <f>Scores!E214*calcs!$BN$3</f>
        <v>-1.2944531546742</v>
      </c>
      <c r="D218" s="219">
        <f>Scores!F214*calcs!$BN$3</f>
        <v>-1.2944531546742</v>
      </c>
      <c r="E218" s="219">
        <f>Scores!G214*calcs!$BN$3</f>
        <v>-1.2944531546742</v>
      </c>
      <c r="F218" s="219">
        <f>Scores!H214*calcs!$BN$3</f>
        <v>-1.2944531546742</v>
      </c>
      <c r="G218" s="219">
        <f>Scores!I214*calcs!$BN$3</f>
        <v>-1.2944531546742</v>
      </c>
      <c r="H218" s="219">
        <f>Scores!J214*calcs!$BN$4</f>
        <v>0.186016453476306</v>
      </c>
      <c r="I218" s="219">
        <f>Scores!K214*calcs!$BN$4</f>
        <v>0.186016453476306</v>
      </c>
      <c r="J218" s="219">
        <f>Scores!L214*calcs!$BN$4</f>
        <v>0.186016453476306</v>
      </c>
      <c r="K218" s="219">
        <f>Scores!M214*calcs!$BN$4</f>
        <v>0.186016453476306</v>
      </c>
      <c r="L218" s="219">
        <f>Scores!N214*calcs!$BN$4</f>
        <v>0.186016453476306</v>
      </c>
      <c r="M218" s="219">
        <f>Scores!O214*calcs!$BN$5</f>
        <v>-0.324574554140611</v>
      </c>
      <c r="N218" s="219">
        <f>Scores!P214*calcs!$BN$5</f>
        <v>-0.324574554140611</v>
      </c>
      <c r="O218" s="219">
        <f>Scores!Q214*calcs!$BN$5</f>
        <v>-0.324574554140611</v>
      </c>
      <c r="P218" s="219">
        <f>Scores!R214*calcs!$BN$5</f>
        <v>-0.324574554140611</v>
      </c>
      <c r="Q218" s="219">
        <f>Scores!S214*calcs!$BN$5</f>
        <v>-0.324574554140611</v>
      </c>
      <c r="R218" s="219">
        <f>Scores!T214*calcs!$BN$6</f>
        <v>-0.600307786488649</v>
      </c>
      <c r="S218" s="219">
        <f>Scores!U214*calcs!$BN$6</f>
        <v>-0.600307786488649</v>
      </c>
      <c r="T218" s="219">
        <f>Scores!V214*calcs!$BN$6</f>
        <v>-0.600307786488649</v>
      </c>
      <c r="U218" s="219">
        <f>Scores!W214*calcs!$BN$6</f>
        <v>-0.600307786488649</v>
      </c>
      <c r="V218" s="219">
        <f>Scores!X214*calcs!$BN$6</f>
        <v>-0.600307786488649</v>
      </c>
      <c r="W218" s="219">
        <f>Scores!Y214*calcs!$BN$7</f>
        <v>-0.718486829974706</v>
      </c>
      <c r="X218" s="219">
        <f>Scores!Z214*calcs!$BN$7</f>
        <v>0.191243580635776</v>
      </c>
      <c r="Y218" s="219">
        <f>Scores!AA214*calcs!$BN$7</f>
        <v>-0.547327836606037</v>
      </c>
      <c r="Z218" s="219">
        <f>Scores!AB214*calcs!$BN$7</f>
        <v>-0.875247164029089</v>
      </c>
      <c r="AA218" s="219">
        <f>Scores!AC214*calcs!$BN$7</f>
        <v>-0.186145711496197</v>
      </c>
      <c r="AB218" s="219">
        <f>Scores!AD214*calcs!$BN$8</f>
        <v>-0.1709688334309</v>
      </c>
      <c r="AC218" s="219">
        <f>Scores!AE214*calcs!$BN$8</f>
        <v>-0.315678069391901</v>
      </c>
      <c r="AD218" s="219">
        <f>Scores!AF214*calcs!$BN$8</f>
        <v>-0.226256719272933</v>
      </c>
      <c r="AE218" s="219">
        <f>Scores!AG214*calcs!$BN$8</f>
        <v>-0.208446534270639</v>
      </c>
      <c r="AF218" s="219">
        <f>Scores!AH214*calcs!$BN$8</f>
        <v>-0.325803138071525</v>
      </c>
      <c r="AG218" s="219">
        <f>Scores!AI214*calcs!$BN$9</f>
        <v>1.67740302744587</v>
      </c>
      <c r="AH218" s="219">
        <f>Scores!AJ214*calcs!$BN$9</f>
        <v>1.72867140724326</v>
      </c>
      <c r="AI218" s="219">
        <f>Scores!AK214*calcs!$BN$9</f>
        <v>1.72569680487111</v>
      </c>
      <c r="AJ218" s="219">
        <f>Scores!AL214*calcs!$BN$9</f>
        <v>1.8521320085403</v>
      </c>
      <c r="AK218" s="219">
        <f>Scores!AM214*calcs!$BN$9</f>
        <v>1.87290174399735</v>
      </c>
      <c r="AL218" s="219">
        <f>Scores!AN214*calcs!$BN$10</f>
        <v>-1.097797183233</v>
      </c>
      <c r="AM218" s="219">
        <f>Scores!AO214*calcs!$BN$10</f>
        <v>-1.04916517404081</v>
      </c>
      <c r="AN218" s="219">
        <f>Scores!AP214*calcs!$BN$10</f>
        <v>-1.15072101410706</v>
      </c>
      <c r="AO218" s="219">
        <f>Scores!AQ214*calcs!$BN$10</f>
        <v>-1.04997169589899</v>
      </c>
      <c r="AP218" s="219">
        <f>Scores!AR214*calcs!$BN$10</f>
        <v>-1.12759762844861</v>
      </c>
      <c r="AQ218" s="219">
        <f>Scores!AS214*calcs!$BN$11</f>
        <v>-0.852757083148863</v>
      </c>
      <c r="AR218" s="219">
        <f>Scores!AT214*calcs!$BN$11</f>
        <v>-0.873419858574382</v>
      </c>
      <c r="AS218" s="219">
        <f>Scores!AU214*calcs!$BN$11</f>
        <v>-0.840878986846318</v>
      </c>
      <c r="AT218" s="219">
        <f>Scores!AV214*calcs!$BN$11</f>
        <v>-1.05995532504245</v>
      </c>
      <c r="AU218" s="219">
        <f>Scores!AW214*calcs!$BN$11</f>
        <v>-0.689218122894101</v>
      </c>
      <c r="AV218" s="219">
        <f>Scores!AX214*calcs!$BN$12</f>
        <v>-1.31611947153027</v>
      </c>
      <c r="AW218" s="219">
        <f>Scores!AY214*calcs!$BN$12</f>
        <v>-1.3591177858314</v>
      </c>
      <c r="AX218" s="219">
        <f>Scores!AZ214*calcs!$BN$12</f>
        <v>-1.21048492091644</v>
      </c>
      <c r="AY218" s="219">
        <f>Scores!BA214*calcs!$BN$12</f>
        <v>-1.09335654989134</v>
      </c>
      <c r="AZ218" s="219">
        <f>Scores!BB214*calcs!$BN$12</f>
        <v>-1.11604911741027</v>
      </c>
      <c r="BA218" s="219">
        <f>Scores!BC214*calcs!$BN$13</f>
        <v>-1.48425296304369</v>
      </c>
      <c r="BB218" s="219">
        <f>Scores!BD214*calcs!$BN$13</f>
        <v>-1.32036236092387</v>
      </c>
      <c r="BC218" s="219">
        <f>Scores!BE214*calcs!$BN$13</f>
        <v>-1.45557394230726</v>
      </c>
      <c r="BD218" s="219">
        <f>Scores!BF214*calcs!$BN$13</f>
        <v>-1.44823152288238</v>
      </c>
      <c r="BE218" s="219">
        <f>Scores!BG214*calcs!$BN$13</f>
        <v>-1.44823152288238</v>
      </c>
      <c r="BF218" s="219">
        <f>Scores!BH214*calcs!$BN$14</f>
        <v>0.860906915734043</v>
      </c>
      <c r="BG218" s="219">
        <f>Scores!BI214*calcs!$BN$14</f>
        <v>0.860906915734043</v>
      </c>
      <c r="BH218" s="219">
        <f>Scores!BJ214*calcs!$BN$14</f>
        <v>0.860906915734043</v>
      </c>
      <c r="BI218" s="219">
        <f>Scores!BK214*calcs!$BN$14</f>
        <v>0.952945634738132</v>
      </c>
      <c r="BJ218" s="219">
        <f>Scores!BL214*calcs!$BN$14</f>
        <v>0.952945634738132</v>
      </c>
    </row>
    <row r="219" spans="1:62">
      <c r="A219" t="s">
        <v>451</v>
      </c>
      <c r="B219" s="22" t="s">
        <v>452</v>
      </c>
      <c r="C219" s="219">
        <f>Scores!E215*calcs!$BN$3</f>
        <v>0.111997686172498</v>
      </c>
      <c r="D219" s="219">
        <f>Scores!F215*calcs!$BN$3</f>
        <v>0.111997686172498</v>
      </c>
      <c r="E219" s="219">
        <f>Scores!G215*calcs!$BN$3</f>
        <v>0.111997686172498</v>
      </c>
      <c r="F219" s="219">
        <f>Scores!H215*calcs!$BN$3</f>
        <v>0.111997686172498</v>
      </c>
      <c r="G219" s="219">
        <f>Scores!I215*calcs!$BN$3</f>
        <v>0.111997686172498</v>
      </c>
      <c r="H219" s="219">
        <f>Scores!J215*calcs!$BN$4</f>
        <v>-0.0377005906778687</v>
      </c>
      <c r="I219" s="219">
        <f>Scores!K215*calcs!$BN$4</f>
        <v>-0.0377005906778687</v>
      </c>
      <c r="J219" s="219">
        <f>Scores!L215*calcs!$BN$4</f>
        <v>-0.0377005906778687</v>
      </c>
      <c r="K219" s="219">
        <f>Scores!M215*calcs!$BN$4</f>
        <v>-0.0377005906778687</v>
      </c>
      <c r="L219" s="219">
        <f>Scores!N215*calcs!$BN$4</f>
        <v>-0.0377005906778687</v>
      </c>
      <c r="M219" s="219">
        <f>Scores!O215*calcs!$BN$5</f>
        <v>-0.744181153762103</v>
      </c>
      <c r="N219" s="219">
        <f>Scores!P215*calcs!$BN$5</f>
        <v>-0.744181153762103</v>
      </c>
      <c r="O219" s="219">
        <f>Scores!Q215*calcs!$BN$5</f>
        <v>-0.744181153762103</v>
      </c>
      <c r="P219" s="219">
        <f>Scores!R215*calcs!$BN$5</f>
        <v>-0.744181153762103</v>
      </c>
      <c r="Q219" s="219">
        <f>Scores!S215*calcs!$BN$5</f>
        <v>-0.744181153762103</v>
      </c>
      <c r="R219" s="219">
        <f>Scores!T215*calcs!$BN$6</f>
        <v>-0.956765249297245</v>
      </c>
      <c r="S219" s="219">
        <f>Scores!U215*calcs!$BN$6</f>
        <v>-0.956765249297245</v>
      </c>
      <c r="T219" s="219">
        <f>Scores!V215*calcs!$BN$6</f>
        <v>-0.956765249297245</v>
      </c>
      <c r="U219" s="219">
        <f>Scores!W215*calcs!$BN$6</f>
        <v>-0.956765249297245</v>
      </c>
      <c r="V219" s="219">
        <f>Scores!X215*calcs!$BN$6</f>
        <v>-0.956765249297245</v>
      </c>
      <c r="W219" s="219">
        <f>Scores!Y215*calcs!$BN$7</f>
        <v>-1.04157562077159</v>
      </c>
      <c r="X219" s="219">
        <f>Scores!Z215*calcs!$BN$7</f>
        <v>-1.21403655745463</v>
      </c>
      <c r="Y219" s="219">
        <f>Scores!AA215*calcs!$BN$7</f>
        <v>0.625854333893454</v>
      </c>
      <c r="Z219" s="219">
        <f>Scores!AB215*calcs!$BN$7</f>
        <v>-0.529573972416519</v>
      </c>
      <c r="AA219" s="219">
        <f>Scores!AC215*calcs!$BN$7</f>
        <v>0.138011457108412</v>
      </c>
      <c r="AB219" s="219">
        <f>Scores!AD215*calcs!$BN$8</f>
        <v>-0.700929068823248</v>
      </c>
      <c r="AC219" s="219">
        <f>Scores!AE215*calcs!$BN$8</f>
        <v>-0.731041696294969</v>
      </c>
      <c r="AD219" s="219">
        <f>Scores!AF215*calcs!$BN$8</f>
        <v>-0.773610734412342</v>
      </c>
      <c r="AE219" s="219">
        <f>Scores!AG215*calcs!$BN$8</f>
        <v>-0.774989073746845</v>
      </c>
      <c r="AF219" s="219">
        <f>Scores!AH215*calcs!$BN$8</f>
        <v>-0.834145435640651</v>
      </c>
      <c r="AG219" s="219">
        <f>Scores!AI215*calcs!$BN$9</f>
        <v>1.84324252841598</v>
      </c>
      <c r="AH219" s="219">
        <f>Scores!AJ215*calcs!$BN$9</f>
        <v>1.77095296845613</v>
      </c>
      <c r="AI219" s="219">
        <f>Scores!AK215*calcs!$BN$9</f>
        <v>1.78642045371448</v>
      </c>
      <c r="AJ219" s="219">
        <f>Scores!AL215*calcs!$BN$9</f>
        <v>1.76202261805129</v>
      </c>
      <c r="AK219" s="219">
        <f>Scores!AM215*calcs!$BN$9</f>
        <v>1.7865679986528</v>
      </c>
      <c r="AL219" s="219">
        <f>Scores!AN215*calcs!$BN$10</f>
        <v>-2.27302349401249</v>
      </c>
      <c r="AM219" s="219">
        <f>Scores!AO215*calcs!$BN$10</f>
        <v>-2.17872409912525</v>
      </c>
      <c r="AN219" s="219">
        <f>Scores!AP215*calcs!$BN$10</f>
        <v>-2.16073919686519</v>
      </c>
      <c r="AO219" s="219">
        <f>Scores!AQ215*calcs!$BN$10</f>
        <v>-1.94835373306092</v>
      </c>
      <c r="AP219" s="219">
        <f>Scores!AR215*calcs!$BN$10</f>
        <v>-2.01429624881095</v>
      </c>
      <c r="AQ219" s="219">
        <f>Scores!AS215*calcs!$BN$11</f>
        <v>-2.07241613117265</v>
      </c>
      <c r="AR219" s="219">
        <f>Scores!AT215*calcs!$BN$11</f>
        <v>-2.04071547053763</v>
      </c>
      <c r="AS219" s="219">
        <f>Scores!AU215*calcs!$BN$11</f>
        <v>-1.82816268776532</v>
      </c>
      <c r="AT219" s="219">
        <f>Scores!AV215*calcs!$BN$11</f>
        <v>-1.50665334233667</v>
      </c>
      <c r="AU219" s="219">
        <f>Scores!AW215*calcs!$BN$11</f>
        <v>-1.73276112460531</v>
      </c>
      <c r="AV219" s="219">
        <f>Scores!AX215*calcs!$BN$12</f>
        <v>-1.66076348533336</v>
      </c>
      <c r="AW219" s="219">
        <f>Scores!AY215*calcs!$BN$12</f>
        <v>-1.5723590680216</v>
      </c>
      <c r="AX219" s="219">
        <f>Scores!AZ215*calcs!$BN$12</f>
        <v>-1.66822917004004</v>
      </c>
      <c r="AY219" s="219">
        <f>Scores!BA215*calcs!$BN$12</f>
        <v>-1.49127627471596</v>
      </c>
      <c r="AZ219" s="219">
        <f>Scores!BB215*calcs!$BN$12</f>
        <v>-1.30107897879721</v>
      </c>
      <c r="BA219" s="219">
        <f>Scores!BC215*calcs!$BN$13</f>
        <v>-1.5475350661192</v>
      </c>
      <c r="BB219" s="219">
        <f>Scores!BD215*calcs!$BN$13</f>
        <v>-1.60329715255042</v>
      </c>
      <c r="BC219" s="219">
        <f>Scores!BE215*calcs!$BN$13</f>
        <v>-1.52228774799635</v>
      </c>
      <c r="BD219" s="219">
        <f>Scores!BF215*calcs!$BN$13</f>
        <v>-1.48809110608098</v>
      </c>
      <c r="BE219" s="219">
        <f>Scores!BG215*calcs!$BN$13</f>
        <v>-1.48809110608098</v>
      </c>
      <c r="BF219" s="219">
        <f>Scores!BH215*calcs!$BN$14</f>
        <v>0.679761270017699</v>
      </c>
      <c r="BG219" s="219">
        <f>Scores!BI215*calcs!$BN$14</f>
        <v>0.679761270017699</v>
      </c>
      <c r="BH219" s="219">
        <f>Scores!BJ215*calcs!$BN$14</f>
        <v>0.679761270017699</v>
      </c>
      <c r="BI219" s="219">
        <f>Scores!BK215*calcs!$BN$14</f>
        <v>1.27703829437515</v>
      </c>
      <c r="BJ219" s="219">
        <f>Scores!BL215*calcs!$BN$14</f>
        <v>1.27703829437515</v>
      </c>
    </row>
    <row r="220" spans="1:62">
      <c r="A220" t="s">
        <v>453</v>
      </c>
      <c r="B220" s="22" t="s">
        <v>454</v>
      </c>
      <c r="C220" s="219">
        <f>Scores!E216*calcs!$BN$3</f>
        <v>-0.225662138713316</v>
      </c>
      <c r="D220" s="219">
        <f>Scores!F216*calcs!$BN$3</f>
        <v>-0.225662138713316</v>
      </c>
      <c r="E220" s="219">
        <f>Scores!G216*calcs!$BN$3</f>
        <v>-0.225662138713316</v>
      </c>
      <c r="F220" s="219">
        <f>Scores!H216*calcs!$BN$3</f>
        <v>-0.225662138713316</v>
      </c>
      <c r="G220" s="219">
        <f>Scores!I216*calcs!$BN$3</f>
        <v>-0.225662138713316</v>
      </c>
      <c r="H220" s="219">
        <f>Scores!J216*calcs!$BN$4</f>
        <v>-0.443619012960082</v>
      </c>
      <c r="I220" s="219">
        <f>Scores!K216*calcs!$BN$4</f>
        <v>-0.443619012960082</v>
      </c>
      <c r="J220" s="219">
        <f>Scores!L216*calcs!$BN$4</f>
        <v>-0.443619012960082</v>
      </c>
      <c r="K220" s="219">
        <f>Scores!M216*calcs!$BN$4</f>
        <v>-0.443619012960082</v>
      </c>
      <c r="L220" s="219">
        <f>Scores!N216*calcs!$BN$4</f>
        <v>-0.443619012960082</v>
      </c>
      <c r="M220" s="219">
        <f>Scores!O216*calcs!$BN$5</f>
        <v>-0.980779087181163</v>
      </c>
      <c r="N220" s="219">
        <f>Scores!P216*calcs!$BN$5</f>
        <v>-0.980779087181163</v>
      </c>
      <c r="O220" s="219">
        <f>Scores!Q216*calcs!$BN$5</f>
        <v>-0.980779087181163</v>
      </c>
      <c r="P220" s="219">
        <f>Scores!R216*calcs!$BN$5</f>
        <v>-0.980779087181163</v>
      </c>
      <c r="Q220" s="219">
        <f>Scores!S216*calcs!$BN$5</f>
        <v>-0.980779087181163</v>
      </c>
      <c r="R220" s="219">
        <f>Scores!T216*calcs!$BN$6</f>
        <v>-1.00566303236926</v>
      </c>
      <c r="S220" s="219">
        <f>Scores!U216*calcs!$BN$6</f>
        <v>-1.00566303236926</v>
      </c>
      <c r="T220" s="219">
        <f>Scores!V216*calcs!$BN$6</f>
        <v>-1.00566303236926</v>
      </c>
      <c r="U220" s="219">
        <f>Scores!W216*calcs!$BN$6</f>
        <v>-1.00566303236926</v>
      </c>
      <c r="V220" s="219">
        <f>Scores!X216*calcs!$BN$6</f>
        <v>-1.00566303236926</v>
      </c>
      <c r="W220" s="219">
        <f>Scores!Y216*calcs!$BN$7</f>
        <v>-0.734319326333974</v>
      </c>
      <c r="X220" s="219">
        <f>Scores!Z216*calcs!$BN$7</f>
        <v>-0.404275762824235</v>
      </c>
      <c r="Y220" s="219">
        <f>Scores!AA216*calcs!$BN$7</f>
        <v>-0.205271847646632</v>
      </c>
      <c r="Z220" s="219">
        <f>Scores!AB216*calcs!$BN$7</f>
        <v>0.103744141610281</v>
      </c>
      <c r="AA220" s="219">
        <f>Scores!AC216*calcs!$BN$7</f>
        <v>-0.513854293691107</v>
      </c>
      <c r="AB220" s="219">
        <f>Scores!AD216*calcs!$BN$8</f>
        <v>-0.731402782918505</v>
      </c>
      <c r="AC220" s="219">
        <f>Scores!AE216*calcs!$BN$8</f>
        <v>-0.639672264224716</v>
      </c>
      <c r="AD220" s="219">
        <f>Scores!AF216*calcs!$BN$8</f>
        <v>-0.757900951382585</v>
      </c>
      <c r="AE220" s="219">
        <f>Scores!AG216*calcs!$BN$8</f>
        <v>-0.753640033176574</v>
      </c>
      <c r="AF220" s="219">
        <f>Scores!AH216*calcs!$BN$8</f>
        <v>-0.785522734589317</v>
      </c>
      <c r="AG220" s="219">
        <f>Scores!AI216*calcs!$BN$9</f>
        <v>1.98121449535084</v>
      </c>
      <c r="AH220" s="219">
        <f>Scores!AJ216*calcs!$BN$9</f>
        <v>2.00527104777679</v>
      </c>
      <c r="AI220" s="219">
        <f>Scores!AK216*calcs!$BN$9</f>
        <v>2.05696709607647</v>
      </c>
      <c r="AJ220" s="219">
        <f>Scores!AL216*calcs!$BN$9</f>
        <v>1.98904887973188</v>
      </c>
      <c r="AK220" s="219">
        <f>Scores!AM216*calcs!$BN$9</f>
        <v>1.99867958719486</v>
      </c>
      <c r="AL220" s="219">
        <f>Scores!AN216*calcs!$BN$10</f>
        <v>-2.12703264795292</v>
      </c>
      <c r="AM220" s="219">
        <f>Scores!AO216*calcs!$BN$10</f>
        <v>-2.08740027647882</v>
      </c>
      <c r="AN220" s="219">
        <f>Scores!AP216*calcs!$BN$10</f>
        <v>-2.0693311102071</v>
      </c>
      <c r="AO220" s="219">
        <f>Scores!AQ216*calcs!$BN$10</f>
        <v>-2.08602786343119</v>
      </c>
      <c r="AP220" s="219">
        <f>Scores!AR216*calcs!$BN$10</f>
        <v>-1.89793736280717</v>
      </c>
      <c r="AQ220" s="219">
        <f>Scores!AS216*calcs!$BN$11</f>
        <v>-1.9415605237253</v>
      </c>
      <c r="AR220" s="219">
        <f>Scores!AT216*calcs!$BN$11</f>
        <v>-1.79838979615172</v>
      </c>
      <c r="AS220" s="219">
        <f>Scores!AU216*calcs!$BN$11</f>
        <v>-1.46293181531897</v>
      </c>
      <c r="AT220" s="219">
        <f>Scores!AV216*calcs!$BN$11</f>
        <v>-1.32863602530914</v>
      </c>
      <c r="AU220" s="219">
        <f>Scores!AW216*calcs!$BN$11</f>
        <v>-1.55962960554261</v>
      </c>
      <c r="AV220" s="219">
        <f>Scores!AX216*calcs!$BN$12</f>
        <v>-1.5226068834488</v>
      </c>
      <c r="AW220" s="219">
        <f>Scores!AY216*calcs!$BN$12</f>
        <v>-1.40319916699823</v>
      </c>
      <c r="AX220" s="219">
        <f>Scores!AZ216*calcs!$BN$12</f>
        <v>-1.42743897212768</v>
      </c>
      <c r="AY220" s="219">
        <f>Scores!BA216*calcs!$BN$12</f>
        <v>-1.28586048756461</v>
      </c>
      <c r="AZ220" s="219">
        <f>Scores!BB216*calcs!$BN$12</f>
        <v>-1.24254262764023</v>
      </c>
      <c r="BA220" s="219">
        <f>Scores!BC216*calcs!$BN$13</f>
        <v>-1.52452339227356</v>
      </c>
      <c r="BB220" s="219">
        <f>Scores!BD216*calcs!$BN$13</f>
        <v>-1.69206100874698</v>
      </c>
      <c r="BC220" s="219">
        <f>Scores!BE216*calcs!$BN$13</f>
        <v>-1.60719622796427</v>
      </c>
      <c r="BD220" s="219">
        <f>Scores!BF216*calcs!$BN$13</f>
        <v>-1.44823152288238</v>
      </c>
      <c r="BE220" s="219">
        <f>Scores!BG216*calcs!$BN$13</f>
        <v>-1.44823152288238</v>
      </c>
      <c r="BF220" s="219">
        <f>Scores!BH216*calcs!$BN$14</f>
        <v>0.777759696475893</v>
      </c>
      <c r="BG220" s="219">
        <f>Scores!BI216*calcs!$BN$14</f>
        <v>0.777759696475893</v>
      </c>
      <c r="BH220" s="219">
        <f>Scores!BJ216*calcs!$BN$14</f>
        <v>0.777759696475893</v>
      </c>
      <c r="BI220" s="219">
        <f>Scores!BK216*calcs!$BN$14</f>
        <v>0.703054795680404</v>
      </c>
      <c r="BJ220" s="219">
        <f>Scores!BL216*calcs!$BN$14</f>
        <v>0.703054795680404</v>
      </c>
    </row>
    <row r="221" spans="1:62">
      <c r="A221" t="s">
        <v>455</v>
      </c>
      <c r="B221" s="22" t="s">
        <v>456</v>
      </c>
      <c r="C221" s="219">
        <f>Scores!E217*calcs!$BN$3</f>
        <v>-0.479604651643969</v>
      </c>
      <c r="D221" s="219">
        <f>Scores!F217*calcs!$BN$3</f>
        <v>-0.479604651643969</v>
      </c>
      <c r="E221" s="219">
        <f>Scores!G217*calcs!$BN$3</f>
        <v>-0.479604651643969</v>
      </c>
      <c r="F221" s="219">
        <f>Scores!H217*calcs!$BN$3</f>
        <v>-0.479604651643969</v>
      </c>
      <c r="G221" s="219">
        <f>Scores!I217*calcs!$BN$3</f>
        <v>-0.479604651643969</v>
      </c>
      <c r="H221" s="219">
        <f>Scores!J217*calcs!$BN$4</f>
        <v>1.0692673285966</v>
      </c>
      <c r="I221" s="219">
        <f>Scores!K217*calcs!$BN$4</f>
        <v>1.0692673285966</v>
      </c>
      <c r="J221" s="219">
        <f>Scores!L217*calcs!$BN$4</f>
        <v>1.0692673285966</v>
      </c>
      <c r="K221" s="219">
        <f>Scores!M217*calcs!$BN$4</f>
        <v>1.0692673285966</v>
      </c>
      <c r="L221" s="219">
        <f>Scores!N217*calcs!$BN$4</f>
        <v>1.0692673285966</v>
      </c>
      <c r="M221" s="219">
        <f>Scores!O217*calcs!$BN$5</f>
        <v>-0.568317996870191</v>
      </c>
      <c r="N221" s="219">
        <f>Scores!P217*calcs!$BN$5</f>
        <v>-0.568317996870191</v>
      </c>
      <c r="O221" s="219">
        <f>Scores!Q217*calcs!$BN$5</f>
        <v>-0.568317996870191</v>
      </c>
      <c r="P221" s="219">
        <f>Scores!R217*calcs!$BN$5</f>
        <v>-0.568317996870191</v>
      </c>
      <c r="Q221" s="219">
        <f>Scores!S217*calcs!$BN$5</f>
        <v>-0.568317996870191</v>
      </c>
      <c r="R221" s="219">
        <f>Scores!T217*calcs!$BN$6</f>
        <v>-0.982574089569631</v>
      </c>
      <c r="S221" s="219">
        <f>Scores!U217*calcs!$BN$6</f>
        <v>-0.982574089569631</v>
      </c>
      <c r="T221" s="219">
        <f>Scores!V217*calcs!$BN$6</f>
        <v>-0.982574089569631</v>
      </c>
      <c r="U221" s="219">
        <f>Scores!W217*calcs!$BN$6</f>
        <v>-0.982574089569631</v>
      </c>
      <c r="V221" s="219">
        <f>Scores!X217*calcs!$BN$6</f>
        <v>-0.982574089569631</v>
      </c>
      <c r="W221" s="219">
        <f>Scores!Y217*calcs!$BN$7</f>
        <v>-0.925881835042813</v>
      </c>
      <c r="X221" s="219">
        <f>Scores!Z217*calcs!$BN$7</f>
        <v>-0.609854330987004</v>
      </c>
      <c r="Y221" s="219">
        <f>Scores!AA217*calcs!$BN$7</f>
        <v>-0.0237288322958253</v>
      </c>
      <c r="Z221" s="219">
        <f>Scores!AB217*calcs!$BN$7</f>
        <v>-0.597119006453488</v>
      </c>
      <c r="AA221" s="219">
        <f>Scores!AC217*calcs!$BN$7</f>
        <v>-0.395423507705406</v>
      </c>
      <c r="AB221" s="219">
        <f>Scores!AD217*calcs!$BN$8</f>
        <v>-0.986529059028924</v>
      </c>
      <c r="AC221" s="219">
        <f>Scores!AE217*calcs!$BN$8</f>
        <v>-0.937032789924934</v>
      </c>
      <c r="AD221" s="219">
        <f>Scores!AF217*calcs!$BN$8</f>
        <v>-0.768668624751467</v>
      </c>
      <c r="AE221" s="219">
        <f>Scores!AG217*calcs!$BN$8</f>
        <v>-0.55181401555487</v>
      </c>
      <c r="AF221" s="219">
        <f>Scores!AH217*calcs!$BN$8</f>
        <v>-0.589719709141092</v>
      </c>
      <c r="AG221" s="219">
        <f>Scores!AI217*calcs!$BN$9</f>
        <v>2.27436591175038</v>
      </c>
      <c r="AH221" s="219">
        <f>Scores!AJ217*calcs!$BN$9</f>
        <v>2.2746550455138</v>
      </c>
      <c r="AI221" s="219">
        <f>Scores!AK217*calcs!$BN$9</f>
        <v>2.42968798689758</v>
      </c>
      <c r="AJ221" s="219">
        <f>Scores!AL217*calcs!$BN$9</f>
        <v>2.46534541652069</v>
      </c>
      <c r="AK221" s="219">
        <f>Scores!AM217*calcs!$BN$9</f>
        <v>2.54058840306248</v>
      </c>
      <c r="AL221" s="219">
        <f>Scores!AN217*calcs!$BN$10</f>
        <v>-2.3664576354906</v>
      </c>
      <c r="AM221" s="219">
        <f>Scores!AO217*calcs!$BN$10</f>
        <v>-2.55534433383147</v>
      </c>
      <c r="AN221" s="219">
        <f>Scores!AP217*calcs!$BN$10</f>
        <v>-2.62558117382492</v>
      </c>
      <c r="AO221" s="219">
        <f>Scores!AQ217*calcs!$BN$10</f>
        <v>-2.50899816226723</v>
      </c>
      <c r="AP221" s="219">
        <f>Scores!AR217*calcs!$BN$10</f>
        <v>-2.42623212627217</v>
      </c>
      <c r="AQ221" s="219">
        <f>Scores!AS217*calcs!$BN$11</f>
        <v>-1.50595794148281</v>
      </c>
      <c r="AR221" s="219">
        <f>Scores!AT217*calcs!$BN$11</f>
        <v>-1.42174744724108</v>
      </c>
      <c r="AS221" s="219">
        <f>Scores!AU217*calcs!$BN$11</f>
        <v>-1.42070234059781</v>
      </c>
      <c r="AT221" s="219">
        <f>Scores!AV217*calcs!$BN$11</f>
        <v>-0.708529270699479</v>
      </c>
      <c r="AU221" s="219">
        <f>Scores!AW217*calcs!$BN$11</f>
        <v>-0.748289896084894</v>
      </c>
      <c r="AV221" s="219">
        <f>Scores!AX217*calcs!$BN$12</f>
        <v>-1.85249010304482</v>
      </c>
      <c r="AW221" s="219">
        <f>Scores!AY217*calcs!$BN$12</f>
        <v>-1.71937762891342</v>
      </c>
      <c r="AX221" s="219">
        <f>Scores!AZ217*calcs!$BN$12</f>
        <v>-1.64778970279869</v>
      </c>
      <c r="AY221" s="219">
        <f>Scores!BA217*calcs!$BN$12</f>
        <v>-1.43588886004277</v>
      </c>
      <c r="AZ221" s="219">
        <f>Scores!BB217*calcs!$BN$12</f>
        <v>-1.16873495305921</v>
      </c>
      <c r="BA221" s="219">
        <f>Scores!BC217*calcs!$BN$13</f>
        <v>-1.85243974457391</v>
      </c>
      <c r="BB221" s="219">
        <f>Scores!BD217*calcs!$BN$13</f>
        <v>-1.85294549810325</v>
      </c>
      <c r="BC221" s="219">
        <f>Scores!BE217*calcs!$BN$13</f>
        <v>-1.76488340504756</v>
      </c>
      <c r="BD221" s="219">
        <f>Scores!BF217*calcs!$BN$13</f>
        <v>-1.99962242379632</v>
      </c>
      <c r="BE221" s="219">
        <f>Scores!BG217*calcs!$BN$13</f>
        <v>-1.99962242379632</v>
      </c>
      <c r="BF221" s="219">
        <f>Scores!BH217*calcs!$BN$14</f>
        <v>1.07228774631731</v>
      </c>
      <c r="BG221" s="219">
        <f>Scores!BI217*calcs!$BN$14</f>
        <v>1.07228774631731</v>
      </c>
      <c r="BH221" s="219">
        <f>Scores!BJ217*calcs!$BN$14</f>
        <v>1.07228774631731</v>
      </c>
      <c r="BI221" s="219">
        <f>Scores!BK217*calcs!$BN$14</f>
        <v>0.648162092632959</v>
      </c>
      <c r="BJ221" s="219">
        <f>Scores!BL217*calcs!$BN$14</f>
        <v>0.648162092632959</v>
      </c>
    </row>
    <row r="222" spans="1:62">
      <c r="A222" t="s">
        <v>457</v>
      </c>
      <c r="B222" s="22" t="s">
        <v>458</v>
      </c>
      <c r="C222" s="219">
        <f>Scores!E218*calcs!$BN$3</f>
        <v>-2.46928609911161</v>
      </c>
      <c r="D222" s="219">
        <f>Scores!F218*calcs!$BN$3</f>
        <v>-2.46928609911161</v>
      </c>
      <c r="E222" s="219">
        <f>Scores!G218*calcs!$BN$3</f>
        <v>-2.46928609911161</v>
      </c>
      <c r="F222" s="219">
        <f>Scores!H218*calcs!$BN$3</f>
        <v>-2.46928609911161</v>
      </c>
      <c r="G222" s="219">
        <f>Scores!I218*calcs!$BN$3</f>
        <v>-2.46928609911161</v>
      </c>
      <c r="H222" s="219">
        <f>Scores!J218*calcs!$BN$4</f>
        <v>-0.622553603779634</v>
      </c>
      <c r="I222" s="219">
        <f>Scores!K218*calcs!$BN$4</f>
        <v>-0.622553603779634</v>
      </c>
      <c r="J222" s="219">
        <f>Scores!L218*calcs!$BN$4</f>
        <v>-0.622553603779634</v>
      </c>
      <c r="K222" s="219">
        <f>Scores!M218*calcs!$BN$4</f>
        <v>-0.622553603779634</v>
      </c>
      <c r="L222" s="219">
        <f>Scores!N218*calcs!$BN$4</f>
        <v>-0.622553603779634</v>
      </c>
      <c r="M222" s="219">
        <f>Scores!O218*calcs!$BN$5</f>
        <v>-1.4827132898553</v>
      </c>
      <c r="N222" s="219">
        <f>Scores!P218*calcs!$BN$5</f>
        <v>-1.4827132898553</v>
      </c>
      <c r="O222" s="219">
        <f>Scores!Q218*calcs!$BN$5</f>
        <v>-1.4827132898553</v>
      </c>
      <c r="P222" s="219">
        <f>Scores!R218*calcs!$BN$5</f>
        <v>-1.4827132898553</v>
      </c>
      <c r="Q222" s="219">
        <f>Scores!S218*calcs!$BN$5</f>
        <v>-1.4827132898553</v>
      </c>
      <c r="R222" s="219">
        <f>Scores!T218*calcs!$BN$6</f>
        <v>-1.09067951057061</v>
      </c>
      <c r="S222" s="219">
        <f>Scores!U218*calcs!$BN$6</f>
        <v>-1.09067951057061</v>
      </c>
      <c r="T222" s="219">
        <f>Scores!V218*calcs!$BN$6</f>
        <v>-1.09067951057061</v>
      </c>
      <c r="U222" s="219">
        <f>Scores!W218*calcs!$BN$6</f>
        <v>-1.09067951057061</v>
      </c>
      <c r="V222" s="219">
        <f>Scores!X218*calcs!$BN$6</f>
        <v>-1.09067951057061</v>
      </c>
      <c r="W222" s="219">
        <f>Scores!Y218*calcs!$BN$7</f>
        <v>0.0583816598449411</v>
      </c>
      <c r="X222" s="219">
        <f>Scores!Z218*calcs!$BN$7</f>
        <v>1.18884805202407</v>
      </c>
      <c r="Y222" s="219">
        <f>Scores!AA218*calcs!$BN$7</f>
        <v>0.310408373260181</v>
      </c>
      <c r="Z222" s="219">
        <f>Scores!AB218*calcs!$BN$7</f>
        <v>0.39294663333523</v>
      </c>
      <c r="AA222" s="219">
        <f>Scores!AC218*calcs!$BN$7</f>
        <v>0.610407053916944</v>
      </c>
      <c r="AB222" s="219">
        <f>Scores!AD218*calcs!$BN$8</f>
        <v>-1.23860703338508</v>
      </c>
      <c r="AC222" s="219">
        <f>Scores!AE218*calcs!$BN$8</f>
        <v>-1.35994338243293</v>
      </c>
      <c r="AD222" s="219">
        <f>Scores!AF218*calcs!$BN$8</f>
        <v>-1.34696272516904</v>
      </c>
      <c r="AE222" s="219">
        <f>Scores!AG218*calcs!$BN$8</f>
        <v>-1.07650237053181</v>
      </c>
      <c r="AF222" s="219">
        <f>Scores!AH218*calcs!$BN$8</f>
        <v>-1.20019791975325</v>
      </c>
      <c r="AG222" s="219">
        <f>Scores!AI218*calcs!$BN$9</f>
        <v>1.5873748909969</v>
      </c>
      <c r="AH222" s="219">
        <f>Scores!AJ218*calcs!$BN$9</f>
        <v>1.5527943248872</v>
      </c>
      <c r="AI222" s="219">
        <f>Scores!AK218*calcs!$BN$9</f>
        <v>1.62447602396202</v>
      </c>
      <c r="AJ222" s="219">
        <f>Scores!AL218*calcs!$BN$9</f>
        <v>1.75221232150612</v>
      </c>
      <c r="AK222" s="219">
        <f>Scores!AM218*calcs!$BN$9</f>
        <v>1.76636375084147</v>
      </c>
      <c r="AL222" s="219">
        <f>Scores!AN218*calcs!$BN$10</f>
        <v>-1.17809214856576</v>
      </c>
      <c r="AM222" s="219">
        <f>Scores!AO218*calcs!$BN$10</f>
        <v>-1.20365017278695</v>
      </c>
      <c r="AN222" s="219">
        <f>Scores!AP218*calcs!$BN$10</f>
        <v>-1.20280715357665</v>
      </c>
      <c r="AO222" s="219">
        <f>Scores!AQ218*calcs!$BN$10</f>
        <v>-1.13797646688628</v>
      </c>
      <c r="AP222" s="219">
        <f>Scores!AR218*calcs!$BN$10</f>
        <v>-1.21198099500296</v>
      </c>
      <c r="AQ222" s="219">
        <f>Scores!AS218*calcs!$BN$11</f>
        <v>-1.16379934543986</v>
      </c>
      <c r="AR222" s="219">
        <f>Scores!AT218*calcs!$BN$11</f>
        <v>-1.03103916095031</v>
      </c>
      <c r="AS222" s="219">
        <f>Scores!AU218*calcs!$BN$11</f>
        <v>-1.02007231402318</v>
      </c>
      <c r="AT222" s="219">
        <f>Scores!AV218*calcs!$BN$11</f>
        <v>-0.925605045592036</v>
      </c>
      <c r="AU222" s="219">
        <f>Scores!AW218*calcs!$BN$11</f>
        <v>-0.87074205799178</v>
      </c>
      <c r="AV222" s="219">
        <f>Scores!AX218*calcs!$BN$12</f>
        <v>-2.03784617276307</v>
      </c>
      <c r="AW222" s="219">
        <f>Scores!AY218*calcs!$BN$12</f>
        <v>-2.01660653387687</v>
      </c>
      <c r="AX222" s="219">
        <f>Scores!AZ218*calcs!$BN$12</f>
        <v>-1.87153313563084</v>
      </c>
      <c r="AY222" s="219">
        <f>Scores!BA218*calcs!$BN$12</f>
        <v>-1.73410250460008</v>
      </c>
      <c r="AZ222" s="219">
        <f>Scores!BB218*calcs!$BN$12</f>
        <v>-1.74624226022673</v>
      </c>
      <c r="BA222" s="219">
        <f>Scores!BC218*calcs!$BN$13</f>
        <v>-1.97325103226352</v>
      </c>
      <c r="BB222" s="219">
        <f>Scores!BD218*calcs!$BN$13</f>
        <v>-1.95835257733667</v>
      </c>
      <c r="BC222" s="219">
        <f>Scores!BE218*calcs!$BN$13</f>
        <v>-2.02567373637761</v>
      </c>
      <c r="BD222" s="219">
        <f>Scores!BF218*calcs!$BN$13</f>
        <v>-1.89333020193339</v>
      </c>
      <c r="BE222" s="219">
        <f>Scores!BG218*calcs!$BN$13</f>
        <v>-1.89333020193339</v>
      </c>
      <c r="BF222" s="219">
        <f>Scores!BH218*calcs!$BN$14</f>
        <v>1.00420505313125</v>
      </c>
      <c r="BG222" s="219">
        <f>Scores!BI218*calcs!$BN$14</f>
        <v>1.00420505313125</v>
      </c>
      <c r="BH222" s="219">
        <f>Scores!BJ218*calcs!$BN$14</f>
        <v>1.00420505313125</v>
      </c>
      <c r="BI222" s="219">
        <f>Scores!BK218*calcs!$BN$14</f>
        <v>0.467778053893978</v>
      </c>
      <c r="BJ222" s="219">
        <f>Scores!BL218*calcs!$BN$14</f>
        <v>0.467778053893978</v>
      </c>
    </row>
    <row r="223" spans="1:62">
      <c r="A223" t="s">
        <v>459</v>
      </c>
      <c r="B223" s="22" t="s">
        <v>460</v>
      </c>
      <c r="C223" s="219">
        <f>Scores!E219*calcs!$BN$3</f>
        <v>1.04125984887478</v>
      </c>
      <c r="D223" s="219">
        <f>Scores!F219*calcs!$BN$3</f>
        <v>1.04125984887478</v>
      </c>
      <c r="E223" s="219">
        <f>Scores!G219*calcs!$BN$3</f>
        <v>1.04125984887478</v>
      </c>
      <c r="F223" s="219">
        <f>Scores!H219*calcs!$BN$3</f>
        <v>1.04125984887478</v>
      </c>
      <c r="G223" s="219">
        <f>Scores!I219*calcs!$BN$3</f>
        <v>1.04125984887478</v>
      </c>
      <c r="H223" s="219">
        <f>Scores!J219*calcs!$BN$4</f>
        <v>-1.37137207540635</v>
      </c>
      <c r="I223" s="219">
        <f>Scores!K219*calcs!$BN$4</f>
        <v>-1.37137207540635</v>
      </c>
      <c r="J223" s="219">
        <f>Scores!L219*calcs!$BN$4</f>
        <v>-1.37137207540635</v>
      </c>
      <c r="K223" s="219">
        <f>Scores!M219*calcs!$BN$4</f>
        <v>-1.37137207540635</v>
      </c>
      <c r="L223" s="219">
        <f>Scores!N219*calcs!$BN$4</f>
        <v>-1.37137207540635</v>
      </c>
      <c r="M223" s="219">
        <f>Scores!O219*calcs!$BN$5</f>
        <v>-0.49293402416771</v>
      </c>
      <c r="N223" s="219">
        <f>Scores!P219*calcs!$BN$5</f>
        <v>-0.49293402416771</v>
      </c>
      <c r="O223" s="219">
        <f>Scores!Q219*calcs!$BN$5</f>
        <v>-0.49293402416771</v>
      </c>
      <c r="P223" s="219">
        <f>Scores!R219*calcs!$BN$5</f>
        <v>-0.49293402416771</v>
      </c>
      <c r="Q223" s="219">
        <f>Scores!S219*calcs!$BN$5</f>
        <v>-0.49293402416771</v>
      </c>
      <c r="R223" s="219">
        <f>Scores!T219*calcs!$BN$6</f>
        <v>-0.775558009635772</v>
      </c>
      <c r="S223" s="219">
        <f>Scores!U219*calcs!$BN$6</f>
        <v>-0.775558009635772</v>
      </c>
      <c r="T223" s="219">
        <f>Scores!V219*calcs!$BN$6</f>
        <v>-0.775558009635772</v>
      </c>
      <c r="U223" s="219">
        <f>Scores!W219*calcs!$BN$6</f>
        <v>-0.775558009635772</v>
      </c>
      <c r="V223" s="219">
        <f>Scores!X219*calcs!$BN$6</f>
        <v>-0.775558009635772</v>
      </c>
      <c r="W223" s="219">
        <f>Scores!Y219*calcs!$BN$7</f>
        <v>-0.0438645378932488</v>
      </c>
      <c r="X223" s="219">
        <f>Scores!Z219*calcs!$BN$7</f>
        <v>0.35433334511824</v>
      </c>
      <c r="Y223" s="219">
        <f>Scores!AA219*calcs!$BN$7</f>
        <v>0.0397597602923641</v>
      </c>
      <c r="Z223" s="219">
        <f>Scores!AB219*calcs!$BN$7</f>
        <v>0.326700990626602</v>
      </c>
      <c r="AA223" s="219">
        <f>Scores!AC219*calcs!$BN$7</f>
        <v>0.532071451126693</v>
      </c>
      <c r="AB223" s="219">
        <f>Scores!AD219*calcs!$BN$8</f>
        <v>-0.646460938538287</v>
      </c>
      <c r="AC223" s="219">
        <f>Scores!AE219*calcs!$BN$8</f>
        <v>-0.806571234596111</v>
      </c>
      <c r="AD223" s="219">
        <f>Scores!AF219*calcs!$BN$8</f>
        <v>-0.84949175353979</v>
      </c>
      <c r="AE223" s="219">
        <f>Scores!AG219*calcs!$BN$8</f>
        <v>-0.696702613740954</v>
      </c>
      <c r="AF223" s="219">
        <f>Scores!AH219*calcs!$BN$8</f>
        <v>-0.892341622992218</v>
      </c>
      <c r="AG223" s="219">
        <f>Scores!AI219*calcs!$BN$9</f>
        <v>1.55429343137503</v>
      </c>
      <c r="AH223" s="219">
        <f>Scores!AJ219*calcs!$BN$9</f>
        <v>1.48810390379072</v>
      </c>
      <c r="AI223" s="219">
        <f>Scores!AK219*calcs!$BN$9</f>
        <v>1.51162438765046</v>
      </c>
      <c r="AJ223" s="219">
        <f>Scores!AL219*calcs!$BN$9</f>
        <v>1.53432268793841</v>
      </c>
      <c r="AK223" s="219">
        <f>Scores!AM219*calcs!$BN$9</f>
        <v>1.48014833458972</v>
      </c>
      <c r="AL223" s="219">
        <f>Scores!AN219*calcs!$BN$10</f>
        <v>-1.63607083972298</v>
      </c>
      <c r="AM223" s="219">
        <f>Scores!AO219*calcs!$BN$10</f>
        <v>-1.42972578070812</v>
      </c>
      <c r="AN223" s="219">
        <f>Scores!AP219*calcs!$BN$10</f>
        <v>-1.51532399039419</v>
      </c>
      <c r="AO223" s="219">
        <f>Scores!AQ219*calcs!$BN$10</f>
        <v>-1.53399793632909</v>
      </c>
      <c r="AP223" s="219">
        <f>Scores!AR219*calcs!$BN$10</f>
        <v>-1.47277698297816</v>
      </c>
      <c r="AQ223" s="219">
        <f>Scores!AS219*calcs!$BN$11</f>
        <v>-1.73414222098345</v>
      </c>
      <c r="AR223" s="219">
        <f>Scores!AT219*calcs!$BN$11</f>
        <v>-1.89986532128113</v>
      </c>
      <c r="AS223" s="219">
        <f>Scores!AU219*calcs!$BN$11</f>
        <v>-1.3731018369606</v>
      </c>
      <c r="AT223" s="219">
        <f>Scores!AV219*calcs!$BN$11</f>
        <v>-1.33611978835718</v>
      </c>
      <c r="AU223" s="219">
        <f>Scores!AW219*calcs!$BN$11</f>
        <v>-1.38419933056381</v>
      </c>
      <c r="AV223" s="219">
        <f>Scores!AX219*calcs!$BN$12</f>
        <v>-1.70650664063314</v>
      </c>
      <c r="AW223" s="219">
        <f>Scores!AY219*calcs!$BN$12</f>
        <v>-1.74015910629462</v>
      </c>
      <c r="AX223" s="219">
        <f>Scores!AZ219*calcs!$BN$12</f>
        <v>-1.84299638588674</v>
      </c>
      <c r="AY223" s="219">
        <f>Scores!BA219*calcs!$BN$12</f>
        <v>-1.81091521952915</v>
      </c>
      <c r="AZ223" s="219">
        <f>Scores!BB219*calcs!$BN$12</f>
        <v>-1.6574070277552</v>
      </c>
      <c r="BA223" s="219">
        <f>Scores!BC219*calcs!$BN$13</f>
        <v>-1.74888721226854</v>
      </c>
      <c r="BB223" s="219">
        <f>Scores!BD219*calcs!$BN$13</f>
        <v>-1.73644293684526</v>
      </c>
      <c r="BC223" s="219">
        <f>Scores!BE219*calcs!$BN$13</f>
        <v>-1.82553231931036</v>
      </c>
      <c r="BD223" s="219">
        <f>Scores!BF219*calcs!$BN$13</f>
        <v>-1.78703798007046</v>
      </c>
      <c r="BE223" s="219">
        <f>Scores!BG219*calcs!$BN$13</f>
        <v>-1.78703798007046</v>
      </c>
      <c r="BF223" s="219">
        <f>Scores!BH219*calcs!$BN$14</f>
        <v>0.968424367661199</v>
      </c>
      <c r="BG223" s="219">
        <f>Scores!BI219*calcs!$BN$14</f>
        <v>0.968424367661199</v>
      </c>
      <c r="BH223" s="219">
        <f>Scores!BJ219*calcs!$BN$14</f>
        <v>0.968424367661199</v>
      </c>
      <c r="BI223" s="219">
        <f>Scores!BK219*calcs!$BN$14</f>
        <v>1.24384972136468</v>
      </c>
      <c r="BJ223" s="219">
        <f>Scores!BL219*calcs!$BN$14</f>
        <v>1.24384972136468</v>
      </c>
    </row>
    <row r="224" spans="1:62">
      <c r="A224" t="s">
        <v>461</v>
      </c>
      <c r="B224" s="22" t="s">
        <v>462</v>
      </c>
      <c r="C224" s="219">
        <f>Scores!E220*calcs!$BN$3</f>
        <v>-0.175431751540219</v>
      </c>
      <c r="D224" s="219">
        <f>Scores!F220*calcs!$BN$3</f>
        <v>-0.175431751540219</v>
      </c>
      <c r="E224" s="219">
        <f>Scores!G220*calcs!$BN$3</f>
        <v>-0.175431751540219</v>
      </c>
      <c r="F224" s="219">
        <f>Scores!H220*calcs!$BN$3</f>
        <v>-0.175431751540219</v>
      </c>
      <c r="G224" s="219">
        <f>Scores!I220*calcs!$BN$3</f>
        <v>-0.175431751540219</v>
      </c>
      <c r="H224" s="219">
        <f>Scores!J220*calcs!$BN$4</f>
        <v>-0.344881998328127</v>
      </c>
      <c r="I224" s="219">
        <f>Scores!K220*calcs!$BN$4</f>
        <v>-0.344881998328127</v>
      </c>
      <c r="J224" s="219">
        <f>Scores!L220*calcs!$BN$4</f>
        <v>-0.344881998328127</v>
      </c>
      <c r="K224" s="219">
        <f>Scores!M220*calcs!$BN$4</f>
        <v>-0.344881998328127</v>
      </c>
      <c r="L224" s="219">
        <f>Scores!N220*calcs!$BN$4</f>
        <v>-0.344881998328127</v>
      </c>
      <c r="M224" s="219">
        <f>Scores!O220*calcs!$BN$5</f>
        <v>-0.510233753916298</v>
      </c>
      <c r="N224" s="219">
        <f>Scores!P220*calcs!$BN$5</f>
        <v>-0.510233753916298</v>
      </c>
      <c r="O224" s="219">
        <f>Scores!Q220*calcs!$BN$5</f>
        <v>-0.510233753916298</v>
      </c>
      <c r="P224" s="219">
        <f>Scores!R220*calcs!$BN$5</f>
        <v>-0.510233753916298</v>
      </c>
      <c r="Q224" s="219">
        <f>Scores!S220*calcs!$BN$5</f>
        <v>-0.510233753916298</v>
      </c>
      <c r="R224" s="219">
        <f>Scores!T220*calcs!$BN$6</f>
        <v>-0.759011406710927</v>
      </c>
      <c r="S224" s="219">
        <f>Scores!U220*calcs!$BN$6</f>
        <v>-0.759011406710927</v>
      </c>
      <c r="T224" s="219">
        <f>Scores!V220*calcs!$BN$6</f>
        <v>-0.759011406710927</v>
      </c>
      <c r="U224" s="219">
        <f>Scores!W220*calcs!$BN$6</f>
        <v>-0.759011406710927</v>
      </c>
      <c r="V224" s="219">
        <f>Scores!X220*calcs!$BN$6</f>
        <v>-0.759011406710927</v>
      </c>
      <c r="W224" s="219">
        <f>Scores!Y220*calcs!$BN$7</f>
        <v>-1.29834928180049</v>
      </c>
      <c r="X224" s="219">
        <f>Scores!Z220*calcs!$BN$7</f>
        <v>-1.62074999554228</v>
      </c>
      <c r="Y224" s="219">
        <f>Scores!AA220*calcs!$BN$7</f>
        <v>-1.02439547263981</v>
      </c>
      <c r="Z224" s="219">
        <f>Scores!AB220*calcs!$BN$7</f>
        <v>-1.82533869510551</v>
      </c>
      <c r="AA224" s="219">
        <f>Scores!AC220*calcs!$BN$7</f>
        <v>-2.03484809619677</v>
      </c>
      <c r="AB224" s="219">
        <f>Scores!AD220*calcs!$BN$8</f>
        <v>-0.521019542134766</v>
      </c>
      <c r="AC224" s="219">
        <f>Scores!AE220*calcs!$BN$8</f>
        <v>-0.496226558551609</v>
      </c>
      <c r="AD224" s="219">
        <f>Scores!AF220*calcs!$BN$8</f>
        <v>-0.346553724962958</v>
      </c>
      <c r="AE224" s="219">
        <f>Scores!AG220*calcs!$BN$8</f>
        <v>-0.477403275463584</v>
      </c>
      <c r="AF224" s="219">
        <f>Scores!AH220*calcs!$BN$8</f>
        <v>-0.567604099676852</v>
      </c>
      <c r="AG224" s="219">
        <f>Scores!AI220*calcs!$BN$9</f>
        <v>2.12359697859045</v>
      </c>
      <c r="AH224" s="219">
        <f>Scores!AJ220*calcs!$BN$9</f>
        <v>2.20258558861026</v>
      </c>
      <c r="AI224" s="219">
        <f>Scores!AK220*calcs!$BN$9</f>
        <v>2.31769284810491</v>
      </c>
      <c r="AJ224" s="219">
        <f>Scores!AL220*calcs!$BN$9</f>
        <v>2.29219967426087</v>
      </c>
      <c r="AK224" s="219">
        <f>Scores!AM220*calcs!$BN$9</f>
        <v>2.38075524700917</v>
      </c>
      <c r="AL224" s="219">
        <f>Scores!AN220*calcs!$BN$10</f>
        <v>-1.59562596829611</v>
      </c>
      <c r="AM224" s="219">
        <f>Scores!AO220*calcs!$BN$10</f>
        <v>-1.95564903703002</v>
      </c>
      <c r="AN224" s="219">
        <f>Scores!AP220*calcs!$BN$10</f>
        <v>-1.96765099105115</v>
      </c>
      <c r="AO224" s="219">
        <f>Scores!AQ220*calcs!$BN$10</f>
        <v>-1.99023319644742</v>
      </c>
      <c r="AP224" s="219">
        <f>Scores!AR220*calcs!$BN$10</f>
        <v>-2.10731402759251</v>
      </c>
      <c r="AQ224" s="219">
        <f>Scores!AS220*calcs!$BN$11</f>
        <v>-1.83465196314445</v>
      </c>
      <c r="AR224" s="219">
        <f>Scores!AT220*calcs!$BN$11</f>
        <v>-2.05626122848829</v>
      </c>
      <c r="AS224" s="219">
        <f>Scores!AU220*calcs!$BN$11</f>
        <v>-1.70535356796519</v>
      </c>
      <c r="AT224" s="219">
        <f>Scores!AV220*calcs!$BN$11</f>
        <v>-1.28524203166692</v>
      </c>
      <c r="AU224" s="219">
        <f>Scores!AW220*calcs!$BN$11</f>
        <v>-1.43653643967018</v>
      </c>
      <c r="AV224" s="219">
        <f>Scores!AX220*calcs!$BN$12</f>
        <v>-1.25380498191969</v>
      </c>
      <c r="AW224" s="219">
        <f>Scores!AY220*calcs!$BN$12</f>
        <v>-1.19319874106818</v>
      </c>
      <c r="AX224" s="219">
        <f>Scores!AZ220*calcs!$BN$12</f>
        <v>-1.11373928168336</v>
      </c>
      <c r="AY224" s="219">
        <f>Scores!BA220*calcs!$BN$12</f>
        <v>-1.17319095882608</v>
      </c>
      <c r="AZ224" s="219">
        <f>Scores!BB220*calcs!$BN$12</f>
        <v>-1.27129430600263</v>
      </c>
      <c r="BA224" s="219">
        <f>Scores!BC220*calcs!$BN$13</f>
        <v>-1.1275720184363</v>
      </c>
      <c r="BB224" s="219">
        <f>Scores!BD220*calcs!$BN$13</f>
        <v>-1.08735723840789</v>
      </c>
      <c r="BC224" s="219">
        <f>Scores!BE220*calcs!$BN$13</f>
        <v>-1.09774534815673</v>
      </c>
      <c r="BD224" s="219">
        <f>Scores!BF220*calcs!$BN$13</f>
        <v>-1.1692144404922</v>
      </c>
      <c r="BE224" s="219">
        <f>Scores!BG220*calcs!$BN$13</f>
        <v>-1.1692144404922</v>
      </c>
      <c r="BF224" s="219">
        <f>Scores!BH220*calcs!$BN$14</f>
        <v>0.446911258471402</v>
      </c>
      <c r="BG224" s="219">
        <f>Scores!BI220*calcs!$BN$14</f>
        <v>0.446911258471402</v>
      </c>
      <c r="BH224" s="219">
        <f>Scores!BJ220*calcs!$BN$14</f>
        <v>0.446911258471402</v>
      </c>
      <c r="BI224" s="219">
        <f>Scores!BK220*calcs!$BN$14</f>
        <v>0.892404604468677</v>
      </c>
      <c r="BJ224" s="219">
        <f>Scores!BL220*calcs!$BN$14</f>
        <v>0.892404604468677</v>
      </c>
    </row>
    <row r="225" spans="1:62">
      <c r="A225" t="s">
        <v>463</v>
      </c>
      <c r="B225" s="22" t="s">
        <v>464</v>
      </c>
      <c r="C225" s="219">
        <f>Scores!E221*calcs!$BN$3</f>
        <v>-0.197756368061595</v>
      </c>
      <c r="D225" s="219">
        <f>Scores!F221*calcs!$BN$3</f>
        <v>-0.197756368061595</v>
      </c>
      <c r="E225" s="219">
        <f>Scores!G221*calcs!$BN$3</f>
        <v>-0.197756368061595</v>
      </c>
      <c r="F225" s="219">
        <f>Scores!H221*calcs!$BN$3</f>
        <v>-0.197756368061595</v>
      </c>
      <c r="G225" s="219">
        <f>Scores!I221*calcs!$BN$3</f>
        <v>-0.197756368061595</v>
      </c>
      <c r="H225" s="219">
        <f>Scores!J221*calcs!$BN$4</f>
        <v>-0.638485407869321</v>
      </c>
      <c r="I225" s="219">
        <f>Scores!K221*calcs!$BN$4</f>
        <v>-0.638485407869321</v>
      </c>
      <c r="J225" s="219">
        <f>Scores!L221*calcs!$BN$4</f>
        <v>-0.638485407869321</v>
      </c>
      <c r="K225" s="219">
        <f>Scores!M221*calcs!$BN$4</f>
        <v>-0.638485407869321</v>
      </c>
      <c r="L225" s="219">
        <f>Scores!N221*calcs!$BN$4</f>
        <v>-0.638485407869321</v>
      </c>
      <c r="M225" s="219">
        <f>Scores!O221*calcs!$BN$5</f>
        <v>-0.228327236908523</v>
      </c>
      <c r="N225" s="219">
        <f>Scores!P221*calcs!$BN$5</f>
        <v>-0.228327236908523</v>
      </c>
      <c r="O225" s="219">
        <f>Scores!Q221*calcs!$BN$5</f>
        <v>-0.228327236908523</v>
      </c>
      <c r="P225" s="219">
        <f>Scores!R221*calcs!$BN$5</f>
        <v>-0.228327236908523</v>
      </c>
      <c r="Q225" s="219">
        <f>Scores!S221*calcs!$BN$5</f>
        <v>-0.228327236908523</v>
      </c>
      <c r="R225" s="219">
        <f>Scores!T221*calcs!$BN$6</f>
        <v>-0.573652590962665</v>
      </c>
      <c r="S225" s="219">
        <f>Scores!U221*calcs!$BN$6</f>
        <v>-0.573652590962665</v>
      </c>
      <c r="T225" s="219">
        <f>Scores!V221*calcs!$BN$6</f>
        <v>-0.573652590962665</v>
      </c>
      <c r="U225" s="219">
        <f>Scores!W221*calcs!$BN$6</f>
        <v>-0.573652590962665</v>
      </c>
      <c r="V225" s="219">
        <f>Scores!X221*calcs!$BN$6</f>
        <v>-0.573652590962665</v>
      </c>
      <c r="W225" s="219">
        <f>Scores!Y221*calcs!$BN$7</f>
        <v>0.64936223224412</v>
      </c>
      <c r="X225" s="219">
        <f>Scores!Z221*calcs!$BN$7</f>
        <v>0.475296090200637</v>
      </c>
      <c r="Y225" s="219">
        <f>Scores!AA221*calcs!$BN$7</f>
        <v>0.188393442879381</v>
      </c>
      <c r="Z225" s="219">
        <f>Scores!AB221*calcs!$BN$7</f>
        <v>-0.0352285001998466</v>
      </c>
      <c r="AA225" s="219">
        <f>Scores!AC221*calcs!$BN$7</f>
        <v>-0.271177794577475</v>
      </c>
      <c r="AB225" s="219">
        <f>Scores!AD221*calcs!$BN$8</f>
        <v>-0.018942687546971</v>
      </c>
      <c r="AC225" s="219">
        <f>Scores!AE221*calcs!$BN$8</f>
        <v>-0.0161995643313809</v>
      </c>
      <c r="AD225" s="219">
        <f>Scores!AF221*calcs!$BN$8</f>
        <v>0.006853253832816</v>
      </c>
      <c r="AE225" s="219">
        <f>Scores!AG221*calcs!$BN$8</f>
        <v>-0.0172675703321662</v>
      </c>
      <c r="AF225" s="219">
        <f>Scores!AH221*calcs!$BN$8</f>
        <v>-0.147080688189328</v>
      </c>
      <c r="AG225" s="219">
        <f>Scores!AI221*calcs!$BN$9</f>
        <v>2.07914743688651</v>
      </c>
      <c r="AH225" s="219">
        <f>Scores!AJ221*calcs!$BN$9</f>
        <v>2.08789280128756</v>
      </c>
      <c r="AI225" s="219">
        <f>Scores!AK221*calcs!$BN$9</f>
        <v>2.11735214640707</v>
      </c>
      <c r="AJ225" s="219">
        <f>Scores!AL221*calcs!$BN$9</f>
        <v>2.13035821423344</v>
      </c>
      <c r="AK225" s="219">
        <f>Scores!AM221*calcs!$BN$9</f>
        <v>2.14331789255169</v>
      </c>
      <c r="AL225" s="219">
        <f>Scores!AN221*calcs!$BN$10</f>
        <v>-0.990737229455991</v>
      </c>
      <c r="AM225" s="219">
        <f>Scores!AO221*calcs!$BN$10</f>
        <v>-1.10191614922241</v>
      </c>
      <c r="AN225" s="219">
        <f>Scores!AP221*calcs!$BN$10</f>
        <v>-1.20960099785529</v>
      </c>
      <c r="AO225" s="219">
        <f>Scores!AQ221*calcs!$BN$10</f>
        <v>-1.26424418178109</v>
      </c>
      <c r="AP225" s="219">
        <f>Scores!AR221*calcs!$BN$10</f>
        <v>-1.29199297531583</v>
      </c>
      <c r="AQ225" s="219">
        <f>Scores!AS221*calcs!$BN$11</f>
        <v>-0.469349357465624</v>
      </c>
      <c r="AR225" s="219">
        <f>Scores!AT221*calcs!$BN$11</f>
        <v>-0.606146522457442</v>
      </c>
      <c r="AS225" s="219">
        <f>Scores!AU221*calcs!$BN$11</f>
        <v>-0.531983734741558</v>
      </c>
      <c r="AT225" s="219">
        <f>Scores!AV221*calcs!$BN$11</f>
        <v>-0.227752658648226</v>
      </c>
      <c r="AU225" s="219">
        <f>Scores!AW221*calcs!$BN$11</f>
        <v>-0.143246916534499</v>
      </c>
      <c r="AV225" s="219">
        <f>Scores!AX221*calcs!$BN$12</f>
        <v>-0.895556135456361</v>
      </c>
      <c r="AW225" s="219">
        <f>Scores!AY221*calcs!$BN$12</f>
        <v>-0.83571974890016</v>
      </c>
      <c r="AX225" s="219">
        <f>Scores!AZ221*calcs!$BN$12</f>
        <v>-0.758209689367604</v>
      </c>
      <c r="AY225" s="219">
        <f>Scores!BA221*calcs!$BN$12</f>
        <v>-0.69912860205828</v>
      </c>
      <c r="AZ225" s="219">
        <f>Scores!BB221*calcs!$BN$12</f>
        <v>-0.656991804758421</v>
      </c>
      <c r="BA225" s="219">
        <f>Scores!BC221*calcs!$BN$13</f>
        <v>-1.52452339227356</v>
      </c>
      <c r="BB225" s="219">
        <f>Scores!BD221*calcs!$BN$13</f>
        <v>-1.6088448935627</v>
      </c>
      <c r="BC225" s="219">
        <f>Scores!BE221*calcs!$BN$13</f>
        <v>-1.12806980528813</v>
      </c>
      <c r="BD225" s="219">
        <f>Scores!BF221*calcs!$BN$13</f>
        <v>-0.737402289174057</v>
      </c>
      <c r="BE225" s="219">
        <f>Scores!BG221*calcs!$BN$13</f>
        <v>-0.737402289174057</v>
      </c>
      <c r="BF225" s="219">
        <f>Scores!BH221*calcs!$BN$14</f>
        <v>1.32848766198592</v>
      </c>
      <c r="BG225" s="219">
        <f>Scores!BI221*calcs!$BN$14</f>
        <v>1.32848766198592</v>
      </c>
      <c r="BH225" s="219">
        <f>Scores!BJ221*calcs!$BN$14</f>
        <v>1.32848766198592</v>
      </c>
      <c r="BI225" s="219">
        <f>Scores!BK221*calcs!$BN$14</f>
        <v>1.45518118727461</v>
      </c>
      <c r="BJ225" s="219">
        <f>Scores!BL221*calcs!$BN$14</f>
        <v>1.45518118727461</v>
      </c>
    </row>
    <row r="226" spans="1:62">
      <c r="A226" t="s">
        <v>465</v>
      </c>
      <c r="B226" s="22" t="s">
        <v>466</v>
      </c>
      <c r="C226" s="219">
        <f>Scores!E222*calcs!$BN$3</f>
        <v>-0.423793110340529</v>
      </c>
      <c r="D226" s="219">
        <f>Scores!F222*calcs!$BN$3</f>
        <v>-0.423793110340529</v>
      </c>
      <c r="E226" s="219">
        <f>Scores!G222*calcs!$BN$3</f>
        <v>-0.423793110340529</v>
      </c>
      <c r="F226" s="219">
        <f>Scores!H222*calcs!$BN$3</f>
        <v>-0.423793110340529</v>
      </c>
      <c r="G226" s="219">
        <f>Scores!I222*calcs!$BN$3</f>
        <v>-0.423793110340529</v>
      </c>
      <c r="H226" s="219">
        <f>Scores!J222*calcs!$BN$4</f>
        <v>-0.600019669760884</v>
      </c>
      <c r="I226" s="219">
        <f>Scores!K222*calcs!$BN$4</f>
        <v>-0.600019669760884</v>
      </c>
      <c r="J226" s="219">
        <f>Scores!L222*calcs!$BN$4</f>
        <v>-0.600019669760884</v>
      </c>
      <c r="K226" s="219">
        <f>Scores!M222*calcs!$BN$4</f>
        <v>-0.600019669760884</v>
      </c>
      <c r="L226" s="219">
        <f>Scores!N222*calcs!$BN$4</f>
        <v>-0.600019669760884</v>
      </c>
      <c r="M226" s="219">
        <f>Scores!O222*calcs!$BN$5</f>
        <v>-0.832643189312744</v>
      </c>
      <c r="N226" s="219">
        <f>Scores!P222*calcs!$BN$5</f>
        <v>-0.832643189312744</v>
      </c>
      <c r="O226" s="219">
        <f>Scores!Q222*calcs!$BN$5</f>
        <v>-0.832643189312744</v>
      </c>
      <c r="P226" s="219">
        <f>Scores!R222*calcs!$BN$5</f>
        <v>-0.832643189312744</v>
      </c>
      <c r="Q226" s="219">
        <f>Scores!S222*calcs!$BN$5</f>
        <v>-0.832643189312744</v>
      </c>
      <c r="R226" s="219">
        <f>Scores!T222*calcs!$BN$6</f>
        <v>-0.826598762234924</v>
      </c>
      <c r="S226" s="219">
        <f>Scores!U222*calcs!$BN$6</f>
        <v>-0.826598762234924</v>
      </c>
      <c r="T226" s="219">
        <f>Scores!V222*calcs!$BN$6</f>
        <v>-0.826598762234924</v>
      </c>
      <c r="U226" s="219">
        <f>Scores!W222*calcs!$BN$6</f>
        <v>-0.826598762234924</v>
      </c>
      <c r="V226" s="219">
        <f>Scores!X222*calcs!$BN$6</f>
        <v>-0.826598762234924</v>
      </c>
      <c r="W226" s="219">
        <f>Scores!Y222*calcs!$BN$7</f>
        <v>0.0966719430046155</v>
      </c>
      <c r="X226" s="219">
        <f>Scores!Z222*calcs!$BN$7</f>
        <v>0.830950377295529</v>
      </c>
      <c r="Y226" s="219">
        <f>Scores!AA222*calcs!$BN$7</f>
        <v>0.21478569063156</v>
      </c>
      <c r="Z226" s="219">
        <f>Scores!AB222*calcs!$BN$7</f>
        <v>0.645001073087452</v>
      </c>
      <c r="AA226" s="219">
        <f>Scores!AC222*calcs!$BN$7</f>
        <v>0.554073858198172</v>
      </c>
      <c r="AB226" s="219">
        <f>Scores!AD222*calcs!$BN$8</f>
        <v>-0.572739339502653</v>
      </c>
      <c r="AC226" s="219">
        <f>Scores!AE222*calcs!$BN$8</f>
        <v>-0.549568615499281</v>
      </c>
      <c r="AD226" s="219">
        <f>Scores!AF222*calcs!$BN$8</f>
        <v>-0.517529709411778</v>
      </c>
      <c r="AE226" s="219">
        <f>Scores!AG222*calcs!$BN$8</f>
        <v>-0.327623031271245</v>
      </c>
      <c r="AF226" s="219">
        <f>Scores!AH222*calcs!$BN$8</f>
        <v>-0.523094154175251</v>
      </c>
      <c r="AG226" s="219">
        <f>Scores!AI222*calcs!$BN$9</f>
        <v>1.85011006471531</v>
      </c>
      <c r="AH226" s="219">
        <f>Scores!AJ222*calcs!$BN$9</f>
        <v>1.86101613136484</v>
      </c>
      <c r="AI226" s="219">
        <f>Scores!AK222*calcs!$BN$9</f>
        <v>1.8825457439888</v>
      </c>
      <c r="AJ226" s="219">
        <f>Scores!AL222*calcs!$BN$9</f>
        <v>1.90291266000126</v>
      </c>
      <c r="AK226" s="219">
        <f>Scores!AM222*calcs!$BN$9</f>
        <v>1.9219475862402</v>
      </c>
      <c r="AL226" s="219">
        <f>Scores!AN222*calcs!$BN$10</f>
        <v>-1.1410329337968</v>
      </c>
      <c r="AM226" s="219">
        <f>Scores!AO222*calcs!$BN$10</f>
        <v>-1.09582949823992</v>
      </c>
      <c r="AN226" s="219">
        <f>Scores!AP222*calcs!$BN$10</f>
        <v>-1.1186680052027</v>
      </c>
      <c r="AO226" s="219">
        <f>Scores!AQ222*calcs!$BN$10</f>
        <v>-1.19781971115764</v>
      </c>
      <c r="AP226" s="219">
        <f>Scores!AR222*calcs!$BN$10</f>
        <v>-1.24878650594688</v>
      </c>
      <c r="AQ226" s="219">
        <f>Scores!AS222*calcs!$BN$11</f>
        <v>-1.03981005621722</v>
      </c>
      <c r="AR226" s="219">
        <f>Scores!AT222*calcs!$BN$11</f>
        <v>-1.01830555869469</v>
      </c>
      <c r="AS226" s="219">
        <f>Scores!AU222*calcs!$BN$11</f>
        <v>-0.991690017554249</v>
      </c>
      <c r="AT226" s="219">
        <f>Scores!AV222*calcs!$BN$11</f>
        <v>-0.445560821251558</v>
      </c>
      <c r="AU226" s="219">
        <f>Scores!AW222*calcs!$BN$11</f>
        <v>-0.499518825003376</v>
      </c>
      <c r="AV226" s="219">
        <f>Scores!AX222*calcs!$BN$12</f>
        <v>-1.26902018389303</v>
      </c>
      <c r="AW226" s="219">
        <f>Scores!AY222*calcs!$BN$12</f>
        <v>-1.15593295806444</v>
      </c>
      <c r="AX226" s="219">
        <f>Scores!AZ222*calcs!$BN$12</f>
        <v>-1.19075390238864</v>
      </c>
      <c r="AY226" s="219">
        <f>Scores!BA222*calcs!$BN$12</f>
        <v>-1.03345147837763</v>
      </c>
      <c r="AZ226" s="219">
        <f>Scores!BB222*calcs!$BN$12</f>
        <v>-0.960914541706111</v>
      </c>
      <c r="BA226" s="219">
        <f>Scores!BC222*calcs!$BN$13</f>
        <v>-1.52452339227356</v>
      </c>
      <c r="BB226" s="219">
        <f>Scores!BD222*calcs!$BN$13</f>
        <v>-1.64213133963641</v>
      </c>
      <c r="BC226" s="219">
        <f>Scores!BE222*calcs!$BN$13</f>
        <v>-1.27969209094514</v>
      </c>
      <c r="BD226" s="219">
        <f>Scores!BF222*calcs!$BN$13</f>
        <v>-0.910127149701313</v>
      </c>
      <c r="BE226" s="219">
        <f>Scores!BG222*calcs!$BN$13</f>
        <v>-0.910127149701313</v>
      </c>
      <c r="BF226" s="219">
        <f>Scores!BH222*calcs!$BN$14</f>
        <v>0.440327954334738</v>
      </c>
      <c r="BG226" s="219">
        <f>Scores!BI222*calcs!$BN$14</f>
        <v>0.440327954334738</v>
      </c>
      <c r="BH226" s="219">
        <f>Scores!BJ222*calcs!$BN$14</f>
        <v>0.440327954334738</v>
      </c>
      <c r="BI226" s="219">
        <f>Scores!BK222*calcs!$BN$14</f>
        <v>-0.0433646500571004</v>
      </c>
      <c r="BJ226" s="219">
        <f>Scores!BL222*calcs!$BN$14</f>
        <v>-0.0433646500571004</v>
      </c>
    </row>
    <row r="227" spans="1:62">
      <c r="A227" t="s">
        <v>467</v>
      </c>
      <c r="B227" s="22" t="s">
        <v>468</v>
      </c>
      <c r="C227" s="219">
        <f>Scores!E223*calcs!$BN$3</f>
        <v>-0.596808888381194</v>
      </c>
      <c r="D227" s="219">
        <f>Scores!F223*calcs!$BN$3</f>
        <v>-0.596808888381194</v>
      </c>
      <c r="E227" s="219">
        <f>Scores!G223*calcs!$BN$3</f>
        <v>-0.596808888381194</v>
      </c>
      <c r="F227" s="219">
        <f>Scores!H223*calcs!$BN$3</f>
        <v>-0.596808888381194</v>
      </c>
      <c r="G227" s="219">
        <f>Scores!I223*calcs!$BN$3</f>
        <v>-0.596808888381194</v>
      </c>
      <c r="H227" s="219">
        <f>Scores!J223*calcs!$BN$4</f>
        <v>1.08712265281908</v>
      </c>
      <c r="I227" s="219">
        <f>Scores!K223*calcs!$BN$4</f>
        <v>1.08712265281908</v>
      </c>
      <c r="J227" s="219">
        <f>Scores!L223*calcs!$BN$4</f>
        <v>1.08712265281908</v>
      </c>
      <c r="K227" s="219">
        <f>Scores!M223*calcs!$BN$4</f>
        <v>1.08712265281908</v>
      </c>
      <c r="L227" s="219">
        <f>Scores!N223*calcs!$BN$4</f>
        <v>1.08712265281908</v>
      </c>
      <c r="M227" s="219">
        <f>Scores!O223*calcs!$BN$5</f>
        <v>0.200851109319678</v>
      </c>
      <c r="N227" s="219">
        <f>Scores!P223*calcs!$BN$5</f>
        <v>0.200851109319678</v>
      </c>
      <c r="O227" s="219">
        <f>Scores!Q223*calcs!$BN$5</f>
        <v>0.200851109319678</v>
      </c>
      <c r="P227" s="219">
        <f>Scores!R223*calcs!$BN$5</f>
        <v>0.200851109319678</v>
      </c>
      <c r="Q227" s="219">
        <f>Scores!S223*calcs!$BN$5</f>
        <v>0.200851109319678</v>
      </c>
      <c r="R227" s="219">
        <f>Scores!T223*calcs!$BN$6</f>
        <v>-1.05141984768637</v>
      </c>
      <c r="S227" s="219">
        <f>Scores!U223*calcs!$BN$6</f>
        <v>-1.05141984768637</v>
      </c>
      <c r="T227" s="219">
        <f>Scores!V223*calcs!$BN$6</f>
        <v>-1.05141984768637</v>
      </c>
      <c r="U227" s="219">
        <f>Scores!W223*calcs!$BN$6</f>
        <v>-1.05141984768637</v>
      </c>
      <c r="V227" s="219">
        <f>Scores!X223*calcs!$BN$6</f>
        <v>-1.05141984768637</v>
      </c>
      <c r="W227" s="219">
        <f>Scores!Y223*calcs!$BN$7</f>
        <v>-0.481436332510038</v>
      </c>
      <c r="X227" s="219">
        <f>Scores!Z223*calcs!$BN$7</f>
        <v>-0.393891185074607</v>
      </c>
      <c r="Y227" s="219">
        <f>Scores!AA223*calcs!$BN$7</f>
        <v>0.265616601116833</v>
      </c>
      <c r="Z227" s="219">
        <f>Scores!AB223*calcs!$BN$7</f>
        <v>0.652675093327534</v>
      </c>
      <c r="AA227" s="219">
        <f>Scores!AC223*calcs!$BN$7</f>
        <v>-0.053142914175382</v>
      </c>
      <c r="AB227" s="219">
        <f>Scores!AD223*calcs!$BN$8</f>
        <v>-1.29351730357146</v>
      </c>
      <c r="AC227" s="219">
        <f>Scores!AE223*calcs!$BN$8</f>
        <v>-1.28533158169746</v>
      </c>
      <c r="AD227" s="219">
        <f>Scores!AF223*calcs!$BN$8</f>
        <v>-1.24610242909547</v>
      </c>
      <c r="AE227" s="219">
        <f>Scores!AG223*calcs!$BN$8</f>
        <v>-1.06188316670256</v>
      </c>
      <c r="AF227" s="219">
        <f>Scores!AH223*calcs!$BN$8</f>
        <v>-1.05021070120351</v>
      </c>
      <c r="AG227" s="219">
        <f>Scores!AI223*calcs!$BN$9</f>
        <v>1.37516571222433</v>
      </c>
      <c r="AH227" s="219">
        <f>Scores!AJ223*calcs!$BN$9</f>
        <v>1.34962745540101</v>
      </c>
      <c r="AI227" s="219">
        <f>Scores!AK223*calcs!$BN$9</f>
        <v>1.30934187926186</v>
      </c>
      <c r="AJ227" s="219">
        <f>Scores!AL223*calcs!$BN$9</f>
        <v>1.37355129376875</v>
      </c>
      <c r="AK227" s="219">
        <f>Scores!AM223*calcs!$BN$9</f>
        <v>1.33537760549842</v>
      </c>
      <c r="AL227" s="219">
        <f>Scores!AN223*calcs!$BN$10</f>
        <v>-1.65986194056232</v>
      </c>
      <c r="AM227" s="219">
        <f>Scores!AO223*calcs!$BN$10</f>
        <v>-1.63397339889898</v>
      </c>
      <c r="AN227" s="219">
        <f>Scores!AP223*calcs!$BN$10</f>
        <v>-1.54657567407594</v>
      </c>
      <c r="AO227" s="219">
        <f>Scores!AQ223*calcs!$BN$10</f>
        <v>-1.50702873231686</v>
      </c>
      <c r="AP227" s="219">
        <f>Scores!AR223*calcs!$BN$10</f>
        <v>-1.48490935113706</v>
      </c>
      <c r="AQ227" s="219">
        <f>Scores!AS223*calcs!$BN$11</f>
        <v>-1.96658928372751</v>
      </c>
      <c r="AR227" s="219">
        <f>Scores!AT223*calcs!$BN$11</f>
        <v>-1.81528479148604</v>
      </c>
      <c r="AS227" s="219">
        <f>Scores!AU223*calcs!$BN$11</f>
        <v>-1.65330711427118</v>
      </c>
      <c r="AT227" s="219">
        <f>Scores!AV223*calcs!$BN$11</f>
        <v>-1.6192072824685</v>
      </c>
      <c r="AU227" s="219">
        <f>Scores!AW223*calcs!$BN$11</f>
        <v>-1.49921565537854</v>
      </c>
      <c r="AV227" s="219">
        <f>Scores!AX223*calcs!$BN$12</f>
        <v>-1.85187945948736</v>
      </c>
      <c r="AW227" s="219">
        <f>Scores!AY223*calcs!$BN$12</f>
        <v>-1.84495727310245</v>
      </c>
      <c r="AX227" s="219">
        <f>Scores!AZ223*calcs!$BN$12</f>
        <v>-1.79973433737387</v>
      </c>
      <c r="AY227" s="219">
        <f>Scores!BA223*calcs!$BN$12</f>
        <v>-1.65827713345486</v>
      </c>
      <c r="AZ227" s="219">
        <f>Scores!BB223*calcs!$BN$12</f>
        <v>-1.54384446253385</v>
      </c>
      <c r="BA227" s="219">
        <f>Scores!BC223*calcs!$BN$13</f>
        <v>-1.67409927227021</v>
      </c>
      <c r="BB227" s="219">
        <f>Scores!BD223*calcs!$BN$13</f>
        <v>-1.58665392951356</v>
      </c>
      <c r="BC227" s="219">
        <f>Scores!BE223*calcs!$BN$13</f>
        <v>-1.58293666225915</v>
      </c>
      <c r="BD227" s="219">
        <f>Scores!BF223*calcs!$BN$13</f>
        <v>-1.64752943887537</v>
      </c>
      <c r="BE227" s="219">
        <f>Scores!BG223*calcs!$BN$13</f>
        <v>-1.64752943887537</v>
      </c>
      <c r="BF227" s="219">
        <f>Scores!BH223*calcs!$BN$14</f>
        <v>1.1140318793657</v>
      </c>
      <c r="BG227" s="219">
        <f>Scores!BI223*calcs!$BN$14</f>
        <v>1.1140318793657</v>
      </c>
      <c r="BH227" s="219">
        <f>Scores!BJ223*calcs!$BN$14</f>
        <v>1.1140318793657</v>
      </c>
      <c r="BI227" s="219">
        <f>Scores!BK223*calcs!$BN$14</f>
        <v>1.21865830681645</v>
      </c>
      <c r="BJ227" s="219">
        <f>Scores!BL223*calcs!$BN$14</f>
        <v>1.21865830681645</v>
      </c>
    </row>
    <row r="228" spans="1:62">
      <c r="A228" t="s">
        <v>469</v>
      </c>
      <c r="B228" s="22" t="s">
        <v>470</v>
      </c>
      <c r="C228" s="219">
        <f>Scores!E224*calcs!$BN$3</f>
        <v>0.301756926604195</v>
      </c>
      <c r="D228" s="219">
        <f>Scores!F224*calcs!$BN$3</f>
        <v>0.301756926604195</v>
      </c>
      <c r="E228" s="219">
        <f>Scores!G224*calcs!$BN$3</f>
        <v>0.301756926604195</v>
      </c>
      <c r="F228" s="219">
        <f>Scores!H224*calcs!$BN$3</f>
        <v>0.301756926604195</v>
      </c>
      <c r="G228" s="219">
        <f>Scores!I224*calcs!$BN$3</f>
        <v>0.301756926604195</v>
      </c>
      <c r="H228" s="219">
        <f>Scores!J224*calcs!$BN$4</f>
        <v>-0.269646488376883</v>
      </c>
      <c r="I228" s="219">
        <f>Scores!K224*calcs!$BN$4</f>
        <v>-0.269646488376883</v>
      </c>
      <c r="J228" s="219">
        <f>Scores!L224*calcs!$BN$4</f>
        <v>-0.269646488376883</v>
      </c>
      <c r="K228" s="219">
        <f>Scores!M224*calcs!$BN$4</f>
        <v>-0.269646488376883</v>
      </c>
      <c r="L228" s="219">
        <f>Scores!N224*calcs!$BN$4</f>
        <v>-0.269646488376883</v>
      </c>
      <c r="M228" s="219">
        <f>Scores!O224*calcs!$BN$5</f>
        <v>-0.177929020006264</v>
      </c>
      <c r="N228" s="219">
        <f>Scores!P224*calcs!$BN$5</f>
        <v>-0.177929020006264</v>
      </c>
      <c r="O228" s="219">
        <f>Scores!Q224*calcs!$BN$5</f>
        <v>-0.177929020006264</v>
      </c>
      <c r="P228" s="219">
        <f>Scores!R224*calcs!$BN$5</f>
        <v>-0.177929020006264</v>
      </c>
      <c r="Q228" s="219">
        <f>Scores!S224*calcs!$BN$5</f>
        <v>-0.177929020006264</v>
      </c>
      <c r="R228" s="219">
        <f>Scores!T224*calcs!$BN$6</f>
        <v>-0.58906468553787</v>
      </c>
      <c r="S228" s="219">
        <f>Scores!U224*calcs!$BN$6</f>
        <v>-0.58906468553787</v>
      </c>
      <c r="T228" s="219">
        <f>Scores!V224*calcs!$BN$6</f>
        <v>-0.58906468553787</v>
      </c>
      <c r="U228" s="219">
        <f>Scores!W224*calcs!$BN$6</f>
        <v>-0.58906468553787</v>
      </c>
      <c r="V228" s="219">
        <f>Scores!X224*calcs!$BN$6</f>
        <v>-0.58906468553787</v>
      </c>
      <c r="W228" s="219">
        <f>Scores!Y224*calcs!$BN$7</f>
        <v>-0.293947399529863</v>
      </c>
      <c r="X228" s="219">
        <f>Scores!Z224*calcs!$BN$7</f>
        <v>0.858775737069649</v>
      </c>
      <c r="Y228" s="219">
        <f>Scores!AA224*calcs!$BN$7</f>
        <v>0.758118952356616</v>
      </c>
      <c r="Z228" s="219">
        <f>Scores!AB224*calcs!$BN$7</f>
        <v>0.328638942815597</v>
      </c>
      <c r="AA228" s="219">
        <f>Scores!AC224*calcs!$BN$7</f>
        <v>1.02310622379545</v>
      </c>
      <c r="AB228" s="219">
        <f>Scores!AD224*calcs!$BN$8</f>
        <v>-0.94722796774013</v>
      </c>
      <c r="AC228" s="219">
        <f>Scores!AE224*calcs!$BN$8</f>
        <v>-0.973115565115459</v>
      </c>
      <c r="AD228" s="219">
        <f>Scores!AF224*calcs!$BN$8</f>
        <v>-0.860674421424346</v>
      </c>
      <c r="AE228" s="219">
        <f>Scores!AG224*calcs!$BN$8</f>
        <v>-0.796529651603115</v>
      </c>
      <c r="AF228" s="219">
        <f>Scores!AH224*calcs!$BN$8</f>
        <v>-0.807968020847239</v>
      </c>
      <c r="AG228" s="219">
        <f>Scores!AI224*calcs!$BN$9</f>
        <v>2.11316148556367</v>
      </c>
      <c r="AH228" s="219">
        <f>Scores!AJ224*calcs!$BN$9</f>
        <v>2.1044049315585</v>
      </c>
      <c r="AI228" s="219">
        <f>Scores!AK224*calcs!$BN$9</f>
        <v>2.11037870257859</v>
      </c>
      <c r="AJ228" s="219">
        <f>Scores!AL224*calcs!$BN$9</f>
        <v>2.10885301468766</v>
      </c>
      <c r="AK228" s="219">
        <f>Scores!AM224*calcs!$BN$9</f>
        <v>2.12374278355603</v>
      </c>
      <c r="AL228" s="219">
        <f>Scores!AN224*calcs!$BN$10</f>
        <v>-1.75162761522833</v>
      </c>
      <c r="AM228" s="219">
        <f>Scores!AO224*calcs!$BN$10</f>
        <v>-1.68594480301879</v>
      </c>
      <c r="AN228" s="219">
        <f>Scores!AP224*calcs!$BN$10</f>
        <v>-1.67158240880296</v>
      </c>
      <c r="AO228" s="219">
        <f>Scores!AQ224*calcs!$BN$10</f>
        <v>-1.6366701691476</v>
      </c>
      <c r="AP228" s="219">
        <f>Scores!AR224*calcs!$BN$10</f>
        <v>-1.6031197001561</v>
      </c>
      <c r="AQ228" s="219">
        <f>Scores!AS224*calcs!$BN$11</f>
        <v>-1.13075306616313</v>
      </c>
      <c r="AR228" s="219">
        <f>Scores!AT224*calcs!$BN$11</f>
        <v>-1.30640947645311</v>
      </c>
      <c r="AS228" s="219">
        <f>Scores!AU224*calcs!$BN$11</f>
        <v>-1.19785326868762</v>
      </c>
      <c r="AT228" s="219">
        <f>Scores!AV224*calcs!$BN$11</f>
        <v>-0.789183903936881</v>
      </c>
      <c r="AU228" s="219">
        <f>Scores!AW224*calcs!$BN$11</f>
        <v>-0.905135713496829</v>
      </c>
      <c r="AV228" s="219">
        <f>Scores!AX224*calcs!$BN$12</f>
        <v>-1.80485990556304</v>
      </c>
      <c r="AW228" s="219">
        <f>Scores!AY224*calcs!$BN$12</f>
        <v>-1.75319648770077</v>
      </c>
      <c r="AX228" s="219">
        <f>Scores!AZ224*calcs!$BN$12</f>
        <v>-1.68982905259729</v>
      </c>
      <c r="AY228" s="219">
        <f>Scores!BA224*calcs!$BN$12</f>
        <v>-1.64264732856997</v>
      </c>
      <c r="AZ228" s="219">
        <f>Scores!BB224*calcs!$BN$12</f>
        <v>-1.58551130301075</v>
      </c>
      <c r="BA228" s="219">
        <f>Scores!BC224*calcs!$BN$13</f>
        <v>-1.22537163228026</v>
      </c>
      <c r="BB228" s="219">
        <f>Scores!BD224*calcs!$BN$13</f>
        <v>-1.43686492218186</v>
      </c>
      <c r="BC228" s="219">
        <f>Scores!BE224*calcs!$BN$13</f>
        <v>-1.14019958814069</v>
      </c>
      <c r="BD228" s="219">
        <f>Scores!BF224*calcs!$BN$13</f>
        <v>-0.96991652449921</v>
      </c>
      <c r="BE228" s="219">
        <f>Scores!BG224*calcs!$BN$13</f>
        <v>-0.96991652449921</v>
      </c>
      <c r="BF228" s="219">
        <f>Scores!BH224*calcs!$BN$14</f>
        <v>0.517438644549128</v>
      </c>
      <c r="BG228" s="219">
        <f>Scores!BI224*calcs!$BN$14</f>
        <v>0.517438644549128</v>
      </c>
      <c r="BH228" s="219">
        <f>Scores!BJ224*calcs!$BN$14</f>
        <v>0.517438644549128</v>
      </c>
      <c r="BI228" s="219">
        <f>Scores!BK224*calcs!$BN$14</f>
        <v>0.169831428353387</v>
      </c>
      <c r="BJ228" s="219">
        <f>Scores!BL224*calcs!$BN$14</f>
        <v>0.169831428353387</v>
      </c>
    </row>
    <row r="229" spans="1:62">
      <c r="A229" t="s">
        <v>471</v>
      </c>
      <c r="B229" s="22" t="s">
        <v>472</v>
      </c>
      <c r="C229" s="219">
        <f>Scores!E225*calcs!$BN$3</f>
        <v>-0.111248479041263</v>
      </c>
      <c r="D229" s="219">
        <f>Scores!F225*calcs!$BN$3</f>
        <v>-0.111248479041263</v>
      </c>
      <c r="E229" s="219">
        <f>Scores!G225*calcs!$BN$3</f>
        <v>-0.111248479041263</v>
      </c>
      <c r="F229" s="219">
        <f>Scores!H225*calcs!$BN$3</f>
        <v>-0.111248479041263</v>
      </c>
      <c r="G229" s="219">
        <f>Scores!I225*calcs!$BN$3</f>
        <v>-0.111248479041263</v>
      </c>
      <c r="H229" s="219">
        <f>Scores!J225*calcs!$BN$4</f>
        <v>-1.07710448380858</v>
      </c>
      <c r="I229" s="219">
        <f>Scores!K225*calcs!$BN$4</f>
        <v>-1.07710448380858</v>
      </c>
      <c r="J229" s="219">
        <f>Scores!L225*calcs!$BN$4</f>
        <v>-1.07710448380858</v>
      </c>
      <c r="K229" s="219">
        <f>Scores!M225*calcs!$BN$4</f>
        <v>-1.07710448380858</v>
      </c>
      <c r="L229" s="219">
        <f>Scores!N225*calcs!$BN$4</f>
        <v>-1.07710448380858</v>
      </c>
      <c r="M229" s="219">
        <f>Scores!O225*calcs!$BN$5</f>
        <v>-0.899725979970216</v>
      </c>
      <c r="N229" s="219">
        <f>Scores!P225*calcs!$BN$5</f>
        <v>-0.899725979970216</v>
      </c>
      <c r="O229" s="219">
        <f>Scores!Q225*calcs!$BN$5</f>
        <v>-0.899725979970216</v>
      </c>
      <c r="P229" s="219">
        <f>Scores!R225*calcs!$BN$5</f>
        <v>-0.899725979970216</v>
      </c>
      <c r="Q229" s="219">
        <f>Scores!S225*calcs!$BN$5</f>
        <v>-0.899725979970216</v>
      </c>
      <c r="R229" s="219">
        <f>Scores!T225*calcs!$BN$6</f>
        <v>-0.889759107284781</v>
      </c>
      <c r="S229" s="219">
        <f>Scores!U225*calcs!$BN$6</f>
        <v>-0.889759107284781</v>
      </c>
      <c r="T229" s="219">
        <f>Scores!V225*calcs!$BN$6</f>
        <v>-0.889759107284781</v>
      </c>
      <c r="U229" s="219">
        <f>Scores!W225*calcs!$BN$6</f>
        <v>-0.889759107284781</v>
      </c>
      <c r="V229" s="219">
        <f>Scores!X225*calcs!$BN$6</f>
        <v>-0.889759107284781</v>
      </c>
      <c r="W229" s="219">
        <f>Scores!Y225*calcs!$BN$7</f>
        <v>-0.152765679032183</v>
      </c>
      <c r="X229" s="219">
        <f>Scores!Z225*calcs!$BN$7</f>
        <v>0.83396268695665</v>
      </c>
      <c r="Y229" s="219">
        <f>Scores!AA225*calcs!$BN$7</f>
        <v>-0.370220267918743</v>
      </c>
      <c r="Z229" s="219">
        <f>Scores!AB225*calcs!$BN$7</f>
        <v>0.796475321422593</v>
      </c>
      <c r="AA229" s="219">
        <f>Scores!AC225*calcs!$BN$7</f>
        <v>0.382253008030355</v>
      </c>
      <c r="AB229" s="219">
        <f>Scores!AD225*calcs!$BN$8</f>
        <v>-0.332701813042629</v>
      </c>
      <c r="AC229" s="219">
        <f>Scores!AE225*calcs!$BN$8</f>
        <v>-0.245948324622814</v>
      </c>
      <c r="AD229" s="219">
        <f>Scores!AF225*calcs!$BN$8</f>
        <v>-0.162851121323887</v>
      </c>
      <c r="AE229" s="219">
        <f>Scores!AG225*calcs!$BN$8</f>
        <v>-0.140874659085489</v>
      </c>
      <c r="AF229" s="219">
        <f>Scores!AH225*calcs!$BN$8</f>
        <v>-0.279845936673246</v>
      </c>
      <c r="AG229" s="219">
        <f>Scores!AI225*calcs!$BN$9</f>
        <v>2.16322152672789</v>
      </c>
      <c r="AH229" s="219">
        <f>Scores!AJ225*calcs!$BN$9</f>
        <v>2.17744938152021</v>
      </c>
      <c r="AI229" s="219">
        <f>Scores!AK225*calcs!$BN$9</f>
        <v>2.1893054077282</v>
      </c>
      <c r="AJ229" s="219">
        <f>Scores!AL225*calcs!$BN$9</f>
        <v>2.20132005295726</v>
      </c>
      <c r="AK229" s="219">
        <f>Scores!AM225*calcs!$BN$9</f>
        <v>2.20621980529421</v>
      </c>
      <c r="AL229" s="219">
        <f>Scores!AN225*calcs!$BN$10</f>
        <v>-1.69045049878432</v>
      </c>
      <c r="AM229" s="219">
        <f>Scores!AO225*calcs!$BN$10</f>
        <v>-1.71608821740828</v>
      </c>
      <c r="AN229" s="219">
        <f>Scores!AP225*calcs!$BN$10</f>
        <v>-1.76087293360797</v>
      </c>
      <c r="AO229" s="219">
        <f>Scores!AQ225*calcs!$BN$10</f>
        <v>-1.78334478745975</v>
      </c>
      <c r="AP229" s="219">
        <f>Scores!AR225*calcs!$BN$10</f>
        <v>-1.77624666801078</v>
      </c>
      <c r="AQ229" s="219">
        <f>Scores!AS225*calcs!$BN$11</f>
        <v>-1.18324017476048</v>
      </c>
      <c r="AR229" s="219">
        <f>Scores!AT225*calcs!$BN$11</f>
        <v>-1.21322259534892</v>
      </c>
      <c r="AS229" s="219">
        <f>Scores!AU225*calcs!$BN$11</f>
        <v>-1.32637709776191</v>
      </c>
      <c r="AT229" s="219">
        <f>Scores!AV225*calcs!$BN$11</f>
        <v>-0.93865924428206</v>
      </c>
      <c r="AU229" s="219">
        <f>Scores!AW225*calcs!$BN$11</f>
        <v>-0.937021333222432</v>
      </c>
      <c r="AV229" s="219">
        <f>Scores!AX225*calcs!$BN$12</f>
        <v>-0.812564124692656</v>
      </c>
      <c r="AW229" s="219">
        <f>Scores!AY225*calcs!$BN$12</f>
        <v>-0.748581733314269</v>
      </c>
      <c r="AX229" s="219">
        <f>Scores!AZ225*calcs!$BN$12</f>
        <v>-0.71906428979402</v>
      </c>
      <c r="AY229" s="219">
        <f>Scores!BA225*calcs!$BN$12</f>
        <v>-0.585884852125785</v>
      </c>
      <c r="AZ229" s="219">
        <f>Scores!BB225*calcs!$BN$12</f>
        <v>-0.501340113801916</v>
      </c>
      <c r="BA229" s="219">
        <f>Scores!BC225*calcs!$BN$13</f>
        <v>-0.799655666135944</v>
      </c>
      <c r="BB229" s="219">
        <f>Scores!BD225*calcs!$BN$13</f>
        <v>-0.893186302977913</v>
      </c>
      <c r="BC229" s="219">
        <f>Scores!BE225*calcs!$BN$13</f>
        <v>-0.794500776842715</v>
      </c>
      <c r="BD229" s="219">
        <f>Scores!BF225*calcs!$BN$13</f>
        <v>-0.777261872372654</v>
      </c>
      <c r="BE229" s="219">
        <f>Scores!BG225*calcs!$BN$13</f>
        <v>-0.777261872372654</v>
      </c>
      <c r="BF229" s="219">
        <f>Scores!BH225*calcs!$BN$14</f>
        <v>0.45556787592383</v>
      </c>
      <c r="BG229" s="219">
        <f>Scores!BI225*calcs!$BN$14</f>
        <v>0.45556787592383</v>
      </c>
      <c r="BH229" s="219">
        <f>Scores!BJ225*calcs!$BN$14</f>
        <v>0.45556787592383</v>
      </c>
      <c r="BI229" s="219">
        <f>Scores!BK225*calcs!$BN$14</f>
        <v>1.24095496057396</v>
      </c>
      <c r="BJ229" s="219">
        <f>Scores!BL225*calcs!$BN$14</f>
        <v>1.24095496057396</v>
      </c>
    </row>
    <row r="230" spans="1:62">
      <c r="A230" t="s">
        <v>473</v>
      </c>
      <c r="B230" s="22" t="s">
        <v>474</v>
      </c>
      <c r="C230" s="219">
        <f>Scores!E226*calcs!$BN$3</f>
        <v>-0.376353300232604</v>
      </c>
      <c r="D230" s="219">
        <f>Scores!F226*calcs!$BN$3</f>
        <v>-0.376353300232604</v>
      </c>
      <c r="E230" s="219">
        <f>Scores!G226*calcs!$BN$3</f>
        <v>-0.376353300232604</v>
      </c>
      <c r="F230" s="219">
        <f>Scores!H226*calcs!$BN$3</f>
        <v>-0.376353300232604</v>
      </c>
      <c r="G230" s="219">
        <f>Scores!I226*calcs!$BN$3</f>
        <v>-0.376353300232604</v>
      </c>
      <c r="H230" s="219">
        <f>Scores!J226*calcs!$BN$4</f>
        <v>0.343613265530932</v>
      </c>
      <c r="I230" s="219">
        <f>Scores!K226*calcs!$BN$4</f>
        <v>0.343613265530932</v>
      </c>
      <c r="J230" s="219">
        <f>Scores!L226*calcs!$BN$4</f>
        <v>0.343613265530932</v>
      </c>
      <c r="K230" s="219">
        <f>Scores!M226*calcs!$BN$4</f>
        <v>0.343613265530932</v>
      </c>
      <c r="L230" s="219">
        <f>Scores!N226*calcs!$BN$4</f>
        <v>0.343613265530932</v>
      </c>
      <c r="M230" s="219">
        <f>Scores!O226*calcs!$BN$5</f>
        <v>-0.00150982866845043</v>
      </c>
      <c r="N230" s="219">
        <f>Scores!P226*calcs!$BN$5</f>
        <v>-0.00150982866845043</v>
      </c>
      <c r="O230" s="219">
        <f>Scores!Q226*calcs!$BN$5</f>
        <v>-0.00150982866845043</v>
      </c>
      <c r="P230" s="219">
        <f>Scores!R226*calcs!$BN$5</f>
        <v>-0.00150982866845043</v>
      </c>
      <c r="Q230" s="219">
        <f>Scores!S226*calcs!$BN$5</f>
        <v>-0.00150982866845043</v>
      </c>
      <c r="R230" s="219">
        <f>Scores!T226*calcs!$BN$6</f>
        <v>-0.884833373210985</v>
      </c>
      <c r="S230" s="219">
        <f>Scores!U226*calcs!$BN$6</f>
        <v>-0.884833373210985</v>
      </c>
      <c r="T230" s="219">
        <f>Scores!V226*calcs!$BN$6</f>
        <v>-0.884833373210985</v>
      </c>
      <c r="U230" s="219">
        <f>Scores!W226*calcs!$BN$6</f>
        <v>-0.884833373210985</v>
      </c>
      <c r="V230" s="219">
        <f>Scores!X226*calcs!$BN$6</f>
        <v>-0.884833373210985</v>
      </c>
      <c r="W230" s="219">
        <f>Scores!Y226*calcs!$BN$7</f>
        <v>1.21356961412912</v>
      </c>
      <c r="X230" s="219">
        <f>Scores!Z226*calcs!$BN$7</f>
        <v>1.19129008221369</v>
      </c>
      <c r="Y230" s="219">
        <f>Scores!AA226*calcs!$BN$7</f>
        <v>0.463663379090362</v>
      </c>
      <c r="Z230" s="219">
        <f>Scores!AB226*calcs!$BN$7</f>
        <v>0.932675909241364</v>
      </c>
      <c r="AA230" s="219">
        <f>Scores!AC226*calcs!$BN$7</f>
        <v>0.120069417834754</v>
      </c>
      <c r="AB230" s="219">
        <f>Scores!AD226*calcs!$BN$8</f>
        <v>-0.76029041949898</v>
      </c>
      <c r="AC230" s="219">
        <f>Scores!AE226*calcs!$BN$8</f>
        <v>-0.833476701337518</v>
      </c>
      <c r="AD230" s="219">
        <f>Scores!AF226*calcs!$BN$8</f>
        <v>-0.960853205832369</v>
      </c>
      <c r="AE230" s="219">
        <f>Scores!AG226*calcs!$BN$8</f>
        <v>-1.07576523072521</v>
      </c>
      <c r="AF230" s="219">
        <f>Scores!AH226*calcs!$BN$8</f>
        <v>-1.10285726799412</v>
      </c>
      <c r="AG230" s="219">
        <f>Scores!AI226*calcs!$BN$9</f>
        <v>1.7587746123132</v>
      </c>
      <c r="AH230" s="219">
        <f>Scores!AJ226*calcs!$BN$9</f>
        <v>1.77322094491965</v>
      </c>
      <c r="AI230" s="219">
        <f>Scores!AK226*calcs!$BN$9</f>
        <v>1.71937399086037</v>
      </c>
      <c r="AJ230" s="219">
        <f>Scores!AL226*calcs!$BN$9</f>
        <v>1.73586182726416</v>
      </c>
      <c r="AK230" s="219">
        <f>Scores!AM226*calcs!$BN$9</f>
        <v>1.74993765790088</v>
      </c>
      <c r="AL230" s="219">
        <f>Scores!AN226*calcs!$BN$10</f>
        <v>-1.1504042294855</v>
      </c>
      <c r="AM230" s="219">
        <f>Scores!AO226*calcs!$BN$10</f>
        <v>-1.02278968645</v>
      </c>
      <c r="AN230" s="219">
        <f>Scores!AP226*calcs!$BN$10</f>
        <v>-1.08821764674355</v>
      </c>
      <c r="AO230" s="219">
        <f>Scores!AQ226*calcs!$BN$10</f>
        <v>-1.0102276057757</v>
      </c>
      <c r="AP230" s="219">
        <f>Scores!AR226*calcs!$BN$10</f>
        <v>-1.03533770880477</v>
      </c>
      <c r="AQ230" s="219">
        <f>Scores!AS226*calcs!$BN$11</f>
        <v>-1.50919930009396</v>
      </c>
      <c r="AR230" s="219">
        <f>Scores!AT226*calcs!$BN$11</f>
        <v>-1.83265564287041</v>
      </c>
      <c r="AS230" s="219">
        <f>Scores!AU226*calcs!$BN$11</f>
        <v>-1.19474904634046</v>
      </c>
      <c r="AT230" s="219">
        <f>Scores!AV226*calcs!$BN$11</f>
        <v>-1.1249770980926</v>
      </c>
      <c r="AU230" s="219">
        <f>Scores!AW226*calcs!$BN$11</f>
        <v>-1.25299273815673</v>
      </c>
      <c r="AV230" s="219">
        <f>Scores!AX226*calcs!$BN$12</f>
        <v>-1.77499012070159</v>
      </c>
      <c r="AW230" s="219">
        <f>Scores!AY226*calcs!$BN$12</f>
        <v>-1.6809061211027</v>
      </c>
      <c r="AX230" s="219">
        <f>Scores!AZ226*calcs!$BN$12</f>
        <v>-1.72692356675966</v>
      </c>
      <c r="AY230" s="219">
        <f>Scores!BA226*calcs!$BN$12</f>
        <v>-1.63795276487253</v>
      </c>
      <c r="AZ230" s="219">
        <f>Scores!BB226*calcs!$BN$12</f>
        <v>-1.57532104311151</v>
      </c>
      <c r="BA230" s="219">
        <f>Scores!BC226*calcs!$BN$13</f>
        <v>-1.4900058815051</v>
      </c>
      <c r="BB230" s="219">
        <f>Scores!BD226*calcs!$BN$13</f>
        <v>-1.48679459129243</v>
      </c>
      <c r="BC230" s="219">
        <f>Scores!BE226*calcs!$BN$13</f>
        <v>-1.47376861658611</v>
      </c>
      <c r="BD230" s="219">
        <f>Scores!BF226*calcs!$BN$13</f>
        <v>-1.41501520355022</v>
      </c>
      <c r="BE230" s="219">
        <f>Scores!BG226*calcs!$BN$13</f>
        <v>-1.41501520355022</v>
      </c>
      <c r="BF230" s="219">
        <f>Scores!BH226*calcs!$BN$14</f>
        <v>0.953588473685813</v>
      </c>
      <c r="BG230" s="219">
        <f>Scores!BI226*calcs!$BN$14</f>
        <v>0.953588473685813</v>
      </c>
      <c r="BH230" s="219">
        <f>Scores!BJ226*calcs!$BN$14</f>
        <v>0.953588473685813</v>
      </c>
      <c r="BI230" s="219">
        <f>Scores!BK226*calcs!$BN$14</f>
        <v>1.08035124020678</v>
      </c>
      <c r="BJ230" s="219">
        <f>Scores!BL226*calcs!$BN$14</f>
        <v>1.08035124020678</v>
      </c>
    </row>
    <row r="231" spans="1:62">
      <c r="A231" t="s">
        <v>475</v>
      </c>
      <c r="B231" s="22" t="s">
        <v>476</v>
      </c>
      <c r="C231" s="219">
        <f>Scores!E227*calcs!$BN$3</f>
        <v>0.296175772473851</v>
      </c>
      <c r="D231" s="219">
        <f>Scores!F227*calcs!$BN$3</f>
        <v>0.296175772473851</v>
      </c>
      <c r="E231" s="219">
        <f>Scores!G227*calcs!$BN$3</f>
        <v>0.296175772473851</v>
      </c>
      <c r="F231" s="219">
        <f>Scores!H227*calcs!$BN$3</f>
        <v>0.296175772473851</v>
      </c>
      <c r="G231" s="219">
        <f>Scores!I227*calcs!$BN$3</f>
        <v>0.296175772473851</v>
      </c>
      <c r="H231" s="219">
        <f>Scores!J227*calcs!$BN$4</f>
        <v>0.178998476613955</v>
      </c>
      <c r="I231" s="219">
        <f>Scores!K227*calcs!$BN$4</f>
        <v>0.178998476613955</v>
      </c>
      <c r="J231" s="219">
        <f>Scores!L227*calcs!$BN$4</f>
        <v>0.178998476613955</v>
      </c>
      <c r="K231" s="219">
        <f>Scores!M227*calcs!$BN$4</f>
        <v>0.178998476613955</v>
      </c>
      <c r="L231" s="219">
        <f>Scores!N227*calcs!$BN$4</f>
        <v>0.178998476613955</v>
      </c>
      <c r="M231" s="219">
        <f>Scores!O227*calcs!$BN$5</f>
        <v>-0.64176002082008</v>
      </c>
      <c r="N231" s="219">
        <f>Scores!P227*calcs!$BN$5</f>
        <v>-0.64176002082008</v>
      </c>
      <c r="O231" s="219">
        <f>Scores!Q227*calcs!$BN$5</f>
        <v>-0.64176002082008</v>
      </c>
      <c r="P231" s="219">
        <f>Scores!R227*calcs!$BN$5</f>
        <v>-0.64176002082008</v>
      </c>
      <c r="Q231" s="219">
        <f>Scores!S227*calcs!$BN$5</f>
        <v>-0.64176002082008</v>
      </c>
      <c r="R231" s="219">
        <f>Scores!T227*calcs!$BN$6</f>
        <v>-1.3281474248355</v>
      </c>
      <c r="S231" s="219">
        <f>Scores!U227*calcs!$BN$6</f>
        <v>-1.3281474248355</v>
      </c>
      <c r="T231" s="219">
        <f>Scores!V227*calcs!$BN$6</f>
        <v>-1.3281474248355</v>
      </c>
      <c r="U231" s="219">
        <f>Scores!W227*calcs!$BN$6</f>
        <v>-1.3281474248355</v>
      </c>
      <c r="V231" s="219">
        <f>Scores!X227*calcs!$BN$6</f>
        <v>-1.3281474248355</v>
      </c>
      <c r="W231" s="219">
        <f>Scores!Y227*calcs!$BN$7</f>
        <v>-0.375966871045429</v>
      </c>
      <c r="X231" s="219">
        <f>Scores!Z227*calcs!$BN$7</f>
        <v>0.423385063041798</v>
      </c>
      <c r="Y231" s="219">
        <f>Scores!AA227*calcs!$BN$7</f>
        <v>0.516925394825361</v>
      </c>
      <c r="Z231" s="219">
        <f>Scores!AB227*calcs!$BN$7</f>
        <v>-0.0322472001763574</v>
      </c>
      <c r="AA231" s="219">
        <f>Scores!AC227*calcs!$BN$7</f>
        <v>0.0499628193413758</v>
      </c>
      <c r="AB231" s="219">
        <f>Scores!AD227*calcs!$BN$8</f>
        <v>-1.23122066208894</v>
      </c>
      <c r="AC231" s="219">
        <f>Scores!AE227*calcs!$BN$8</f>
        <v>-1.38323788875331</v>
      </c>
      <c r="AD231" s="219">
        <f>Scores!AF227*calcs!$BN$8</f>
        <v>-1.50603207065673</v>
      </c>
      <c r="AE231" s="219">
        <f>Scores!AG227*calcs!$BN$8</f>
        <v>-1.66021179167842</v>
      </c>
      <c r="AF231" s="219">
        <f>Scores!AH227*calcs!$BN$8</f>
        <v>-1.80347568121519</v>
      </c>
      <c r="AG231" s="219">
        <f>Scores!AI227*calcs!$BN$9</f>
        <v>1.57130792269259</v>
      </c>
      <c r="AH231" s="219">
        <f>Scores!AJ227*calcs!$BN$9</f>
        <v>1.5736390161294</v>
      </c>
      <c r="AI231" s="219">
        <f>Scores!AK227*calcs!$BN$9</f>
        <v>1.59472422893442</v>
      </c>
      <c r="AJ231" s="219">
        <f>Scores!AL227*calcs!$BN$9</f>
        <v>1.52657550096712</v>
      </c>
      <c r="AK231" s="219">
        <f>Scores!AM227*calcs!$BN$9</f>
        <v>1.54701330015954</v>
      </c>
      <c r="AL231" s="219">
        <f>Scores!AN227*calcs!$BN$10</f>
        <v>-1.30299542797228</v>
      </c>
      <c r="AM231" s="219">
        <f>Scores!AO227*calcs!$BN$10</f>
        <v>-1.32757309861041</v>
      </c>
      <c r="AN231" s="219">
        <f>Scores!AP227*calcs!$BN$10</f>
        <v>-1.27804268836606</v>
      </c>
      <c r="AO231" s="219">
        <f>Scores!AQ227*calcs!$BN$10</f>
        <v>-1.29198481611404</v>
      </c>
      <c r="AP231" s="219">
        <f>Scores!AR227*calcs!$BN$10</f>
        <v>-1.33621562471349</v>
      </c>
      <c r="AQ231" s="219">
        <f>Scores!AS227*calcs!$BN$11</f>
        <v>-1.64089548721759</v>
      </c>
      <c r="AR231" s="219">
        <f>Scores!AT227*calcs!$BN$11</f>
        <v>-1.52966685323696</v>
      </c>
      <c r="AS231" s="219">
        <f>Scores!AU227*calcs!$BN$11</f>
        <v>-1.1829121563904</v>
      </c>
      <c r="AT231" s="219">
        <f>Scores!AV227*calcs!$BN$11</f>
        <v>-1.20601331450518</v>
      </c>
      <c r="AU231" s="219">
        <f>Scores!AW227*calcs!$BN$11</f>
        <v>-1.42679930309225</v>
      </c>
      <c r="AV231" s="219">
        <f>Scores!AX227*calcs!$BN$12</f>
        <v>-2.09064109045371</v>
      </c>
      <c r="AW231" s="219">
        <f>Scores!AY227*calcs!$BN$12</f>
        <v>-2.12768648216727</v>
      </c>
      <c r="AX231" s="219">
        <f>Scores!AZ227*calcs!$BN$12</f>
        <v>-2.23010614596564</v>
      </c>
      <c r="AY231" s="219">
        <f>Scores!BA227*calcs!$BN$12</f>
        <v>-2.39402460246007</v>
      </c>
      <c r="AZ231" s="219">
        <f>Scores!BB227*calcs!$BN$12</f>
        <v>-2.20629275965836</v>
      </c>
      <c r="BA231" s="219">
        <f>Scores!BC227*calcs!$BN$13</f>
        <v>-1.8466868261125</v>
      </c>
      <c r="BB231" s="219">
        <f>Scores!BD227*calcs!$BN$13</f>
        <v>-1.7197997138084</v>
      </c>
      <c r="BC231" s="219">
        <f>Scores!BE227*calcs!$BN$13</f>
        <v>-1.97108971354109</v>
      </c>
      <c r="BD231" s="219">
        <f>Scores!BF227*calcs!$BN$13</f>
        <v>-1.81361103553619</v>
      </c>
      <c r="BE231" s="219">
        <f>Scores!BG227*calcs!$BN$13</f>
        <v>-1.81361103553619</v>
      </c>
      <c r="BF231" s="219">
        <f>Scores!BH227*calcs!$BN$14</f>
        <v>0.943942846023798</v>
      </c>
      <c r="BG231" s="219">
        <f>Scores!BI227*calcs!$BN$14</f>
        <v>0.943942846023798</v>
      </c>
      <c r="BH231" s="219">
        <f>Scores!BJ227*calcs!$BN$14</f>
        <v>0.943942846023798</v>
      </c>
      <c r="BI231" s="219">
        <f>Scores!BK227*calcs!$BN$14</f>
        <v>1.16458046650794</v>
      </c>
      <c r="BJ231" s="219">
        <f>Scores!BL227*calcs!$BN$14</f>
        <v>1.16458046650794</v>
      </c>
    </row>
    <row r="232" spans="1:62">
      <c r="A232" t="s">
        <v>477</v>
      </c>
      <c r="B232" s="22" t="s">
        <v>478</v>
      </c>
      <c r="C232" s="219">
        <f>Scores!E228*calcs!$BN$3</f>
        <v>-0.842379670116331</v>
      </c>
      <c r="D232" s="219">
        <f>Scores!F228*calcs!$BN$3</f>
        <v>-0.842379670116331</v>
      </c>
      <c r="E232" s="219">
        <f>Scores!G228*calcs!$BN$3</f>
        <v>-0.842379670116331</v>
      </c>
      <c r="F232" s="219">
        <f>Scores!H228*calcs!$BN$3</f>
        <v>-0.842379670116331</v>
      </c>
      <c r="G232" s="219">
        <f>Scores!I228*calcs!$BN$3</f>
        <v>-0.842379670116331</v>
      </c>
      <c r="H232" s="219">
        <f>Scores!J228*calcs!$BN$4</f>
        <v>-1.1999904055246</v>
      </c>
      <c r="I232" s="219">
        <f>Scores!K228*calcs!$BN$4</f>
        <v>-1.1999904055246</v>
      </c>
      <c r="J232" s="219">
        <f>Scores!L228*calcs!$BN$4</f>
        <v>-1.1999904055246</v>
      </c>
      <c r="K232" s="219">
        <f>Scores!M228*calcs!$BN$4</f>
        <v>-1.1999904055246</v>
      </c>
      <c r="L232" s="219">
        <f>Scores!N228*calcs!$BN$4</f>
        <v>-1.1999904055246</v>
      </c>
      <c r="M232" s="219">
        <f>Scores!O228*calcs!$BN$5</f>
        <v>-1.54955879591219</v>
      </c>
      <c r="N232" s="219">
        <f>Scores!P228*calcs!$BN$5</f>
        <v>-1.54955879591219</v>
      </c>
      <c r="O232" s="219">
        <f>Scores!Q228*calcs!$BN$5</f>
        <v>-1.54955879591219</v>
      </c>
      <c r="P232" s="219">
        <f>Scores!R228*calcs!$BN$5</f>
        <v>-1.54955879591219</v>
      </c>
      <c r="Q232" s="219">
        <f>Scores!S228*calcs!$BN$5</f>
        <v>-1.54955879591219</v>
      </c>
      <c r="R232" s="219">
        <f>Scores!T228*calcs!$BN$6</f>
        <v>-0.168996003575194</v>
      </c>
      <c r="S232" s="219">
        <f>Scores!U228*calcs!$BN$6</f>
        <v>-0.168996003575194</v>
      </c>
      <c r="T232" s="219">
        <f>Scores!V228*calcs!$BN$6</f>
        <v>-0.168996003575194</v>
      </c>
      <c r="U232" s="219">
        <f>Scores!W228*calcs!$BN$6</f>
        <v>-0.168996003575194</v>
      </c>
      <c r="V232" s="219">
        <f>Scores!X228*calcs!$BN$6</f>
        <v>-0.168996003575194</v>
      </c>
      <c r="W232" s="219">
        <f>Scores!Y228*calcs!$BN$7</f>
        <v>0.951572606615928</v>
      </c>
      <c r="X232" s="219">
        <f>Scores!Z228*calcs!$BN$7</f>
        <v>0.495273137127256</v>
      </c>
      <c r="Y232" s="219">
        <f>Scores!AA228*calcs!$BN$7</f>
        <v>1.40616923798809</v>
      </c>
      <c r="Z232" s="219">
        <f>Scores!AB228*calcs!$BN$7</f>
        <v>0.680588708771199</v>
      </c>
      <c r="AA232" s="219">
        <f>Scores!AC228*calcs!$BN$7</f>
        <v>-0.0854636216594902</v>
      </c>
      <c r="AB232" s="219">
        <f>Scores!AD228*calcs!$BN$8</f>
        <v>0.136670696324766</v>
      </c>
      <c r="AC232" s="219">
        <f>Scores!AE228*calcs!$BN$8</f>
        <v>0.135628130041888</v>
      </c>
      <c r="AD232" s="219">
        <f>Scores!AF228*calcs!$BN$8</f>
        <v>0.0438320396816154</v>
      </c>
      <c r="AE232" s="219">
        <f>Scores!AG228*calcs!$BN$8</f>
        <v>0.262673055434883</v>
      </c>
      <c r="AF232" s="219">
        <f>Scores!AH228*calcs!$BN$8</f>
        <v>0.0878116745129892</v>
      </c>
      <c r="AG232" s="219">
        <f>Scores!AI228*calcs!$BN$9</f>
        <v>2.0090956742356</v>
      </c>
      <c r="AH232" s="219">
        <f>Scores!AJ228*calcs!$BN$9</f>
        <v>1.99585488980118</v>
      </c>
      <c r="AI232" s="219">
        <f>Scores!AK228*calcs!$BN$9</f>
        <v>2.01339249709812</v>
      </c>
      <c r="AJ232" s="219">
        <f>Scores!AL228*calcs!$BN$9</f>
        <v>1.94779734756497</v>
      </c>
      <c r="AK232" s="219">
        <f>Scores!AM228*calcs!$BN$9</f>
        <v>1.95821796484272</v>
      </c>
      <c r="AL232" s="219">
        <f>Scores!AN228*calcs!$BN$10</f>
        <v>-0.375142495238168</v>
      </c>
      <c r="AM232" s="219">
        <f>Scores!AO228*calcs!$BN$10</f>
        <v>-0.362255736349864</v>
      </c>
      <c r="AN232" s="219">
        <f>Scores!AP228*calcs!$BN$10</f>
        <v>-0.421515061532805</v>
      </c>
      <c r="AO232" s="219">
        <f>Scores!AQ228*calcs!$BN$10</f>
        <v>-0.459606357192581</v>
      </c>
      <c r="AP232" s="219">
        <f>Scores!AR228*calcs!$BN$10</f>
        <v>-0.499435280082579</v>
      </c>
      <c r="AQ232" s="219">
        <f>Scores!AS228*calcs!$BN$11</f>
        <v>-0.318000010497403</v>
      </c>
      <c r="AR232" s="219">
        <f>Scores!AT228*calcs!$BN$11</f>
        <v>-0.60276363053451</v>
      </c>
      <c r="AS232" s="219">
        <f>Scores!AU228*calcs!$BN$11</f>
        <v>-0.421824289519558</v>
      </c>
      <c r="AT232" s="219">
        <f>Scores!AV228*calcs!$BN$11</f>
        <v>-0.0428944323022317</v>
      </c>
      <c r="AU232" s="219">
        <f>Scores!AW228*calcs!$BN$11</f>
        <v>0.13242924242415</v>
      </c>
      <c r="AV232" s="219">
        <f>Scores!AX228*calcs!$BN$12</f>
        <v>-0.425736955878776</v>
      </c>
      <c r="AW232" s="219">
        <f>Scores!AY228*calcs!$BN$12</f>
        <v>-0.371210436912317</v>
      </c>
      <c r="AX232" s="219">
        <f>Scores!AZ228*calcs!$BN$12</f>
        <v>-0.380146492923255</v>
      </c>
      <c r="AY232" s="219">
        <f>Scores!BA228*calcs!$BN$12</f>
        <v>-0.249300823170094</v>
      </c>
      <c r="AZ232" s="219">
        <f>Scores!BB228*calcs!$BN$12</f>
        <v>-0.253124792675264</v>
      </c>
      <c r="BA232" s="219">
        <f>Scores!BC228*calcs!$BN$13</f>
        <v>-0.644326867677883</v>
      </c>
      <c r="BB232" s="219">
        <f>Scores!BD228*calcs!$BN$13</f>
        <v>-0.576965065277658</v>
      </c>
      <c r="BC232" s="219">
        <f>Scores!BE228*calcs!$BN$13</f>
        <v>-0.382088159855657</v>
      </c>
      <c r="BD232" s="219">
        <f>Scores!BF228*calcs!$BN$13</f>
        <v>-0.279017082390184</v>
      </c>
      <c r="BE232" s="219">
        <f>Scores!BG228*calcs!$BN$13</f>
        <v>-0.279017082390184</v>
      </c>
      <c r="BF232" s="219">
        <f>Scores!BH228*calcs!$BN$14</f>
        <v>1.52451585434154</v>
      </c>
      <c r="BG232" s="219">
        <f>Scores!BI228*calcs!$BN$14</f>
        <v>1.52451585434154</v>
      </c>
      <c r="BH232" s="219">
        <f>Scores!BJ228*calcs!$BN$14</f>
        <v>1.52451585434154</v>
      </c>
      <c r="BI232" s="219">
        <f>Scores!BK228*calcs!$BN$14</f>
        <v>1.62493116355438</v>
      </c>
      <c r="BJ232" s="219">
        <f>Scores!BL228*calcs!$BN$14</f>
        <v>1.62493116355438</v>
      </c>
    </row>
    <row r="233" spans="1:62">
      <c r="A233" t="s">
        <v>479</v>
      </c>
      <c r="B233" s="22" t="s">
        <v>480</v>
      </c>
      <c r="C233" s="219">
        <f>Scores!E229*calcs!$BN$3</f>
        <v>-1.25538507576179</v>
      </c>
      <c r="D233" s="219">
        <f>Scores!F229*calcs!$BN$3</f>
        <v>-1.25538507576179</v>
      </c>
      <c r="E233" s="219">
        <f>Scores!G229*calcs!$BN$3</f>
        <v>-1.25538507576179</v>
      </c>
      <c r="F233" s="219">
        <f>Scores!H229*calcs!$BN$3</f>
        <v>-1.25538507576179</v>
      </c>
      <c r="G233" s="219">
        <f>Scores!I229*calcs!$BN$3</f>
        <v>-1.25538507576179</v>
      </c>
      <c r="H233" s="219">
        <f>Scores!J229*calcs!$BN$4</f>
        <v>-0.395093680414074</v>
      </c>
      <c r="I233" s="219">
        <f>Scores!K229*calcs!$BN$4</f>
        <v>-0.395093680414074</v>
      </c>
      <c r="J233" s="219">
        <f>Scores!L229*calcs!$BN$4</f>
        <v>-0.395093680414074</v>
      </c>
      <c r="K233" s="219">
        <f>Scores!M229*calcs!$BN$4</f>
        <v>-0.395093680414074</v>
      </c>
      <c r="L233" s="219">
        <f>Scores!N229*calcs!$BN$4</f>
        <v>-0.395093680414074</v>
      </c>
      <c r="M233" s="219">
        <f>Scores!O229*calcs!$BN$5</f>
        <v>-0.94440061861175</v>
      </c>
      <c r="N233" s="219">
        <f>Scores!P229*calcs!$BN$5</f>
        <v>-0.94440061861175</v>
      </c>
      <c r="O233" s="219">
        <f>Scores!Q229*calcs!$BN$5</f>
        <v>-0.94440061861175</v>
      </c>
      <c r="P233" s="219">
        <f>Scores!R229*calcs!$BN$5</f>
        <v>-0.94440061861175</v>
      </c>
      <c r="Q233" s="219">
        <f>Scores!S229*calcs!$BN$5</f>
        <v>-0.94440061861175</v>
      </c>
      <c r="R233" s="219">
        <f>Scores!T229*calcs!$BN$6</f>
        <v>-0.615441108756992</v>
      </c>
      <c r="S233" s="219">
        <f>Scores!U229*calcs!$BN$6</f>
        <v>-0.615441108756992</v>
      </c>
      <c r="T233" s="219">
        <f>Scores!V229*calcs!$BN$6</f>
        <v>-0.615441108756992</v>
      </c>
      <c r="U233" s="219">
        <f>Scores!W229*calcs!$BN$6</f>
        <v>-0.615441108756992</v>
      </c>
      <c r="V233" s="219">
        <f>Scores!X229*calcs!$BN$6</f>
        <v>-0.615441108756992</v>
      </c>
      <c r="W233" s="219">
        <f>Scores!Y229*calcs!$BN$7</f>
        <v>-0.786938181555144</v>
      </c>
      <c r="X233" s="219">
        <f>Scores!Z229*calcs!$BN$7</f>
        <v>-1.66965700268275</v>
      </c>
      <c r="Y233" s="219">
        <f>Scores!AA229*calcs!$BN$7</f>
        <v>-0.339874719779601</v>
      </c>
      <c r="Z233" s="219">
        <f>Scores!AB229*calcs!$BN$7</f>
        <v>-1.20286114837868</v>
      </c>
      <c r="AA233" s="219">
        <f>Scores!AC229*calcs!$BN$7</f>
        <v>-1.08696037215947</v>
      </c>
      <c r="AB233" s="219">
        <f>Scores!AD229*calcs!$BN$8</f>
        <v>-0.479076047927881</v>
      </c>
      <c r="AC233" s="219">
        <f>Scores!AE229*calcs!$BN$8</f>
        <v>-0.528340925671053</v>
      </c>
      <c r="AD233" s="219">
        <f>Scores!AF229*calcs!$BN$8</f>
        <v>-0.608730820121877</v>
      </c>
      <c r="AE233" s="219">
        <f>Scores!AG229*calcs!$BN$8</f>
        <v>-0.487785745828408</v>
      </c>
      <c r="AF233" s="219">
        <f>Scores!AH229*calcs!$BN$8</f>
        <v>-0.374225476709559</v>
      </c>
      <c r="AG233" s="219">
        <f>Scores!AI229*calcs!$BN$9</f>
        <v>2.15266025500436</v>
      </c>
      <c r="AH233" s="219">
        <f>Scores!AJ229*calcs!$BN$9</f>
        <v>2.14229537563003</v>
      </c>
      <c r="AI233" s="219">
        <f>Scores!AK229*calcs!$BN$9</f>
        <v>2.21862995430553</v>
      </c>
      <c r="AJ233" s="219">
        <f>Scores!AL229*calcs!$BN$9</f>
        <v>2.15905108999716</v>
      </c>
      <c r="AK233" s="219">
        <f>Scores!AM229*calcs!$BN$9</f>
        <v>2.22398211528097</v>
      </c>
      <c r="AL233" s="219">
        <f>Scores!AN229*calcs!$BN$10</f>
        <v>-1.4922898389983</v>
      </c>
      <c r="AM233" s="219">
        <f>Scores!AO229*calcs!$BN$10</f>
        <v>-1.46314565318343</v>
      </c>
      <c r="AN233" s="219">
        <f>Scores!AP229*calcs!$BN$10</f>
        <v>-1.69999303033183</v>
      </c>
      <c r="AO233" s="219">
        <f>Scores!AQ229*calcs!$BN$10</f>
        <v>-1.6124369713395</v>
      </c>
      <c r="AP233" s="219">
        <f>Scores!AR229*calcs!$BN$10</f>
        <v>-1.68717409759279</v>
      </c>
      <c r="AQ233" s="219">
        <f>Scores!AS229*calcs!$BN$11</f>
        <v>-0.61624298739416</v>
      </c>
      <c r="AR233" s="219">
        <f>Scores!AT229*calcs!$BN$11</f>
        <v>-0.757594157947157</v>
      </c>
      <c r="AS233" s="219">
        <f>Scores!AU229*calcs!$BN$11</f>
        <v>-0.676450622009145</v>
      </c>
      <c r="AT233" s="219">
        <f>Scores!AV229*calcs!$BN$11</f>
        <v>-0.665535138260371</v>
      </c>
      <c r="AU233" s="219">
        <f>Scores!AW229*calcs!$BN$11</f>
        <v>-0.531000725244067</v>
      </c>
      <c r="AV233" s="219">
        <f>Scores!AX229*calcs!$BN$12</f>
        <v>-0.858209730612694</v>
      </c>
      <c r="AW233" s="219">
        <f>Scores!AY229*calcs!$BN$12</f>
        <v>-0.895203634993926</v>
      </c>
      <c r="AX233" s="219">
        <f>Scores!AZ229*calcs!$BN$12</f>
        <v>-0.926457835547677</v>
      </c>
      <c r="AY233" s="219">
        <f>Scores!BA229*calcs!$BN$12</f>
        <v>-0.977040898431529</v>
      </c>
      <c r="AZ233" s="219">
        <f>Scores!BB229*calcs!$BN$12</f>
        <v>-0.816316797162634</v>
      </c>
      <c r="BA233" s="219">
        <f>Scores!BC229*calcs!$BN$13</f>
        <v>-0.926219872286957</v>
      </c>
      <c r="BB233" s="219">
        <f>Scores!BD229*calcs!$BN$13</f>
        <v>-0.909829526014769</v>
      </c>
      <c r="BC233" s="219">
        <f>Scores!BE229*calcs!$BN$13</f>
        <v>-0.849084799679237</v>
      </c>
      <c r="BD233" s="219">
        <f>Scores!BF229*calcs!$BN$13</f>
        <v>-0.923413677434179</v>
      </c>
      <c r="BE233" s="219">
        <f>Scores!BG229*calcs!$BN$13</f>
        <v>-0.923413677434179</v>
      </c>
      <c r="BF233" s="219">
        <f>Scores!BH229*calcs!$BN$14</f>
        <v>1.28638454990641</v>
      </c>
      <c r="BG233" s="219">
        <f>Scores!BI229*calcs!$BN$14</f>
        <v>1.28638454990641</v>
      </c>
      <c r="BH233" s="219">
        <f>Scores!BJ229*calcs!$BN$14</f>
        <v>1.28638454990641</v>
      </c>
      <c r="BI233" s="219">
        <f>Scores!BK229*calcs!$BN$14</f>
        <v>1.17802687491661</v>
      </c>
      <c r="BJ233" s="219">
        <f>Scores!BL229*calcs!$BN$14</f>
        <v>1.17802687491661</v>
      </c>
    </row>
    <row r="234" spans="1:62">
      <c r="A234" t="s">
        <v>481</v>
      </c>
      <c r="B234" s="22" t="s">
        <v>482</v>
      </c>
      <c r="C234" s="219">
        <f>Scores!E230*calcs!$BN$3</f>
        <v>-0.468442343383281</v>
      </c>
      <c r="D234" s="219">
        <f>Scores!F230*calcs!$BN$3</f>
        <v>-0.468442343383281</v>
      </c>
      <c r="E234" s="219">
        <f>Scores!G230*calcs!$BN$3</f>
        <v>-0.468442343383281</v>
      </c>
      <c r="F234" s="219">
        <f>Scores!H230*calcs!$BN$3</f>
        <v>-0.468442343383281</v>
      </c>
      <c r="G234" s="219">
        <f>Scores!I230*calcs!$BN$3</f>
        <v>-0.468442343383281</v>
      </c>
      <c r="H234" s="219">
        <f>Scores!J230*calcs!$BN$4</f>
        <v>-0.0486240609341164</v>
      </c>
      <c r="I234" s="219">
        <f>Scores!K230*calcs!$BN$4</f>
        <v>-0.0486240609341164</v>
      </c>
      <c r="J234" s="219">
        <f>Scores!L230*calcs!$BN$4</f>
        <v>-0.0486240609341164</v>
      </c>
      <c r="K234" s="219">
        <f>Scores!M230*calcs!$BN$4</f>
        <v>-0.0486240609341164</v>
      </c>
      <c r="L234" s="219">
        <f>Scores!N230*calcs!$BN$4</f>
        <v>-0.0486240609341164</v>
      </c>
      <c r="M234" s="219">
        <f>Scores!O230*calcs!$BN$5</f>
        <v>-1.11935553375178</v>
      </c>
      <c r="N234" s="219">
        <f>Scores!P230*calcs!$BN$5</f>
        <v>-1.11935553375178</v>
      </c>
      <c r="O234" s="219">
        <f>Scores!Q230*calcs!$BN$5</f>
        <v>-1.11935553375178</v>
      </c>
      <c r="P234" s="219">
        <f>Scores!R230*calcs!$BN$5</f>
        <v>-1.11935553375178</v>
      </c>
      <c r="Q234" s="219">
        <f>Scores!S230*calcs!$BN$5</f>
        <v>-1.11935553375178</v>
      </c>
      <c r="R234" s="219">
        <f>Scores!T230*calcs!$BN$6</f>
        <v>-0.0487992258019148</v>
      </c>
      <c r="S234" s="219">
        <f>Scores!U230*calcs!$BN$6</f>
        <v>-0.0487992258019148</v>
      </c>
      <c r="T234" s="219">
        <f>Scores!V230*calcs!$BN$6</f>
        <v>-0.0487992258019148</v>
      </c>
      <c r="U234" s="219">
        <f>Scores!W230*calcs!$BN$6</f>
        <v>-0.0487992258019148</v>
      </c>
      <c r="V234" s="219">
        <f>Scores!X230*calcs!$BN$6</f>
        <v>-0.0487992258019148</v>
      </c>
      <c r="W234" s="219">
        <f>Scores!Y230*calcs!$BN$7</f>
        <v>0.289795164559759</v>
      </c>
      <c r="X234" s="219">
        <f>Scores!Z230*calcs!$BN$7</f>
        <v>-0.249186011614541</v>
      </c>
      <c r="Y234" s="219">
        <f>Scores!AA230*calcs!$BN$7</f>
        <v>0.0643799164905805</v>
      </c>
      <c r="Z234" s="219">
        <f>Scores!AB230*calcs!$BN$7</f>
        <v>0.846491490978117</v>
      </c>
      <c r="AA234" s="219">
        <f>Scores!AC230*calcs!$BN$7</f>
        <v>0.849170075495649</v>
      </c>
      <c r="AB234" s="219">
        <f>Scores!AD230*calcs!$BN$8</f>
        <v>0.634434832029152</v>
      </c>
      <c r="AC234" s="219">
        <f>Scores!AE230*calcs!$BN$8</f>
        <v>0.666326313562914</v>
      </c>
      <c r="AD234" s="219">
        <f>Scores!AF230*calcs!$BN$8</f>
        <v>0.61398782561725</v>
      </c>
      <c r="AE234" s="219">
        <f>Scores!AG230*calcs!$BN$8</f>
        <v>0.67757445213443</v>
      </c>
      <c r="AF234" s="219">
        <f>Scores!AH230*calcs!$BN$8</f>
        <v>0.712719205838543</v>
      </c>
      <c r="AG234" s="219">
        <f>Scores!AI230*calcs!$BN$9</f>
        <v>1.58123660896629</v>
      </c>
      <c r="AH234" s="219">
        <f>Scores!AJ230*calcs!$BN$9</f>
        <v>1.59413916702049</v>
      </c>
      <c r="AI234" s="219">
        <f>Scores!AK230*calcs!$BN$9</f>
        <v>1.61464071982066</v>
      </c>
      <c r="AJ234" s="219">
        <f>Scores!AL230*calcs!$BN$9</f>
        <v>1.63412541864754</v>
      </c>
      <c r="AK234" s="219">
        <f>Scores!AM230*calcs!$BN$9</f>
        <v>1.66065163360154</v>
      </c>
      <c r="AL234" s="219">
        <f>Scores!AN230*calcs!$BN$10</f>
        <v>-0.485894171559216</v>
      </c>
      <c r="AM234" s="219">
        <f>Scores!AO230*calcs!$BN$10</f>
        <v>-0.477089943191985</v>
      </c>
      <c r="AN234" s="219">
        <f>Scores!AP230*calcs!$BN$10</f>
        <v>-0.464620832128328</v>
      </c>
      <c r="AO234" s="219">
        <f>Scores!AQ230*calcs!$BN$10</f>
        <v>-0.455180829915922</v>
      </c>
      <c r="AP234" s="219">
        <f>Scores!AR230*calcs!$BN$10</f>
        <v>-0.600426011331136</v>
      </c>
      <c r="AQ234" s="219">
        <f>Scores!AS230*calcs!$BN$11</f>
        <v>-0.170954530426326</v>
      </c>
      <c r="AR234" s="219">
        <f>Scores!AT230*calcs!$BN$11</f>
        <v>-0.24260044476679</v>
      </c>
      <c r="AS234" s="219">
        <f>Scores!AU230*calcs!$BN$11</f>
        <v>0.0130326244893425</v>
      </c>
      <c r="AT234" s="219">
        <f>Scores!AV230*calcs!$BN$11</f>
        <v>0.254446080172083</v>
      </c>
      <c r="AU234" s="219">
        <f>Scores!AW230*calcs!$BN$11</f>
        <v>0.388683232716232</v>
      </c>
      <c r="AV234" s="219">
        <f>Scores!AX230*calcs!$BN$12</f>
        <v>-0.152458439079802</v>
      </c>
      <c r="AW234" s="219">
        <f>Scores!AY230*calcs!$BN$12</f>
        <v>-0.0765843467940542</v>
      </c>
      <c r="AX234" s="219">
        <f>Scores!AZ230*calcs!$BN$12</f>
        <v>-0.0681298662331932</v>
      </c>
      <c r="AY234" s="219">
        <f>Scores!BA230*calcs!$BN$12</f>
        <v>0.0520901662054864</v>
      </c>
      <c r="AZ234" s="219">
        <f>Scores!BB230*calcs!$BN$12</f>
        <v>0.131049911554995</v>
      </c>
      <c r="BA234" s="219">
        <f>Scores!BC230*calcs!$BN$13</f>
        <v>-0.667338541523522</v>
      </c>
      <c r="BB234" s="219">
        <f>Scores!BD230*calcs!$BN$13</f>
        <v>-0.549226360216232</v>
      </c>
      <c r="BC234" s="219">
        <f>Scores!BE230*calcs!$BN$13</f>
        <v>-0.436672182692179</v>
      </c>
      <c r="BD234" s="219">
        <f>Scores!BF230*calcs!$BN$13</f>
        <v>-0.425168887451709</v>
      </c>
      <c r="BE234" s="219">
        <f>Scores!BG230*calcs!$BN$13</f>
        <v>-0.425168887451709</v>
      </c>
      <c r="BF234" s="219">
        <f>Scores!BH230*calcs!$BN$14</f>
        <v>1.82146843716304</v>
      </c>
      <c r="BG234" s="219">
        <f>Scores!BI230*calcs!$BN$14</f>
        <v>1.82146843716304</v>
      </c>
      <c r="BH234" s="219">
        <f>Scores!BJ230*calcs!$BN$14</f>
        <v>1.82146843716304</v>
      </c>
      <c r="BI234" s="219">
        <f>Scores!BK230*calcs!$BN$14</f>
        <v>2.12790032919789</v>
      </c>
      <c r="BJ234" s="219">
        <f>Scores!BL230*calcs!$BN$14</f>
        <v>2.12790032919789</v>
      </c>
    </row>
    <row r="235" spans="1:62">
      <c r="A235" t="s">
        <v>483</v>
      </c>
      <c r="B235" s="22" t="s">
        <v>484</v>
      </c>
      <c r="C235" s="219">
        <f>Scores!E231*calcs!$BN$3</f>
        <v>-0.253567909365035</v>
      </c>
      <c r="D235" s="219">
        <f>Scores!F231*calcs!$BN$3</f>
        <v>-0.253567909365035</v>
      </c>
      <c r="E235" s="219">
        <f>Scores!G231*calcs!$BN$3</f>
        <v>-0.253567909365035</v>
      </c>
      <c r="F235" s="219">
        <f>Scores!H231*calcs!$BN$3</f>
        <v>-0.253567909365035</v>
      </c>
      <c r="G235" s="219">
        <f>Scores!I231*calcs!$BN$3</f>
        <v>-0.253567909365035</v>
      </c>
      <c r="H235" s="219">
        <f>Scores!J231*calcs!$BN$4</f>
        <v>0.561377326445538</v>
      </c>
      <c r="I235" s="219">
        <f>Scores!K231*calcs!$BN$4</f>
        <v>0.561377326445538</v>
      </c>
      <c r="J235" s="219">
        <f>Scores!L231*calcs!$BN$4</f>
        <v>0.561377326445538</v>
      </c>
      <c r="K235" s="219">
        <f>Scores!M231*calcs!$BN$4</f>
        <v>0.561377326445538</v>
      </c>
      <c r="L235" s="219">
        <f>Scores!N231*calcs!$BN$4</f>
        <v>0.561377326445538</v>
      </c>
      <c r="M235" s="219">
        <f>Scores!O231*calcs!$BN$5</f>
        <v>-1.33289915101144</v>
      </c>
      <c r="N235" s="219">
        <f>Scores!P231*calcs!$BN$5</f>
        <v>-1.33289915101144</v>
      </c>
      <c r="O235" s="219">
        <f>Scores!Q231*calcs!$BN$5</f>
        <v>-1.33289915101144</v>
      </c>
      <c r="P235" s="219">
        <f>Scores!R231*calcs!$BN$5</f>
        <v>-1.33289915101144</v>
      </c>
      <c r="Q235" s="219">
        <f>Scores!S231*calcs!$BN$5</f>
        <v>-1.33289915101144</v>
      </c>
      <c r="R235" s="219">
        <f>Scores!T231*calcs!$BN$6</f>
        <v>-1.00959670244008</v>
      </c>
      <c r="S235" s="219">
        <f>Scores!U231*calcs!$BN$6</f>
        <v>-1.00959670244008</v>
      </c>
      <c r="T235" s="219">
        <f>Scores!V231*calcs!$BN$6</f>
        <v>-1.00959670244008</v>
      </c>
      <c r="U235" s="219">
        <f>Scores!W231*calcs!$BN$6</f>
        <v>-1.00959670244008</v>
      </c>
      <c r="V235" s="219">
        <f>Scores!X231*calcs!$BN$6</f>
        <v>-1.00959670244008</v>
      </c>
      <c r="W235" s="219">
        <f>Scores!Y231*calcs!$BN$7</f>
        <v>0.861388058578713</v>
      </c>
      <c r="X235" s="219">
        <f>Scores!Z231*calcs!$BN$7</f>
        <v>1.16501651044599</v>
      </c>
      <c r="Y235" s="219">
        <f>Scores!AA231*calcs!$BN$7</f>
        <v>-1.04126070511516</v>
      </c>
      <c r="Z235" s="219">
        <f>Scores!AB231*calcs!$BN$7</f>
        <v>-0.916304157318929</v>
      </c>
      <c r="AA235" s="219">
        <f>Scores!AC231*calcs!$BN$7</f>
        <v>0.0253242950632336</v>
      </c>
      <c r="AB235" s="219">
        <f>Scores!AD231*calcs!$BN$8</f>
        <v>-0.202424359657382</v>
      </c>
      <c r="AC235" s="219">
        <f>Scores!AE231*calcs!$BN$8</f>
        <v>-0.243292269590542</v>
      </c>
      <c r="AD235" s="219">
        <f>Scores!AF231*calcs!$BN$8</f>
        <v>-0.265863753924217</v>
      </c>
      <c r="AE235" s="219">
        <f>Scores!AG231*calcs!$BN$8</f>
        <v>-0.252477909823398</v>
      </c>
      <c r="AF235" s="219">
        <f>Scores!AH231*calcs!$BN$8</f>
        <v>-0.388148178728106</v>
      </c>
      <c r="AG235" s="219">
        <f>Scores!AI231*calcs!$BN$9</f>
        <v>1.50109792689997</v>
      </c>
      <c r="AH235" s="219">
        <f>Scores!AJ231*calcs!$BN$9</f>
        <v>1.53159633379344</v>
      </c>
      <c r="AI235" s="219">
        <f>Scores!AK231*calcs!$BN$9</f>
        <v>1.60803856814567</v>
      </c>
      <c r="AJ235" s="219">
        <f>Scores!AL231*calcs!$BN$9</f>
        <v>1.6309311828982</v>
      </c>
      <c r="AK235" s="219">
        <f>Scores!AM231*calcs!$BN$9</f>
        <v>1.663727722158</v>
      </c>
      <c r="AL235" s="219">
        <f>Scores!AN231*calcs!$BN$10</f>
        <v>-0.813115033416856</v>
      </c>
      <c r="AM235" s="219">
        <f>Scores!AO231*calcs!$BN$10</f>
        <v>-0.821376872120225</v>
      </c>
      <c r="AN235" s="219">
        <f>Scores!AP231*calcs!$BN$10</f>
        <v>-0.904495627523546</v>
      </c>
      <c r="AO235" s="219">
        <f>Scores!AQ231*calcs!$BN$10</f>
        <v>-0.937965623733348</v>
      </c>
      <c r="AP235" s="219">
        <f>Scores!AR231*calcs!$BN$10</f>
        <v>-0.862083815020582</v>
      </c>
      <c r="AQ235" s="219">
        <f>Scores!AS231*calcs!$BN$11</f>
        <v>-0.919410383537616</v>
      </c>
      <c r="AR235" s="219">
        <f>Scores!AT231*calcs!$BN$11</f>
        <v>-0.728030128504255</v>
      </c>
      <c r="AS235" s="219">
        <f>Scores!AU231*calcs!$BN$11</f>
        <v>-0.609180275267488</v>
      </c>
      <c r="AT235" s="219">
        <f>Scores!AV231*calcs!$BN$11</f>
        <v>-0.446960883049835</v>
      </c>
      <c r="AU235" s="219">
        <f>Scores!AW231*calcs!$BN$11</f>
        <v>-0.393077710574928</v>
      </c>
      <c r="AV235" s="219">
        <f>Scores!AX231*calcs!$BN$12</f>
        <v>-1.15546282282367</v>
      </c>
      <c r="AW235" s="219">
        <f>Scores!AY231*calcs!$BN$12</f>
        <v>-1.07756573837873</v>
      </c>
      <c r="AX235" s="219">
        <f>Scores!AZ231*calcs!$BN$12</f>
        <v>-1.12034849913568</v>
      </c>
      <c r="AY235" s="219">
        <f>Scores!BA231*calcs!$BN$12</f>
        <v>-1.08181330953419</v>
      </c>
      <c r="AZ235" s="219">
        <f>Scores!BB231*calcs!$BN$12</f>
        <v>-1.25201507981389</v>
      </c>
      <c r="BA235" s="219">
        <f>Scores!BC231*calcs!$BN$13</f>
        <v>-2.01927437995479</v>
      </c>
      <c r="BB235" s="219">
        <f>Scores!BD231*calcs!$BN$13</f>
        <v>-1.90287516721382</v>
      </c>
      <c r="BC235" s="219">
        <f>Scores!BE231*calcs!$BN$13</f>
        <v>-2.21975026201858</v>
      </c>
      <c r="BD235" s="219">
        <f>Scores!BF231*calcs!$BN$13</f>
        <v>-1.97969263219702</v>
      </c>
      <c r="BE235" s="219">
        <f>Scores!BG231*calcs!$BN$13</f>
        <v>-1.97969263219702</v>
      </c>
      <c r="BF235" s="219">
        <f>Scores!BH231*calcs!$BN$14</f>
        <v>0.492954104972664</v>
      </c>
      <c r="BG235" s="219">
        <f>Scores!BI231*calcs!$BN$14</f>
        <v>0.492954104972664</v>
      </c>
      <c r="BH235" s="219">
        <f>Scores!BJ231*calcs!$BN$14</f>
        <v>0.492954104972664</v>
      </c>
      <c r="BI235" s="219">
        <f>Scores!BK231*calcs!$BN$14</f>
        <v>1.02980091879608</v>
      </c>
      <c r="BJ235" s="219">
        <f>Scores!BL231*calcs!$BN$14</f>
        <v>1.02980091879608</v>
      </c>
    </row>
    <row r="236" spans="1:62">
      <c r="A236" t="s">
        <v>485</v>
      </c>
      <c r="B236" s="22" t="s">
        <v>486</v>
      </c>
      <c r="C236" s="219">
        <f>Scores!E232*calcs!$BN$3</f>
        <v>-0.817264476529783</v>
      </c>
      <c r="D236" s="219">
        <f>Scores!F232*calcs!$BN$3</f>
        <v>-0.817264476529783</v>
      </c>
      <c r="E236" s="219">
        <f>Scores!G232*calcs!$BN$3</f>
        <v>-0.817264476529783</v>
      </c>
      <c r="F236" s="219">
        <f>Scores!H232*calcs!$BN$3</f>
        <v>-0.817264476529783</v>
      </c>
      <c r="G236" s="219">
        <f>Scores!I232*calcs!$BN$3</f>
        <v>-0.817264476529783</v>
      </c>
      <c r="H236" s="219">
        <f>Scores!J232*calcs!$BN$4</f>
        <v>-0.291025335814296</v>
      </c>
      <c r="I236" s="219">
        <f>Scores!K232*calcs!$BN$4</f>
        <v>-0.291025335814296</v>
      </c>
      <c r="J236" s="219">
        <f>Scores!L232*calcs!$BN$4</f>
        <v>-0.291025335814296</v>
      </c>
      <c r="K236" s="219">
        <f>Scores!M232*calcs!$BN$4</f>
        <v>-0.291025335814296</v>
      </c>
      <c r="L236" s="219">
        <f>Scores!N232*calcs!$BN$4</f>
        <v>-0.291025335814296</v>
      </c>
      <c r="M236" s="219">
        <f>Scores!O232*calcs!$BN$5</f>
        <v>-0.989681003875746</v>
      </c>
      <c r="N236" s="219">
        <f>Scores!P232*calcs!$BN$5</f>
        <v>-0.989681003875746</v>
      </c>
      <c r="O236" s="219">
        <f>Scores!Q232*calcs!$BN$5</f>
        <v>-0.989681003875746</v>
      </c>
      <c r="P236" s="219">
        <f>Scores!R232*calcs!$BN$5</f>
        <v>-0.989681003875746</v>
      </c>
      <c r="Q236" s="219">
        <f>Scores!S232*calcs!$BN$5</f>
        <v>-0.989681003875746</v>
      </c>
      <c r="R236" s="219">
        <f>Scores!T232*calcs!$BN$6</f>
        <v>-0.610999356935807</v>
      </c>
      <c r="S236" s="219">
        <f>Scores!U232*calcs!$BN$6</f>
        <v>-0.610999356935807</v>
      </c>
      <c r="T236" s="219">
        <f>Scores!V232*calcs!$BN$6</f>
        <v>-0.610999356935807</v>
      </c>
      <c r="U236" s="219">
        <f>Scores!W232*calcs!$BN$6</f>
        <v>-0.610999356935807</v>
      </c>
      <c r="V236" s="219">
        <f>Scores!X232*calcs!$BN$6</f>
        <v>-0.610999356935807</v>
      </c>
      <c r="W236" s="219">
        <f>Scores!Y232*calcs!$BN$7</f>
        <v>-0.814285332277568</v>
      </c>
      <c r="X236" s="219">
        <f>Scores!Z232*calcs!$BN$7</f>
        <v>-0.419404930919848</v>
      </c>
      <c r="Y236" s="219">
        <f>Scores!AA232*calcs!$BN$7</f>
        <v>-0.967025201557434</v>
      </c>
      <c r="Z236" s="219">
        <f>Scores!AB232*calcs!$BN$7</f>
        <v>-1.14251985993216</v>
      </c>
      <c r="AA236" s="219">
        <f>Scores!AC232*calcs!$BN$7</f>
        <v>-0.835598612635835</v>
      </c>
      <c r="AB236" s="219">
        <f>Scores!AD232*calcs!$BN$8</f>
        <v>0.0220537138679665</v>
      </c>
      <c r="AC236" s="219">
        <f>Scores!AE232*calcs!$BN$8</f>
        <v>-0.093522540661954</v>
      </c>
      <c r="AD236" s="219">
        <f>Scores!AF232*calcs!$BN$8</f>
        <v>-0.0384396079494993</v>
      </c>
      <c r="AE236" s="219">
        <f>Scores!AG232*calcs!$BN$8</f>
        <v>0.0774476175946688</v>
      </c>
      <c r="AF236" s="219">
        <f>Scores!AH232*calcs!$BN$8</f>
        <v>0.066514434840616</v>
      </c>
      <c r="AG236" s="219">
        <f>Scores!AI232*calcs!$BN$9</f>
        <v>1.50109792689997</v>
      </c>
      <c r="AH236" s="219">
        <f>Scores!AJ232*calcs!$BN$9</f>
        <v>1.51726360117891</v>
      </c>
      <c r="AI236" s="219">
        <f>Scores!AK232*calcs!$BN$9</f>
        <v>1.53995387899727</v>
      </c>
      <c r="AJ236" s="219">
        <f>Scores!AL232*calcs!$BN$9</f>
        <v>1.56244301050784</v>
      </c>
      <c r="AK236" s="219">
        <f>Scores!AM232*calcs!$BN$9</f>
        <v>1.58225294417606</v>
      </c>
      <c r="AL236" s="219">
        <f>Scores!AN232*calcs!$BN$10</f>
        <v>-0.992796074720934</v>
      </c>
      <c r="AM236" s="219">
        <f>Scores!AO232*calcs!$BN$10</f>
        <v>-1.07148289430995</v>
      </c>
      <c r="AN236" s="219">
        <f>Scores!AP232*calcs!$BN$10</f>
        <v>-1.07058849184615</v>
      </c>
      <c r="AO236" s="219">
        <f>Scores!AQ232*calcs!$BN$10</f>
        <v>-1.21582684122119</v>
      </c>
      <c r="AP236" s="219">
        <f>Scores!AR232*calcs!$BN$10</f>
        <v>-1.28793983560017</v>
      </c>
      <c r="AQ236" s="219">
        <f>Scores!AS232*calcs!$BN$11</f>
        <v>-0.286801933865112</v>
      </c>
      <c r="AR236" s="219">
        <f>Scores!AT232*calcs!$BN$11</f>
        <v>-0.119893959157623</v>
      </c>
      <c r="AS236" s="219">
        <f>Scores!AU232*calcs!$BN$11</f>
        <v>-0.223792098061517</v>
      </c>
      <c r="AT236" s="219">
        <f>Scores!AV232*calcs!$BN$11</f>
        <v>0.233645143671583</v>
      </c>
      <c r="AU236" s="219">
        <f>Scores!AW232*calcs!$BN$11</f>
        <v>-0.0810780454756845</v>
      </c>
      <c r="AV236" s="219">
        <f>Scores!AX232*calcs!$BN$12</f>
        <v>-0.420679898257209</v>
      </c>
      <c r="AW236" s="219">
        <f>Scores!AY232*calcs!$BN$12</f>
        <v>-0.433034328821562</v>
      </c>
      <c r="AX236" s="219">
        <f>Scores!AZ232*calcs!$BN$12</f>
        <v>-0.32834659598503</v>
      </c>
      <c r="AY236" s="219">
        <f>Scores!BA232*calcs!$BN$12</f>
        <v>-0.306185194996622</v>
      </c>
      <c r="AZ236" s="219">
        <f>Scores!BB232*calcs!$BN$12</f>
        <v>-0.254840101805001</v>
      </c>
      <c r="BA236" s="219">
        <f>Scores!BC232*calcs!$BN$13</f>
        <v>-0.937725709209776</v>
      </c>
      <c r="BB236" s="219">
        <f>Scores!BD232*calcs!$BN$13</f>
        <v>-0.859899856904202</v>
      </c>
      <c r="BC236" s="219">
        <f>Scores!BE232*calcs!$BN$13</f>
        <v>-0.879409256810639</v>
      </c>
      <c r="BD236" s="219">
        <f>Scores!BF232*calcs!$BN$13</f>
        <v>-0.976559788365643</v>
      </c>
      <c r="BE236" s="219">
        <f>Scores!BG232*calcs!$BN$13</f>
        <v>-0.976559788365643</v>
      </c>
      <c r="BF236" s="219">
        <f>Scores!BH232*calcs!$BN$14</f>
        <v>1.63711516059049</v>
      </c>
      <c r="BG236" s="219">
        <f>Scores!BI232*calcs!$BN$14</f>
        <v>1.63711516059049</v>
      </c>
      <c r="BH236" s="219">
        <f>Scores!BJ232*calcs!$BN$14</f>
        <v>1.63711516059049</v>
      </c>
      <c r="BI236" s="219">
        <f>Scores!BK232*calcs!$BN$14</f>
        <v>1.76032165980076</v>
      </c>
      <c r="BJ236" s="219">
        <f>Scores!BL232*calcs!$BN$14</f>
        <v>1.76032165980076</v>
      </c>
    </row>
    <row r="237" spans="1:62">
      <c r="A237" t="s">
        <v>487</v>
      </c>
      <c r="B237" s="22" t="s">
        <v>488</v>
      </c>
      <c r="C237" s="219">
        <f>Scores!E233*calcs!$BN$3</f>
        <v>-0.401468493819153</v>
      </c>
      <c r="D237" s="219">
        <f>Scores!F233*calcs!$BN$3</f>
        <v>-0.401468493819153</v>
      </c>
      <c r="E237" s="219">
        <f>Scores!G233*calcs!$BN$3</f>
        <v>-0.401468493819153</v>
      </c>
      <c r="F237" s="219">
        <f>Scores!H233*calcs!$BN$3</f>
        <v>-0.401468493819153</v>
      </c>
      <c r="G237" s="219">
        <f>Scores!I233*calcs!$BN$3</f>
        <v>-0.401468493819153</v>
      </c>
      <c r="H237" s="219">
        <f>Scores!J233*calcs!$BN$4</f>
        <v>-0.150471448815465</v>
      </c>
      <c r="I237" s="219">
        <f>Scores!K233*calcs!$BN$4</f>
        <v>-0.150471448815465</v>
      </c>
      <c r="J237" s="219">
        <f>Scores!L233*calcs!$BN$4</f>
        <v>-0.150471448815465</v>
      </c>
      <c r="K237" s="219">
        <f>Scores!M233*calcs!$BN$4</f>
        <v>-0.150471448815465</v>
      </c>
      <c r="L237" s="219">
        <f>Scores!N233*calcs!$BN$4</f>
        <v>-0.150471448815465</v>
      </c>
      <c r="M237" s="219">
        <f>Scores!O233*calcs!$BN$5</f>
        <v>-0.664137877142375</v>
      </c>
      <c r="N237" s="219">
        <f>Scores!P233*calcs!$BN$5</f>
        <v>-0.664137877142375</v>
      </c>
      <c r="O237" s="219">
        <f>Scores!Q233*calcs!$BN$5</f>
        <v>-0.664137877142375</v>
      </c>
      <c r="P237" s="219">
        <f>Scores!R233*calcs!$BN$5</f>
        <v>-0.664137877142375</v>
      </c>
      <c r="Q237" s="219">
        <f>Scores!S233*calcs!$BN$5</f>
        <v>-0.664137877142375</v>
      </c>
      <c r="R237" s="219">
        <f>Scores!T233*calcs!$BN$6</f>
        <v>-0.299603013833533</v>
      </c>
      <c r="S237" s="219">
        <f>Scores!U233*calcs!$BN$6</f>
        <v>-0.299603013833533</v>
      </c>
      <c r="T237" s="219">
        <f>Scores!V233*calcs!$BN$6</f>
        <v>-0.299603013833533</v>
      </c>
      <c r="U237" s="219">
        <f>Scores!W233*calcs!$BN$6</f>
        <v>-0.299603013833533</v>
      </c>
      <c r="V237" s="219">
        <f>Scores!X233*calcs!$BN$6</f>
        <v>-0.299603013833533</v>
      </c>
      <c r="W237" s="219">
        <f>Scores!Y233*calcs!$BN$7</f>
        <v>1.954600322855</v>
      </c>
      <c r="X237" s="219">
        <f>Scores!Z233*calcs!$BN$7</f>
        <v>1.22014167463411</v>
      </c>
      <c r="Y237" s="219">
        <f>Scores!AA233*calcs!$BN$7</f>
        <v>1.17786859701006</v>
      </c>
      <c r="Z237" s="219">
        <f>Scores!AB233*calcs!$BN$7</f>
        <v>1.32722838393937</v>
      </c>
      <c r="AA237" s="219">
        <f>Scores!AC233*calcs!$BN$7</f>
        <v>1.04979284146465</v>
      </c>
      <c r="AB237" s="219">
        <f>Scores!AD233*calcs!$BN$8</f>
        <v>0.397742711920808</v>
      </c>
      <c r="AC237" s="219">
        <f>Scores!AE233*calcs!$BN$8</f>
        <v>0.391025317630265</v>
      </c>
      <c r="AD237" s="219">
        <f>Scores!AF233*calcs!$BN$8</f>
        <v>0.488299599444832</v>
      </c>
      <c r="AE237" s="219">
        <f>Scores!AG233*calcs!$BN$8</f>
        <v>0.503196633641437</v>
      </c>
      <c r="AF237" s="219">
        <f>Scores!AH233*calcs!$BN$8</f>
        <v>0.524218269904781</v>
      </c>
      <c r="AG237" s="219">
        <f>Scores!AI233*calcs!$BN$9</f>
        <v>1.25919092847654</v>
      </c>
      <c r="AH237" s="219">
        <f>Scores!AJ233*calcs!$BN$9</f>
        <v>1.28520666056874</v>
      </c>
      <c r="AI237" s="219">
        <f>Scores!AK233*calcs!$BN$9</f>
        <v>1.24328115017099</v>
      </c>
      <c r="AJ237" s="219">
        <f>Scores!AL233*calcs!$BN$9</f>
        <v>1.27412989770328</v>
      </c>
      <c r="AK237" s="219">
        <f>Scores!AM233*calcs!$BN$9</f>
        <v>1.30073516199764</v>
      </c>
      <c r="AL237" s="219">
        <f>Scores!AN233*calcs!$BN$10</f>
        <v>-0.131488807331863</v>
      </c>
      <c r="AM237" s="219">
        <f>Scores!AO233*calcs!$BN$10</f>
        <v>-0.0841861280462131</v>
      </c>
      <c r="AN237" s="219">
        <f>Scores!AP233*calcs!$BN$10</f>
        <v>-0.0766688967686248</v>
      </c>
      <c r="AO237" s="219">
        <f>Scores!AQ233*calcs!$BN$10</f>
        <v>-0.157785396924387</v>
      </c>
      <c r="AP237" s="219">
        <f>Scores!AR233*calcs!$BN$10</f>
        <v>-0.0853732819634908</v>
      </c>
      <c r="AQ237" s="219">
        <f>Scores!AS233*calcs!$BN$11</f>
        <v>0.239993871895623</v>
      </c>
      <c r="AR237" s="219">
        <f>Scores!AT233*calcs!$BN$11</f>
        <v>0.118491283510472</v>
      </c>
      <c r="AS237" s="219">
        <f>Scores!AU233*calcs!$BN$11</f>
        <v>0.311160633897285</v>
      </c>
      <c r="AT237" s="219">
        <f>Scores!AV233*calcs!$BN$11</f>
        <v>0.416291189471829</v>
      </c>
      <c r="AU237" s="219">
        <f>Scores!AW233*calcs!$BN$11</f>
        <v>0.265250825262917</v>
      </c>
      <c r="AV237" s="219">
        <f>Scores!AX233*calcs!$BN$12</f>
        <v>-0.102521365936513</v>
      </c>
      <c r="AW237" s="219">
        <f>Scores!AY233*calcs!$BN$12</f>
        <v>-0.111652375204223</v>
      </c>
      <c r="AX237" s="219">
        <f>Scores!AZ233*calcs!$BN$12</f>
        <v>-0.0432842700671245</v>
      </c>
      <c r="AY237" s="219">
        <f>Scores!BA233*calcs!$BN$12</f>
        <v>0.0177881701094755</v>
      </c>
      <c r="AZ237" s="219">
        <f>Scores!BB233*calcs!$BN$12</f>
        <v>-0.0252913800313699</v>
      </c>
      <c r="BA237" s="219">
        <f>Scores!BC233*calcs!$BN$13</f>
        <v>-0.747879399983257</v>
      </c>
      <c r="BB237" s="219">
        <f>Scores!BD233*calcs!$BN$13</f>
        <v>-0.693467626535647</v>
      </c>
      <c r="BC237" s="219">
        <f>Scores!BE233*calcs!$BN$13</f>
        <v>-0.594359359775466</v>
      </c>
      <c r="BD237" s="219">
        <f>Scores!BF233*calcs!$BN$13</f>
        <v>-0.597893747978965</v>
      </c>
      <c r="BE237" s="219">
        <f>Scores!BG233*calcs!$BN$13</f>
        <v>-0.597893747978965</v>
      </c>
      <c r="BF237" s="219">
        <f>Scores!BH233*calcs!$BN$14</f>
        <v>2.001094706644</v>
      </c>
      <c r="BG237" s="219">
        <f>Scores!BI233*calcs!$BN$14</f>
        <v>2.001094706644</v>
      </c>
      <c r="BH237" s="219">
        <f>Scores!BJ233*calcs!$BN$14</f>
        <v>2.001094706644</v>
      </c>
      <c r="BI237" s="219">
        <f>Scores!BK233*calcs!$BN$14</f>
        <v>2.07452125020991</v>
      </c>
      <c r="BJ237" s="219">
        <f>Scores!BL233*calcs!$BN$14</f>
        <v>2.07452125020991</v>
      </c>
    </row>
    <row r="238" spans="1:62">
      <c r="A238" t="s">
        <v>489</v>
      </c>
      <c r="B238" s="22" t="s">
        <v>490</v>
      </c>
      <c r="C238" s="219">
        <f>Scores!E234*calcs!$BN$3</f>
        <v>-1.06004468119975</v>
      </c>
      <c r="D238" s="219">
        <f>Scores!F234*calcs!$BN$3</f>
        <v>-1.06004468119975</v>
      </c>
      <c r="E238" s="219">
        <f>Scores!G234*calcs!$BN$3</f>
        <v>-1.06004468119975</v>
      </c>
      <c r="F238" s="219">
        <f>Scores!H234*calcs!$BN$3</f>
        <v>-1.06004468119975</v>
      </c>
      <c r="G238" s="219">
        <f>Scores!I234*calcs!$BN$3</f>
        <v>-1.06004468119975</v>
      </c>
      <c r="H238" s="219">
        <f>Scores!J234*calcs!$BN$4</f>
        <v>-1.08983544994356</v>
      </c>
      <c r="I238" s="219">
        <f>Scores!K234*calcs!$BN$4</f>
        <v>-1.08983544994356</v>
      </c>
      <c r="J238" s="219">
        <f>Scores!L234*calcs!$BN$4</f>
        <v>-1.08983544994356</v>
      </c>
      <c r="K238" s="219">
        <f>Scores!M234*calcs!$BN$4</f>
        <v>-1.08983544994356</v>
      </c>
      <c r="L238" s="219">
        <f>Scores!N234*calcs!$BN$4</f>
        <v>-1.08983544994356</v>
      </c>
      <c r="M238" s="219">
        <f>Scores!O234*calcs!$BN$5</f>
        <v>-1.28726474752951</v>
      </c>
      <c r="N238" s="219">
        <f>Scores!P234*calcs!$BN$5</f>
        <v>-1.28726474752951</v>
      </c>
      <c r="O238" s="219">
        <f>Scores!Q234*calcs!$BN$5</f>
        <v>-1.28726474752951</v>
      </c>
      <c r="P238" s="219">
        <f>Scores!R234*calcs!$BN$5</f>
        <v>-1.28726474752951</v>
      </c>
      <c r="Q238" s="219">
        <f>Scores!S234*calcs!$BN$5</f>
        <v>-1.28726474752951</v>
      </c>
      <c r="R238" s="219">
        <f>Scores!T234*calcs!$BN$6</f>
        <v>-0.608084946141212</v>
      </c>
      <c r="S238" s="219">
        <f>Scores!U234*calcs!$BN$6</f>
        <v>-0.608084946141212</v>
      </c>
      <c r="T238" s="219">
        <f>Scores!V234*calcs!$BN$6</f>
        <v>-0.608084946141212</v>
      </c>
      <c r="U238" s="219">
        <f>Scores!W234*calcs!$BN$6</f>
        <v>-0.608084946141212</v>
      </c>
      <c r="V238" s="219">
        <f>Scores!X234*calcs!$BN$6</f>
        <v>-0.608084946141212</v>
      </c>
      <c r="W238" s="219">
        <f>Scores!Y234*calcs!$BN$7</f>
        <v>-0.510867685977413</v>
      </c>
      <c r="X238" s="219">
        <f>Scores!Z234*calcs!$BN$7</f>
        <v>-1.1486549369376</v>
      </c>
      <c r="Y238" s="219">
        <f>Scores!AA234*calcs!$BN$7</f>
        <v>-0.139662993593234</v>
      </c>
      <c r="Z238" s="219">
        <f>Scores!AB234*calcs!$BN$7</f>
        <v>-0.504121117004074</v>
      </c>
      <c r="AA238" s="219">
        <f>Scores!AC234*calcs!$BN$7</f>
        <v>-0.294085602939096</v>
      </c>
      <c r="AB238" s="219">
        <f>Scores!AD234*calcs!$BN$8</f>
        <v>-0.165064794563521</v>
      </c>
      <c r="AC238" s="219">
        <f>Scores!AE234*calcs!$BN$8</f>
        <v>-0.246536451094245</v>
      </c>
      <c r="AD238" s="219">
        <f>Scores!AF234*calcs!$BN$8</f>
        <v>-0.288590850855046</v>
      </c>
      <c r="AE238" s="219">
        <f>Scores!AG234*calcs!$BN$8</f>
        <v>-0.21978765925004</v>
      </c>
      <c r="AF238" s="219">
        <f>Scores!AH234*calcs!$BN$8</f>
        <v>-0.175194331991022</v>
      </c>
      <c r="AG238" s="219">
        <f>Scores!AI234*calcs!$BN$9</f>
        <v>1.52277478352447</v>
      </c>
      <c r="AH238" s="219">
        <f>Scores!AJ234*calcs!$BN$9</f>
        <v>1.53805781161147</v>
      </c>
      <c r="AI238" s="219">
        <f>Scores!AK234*calcs!$BN$9</f>
        <v>1.56015605725277</v>
      </c>
      <c r="AJ238" s="219">
        <f>Scores!AL234*calcs!$BN$9</f>
        <v>1.59070134179898</v>
      </c>
      <c r="AK238" s="219">
        <f>Scores!AM234*calcs!$BN$9</f>
        <v>1.67898362694207</v>
      </c>
      <c r="AL238" s="219">
        <f>Scores!AN234*calcs!$BN$10</f>
        <v>-0.632086384302999</v>
      </c>
      <c r="AM238" s="219">
        <f>Scores!AO234*calcs!$BN$10</f>
        <v>-0.804509789146796</v>
      </c>
      <c r="AN238" s="219">
        <f>Scores!AP234*calcs!$BN$10</f>
        <v>-0.960337193976837</v>
      </c>
      <c r="AO238" s="219">
        <f>Scores!AQ234*calcs!$BN$10</f>
        <v>-0.986244103115091</v>
      </c>
      <c r="AP238" s="219">
        <f>Scores!AR234*calcs!$BN$10</f>
        <v>-0.908621863589667</v>
      </c>
      <c r="AQ238" s="219">
        <f>Scores!AS234*calcs!$BN$11</f>
        <v>-0.559319159097304</v>
      </c>
      <c r="AR238" s="219">
        <f>Scores!AT234*calcs!$BN$11</f>
        <v>-0.448543557577318</v>
      </c>
      <c r="AS238" s="219">
        <f>Scores!AU234*calcs!$BN$11</f>
        <v>-0.505320664427517</v>
      </c>
      <c r="AT238" s="219">
        <f>Scores!AV234*calcs!$BN$11</f>
        <v>-0.352368181030926</v>
      </c>
      <c r="AU238" s="219">
        <f>Scores!AW234*calcs!$BN$11</f>
        <v>-0.416434625595933</v>
      </c>
      <c r="AV238" s="219">
        <f>Scores!AX234*calcs!$BN$12</f>
        <v>-0.832387359263643</v>
      </c>
      <c r="AW238" s="219">
        <f>Scores!AY234*calcs!$BN$12</f>
        <v>-0.895536667406587</v>
      </c>
      <c r="AX238" s="219">
        <f>Scores!AZ234*calcs!$BN$12</f>
        <v>-0.793354515138614</v>
      </c>
      <c r="AY238" s="219">
        <f>Scores!BA234*calcs!$BN$12</f>
        <v>-0.714874231754072</v>
      </c>
      <c r="AZ238" s="219">
        <f>Scores!BB234*calcs!$BN$12</f>
        <v>-0.68159835637292</v>
      </c>
      <c r="BA238" s="219">
        <f>Scores!BC234*calcs!$BN$13</f>
        <v>-1.04127824151515</v>
      </c>
      <c r="BB238" s="219">
        <f>Scores!BD234*calcs!$BN$13</f>
        <v>-1.09290497942018</v>
      </c>
      <c r="BC238" s="219">
        <f>Scores!BE234*calcs!$BN$13</f>
        <v>-1.06135599959905</v>
      </c>
      <c r="BD238" s="219">
        <f>Scores!BF234*calcs!$BN$13</f>
        <v>-1.04299242702997</v>
      </c>
      <c r="BE238" s="219">
        <f>Scores!BG234*calcs!$BN$13</f>
        <v>-1.04299242702997</v>
      </c>
      <c r="BF238" s="219">
        <f>Scores!BH234*calcs!$BN$14</f>
        <v>1.32817280994533</v>
      </c>
      <c r="BG238" s="219">
        <f>Scores!BI234*calcs!$BN$14</f>
        <v>1.32817280994533</v>
      </c>
      <c r="BH238" s="219">
        <f>Scores!BJ234*calcs!$BN$14</f>
        <v>1.32817280994533</v>
      </c>
      <c r="BI238" s="219">
        <f>Scores!BK234*calcs!$BN$14</f>
        <v>1.25998694828618</v>
      </c>
      <c r="BJ238" s="219">
        <f>Scores!BL234*calcs!$BN$14</f>
        <v>1.25998694828618</v>
      </c>
    </row>
    <row r="239" spans="1:62">
      <c r="A239" t="s">
        <v>491</v>
      </c>
      <c r="B239" s="22" t="s">
        <v>492</v>
      </c>
      <c r="C239" s="219">
        <f>Scores!E235*calcs!$BN$3</f>
        <v>-0.711222548053246</v>
      </c>
      <c r="D239" s="219">
        <f>Scores!F235*calcs!$BN$3</f>
        <v>-0.711222548053246</v>
      </c>
      <c r="E239" s="219">
        <f>Scores!G235*calcs!$BN$3</f>
        <v>-0.711222548053246</v>
      </c>
      <c r="F239" s="219">
        <f>Scores!H235*calcs!$BN$3</f>
        <v>-0.711222548053246</v>
      </c>
      <c r="G239" s="219">
        <f>Scores!I235*calcs!$BN$3</f>
        <v>-0.711222548053246</v>
      </c>
      <c r="H239" s="219">
        <f>Scores!J235*calcs!$BN$4</f>
        <v>-1.0394563351098</v>
      </c>
      <c r="I239" s="219">
        <f>Scores!K235*calcs!$BN$4</f>
        <v>-1.0394563351098</v>
      </c>
      <c r="J239" s="219">
        <f>Scores!L235*calcs!$BN$4</f>
        <v>-1.0394563351098</v>
      </c>
      <c r="K239" s="219">
        <f>Scores!M235*calcs!$BN$4</f>
        <v>-1.0394563351098</v>
      </c>
      <c r="L239" s="219">
        <f>Scores!N235*calcs!$BN$4</f>
        <v>-1.0394563351098</v>
      </c>
      <c r="M239" s="219">
        <f>Scores!O235*calcs!$BN$5</f>
        <v>-1.27117444723523</v>
      </c>
      <c r="N239" s="219">
        <f>Scores!P235*calcs!$BN$5</f>
        <v>-1.27117444723523</v>
      </c>
      <c r="O239" s="219">
        <f>Scores!Q235*calcs!$BN$5</f>
        <v>-1.27117444723523</v>
      </c>
      <c r="P239" s="219">
        <f>Scores!R235*calcs!$BN$5</f>
        <v>-1.27117444723523</v>
      </c>
      <c r="Q239" s="219">
        <f>Scores!S235*calcs!$BN$5</f>
        <v>-1.27117444723523</v>
      </c>
      <c r="R239" s="219">
        <f>Scores!T235*calcs!$BN$6</f>
        <v>0.0367110304122558</v>
      </c>
      <c r="S239" s="219">
        <f>Scores!U235*calcs!$BN$6</f>
        <v>0.0367110304122558</v>
      </c>
      <c r="T239" s="219">
        <f>Scores!V235*calcs!$BN$6</f>
        <v>0.0367110304122558</v>
      </c>
      <c r="U239" s="219">
        <f>Scores!W235*calcs!$BN$6</f>
        <v>0.0367110304122558</v>
      </c>
      <c r="V239" s="219">
        <f>Scores!X235*calcs!$BN$6</f>
        <v>0.0367110304122558</v>
      </c>
      <c r="W239" s="219">
        <f>Scores!Y235*calcs!$BN$7</f>
        <v>1.3055251613056</v>
      </c>
      <c r="X239" s="219">
        <f>Scores!Z235*calcs!$BN$7</f>
        <v>1.46819945099866</v>
      </c>
      <c r="Y239" s="219">
        <f>Scores!AA235*calcs!$BN$7</f>
        <v>0.999703303984195</v>
      </c>
      <c r="Z239" s="219">
        <f>Scores!AB235*calcs!$BN$7</f>
        <v>0.922860907034922</v>
      </c>
      <c r="AA239" s="219">
        <f>Scores!AC235*calcs!$BN$7</f>
        <v>1.29994007741149</v>
      </c>
      <c r="AB239" s="219">
        <f>Scores!AD235*calcs!$BN$8</f>
        <v>0.928187338687648</v>
      </c>
      <c r="AC239" s="219">
        <f>Scores!AE235*calcs!$BN$8</f>
        <v>0.946760849315644</v>
      </c>
      <c r="AD239" s="219">
        <f>Scores!AF235*calcs!$BN$8</f>
        <v>0.840303204386236</v>
      </c>
      <c r="AE239" s="219">
        <f>Scores!AG235*calcs!$BN$8</f>
        <v>0.878883823129425</v>
      </c>
      <c r="AF239" s="219">
        <f>Scores!AH235*calcs!$BN$8</f>
        <v>0.774027322741999</v>
      </c>
      <c r="AG239" s="219">
        <f>Scores!AI235*calcs!$BN$9</f>
        <v>1.53500275392803</v>
      </c>
      <c r="AH239" s="219">
        <f>Scores!AJ235*calcs!$BN$9</f>
        <v>1.54978787903496</v>
      </c>
      <c r="AI239" s="219">
        <f>Scores!AK235*calcs!$BN$9</f>
        <v>1.58319362894765</v>
      </c>
      <c r="AJ239" s="219">
        <f>Scores!AL235*calcs!$BN$9</f>
        <v>1.60505787332851</v>
      </c>
      <c r="AK239" s="219">
        <f>Scores!AM235*calcs!$BN$9</f>
        <v>1.62443834462406</v>
      </c>
      <c r="AL239" s="219">
        <f>Scores!AN235*calcs!$BN$10</f>
        <v>0.0359677272655608</v>
      </c>
      <c r="AM239" s="219">
        <f>Scores!AO235*calcs!$BN$10</f>
        <v>0.040669973211221</v>
      </c>
      <c r="AN239" s="219">
        <f>Scores!AP235*calcs!$BN$10</f>
        <v>0.0785118773752563</v>
      </c>
      <c r="AO239" s="219">
        <f>Scores!AQ235*calcs!$BN$10</f>
        <v>-0.0396769249648915</v>
      </c>
      <c r="AP239" s="219">
        <f>Scores!AR235*calcs!$BN$10</f>
        <v>0.0115778200351247</v>
      </c>
      <c r="AQ239" s="219">
        <f>Scores!AS235*calcs!$BN$11</f>
        <v>0.381472790430391</v>
      </c>
      <c r="AR239" s="219">
        <f>Scores!AT235*calcs!$BN$11</f>
        <v>0.40888050445622</v>
      </c>
      <c r="AS239" s="219">
        <f>Scores!AU235*calcs!$BN$11</f>
        <v>0.557912799837034</v>
      </c>
      <c r="AT239" s="219">
        <f>Scores!AV235*calcs!$BN$11</f>
        <v>0.754466802413575</v>
      </c>
      <c r="AU239" s="219">
        <f>Scores!AW235*calcs!$BN$11</f>
        <v>0.644916943331968</v>
      </c>
      <c r="AV239" s="219">
        <f>Scores!AX235*calcs!$BN$12</f>
        <v>0.121281010435761</v>
      </c>
      <c r="AW239" s="219">
        <f>Scores!AY235*calcs!$BN$12</f>
        <v>0.195989874030437</v>
      </c>
      <c r="AX239" s="219">
        <f>Scores!AZ235*calcs!$BN$12</f>
        <v>0.211901331307462</v>
      </c>
      <c r="AY239" s="219">
        <f>Scores!BA235*calcs!$BN$12</f>
        <v>0.259012089177218</v>
      </c>
      <c r="AZ239" s="219">
        <f>Scores!BB235*calcs!$BN$12</f>
        <v>0.293903588115396</v>
      </c>
      <c r="BA239" s="219">
        <f>Scores!BC235*calcs!$BN$13</f>
        <v>-0.126564206151013</v>
      </c>
      <c r="BB239" s="219">
        <f>Scores!BD235*calcs!$BN$13</f>
        <v>-0.16088448935627</v>
      </c>
      <c r="BC239" s="219">
        <f>Scores!BE235*calcs!$BN$13</f>
        <v>0</v>
      </c>
      <c r="BD239" s="219">
        <f>Scores!BF235*calcs!$BN$13</f>
        <v>0.11293548572936</v>
      </c>
      <c r="BE239" s="219">
        <f>Scores!BG235*calcs!$BN$13</f>
        <v>0.11293548572936</v>
      </c>
      <c r="BF239" s="219">
        <f>Scores!BH235*calcs!$BN$14</f>
        <v>2.18082639060234</v>
      </c>
      <c r="BG239" s="219">
        <f>Scores!BI235*calcs!$BN$14</f>
        <v>2.18082639060234</v>
      </c>
      <c r="BH239" s="219">
        <f>Scores!BJ235*calcs!$BN$14</f>
        <v>2.18082639060234</v>
      </c>
      <c r="BI239" s="219">
        <f>Scores!BK235*calcs!$BN$14</f>
        <v>2.50518623690937</v>
      </c>
      <c r="BJ239" s="219">
        <f>Scores!BL235*calcs!$BN$14</f>
        <v>2.50518623690937</v>
      </c>
    </row>
    <row r="240" spans="1:62">
      <c r="A240" t="s">
        <v>493</v>
      </c>
      <c r="B240" s="22" t="s">
        <v>137</v>
      </c>
      <c r="C240" s="219">
        <f>Scores!E236*calcs!$BN$3</f>
        <v>-1.07399756652561</v>
      </c>
      <c r="D240" s="219">
        <f>Scores!F236*calcs!$BN$3</f>
        <v>-1.07399756652561</v>
      </c>
      <c r="E240" s="219">
        <f>Scores!G236*calcs!$BN$3</f>
        <v>-1.07399756652561</v>
      </c>
      <c r="F240" s="219">
        <f>Scores!H236*calcs!$BN$3</f>
        <v>-1.07399756652561</v>
      </c>
      <c r="G240" s="219">
        <f>Scores!I236*calcs!$BN$3</f>
        <v>-1.07399756652561</v>
      </c>
      <c r="H240" s="219">
        <f>Scores!J236*calcs!$BN$4</f>
        <v>-1.27416914453196</v>
      </c>
      <c r="I240" s="219">
        <f>Scores!K236*calcs!$BN$4</f>
        <v>-1.27416914453196</v>
      </c>
      <c r="J240" s="219">
        <f>Scores!L236*calcs!$BN$4</f>
        <v>-1.27416914453196</v>
      </c>
      <c r="K240" s="219">
        <f>Scores!M236*calcs!$BN$4</f>
        <v>-1.27416914453196</v>
      </c>
      <c r="L240" s="219">
        <f>Scores!N236*calcs!$BN$4</f>
        <v>-1.27416914453196</v>
      </c>
      <c r="M240" s="219">
        <f>Scores!O236*calcs!$BN$5</f>
        <v>-1.92677945101287</v>
      </c>
      <c r="N240" s="219">
        <f>Scores!P236*calcs!$BN$5</f>
        <v>-1.92677945101287</v>
      </c>
      <c r="O240" s="219">
        <f>Scores!Q236*calcs!$BN$5</f>
        <v>-1.92677945101287</v>
      </c>
      <c r="P240" s="219">
        <f>Scores!R236*calcs!$BN$5</f>
        <v>-1.92677945101287</v>
      </c>
      <c r="Q240" s="219">
        <f>Scores!S236*calcs!$BN$5</f>
        <v>-1.92677945101287</v>
      </c>
      <c r="R240" s="219">
        <f>Scores!T236*calcs!$BN$6</f>
        <v>-0.413993001191954</v>
      </c>
      <c r="S240" s="219">
        <f>Scores!U236*calcs!$BN$6</f>
        <v>-0.413993001191954</v>
      </c>
      <c r="T240" s="219">
        <f>Scores!V236*calcs!$BN$6</f>
        <v>-0.413993001191954</v>
      </c>
      <c r="U240" s="219">
        <f>Scores!W236*calcs!$BN$6</f>
        <v>-0.413993001191954</v>
      </c>
      <c r="V240" s="219">
        <f>Scores!X236*calcs!$BN$6</f>
        <v>-0.413993001191954</v>
      </c>
      <c r="W240" s="219">
        <f>Scores!Y236*calcs!$BN$7</f>
        <v>0.691062835112026</v>
      </c>
      <c r="X240" s="219">
        <f>Scores!Z236*calcs!$BN$7</f>
        <v>0.437650296354388</v>
      </c>
      <c r="Y240" s="219">
        <f>Scores!AA236*calcs!$BN$7</f>
        <v>0.808682122486541</v>
      </c>
      <c r="Z240" s="219">
        <f>Scores!AB236*calcs!$BN$7</f>
        <v>1.25549642576279</v>
      </c>
      <c r="AA240" s="219">
        <f>Scores!AC236*calcs!$BN$7</f>
        <v>0.368076219633271</v>
      </c>
      <c r="AB240" s="219">
        <f>Scores!AD236*calcs!$BN$8</f>
        <v>0.0523204204107106</v>
      </c>
      <c r="AC240" s="219">
        <f>Scores!AE236*calcs!$BN$8</f>
        <v>0.0150575776846277</v>
      </c>
      <c r="AD240" s="219">
        <f>Scores!AF236*calcs!$BN$8</f>
        <v>-0.0444475737694066</v>
      </c>
      <c r="AE240" s="219">
        <f>Scores!AG236*calcs!$BN$8</f>
        <v>0.0695105906734255</v>
      </c>
      <c r="AF240" s="219">
        <f>Scores!AH236*calcs!$BN$8</f>
        <v>-0.0477904382547734</v>
      </c>
      <c r="AG240" s="219">
        <f>Scores!AI236*calcs!$BN$9</f>
        <v>2.01918747674975</v>
      </c>
      <c r="AH240" s="219">
        <f>Scores!AJ236*calcs!$BN$9</f>
        <v>1.94192556969245</v>
      </c>
      <c r="AI240" s="219">
        <f>Scores!AK236*calcs!$BN$9</f>
        <v>1.96144744155714</v>
      </c>
      <c r="AJ240" s="219">
        <f>Scores!AL236*calcs!$BN$9</f>
        <v>1.97198844540774</v>
      </c>
      <c r="AK240" s="219">
        <f>Scores!AM236*calcs!$BN$9</f>
        <v>1.98207636974691</v>
      </c>
      <c r="AL240" s="219">
        <f>Scores!AN236*calcs!$BN$10</f>
        <v>-0.725520525781119</v>
      </c>
      <c r="AM240" s="219">
        <f>Scores!AO236*calcs!$BN$10</f>
        <v>-0.821376872120225</v>
      </c>
      <c r="AN240" s="219">
        <f>Scores!AP236*calcs!$BN$10</f>
        <v>-0.819263762936945</v>
      </c>
      <c r="AO240" s="219">
        <f>Scores!AQ236*calcs!$BN$10</f>
        <v>-0.853961069609116</v>
      </c>
      <c r="AP240" s="219">
        <f>Scores!AR236*calcs!$BN$10</f>
        <v>-0.972255521837191</v>
      </c>
      <c r="AQ240" s="219">
        <f>Scores!AS236*calcs!$BN$11</f>
        <v>-0.27552091330553</v>
      </c>
      <c r="AR240" s="219">
        <f>Scores!AT236*calcs!$BN$11</f>
        <v>-0.27512395194186</v>
      </c>
      <c r="AS240" s="219">
        <f>Scores!AU236*calcs!$BN$11</f>
        <v>-0.157177467525315</v>
      </c>
      <c r="AT240" s="219">
        <f>Scores!AV236*calcs!$BN$11</f>
        <v>0.0922945482176986</v>
      </c>
      <c r="AU240" s="219">
        <f>Scores!AW236*calcs!$BN$11</f>
        <v>0.0623740222947306</v>
      </c>
      <c r="AV240" s="219">
        <f>Scores!AX236*calcs!$BN$12</f>
        <v>-0.502789450808355</v>
      </c>
      <c r="AW240" s="219">
        <f>Scores!AY236*calcs!$BN$12</f>
        <v>-0.482786024190695</v>
      </c>
      <c r="AX240" s="219">
        <f>Scores!AZ236*calcs!$BN$12</f>
        <v>-0.460765212745219</v>
      </c>
      <c r="AY240" s="219">
        <f>Scores!BA236*calcs!$BN$12</f>
        <v>-0.431712160759073</v>
      </c>
      <c r="AZ240" s="219">
        <f>Scores!BB236*calcs!$BN$12</f>
        <v>-0.369418267203122</v>
      </c>
      <c r="BA240" s="219">
        <f>Scores!BC236*calcs!$BN$13</f>
        <v>-1.40371210458396</v>
      </c>
      <c r="BB240" s="219">
        <f>Scores!BD236*calcs!$BN$13</f>
        <v>-1.34255332497301</v>
      </c>
      <c r="BC240" s="219">
        <f>Scores!BE236*calcs!$BN$13</f>
        <v>-1.37673035376562</v>
      </c>
      <c r="BD240" s="219">
        <f>Scores!BF236*calcs!$BN$13</f>
        <v>-1.24893360688939</v>
      </c>
      <c r="BE240" s="219">
        <f>Scores!BG236*calcs!$BN$13</f>
        <v>-1.24893360688939</v>
      </c>
      <c r="BF240" s="219">
        <f>Scores!BH236*calcs!$BN$14</f>
        <v>2.10772022477923</v>
      </c>
      <c r="BG240" s="219">
        <f>Scores!BI236*calcs!$BN$14</f>
        <v>2.10772022477923</v>
      </c>
      <c r="BH240" s="219">
        <f>Scores!BJ236*calcs!$BN$14</f>
        <v>2.10772022477923</v>
      </c>
      <c r="BI240" s="219">
        <f>Scores!BK236*calcs!$BN$14</f>
        <v>1.79392242674735</v>
      </c>
      <c r="BJ240" s="219">
        <f>Scores!BL236*calcs!$BN$14</f>
        <v>1.79392242674735</v>
      </c>
    </row>
    <row r="241" spans="1:62">
      <c r="A241" t="s">
        <v>494</v>
      </c>
      <c r="B241" s="22" t="s">
        <v>495</v>
      </c>
      <c r="C241" s="219">
        <f>Scores!E237*calcs!$BN$3</f>
        <v>0.184552689866971</v>
      </c>
      <c r="D241" s="219">
        <f>Scores!F237*calcs!$BN$3</f>
        <v>0.184552689866971</v>
      </c>
      <c r="E241" s="219">
        <f>Scores!G237*calcs!$BN$3</f>
        <v>0.184552689866971</v>
      </c>
      <c r="F241" s="219">
        <f>Scores!H237*calcs!$BN$3</f>
        <v>0.184552689866971</v>
      </c>
      <c r="G241" s="219">
        <f>Scores!I237*calcs!$BN$3</f>
        <v>0.184552689866971</v>
      </c>
      <c r="H241" s="219">
        <f>Scores!J237*calcs!$BN$4</f>
        <v>-0.697355159742471</v>
      </c>
      <c r="I241" s="219">
        <f>Scores!K237*calcs!$BN$4</f>
        <v>-0.697355159742471</v>
      </c>
      <c r="J241" s="219">
        <f>Scores!L237*calcs!$BN$4</f>
        <v>-0.697355159742471</v>
      </c>
      <c r="K241" s="219">
        <f>Scores!M237*calcs!$BN$4</f>
        <v>-0.697355159742471</v>
      </c>
      <c r="L241" s="219">
        <f>Scores!N237*calcs!$BN$4</f>
        <v>-0.697355159742471</v>
      </c>
      <c r="M241" s="219">
        <f>Scores!O237*calcs!$BN$5</f>
        <v>-0.827280911022184</v>
      </c>
      <c r="N241" s="219">
        <f>Scores!P237*calcs!$BN$5</f>
        <v>-0.827280911022184</v>
      </c>
      <c r="O241" s="219">
        <f>Scores!Q237*calcs!$BN$5</f>
        <v>-0.827280911022184</v>
      </c>
      <c r="P241" s="219">
        <f>Scores!R237*calcs!$BN$5</f>
        <v>-0.827280911022184</v>
      </c>
      <c r="Q241" s="219">
        <f>Scores!S237*calcs!$BN$5</f>
        <v>-0.827280911022184</v>
      </c>
      <c r="R241" s="219">
        <f>Scores!T237*calcs!$BN$6</f>
        <v>0.366363137848838</v>
      </c>
      <c r="S241" s="219">
        <f>Scores!U237*calcs!$BN$6</f>
        <v>0.366363137848838</v>
      </c>
      <c r="T241" s="219">
        <f>Scores!V237*calcs!$BN$6</f>
        <v>0.366363137848838</v>
      </c>
      <c r="U241" s="219">
        <f>Scores!W237*calcs!$BN$6</f>
        <v>0.366363137848838</v>
      </c>
      <c r="V241" s="219">
        <f>Scores!X237*calcs!$BN$6</f>
        <v>0.366363137848838</v>
      </c>
      <c r="W241" s="219">
        <f>Scores!Y237*calcs!$BN$7</f>
        <v>1.81984447252833</v>
      </c>
      <c r="X241" s="219">
        <f>Scores!Z237*calcs!$BN$7</f>
        <v>1.36616688121858</v>
      </c>
      <c r="Y241" s="219">
        <f>Scores!AA237*calcs!$BN$7</f>
        <v>0.368811663066182</v>
      </c>
      <c r="Z241" s="219">
        <f>Scores!AB237*calcs!$BN$7</f>
        <v>1.39490335166697</v>
      </c>
      <c r="AA241" s="219">
        <f>Scores!AC237*calcs!$BN$7</f>
        <v>0.776807511492418</v>
      </c>
      <c r="AB241" s="219">
        <f>Scores!AD237*calcs!$BN$8</f>
        <v>1.29436336631343</v>
      </c>
      <c r="AC241" s="219">
        <f>Scores!AE237*calcs!$BN$8</f>
        <v>1.18367968124467</v>
      </c>
      <c r="AD241" s="219">
        <f>Scores!AF237*calcs!$BN$8</f>
        <v>1.28748284399705</v>
      </c>
      <c r="AE241" s="219">
        <f>Scores!AG237*calcs!$BN$8</f>
        <v>1.45071375990968</v>
      </c>
      <c r="AF241" s="219">
        <f>Scores!AH237*calcs!$BN$8</f>
        <v>1.40184721078972</v>
      </c>
      <c r="AG241" s="219">
        <f>Scores!AI237*calcs!$BN$9</f>
        <v>0.367707994819227</v>
      </c>
      <c r="AH241" s="219">
        <f>Scores!AJ237*calcs!$BN$9</f>
        <v>0.309218995096912</v>
      </c>
      <c r="AI241" s="219">
        <f>Scores!AK237*calcs!$BN$9</f>
        <v>0.273168688515249</v>
      </c>
      <c r="AJ241" s="219">
        <f>Scores!AL237*calcs!$BN$9</f>
        <v>0.313896263512062</v>
      </c>
      <c r="AK241" s="219">
        <f>Scores!AM237*calcs!$BN$9</f>
        <v>0.369009936150137</v>
      </c>
      <c r="AL241" s="219">
        <f>Scores!AN237*calcs!$BN$10</f>
        <v>0.409963832459925</v>
      </c>
      <c r="AM241" s="219">
        <f>Scores!AO237*calcs!$BN$10</f>
        <v>0.36045810720106</v>
      </c>
      <c r="AN241" s="219">
        <f>Scores!AP237*calcs!$BN$10</f>
        <v>0.382099661712294</v>
      </c>
      <c r="AO241" s="219">
        <f>Scores!AQ237*calcs!$BN$10</f>
        <v>0.33610344715084</v>
      </c>
      <c r="AP241" s="219">
        <f>Scores!AR237*calcs!$BN$10</f>
        <v>0.308490569905885</v>
      </c>
      <c r="AQ241" s="219">
        <f>Scores!AS237*calcs!$BN$11</f>
        <v>0.674179860374723</v>
      </c>
      <c r="AR241" s="219">
        <f>Scores!AT237*calcs!$BN$11</f>
        <v>0.613024383082246</v>
      </c>
      <c r="AS241" s="219">
        <f>Scores!AU237*calcs!$BN$11</f>
        <v>0.691576435344577</v>
      </c>
      <c r="AT241" s="219">
        <f>Scores!AV237*calcs!$BN$11</f>
        <v>1.09452869626523</v>
      </c>
      <c r="AU241" s="219">
        <f>Scores!AW237*calcs!$BN$11</f>
        <v>0.96245058471702</v>
      </c>
      <c r="AV241" s="219">
        <f>Scores!AX237*calcs!$BN$12</f>
        <v>0.507245966481008</v>
      </c>
      <c r="AW241" s="219">
        <f>Scores!AY237*calcs!$BN$12</f>
        <v>0.525948141344296</v>
      </c>
      <c r="AX241" s="219">
        <f>Scores!AZ237*calcs!$BN$12</f>
        <v>0.524647594646241</v>
      </c>
      <c r="AY241" s="219">
        <f>Scores!BA237*calcs!$BN$12</f>
        <v>0.639178889168065</v>
      </c>
      <c r="AZ241" s="219">
        <f>Scores!BB237*calcs!$BN$12</f>
        <v>0.717672907731197</v>
      </c>
      <c r="BA241" s="219">
        <f>Scores!BC237*calcs!$BN$13</f>
        <v>0.488998069219822</v>
      </c>
      <c r="BB241" s="219">
        <f>Scores!BD237*calcs!$BN$13</f>
        <v>0.493748950093381</v>
      </c>
      <c r="BC241" s="219">
        <f>Scores!BE237*calcs!$BN$13</f>
        <v>0.612554034054307</v>
      </c>
      <c r="BD241" s="219">
        <f>Scores!BF237*calcs!$BN$13</f>
        <v>0.74404555304049</v>
      </c>
      <c r="BE241" s="219">
        <f>Scores!BG237*calcs!$BN$13</f>
        <v>0.74404555304049</v>
      </c>
      <c r="BF241" s="219">
        <f>Scores!BH237*calcs!$BN$14</f>
        <v>2.68832682294064</v>
      </c>
      <c r="BG241" s="219">
        <f>Scores!BI237*calcs!$BN$14</f>
        <v>2.68832682294064</v>
      </c>
      <c r="BH241" s="219">
        <f>Scores!BJ237*calcs!$BN$14</f>
        <v>2.68832682294064</v>
      </c>
      <c r="BI241" s="219">
        <f>Scores!BK237*calcs!$BN$14</f>
        <v>2.92581057732974</v>
      </c>
      <c r="BJ241" s="219">
        <f>Scores!BL237*calcs!$BN$14</f>
        <v>2.92581057732974</v>
      </c>
    </row>
    <row r="242" spans="1:62">
      <c r="A242" t="s">
        <v>496</v>
      </c>
      <c r="B242" s="22" t="s">
        <v>497</v>
      </c>
      <c r="C242" s="219">
        <f>Scores!E238*calcs!$BN$3</f>
        <v>0.159437496280422</v>
      </c>
      <c r="D242" s="219">
        <f>Scores!F238*calcs!$BN$3</f>
        <v>0.159437496280422</v>
      </c>
      <c r="E242" s="219">
        <f>Scores!G238*calcs!$BN$3</f>
        <v>0.159437496280422</v>
      </c>
      <c r="F242" s="219">
        <f>Scores!H238*calcs!$BN$3</f>
        <v>0.159437496280422</v>
      </c>
      <c r="G242" s="219">
        <f>Scores!I238*calcs!$BN$3</f>
        <v>0.159437496280422</v>
      </c>
      <c r="H242" s="219">
        <f>Scores!J238*calcs!$BN$4</f>
        <v>-0.272125716879639</v>
      </c>
      <c r="I242" s="219">
        <f>Scores!K238*calcs!$BN$4</f>
        <v>-0.272125716879639</v>
      </c>
      <c r="J242" s="219">
        <f>Scores!L238*calcs!$BN$4</f>
        <v>-0.272125716879639</v>
      </c>
      <c r="K242" s="219">
        <f>Scores!M238*calcs!$BN$4</f>
        <v>-0.272125716879639</v>
      </c>
      <c r="L242" s="219">
        <f>Scores!N238*calcs!$BN$4</f>
        <v>-0.272125716879639</v>
      </c>
      <c r="M242" s="219">
        <f>Scores!O238*calcs!$BN$5</f>
        <v>-0.446982598151793</v>
      </c>
      <c r="N242" s="219">
        <f>Scores!P238*calcs!$BN$5</f>
        <v>-0.446982598151793</v>
      </c>
      <c r="O242" s="219">
        <f>Scores!Q238*calcs!$BN$5</f>
        <v>-0.446982598151793</v>
      </c>
      <c r="P242" s="219">
        <f>Scores!R238*calcs!$BN$5</f>
        <v>-0.446982598151793</v>
      </c>
      <c r="Q242" s="219">
        <f>Scores!S238*calcs!$BN$5</f>
        <v>-0.446982598151793</v>
      </c>
      <c r="R242" s="219">
        <f>Scores!T238*calcs!$BN$6</f>
        <v>0.0629801109630103</v>
      </c>
      <c r="S242" s="219">
        <f>Scores!U238*calcs!$BN$6</f>
        <v>0.0629801109630103</v>
      </c>
      <c r="T242" s="219">
        <f>Scores!V238*calcs!$BN$6</f>
        <v>0.0629801109630103</v>
      </c>
      <c r="U242" s="219">
        <f>Scores!W238*calcs!$BN$6</f>
        <v>0.0629801109630103</v>
      </c>
      <c r="V242" s="219">
        <f>Scores!X238*calcs!$BN$6</f>
        <v>0.0629801109630103</v>
      </c>
      <c r="W242" s="219">
        <f>Scores!Y238*calcs!$BN$7</f>
        <v>1.22552104062476</v>
      </c>
      <c r="X242" s="219">
        <f>Scores!Z238*calcs!$BN$7</f>
        <v>1.38342043377045</v>
      </c>
      <c r="Y242" s="219">
        <f>Scores!AA238*calcs!$BN$7</f>
        <v>0.13057942486294</v>
      </c>
      <c r="Z242" s="219">
        <f>Scores!AB238*calcs!$BN$7</f>
        <v>-0.115969267998501</v>
      </c>
      <c r="AA242" s="219">
        <f>Scores!AC238*calcs!$BN$7</f>
        <v>0.267131542112932</v>
      </c>
      <c r="AB242" s="219">
        <f>Scores!AD238*calcs!$BN$8</f>
        <v>0.780797135204905</v>
      </c>
      <c r="AC242" s="219">
        <f>Scores!AE238*calcs!$BN$8</f>
        <v>0.58452201748593</v>
      </c>
      <c r="AD242" s="219">
        <f>Scores!AF238*calcs!$BN$8</f>
        <v>0.855178202793249</v>
      </c>
      <c r="AE242" s="219">
        <f>Scores!AG238*calcs!$BN$8</f>
        <v>0.773929155426716</v>
      </c>
      <c r="AF242" s="219">
        <f>Scores!AH238*calcs!$BN$8</f>
        <v>0.857629300337622</v>
      </c>
      <c r="AG242" s="219">
        <f>Scores!AI238*calcs!$BN$9</f>
        <v>1.56579704636636</v>
      </c>
      <c r="AH242" s="219">
        <f>Scores!AJ238*calcs!$BN$9</f>
        <v>1.49398934730027</v>
      </c>
      <c r="AI242" s="219">
        <f>Scores!AK238*calcs!$BN$9</f>
        <v>1.43443302132017</v>
      </c>
      <c r="AJ242" s="219">
        <f>Scores!AL238*calcs!$BN$9</f>
        <v>1.4599192395095</v>
      </c>
      <c r="AK242" s="219">
        <f>Scores!AM238*calcs!$BN$9</f>
        <v>1.48216858622325</v>
      </c>
      <c r="AL242" s="219">
        <f>Scores!AN238*calcs!$BN$10</f>
        <v>0.0942742251687336</v>
      </c>
      <c r="AM242" s="219">
        <f>Scores!AO238*calcs!$BN$10</f>
        <v>0.0484608864688126</v>
      </c>
      <c r="AN242" s="219">
        <f>Scores!AP238*calcs!$BN$10</f>
        <v>0.0183234495437305</v>
      </c>
      <c r="AO242" s="219">
        <f>Scores!AQ238*calcs!$BN$10</f>
        <v>0.022382735760961</v>
      </c>
      <c r="AP242" s="219">
        <f>Scores!AR238*calcs!$BN$10</f>
        <v>-0.0225346047421658</v>
      </c>
      <c r="AQ242" s="219">
        <f>Scores!AS238*calcs!$BN$11</f>
        <v>0.248895119620282</v>
      </c>
      <c r="AR242" s="219">
        <f>Scores!AT238*calcs!$BN$11</f>
        <v>0.424217012057992</v>
      </c>
      <c r="AS242" s="219">
        <f>Scores!AU238*calcs!$BN$11</f>
        <v>0.406186510882525</v>
      </c>
      <c r="AT242" s="219">
        <f>Scores!AV238*calcs!$BN$11</f>
        <v>0.769428670779141</v>
      </c>
      <c r="AU242" s="219">
        <f>Scores!AW238*calcs!$BN$11</f>
        <v>0.669275600032406</v>
      </c>
      <c r="AV242" s="219">
        <f>Scores!AX238*calcs!$BN$12</f>
        <v>0.107700306071059</v>
      </c>
      <c r="AW242" s="219">
        <f>Scores!AY238*calcs!$BN$12</f>
        <v>0.110689264384082</v>
      </c>
      <c r="AX242" s="219">
        <f>Scores!AZ238*calcs!$BN$12</f>
        <v>0.25054179627596</v>
      </c>
      <c r="AY242" s="219">
        <f>Scores!BA238*calcs!$BN$12</f>
        <v>0.202443084623463</v>
      </c>
      <c r="AZ242" s="219">
        <f>Scores!BB238*calcs!$BN$12</f>
        <v>0.178009566903281</v>
      </c>
      <c r="BA242" s="219">
        <f>Scores!BC238*calcs!$BN$13</f>
        <v>0.161081716919471</v>
      </c>
      <c r="BB242" s="219">
        <f>Scores!BD238*calcs!$BN$13</f>
        <v>0.255196086565118</v>
      </c>
      <c r="BC242" s="219">
        <f>Scores!BE238*calcs!$BN$13</f>
        <v>0.278985005608892</v>
      </c>
      <c r="BD242" s="219">
        <f>Scores!BF238*calcs!$BN$13</f>
        <v>0.325519929455214</v>
      </c>
      <c r="BE242" s="219">
        <f>Scores!BG238*calcs!$BN$13</f>
        <v>0.325519929455214</v>
      </c>
      <c r="BF242" s="219">
        <f>Scores!BH238*calcs!$BN$14</f>
        <v>2.31185658600424</v>
      </c>
      <c r="BG242" s="219">
        <f>Scores!BI238*calcs!$BN$14</f>
        <v>2.31185658600424</v>
      </c>
      <c r="BH242" s="219">
        <f>Scores!BJ238*calcs!$BN$14</f>
        <v>2.31185658600424</v>
      </c>
      <c r="BI242" s="219">
        <f>Scores!BK238*calcs!$BN$14</f>
        <v>2.82107358440722</v>
      </c>
      <c r="BJ242" s="219">
        <f>Scores!BL238*calcs!$BN$14</f>
        <v>2.82107358440722</v>
      </c>
    </row>
    <row r="243" spans="1:62">
      <c r="A243" t="s">
        <v>498</v>
      </c>
      <c r="B243" s="22" t="s">
        <v>499</v>
      </c>
      <c r="C243" s="219">
        <f>Scores!E239*calcs!$BN$3</f>
        <v>-0.256358486430208</v>
      </c>
      <c r="D243" s="219">
        <f>Scores!F239*calcs!$BN$3</f>
        <v>-0.256358486430208</v>
      </c>
      <c r="E243" s="219">
        <f>Scores!G239*calcs!$BN$3</f>
        <v>-0.256358486430208</v>
      </c>
      <c r="F243" s="219">
        <f>Scores!H239*calcs!$BN$3</f>
        <v>-0.256358486430208</v>
      </c>
      <c r="G243" s="219">
        <f>Scores!I239*calcs!$BN$3</f>
        <v>-0.256358486430208</v>
      </c>
      <c r="H243" s="219">
        <f>Scores!J239*calcs!$BN$4</f>
        <v>-0.622862778136661</v>
      </c>
      <c r="I243" s="219">
        <f>Scores!K239*calcs!$BN$4</f>
        <v>-0.622862778136661</v>
      </c>
      <c r="J243" s="219">
        <f>Scores!L239*calcs!$BN$4</f>
        <v>-0.622862778136661</v>
      </c>
      <c r="K243" s="219">
        <f>Scores!M239*calcs!$BN$4</f>
        <v>-0.622862778136661</v>
      </c>
      <c r="L243" s="219">
        <f>Scores!N239*calcs!$BN$4</f>
        <v>-0.622862778136661</v>
      </c>
      <c r="M243" s="219">
        <f>Scores!O239*calcs!$BN$5</f>
        <v>-0.541516131805987</v>
      </c>
      <c r="N243" s="219">
        <f>Scores!P239*calcs!$BN$5</f>
        <v>-0.541516131805987</v>
      </c>
      <c r="O243" s="219">
        <f>Scores!Q239*calcs!$BN$5</f>
        <v>-0.541516131805987</v>
      </c>
      <c r="P243" s="219">
        <f>Scores!R239*calcs!$BN$5</f>
        <v>-0.541516131805987</v>
      </c>
      <c r="Q243" s="219">
        <f>Scores!S239*calcs!$BN$5</f>
        <v>-0.541516131805987</v>
      </c>
      <c r="R243" s="219">
        <f>Scores!T239*calcs!$BN$6</f>
        <v>-0.198175230547102</v>
      </c>
      <c r="S243" s="219">
        <f>Scores!U239*calcs!$BN$6</f>
        <v>-0.198175230547102</v>
      </c>
      <c r="T243" s="219">
        <f>Scores!V239*calcs!$BN$6</f>
        <v>-0.198175230547102</v>
      </c>
      <c r="U243" s="219">
        <f>Scores!W239*calcs!$BN$6</f>
        <v>-0.198175230547102</v>
      </c>
      <c r="V243" s="219">
        <f>Scores!X239*calcs!$BN$6</f>
        <v>-0.198175230547102</v>
      </c>
      <c r="W243" s="219">
        <f>Scores!Y239*calcs!$BN$7</f>
        <v>1.22594485390776</v>
      </c>
      <c r="X243" s="219">
        <f>Scores!Z239*calcs!$BN$7</f>
        <v>0.119683936634366</v>
      </c>
      <c r="Y243" s="219">
        <f>Scores!AA239*calcs!$BN$7</f>
        <v>0.102756726813839</v>
      </c>
      <c r="Z243" s="219">
        <f>Scores!AB239*calcs!$BN$7</f>
        <v>0.707742105627209</v>
      </c>
      <c r="AA243" s="219">
        <f>Scores!AC239*calcs!$BN$7</f>
        <v>0.197961483735527</v>
      </c>
      <c r="AB243" s="219">
        <f>Scores!AD239*calcs!$BN$8</f>
        <v>0.376438079942708</v>
      </c>
      <c r="AC243" s="219">
        <f>Scores!AE239*calcs!$BN$8</f>
        <v>0.45620933488058</v>
      </c>
      <c r="AD243" s="219">
        <f>Scores!AF239*calcs!$BN$8</f>
        <v>0.40250495581621</v>
      </c>
      <c r="AE243" s="219">
        <f>Scores!AG239*calcs!$BN$8</f>
        <v>0.308605663653867</v>
      </c>
      <c r="AF243" s="219">
        <f>Scores!AH239*calcs!$BN$8</f>
        <v>0.253690866091964</v>
      </c>
      <c r="AG243" s="219">
        <f>Scores!AI239*calcs!$BN$9</f>
        <v>1.26628108992837</v>
      </c>
      <c r="AH243" s="219">
        <f>Scores!AJ239*calcs!$BN$9</f>
        <v>1.21076844129522</v>
      </c>
      <c r="AI243" s="219">
        <f>Scores!AK239*calcs!$BN$9</f>
        <v>1.19999998283559</v>
      </c>
      <c r="AJ243" s="219">
        <f>Scores!AL239*calcs!$BN$9</f>
        <v>1.23117189340943</v>
      </c>
      <c r="AK243" s="219">
        <f>Scores!AM239*calcs!$BN$9</f>
        <v>1.1838447616725</v>
      </c>
      <c r="AL243" s="219">
        <f>Scores!AN239*calcs!$BN$10</f>
        <v>-0.13961059692874</v>
      </c>
      <c r="AM243" s="219">
        <f>Scores!AO239*calcs!$BN$10</f>
        <v>-0.115472913326339</v>
      </c>
      <c r="AN243" s="219">
        <f>Scores!AP239*calcs!$BN$10</f>
        <v>-0.119079412999703</v>
      </c>
      <c r="AO243" s="219">
        <f>Scores!AQ239*calcs!$BN$10</f>
        <v>-0.0961135329399672</v>
      </c>
      <c r="AP243" s="219">
        <f>Scores!AR239*calcs!$BN$10</f>
        <v>-0.136194424140185</v>
      </c>
      <c r="AQ243" s="219">
        <f>Scores!AS239*calcs!$BN$11</f>
        <v>-0.47892746302491</v>
      </c>
      <c r="AR243" s="219">
        <f>Scores!AT239*calcs!$BN$11</f>
        <v>-0.567883238724933</v>
      </c>
      <c r="AS243" s="219">
        <f>Scores!AU239*calcs!$BN$11</f>
        <v>-0.519202535112461</v>
      </c>
      <c r="AT243" s="219">
        <f>Scores!AV239*calcs!$BN$11</f>
        <v>-0.0616782357722405</v>
      </c>
      <c r="AU243" s="219">
        <f>Scores!AW239*calcs!$BN$11</f>
        <v>-0.0138080064996324</v>
      </c>
      <c r="AV243" s="219">
        <f>Scores!AX239*calcs!$BN$12</f>
        <v>-0.183669109794357</v>
      </c>
      <c r="AW243" s="219">
        <f>Scores!AY239*calcs!$BN$12</f>
        <v>-0.153096408779876</v>
      </c>
      <c r="AX243" s="219">
        <f>Scores!AZ239*calcs!$BN$12</f>
        <v>-0.210779982174645</v>
      </c>
      <c r="AY243" s="219">
        <f>Scores!BA239*calcs!$BN$12</f>
        <v>-0.249300823170094</v>
      </c>
      <c r="AZ243" s="219">
        <f>Scores!BB239*calcs!$BN$12</f>
        <v>-0.280202827707263</v>
      </c>
      <c r="BA243" s="219">
        <f>Scores!BC239*calcs!$BN$13</f>
        <v>-0.414210129221496</v>
      </c>
      <c r="BB243" s="219">
        <f>Scores!BD239*calcs!$BN$13</f>
        <v>-0.399437352884532</v>
      </c>
      <c r="BC243" s="219">
        <f>Scores!BE239*calcs!$BN$13</f>
        <v>-0.557970011217785</v>
      </c>
      <c r="BD243" s="219">
        <f>Scores!BF239*calcs!$BN$13</f>
        <v>-0.51817458158177</v>
      </c>
      <c r="BE243" s="219">
        <f>Scores!BG239*calcs!$BN$13</f>
        <v>-0.51817458158177</v>
      </c>
      <c r="BF243" s="219">
        <f>Scores!BH239*calcs!$BN$14</f>
        <v>1.73817990376028</v>
      </c>
      <c r="BG243" s="219">
        <f>Scores!BI239*calcs!$BN$14</f>
        <v>1.73817990376028</v>
      </c>
      <c r="BH243" s="219">
        <f>Scores!BJ239*calcs!$BN$14</f>
        <v>1.73817990376028</v>
      </c>
      <c r="BI243" s="219">
        <f>Scores!BK239*calcs!$BN$14</f>
        <v>2.18824974497229</v>
      </c>
      <c r="BJ243" s="219">
        <f>Scores!BL239*calcs!$BN$14</f>
        <v>2.18824974497229</v>
      </c>
    </row>
    <row r="244" spans="1:62">
      <c r="A244" t="s">
        <v>500</v>
      </c>
      <c r="B244" s="22" t="s">
        <v>501</v>
      </c>
      <c r="C244" s="219">
        <f>Scores!E240*calcs!$BN$3</f>
        <v>-0.158688289149188</v>
      </c>
      <c r="D244" s="219">
        <f>Scores!F240*calcs!$BN$3</f>
        <v>-0.158688289149188</v>
      </c>
      <c r="E244" s="219">
        <f>Scores!G240*calcs!$BN$3</f>
        <v>-0.158688289149188</v>
      </c>
      <c r="F244" s="219">
        <f>Scores!H240*calcs!$BN$3</f>
        <v>-0.158688289149188</v>
      </c>
      <c r="G244" s="219">
        <f>Scores!I240*calcs!$BN$3</f>
        <v>-0.158688289149188</v>
      </c>
      <c r="H244" s="219">
        <f>Scores!J240*calcs!$BN$4</f>
        <v>1.03998480482204</v>
      </c>
      <c r="I244" s="219">
        <f>Scores!K240*calcs!$BN$4</f>
        <v>1.03998480482204</v>
      </c>
      <c r="J244" s="219">
        <f>Scores!L240*calcs!$BN$4</f>
        <v>1.03998480482204</v>
      </c>
      <c r="K244" s="219">
        <f>Scores!M240*calcs!$BN$4</f>
        <v>1.03998480482204</v>
      </c>
      <c r="L244" s="219">
        <f>Scores!N240*calcs!$BN$4</f>
        <v>1.03998480482204</v>
      </c>
      <c r="M244" s="219">
        <f>Scores!O240*calcs!$BN$5</f>
        <v>0.453286846378579</v>
      </c>
      <c r="N244" s="219">
        <f>Scores!P240*calcs!$BN$5</f>
        <v>0.453286846378579</v>
      </c>
      <c r="O244" s="219">
        <f>Scores!Q240*calcs!$BN$5</f>
        <v>0.453286846378579</v>
      </c>
      <c r="P244" s="219">
        <f>Scores!R240*calcs!$BN$5</f>
        <v>0.453286846378579</v>
      </c>
      <c r="Q244" s="219">
        <f>Scores!S240*calcs!$BN$5</f>
        <v>0.453286846378579</v>
      </c>
      <c r="R244" s="219">
        <f>Scores!T240*calcs!$BN$6</f>
        <v>-0.253441055149002</v>
      </c>
      <c r="S244" s="219">
        <f>Scores!U240*calcs!$BN$6</f>
        <v>-0.253441055149002</v>
      </c>
      <c r="T244" s="219">
        <f>Scores!V240*calcs!$BN$6</f>
        <v>-0.253441055149002</v>
      </c>
      <c r="U244" s="219">
        <f>Scores!W240*calcs!$BN$6</f>
        <v>-0.253441055149002</v>
      </c>
      <c r="V244" s="219">
        <f>Scores!X240*calcs!$BN$6</f>
        <v>-0.253441055149002</v>
      </c>
      <c r="W244" s="219">
        <f>Scores!Y240*calcs!$BN$7</f>
        <v>0.627726192013741</v>
      </c>
      <c r="X244" s="219">
        <f>Scores!Z240*calcs!$BN$7</f>
        <v>-0.0356213156860838</v>
      </c>
      <c r="Y244" s="219">
        <f>Scores!AA240*calcs!$BN$7</f>
        <v>-0.469784997632379</v>
      </c>
      <c r="Z244" s="219">
        <f>Scores!AB240*calcs!$BN$7</f>
        <v>0.337355428838605</v>
      </c>
      <c r="AA244" s="219">
        <f>Scores!AC240*calcs!$BN$7</f>
        <v>-0.00239580768581623</v>
      </c>
      <c r="AB244" s="219">
        <f>Scores!AD240*calcs!$BN$8</f>
        <v>0.507859424193157</v>
      </c>
      <c r="AC244" s="219">
        <f>Scores!AE240*calcs!$BN$8</f>
        <v>0.481078739052387</v>
      </c>
      <c r="AD244" s="219">
        <f>Scores!AF240*calcs!$BN$8</f>
        <v>0.410024529367206</v>
      </c>
      <c r="AE244" s="219">
        <f>Scores!AG240*calcs!$BN$8</f>
        <v>0.431633311843806</v>
      </c>
      <c r="AF244" s="219">
        <f>Scores!AH240*calcs!$BN$8</f>
        <v>0.391050644423004</v>
      </c>
      <c r="AG244" s="219">
        <f>Scores!AI240*calcs!$BN$9</f>
        <v>1.90464071259391</v>
      </c>
      <c r="AH244" s="219">
        <f>Scores!AJ240*calcs!$BN$9</f>
        <v>1.91388709574211</v>
      </c>
      <c r="AI244" s="219">
        <f>Scores!AK240*calcs!$BN$9</f>
        <v>1.91913322471605</v>
      </c>
      <c r="AJ244" s="219">
        <f>Scores!AL240*calcs!$BN$9</f>
        <v>2.00551096181184</v>
      </c>
      <c r="AK244" s="219">
        <f>Scores!AM240*calcs!$BN$9</f>
        <v>2.03750969251667</v>
      </c>
      <c r="AL244" s="219">
        <f>Scores!AN240*calcs!$BN$10</f>
        <v>-0.375142495238168</v>
      </c>
      <c r="AM244" s="219">
        <f>Scores!AO240*calcs!$BN$10</f>
        <v>-0.444822480112381</v>
      </c>
      <c r="AN244" s="219">
        <f>Scores!AP240*calcs!$BN$10</f>
        <v>-0.611742701334785</v>
      </c>
      <c r="AO244" s="219">
        <f>Scores!AQ240*calcs!$BN$10</f>
        <v>-0.728562967075841</v>
      </c>
      <c r="AP244" s="219">
        <f>Scores!AR240*calcs!$BN$10</f>
        <v>-0.738739404128074</v>
      </c>
      <c r="AQ244" s="219">
        <f>Scores!AS240*calcs!$BN$11</f>
        <v>-0.111402451550163</v>
      </c>
      <c r="AR244" s="219">
        <f>Scores!AT240*calcs!$BN$11</f>
        <v>-0.0569360566561393</v>
      </c>
      <c r="AS244" s="219">
        <f>Scores!AU240*calcs!$BN$11</f>
        <v>-0.0108775944562336</v>
      </c>
      <c r="AT244" s="219">
        <f>Scores!AV240*calcs!$BN$11</f>
        <v>-0.0314566949750019</v>
      </c>
      <c r="AU244" s="219">
        <f>Scores!AW240*calcs!$BN$11</f>
        <v>0.0292904957487051</v>
      </c>
      <c r="AV244" s="219">
        <f>Scores!AX240*calcs!$BN$12</f>
        <v>-0.374806265507715</v>
      </c>
      <c r="AW244" s="219">
        <f>Scores!AY240*calcs!$BN$12</f>
        <v>-0.484149351679375</v>
      </c>
      <c r="AX244" s="219">
        <f>Scores!AZ240*calcs!$BN$12</f>
        <v>-0.54659229001871</v>
      </c>
      <c r="AY244" s="219">
        <f>Scores!BA240*calcs!$BN$12</f>
        <v>-0.555687243308804</v>
      </c>
      <c r="AZ244" s="219">
        <f>Scores!BB240*calcs!$BN$12</f>
        <v>-0.445969003704432</v>
      </c>
      <c r="BA244" s="219">
        <f>Scores!BC240*calcs!$BN$13</f>
        <v>-1.49575879996651</v>
      </c>
      <c r="BB244" s="219">
        <f>Scores!BD240*calcs!$BN$13</f>
        <v>-1.23714624573959</v>
      </c>
      <c r="BC244" s="219">
        <f>Scores!BE240*calcs!$BN$13</f>
        <v>-1.46163883373354</v>
      </c>
      <c r="BD244" s="219">
        <f>Scores!BF240*calcs!$BN$13</f>
        <v>-1.1492846488929</v>
      </c>
      <c r="BE244" s="219">
        <f>Scores!BG240*calcs!$BN$13</f>
        <v>-1.1492846488929</v>
      </c>
      <c r="BF244" s="219">
        <f>Scores!BH240*calcs!$BN$14</f>
        <v>1.97906308086846</v>
      </c>
      <c r="BG244" s="219">
        <f>Scores!BI240*calcs!$BN$14</f>
        <v>1.97906308086846</v>
      </c>
      <c r="BH244" s="219">
        <f>Scores!BJ240*calcs!$BN$14</f>
        <v>1.97906308086846</v>
      </c>
      <c r="BI244" s="219">
        <f>Scores!BK240*calcs!$BN$14</f>
        <v>1.57328713070745</v>
      </c>
      <c r="BJ244" s="219">
        <f>Scores!BL240*calcs!$BN$14</f>
        <v>1.57328713070745</v>
      </c>
    </row>
    <row r="245" spans="1:62">
      <c r="A245" t="s">
        <v>502</v>
      </c>
      <c r="B245" s="22" t="s">
        <v>503</v>
      </c>
      <c r="C245" s="219">
        <f>Scores!E241*calcs!$BN$3</f>
        <v>-1.21073584271904</v>
      </c>
      <c r="D245" s="219">
        <f>Scores!F241*calcs!$BN$3</f>
        <v>-1.21073584271904</v>
      </c>
      <c r="E245" s="219">
        <f>Scores!G241*calcs!$BN$3</f>
        <v>-1.21073584271904</v>
      </c>
      <c r="F245" s="219">
        <f>Scores!H241*calcs!$BN$3</f>
        <v>-1.21073584271904</v>
      </c>
      <c r="G245" s="219">
        <f>Scores!I241*calcs!$BN$3</f>
        <v>-1.21073584271904</v>
      </c>
      <c r="H245" s="219">
        <f>Scores!J241*calcs!$BN$4</f>
        <v>-0.548507981844263</v>
      </c>
      <c r="I245" s="219">
        <f>Scores!K241*calcs!$BN$4</f>
        <v>-0.548507981844263</v>
      </c>
      <c r="J245" s="219">
        <f>Scores!L241*calcs!$BN$4</f>
        <v>-0.548507981844263</v>
      </c>
      <c r="K245" s="219">
        <f>Scores!M241*calcs!$BN$4</f>
        <v>-0.548507981844263</v>
      </c>
      <c r="L245" s="219">
        <f>Scores!N241*calcs!$BN$4</f>
        <v>-0.548507981844263</v>
      </c>
      <c r="M245" s="219">
        <f>Scores!O241*calcs!$BN$5</f>
        <v>-1.38845620527958</v>
      </c>
      <c r="N245" s="219">
        <f>Scores!P241*calcs!$BN$5</f>
        <v>-1.38845620527958</v>
      </c>
      <c r="O245" s="219">
        <f>Scores!Q241*calcs!$BN$5</f>
        <v>-1.38845620527958</v>
      </c>
      <c r="P245" s="219">
        <f>Scores!R241*calcs!$BN$5</f>
        <v>-1.38845620527958</v>
      </c>
      <c r="Q245" s="219">
        <f>Scores!S241*calcs!$BN$5</f>
        <v>-1.38845620527958</v>
      </c>
      <c r="R245" s="219">
        <f>Scores!T241*calcs!$BN$6</f>
        <v>-0.622175201661579</v>
      </c>
      <c r="S245" s="219">
        <f>Scores!U241*calcs!$BN$6</f>
        <v>-0.622175201661579</v>
      </c>
      <c r="T245" s="219">
        <f>Scores!V241*calcs!$BN$6</f>
        <v>-0.622175201661579</v>
      </c>
      <c r="U245" s="219">
        <f>Scores!W241*calcs!$BN$6</f>
        <v>-0.622175201661579</v>
      </c>
      <c r="V245" s="219">
        <f>Scores!X241*calcs!$BN$6</f>
        <v>-0.622175201661579</v>
      </c>
      <c r="W245" s="219">
        <f>Scores!Y241*calcs!$BN$7</f>
        <v>-0.415083824178944</v>
      </c>
      <c r="X245" s="219">
        <f>Scores!Z241*calcs!$BN$7</f>
        <v>-0.516767753882095</v>
      </c>
      <c r="Y245" s="219">
        <f>Scores!AA241*calcs!$BN$7</f>
        <v>-0.227512935374338</v>
      </c>
      <c r="Z245" s="219">
        <f>Scores!AB241*calcs!$BN$7</f>
        <v>-0.379709367052063</v>
      </c>
      <c r="AA245" s="219">
        <f>Scores!AC241*calcs!$BN$7</f>
        <v>0.215303603951039</v>
      </c>
      <c r="AB245" s="219">
        <f>Scores!AD241*calcs!$BN$8</f>
        <v>-0.8272105953644</v>
      </c>
      <c r="AC245" s="219">
        <f>Scores!AE241*calcs!$BN$8</f>
        <v>-0.906086095405074</v>
      </c>
      <c r="AD245" s="219">
        <f>Scores!AF241*calcs!$BN$8</f>
        <v>-0.935763056561394</v>
      </c>
      <c r="AE245" s="219">
        <f>Scores!AG241*calcs!$BN$8</f>
        <v>-0.802466886508036</v>
      </c>
      <c r="AF245" s="219">
        <f>Scores!AH241*calcs!$BN$8</f>
        <v>-0.752299893472225</v>
      </c>
      <c r="AG245" s="219">
        <f>Scores!AI241*calcs!$BN$9</f>
        <v>2.03001322853765</v>
      </c>
      <c r="AH245" s="219">
        <f>Scores!AJ241*calcs!$BN$9</f>
        <v>2.05194522727888</v>
      </c>
      <c r="AI245" s="219">
        <f>Scores!AK241*calcs!$BN$9</f>
        <v>2.07670330838142</v>
      </c>
      <c r="AJ245" s="219">
        <f>Scores!AL241*calcs!$BN$9</f>
        <v>2.08428651872108</v>
      </c>
      <c r="AK245" s="219">
        <f>Scores!AM241*calcs!$BN$9</f>
        <v>2.16836885802851</v>
      </c>
      <c r="AL245" s="219">
        <f>Scores!AN241*calcs!$BN$10</f>
        <v>-1.65986194056232</v>
      </c>
      <c r="AM245" s="219">
        <f>Scores!AO241*calcs!$BN$10</f>
        <v>-1.90900606950102</v>
      </c>
      <c r="AN245" s="219">
        <f>Scores!AP241*calcs!$BN$10</f>
        <v>-1.82784082721173</v>
      </c>
      <c r="AO245" s="219">
        <f>Scores!AQ241*calcs!$BN$10</f>
        <v>-1.78921177219223</v>
      </c>
      <c r="AP245" s="219">
        <f>Scores!AR241*calcs!$BN$10</f>
        <v>-1.9335036638121</v>
      </c>
      <c r="AQ245" s="219">
        <f>Scores!AS241*calcs!$BN$11</f>
        <v>-1.19278803768126</v>
      </c>
      <c r="AR245" s="219">
        <f>Scores!AT241*calcs!$BN$11</f>
        <v>-1.01087298173914</v>
      </c>
      <c r="AS245" s="219">
        <f>Scores!AU241*calcs!$BN$11</f>
        <v>-1.08543760286073</v>
      </c>
      <c r="AT245" s="219">
        <f>Scores!AV241*calcs!$BN$11</f>
        <v>-0.777104070848422</v>
      </c>
      <c r="AU245" s="219">
        <f>Scores!AW241*calcs!$BN$11</f>
        <v>-0.720960634891752</v>
      </c>
      <c r="AV245" s="219">
        <f>Scores!AX241*calcs!$BN$12</f>
        <v>-1.20257746758339</v>
      </c>
      <c r="AW245" s="219">
        <f>Scores!AY241*calcs!$BN$12</f>
        <v>-1.14052460408818</v>
      </c>
      <c r="AX245" s="219">
        <f>Scores!AZ241*calcs!$BN$12</f>
        <v>-1.17722616020551</v>
      </c>
      <c r="AY245" s="219">
        <f>Scores!BA241*calcs!$BN$12</f>
        <v>-1.12297254030262</v>
      </c>
      <c r="AZ245" s="219">
        <f>Scores!BB241*calcs!$BN$12</f>
        <v>-0.967966113329028</v>
      </c>
      <c r="BA245" s="219">
        <f>Scores!BC241*calcs!$BN$13</f>
        <v>-1.43247669689101</v>
      </c>
      <c r="BB245" s="219">
        <f>Scores!BD241*calcs!$BN$13</f>
        <v>-1.35919654800987</v>
      </c>
      <c r="BC245" s="219">
        <f>Scores!BE241*calcs!$BN$13</f>
        <v>-1.3827952451919</v>
      </c>
      <c r="BD245" s="219">
        <f>Scores!BF241*calcs!$BN$13</f>
        <v>-1.2290038152901</v>
      </c>
      <c r="BE245" s="219">
        <f>Scores!BG241*calcs!$BN$13</f>
        <v>-1.2290038152901</v>
      </c>
      <c r="BF245" s="219">
        <f>Scores!BH241*calcs!$BN$14</f>
        <v>1.40222695175747</v>
      </c>
      <c r="BG245" s="219">
        <f>Scores!BI241*calcs!$BN$14</f>
        <v>1.40222695175747</v>
      </c>
      <c r="BH245" s="219">
        <f>Scores!BJ241*calcs!$BN$14</f>
        <v>1.40222695175747</v>
      </c>
      <c r="BI245" s="219">
        <f>Scores!BK241*calcs!$BN$14</f>
        <v>1.04744142024907</v>
      </c>
      <c r="BJ245" s="219">
        <f>Scores!BL241*calcs!$BN$14</f>
        <v>1.04744142024907</v>
      </c>
    </row>
    <row r="246" spans="1:62">
      <c r="A246" t="s">
        <v>504</v>
      </c>
      <c r="B246" s="22" t="s">
        <v>398</v>
      </c>
      <c r="C246" s="219">
        <f>Scores!E242*calcs!$BN$3</f>
        <v>-1.11027506837284</v>
      </c>
      <c r="D246" s="219">
        <f>Scores!F242*calcs!$BN$3</f>
        <v>-1.11027506837284</v>
      </c>
      <c r="E246" s="219">
        <f>Scores!G242*calcs!$BN$3</f>
        <v>-1.11027506837284</v>
      </c>
      <c r="F246" s="219">
        <f>Scores!H242*calcs!$BN$3</f>
        <v>-1.11027506837284</v>
      </c>
      <c r="G246" s="219">
        <f>Scores!I242*calcs!$BN$3</f>
        <v>-1.11027506837284</v>
      </c>
      <c r="H246" s="219">
        <f>Scores!J242*calcs!$BN$4</f>
        <v>-1.27731589343221</v>
      </c>
      <c r="I246" s="219">
        <f>Scores!K242*calcs!$BN$4</f>
        <v>-1.27731589343221</v>
      </c>
      <c r="J246" s="219">
        <f>Scores!L242*calcs!$BN$4</f>
        <v>-1.27731589343221</v>
      </c>
      <c r="K246" s="219">
        <f>Scores!M242*calcs!$BN$4</f>
        <v>-1.27731589343221</v>
      </c>
      <c r="L246" s="219">
        <f>Scores!N242*calcs!$BN$4</f>
        <v>-1.27731589343221</v>
      </c>
      <c r="M246" s="219">
        <f>Scores!O242*calcs!$BN$5</f>
        <v>-1.28148170610192</v>
      </c>
      <c r="N246" s="219">
        <f>Scores!P242*calcs!$BN$5</f>
        <v>-1.28148170610192</v>
      </c>
      <c r="O246" s="219">
        <f>Scores!Q242*calcs!$BN$5</f>
        <v>-1.28148170610192</v>
      </c>
      <c r="P246" s="219">
        <f>Scores!R242*calcs!$BN$5</f>
        <v>-1.28148170610192</v>
      </c>
      <c r="Q246" s="219">
        <f>Scores!S242*calcs!$BN$5</f>
        <v>-1.28148170610192</v>
      </c>
      <c r="R246" s="219">
        <f>Scores!T242*calcs!$BN$6</f>
        <v>-0.0527609765307824</v>
      </c>
      <c r="S246" s="219">
        <f>Scores!U242*calcs!$BN$6</f>
        <v>-0.0527609765307824</v>
      </c>
      <c r="T246" s="219">
        <f>Scores!V242*calcs!$BN$6</f>
        <v>-0.0527609765307824</v>
      </c>
      <c r="U246" s="219">
        <f>Scores!W242*calcs!$BN$6</f>
        <v>-0.0527609765307824</v>
      </c>
      <c r="V246" s="219">
        <f>Scores!X242*calcs!$BN$6</f>
        <v>-0.0527609765307824</v>
      </c>
      <c r="W246" s="219">
        <f>Scores!Y242*calcs!$BN$7</f>
        <v>0.413075316159125</v>
      </c>
      <c r="X246" s="219">
        <f>Scores!Z242*calcs!$BN$7</f>
        <v>-1.01010260628174</v>
      </c>
      <c r="Y246" s="219">
        <f>Scores!AA242*calcs!$BN$7</f>
        <v>-0.0112196580464965</v>
      </c>
      <c r="Z246" s="219">
        <f>Scores!AB242*calcs!$BN$7</f>
        <v>0.136026236929272</v>
      </c>
      <c r="AA246" s="219">
        <f>Scores!AC242*calcs!$BN$7</f>
        <v>0.702740729863601</v>
      </c>
      <c r="AB246" s="219">
        <f>Scores!AD242*calcs!$BN$8</f>
        <v>0.84999420340529</v>
      </c>
      <c r="AC246" s="219">
        <f>Scores!AE242*calcs!$BN$8</f>
        <v>0.808808111736715</v>
      </c>
      <c r="AD246" s="219">
        <f>Scores!AF242*calcs!$BN$8</f>
        <v>0.823861185706787</v>
      </c>
      <c r="AE246" s="219">
        <f>Scores!AG242*calcs!$BN$8</f>
        <v>0.735057056277565</v>
      </c>
      <c r="AF246" s="219">
        <f>Scores!AH242*calcs!$BN$8</f>
        <v>0.732277623500995</v>
      </c>
      <c r="AG246" s="219">
        <f>Scores!AI242*calcs!$BN$9</f>
        <v>2.19703911326534</v>
      </c>
      <c r="AH246" s="219">
        <f>Scores!AJ242*calcs!$BN$9</f>
        <v>2.27388101235658</v>
      </c>
      <c r="AI246" s="219">
        <f>Scores!AK242*calcs!$BN$9</f>
        <v>2.28326577100156</v>
      </c>
      <c r="AJ246" s="219">
        <f>Scores!AL242*calcs!$BN$9</f>
        <v>2.38435466931134</v>
      </c>
      <c r="AK246" s="219">
        <f>Scores!AM242*calcs!$BN$9</f>
        <v>2.38567420696291</v>
      </c>
      <c r="AL246" s="219">
        <f>Scores!AN242*calcs!$BN$10</f>
        <v>-0.589262402792193</v>
      </c>
      <c r="AM246" s="219">
        <f>Scores!AO242*calcs!$BN$10</f>
        <v>-0.65042986163865</v>
      </c>
      <c r="AN246" s="219">
        <f>Scores!AP242*calcs!$BN$10</f>
        <v>-0.678881868323719</v>
      </c>
      <c r="AO246" s="219">
        <f>Scores!AQ242*calcs!$BN$10</f>
        <v>-0.780457084750413</v>
      </c>
      <c r="AP246" s="219">
        <f>Scores!AR242*calcs!$BN$10</f>
        <v>-0.827655156640392</v>
      </c>
      <c r="AQ246" s="219">
        <f>Scores!AS242*calcs!$BN$11</f>
        <v>0.0626955068890318</v>
      </c>
      <c r="AR246" s="219">
        <f>Scores!AT242*calcs!$BN$11</f>
        <v>0.0499972301670837</v>
      </c>
      <c r="AS246" s="219">
        <f>Scores!AU242*calcs!$BN$11</f>
        <v>0.111144581897011</v>
      </c>
      <c r="AT246" s="219">
        <f>Scores!AV242*calcs!$BN$11</f>
        <v>0.380156537327602</v>
      </c>
      <c r="AU246" s="219">
        <f>Scores!AW242*calcs!$BN$11</f>
        <v>0.302102474185922</v>
      </c>
      <c r="AV246" s="219">
        <f>Scores!AX242*calcs!$BN$12</f>
        <v>-0.0244551819720033</v>
      </c>
      <c r="AW246" s="219">
        <f>Scores!AY242*calcs!$BN$12</f>
        <v>0.0105812934429584</v>
      </c>
      <c r="AX246" s="219">
        <f>Scores!AZ242*calcs!$BN$12</f>
        <v>0.0851730610776424</v>
      </c>
      <c r="AY246" s="219">
        <f>Scores!BA242*calcs!$BN$12</f>
        <v>0.0418316751629347</v>
      </c>
      <c r="AZ246" s="219">
        <f>Scores!BB242*calcs!$BN$12</f>
        <v>0.108386356008583</v>
      </c>
      <c r="BA246" s="219">
        <f>Scores!BC242*calcs!$BN$13</f>
        <v>-0.460233476912773</v>
      </c>
      <c r="BB246" s="219">
        <f>Scores!BD242*calcs!$BN$13</f>
        <v>-0.427176057945958</v>
      </c>
      <c r="BC246" s="219">
        <f>Scores!BE242*calcs!$BN$13</f>
        <v>-0.503385988381262</v>
      </c>
      <c r="BD246" s="219">
        <f>Scores!BF242*calcs!$BN$13</f>
        <v>-0.458385206783873</v>
      </c>
      <c r="BE246" s="219">
        <f>Scores!BG242*calcs!$BN$13</f>
        <v>-0.458385206783873</v>
      </c>
      <c r="BF246" s="219">
        <f>Scores!BH242*calcs!$BN$14</f>
        <v>2.30778245890492</v>
      </c>
      <c r="BG246" s="219">
        <f>Scores!BI242*calcs!$BN$14</f>
        <v>2.30778245890492</v>
      </c>
      <c r="BH246" s="219">
        <f>Scores!BJ242*calcs!$BN$14</f>
        <v>2.30778245890492</v>
      </c>
      <c r="BI246" s="219">
        <f>Scores!BK242*calcs!$BN$14</f>
        <v>2.26203493526173</v>
      </c>
      <c r="BJ246" s="219">
        <f>Scores!BL242*calcs!$BN$14</f>
        <v>2.26203493526173</v>
      </c>
    </row>
    <row r="247" spans="1:62">
      <c r="A247" t="s">
        <v>505</v>
      </c>
      <c r="B247" s="22" t="s">
        <v>506</v>
      </c>
      <c r="C247" s="219">
        <f>Scores!E243*calcs!$BN$3</f>
        <v>0.519421937687612</v>
      </c>
      <c r="D247" s="219">
        <f>Scores!F243*calcs!$BN$3</f>
        <v>0.519421937687612</v>
      </c>
      <c r="E247" s="219">
        <f>Scores!G243*calcs!$BN$3</f>
        <v>0.519421937687612</v>
      </c>
      <c r="F247" s="219">
        <f>Scores!H243*calcs!$BN$3</f>
        <v>0.519421937687612</v>
      </c>
      <c r="G247" s="219">
        <f>Scores!I243*calcs!$BN$3</f>
        <v>0.519421937687612</v>
      </c>
      <c r="H247" s="219">
        <f>Scores!J243*calcs!$BN$4</f>
        <v>0.261162352850207</v>
      </c>
      <c r="I247" s="219">
        <f>Scores!K243*calcs!$BN$4</f>
        <v>0.261162352850207</v>
      </c>
      <c r="J247" s="219">
        <f>Scores!L243*calcs!$BN$4</f>
        <v>0.261162352850207</v>
      </c>
      <c r="K247" s="219">
        <f>Scores!M243*calcs!$BN$4</f>
        <v>0.261162352850207</v>
      </c>
      <c r="L247" s="219">
        <f>Scores!N243*calcs!$BN$4</f>
        <v>0.261162352850207</v>
      </c>
      <c r="M247" s="219">
        <f>Scores!O243*calcs!$BN$5</f>
        <v>-0.0141790300019211</v>
      </c>
      <c r="N247" s="219">
        <f>Scores!P243*calcs!$BN$5</f>
        <v>-0.0141790300019211</v>
      </c>
      <c r="O247" s="219">
        <f>Scores!Q243*calcs!$BN$5</f>
        <v>-0.0141790300019211</v>
      </c>
      <c r="P247" s="219">
        <f>Scores!R243*calcs!$BN$5</f>
        <v>-0.0141790300019211</v>
      </c>
      <c r="Q247" s="219">
        <f>Scores!S243*calcs!$BN$5</f>
        <v>-0.0141790300019211</v>
      </c>
      <c r="R247" s="219">
        <f>Scores!T243*calcs!$BN$6</f>
        <v>-0.48745761336288</v>
      </c>
      <c r="S247" s="219">
        <f>Scores!U243*calcs!$BN$6</f>
        <v>-0.48745761336288</v>
      </c>
      <c r="T247" s="219">
        <f>Scores!V243*calcs!$BN$6</f>
        <v>-0.48745761336288</v>
      </c>
      <c r="U247" s="219">
        <f>Scores!W243*calcs!$BN$6</f>
        <v>-0.48745761336288</v>
      </c>
      <c r="V247" s="219">
        <f>Scores!X243*calcs!$BN$6</f>
        <v>-0.48745761336288</v>
      </c>
      <c r="W247" s="219">
        <f>Scores!Y243*calcs!$BN$7</f>
        <v>0.462848421132051</v>
      </c>
      <c r="X247" s="219">
        <f>Scores!Z243*calcs!$BN$7</f>
        <v>0.387643677951134</v>
      </c>
      <c r="Y247" s="219">
        <f>Scores!AA243*calcs!$BN$7</f>
        <v>0.702830428011259</v>
      </c>
      <c r="Z247" s="219">
        <f>Scores!AB243*calcs!$BN$7</f>
        <v>0.676088329069092</v>
      </c>
      <c r="AA247" s="219">
        <f>Scores!AC243*calcs!$BN$7</f>
        <v>1.05108230124185</v>
      </c>
      <c r="AB247" s="219">
        <f>Scores!AD243*calcs!$BN$8</f>
        <v>-0.570627129967493</v>
      </c>
      <c r="AC247" s="219">
        <f>Scores!AE243*calcs!$BN$8</f>
        <v>-0.513432767879601</v>
      </c>
      <c r="AD247" s="219">
        <f>Scores!AF243*calcs!$BN$8</f>
        <v>-0.633915387737321</v>
      </c>
      <c r="AE247" s="219">
        <f>Scores!AG243*calcs!$BN$8</f>
        <v>-0.739440854440408</v>
      </c>
      <c r="AF247" s="219">
        <f>Scores!AH243*calcs!$BN$8</f>
        <v>-0.750635191070192</v>
      </c>
      <c r="AG247" s="219">
        <f>Scores!AI243*calcs!$BN$9</f>
        <v>1.63591947437624</v>
      </c>
      <c r="AH247" s="219">
        <f>Scores!AJ243*calcs!$BN$9</f>
        <v>1.76338015152248</v>
      </c>
      <c r="AI247" s="219">
        <f>Scores!AK243*calcs!$BN$9</f>
        <v>1.77906324252889</v>
      </c>
      <c r="AJ247" s="219">
        <f>Scores!AL243*calcs!$BN$9</f>
        <v>1.7932405133772</v>
      </c>
      <c r="AK247" s="219">
        <f>Scores!AM243*calcs!$BN$9</f>
        <v>1.80608226479867</v>
      </c>
      <c r="AL247" s="219">
        <f>Scores!AN243*calcs!$BN$10</f>
        <v>-1.12825389422129</v>
      </c>
      <c r="AM247" s="219">
        <f>Scores!AO243*calcs!$BN$10</f>
        <v>-1.19741360429257</v>
      </c>
      <c r="AN247" s="219">
        <f>Scores!AP243*calcs!$BN$10</f>
        <v>-1.10905210253139</v>
      </c>
      <c r="AO247" s="219">
        <f>Scores!AQ243*calcs!$BN$10</f>
        <v>-1.21991194332273</v>
      </c>
      <c r="AP247" s="219">
        <f>Scores!AR243*calcs!$BN$10</f>
        <v>-1.24293600841248</v>
      </c>
      <c r="AQ247" s="219">
        <f>Scores!AS243*calcs!$BN$11</f>
        <v>-1.23244004100497</v>
      </c>
      <c r="AR247" s="219">
        <f>Scores!AT243*calcs!$BN$11</f>
        <v>-1.24503091898854</v>
      </c>
      <c r="AS247" s="219">
        <f>Scores!AU243*calcs!$BN$11</f>
        <v>-1.1467325257267</v>
      </c>
      <c r="AT247" s="219">
        <f>Scores!AV243*calcs!$BN$11</f>
        <v>-0.963202604704393</v>
      </c>
      <c r="AU247" s="219">
        <f>Scores!AW243*calcs!$BN$11</f>
        <v>-0.913005723416704</v>
      </c>
      <c r="AV247" s="219">
        <f>Scores!AX243*calcs!$BN$12</f>
        <v>-1.63206197981519</v>
      </c>
      <c r="AW247" s="219">
        <f>Scores!AY243*calcs!$BN$12</f>
        <v>-1.56447069505406</v>
      </c>
      <c r="AX247" s="219">
        <f>Scores!AZ243*calcs!$BN$12</f>
        <v>-1.59436790389406</v>
      </c>
      <c r="AY247" s="219">
        <f>Scores!BA243*calcs!$BN$12</f>
        <v>-1.61334499692002</v>
      </c>
      <c r="AZ247" s="219">
        <f>Scores!BB243*calcs!$BN$12</f>
        <v>-1.46472300315833</v>
      </c>
      <c r="BA247" s="219">
        <f>Scores!BC243*calcs!$BN$13</f>
        <v>-1.98475686918634</v>
      </c>
      <c r="BB247" s="219">
        <f>Scores!BD243*calcs!$BN$13</f>
        <v>-1.84739775709096</v>
      </c>
      <c r="BC247" s="219">
        <f>Scores!BE243*calcs!$BN$13</f>
        <v>-1.904375907852</v>
      </c>
      <c r="BD247" s="219">
        <f>Scores!BF243*calcs!$BN$13</f>
        <v>-1.92654652126555</v>
      </c>
      <c r="BE247" s="219">
        <f>Scores!BG243*calcs!$BN$13</f>
        <v>-1.92654652126555</v>
      </c>
      <c r="BF247" s="219">
        <f>Scores!BH243*calcs!$BN$14</f>
        <v>0.619876549990243</v>
      </c>
      <c r="BG247" s="219">
        <f>Scores!BI243*calcs!$BN$14</f>
        <v>0.619876549990243</v>
      </c>
      <c r="BH247" s="219">
        <f>Scores!BJ243*calcs!$BN$14</f>
        <v>0.619876549990243</v>
      </c>
      <c r="BI247" s="219">
        <f>Scores!BK243*calcs!$BN$14</f>
        <v>0.651405916525416</v>
      </c>
      <c r="BJ247" s="219">
        <f>Scores!BL243*calcs!$BN$14</f>
        <v>0.651405916525416</v>
      </c>
    </row>
    <row r="248" spans="1:62">
      <c r="A248" t="s">
        <v>507</v>
      </c>
      <c r="B248" s="22" t="s">
        <v>508</v>
      </c>
      <c r="C248" s="219">
        <f>Scores!E244*calcs!$BN$3</f>
        <v>0.625463866164149</v>
      </c>
      <c r="D248" s="219">
        <f>Scores!F244*calcs!$BN$3</f>
        <v>0.625463866164149</v>
      </c>
      <c r="E248" s="219">
        <f>Scores!G244*calcs!$BN$3</f>
        <v>0.625463866164149</v>
      </c>
      <c r="F248" s="219">
        <f>Scores!H244*calcs!$BN$3</f>
        <v>0.625463866164149</v>
      </c>
      <c r="G248" s="219">
        <f>Scores!I244*calcs!$BN$3</f>
        <v>0.625463866164149</v>
      </c>
      <c r="H248" s="219">
        <f>Scores!J244*calcs!$BN$4</f>
        <v>-1.13218837280125</v>
      </c>
      <c r="I248" s="219">
        <f>Scores!K244*calcs!$BN$4</f>
        <v>-1.13218837280125</v>
      </c>
      <c r="J248" s="219">
        <f>Scores!L244*calcs!$BN$4</f>
        <v>-1.13218837280125</v>
      </c>
      <c r="K248" s="219">
        <f>Scores!M244*calcs!$BN$4</f>
        <v>-1.13218837280125</v>
      </c>
      <c r="L248" s="219">
        <f>Scores!N244*calcs!$BN$4</f>
        <v>-1.13218837280125</v>
      </c>
      <c r="M248" s="219">
        <f>Scores!O244*calcs!$BN$5</f>
        <v>-0.571023595100427</v>
      </c>
      <c r="N248" s="219">
        <f>Scores!P244*calcs!$BN$5</f>
        <v>-0.571023595100427</v>
      </c>
      <c r="O248" s="219">
        <f>Scores!Q244*calcs!$BN$5</f>
        <v>-0.571023595100427</v>
      </c>
      <c r="P248" s="219">
        <f>Scores!R244*calcs!$BN$5</f>
        <v>-0.571023595100427</v>
      </c>
      <c r="Q248" s="219">
        <f>Scores!S244*calcs!$BN$5</f>
        <v>-0.571023595100427</v>
      </c>
      <c r="R248" s="219">
        <f>Scores!T244*calcs!$BN$6</f>
        <v>0.281472867863857</v>
      </c>
      <c r="S248" s="219">
        <f>Scores!U244*calcs!$BN$6</f>
        <v>0.281472867863857</v>
      </c>
      <c r="T248" s="219">
        <f>Scores!V244*calcs!$BN$6</f>
        <v>0.281472867863857</v>
      </c>
      <c r="U248" s="219">
        <f>Scores!W244*calcs!$BN$6</f>
        <v>0.281472867863857</v>
      </c>
      <c r="V248" s="219">
        <f>Scores!X244*calcs!$BN$6</f>
        <v>0.281472867863857</v>
      </c>
      <c r="W248" s="219">
        <f>Scores!Y244*calcs!$BN$7</f>
        <v>0.592937528661609</v>
      </c>
      <c r="X248" s="219">
        <f>Scores!Z244*calcs!$BN$7</f>
        <v>-0.283332867677641</v>
      </c>
      <c r="Y248" s="219">
        <f>Scores!AA244*calcs!$BN$7</f>
        <v>0.446285345157778</v>
      </c>
      <c r="Z248" s="219">
        <f>Scores!AB244*calcs!$BN$7</f>
        <v>0.78416981401318</v>
      </c>
      <c r="AA248" s="219">
        <f>Scores!AC244*calcs!$BN$7</f>
        <v>-0.464135962527452</v>
      </c>
      <c r="AB248" s="219">
        <f>Scores!AD244*calcs!$BN$8</f>
        <v>1.11800315456504</v>
      </c>
      <c r="AC248" s="219">
        <f>Scores!AE244*calcs!$BN$8</f>
        <v>1.12727043554729</v>
      </c>
      <c r="AD248" s="219">
        <f>Scores!AF244*calcs!$BN$8</f>
        <v>1.1842875425484</v>
      </c>
      <c r="AE248" s="219">
        <f>Scores!AG244*calcs!$BN$8</f>
        <v>1.22355743599927</v>
      </c>
      <c r="AF248" s="219">
        <f>Scores!AH244*calcs!$BN$8</f>
        <v>1.18646374554707</v>
      </c>
      <c r="AG248" s="219">
        <f>Scores!AI244*calcs!$BN$9</f>
        <v>1.60081800639426</v>
      </c>
      <c r="AH248" s="219">
        <f>Scores!AJ244*calcs!$BN$9</f>
        <v>1.55139221561082</v>
      </c>
      <c r="AI248" s="219">
        <f>Scores!AK244*calcs!$BN$9</f>
        <v>1.41101023004207</v>
      </c>
      <c r="AJ248" s="219">
        <f>Scores!AL244*calcs!$BN$9</f>
        <v>1.35804862103038</v>
      </c>
      <c r="AK248" s="219">
        <f>Scores!AM244*calcs!$BN$9</f>
        <v>1.30532922656856</v>
      </c>
      <c r="AL248" s="219">
        <f>Scores!AN244*calcs!$BN$10</f>
        <v>0.0263323314256295</v>
      </c>
      <c r="AM248" s="219">
        <f>Scores!AO244*calcs!$BN$10</f>
        <v>0.116631377472737</v>
      </c>
      <c r="AN248" s="219">
        <f>Scores!AP244*calcs!$BN$10</f>
        <v>0.131399342067455</v>
      </c>
      <c r="AO248" s="219">
        <f>Scores!AQ244*calcs!$BN$10</f>
        <v>0.134707913545309</v>
      </c>
      <c r="AP248" s="219">
        <f>Scores!AR244*calcs!$BN$10</f>
        <v>0.112119703589245</v>
      </c>
      <c r="AQ248" s="219">
        <f>Scores!AS244*calcs!$BN$11</f>
        <v>0.305307017044239</v>
      </c>
      <c r="AR248" s="219">
        <f>Scores!AT244*calcs!$BN$11</f>
        <v>0.263557743400404</v>
      </c>
      <c r="AS248" s="219">
        <f>Scores!AU244*calcs!$BN$11</f>
        <v>0.241980570455567</v>
      </c>
      <c r="AT248" s="219">
        <f>Scores!AV244*calcs!$BN$11</f>
        <v>0.524929846268669</v>
      </c>
      <c r="AU248" s="219">
        <f>Scores!AW244*calcs!$BN$11</f>
        <v>0.400201167076571</v>
      </c>
      <c r="AV248" s="219">
        <f>Scores!AX244*calcs!$BN$12</f>
        <v>0.395288831960652</v>
      </c>
      <c r="AW248" s="219">
        <f>Scores!AY244*calcs!$BN$12</f>
        <v>0.439872071610246</v>
      </c>
      <c r="AX248" s="219">
        <f>Scores!AZ244*calcs!$BN$12</f>
        <v>0.524647594646241</v>
      </c>
      <c r="AY248" s="219">
        <f>Scores!BA244*calcs!$BN$12</f>
        <v>0.591242750842128</v>
      </c>
      <c r="AZ248" s="219">
        <f>Scores!BB244*calcs!$BN$12</f>
        <v>0.64660270894707</v>
      </c>
      <c r="BA248" s="219">
        <f>Scores!BC244*calcs!$BN$13</f>
        <v>0.419963047682906</v>
      </c>
      <c r="BB248" s="219">
        <f>Scores!BD244*calcs!$BN$13</f>
        <v>0.48265346806881</v>
      </c>
      <c r="BC248" s="219">
        <f>Scores!BE244*calcs!$BN$13</f>
        <v>0.557970011217784</v>
      </c>
      <c r="BD248" s="219">
        <f>Scores!BF244*calcs!$BN$13</f>
        <v>0.704185969841892</v>
      </c>
      <c r="BE248" s="219">
        <f>Scores!BG244*calcs!$BN$13</f>
        <v>0.704185969841892</v>
      </c>
      <c r="BF248" s="219">
        <f>Scores!BH244*calcs!$BN$14</f>
        <v>2.02633996805897</v>
      </c>
      <c r="BG248" s="219">
        <f>Scores!BI244*calcs!$BN$14</f>
        <v>2.02633996805897</v>
      </c>
      <c r="BH248" s="219">
        <f>Scores!BJ244*calcs!$BN$14</f>
        <v>2.02633996805897</v>
      </c>
      <c r="BI248" s="219">
        <f>Scores!BK244*calcs!$BN$14</f>
        <v>2.74993893868788</v>
      </c>
      <c r="BJ248" s="219">
        <f>Scores!BL244*calcs!$BN$14</f>
        <v>2.74993893868788</v>
      </c>
    </row>
    <row r="249" spans="1:62">
      <c r="A249" t="s">
        <v>509</v>
      </c>
      <c r="B249" s="22" t="s">
        <v>510</v>
      </c>
      <c r="C249" s="219">
        <f>Scores!E245*calcs!$BN$3</f>
        <v>-0.108457901976091</v>
      </c>
      <c r="D249" s="219">
        <f>Scores!F245*calcs!$BN$3</f>
        <v>-0.108457901976091</v>
      </c>
      <c r="E249" s="219">
        <f>Scores!G245*calcs!$BN$3</f>
        <v>-0.108457901976091</v>
      </c>
      <c r="F249" s="219">
        <f>Scores!H245*calcs!$BN$3</f>
        <v>-0.108457901976091</v>
      </c>
      <c r="G249" s="219">
        <f>Scores!I245*calcs!$BN$3</f>
        <v>-0.108457901976091</v>
      </c>
      <c r="H249" s="219">
        <f>Scores!J245*calcs!$BN$4</f>
        <v>-1.23330269132028</v>
      </c>
      <c r="I249" s="219">
        <f>Scores!K245*calcs!$BN$4</f>
        <v>-1.23330269132028</v>
      </c>
      <c r="J249" s="219">
        <f>Scores!L245*calcs!$BN$4</f>
        <v>-1.23330269132028</v>
      </c>
      <c r="K249" s="219">
        <f>Scores!M245*calcs!$BN$4</f>
        <v>-1.23330269132028</v>
      </c>
      <c r="L249" s="219">
        <f>Scores!N245*calcs!$BN$4</f>
        <v>-1.23330269132028</v>
      </c>
      <c r="M249" s="219">
        <f>Scores!O245*calcs!$BN$5</f>
        <v>-0.454434792568855</v>
      </c>
      <c r="N249" s="219">
        <f>Scores!P245*calcs!$BN$5</f>
        <v>-0.454434792568855</v>
      </c>
      <c r="O249" s="219">
        <f>Scores!Q245*calcs!$BN$5</f>
        <v>-0.454434792568855</v>
      </c>
      <c r="P249" s="219">
        <f>Scores!R245*calcs!$BN$5</f>
        <v>-0.454434792568855</v>
      </c>
      <c r="Q249" s="219">
        <f>Scores!S245*calcs!$BN$5</f>
        <v>-0.454434792568855</v>
      </c>
      <c r="R249" s="219">
        <f>Scores!T245*calcs!$BN$6</f>
        <v>-0.358792502090553</v>
      </c>
      <c r="S249" s="219">
        <f>Scores!U245*calcs!$BN$6</f>
        <v>-0.358792502090553</v>
      </c>
      <c r="T249" s="219">
        <f>Scores!V245*calcs!$BN$6</f>
        <v>-0.358792502090553</v>
      </c>
      <c r="U249" s="219">
        <f>Scores!W245*calcs!$BN$6</f>
        <v>-0.358792502090553</v>
      </c>
      <c r="V249" s="219">
        <f>Scores!X245*calcs!$BN$6</f>
        <v>-0.358792502090553</v>
      </c>
      <c r="W249" s="219">
        <f>Scores!Y245*calcs!$BN$7</f>
        <v>0.249625273417141</v>
      </c>
      <c r="X249" s="219">
        <f>Scores!Z245*calcs!$BN$7</f>
        <v>-0.41719030498853</v>
      </c>
      <c r="Y249" s="219">
        <f>Scores!AA245*calcs!$BN$7</f>
        <v>-0.580829510229726</v>
      </c>
      <c r="Z249" s="219">
        <f>Scores!AB245*calcs!$BN$7</f>
        <v>-0.633084385332269</v>
      </c>
      <c r="AA249" s="219">
        <f>Scores!AC245*calcs!$BN$7</f>
        <v>-0.258170538817142</v>
      </c>
      <c r="AB249" s="219">
        <f>Scores!AD245*calcs!$BN$8</f>
        <v>0.00747517976331781</v>
      </c>
      <c r="AC249" s="219">
        <f>Scores!AE245*calcs!$BN$8</f>
        <v>0.101508172949546</v>
      </c>
      <c r="AD249" s="219">
        <f>Scores!AF245*calcs!$BN$8</f>
        <v>0.23318857868147</v>
      </c>
      <c r="AE249" s="219">
        <f>Scores!AG245*calcs!$BN$8</f>
        <v>0.116169523787326</v>
      </c>
      <c r="AF249" s="219">
        <f>Scores!AH245*calcs!$BN$8</f>
        <v>0.0262259298782579</v>
      </c>
      <c r="AG249" s="219">
        <f>Scores!AI245*calcs!$BN$9</f>
        <v>1.72147930258234</v>
      </c>
      <c r="AH249" s="219">
        <f>Scores!AJ245*calcs!$BN$9</f>
        <v>1.84450020520189</v>
      </c>
      <c r="AI249" s="219">
        <f>Scores!AK245*calcs!$BN$9</f>
        <v>1.87419879021072</v>
      </c>
      <c r="AJ249" s="219">
        <f>Scores!AL245*calcs!$BN$9</f>
        <v>1.97542412492159</v>
      </c>
      <c r="AK249" s="219">
        <f>Scores!AM245*calcs!$BN$9</f>
        <v>1.98430665268768</v>
      </c>
      <c r="AL249" s="219">
        <f>Scores!AN245*calcs!$BN$10</f>
        <v>-1.29279924189828</v>
      </c>
      <c r="AM249" s="219">
        <f>Scores!AO245*calcs!$BN$10</f>
        <v>-1.3510179764689</v>
      </c>
      <c r="AN249" s="219">
        <f>Scores!AP245*calcs!$BN$10</f>
        <v>-1.50953664156424</v>
      </c>
      <c r="AO249" s="219">
        <f>Scores!AQ245*calcs!$BN$10</f>
        <v>-1.48347667891046</v>
      </c>
      <c r="AP249" s="219">
        <f>Scores!AR245*calcs!$BN$10</f>
        <v>-1.43640484222198</v>
      </c>
      <c r="AQ249" s="219">
        <f>Scores!AS245*calcs!$BN$11</f>
        <v>-0.794416347815696</v>
      </c>
      <c r="AR249" s="219">
        <f>Scores!AT245*calcs!$BN$11</f>
        <v>-0.541786144096148</v>
      </c>
      <c r="AS249" s="219">
        <f>Scores!AU245*calcs!$BN$11</f>
        <v>-0.636416254454363</v>
      </c>
      <c r="AT249" s="219">
        <f>Scores!AV245*calcs!$BN$11</f>
        <v>-0.278792195007303</v>
      </c>
      <c r="AU249" s="219">
        <f>Scores!AW245*calcs!$BN$11</f>
        <v>-0.502877820981963</v>
      </c>
      <c r="AV249" s="219">
        <f>Scores!AX245*calcs!$BN$12</f>
        <v>-0.897225248522</v>
      </c>
      <c r="AW249" s="219">
        <f>Scores!AY245*calcs!$BN$12</f>
        <v>-0.777360726042472</v>
      </c>
      <c r="AX249" s="219">
        <f>Scores!AZ245*calcs!$BN$12</f>
        <v>-0.652641726552462</v>
      </c>
      <c r="AY249" s="219">
        <f>Scores!BA245*calcs!$BN$12</f>
        <v>-0.601836343547924</v>
      </c>
      <c r="AZ249" s="219">
        <f>Scores!BB245*calcs!$BN$12</f>
        <v>-0.549311694383297</v>
      </c>
      <c r="BA249" s="219">
        <f>Scores!BC245*calcs!$BN$13</f>
        <v>-1.45548837073665</v>
      </c>
      <c r="BB249" s="219">
        <f>Scores!BD245*calcs!$BN$13</f>
        <v>-1.20940754067817</v>
      </c>
      <c r="BC249" s="219">
        <f>Scores!BE245*calcs!$BN$13</f>
        <v>-1.21297828525605</v>
      </c>
      <c r="BD249" s="219">
        <f>Scores!BF245*calcs!$BN$13</f>
        <v>-1.01641937156424</v>
      </c>
      <c r="BE249" s="219">
        <f>Scores!BG245*calcs!$BN$13</f>
        <v>-1.01641937156424</v>
      </c>
      <c r="BF249" s="219">
        <f>Scores!BH245*calcs!$BN$14</f>
        <v>1.54458514907634</v>
      </c>
      <c r="BG249" s="219">
        <f>Scores!BI245*calcs!$BN$14</f>
        <v>1.54458514907634</v>
      </c>
      <c r="BH249" s="219">
        <f>Scores!BJ245*calcs!$BN$14</f>
        <v>1.54458514907634</v>
      </c>
      <c r="BI249" s="219">
        <f>Scores!BK245*calcs!$BN$14</f>
        <v>1.49056112833669</v>
      </c>
      <c r="BJ249" s="219">
        <f>Scores!BL245*calcs!$BN$14</f>
        <v>1.49056112833669</v>
      </c>
    </row>
    <row r="250" spans="1:62">
      <c r="A250" t="s">
        <v>511</v>
      </c>
      <c r="B250" s="22" t="s">
        <v>512</v>
      </c>
      <c r="C250" s="219">
        <f>Scores!E246*calcs!$BN$3</f>
        <v>-0.407049647949497</v>
      </c>
      <c r="D250" s="219">
        <f>Scores!F246*calcs!$BN$3</f>
        <v>-0.407049647949497</v>
      </c>
      <c r="E250" s="219">
        <f>Scores!G246*calcs!$BN$3</f>
        <v>-0.407049647949497</v>
      </c>
      <c r="F250" s="219">
        <f>Scores!H246*calcs!$BN$3</f>
        <v>-0.407049647949497</v>
      </c>
      <c r="G250" s="219">
        <f>Scores!I246*calcs!$BN$3</f>
        <v>-0.407049647949497</v>
      </c>
      <c r="H250" s="219">
        <f>Scores!J246*calcs!$BN$4</f>
        <v>-1.29013648900805</v>
      </c>
      <c r="I250" s="219">
        <f>Scores!K246*calcs!$BN$4</f>
        <v>-1.29013648900805</v>
      </c>
      <c r="J250" s="219">
        <f>Scores!L246*calcs!$BN$4</f>
        <v>-1.29013648900805</v>
      </c>
      <c r="K250" s="219">
        <f>Scores!M246*calcs!$BN$4</f>
        <v>-1.29013648900805</v>
      </c>
      <c r="L250" s="219">
        <f>Scores!N246*calcs!$BN$4</f>
        <v>-1.29013648900805</v>
      </c>
      <c r="M250" s="219">
        <f>Scores!O246*calcs!$BN$5</f>
        <v>0.554029724407407</v>
      </c>
      <c r="N250" s="219">
        <f>Scores!P246*calcs!$BN$5</f>
        <v>0.554029724407407</v>
      </c>
      <c r="O250" s="219">
        <f>Scores!Q246*calcs!$BN$5</f>
        <v>0.554029724407407</v>
      </c>
      <c r="P250" s="219">
        <f>Scores!R246*calcs!$BN$5</f>
        <v>0.554029724407407</v>
      </c>
      <c r="Q250" s="219">
        <f>Scores!S246*calcs!$BN$5</f>
        <v>0.554029724407407</v>
      </c>
      <c r="R250" s="219">
        <f>Scores!T246*calcs!$BN$6</f>
        <v>-0.537324602551853</v>
      </c>
      <c r="S250" s="219">
        <f>Scores!U246*calcs!$BN$6</f>
        <v>-0.537324602551853</v>
      </c>
      <c r="T250" s="219">
        <f>Scores!V246*calcs!$BN$6</f>
        <v>-0.537324602551853</v>
      </c>
      <c r="U250" s="219">
        <f>Scores!W246*calcs!$BN$6</f>
        <v>-0.537324602551853</v>
      </c>
      <c r="V250" s="219">
        <f>Scores!X246*calcs!$BN$6</f>
        <v>-0.537324602551853</v>
      </c>
      <c r="W250" s="219">
        <f>Scores!Y246*calcs!$BN$7</f>
        <v>-0.544476714830047</v>
      </c>
      <c r="X250" s="219">
        <f>Scores!Z246*calcs!$BN$7</f>
        <v>0.4713263366878</v>
      </c>
      <c r="Y250" s="219">
        <f>Scores!AA246*calcs!$BN$7</f>
        <v>-0.381271952862948</v>
      </c>
      <c r="Z250" s="219">
        <f>Scores!AB246*calcs!$BN$7</f>
        <v>-0.862596009765932</v>
      </c>
      <c r="AA250" s="219">
        <f>Scores!AC246*calcs!$BN$7</f>
        <v>-1.06077718731224</v>
      </c>
      <c r="AB250" s="219">
        <f>Scores!AD246*calcs!$BN$8</f>
        <v>-0.83425273039899</v>
      </c>
      <c r="AC250" s="219">
        <f>Scores!AE246*calcs!$BN$8</f>
        <v>-0.769498509491058</v>
      </c>
      <c r="AD250" s="219">
        <f>Scores!AF246*calcs!$BN$8</f>
        <v>-0.835195366181925</v>
      </c>
      <c r="AE250" s="219">
        <f>Scores!AG246*calcs!$BN$8</f>
        <v>-0.825161629589207</v>
      </c>
      <c r="AF250" s="219">
        <f>Scores!AH246*calcs!$BN$8</f>
        <v>-0.913034044827318</v>
      </c>
      <c r="AG250" s="219">
        <f>Scores!AI246*calcs!$BN$9</f>
        <v>2.01618537751445</v>
      </c>
      <c r="AH250" s="219">
        <f>Scores!AJ246*calcs!$BN$9</f>
        <v>2.01935714058174</v>
      </c>
      <c r="AI250" s="219">
        <f>Scores!AK246*calcs!$BN$9</f>
        <v>2.03544439885677</v>
      </c>
      <c r="AJ250" s="219">
        <f>Scores!AL246*calcs!$BN$9</f>
        <v>2.11154295077703</v>
      </c>
      <c r="AK250" s="219">
        <f>Scores!AM246*calcs!$BN$9</f>
        <v>2.11765862805737</v>
      </c>
      <c r="AL250" s="219">
        <f>Scores!AN246*calcs!$BN$10</f>
        <v>-1.48000121821694</v>
      </c>
      <c r="AM250" s="219">
        <f>Scores!AO246*calcs!$BN$10</f>
        <v>-1.55451951628061</v>
      </c>
      <c r="AN250" s="219">
        <f>Scores!AP246*calcs!$BN$10</f>
        <v>-1.54657567407594</v>
      </c>
      <c r="AO250" s="219">
        <f>Scores!AQ246*calcs!$BN$10</f>
        <v>-1.74300926742391</v>
      </c>
      <c r="AP250" s="219">
        <f>Scores!AR246*calcs!$BN$10</f>
        <v>-1.76181942068955</v>
      </c>
      <c r="AQ250" s="219">
        <f>Scores!AS246*calcs!$BN$11</f>
        <v>-2.87184131174822</v>
      </c>
      <c r="AR250" s="219">
        <f>Scores!AT246*calcs!$BN$11</f>
        <v>-2.41639168851109</v>
      </c>
      <c r="AS250" s="219">
        <f>Scores!AU246*calcs!$BN$11</f>
        <v>-2.11161038495415</v>
      </c>
      <c r="AT250" s="219">
        <f>Scores!AV246*calcs!$BN$11</f>
        <v>-1.83212010045462</v>
      </c>
      <c r="AU250" s="219">
        <f>Scores!AW246*calcs!$BN$11</f>
        <v>-2.06499905479992</v>
      </c>
      <c r="AV250" s="219">
        <f>Scores!AX246*calcs!$BN$12</f>
        <v>-1.91435461241771</v>
      </c>
      <c r="AW250" s="219">
        <f>Scores!AY246*calcs!$BN$12</f>
        <v>-2.00813135162614</v>
      </c>
      <c r="AX250" s="219">
        <f>Scores!AZ246*calcs!$BN$12</f>
        <v>-1.92013462391061</v>
      </c>
      <c r="AY250" s="219">
        <f>Scores!BA246*calcs!$BN$12</f>
        <v>-1.86009098346498</v>
      </c>
      <c r="AZ250" s="219">
        <f>Scores!BB246*calcs!$BN$12</f>
        <v>-1.84170284788584</v>
      </c>
      <c r="BA250" s="219">
        <f>Scores!BC246*calcs!$BN$13</f>
        <v>-1.58780549534907</v>
      </c>
      <c r="BB250" s="219">
        <f>Scores!BD246*calcs!$BN$13</f>
        <v>-1.59774941153813</v>
      </c>
      <c r="BC250" s="219">
        <f>Scores!BE246*calcs!$BN$13</f>
        <v>-1.43131437660214</v>
      </c>
      <c r="BD250" s="219">
        <f>Scores!BF246*calcs!$BN$13</f>
        <v>-1.36851235648519</v>
      </c>
      <c r="BE250" s="219">
        <f>Scores!BG246*calcs!$BN$13</f>
        <v>-1.36851235648519</v>
      </c>
      <c r="BF250" s="219">
        <f>Scores!BH246*calcs!$BN$14</f>
        <v>0.0332334602474447</v>
      </c>
      <c r="BG250" s="219">
        <f>Scores!BI246*calcs!$BN$14</f>
        <v>0.0332334602474447</v>
      </c>
      <c r="BH250" s="219">
        <f>Scores!BJ246*calcs!$BN$14</f>
        <v>0.0332334602474447</v>
      </c>
      <c r="BI250" s="219">
        <f>Scores!BK246*calcs!$BN$14</f>
        <v>0.288732934844565</v>
      </c>
      <c r="BJ250" s="219">
        <f>Scores!BL246*calcs!$BN$14</f>
        <v>0.288732934844565</v>
      </c>
    </row>
    <row r="251" spans="1:62">
      <c r="A251" t="s">
        <v>513</v>
      </c>
      <c r="B251" s="22" t="s">
        <v>514</v>
      </c>
      <c r="C251" s="219">
        <f>Scores!E247*calcs!$BN$3</f>
        <v>-0.306588873603304</v>
      </c>
      <c r="D251" s="219">
        <f>Scores!F247*calcs!$BN$3</f>
        <v>-0.306588873603304</v>
      </c>
      <c r="E251" s="219">
        <f>Scores!G247*calcs!$BN$3</f>
        <v>-0.306588873603304</v>
      </c>
      <c r="F251" s="219">
        <f>Scores!H247*calcs!$BN$3</f>
        <v>-0.306588873603304</v>
      </c>
      <c r="G251" s="219">
        <f>Scores!I247*calcs!$BN$3</f>
        <v>-0.306588873603304</v>
      </c>
      <c r="H251" s="219">
        <f>Scores!J247*calcs!$BN$4</f>
        <v>-0.567081473604098</v>
      </c>
      <c r="I251" s="219">
        <f>Scores!K247*calcs!$BN$4</f>
        <v>-0.567081473604098</v>
      </c>
      <c r="J251" s="219">
        <f>Scores!L247*calcs!$BN$4</f>
        <v>-0.567081473604098</v>
      </c>
      <c r="K251" s="219">
        <f>Scores!M247*calcs!$BN$4</f>
        <v>-0.567081473604098</v>
      </c>
      <c r="L251" s="219">
        <f>Scores!N247*calcs!$BN$4</f>
        <v>-0.567081473604098</v>
      </c>
      <c r="M251" s="219">
        <f>Scores!O247*calcs!$BN$5</f>
        <v>-0.545539289954168</v>
      </c>
      <c r="N251" s="219">
        <f>Scores!P247*calcs!$BN$5</f>
        <v>-0.545539289954168</v>
      </c>
      <c r="O251" s="219">
        <f>Scores!Q247*calcs!$BN$5</f>
        <v>-0.545539289954168</v>
      </c>
      <c r="P251" s="219">
        <f>Scores!R247*calcs!$BN$5</f>
        <v>-0.545539289954168</v>
      </c>
      <c r="Q251" s="219">
        <f>Scores!S247*calcs!$BN$5</f>
        <v>-0.545539289954168</v>
      </c>
      <c r="R251" s="219">
        <f>Scores!T247*calcs!$BN$6</f>
        <v>0.200981455799894</v>
      </c>
      <c r="S251" s="219">
        <f>Scores!U247*calcs!$BN$6</f>
        <v>0.200981455799894</v>
      </c>
      <c r="T251" s="219">
        <f>Scores!V247*calcs!$BN$6</f>
        <v>0.200981455799894</v>
      </c>
      <c r="U251" s="219">
        <f>Scores!W247*calcs!$BN$6</f>
        <v>0.200981455799894</v>
      </c>
      <c r="V251" s="219">
        <f>Scores!X247*calcs!$BN$6</f>
        <v>0.200981455799894</v>
      </c>
      <c r="W251" s="219">
        <f>Scores!Y247*calcs!$BN$7</f>
        <v>-0.110215745431549</v>
      </c>
      <c r="X251" s="219">
        <f>Scores!Z247*calcs!$BN$7</f>
        <v>-0.540356139799735</v>
      </c>
      <c r="Y251" s="219">
        <f>Scores!AA247*calcs!$BN$7</f>
        <v>-0.101477726675651</v>
      </c>
      <c r="Z251" s="219">
        <f>Scores!AB247*calcs!$BN$7</f>
        <v>0.126834438134889</v>
      </c>
      <c r="AA251" s="219">
        <f>Scores!AC247*calcs!$BN$7</f>
        <v>0.549572945835575</v>
      </c>
      <c r="AB251" s="219">
        <f>Scores!AD247*calcs!$BN$8</f>
        <v>1.09935929987375</v>
      </c>
      <c r="AC251" s="219">
        <f>Scores!AE247*calcs!$BN$8</f>
        <v>1.07763029933358</v>
      </c>
      <c r="AD251" s="219">
        <f>Scores!AF247*calcs!$BN$8</f>
        <v>1.16794353532081</v>
      </c>
      <c r="AE251" s="219">
        <f>Scores!AG247*calcs!$BN$8</f>
        <v>1.21042701265185</v>
      </c>
      <c r="AF251" s="219">
        <f>Scores!AH247*calcs!$BN$8</f>
        <v>1.17664383071838</v>
      </c>
      <c r="AG251" s="219">
        <f>Scores!AI247*calcs!$BN$9</f>
        <v>1.96284938071065</v>
      </c>
      <c r="AH251" s="219">
        <f>Scores!AJ247*calcs!$BN$9</f>
        <v>1.96923891069579</v>
      </c>
      <c r="AI251" s="219">
        <f>Scores!AK247*calcs!$BN$9</f>
        <v>1.98775437955644</v>
      </c>
      <c r="AJ251" s="219">
        <f>Scores!AL247*calcs!$BN$9</f>
        <v>1.93067622674279</v>
      </c>
      <c r="AK251" s="219">
        <f>Scores!AM247*calcs!$BN$9</f>
        <v>1.93311454127275</v>
      </c>
      <c r="AL251" s="219">
        <f>Scores!AN247*calcs!$BN$10</f>
        <v>-0.258349818390518</v>
      </c>
      <c r="AM251" s="219">
        <f>Scores!AO247*calcs!$BN$10</f>
        <v>-0.303458206700798</v>
      </c>
      <c r="AN251" s="219">
        <f>Scores!AP247*calcs!$BN$10</f>
        <v>-0.336283196946204</v>
      </c>
      <c r="AO251" s="219">
        <f>Scores!AQ247*calcs!$BN$10</f>
        <v>-0.166097691635331</v>
      </c>
      <c r="AP251" s="219">
        <f>Scores!AR247*calcs!$BN$10</f>
        <v>-0.311225280937539</v>
      </c>
      <c r="AQ251" s="219">
        <f>Scores!AS247*calcs!$BN$11</f>
        <v>-0.185272748828873</v>
      </c>
      <c r="AR251" s="219">
        <f>Scores!AT247*calcs!$BN$11</f>
        <v>0.0411908518800764</v>
      </c>
      <c r="AS251" s="219">
        <f>Scores!AU247*calcs!$BN$11</f>
        <v>0.040578809268912</v>
      </c>
      <c r="AT251" s="219">
        <f>Scores!AV247*calcs!$BN$11</f>
        <v>0.454525653837669</v>
      </c>
      <c r="AU251" s="219">
        <f>Scores!AW247*calcs!$BN$11</f>
        <v>0.418107199485503</v>
      </c>
      <c r="AV251" s="219">
        <f>Scores!AX247*calcs!$BN$12</f>
        <v>0.395762252246772</v>
      </c>
      <c r="AW251" s="219">
        <f>Scores!AY247*calcs!$BN$12</f>
        <v>0.406398044491449</v>
      </c>
      <c r="AX251" s="219">
        <f>Scores!AZ247*calcs!$BN$12</f>
        <v>0.520698154856643</v>
      </c>
      <c r="AY251" s="219">
        <f>Scores!BA247*calcs!$BN$12</f>
        <v>0.622092740853869</v>
      </c>
      <c r="AZ251" s="219">
        <f>Scores!BB247*calcs!$BN$12</f>
        <v>0.66781769365875</v>
      </c>
      <c r="BA251" s="219">
        <f>Scores!BC247*calcs!$BN$13</f>
        <v>0.310657596916122</v>
      </c>
      <c r="BB251" s="219">
        <f>Scores!BD247*calcs!$BN$13</f>
        <v>0.316221237700255</v>
      </c>
      <c r="BC251" s="219">
        <f>Scores!BE247*calcs!$BN$13</f>
        <v>0.473061531249861</v>
      </c>
      <c r="BD251" s="219">
        <f>Scores!BF247*calcs!$BN$13</f>
        <v>0.491601526116038</v>
      </c>
      <c r="BE251" s="219">
        <f>Scores!BG247*calcs!$BN$13</f>
        <v>0.491601526116038</v>
      </c>
      <c r="BF251" s="219">
        <f>Scores!BH247*calcs!$BN$14</f>
        <v>2.82125366176915</v>
      </c>
      <c r="BG251" s="219">
        <f>Scores!BI247*calcs!$BN$14</f>
        <v>2.82125366176915</v>
      </c>
      <c r="BH251" s="219">
        <f>Scores!BJ247*calcs!$BN$14</f>
        <v>2.82125366176915</v>
      </c>
      <c r="BI251" s="219">
        <f>Scores!BK247*calcs!$BN$14</f>
        <v>3.20844868199264</v>
      </c>
      <c r="BJ251" s="219">
        <f>Scores!BL247*calcs!$BN$14</f>
        <v>3.20844868199264</v>
      </c>
    </row>
    <row r="252" spans="1:62">
      <c r="A252" t="s">
        <v>515</v>
      </c>
      <c r="B252" s="22" t="s">
        <v>516</v>
      </c>
      <c r="C252" s="219">
        <f>Scores!E248*calcs!$BN$3</f>
        <v>-0.155897712084015</v>
      </c>
      <c r="D252" s="219">
        <f>Scores!F248*calcs!$BN$3</f>
        <v>-0.155897712084015</v>
      </c>
      <c r="E252" s="219">
        <f>Scores!G248*calcs!$BN$3</f>
        <v>-0.155897712084015</v>
      </c>
      <c r="F252" s="219">
        <f>Scores!H248*calcs!$BN$3</f>
        <v>-0.155897712084015</v>
      </c>
      <c r="G252" s="219">
        <f>Scores!I248*calcs!$BN$3</f>
        <v>-0.155897712084015</v>
      </c>
      <c r="H252" s="219">
        <f>Scores!J248*calcs!$BN$4</f>
        <v>-1.16712712916531</v>
      </c>
      <c r="I252" s="219">
        <f>Scores!K248*calcs!$BN$4</f>
        <v>-1.16712712916531</v>
      </c>
      <c r="J252" s="219">
        <f>Scores!L248*calcs!$BN$4</f>
        <v>-1.16712712916531</v>
      </c>
      <c r="K252" s="219">
        <f>Scores!M248*calcs!$BN$4</f>
        <v>-1.16712712916531</v>
      </c>
      <c r="L252" s="219">
        <f>Scores!N248*calcs!$BN$4</f>
        <v>-1.16712712916531</v>
      </c>
      <c r="M252" s="219">
        <f>Scores!O248*calcs!$BN$5</f>
        <v>-0.723601749205254</v>
      </c>
      <c r="N252" s="219">
        <f>Scores!P248*calcs!$BN$5</f>
        <v>-0.723601749205254</v>
      </c>
      <c r="O252" s="219">
        <f>Scores!Q248*calcs!$BN$5</f>
        <v>-0.723601749205254</v>
      </c>
      <c r="P252" s="219">
        <f>Scores!R248*calcs!$BN$5</f>
        <v>-0.723601749205254</v>
      </c>
      <c r="Q252" s="219">
        <f>Scores!S248*calcs!$BN$5</f>
        <v>-0.723601749205254</v>
      </c>
      <c r="R252" s="219">
        <f>Scores!T248*calcs!$BN$6</f>
        <v>0.35803268137506</v>
      </c>
      <c r="S252" s="219">
        <f>Scores!U248*calcs!$BN$6</f>
        <v>0.35803268137506</v>
      </c>
      <c r="T252" s="219">
        <f>Scores!V248*calcs!$BN$6</f>
        <v>0.35803268137506</v>
      </c>
      <c r="U252" s="219">
        <f>Scores!W248*calcs!$BN$6</f>
        <v>0.35803268137506</v>
      </c>
      <c r="V252" s="219">
        <f>Scores!X248*calcs!$BN$6</f>
        <v>0.35803268137506</v>
      </c>
      <c r="W252" s="219">
        <f>Scores!Y248*calcs!$BN$7</f>
        <v>1.34432314423822</v>
      </c>
      <c r="X252" s="219">
        <f>Scores!Z248*calcs!$BN$7</f>
        <v>0.531732378186222</v>
      </c>
      <c r="Y252" s="219">
        <f>Scores!AA248*calcs!$BN$7</f>
        <v>1.16793901534364</v>
      </c>
      <c r="Z252" s="219">
        <f>Scores!AB248*calcs!$BN$7</f>
        <v>1.1811328007499</v>
      </c>
      <c r="AA252" s="219">
        <f>Scores!AC248*calcs!$BN$7</f>
        <v>1.00339828286716</v>
      </c>
      <c r="AB252" s="219">
        <f>Scores!AD248*calcs!$BN$8</f>
        <v>1.12034570007214</v>
      </c>
      <c r="AC252" s="219">
        <f>Scores!AE248*calcs!$BN$8</f>
        <v>1.11992411517739</v>
      </c>
      <c r="AD252" s="219">
        <f>Scores!AF248*calcs!$BN$8</f>
        <v>1.16828827100597</v>
      </c>
      <c r="AE252" s="219">
        <f>Scores!AG248*calcs!$BN$8</f>
        <v>1.13567574289327</v>
      </c>
      <c r="AF252" s="219">
        <f>Scores!AH248*calcs!$BN$8</f>
        <v>1.10084097940918</v>
      </c>
      <c r="AG252" s="219">
        <f>Scores!AI248*calcs!$BN$9</f>
        <v>1.18054319863471</v>
      </c>
      <c r="AH252" s="219">
        <f>Scores!AJ248*calcs!$BN$9</f>
        <v>1.2560116782376</v>
      </c>
      <c r="AI252" s="219">
        <f>Scores!AK248*calcs!$BN$9</f>
        <v>1.2126676415679</v>
      </c>
      <c r="AJ252" s="219">
        <f>Scores!AL248*calcs!$BN$9</f>
        <v>1.1713394997524</v>
      </c>
      <c r="AK252" s="219">
        <f>Scores!AM248*calcs!$BN$9</f>
        <v>1.18774349289509</v>
      </c>
      <c r="AL252" s="219">
        <f>Scores!AN248*calcs!$BN$10</f>
        <v>0.267217227423908</v>
      </c>
      <c r="AM252" s="219">
        <f>Scores!AO248*calcs!$BN$10</f>
        <v>0.319962409081846</v>
      </c>
      <c r="AN252" s="219">
        <f>Scores!AP248*calcs!$BN$10</f>
        <v>0.260339855160006</v>
      </c>
      <c r="AO252" s="219">
        <f>Scores!AQ248*calcs!$BN$10</f>
        <v>0.272688244527645</v>
      </c>
      <c r="AP252" s="219">
        <f>Scores!AR248*calcs!$BN$10</f>
        <v>0.243567956960384</v>
      </c>
      <c r="AQ252" s="219">
        <f>Scores!AS248*calcs!$BN$11</f>
        <v>0.108896451998349</v>
      </c>
      <c r="AR252" s="219">
        <f>Scores!AT248*calcs!$BN$11</f>
        <v>0.150260707095538</v>
      </c>
      <c r="AS252" s="219">
        <f>Scores!AU248*calcs!$BN$11</f>
        <v>0.187158698809767</v>
      </c>
      <c r="AT252" s="219">
        <f>Scores!AV248*calcs!$BN$11</f>
        <v>0.64088272555962</v>
      </c>
      <c r="AU252" s="219">
        <f>Scores!AW248*calcs!$BN$11</f>
        <v>0.297058231855533</v>
      </c>
      <c r="AV252" s="219">
        <f>Scores!AX248*calcs!$BN$12</f>
        <v>0.293670559957672</v>
      </c>
      <c r="AW252" s="219">
        <f>Scores!AY248*calcs!$BN$12</f>
        <v>0.264717278546772</v>
      </c>
      <c r="AX252" s="219">
        <f>Scores!AZ248*calcs!$BN$12</f>
        <v>0.320998865030292</v>
      </c>
      <c r="AY252" s="219">
        <f>Scores!BA248*calcs!$BN$12</f>
        <v>0.39627580991772</v>
      </c>
      <c r="AZ252" s="219">
        <f>Scores!BB248*calcs!$BN$12</f>
        <v>0.335914840735235</v>
      </c>
      <c r="BA252" s="219">
        <f>Scores!BC248*calcs!$BN$13</f>
        <v>0.293398841531893</v>
      </c>
      <c r="BB252" s="219">
        <f>Scores!BD248*calcs!$BN$13</f>
        <v>0.255196086565118</v>
      </c>
      <c r="BC252" s="219">
        <f>Scores!BE248*calcs!$BN$13</f>
        <v>0.394217942708217</v>
      </c>
      <c r="BD252" s="219">
        <f>Scores!BF248*calcs!$BN$13</f>
        <v>0.465028470650306</v>
      </c>
      <c r="BE252" s="219">
        <f>Scores!BG248*calcs!$BN$13</f>
        <v>0.465028470650306</v>
      </c>
      <c r="BF252" s="219">
        <f>Scores!BH248*calcs!$BN$14</f>
        <v>2.38160853481586</v>
      </c>
      <c r="BG252" s="219">
        <f>Scores!BI248*calcs!$BN$14</f>
        <v>2.38160853481586</v>
      </c>
      <c r="BH252" s="219">
        <f>Scores!BJ248*calcs!$BN$14</f>
        <v>2.38160853481586</v>
      </c>
      <c r="BI252" s="219">
        <f>Scores!BK248*calcs!$BN$14</f>
        <v>2.81326444955583</v>
      </c>
      <c r="BJ252" s="219">
        <f>Scores!BL248*calcs!$BN$14</f>
        <v>2.81326444955583</v>
      </c>
    </row>
    <row r="253" spans="1:62">
      <c r="A253" t="s">
        <v>517</v>
      </c>
      <c r="B253" s="22" t="s">
        <v>518</v>
      </c>
      <c r="C253" s="219">
        <f>Scores!E249*calcs!$BN$3</f>
        <v>0.0868824925859499</v>
      </c>
      <c r="D253" s="219">
        <f>Scores!F249*calcs!$BN$3</f>
        <v>0.0868824925859499</v>
      </c>
      <c r="E253" s="219">
        <f>Scores!G249*calcs!$BN$3</f>
        <v>0.0868824925859499</v>
      </c>
      <c r="F253" s="219">
        <f>Scores!H249*calcs!$BN$3</f>
        <v>0.0868824925859499</v>
      </c>
      <c r="G253" s="219">
        <f>Scores!I249*calcs!$BN$3</f>
        <v>0.0868824925859499</v>
      </c>
      <c r="H253" s="219">
        <f>Scores!J249*calcs!$BN$4</f>
        <v>-0.847106285620312</v>
      </c>
      <c r="I253" s="219">
        <f>Scores!K249*calcs!$BN$4</f>
        <v>-0.847106285620312</v>
      </c>
      <c r="J253" s="219">
        <f>Scores!L249*calcs!$BN$4</f>
        <v>-0.847106285620312</v>
      </c>
      <c r="K253" s="219">
        <f>Scores!M249*calcs!$BN$4</f>
        <v>-0.847106285620312</v>
      </c>
      <c r="L253" s="219">
        <f>Scores!N249*calcs!$BN$4</f>
        <v>-0.847106285620312</v>
      </c>
      <c r="M253" s="219">
        <f>Scores!O249*calcs!$BN$5</f>
        <v>-0.195087879569117</v>
      </c>
      <c r="N253" s="219">
        <f>Scores!P249*calcs!$BN$5</f>
        <v>-0.195087879569117</v>
      </c>
      <c r="O253" s="219">
        <f>Scores!Q249*calcs!$BN$5</f>
        <v>-0.195087879569117</v>
      </c>
      <c r="P253" s="219">
        <f>Scores!R249*calcs!$BN$5</f>
        <v>-0.195087879569117</v>
      </c>
      <c r="Q253" s="219">
        <f>Scores!S249*calcs!$BN$5</f>
        <v>-0.195087879569117</v>
      </c>
      <c r="R253" s="219">
        <f>Scores!T249*calcs!$BN$6</f>
        <v>-0.443726298546865</v>
      </c>
      <c r="S253" s="219">
        <f>Scores!U249*calcs!$BN$6</f>
        <v>-0.443726298546865</v>
      </c>
      <c r="T253" s="219">
        <f>Scores!V249*calcs!$BN$6</f>
        <v>-0.443726298546865</v>
      </c>
      <c r="U253" s="219">
        <f>Scores!W249*calcs!$BN$6</f>
        <v>-0.443726298546865</v>
      </c>
      <c r="V253" s="219">
        <f>Scores!X249*calcs!$BN$6</f>
        <v>-0.443726298546865</v>
      </c>
      <c r="W253" s="219">
        <f>Scores!Y249*calcs!$BN$7</f>
        <v>-0.0537316047091769</v>
      </c>
      <c r="X253" s="219">
        <f>Scores!Z249*calcs!$BN$7</f>
        <v>-0.485384915867325</v>
      </c>
      <c r="Y253" s="219">
        <f>Scores!AA249*calcs!$BN$7</f>
        <v>0.044316387831701</v>
      </c>
      <c r="Z253" s="219">
        <f>Scores!AB249*calcs!$BN$7</f>
        <v>-0.600248896507054</v>
      </c>
      <c r="AA253" s="219">
        <f>Scores!AC249*calcs!$BN$7</f>
        <v>0.036335301771812</v>
      </c>
      <c r="AB253" s="219">
        <f>Scores!AD249*calcs!$BN$8</f>
        <v>-0.0807287189685708</v>
      </c>
      <c r="AC253" s="219">
        <f>Scores!AE249*calcs!$BN$8</f>
        <v>-0.0803779375567958</v>
      </c>
      <c r="AD253" s="219">
        <f>Scores!AF249*calcs!$BN$8</f>
        <v>-0.0633529488397717</v>
      </c>
      <c r="AE253" s="219">
        <f>Scores!AG249*calcs!$BN$8</f>
        <v>0.021276575623171</v>
      </c>
      <c r="AF253" s="219">
        <f>Scores!AH249*calcs!$BN$8</f>
        <v>-0.0406077393233375</v>
      </c>
      <c r="AG253" s="219">
        <f>Scores!AI249*calcs!$BN$9</f>
        <v>2.02847344600014</v>
      </c>
      <c r="AH253" s="219">
        <f>Scores!AJ249*calcs!$BN$9</f>
        <v>2.12961724633082</v>
      </c>
      <c r="AI253" s="219">
        <f>Scores!AK249*calcs!$BN$9</f>
        <v>2.13487319728019</v>
      </c>
      <c r="AJ253" s="219">
        <f>Scores!AL249*calcs!$BN$9</f>
        <v>2.14839737429199</v>
      </c>
      <c r="AK253" s="219">
        <f>Scores!AM249*calcs!$BN$9</f>
        <v>2.14683137365347</v>
      </c>
      <c r="AL253" s="219">
        <f>Scores!AN249*calcs!$BN$10</f>
        <v>-1.74745644819806</v>
      </c>
      <c r="AM253" s="219">
        <f>Scores!AO249*calcs!$BN$10</f>
        <v>-1.68457464781927</v>
      </c>
      <c r="AN253" s="219">
        <f>Scores!AP249*calcs!$BN$10</f>
        <v>-1.72840365186069</v>
      </c>
      <c r="AO253" s="219">
        <f>Scores!AQ249*calcs!$BN$10</f>
        <v>-1.66600509281003</v>
      </c>
      <c r="AP253" s="219">
        <f>Scores!AR249*calcs!$BN$10</f>
        <v>-1.74739217336833</v>
      </c>
      <c r="AQ253" s="219">
        <f>Scores!AS249*calcs!$BN$11</f>
        <v>-1.46554393018057</v>
      </c>
      <c r="AR253" s="219">
        <f>Scores!AT249*calcs!$BN$11</f>
        <v>-1.28294120448136</v>
      </c>
      <c r="AS253" s="219">
        <f>Scores!AU249*calcs!$BN$11</f>
        <v>-1.16152044356173</v>
      </c>
      <c r="AT253" s="219">
        <f>Scores!AV249*calcs!$BN$11</f>
        <v>-0.949202654817539</v>
      </c>
      <c r="AU253" s="219">
        <f>Scores!AW249*calcs!$BN$11</f>
        <v>-1.16029050839116</v>
      </c>
      <c r="AV253" s="219">
        <f>Scores!AX249*calcs!$BN$12</f>
        <v>-0.849887603566499</v>
      </c>
      <c r="AW253" s="219">
        <f>Scores!AY249*calcs!$BN$12</f>
        <v>-0.877466039102172</v>
      </c>
      <c r="AX253" s="219">
        <f>Scores!AZ249*calcs!$BN$12</f>
        <v>-0.807482435142721</v>
      </c>
      <c r="AY253" s="219">
        <f>Scores!BA249*calcs!$BN$12</f>
        <v>-0.714638091863331</v>
      </c>
      <c r="AZ253" s="219">
        <f>Scores!BB249*calcs!$BN$12</f>
        <v>-0.496411015226352</v>
      </c>
      <c r="BA253" s="219">
        <f>Scores!BC249*calcs!$BN$13</f>
        <v>-1.44973545227524</v>
      </c>
      <c r="BB253" s="219">
        <f>Scores!BD249*calcs!$BN$13</f>
        <v>-1.40357847610815</v>
      </c>
      <c r="BC253" s="219">
        <f>Scores!BE249*calcs!$BN$13</f>
        <v>-0.976447519631123</v>
      </c>
      <c r="BD253" s="219">
        <f>Scores!BF249*calcs!$BN$13</f>
        <v>-0.963273260632777</v>
      </c>
      <c r="BE253" s="219">
        <f>Scores!BG249*calcs!$BN$13</f>
        <v>-0.963273260632777</v>
      </c>
      <c r="BF253" s="219">
        <f>Scores!BH249*calcs!$BN$14</f>
        <v>0.505263272410012</v>
      </c>
      <c r="BG253" s="219">
        <f>Scores!BI249*calcs!$BN$14</f>
        <v>0.505263272410012</v>
      </c>
      <c r="BH253" s="219">
        <f>Scores!BJ249*calcs!$BN$14</f>
        <v>0.505263272410012</v>
      </c>
      <c r="BI253" s="219">
        <f>Scores!BK249*calcs!$BN$14</f>
        <v>1.32719660822677</v>
      </c>
      <c r="BJ253" s="219">
        <f>Scores!BL249*calcs!$BN$14</f>
        <v>1.32719660822677</v>
      </c>
    </row>
    <row r="254" spans="1:62">
      <c r="A254" t="s">
        <v>519</v>
      </c>
      <c r="B254" s="22" t="s">
        <v>253</v>
      </c>
      <c r="C254" s="219">
        <f>Scores!E250*calcs!$BN$3</f>
        <v>0.162228073345594</v>
      </c>
      <c r="D254" s="219">
        <f>Scores!F250*calcs!$BN$3</f>
        <v>0.162228073345594</v>
      </c>
      <c r="E254" s="219">
        <f>Scores!G250*calcs!$BN$3</f>
        <v>0.162228073345594</v>
      </c>
      <c r="F254" s="219">
        <f>Scores!H250*calcs!$BN$3</f>
        <v>0.162228073345594</v>
      </c>
      <c r="G254" s="219">
        <f>Scores!I250*calcs!$BN$3</f>
        <v>0.162228073345594</v>
      </c>
      <c r="H254" s="219">
        <f>Scores!J250*calcs!$BN$4</f>
        <v>-0.702657755931333</v>
      </c>
      <c r="I254" s="219">
        <f>Scores!K250*calcs!$BN$4</f>
        <v>-0.702657755931333</v>
      </c>
      <c r="J254" s="219">
        <f>Scores!L250*calcs!$BN$4</f>
        <v>-0.702657755931333</v>
      </c>
      <c r="K254" s="219">
        <f>Scores!M250*calcs!$BN$4</f>
        <v>-0.702657755931333</v>
      </c>
      <c r="L254" s="219">
        <f>Scores!N250*calcs!$BN$4</f>
        <v>-0.702657755931333</v>
      </c>
      <c r="M254" s="219">
        <f>Scores!O250*calcs!$BN$5</f>
        <v>-0.62538113223299</v>
      </c>
      <c r="N254" s="219">
        <f>Scores!P250*calcs!$BN$5</f>
        <v>-0.62538113223299</v>
      </c>
      <c r="O254" s="219">
        <f>Scores!Q250*calcs!$BN$5</f>
        <v>-0.62538113223299</v>
      </c>
      <c r="P254" s="219">
        <f>Scores!R250*calcs!$BN$5</f>
        <v>-0.62538113223299</v>
      </c>
      <c r="Q254" s="219">
        <f>Scores!S250*calcs!$BN$5</f>
        <v>-0.62538113223299</v>
      </c>
      <c r="R254" s="219">
        <f>Scores!T250*calcs!$BN$6</f>
        <v>0.429467650947384</v>
      </c>
      <c r="S254" s="219">
        <f>Scores!U250*calcs!$BN$6</f>
        <v>0.429467650947384</v>
      </c>
      <c r="T254" s="219">
        <f>Scores!V250*calcs!$BN$6</f>
        <v>0.429467650947384</v>
      </c>
      <c r="U254" s="219">
        <f>Scores!W250*calcs!$BN$6</f>
        <v>0.429467650947384</v>
      </c>
      <c r="V254" s="219">
        <f>Scores!X250*calcs!$BN$6</f>
        <v>0.429467650947384</v>
      </c>
      <c r="W254" s="219">
        <f>Scores!Y250*calcs!$BN$7</f>
        <v>0.807319267973098</v>
      </c>
      <c r="X254" s="219">
        <f>Scores!Z250*calcs!$BN$7</f>
        <v>0.372262745218623</v>
      </c>
      <c r="Y254" s="219">
        <f>Scores!AA250*calcs!$BN$7</f>
        <v>0.653364179023047</v>
      </c>
      <c r="Z254" s="219">
        <f>Scores!AB250*calcs!$BN$7</f>
        <v>1.23077278078139</v>
      </c>
      <c r="AA254" s="219">
        <f>Scores!AC250*calcs!$BN$7</f>
        <v>0.629379374794865</v>
      </c>
      <c r="AB254" s="219">
        <f>Scores!AD250*calcs!$BN$8</f>
        <v>1.18601409511052</v>
      </c>
      <c r="AC254" s="219">
        <f>Scores!AE250*calcs!$BN$8</f>
        <v>1.21668953613426</v>
      </c>
      <c r="AD254" s="219">
        <f>Scores!AF250*calcs!$BN$8</f>
        <v>1.24968703400145</v>
      </c>
      <c r="AE254" s="219">
        <f>Scores!AG250*calcs!$BN$8</f>
        <v>1.26610973388443</v>
      </c>
      <c r="AF254" s="219">
        <f>Scores!AH250*calcs!$BN$8</f>
        <v>1.11942161097588</v>
      </c>
      <c r="AG254" s="219">
        <f>Scores!AI250*calcs!$BN$9</f>
        <v>1.23664027608113</v>
      </c>
      <c r="AH254" s="219">
        <f>Scores!AJ250*calcs!$BN$9</f>
        <v>1.20491332915591</v>
      </c>
      <c r="AI254" s="219">
        <f>Scores!AK250*calcs!$BN$9</f>
        <v>1.23649653475085</v>
      </c>
      <c r="AJ254" s="219">
        <f>Scores!AL250*calcs!$BN$9</f>
        <v>1.26719653939606</v>
      </c>
      <c r="AK254" s="219">
        <f>Scores!AM250*calcs!$BN$9</f>
        <v>1.28183753522696</v>
      </c>
      <c r="AL254" s="219">
        <f>Scores!AN250*calcs!$BN$10</f>
        <v>0.66592326217968</v>
      </c>
      <c r="AM254" s="219">
        <f>Scores!AO250*calcs!$BN$10</f>
        <v>0.665241519361464</v>
      </c>
      <c r="AN254" s="219">
        <f>Scores!AP250*calcs!$BN$10</f>
        <v>0.599373272071154</v>
      </c>
      <c r="AO254" s="219">
        <f>Scores!AQ250*calcs!$BN$10</f>
        <v>0.619280089279301</v>
      </c>
      <c r="AP254" s="219">
        <f>Scores!AR250*calcs!$BN$10</f>
        <v>0.587029522220456</v>
      </c>
      <c r="AQ254" s="219">
        <f>Scores!AS250*calcs!$BN$11</f>
        <v>0.11604191759898</v>
      </c>
      <c r="AR254" s="219">
        <f>Scores!AT250*calcs!$BN$11</f>
        <v>0.00520616819006503</v>
      </c>
      <c r="AS254" s="219">
        <f>Scores!AU250*calcs!$BN$11</f>
        <v>0.343990976903524</v>
      </c>
      <c r="AT254" s="219">
        <f>Scores!AV250*calcs!$BN$11</f>
        <v>0.419162817456801</v>
      </c>
      <c r="AU254" s="219">
        <f>Scores!AW250*calcs!$BN$11</f>
        <v>0.40263285049013</v>
      </c>
      <c r="AV254" s="219">
        <f>Scores!AX250*calcs!$BN$12</f>
        <v>0.42493896913948</v>
      </c>
      <c r="AW254" s="219">
        <f>Scores!AY250*calcs!$BN$12</f>
        <v>0.48237877271348</v>
      </c>
      <c r="AX254" s="219">
        <f>Scores!AZ250*calcs!$BN$12</f>
        <v>0.522441271800818</v>
      </c>
      <c r="AY254" s="219">
        <f>Scores!BA250*calcs!$BN$12</f>
        <v>0.569709282030513</v>
      </c>
      <c r="AZ254" s="219">
        <f>Scores!BB250*calcs!$BN$12</f>
        <v>0.529723857989205</v>
      </c>
      <c r="BA254" s="219">
        <f>Scores!BC250*calcs!$BN$13</f>
        <v>0.379692618453038</v>
      </c>
      <c r="BB254" s="219">
        <f>Scores!BD250*calcs!$BN$13</f>
        <v>0.438271539970529</v>
      </c>
      <c r="BC254" s="219">
        <f>Scores!BE250*calcs!$BN$13</f>
        <v>0.412412616987058</v>
      </c>
      <c r="BD254" s="219">
        <f>Scores!BF250*calcs!$BN$13</f>
        <v>0.458385206783873</v>
      </c>
      <c r="BE254" s="219">
        <f>Scores!BG250*calcs!$BN$13</f>
        <v>0.458385206783873</v>
      </c>
      <c r="BF254" s="219">
        <f>Scores!BH250*calcs!$BN$14</f>
        <v>2.69335157969647</v>
      </c>
      <c r="BG254" s="219">
        <f>Scores!BI250*calcs!$BN$14</f>
        <v>2.69335157969647</v>
      </c>
      <c r="BH254" s="219">
        <f>Scores!BJ250*calcs!$BN$14</f>
        <v>2.69335157969647</v>
      </c>
      <c r="BI254" s="219">
        <f>Scores!BK250*calcs!$BN$14</f>
        <v>3.01334289988028</v>
      </c>
      <c r="BJ254" s="219">
        <f>Scores!BL250*calcs!$BN$14</f>
        <v>3.01334289988028</v>
      </c>
    </row>
    <row r="255" spans="1:62">
      <c r="A255" t="s">
        <v>520</v>
      </c>
      <c r="B255" s="22" t="s">
        <v>521</v>
      </c>
      <c r="C255" s="219">
        <f>Scores!E251*calcs!$BN$3</f>
        <v>0.0310709512825098</v>
      </c>
      <c r="D255" s="219">
        <f>Scores!F251*calcs!$BN$3</f>
        <v>0.0310709512825098</v>
      </c>
      <c r="E255" s="219">
        <f>Scores!G251*calcs!$BN$3</f>
        <v>0.0310709512825098</v>
      </c>
      <c r="F255" s="219">
        <f>Scores!H251*calcs!$BN$3</f>
        <v>0.0310709512825098</v>
      </c>
      <c r="G255" s="219">
        <f>Scores!I251*calcs!$BN$3</f>
        <v>0.0310709512825098</v>
      </c>
      <c r="H255" s="219">
        <f>Scores!J251*calcs!$BN$4</f>
        <v>-0.318677927093895</v>
      </c>
      <c r="I255" s="219">
        <f>Scores!K251*calcs!$BN$4</f>
        <v>-0.318677927093895</v>
      </c>
      <c r="J255" s="219">
        <f>Scores!L251*calcs!$BN$4</f>
        <v>-0.318677927093895</v>
      </c>
      <c r="K255" s="219">
        <f>Scores!M251*calcs!$BN$4</f>
        <v>-0.318677927093895</v>
      </c>
      <c r="L255" s="219">
        <f>Scores!N251*calcs!$BN$4</f>
        <v>-0.318677927093895</v>
      </c>
      <c r="M255" s="219">
        <f>Scores!O251*calcs!$BN$5</f>
        <v>-0.602949503410861</v>
      </c>
      <c r="N255" s="219">
        <f>Scores!P251*calcs!$BN$5</f>
        <v>-0.602949503410861</v>
      </c>
      <c r="O255" s="219">
        <f>Scores!Q251*calcs!$BN$5</f>
        <v>-0.602949503410861</v>
      </c>
      <c r="P255" s="219">
        <f>Scores!R251*calcs!$BN$5</f>
        <v>-0.602949503410861</v>
      </c>
      <c r="Q255" s="219">
        <f>Scores!S251*calcs!$BN$5</f>
        <v>-0.602949503410861</v>
      </c>
      <c r="R255" s="219">
        <f>Scores!T251*calcs!$BN$6</f>
        <v>-0.592927802576676</v>
      </c>
      <c r="S255" s="219">
        <f>Scores!U251*calcs!$BN$6</f>
        <v>-0.592927802576676</v>
      </c>
      <c r="T255" s="219">
        <f>Scores!V251*calcs!$BN$6</f>
        <v>-0.592927802576676</v>
      </c>
      <c r="U255" s="219">
        <f>Scores!W251*calcs!$BN$6</f>
        <v>-0.592927802576676</v>
      </c>
      <c r="V255" s="219">
        <f>Scores!X251*calcs!$BN$6</f>
        <v>-0.592927802576676</v>
      </c>
      <c r="W255" s="219">
        <f>Scores!Y251*calcs!$BN$7</f>
        <v>-0.0916102165006938</v>
      </c>
      <c r="X255" s="219">
        <f>Scores!Z251*calcs!$BN$7</f>
        <v>-0.124821326057598</v>
      </c>
      <c r="Y255" s="219">
        <f>Scores!AA251*calcs!$BN$7</f>
        <v>-0.288250888314765</v>
      </c>
      <c r="Z255" s="219">
        <f>Scores!AB251*calcs!$BN$7</f>
        <v>0.209019077215808</v>
      </c>
      <c r="AA255" s="219">
        <f>Scores!AC251*calcs!$BN$7</f>
        <v>0.328197190055521</v>
      </c>
      <c r="AB255" s="219">
        <f>Scores!AD251*calcs!$BN$8</f>
        <v>-0.448807148421898</v>
      </c>
      <c r="AC255" s="219">
        <f>Scores!AE251*calcs!$BN$8</f>
        <v>-0.470384974849705</v>
      </c>
      <c r="AD255" s="219">
        <f>Scores!AF251*calcs!$BN$8</f>
        <v>-0.48111587579898</v>
      </c>
      <c r="AE255" s="219">
        <f>Scores!AG251*calcs!$BN$8</f>
        <v>-0.364865686583935</v>
      </c>
      <c r="AF255" s="219">
        <f>Scores!AH251*calcs!$BN$8</f>
        <v>-0.461198933436826</v>
      </c>
      <c r="AG255" s="219">
        <f>Scores!AI251*calcs!$BN$9</f>
        <v>1.9010493123976</v>
      </c>
      <c r="AH255" s="219">
        <f>Scores!AJ251*calcs!$BN$9</f>
        <v>1.82512012982561</v>
      </c>
      <c r="AI255" s="219">
        <f>Scores!AK251*calcs!$BN$9</f>
        <v>1.88781961508462</v>
      </c>
      <c r="AJ255" s="219">
        <f>Scores!AL251*calcs!$BN$9</f>
        <v>1.95463001223078</v>
      </c>
      <c r="AK255" s="219">
        <f>Scores!AM251*calcs!$BN$9</f>
        <v>1.88982023105788</v>
      </c>
      <c r="AL255" s="219">
        <f>Scores!AN251*calcs!$BN$10</f>
        <v>-1.26886037024627</v>
      </c>
      <c r="AM255" s="219">
        <f>Scores!AO251*calcs!$BN$10</f>
        <v>-1.32553441357923</v>
      </c>
      <c r="AN255" s="219">
        <f>Scores!AP251*calcs!$BN$10</f>
        <v>-1.31830250631357</v>
      </c>
      <c r="AO255" s="219">
        <f>Scores!AQ251*calcs!$BN$10</f>
        <v>-1.37138042472214</v>
      </c>
      <c r="AP255" s="219">
        <f>Scores!AR251*calcs!$BN$10</f>
        <v>-1.33260881288318</v>
      </c>
      <c r="AQ255" s="219">
        <f>Scores!AS251*calcs!$BN$11</f>
        <v>-1.60497099105784</v>
      </c>
      <c r="AR255" s="219">
        <f>Scores!AT251*calcs!$BN$11</f>
        <v>-1.58818014832034</v>
      </c>
      <c r="AS255" s="219">
        <f>Scores!AU251*calcs!$BN$11</f>
        <v>-1.50229548261715</v>
      </c>
      <c r="AT255" s="219">
        <f>Scores!AV251*calcs!$BN$11</f>
        <v>-1.03825364918875</v>
      </c>
      <c r="AU255" s="219">
        <f>Scores!AW251*calcs!$BN$11</f>
        <v>-1.3286533923579</v>
      </c>
      <c r="AV255" s="219">
        <f>Scores!AX251*calcs!$BN$12</f>
        <v>-1.05168820215763</v>
      </c>
      <c r="AW255" s="219">
        <f>Scores!AY251*calcs!$BN$12</f>
        <v>-1.06673681347671</v>
      </c>
      <c r="AX255" s="219">
        <f>Scores!AZ251*calcs!$BN$12</f>
        <v>-1.05453838914885</v>
      </c>
      <c r="AY255" s="219">
        <f>Scores!BA251*calcs!$BN$12</f>
        <v>-0.908929700512059</v>
      </c>
      <c r="AZ255" s="219">
        <f>Scores!BB251*calcs!$BN$12</f>
        <v>-0.94712480164352</v>
      </c>
      <c r="BA255" s="219">
        <f>Scores!BC251*calcs!$BN$13</f>
        <v>-1.05278407843797</v>
      </c>
      <c r="BB255" s="219">
        <f>Scores!BD251*calcs!$BN$13</f>
        <v>-1.0485230513219</v>
      </c>
      <c r="BC255" s="219">
        <f>Scores!BE251*calcs!$BN$13</f>
        <v>-1.09774534815673</v>
      </c>
      <c r="BD255" s="219">
        <f>Scores!BF251*calcs!$BN$13</f>
        <v>-0.989846316098508</v>
      </c>
      <c r="BE255" s="219">
        <f>Scores!BG251*calcs!$BN$13</f>
        <v>-0.989846316098508</v>
      </c>
      <c r="BF255" s="219">
        <f>Scores!BH251*calcs!$BN$14</f>
        <v>1.8835718095483</v>
      </c>
      <c r="BG255" s="219">
        <f>Scores!BI251*calcs!$BN$14</f>
        <v>1.8835718095483</v>
      </c>
      <c r="BH255" s="219">
        <f>Scores!BJ251*calcs!$BN$14</f>
        <v>1.8835718095483</v>
      </c>
      <c r="BI255" s="219">
        <f>Scores!BK251*calcs!$BN$14</f>
        <v>1.97715592618565</v>
      </c>
      <c r="BJ255" s="219">
        <f>Scores!BL251*calcs!$BN$14</f>
        <v>1.97715592618565</v>
      </c>
    </row>
    <row r="256" spans="1:62">
      <c r="A256" t="s">
        <v>522</v>
      </c>
      <c r="B256" s="22" t="s">
        <v>523</v>
      </c>
      <c r="C256" s="219">
        <f>Scores!E252*calcs!$BN$3</f>
        <v>0.0589767219342299</v>
      </c>
      <c r="D256" s="219">
        <f>Scores!F252*calcs!$BN$3</f>
        <v>0.0589767219342299</v>
      </c>
      <c r="E256" s="219">
        <f>Scores!G252*calcs!$BN$3</f>
        <v>0.0589767219342299</v>
      </c>
      <c r="F256" s="219">
        <f>Scores!H252*calcs!$BN$3</f>
        <v>0.0589767219342299</v>
      </c>
      <c r="G256" s="219">
        <f>Scores!I252*calcs!$BN$3</f>
        <v>0.0589767219342299</v>
      </c>
      <c r="H256" s="219">
        <f>Scores!J252*calcs!$BN$4</f>
        <v>-0.178024689548595</v>
      </c>
      <c r="I256" s="219">
        <f>Scores!K252*calcs!$BN$4</f>
        <v>-0.178024689548595</v>
      </c>
      <c r="J256" s="219">
        <f>Scores!L252*calcs!$BN$4</f>
        <v>-0.178024689548595</v>
      </c>
      <c r="K256" s="219">
        <f>Scores!M252*calcs!$BN$4</f>
        <v>-0.178024689548595</v>
      </c>
      <c r="L256" s="219">
        <f>Scores!N252*calcs!$BN$4</f>
        <v>-0.178024689548595</v>
      </c>
      <c r="M256" s="219">
        <f>Scores!O252*calcs!$BN$5</f>
        <v>-0.587915828225582</v>
      </c>
      <c r="N256" s="219">
        <f>Scores!P252*calcs!$BN$5</f>
        <v>-0.587915828225582</v>
      </c>
      <c r="O256" s="219">
        <f>Scores!Q252*calcs!$BN$5</f>
        <v>-0.587915828225582</v>
      </c>
      <c r="P256" s="219">
        <f>Scores!R252*calcs!$BN$5</f>
        <v>-0.587915828225582</v>
      </c>
      <c r="Q256" s="219">
        <f>Scores!S252*calcs!$BN$5</f>
        <v>-0.587915828225582</v>
      </c>
      <c r="R256" s="219">
        <f>Scores!T252*calcs!$BN$6</f>
        <v>0.107083562857671</v>
      </c>
      <c r="S256" s="219">
        <f>Scores!U252*calcs!$BN$6</f>
        <v>0.107083562857671</v>
      </c>
      <c r="T256" s="219">
        <f>Scores!V252*calcs!$BN$6</f>
        <v>0.107083562857671</v>
      </c>
      <c r="U256" s="219">
        <f>Scores!W252*calcs!$BN$6</f>
        <v>0.107083562857671</v>
      </c>
      <c r="V256" s="219">
        <f>Scores!X252*calcs!$BN$6</f>
        <v>0.107083562857671</v>
      </c>
      <c r="W256" s="219">
        <f>Scores!Y252*calcs!$BN$7</f>
        <v>-0.308186431730879</v>
      </c>
      <c r="X256" s="219">
        <f>Scores!Z252*calcs!$BN$7</f>
        <v>-0.104612343866724</v>
      </c>
      <c r="Y256" s="219">
        <f>Scores!AA252*calcs!$BN$7</f>
        <v>-0.669429795336292</v>
      </c>
      <c r="Z256" s="219">
        <f>Scores!AB252*calcs!$BN$7</f>
        <v>0.527610137339519</v>
      </c>
      <c r="AA256" s="219">
        <f>Scores!AC252*calcs!$BN$7</f>
        <v>-0.291981308158293</v>
      </c>
      <c r="AB256" s="219">
        <f>Scores!AD252*calcs!$BN$8</f>
        <v>1.06756034131228</v>
      </c>
      <c r="AC256" s="219">
        <f>Scores!AE252*calcs!$BN$8</f>
        <v>1.07145497138355</v>
      </c>
      <c r="AD256" s="219">
        <f>Scores!AF252*calcs!$BN$8</f>
        <v>1.05936691447898</v>
      </c>
      <c r="AE256" s="219">
        <f>Scores!AG252*calcs!$BN$8</f>
        <v>1.2640717027752</v>
      </c>
      <c r="AF256" s="219">
        <f>Scores!AH252*calcs!$BN$8</f>
        <v>1.23363784619471</v>
      </c>
      <c r="AG256" s="219">
        <f>Scores!AI252*calcs!$BN$9</f>
        <v>1.46751600298647</v>
      </c>
      <c r="AH256" s="219">
        <f>Scores!AJ252*calcs!$BN$9</f>
        <v>1.49722494657565</v>
      </c>
      <c r="AI256" s="219">
        <f>Scores!AK252*calcs!$BN$9</f>
        <v>1.53220335777974</v>
      </c>
      <c r="AJ256" s="219">
        <f>Scores!AL252*calcs!$BN$9</f>
        <v>1.46067992417312</v>
      </c>
      <c r="AK256" s="219">
        <f>Scores!AM252*calcs!$BN$9</f>
        <v>1.48327830190927</v>
      </c>
      <c r="AL256" s="219">
        <f>Scores!AN252*calcs!$BN$10</f>
        <v>-0.0668098283603716</v>
      </c>
      <c r="AM256" s="219">
        <f>Scores!AO252*calcs!$BN$10</f>
        <v>-0.0859323672246387</v>
      </c>
      <c r="AN256" s="219">
        <f>Scores!AP252*calcs!$BN$10</f>
        <v>-0.121498898187968</v>
      </c>
      <c r="AO256" s="219">
        <f>Scores!AQ252*calcs!$BN$10</f>
        <v>-0.138242268470657</v>
      </c>
      <c r="AP256" s="219">
        <f>Scores!AR252*calcs!$BN$10</f>
        <v>-0.0611355064638368</v>
      </c>
      <c r="AQ256" s="219">
        <f>Scores!AS252*calcs!$BN$11</f>
        <v>0.168349642312163</v>
      </c>
      <c r="AR256" s="219">
        <f>Scores!AT252*calcs!$BN$11</f>
        <v>0.167768555035292</v>
      </c>
      <c r="AS256" s="219">
        <f>Scores!AU252*calcs!$BN$11</f>
        <v>0.305294924117035</v>
      </c>
      <c r="AT256" s="219">
        <f>Scores!AV252*calcs!$BN$11</f>
        <v>0.616247180214862</v>
      </c>
      <c r="AU256" s="219">
        <f>Scores!AW252*calcs!$BN$11</f>
        <v>0.514542302132297</v>
      </c>
      <c r="AV256" s="219">
        <f>Scores!AX252*calcs!$BN$12</f>
        <v>0.465512841068402</v>
      </c>
      <c r="AW256" s="219">
        <f>Scores!AY252*calcs!$BN$12</f>
        <v>0.522550401749531</v>
      </c>
      <c r="AX256" s="219">
        <f>Scores!AZ252*calcs!$BN$12</f>
        <v>0.475266605698013</v>
      </c>
      <c r="AY256" s="219">
        <f>Scores!BA252*calcs!$BN$12</f>
        <v>0.589494168412312</v>
      </c>
      <c r="AZ256" s="219">
        <f>Scores!BB252*calcs!$BN$12</f>
        <v>0.670625559282354</v>
      </c>
      <c r="BA256" s="219">
        <f>Scores!BC252*calcs!$BN$13</f>
        <v>0.552280172295328</v>
      </c>
      <c r="BB256" s="219">
        <f>Scores!BD252*calcs!$BN$13</f>
        <v>0.532583137179377</v>
      </c>
      <c r="BC256" s="219">
        <f>Scores!BE252*calcs!$BN$13</f>
        <v>0.557970011217784</v>
      </c>
      <c r="BD256" s="219">
        <f>Scores!BF252*calcs!$BN$13</f>
        <v>0.644396595043996</v>
      </c>
      <c r="BE256" s="219">
        <f>Scores!BG252*calcs!$BN$13</f>
        <v>0.644396595043996</v>
      </c>
      <c r="BF256" s="219">
        <f>Scores!BH252*calcs!$BN$14</f>
        <v>2.29230973005301</v>
      </c>
      <c r="BG256" s="219">
        <f>Scores!BI252*calcs!$BN$14</f>
        <v>2.29230973005301</v>
      </c>
      <c r="BH256" s="219">
        <f>Scores!BJ252*calcs!$BN$14</f>
        <v>2.29230973005301</v>
      </c>
      <c r="BI256" s="219">
        <f>Scores!BK252*calcs!$BN$14</f>
        <v>2.89333677581973</v>
      </c>
      <c r="BJ256" s="219">
        <f>Scores!BL252*calcs!$BN$14</f>
        <v>2.89333677581973</v>
      </c>
    </row>
    <row r="257" spans="1:62">
      <c r="A257" t="s">
        <v>524</v>
      </c>
      <c r="B257" s="22" t="s">
        <v>525</v>
      </c>
      <c r="C257" s="219">
        <f>Scores!E253*calcs!$BN$3</f>
        <v>-1.1242279536987</v>
      </c>
      <c r="D257" s="219">
        <f>Scores!F253*calcs!$BN$3</f>
        <v>-1.1242279536987</v>
      </c>
      <c r="E257" s="219">
        <f>Scores!G253*calcs!$BN$3</f>
        <v>-1.1242279536987</v>
      </c>
      <c r="F257" s="219">
        <f>Scores!H253*calcs!$BN$3</f>
        <v>-1.1242279536987</v>
      </c>
      <c r="G257" s="219">
        <f>Scores!I253*calcs!$BN$3</f>
        <v>-1.1242279536987</v>
      </c>
      <c r="H257" s="219">
        <f>Scores!J253*calcs!$BN$4</f>
        <v>-0.496962282191169</v>
      </c>
      <c r="I257" s="219">
        <f>Scores!K253*calcs!$BN$4</f>
        <v>-0.496962282191169</v>
      </c>
      <c r="J257" s="219">
        <f>Scores!L253*calcs!$BN$4</f>
        <v>-0.496962282191169</v>
      </c>
      <c r="K257" s="219">
        <f>Scores!M253*calcs!$BN$4</f>
        <v>-0.496962282191169</v>
      </c>
      <c r="L257" s="219">
        <f>Scores!N253*calcs!$BN$4</f>
        <v>-0.496962282191169</v>
      </c>
      <c r="M257" s="219">
        <f>Scores!O253*calcs!$BN$5</f>
        <v>-0.746315960767861</v>
      </c>
      <c r="N257" s="219">
        <f>Scores!P253*calcs!$BN$5</f>
        <v>-0.746315960767861</v>
      </c>
      <c r="O257" s="219">
        <f>Scores!Q253*calcs!$BN$5</f>
        <v>-0.746315960767861</v>
      </c>
      <c r="P257" s="219">
        <f>Scores!R253*calcs!$BN$5</f>
        <v>-0.746315960767861</v>
      </c>
      <c r="Q257" s="219">
        <f>Scores!S253*calcs!$BN$5</f>
        <v>-0.746315960767861</v>
      </c>
      <c r="R257" s="219">
        <f>Scores!T253*calcs!$BN$6</f>
        <v>-0.788176578669942</v>
      </c>
      <c r="S257" s="219">
        <f>Scores!U253*calcs!$BN$6</f>
        <v>-0.788176578669942</v>
      </c>
      <c r="T257" s="219">
        <f>Scores!V253*calcs!$BN$6</f>
        <v>-0.788176578669942</v>
      </c>
      <c r="U257" s="219">
        <f>Scores!W253*calcs!$BN$6</f>
        <v>-0.788176578669942</v>
      </c>
      <c r="V257" s="219">
        <f>Scores!X253*calcs!$BN$6</f>
        <v>-0.788176578669942</v>
      </c>
      <c r="W257" s="219">
        <f>Scores!Y253*calcs!$BN$7</f>
        <v>-0.513716529761885</v>
      </c>
      <c r="X257" s="219">
        <f>Scores!Z253*calcs!$BN$7</f>
        <v>1.019233155791</v>
      </c>
      <c r="Y257" s="219">
        <f>Scores!AA253*calcs!$BN$7</f>
        <v>-0.417792764968038</v>
      </c>
      <c r="Z257" s="219">
        <f>Scores!AB253*calcs!$BN$7</f>
        <v>-0.0956509665408961</v>
      </c>
      <c r="AA257" s="219">
        <f>Scores!AC253*calcs!$BN$7</f>
        <v>-0.641922370791971</v>
      </c>
      <c r="AB257" s="219">
        <f>Scores!AD253*calcs!$BN$8</f>
        <v>-1.3452650602536</v>
      </c>
      <c r="AC257" s="219">
        <f>Scores!AE253*calcs!$BN$8</f>
        <v>-1.32864315980961</v>
      </c>
      <c r="AD257" s="219">
        <f>Scores!AF253*calcs!$BN$8</f>
        <v>-1.14410422198927</v>
      </c>
      <c r="AE257" s="219">
        <f>Scores!AG253*calcs!$BN$8</f>
        <v>-0.916701569630613</v>
      </c>
      <c r="AF257" s="219">
        <f>Scores!AH253*calcs!$BN$8</f>
        <v>-1.02301709090867</v>
      </c>
      <c r="AG257" s="219">
        <f>Scores!AI253*calcs!$BN$9</f>
        <v>1.92926745679714</v>
      </c>
      <c r="AH257" s="219">
        <f>Scores!AJ253*calcs!$BN$9</f>
        <v>1.94521462560067</v>
      </c>
      <c r="AI257" s="219">
        <f>Scores!AK253*calcs!$BN$9</f>
        <v>1.96398239463978</v>
      </c>
      <c r="AJ257" s="219">
        <f>Scores!AL253*calcs!$BN$9</f>
        <v>1.98965276577676</v>
      </c>
      <c r="AK257" s="219">
        <f>Scores!AM253*calcs!$BN$9</f>
        <v>1.99867958719486</v>
      </c>
      <c r="AL257" s="219">
        <f>Scores!AN253*calcs!$BN$10</f>
        <v>-1.58574351102439</v>
      </c>
      <c r="AM257" s="219">
        <f>Scores!AO253*calcs!$BN$10</f>
        <v>-1.83304466523951</v>
      </c>
      <c r="AN257" s="219">
        <f>Scores!AP253*calcs!$BN$10</f>
        <v>-1.92159587825699</v>
      </c>
      <c r="AO257" s="219">
        <f>Scores!AQ253*calcs!$BN$10</f>
        <v>-1.93705978745088</v>
      </c>
      <c r="AP257" s="219">
        <f>Scores!AR253*calcs!$BN$10</f>
        <v>-1.90320644443753</v>
      </c>
      <c r="AQ257" s="219">
        <f>Scores!AS253*calcs!$BN$11</f>
        <v>-1.16885664592352</v>
      </c>
      <c r="AR257" s="219">
        <f>Scores!AT253*calcs!$BN$11</f>
        <v>-1.15340683181049</v>
      </c>
      <c r="AS257" s="219">
        <f>Scores!AU253*calcs!$BN$11</f>
        <v>-1.34956178849688</v>
      </c>
      <c r="AT257" s="219">
        <f>Scores!AV253*calcs!$BN$11</f>
        <v>-1.34512123761776</v>
      </c>
      <c r="AU257" s="219">
        <f>Scores!AW253*calcs!$BN$11</f>
        <v>-1.53109232845818</v>
      </c>
      <c r="AV257" s="219">
        <f>Scores!AX253*calcs!$BN$12</f>
        <v>-1.82450399830976</v>
      </c>
      <c r="AW257" s="219">
        <f>Scores!AY253*calcs!$BN$12</f>
        <v>-1.79858661337301</v>
      </c>
      <c r="AX257" s="219">
        <f>Scores!AZ253*calcs!$BN$12</f>
        <v>-1.65166926007949</v>
      </c>
      <c r="AY257" s="219">
        <f>Scores!BA253*calcs!$BN$12</f>
        <v>-1.54215271227754</v>
      </c>
      <c r="AZ257" s="219">
        <f>Scores!BB253*calcs!$BN$12</f>
        <v>-1.48019950839882</v>
      </c>
      <c r="BA257" s="219">
        <f>Scores!BC253*calcs!$BN$13</f>
        <v>-1.86394558149673</v>
      </c>
      <c r="BB257" s="219">
        <f>Scores!BD253*calcs!$BN$13</f>
        <v>-1.7974680879804</v>
      </c>
      <c r="BC257" s="219">
        <f>Scores!BE253*calcs!$BN$13</f>
        <v>-1.73455894791616</v>
      </c>
      <c r="BD257" s="219">
        <f>Scores!BF253*calcs!$BN$13</f>
        <v>-1.70731881367327</v>
      </c>
      <c r="BE257" s="219">
        <f>Scores!BG253*calcs!$BN$13</f>
        <v>-1.70731881367327</v>
      </c>
      <c r="BF257" s="219">
        <f>Scores!BH253*calcs!$BN$14</f>
        <v>0.129932251580189</v>
      </c>
      <c r="BG257" s="219">
        <f>Scores!BI253*calcs!$BN$14</f>
        <v>0.129932251580189</v>
      </c>
      <c r="BH257" s="219">
        <f>Scores!BJ253*calcs!$BN$14</f>
        <v>0.129932251580189</v>
      </c>
      <c r="BI257" s="219">
        <f>Scores!BK253*calcs!$BN$14</f>
        <v>-0.0431848475129803</v>
      </c>
      <c r="BJ257" s="219">
        <f>Scores!BL253*calcs!$BN$14</f>
        <v>-0.0431848475129803</v>
      </c>
    </row>
    <row r="258" spans="1:62">
      <c r="A258" t="s">
        <v>526</v>
      </c>
      <c r="B258" s="22" t="s">
        <v>527</v>
      </c>
      <c r="C258" s="219">
        <f>Scores!E254*calcs!$BN$3</f>
        <v>0.282222887147991</v>
      </c>
      <c r="D258" s="219">
        <f>Scores!F254*calcs!$BN$3</f>
        <v>0.282222887147991</v>
      </c>
      <c r="E258" s="219">
        <f>Scores!G254*calcs!$BN$3</f>
        <v>0.282222887147991</v>
      </c>
      <c r="F258" s="219">
        <f>Scores!H254*calcs!$BN$3</f>
        <v>0.282222887147991</v>
      </c>
      <c r="G258" s="219">
        <f>Scores!I254*calcs!$BN$3</f>
        <v>0.282222887147991</v>
      </c>
      <c r="H258" s="219">
        <f>Scores!J254*calcs!$BN$4</f>
        <v>-0.379708925127408</v>
      </c>
      <c r="I258" s="219">
        <f>Scores!K254*calcs!$BN$4</f>
        <v>-0.379708925127408</v>
      </c>
      <c r="J258" s="219">
        <f>Scores!L254*calcs!$BN$4</f>
        <v>-0.379708925127408</v>
      </c>
      <c r="K258" s="219">
        <f>Scores!M254*calcs!$BN$4</f>
        <v>-0.379708925127408</v>
      </c>
      <c r="L258" s="219">
        <f>Scores!N254*calcs!$BN$4</f>
        <v>-0.379708925127408</v>
      </c>
      <c r="M258" s="219">
        <f>Scores!O254*calcs!$BN$5</f>
        <v>0.173699485806372</v>
      </c>
      <c r="N258" s="219">
        <f>Scores!P254*calcs!$BN$5</f>
        <v>0.173699485806372</v>
      </c>
      <c r="O258" s="219">
        <f>Scores!Q254*calcs!$BN$5</f>
        <v>0.173699485806372</v>
      </c>
      <c r="P258" s="219">
        <f>Scores!R254*calcs!$BN$5</f>
        <v>0.173699485806372</v>
      </c>
      <c r="Q258" s="219">
        <f>Scores!S254*calcs!$BN$5</f>
        <v>0.173699485806372</v>
      </c>
      <c r="R258" s="219">
        <f>Scores!T254*calcs!$BN$6</f>
        <v>-0.876140311439434</v>
      </c>
      <c r="S258" s="219">
        <f>Scores!U254*calcs!$BN$6</f>
        <v>-0.876140311439434</v>
      </c>
      <c r="T258" s="219">
        <f>Scores!V254*calcs!$BN$6</f>
        <v>-0.876140311439434</v>
      </c>
      <c r="U258" s="219">
        <f>Scores!W254*calcs!$BN$6</f>
        <v>-0.876140311439434</v>
      </c>
      <c r="V258" s="219">
        <f>Scores!X254*calcs!$BN$6</f>
        <v>-0.876140311439434</v>
      </c>
      <c r="W258" s="219">
        <f>Scores!Y254*calcs!$BN$7</f>
        <v>-0.795314776647692</v>
      </c>
      <c r="X258" s="219">
        <f>Scores!Z254*calcs!$BN$7</f>
        <v>-0.410056598852709</v>
      </c>
      <c r="Y258" s="219">
        <f>Scores!AA254*calcs!$BN$7</f>
        <v>0.0764306527837586</v>
      </c>
      <c r="Z258" s="219">
        <f>Scores!AB254*calcs!$BN$7</f>
        <v>0.195904404878763</v>
      </c>
      <c r="AA258" s="219">
        <f>Scores!AC254*calcs!$BN$7</f>
        <v>-0.990041272681638</v>
      </c>
      <c r="AB258" s="219">
        <f>Scores!AD254*calcs!$BN$8</f>
        <v>-1.69432260267287</v>
      </c>
      <c r="AC258" s="219">
        <f>Scores!AE254*calcs!$BN$8</f>
        <v>-1.78240323442504</v>
      </c>
      <c r="AD258" s="219">
        <f>Scores!AF254*calcs!$BN$8</f>
        <v>-1.75510776766703</v>
      </c>
      <c r="AE258" s="219">
        <f>Scores!AG254*calcs!$BN$8</f>
        <v>-1.65270214312986</v>
      </c>
      <c r="AF258" s="219">
        <f>Scores!AH254*calcs!$BN$8</f>
        <v>-1.71586663715529</v>
      </c>
      <c r="AG258" s="219">
        <f>Scores!AI254*calcs!$BN$9</f>
        <v>1.87699370730914</v>
      </c>
      <c r="AH258" s="219">
        <f>Scores!AJ254*calcs!$BN$9</f>
        <v>1.89415542022996</v>
      </c>
      <c r="AI258" s="219">
        <f>Scores!AK254*calcs!$BN$9</f>
        <v>1.92943192299484</v>
      </c>
      <c r="AJ258" s="219">
        <f>Scores!AL254*calcs!$BN$9</f>
        <v>1.96893069064042</v>
      </c>
      <c r="AK258" s="219">
        <f>Scores!AM254*calcs!$BN$9</f>
        <v>2.03369728217599</v>
      </c>
      <c r="AL258" s="219">
        <f>Scores!AN254*calcs!$BN$10</f>
        <v>-1.86633470856085</v>
      </c>
      <c r="AM258" s="219">
        <f>Scores!AO254*calcs!$BN$10</f>
        <v>-1.83666187496625</v>
      </c>
      <c r="AN258" s="219">
        <f>Scores!AP254*calcs!$BN$10</f>
        <v>-1.87248608961423</v>
      </c>
      <c r="AO258" s="219">
        <f>Scores!AQ254*calcs!$BN$10</f>
        <v>-1.95202059851872</v>
      </c>
      <c r="AP258" s="219">
        <f>Scores!AR254*calcs!$BN$10</f>
        <v>-2.15456115332283</v>
      </c>
      <c r="AQ258" s="219">
        <f>Scores!AS254*calcs!$BN$11</f>
        <v>-4.23863525814711</v>
      </c>
      <c r="AR258" s="219">
        <f>Scores!AT254*calcs!$BN$11</f>
        <v>-3.56899507308179</v>
      </c>
      <c r="AS258" s="219">
        <f>Scores!AU254*calcs!$BN$11</f>
        <v>-3.38256061058016</v>
      </c>
      <c r="AT258" s="219">
        <f>Scores!AV254*calcs!$BN$11</f>
        <v>-3.03191236916964</v>
      </c>
      <c r="AU258" s="219">
        <f>Scores!AW254*calcs!$BN$11</f>
        <v>-3.20169672993782</v>
      </c>
      <c r="AV258" s="219">
        <f>Scores!AX254*calcs!$BN$12</f>
        <v>-2.68934159600956</v>
      </c>
      <c r="AW258" s="219">
        <f>Scores!AY254*calcs!$BN$12</f>
        <v>-2.65339339391917</v>
      </c>
      <c r="AX258" s="219">
        <f>Scores!AZ254*calcs!$BN$12</f>
        <v>-2.5308195724056</v>
      </c>
      <c r="AY258" s="219">
        <f>Scores!BA254*calcs!$BN$12</f>
        <v>-2.51641316177598</v>
      </c>
      <c r="AZ258" s="219">
        <f>Scores!BB254*calcs!$BN$12</f>
        <v>-2.55739035713435</v>
      </c>
      <c r="BA258" s="219">
        <f>Scores!BC254*calcs!$BN$13</f>
        <v>-2.13433274918299</v>
      </c>
      <c r="BB258" s="219">
        <f>Scores!BD254*calcs!$BN$13</f>
        <v>-2.11368932568065</v>
      </c>
      <c r="BC258" s="219">
        <f>Scores!BE254*calcs!$BN$13</f>
        <v>-1.95289503926225</v>
      </c>
      <c r="BD258" s="219">
        <f>Scores!BF254*calcs!$BN$13</f>
        <v>-1.88004367420052</v>
      </c>
      <c r="BE258" s="219">
        <f>Scores!BG254*calcs!$BN$13</f>
        <v>-1.88004367420052</v>
      </c>
      <c r="BF258" s="219">
        <f>Scores!BH254*calcs!$BN$14</f>
        <v>0.289754943257753</v>
      </c>
      <c r="BG258" s="219">
        <f>Scores!BI254*calcs!$BN$14</f>
        <v>0.289754943257753</v>
      </c>
      <c r="BH258" s="219">
        <f>Scores!BJ254*calcs!$BN$14</f>
        <v>0.289754943257753</v>
      </c>
      <c r="BI258" s="219">
        <f>Scores!BK254*calcs!$BN$14</f>
        <v>0.302325074203578</v>
      </c>
      <c r="BJ258" s="219">
        <f>Scores!BL254*calcs!$BN$14</f>
        <v>0.302325074203578</v>
      </c>
    </row>
    <row r="259" spans="1:62">
      <c r="A259" t="s">
        <v>528</v>
      </c>
      <c r="B259" s="22" t="s">
        <v>529</v>
      </c>
      <c r="C259" s="219">
        <f>Scores!E255*calcs!$BN$3</f>
        <v>0.053395567803886</v>
      </c>
      <c r="D259" s="219">
        <f>Scores!F255*calcs!$BN$3</f>
        <v>0.053395567803886</v>
      </c>
      <c r="E259" s="219">
        <f>Scores!G255*calcs!$BN$3</f>
        <v>0.053395567803886</v>
      </c>
      <c r="F259" s="219">
        <f>Scores!H255*calcs!$BN$3</f>
        <v>0.053395567803886</v>
      </c>
      <c r="G259" s="219">
        <f>Scores!I255*calcs!$BN$3</f>
        <v>0.053395567803886</v>
      </c>
      <c r="H259" s="219">
        <f>Scores!J255*calcs!$BN$4</f>
        <v>-0.256037088632122</v>
      </c>
      <c r="I259" s="219">
        <f>Scores!K255*calcs!$BN$4</f>
        <v>-0.256037088632122</v>
      </c>
      <c r="J259" s="219">
        <f>Scores!L255*calcs!$BN$4</f>
        <v>-0.256037088632122</v>
      </c>
      <c r="K259" s="219">
        <f>Scores!M255*calcs!$BN$4</f>
        <v>-0.256037088632122</v>
      </c>
      <c r="L259" s="219">
        <f>Scores!N255*calcs!$BN$4</f>
        <v>-0.256037088632122</v>
      </c>
      <c r="M259" s="219">
        <f>Scores!O255*calcs!$BN$5</f>
        <v>-0.47245814598249</v>
      </c>
      <c r="N259" s="219">
        <f>Scores!P255*calcs!$BN$5</f>
        <v>-0.47245814598249</v>
      </c>
      <c r="O259" s="219">
        <f>Scores!Q255*calcs!$BN$5</f>
        <v>-0.47245814598249</v>
      </c>
      <c r="P259" s="219">
        <f>Scores!R255*calcs!$BN$5</f>
        <v>-0.47245814598249</v>
      </c>
      <c r="Q259" s="219">
        <f>Scores!S255*calcs!$BN$5</f>
        <v>-0.47245814598249</v>
      </c>
      <c r="R259" s="219">
        <f>Scores!T255*calcs!$BN$6</f>
        <v>-0.756630632935384</v>
      </c>
      <c r="S259" s="219">
        <f>Scores!U255*calcs!$BN$6</f>
        <v>-0.756630632935384</v>
      </c>
      <c r="T259" s="219">
        <f>Scores!V255*calcs!$BN$6</f>
        <v>-0.756630632935384</v>
      </c>
      <c r="U259" s="219">
        <f>Scores!W255*calcs!$BN$6</f>
        <v>-0.756630632935384</v>
      </c>
      <c r="V259" s="219">
        <f>Scores!X255*calcs!$BN$6</f>
        <v>-0.756630632935384</v>
      </c>
      <c r="W259" s="219">
        <f>Scores!Y255*calcs!$BN$7</f>
        <v>-0.167678787309833</v>
      </c>
      <c r="X259" s="219">
        <f>Scores!Z255*calcs!$BN$7</f>
        <v>0.329547045730024</v>
      </c>
      <c r="Y259" s="219">
        <f>Scores!AA255*calcs!$BN$7</f>
        <v>0.14591161477372</v>
      </c>
      <c r="Z259" s="219">
        <f>Scores!AB255*calcs!$BN$7</f>
        <v>-0.0176099631168084</v>
      </c>
      <c r="AA259" s="219">
        <f>Scores!AC255*calcs!$BN$7</f>
        <v>0.314605769881551</v>
      </c>
      <c r="AB259" s="219">
        <f>Scores!AD255*calcs!$BN$8</f>
        <v>-0.632053631755324</v>
      </c>
      <c r="AC259" s="219">
        <f>Scores!AE255*calcs!$BN$8</f>
        <v>-0.562028985347691</v>
      </c>
      <c r="AD259" s="219">
        <f>Scores!AF255*calcs!$BN$8</f>
        <v>-0.597551329131607</v>
      </c>
      <c r="AE259" s="219">
        <f>Scores!AG255*calcs!$BN$8</f>
        <v>-0.512700861026379</v>
      </c>
      <c r="AF259" s="219">
        <f>Scores!AH255*calcs!$BN$8</f>
        <v>-0.399907568510485</v>
      </c>
      <c r="AG259" s="219">
        <f>Scores!AI255*calcs!$BN$9</f>
        <v>1.39584115045466</v>
      </c>
      <c r="AH259" s="219">
        <f>Scores!AJ255*calcs!$BN$9</f>
        <v>1.42609889670506</v>
      </c>
      <c r="AI259" s="219">
        <f>Scores!AK255*calcs!$BN$9</f>
        <v>1.42258884341764</v>
      </c>
      <c r="AJ259" s="219">
        <f>Scores!AL255*calcs!$BN$9</f>
        <v>1.48225272233137</v>
      </c>
      <c r="AK259" s="219">
        <f>Scores!AM255*calcs!$BN$9</f>
        <v>1.43952607056075</v>
      </c>
      <c r="AL259" s="219">
        <f>Scores!AN255*calcs!$BN$10</f>
        <v>-1.05528808393919</v>
      </c>
      <c r="AM259" s="219">
        <f>Scores!AO255*calcs!$BN$10</f>
        <v>-1.11587964265284</v>
      </c>
      <c r="AN259" s="219">
        <f>Scores!AP255*calcs!$BN$10</f>
        <v>-1.06440684012888</v>
      </c>
      <c r="AO259" s="219">
        <f>Scores!AQ255*calcs!$BN$10</f>
        <v>-1.08517360429391</v>
      </c>
      <c r="AP259" s="219">
        <f>Scores!AR255*calcs!$BN$10</f>
        <v>-1.03757160516418</v>
      </c>
      <c r="AQ259" s="219">
        <f>Scores!AS255*calcs!$BN$11</f>
        <v>-1.66987807696082</v>
      </c>
      <c r="AR259" s="219">
        <f>Scores!AT255*calcs!$BN$11</f>
        <v>-1.56813431666594</v>
      </c>
      <c r="AS259" s="219">
        <f>Scores!AU255*calcs!$BN$11</f>
        <v>-1.08979528878323</v>
      </c>
      <c r="AT259" s="219">
        <f>Scores!AV255*calcs!$BN$11</f>
        <v>-0.685951694691449</v>
      </c>
      <c r="AU259" s="219">
        <f>Scores!AW255*calcs!$BN$11</f>
        <v>-0.867982659973556</v>
      </c>
      <c r="AV259" s="219">
        <f>Scores!AX255*calcs!$BN$12</f>
        <v>-1.19635983161216</v>
      </c>
      <c r="AW259" s="219">
        <f>Scores!AY255*calcs!$BN$12</f>
        <v>-1.12566375507555</v>
      </c>
      <c r="AX259" s="219">
        <f>Scores!AZ255*calcs!$BN$12</f>
        <v>-1.15345949835441</v>
      </c>
      <c r="AY259" s="219">
        <f>Scores!BA255*calcs!$BN$12</f>
        <v>-0.856067455986397</v>
      </c>
      <c r="AZ259" s="219">
        <f>Scores!BB255*calcs!$BN$12</f>
        <v>-0.625649575439329</v>
      </c>
      <c r="BA259" s="219">
        <f>Scores!BC255*calcs!$BN$13</f>
        <v>-1.80641639688264</v>
      </c>
      <c r="BB259" s="219">
        <f>Scores!BD255*calcs!$BN$13</f>
        <v>-1.83075453405411</v>
      </c>
      <c r="BC259" s="219">
        <f>Scores!BE255*calcs!$BN$13</f>
        <v>-1.48589839943867</v>
      </c>
      <c r="BD259" s="219">
        <f>Scores!BF255*calcs!$BN$13</f>
        <v>-1.32865277328659</v>
      </c>
      <c r="BE259" s="219">
        <f>Scores!BG255*calcs!$BN$13</f>
        <v>-1.32865277328659</v>
      </c>
      <c r="BF259" s="219">
        <f>Scores!BH255*calcs!$BN$14</f>
        <v>0.356482900776006</v>
      </c>
      <c r="BG259" s="219">
        <f>Scores!BI255*calcs!$BN$14</f>
        <v>0.356482900776006</v>
      </c>
      <c r="BH259" s="219">
        <f>Scores!BJ255*calcs!$BN$14</f>
        <v>0.356482900776006</v>
      </c>
      <c r="BI259" s="219">
        <f>Scores!BK255*calcs!$BN$14</f>
        <v>0.878118525150131</v>
      </c>
      <c r="BJ259" s="219">
        <f>Scores!BL255*calcs!$BN$14</f>
        <v>0.878118525150131</v>
      </c>
    </row>
    <row r="260" spans="1:62">
      <c r="A260" t="s">
        <v>530</v>
      </c>
      <c r="B260" s="22" t="s">
        <v>531</v>
      </c>
      <c r="C260" s="219">
        <f>Scores!E256*calcs!$BN$3</f>
        <v>0.290594618343507</v>
      </c>
      <c r="D260" s="219">
        <f>Scores!F256*calcs!$BN$3</f>
        <v>0.290594618343507</v>
      </c>
      <c r="E260" s="219">
        <f>Scores!G256*calcs!$BN$3</f>
        <v>0.290594618343507</v>
      </c>
      <c r="F260" s="219">
        <f>Scores!H256*calcs!$BN$3</f>
        <v>0.290594618343507</v>
      </c>
      <c r="G260" s="219">
        <f>Scores!I256*calcs!$BN$3</f>
        <v>0.290594618343507</v>
      </c>
      <c r="H260" s="219">
        <f>Scores!J256*calcs!$BN$4</f>
        <v>0.033376804664584</v>
      </c>
      <c r="I260" s="219">
        <f>Scores!K256*calcs!$BN$4</f>
        <v>0.033376804664584</v>
      </c>
      <c r="J260" s="219">
        <f>Scores!L256*calcs!$BN$4</f>
        <v>0.033376804664584</v>
      </c>
      <c r="K260" s="219">
        <f>Scores!M256*calcs!$BN$4</f>
        <v>0.033376804664584</v>
      </c>
      <c r="L260" s="219">
        <f>Scores!N256*calcs!$BN$4</f>
        <v>0.033376804664584</v>
      </c>
      <c r="M260" s="219">
        <f>Scores!O256*calcs!$BN$5</f>
        <v>-0.640035927318363</v>
      </c>
      <c r="N260" s="219">
        <f>Scores!P256*calcs!$BN$5</f>
        <v>-0.640035927318363</v>
      </c>
      <c r="O260" s="219">
        <f>Scores!Q256*calcs!$BN$5</f>
        <v>-0.640035927318363</v>
      </c>
      <c r="P260" s="219">
        <f>Scores!R256*calcs!$BN$5</f>
        <v>-0.640035927318363</v>
      </c>
      <c r="Q260" s="219">
        <f>Scores!S256*calcs!$BN$5</f>
        <v>-0.640035927318363</v>
      </c>
      <c r="R260" s="219">
        <f>Scores!T256*calcs!$BN$6</f>
        <v>-0.463951554996369</v>
      </c>
      <c r="S260" s="219">
        <f>Scores!U256*calcs!$BN$6</f>
        <v>-0.463951554996369</v>
      </c>
      <c r="T260" s="219">
        <f>Scores!V256*calcs!$BN$6</f>
        <v>-0.463951554996369</v>
      </c>
      <c r="U260" s="219">
        <f>Scores!W256*calcs!$BN$6</f>
        <v>-0.463951554996369</v>
      </c>
      <c r="V260" s="219">
        <f>Scores!X256*calcs!$BN$6</f>
        <v>-0.463951554996369</v>
      </c>
      <c r="W260" s="219">
        <f>Scores!Y256*calcs!$BN$7</f>
        <v>-0.0239897750495178</v>
      </c>
      <c r="X260" s="219">
        <f>Scores!Z256*calcs!$BN$7</f>
        <v>-0.380004371269631</v>
      </c>
      <c r="Y260" s="219">
        <f>Scores!AA256*calcs!$BN$7</f>
        <v>-0.0386777976109511</v>
      </c>
      <c r="Z260" s="219">
        <f>Scores!AB256*calcs!$BN$7</f>
        <v>-0.408112425654956</v>
      </c>
      <c r="AA260" s="219">
        <f>Scores!AC256*calcs!$BN$7</f>
        <v>0.106242486936662</v>
      </c>
      <c r="AB260" s="219">
        <f>Scores!AD256*calcs!$BN$8</f>
        <v>-0.427519131186922</v>
      </c>
      <c r="AC260" s="219">
        <f>Scores!AE256*calcs!$BN$8</f>
        <v>-0.459216481148434</v>
      </c>
      <c r="AD260" s="219">
        <f>Scores!AF256*calcs!$BN$8</f>
        <v>-0.402551683006236</v>
      </c>
      <c r="AE260" s="219">
        <f>Scores!AG256*calcs!$BN$8</f>
        <v>-0.374429357581351</v>
      </c>
      <c r="AF260" s="219">
        <f>Scores!AH256*calcs!$BN$8</f>
        <v>-0.594375125599418</v>
      </c>
      <c r="AG260" s="219">
        <f>Scores!AI256*calcs!$BN$9</f>
        <v>1.99853017486874</v>
      </c>
      <c r="AH260" s="219">
        <f>Scores!AJ256*calcs!$BN$9</f>
        <v>2.01627566637674</v>
      </c>
      <c r="AI260" s="219">
        <f>Scores!AK256*calcs!$BN$9</f>
        <v>2.03865232842507</v>
      </c>
      <c r="AJ260" s="219">
        <f>Scores!AL256*calcs!$BN$9</f>
        <v>2.00425886769268</v>
      </c>
      <c r="AK260" s="219">
        <f>Scores!AM256*calcs!$BN$9</f>
        <v>2.06532225930427</v>
      </c>
      <c r="AL260" s="219">
        <f>Scores!AN256*calcs!$BN$10</f>
        <v>-1.39815983132962</v>
      </c>
      <c r="AM260" s="219">
        <f>Scores!AO256*calcs!$BN$10</f>
        <v>-1.37446285432739</v>
      </c>
      <c r="AN260" s="219">
        <f>Scores!AP256*calcs!$BN$10</f>
        <v>-1.26977504718041</v>
      </c>
      <c r="AO260" s="219">
        <f>Scores!AQ256*calcs!$BN$10</f>
        <v>-1.33598720160769</v>
      </c>
      <c r="AP260" s="219">
        <f>Scores!AR256*calcs!$BN$10</f>
        <v>-1.35785649569532</v>
      </c>
      <c r="AQ260" s="219">
        <f>Scores!AS256*calcs!$BN$11</f>
        <v>-1.55560682867086</v>
      </c>
      <c r="AR260" s="219">
        <f>Scores!AT256*calcs!$BN$11</f>
        <v>-1.37912264698852</v>
      </c>
      <c r="AS260" s="219">
        <f>Scores!AU256*calcs!$BN$11</f>
        <v>-1.08496135303313</v>
      </c>
      <c r="AT260" s="219">
        <f>Scores!AV256*calcs!$BN$11</f>
        <v>-0.861684707220502</v>
      </c>
      <c r="AU260" s="219">
        <f>Scores!AW256*calcs!$BN$11</f>
        <v>-1.15723226381393</v>
      </c>
      <c r="AV260" s="219">
        <f>Scores!AX256*calcs!$BN$12</f>
        <v>-1.27202978428337</v>
      </c>
      <c r="AW260" s="219">
        <f>Scores!AY256*calcs!$BN$12</f>
        <v>-1.26800885300361</v>
      </c>
      <c r="AX260" s="219">
        <f>Scores!AZ256*calcs!$BN$12</f>
        <v>-1.28688813835434</v>
      </c>
      <c r="AY260" s="219">
        <f>Scores!BA256*calcs!$BN$12</f>
        <v>-1.13093988554913</v>
      </c>
      <c r="AZ260" s="219">
        <f>Scores!BB256*calcs!$BN$12</f>
        <v>-1.14823716565622</v>
      </c>
      <c r="BA260" s="219">
        <f>Scores!BC256*calcs!$BN$13</f>
        <v>-1.48425296304369</v>
      </c>
      <c r="BB260" s="219">
        <f>Scores!BD256*calcs!$BN$13</f>
        <v>-1.48124685028014</v>
      </c>
      <c r="BC260" s="219">
        <f>Scores!BE256*calcs!$BN$13</f>
        <v>-1.02496665104136</v>
      </c>
      <c r="BD260" s="219">
        <f>Scores!BF256*calcs!$BN$13</f>
        <v>-0.74404555304049</v>
      </c>
      <c r="BE260" s="219">
        <f>Scores!BG256*calcs!$BN$13</f>
        <v>-0.74404555304049</v>
      </c>
      <c r="BF260" s="219">
        <f>Scores!BH256*calcs!$BN$14</f>
        <v>0.921007686916341</v>
      </c>
      <c r="BG260" s="219">
        <f>Scores!BI256*calcs!$BN$14</f>
        <v>0.921007686916341</v>
      </c>
      <c r="BH260" s="219">
        <f>Scores!BJ256*calcs!$BN$14</f>
        <v>0.921007686916341</v>
      </c>
      <c r="BI260" s="219">
        <f>Scores!BK256*calcs!$BN$14</f>
        <v>0.924095192561925</v>
      </c>
      <c r="BJ260" s="219">
        <f>Scores!BL256*calcs!$BN$14</f>
        <v>0.924095192561925</v>
      </c>
    </row>
    <row r="261" spans="1:62">
      <c r="A261" t="s">
        <v>532</v>
      </c>
      <c r="B261" s="22" t="s">
        <v>533</v>
      </c>
      <c r="C261" s="219">
        <f>Scores!E257*calcs!$BN$3</f>
        <v>0.151065765084906</v>
      </c>
      <c r="D261" s="219">
        <f>Scores!F257*calcs!$BN$3</f>
        <v>0.151065765084906</v>
      </c>
      <c r="E261" s="219">
        <f>Scores!G257*calcs!$BN$3</f>
        <v>0.151065765084906</v>
      </c>
      <c r="F261" s="219">
        <f>Scores!H257*calcs!$BN$3</f>
        <v>0.151065765084906</v>
      </c>
      <c r="G261" s="219">
        <f>Scores!I257*calcs!$BN$3</f>
        <v>0.151065765084906</v>
      </c>
      <c r="H261" s="219">
        <f>Scores!J257*calcs!$BN$4</f>
        <v>0.0950079604574048</v>
      </c>
      <c r="I261" s="219">
        <f>Scores!K257*calcs!$BN$4</f>
        <v>0.0950079604574048</v>
      </c>
      <c r="J261" s="219">
        <f>Scores!L257*calcs!$BN$4</f>
        <v>0.0950079604574048</v>
      </c>
      <c r="K261" s="219">
        <f>Scores!M257*calcs!$BN$4</f>
        <v>0.0950079604574048</v>
      </c>
      <c r="L261" s="219">
        <f>Scores!N257*calcs!$BN$4</f>
        <v>0.0950079604574048</v>
      </c>
      <c r="M261" s="219">
        <f>Scores!O257*calcs!$BN$5</f>
        <v>-0.445696558562183</v>
      </c>
      <c r="N261" s="219">
        <f>Scores!P257*calcs!$BN$5</f>
        <v>-0.445696558562183</v>
      </c>
      <c r="O261" s="219">
        <f>Scores!Q257*calcs!$BN$5</f>
        <v>-0.445696558562183</v>
      </c>
      <c r="P261" s="219">
        <f>Scores!R257*calcs!$BN$5</f>
        <v>-0.445696558562183</v>
      </c>
      <c r="Q261" s="219">
        <f>Scores!S257*calcs!$BN$5</f>
        <v>-0.445696558562183</v>
      </c>
      <c r="R261" s="219">
        <f>Scores!T257*calcs!$BN$6</f>
        <v>-0.350150481628029</v>
      </c>
      <c r="S261" s="219">
        <f>Scores!U257*calcs!$BN$6</f>
        <v>-0.350150481628029</v>
      </c>
      <c r="T261" s="219">
        <f>Scores!V257*calcs!$BN$6</f>
        <v>-0.350150481628029</v>
      </c>
      <c r="U261" s="219">
        <f>Scores!W257*calcs!$BN$6</f>
        <v>-0.350150481628029</v>
      </c>
      <c r="V261" s="219">
        <f>Scores!X257*calcs!$BN$6</f>
        <v>-0.350150481628029</v>
      </c>
      <c r="W261" s="219">
        <f>Scores!Y257*calcs!$BN$7</f>
        <v>0.567768284401902</v>
      </c>
      <c r="X261" s="219">
        <f>Scores!Z257*calcs!$BN$7</f>
        <v>1.05287834280995</v>
      </c>
      <c r="Y261" s="219">
        <f>Scores!AA257*calcs!$BN$7</f>
        <v>1.28890638294726</v>
      </c>
      <c r="Z261" s="219">
        <f>Scores!AB257*calcs!$BN$7</f>
        <v>0.296631195362292</v>
      </c>
      <c r="AA261" s="219">
        <f>Scores!AC257*calcs!$BN$7</f>
        <v>-0.185989210715032</v>
      </c>
      <c r="AB261" s="219">
        <f>Scores!AD257*calcs!$BN$8</f>
        <v>0.0385025382211172</v>
      </c>
      <c r="AC261" s="219">
        <f>Scores!AE257*calcs!$BN$8</f>
        <v>0.168313258691689</v>
      </c>
      <c r="AD261" s="219">
        <f>Scores!AF257*calcs!$BN$8</f>
        <v>0.130568287455038</v>
      </c>
      <c r="AE261" s="219">
        <f>Scores!AG257*calcs!$BN$8</f>
        <v>0.237816721439673</v>
      </c>
      <c r="AF261" s="219">
        <f>Scores!AH257*calcs!$BN$8</f>
        <v>0.16618562845812</v>
      </c>
      <c r="AG261" s="219">
        <f>Scores!AI257*calcs!$BN$9</f>
        <v>2.31937496306589</v>
      </c>
      <c r="AH261" s="219">
        <f>Scores!AJ257*calcs!$BN$9</f>
        <v>2.23511055154852</v>
      </c>
      <c r="AI261" s="219">
        <f>Scores!AK257*calcs!$BN$9</f>
        <v>2.15703315495591</v>
      </c>
      <c r="AJ261" s="219">
        <f>Scores!AL257*calcs!$BN$9</f>
        <v>2.16242162394813</v>
      </c>
      <c r="AK261" s="219">
        <f>Scores!AM257*calcs!$BN$9</f>
        <v>2.09200868615337</v>
      </c>
      <c r="AL261" s="219">
        <f>Scores!AN257*calcs!$BN$10</f>
        <v>-0.874755612864228</v>
      </c>
      <c r="AM261" s="219">
        <f>Scores!AO257*calcs!$BN$10</f>
        <v>-0.722942038049282</v>
      </c>
      <c r="AN261" s="219">
        <f>Scores!AP257*calcs!$BN$10</f>
        <v>-0.783376662058376</v>
      </c>
      <c r="AO261" s="219">
        <f>Scores!AQ257*calcs!$BN$10</f>
        <v>-0.741954997443473</v>
      </c>
      <c r="AP261" s="219">
        <f>Scores!AR257*calcs!$BN$10</f>
        <v>-0.873100985702243</v>
      </c>
      <c r="AQ261" s="219">
        <f>Scores!AS257*calcs!$BN$11</f>
        <v>-0.88690036087369</v>
      </c>
      <c r="AR261" s="219">
        <f>Scores!AT257*calcs!$BN$11</f>
        <v>-0.678366516300115</v>
      </c>
      <c r="AS261" s="219">
        <f>Scores!AU257*calcs!$BN$11</f>
        <v>-0.502197040690695</v>
      </c>
      <c r="AT261" s="219">
        <f>Scores!AV257*calcs!$BN$11</f>
        <v>-0.392080154668462</v>
      </c>
      <c r="AU261" s="219">
        <f>Scores!AW257*calcs!$BN$11</f>
        <v>-0.327508037677419</v>
      </c>
      <c r="AV261" s="219">
        <f>Scores!AX257*calcs!$BN$12</f>
        <v>-0.504062788129642</v>
      </c>
      <c r="AW261" s="219">
        <f>Scores!AY257*calcs!$BN$12</f>
        <v>-0.413063528481704</v>
      </c>
      <c r="AX261" s="219">
        <f>Scores!AZ257*calcs!$BN$12</f>
        <v>-0.374971196749569</v>
      </c>
      <c r="AY261" s="219">
        <f>Scores!BA257*calcs!$BN$12</f>
        <v>-0.310446196631568</v>
      </c>
      <c r="AZ261" s="219">
        <f>Scores!BB257*calcs!$BN$12</f>
        <v>-0.193534522696918</v>
      </c>
      <c r="BA261" s="219">
        <f>Scores!BC257*calcs!$BN$13</f>
        <v>-0.540774335372509</v>
      </c>
      <c r="BB261" s="219">
        <f>Scores!BD257*calcs!$BN$13</f>
        <v>-0.427176057945958</v>
      </c>
      <c r="BC261" s="219">
        <f>Scores!BE257*calcs!$BN$13</f>
        <v>-0.4609317483973</v>
      </c>
      <c r="BD261" s="219">
        <f>Scores!BF257*calcs!$BN$13</f>
        <v>-0.385309304253111</v>
      </c>
      <c r="BE261" s="219">
        <f>Scores!BG257*calcs!$BN$13</f>
        <v>-0.385309304253111</v>
      </c>
      <c r="BF261" s="219">
        <f>Scores!BH257*calcs!$BN$14</f>
        <v>1.76079835101929</v>
      </c>
      <c r="BG261" s="219">
        <f>Scores!BI257*calcs!$BN$14</f>
        <v>1.76079835101929</v>
      </c>
      <c r="BH261" s="219">
        <f>Scores!BJ257*calcs!$BN$14</f>
        <v>1.76079835101929</v>
      </c>
      <c r="BI261" s="219">
        <f>Scores!BK257*calcs!$BN$14</f>
        <v>1.94422698083546</v>
      </c>
      <c r="BJ261" s="219">
        <f>Scores!BL257*calcs!$BN$14</f>
        <v>1.94422698083546</v>
      </c>
    </row>
    <row r="262" spans="1:62">
      <c r="A262" t="s">
        <v>534</v>
      </c>
      <c r="B262" s="22" t="s">
        <v>535</v>
      </c>
      <c r="C262" s="219">
        <f>Scores!E258*calcs!$BN$3</f>
        <v>-0.0247405900209307</v>
      </c>
      <c r="D262" s="219">
        <f>Scores!F258*calcs!$BN$3</f>
        <v>-0.0247405900209307</v>
      </c>
      <c r="E262" s="219">
        <f>Scores!G258*calcs!$BN$3</f>
        <v>-0.0247405900209307</v>
      </c>
      <c r="F262" s="219">
        <f>Scores!H258*calcs!$BN$3</f>
        <v>-0.0247405900209307</v>
      </c>
      <c r="G262" s="219">
        <f>Scores!I258*calcs!$BN$3</f>
        <v>-0.0247405900209307</v>
      </c>
      <c r="H262" s="219">
        <f>Scores!J258*calcs!$BN$4</f>
        <v>0.487396699051195</v>
      </c>
      <c r="I262" s="219">
        <f>Scores!K258*calcs!$BN$4</f>
        <v>0.487396699051195</v>
      </c>
      <c r="J262" s="219">
        <f>Scores!L258*calcs!$BN$4</f>
        <v>0.487396699051195</v>
      </c>
      <c r="K262" s="219">
        <f>Scores!M258*calcs!$BN$4</f>
        <v>0.487396699051195</v>
      </c>
      <c r="L262" s="219">
        <f>Scores!N258*calcs!$BN$4</f>
        <v>0.487396699051195</v>
      </c>
      <c r="M262" s="219">
        <f>Scores!O258*calcs!$BN$5</f>
        <v>0.191728622202036</v>
      </c>
      <c r="N262" s="219">
        <f>Scores!P258*calcs!$BN$5</f>
        <v>0.191728622202036</v>
      </c>
      <c r="O262" s="219">
        <f>Scores!Q258*calcs!$BN$5</f>
        <v>0.191728622202036</v>
      </c>
      <c r="P262" s="219">
        <f>Scores!R258*calcs!$BN$5</f>
        <v>0.191728622202036</v>
      </c>
      <c r="Q262" s="219">
        <f>Scores!S258*calcs!$BN$5</f>
        <v>0.191728622202036</v>
      </c>
      <c r="R262" s="219">
        <f>Scores!T258*calcs!$BN$6</f>
        <v>-0.78375539320399</v>
      </c>
      <c r="S262" s="219">
        <f>Scores!U258*calcs!$BN$6</f>
        <v>-0.78375539320399</v>
      </c>
      <c r="T262" s="219">
        <f>Scores!V258*calcs!$BN$6</f>
        <v>-0.78375539320399</v>
      </c>
      <c r="U262" s="219">
        <f>Scores!W258*calcs!$BN$6</f>
        <v>-0.78375539320399</v>
      </c>
      <c r="V262" s="219">
        <f>Scores!X258*calcs!$BN$6</f>
        <v>-0.78375539320399</v>
      </c>
      <c r="W262" s="219">
        <f>Scores!Y258*calcs!$BN$7</f>
        <v>-1.04345440378911</v>
      </c>
      <c r="X262" s="219">
        <f>Scores!Z258*calcs!$BN$7</f>
        <v>-0.969236953985375</v>
      </c>
      <c r="Y262" s="219">
        <f>Scores!AA258*calcs!$BN$7</f>
        <v>0.264211200427595</v>
      </c>
      <c r="Z262" s="219">
        <f>Scores!AB258*calcs!$BN$7</f>
        <v>-1.1444667046411</v>
      </c>
      <c r="AA262" s="219">
        <f>Scores!AC258*calcs!$BN$7</f>
        <v>-1.05385965846663</v>
      </c>
      <c r="AB262" s="219">
        <f>Scores!AD258*calcs!$BN$8</f>
        <v>-0.92383171691425</v>
      </c>
      <c r="AC262" s="219">
        <f>Scores!AE258*calcs!$BN$8</f>
        <v>-0.651461526674774</v>
      </c>
      <c r="AD262" s="219">
        <f>Scores!AF258*calcs!$BN$8</f>
        <v>-0.615069706765845</v>
      </c>
      <c r="AE262" s="219">
        <f>Scores!AG258*calcs!$BN$8</f>
        <v>-0.689756388206191</v>
      </c>
      <c r="AF262" s="219">
        <f>Scores!AH258*calcs!$BN$8</f>
        <v>-0.806288116398037</v>
      </c>
      <c r="AG262" s="219">
        <f>Scores!AI258*calcs!$BN$9</f>
        <v>1.94874759625478</v>
      </c>
      <c r="AH262" s="219">
        <f>Scores!AJ258*calcs!$BN$9</f>
        <v>1.97109657481512</v>
      </c>
      <c r="AI262" s="219">
        <f>Scores!AK258*calcs!$BN$9</f>
        <v>2.01164529575644</v>
      </c>
      <c r="AJ262" s="219">
        <f>Scores!AL258*calcs!$BN$9</f>
        <v>2.06287171210329</v>
      </c>
      <c r="AK262" s="219">
        <f>Scores!AM258*calcs!$BN$9</f>
        <v>2.06974870985028</v>
      </c>
      <c r="AL262" s="219">
        <f>Scores!AN258*calcs!$BN$10</f>
        <v>-2.01958338525308</v>
      </c>
      <c r="AM262" s="219">
        <f>Scores!AO258*calcs!$BN$10</f>
        <v>-2.03560840993688</v>
      </c>
      <c r="AN262" s="219">
        <f>Scores!AP258*calcs!$BN$10</f>
        <v>-2.046602612984</v>
      </c>
      <c r="AO262" s="219">
        <f>Scores!AQ258*calcs!$BN$10</f>
        <v>-2.06879616002109</v>
      </c>
      <c r="AP262" s="219">
        <f>Scores!AR258*calcs!$BN$10</f>
        <v>-2.19685641683719</v>
      </c>
      <c r="AQ262" s="219">
        <f>Scores!AS258*calcs!$BN$11</f>
        <v>-1.91157214768579</v>
      </c>
      <c r="AR262" s="219">
        <f>Scores!AT258*calcs!$BN$11</f>
        <v>-1.80665422111402</v>
      </c>
      <c r="AS262" s="219">
        <f>Scores!AU258*calcs!$BN$11</f>
        <v>-1.82197637295801</v>
      </c>
      <c r="AT262" s="219">
        <f>Scores!AV258*calcs!$BN$11</f>
        <v>-1.23438984168856</v>
      </c>
      <c r="AU262" s="219">
        <f>Scores!AW258*calcs!$BN$11</f>
        <v>-1.66151200169653</v>
      </c>
      <c r="AV262" s="219">
        <f>Scores!AX258*calcs!$BN$12</f>
        <v>-1.78437379911927</v>
      </c>
      <c r="AW262" s="219">
        <f>Scores!AY258*calcs!$BN$12</f>
        <v>-1.63592030481827</v>
      </c>
      <c r="AX262" s="219">
        <f>Scores!AZ258*calcs!$BN$12</f>
        <v>-1.50290623630708</v>
      </c>
      <c r="AY262" s="219">
        <f>Scores!BA258*calcs!$BN$12</f>
        <v>-1.4551478699406</v>
      </c>
      <c r="AZ262" s="219">
        <f>Scores!BB258*calcs!$BN$12</f>
        <v>-1.44198055352878</v>
      </c>
      <c r="BA262" s="219">
        <f>Scores!BC258*calcs!$BN$13</f>
        <v>-1.82367515226687</v>
      </c>
      <c r="BB262" s="219">
        <f>Scores!BD258*calcs!$BN$13</f>
        <v>-1.80301582899268</v>
      </c>
      <c r="BC262" s="219">
        <f>Scores!BE258*calcs!$BN$13</f>
        <v>-1.75881851362128</v>
      </c>
      <c r="BD262" s="219">
        <f>Scores!BF258*calcs!$BN$13</f>
        <v>-1.60102659181034</v>
      </c>
      <c r="BE262" s="219">
        <f>Scores!BG258*calcs!$BN$13</f>
        <v>-1.60102659181034</v>
      </c>
      <c r="BF262" s="219">
        <f>Scores!BH258*calcs!$BN$14</f>
        <v>0.684166699760258</v>
      </c>
      <c r="BG262" s="219">
        <f>Scores!BI258*calcs!$BN$14</f>
        <v>0.684166699760258</v>
      </c>
      <c r="BH262" s="219">
        <f>Scores!BJ258*calcs!$BN$14</f>
        <v>0.684166699760258</v>
      </c>
      <c r="BI262" s="219">
        <f>Scores!BK258*calcs!$BN$14</f>
        <v>0.864571899473652</v>
      </c>
      <c r="BJ262" s="219">
        <f>Scores!BL258*calcs!$BN$14</f>
        <v>0.864571899473652</v>
      </c>
    </row>
    <row r="263" spans="1:62">
      <c r="A263" t="s">
        <v>536</v>
      </c>
      <c r="B263" s="22" t="s">
        <v>537</v>
      </c>
      <c r="C263" s="219">
        <f>Scores!E259*calcs!$BN$3</f>
        <v>-0.234033869908831</v>
      </c>
      <c r="D263" s="219">
        <f>Scores!F259*calcs!$BN$3</f>
        <v>-0.234033869908831</v>
      </c>
      <c r="E263" s="219">
        <f>Scores!G259*calcs!$BN$3</f>
        <v>-0.234033869908831</v>
      </c>
      <c r="F263" s="219">
        <f>Scores!H259*calcs!$BN$3</f>
        <v>-0.234033869908831</v>
      </c>
      <c r="G263" s="219">
        <f>Scores!I259*calcs!$BN$3</f>
        <v>-0.234033869908831</v>
      </c>
      <c r="H263" s="219">
        <f>Scores!J259*calcs!$BN$4</f>
        <v>-0.0289646317697734</v>
      </c>
      <c r="I263" s="219">
        <f>Scores!K259*calcs!$BN$4</f>
        <v>-0.0289646317697734</v>
      </c>
      <c r="J263" s="219">
        <f>Scores!L259*calcs!$BN$4</f>
        <v>-0.0289646317697734</v>
      </c>
      <c r="K263" s="219">
        <f>Scores!M259*calcs!$BN$4</f>
        <v>-0.0289646317697734</v>
      </c>
      <c r="L263" s="219">
        <f>Scores!N259*calcs!$BN$4</f>
        <v>-0.0289646317697734</v>
      </c>
      <c r="M263" s="219">
        <f>Scores!O259*calcs!$BN$5</f>
        <v>0.159126597267805</v>
      </c>
      <c r="N263" s="219">
        <f>Scores!P259*calcs!$BN$5</f>
        <v>0.159126597267805</v>
      </c>
      <c r="O263" s="219">
        <f>Scores!Q259*calcs!$BN$5</f>
        <v>0.159126597267805</v>
      </c>
      <c r="P263" s="219">
        <f>Scores!R259*calcs!$BN$5</f>
        <v>0.159126597267805</v>
      </c>
      <c r="Q263" s="219">
        <f>Scores!S259*calcs!$BN$5</f>
        <v>0.159126597267805</v>
      </c>
      <c r="R263" s="219">
        <f>Scores!T259*calcs!$BN$6</f>
        <v>-0.528891127449178</v>
      </c>
      <c r="S263" s="219">
        <f>Scores!U259*calcs!$BN$6</f>
        <v>-0.528891127449178</v>
      </c>
      <c r="T263" s="219">
        <f>Scores!V259*calcs!$BN$6</f>
        <v>-0.528891127449178</v>
      </c>
      <c r="U263" s="219">
        <f>Scores!W259*calcs!$BN$6</f>
        <v>-0.528891127449178</v>
      </c>
      <c r="V263" s="219">
        <f>Scores!X259*calcs!$BN$6</f>
        <v>-0.528891127449178</v>
      </c>
      <c r="W263" s="219">
        <f>Scores!Y259*calcs!$BN$7</f>
        <v>-0.871699957103932</v>
      </c>
      <c r="X263" s="219">
        <f>Scores!Z259*calcs!$BN$7</f>
        <v>-1.83968208487207</v>
      </c>
      <c r="Y263" s="219">
        <f>Scores!AA259*calcs!$BN$7</f>
        <v>-0.846349677081309</v>
      </c>
      <c r="Z263" s="219">
        <f>Scores!AB259*calcs!$BN$7</f>
        <v>-0.921842336276328</v>
      </c>
      <c r="AA263" s="219">
        <f>Scores!AC259*calcs!$BN$7</f>
        <v>-1.33709666708429</v>
      </c>
      <c r="AB263" s="219">
        <f>Scores!AD259*calcs!$BN$8</f>
        <v>-0.53704073931081</v>
      </c>
      <c r="AC263" s="219">
        <f>Scores!AE259*calcs!$BN$8</f>
        <v>-0.632935542824684</v>
      </c>
      <c r="AD263" s="219">
        <f>Scores!AF259*calcs!$BN$8</f>
        <v>-0.661701706751169</v>
      </c>
      <c r="AE263" s="219">
        <f>Scores!AG259*calcs!$BN$8</f>
        <v>-0.689381115428359</v>
      </c>
      <c r="AF263" s="219">
        <f>Scores!AH259*calcs!$BN$8</f>
        <v>-0.645281092524159</v>
      </c>
      <c r="AG263" s="219">
        <f>Scores!AI259*calcs!$BN$9</f>
        <v>2.19910882683074</v>
      </c>
      <c r="AH263" s="219">
        <f>Scores!AJ259*calcs!$BN$9</f>
        <v>2.20063348351238</v>
      </c>
      <c r="AI263" s="219">
        <f>Scores!AK259*calcs!$BN$9</f>
        <v>2.21048794256615</v>
      </c>
      <c r="AJ263" s="219">
        <f>Scores!AL259*calcs!$BN$9</f>
        <v>2.21308064821621</v>
      </c>
      <c r="AK263" s="219">
        <f>Scores!AM259*calcs!$BN$9</f>
        <v>2.21658166727815</v>
      </c>
      <c r="AL263" s="219">
        <f>Scores!AN259*calcs!$BN$10</f>
        <v>-2.21843561244239</v>
      </c>
      <c r="AM263" s="219">
        <f>Scores!AO259*calcs!$BN$10</f>
        <v>-2.26129084288776</v>
      </c>
      <c r="AN263" s="219">
        <f>Scores!AP259*calcs!$BN$10</f>
        <v>-2.26944070532347</v>
      </c>
      <c r="AO263" s="219">
        <f>Scores!AQ259*calcs!$BN$10</f>
        <v>-2.30882255045633</v>
      </c>
      <c r="AP263" s="219">
        <f>Scores!AR259*calcs!$BN$10</f>
        <v>-2.34580930138774</v>
      </c>
      <c r="AQ263" s="219">
        <f>Scores!AS259*calcs!$BN$11</f>
        <v>-2.50153170548896</v>
      </c>
      <c r="AR263" s="219">
        <f>Scores!AT259*calcs!$BN$11</f>
        <v>-2.05665307622358</v>
      </c>
      <c r="AS263" s="219">
        <f>Scores!AU259*calcs!$BN$11</f>
        <v>-1.92412102962099</v>
      </c>
      <c r="AT263" s="219">
        <f>Scores!AV259*calcs!$BN$11</f>
        <v>-1.70546050333054</v>
      </c>
      <c r="AU263" s="219">
        <f>Scores!AW259*calcs!$BN$11</f>
        <v>-1.66975473486991</v>
      </c>
      <c r="AV263" s="219">
        <f>Scores!AX259*calcs!$BN$12</f>
        <v>-1.81530289003766</v>
      </c>
      <c r="AW263" s="219">
        <f>Scores!AY259*calcs!$BN$12</f>
        <v>-1.76548744136531</v>
      </c>
      <c r="AX263" s="219">
        <f>Scores!AZ259*calcs!$BN$12</f>
        <v>-1.81358101293374</v>
      </c>
      <c r="AY263" s="219">
        <f>Scores!BA259*calcs!$BN$12</f>
        <v>-1.81223844213995</v>
      </c>
      <c r="AZ263" s="219">
        <f>Scores!BB259*calcs!$BN$12</f>
        <v>-1.78391454859763</v>
      </c>
      <c r="BA263" s="219">
        <f>Scores!BC259*calcs!$BN$13</f>
        <v>-1.86394558149673</v>
      </c>
      <c r="BB263" s="219">
        <f>Scores!BD259*calcs!$BN$13</f>
        <v>-1.83630227506639</v>
      </c>
      <c r="BC263" s="219">
        <f>Scores!BE259*calcs!$BN$13</f>
        <v>-1.8740514507206</v>
      </c>
      <c r="BD263" s="219">
        <f>Scores!BF259*calcs!$BN$13</f>
        <v>-1.60766985567677</v>
      </c>
      <c r="BE263" s="219">
        <f>Scores!BG259*calcs!$BN$13</f>
        <v>-1.60766985567677</v>
      </c>
      <c r="BF263" s="219">
        <f>Scores!BH259*calcs!$BN$14</f>
        <v>0.747922257203495</v>
      </c>
      <c r="BG263" s="219">
        <f>Scores!BI259*calcs!$BN$14</f>
        <v>0.747922257203495</v>
      </c>
      <c r="BH263" s="219">
        <f>Scores!BJ259*calcs!$BN$14</f>
        <v>0.747922257203495</v>
      </c>
      <c r="BI263" s="219">
        <f>Scores!BK259*calcs!$BN$14</f>
        <v>0.717396727742863</v>
      </c>
      <c r="BJ263" s="219">
        <f>Scores!BL259*calcs!$BN$14</f>
        <v>0.717396727742863</v>
      </c>
    </row>
    <row r="264" spans="1:62">
      <c r="A264" t="s">
        <v>538</v>
      </c>
      <c r="B264" s="22" t="s">
        <v>539</v>
      </c>
      <c r="C264" s="219">
        <f>Scores!E260*calcs!$BN$3</f>
        <v>0.50267847529658</v>
      </c>
      <c r="D264" s="219">
        <f>Scores!F260*calcs!$BN$3</f>
        <v>0.50267847529658</v>
      </c>
      <c r="E264" s="219">
        <f>Scores!G260*calcs!$BN$3</f>
        <v>0.50267847529658</v>
      </c>
      <c r="F264" s="219">
        <f>Scores!H260*calcs!$BN$3</f>
        <v>0.50267847529658</v>
      </c>
      <c r="G264" s="219">
        <f>Scores!I260*calcs!$BN$3</f>
        <v>0.50267847529658</v>
      </c>
      <c r="H264" s="219">
        <f>Scores!J260*calcs!$BN$4</f>
        <v>-1.5380177192406</v>
      </c>
      <c r="I264" s="219">
        <f>Scores!K260*calcs!$BN$4</f>
        <v>-1.5380177192406</v>
      </c>
      <c r="J264" s="219">
        <f>Scores!L260*calcs!$BN$4</f>
        <v>-1.5380177192406</v>
      </c>
      <c r="K264" s="219">
        <f>Scores!M260*calcs!$BN$4</f>
        <v>-1.5380177192406</v>
      </c>
      <c r="L264" s="219">
        <f>Scores!N260*calcs!$BN$4</f>
        <v>-1.5380177192406</v>
      </c>
      <c r="M264" s="219">
        <f>Scores!O260*calcs!$BN$5</f>
        <v>-0.188230867050512</v>
      </c>
      <c r="N264" s="219">
        <f>Scores!P260*calcs!$BN$5</f>
        <v>-0.188230867050512</v>
      </c>
      <c r="O264" s="219">
        <f>Scores!Q260*calcs!$BN$5</f>
        <v>-0.188230867050512</v>
      </c>
      <c r="P264" s="219">
        <f>Scores!R260*calcs!$BN$5</f>
        <v>-0.188230867050512</v>
      </c>
      <c r="Q264" s="219">
        <f>Scores!S260*calcs!$BN$5</f>
        <v>-0.188230867050512</v>
      </c>
      <c r="R264" s="219">
        <f>Scores!T260*calcs!$BN$6</f>
        <v>-0.5148739764335</v>
      </c>
      <c r="S264" s="219">
        <f>Scores!U260*calcs!$BN$6</f>
        <v>-0.5148739764335</v>
      </c>
      <c r="T264" s="219">
        <f>Scores!V260*calcs!$BN$6</f>
        <v>-0.5148739764335</v>
      </c>
      <c r="U264" s="219">
        <f>Scores!W260*calcs!$BN$6</f>
        <v>-0.5148739764335</v>
      </c>
      <c r="V264" s="219">
        <f>Scores!X260*calcs!$BN$6</f>
        <v>-0.5148739764335</v>
      </c>
      <c r="W264" s="219">
        <f>Scores!Y260*calcs!$BN$7</f>
        <v>0.522352751402409</v>
      </c>
      <c r="X264" s="219">
        <f>Scores!Z260*calcs!$BN$7</f>
        <v>-0.887463718275037</v>
      </c>
      <c r="Y264" s="219">
        <f>Scores!AA260*calcs!$BN$7</f>
        <v>0.755249633084581</v>
      </c>
      <c r="Z264" s="219">
        <f>Scores!AB260*calcs!$BN$7</f>
        <v>0.322705652277406</v>
      </c>
      <c r="AA264" s="219">
        <f>Scores!AC260*calcs!$BN$7</f>
        <v>-0.11374416001082</v>
      </c>
      <c r="AB264" s="219">
        <f>Scores!AD260*calcs!$BN$8</f>
        <v>-0.811419016975789</v>
      </c>
      <c r="AC264" s="219">
        <f>Scores!AE260*calcs!$BN$8</f>
        <v>-0.868449774298236</v>
      </c>
      <c r="AD264" s="219">
        <f>Scores!AF260*calcs!$BN$8</f>
        <v>-0.896522859614264</v>
      </c>
      <c r="AE264" s="219">
        <f>Scores!AG260*calcs!$BN$8</f>
        <v>-0.847599934895448</v>
      </c>
      <c r="AF264" s="219">
        <f>Scores!AH260*calcs!$BN$8</f>
        <v>-0.878035427033372</v>
      </c>
      <c r="AG264" s="219">
        <f>Scores!AI260*calcs!$BN$9</f>
        <v>1.7599585903999</v>
      </c>
      <c r="AH264" s="219">
        <f>Scores!AJ260*calcs!$BN$9</f>
        <v>1.78360414425211</v>
      </c>
      <c r="AI264" s="219">
        <f>Scores!AK260*calcs!$BN$9</f>
        <v>1.74534269126161</v>
      </c>
      <c r="AJ264" s="219">
        <f>Scores!AL260*calcs!$BN$9</f>
        <v>1.77777969667211</v>
      </c>
      <c r="AK264" s="219">
        <f>Scores!AM260*calcs!$BN$9</f>
        <v>1.79944097781949</v>
      </c>
      <c r="AL264" s="219">
        <f>Scores!AN260*calcs!$BN$10</f>
        <v>-1.54090643636564</v>
      </c>
      <c r="AM264" s="219">
        <f>Scores!AO260*calcs!$BN$10</f>
        <v>-1.58546675505382</v>
      </c>
      <c r="AN264" s="219">
        <f>Scores!AP260*calcs!$BN$10</f>
        <v>-1.67158240880296</v>
      </c>
      <c r="AO264" s="219">
        <f>Scores!AQ260*calcs!$BN$10</f>
        <v>-1.66600509281003</v>
      </c>
      <c r="AP264" s="219">
        <f>Scores!AR260*calcs!$BN$10</f>
        <v>-1.63918781845916</v>
      </c>
      <c r="AQ264" s="219">
        <f>Scores!AS260*calcs!$BN$11</f>
        <v>-1.51262910978715</v>
      </c>
      <c r="AR264" s="219">
        <f>Scores!AT260*calcs!$BN$11</f>
        <v>-1.59342374516504</v>
      </c>
      <c r="AS264" s="219">
        <f>Scores!AU260*calcs!$BN$11</f>
        <v>-1.33170911013818</v>
      </c>
      <c r="AT264" s="219">
        <f>Scores!AV260*calcs!$BN$11</f>
        <v>-1.38768741293477</v>
      </c>
      <c r="AU264" s="219">
        <f>Scores!AW260*calcs!$BN$11</f>
        <v>-1.48878465637801</v>
      </c>
      <c r="AV264" s="219">
        <f>Scores!AX260*calcs!$BN$12</f>
        <v>-1.51741720215557</v>
      </c>
      <c r="AW264" s="219">
        <f>Scores!AY260*calcs!$BN$12</f>
        <v>-1.52503683059462</v>
      </c>
      <c r="AX264" s="219">
        <f>Scores!AZ260*calcs!$BN$12</f>
        <v>-1.46875879241432</v>
      </c>
      <c r="AY264" s="219">
        <f>Scores!BA260*calcs!$BN$12</f>
        <v>-1.31514183401643</v>
      </c>
      <c r="AZ264" s="219">
        <f>Scores!BB260*calcs!$BN$12</f>
        <v>-1.31608134015172</v>
      </c>
      <c r="BA264" s="219">
        <f>Scores!BC260*calcs!$BN$13</f>
        <v>-1.69711094611585</v>
      </c>
      <c r="BB264" s="219">
        <f>Scores!BD260*calcs!$BN$13</f>
        <v>-1.61994037558727</v>
      </c>
      <c r="BC264" s="219">
        <f>Scores!BE260*calcs!$BN$13</f>
        <v>-1.51622285657007</v>
      </c>
      <c r="BD264" s="219">
        <f>Scores!BF260*calcs!$BN$13</f>
        <v>-1.52795068927958</v>
      </c>
      <c r="BE264" s="219">
        <f>Scores!BG260*calcs!$BN$13</f>
        <v>-1.52795068927958</v>
      </c>
      <c r="BF264" s="219">
        <f>Scores!BH260*calcs!$BN$14</f>
        <v>0.719842763342963</v>
      </c>
      <c r="BG264" s="219">
        <f>Scores!BI260*calcs!$BN$14</f>
        <v>0.719842763342963</v>
      </c>
      <c r="BH264" s="219">
        <f>Scores!BJ260*calcs!$BN$14</f>
        <v>0.719842763342963</v>
      </c>
      <c r="BI264" s="219">
        <f>Scores!BK260*calcs!$BN$14</f>
        <v>0.881678174856205</v>
      </c>
      <c r="BJ264" s="219">
        <f>Scores!BL260*calcs!$BN$14</f>
        <v>0.881678174856205</v>
      </c>
    </row>
    <row r="265" spans="1:62">
      <c r="A265" t="s">
        <v>540</v>
      </c>
      <c r="B265" s="22" t="s">
        <v>541</v>
      </c>
      <c r="C265" s="219">
        <f>Scores!E261*calcs!$BN$3</f>
        <v>-0.942840444462523</v>
      </c>
      <c r="D265" s="219">
        <f>Scores!F261*calcs!$BN$3</f>
        <v>-0.942840444462523</v>
      </c>
      <c r="E265" s="219">
        <f>Scores!G261*calcs!$BN$3</f>
        <v>-0.942840444462523</v>
      </c>
      <c r="F265" s="219">
        <f>Scores!H261*calcs!$BN$3</f>
        <v>-0.942840444462523</v>
      </c>
      <c r="G265" s="219">
        <f>Scores!I261*calcs!$BN$3</f>
        <v>-0.942840444462523</v>
      </c>
      <c r="H265" s="219">
        <f>Scores!J261*calcs!$BN$4</f>
        <v>1.34514359350902</v>
      </c>
      <c r="I265" s="219">
        <f>Scores!K261*calcs!$BN$4</f>
        <v>1.34514359350902</v>
      </c>
      <c r="J265" s="219">
        <f>Scores!L261*calcs!$BN$4</f>
        <v>1.34514359350902</v>
      </c>
      <c r="K265" s="219">
        <f>Scores!M261*calcs!$BN$4</f>
        <v>1.34514359350902</v>
      </c>
      <c r="L265" s="219">
        <f>Scores!N261*calcs!$BN$4</f>
        <v>1.34514359350902</v>
      </c>
      <c r="M265" s="219">
        <f>Scores!O261*calcs!$BN$5</f>
        <v>0.617217813231532</v>
      </c>
      <c r="N265" s="219">
        <f>Scores!P261*calcs!$BN$5</f>
        <v>0.617217813231532</v>
      </c>
      <c r="O265" s="219">
        <f>Scores!Q261*calcs!$BN$5</f>
        <v>0.617217813231532</v>
      </c>
      <c r="P265" s="219">
        <f>Scores!R261*calcs!$BN$5</f>
        <v>0.617217813231532</v>
      </c>
      <c r="Q265" s="219">
        <f>Scores!S261*calcs!$BN$5</f>
        <v>0.617217813231532</v>
      </c>
      <c r="R265" s="219">
        <f>Scores!T261*calcs!$BN$6</f>
        <v>-0.852723959004546</v>
      </c>
      <c r="S265" s="219">
        <f>Scores!U261*calcs!$BN$6</f>
        <v>-0.852723959004546</v>
      </c>
      <c r="T265" s="219">
        <f>Scores!V261*calcs!$BN$6</f>
        <v>-0.852723959004546</v>
      </c>
      <c r="U265" s="219">
        <f>Scores!W261*calcs!$BN$6</f>
        <v>-0.852723959004546</v>
      </c>
      <c r="V265" s="219">
        <f>Scores!X261*calcs!$BN$6</f>
        <v>-0.852723959004546</v>
      </c>
      <c r="W265" s="219">
        <f>Scores!Y261*calcs!$BN$7</f>
        <v>-0.830635229844096</v>
      </c>
      <c r="X265" s="219">
        <f>Scores!Z261*calcs!$BN$7</f>
        <v>-1.6797647134385</v>
      </c>
      <c r="Y265" s="219">
        <f>Scores!AA261*calcs!$BN$7</f>
        <v>-0.810784694964184</v>
      </c>
      <c r="Z265" s="219">
        <f>Scores!AB261*calcs!$BN$7</f>
        <v>-0.0791542703713141</v>
      </c>
      <c r="AA265" s="219">
        <f>Scores!AC261*calcs!$BN$7</f>
        <v>-1.67071121398579</v>
      </c>
      <c r="AB265" s="219">
        <f>Scores!AD261*calcs!$BN$8</f>
        <v>-1.23662691268488</v>
      </c>
      <c r="AC265" s="219">
        <f>Scores!AE261*calcs!$BN$8</f>
        <v>-1.17249111980777</v>
      </c>
      <c r="AD265" s="219">
        <f>Scores!AF261*calcs!$BN$8</f>
        <v>-1.32944415940587</v>
      </c>
      <c r="AE265" s="219">
        <f>Scores!AG261*calcs!$BN$8</f>
        <v>-1.19117348925261</v>
      </c>
      <c r="AF265" s="219">
        <f>Scores!AH261*calcs!$BN$8</f>
        <v>-1.32272316198089</v>
      </c>
      <c r="AG265" s="219">
        <f>Scores!AI261*calcs!$BN$9</f>
        <v>1.74087286364239</v>
      </c>
      <c r="AH265" s="219">
        <f>Scores!AJ261*calcs!$BN$9</f>
        <v>1.76558388131799</v>
      </c>
      <c r="AI265" s="219">
        <f>Scores!AK261*calcs!$BN$9</f>
        <v>1.78120422991094</v>
      </c>
      <c r="AJ265" s="219">
        <f>Scores!AL261*calcs!$BN$9</f>
        <v>1.79583518163782</v>
      </c>
      <c r="AK265" s="219">
        <f>Scores!AM261*calcs!$BN$9</f>
        <v>1.80911529349782</v>
      </c>
      <c r="AL265" s="219">
        <f>Scores!AN261*calcs!$BN$10</f>
        <v>-1.82639964643767</v>
      </c>
      <c r="AM265" s="219">
        <f>Scores!AO261*calcs!$BN$10</f>
        <v>-1.86680528935574</v>
      </c>
      <c r="AN265" s="219">
        <f>Scores!AP261*calcs!$BN$10</f>
        <v>-1.83362817604168</v>
      </c>
      <c r="AO265" s="219">
        <f>Scores!AQ261*calcs!$BN$10</f>
        <v>-2.00824586887171</v>
      </c>
      <c r="AP265" s="219">
        <f>Scores!AR261*calcs!$BN$10</f>
        <v>-1.99746446026952</v>
      </c>
      <c r="AQ265" s="219">
        <f>Scores!AS261*calcs!$BN$11</f>
        <v>-1.88246200265887</v>
      </c>
      <c r="AR265" s="219">
        <f>Scores!AT261*calcs!$BN$11</f>
        <v>-1.54206425477295</v>
      </c>
      <c r="AS265" s="219">
        <f>Scores!AU261*calcs!$BN$11</f>
        <v>-1.58257478975929</v>
      </c>
      <c r="AT265" s="219">
        <f>Scores!AV261*calcs!$BN$11</f>
        <v>-1.12671765292674</v>
      </c>
      <c r="AU265" s="219">
        <f>Scores!AW261*calcs!$BN$11</f>
        <v>-1.41969344475142</v>
      </c>
      <c r="AV265" s="219">
        <f>Scores!AX261*calcs!$BN$12</f>
        <v>-2.40363953104826</v>
      </c>
      <c r="AW265" s="219">
        <f>Scores!AY261*calcs!$BN$12</f>
        <v>-2.41388070188018</v>
      </c>
      <c r="AX265" s="219">
        <f>Scores!AZ261*calcs!$BN$12</f>
        <v>-2.5134589635019</v>
      </c>
      <c r="AY265" s="219">
        <f>Scores!BA261*calcs!$BN$12</f>
        <v>-2.43759344800296</v>
      </c>
      <c r="AZ265" s="219">
        <f>Scores!BB261*calcs!$BN$12</f>
        <v>-2.41427198555988</v>
      </c>
      <c r="BA265" s="219">
        <f>Scores!BC261*calcs!$BN$13</f>
        <v>-2.24939111841118</v>
      </c>
      <c r="BB265" s="219">
        <f>Scores!BD261*calcs!$BN$13</f>
        <v>-2.05266417454551</v>
      </c>
      <c r="BC265" s="219">
        <f>Scores!BE261*calcs!$BN$13</f>
        <v>-2.1833609134609</v>
      </c>
      <c r="BD265" s="219">
        <f>Scores!BF261*calcs!$BN$13</f>
        <v>-2.05276853472778</v>
      </c>
      <c r="BE265" s="219">
        <f>Scores!BG261*calcs!$BN$13</f>
        <v>-2.05276853472778</v>
      </c>
      <c r="BF265" s="219">
        <f>Scores!BH261*calcs!$BN$14</f>
        <v>0.269089258406511</v>
      </c>
      <c r="BG265" s="219">
        <f>Scores!BI261*calcs!$BN$14</f>
        <v>0.269089258406511</v>
      </c>
      <c r="BH265" s="219">
        <f>Scores!BJ261*calcs!$BN$14</f>
        <v>0.269089258406511</v>
      </c>
      <c r="BI265" s="219">
        <f>Scores!BK261*calcs!$BN$14</f>
        <v>0.101448022788278</v>
      </c>
      <c r="BJ265" s="219">
        <f>Scores!BL261*calcs!$BN$14</f>
        <v>0.101448022788278</v>
      </c>
    </row>
    <row r="266" spans="1:62">
      <c r="A266" t="s">
        <v>542</v>
      </c>
      <c r="B266" s="22" t="s">
        <v>316</v>
      </c>
      <c r="C266" s="219">
        <f>Scores!E262*calcs!$BN$3</f>
        <v>-0.0777615542591989</v>
      </c>
      <c r="D266" s="219">
        <f>Scores!F262*calcs!$BN$3</f>
        <v>-0.0777615542591989</v>
      </c>
      <c r="E266" s="219">
        <f>Scores!G262*calcs!$BN$3</f>
        <v>-0.0777615542591989</v>
      </c>
      <c r="F266" s="219">
        <f>Scores!H262*calcs!$BN$3</f>
        <v>-0.0777615542591989</v>
      </c>
      <c r="G266" s="219">
        <f>Scores!I262*calcs!$BN$3</f>
        <v>-0.0777615542591989</v>
      </c>
      <c r="H266" s="219">
        <f>Scores!J262*calcs!$BN$4</f>
        <v>-0.616606290919205</v>
      </c>
      <c r="I266" s="219">
        <f>Scores!K262*calcs!$BN$4</f>
        <v>-0.616606290919205</v>
      </c>
      <c r="J266" s="219">
        <f>Scores!L262*calcs!$BN$4</f>
        <v>-0.616606290919205</v>
      </c>
      <c r="K266" s="219">
        <f>Scores!M262*calcs!$BN$4</f>
        <v>-0.616606290919205</v>
      </c>
      <c r="L266" s="219">
        <f>Scores!N262*calcs!$BN$4</f>
        <v>-0.616606290919205</v>
      </c>
      <c r="M266" s="219">
        <f>Scores!O262*calcs!$BN$5</f>
        <v>-0.259602546516421</v>
      </c>
      <c r="N266" s="219">
        <f>Scores!P262*calcs!$BN$5</f>
        <v>-0.259602546516421</v>
      </c>
      <c r="O266" s="219">
        <f>Scores!Q262*calcs!$BN$5</f>
        <v>-0.259602546516421</v>
      </c>
      <c r="P266" s="219">
        <f>Scores!R262*calcs!$BN$5</f>
        <v>-0.259602546516421</v>
      </c>
      <c r="Q266" s="219">
        <f>Scores!S262*calcs!$BN$5</f>
        <v>-0.259602546516421</v>
      </c>
      <c r="R266" s="219">
        <f>Scores!T262*calcs!$BN$6</f>
        <v>-0.523833709780028</v>
      </c>
      <c r="S266" s="219">
        <f>Scores!U262*calcs!$BN$6</f>
        <v>-0.523833709780028</v>
      </c>
      <c r="T266" s="219">
        <f>Scores!V262*calcs!$BN$6</f>
        <v>-0.523833709780028</v>
      </c>
      <c r="U266" s="219">
        <f>Scores!W262*calcs!$BN$6</f>
        <v>-0.523833709780028</v>
      </c>
      <c r="V266" s="219">
        <f>Scores!X262*calcs!$BN$6</f>
        <v>-0.523833709780028</v>
      </c>
      <c r="W266" s="219">
        <f>Scores!Y262*calcs!$BN$7</f>
        <v>-0.132185163029751</v>
      </c>
      <c r="X266" s="219">
        <f>Scores!Z262*calcs!$BN$7</f>
        <v>-0.280224392010452</v>
      </c>
      <c r="Y266" s="219">
        <f>Scores!AA262*calcs!$BN$7</f>
        <v>-0.131569724621719</v>
      </c>
      <c r="Z266" s="219">
        <f>Scores!AB262*calcs!$BN$7</f>
        <v>-0.1221118017246</v>
      </c>
      <c r="AA266" s="219">
        <f>Scores!AC262*calcs!$BN$7</f>
        <v>0.352580543112362</v>
      </c>
      <c r="AB266" s="219">
        <f>Scores!AD262*calcs!$BN$8</f>
        <v>-0.933429465469456</v>
      </c>
      <c r="AC266" s="219">
        <f>Scores!AE262*calcs!$BN$8</f>
        <v>-0.811669182469298</v>
      </c>
      <c r="AD266" s="219">
        <f>Scores!AF262*calcs!$BN$8</f>
        <v>-0.637469059673137</v>
      </c>
      <c r="AE266" s="219">
        <f>Scores!AG262*calcs!$BN$8</f>
        <v>-0.671441399451242</v>
      </c>
      <c r="AF266" s="219">
        <f>Scores!AH262*calcs!$BN$8</f>
        <v>-0.66028370070022</v>
      </c>
      <c r="AG266" s="219">
        <f>Scores!AI262*calcs!$BN$9</f>
        <v>1.70177039906603</v>
      </c>
      <c r="AH266" s="219">
        <f>Scores!AJ262*calcs!$BN$9</f>
        <v>1.81272511326884</v>
      </c>
      <c r="AI266" s="219">
        <f>Scores!AK262*calcs!$BN$9</f>
        <v>1.83571376865792</v>
      </c>
      <c r="AJ266" s="219">
        <f>Scores!AL262*calcs!$BN$9</f>
        <v>1.87387544795217</v>
      </c>
      <c r="AK266" s="219">
        <f>Scores!AM262*calcs!$BN$9</f>
        <v>1.87735843922875</v>
      </c>
      <c r="AL266" s="219">
        <f>Scores!AN262*calcs!$BN$10</f>
        <v>-1.39815983132962</v>
      </c>
      <c r="AM266" s="219">
        <f>Scores!AO262*calcs!$BN$10</f>
        <v>-1.42135261004438</v>
      </c>
      <c r="AN266" s="219">
        <f>Scores!AP262*calcs!$BN$10</f>
        <v>-1.34749087432551</v>
      </c>
      <c r="AO266" s="219">
        <f>Scores!AQ262*calcs!$BN$10</f>
        <v>-1.36939642022323</v>
      </c>
      <c r="AP266" s="219">
        <f>Scores!AR262*calcs!$BN$10</f>
        <v>-1.54430092261574</v>
      </c>
      <c r="AQ266" s="219">
        <f>Scores!AS262*calcs!$BN$11</f>
        <v>-1.08308638508803</v>
      </c>
      <c r="AR266" s="219">
        <f>Scores!AT262*calcs!$BN$11</f>
        <v>-1.06479294910762</v>
      </c>
      <c r="AS266" s="219">
        <f>Scores!AU262*calcs!$BN$11</f>
        <v>-1.21616818053582</v>
      </c>
      <c r="AT266" s="219">
        <f>Scores!AV262*calcs!$BN$11</f>
        <v>-0.972642272963298</v>
      </c>
      <c r="AU266" s="219">
        <f>Scores!AW262*calcs!$BN$11</f>
        <v>-1.26806085797231</v>
      </c>
      <c r="AV266" s="219">
        <f>Scores!AX262*calcs!$BN$12</f>
        <v>-1.38549517830968</v>
      </c>
      <c r="AW266" s="219">
        <f>Scores!AY262*calcs!$BN$12</f>
        <v>-1.26502099141759</v>
      </c>
      <c r="AX266" s="219">
        <f>Scores!AZ262*calcs!$BN$12</f>
        <v>-1.28064802714468</v>
      </c>
      <c r="AY266" s="219">
        <f>Scores!BA262*calcs!$BN$12</f>
        <v>-1.0976583138617</v>
      </c>
      <c r="AZ266" s="219">
        <f>Scores!BB262*calcs!$BN$12</f>
        <v>-1.10704096446181</v>
      </c>
      <c r="BA266" s="219">
        <f>Scores!BC262*calcs!$BN$13</f>
        <v>-1.67985219073162</v>
      </c>
      <c r="BB266" s="219">
        <f>Scores!BD262*calcs!$BN$13</f>
        <v>-1.65322682166098</v>
      </c>
      <c r="BC266" s="219">
        <f>Scores!BE262*calcs!$BN$13</f>
        <v>-1.43131437660214</v>
      </c>
      <c r="BD266" s="219">
        <f>Scores!BF262*calcs!$BN$13</f>
        <v>-1.47480457834811</v>
      </c>
      <c r="BE266" s="219">
        <f>Scores!BG262*calcs!$BN$13</f>
        <v>-1.47480457834811</v>
      </c>
      <c r="BF266" s="219">
        <f>Scores!BH262*calcs!$BN$14</f>
        <v>0.664916272489822</v>
      </c>
      <c r="BG266" s="219">
        <f>Scores!BI262*calcs!$BN$14</f>
        <v>0.664916272489822</v>
      </c>
      <c r="BH266" s="219">
        <f>Scores!BJ262*calcs!$BN$14</f>
        <v>0.664916272489822</v>
      </c>
      <c r="BI266" s="219">
        <f>Scores!BK262*calcs!$BN$14</f>
        <v>0.869116096825059</v>
      </c>
      <c r="BJ266" s="219">
        <f>Scores!BL262*calcs!$BN$14</f>
        <v>0.869116096825059</v>
      </c>
    </row>
    <row r="267" spans="1:62">
      <c r="A267" t="s">
        <v>543</v>
      </c>
      <c r="B267" s="22" t="s">
        <v>544</v>
      </c>
      <c r="C267" s="219">
        <f>Scores!E263*calcs!$BN$3</f>
        <v>1.66913968853848</v>
      </c>
      <c r="D267" s="219">
        <f>Scores!F263*calcs!$BN$3</f>
        <v>1.66913968853848</v>
      </c>
      <c r="E267" s="219">
        <f>Scores!G263*calcs!$BN$3</f>
        <v>1.66913968853848</v>
      </c>
      <c r="F267" s="219">
        <f>Scores!H263*calcs!$BN$3</f>
        <v>1.66913968853848</v>
      </c>
      <c r="G267" s="219">
        <f>Scores!I263*calcs!$BN$3</f>
        <v>1.66913968853848</v>
      </c>
      <c r="H267" s="219">
        <f>Scores!J263*calcs!$BN$4</f>
        <v>1.28127846180626</v>
      </c>
      <c r="I267" s="219">
        <f>Scores!K263*calcs!$BN$4</f>
        <v>1.28127846180626</v>
      </c>
      <c r="J267" s="219">
        <f>Scores!L263*calcs!$BN$4</f>
        <v>1.28127846180626</v>
      </c>
      <c r="K267" s="219">
        <f>Scores!M263*calcs!$BN$4</f>
        <v>1.28127846180626</v>
      </c>
      <c r="L267" s="219">
        <f>Scores!N263*calcs!$BN$4</f>
        <v>1.28127846180626</v>
      </c>
      <c r="M267" s="219">
        <f>Scores!O263*calcs!$BN$5</f>
        <v>0.59270030609606</v>
      </c>
      <c r="N267" s="219">
        <f>Scores!P263*calcs!$BN$5</f>
        <v>0.59270030609606</v>
      </c>
      <c r="O267" s="219">
        <f>Scores!Q263*calcs!$BN$5</f>
        <v>0.59270030609606</v>
      </c>
      <c r="P267" s="219">
        <f>Scores!R263*calcs!$BN$5</f>
        <v>0.59270030609606</v>
      </c>
      <c r="Q267" s="219">
        <f>Scores!S263*calcs!$BN$5</f>
        <v>0.59270030609606</v>
      </c>
      <c r="R267" s="219">
        <f>Scores!T263*calcs!$BN$6</f>
        <v>1.21520017585564</v>
      </c>
      <c r="S267" s="219">
        <f>Scores!U263*calcs!$BN$6</f>
        <v>1.21520017585564</v>
      </c>
      <c r="T267" s="219">
        <f>Scores!V263*calcs!$BN$6</f>
        <v>1.21520017585564</v>
      </c>
      <c r="U267" s="219">
        <f>Scores!W263*calcs!$BN$6</f>
        <v>1.21520017585564</v>
      </c>
      <c r="V267" s="219">
        <f>Scores!X263*calcs!$BN$6</f>
        <v>1.21520017585564</v>
      </c>
      <c r="W267" s="219">
        <f>Scores!Y263*calcs!$BN$7</f>
        <v>0.604070210956164</v>
      </c>
      <c r="X267" s="219">
        <f>Scores!Z263*calcs!$BN$7</f>
        <v>1.33000237700522</v>
      </c>
      <c r="Y267" s="219">
        <f>Scores!AA263*calcs!$BN$7</f>
        <v>0.736989951062962</v>
      </c>
      <c r="Z267" s="219">
        <f>Scores!AB263*calcs!$BN$7</f>
        <v>0.654652747034698</v>
      </c>
      <c r="AA267" s="219">
        <f>Scores!AC263*calcs!$BN$7</f>
        <v>0.99793801619131</v>
      </c>
      <c r="AB267" s="219">
        <f>Scores!AD263*calcs!$BN$8</f>
        <v>1.02027412350136</v>
      </c>
      <c r="AC267" s="219">
        <f>Scores!AE263*calcs!$BN$8</f>
        <v>0.954755860516848</v>
      </c>
      <c r="AD267" s="219">
        <f>Scores!AF263*calcs!$BN$8</f>
        <v>0.973563278697878</v>
      </c>
      <c r="AE267" s="219">
        <f>Scores!AG263*calcs!$BN$8</f>
        <v>1.01765792342925</v>
      </c>
      <c r="AF267" s="219">
        <f>Scores!AH263*calcs!$BN$8</f>
        <v>0.919624957564262</v>
      </c>
      <c r="AG267" s="219">
        <f>Scores!AI263*calcs!$BN$9</f>
        <v>0.646836099512653</v>
      </c>
      <c r="AH267" s="219">
        <f>Scores!AJ263*calcs!$BN$9</f>
        <v>0.601889595539458</v>
      </c>
      <c r="AI267" s="219">
        <f>Scores!AK263*calcs!$BN$9</f>
        <v>0.650641495997014</v>
      </c>
      <c r="AJ267" s="219">
        <f>Scores!AL263*calcs!$BN$9</f>
        <v>0.608935454895458</v>
      </c>
      <c r="AK267" s="219">
        <f>Scores!AM263*calcs!$BN$9</f>
        <v>0.54679207990047</v>
      </c>
      <c r="AL267" s="219">
        <f>Scores!AN263*calcs!$BN$10</f>
        <v>0.557315166690652</v>
      </c>
      <c r="AM267" s="219">
        <f>Scores!AO263*calcs!$BN$10</f>
        <v>0.467850773520607</v>
      </c>
      <c r="AN267" s="219">
        <f>Scores!AP263*calcs!$BN$10</f>
        <v>0.51603544891981</v>
      </c>
      <c r="AO267" s="219">
        <f>Scores!AQ263*calcs!$BN$10</f>
        <v>0.43235866541819</v>
      </c>
      <c r="AP267" s="219">
        <f>Scores!AR263*calcs!$BN$10</f>
        <v>0.414071788938469</v>
      </c>
      <c r="AQ267" s="219">
        <f>Scores!AS263*calcs!$BN$11</f>
        <v>0.310070646057033</v>
      </c>
      <c r="AR267" s="219">
        <f>Scores!AT263*calcs!$BN$11</f>
        <v>0.499169149026706</v>
      </c>
      <c r="AS267" s="219">
        <f>Scores!AU263*calcs!$BN$11</f>
        <v>0.564993049677806</v>
      </c>
      <c r="AT267" s="219">
        <f>Scores!AV263*calcs!$BN$11</f>
        <v>0.788647502460164</v>
      </c>
      <c r="AU267" s="219">
        <f>Scores!AW263*calcs!$BN$11</f>
        <v>0.556279733034738</v>
      </c>
      <c r="AV267" s="219">
        <f>Scores!AX263*calcs!$BN$12</f>
        <v>0.574774763900619</v>
      </c>
      <c r="AW267" s="219">
        <f>Scores!AY263*calcs!$BN$12</f>
        <v>0.474438052369589</v>
      </c>
      <c r="AX267" s="219">
        <f>Scores!AZ263*calcs!$BN$12</f>
        <v>0.471174667731174</v>
      </c>
      <c r="AY267" s="219">
        <f>Scores!BA263*calcs!$BN$12</f>
        <v>0.530159396906099</v>
      </c>
      <c r="AZ267" s="219">
        <f>Scores!BB263*calcs!$BN$12</f>
        <v>0.576735249453684</v>
      </c>
      <c r="BA267" s="219">
        <f>Scores!BC263*calcs!$BN$13</f>
        <v>0.276140086147664</v>
      </c>
      <c r="BB267" s="219">
        <f>Scores!BD263*calcs!$BN$13</f>
        <v>0.188623194417696</v>
      </c>
      <c r="BC267" s="219">
        <f>Scores!BE263*calcs!$BN$13</f>
        <v>0.266855222756332</v>
      </c>
      <c r="BD267" s="219">
        <f>Scores!BF263*calcs!$BN$13</f>
        <v>0.332163193321647</v>
      </c>
      <c r="BE267" s="219">
        <f>Scores!BG263*calcs!$BN$13</f>
        <v>0.332163193321647</v>
      </c>
      <c r="BF267" s="219">
        <f>Scores!BH263*calcs!$BN$14</f>
        <v>2.34818944254635</v>
      </c>
      <c r="BG267" s="219">
        <f>Scores!BI263*calcs!$BN$14</f>
        <v>2.34818944254635</v>
      </c>
      <c r="BH267" s="219">
        <f>Scores!BJ263*calcs!$BN$14</f>
        <v>2.34818944254635</v>
      </c>
      <c r="BI267" s="219">
        <f>Scores!BK263*calcs!$BN$14</f>
        <v>1.46871126505816</v>
      </c>
      <c r="BJ267" s="219">
        <f>Scores!BL263*calcs!$BN$14</f>
        <v>1.46871126505816</v>
      </c>
    </row>
    <row r="268" spans="1:62">
      <c r="A268" t="s">
        <v>545</v>
      </c>
      <c r="B268" s="22" t="s">
        <v>546</v>
      </c>
      <c r="C268" s="219">
        <f>Scores!E264*calcs!$BN$3</f>
        <v>1.61332814723504</v>
      </c>
      <c r="D268" s="219">
        <f>Scores!F264*calcs!$BN$3</f>
        <v>1.61332814723504</v>
      </c>
      <c r="E268" s="219">
        <f>Scores!G264*calcs!$BN$3</f>
        <v>1.61332814723504</v>
      </c>
      <c r="F268" s="219">
        <f>Scores!H264*calcs!$BN$3</f>
        <v>1.61332814723504</v>
      </c>
      <c r="G268" s="219">
        <f>Scores!I264*calcs!$BN$3</f>
        <v>1.61332814723504</v>
      </c>
      <c r="H268" s="219">
        <f>Scores!J264*calcs!$BN$4</f>
        <v>0.495298620238075</v>
      </c>
      <c r="I268" s="219">
        <f>Scores!K264*calcs!$BN$4</f>
        <v>0.495298620238075</v>
      </c>
      <c r="J268" s="219">
        <f>Scores!L264*calcs!$BN$4</f>
        <v>0.495298620238075</v>
      </c>
      <c r="K268" s="219">
        <f>Scores!M264*calcs!$BN$4</f>
        <v>0.495298620238075</v>
      </c>
      <c r="L268" s="219">
        <f>Scores!N264*calcs!$BN$4</f>
        <v>0.495298620238075</v>
      </c>
      <c r="M268" s="219">
        <f>Scores!O264*calcs!$BN$5</f>
        <v>0.596426060985916</v>
      </c>
      <c r="N268" s="219">
        <f>Scores!P264*calcs!$BN$5</f>
        <v>0.596426060985916</v>
      </c>
      <c r="O268" s="219">
        <f>Scores!Q264*calcs!$BN$5</f>
        <v>0.596426060985916</v>
      </c>
      <c r="P268" s="219">
        <f>Scores!R264*calcs!$BN$5</f>
        <v>0.596426060985916</v>
      </c>
      <c r="Q268" s="219">
        <f>Scores!S264*calcs!$BN$5</f>
        <v>0.596426060985916</v>
      </c>
      <c r="R268" s="219">
        <f>Scores!T264*calcs!$BN$6</f>
        <v>1.09404962784013</v>
      </c>
      <c r="S268" s="219">
        <f>Scores!U264*calcs!$BN$6</f>
        <v>1.09404962784013</v>
      </c>
      <c r="T268" s="219">
        <f>Scores!V264*calcs!$BN$6</f>
        <v>1.09404962784013</v>
      </c>
      <c r="U268" s="219">
        <f>Scores!W264*calcs!$BN$6</f>
        <v>1.09404962784013</v>
      </c>
      <c r="V268" s="219">
        <f>Scores!X264*calcs!$BN$6</f>
        <v>1.09404962784013</v>
      </c>
      <c r="W268" s="219">
        <f>Scores!Y264*calcs!$BN$7</f>
        <v>0.512209195566582</v>
      </c>
      <c r="X268" s="219">
        <f>Scores!Z264*calcs!$BN$7</f>
        <v>1.47300647373822</v>
      </c>
      <c r="Y268" s="219">
        <f>Scores!AA264*calcs!$BN$7</f>
        <v>1.14240190394609</v>
      </c>
      <c r="Z268" s="219">
        <f>Scores!AB264*calcs!$BN$7</f>
        <v>1.11666572249428</v>
      </c>
      <c r="AA268" s="219">
        <f>Scores!AC264*calcs!$BN$7</f>
        <v>0.854244173222556</v>
      </c>
      <c r="AB268" s="219">
        <f>Scores!AD264*calcs!$BN$8</f>
        <v>0.982725622037041</v>
      </c>
      <c r="AC268" s="219">
        <f>Scores!AE264*calcs!$BN$8</f>
        <v>0.939126515311486</v>
      </c>
      <c r="AD268" s="219">
        <f>Scores!AF264*calcs!$BN$8</f>
        <v>0.902120679650162</v>
      </c>
      <c r="AE268" s="219">
        <f>Scores!AG264*calcs!$BN$8</f>
        <v>1.08304301348638</v>
      </c>
      <c r="AF268" s="219">
        <f>Scores!AH264*calcs!$BN$8</f>
        <v>1.05291290387686</v>
      </c>
      <c r="AG268" s="219">
        <f>Scores!AI264*calcs!$BN$9</f>
        <v>-1.23627073947048</v>
      </c>
      <c r="AH268" s="219">
        <f>Scores!AJ264*calcs!$BN$9</f>
        <v>-1.0990320644813</v>
      </c>
      <c r="AI268" s="219">
        <f>Scores!AK264*calcs!$BN$9</f>
        <v>-1.00686739308059</v>
      </c>
      <c r="AJ268" s="219">
        <f>Scores!AL264*calcs!$BN$9</f>
        <v>-0.950018464535639</v>
      </c>
      <c r="AK268" s="219">
        <f>Scores!AM264*calcs!$BN$9</f>
        <v>-0.984022308321428</v>
      </c>
      <c r="AL268" s="219">
        <f>Scores!AN264*calcs!$BN$10</f>
        <v>0.34133565696184</v>
      </c>
      <c r="AM268" s="219">
        <f>Scores!AO264*calcs!$BN$10</f>
        <v>0.291926925768543</v>
      </c>
      <c r="AN268" s="219">
        <f>Scores!AP264*calcs!$BN$10</f>
        <v>0.272966798061725</v>
      </c>
      <c r="AO268" s="219">
        <f>Scores!AQ264*calcs!$BN$10</f>
        <v>0.249298741222467</v>
      </c>
      <c r="AP268" s="219">
        <f>Scores!AR264*calcs!$BN$10</f>
        <v>0.243567956960384</v>
      </c>
      <c r="AQ268" s="219">
        <f>Scores!AS264*calcs!$BN$11</f>
        <v>0.161554047382709</v>
      </c>
      <c r="AR268" s="219">
        <f>Scores!AT264*calcs!$BN$11</f>
        <v>0.384894184067129</v>
      </c>
      <c r="AS268" s="219">
        <f>Scores!AU264*calcs!$BN$11</f>
        <v>0.542063356891475</v>
      </c>
      <c r="AT268" s="219">
        <f>Scores!AV264*calcs!$BN$11</f>
        <v>0.928489424899227</v>
      </c>
      <c r="AU268" s="219">
        <f>Scores!AW264*calcs!$BN$11</f>
        <v>0.503544554122405</v>
      </c>
      <c r="AV268" s="219">
        <f>Scores!AX264*calcs!$BN$12</f>
        <v>0.393037375180098</v>
      </c>
      <c r="AW268" s="219">
        <f>Scores!AY264*calcs!$BN$12</f>
        <v>0.390038557553691</v>
      </c>
      <c r="AX268" s="219">
        <f>Scores!AZ264*calcs!$BN$12</f>
        <v>0.414571270075656</v>
      </c>
      <c r="AY268" s="219">
        <f>Scores!BA264*calcs!$BN$12</f>
        <v>0.429310180138548</v>
      </c>
      <c r="AZ268" s="219">
        <f>Scores!BB264*calcs!$BN$12</f>
        <v>0.503931936761024</v>
      </c>
      <c r="BA268" s="219">
        <f>Scores!BC264*calcs!$BN$13</f>
        <v>0.322163433838942</v>
      </c>
      <c r="BB268" s="219">
        <f>Scores!BD264*calcs!$BN$13</f>
        <v>0.205266417454552</v>
      </c>
      <c r="BC268" s="219">
        <f>Scores!BE264*calcs!$BN$13</f>
        <v>0.0667138056890828</v>
      </c>
      <c r="BD268" s="219">
        <f>Scores!BF264*calcs!$BN$13</f>
        <v>0.232514235325153</v>
      </c>
      <c r="BE268" s="219">
        <f>Scores!BG264*calcs!$BN$13</f>
        <v>0.232514235325153</v>
      </c>
      <c r="BF268" s="219">
        <f>Scores!BH264*calcs!$BN$14</f>
        <v>2.45823388914451</v>
      </c>
      <c r="BG268" s="219">
        <f>Scores!BI264*calcs!$BN$14</f>
        <v>2.45823388914451</v>
      </c>
      <c r="BH268" s="219">
        <f>Scores!BJ264*calcs!$BN$14</f>
        <v>2.45823388914451</v>
      </c>
      <c r="BI268" s="219">
        <f>Scores!BK264*calcs!$BN$14</f>
        <v>1.99617950579232</v>
      </c>
      <c r="BJ268" s="219">
        <f>Scores!BL264*calcs!$BN$14</f>
        <v>1.99617950579232</v>
      </c>
    </row>
    <row r="269" spans="1:62">
      <c r="A269" t="s">
        <v>547</v>
      </c>
      <c r="B269" s="22" t="s">
        <v>79</v>
      </c>
      <c r="C269" s="219">
        <f>Scores!E265*calcs!$BN$3</f>
        <v>1.03009754061409</v>
      </c>
      <c r="D269" s="219">
        <f>Scores!F265*calcs!$BN$3</f>
        <v>1.03009754061409</v>
      </c>
      <c r="E269" s="219">
        <f>Scores!G265*calcs!$BN$3</f>
        <v>1.03009754061409</v>
      </c>
      <c r="F269" s="219">
        <f>Scores!H265*calcs!$BN$3</f>
        <v>1.03009754061409</v>
      </c>
      <c r="G269" s="219">
        <f>Scores!I265*calcs!$BN$3</f>
        <v>1.03009754061409</v>
      </c>
      <c r="H269" s="219">
        <f>Scores!J265*calcs!$BN$4</f>
        <v>0.614527997250952</v>
      </c>
      <c r="I269" s="219">
        <f>Scores!K265*calcs!$BN$4</f>
        <v>0.614527997250952</v>
      </c>
      <c r="J269" s="219">
        <f>Scores!L265*calcs!$BN$4</f>
        <v>0.614527997250952</v>
      </c>
      <c r="K269" s="219">
        <f>Scores!M265*calcs!$BN$4</f>
        <v>0.614527997250952</v>
      </c>
      <c r="L269" s="219">
        <f>Scores!N265*calcs!$BN$4</f>
        <v>0.614527997250952</v>
      </c>
      <c r="M269" s="219">
        <f>Scores!O265*calcs!$BN$5</f>
        <v>0.0748312191707269</v>
      </c>
      <c r="N269" s="219">
        <f>Scores!P265*calcs!$BN$5</f>
        <v>0.0748312191707269</v>
      </c>
      <c r="O269" s="219">
        <f>Scores!Q265*calcs!$BN$5</f>
        <v>0.0748312191707269</v>
      </c>
      <c r="P269" s="219">
        <f>Scores!R265*calcs!$BN$5</f>
        <v>0.0748312191707269</v>
      </c>
      <c r="Q269" s="219">
        <f>Scores!S265*calcs!$BN$5</f>
        <v>0.0748312191707269</v>
      </c>
      <c r="R269" s="219">
        <f>Scores!T265*calcs!$BN$6</f>
        <v>0.758932499225148</v>
      </c>
      <c r="S269" s="219">
        <f>Scores!U265*calcs!$BN$6</f>
        <v>0.758932499225148</v>
      </c>
      <c r="T269" s="219">
        <f>Scores!V265*calcs!$BN$6</f>
        <v>0.758932499225148</v>
      </c>
      <c r="U269" s="219">
        <f>Scores!W265*calcs!$BN$6</f>
        <v>0.758932499225148</v>
      </c>
      <c r="V269" s="219">
        <f>Scores!X265*calcs!$BN$6</f>
        <v>0.758932499225148</v>
      </c>
      <c r="W269" s="219">
        <f>Scores!Y265*calcs!$BN$7</f>
        <v>0.775928062745881</v>
      </c>
      <c r="X269" s="219">
        <f>Scores!Z265*calcs!$BN$7</f>
        <v>1.1312076541636</v>
      </c>
      <c r="Y269" s="219">
        <f>Scores!AA265*calcs!$BN$7</f>
        <v>0.719111402123717</v>
      </c>
      <c r="Z269" s="219">
        <f>Scores!AB265*calcs!$BN$7</f>
        <v>0.515120775464776</v>
      </c>
      <c r="AA269" s="219">
        <f>Scores!AC265*calcs!$BN$7</f>
        <v>1.14805738073145</v>
      </c>
      <c r="AB269" s="219">
        <f>Scores!AD265*calcs!$BN$8</f>
        <v>0.442344495414528</v>
      </c>
      <c r="AC269" s="219">
        <f>Scores!AE265*calcs!$BN$8</f>
        <v>0.367734145998858</v>
      </c>
      <c r="AD269" s="219">
        <f>Scores!AF265*calcs!$BN$8</f>
        <v>0.305881160169078</v>
      </c>
      <c r="AE269" s="219">
        <f>Scores!AG265*calcs!$BN$8</f>
        <v>0.541483898013191</v>
      </c>
      <c r="AF269" s="219">
        <f>Scores!AH265*calcs!$BN$8</f>
        <v>0.360594676693437</v>
      </c>
      <c r="AG269" s="219">
        <f>Scores!AI265*calcs!$BN$9</f>
        <v>0.944795425177492</v>
      </c>
      <c r="AH269" s="219">
        <f>Scores!AJ265*calcs!$BN$9</f>
        <v>0.893302697843354</v>
      </c>
      <c r="AI269" s="219">
        <f>Scores!AK265*calcs!$BN$9</f>
        <v>0.933757772896678</v>
      </c>
      <c r="AJ269" s="219">
        <f>Scores!AL265*calcs!$BN$9</f>
        <v>0.973786617378183</v>
      </c>
      <c r="AK269" s="219">
        <f>Scores!AM265*calcs!$BN$9</f>
        <v>0.910086025825065</v>
      </c>
      <c r="AL269" s="219">
        <f>Scores!AN265*calcs!$BN$10</f>
        <v>-0.332318513727363</v>
      </c>
      <c r="AM269" s="219">
        <f>Scores!AO265*calcs!$BN$10</f>
        <v>-0.328518787285609</v>
      </c>
      <c r="AN269" s="219">
        <f>Scores!AP265*calcs!$BN$10</f>
        <v>-0.361027931826185</v>
      </c>
      <c r="AO269" s="219">
        <f>Scores!AQ265*calcs!$BN$10</f>
        <v>-0.414066253926308</v>
      </c>
      <c r="AP269" s="219">
        <f>Scores!AR265*calcs!$BN$10</f>
        <v>-0.4489399144583</v>
      </c>
      <c r="AQ269" s="219">
        <f>Scores!AS265*calcs!$BN$11</f>
        <v>-0.362644478562447</v>
      </c>
      <c r="AR269" s="219">
        <f>Scores!AT265*calcs!$BN$11</f>
        <v>-0.037940934555752</v>
      </c>
      <c r="AS269" s="219">
        <f>Scores!AU265*calcs!$BN$11</f>
        <v>0.212394943623858</v>
      </c>
      <c r="AT269" s="219">
        <f>Scores!AV265*calcs!$BN$11</f>
        <v>0.0344318098515304</v>
      </c>
      <c r="AU269" s="219">
        <f>Scores!AW265*calcs!$BN$11</f>
        <v>0.236451798235473</v>
      </c>
      <c r="AV269" s="219">
        <f>Scores!AX265*calcs!$BN$12</f>
        <v>-0.0336333531651044</v>
      </c>
      <c r="AW269" s="219">
        <f>Scores!AY265*calcs!$BN$12</f>
        <v>-0.0412869656800912</v>
      </c>
      <c r="AX269" s="219">
        <f>Scores!AZ265*calcs!$BN$12</f>
        <v>-0.0399791996216994</v>
      </c>
      <c r="AY269" s="219">
        <f>Scores!BA265*calcs!$BN$12</f>
        <v>-0.0181256462187983</v>
      </c>
      <c r="AZ269" s="219">
        <f>Scores!BB265*calcs!$BN$12</f>
        <v>0.0929377275042128</v>
      </c>
      <c r="BA269" s="219">
        <f>Scores!BC265*calcs!$BN$13</f>
        <v>-0.454480558451364</v>
      </c>
      <c r="BB269" s="219">
        <f>Scores!BD265*calcs!$BN$13</f>
        <v>-0.543678619203947</v>
      </c>
      <c r="BC269" s="219">
        <f>Scores!BE265*calcs!$BN$13</f>
        <v>-0.570099794070345</v>
      </c>
      <c r="BD269" s="219">
        <f>Scores!BF265*calcs!$BN$13</f>
        <v>-0.372022776520245</v>
      </c>
      <c r="BE269" s="219">
        <f>Scores!BG265*calcs!$BN$13</f>
        <v>-0.372022776520245</v>
      </c>
      <c r="BF269" s="219">
        <f>Scores!BH265*calcs!$BN$14</f>
        <v>1.43953672635018</v>
      </c>
      <c r="BG269" s="219">
        <f>Scores!BI265*calcs!$BN$14</f>
        <v>1.43953672635018</v>
      </c>
      <c r="BH269" s="219">
        <f>Scores!BJ265*calcs!$BN$14</f>
        <v>1.43953672635018</v>
      </c>
      <c r="BI269" s="219">
        <f>Scores!BK265*calcs!$BN$14</f>
        <v>1.0806994230357</v>
      </c>
      <c r="BJ269" s="219">
        <f>Scores!BL265*calcs!$BN$14</f>
        <v>1.0806994230357</v>
      </c>
    </row>
    <row r="270" spans="1:62">
      <c r="A270" t="s">
        <v>548</v>
      </c>
      <c r="B270" s="22" t="s">
        <v>549</v>
      </c>
      <c r="C270" s="219">
        <f>Scores!E266*calcs!$BN$3</f>
        <v>0.686856561597933</v>
      </c>
      <c r="D270" s="219">
        <f>Scores!F266*calcs!$BN$3</f>
        <v>0.686856561597933</v>
      </c>
      <c r="E270" s="219">
        <f>Scores!G266*calcs!$BN$3</f>
        <v>0.686856561597933</v>
      </c>
      <c r="F270" s="219">
        <f>Scores!H266*calcs!$BN$3</f>
        <v>0.686856561597933</v>
      </c>
      <c r="G270" s="219">
        <f>Scores!I266*calcs!$BN$3</f>
        <v>0.686856561597933</v>
      </c>
      <c r="H270" s="219">
        <f>Scores!J266*calcs!$BN$4</f>
        <v>-0.522272493625452</v>
      </c>
      <c r="I270" s="219">
        <f>Scores!K266*calcs!$BN$4</f>
        <v>-0.522272493625452</v>
      </c>
      <c r="J270" s="219">
        <f>Scores!L266*calcs!$BN$4</f>
        <v>-0.522272493625452</v>
      </c>
      <c r="K270" s="219">
        <f>Scores!M266*calcs!$BN$4</f>
        <v>-0.522272493625452</v>
      </c>
      <c r="L270" s="219">
        <f>Scores!N266*calcs!$BN$4</f>
        <v>-0.522272493625452</v>
      </c>
      <c r="M270" s="219">
        <f>Scores!O266*calcs!$BN$5</f>
        <v>-0.00562647158133078</v>
      </c>
      <c r="N270" s="219">
        <f>Scores!P266*calcs!$BN$5</f>
        <v>-0.00562647158133078</v>
      </c>
      <c r="O270" s="219">
        <f>Scores!Q266*calcs!$BN$5</f>
        <v>-0.00562647158133078</v>
      </c>
      <c r="P270" s="219">
        <f>Scores!R266*calcs!$BN$5</f>
        <v>-0.00562647158133078</v>
      </c>
      <c r="Q270" s="219">
        <f>Scores!S266*calcs!$BN$5</f>
        <v>-0.00562647158133078</v>
      </c>
      <c r="R270" s="219">
        <f>Scores!T266*calcs!$BN$6</f>
        <v>0.278308720451324</v>
      </c>
      <c r="S270" s="219">
        <f>Scores!U266*calcs!$BN$6</f>
        <v>0.278308720451324</v>
      </c>
      <c r="T270" s="219">
        <f>Scores!V266*calcs!$BN$6</f>
        <v>0.278308720451324</v>
      </c>
      <c r="U270" s="219">
        <f>Scores!W266*calcs!$BN$6</f>
        <v>0.278308720451324</v>
      </c>
      <c r="V270" s="219">
        <f>Scores!X266*calcs!$BN$6</f>
        <v>0.278308720451324</v>
      </c>
      <c r="W270" s="219">
        <f>Scores!Y266*calcs!$BN$7</f>
        <v>-0.153226550351081</v>
      </c>
      <c r="X270" s="219">
        <f>Scores!Z266*calcs!$BN$7</f>
        <v>0.620893380393962</v>
      </c>
      <c r="Y270" s="219">
        <f>Scores!AA266*calcs!$BN$7</f>
        <v>0.0520454571914828</v>
      </c>
      <c r="Z270" s="219">
        <f>Scores!AB266*calcs!$BN$7</f>
        <v>0.65487416296069</v>
      </c>
      <c r="AA270" s="219">
        <f>Scores!AC266*calcs!$BN$7</f>
        <v>-0.402237094447926</v>
      </c>
      <c r="AB270" s="219">
        <f>Scores!AD266*calcs!$BN$8</f>
        <v>0.0708455244351804</v>
      </c>
      <c r="AC270" s="219">
        <f>Scores!AE266*calcs!$BN$8</f>
        <v>0.23892927737953</v>
      </c>
      <c r="AD270" s="219">
        <f>Scores!AF266*calcs!$BN$8</f>
        <v>0.22030251777106</v>
      </c>
      <c r="AE270" s="219">
        <f>Scores!AG266*calcs!$BN$8</f>
        <v>0.247463779432935</v>
      </c>
      <c r="AF270" s="219">
        <f>Scores!AH266*calcs!$BN$8</f>
        <v>0.193241102604318</v>
      </c>
      <c r="AG270" s="219">
        <f>Scores!AI266*calcs!$BN$9</f>
        <v>1.49278164857234</v>
      </c>
      <c r="AH270" s="219">
        <f>Scores!AJ266*calcs!$BN$9</f>
        <v>1.57932827818863</v>
      </c>
      <c r="AI270" s="219">
        <f>Scores!AK266*calcs!$BN$9</f>
        <v>1.65416111092901</v>
      </c>
      <c r="AJ270" s="219">
        <f>Scores!AL266*calcs!$BN$9</f>
        <v>1.6835402456899</v>
      </c>
      <c r="AK270" s="219">
        <f>Scores!AM266*calcs!$BN$9</f>
        <v>1.70040939764323</v>
      </c>
      <c r="AL270" s="219">
        <f>Scores!AN266*calcs!$BN$10</f>
        <v>-0.498673211134721</v>
      </c>
      <c r="AM270" s="219">
        <f>Scores!AO266*calcs!$BN$10</f>
        <v>-0.511511003920568</v>
      </c>
      <c r="AN270" s="219">
        <f>Scores!AP266*calcs!$BN$10</f>
        <v>-0.613833114958982</v>
      </c>
      <c r="AO270" s="219">
        <f>Scores!AQ266*calcs!$BN$10</f>
        <v>-0.505019075554613</v>
      </c>
      <c r="AP270" s="219">
        <f>Scores!AR266*calcs!$BN$10</f>
        <v>-0.565467681283559</v>
      </c>
      <c r="AQ270" s="219">
        <f>Scores!AS266*calcs!$BN$11</f>
        <v>-0.27720947370776</v>
      </c>
      <c r="AR270" s="219">
        <f>Scores!AT266*calcs!$BN$11</f>
        <v>-0.168053419947027</v>
      </c>
      <c r="AS270" s="219">
        <f>Scores!AU266*calcs!$BN$11</f>
        <v>0.100850510620658</v>
      </c>
      <c r="AT270" s="219">
        <f>Scores!AV266*calcs!$BN$11</f>
        <v>0.348390943928972</v>
      </c>
      <c r="AU270" s="219">
        <f>Scores!AW266*calcs!$BN$11</f>
        <v>0.00122903178534956</v>
      </c>
      <c r="AV270" s="219">
        <f>Scores!AX266*calcs!$BN$12</f>
        <v>-0.283423979632345</v>
      </c>
      <c r="AW270" s="219">
        <f>Scores!AY266*calcs!$BN$12</f>
        <v>-0.277428509506838</v>
      </c>
      <c r="AX270" s="219">
        <f>Scores!AZ266*calcs!$BN$12</f>
        <v>-0.314007617542774</v>
      </c>
      <c r="AY270" s="219">
        <f>Scores!BA266*calcs!$BN$12</f>
        <v>-0.199645270384728</v>
      </c>
      <c r="AZ270" s="219">
        <f>Scores!BB266*calcs!$BN$12</f>
        <v>-0.15661312689588</v>
      </c>
      <c r="BA270" s="219">
        <f>Scores!BC266*calcs!$BN$13</f>
        <v>-0.736373563060438</v>
      </c>
      <c r="BB270" s="219">
        <f>Scores!BD266*calcs!$BN$13</f>
        <v>-0.527035396167091</v>
      </c>
      <c r="BC270" s="219">
        <f>Scores!BE266*calcs!$BN$13</f>
        <v>-0.655008274038269</v>
      </c>
      <c r="BD270" s="219">
        <f>Scores!BF266*calcs!$BN$13</f>
        <v>-0.524817845448203</v>
      </c>
      <c r="BE270" s="219">
        <f>Scores!BG266*calcs!$BN$13</f>
        <v>-0.524817845448203</v>
      </c>
      <c r="BF270" s="219">
        <f>Scores!BH266*calcs!$BN$14</f>
        <v>2.33568025789549</v>
      </c>
      <c r="BG270" s="219">
        <f>Scores!BI266*calcs!$BN$14</f>
        <v>2.33568025789549</v>
      </c>
      <c r="BH270" s="219">
        <f>Scores!BJ266*calcs!$BN$14</f>
        <v>2.33568025789549</v>
      </c>
      <c r="BI270" s="219">
        <f>Scores!BK266*calcs!$BN$14</f>
        <v>2.25017331055571</v>
      </c>
      <c r="BJ270" s="219">
        <f>Scores!BL266*calcs!$BN$14</f>
        <v>2.25017331055571</v>
      </c>
    </row>
    <row r="271" spans="1:62">
      <c r="A271" t="s">
        <v>550</v>
      </c>
      <c r="B271" s="22" t="s">
        <v>551</v>
      </c>
      <c r="C271" s="219">
        <f>Scores!E267*calcs!$BN$3</f>
        <v>1.13334889202546</v>
      </c>
      <c r="D271" s="219">
        <f>Scores!F267*calcs!$BN$3</f>
        <v>1.13334889202546</v>
      </c>
      <c r="E271" s="219">
        <f>Scores!G267*calcs!$BN$3</f>
        <v>1.13334889202546</v>
      </c>
      <c r="F271" s="219">
        <f>Scores!H267*calcs!$BN$3</f>
        <v>1.13334889202546</v>
      </c>
      <c r="G271" s="219">
        <f>Scores!I267*calcs!$BN$3</f>
        <v>1.13334889202546</v>
      </c>
      <c r="H271" s="219">
        <f>Scores!J267*calcs!$BN$4</f>
        <v>-0.19455549104137</v>
      </c>
      <c r="I271" s="219">
        <f>Scores!K267*calcs!$BN$4</f>
        <v>-0.19455549104137</v>
      </c>
      <c r="J271" s="219">
        <f>Scores!L267*calcs!$BN$4</f>
        <v>-0.19455549104137</v>
      </c>
      <c r="K271" s="219">
        <f>Scores!M267*calcs!$BN$4</f>
        <v>-0.19455549104137</v>
      </c>
      <c r="L271" s="219">
        <f>Scores!N267*calcs!$BN$4</f>
        <v>-0.19455549104137</v>
      </c>
      <c r="M271" s="219">
        <f>Scores!O267*calcs!$BN$5</f>
        <v>0.449184727440482</v>
      </c>
      <c r="N271" s="219">
        <f>Scores!P267*calcs!$BN$5</f>
        <v>0.449184727440482</v>
      </c>
      <c r="O271" s="219">
        <f>Scores!Q267*calcs!$BN$5</f>
        <v>0.449184727440482</v>
      </c>
      <c r="P271" s="219">
        <f>Scores!R267*calcs!$BN$5</f>
        <v>0.449184727440482</v>
      </c>
      <c r="Q271" s="219">
        <f>Scores!S267*calcs!$BN$5</f>
        <v>0.449184727440482</v>
      </c>
      <c r="R271" s="219">
        <f>Scores!T267*calcs!$BN$6</f>
        <v>1.06139614971836</v>
      </c>
      <c r="S271" s="219">
        <f>Scores!U267*calcs!$BN$6</f>
        <v>1.06139614971836</v>
      </c>
      <c r="T271" s="219">
        <f>Scores!V267*calcs!$BN$6</f>
        <v>1.06139614971836</v>
      </c>
      <c r="U271" s="219">
        <f>Scores!W267*calcs!$BN$6</f>
        <v>1.06139614971836</v>
      </c>
      <c r="V271" s="219">
        <f>Scores!X267*calcs!$BN$6</f>
        <v>1.06139614971836</v>
      </c>
      <c r="W271" s="219">
        <f>Scores!Y267*calcs!$BN$7</f>
        <v>1.0183301284464</v>
      </c>
      <c r="X271" s="219">
        <f>Scores!Z267*calcs!$BN$7</f>
        <v>0.213067023161527</v>
      </c>
      <c r="Y271" s="219">
        <f>Scores!AA267*calcs!$BN$7</f>
        <v>0.819922536595574</v>
      </c>
      <c r="Z271" s="219">
        <f>Scores!AB267*calcs!$BN$7</f>
        <v>0.853160868735137</v>
      </c>
      <c r="AA271" s="219">
        <f>Scores!AC267*calcs!$BN$7</f>
        <v>1.34379345973428</v>
      </c>
      <c r="AB271" s="219">
        <f>Scores!AD267*calcs!$BN$8</f>
        <v>0.869107694436276</v>
      </c>
      <c r="AC271" s="219">
        <f>Scores!AE267*calcs!$BN$8</f>
        <v>0.977681472883101</v>
      </c>
      <c r="AD271" s="219">
        <f>Scores!AF267*calcs!$BN$8</f>
        <v>0.896359911345996</v>
      </c>
      <c r="AE271" s="219">
        <f>Scores!AG267*calcs!$BN$8</f>
        <v>0.867820225679282</v>
      </c>
      <c r="AF271" s="219">
        <f>Scores!AH267*calcs!$BN$8</f>
        <v>0.656067111281289</v>
      </c>
      <c r="AG271" s="219">
        <f>Scores!AI267*calcs!$BN$9</f>
        <v>0.77288120725389</v>
      </c>
      <c r="AH271" s="219">
        <f>Scores!AJ267*calcs!$BN$9</f>
        <v>0.766401393433117</v>
      </c>
      <c r="AI271" s="219">
        <f>Scores!AK267*calcs!$BN$9</f>
        <v>0.746606535486925</v>
      </c>
      <c r="AJ271" s="219">
        <f>Scores!AL267*calcs!$BN$9</f>
        <v>0.742084329778458</v>
      </c>
      <c r="AK271" s="219">
        <f>Scores!AM267*calcs!$BN$9</f>
        <v>0.692935028576592</v>
      </c>
      <c r="AL271" s="219">
        <f>Scores!AN267*calcs!$BN$10</f>
        <v>0.0887839711288868</v>
      </c>
      <c r="AM271" s="219">
        <f>Scores!AO267*calcs!$BN$10</f>
        <v>0.0550410496931295</v>
      </c>
      <c r="AN271" s="219">
        <f>Scores!AP267*calcs!$BN$10</f>
        <v>0.0514833941910366</v>
      </c>
      <c r="AO271" s="219">
        <f>Scores!AQ267*calcs!$BN$10</f>
        <v>0.117249477195604</v>
      </c>
      <c r="AP271" s="219">
        <f>Scores!AR267*calcs!$BN$10</f>
        <v>0.141467437456347</v>
      </c>
      <c r="AQ271" s="219">
        <f>Scores!AS267*calcs!$BN$11</f>
        <v>0.359530037820449</v>
      </c>
      <c r="AR271" s="219">
        <f>Scores!AT267*calcs!$BN$11</f>
        <v>0.358389174777215</v>
      </c>
      <c r="AS271" s="219">
        <f>Scores!AU267*calcs!$BN$11</f>
        <v>0.351791772690721</v>
      </c>
      <c r="AT271" s="219">
        <f>Scores!AV267*calcs!$BN$11</f>
        <v>0.744215151866798</v>
      </c>
      <c r="AU271" s="219">
        <f>Scores!AW267*calcs!$BN$11</f>
        <v>0.638285079476808</v>
      </c>
      <c r="AV271" s="219">
        <f>Scores!AX267*calcs!$BN$12</f>
        <v>0.141429039036134</v>
      </c>
      <c r="AW271" s="219">
        <f>Scores!AY267*calcs!$BN$12</f>
        <v>0.192270537683904</v>
      </c>
      <c r="AX271" s="219">
        <f>Scores!AZ267*calcs!$BN$12</f>
        <v>0.206937104905259</v>
      </c>
      <c r="AY271" s="219">
        <f>Scores!BA267*calcs!$BN$12</f>
        <v>0.217790877452127</v>
      </c>
      <c r="AZ271" s="219">
        <f>Scores!BB267*calcs!$BN$12</f>
        <v>0.20796325652873</v>
      </c>
      <c r="BA271" s="219">
        <f>Scores!BC267*calcs!$BN$13</f>
        <v>-0.069035021536916</v>
      </c>
      <c r="BB271" s="219">
        <f>Scores!BD267*calcs!$BN$13</f>
        <v>-0.16088448935627</v>
      </c>
      <c r="BC271" s="219">
        <f>Scores!BE267*calcs!$BN$13</f>
        <v>-0.0727786971153634</v>
      </c>
      <c r="BD271" s="219">
        <f>Scores!BF267*calcs!$BN$13</f>
        <v>-0.0199297915992989</v>
      </c>
      <c r="BE271" s="219">
        <f>Scores!BG267*calcs!$BN$13</f>
        <v>-0.0199297915992989</v>
      </c>
      <c r="BF271" s="219">
        <f>Scores!BH267*calcs!$BN$14</f>
        <v>2.53217284375963</v>
      </c>
      <c r="BG271" s="219">
        <f>Scores!BI267*calcs!$BN$14</f>
        <v>2.53217284375963</v>
      </c>
      <c r="BH271" s="219">
        <f>Scores!BJ267*calcs!$BN$14</f>
        <v>2.53217284375963</v>
      </c>
      <c r="BI271" s="219">
        <f>Scores!BK267*calcs!$BN$14</f>
        <v>2.27186426404752</v>
      </c>
      <c r="BJ271" s="219">
        <f>Scores!BL267*calcs!$BN$14</f>
        <v>2.27186426404752</v>
      </c>
    </row>
    <row r="272" spans="1:62">
      <c r="A272" t="s">
        <v>552</v>
      </c>
      <c r="B272" s="22" t="s">
        <v>553</v>
      </c>
      <c r="C272" s="219">
        <f>Scores!E268*calcs!$BN$3</f>
        <v>1.21427562691544</v>
      </c>
      <c r="D272" s="219">
        <f>Scores!F268*calcs!$BN$3</f>
        <v>1.21427562691544</v>
      </c>
      <c r="E272" s="219">
        <f>Scores!G268*calcs!$BN$3</f>
        <v>1.21427562691544</v>
      </c>
      <c r="F272" s="219">
        <f>Scores!H268*calcs!$BN$3</f>
        <v>1.21427562691544</v>
      </c>
      <c r="G272" s="219">
        <f>Scores!I268*calcs!$BN$3</f>
        <v>1.21427562691544</v>
      </c>
      <c r="H272" s="219">
        <f>Scores!J268*calcs!$BN$4</f>
        <v>-0.121560301660725</v>
      </c>
      <c r="I272" s="219">
        <f>Scores!K268*calcs!$BN$4</f>
        <v>-0.121560301660725</v>
      </c>
      <c r="J272" s="219">
        <f>Scores!L268*calcs!$BN$4</f>
        <v>-0.121560301660725</v>
      </c>
      <c r="K272" s="219">
        <f>Scores!M268*calcs!$BN$4</f>
        <v>-0.121560301660725</v>
      </c>
      <c r="L272" s="219">
        <f>Scores!N268*calcs!$BN$4</f>
        <v>-0.121560301660725</v>
      </c>
      <c r="M272" s="219">
        <f>Scores!O268*calcs!$BN$5</f>
        <v>0.89775307222925</v>
      </c>
      <c r="N272" s="219">
        <f>Scores!P268*calcs!$BN$5</f>
        <v>0.89775307222925</v>
      </c>
      <c r="O272" s="219">
        <f>Scores!Q268*calcs!$BN$5</f>
        <v>0.89775307222925</v>
      </c>
      <c r="P272" s="219">
        <f>Scores!R268*calcs!$BN$5</f>
        <v>0.89775307222925</v>
      </c>
      <c r="Q272" s="219">
        <f>Scores!S268*calcs!$BN$5</f>
        <v>0.89775307222925</v>
      </c>
      <c r="R272" s="219">
        <f>Scores!T268*calcs!$BN$6</f>
        <v>0.755302460792578</v>
      </c>
      <c r="S272" s="219">
        <f>Scores!U268*calcs!$BN$6</f>
        <v>0.755302460792578</v>
      </c>
      <c r="T272" s="219">
        <f>Scores!V268*calcs!$BN$6</f>
        <v>0.755302460792578</v>
      </c>
      <c r="U272" s="219">
        <f>Scores!W268*calcs!$BN$6</f>
        <v>0.755302460792578</v>
      </c>
      <c r="V272" s="219">
        <f>Scores!X268*calcs!$BN$6</f>
        <v>0.755302460792578</v>
      </c>
      <c r="W272" s="219">
        <f>Scores!Y268*calcs!$BN$7</f>
        <v>0.459028235038033</v>
      </c>
      <c r="X272" s="219">
        <f>Scores!Z268*calcs!$BN$7</f>
        <v>1.3457896277138</v>
      </c>
      <c r="Y272" s="219">
        <f>Scores!AA268*calcs!$BN$7</f>
        <v>1.11410906496756</v>
      </c>
      <c r="Z272" s="219">
        <f>Scores!AB268*calcs!$BN$7</f>
        <v>0.766144350793252</v>
      </c>
      <c r="AA272" s="219">
        <f>Scores!AC268*calcs!$BN$7</f>
        <v>0.972792354865897</v>
      </c>
      <c r="AB272" s="219">
        <f>Scores!AD268*calcs!$BN$8</f>
        <v>0.344322142184676</v>
      </c>
      <c r="AC272" s="219">
        <f>Scores!AE268*calcs!$BN$8</f>
        <v>0.47696444485083</v>
      </c>
      <c r="AD272" s="219">
        <f>Scores!AF268*calcs!$BN$8</f>
        <v>0.244748230851744</v>
      </c>
      <c r="AE272" s="219">
        <f>Scores!AG268*calcs!$BN$8</f>
        <v>0.0719017225495845</v>
      </c>
      <c r="AF272" s="219">
        <f>Scores!AH268*calcs!$BN$8</f>
        <v>0.258740213046941</v>
      </c>
      <c r="AG272" s="219">
        <f>Scores!AI268*calcs!$BN$9</f>
        <v>-0.113659068754008</v>
      </c>
      <c r="AH272" s="219">
        <f>Scores!AJ268*calcs!$BN$9</f>
        <v>-0.0317431273673522</v>
      </c>
      <c r="AI272" s="219">
        <f>Scores!AK268*calcs!$BN$9</f>
        <v>-0.0494100140389634</v>
      </c>
      <c r="AJ272" s="219">
        <f>Scores!AL268*calcs!$BN$9</f>
        <v>0.0171587115980222</v>
      </c>
      <c r="AK272" s="219">
        <f>Scores!AM268*calcs!$BN$9</f>
        <v>0.0547903332425703</v>
      </c>
      <c r="AL272" s="219">
        <f>Scores!AN268*calcs!$BN$10</f>
        <v>0.160157273646895</v>
      </c>
      <c r="AM272" s="219">
        <f>Scores!AO268*calcs!$BN$10</f>
        <v>0.0623732315716543</v>
      </c>
      <c r="AN272" s="219">
        <f>Scores!AP268*calcs!$BN$10</f>
        <v>1.92765001537162e-5</v>
      </c>
      <c r="AO272" s="219">
        <f>Scores!AQ268*calcs!$BN$10</f>
        <v>-0.0184739150246977</v>
      </c>
      <c r="AP272" s="219">
        <f>Scores!AR268*calcs!$BN$10</f>
        <v>-0.110738395858477</v>
      </c>
      <c r="AQ272" s="219">
        <f>Scores!AS268*calcs!$BN$11</f>
        <v>0.15526253597344</v>
      </c>
      <c r="AR272" s="219">
        <f>Scores!AT268*calcs!$BN$11</f>
        <v>0.13321138629135</v>
      </c>
      <c r="AS272" s="219">
        <f>Scores!AU268*calcs!$BN$11</f>
        <v>0.330485121510766</v>
      </c>
      <c r="AT272" s="219">
        <f>Scores!AV268*calcs!$BN$11</f>
        <v>0.414796442815473</v>
      </c>
      <c r="AU272" s="219">
        <f>Scores!AW268*calcs!$BN$11</f>
        <v>0.0761423700216984</v>
      </c>
      <c r="AV272" s="219">
        <f>Scores!AX268*calcs!$BN$12</f>
        <v>-0.0304573247493218</v>
      </c>
      <c r="AW272" s="219">
        <f>Scores!AY268*calcs!$BN$12</f>
        <v>-0.0714454769591855</v>
      </c>
      <c r="AX272" s="219">
        <f>Scores!AZ268*calcs!$BN$12</f>
        <v>-0.0608347490881895</v>
      </c>
      <c r="AY272" s="219">
        <f>Scores!BA268*calcs!$BN$12</f>
        <v>-0.0675161059068759</v>
      </c>
      <c r="AZ272" s="219">
        <f>Scores!BB268*calcs!$BN$12</f>
        <v>-0.0632618452871586</v>
      </c>
      <c r="BA272" s="219">
        <f>Scores!BC268*calcs!$BN$13</f>
        <v>-0.235869656917796</v>
      </c>
      <c r="BB272" s="219">
        <f>Scores!BD268*calcs!$BN$13</f>
        <v>-0.305125755675685</v>
      </c>
      <c r="BC272" s="219">
        <f>Scores!BE268*calcs!$BN$13</f>
        <v>-0.442737074118459</v>
      </c>
      <c r="BD272" s="219">
        <f>Scores!BF268*calcs!$BN$13</f>
        <v>-0.318876665588781</v>
      </c>
      <c r="BE272" s="219">
        <f>Scores!BG268*calcs!$BN$13</f>
        <v>-0.318876665588781</v>
      </c>
      <c r="BF272" s="219">
        <f>Scores!BH268*calcs!$BN$14</f>
        <v>2.30026099349079</v>
      </c>
      <c r="BG272" s="219">
        <f>Scores!BI268*calcs!$BN$14</f>
        <v>2.30026099349079</v>
      </c>
      <c r="BH272" s="219">
        <f>Scores!BJ268*calcs!$BN$14</f>
        <v>2.30026099349079</v>
      </c>
      <c r="BI272" s="219">
        <f>Scores!BK268*calcs!$BN$14</f>
        <v>1.4839658112052</v>
      </c>
      <c r="BJ272" s="219">
        <f>Scores!BL268*calcs!$BN$14</f>
        <v>1.4839658112052</v>
      </c>
    </row>
    <row r="273" spans="1:62">
      <c r="A273" t="s">
        <v>554</v>
      </c>
      <c r="B273" s="22" t="s">
        <v>555</v>
      </c>
      <c r="C273" s="219">
        <f>Scores!E269*calcs!$BN$3</f>
        <v>1.50170506462816</v>
      </c>
      <c r="D273" s="219">
        <f>Scores!F269*calcs!$BN$3</f>
        <v>1.50170506462816</v>
      </c>
      <c r="E273" s="219">
        <f>Scores!G269*calcs!$BN$3</f>
        <v>1.50170506462816</v>
      </c>
      <c r="F273" s="219">
        <f>Scores!H269*calcs!$BN$3</f>
        <v>1.50170506462816</v>
      </c>
      <c r="G273" s="219">
        <f>Scores!I269*calcs!$BN$3</f>
        <v>1.50170506462816</v>
      </c>
      <c r="H273" s="219">
        <f>Scores!J269*calcs!$BN$4</f>
        <v>0.428675723421146</v>
      </c>
      <c r="I273" s="219">
        <f>Scores!K269*calcs!$BN$4</f>
        <v>0.428675723421146</v>
      </c>
      <c r="J273" s="219">
        <f>Scores!L269*calcs!$BN$4</f>
        <v>0.428675723421146</v>
      </c>
      <c r="K273" s="219">
        <f>Scores!M269*calcs!$BN$4</f>
        <v>0.428675723421146</v>
      </c>
      <c r="L273" s="219">
        <f>Scores!N269*calcs!$BN$4</f>
        <v>0.428675723421146</v>
      </c>
      <c r="M273" s="219">
        <f>Scores!O269*calcs!$BN$5</f>
        <v>1.10163918675373</v>
      </c>
      <c r="N273" s="219">
        <f>Scores!P269*calcs!$BN$5</f>
        <v>1.10163918675373</v>
      </c>
      <c r="O273" s="219">
        <f>Scores!Q269*calcs!$BN$5</f>
        <v>1.10163918675373</v>
      </c>
      <c r="P273" s="219">
        <f>Scores!R269*calcs!$BN$5</f>
        <v>1.10163918675373</v>
      </c>
      <c r="Q273" s="219">
        <f>Scores!S269*calcs!$BN$5</f>
        <v>1.10163918675373</v>
      </c>
      <c r="R273" s="219">
        <f>Scores!T269*calcs!$BN$6</f>
        <v>1.20409461267034</v>
      </c>
      <c r="S273" s="219">
        <f>Scores!U269*calcs!$BN$6</f>
        <v>1.20409461267034</v>
      </c>
      <c r="T273" s="219">
        <f>Scores!V269*calcs!$BN$6</f>
        <v>1.20409461267034</v>
      </c>
      <c r="U273" s="219">
        <f>Scores!W269*calcs!$BN$6</f>
        <v>1.20409461267034</v>
      </c>
      <c r="V273" s="219">
        <f>Scores!X269*calcs!$BN$6</f>
        <v>1.20409461267034</v>
      </c>
      <c r="W273" s="219">
        <f>Scores!Y269*calcs!$BN$7</f>
        <v>0.0908351661966557</v>
      </c>
      <c r="X273" s="219">
        <f>Scores!Z269*calcs!$BN$7</f>
        <v>0.463049372549202</v>
      </c>
      <c r="Y273" s="219">
        <f>Scores!AA269*calcs!$BN$7</f>
        <v>0.64216571048587</v>
      </c>
      <c r="Z273" s="219">
        <f>Scores!AB269*calcs!$BN$7</f>
        <v>0.784999772791805</v>
      </c>
      <c r="AA273" s="219">
        <f>Scores!AC269*calcs!$BN$7</f>
        <v>0.439777801548061</v>
      </c>
      <c r="AB273" s="219">
        <f>Scores!AD269*calcs!$BN$8</f>
        <v>1.23747297542685</v>
      </c>
      <c r="AC273" s="219">
        <f>Scores!AE269*calcs!$BN$8</f>
        <v>1.18600494786121</v>
      </c>
      <c r="AD273" s="219">
        <f>Scores!AF269*calcs!$BN$8</f>
        <v>1.14300942196894</v>
      </c>
      <c r="AE273" s="219">
        <f>Scores!AG269*calcs!$BN$8</f>
        <v>1.04892280547855</v>
      </c>
      <c r="AF273" s="219">
        <f>Scores!AH269*calcs!$BN$8</f>
        <v>1.11772434174623</v>
      </c>
      <c r="AG273" s="219">
        <f>Scores!AI269*calcs!$BN$9</f>
        <v>-0.538760603570634</v>
      </c>
      <c r="AH273" s="219">
        <f>Scores!AJ269*calcs!$BN$9</f>
        <v>-0.507372695360437</v>
      </c>
      <c r="AI273" s="219">
        <f>Scores!AK269*calcs!$BN$9</f>
        <v>-0.513934243646171</v>
      </c>
      <c r="AJ273" s="219">
        <f>Scores!AL269*calcs!$BN$9</f>
        <v>-0.433981753094256</v>
      </c>
      <c r="AK273" s="219">
        <f>Scores!AM269*calcs!$BN$9</f>
        <v>-0.367516087958388</v>
      </c>
      <c r="AL273" s="219">
        <f>Scores!AN269*calcs!$BN$10</f>
        <v>0.57379800414899</v>
      </c>
      <c r="AM273" s="219">
        <f>Scores!AO269*calcs!$BN$10</f>
        <v>0.559739568998247</v>
      </c>
      <c r="AN273" s="219">
        <f>Scores!AP269*calcs!$BN$10</f>
        <v>0.522980267515755</v>
      </c>
      <c r="AO273" s="219">
        <f>Scores!AQ269*calcs!$BN$10</f>
        <v>0.557071948216756</v>
      </c>
      <c r="AP273" s="219">
        <f>Scores!AR269*calcs!$BN$10</f>
        <v>0.525840187158217</v>
      </c>
      <c r="AQ273" s="219">
        <f>Scores!AS269*calcs!$BN$11</f>
        <v>0.5550225311234</v>
      </c>
      <c r="AR273" s="219">
        <f>Scores!AT269*calcs!$BN$11</f>
        <v>0.652564218287727</v>
      </c>
      <c r="AS273" s="219">
        <f>Scores!AU269*calcs!$BN$11</f>
        <v>0.864124037545225</v>
      </c>
      <c r="AT273" s="219">
        <f>Scores!AV269*calcs!$BN$11</f>
        <v>0.915142671715008</v>
      </c>
      <c r="AU273" s="219">
        <f>Scores!AW269*calcs!$BN$11</f>
        <v>0.740415782846269</v>
      </c>
      <c r="AV273" s="219">
        <f>Scores!AX269*calcs!$BN$12</f>
        <v>0.437423237425302</v>
      </c>
      <c r="AW273" s="219">
        <f>Scores!AY269*calcs!$BN$12</f>
        <v>0.462869494821633</v>
      </c>
      <c r="AX273" s="219">
        <f>Scores!AZ269*calcs!$BN$12</f>
        <v>0.45316273445452</v>
      </c>
      <c r="AY273" s="219">
        <f>Scores!BA269*calcs!$BN$12</f>
        <v>0.448383566326216</v>
      </c>
      <c r="AZ273" s="219">
        <f>Scores!BB269*calcs!$BN$12</f>
        <v>0.5055230606144</v>
      </c>
      <c r="BA273" s="219">
        <f>Scores!BC269*calcs!$BN$13</f>
        <v>0.230116738456387</v>
      </c>
      <c r="BB273" s="219">
        <f>Scores!BD269*calcs!$BN$13</f>
        <v>0.327316719724825</v>
      </c>
      <c r="BC273" s="219">
        <f>Scores!BE269*calcs!$BN$13</f>
        <v>0.345698811297975</v>
      </c>
      <c r="BD273" s="219">
        <f>Scores!BF269*calcs!$BN$13</f>
        <v>0.385309304253111</v>
      </c>
      <c r="BE273" s="219">
        <f>Scores!BG269*calcs!$BN$13</f>
        <v>0.385309304253111</v>
      </c>
      <c r="BF273" s="219">
        <f>Scores!BH269*calcs!$BN$14</f>
        <v>2.85595171084463</v>
      </c>
      <c r="BG273" s="219">
        <f>Scores!BI269*calcs!$BN$14</f>
        <v>2.85595171084463</v>
      </c>
      <c r="BH273" s="219">
        <f>Scores!BJ269*calcs!$BN$14</f>
        <v>2.85595171084463</v>
      </c>
      <c r="BI273" s="219">
        <f>Scores!BK269*calcs!$BN$14</f>
        <v>2.04330916687299</v>
      </c>
      <c r="BJ273" s="219">
        <f>Scores!BL269*calcs!$BN$14</f>
        <v>2.04330916687299</v>
      </c>
    </row>
    <row r="274" spans="1:62">
      <c r="A274" t="s">
        <v>556</v>
      </c>
      <c r="B274" s="22" t="s">
        <v>557</v>
      </c>
      <c r="C274" s="219">
        <f>Scores!E270*calcs!$BN$3</f>
        <v>1.55472602886643</v>
      </c>
      <c r="D274" s="219">
        <f>Scores!F270*calcs!$BN$3</f>
        <v>1.55472602886643</v>
      </c>
      <c r="E274" s="219">
        <f>Scores!G270*calcs!$BN$3</f>
        <v>1.55472602886643</v>
      </c>
      <c r="F274" s="219">
        <f>Scores!H270*calcs!$BN$3</f>
        <v>1.55472602886643</v>
      </c>
      <c r="G274" s="219">
        <f>Scores!I270*calcs!$BN$3</f>
        <v>1.55472602886643</v>
      </c>
      <c r="H274" s="219">
        <f>Scores!J270*calcs!$BN$4</f>
        <v>-0.221300204703382</v>
      </c>
      <c r="I274" s="219">
        <f>Scores!K270*calcs!$BN$4</f>
        <v>-0.221300204703382</v>
      </c>
      <c r="J274" s="219">
        <f>Scores!L270*calcs!$BN$4</f>
        <v>-0.221300204703382</v>
      </c>
      <c r="K274" s="219">
        <f>Scores!M270*calcs!$BN$4</f>
        <v>-0.221300204703382</v>
      </c>
      <c r="L274" s="219">
        <f>Scores!N270*calcs!$BN$4</f>
        <v>-0.221300204703382</v>
      </c>
      <c r="M274" s="219">
        <f>Scores!O270*calcs!$BN$5</f>
        <v>1.06112948570858</v>
      </c>
      <c r="N274" s="219">
        <f>Scores!P270*calcs!$BN$5</f>
        <v>1.06112948570858</v>
      </c>
      <c r="O274" s="219">
        <f>Scores!Q270*calcs!$BN$5</f>
        <v>1.06112948570858</v>
      </c>
      <c r="P274" s="219">
        <f>Scores!R270*calcs!$BN$5</f>
        <v>1.06112948570858</v>
      </c>
      <c r="Q274" s="219">
        <f>Scores!S270*calcs!$BN$5</f>
        <v>1.06112948570858</v>
      </c>
      <c r="R274" s="219">
        <f>Scores!T270*calcs!$BN$6</f>
        <v>1.42155452474877</v>
      </c>
      <c r="S274" s="219">
        <f>Scores!U270*calcs!$BN$6</f>
        <v>1.42155452474877</v>
      </c>
      <c r="T274" s="219">
        <f>Scores!V270*calcs!$BN$6</f>
        <v>1.42155452474877</v>
      </c>
      <c r="U274" s="219">
        <f>Scores!W270*calcs!$BN$6</f>
        <v>1.42155452474877</v>
      </c>
      <c r="V274" s="219">
        <f>Scores!X270*calcs!$BN$6</f>
        <v>1.42155452474877</v>
      </c>
      <c r="W274" s="219">
        <f>Scores!Y270*calcs!$BN$7</f>
        <v>0.806191020590991</v>
      </c>
      <c r="X274" s="219">
        <f>Scores!Z270*calcs!$BN$7</f>
        <v>0.429710311169234</v>
      </c>
      <c r="Y274" s="219">
        <f>Scores!AA270*calcs!$BN$7</f>
        <v>1.53449871173117</v>
      </c>
      <c r="Z274" s="219">
        <f>Scores!AB270*calcs!$BN$7</f>
        <v>0.969378120899069</v>
      </c>
      <c r="AA274" s="219">
        <f>Scores!AC270*calcs!$BN$7</f>
        <v>0.894866067633945</v>
      </c>
      <c r="AB274" s="219">
        <f>Scores!AD270*calcs!$BN$8</f>
        <v>1.40073794496854</v>
      </c>
      <c r="AC274" s="219">
        <f>Scores!AE270*calcs!$BN$8</f>
        <v>1.42592852064117</v>
      </c>
      <c r="AD274" s="219">
        <f>Scores!AF270*calcs!$BN$8</f>
        <v>1.41688647597234</v>
      </c>
      <c r="AE274" s="219">
        <f>Scores!AG270*calcs!$BN$8</f>
        <v>1.40738336286318</v>
      </c>
      <c r="AF274" s="219">
        <f>Scores!AH270*calcs!$BN$8</f>
        <v>1.41293077357311</v>
      </c>
      <c r="AG274" s="219">
        <f>Scores!AI270*calcs!$BN$9</f>
        <v>0.167508063796418</v>
      </c>
      <c r="AH274" s="219">
        <f>Scores!AJ270*calcs!$BN$9</f>
        <v>0.142570790463037</v>
      </c>
      <c r="AI274" s="219">
        <f>Scores!AK270*calcs!$BN$9</f>
        <v>0.204399961298867</v>
      </c>
      <c r="AJ274" s="219">
        <f>Scores!AL270*calcs!$BN$9</f>
        <v>0.28795271340218</v>
      </c>
      <c r="AK274" s="219">
        <f>Scores!AM270*calcs!$BN$9</f>
        <v>0.23479321871486</v>
      </c>
      <c r="AL274" s="219">
        <f>Scores!AN270*calcs!$BN$10</f>
        <v>0.641927065643453</v>
      </c>
      <c r="AM274" s="219">
        <f>Scores!AO270*calcs!$BN$10</f>
        <v>0.630074202573725</v>
      </c>
      <c r="AN274" s="219">
        <f>Scores!AP270*calcs!$BN$10</f>
        <v>0.592053057875427</v>
      </c>
      <c r="AO274" s="219">
        <f>Scores!AQ270*calcs!$BN$10</f>
        <v>0.581684328351862</v>
      </c>
      <c r="AP274" s="219">
        <f>Scores!AR270*calcs!$BN$10</f>
        <v>0.507814381580671</v>
      </c>
      <c r="AQ274" s="219">
        <f>Scores!AS270*calcs!$BN$11</f>
        <v>0.705350500310109</v>
      </c>
      <c r="AR274" s="219">
        <f>Scores!AT270*calcs!$BN$11</f>
        <v>0.490668830044813</v>
      </c>
      <c r="AS274" s="219">
        <f>Scores!AU270*calcs!$BN$11</f>
        <v>0.749632357837753</v>
      </c>
      <c r="AT274" s="219">
        <f>Scores!AV270*calcs!$BN$11</f>
        <v>0.939446584718586</v>
      </c>
      <c r="AU274" s="219">
        <f>Scores!AW270*calcs!$BN$11</f>
        <v>0.891714816379102</v>
      </c>
      <c r="AV274" s="219">
        <f>Scores!AX270*calcs!$BN$12</f>
        <v>0.747293589425171</v>
      </c>
      <c r="AW274" s="219">
        <f>Scores!AY270*calcs!$BN$12</f>
        <v>0.791631758161206</v>
      </c>
      <c r="AX274" s="219">
        <f>Scores!AZ270*calcs!$BN$12</f>
        <v>0.778532316358901</v>
      </c>
      <c r="AY274" s="219">
        <f>Scores!BA270*calcs!$BN$12</f>
        <v>0.767325001524529</v>
      </c>
      <c r="AZ274" s="219">
        <f>Scores!BB270*calcs!$BN$12</f>
        <v>0.745893771115105</v>
      </c>
      <c r="BA274" s="219">
        <f>Scores!BC270*calcs!$BN$13</f>
        <v>0.742126481521847</v>
      </c>
      <c r="BB274" s="219">
        <f>Scores!BD270*calcs!$BN$13</f>
        <v>0.660181180461936</v>
      </c>
      <c r="BC274" s="219">
        <f>Scores!BE270*calcs!$BN$13</f>
        <v>0.570099794070345</v>
      </c>
      <c r="BD274" s="219">
        <f>Scores!BF270*calcs!$BN$13</f>
        <v>0.558034164780367</v>
      </c>
      <c r="BE274" s="219">
        <f>Scores!BG270*calcs!$BN$13</f>
        <v>0.558034164780367</v>
      </c>
      <c r="BF274" s="219">
        <f>Scores!BH270*calcs!$BN$14</f>
        <v>2.74404088411237</v>
      </c>
      <c r="BG274" s="219">
        <f>Scores!BI270*calcs!$BN$14</f>
        <v>2.74404088411237</v>
      </c>
      <c r="BH274" s="219">
        <f>Scores!BJ270*calcs!$BN$14</f>
        <v>2.74404088411237</v>
      </c>
      <c r="BI274" s="219">
        <f>Scores!BK270*calcs!$BN$14</f>
        <v>1.95308185027138</v>
      </c>
      <c r="BJ274" s="219">
        <f>Scores!BL270*calcs!$BN$14</f>
        <v>1.95308185027138</v>
      </c>
    </row>
    <row r="275" spans="1:62">
      <c r="A275" t="s">
        <v>558</v>
      </c>
      <c r="B275" s="22" t="s">
        <v>559</v>
      </c>
      <c r="C275" s="219">
        <f>Scores!E271*calcs!$BN$3</f>
        <v>0.96033311398479</v>
      </c>
      <c r="D275" s="219">
        <f>Scores!F271*calcs!$BN$3</f>
        <v>0.96033311398479</v>
      </c>
      <c r="E275" s="219">
        <f>Scores!G271*calcs!$BN$3</f>
        <v>0.96033311398479</v>
      </c>
      <c r="F275" s="219">
        <f>Scores!H271*calcs!$BN$3</f>
        <v>0.96033311398479</v>
      </c>
      <c r="G275" s="219">
        <f>Scores!I271*calcs!$BN$3</f>
        <v>0.96033311398479</v>
      </c>
      <c r="H275" s="219">
        <f>Scores!J271*calcs!$BN$4</f>
        <v>-0.744664587052018</v>
      </c>
      <c r="I275" s="219">
        <f>Scores!K271*calcs!$BN$4</f>
        <v>-0.744664587052018</v>
      </c>
      <c r="J275" s="219">
        <f>Scores!L271*calcs!$BN$4</f>
        <v>-0.744664587052018</v>
      </c>
      <c r="K275" s="219">
        <f>Scores!M271*calcs!$BN$4</f>
        <v>-0.744664587052018</v>
      </c>
      <c r="L275" s="219">
        <f>Scores!N271*calcs!$BN$4</f>
        <v>-0.744664587052018</v>
      </c>
      <c r="M275" s="219">
        <f>Scores!O271*calcs!$BN$5</f>
        <v>0.75386431829352</v>
      </c>
      <c r="N275" s="219">
        <f>Scores!P271*calcs!$BN$5</f>
        <v>0.75386431829352</v>
      </c>
      <c r="O275" s="219">
        <f>Scores!Q271*calcs!$BN$5</f>
        <v>0.75386431829352</v>
      </c>
      <c r="P275" s="219">
        <f>Scores!R271*calcs!$BN$5</f>
        <v>0.75386431829352</v>
      </c>
      <c r="Q275" s="219">
        <f>Scores!S271*calcs!$BN$5</f>
        <v>0.75386431829352</v>
      </c>
      <c r="R275" s="219">
        <f>Scores!T271*calcs!$BN$6</f>
        <v>1.09368360446802</v>
      </c>
      <c r="S275" s="219">
        <f>Scores!U271*calcs!$BN$6</f>
        <v>1.09368360446802</v>
      </c>
      <c r="T275" s="219">
        <f>Scores!V271*calcs!$BN$6</f>
        <v>1.09368360446802</v>
      </c>
      <c r="U275" s="219">
        <f>Scores!W271*calcs!$BN$6</f>
        <v>1.09368360446802</v>
      </c>
      <c r="V275" s="219">
        <f>Scores!X271*calcs!$BN$6</f>
        <v>1.09368360446802</v>
      </c>
      <c r="W275" s="219">
        <f>Scores!Y271*calcs!$BN$7</f>
        <v>1.37439442645898</v>
      </c>
      <c r="X275" s="219">
        <f>Scores!Z271*calcs!$BN$7</f>
        <v>1.4648855142328</v>
      </c>
      <c r="Y275" s="219">
        <f>Scores!AA271*calcs!$BN$7</f>
        <v>1.24749883551746</v>
      </c>
      <c r="Z275" s="219">
        <f>Scores!AB271*calcs!$BN$7</f>
        <v>0.748334333075294</v>
      </c>
      <c r="AA275" s="219">
        <f>Scores!AC271*calcs!$BN$7</f>
        <v>0.974916433314256</v>
      </c>
      <c r="AB275" s="219">
        <f>Scores!AD271*calcs!$BN$8</f>
        <v>0.932551635253413</v>
      </c>
      <c r="AC275" s="219">
        <f>Scores!AE271*calcs!$BN$8</f>
        <v>0.955160474222408</v>
      </c>
      <c r="AD275" s="219">
        <f>Scores!AF271*calcs!$BN$8</f>
        <v>0.964038577825863</v>
      </c>
      <c r="AE275" s="219">
        <f>Scores!AG271*calcs!$BN$8</f>
        <v>0.989835900415146</v>
      </c>
      <c r="AF275" s="219">
        <f>Scores!AH271*calcs!$BN$8</f>
        <v>0.950785789658459</v>
      </c>
      <c r="AG275" s="219">
        <f>Scores!AI271*calcs!$BN$9</f>
        <v>1.06259549733711</v>
      </c>
      <c r="AH275" s="219">
        <f>Scores!AJ271*calcs!$BN$9</f>
        <v>1.01678797865923</v>
      </c>
      <c r="AI275" s="219">
        <f>Scores!AK271*calcs!$BN$9</f>
        <v>1.09821311694129</v>
      </c>
      <c r="AJ275" s="219">
        <f>Scores!AL271*calcs!$BN$9</f>
        <v>1.06036678156661</v>
      </c>
      <c r="AK275" s="219">
        <f>Scores!AM271*calcs!$BN$9</f>
        <v>1.07881177873542</v>
      </c>
      <c r="AL275" s="219">
        <f>Scores!AN271*calcs!$BN$10</f>
        <v>-0.0182759826481257</v>
      </c>
      <c r="AM275" s="219">
        <f>Scores!AO271*calcs!$BN$10</f>
        <v>0.0171581099874188</v>
      </c>
      <c r="AN275" s="219">
        <f>Scores!AP271*calcs!$BN$10</f>
        <v>-0.108998224715267</v>
      </c>
      <c r="AO275" s="219">
        <f>Scores!AQ271*calcs!$BN$10</f>
        <v>-0.125921600532437</v>
      </c>
      <c r="AP275" s="219">
        <f>Scores!AR271*calcs!$BN$10</f>
        <v>-0.135520403686913</v>
      </c>
      <c r="AQ275" s="219">
        <f>Scores!AS271*calcs!$BN$11</f>
        <v>0.00111293644598858</v>
      </c>
      <c r="AR275" s="219">
        <f>Scores!AT271*calcs!$BN$11</f>
        <v>0.306391841897217</v>
      </c>
      <c r="AS275" s="219">
        <f>Scores!AU271*calcs!$BN$11</f>
        <v>0.411223734839219</v>
      </c>
      <c r="AT275" s="219">
        <f>Scores!AV271*calcs!$BN$11</f>
        <v>0.357310001823356</v>
      </c>
      <c r="AU275" s="219">
        <f>Scores!AW271*calcs!$BN$11</f>
        <v>0.423734809671167</v>
      </c>
      <c r="AV275" s="219">
        <f>Scores!AX271*calcs!$BN$12</f>
        <v>0.309780773811803</v>
      </c>
      <c r="AW275" s="219">
        <f>Scores!AY271*calcs!$BN$12</f>
        <v>0.234420430712185</v>
      </c>
      <c r="AX275" s="219">
        <f>Scores!AZ271*calcs!$BN$12</f>
        <v>0.336935551696758</v>
      </c>
      <c r="AY275" s="219">
        <f>Scores!BA271*calcs!$BN$12</f>
        <v>0.343018985055345</v>
      </c>
      <c r="AZ275" s="219">
        <f>Scores!BB271*calcs!$BN$12</f>
        <v>0.400508886291586</v>
      </c>
      <c r="BA275" s="219">
        <f>Scores!BC271*calcs!$BN$13</f>
        <v>0.0920466953825548</v>
      </c>
      <c r="BB275" s="219">
        <f>Scores!BD271*calcs!$BN$13</f>
        <v>0.00554774101228525</v>
      </c>
      <c r="BC275" s="219">
        <f>Scores!BE271*calcs!$BN$13</f>
        <v>-0.0909733713942042</v>
      </c>
      <c r="BD275" s="219">
        <f>Scores!BF271*calcs!$BN$13</f>
        <v>-0.0398595831985975</v>
      </c>
      <c r="BE275" s="219">
        <f>Scores!BG271*calcs!$BN$13</f>
        <v>-0.0398595831985975</v>
      </c>
      <c r="BF275" s="219">
        <f>Scores!BH271*calcs!$BN$14</f>
        <v>2.624617705453</v>
      </c>
      <c r="BG275" s="219">
        <f>Scores!BI271*calcs!$BN$14</f>
        <v>2.624617705453</v>
      </c>
      <c r="BH275" s="219">
        <f>Scores!BJ271*calcs!$BN$14</f>
        <v>2.624617705453</v>
      </c>
      <c r="BI275" s="219">
        <f>Scores!BK271*calcs!$BN$14</f>
        <v>2.19216848663576</v>
      </c>
      <c r="BJ275" s="219">
        <f>Scores!BL271*calcs!$BN$14</f>
        <v>2.19216848663576</v>
      </c>
    </row>
    <row r="276" spans="1:62">
      <c r="A276" t="s">
        <v>560</v>
      </c>
      <c r="B276" s="22" t="s">
        <v>561</v>
      </c>
      <c r="C276" s="219">
        <f>Scores!E272*calcs!$BN$3</f>
        <v>0.706390601054137</v>
      </c>
      <c r="D276" s="219">
        <f>Scores!F272*calcs!$BN$3</f>
        <v>0.706390601054137</v>
      </c>
      <c r="E276" s="219">
        <f>Scores!G272*calcs!$BN$3</f>
        <v>0.706390601054137</v>
      </c>
      <c r="F276" s="219">
        <f>Scores!H272*calcs!$BN$3</f>
        <v>0.706390601054137</v>
      </c>
      <c r="G276" s="219">
        <f>Scores!I272*calcs!$BN$3</f>
        <v>0.706390601054137</v>
      </c>
      <c r="H276" s="219">
        <f>Scores!J272*calcs!$BN$4</f>
        <v>-0.905365865814865</v>
      </c>
      <c r="I276" s="219">
        <f>Scores!K272*calcs!$BN$4</f>
        <v>-0.905365865814865</v>
      </c>
      <c r="J276" s="219">
        <f>Scores!L272*calcs!$BN$4</f>
        <v>-0.905365865814865</v>
      </c>
      <c r="K276" s="219">
        <f>Scores!M272*calcs!$BN$4</f>
        <v>-0.905365865814865</v>
      </c>
      <c r="L276" s="219">
        <f>Scores!N272*calcs!$BN$4</f>
        <v>-0.905365865814865</v>
      </c>
      <c r="M276" s="219">
        <f>Scores!O272*calcs!$BN$5</f>
        <v>-0.0500611812457954</v>
      </c>
      <c r="N276" s="219">
        <f>Scores!P272*calcs!$BN$5</f>
        <v>-0.0500611812457954</v>
      </c>
      <c r="O276" s="219">
        <f>Scores!Q272*calcs!$BN$5</f>
        <v>-0.0500611812457954</v>
      </c>
      <c r="P276" s="219">
        <f>Scores!R272*calcs!$BN$5</f>
        <v>-0.0500611812457954</v>
      </c>
      <c r="Q276" s="219">
        <f>Scores!S272*calcs!$BN$5</f>
        <v>-0.0500611812457954</v>
      </c>
      <c r="R276" s="219">
        <f>Scores!T272*calcs!$BN$6</f>
        <v>0.828983740741254</v>
      </c>
      <c r="S276" s="219">
        <f>Scores!U272*calcs!$BN$6</f>
        <v>0.828983740741254</v>
      </c>
      <c r="T276" s="219">
        <f>Scores!V272*calcs!$BN$6</f>
        <v>0.828983740741254</v>
      </c>
      <c r="U276" s="219">
        <f>Scores!W272*calcs!$BN$6</f>
        <v>0.828983740741254</v>
      </c>
      <c r="V276" s="219">
        <f>Scores!X272*calcs!$BN$6</f>
        <v>0.828983740741254</v>
      </c>
      <c r="W276" s="219">
        <f>Scores!Y272*calcs!$BN$7</f>
        <v>0.445992154058002</v>
      </c>
      <c r="X276" s="219">
        <f>Scores!Z272*calcs!$BN$7</f>
        <v>0.435051059707032</v>
      </c>
      <c r="Y276" s="219">
        <f>Scores!AA272*calcs!$BN$7</f>
        <v>0.683031949453008</v>
      </c>
      <c r="Z276" s="219">
        <f>Scores!AB272*calcs!$BN$7</f>
        <v>0.202214786972955</v>
      </c>
      <c r="AA276" s="219">
        <f>Scores!AC272*calcs!$BN$7</f>
        <v>1.03868948692835</v>
      </c>
      <c r="AB276" s="219">
        <f>Scores!AD272*calcs!$BN$8</f>
        <v>0.338494063864923</v>
      </c>
      <c r="AC276" s="219">
        <f>Scores!AE272*calcs!$BN$8</f>
        <v>0.389915127555442</v>
      </c>
      <c r="AD276" s="219">
        <f>Scores!AF272*calcs!$BN$8</f>
        <v>0.223154832977649</v>
      </c>
      <c r="AE276" s="219">
        <f>Scores!AG272*calcs!$BN$8</f>
        <v>0.305434147994636</v>
      </c>
      <c r="AF276" s="219">
        <f>Scores!AH272*calcs!$BN$8</f>
        <v>0.450400202657727</v>
      </c>
      <c r="AG276" s="219">
        <f>Scores!AI272*calcs!$BN$9</f>
        <v>0.993026578036191</v>
      </c>
      <c r="AH276" s="219">
        <f>Scores!AJ272*calcs!$BN$9</f>
        <v>1.0447049758586</v>
      </c>
      <c r="AI276" s="219">
        <f>Scores!AK272*calcs!$BN$9</f>
        <v>1.08084947511226</v>
      </c>
      <c r="AJ276" s="219">
        <f>Scores!AL272*calcs!$BN$9</f>
        <v>1.18956296082702</v>
      </c>
      <c r="AK276" s="219">
        <f>Scores!AM272*calcs!$BN$9</f>
        <v>1.13434038424608</v>
      </c>
      <c r="AL276" s="219">
        <f>Scores!AN272*calcs!$BN$10</f>
        <v>-0.75169819472973</v>
      </c>
      <c r="AM276" s="219">
        <f>Scores!AO272*calcs!$BN$10</f>
        <v>-0.782681799416475</v>
      </c>
      <c r="AN276" s="219">
        <f>Scores!AP272*calcs!$BN$10</f>
        <v>-0.895678538083553</v>
      </c>
      <c r="AO276" s="219">
        <f>Scores!AQ272*calcs!$BN$10</f>
        <v>-0.943759041259157</v>
      </c>
      <c r="AP276" s="219">
        <f>Scores!AR272*calcs!$BN$10</f>
        <v>-0.929516497641093</v>
      </c>
      <c r="AQ276" s="219">
        <f>Scores!AS272*calcs!$BN$11</f>
        <v>-0.0852669132842554</v>
      </c>
      <c r="AR276" s="219">
        <f>Scores!AT272*calcs!$BN$11</f>
        <v>0.117275256081099</v>
      </c>
      <c r="AS276" s="219">
        <f>Scores!AU272*calcs!$BN$11</f>
        <v>0.149774105319347</v>
      </c>
      <c r="AT276" s="219">
        <f>Scores!AV272*calcs!$BN$11</f>
        <v>0.466141184035764</v>
      </c>
      <c r="AU276" s="219">
        <f>Scores!AW272*calcs!$BN$11</f>
        <v>0.307272779903211</v>
      </c>
      <c r="AV276" s="219">
        <f>Scores!AX272*calcs!$BN$12</f>
        <v>0.0763590621296858</v>
      </c>
      <c r="AW276" s="219">
        <f>Scores!AY272*calcs!$BN$12</f>
        <v>0.0547287814863578</v>
      </c>
      <c r="AX276" s="219">
        <f>Scores!AZ272*calcs!$BN$12</f>
        <v>0.129115555717785</v>
      </c>
      <c r="AY276" s="219">
        <f>Scores!BA272*calcs!$BN$12</f>
        <v>0.132788688157812</v>
      </c>
      <c r="AZ276" s="219">
        <f>Scores!BB272*calcs!$BN$12</f>
        <v>0.210572831560851</v>
      </c>
      <c r="BA276" s="219">
        <f>Scores!BC272*calcs!$BN$13</f>
        <v>-0.362433863068809</v>
      </c>
      <c r="BB276" s="219">
        <f>Scores!BD272*calcs!$BN$13</f>
        <v>-0.438271539970529</v>
      </c>
      <c r="BC276" s="219">
        <f>Scores!BE272*calcs!$BN$13</f>
        <v>-0.272920114182612</v>
      </c>
      <c r="BD276" s="219">
        <f>Scores!BF272*calcs!$BN$13</f>
        <v>-0.232514235325153</v>
      </c>
      <c r="BE276" s="219">
        <f>Scores!BG272*calcs!$BN$13</f>
        <v>-0.232514235325153</v>
      </c>
      <c r="BF276" s="219">
        <f>Scores!BH272*calcs!$BN$14</f>
        <v>1.30767827434018</v>
      </c>
      <c r="BG276" s="219">
        <f>Scores!BI272*calcs!$BN$14</f>
        <v>1.30767827434018</v>
      </c>
      <c r="BH276" s="219">
        <f>Scores!BJ272*calcs!$BN$14</f>
        <v>1.30767827434018</v>
      </c>
      <c r="BI276" s="219">
        <f>Scores!BK272*calcs!$BN$14</f>
        <v>0.912980879621538</v>
      </c>
      <c r="BJ276" s="219">
        <f>Scores!BL272*calcs!$BN$14</f>
        <v>0.912980879621538</v>
      </c>
    </row>
    <row r="277" spans="1:62">
      <c r="A277" t="s">
        <v>562</v>
      </c>
      <c r="B277" s="22" t="s">
        <v>563</v>
      </c>
      <c r="C277" s="219">
        <f>Scores!E273*calcs!$BN$3</f>
        <v>1.29520236180543</v>
      </c>
      <c r="D277" s="219">
        <f>Scores!F273*calcs!$BN$3</f>
        <v>1.29520236180543</v>
      </c>
      <c r="E277" s="219">
        <f>Scores!G273*calcs!$BN$3</f>
        <v>1.29520236180543</v>
      </c>
      <c r="F277" s="219">
        <f>Scores!H273*calcs!$BN$3</f>
        <v>1.29520236180543</v>
      </c>
      <c r="G277" s="219">
        <f>Scores!I273*calcs!$BN$3</f>
        <v>1.29520236180543</v>
      </c>
      <c r="H277" s="219">
        <f>Scores!J273*calcs!$BN$4</f>
        <v>-1.35855013911404</v>
      </c>
      <c r="I277" s="219">
        <f>Scores!K273*calcs!$BN$4</f>
        <v>-1.35855013911404</v>
      </c>
      <c r="J277" s="219">
        <f>Scores!L273*calcs!$BN$4</f>
        <v>-1.35855013911404</v>
      </c>
      <c r="K277" s="219">
        <f>Scores!M273*calcs!$BN$4</f>
        <v>-1.35855013911404</v>
      </c>
      <c r="L277" s="219">
        <f>Scores!N273*calcs!$BN$4</f>
        <v>-1.35855013911404</v>
      </c>
      <c r="M277" s="219">
        <f>Scores!O273*calcs!$BN$5</f>
        <v>0.816034458086709</v>
      </c>
      <c r="N277" s="219">
        <f>Scores!P273*calcs!$BN$5</f>
        <v>0.816034458086709</v>
      </c>
      <c r="O277" s="219">
        <f>Scores!Q273*calcs!$BN$5</f>
        <v>0.816034458086709</v>
      </c>
      <c r="P277" s="219">
        <f>Scores!R273*calcs!$BN$5</f>
        <v>0.816034458086709</v>
      </c>
      <c r="Q277" s="219">
        <f>Scores!S273*calcs!$BN$5</f>
        <v>0.816034458086709</v>
      </c>
      <c r="R277" s="219">
        <f>Scores!T273*calcs!$BN$6</f>
        <v>1.19080563180895</v>
      </c>
      <c r="S277" s="219">
        <f>Scores!U273*calcs!$BN$6</f>
        <v>1.19080563180895</v>
      </c>
      <c r="T277" s="219">
        <f>Scores!V273*calcs!$BN$6</f>
        <v>1.19080563180895</v>
      </c>
      <c r="U277" s="219">
        <f>Scores!W273*calcs!$BN$6</f>
        <v>1.19080563180895</v>
      </c>
      <c r="V277" s="219">
        <f>Scores!X273*calcs!$BN$6</f>
        <v>1.19080563180895</v>
      </c>
      <c r="W277" s="219">
        <f>Scores!Y273*calcs!$BN$7</f>
        <v>1.14847283663004</v>
      </c>
      <c r="X277" s="219">
        <f>Scores!Z273*calcs!$BN$7</f>
        <v>0.556074501423047</v>
      </c>
      <c r="Y277" s="219">
        <f>Scores!AA273*calcs!$BN$7</f>
        <v>0.962169728122264</v>
      </c>
      <c r="Z277" s="219">
        <f>Scores!AB273*calcs!$BN$7</f>
        <v>1.10114847328488</v>
      </c>
      <c r="AA277" s="219">
        <f>Scores!AC273*calcs!$BN$7</f>
        <v>0.317988299591861</v>
      </c>
      <c r="AB277" s="219">
        <f>Scores!AD273*calcs!$BN$8</f>
        <v>0.847840570613066</v>
      </c>
      <c r="AC277" s="219">
        <f>Scores!AE273*calcs!$BN$8</f>
        <v>0.880976545882633</v>
      </c>
      <c r="AD277" s="219">
        <f>Scores!AF273*calcs!$BN$8</f>
        <v>0.892627582585551</v>
      </c>
      <c r="AE277" s="219">
        <f>Scores!AG273*calcs!$BN$8</f>
        <v>1.01884219926445</v>
      </c>
      <c r="AF277" s="219">
        <f>Scores!AH273*calcs!$BN$8</f>
        <v>1.00524168098121</v>
      </c>
      <c r="AG277" s="219">
        <f>Scores!AI273*calcs!$BN$9</f>
        <v>0.72871367688939</v>
      </c>
      <c r="AH277" s="219">
        <f>Scores!AJ273*calcs!$BN$9</f>
        <v>0.687739638335938</v>
      </c>
      <c r="AI277" s="219">
        <f>Scores!AK273*calcs!$BN$9</f>
        <v>0.749547644122161</v>
      </c>
      <c r="AJ277" s="219">
        <f>Scores!AL273*calcs!$BN$9</f>
        <v>0.726276379986163</v>
      </c>
      <c r="AK277" s="219">
        <f>Scores!AM273*calcs!$BN$9</f>
        <v>0.68469785495914</v>
      </c>
      <c r="AL277" s="219">
        <f>Scores!AN273*calcs!$BN$10</f>
        <v>-0.13425759923989</v>
      </c>
      <c r="AM277" s="219">
        <f>Scores!AO273*calcs!$BN$10</f>
        <v>-0.121227565164333</v>
      </c>
      <c r="AN277" s="219">
        <f>Scores!AP273*calcs!$BN$10</f>
        <v>-0.17528967494929</v>
      </c>
      <c r="AO277" s="219">
        <f>Scores!AQ273*calcs!$BN$10</f>
        <v>-0.180277488495175</v>
      </c>
      <c r="AP277" s="219">
        <f>Scores!AR273*calcs!$BN$10</f>
        <v>-0.154624069105359</v>
      </c>
      <c r="AQ277" s="219">
        <f>Scores!AS273*calcs!$BN$11</f>
        <v>0.229344478639151</v>
      </c>
      <c r="AR277" s="219">
        <f>Scores!AT273*calcs!$BN$11</f>
        <v>0.322817460853077</v>
      </c>
      <c r="AS277" s="219">
        <f>Scores!AU273*calcs!$BN$11</f>
        <v>0.554832203884235</v>
      </c>
      <c r="AT277" s="219">
        <f>Scores!AV273*calcs!$BN$11</f>
        <v>0.753853067236717</v>
      </c>
      <c r="AU277" s="219">
        <f>Scores!AW273*calcs!$BN$11</f>
        <v>0.398573345948487</v>
      </c>
      <c r="AV277" s="219">
        <f>Scores!AX273*calcs!$BN$12</f>
        <v>0.547803510896076</v>
      </c>
      <c r="AW277" s="219">
        <f>Scores!AY273*calcs!$BN$12</f>
        <v>0.536859192437344</v>
      </c>
      <c r="AX277" s="219">
        <f>Scores!AZ273*calcs!$BN$12</f>
        <v>0.585057335653329</v>
      </c>
      <c r="AY277" s="219">
        <f>Scores!BA273*calcs!$BN$12</f>
        <v>0.671280137515947</v>
      </c>
      <c r="AZ277" s="219">
        <f>Scores!BB273*calcs!$BN$12</f>
        <v>0.703979599417294</v>
      </c>
      <c r="BA277" s="219">
        <f>Scores!BC273*calcs!$BN$13</f>
        <v>0.218610901533567</v>
      </c>
      <c r="BB277" s="219">
        <f>Scores!BD273*calcs!$BN$13</f>
        <v>0.16088448935627</v>
      </c>
      <c r="BC277" s="219">
        <f>Scores!BE273*calcs!$BN$13</f>
        <v>0.151622285657007</v>
      </c>
      <c r="BD277" s="219">
        <f>Scores!BF273*calcs!$BN$13</f>
        <v>0.152795068927958</v>
      </c>
      <c r="BE277" s="219">
        <f>Scores!BG273*calcs!$BN$13</f>
        <v>0.152795068927958</v>
      </c>
      <c r="BF277" s="219">
        <f>Scores!BH273*calcs!$BN$14</f>
        <v>2.08690209124347</v>
      </c>
      <c r="BG277" s="219">
        <f>Scores!BI273*calcs!$BN$14</f>
        <v>2.08690209124347</v>
      </c>
      <c r="BH277" s="219">
        <f>Scores!BJ273*calcs!$BN$14</f>
        <v>2.08690209124347</v>
      </c>
      <c r="BI277" s="219">
        <f>Scores!BK273*calcs!$BN$14</f>
        <v>1.29799661977614</v>
      </c>
      <c r="BJ277" s="219">
        <f>Scores!BL273*calcs!$BN$14</f>
        <v>1.29799661977614</v>
      </c>
    </row>
    <row r="278" spans="1:62">
      <c r="A278" t="s">
        <v>564</v>
      </c>
      <c r="B278" s="22" t="s">
        <v>565</v>
      </c>
      <c r="C278" s="219">
        <f>Scores!E274*calcs!$BN$3</f>
        <v>0.43291404866728</v>
      </c>
      <c r="D278" s="219">
        <f>Scores!F274*calcs!$BN$3</f>
        <v>0.43291404866728</v>
      </c>
      <c r="E278" s="219">
        <f>Scores!G274*calcs!$BN$3</f>
        <v>0.43291404866728</v>
      </c>
      <c r="F278" s="219">
        <f>Scores!H274*calcs!$BN$3</f>
        <v>0.43291404866728</v>
      </c>
      <c r="G278" s="219">
        <f>Scores!I274*calcs!$BN$3</f>
        <v>0.43291404866728</v>
      </c>
      <c r="H278" s="219">
        <f>Scores!J274*calcs!$BN$4</f>
        <v>-0.698208260326455</v>
      </c>
      <c r="I278" s="219">
        <f>Scores!K274*calcs!$BN$4</f>
        <v>-0.698208260326455</v>
      </c>
      <c r="J278" s="219">
        <f>Scores!L274*calcs!$BN$4</f>
        <v>-0.698208260326455</v>
      </c>
      <c r="K278" s="219">
        <f>Scores!M274*calcs!$BN$4</f>
        <v>-0.698208260326455</v>
      </c>
      <c r="L278" s="219">
        <f>Scores!N274*calcs!$BN$4</f>
        <v>-0.698208260326455</v>
      </c>
      <c r="M278" s="219">
        <f>Scores!O274*calcs!$BN$5</f>
        <v>0.634204450705665</v>
      </c>
      <c r="N278" s="219">
        <f>Scores!P274*calcs!$BN$5</f>
        <v>0.634204450705665</v>
      </c>
      <c r="O278" s="219">
        <f>Scores!Q274*calcs!$BN$5</f>
        <v>0.634204450705665</v>
      </c>
      <c r="P278" s="219">
        <f>Scores!R274*calcs!$BN$5</f>
        <v>0.634204450705665</v>
      </c>
      <c r="Q278" s="219">
        <f>Scores!S274*calcs!$BN$5</f>
        <v>0.634204450705665</v>
      </c>
      <c r="R278" s="219">
        <f>Scores!T274*calcs!$BN$6</f>
        <v>0.450128804511721</v>
      </c>
      <c r="S278" s="219">
        <f>Scores!U274*calcs!$BN$6</f>
        <v>0.450128804511721</v>
      </c>
      <c r="T278" s="219">
        <f>Scores!V274*calcs!$BN$6</f>
        <v>0.450128804511721</v>
      </c>
      <c r="U278" s="219">
        <f>Scores!W274*calcs!$BN$6</f>
        <v>0.450128804511721</v>
      </c>
      <c r="V278" s="219">
        <f>Scores!X274*calcs!$BN$6</f>
        <v>0.450128804511721</v>
      </c>
      <c r="W278" s="219">
        <f>Scores!Y274*calcs!$BN$7</f>
        <v>0.403959060473936</v>
      </c>
      <c r="X278" s="219">
        <f>Scores!Z274*calcs!$BN$7</f>
        <v>0.990293974069577</v>
      </c>
      <c r="Y278" s="219">
        <f>Scores!AA274*calcs!$BN$7</f>
        <v>0.683258136606753</v>
      </c>
      <c r="Z278" s="219">
        <f>Scores!AB274*calcs!$BN$7</f>
        <v>0.424272055787369</v>
      </c>
      <c r="AA278" s="219">
        <f>Scores!AC274*calcs!$BN$7</f>
        <v>0.0153378430209601</v>
      </c>
      <c r="AB278" s="219">
        <f>Scores!AD274*calcs!$BN$8</f>
        <v>0.410525491107668</v>
      </c>
      <c r="AC278" s="219">
        <f>Scores!AE274*calcs!$BN$8</f>
        <v>0.418380720553059</v>
      </c>
      <c r="AD278" s="219">
        <f>Scores!AF274*calcs!$BN$8</f>
        <v>0.166192889887147</v>
      </c>
      <c r="AE278" s="219">
        <f>Scores!AG274*calcs!$BN$8</f>
        <v>0.266827043912068</v>
      </c>
      <c r="AF278" s="219">
        <f>Scores!AH274*calcs!$BN$8</f>
        <v>0.190226470743271</v>
      </c>
      <c r="AG278" s="219">
        <f>Scores!AI274*calcs!$BN$9</f>
        <v>1.24663695703992</v>
      </c>
      <c r="AH278" s="219">
        <f>Scores!AJ274*calcs!$BN$9</f>
        <v>1.26357423390169</v>
      </c>
      <c r="AI278" s="219">
        <f>Scores!AK274*calcs!$BN$9</f>
        <v>1.30697552478697</v>
      </c>
      <c r="AJ278" s="219">
        <f>Scores!AL274*calcs!$BN$9</f>
        <v>1.31501432329728</v>
      </c>
      <c r="AK278" s="219">
        <f>Scores!AM274*calcs!$BN$9</f>
        <v>1.32877585712114</v>
      </c>
      <c r="AL278" s="219">
        <f>Scores!AN274*calcs!$BN$10</f>
        <v>-0.424554781596789</v>
      </c>
      <c r="AM278" s="219">
        <f>Scores!AO274*calcs!$BN$10</f>
        <v>-0.511511003920568</v>
      </c>
      <c r="AN278" s="219">
        <f>Scores!AP274*calcs!$BN$10</f>
        <v>-0.537262038131894</v>
      </c>
      <c r="AO278" s="219">
        <f>Scores!AQ274*calcs!$BN$10</f>
        <v>-0.570834609412629</v>
      </c>
      <c r="AP278" s="219">
        <f>Scores!AR274*calcs!$BN$10</f>
        <v>-0.58359422278971</v>
      </c>
      <c r="AQ278" s="219">
        <f>Scores!AS274*calcs!$BN$11</f>
        <v>-0.476448423938977</v>
      </c>
      <c r="AR278" s="219">
        <f>Scores!AT274*calcs!$BN$11</f>
        <v>-0.62819330011853</v>
      </c>
      <c r="AS278" s="219">
        <f>Scores!AU274*calcs!$BN$11</f>
        <v>-0.0524465874184725</v>
      </c>
      <c r="AT278" s="219">
        <f>Scores!AV274*calcs!$BN$11</f>
        <v>0.0247356771293705</v>
      </c>
      <c r="AU278" s="219">
        <f>Scores!AW274*calcs!$BN$11</f>
        <v>-0.174557253486173</v>
      </c>
      <c r="AV278" s="219">
        <f>Scores!AX274*calcs!$BN$12</f>
        <v>-0.45957143891103</v>
      </c>
      <c r="AW278" s="219">
        <f>Scores!AY274*calcs!$BN$12</f>
        <v>-0.524303759871163</v>
      </c>
      <c r="AX278" s="219">
        <f>Scores!AZ274*calcs!$BN$12</f>
        <v>-0.515482835121785</v>
      </c>
      <c r="AY278" s="219">
        <f>Scores!BA274*calcs!$BN$12</f>
        <v>-0.325411847478782</v>
      </c>
      <c r="AZ278" s="219">
        <f>Scores!BB274*calcs!$BN$12</f>
        <v>-0.361034364207321</v>
      </c>
      <c r="BA278" s="219">
        <f>Scores!BC274*calcs!$BN$13</f>
        <v>-0.943478627671186</v>
      </c>
      <c r="BB278" s="219">
        <f>Scores!BD274*calcs!$BN$13</f>
        <v>-0.970854677149905</v>
      </c>
      <c r="BC278" s="219">
        <f>Scores!BE274*calcs!$BN$13</f>
        <v>-0.691397622595951</v>
      </c>
      <c r="BD278" s="219">
        <f>Scores!BF274*calcs!$BN$13</f>
        <v>-0.757332080773356</v>
      </c>
      <c r="BE278" s="219">
        <f>Scores!BG274*calcs!$BN$13</f>
        <v>-0.757332080773356</v>
      </c>
      <c r="BF278" s="219">
        <f>Scores!BH274*calcs!$BN$14</f>
        <v>1.95671157667876</v>
      </c>
      <c r="BG278" s="219">
        <f>Scores!BI274*calcs!$BN$14</f>
        <v>1.95671157667876</v>
      </c>
      <c r="BH278" s="219">
        <f>Scores!BJ274*calcs!$BN$14</f>
        <v>1.95671157667876</v>
      </c>
      <c r="BI278" s="219">
        <f>Scores!BK274*calcs!$BN$14</f>
        <v>1.59678018043475</v>
      </c>
      <c r="BJ278" s="219">
        <f>Scores!BL274*calcs!$BN$14</f>
        <v>1.59678018043475</v>
      </c>
    </row>
    <row r="279" spans="1:62">
      <c r="A279" t="s">
        <v>566</v>
      </c>
      <c r="B279" s="22" t="s">
        <v>567</v>
      </c>
      <c r="C279" s="219">
        <f>Scores!E275*calcs!$BN$3</f>
        <v>1.61611872430021</v>
      </c>
      <c r="D279" s="219">
        <f>Scores!F275*calcs!$BN$3</f>
        <v>1.61611872430021</v>
      </c>
      <c r="E279" s="219">
        <f>Scores!G275*calcs!$BN$3</f>
        <v>1.61611872430021</v>
      </c>
      <c r="F279" s="219">
        <f>Scores!H275*calcs!$BN$3</f>
        <v>1.61611872430021</v>
      </c>
      <c r="G279" s="219">
        <f>Scores!I275*calcs!$BN$3</f>
        <v>1.61611872430021</v>
      </c>
      <c r="H279" s="219">
        <f>Scores!J275*calcs!$BN$4</f>
        <v>0.678952302320949</v>
      </c>
      <c r="I279" s="219">
        <f>Scores!K275*calcs!$BN$4</f>
        <v>0.678952302320949</v>
      </c>
      <c r="J279" s="219">
        <f>Scores!L275*calcs!$BN$4</f>
        <v>0.678952302320949</v>
      </c>
      <c r="K279" s="219">
        <f>Scores!M275*calcs!$BN$4</f>
        <v>0.678952302320949</v>
      </c>
      <c r="L279" s="219">
        <f>Scores!N275*calcs!$BN$4</f>
        <v>0.678952302320949</v>
      </c>
      <c r="M279" s="219">
        <f>Scores!O275*calcs!$BN$5</f>
        <v>1.74223835119679</v>
      </c>
      <c r="N279" s="219">
        <f>Scores!P275*calcs!$BN$5</f>
        <v>1.74223835119679</v>
      </c>
      <c r="O279" s="219">
        <f>Scores!Q275*calcs!$BN$5</f>
        <v>1.74223835119679</v>
      </c>
      <c r="P279" s="219">
        <f>Scores!R275*calcs!$BN$5</f>
        <v>1.74223835119679</v>
      </c>
      <c r="Q279" s="219">
        <f>Scores!S275*calcs!$BN$5</f>
        <v>1.74223835119679</v>
      </c>
      <c r="R279" s="219">
        <f>Scores!T275*calcs!$BN$6</f>
        <v>0.906503641457555</v>
      </c>
      <c r="S279" s="219">
        <f>Scores!U275*calcs!$BN$6</f>
        <v>0.906503641457555</v>
      </c>
      <c r="T279" s="219">
        <f>Scores!V275*calcs!$BN$6</f>
        <v>0.906503641457555</v>
      </c>
      <c r="U279" s="219">
        <f>Scores!W275*calcs!$BN$6</f>
        <v>0.906503641457555</v>
      </c>
      <c r="V279" s="219">
        <f>Scores!X275*calcs!$BN$6</f>
        <v>0.906503641457555</v>
      </c>
      <c r="W279" s="219">
        <f>Scores!Y275*calcs!$BN$7</f>
        <v>0.886703543955088</v>
      </c>
      <c r="X279" s="219">
        <f>Scores!Z275*calcs!$BN$7</f>
        <v>0.922919656503722</v>
      </c>
      <c r="Y279" s="219">
        <f>Scores!AA275*calcs!$BN$7</f>
        <v>0.804989900244252</v>
      </c>
      <c r="Z279" s="219">
        <f>Scores!AB275*calcs!$BN$7</f>
        <v>0.855355797903198</v>
      </c>
      <c r="AA279" s="219">
        <f>Scores!AC275*calcs!$BN$7</f>
        <v>1.02483690016187</v>
      </c>
      <c r="AB279" s="219">
        <f>Scores!AD275*calcs!$BN$8</f>
        <v>0.73428932019986</v>
      </c>
      <c r="AC279" s="219">
        <f>Scores!AE275*calcs!$BN$8</f>
        <v>0.703807539939917</v>
      </c>
      <c r="AD279" s="219">
        <f>Scores!AF275*calcs!$BN$8</f>
        <v>0.773106263908046</v>
      </c>
      <c r="AE279" s="219">
        <f>Scores!AG275*calcs!$BN$8</f>
        <v>0.773183915182673</v>
      </c>
      <c r="AF279" s="219">
        <f>Scores!AH275*calcs!$BN$8</f>
        <v>0.705287918941154</v>
      </c>
      <c r="AG279" s="219">
        <f>Scores!AI275*calcs!$BN$9</f>
        <v>-0.555794912802122</v>
      </c>
      <c r="AH279" s="219">
        <f>Scores!AJ275*calcs!$BN$9</f>
        <v>-0.549834947005841</v>
      </c>
      <c r="AI279" s="219">
        <f>Scores!AK275*calcs!$BN$9</f>
        <v>-0.49099742197198</v>
      </c>
      <c r="AJ279" s="219">
        <f>Scores!AL275*calcs!$BN$9</f>
        <v>-0.455104401158027</v>
      </c>
      <c r="AK279" s="219">
        <f>Scores!AM275*calcs!$BN$9</f>
        <v>-0.49545573783586</v>
      </c>
      <c r="AL279" s="219">
        <f>Scores!AN275*calcs!$BN$10</f>
        <v>0.68549797706433</v>
      </c>
      <c r="AM279" s="219">
        <f>Scores!AO275*calcs!$BN$10</f>
        <v>0.640706182067692</v>
      </c>
      <c r="AN279" s="219">
        <f>Scores!AP275*calcs!$BN$10</f>
        <v>0.629677935035279</v>
      </c>
      <c r="AO279" s="219">
        <f>Scores!AQ275*calcs!$BN$10</f>
        <v>0.606473660239573</v>
      </c>
      <c r="AP279" s="219">
        <f>Scores!AR275*calcs!$BN$10</f>
        <v>0.547501967194139</v>
      </c>
      <c r="AQ279" s="219">
        <f>Scores!AS275*calcs!$BN$11</f>
        <v>0.57601987299668</v>
      </c>
      <c r="AR279" s="219">
        <f>Scores!AT275*calcs!$BN$11</f>
        <v>0.660741103628259</v>
      </c>
      <c r="AS279" s="219">
        <f>Scores!AU275*calcs!$BN$11</f>
        <v>0.625545280664671</v>
      </c>
      <c r="AT279" s="219">
        <f>Scores!AV275*calcs!$BN$11</f>
        <v>1.09337136707458</v>
      </c>
      <c r="AU279" s="219">
        <f>Scores!AW275*calcs!$BN$11</f>
        <v>0.60432993653839</v>
      </c>
      <c r="AV279" s="219">
        <f>Scores!AX275*calcs!$BN$12</f>
        <v>0.1003479937081</v>
      </c>
      <c r="AW279" s="219">
        <f>Scores!AY275*calcs!$BN$12</f>
        <v>0.052196129629757</v>
      </c>
      <c r="AX279" s="219">
        <f>Scores!AZ275*calcs!$BN$12</f>
        <v>0.10488184584602</v>
      </c>
      <c r="AY279" s="219">
        <f>Scores!BA275*calcs!$BN$12</f>
        <v>0.229111329627376</v>
      </c>
      <c r="AZ279" s="219">
        <f>Scores!BB275*calcs!$BN$12</f>
        <v>0.238214253247236</v>
      </c>
      <c r="BA279" s="219">
        <f>Scores!BC275*calcs!$BN$13</f>
        <v>0</v>
      </c>
      <c r="BB279" s="219">
        <f>Scores!BD275*calcs!$BN$13</f>
        <v>0.110954820245703</v>
      </c>
      <c r="BC279" s="219">
        <f>Scores!BE275*calcs!$BN$13</f>
        <v>0.127362719951885</v>
      </c>
      <c r="BD279" s="219">
        <f>Scores!BF275*calcs!$BN$13</f>
        <v>0.146151805061525</v>
      </c>
      <c r="BE279" s="219">
        <f>Scores!BG275*calcs!$BN$13</f>
        <v>0.146151805061525</v>
      </c>
      <c r="BF279" s="219">
        <f>Scores!BH275*calcs!$BN$14</f>
        <v>2.73248670442933</v>
      </c>
      <c r="BG279" s="219">
        <f>Scores!BI275*calcs!$BN$14</f>
        <v>2.73248670442933</v>
      </c>
      <c r="BH279" s="219">
        <f>Scores!BJ275*calcs!$BN$14</f>
        <v>2.73248670442933</v>
      </c>
      <c r="BI279" s="219">
        <f>Scores!BK275*calcs!$BN$14</f>
        <v>2.2004816731926</v>
      </c>
      <c r="BJ279" s="219">
        <f>Scores!BL275*calcs!$BN$14</f>
        <v>2.2004816731926</v>
      </c>
    </row>
    <row r="280" spans="1:62">
      <c r="A280" t="s">
        <v>568</v>
      </c>
      <c r="B280" s="22" t="s">
        <v>569</v>
      </c>
      <c r="C280" s="219">
        <f>Scores!E276*calcs!$BN$3</f>
        <v>1.64960564908228</v>
      </c>
      <c r="D280" s="219">
        <f>Scores!F276*calcs!$BN$3</f>
        <v>1.64960564908228</v>
      </c>
      <c r="E280" s="219">
        <f>Scores!G276*calcs!$BN$3</f>
        <v>1.64960564908228</v>
      </c>
      <c r="F280" s="219">
        <f>Scores!H276*calcs!$BN$3</f>
        <v>1.64960564908228</v>
      </c>
      <c r="G280" s="219">
        <f>Scores!I276*calcs!$BN$3</f>
        <v>1.64960564908228</v>
      </c>
      <c r="H280" s="219">
        <f>Scores!J276*calcs!$BN$4</f>
        <v>0.473824225407436</v>
      </c>
      <c r="I280" s="219">
        <f>Scores!K276*calcs!$BN$4</f>
        <v>0.473824225407436</v>
      </c>
      <c r="J280" s="219">
        <f>Scores!L276*calcs!$BN$4</f>
        <v>0.473824225407436</v>
      </c>
      <c r="K280" s="219">
        <f>Scores!M276*calcs!$BN$4</f>
        <v>0.473824225407436</v>
      </c>
      <c r="L280" s="219">
        <f>Scores!N276*calcs!$BN$4</f>
        <v>0.473824225407436</v>
      </c>
      <c r="M280" s="219">
        <f>Scores!O276*calcs!$BN$5</f>
        <v>0.730531288651815</v>
      </c>
      <c r="N280" s="219">
        <f>Scores!P276*calcs!$BN$5</f>
        <v>0.730531288651815</v>
      </c>
      <c r="O280" s="219">
        <f>Scores!Q276*calcs!$BN$5</f>
        <v>0.730531288651815</v>
      </c>
      <c r="P280" s="219">
        <f>Scores!R276*calcs!$BN$5</f>
        <v>0.730531288651815</v>
      </c>
      <c r="Q280" s="219">
        <f>Scores!S276*calcs!$BN$5</f>
        <v>0.730531288651815</v>
      </c>
      <c r="R280" s="219">
        <f>Scores!T276*calcs!$BN$6</f>
        <v>1.59281956061966</v>
      </c>
      <c r="S280" s="219">
        <f>Scores!U276*calcs!$BN$6</f>
        <v>1.59281956061966</v>
      </c>
      <c r="T280" s="219">
        <f>Scores!V276*calcs!$BN$6</f>
        <v>1.59281956061966</v>
      </c>
      <c r="U280" s="219">
        <f>Scores!W276*calcs!$BN$6</f>
        <v>1.59281956061966</v>
      </c>
      <c r="V280" s="219">
        <f>Scores!X276*calcs!$BN$6</f>
        <v>1.59281956061966</v>
      </c>
      <c r="W280" s="219">
        <f>Scores!Y276*calcs!$BN$7</f>
        <v>1.43512335692752</v>
      </c>
      <c r="X280" s="219">
        <f>Scores!Z276*calcs!$BN$7</f>
        <v>1.2122202762748</v>
      </c>
      <c r="Y280" s="219">
        <f>Scores!AA276*calcs!$BN$7</f>
        <v>1.81471803172687</v>
      </c>
      <c r="Z280" s="219">
        <f>Scores!AB276*calcs!$BN$7</f>
        <v>1.71232037499789</v>
      </c>
      <c r="AA280" s="219">
        <f>Scores!AC276*calcs!$BN$7</f>
        <v>1.54393653123332</v>
      </c>
      <c r="AB280" s="219">
        <f>Scores!AD276*calcs!$BN$8</f>
        <v>1.29887985536091</v>
      </c>
      <c r="AC280" s="219">
        <f>Scores!AE276*calcs!$BN$8</f>
        <v>1.4278326759807</v>
      </c>
      <c r="AD280" s="219">
        <f>Scores!AF276*calcs!$BN$8</f>
        <v>1.36315939839272</v>
      </c>
      <c r="AE280" s="219">
        <f>Scores!AG276*calcs!$BN$8</f>
        <v>1.38738703112417</v>
      </c>
      <c r="AF280" s="219">
        <f>Scores!AH276*calcs!$BN$8</f>
        <v>1.28269891086825</v>
      </c>
      <c r="AG280" s="219">
        <f>Scores!AI276*calcs!$BN$9</f>
        <v>-0.206051461312707</v>
      </c>
      <c r="AH280" s="219">
        <f>Scores!AJ276*calcs!$BN$9</f>
        <v>-0.301874788565054</v>
      </c>
      <c r="AI280" s="219">
        <f>Scores!AK276*calcs!$BN$9</f>
        <v>-0.31555870789817</v>
      </c>
      <c r="AJ280" s="219">
        <f>Scores!AL276*calcs!$BN$9</f>
        <v>-0.305817279818423</v>
      </c>
      <c r="AK280" s="219">
        <f>Scores!AM276*calcs!$BN$9</f>
        <v>-0.325451562874603</v>
      </c>
      <c r="AL280" s="219">
        <f>Scores!AN276*calcs!$BN$10</f>
        <v>0.941694936219088</v>
      </c>
      <c r="AM280" s="219">
        <f>Scores!AO276*calcs!$BN$10</f>
        <v>0.906388834477387</v>
      </c>
      <c r="AN280" s="219">
        <f>Scores!AP276*calcs!$BN$10</f>
        <v>0.886694953052239</v>
      </c>
      <c r="AO280" s="219">
        <f>Scores!AQ276*calcs!$BN$10</f>
        <v>0.826130012875528</v>
      </c>
      <c r="AP280" s="219">
        <f>Scores!AR276*calcs!$BN$10</f>
        <v>0.81681058385696</v>
      </c>
      <c r="AQ280" s="219">
        <f>Scores!AS276*calcs!$BN$11</f>
        <v>0.575421106996082</v>
      </c>
      <c r="AR280" s="219">
        <f>Scores!AT276*calcs!$BN$11</f>
        <v>0.5124711749144</v>
      </c>
      <c r="AS280" s="219">
        <f>Scores!AU276*calcs!$BN$11</f>
        <v>0.786356104159018</v>
      </c>
      <c r="AT280" s="219">
        <f>Scores!AV276*calcs!$BN$11</f>
        <v>0.851507235377395</v>
      </c>
      <c r="AU280" s="219">
        <f>Scores!AW276*calcs!$BN$11</f>
        <v>0.976775410644165</v>
      </c>
      <c r="AV280" s="219">
        <f>Scores!AX276*calcs!$BN$12</f>
        <v>0.627188880357696</v>
      </c>
      <c r="AW280" s="219">
        <f>Scores!AY276*calcs!$BN$12</f>
        <v>0.667875096020287</v>
      </c>
      <c r="AX280" s="219">
        <f>Scores!AZ276*calcs!$BN$12</f>
        <v>0.685488530077613</v>
      </c>
      <c r="AY280" s="219">
        <f>Scores!BA276*calcs!$BN$12</f>
        <v>0.712088483882837</v>
      </c>
      <c r="AZ280" s="219">
        <f>Scores!BB276*calcs!$BN$12</f>
        <v>0.772831867981564</v>
      </c>
      <c r="BA280" s="219">
        <f>Scores!BC276*calcs!$BN$13</f>
        <v>0.558033090756738</v>
      </c>
      <c r="BB280" s="219">
        <f>Scores!BD276*calcs!$BN$13</f>
        <v>0.565869583253088</v>
      </c>
      <c r="BC280" s="219">
        <f>Scores!BE276*calcs!$BN$13</f>
        <v>0.612554034054307</v>
      </c>
      <c r="BD280" s="219">
        <f>Scores!BF276*calcs!$BN$13</f>
        <v>0.74404555304049</v>
      </c>
      <c r="BE280" s="219">
        <f>Scores!BG276*calcs!$BN$13</f>
        <v>0.74404555304049</v>
      </c>
      <c r="BF280" s="219">
        <f>Scores!BH276*calcs!$BN$14</f>
        <v>2.80119059007148</v>
      </c>
      <c r="BG280" s="219">
        <f>Scores!BI276*calcs!$BN$14</f>
        <v>2.80119059007148</v>
      </c>
      <c r="BH280" s="219">
        <f>Scores!BJ276*calcs!$BN$14</f>
        <v>2.80119059007148</v>
      </c>
      <c r="BI280" s="219">
        <f>Scores!BK276*calcs!$BN$14</f>
        <v>2.03226200462656</v>
      </c>
      <c r="BJ280" s="219">
        <f>Scores!BL276*calcs!$BN$14</f>
        <v>2.03226200462656</v>
      </c>
    </row>
    <row r="281" spans="1:62">
      <c r="A281" t="s">
        <v>570</v>
      </c>
      <c r="B281" s="22" t="s">
        <v>177</v>
      </c>
      <c r="C281" s="219">
        <f>Scores!E277*calcs!$BN$3</f>
        <v>1.07753735072201</v>
      </c>
      <c r="D281" s="219">
        <f>Scores!F277*calcs!$BN$3</f>
        <v>1.07753735072201</v>
      </c>
      <c r="E281" s="219">
        <f>Scores!G277*calcs!$BN$3</f>
        <v>1.07753735072201</v>
      </c>
      <c r="F281" s="219">
        <f>Scores!H277*calcs!$BN$3</f>
        <v>1.07753735072201</v>
      </c>
      <c r="G281" s="219">
        <f>Scores!I277*calcs!$BN$3</f>
        <v>1.07753735072201</v>
      </c>
      <c r="H281" s="219">
        <f>Scores!J277*calcs!$BN$4</f>
        <v>-0.197775610531328</v>
      </c>
      <c r="I281" s="219">
        <f>Scores!K277*calcs!$BN$4</f>
        <v>-0.197775610531328</v>
      </c>
      <c r="J281" s="219">
        <f>Scores!L277*calcs!$BN$4</f>
        <v>-0.197775610531328</v>
      </c>
      <c r="K281" s="219">
        <f>Scores!M277*calcs!$BN$4</f>
        <v>-0.197775610531328</v>
      </c>
      <c r="L281" s="219">
        <f>Scores!N277*calcs!$BN$4</f>
        <v>-0.197775610531328</v>
      </c>
      <c r="M281" s="219">
        <f>Scores!O277*calcs!$BN$5</f>
        <v>0.0927148572040914</v>
      </c>
      <c r="N281" s="219">
        <f>Scores!P277*calcs!$BN$5</f>
        <v>0.0927148572040914</v>
      </c>
      <c r="O281" s="219">
        <f>Scores!Q277*calcs!$BN$5</f>
        <v>0.0927148572040914</v>
      </c>
      <c r="P281" s="219">
        <f>Scores!R277*calcs!$BN$5</f>
        <v>0.0927148572040914</v>
      </c>
      <c r="Q281" s="219">
        <f>Scores!S277*calcs!$BN$5</f>
        <v>0.0927148572040914</v>
      </c>
      <c r="R281" s="219">
        <f>Scores!T277*calcs!$BN$6</f>
        <v>0.895689622637706</v>
      </c>
      <c r="S281" s="219">
        <f>Scores!U277*calcs!$BN$6</f>
        <v>0.895689622637706</v>
      </c>
      <c r="T281" s="219">
        <f>Scores!V277*calcs!$BN$6</f>
        <v>0.895689622637706</v>
      </c>
      <c r="U281" s="219">
        <f>Scores!W277*calcs!$BN$6</f>
        <v>0.895689622637706</v>
      </c>
      <c r="V281" s="219">
        <f>Scores!X277*calcs!$BN$6</f>
        <v>0.895689622637706</v>
      </c>
      <c r="W281" s="219">
        <f>Scores!Y277*calcs!$BN$7</f>
        <v>0.446551435317377</v>
      </c>
      <c r="X281" s="219">
        <f>Scores!Z277*calcs!$BN$7</f>
        <v>0.920707643801159</v>
      </c>
      <c r="Y281" s="219">
        <f>Scores!AA277*calcs!$BN$7</f>
        <v>0.734661235858952</v>
      </c>
      <c r="Z281" s="219">
        <f>Scores!AB277*calcs!$BN$7</f>
        <v>0.103230720671599</v>
      </c>
      <c r="AA281" s="219">
        <f>Scores!AC277*calcs!$BN$7</f>
        <v>0.234792352943541</v>
      </c>
      <c r="AB281" s="219">
        <f>Scores!AD277*calcs!$BN$8</f>
        <v>0.690643083936272</v>
      </c>
      <c r="AC281" s="219">
        <f>Scores!AE277*calcs!$BN$8</f>
        <v>0.696936880601168</v>
      </c>
      <c r="AD281" s="219">
        <f>Scores!AF277*calcs!$BN$8</f>
        <v>0.642886105962734</v>
      </c>
      <c r="AE281" s="219">
        <f>Scores!AG277*calcs!$BN$8</f>
        <v>0.684068302811688</v>
      </c>
      <c r="AF281" s="219">
        <f>Scores!AH277*calcs!$BN$8</f>
        <v>0.645514524331723</v>
      </c>
      <c r="AG281" s="219">
        <f>Scores!AI277*calcs!$BN$9</f>
        <v>1.05394730957343</v>
      </c>
      <c r="AH281" s="219">
        <f>Scores!AJ277*calcs!$BN$9</f>
        <v>1.10257905851422</v>
      </c>
      <c r="AI281" s="219">
        <f>Scores!AK277*calcs!$BN$9</f>
        <v>1.13707582417105</v>
      </c>
      <c r="AJ281" s="219">
        <f>Scores!AL277*calcs!$BN$9</f>
        <v>1.07303794530177</v>
      </c>
      <c r="AK281" s="219">
        <f>Scores!AM277*calcs!$BN$9</f>
        <v>1.10480684688716</v>
      </c>
      <c r="AL281" s="219">
        <f>Scores!AN277*calcs!$BN$10</f>
        <v>-0.30869148944554</v>
      </c>
      <c r="AM281" s="219">
        <f>Scores!AO277*calcs!$BN$10</f>
        <v>-0.263175643834843</v>
      </c>
      <c r="AN281" s="219">
        <f>Scores!AP277*calcs!$BN$10</f>
        <v>-0.338177238381462</v>
      </c>
      <c r="AO281" s="219">
        <f>Scores!AQ277*calcs!$BN$10</f>
        <v>-0.433938298987955</v>
      </c>
      <c r="AP281" s="219">
        <f>Scores!AR277*calcs!$BN$10</f>
        <v>-0.390300135023653</v>
      </c>
      <c r="AQ281" s="219">
        <f>Scores!AS277*calcs!$BN$11</f>
        <v>-0.0809435982580604</v>
      </c>
      <c r="AR281" s="219">
        <f>Scores!AT277*calcs!$BN$11</f>
        <v>0.0474903288809659</v>
      </c>
      <c r="AS281" s="219">
        <f>Scores!AU277*calcs!$BN$11</f>
        <v>0.413858973954069</v>
      </c>
      <c r="AT281" s="219">
        <f>Scores!AV277*calcs!$BN$11</f>
        <v>0.408987266118749</v>
      </c>
      <c r="AU281" s="219">
        <f>Scores!AW277*calcs!$BN$11</f>
        <v>0.398384613064071</v>
      </c>
      <c r="AV281" s="219">
        <f>Scores!AX277*calcs!$BN$12</f>
        <v>0.155516783597067</v>
      </c>
      <c r="AW281" s="219">
        <f>Scores!AY277*calcs!$BN$12</f>
        <v>0.151919751996338</v>
      </c>
      <c r="AX281" s="219">
        <f>Scores!AZ277*calcs!$BN$12</f>
        <v>0.19571363651767</v>
      </c>
      <c r="AY281" s="219">
        <f>Scores!BA277*calcs!$BN$12</f>
        <v>0.310291169564628</v>
      </c>
      <c r="AZ281" s="219">
        <f>Scores!BB277*calcs!$BN$12</f>
        <v>0.302781598021914</v>
      </c>
      <c r="BA281" s="219">
        <f>Scores!BC277*calcs!$BN$13</f>
        <v>-0.230116738456387</v>
      </c>
      <c r="BB281" s="219">
        <f>Scores!BD277*calcs!$BN$13</f>
        <v>-0.277387050614259</v>
      </c>
      <c r="BC281" s="219">
        <f>Scores!BE277*calcs!$BN$13</f>
        <v>-0.139492502804446</v>
      </c>
      <c r="BD281" s="219">
        <f>Scores!BF277*calcs!$BN$13</f>
        <v>-0.132865277328659</v>
      </c>
      <c r="BE281" s="219">
        <f>Scores!BG277*calcs!$BN$13</f>
        <v>-0.132865277328659</v>
      </c>
      <c r="BF281" s="219">
        <f>Scores!BH277*calcs!$BN$14</f>
        <v>1.60452544268429</v>
      </c>
      <c r="BG281" s="219">
        <f>Scores!BI277*calcs!$BN$14</f>
        <v>1.60452544268429</v>
      </c>
      <c r="BH281" s="219">
        <f>Scores!BJ277*calcs!$BN$14</f>
        <v>1.60452544268429</v>
      </c>
      <c r="BI281" s="219">
        <f>Scores!BK277*calcs!$BN$14</f>
        <v>0.936881210763087</v>
      </c>
      <c r="BJ281" s="219">
        <f>Scores!BL277*calcs!$BN$14</f>
        <v>0.936881210763087</v>
      </c>
    </row>
    <row r="282" spans="1:62">
      <c r="A282" t="s">
        <v>571</v>
      </c>
      <c r="B282" s="22" t="s">
        <v>572</v>
      </c>
      <c r="C282" s="219">
        <f>Scores!E278*calcs!$BN$3</f>
        <v>0.926846189202726</v>
      </c>
      <c r="D282" s="219">
        <f>Scores!F278*calcs!$BN$3</f>
        <v>0.926846189202726</v>
      </c>
      <c r="E282" s="219">
        <f>Scores!G278*calcs!$BN$3</f>
        <v>0.926846189202726</v>
      </c>
      <c r="F282" s="219">
        <f>Scores!H278*calcs!$BN$3</f>
        <v>0.926846189202726</v>
      </c>
      <c r="G282" s="219">
        <f>Scores!I278*calcs!$BN$3</f>
        <v>0.926846189202726</v>
      </c>
      <c r="H282" s="219">
        <f>Scores!J278*calcs!$BN$4</f>
        <v>-1.83083213021965</v>
      </c>
      <c r="I282" s="219">
        <f>Scores!K278*calcs!$BN$4</f>
        <v>-1.83083213021965</v>
      </c>
      <c r="J282" s="219">
        <f>Scores!L278*calcs!$BN$4</f>
        <v>-1.83083213021965</v>
      </c>
      <c r="K282" s="219">
        <f>Scores!M278*calcs!$BN$4</f>
        <v>-1.83083213021965</v>
      </c>
      <c r="L282" s="219">
        <f>Scores!N278*calcs!$BN$4</f>
        <v>-1.83083213021965</v>
      </c>
      <c r="M282" s="219">
        <f>Scores!O278*calcs!$BN$5</f>
        <v>0.156216891407852</v>
      </c>
      <c r="N282" s="219">
        <f>Scores!P278*calcs!$BN$5</f>
        <v>0.156216891407852</v>
      </c>
      <c r="O282" s="219">
        <f>Scores!Q278*calcs!$BN$5</f>
        <v>0.156216891407852</v>
      </c>
      <c r="P282" s="219">
        <f>Scores!R278*calcs!$BN$5</f>
        <v>0.156216891407852</v>
      </c>
      <c r="Q282" s="219">
        <f>Scores!S278*calcs!$BN$5</f>
        <v>0.156216891407852</v>
      </c>
      <c r="R282" s="219">
        <f>Scores!T278*calcs!$BN$6</f>
        <v>1.45010273673084</v>
      </c>
      <c r="S282" s="219">
        <f>Scores!U278*calcs!$BN$6</f>
        <v>1.45010273673084</v>
      </c>
      <c r="T282" s="219">
        <f>Scores!V278*calcs!$BN$6</f>
        <v>1.45010273673084</v>
      </c>
      <c r="U282" s="219">
        <f>Scores!W278*calcs!$BN$6</f>
        <v>1.45010273673084</v>
      </c>
      <c r="V282" s="219">
        <f>Scores!X278*calcs!$BN$6</f>
        <v>1.45010273673084</v>
      </c>
      <c r="W282" s="219">
        <f>Scores!Y278*calcs!$BN$7</f>
        <v>1.01635947292723</v>
      </c>
      <c r="X282" s="219">
        <f>Scores!Z278*calcs!$BN$7</f>
        <v>0.738857954455347</v>
      </c>
      <c r="Y282" s="219">
        <f>Scores!AA278*calcs!$BN$7</f>
        <v>0.735875107054185</v>
      </c>
      <c r="Z282" s="219">
        <f>Scores!AB278*calcs!$BN$7</f>
        <v>0.78277919111207</v>
      </c>
      <c r="AA282" s="219">
        <f>Scores!AC278*calcs!$BN$7</f>
        <v>0.825920063354254</v>
      </c>
      <c r="AB282" s="219">
        <f>Scores!AD278*calcs!$BN$8</f>
        <v>1.31138955524063</v>
      </c>
      <c r="AC282" s="219">
        <f>Scores!AE278*calcs!$BN$8</f>
        <v>1.21172313481995</v>
      </c>
      <c r="AD282" s="219">
        <f>Scores!AF278*calcs!$BN$8</f>
        <v>1.19567119690485</v>
      </c>
      <c r="AE282" s="219">
        <f>Scores!AG278*calcs!$BN$8</f>
        <v>1.22844642341586</v>
      </c>
      <c r="AF282" s="219">
        <f>Scores!AH278*calcs!$BN$8</f>
        <v>1.18057179664986</v>
      </c>
      <c r="AG282" s="219">
        <f>Scores!AI278*calcs!$BN$9</f>
        <v>0.695858284983631</v>
      </c>
      <c r="AH282" s="219">
        <f>Scores!AJ278*calcs!$BN$9</f>
        <v>0.671632376921511</v>
      </c>
      <c r="AI282" s="219">
        <f>Scores!AK278*calcs!$BN$9</f>
        <v>0.718398629939891</v>
      </c>
      <c r="AJ282" s="219">
        <f>Scores!AL278*calcs!$BN$9</f>
        <v>0.726276379986163</v>
      </c>
      <c r="AK282" s="219">
        <f>Scores!AM278*calcs!$BN$9</f>
        <v>0.750865949135007</v>
      </c>
      <c r="AL282" s="219">
        <f>Scores!AN278*calcs!$BN$10</f>
        <v>0.307364710090288</v>
      </c>
      <c r="AM282" s="219">
        <f>Scores!AO278*calcs!$BN$10</f>
        <v>0.377508927461782</v>
      </c>
      <c r="AN282" s="219">
        <f>Scores!AP278*calcs!$BN$10</f>
        <v>0.336101512570318</v>
      </c>
      <c r="AO282" s="219">
        <f>Scores!AQ278*calcs!$BN$10</f>
        <v>0.294101170088724</v>
      </c>
      <c r="AP282" s="219">
        <f>Scores!AR278*calcs!$BN$10</f>
        <v>0.246113941781776</v>
      </c>
      <c r="AQ282" s="219">
        <f>Scores!AS278*calcs!$BN$11</f>
        <v>0.316326873966074</v>
      </c>
      <c r="AR282" s="219">
        <f>Scores!AT278*calcs!$BN$11</f>
        <v>0.317930205019927</v>
      </c>
      <c r="AS282" s="219">
        <f>Scores!AU278*calcs!$BN$11</f>
        <v>0.383949010000532</v>
      </c>
      <c r="AT282" s="219">
        <f>Scores!AV278*calcs!$BN$11</f>
        <v>0.712954799706517</v>
      </c>
      <c r="AU282" s="219">
        <f>Scores!AW278*calcs!$BN$11</f>
        <v>0.510195366160008</v>
      </c>
      <c r="AV282" s="219">
        <f>Scores!AX278*calcs!$BN$12</f>
        <v>0.675679659693037</v>
      </c>
      <c r="AW282" s="219">
        <f>Scores!AY278*calcs!$BN$12</f>
        <v>0.671047801753123</v>
      </c>
      <c r="AX282" s="219">
        <f>Scores!AZ278*calcs!$BN$12</f>
        <v>0.671217272017755</v>
      </c>
      <c r="AY282" s="219">
        <f>Scores!BA278*calcs!$BN$12</f>
        <v>0.754177149807578</v>
      </c>
      <c r="AZ282" s="219">
        <f>Scores!BB278*calcs!$BN$12</f>
        <v>0.772831867981564</v>
      </c>
      <c r="BA282" s="219">
        <f>Scores!BC278*calcs!$BN$13</f>
        <v>0.166834635380881</v>
      </c>
      <c r="BB282" s="219">
        <f>Scores!BD278*calcs!$BN$13</f>
        <v>0.1497890073317</v>
      </c>
      <c r="BC282" s="219">
        <f>Scores!BE278*calcs!$BN$13</f>
        <v>0.21833609134609</v>
      </c>
      <c r="BD282" s="219">
        <f>Scores!BF278*calcs!$BN$13</f>
        <v>0.345449721054513</v>
      </c>
      <c r="BE282" s="219">
        <f>Scores!BG278*calcs!$BN$13</f>
        <v>0.345449721054513</v>
      </c>
      <c r="BF282" s="219">
        <f>Scores!BH278*calcs!$BN$14</f>
        <v>2.44324664462206</v>
      </c>
      <c r="BG282" s="219">
        <f>Scores!BI278*calcs!$BN$14</f>
        <v>2.44324664462206</v>
      </c>
      <c r="BH282" s="219">
        <f>Scores!BJ278*calcs!$BN$14</f>
        <v>2.44324664462206</v>
      </c>
      <c r="BI282" s="219">
        <f>Scores!BK278*calcs!$BN$14</f>
        <v>1.5667033174022</v>
      </c>
      <c r="BJ282" s="219">
        <f>Scores!BL278*calcs!$BN$14</f>
        <v>1.5667033174022</v>
      </c>
    </row>
    <row r="283" spans="1:62">
      <c r="A283" t="s">
        <v>573</v>
      </c>
      <c r="B283" s="22" t="s">
        <v>574</v>
      </c>
      <c r="C283" s="219">
        <f>Scores!E279*calcs!$BN$3</f>
        <v>0.452448088123484</v>
      </c>
      <c r="D283" s="219">
        <f>Scores!F279*calcs!$BN$3</f>
        <v>0.452448088123484</v>
      </c>
      <c r="E283" s="219">
        <f>Scores!G279*calcs!$BN$3</f>
        <v>0.452448088123484</v>
      </c>
      <c r="F283" s="219">
        <f>Scores!H279*calcs!$BN$3</f>
        <v>0.452448088123484</v>
      </c>
      <c r="G283" s="219">
        <f>Scores!I279*calcs!$BN$3</f>
        <v>0.452448088123484</v>
      </c>
      <c r="H283" s="219">
        <f>Scores!J279*calcs!$BN$4</f>
        <v>-0.825789871156357</v>
      </c>
      <c r="I283" s="219">
        <f>Scores!K279*calcs!$BN$4</f>
        <v>-0.825789871156357</v>
      </c>
      <c r="J283" s="219">
        <f>Scores!L279*calcs!$BN$4</f>
        <v>-0.825789871156357</v>
      </c>
      <c r="K283" s="219">
        <f>Scores!M279*calcs!$BN$4</f>
        <v>-0.825789871156357</v>
      </c>
      <c r="L283" s="219">
        <f>Scores!N279*calcs!$BN$4</f>
        <v>-0.825789871156357</v>
      </c>
      <c r="M283" s="219">
        <f>Scores!O279*calcs!$BN$5</f>
        <v>0.404331176206953</v>
      </c>
      <c r="N283" s="219">
        <f>Scores!P279*calcs!$BN$5</f>
        <v>0.404331176206953</v>
      </c>
      <c r="O283" s="219">
        <f>Scores!Q279*calcs!$BN$5</f>
        <v>0.404331176206953</v>
      </c>
      <c r="P283" s="219">
        <f>Scores!R279*calcs!$BN$5</f>
        <v>0.404331176206953</v>
      </c>
      <c r="Q283" s="219">
        <f>Scores!S279*calcs!$BN$5</f>
        <v>0.404331176206953</v>
      </c>
      <c r="R283" s="219">
        <f>Scores!T279*calcs!$BN$6</f>
        <v>0.357644530962906</v>
      </c>
      <c r="S283" s="219">
        <f>Scores!U279*calcs!$BN$6</f>
        <v>0.357644530962906</v>
      </c>
      <c r="T283" s="219">
        <f>Scores!V279*calcs!$BN$6</f>
        <v>0.357644530962906</v>
      </c>
      <c r="U283" s="219">
        <f>Scores!W279*calcs!$BN$6</f>
        <v>0.357644530962906</v>
      </c>
      <c r="V283" s="219">
        <f>Scores!X279*calcs!$BN$6</f>
        <v>0.357644530962906</v>
      </c>
      <c r="W283" s="219">
        <f>Scores!Y279*calcs!$BN$7</f>
        <v>0.441068721105097</v>
      </c>
      <c r="X283" s="219">
        <f>Scores!Z279*calcs!$BN$7</f>
        <v>0.547767615435665</v>
      </c>
      <c r="Y283" s="219">
        <f>Scores!AA279*calcs!$BN$7</f>
        <v>-0.498074086660815</v>
      </c>
      <c r="Z283" s="219">
        <f>Scores!AB279*calcs!$BN$7</f>
        <v>-0.37655715654853</v>
      </c>
      <c r="AA283" s="219">
        <f>Scores!AC279*calcs!$BN$7</f>
        <v>-0.0991225225127496</v>
      </c>
      <c r="AB283" s="219">
        <f>Scores!AD279*calcs!$BN$8</f>
        <v>0.0925538588345217</v>
      </c>
      <c r="AC283" s="219">
        <f>Scores!AE279*calcs!$BN$8</f>
        <v>0.208803330756685</v>
      </c>
      <c r="AD283" s="219">
        <f>Scores!AF279*calcs!$BN$8</f>
        <v>0.107029273767381</v>
      </c>
      <c r="AE283" s="219">
        <f>Scores!AG279*calcs!$BN$8</f>
        <v>-0.0172675703321662</v>
      </c>
      <c r="AF283" s="219">
        <f>Scores!AH279*calcs!$BN$8</f>
        <v>0.0542388530572858</v>
      </c>
      <c r="AG283" s="219">
        <f>Scores!AI279*calcs!$BN$9</f>
        <v>1.72147930258234</v>
      </c>
      <c r="AH283" s="219">
        <f>Scores!AJ279*calcs!$BN$9</f>
        <v>1.76808642193322</v>
      </c>
      <c r="AI283" s="219">
        <f>Scores!AK279*calcs!$BN$9</f>
        <v>1.79300676161831</v>
      </c>
      <c r="AJ283" s="219">
        <f>Scores!AL279*calcs!$BN$9</f>
        <v>1.81686176526616</v>
      </c>
      <c r="AK283" s="219">
        <f>Scores!AM279*calcs!$BN$9</f>
        <v>1.8446017292779</v>
      </c>
      <c r="AL283" s="219">
        <f>Scores!AN279*calcs!$BN$10</f>
        <v>-0.863335884461346</v>
      </c>
      <c r="AM283" s="219">
        <f>Scores!AO279*calcs!$BN$10</f>
        <v>-0.896187346014143</v>
      </c>
      <c r="AN283" s="219">
        <f>Scores!AP279*calcs!$BN$10</f>
        <v>-1.02154738822248</v>
      </c>
      <c r="AO283" s="219">
        <f>Scores!AQ279*calcs!$BN$10</f>
        <v>-1.09925436765187</v>
      </c>
      <c r="AP283" s="219">
        <f>Scores!AR279*calcs!$BN$10</f>
        <v>-1.05488430194965</v>
      </c>
      <c r="AQ283" s="219">
        <f>Scores!AS279*calcs!$BN$11</f>
        <v>-0.242876460061239</v>
      </c>
      <c r="AR283" s="219">
        <f>Scores!AT279*calcs!$BN$11</f>
        <v>-0.166254594586472</v>
      </c>
      <c r="AS283" s="219">
        <f>Scores!AU279*calcs!$BN$11</f>
        <v>-0.129669538028822</v>
      </c>
      <c r="AT283" s="219">
        <f>Scores!AV279*calcs!$BN$11</f>
        <v>-0.119123848326153</v>
      </c>
      <c r="AU283" s="219">
        <f>Scores!AW279*calcs!$BN$11</f>
        <v>-0.101373556837981</v>
      </c>
      <c r="AV283" s="219">
        <f>Scores!AX279*calcs!$BN$12</f>
        <v>-0.584336095092467</v>
      </c>
      <c r="AW283" s="219">
        <f>Scores!AY279*calcs!$BN$12</f>
        <v>-0.556603655924431</v>
      </c>
      <c r="AX283" s="219">
        <f>Scores!AZ279*calcs!$BN$12</f>
        <v>-0.531279684710124</v>
      </c>
      <c r="AY283" s="219">
        <f>Scores!BA279*calcs!$BN$12</f>
        <v>-0.610526160762123</v>
      </c>
      <c r="AZ283" s="219">
        <f>Scores!BB279*calcs!$BN$12</f>
        <v>-0.445420340306717</v>
      </c>
      <c r="BA283" s="219">
        <f>Scores!BC279*calcs!$BN$13</f>
        <v>-0.851431932288631</v>
      </c>
      <c r="BB283" s="219">
        <f>Scores!BD279*calcs!$BN$13</f>
        <v>-0.887638561965628</v>
      </c>
      <c r="BC283" s="219">
        <f>Scores!BE279*calcs!$BN$13</f>
        <v>-0.90366882251576</v>
      </c>
      <c r="BD283" s="219">
        <f>Scores!BF279*calcs!$BN$13</f>
        <v>-0.983203052232076</v>
      </c>
      <c r="BE283" s="219">
        <f>Scores!BG279*calcs!$BN$13</f>
        <v>-0.983203052232076</v>
      </c>
      <c r="BF283" s="219">
        <f>Scores!BH279*calcs!$BN$14</f>
        <v>2.23195241213888</v>
      </c>
      <c r="BG283" s="219">
        <f>Scores!BI279*calcs!$BN$14</f>
        <v>2.23195241213888</v>
      </c>
      <c r="BH283" s="219">
        <f>Scores!BJ279*calcs!$BN$14</f>
        <v>2.23195241213888</v>
      </c>
      <c r="BI283" s="219">
        <f>Scores!BK279*calcs!$BN$14</f>
        <v>1.24012959427136</v>
      </c>
      <c r="BJ283" s="219">
        <f>Scores!BL279*calcs!$BN$14</f>
        <v>1.24012959427136</v>
      </c>
    </row>
    <row r="284" spans="1:62">
      <c r="A284" t="s">
        <v>575</v>
      </c>
      <c r="B284" s="22" t="s">
        <v>576</v>
      </c>
      <c r="C284" s="219">
        <f>Scores!E280*calcs!$BN$3</f>
        <v>0.631045020294493</v>
      </c>
      <c r="D284" s="219">
        <f>Scores!F280*calcs!$BN$3</f>
        <v>0.631045020294493</v>
      </c>
      <c r="E284" s="219">
        <f>Scores!G280*calcs!$BN$3</f>
        <v>0.631045020294493</v>
      </c>
      <c r="F284" s="219">
        <f>Scores!H280*calcs!$BN$3</f>
        <v>0.631045020294493</v>
      </c>
      <c r="G284" s="219">
        <f>Scores!I280*calcs!$BN$3</f>
        <v>0.631045020294493</v>
      </c>
      <c r="H284" s="219">
        <f>Scores!J280*calcs!$BN$4</f>
        <v>-1.22261862967437</v>
      </c>
      <c r="I284" s="219">
        <f>Scores!K280*calcs!$BN$4</f>
        <v>-1.22261862967437</v>
      </c>
      <c r="J284" s="219">
        <f>Scores!L280*calcs!$BN$4</f>
        <v>-1.22261862967437</v>
      </c>
      <c r="K284" s="219">
        <f>Scores!M280*calcs!$BN$4</f>
        <v>-1.22261862967437</v>
      </c>
      <c r="L284" s="219">
        <f>Scores!N280*calcs!$BN$4</f>
        <v>-1.22261862967437</v>
      </c>
      <c r="M284" s="219">
        <f>Scores!O280*calcs!$BN$5</f>
        <v>0.840851858922267</v>
      </c>
      <c r="N284" s="219">
        <f>Scores!P280*calcs!$BN$5</f>
        <v>0.840851858922267</v>
      </c>
      <c r="O284" s="219">
        <f>Scores!Q280*calcs!$BN$5</f>
        <v>0.840851858922267</v>
      </c>
      <c r="P284" s="219">
        <f>Scores!R280*calcs!$BN$5</f>
        <v>0.840851858922267</v>
      </c>
      <c r="Q284" s="219">
        <f>Scores!S280*calcs!$BN$5</f>
        <v>0.840851858922267</v>
      </c>
      <c r="R284" s="219">
        <f>Scores!T280*calcs!$BN$6</f>
        <v>1.0012618023885</v>
      </c>
      <c r="S284" s="219">
        <f>Scores!U280*calcs!$BN$6</f>
        <v>1.0012618023885</v>
      </c>
      <c r="T284" s="219">
        <f>Scores!V280*calcs!$BN$6</f>
        <v>1.0012618023885</v>
      </c>
      <c r="U284" s="219">
        <f>Scores!W280*calcs!$BN$6</f>
        <v>1.0012618023885</v>
      </c>
      <c r="V284" s="219">
        <f>Scores!X280*calcs!$BN$6</f>
        <v>1.0012618023885</v>
      </c>
      <c r="W284" s="219">
        <f>Scores!Y280*calcs!$BN$7</f>
        <v>0.5851900211949</v>
      </c>
      <c r="X284" s="219">
        <f>Scores!Z280*calcs!$BN$7</f>
        <v>0.444116416233581</v>
      </c>
      <c r="Y284" s="219">
        <f>Scores!AA280*calcs!$BN$7</f>
        <v>1.06905883968178</v>
      </c>
      <c r="Z284" s="219">
        <f>Scores!AB280*calcs!$BN$7</f>
        <v>0.0118457423167724</v>
      </c>
      <c r="AA284" s="219">
        <f>Scores!AC280*calcs!$BN$7</f>
        <v>0.195650456437526</v>
      </c>
      <c r="AB284" s="219">
        <f>Scores!AD280*calcs!$BN$8</f>
        <v>0.866152771165341</v>
      </c>
      <c r="AC284" s="219">
        <f>Scores!AE280*calcs!$BN$8</f>
        <v>0.763948844892272</v>
      </c>
      <c r="AD284" s="219">
        <f>Scores!AF280*calcs!$BN$8</f>
        <v>0.771974342656065</v>
      </c>
      <c r="AE284" s="219">
        <f>Scores!AG280*calcs!$BN$8</f>
        <v>0.909365163043085</v>
      </c>
      <c r="AF284" s="219">
        <f>Scores!AH280*calcs!$BN$8</f>
        <v>0.896074835612888</v>
      </c>
      <c r="AG284" s="219">
        <f>Scores!AI280*calcs!$BN$9</f>
        <v>1.3878744678338</v>
      </c>
      <c r="AH284" s="219">
        <f>Scores!AJ280*calcs!$BN$9</f>
        <v>1.4086504164119</v>
      </c>
      <c r="AI284" s="219">
        <f>Scores!AK280*calcs!$BN$9</f>
        <v>1.36363836892559</v>
      </c>
      <c r="AJ284" s="219">
        <f>Scores!AL280*calcs!$BN$9</f>
        <v>1.3792866651656</v>
      </c>
      <c r="AK284" s="219">
        <f>Scores!AM280*calcs!$BN$9</f>
        <v>1.32458895880818</v>
      </c>
      <c r="AL284" s="219">
        <f>Scores!AN280*calcs!$BN$10</f>
        <v>-0.122786889906638</v>
      </c>
      <c r="AM284" s="219">
        <f>Scores!AO280*calcs!$BN$10</f>
        <v>-0.163702376349524</v>
      </c>
      <c r="AN284" s="219">
        <f>Scores!AP280*calcs!$BN$10</f>
        <v>-0.242934011922783</v>
      </c>
      <c r="AO284" s="219">
        <f>Scores!AQ280*calcs!$BN$10</f>
        <v>-0.257928757013373</v>
      </c>
      <c r="AP284" s="219">
        <f>Scores!AR280*calcs!$BN$10</f>
        <v>-0.254172075621795</v>
      </c>
      <c r="AQ284" s="219">
        <f>Scores!AS280*calcs!$BN$11</f>
        <v>-0.0254840466561608</v>
      </c>
      <c r="AR284" s="219">
        <f>Scores!AT280*calcs!$BN$11</f>
        <v>-0.0510963981276401</v>
      </c>
      <c r="AS284" s="219">
        <f>Scores!AU280*calcs!$BN$11</f>
        <v>0.133528690563237</v>
      </c>
      <c r="AT284" s="219">
        <f>Scores!AV280*calcs!$BN$11</f>
        <v>0.309308395868443</v>
      </c>
      <c r="AU284" s="219">
        <f>Scores!AW280*calcs!$BN$11</f>
        <v>0.130148964011258</v>
      </c>
      <c r="AV284" s="219">
        <f>Scores!AX280*calcs!$BN$12</f>
        <v>0.130361542806207</v>
      </c>
      <c r="AW284" s="219">
        <f>Scores!AY280*calcs!$BN$12</f>
        <v>0.103179962106309</v>
      </c>
      <c r="AX284" s="219">
        <f>Scores!AZ280*calcs!$BN$12</f>
        <v>0.212205263536168</v>
      </c>
      <c r="AY284" s="219">
        <f>Scores!BA280*calcs!$BN$12</f>
        <v>0.265453295882966</v>
      </c>
      <c r="AZ284" s="219">
        <f>Scores!BB280*calcs!$BN$12</f>
        <v>0.209422488281386</v>
      </c>
      <c r="BA284" s="219">
        <f>Scores!BC280*calcs!$BN$13</f>
        <v>-0.195599227687929</v>
      </c>
      <c r="BB284" s="219">
        <f>Scores!BD280*calcs!$BN$13</f>
        <v>-0.294030273651114</v>
      </c>
      <c r="BC284" s="219">
        <f>Scores!BE280*calcs!$BN$13</f>
        <v>-0.139492502804446</v>
      </c>
      <c r="BD284" s="219">
        <f>Scores!BF280*calcs!$BN$13</f>
        <v>-0.0797191663971953</v>
      </c>
      <c r="BE284" s="219">
        <f>Scores!BG280*calcs!$BN$13</f>
        <v>-0.0797191663971953</v>
      </c>
      <c r="BF284" s="219">
        <f>Scores!BH280*calcs!$BN$14</f>
        <v>2.16650022307767</v>
      </c>
      <c r="BG284" s="219">
        <f>Scores!BI280*calcs!$BN$14</f>
        <v>2.16650022307767</v>
      </c>
      <c r="BH284" s="219">
        <f>Scores!BJ280*calcs!$BN$14</f>
        <v>2.16650022307767</v>
      </c>
      <c r="BI284" s="219">
        <f>Scores!BK280*calcs!$BN$14</f>
        <v>1.21706638852628</v>
      </c>
      <c r="BJ284" s="219">
        <f>Scores!BL280*calcs!$BN$14</f>
        <v>1.21706638852628</v>
      </c>
    </row>
    <row r="285" spans="1:62">
      <c r="A285" t="s">
        <v>577</v>
      </c>
      <c r="B285" s="22" t="s">
        <v>578</v>
      </c>
      <c r="C285" s="219">
        <f>Scores!E281*calcs!$BN$3</f>
        <v>1.68030199679917</v>
      </c>
      <c r="D285" s="219">
        <f>Scores!F281*calcs!$BN$3</f>
        <v>1.68030199679917</v>
      </c>
      <c r="E285" s="219">
        <f>Scores!G281*calcs!$BN$3</f>
        <v>1.68030199679917</v>
      </c>
      <c r="F285" s="219">
        <f>Scores!H281*calcs!$BN$3</f>
        <v>1.68030199679917</v>
      </c>
      <c r="G285" s="219">
        <f>Scores!I281*calcs!$BN$3</f>
        <v>1.68030199679917</v>
      </c>
      <c r="H285" s="219">
        <f>Scores!J281*calcs!$BN$4</f>
        <v>0.533936594713954</v>
      </c>
      <c r="I285" s="219">
        <f>Scores!K281*calcs!$BN$4</f>
        <v>0.533936594713954</v>
      </c>
      <c r="J285" s="219">
        <f>Scores!L281*calcs!$BN$4</f>
        <v>0.533936594713954</v>
      </c>
      <c r="K285" s="219">
        <f>Scores!M281*calcs!$BN$4</f>
        <v>0.533936594713954</v>
      </c>
      <c r="L285" s="219">
        <f>Scores!N281*calcs!$BN$4</f>
        <v>0.533936594713954</v>
      </c>
      <c r="M285" s="219">
        <f>Scores!O281*calcs!$BN$5</f>
        <v>0.884043820201061</v>
      </c>
      <c r="N285" s="219">
        <f>Scores!P281*calcs!$BN$5</f>
        <v>0.884043820201061</v>
      </c>
      <c r="O285" s="219">
        <f>Scores!Q281*calcs!$BN$5</f>
        <v>0.884043820201061</v>
      </c>
      <c r="P285" s="219">
        <f>Scores!R281*calcs!$BN$5</f>
        <v>0.884043820201061</v>
      </c>
      <c r="Q285" s="219">
        <f>Scores!S281*calcs!$BN$5</f>
        <v>0.884043820201061</v>
      </c>
      <c r="R285" s="219">
        <f>Scores!T281*calcs!$BN$6</f>
        <v>0.822699049801</v>
      </c>
      <c r="S285" s="219">
        <f>Scores!U281*calcs!$BN$6</f>
        <v>0.822699049801</v>
      </c>
      <c r="T285" s="219">
        <f>Scores!V281*calcs!$BN$6</f>
        <v>0.822699049801</v>
      </c>
      <c r="U285" s="219">
        <f>Scores!W281*calcs!$BN$6</f>
        <v>0.822699049801</v>
      </c>
      <c r="V285" s="219">
        <f>Scores!X281*calcs!$BN$6</f>
        <v>0.822699049801</v>
      </c>
      <c r="W285" s="219">
        <f>Scores!Y281*calcs!$BN$7</f>
        <v>0.35300024616395</v>
      </c>
      <c r="X285" s="219">
        <f>Scores!Z281*calcs!$BN$7</f>
        <v>-0.298978713341016</v>
      </c>
      <c r="Y285" s="219">
        <f>Scores!AA281*calcs!$BN$7</f>
        <v>0.282380381386497</v>
      </c>
      <c r="Z285" s="219">
        <f>Scores!AB281*calcs!$BN$7</f>
        <v>0.0756544106023409</v>
      </c>
      <c r="AA285" s="219">
        <f>Scores!AC281*calcs!$BN$7</f>
        <v>-0.0557118080707148</v>
      </c>
      <c r="AB285" s="219">
        <f>Scores!AD281*calcs!$BN$8</f>
        <v>0.498860218921343</v>
      </c>
      <c r="AC285" s="219">
        <f>Scores!AE281*calcs!$BN$8</f>
        <v>0.529500816963024</v>
      </c>
      <c r="AD285" s="219">
        <f>Scores!AF281*calcs!$BN$8</f>
        <v>0.404931982354125</v>
      </c>
      <c r="AE285" s="219">
        <f>Scores!AG281*calcs!$BN$8</f>
        <v>0.419661964788411</v>
      </c>
      <c r="AF285" s="219">
        <f>Scores!AH281*calcs!$BN$8</f>
        <v>0.231864656673678</v>
      </c>
      <c r="AG285" s="219">
        <f>Scores!AI281*calcs!$BN$9</f>
        <v>-0.40680468698869</v>
      </c>
      <c r="AH285" s="219">
        <f>Scores!AJ281*calcs!$BN$9</f>
        <v>-0.312952334889919</v>
      </c>
      <c r="AI285" s="219">
        <f>Scores!AK281*calcs!$BN$9</f>
        <v>-0.153298488778262</v>
      </c>
      <c r="AJ285" s="219">
        <f>Scores!AL281*calcs!$BN$9</f>
        <v>-0.185666679142686</v>
      </c>
      <c r="AK285" s="219">
        <f>Scores!AM281*calcs!$BN$9</f>
        <v>-0.0629255539475048</v>
      </c>
      <c r="AL285" s="219">
        <f>Scores!AN281*calcs!$BN$10</f>
        <v>0.238019058211995</v>
      </c>
      <c r="AM285" s="219">
        <f>Scores!AO281*calcs!$BN$10</f>
        <v>0.200073829123645</v>
      </c>
      <c r="AN285" s="219">
        <f>Scores!AP281*calcs!$BN$10</f>
        <v>1.92765001537162e-5</v>
      </c>
      <c r="AO285" s="219">
        <f>Scores!AQ281*calcs!$BN$10</f>
        <v>-0.0901057053631902</v>
      </c>
      <c r="AP285" s="219">
        <f>Scores!AR281*calcs!$BN$10</f>
        <v>-0.110738395858477</v>
      </c>
      <c r="AQ285" s="219">
        <f>Scores!AS281*calcs!$BN$11</f>
        <v>0.357563225560574</v>
      </c>
      <c r="AR285" s="219">
        <f>Scores!AT281*calcs!$BN$11</f>
        <v>0.447406012539957</v>
      </c>
      <c r="AS285" s="219">
        <f>Scores!AU281*calcs!$BN$11</f>
        <v>0.698286821387697</v>
      </c>
      <c r="AT285" s="219">
        <f>Scores!AV281*calcs!$BN$11</f>
        <v>0.87850542972454</v>
      </c>
      <c r="AU285" s="219">
        <f>Scores!AW281*calcs!$BN$11</f>
        <v>0.461189382725037</v>
      </c>
      <c r="AV285" s="219">
        <f>Scores!AX281*calcs!$BN$12</f>
        <v>0.0185946696722115</v>
      </c>
      <c r="AW285" s="219">
        <f>Scores!AY281*calcs!$BN$12</f>
        <v>-0.0881468039225086</v>
      </c>
      <c r="AX285" s="219">
        <f>Scores!AZ281*calcs!$BN$12</f>
        <v>-0.0608347490881895</v>
      </c>
      <c r="AY285" s="219">
        <f>Scores!BA281*calcs!$BN$12</f>
        <v>-0.0675161059068759</v>
      </c>
      <c r="AZ285" s="219">
        <f>Scores!BB281*calcs!$BN$12</f>
        <v>-0.0632618452871586</v>
      </c>
      <c r="BA285" s="219">
        <f>Scores!BC281*calcs!$BN$13</f>
        <v>-0.207105064610748</v>
      </c>
      <c r="BB285" s="219">
        <f>Scores!BD281*calcs!$BN$13</f>
        <v>-0.183075453405411</v>
      </c>
      <c r="BC285" s="219">
        <f>Scores!BE281*calcs!$BN$13</f>
        <v>-0.194076525640968</v>
      </c>
      <c r="BD285" s="219">
        <f>Scores!BF281*calcs!$BN$13</f>
        <v>-0.166081596660823</v>
      </c>
      <c r="BE285" s="219">
        <f>Scores!BG281*calcs!$BN$13</f>
        <v>-0.166081596660823</v>
      </c>
      <c r="BF285" s="219">
        <f>Scores!BH281*calcs!$BN$14</f>
        <v>2.58394155356157</v>
      </c>
      <c r="BG285" s="219">
        <f>Scores!BI281*calcs!$BN$14</f>
        <v>2.58394155356157</v>
      </c>
      <c r="BH285" s="219">
        <f>Scores!BJ281*calcs!$BN$14</f>
        <v>2.58394155356157</v>
      </c>
      <c r="BI285" s="219">
        <f>Scores!BK281*calcs!$BN$14</f>
        <v>1.82592956917315</v>
      </c>
      <c r="BJ285" s="219">
        <f>Scores!BL281*calcs!$BN$14</f>
        <v>1.82592956917315</v>
      </c>
    </row>
    <row r="286" spans="1:62">
      <c r="A286" t="s">
        <v>579</v>
      </c>
      <c r="B286" s="22" t="s">
        <v>580</v>
      </c>
      <c r="C286" s="219">
        <f>Scores!E282*calcs!$BN$3</f>
        <v>0.430123471602108</v>
      </c>
      <c r="D286" s="219">
        <f>Scores!F282*calcs!$BN$3</f>
        <v>0.430123471602108</v>
      </c>
      <c r="E286" s="219">
        <f>Scores!G282*calcs!$BN$3</f>
        <v>0.430123471602108</v>
      </c>
      <c r="F286" s="219">
        <f>Scores!H282*calcs!$BN$3</f>
        <v>0.430123471602108</v>
      </c>
      <c r="G286" s="219">
        <f>Scores!I282*calcs!$BN$3</f>
        <v>0.430123471602108</v>
      </c>
      <c r="H286" s="219">
        <f>Scores!J282*calcs!$BN$4</f>
        <v>-0.846162099039899</v>
      </c>
      <c r="I286" s="219">
        <f>Scores!K282*calcs!$BN$4</f>
        <v>-0.846162099039899</v>
      </c>
      <c r="J286" s="219">
        <f>Scores!L282*calcs!$BN$4</f>
        <v>-0.846162099039899</v>
      </c>
      <c r="K286" s="219">
        <f>Scores!M282*calcs!$BN$4</f>
        <v>-0.846162099039899</v>
      </c>
      <c r="L286" s="219">
        <f>Scores!N282*calcs!$BN$4</f>
        <v>-0.846162099039899</v>
      </c>
      <c r="M286" s="219">
        <f>Scores!O282*calcs!$BN$5</f>
        <v>0.513731540191778</v>
      </c>
      <c r="N286" s="219">
        <f>Scores!P282*calcs!$BN$5</f>
        <v>0.513731540191778</v>
      </c>
      <c r="O286" s="219">
        <f>Scores!Q282*calcs!$BN$5</f>
        <v>0.513731540191778</v>
      </c>
      <c r="P286" s="219">
        <f>Scores!R282*calcs!$BN$5</f>
        <v>0.513731540191778</v>
      </c>
      <c r="Q286" s="219">
        <f>Scores!S282*calcs!$BN$5</f>
        <v>0.513731540191778</v>
      </c>
      <c r="R286" s="219">
        <f>Scores!T282*calcs!$BN$6</f>
        <v>0.0892071229880045</v>
      </c>
      <c r="S286" s="219">
        <f>Scores!U282*calcs!$BN$6</f>
        <v>0.0892071229880045</v>
      </c>
      <c r="T286" s="219">
        <f>Scores!V282*calcs!$BN$6</f>
        <v>0.0892071229880045</v>
      </c>
      <c r="U286" s="219">
        <f>Scores!W282*calcs!$BN$6</f>
        <v>0.0892071229880045</v>
      </c>
      <c r="V286" s="219">
        <f>Scores!X282*calcs!$BN$6</f>
        <v>0.0892071229880045</v>
      </c>
      <c r="W286" s="219">
        <f>Scores!Y282*calcs!$BN$7</f>
        <v>-0.552804588012353</v>
      </c>
      <c r="X286" s="219">
        <f>Scores!Z282*calcs!$BN$7</f>
        <v>-0.684169985780476</v>
      </c>
      <c r="Y286" s="219">
        <f>Scores!AA282*calcs!$BN$7</f>
        <v>-0.438207672788652</v>
      </c>
      <c r="Z286" s="219">
        <f>Scores!AB282*calcs!$BN$7</f>
        <v>0.0793942042218181</v>
      </c>
      <c r="AA286" s="219">
        <f>Scores!AC282*calcs!$BN$7</f>
        <v>-0.228617878461989</v>
      </c>
      <c r="AB286" s="219">
        <f>Scores!AD282*calcs!$BN$8</f>
        <v>0.0419385825857636</v>
      </c>
      <c r="AC286" s="219">
        <f>Scores!AE282*calcs!$BN$8</f>
        <v>-0.0153054985626435</v>
      </c>
      <c r="AD286" s="219">
        <f>Scores!AF282*calcs!$BN$8</f>
        <v>-0.0968509767484769</v>
      </c>
      <c r="AE286" s="219">
        <f>Scores!AG282*calcs!$BN$8</f>
        <v>-0.139576946867607</v>
      </c>
      <c r="AF286" s="219">
        <f>Scores!AH282*calcs!$BN$8</f>
        <v>-0.290621553449046</v>
      </c>
      <c r="AG286" s="219">
        <f>Scores!AI282*calcs!$BN$9</f>
        <v>0.844642765292922</v>
      </c>
      <c r="AH286" s="219">
        <f>Scores!AJ282*calcs!$BN$9</f>
        <v>0.904292819574341</v>
      </c>
      <c r="AI286" s="219">
        <f>Scores!AK282*calcs!$BN$9</f>
        <v>0.94443499475991</v>
      </c>
      <c r="AJ286" s="219">
        <f>Scores!AL282*calcs!$BN$9</f>
        <v>0.985460196791204</v>
      </c>
      <c r="AK286" s="219">
        <f>Scores!AM282*calcs!$BN$9</f>
        <v>0.929814866043204</v>
      </c>
      <c r="AL286" s="219">
        <f>Scores!AN282*calcs!$BN$10</f>
        <v>-0.512791007237185</v>
      </c>
      <c r="AM286" s="219">
        <f>Scores!AO282*calcs!$BN$10</f>
        <v>-0.548030909815528</v>
      </c>
      <c r="AN286" s="219">
        <f>Scores!AP282*calcs!$BN$10</f>
        <v>-0.550832373319372</v>
      </c>
      <c r="AO286" s="219">
        <f>Scores!AQ282*calcs!$BN$10</f>
        <v>-0.603878546411689</v>
      </c>
      <c r="AP286" s="219">
        <f>Scores!AR282*calcs!$BN$10</f>
        <v>-0.574307718766854</v>
      </c>
      <c r="AQ286" s="219">
        <f>Scores!AS282*calcs!$BN$11</f>
        <v>-0.464677868278996</v>
      </c>
      <c r="AR286" s="219">
        <f>Scores!AT282*calcs!$BN$11</f>
        <v>-0.34236243018065</v>
      </c>
      <c r="AS286" s="219">
        <f>Scores!AU282*calcs!$BN$11</f>
        <v>-0.111649205375414</v>
      </c>
      <c r="AT286" s="219">
        <f>Scores!AV282*calcs!$BN$11</f>
        <v>-0.131839281376144</v>
      </c>
      <c r="AU286" s="219">
        <f>Scores!AW282*calcs!$BN$11</f>
        <v>-0.514134424828316</v>
      </c>
      <c r="AV286" s="219">
        <f>Scores!AX282*calcs!$BN$12</f>
        <v>-0.701864544981068</v>
      </c>
      <c r="AW286" s="219">
        <f>Scores!AY282*calcs!$BN$12</f>
        <v>-0.759093025708923</v>
      </c>
      <c r="AX286" s="219">
        <f>Scores!AZ282*calcs!$BN$12</f>
        <v>-0.772774474187749</v>
      </c>
      <c r="AY286" s="219">
        <f>Scores!BA282*calcs!$BN$12</f>
        <v>-0.755337824685528</v>
      </c>
      <c r="AZ286" s="219">
        <f>Scores!BB282*calcs!$BN$12</f>
        <v>-0.836984558538008</v>
      </c>
      <c r="BA286" s="219">
        <f>Scores!BC282*calcs!$BN$13</f>
        <v>-0.799655666135944</v>
      </c>
      <c r="BB286" s="219">
        <f>Scores!BD282*calcs!$BN$13</f>
        <v>-0.843256633867346</v>
      </c>
      <c r="BC286" s="219">
        <f>Scores!BE282*calcs!$BN$13</f>
        <v>-0.91579860536832</v>
      </c>
      <c r="BD286" s="219">
        <f>Scores!BF282*calcs!$BN$13</f>
        <v>-0.996489579964941</v>
      </c>
      <c r="BE286" s="219">
        <f>Scores!BG282*calcs!$BN$13</f>
        <v>-0.996489579964941</v>
      </c>
      <c r="BF286" s="219">
        <f>Scores!BH282*calcs!$BN$14</f>
        <v>1.94792063240378</v>
      </c>
      <c r="BG286" s="219">
        <f>Scores!BI282*calcs!$BN$14</f>
        <v>1.94792063240378</v>
      </c>
      <c r="BH286" s="219">
        <f>Scores!BJ282*calcs!$BN$14</f>
        <v>1.94792063240378</v>
      </c>
      <c r="BI286" s="219">
        <f>Scores!BK282*calcs!$BN$14</f>
        <v>1.47590180386345</v>
      </c>
      <c r="BJ286" s="219">
        <f>Scores!BL282*calcs!$BN$14</f>
        <v>1.47590180386345</v>
      </c>
    </row>
    <row r="287" spans="1:62">
      <c r="A287" t="s">
        <v>581</v>
      </c>
      <c r="B287" s="22" t="s">
        <v>582</v>
      </c>
      <c r="C287" s="219">
        <f>Scores!E283*calcs!$BN$3</f>
        <v>1.09986196724339</v>
      </c>
      <c r="D287" s="219">
        <f>Scores!F283*calcs!$BN$3</f>
        <v>1.09986196724339</v>
      </c>
      <c r="E287" s="219">
        <f>Scores!G283*calcs!$BN$3</f>
        <v>1.09986196724339</v>
      </c>
      <c r="F287" s="219">
        <f>Scores!H283*calcs!$BN$3</f>
        <v>1.09986196724339</v>
      </c>
      <c r="G287" s="219">
        <f>Scores!I283*calcs!$BN$3</f>
        <v>1.09986196724339</v>
      </c>
      <c r="H287" s="219">
        <f>Scores!J283*calcs!$BN$4</f>
        <v>-0.498388739418203</v>
      </c>
      <c r="I287" s="219">
        <f>Scores!K283*calcs!$BN$4</f>
        <v>-0.498388739418203</v>
      </c>
      <c r="J287" s="219">
        <f>Scores!L283*calcs!$BN$4</f>
        <v>-0.498388739418203</v>
      </c>
      <c r="K287" s="219">
        <f>Scores!M283*calcs!$BN$4</f>
        <v>-0.498388739418203</v>
      </c>
      <c r="L287" s="219">
        <f>Scores!N283*calcs!$BN$4</f>
        <v>-0.498388739418203</v>
      </c>
      <c r="M287" s="219">
        <f>Scores!O283*calcs!$BN$5</f>
        <v>0.722102370919427</v>
      </c>
      <c r="N287" s="219">
        <f>Scores!P283*calcs!$BN$5</f>
        <v>0.722102370919427</v>
      </c>
      <c r="O287" s="219">
        <f>Scores!Q283*calcs!$BN$5</f>
        <v>0.722102370919427</v>
      </c>
      <c r="P287" s="219">
        <f>Scores!R283*calcs!$BN$5</f>
        <v>0.722102370919427</v>
      </c>
      <c r="Q287" s="219">
        <f>Scores!S283*calcs!$BN$5</f>
        <v>0.722102370919427</v>
      </c>
      <c r="R287" s="219">
        <f>Scores!T283*calcs!$BN$6</f>
        <v>0.761813473380534</v>
      </c>
      <c r="S287" s="219">
        <f>Scores!U283*calcs!$BN$6</f>
        <v>0.761813473380534</v>
      </c>
      <c r="T287" s="219">
        <f>Scores!V283*calcs!$BN$6</f>
        <v>0.761813473380534</v>
      </c>
      <c r="U287" s="219">
        <f>Scores!W283*calcs!$BN$6</f>
        <v>0.761813473380534</v>
      </c>
      <c r="V287" s="219">
        <f>Scores!X283*calcs!$BN$6</f>
        <v>0.761813473380534</v>
      </c>
      <c r="W287" s="219">
        <f>Scores!Y283*calcs!$BN$7</f>
        <v>0.483925895191952</v>
      </c>
      <c r="X287" s="219">
        <f>Scores!Z283*calcs!$BN$7</f>
        <v>0.121651943097388</v>
      </c>
      <c r="Y287" s="219">
        <f>Scores!AA283*calcs!$BN$7</f>
        <v>0.106271302797083</v>
      </c>
      <c r="Z287" s="219">
        <f>Scores!AB283*calcs!$BN$7</f>
        <v>0.586787849800061</v>
      </c>
      <c r="AA287" s="219">
        <f>Scores!AC283*calcs!$BN$7</f>
        <v>1.00377053760888</v>
      </c>
      <c r="AB287" s="219">
        <f>Scores!AD283*calcs!$BN$8</f>
        <v>0.704910987903567</v>
      </c>
      <c r="AC287" s="219">
        <f>Scores!AE283*calcs!$BN$8</f>
        <v>0.608305375131315</v>
      </c>
      <c r="AD287" s="219">
        <f>Scores!AF283*calcs!$BN$8</f>
        <v>0.591813025773569</v>
      </c>
      <c r="AE287" s="219">
        <f>Scores!AG283*calcs!$BN$8</f>
        <v>0.701450339210965</v>
      </c>
      <c r="AF287" s="219">
        <f>Scores!AH283*calcs!$BN$8</f>
        <v>0.660480011278381</v>
      </c>
      <c r="AG287" s="219">
        <f>Scores!AI283*calcs!$BN$9</f>
        <v>0.86517156920956</v>
      </c>
      <c r="AH287" s="219">
        <f>Scores!AJ283*calcs!$BN$9</f>
        <v>0.814674474557091</v>
      </c>
      <c r="AI287" s="219">
        <f>Scores!AK283*calcs!$BN$9</f>
        <v>0.857368174556561</v>
      </c>
      <c r="AJ287" s="219">
        <f>Scores!AL283*calcs!$BN$9</f>
        <v>0.796806575875369</v>
      </c>
      <c r="AK287" s="219">
        <f>Scores!AM283*calcs!$BN$9</f>
        <v>0.865754161334892</v>
      </c>
      <c r="AL287" s="219">
        <f>Scores!AN283*calcs!$BN$10</f>
        <v>0.160157273646895</v>
      </c>
      <c r="AM287" s="219">
        <f>Scores!AO283*calcs!$BN$10</f>
        <v>0.161554788595139</v>
      </c>
      <c r="AN287" s="219">
        <f>Scores!AP283*calcs!$BN$10</f>
        <v>0.143031482395651</v>
      </c>
      <c r="AO287" s="219">
        <f>Scores!AQ283*calcs!$BN$10</f>
        <v>0.102606917676496</v>
      </c>
      <c r="AP287" s="219">
        <f>Scores!AR283*calcs!$BN$10</f>
        <v>0.157004473033048</v>
      </c>
      <c r="AQ287" s="219">
        <f>Scores!AS283*calcs!$BN$11</f>
        <v>0.0503658821134445</v>
      </c>
      <c r="AR287" s="219">
        <f>Scores!AT283*calcs!$BN$11</f>
        <v>0.0768174790159585</v>
      </c>
      <c r="AS287" s="219">
        <f>Scores!AU283*calcs!$BN$11</f>
        <v>0.311623495876051</v>
      </c>
      <c r="AT287" s="219">
        <f>Scores!AV283*calcs!$BN$11</f>
        <v>0.204481636595342</v>
      </c>
      <c r="AU287" s="219">
        <f>Scores!AW283*calcs!$BN$11</f>
        <v>0.265839605371034</v>
      </c>
      <c r="AV287" s="219">
        <f>Scores!AX283*calcs!$BN$12</f>
        <v>0.231153312165522</v>
      </c>
      <c r="AW287" s="219">
        <f>Scores!AY283*calcs!$BN$12</f>
        <v>0.145671773564015</v>
      </c>
      <c r="AX287" s="219">
        <f>Scores!AZ283*calcs!$BN$12</f>
        <v>0.164555948158095</v>
      </c>
      <c r="AY287" s="219">
        <f>Scores!BA283*calcs!$BN$12</f>
        <v>0.253391645652811</v>
      </c>
      <c r="AZ287" s="219">
        <f>Scores!BB283*calcs!$BN$12</f>
        <v>0.258014905644804</v>
      </c>
      <c r="BA287" s="219">
        <f>Scores!BC283*calcs!$BN$13</f>
        <v>0.00575291846140975</v>
      </c>
      <c r="BB287" s="219">
        <f>Scores!BD283*calcs!$BN$13</f>
        <v>-0.0887638561965629</v>
      </c>
      <c r="BC287" s="219">
        <f>Scores!BE283*calcs!$BN$13</f>
        <v>-0.0849084799679239</v>
      </c>
      <c r="BD287" s="219">
        <f>Scores!BF283*calcs!$BN$13</f>
        <v>-0.0863624302636283</v>
      </c>
      <c r="BE287" s="219">
        <f>Scores!BG283*calcs!$BN$13</f>
        <v>-0.0863624302636283</v>
      </c>
      <c r="BF287" s="219">
        <f>Scores!BH283*calcs!$BN$14</f>
        <v>2.62029934686178</v>
      </c>
      <c r="BG287" s="219">
        <f>Scores!BI283*calcs!$BN$14</f>
        <v>2.62029934686178</v>
      </c>
      <c r="BH287" s="219">
        <f>Scores!BJ283*calcs!$BN$14</f>
        <v>2.62029934686178</v>
      </c>
      <c r="BI287" s="219">
        <f>Scores!BK283*calcs!$BN$14</f>
        <v>2.06348909147709</v>
      </c>
      <c r="BJ287" s="219">
        <f>Scores!BL283*calcs!$BN$14</f>
        <v>2.06348909147709</v>
      </c>
    </row>
    <row r="288" spans="1:62">
      <c r="A288" t="s">
        <v>583</v>
      </c>
      <c r="B288" s="22" t="s">
        <v>584</v>
      </c>
      <c r="C288" s="219">
        <f>Scores!E284*calcs!$BN$3</f>
        <v>0.220830191714206</v>
      </c>
      <c r="D288" s="219">
        <f>Scores!F284*calcs!$BN$3</f>
        <v>0.220830191714206</v>
      </c>
      <c r="E288" s="219">
        <f>Scores!G284*calcs!$BN$3</f>
        <v>0.220830191714206</v>
      </c>
      <c r="F288" s="219">
        <f>Scores!H284*calcs!$BN$3</f>
        <v>0.220830191714206</v>
      </c>
      <c r="G288" s="219">
        <f>Scores!I284*calcs!$BN$3</f>
        <v>0.220830191714206</v>
      </c>
      <c r="H288" s="219">
        <f>Scores!J284*calcs!$BN$4</f>
        <v>-0.766450127639289</v>
      </c>
      <c r="I288" s="219">
        <f>Scores!K284*calcs!$BN$4</f>
        <v>-0.766450127639289</v>
      </c>
      <c r="J288" s="219">
        <f>Scores!L284*calcs!$BN$4</f>
        <v>-0.766450127639289</v>
      </c>
      <c r="K288" s="219">
        <f>Scores!M284*calcs!$BN$4</f>
        <v>-0.766450127639289</v>
      </c>
      <c r="L288" s="219">
        <f>Scores!N284*calcs!$BN$4</f>
        <v>-0.766450127639289</v>
      </c>
      <c r="M288" s="219">
        <f>Scores!O284*calcs!$BN$5</f>
        <v>-0.0465477774975586</v>
      </c>
      <c r="N288" s="219">
        <f>Scores!P284*calcs!$BN$5</f>
        <v>-0.0465477774975586</v>
      </c>
      <c r="O288" s="219">
        <f>Scores!Q284*calcs!$BN$5</f>
        <v>-0.0465477774975586</v>
      </c>
      <c r="P288" s="219">
        <f>Scores!R284*calcs!$BN$5</f>
        <v>-0.0465477774975586</v>
      </c>
      <c r="Q288" s="219">
        <f>Scores!S284*calcs!$BN$5</f>
        <v>-0.0465477774975586</v>
      </c>
      <c r="R288" s="219">
        <f>Scores!T284*calcs!$BN$6</f>
        <v>0.164057437387849</v>
      </c>
      <c r="S288" s="219">
        <f>Scores!U284*calcs!$BN$6</f>
        <v>0.164057437387849</v>
      </c>
      <c r="T288" s="219">
        <f>Scores!V284*calcs!$BN$6</f>
        <v>0.164057437387849</v>
      </c>
      <c r="U288" s="219">
        <f>Scores!W284*calcs!$BN$6</f>
        <v>0.164057437387849</v>
      </c>
      <c r="V288" s="219">
        <f>Scores!X284*calcs!$BN$6</f>
        <v>0.164057437387849</v>
      </c>
      <c r="W288" s="219">
        <f>Scores!Y284*calcs!$BN$7</f>
        <v>-2.67805657021546</v>
      </c>
      <c r="X288" s="219">
        <f>Scores!Z284*calcs!$BN$7</f>
        <v>-3.197987270833</v>
      </c>
      <c r="Y288" s="219">
        <f>Scores!AA284*calcs!$BN$7</f>
        <v>-2.89827292331805</v>
      </c>
      <c r="Z288" s="219">
        <f>Scores!AB284*calcs!$BN$7</f>
        <v>-2.41527187764012</v>
      </c>
      <c r="AA288" s="219">
        <f>Scores!AC284*calcs!$BN$7</f>
        <v>-3.08198662564822</v>
      </c>
      <c r="AB288" s="219">
        <f>Scores!AD284*calcs!$BN$8</f>
        <v>0.624476365095562</v>
      </c>
      <c r="AC288" s="219">
        <f>Scores!AE284*calcs!$BN$8</f>
        <v>0.618028957815064</v>
      </c>
      <c r="AD288" s="219">
        <f>Scores!AF284*calcs!$BN$8</f>
        <v>0.630670864270656</v>
      </c>
      <c r="AE288" s="219">
        <f>Scores!AG284*calcs!$BN$8</f>
        <v>0.713920631298187</v>
      </c>
      <c r="AF288" s="219">
        <f>Scores!AH284*calcs!$BN$8</f>
        <v>0.628836289348019</v>
      </c>
      <c r="AG288" s="219">
        <f>Scores!AI284*calcs!$BN$9</f>
        <v>1.13379563409603</v>
      </c>
      <c r="AH288" s="219">
        <f>Scores!AJ284*calcs!$BN$9</f>
        <v>1.23538652642644</v>
      </c>
      <c r="AI288" s="219">
        <f>Scores!AK284*calcs!$BN$9</f>
        <v>1.37564282918579</v>
      </c>
      <c r="AJ288" s="219">
        <f>Scores!AL284*calcs!$BN$9</f>
        <v>1.55154716490029</v>
      </c>
      <c r="AK288" s="219">
        <f>Scores!AM284*calcs!$BN$9</f>
        <v>1.59356108146493</v>
      </c>
      <c r="AL288" s="219">
        <f>Scores!AN284*calcs!$BN$10</f>
        <v>-0.714165682198709</v>
      </c>
      <c r="AM288" s="219">
        <f>Scores!AO284*calcs!$BN$10</f>
        <v>-0.751498956944588</v>
      </c>
      <c r="AN288" s="219">
        <f>Scores!AP284*calcs!$BN$10</f>
        <v>-0.850109580596858</v>
      </c>
      <c r="AO288" s="219">
        <f>Scores!AQ284*calcs!$BN$10</f>
        <v>-0.868785402689863</v>
      </c>
      <c r="AP288" s="219">
        <f>Scores!AR284*calcs!$BN$10</f>
        <v>-0.80537778945321</v>
      </c>
      <c r="AQ288" s="219">
        <f>Scores!AS284*calcs!$BN$11</f>
        <v>0.232030478183828</v>
      </c>
      <c r="AR288" s="219">
        <f>Scores!AT284*calcs!$BN$11</f>
        <v>0.190762548175391</v>
      </c>
      <c r="AS288" s="219">
        <f>Scores!AU284*calcs!$BN$11</f>
        <v>0.16665560879877</v>
      </c>
      <c r="AT288" s="219">
        <f>Scores!AV284*calcs!$BN$11</f>
        <v>0.0558804472982857</v>
      </c>
      <c r="AU288" s="219">
        <f>Scores!AW284*calcs!$BN$11</f>
        <v>-0.109465657831308</v>
      </c>
      <c r="AV288" s="219">
        <f>Scores!AX284*calcs!$BN$12</f>
        <v>0.118708237430126</v>
      </c>
      <c r="AW288" s="219">
        <f>Scores!AY284*calcs!$BN$12</f>
        <v>0.0893855335218765</v>
      </c>
      <c r="AX288" s="219">
        <f>Scores!AZ284*calcs!$BN$12</f>
        <v>0.0352944286741202</v>
      </c>
      <c r="AY288" s="219">
        <f>Scores!BA284*calcs!$BN$12</f>
        <v>0.145210690890507</v>
      </c>
      <c r="AZ288" s="219">
        <f>Scores!BB284*calcs!$BN$12</f>
        <v>0.0524020334920131</v>
      </c>
      <c r="BA288" s="219">
        <f>Scores!BC284*calcs!$BN$13</f>
        <v>0.017258755384229</v>
      </c>
      <c r="BB288" s="219">
        <f>Scores!BD284*calcs!$BN$13</f>
        <v>0.0277387050614261</v>
      </c>
      <c r="BC288" s="219">
        <f>Scores!BE284*calcs!$BN$13</f>
        <v>-0.0485191314102422</v>
      </c>
      <c r="BD288" s="219">
        <f>Scores!BF284*calcs!$BN$13</f>
        <v>-0.132865277328659</v>
      </c>
      <c r="BE288" s="219">
        <f>Scores!BG284*calcs!$BN$13</f>
        <v>-0.132865277328659</v>
      </c>
      <c r="BF288" s="219">
        <f>Scores!BH284*calcs!$BN$14</f>
        <v>2.36983454857144</v>
      </c>
      <c r="BG288" s="219">
        <f>Scores!BI284*calcs!$BN$14</f>
        <v>2.36983454857144</v>
      </c>
      <c r="BH288" s="219">
        <f>Scores!BJ284*calcs!$BN$14</f>
        <v>2.36983454857144</v>
      </c>
      <c r="BI288" s="219">
        <f>Scores!BK284*calcs!$BN$14</f>
        <v>1.35917123470043</v>
      </c>
      <c r="BJ288" s="219">
        <f>Scores!BL284*calcs!$BN$14</f>
        <v>1.35917123470043</v>
      </c>
    </row>
    <row r="289" spans="1:62">
      <c r="A289" t="s">
        <v>585</v>
      </c>
      <c r="B289" s="22" t="s">
        <v>586</v>
      </c>
      <c r="C289" s="219">
        <f>Scores!E285*calcs!$BN$3</f>
        <v>1.43473121506403</v>
      </c>
      <c r="D289" s="219">
        <f>Scores!F285*calcs!$BN$3</f>
        <v>1.43473121506403</v>
      </c>
      <c r="E289" s="219">
        <f>Scores!G285*calcs!$BN$3</f>
        <v>1.43473121506403</v>
      </c>
      <c r="F289" s="219">
        <f>Scores!H285*calcs!$BN$3</f>
        <v>1.43473121506403</v>
      </c>
      <c r="G289" s="219">
        <f>Scores!I285*calcs!$BN$3</f>
        <v>1.43473121506403</v>
      </c>
      <c r="H289" s="219">
        <f>Scores!J285*calcs!$BN$4</f>
        <v>0.0817022525488661</v>
      </c>
      <c r="I289" s="219">
        <f>Scores!K285*calcs!$BN$4</f>
        <v>0.0817022525488661</v>
      </c>
      <c r="J289" s="219">
        <f>Scores!L285*calcs!$BN$4</f>
        <v>0.0817022525488661</v>
      </c>
      <c r="K289" s="219">
        <f>Scores!M285*calcs!$BN$4</f>
        <v>0.0817022525488661</v>
      </c>
      <c r="L289" s="219">
        <f>Scores!N285*calcs!$BN$4</f>
        <v>0.0817022525488661</v>
      </c>
      <c r="M289" s="219">
        <f>Scores!O285*calcs!$BN$5</f>
        <v>1.83929326051804</v>
      </c>
      <c r="N289" s="219">
        <f>Scores!P285*calcs!$BN$5</f>
        <v>1.83929326051804</v>
      </c>
      <c r="O289" s="219">
        <f>Scores!Q285*calcs!$BN$5</f>
        <v>1.83929326051804</v>
      </c>
      <c r="P289" s="219">
        <f>Scores!R285*calcs!$BN$5</f>
        <v>1.83929326051804</v>
      </c>
      <c r="Q289" s="219">
        <f>Scores!S285*calcs!$BN$5</f>
        <v>1.83929326051804</v>
      </c>
      <c r="R289" s="219">
        <f>Scores!T285*calcs!$BN$6</f>
        <v>1.14202046480417</v>
      </c>
      <c r="S289" s="219">
        <f>Scores!U285*calcs!$BN$6</f>
        <v>1.14202046480417</v>
      </c>
      <c r="T289" s="219">
        <f>Scores!V285*calcs!$BN$6</f>
        <v>1.14202046480417</v>
      </c>
      <c r="U289" s="219">
        <f>Scores!W285*calcs!$BN$6</f>
        <v>1.14202046480417</v>
      </c>
      <c r="V289" s="219">
        <f>Scores!X285*calcs!$BN$6</f>
        <v>1.14202046480417</v>
      </c>
      <c r="W289" s="219">
        <f>Scores!Y285*calcs!$BN$7</f>
        <v>0.813878100023616</v>
      </c>
      <c r="X289" s="219">
        <f>Scores!Z285*calcs!$BN$7</f>
        <v>0.682413644498531</v>
      </c>
      <c r="Y289" s="219">
        <f>Scores!AA285*calcs!$BN$7</f>
        <v>0.936354158161489</v>
      </c>
      <c r="Z289" s="219">
        <f>Scores!AB285*calcs!$BN$7</f>
        <v>0.768463978545384</v>
      </c>
      <c r="AA289" s="219">
        <f>Scores!AC285*calcs!$BN$7</f>
        <v>0.560836341315959</v>
      </c>
      <c r="AB289" s="219">
        <f>Scores!AD285*calcs!$BN$8</f>
        <v>1.25971660573746</v>
      </c>
      <c r="AC289" s="219">
        <f>Scores!AE285*calcs!$BN$8</f>
        <v>1.17910595862056</v>
      </c>
      <c r="AD289" s="219">
        <f>Scores!AF285*calcs!$BN$8</f>
        <v>1.2493906186301</v>
      </c>
      <c r="AE289" s="219">
        <f>Scores!AG285*calcs!$BN$8</f>
        <v>1.22539569526791</v>
      </c>
      <c r="AF289" s="219">
        <f>Scores!AH285*calcs!$BN$8</f>
        <v>1.24245676983518</v>
      </c>
      <c r="AG289" s="219">
        <f>Scores!AI285*calcs!$BN$9</f>
        <v>-1.35047647261762</v>
      </c>
      <c r="AH289" s="219">
        <f>Scores!AJ285*calcs!$BN$9</f>
        <v>-1.31525724755319</v>
      </c>
      <c r="AI289" s="219">
        <f>Scores!AK285*calcs!$BN$9</f>
        <v>-1.21192223979654</v>
      </c>
      <c r="AJ289" s="219">
        <f>Scores!AL285*calcs!$BN$9</f>
        <v>-1.11640576746226</v>
      </c>
      <c r="AK289" s="219">
        <f>Scores!AM285*calcs!$BN$9</f>
        <v>-1.05792569131965</v>
      </c>
      <c r="AL289" s="219">
        <f>Scores!AN285*calcs!$BN$10</f>
        <v>0.89954007941939</v>
      </c>
      <c r="AM289" s="219">
        <f>Scores!AO285*calcs!$BN$10</f>
        <v>0.846572996548242</v>
      </c>
      <c r="AN289" s="219">
        <f>Scores!AP285*calcs!$BN$10</f>
        <v>0.809019983436252</v>
      </c>
      <c r="AO289" s="219">
        <f>Scores!AQ285*calcs!$BN$10</f>
        <v>0.769251929353913</v>
      </c>
      <c r="AP289" s="219">
        <f>Scores!AR285*calcs!$BN$10</f>
        <v>0.744013098415292</v>
      </c>
      <c r="AQ289" s="219">
        <f>Scores!AS285*calcs!$BN$11</f>
        <v>0.778263608560845</v>
      </c>
      <c r="AR289" s="219">
        <f>Scores!AT285*calcs!$BN$11</f>
        <v>0.737867295572281</v>
      </c>
      <c r="AS289" s="219">
        <f>Scores!AU285*calcs!$BN$11</f>
        <v>0.802405526653151</v>
      </c>
      <c r="AT289" s="219">
        <f>Scores!AV285*calcs!$BN$11</f>
        <v>0.934045715162236</v>
      </c>
      <c r="AU289" s="219">
        <f>Scores!AW285*calcs!$BN$11</f>
        <v>0.844057321425118</v>
      </c>
      <c r="AV289" s="219">
        <f>Scores!AX285*calcs!$BN$12</f>
        <v>0.766527107135679</v>
      </c>
      <c r="AW289" s="219">
        <f>Scores!AY285*calcs!$BN$12</f>
        <v>0.73066960449555</v>
      </c>
      <c r="AX289" s="219">
        <f>Scores!AZ285*calcs!$BN$12</f>
        <v>0.802910808815356</v>
      </c>
      <c r="AY289" s="219">
        <f>Scores!BA285*calcs!$BN$12</f>
        <v>0.787258841224424</v>
      </c>
      <c r="AZ289" s="219">
        <f>Scores!BB285*calcs!$BN$12</f>
        <v>0.834200777399191</v>
      </c>
      <c r="BA289" s="219">
        <f>Scores!BC285*calcs!$BN$13</f>
        <v>0.70185605229198</v>
      </c>
      <c r="BB289" s="219">
        <f>Scores!BD285*calcs!$BN$13</f>
        <v>0.726754072609358</v>
      </c>
      <c r="BC289" s="219">
        <f>Scores!BE285*calcs!$BN$13</f>
        <v>0.667138056890829</v>
      </c>
      <c r="BD289" s="219">
        <f>Scores!BF285*calcs!$BN$13</f>
        <v>0.710829233708325</v>
      </c>
      <c r="BE289" s="219">
        <f>Scores!BG285*calcs!$BN$13</f>
        <v>0.710829233708325</v>
      </c>
      <c r="BF289" s="219">
        <f>Scores!BH285*calcs!$BN$14</f>
        <v>2.68647906998728</v>
      </c>
      <c r="BG289" s="219">
        <f>Scores!BI285*calcs!$BN$14</f>
        <v>2.68647906998728</v>
      </c>
      <c r="BH289" s="219">
        <f>Scores!BJ285*calcs!$BN$14</f>
        <v>2.68647906998728</v>
      </c>
      <c r="BI289" s="219">
        <f>Scores!BK285*calcs!$BN$14</f>
        <v>1.22943697608461</v>
      </c>
      <c r="BJ289" s="219">
        <f>Scores!BL285*calcs!$BN$14</f>
        <v>1.22943697608461</v>
      </c>
    </row>
    <row r="290" spans="1:62">
      <c r="A290" t="s">
        <v>587</v>
      </c>
      <c r="B290" s="22" t="s">
        <v>588</v>
      </c>
      <c r="C290" s="219">
        <f>Scores!E286*calcs!$BN$3</f>
        <v>0.351987313777291</v>
      </c>
      <c r="D290" s="219">
        <f>Scores!F286*calcs!$BN$3</f>
        <v>0.351987313777291</v>
      </c>
      <c r="E290" s="219">
        <f>Scores!G286*calcs!$BN$3</f>
        <v>0.351987313777291</v>
      </c>
      <c r="F290" s="219">
        <f>Scores!H286*calcs!$BN$3</f>
        <v>0.351987313777291</v>
      </c>
      <c r="G290" s="219">
        <f>Scores!I286*calcs!$BN$3</f>
        <v>0.351987313777291</v>
      </c>
      <c r="H290" s="219">
        <f>Scores!J286*calcs!$BN$4</f>
        <v>0.914556474118396</v>
      </c>
      <c r="I290" s="219">
        <f>Scores!K286*calcs!$BN$4</f>
        <v>0.914556474118396</v>
      </c>
      <c r="J290" s="219">
        <f>Scores!L286*calcs!$BN$4</f>
        <v>0.914556474118396</v>
      </c>
      <c r="K290" s="219">
        <f>Scores!M286*calcs!$BN$4</f>
        <v>0.914556474118396</v>
      </c>
      <c r="L290" s="219">
        <f>Scores!N286*calcs!$BN$4</f>
        <v>0.914556474118396</v>
      </c>
      <c r="M290" s="219">
        <f>Scores!O286*calcs!$BN$5</f>
        <v>1.59395036980038</v>
      </c>
      <c r="N290" s="219">
        <f>Scores!P286*calcs!$BN$5</f>
        <v>1.59395036980038</v>
      </c>
      <c r="O290" s="219">
        <f>Scores!Q286*calcs!$BN$5</f>
        <v>1.59395036980038</v>
      </c>
      <c r="P290" s="219">
        <f>Scores!R286*calcs!$BN$5</f>
        <v>1.59395036980038</v>
      </c>
      <c r="Q290" s="219">
        <f>Scores!S286*calcs!$BN$5</f>
        <v>1.59395036980038</v>
      </c>
      <c r="R290" s="219">
        <f>Scores!T286*calcs!$BN$6</f>
        <v>0.518034238252064</v>
      </c>
      <c r="S290" s="219">
        <f>Scores!U286*calcs!$BN$6</f>
        <v>0.518034238252064</v>
      </c>
      <c r="T290" s="219">
        <f>Scores!V286*calcs!$BN$6</f>
        <v>0.518034238252064</v>
      </c>
      <c r="U290" s="219">
        <f>Scores!W286*calcs!$BN$6</f>
        <v>0.518034238252064</v>
      </c>
      <c r="V290" s="219">
        <f>Scores!X286*calcs!$BN$6</f>
        <v>0.518034238252064</v>
      </c>
      <c r="W290" s="219">
        <f>Scores!Y286*calcs!$BN$7</f>
        <v>-0.450750102896365</v>
      </c>
      <c r="X290" s="219">
        <f>Scores!Z286*calcs!$BN$7</f>
        <v>0.165211273020158</v>
      </c>
      <c r="Y290" s="219">
        <f>Scores!AA286*calcs!$BN$7</f>
        <v>0.791766547739695</v>
      </c>
      <c r="Z290" s="219">
        <f>Scores!AB286*calcs!$BN$7</f>
        <v>0.464940785365446</v>
      </c>
      <c r="AA290" s="219">
        <f>Scores!AC286*calcs!$BN$7</f>
        <v>-0.00733389901922891</v>
      </c>
      <c r="AB290" s="219">
        <f>Scores!AD286*calcs!$BN$8</f>
        <v>0.75232235114868</v>
      </c>
      <c r="AC290" s="219">
        <f>Scores!AE286*calcs!$BN$8</f>
        <v>0.776455228547733</v>
      </c>
      <c r="AD290" s="219">
        <f>Scores!AF286*calcs!$BN$8</f>
        <v>0.882103832821132</v>
      </c>
      <c r="AE290" s="219">
        <f>Scores!AG286*calcs!$BN$8</f>
        <v>0.794341238840596</v>
      </c>
      <c r="AF290" s="219">
        <f>Scores!AH286*calcs!$BN$8</f>
        <v>0.657170336280562</v>
      </c>
      <c r="AG290" s="219">
        <f>Scores!AI286*calcs!$BN$9</f>
        <v>-0.42679118069537</v>
      </c>
      <c r="AH290" s="219">
        <f>Scores!AJ286*calcs!$BN$9</f>
        <v>-0.407750567862322</v>
      </c>
      <c r="AI290" s="219">
        <f>Scores!AK286*calcs!$BN$9</f>
        <v>-0.403725612675059</v>
      </c>
      <c r="AJ290" s="219">
        <f>Scores!AL286*calcs!$BN$9</f>
        <v>-0.329993331857226</v>
      </c>
      <c r="AK290" s="219">
        <f>Scores!AM286*calcs!$BN$9</f>
        <v>-0.285976909245829</v>
      </c>
      <c r="AL290" s="219">
        <f>Scores!AN286*calcs!$BN$10</f>
        <v>0.0201557956308018</v>
      </c>
      <c r="AM290" s="219">
        <f>Scores!AO286*calcs!$BN$10</f>
        <v>-0.0610988312160662</v>
      </c>
      <c r="AN290" s="219">
        <f>Scores!AP286*calcs!$BN$10</f>
        <v>-0.0441362397154004</v>
      </c>
      <c r="AO290" s="219">
        <f>Scores!AQ286*calcs!$BN$10</f>
        <v>-0.0460654194513766</v>
      </c>
      <c r="AP290" s="219">
        <f>Scores!AR286*calcs!$BN$10</f>
        <v>-0.0449769894640675</v>
      </c>
      <c r="AQ290" s="219">
        <f>Scores!AS286*calcs!$BN$11</f>
        <v>0.291943162295108</v>
      </c>
      <c r="AR290" s="219">
        <f>Scores!AT286*calcs!$BN$11</f>
        <v>0.221419872739391</v>
      </c>
      <c r="AS290" s="219">
        <f>Scores!AU286*calcs!$BN$11</f>
        <v>0.279510981346063</v>
      </c>
      <c r="AT290" s="219">
        <f>Scores!AV286*calcs!$BN$11</f>
        <v>0.202788357872185</v>
      </c>
      <c r="AU290" s="219">
        <f>Scores!AW286*calcs!$BN$11</f>
        <v>0.0371563599854856</v>
      </c>
      <c r="AV290" s="219">
        <f>Scores!AX286*calcs!$BN$12</f>
        <v>0.163147043891082</v>
      </c>
      <c r="AW290" s="219">
        <f>Scores!AY286*calcs!$BN$12</f>
        <v>0.173968289310792</v>
      </c>
      <c r="AX290" s="219">
        <f>Scores!AZ286*calcs!$BN$12</f>
        <v>0.166092204127641</v>
      </c>
      <c r="AY290" s="219">
        <f>Scores!BA286*calcs!$BN$12</f>
        <v>0.213565442062679</v>
      </c>
      <c r="AZ290" s="219">
        <f>Scores!BB286*calcs!$BN$12</f>
        <v>0.266058920681316</v>
      </c>
      <c r="BA290" s="219">
        <f>Scores!BC286*calcs!$BN$13</f>
        <v>0.120811287689603</v>
      </c>
      <c r="BB290" s="219">
        <f>Scores!BD286*calcs!$BN$13</f>
        <v>0.061025151135137</v>
      </c>
      <c r="BC290" s="219">
        <f>Scores!BE286*calcs!$BN$13</f>
        <v>-0.0606489142628027</v>
      </c>
      <c r="BD290" s="219">
        <f>Scores!BF286*calcs!$BN$13</f>
        <v>-0.0132865277328658</v>
      </c>
      <c r="BE290" s="219">
        <f>Scores!BG286*calcs!$BN$13</f>
        <v>-0.0132865277328658</v>
      </c>
      <c r="BF290" s="219">
        <f>Scores!BH286*calcs!$BN$14</f>
        <v>2.65056384332187</v>
      </c>
      <c r="BG290" s="219">
        <f>Scores!BI286*calcs!$BN$14</f>
        <v>2.65056384332187</v>
      </c>
      <c r="BH290" s="219">
        <f>Scores!BJ286*calcs!$BN$14</f>
        <v>2.65056384332187</v>
      </c>
      <c r="BI290" s="219">
        <f>Scores!BK286*calcs!$BN$14</f>
        <v>1.41138094032897</v>
      </c>
      <c r="BJ290" s="219">
        <f>Scores!BL286*calcs!$BN$14</f>
        <v>1.41138094032897</v>
      </c>
    </row>
    <row r="291" spans="1:62">
      <c r="A291" t="s">
        <v>589</v>
      </c>
      <c r="B291" s="22" t="s">
        <v>590</v>
      </c>
      <c r="C291" s="219">
        <f>Scores!E287*calcs!$BN$3</f>
        <v>1.57984122245298</v>
      </c>
      <c r="D291" s="219">
        <f>Scores!F287*calcs!$BN$3</f>
        <v>1.57984122245298</v>
      </c>
      <c r="E291" s="219">
        <f>Scores!G287*calcs!$BN$3</f>
        <v>1.57984122245298</v>
      </c>
      <c r="F291" s="219">
        <f>Scores!H287*calcs!$BN$3</f>
        <v>1.57984122245298</v>
      </c>
      <c r="G291" s="219">
        <f>Scores!I287*calcs!$BN$3</f>
        <v>1.57984122245298</v>
      </c>
      <c r="H291" s="219">
        <f>Scores!J287*calcs!$BN$4</f>
        <v>0.415676353286883</v>
      </c>
      <c r="I291" s="219">
        <f>Scores!K287*calcs!$BN$4</f>
        <v>0.415676353286883</v>
      </c>
      <c r="J291" s="219">
        <f>Scores!L287*calcs!$BN$4</f>
        <v>0.415676353286883</v>
      </c>
      <c r="K291" s="219">
        <f>Scores!M287*calcs!$BN$4</f>
        <v>0.415676353286883</v>
      </c>
      <c r="L291" s="219">
        <f>Scores!N287*calcs!$BN$4</f>
        <v>0.415676353286883</v>
      </c>
      <c r="M291" s="219">
        <f>Scores!O287*calcs!$BN$5</f>
        <v>0.861632920383221</v>
      </c>
      <c r="N291" s="219">
        <f>Scores!P287*calcs!$BN$5</f>
        <v>0.861632920383221</v>
      </c>
      <c r="O291" s="219">
        <f>Scores!Q287*calcs!$BN$5</f>
        <v>0.861632920383221</v>
      </c>
      <c r="P291" s="219">
        <f>Scores!R287*calcs!$BN$5</f>
        <v>0.861632920383221</v>
      </c>
      <c r="Q291" s="219">
        <f>Scores!S287*calcs!$BN$5</f>
        <v>0.861632920383221</v>
      </c>
      <c r="R291" s="219">
        <f>Scores!T287*calcs!$BN$6</f>
        <v>1.10229649509812</v>
      </c>
      <c r="S291" s="219">
        <f>Scores!U287*calcs!$BN$6</f>
        <v>1.10229649509812</v>
      </c>
      <c r="T291" s="219">
        <f>Scores!V287*calcs!$BN$6</f>
        <v>1.10229649509812</v>
      </c>
      <c r="U291" s="219">
        <f>Scores!W287*calcs!$BN$6</f>
        <v>1.10229649509812</v>
      </c>
      <c r="V291" s="219">
        <f>Scores!X287*calcs!$BN$6</f>
        <v>1.10229649509812</v>
      </c>
      <c r="W291" s="219">
        <f>Scores!Y287*calcs!$BN$7</f>
        <v>0.304456104079417</v>
      </c>
      <c r="X291" s="219">
        <f>Scores!Z287*calcs!$BN$7</f>
        <v>-0.467899203791346</v>
      </c>
      <c r="Y291" s="219">
        <f>Scores!AA287*calcs!$BN$7</f>
        <v>-0.374348798084313</v>
      </c>
      <c r="Z291" s="219">
        <f>Scores!AB287*calcs!$BN$7</f>
        <v>-1.00080218479169</v>
      </c>
      <c r="AA291" s="219">
        <f>Scores!AC287*calcs!$BN$7</f>
        <v>-0.958696372259578</v>
      </c>
      <c r="AB291" s="219">
        <f>Scores!AD287*calcs!$BN$8</f>
        <v>1.2434678768321</v>
      </c>
      <c r="AC291" s="219">
        <f>Scores!AE287*calcs!$BN$8</f>
        <v>1.24008892694206</v>
      </c>
      <c r="AD291" s="219">
        <f>Scores!AF287*calcs!$BN$8</f>
        <v>1.21452310857794</v>
      </c>
      <c r="AE291" s="219">
        <f>Scores!AG287*calcs!$BN$8</f>
        <v>1.26078800346538</v>
      </c>
      <c r="AF291" s="219">
        <f>Scores!AH287*calcs!$BN$8</f>
        <v>1.29174814883697</v>
      </c>
      <c r="AG291" s="219">
        <f>Scores!AI287*calcs!$BN$9</f>
        <v>-0.182502282175622</v>
      </c>
      <c r="AH291" s="219">
        <f>Scores!AJ287*calcs!$BN$9</f>
        <v>-0.257473174193912</v>
      </c>
      <c r="AI291" s="219">
        <f>Scores!AK287*calcs!$BN$9</f>
        <v>-0.166353176737281</v>
      </c>
      <c r="AJ291" s="219">
        <f>Scores!AL287*calcs!$BN$9</f>
        <v>-0.0230338937429179</v>
      </c>
      <c r="AK291" s="219">
        <f>Scores!AM287*calcs!$BN$9</f>
        <v>0.015336948051069</v>
      </c>
      <c r="AL291" s="219">
        <f>Scores!AN287*calcs!$BN$10</f>
        <v>0.709731703035561</v>
      </c>
      <c r="AM291" s="219">
        <f>Scores!AO287*calcs!$BN$10</f>
        <v>0.697350808602443</v>
      </c>
      <c r="AN291" s="219">
        <f>Scores!AP287*calcs!$BN$10</f>
        <v>0.651912334492653</v>
      </c>
      <c r="AO291" s="219">
        <f>Scores!AQ287*calcs!$BN$10</f>
        <v>0.637424130422543</v>
      </c>
      <c r="AP291" s="219">
        <f>Scores!AR287*calcs!$BN$10</f>
        <v>0.56096739802728</v>
      </c>
      <c r="AQ291" s="219">
        <f>Scores!AS287*calcs!$BN$11</f>
        <v>0.733402618999037</v>
      </c>
      <c r="AR291" s="219">
        <f>Scores!AT287*calcs!$BN$11</f>
        <v>0.761807209877486</v>
      </c>
      <c r="AS291" s="219">
        <f>Scores!AU287*calcs!$BN$11</f>
        <v>0.796139012976709</v>
      </c>
      <c r="AT291" s="219">
        <f>Scores!AV287*calcs!$BN$11</f>
        <v>0.917603827462206</v>
      </c>
      <c r="AU291" s="219">
        <f>Scores!AW287*calcs!$BN$11</f>
        <v>0.788014096844695</v>
      </c>
      <c r="AV291" s="219">
        <f>Scores!AX287*calcs!$BN$12</f>
        <v>0.870728026526286</v>
      </c>
      <c r="AW291" s="219">
        <f>Scores!AY287*calcs!$BN$12</f>
        <v>0.884598431902837</v>
      </c>
      <c r="AX291" s="219">
        <f>Scores!AZ287*calcs!$BN$12</f>
        <v>0.899146304886308</v>
      </c>
      <c r="AY291" s="219">
        <f>Scores!BA287*calcs!$BN$12</f>
        <v>0.928309681632539</v>
      </c>
      <c r="AZ291" s="219">
        <f>Scores!BB287*calcs!$BN$12</f>
        <v>0.948781969033368</v>
      </c>
      <c r="BA291" s="219">
        <f>Scores!BC287*calcs!$BN$13</f>
        <v>0.885949443057089</v>
      </c>
      <c r="BB291" s="219">
        <f>Scores!BD287*calcs!$BN$13</f>
        <v>0.854352115891917</v>
      </c>
      <c r="BC291" s="219">
        <f>Scores!BE287*calcs!$BN$13</f>
        <v>0.849084799679237</v>
      </c>
      <c r="BD291" s="219">
        <f>Scores!BF287*calcs!$BN$13</f>
        <v>0.830407983304118</v>
      </c>
      <c r="BE291" s="219">
        <f>Scores!BG287*calcs!$BN$13</f>
        <v>0.830407983304118</v>
      </c>
      <c r="BF291" s="219">
        <f>Scores!BH287*calcs!$BN$14</f>
        <v>2.26487787119264</v>
      </c>
      <c r="BG291" s="219">
        <f>Scores!BI287*calcs!$BN$14</f>
        <v>2.26487787119264</v>
      </c>
      <c r="BH291" s="219">
        <f>Scores!BJ287*calcs!$BN$14</f>
        <v>2.26487787119264</v>
      </c>
      <c r="BI291" s="219">
        <f>Scores!BK287*calcs!$BN$14</f>
        <v>1.03488601107683</v>
      </c>
      <c r="BJ291" s="219">
        <f>Scores!BL287*calcs!$BN$14</f>
        <v>1.03488601107683</v>
      </c>
    </row>
    <row r="292" spans="1:62">
      <c r="A292" t="s">
        <v>591</v>
      </c>
      <c r="B292" s="22" t="s">
        <v>592</v>
      </c>
      <c r="C292" s="219">
        <f>Scores!E288*calcs!$BN$3</f>
        <v>0.346406159646947</v>
      </c>
      <c r="D292" s="219">
        <f>Scores!F288*calcs!$BN$3</f>
        <v>0.346406159646947</v>
      </c>
      <c r="E292" s="219">
        <f>Scores!G288*calcs!$BN$3</f>
        <v>0.346406159646947</v>
      </c>
      <c r="F292" s="219">
        <f>Scores!H288*calcs!$BN$3</f>
        <v>0.346406159646947</v>
      </c>
      <c r="G292" s="219">
        <f>Scores!I288*calcs!$BN$3</f>
        <v>0.346406159646947</v>
      </c>
      <c r="H292" s="219">
        <f>Scores!J288*calcs!$BN$4</f>
        <v>2.98527195918814</v>
      </c>
      <c r="I292" s="219">
        <f>Scores!K288*calcs!$BN$4</f>
        <v>2.98527195918814</v>
      </c>
      <c r="J292" s="219">
        <f>Scores!L288*calcs!$BN$4</f>
        <v>2.98527195918814</v>
      </c>
      <c r="K292" s="219">
        <f>Scores!M288*calcs!$BN$4</f>
        <v>2.98527195918814</v>
      </c>
      <c r="L292" s="219">
        <f>Scores!N288*calcs!$BN$4</f>
        <v>2.98527195918814</v>
      </c>
      <c r="M292" s="219">
        <f>Scores!O288*calcs!$BN$5</f>
        <v>1.51886155576495</v>
      </c>
      <c r="N292" s="219">
        <f>Scores!P288*calcs!$BN$5</f>
        <v>1.51886155576495</v>
      </c>
      <c r="O292" s="219">
        <f>Scores!Q288*calcs!$BN$5</f>
        <v>1.51886155576495</v>
      </c>
      <c r="P292" s="219">
        <f>Scores!R288*calcs!$BN$5</f>
        <v>1.51886155576495</v>
      </c>
      <c r="Q292" s="219">
        <f>Scores!S288*calcs!$BN$5</f>
        <v>1.51886155576495</v>
      </c>
      <c r="R292" s="219">
        <f>Scores!T288*calcs!$BN$6</f>
        <v>-0.218848374594773</v>
      </c>
      <c r="S292" s="219">
        <f>Scores!U288*calcs!$BN$6</f>
        <v>-0.218848374594773</v>
      </c>
      <c r="T292" s="219">
        <f>Scores!V288*calcs!$BN$6</f>
        <v>-0.218848374594773</v>
      </c>
      <c r="U292" s="219">
        <f>Scores!W288*calcs!$BN$6</f>
        <v>-0.218848374594773</v>
      </c>
      <c r="V292" s="219">
        <f>Scores!X288*calcs!$BN$6</f>
        <v>-0.218848374594773</v>
      </c>
      <c r="W292" s="219">
        <f>Scores!Y288*calcs!$BN$7</f>
        <v>-0.25492125141999</v>
      </c>
      <c r="X292" s="219">
        <f>Scores!Z288*calcs!$BN$7</f>
        <v>-0.165750654741124</v>
      </c>
      <c r="Y292" s="219">
        <f>Scores!AA288*calcs!$BN$7</f>
        <v>-0.906236536168244</v>
      </c>
      <c r="Z292" s="219">
        <f>Scores!AB288*calcs!$BN$7</f>
        <v>-0.881133629254101</v>
      </c>
      <c r="AA292" s="219">
        <f>Scores!AC288*calcs!$BN$7</f>
        <v>-1.06768646967978</v>
      </c>
      <c r="AB292" s="219">
        <f>Scores!AD288*calcs!$BN$8</f>
        <v>-1.05331343093925</v>
      </c>
      <c r="AC292" s="219">
        <f>Scores!AE288*calcs!$BN$8</f>
        <v>-0.999449601696725</v>
      </c>
      <c r="AD292" s="219">
        <f>Scores!AF288*calcs!$BN$8</f>
        <v>-1.03229602689228</v>
      </c>
      <c r="AE292" s="219">
        <f>Scores!AG288*calcs!$BN$8</f>
        <v>-1.09893802419458</v>
      </c>
      <c r="AF292" s="219">
        <f>Scores!AH288*calcs!$BN$8</f>
        <v>-1.12584342419341</v>
      </c>
      <c r="AG292" s="219">
        <f>Scores!AI288*calcs!$BN$9</f>
        <v>0.650721735221015</v>
      </c>
      <c r="AH292" s="219">
        <f>Scores!AJ288*calcs!$BN$9</f>
        <v>0.767251455282772</v>
      </c>
      <c r="AI292" s="219">
        <f>Scores!AK288*calcs!$BN$9</f>
        <v>0.875161822339531</v>
      </c>
      <c r="AJ292" s="219">
        <f>Scores!AL288*calcs!$BN$9</f>
        <v>0.97498812338494</v>
      </c>
      <c r="AK292" s="219">
        <f>Scores!AM288*calcs!$BN$9</f>
        <v>1.05603776279095</v>
      </c>
      <c r="AL292" s="219">
        <f>Scores!AN288*calcs!$BN$10</f>
        <v>-1.17452348343986</v>
      </c>
      <c r="AM292" s="219">
        <f>Scores!AO288*calcs!$BN$10</f>
        <v>-1.26736238956473</v>
      </c>
      <c r="AN292" s="219">
        <f>Scores!AP288*calcs!$BN$10</f>
        <v>-1.42447607271467</v>
      </c>
      <c r="AO292" s="219">
        <f>Scores!AQ288*calcs!$BN$10</f>
        <v>-1.31398600886086</v>
      </c>
      <c r="AP292" s="219">
        <f>Scores!AR288*calcs!$BN$10</f>
        <v>-1.30612953578752</v>
      </c>
      <c r="AQ292" s="219">
        <f>Scores!AS288*calcs!$BN$11</f>
        <v>-0.57366217095163</v>
      </c>
      <c r="AR292" s="219">
        <f>Scores!AT288*calcs!$BN$11</f>
        <v>-0.551745963156239</v>
      </c>
      <c r="AS292" s="219">
        <f>Scores!AU288*calcs!$BN$11</f>
        <v>-0.499829863649497</v>
      </c>
      <c r="AT292" s="219">
        <f>Scores!AV288*calcs!$BN$11</f>
        <v>-1.024480139746</v>
      </c>
      <c r="AU292" s="219">
        <f>Scores!AW288*calcs!$BN$11</f>
        <v>-1.08599952286474</v>
      </c>
      <c r="AV292" s="219">
        <f>Scores!AX288*calcs!$BN$12</f>
        <v>-1.22387617803805</v>
      </c>
      <c r="AW292" s="219">
        <f>Scores!AY288*calcs!$BN$12</f>
        <v>-1.18068441965298</v>
      </c>
      <c r="AX292" s="219">
        <f>Scores!AZ288*calcs!$BN$12</f>
        <v>-1.25769551040135</v>
      </c>
      <c r="AY292" s="219">
        <f>Scores!BA288*calcs!$BN$12</f>
        <v>-1.27222154461205</v>
      </c>
      <c r="AZ292" s="219">
        <f>Scores!BB288*calcs!$BN$12</f>
        <v>-1.22545308203108</v>
      </c>
      <c r="BA292" s="219">
        <f>Scores!BC288*calcs!$BN$13</f>
        <v>-0.828420258442992</v>
      </c>
      <c r="BB292" s="219">
        <f>Scores!BD288*calcs!$BN$13</f>
        <v>-0.726754072609357</v>
      </c>
      <c r="BC292" s="219">
        <f>Scores!BE288*calcs!$BN$13</f>
        <v>-0.885474148236919</v>
      </c>
      <c r="BD292" s="219">
        <f>Scores!BF288*calcs!$BN$13</f>
        <v>-0.910127149701313</v>
      </c>
      <c r="BE292" s="219">
        <f>Scores!BG288*calcs!$BN$13</f>
        <v>-0.910127149701313</v>
      </c>
      <c r="BF292" s="219">
        <f>Scores!BH288*calcs!$BN$14</f>
        <v>1.94487927413883</v>
      </c>
      <c r="BG292" s="219">
        <f>Scores!BI288*calcs!$BN$14</f>
        <v>1.94487927413883</v>
      </c>
      <c r="BH292" s="219">
        <f>Scores!BJ288*calcs!$BN$14</f>
        <v>1.94487927413883</v>
      </c>
      <c r="BI292" s="219">
        <f>Scores!BK288*calcs!$BN$14</f>
        <v>0.361651043376242</v>
      </c>
      <c r="BJ292" s="219">
        <f>Scores!BL288*calcs!$BN$14</f>
        <v>0.361651043376242</v>
      </c>
    </row>
    <row r="293" spans="1:62">
      <c r="A293" t="s">
        <v>593</v>
      </c>
      <c r="B293" s="22" t="s">
        <v>594</v>
      </c>
      <c r="C293" s="219">
        <f>Scores!E289*calcs!$BN$3</f>
        <v>1.12218658376477</v>
      </c>
      <c r="D293" s="219">
        <f>Scores!F289*calcs!$BN$3</f>
        <v>1.12218658376477</v>
      </c>
      <c r="E293" s="219">
        <f>Scores!G289*calcs!$BN$3</f>
        <v>1.12218658376477</v>
      </c>
      <c r="F293" s="219">
        <f>Scores!H289*calcs!$BN$3</f>
        <v>1.12218658376477</v>
      </c>
      <c r="G293" s="219">
        <f>Scores!I289*calcs!$BN$3</f>
        <v>1.12218658376477</v>
      </c>
      <c r="H293" s="219">
        <f>Scores!J289*calcs!$BN$4</f>
        <v>0.841213240849203</v>
      </c>
      <c r="I293" s="219">
        <f>Scores!K289*calcs!$BN$4</f>
        <v>0.841213240849203</v>
      </c>
      <c r="J293" s="219">
        <f>Scores!L289*calcs!$BN$4</f>
        <v>0.841213240849203</v>
      </c>
      <c r="K293" s="219">
        <f>Scores!M289*calcs!$BN$4</f>
        <v>0.841213240849203</v>
      </c>
      <c r="L293" s="219">
        <f>Scores!N289*calcs!$BN$4</f>
        <v>0.841213240849203</v>
      </c>
      <c r="M293" s="219">
        <f>Scores!O289*calcs!$BN$5</f>
        <v>1.26010612364366</v>
      </c>
      <c r="N293" s="219">
        <f>Scores!P289*calcs!$BN$5</f>
        <v>1.26010612364366</v>
      </c>
      <c r="O293" s="219">
        <f>Scores!Q289*calcs!$BN$5</f>
        <v>1.26010612364366</v>
      </c>
      <c r="P293" s="219">
        <f>Scores!R289*calcs!$BN$5</f>
        <v>1.26010612364366</v>
      </c>
      <c r="Q293" s="219">
        <f>Scores!S289*calcs!$BN$5</f>
        <v>1.26010612364366</v>
      </c>
      <c r="R293" s="219">
        <f>Scores!T289*calcs!$BN$6</f>
        <v>0.999279808701188</v>
      </c>
      <c r="S293" s="219">
        <f>Scores!U289*calcs!$BN$6</f>
        <v>0.999279808701188</v>
      </c>
      <c r="T293" s="219">
        <f>Scores!V289*calcs!$BN$6</f>
        <v>0.999279808701188</v>
      </c>
      <c r="U293" s="219">
        <f>Scores!W289*calcs!$BN$6</f>
        <v>0.999279808701188</v>
      </c>
      <c r="V293" s="219">
        <f>Scores!X289*calcs!$BN$6</f>
        <v>0.999279808701188</v>
      </c>
      <c r="W293" s="219">
        <f>Scores!Y289*calcs!$BN$7</f>
        <v>0.416697145285059</v>
      </c>
      <c r="X293" s="219">
        <f>Scores!Z289*calcs!$BN$7</f>
        <v>0.559861599257373</v>
      </c>
      <c r="Y293" s="219">
        <f>Scores!AA289*calcs!$BN$7</f>
        <v>1.23552104853014</v>
      </c>
      <c r="Z293" s="219">
        <f>Scores!AB289*calcs!$BN$7</f>
        <v>0.398290716173378</v>
      </c>
      <c r="AA293" s="219">
        <f>Scores!AC289*calcs!$BN$7</f>
        <v>0.878323399210582</v>
      </c>
      <c r="AB293" s="219">
        <f>Scores!AD289*calcs!$BN$8</f>
        <v>1.01155729740305</v>
      </c>
      <c r="AC293" s="219">
        <f>Scores!AE289*calcs!$BN$8</f>
        <v>1.13629591485887</v>
      </c>
      <c r="AD293" s="219">
        <f>Scores!AF289*calcs!$BN$8</f>
        <v>1.1688082473311</v>
      </c>
      <c r="AE293" s="219">
        <f>Scores!AG289*calcs!$BN$8</f>
        <v>1.17017941065214</v>
      </c>
      <c r="AF293" s="219">
        <f>Scores!AH289*calcs!$BN$8</f>
        <v>1.1339485488545</v>
      </c>
      <c r="AG293" s="219">
        <f>Scores!AI289*calcs!$BN$9</f>
        <v>-0.606897840496584</v>
      </c>
      <c r="AH293" s="219">
        <f>Scores!AJ289*calcs!$BN$9</f>
        <v>-0.596814459464585</v>
      </c>
      <c r="AI293" s="219">
        <f>Scores!AK289*calcs!$BN$9</f>
        <v>-0.58565732094483</v>
      </c>
      <c r="AJ293" s="219">
        <f>Scores!AL289*calcs!$BN$9</f>
        <v>-0.577248409526795</v>
      </c>
      <c r="AK293" s="219">
        <f>Scores!AM289*calcs!$BN$9</f>
        <v>-0.528684485355995</v>
      </c>
      <c r="AL293" s="219">
        <f>Scores!AN289*calcs!$BN$10</f>
        <v>0.70310418208746</v>
      </c>
      <c r="AM293" s="219">
        <f>Scores!AO289*calcs!$BN$10</f>
        <v>0.627562251374601</v>
      </c>
      <c r="AN293" s="219">
        <f>Scores!AP289*calcs!$BN$10</f>
        <v>0.60924222481276</v>
      </c>
      <c r="AO293" s="219">
        <f>Scores!AQ289*calcs!$BN$10</f>
        <v>0.603591632651685</v>
      </c>
      <c r="AP293" s="219">
        <f>Scores!AR289*calcs!$BN$10</f>
        <v>0.59579178811299</v>
      </c>
      <c r="AQ293" s="219">
        <f>Scores!AS289*calcs!$BN$11</f>
        <v>0.613019092844956</v>
      </c>
      <c r="AR293" s="219">
        <f>Scores!AT289*calcs!$BN$11</f>
        <v>0.685166753749241</v>
      </c>
      <c r="AS293" s="219">
        <f>Scores!AU289*calcs!$BN$11</f>
        <v>0.624137055611226</v>
      </c>
      <c r="AT293" s="219">
        <f>Scores!AV289*calcs!$BN$11</f>
        <v>0.422070117839102</v>
      </c>
      <c r="AU293" s="219">
        <f>Scores!AW289*calcs!$BN$11</f>
        <v>0.54489525505185</v>
      </c>
      <c r="AV293" s="219">
        <f>Scores!AX289*calcs!$BN$12</f>
        <v>0.699769535601426</v>
      </c>
      <c r="AW293" s="219">
        <f>Scores!AY289*calcs!$BN$12</f>
        <v>0.73898641393607</v>
      </c>
      <c r="AX293" s="219">
        <f>Scores!AZ289*calcs!$BN$12</f>
        <v>0.716763156411491</v>
      </c>
      <c r="AY293" s="219">
        <f>Scores!BA289*calcs!$BN$12</f>
        <v>0.709999735803715</v>
      </c>
      <c r="AZ293" s="219">
        <f>Scores!BB289*calcs!$BN$12</f>
        <v>0.776429191476153</v>
      </c>
      <c r="BA293" s="219">
        <f>Scores!BC289*calcs!$BN$13</f>
        <v>0.627068112293654</v>
      </c>
      <c r="BB293" s="219">
        <f>Scores!BD289*calcs!$BN$13</f>
        <v>0.64353795742508</v>
      </c>
      <c r="BC293" s="219">
        <f>Scores!BE289*calcs!$BN$13</f>
        <v>0.594359359775466</v>
      </c>
      <c r="BD293" s="219">
        <f>Scores!BF289*calcs!$BN$13</f>
        <v>0.67761291437616</v>
      </c>
      <c r="BE293" s="219">
        <f>Scores!BG289*calcs!$BN$13</f>
        <v>0.67761291437616</v>
      </c>
      <c r="BF293" s="219">
        <f>Scores!BH289*calcs!$BN$14</f>
        <v>2.46188571375507</v>
      </c>
      <c r="BG293" s="219">
        <f>Scores!BI289*calcs!$BN$14</f>
        <v>2.46188571375507</v>
      </c>
      <c r="BH293" s="219">
        <f>Scores!BJ289*calcs!$BN$14</f>
        <v>2.46188571375507</v>
      </c>
      <c r="BI293" s="219">
        <f>Scores!BK289*calcs!$BN$14</f>
        <v>1.00841681234591</v>
      </c>
      <c r="BJ293" s="219">
        <f>Scores!BL289*calcs!$BN$14</f>
        <v>1.00841681234591</v>
      </c>
    </row>
    <row r="294" spans="1:62">
      <c r="A294" t="s">
        <v>595</v>
      </c>
      <c r="B294" s="22" t="s">
        <v>596</v>
      </c>
      <c r="C294" s="219">
        <f>Scores!E290*calcs!$BN$3</f>
        <v>0.550118285404504</v>
      </c>
      <c r="D294" s="219">
        <f>Scores!F290*calcs!$BN$3</f>
        <v>0.550118285404504</v>
      </c>
      <c r="E294" s="219">
        <f>Scores!G290*calcs!$BN$3</f>
        <v>0.550118285404504</v>
      </c>
      <c r="F294" s="219">
        <f>Scores!H290*calcs!$BN$3</f>
        <v>0.550118285404504</v>
      </c>
      <c r="G294" s="219">
        <f>Scores!I290*calcs!$BN$3</f>
        <v>0.550118285404504</v>
      </c>
      <c r="H294" s="219">
        <f>Scores!J290*calcs!$BN$4</f>
        <v>0.487996667156733</v>
      </c>
      <c r="I294" s="219">
        <f>Scores!K290*calcs!$BN$4</f>
        <v>0.487996667156733</v>
      </c>
      <c r="J294" s="219">
        <f>Scores!L290*calcs!$BN$4</f>
        <v>0.487996667156733</v>
      </c>
      <c r="K294" s="219">
        <f>Scores!M290*calcs!$BN$4</f>
        <v>0.487996667156733</v>
      </c>
      <c r="L294" s="219">
        <f>Scores!N290*calcs!$BN$4</f>
        <v>0.487996667156733</v>
      </c>
      <c r="M294" s="219">
        <f>Scores!O290*calcs!$BN$5</f>
        <v>1.21620218042523</v>
      </c>
      <c r="N294" s="219">
        <f>Scores!P290*calcs!$BN$5</f>
        <v>1.21620218042523</v>
      </c>
      <c r="O294" s="219">
        <f>Scores!Q290*calcs!$BN$5</f>
        <v>1.21620218042523</v>
      </c>
      <c r="P294" s="219">
        <f>Scores!R290*calcs!$BN$5</f>
        <v>1.21620218042523</v>
      </c>
      <c r="Q294" s="219">
        <f>Scores!S290*calcs!$BN$5</f>
        <v>1.21620218042523</v>
      </c>
      <c r="R294" s="219">
        <f>Scores!T290*calcs!$BN$6</f>
        <v>0.508467068619704</v>
      </c>
      <c r="S294" s="219">
        <f>Scores!U290*calcs!$BN$6</f>
        <v>0.508467068619704</v>
      </c>
      <c r="T294" s="219">
        <f>Scores!V290*calcs!$BN$6</f>
        <v>0.508467068619704</v>
      </c>
      <c r="U294" s="219">
        <f>Scores!W290*calcs!$BN$6</f>
        <v>0.508467068619704</v>
      </c>
      <c r="V294" s="219">
        <f>Scores!X290*calcs!$BN$6</f>
        <v>0.508467068619704</v>
      </c>
      <c r="W294" s="219">
        <f>Scores!Y290*calcs!$BN$7</f>
        <v>0.534697800722408</v>
      </c>
      <c r="X294" s="219">
        <f>Scores!Z290*calcs!$BN$7</f>
        <v>0.102391485201153</v>
      </c>
      <c r="Y294" s="219">
        <f>Scores!AA290*calcs!$BN$7</f>
        <v>0.308767885211166</v>
      </c>
      <c r="Z294" s="219">
        <f>Scores!AB290*calcs!$BN$7</f>
        <v>0.113220455073226</v>
      </c>
      <c r="AA294" s="219">
        <f>Scores!AC290*calcs!$BN$7</f>
        <v>0.351943655336636</v>
      </c>
      <c r="AB294" s="219">
        <f>Scores!AD290*calcs!$BN$8</f>
        <v>0.329180532645831</v>
      </c>
      <c r="AC294" s="219">
        <f>Scores!AE290*calcs!$BN$8</f>
        <v>0.311443224280483</v>
      </c>
      <c r="AD294" s="219">
        <f>Scores!AF290*calcs!$BN$8</f>
        <v>0.333634508646202</v>
      </c>
      <c r="AE294" s="219">
        <f>Scores!AG290*calcs!$BN$8</f>
        <v>0.335761766486037</v>
      </c>
      <c r="AF294" s="219">
        <f>Scores!AH290*calcs!$BN$8</f>
        <v>0.396154780944132</v>
      </c>
      <c r="AG294" s="219">
        <f>Scores!AI290*calcs!$BN$9</f>
        <v>-0.233516772019304</v>
      </c>
      <c r="AH294" s="219">
        <f>Scores!AJ290*calcs!$BN$9</f>
        <v>-0.279278236701265</v>
      </c>
      <c r="AI294" s="219">
        <f>Scores!AK290*calcs!$BN$9</f>
        <v>-0.210315999429315</v>
      </c>
      <c r="AJ294" s="219">
        <f>Scores!AL290*calcs!$BN$9</f>
        <v>-0.1675612265581</v>
      </c>
      <c r="AK294" s="219">
        <f>Scores!AM290*calcs!$BN$9</f>
        <v>-0.177229093311766</v>
      </c>
      <c r="AL294" s="219">
        <f>Scores!AN290*calcs!$BN$10</f>
        <v>0.201670316948186</v>
      </c>
      <c r="AM294" s="219">
        <f>Scores!AO290*calcs!$BN$10</f>
        <v>0.0786506753419791</v>
      </c>
      <c r="AN294" s="219">
        <f>Scores!AP290*calcs!$BN$10</f>
        <v>0.105474114277161</v>
      </c>
      <c r="AO294" s="219">
        <f>Scores!AQ290*calcs!$BN$10</f>
        <v>0.147225283003589</v>
      </c>
      <c r="AP294" s="219">
        <f>Scores!AR290*calcs!$BN$10</f>
        <v>0.168225665393999</v>
      </c>
      <c r="AQ294" s="219">
        <f>Scores!AS290*calcs!$BN$11</f>
        <v>0.0752504562759023</v>
      </c>
      <c r="AR294" s="219">
        <f>Scores!AT290*calcs!$BN$11</f>
        <v>0.190187674709</v>
      </c>
      <c r="AS294" s="219">
        <f>Scores!AU290*calcs!$BN$11</f>
        <v>0.330041318554655</v>
      </c>
      <c r="AT294" s="219">
        <f>Scores!AV290*calcs!$BN$11</f>
        <v>0.124621077163016</v>
      </c>
      <c r="AU294" s="219">
        <f>Scores!AW290*calcs!$BN$11</f>
        <v>0.102880097868381</v>
      </c>
      <c r="AV294" s="219">
        <f>Scores!AX290*calcs!$BN$12</f>
        <v>0.213217128346739</v>
      </c>
      <c r="AW294" s="219">
        <f>Scores!AY290*calcs!$BN$12</f>
        <v>0.230385733221353</v>
      </c>
      <c r="AX294" s="219">
        <f>Scores!AZ290*calcs!$BN$12</f>
        <v>0.214529451167452</v>
      </c>
      <c r="AY294" s="219">
        <f>Scores!BA290*calcs!$BN$12</f>
        <v>0.20124925822866</v>
      </c>
      <c r="AZ294" s="219">
        <f>Scores!BB290*calcs!$BN$12</f>
        <v>0.27219418638713</v>
      </c>
      <c r="BA294" s="219">
        <f>Scores!BC290*calcs!$BN$13</f>
        <v>0.230116738456387</v>
      </c>
      <c r="BB294" s="219">
        <f>Scores!BD290*calcs!$BN$13</f>
        <v>0.238552863528263</v>
      </c>
      <c r="BC294" s="219">
        <f>Scores!BE290*calcs!$BN$13</f>
        <v>0.145557394230726</v>
      </c>
      <c r="BD294" s="219">
        <f>Scores!BF290*calcs!$BN$13</f>
        <v>0.139508541195092</v>
      </c>
      <c r="BE294" s="219">
        <f>Scores!BG290*calcs!$BN$13</f>
        <v>0.139508541195092</v>
      </c>
      <c r="BF294" s="219">
        <f>Scores!BH290*calcs!$BN$14</f>
        <v>2.66010189232653</v>
      </c>
      <c r="BG294" s="219">
        <f>Scores!BI290*calcs!$BN$14</f>
        <v>2.66010189232653</v>
      </c>
      <c r="BH294" s="219">
        <f>Scores!BJ290*calcs!$BN$14</f>
        <v>2.66010189232653</v>
      </c>
      <c r="BI294" s="219">
        <f>Scores!BK290*calcs!$BN$14</f>
        <v>1.38595588169804</v>
      </c>
      <c r="BJ294" s="219">
        <f>Scores!BL290*calcs!$BN$14</f>
        <v>1.38595588169804</v>
      </c>
    </row>
    <row r="295" spans="1:62">
      <c r="A295" t="s">
        <v>597</v>
      </c>
      <c r="B295" s="22" t="s">
        <v>598</v>
      </c>
      <c r="C295" s="219">
        <f>Scores!E291*calcs!$BN$3</f>
        <v>1.16125466267718</v>
      </c>
      <c r="D295" s="219">
        <f>Scores!F291*calcs!$BN$3</f>
        <v>1.16125466267718</v>
      </c>
      <c r="E295" s="219">
        <f>Scores!G291*calcs!$BN$3</f>
        <v>1.16125466267718</v>
      </c>
      <c r="F295" s="219">
        <f>Scores!H291*calcs!$BN$3</f>
        <v>1.16125466267718</v>
      </c>
      <c r="G295" s="219">
        <f>Scores!I291*calcs!$BN$3</f>
        <v>1.16125466267718</v>
      </c>
      <c r="H295" s="219">
        <f>Scores!J291*calcs!$BN$4</f>
        <v>0.349376708135967</v>
      </c>
      <c r="I295" s="219">
        <f>Scores!K291*calcs!$BN$4</f>
        <v>0.349376708135967</v>
      </c>
      <c r="J295" s="219">
        <f>Scores!L291*calcs!$BN$4</f>
        <v>0.349376708135967</v>
      </c>
      <c r="K295" s="219">
        <f>Scores!M291*calcs!$BN$4</f>
        <v>0.349376708135967</v>
      </c>
      <c r="L295" s="219">
        <f>Scores!N291*calcs!$BN$4</f>
        <v>0.349376708135967</v>
      </c>
      <c r="M295" s="219">
        <f>Scores!O291*calcs!$BN$5</f>
        <v>0.729000743845941</v>
      </c>
      <c r="N295" s="219">
        <f>Scores!P291*calcs!$BN$5</f>
        <v>0.729000743845941</v>
      </c>
      <c r="O295" s="219">
        <f>Scores!Q291*calcs!$BN$5</f>
        <v>0.729000743845941</v>
      </c>
      <c r="P295" s="219">
        <f>Scores!R291*calcs!$BN$5</f>
        <v>0.729000743845941</v>
      </c>
      <c r="Q295" s="219">
        <f>Scores!S291*calcs!$BN$5</f>
        <v>0.729000743845941</v>
      </c>
      <c r="R295" s="219">
        <f>Scores!T291*calcs!$BN$6</f>
        <v>0.204738512495278</v>
      </c>
      <c r="S295" s="219">
        <f>Scores!U291*calcs!$BN$6</f>
        <v>0.204738512495278</v>
      </c>
      <c r="T295" s="219">
        <f>Scores!V291*calcs!$BN$6</f>
        <v>0.204738512495278</v>
      </c>
      <c r="U295" s="219">
        <f>Scores!W291*calcs!$BN$6</f>
        <v>0.204738512495278</v>
      </c>
      <c r="V295" s="219">
        <f>Scores!X291*calcs!$BN$6</f>
        <v>0.204738512495278</v>
      </c>
      <c r="W295" s="219">
        <f>Scores!Y291*calcs!$BN$7</f>
        <v>-0.82195456524493</v>
      </c>
      <c r="X295" s="219">
        <f>Scores!Z291*calcs!$BN$7</f>
        <v>-1.20446540649199</v>
      </c>
      <c r="Y295" s="219">
        <f>Scores!AA291*calcs!$BN$7</f>
        <v>-1.52098257659477</v>
      </c>
      <c r="Z295" s="219">
        <f>Scores!AB291*calcs!$BN$7</f>
        <v>-2.14627206982755</v>
      </c>
      <c r="AA295" s="219">
        <f>Scores!AC291*calcs!$BN$7</f>
        <v>-1.18251784532738</v>
      </c>
      <c r="AB295" s="219">
        <f>Scores!AD291*calcs!$BN$8</f>
        <v>0.188395998890493</v>
      </c>
      <c r="AC295" s="219">
        <f>Scores!AE291*calcs!$BN$8</f>
        <v>0.231169275325921</v>
      </c>
      <c r="AD295" s="219">
        <f>Scores!AF291*calcs!$BN$8</f>
        <v>0.270503265407029</v>
      </c>
      <c r="AE295" s="219">
        <f>Scores!AG291*calcs!$BN$8</f>
        <v>0.184192820446021</v>
      </c>
      <c r="AF295" s="219">
        <f>Scores!AH291*calcs!$BN$8</f>
        <v>0.131393826743399</v>
      </c>
      <c r="AG295" s="219">
        <f>Scores!AI291*calcs!$BN$9</f>
        <v>0.389609249545425</v>
      </c>
      <c r="AH295" s="219">
        <f>Scores!AJ291*calcs!$BN$9</f>
        <v>0.465218456039785</v>
      </c>
      <c r="AI295" s="219">
        <f>Scores!AK291*calcs!$BN$9</f>
        <v>0.488235291682572</v>
      </c>
      <c r="AJ295" s="219">
        <f>Scores!AL291*calcs!$BN$9</f>
        <v>0.524016635354472</v>
      </c>
      <c r="AK295" s="219">
        <f>Scores!AM291*calcs!$BN$9</f>
        <v>0.565397187967365</v>
      </c>
      <c r="AL295" s="219">
        <f>Scores!AN291*calcs!$BN$10</f>
        <v>-0.161022587684143</v>
      </c>
      <c r="AM295" s="219">
        <f>Scores!AO291*calcs!$BN$10</f>
        <v>-0.183681151003024</v>
      </c>
      <c r="AN295" s="219">
        <f>Scores!AP291*calcs!$BN$10</f>
        <v>-0.261622726416855</v>
      </c>
      <c r="AO295" s="219">
        <f>Scores!AQ291*calcs!$BN$10</f>
        <v>-0.287263680675803</v>
      </c>
      <c r="AP295" s="219">
        <f>Scores!AR291*calcs!$BN$10</f>
        <v>-0.275812946603629</v>
      </c>
      <c r="AQ295" s="219">
        <f>Scores!AS291*calcs!$BN$11</f>
        <v>0.106986744889883</v>
      </c>
      <c r="AR295" s="219">
        <f>Scores!AT291*calcs!$BN$11</f>
        <v>0.0159158954787589</v>
      </c>
      <c r="AS295" s="219">
        <f>Scores!AU291*calcs!$BN$11</f>
        <v>0.0698618355346233</v>
      </c>
      <c r="AT295" s="219">
        <f>Scores!AV291*calcs!$BN$11</f>
        <v>-0.079527938381047</v>
      </c>
      <c r="AU295" s="219">
        <f>Scores!AW291*calcs!$BN$11</f>
        <v>-0.230674160819503</v>
      </c>
      <c r="AV295" s="219">
        <f>Scores!AX291*calcs!$BN$12</f>
        <v>-0.234204231717806</v>
      </c>
      <c r="AW295" s="219">
        <f>Scores!AY291*calcs!$BN$12</f>
        <v>-0.184179433961617</v>
      </c>
      <c r="AX295" s="219">
        <f>Scores!AZ291*calcs!$BN$12</f>
        <v>-0.181791023719001</v>
      </c>
      <c r="AY295" s="219">
        <f>Scores!BA291*calcs!$BN$12</f>
        <v>-0.29148639090708</v>
      </c>
      <c r="AZ295" s="219">
        <f>Scores!BB291*calcs!$BN$12</f>
        <v>-0.281121171918619</v>
      </c>
      <c r="BA295" s="219">
        <f>Scores!BC291*calcs!$BN$13</f>
        <v>-0.247375493840616</v>
      </c>
      <c r="BB295" s="219">
        <f>Scores!BD291*calcs!$BN$13</f>
        <v>-0.260743827577403</v>
      </c>
      <c r="BC295" s="219">
        <f>Scores!BE291*calcs!$BN$13</f>
        <v>-0.497321096954982</v>
      </c>
      <c r="BD295" s="219">
        <f>Scores!BF291*calcs!$BN$13</f>
        <v>-0.465028470650306</v>
      </c>
      <c r="BE295" s="219">
        <f>Scores!BG291*calcs!$BN$13</f>
        <v>-0.465028470650306</v>
      </c>
      <c r="BF295" s="219">
        <f>Scores!BH291*calcs!$BN$14</f>
        <v>1.88817147493617</v>
      </c>
      <c r="BG295" s="219">
        <f>Scores!BI291*calcs!$BN$14</f>
        <v>1.88817147493617</v>
      </c>
      <c r="BH295" s="219">
        <f>Scores!BJ291*calcs!$BN$14</f>
        <v>1.88817147493617</v>
      </c>
      <c r="BI295" s="219">
        <f>Scores!BK291*calcs!$BN$14</f>
        <v>0.839823498039615</v>
      </c>
      <c r="BJ295" s="219">
        <f>Scores!BL291*calcs!$BN$14</f>
        <v>0.839823498039615</v>
      </c>
    </row>
    <row r="296" spans="1:62">
      <c r="A296" t="s">
        <v>599</v>
      </c>
      <c r="B296" s="22" t="s">
        <v>600</v>
      </c>
      <c r="C296" s="219">
        <f>Scores!E292*calcs!$BN$3</f>
        <v>1.19195101039407</v>
      </c>
      <c r="D296" s="219">
        <f>Scores!F292*calcs!$BN$3</f>
        <v>1.19195101039407</v>
      </c>
      <c r="E296" s="219">
        <f>Scores!G292*calcs!$BN$3</f>
        <v>1.19195101039407</v>
      </c>
      <c r="F296" s="219">
        <f>Scores!H292*calcs!$BN$3</f>
        <v>1.19195101039407</v>
      </c>
      <c r="G296" s="219">
        <f>Scores!I292*calcs!$BN$3</f>
        <v>1.19195101039407</v>
      </c>
      <c r="H296" s="219">
        <f>Scores!J292*calcs!$BN$4</f>
        <v>1.12871058072641</v>
      </c>
      <c r="I296" s="219">
        <f>Scores!K292*calcs!$BN$4</f>
        <v>1.12871058072641</v>
      </c>
      <c r="J296" s="219">
        <f>Scores!L292*calcs!$BN$4</f>
        <v>1.12871058072641</v>
      </c>
      <c r="K296" s="219">
        <f>Scores!M292*calcs!$BN$4</f>
        <v>1.12871058072641</v>
      </c>
      <c r="L296" s="219">
        <f>Scores!N292*calcs!$BN$4</f>
        <v>1.12871058072641</v>
      </c>
      <c r="M296" s="219">
        <f>Scores!O292*calcs!$BN$5</f>
        <v>1.29217285674518</v>
      </c>
      <c r="N296" s="219">
        <f>Scores!P292*calcs!$BN$5</f>
        <v>1.29217285674518</v>
      </c>
      <c r="O296" s="219">
        <f>Scores!Q292*calcs!$BN$5</f>
        <v>1.29217285674518</v>
      </c>
      <c r="P296" s="219">
        <f>Scores!R292*calcs!$BN$5</f>
        <v>1.29217285674518</v>
      </c>
      <c r="Q296" s="219">
        <f>Scores!S292*calcs!$BN$5</f>
        <v>1.29217285674518</v>
      </c>
      <c r="R296" s="219">
        <f>Scores!T292*calcs!$BN$6</f>
        <v>-0.286247506846332</v>
      </c>
      <c r="S296" s="219">
        <f>Scores!U292*calcs!$BN$6</f>
        <v>-0.286247506846332</v>
      </c>
      <c r="T296" s="219">
        <f>Scores!V292*calcs!$BN$6</f>
        <v>-0.286247506846332</v>
      </c>
      <c r="U296" s="219">
        <f>Scores!W292*calcs!$BN$6</f>
        <v>-0.286247506846332</v>
      </c>
      <c r="V296" s="219">
        <f>Scores!X292*calcs!$BN$6</f>
        <v>-0.286247506846332</v>
      </c>
      <c r="W296" s="219">
        <f>Scores!Y292*calcs!$BN$7</f>
        <v>0.0258539013340252</v>
      </c>
      <c r="X296" s="219">
        <f>Scores!Z292*calcs!$BN$7</f>
        <v>0.0403454078017261</v>
      </c>
      <c r="Y296" s="219">
        <f>Scores!AA292*calcs!$BN$7</f>
        <v>0.076890725186651</v>
      </c>
      <c r="Z296" s="219">
        <f>Scores!AB292*calcs!$BN$7</f>
        <v>-0.324988511751323</v>
      </c>
      <c r="AA296" s="219">
        <f>Scores!AC292*calcs!$BN$7</f>
        <v>-1.43250369941215</v>
      </c>
      <c r="AB296" s="219">
        <f>Scores!AD292*calcs!$BN$8</f>
        <v>-0.957231881886368</v>
      </c>
      <c r="AC296" s="219">
        <f>Scores!AE292*calcs!$BN$8</f>
        <v>-1.08126435199685</v>
      </c>
      <c r="AD296" s="219">
        <f>Scores!AF292*calcs!$BN$8</f>
        <v>-1.01178089003425</v>
      </c>
      <c r="AE296" s="219">
        <f>Scores!AG292*calcs!$BN$8</f>
        <v>-1.0247057381452</v>
      </c>
      <c r="AF296" s="219">
        <f>Scores!AH292*calcs!$BN$8</f>
        <v>-1.01186673600641</v>
      </c>
      <c r="AG296" s="219">
        <f>Scores!AI292*calcs!$BN$9</f>
        <v>-0.010088649207688</v>
      </c>
      <c r="AH296" s="219">
        <f>Scores!AJ292*calcs!$BN$9</f>
        <v>-0.0105575182777338</v>
      </c>
      <c r="AI296" s="219">
        <f>Scores!AK292*calcs!$BN$9</f>
        <v>0.0721543336102403</v>
      </c>
      <c r="AJ296" s="219">
        <f>Scores!AL292*calcs!$BN$9</f>
        <v>0.117504957859449</v>
      </c>
      <c r="AK296" s="219">
        <f>Scores!AM292*calcs!$BN$9</f>
        <v>0.271670539262041</v>
      </c>
      <c r="AL296" s="219">
        <f>Scores!AN292*calcs!$BN$10</f>
        <v>-0.919751825321233</v>
      </c>
      <c r="AM296" s="219">
        <f>Scores!AO292*calcs!$BN$10</f>
        <v>-0.940222942687485</v>
      </c>
      <c r="AN296" s="219">
        <f>Scores!AP292*calcs!$BN$10</f>
        <v>-1.0329610466106</v>
      </c>
      <c r="AO296" s="219">
        <f>Scores!AQ292*calcs!$BN$10</f>
        <v>-1.03657966553136</v>
      </c>
      <c r="AP296" s="219">
        <f>Scores!AR292*calcs!$BN$10</f>
        <v>-1.12221145611535</v>
      </c>
      <c r="AQ296" s="219">
        <f>Scores!AS292*calcs!$BN$11</f>
        <v>-0.4608304776976</v>
      </c>
      <c r="AR296" s="219">
        <f>Scores!AT292*calcs!$BN$11</f>
        <v>-0.234691723076678</v>
      </c>
      <c r="AS296" s="219">
        <f>Scores!AU292*calcs!$BN$11</f>
        <v>-0.44296561915486</v>
      </c>
      <c r="AT296" s="219">
        <f>Scores!AV292*calcs!$BN$11</f>
        <v>-0.757909047618457</v>
      </c>
      <c r="AU296" s="219">
        <f>Scores!AW292*calcs!$BN$11</f>
        <v>-1.04995641246741</v>
      </c>
      <c r="AV296" s="219">
        <f>Scores!AX292*calcs!$BN$12</f>
        <v>-0.819867421639862</v>
      </c>
      <c r="AW296" s="219">
        <f>Scores!AY292*calcs!$BN$12</f>
        <v>-0.948821853432427</v>
      </c>
      <c r="AX296" s="219">
        <f>Scores!AZ292*calcs!$BN$12</f>
        <v>-1.03790798421555</v>
      </c>
      <c r="AY296" s="219">
        <f>Scores!BA292*calcs!$BN$12</f>
        <v>-1.08261349454608</v>
      </c>
      <c r="AZ296" s="219">
        <f>Scores!BB292*calcs!$BN$12</f>
        <v>-1.07677262170413</v>
      </c>
      <c r="BA296" s="219">
        <f>Scores!BC292*calcs!$BN$13</f>
        <v>-0.627068112293654</v>
      </c>
      <c r="BB296" s="219">
        <f>Scores!BD292*calcs!$BN$13</f>
        <v>-0.610251511351369</v>
      </c>
      <c r="BC296" s="219">
        <f>Scores!BE292*calcs!$BN$13</f>
        <v>-0.648943382611989</v>
      </c>
      <c r="BD296" s="219">
        <f>Scores!BF292*calcs!$BN$13</f>
        <v>-0.730759025307624</v>
      </c>
      <c r="BE296" s="219">
        <f>Scores!BG292*calcs!$BN$13</f>
        <v>-0.730759025307624</v>
      </c>
      <c r="BF296" s="219">
        <f>Scores!BH292*calcs!$BN$14</f>
        <v>2.18351317423351</v>
      </c>
      <c r="BG296" s="219">
        <f>Scores!BI292*calcs!$BN$14</f>
        <v>2.18351317423351</v>
      </c>
      <c r="BH296" s="219">
        <f>Scores!BJ292*calcs!$BN$14</f>
        <v>2.18351317423351</v>
      </c>
      <c r="BI296" s="219">
        <f>Scores!BK292*calcs!$BN$14</f>
        <v>1.21478550305768</v>
      </c>
      <c r="BJ296" s="219">
        <f>Scores!BL292*calcs!$BN$14</f>
        <v>1.21478550305768</v>
      </c>
    </row>
    <row r="297" spans="1:62">
      <c r="A297" t="s">
        <v>601</v>
      </c>
      <c r="B297" s="22" t="s">
        <v>602</v>
      </c>
      <c r="C297" s="219">
        <f>Scores!E293*calcs!$BN$3</f>
        <v>1.04684100300512</v>
      </c>
      <c r="D297" s="219">
        <f>Scores!F293*calcs!$BN$3</f>
        <v>1.04684100300512</v>
      </c>
      <c r="E297" s="219">
        <f>Scores!G293*calcs!$BN$3</f>
        <v>1.04684100300512</v>
      </c>
      <c r="F297" s="219">
        <f>Scores!H293*calcs!$BN$3</f>
        <v>1.04684100300512</v>
      </c>
      <c r="G297" s="219">
        <f>Scores!I293*calcs!$BN$3</f>
        <v>1.04684100300512</v>
      </c>
      <c r="H297" s="219">
        <f>Scores!J293*calcs!$BN$4</f>
        <v>-0.0995832811118881</v>
      </c>
      <c r="I297" s="219">
        <f>Scores!K293*calcs!$BN$4</f>
        <v>-0.0995832811118881</v>
      </c>
      <c r="J297" s="219">
        <f>Scores!L293*calcs!$BN$4</f>
        <v>-0.0995832811118881</v>
      </c>
      <c r="K297" s="219">
        <f>Scores!M293*calcs!$BN$4</f>
        <v>-0.0995832811118881</v>
      </c>
      <c r="L297" s="219">
        <f>Scores!N293*calcs!$BN$4</f>
        <v>-0.0995832811118881</v>
      </c>
      <c r="M297" s="219">
        <f>Scores!O293*calcs!$BN$5</f>
        <v>0.0604920718476654</v>
      </c>
      <c r="N297" s="219">
        <f>Scores!P293*calcs!$BN$5</f>
        <v>0.0604920718476654</v>
      </c>
      <c r="O297" s="219">
        <f>Scores!Q293*calcs!$BN$5</f>
        <v>0.0604920718476654</v>
      </c>
      <c r="P297" s="219">
        <f>Scores!R293*calcs!$BN$5</f>
        <v>0.0604920718476654</v>
      </c>
      <c r="Q297" s="219">
        <f>Scores!S293*calcs!$BN$5</f>
        <v>0.0604920718476654</v>
      </c>
      <c r="R297" s="219">
        <f>Scores!T293*calcs!$BN$6</f>
        <v>1.00068487300421</v>
      </c>
      <c r="S297" s="219">
        <f>Scores!U293*calcs!$BN$6</f>
        <v>1.00068487300421</v>
      </c>
      <c r="T297" s="219">
        <f>Scores!V293*calcs!$BN$6</f>
        <v>1.00068487300421</v>
      </c>
      <c r="U297" s="219">
        <f>Scores!W293*calcs!$BN$6</f>
        <v>1.00068487300421</v>
      </c>
      <c r="V297" s="219">
        <f>Scores!X293*calcs!$BN$6</f>
        <v>1.00068487300421</v>
      </c>
      <c r="W297" s="219">
        <f>Scores!Y293*calcs!$BN$7</f>
        <v>0.0848801518454646</v>
      </c>
      <c r="X297" s="219">
        <f>Scores!Z293*calcs!$BN$7</f>
        <v>0.359203660050171</v>
      </c>
      <c r="Y297" s="219">
        <f>Scores!AA293*calcs!$BN$7</f>
        <v>0.181300879175757</v>
      </c>
      <c r="Z297" s="219">
        <f>Scores!AB293*calcs!$BN$7</f>
        <v>0.504888558206445</v>
      </c>
      <c r="AA297" s="219">
        <f>Scores!AC293*calcs!$BN$7</f>
        <v>0.935214050723283</v>
      </c>
      <c r="AB297" s="219">
        <f>Scores!AD293*calcs!$BN$8</f>
        <v>0.99439997995419</v>
      </c>
      <c r="AC297" s="219">
        <f>Scores!AE293*calcs!$BN$8</f>
        <v>1.09020150266043</v>
      </c>
      <c r="AD297" s="219">
        <f>Scores!AF293*calcs!$BN$8</f>
        <v>1.1187667162318</v>
      </c>
      <c r="AE297" s="219">
        <f>Scores!AG293*calcs!$BN$8</f>
        <v>1.09982844676394</v>
      </c>
      <c r="AF297" s="219">
        <f>Scores!AH293*calcs!$BN$8</f>
        <v>1.0590345583841</v>
      </c>
      <c r="AG297" s="219">
        <f>Scores!AI293*calcs!$BN$9</f>
        <v>0.495121764961638</v>
      </c>
      <c r="AH297" s="219">
        <f>Scores!AJ293*calcs!$BN$9</f>
        <v>0.479292725913946</v>
      </c>
      <c r="AI297" s="219">
        <f>Scores!AK293*calcs!$BN$9</f>
        <v>0.460655806706205</v>
      </c>
      <c r="AJ297" s="219">
        <f>Scores!AL293*calcs!$BN$9</f>
        <v>0.441618017424282</v>
      </c>
      <c r="AK297" s="219">
        <f>Scores!AM293*calcs!$BN$9</f>
        <v>0.484879621279245</v>
      </c>
      <c r="AL297" s="219">
        <f>Scores!AN293*calcs!$BN$10</f>
        <v>0.374277181200921</v>
      </c>
      <c r="AM297" s="219">
        <f>Scores!AO293*calcs!$BN$10</f>
        <v>0.361003336918699</v>
      </c>
      <c r="AN297" s="219">
        <f>Scores!AP293*calcs!$BN$10</f>
        <v>0.290732613074608</v>
      </c>
      <c r="AO297" s="219">
        <f>Scores!AQ293*calcs!$BN$10</f>
        <v>0.30810192910943</v>
      </c>
      <c r="AP297" s="219">
        <f>Scores!AR293*calcs!$BN$10</f>
        <v>0.239633253145505</v>
      </c>
      <c r="AQ297" s="219">
        <f>Scores!AS293*calcs!$BN$11</f>
        <v>0.666106548313007</v>
      </c>
      <c r="AR297" s="219">
        <f>Scores!AT293*calcs!$BN$11</f>
        <v>0.542834478082499</v>
      </c>
      <c r="AS297" s="219">
        <f>Scores!AU293*calcs!$BN$11</f>
        <v>0.596681040438789</v>
      </c>
      <c r="AT297" s="219">
        <f>Scores!AV293*calcs!$BN$11</f>
        <v>0.592960030103472</v>
      </c>
      <c r="AU297" s="219">
        <f>Scores!AW293*calcs!$BN$11</f>
        <v>0.514862602677624</v>
      </c>
      <c r="AV297" s="219">
        <f>Scores!AX293*calcs!$BN$12</f>
        <v>0.618575950740385</v>
      </c>
      <c r="AW297" s="219">
        <f>Scores!AY293*calcs!$BN$12</f>
        <v>0.61509835642599</v>
      </c>
      <c r="AX297" s="219">
        <f>Scores!AZ293*calcs!$BN$12</f>
        <v>0.686339540317991</v>
      </c>
      <c r="AY297" s="219">
        <f>Scores!BA293*calcs!$BN$12</f>
        <v>0.722857205270919</v>
      </c>
      <c r="AZ297" s="219">
        <f>Scores!BB293*calcs!$BN$12</f>
        <v>0.793153590179068</v>
      </c>
      <c r="BA297" s="219">
        <f>Scores!BC293*calcs!$BN$13</f>
        <v>0.627068112293654</v>
      </c>
      <c r="BB297" s="219">
        <f>Scores!BD293*calcs!$BN$13</f>
        <v>0.671276662486506</v>
      </c>
      <c r="BC297" s="219">
        <f>Scores!BE293*calcs!$BN$13</f>
        <v>0.564034902644065</v>
      </c>
      <c r="BD297" s="219">
        <f>Scores!BF293*calcs!$BN$13</f>
        <v>0.644396595043996</v>
      </c>
      <c r="BE297" s="219">
        <f>Scores!BG293*calcs!$BN$13</f>
        <v>0.644396595043996</v>
      </c>
      <c r="BF297" s="219">
        <f>Scores!BH293*calcs!$BN$14</f>
        <v>2.53461402113088</v>
      </c>
      <c r="BG297" s="219">
        <f>Scores!BI293*calcs!$BN$14</f>
        <v>2.53461402113088</v>
      </c>
      <c r="BH297" s="219">
        <f>Scores!BJ293*calcs!$BN$14</f>
        <v>2.53461402113088</v>
      </c>
      <c r="BI297" s="219">
        <f>Scores!BK293*calcs!$BN$14</f>
        <v>1.12255870183246</v>
      </c>
      <c r="BJ297" s="219">
        <f>Scores!BL293*calcs!$BN$14</f>
        <v>1.12255870183246</v>
      </c>
    </row>
    <row r="298" spans="1:62">
      <c r="A298" t="s">
        <v>603</v>
      </c>
      <c r="B298" s="22" t="s">
        <v>604</v>
      </c>
      <c r="C298" s="219">
        <f>Scores!E294*calcs!$BN$3</f>
        <v>0.444076356927968</v>
      </c>
      <c r="D298" s="219">
        <f>Scores!F294*calcs!$BN$3</f>
        <v>0.444076356927968</v>
      </c>
      <c r="E298" s="219">
        <f>Scores!G294*calcs!$BN$3</f>
        <v>0.444076356927968</v>
      </c>
      <c r="F298" s="219">
        <f>Scores!H294*calcs!$BN$3</f>
        <v>0.444076356927968</v>
      </c>
      <c r="G298" s="219">
        <f>Scores!I294*calcs!$BN$3</f>
        <v>0.444076356927968</v>
      </c>
      <c r="H298" s="219">
        <f>Scores!J294*calcs!$BN$4</f>
        <v>0.148623896458123</v>
      </c>
      <c r="I298" s="219">
        <f>Scores!K294*calcs!$BN$4</f>
        <v>0.148623896458123</v>
      </c>
      <c r="J298" s="219">
        <f>Scores!L294*calcs!$BN$4</f>
        <v>0.148623896458123</v>
      </c>
      <c r="K298" s="219">
        <f>Scores!M294*calcs!$BN$4</f>
        <v>0.148623896458123</v>
      </c>
      <c r="L298" s="219">
        <f>Scores!N294*calcs!$BN$4</f>
        <v>0.148623896458123</v>
      </c>
      <c r="M298" s="219">
        <f>Scores!O294*calcs!$BN$5</f>
        <v>0.744746947851949</v>
      </c>
      <c r="N298" s="219">
        <f>Scores!P294*calcs!$BN$5</f>
        <v>0.744746947851949</v>
      </c>
      <c r="O298" s="219">
        <f>Scores!Q294*calcs!$BN$5</f>
        <v>0.744746947851949</v>
      </c>
      <c r="P298" s="219">
        <f>Scores!R294*calcs!$BN$5</f>
        <v>0.744746947851949</v>
      </c>
      <c r="Q298" s="219">
        <f>Scores!S294*calcs!$BN$5</f>
        <v>0.744746947851949</v>
      </c>
      <c r="R298" s="219">
        <f>Scores!T294*calcs!$BN$6</f>
        <v>0.637901520853725</v>
      </c>
      <c r="S298" s="219">
        <f>Scores!U294*calcs!$BN$6</f>
        <v>0.637901520853725</v>
      </c>
      <c r="T298" s="219">
        <f>Scores!V294*calcs!$BN$6</f>
        <v>0.637901520853725</v>
      </c>
      <c r="U298" s="219">
        <f>Scores!W294*calcs!$BN$6</f>
        <v>0.637901520853725</v>
      </c>
      <c r="V298" s="219">
        <f>Scores!X294*calcs!$BN$6</f>
        <v>0.637901520853725</v>
      </c>
      <c r="W298" s="219">
        <f>Scores!Y294*calcs!$BN$7</f>
        <v>1.25995186073292</v>
      </c>
      <c r="X298" s="219">
        <f>Scores!Z294*calcs!$BN$7</f>
        <v>1.06768097443171</v>
      </c>
      <c r="Y298" s="219">
        <f>Scores!AA294*calcs!$BN$7</f>
        <v>1.0283444540927</v>
      </c>
      <c r="Z298" s="219">
        <f>Scores!AB294*calcs!$BN$7</f>
        <v>1.09990037943983</v>
      </c>
      <c r="AA298" s="219">
        <f>Scores!AC294*calcs!$BN$7</f>
        <v>1.08832402072427</v>
      </c>
      <c r="AB298" s="219">
        <f>Scores!AD294*calcs!$BN$8</f>
        <v>0.631554305908313</v>
      </c>
      <c r="AC298" s="219">
        <f>Scores!AE294*calcs!$BN$8</f>
        <v>0.664355326270121</v>
      </c>
      <c r="AD298" s="219">
        <f>Scores!AF294*calcs!$BN$8</f>
        <v>0.656844890699749</v>
      </c>
      <c r="AE298" s="219">
        <f>Scores!AG294*calcs!$BN$8</f>
        <v>0.62612317369154</v>
      </c>
      <c r="AF298" s="219">
        <f>Scores!AH294*calcs!$BN$8</f>
        <v>0.544895976739182</v>
      </c>
      <c r="AG298" s="219">
        <f>Scores!AI294*calcs!$BN$9</f>
        <v>-0.569622763825329</v>
      </c>
      <c r="AH298" s="219">
        <f>Scores!AJ294*calcs!$BN$9</f>
        <v>-0.615053564301509</v>
      </c>
      <c r="AI298" s="219">
        <f>Scores!AK294*calcs!$BN$9</f>
        <v>-0.60253333913275</v>
      </c>
      <c r="AJ298" s="219">
        <f>Scores!AL294*calcs!$BN$9</f>
        <v>-0.593061696324536</v>
      </c>
      <c r="AK298" s="219">
        <f>Scores!AM294*calcs!$BN$9</f>
        <v>-0.611916931222309</v>
      </c>
      <c r="AL298" s="219">
        <f>Scores!AN294*calcs!$BN$10</f>
        <v>0.27868793675716</v>
      </c>
      <c r="AM298" s="219">
        <f>Scores!AO294*calcs!$BN$10</f>
        <v>0.265444654827169</v>
      </c>
      <c r="AN298" s="219">
        <f>Scores!AP294*calcs!$BN$10</f>
        <v>0.214295054751152</v>
      </c>
      <c r="AO298" s="219">
        <f>Scores!AQ294*calcs!$BN$10</f>
        <v>0.223860073984846</v>
      </c>
      <c r="AP298" s="219">
        <f>Scores!AR294*calcs!$BN$10</f>
        <v>0.208355692311976</v>
      </c>
      <c r="AQ298" s="219">
        <f>Scores!AS294*calcs!$BN$11</f>
        <v>0.342293459492347</v>
      </c>
      <c r="AR298" s="219">
        <f>Scores!AT294*calcs!$BN$11</f>
        <v>0.30393252323878</v>
      </c>
      <c r="AS298" s="219">
        <f>Scores!AU294*calcs!$BN$11</f>
        <v>0.403997098343499</v>
      </c>
      <c r="AT298" s="219">
        <f>Scores!AV294*calcs!$BN$11</f>
        <v>0.234633107614818</v>
      </c>
      <c r="AU298" s="219">
        <f>Scores!AW294*calcs!$BN$11</f>
        <v>0.143548035881887</v>
      </c>
      <c r="AV298" s="219">
        <f>Scores!AX294*calcs!$BN$12</f>
        <v>0.280619247468249</v>
      </c>
      <c r="AW298" s="219">
        <f>Scores!AY294*calcs!$BN$12</f>
        <v>0.259496103823606</v>
      </c>
      <c r="AX298" s="219">
        <f>Scores!AZ294*calcs!$BN$12</f>
        <v>0.211901331307462</v>
      </c>
      <c r="AY298" s="219">
        <f>Scores!BA294*calcs!$BN$12</f>
        <v>0.242400556093973</v>
      </c>
      <c r="AZ298" s="219">
        <f>Scores!BB294*calcs!$BN$12</f>
        <v>0.238214253247236</v>
      </c>
      <c r="BA298" s="219">
        <f>Scores!BC294*calcs!$BN$13</f>
        <v>0.155328798458061</v>
      </c>
      <c r="BB298" s="219">
        <f>Scores!BD294*calcs!$BN$13</f>
        <v>0.199718676442266</v>
      </c>
      <c r="BC298" s="219">
        <f>Scores!BE294*calcs!$BN$13</f>
        <v>0.212271199919809</v>
      </c>
      <c r="BD298" s="219">
        <f>Scores!BF294*calcs!$BN$13</f>
        <v>0.132865277328659</v>
      </c>
      <c r="BE298" s="219">
        <f>Scores!BG294*calcs!$BN$13</f>
        <v>0.132865277328659</v>
      </c>
      <c r="BF298" s="219">
        <f>Scores!BH294*calcs!$BN$14</f>
        <v>2.24052955108009</v>
      </c>
      <c r="BG298" s="219">
        <f>Scores!BI294*calcs!$BN$14</f>
        <v>2.24052955108009</v>
      </c>
      <c r="BH298" s="219">
        <f>Scores!BJ294*calcs!$BN$14</f>
        <v>2.24052955108009</v>
      </c>
      <c r="BI298" s="219">
        <f>Scores!BK294*calcs!$BN$14</f>
        <v>0.964228362477586</v>
      </c>
      <c r="BJ298" s="219">
        <f>Scores!BL294*calcs!$BN$14</f>
        <v>0.964228362477586</v>
      </c>
    </row>
    <row r="299" spans="1:62">
      <c r="A299" t="s">
        <v>605</v>
      </c>
      <c r="B299" s="22" t="s">
        <v>606</v>
      </c>
      <c r="C299" s="219">
        <f>Scores!E295*calcs!$BN$3</f>
        <v>1.48496160223713</v>
      </c>
      <c r="D299" s="219">
        <f>Scores!F295*calcs!$BN$3</f>
        <v>1.48496160223713</v>
      </c>
      <c r="E299" s="219">
        <f>Scores!G295*calcs!$BN$3</f>
        <v>1.48496160223713</v>
      </c>
      <c r="F299" s="219">
        <f>Scores!H295*calcs!$BN$3</f>
        <v>1.48496160223713</v>
      </c>
      <c r="G299" s="219">
        <f>Scores!I295*calcs!$BN$3</f>
        <v>1.48496160223713</v>
      </c>
      <c r="H299" s="219">
        <f>Scores!J295*calcs!$BN$4</f>
        <v>-0.601856167160094</v>
      </c>
      <c r="I299" s="219">
        <f>Scores!K295*calcs!$BN$4</f>
        <v>-0.601856167160094</v>
      </c>
      <c r="J299" s="219">
        <f>Scores!L295*calcs!$BN$4</f>
        <v>-0.601856167160094</v>
      </c>
      <c r="K299" s="219">
        <f>Scores!M295*calcs!$BN$4</f>
        <v>-0.601856167160094</v>
      </c>
      <c r="L299" s="219">
        <f>Scores!N295*calcs!$BN$4</f>
        <v>-0.601856167160094</v>
      </c>
      <c r="M299" s="219">
        <f>Scores!O295*calcs!$BN$5</f>
        <v>0.414557078257263</v>
      </c>
      <c r="N299" s="219">
        <f>Scores!P295*calcs!$BN$5</f>
        <v>0.414557078257263</v>
      </c>
      <c r="O299" s="219">
        <f>Scores!Q295*calcs!$BN$5</f>
        <v>0.414557078257263</v>
      </c>
      <c r="P299" s="219">
        <f>Scores!R295*calcs!$BN$5</f>
        <v>0.414557078257263</v>
      </c>
      <c r="Q299" s="219">
        <f>Scores!S295*calcs!$BN$5</f>
        <v>0.414557078257263</v>
      </c>
      <c r="R299" s="219">
        <f>Scores!T295*calcs!$BN$6</f>
        <v>0.831656360603048</v>
      </c>
      <c r="S299" s="219">
        <f>Scores!U295*calcs!$BN$6</f>
        <v>0.831656360603048</v>
      </c>
      <c r="T299" s="219">
        <f>Scores!V295*calcs!$BN$6</f>
        <v>0.831656360603048</v>
      </c>
      <c r="U299" s="219">
        <f>Scores!W295*calcs!$BN$6</f>
        <v>0.831656360603048</v>
      </c>
      <c r="V299" s="219">
        <f>Scores!X295*calcs!$BN$6</f>
        <v>0.831656360603048</v>
      </c>
      <c r="W299" s="219">
        <f>Scores!Y295*calcs!$BN$7</f>
        <v>0.499082915702903</v>
      </c>
      <c r="X299" s="219">
        <f>Scores!Z295*calcs!$BN$7</f>
        <v>0.218939556925437</v>
      </c>
      <c r="Y299" s="219">
        <f>Scores!AA295*calcs!$BN$7</f>
        <v>0.165294142439851</v>
      </c>
      <c r="Z299" s="219">
        <f>Scores!AB295*calcs!$BN$7</f>
        <v>0.817835732588917</v>
      </c>
      <c r="AA299" s="219">
        <f>Scores!AC295*calcs!$BN$7</f>
        <v>0.411037030351319</v>
      </c>
      <c r="AB299" s="219">
        <f>Scores!AD295*calcs!$BN$8</f>
        <v>1.02854507614195</v>
      </c>
      <c r="AC299" s="219">
        <f>Scores!AE295*calcs!$BN$8</f>
        <v>1.01277017782116</v>
      </c>
      <c r="AD299" s="219">
        <f>Scores!AF295*calcs!$BN$8</f>
        <v>0.953967594387647</v>
      </c>
      <c r="AE299" s="219">
        <f>Scores!AG295*calcs!$BN$8</f>
        <v>1.000583395081</v>
      </c>
      <c r="AF299" s="219">
        <f>Scores!AH295*calcs!$BN$8</f>
        <v>0.911933083162329</v>
      </c>
      <c r="AG299" s="219">
        <f>Scores!AI295*calcs!$BN$9</f>
        <v>-0.591683991793652</v>
      </c>
      <c r="AH299" s="219">
        <f>Scores!AJ295*calcs!$BN$9</f>
        <v>-0.65027390467626</v>
      </c>
      <c r="AI299" s="219">
        <f>Scores!AK295*calcs!$BN$9</f>
        <v>-0.61741257654271</v>
      </c>
      <c r="AJ299" s="219">
        <f>Scores!AL295*calcs!$BN$9</f>
        <v>-0.539032793654763</v>
      </c>
      <c r="AK299" s="219">
        <f>Scores!AM295*calcs!$BN$9</f>
        <v>-0.557079557910536</v>
      </c>
      <c r="AL299" s="219">
        <f>Scores!AN295*calcs!$BN$10</f>
        <v>0.627840229620162</v>
      </c>
      <c r="AM299" s="219">
        <f>Scores!AO295*calcs!$BN$10</f>
        <v>0.625223538189209</v>
      </c>
      <c r="AN299" s="219">
        <f>Scores!AP295*calcs!$BN$10</f>
        <v>0.591470547461974</v>
      </c>
      <c r="AO299" s="219">
        <f>Scores!AQ295*calcs!$BN$10</f>
        <v>0.631068590587057</v>
      </c>
      <c r="AP299" s="219">
        <f>Scores!AR295*calcs!$BN$10</f>
        <v>0.588354714976042</v>
      </c>
      <c r="AQ299" s="219">
        <f>Scores!AS295*calcs!$BN$11</f>
        <v>0.633021652444918</v>
      </c>
      <c r="AR299" s="219">
        <f>Scores!AT295*calcs!$BN$11</f>
        <v>0.601225773821725</v>
      </c>
      <c r="AS299" s="219">
        <f>Scores!AU295*calcs!$BN$11</f>
        <v>0.785390042874717</v>
      </c>
      <c r="AT299" s="219">
        <f>Scores!AV295*calcs!$BN$11</f>
        <v>0.724712011802198</v>
      </c>
      <c r="AU299" s="219">
        <f>Scores!AW295*calcs!$BN$11</f>
        <v>0.712611384695755</v>
      </c>
      <c r="AV299" s="219">
        <f>Scores!AX295*calcs!$BN$12</f>
        <v>0.678714677415411</v>
      </c>
      <c r="AW299" s="219">
        <f>Scores!AY295*calcs!$BN$12</f>
        <v>0.658537366773143</v>
      </c>
      <c r="AX299" s="219">
        <f>Scores!AZ295*calcs!$BN$12</f>
        <v>0.662289250916015</v>
      </c>
      <c r="AY299" s="219">
        <f>Scores!BA295*calcs!$BN$12</f>
        <v>0.697679610968108</v>
      </c>
      <c r="AZ299" s="219">
        <f>Scores!BB295*calcs!$BN$12</f>
        <v>0.70448272158437</v>
      </c>
      <c r="BA299" s="219">
        <f>Scores!BC295*calcs!$BN$13</f>
        <v>0.673091459984931</v>
      </c>
      <c r="BB299" s="219">
        <f>Scores!BD295*calcs!$BN$13</f>
        <v>0.671276662486506</v>
      </c>
      <c r="BC299" s="219">
        <f>Scores!BE295*calcs!$BN$13</f>
        <v>0.642878491185708</v>
      </c>
      <c r="BD299" s="219">
        <f>Scores!BF295*calcs!$BN$13</f>
        <v>0.724115761441191</v>
      </c>
      <c r="BE299" s="219">
        <f>Scores!BG295*calcs!$BN$13</f>
        <v>0.724115761441191</v>
      </c>
      <c r="BF299" s="219">
        <f>Scores!BH295*calcs!$BN$14</f>
        <v>2.21433765296619</v>
      </c>
      <c r="BG299" s="219">
        <f>Scores!BI295*calcs!$BN$14</f>
        <v>2.21433765296619</v>
      </c>
      <c r="BH299" s="219">
        <f>Scores!BJ295*calcs!$BN$14</f>
        <v>2.21433765296619</v>
      </c>
      <c r="BI299" s="219">
        <f>Scores!BK295*calcs!$BN$14</f>
        <v>0.768198113436045</v>
      </c>
      <c r="BJ299" s="219">
        <f>Scores!BL295*calcs!$BN$14</f>
        <v>0.768198113436045</v>
      </c>
    </row>
    <row r="300" spans="1:62">
      <c r="A300" t="s">
        <v>607</v>
      </c>
      <c r="B300" s="22" t="s">
        <v>608</v>
      </c>
      <c r="C300" s="219">
        <f>Scores!E296*calcs!$BN$3</f>
        <v>0.776155027683438</v>
      </c>
      <c r="D300" s="219">
        <f>Scores!F296*calcs!$BN$3</f>
        <v>0.776155027683438</v>
      </c>
      <c r="E300" s="219">
        <f>Scores!G296*calcs!$BN$3</f>
        <v>0.776155027683438</v>
      </c>
      <c r="F300" s="219">
        <f>Scores!H296*calcs!$BN$3</f>
        <v>0.776155027683438</v>
      </c>
      <c r="G300" s="219">
        <f>Scores!I296*calcs!$BN$3</f>
        <v>0.776155027683438</v>
      </c>
      <c r="H300" s="219">
        <f>Scores!J296*calcs!$BN$4</f>
        <v>0.0281953229359186</v>
      </c>
      <c r="I300" s="219">
        <f>Scores!K296*calcs!$BN$4</f>
        <v>0.0281953229359186</v>
      </c>
      <c r="J300" s="219">
        <f>Scores!L296*calcs!$BN$4</f>
        <v>0.0281953229359186</v>
      </c>
      <c r="K300" s="219">
        <f>Scores!M296*calcs!$BN$4</f>
        <v>0.0281953229359186</v>
      </c>
      <c r="L300" s="219">
        <f>Scores!N296*calcs!$BN$4</f>
        <v>0.0281953229359186</v>
      </c>
      <c r="M300" s="219">
        <f>Scores!O296*calcs!$BN$5</f>
        <v>1.40191156146348</v>
      </c>
      <c r="N300" s="219">
        <f>Scores!P296*calcs!$BN$5</f>
        <v>1.40191156146348</v>
      </c>
      <c r="O300" s="219">
        <f>Scores!Q296*calcs!$BN$5</f>
        <v>1.40191156146348</v>
      </c>
      <c r="P300" s="219">
        <f>Scores!R296*calcs!$BN$5</f>
        <v>1.40191156146348</v>
      </c>
      <c r="Q300" s="219">
        <f>Scores!S296*calcs!$BN$5</f>
        <v>1.40191156146348</v>
      </c>
      <c r="R300" s="219">
        <f>Scores!T296*calcs!$BN$6</f>
        <v>0.444231720257077</v>
      </c>
      <c r="S300" s="219">
        <f>Scores!U296*calcs!$BN$6</f>
        <v>0.444231720257077</v>
      </c>
      <c r="T300" s="219">
        <f>Scores!V296*calcs!$BN$6</f>
        <v>0.444231720257077</v>
      </c>
      <c r="U300" s="219">
        <f>Scores!W296*calcs!$BN$6</f>
        <v>0.444231720257077</v>
      </c>
      <c r="V300" s="219">
        <f>Scores!X296*calcs!$BN$6</f>
        <v>0.444231720257077</v>
      </c>
      <c r="W300" s="219">
        <f>Scores!Y296*calcs!$BN$7</f>
        <v>-0.528499602591871</v>
      </c>
      <c r="X300" s="219">
        <f>Scores!Z296*calcs!$BN$7</f>
        <v>-0.162044284498318</v>
      </c>
      <c r="Y300" s="219">
        <f>Scores!AA296*calcs!$BN$7</f>
        <v>-0.699107540202405</v>
      </c>
      <c r="Z300" s="219">
        <f>Scores!AB296*calcs!$BN$7</f>
        <v>0.521515113842683</v>
      </c>
      <c r="AA300" s="219">
        <f>Scores!AC296*calcs!$BN$7</f>
        <v>-0.0115077213344498</v>
      </c>
      <c r="AB300" s="219">
        <f>Scores!AD296*calcs!$BN$8</f>
        <v>0.523972656391052</v>
      </c>
      <c r="AC300" s="219">
        <f>Scores!AE296*calcs!$BN$8</f>
        <v>0.586305769309334</v>
      </c>
      <c r="AD300" s="219">
        <f>Scores!AF296*calcs!$BN$8</f>
        <v>0.509565468066342</v>
      </c>
      <c r="AE300" s="219">
        <f>Scores!AG296*calcs!$BN$8</f>
        <v>0.457711222061555</v>
      </c>
      <c r="AF300" s="219">
        <f>Scores!AH296*calcs!$BN$8</f>
        <v>0.379095965501118</v>
      </c>
      <c r="AG300" s="219">
        <f>Scores!AI296*calcs!$BN$9</f>
        <v>0.0294900468332269</v>
      </c>
      <c r="AH300" s="219">
        <f>Scores!AJ296*calcs!$BN$9</f>
        <v>-0.0630963916955714</v>
      </c>
      <c r="AI300" s="219">
        <f>Scores!AK296*calcs!$BN$9</f>
        <v>0.0209149899238341</v>
      </c>
      <c r="AJ300" s="219">
        <f>Scores!AL296*calcs!$BN$9</f>
        <v>0.0114828735514671</v>
      </c>
      <c r="AK300" s="219">
        <f>Scores!AM296*calcs!$BN$9</f>
        <v>0.0492188848919151</v>
      </c>
      <c r="AL300" s="219">
        <f>Scores!AN296*calcs!$BN$10</f>
        <v>0.238667906416705</v>
      </c>
      <c r="AM300" s="219">
        <f>Scores!AO296*calcs!$BN$10</f>
        <v>0.229472593948178</v>
      </c>
      <c r="AN300" s="219">
        <f>Scores!AP296*calcs!$BN$10</f>
        <v>0.244281677774125</v>
      </c>
      <c r="AO300" s="219">
        <f>Scores!AQ296*calcs!$BN$10</f>
        <v>0.247630565679575</v>
      </c>
      <c r="AP300" s="219">
        <f>Scores!AR296*calcs!$BN$10</f>
        <v>0.221466641915107</v>
      </c>
      <c r="AQ300" s="219">
        <f>Scores!AS296*calcs!$BN$11</f>
        <v>0.390905376251787</v>
      </c>
      <c r="AR300" s="219">
        <f>Scores!AT296*calcs!$BN$11</f>
        <v>0.280339062236611</v>
      </c>
      <c r="AS300" s="219">
        <f>Scores!AU296*calcs!$BN$11</f>
        <v>0.440023133737213</v>
      </c>
      <c r="AT300" s="219">
        <f>Scores!AV296*calcs!$BN$11</f>
        <v>0.180037361012578</v>
      </c>
      <c r="AU300" s="219">
        <f>Scores!AW296*calcs!$BN$11</f>
        <v>-0.0160862820329352</v>
      </c>
      <c r="AV300" s="219">
        <f>Scores!AX296*calcs!$BN$12</f>
        <v>0.0866543119320886</v>
      </c>
      <c r="AW300" s="219">
        <f>Scores!AY296*calcs!$BN$12</f>
        <v>0.0536057086786964</v>
      </c>
      <c r="AX300" s="219">
        <f>Scores!AZ296*calcs!$BN$12</f>
        <v>0.0562219579862065</v>
      </c>
      <c r="AY300" s="219">
        <f>Scores!BA296*calcs!$BN$12</f>
        <v>0.0500782103351554</v>
      </c>
      <c r="AZ300" s="219">
        <f>Scores!BB296*calcs!$BN$12</f>
        <v>-0.0329685948064078</v>
      </c>
      <c r="BA300" s="219">
        <f>Scores!BC296*calcs!$BN$13</f>
        <v>-0.00575291846140955</v>
      </c>
      <c r="BB300" s="219">
        <f>Scores!BD296*calcs!$BN$13</f>
        <v>0.0443819280982814</v>
      </c>
      <c r="BC300" s="219">
        <f>Scores!BE296*calcs!$BN$13</f>
        <v>0.0545840228365223</v>
      </c>
      <c r="BD300" s="219">
        <f>Scores!BF296*calcs!$BN$13</f>
        <v>-0.0597893747978964</v>
      </c>
      <c r="BE300" s="219">
        <f>Scores!BG296*calcs!$BN$13</f>
        <v>-0.0597893747978964</v>
      </c>
      <c r="BF300" s="219">
        <f>Scores!BH296*calcs!$BN$14</f>
        <v>2.12705945900054</v>
      </c>
      <c r="BG300" s="219">
        <f>Scores!BI296*calcs!$BN$14</f>
        <v>2.12705945900054</v>
      </c>
      <c r="BH300" s="219">
        <f>Scores!BJ296*calcs!$BN$14</f>
        <v>2.12705945900054</v>
      </c>
      <c r="BI300" s="219">
        <f>Scores!BK296*calcs!$BN$14</f>
        <v>1.29154222510971</v>
      </c>
      <c r="BJ300" s="219">
        <f>Scores!BL296*calcs!$BN$14</f>
        <v>1.29154222510971</v>
      </c>
    </row>
    <row r="301" spans="1:62">
      <c r="A301" t="s">
        <v>609</v>
      </c>
      <c r="B301" s="22" t="s">
        <v>610</v>
      </c>
      <c r="C301" s="219">
        <f>Scores!E297*calcs!$BN$3</f>
        <v>0.312919234864883</v>
      </c>
      <c r="D301" s="219">
        <f>Scores!F297*calcs!$BN$3</f>
        <v>0.312919234864883</v>
      </c>
      <c r="E301" s="219">
        <f>Scores!G297*calcs!$BN$3</f>
        <v>0.312919234864883</v>
      </c>
      <c r="F301" s="219">
        <f>Scores!H297*calcs!$BN$3</f>
        <v>0.312919234864883</v>
      </c>
      <c r="G301" s="219">
        <f>Scores!I297*calcs!$BN$3</f>
        <v>0.312919234864883</v>
      </c>
      <c r="H301" s="219">
        <f>Scores!J297*calcs!$BN$4</f>
        <v>0.126062150026091</v>
      </c>
      <c r="I301" s="219">
        <f>Scores!K297*calcs!$BN$4</f>
        <v>0.126062150026091</v>
      </c>
      <c r="J301" s="219">
        <f>Scores!L297*calcs!$BN$4</f>
        <v>0.126062150026091</v>
      </c>
      <c r="K301" s="219">
        <f>Scores!M297*calcs!$BN$4</f>
        <v>0.126062150026091</v>
      </c>
      <c r="L301" s="219">
        <f>Scores!N297*calcs!$BN$4</f>
        <v>0.126062150026091</v>
      </c>
      <c r="M301" s="219">
        <f>Scores!O297*calcs!$BN$5</f>
        <v>0.337760055389219</v>
      </c>
      <c r="N301" s="219">
        <f>Scores!P297*calcs!$BN$5</f>
        <v>0.337760055389219</v>
      </c>
      <c r="O301" s="219">
        <f>Scores!Q297*calcs!$BN$5</f>
        <v>0.337760055389219</v>
      </c>
      <c r="P301" s="219">
        <f>Scores!R297*calcs!$BN$5</f>
        <v>0.337760055389219</v>
      </c>
      <c r="Q301" s="219">
        <f>Scores!S297*calcs!$BN$5</f>
        <v>0.337760055389219</v>
      </c>
      <c r="R301" s="219">
        <f>Scores!T297*calcs!$BN$6</f>
        <v>0.353223452293383</v>
      </c>
      <c r="S301" s="219">
        <f>Scores!U297*calcs!$BN$6</f>
        <v>0.353223452293383</v>
      </c>
      <c r="T301" s="219">
        <f>Scores!V297*calcs!$BN$6</f>
        <v>0.353223452293383</v>
      </c>
      <c r="U301" s="219">
        <f>Scores!W297*calcs!$BN$6</f>
        <v>0.353223452293383</v>
      </c>
      <c r="V301" s="219">
        <f>Scores!X297*calcs!$BN$6</f>
        <v>0.353223452293383</v>
      </c>
      <c r="W301" s="219">
        <f>Scores!Y297*calcs!$BN$7</f>
        <v>-0.177074430712905</v>
      </c>
      <c r="X301" s="219">
        <f>Scores!Z297*calcs!$BN$7</f>
        <v>-0.603749325051815</v>
      </c>
      <c r="Y301" s="219">
        <f>Scores!AA297*calcs!$BN$7</f>
        <v>-0.701309194242794</v>
      </c>
      <c r="Z301" s="219">
        <f>Scores!AB297*calcs!$BN$7</f>
        <v>-0.219999660364113</v>
      </c>
      <c r="AA301" s="219">
        <f>Scores!AC297*calcs!$BN$7</f>
        <v>-0.82094750008106</v>
      </c>
      <c r="AB301" s="219">
        <f>Scores!AD297*calcs!$BN$8</f>
        <v>0.480830776635399</v>
      </c>
      <c r="AC301" s="219">
        <f>Scores!AE297*calcs!$BN$8</f>
        <v>0.451476501944914</v>
      </c>
      <c r="AD301" s="219">
        <f>Scores!AF297*calcs!$BN$8</f>
        <v>0.45594511761349</v>
      </c>
      <c r="AE301" s="219">
        <f>Scores!AG297*calcs!$BN$8</f>
        <v>0.497189711099488</v>
      </c>
      <c r="AF301" s="219">
        <f>Scores!AH297*calcs!$BN$8</f>
        <v>0.518619446234271</v>
      </c>
      <c r="AG301" s="219">
        <f>Scores!AI297*calcs!$BN$9</f>
        <v>1.01548563241391</v>
      </c>
      <c r="AH301" s="219">
        <f>Scores!AJ297*calcs!$BN$9</f>
        <v>1.00752770641748</v>
      </c>
      <c r="AI301" s="219">
        <f>Scores!AK297*calcs!$BN$9</f>
        <v>1.12235270588837</v>
      </c>
      <c r="AJ301" s="219">
        <f>Scores!AL297*calcs!$BN$9</f>
        <v>1.18048110481606</v>
      </c>
      <c r="AK301" s="219">
        <f>Scores!AM297*calcs!$BN$9</f>
        <v>1.21448853509309</v>
      </c>
      <c r="AL301" s="219">
        <f>Scores!AN297*calcs!$BN$10</f>
        <v>-0.198493571506098</v>
      </c>
      <c r="AM301" s="219">
        <f>Scores!AO297*calcs!$BN$10</f>
        <v>-0.231525058725878</v>
      </c>
      <c r="AN301" s="219">
        <f>Scores!AP297*calcs!$BN$10</f>
        <v>-0.253823100313638</v>
      </c>
      <c r="AO301" s="219">
        <f>Scores!AQ297*calcs!$BN$10</f>
        <v>-0.298711455763581</v>
      </c>
      <c r="AP301" s="219">
        <f>Scores!AR297*calcs!$BN$10</f>
        <v>-0.389823388849387</v>
      </c>
      <c r="AQ301" s="219">
        <f>Scores!AS297*calcs!$BN$11</f>
        <v>0.0897021273109428</v>
      </c>
      <c r="AR301" s="219">
        <f>Scores!AT297*calcs!$BN$11</f>
        <v>0.125155113823437</v>
      </c>
      <c r="AS301" s="219">
        <f>Scores!AU297*calcs!$BN$11</f>
        <v>0.255215723437962</v>
      </c>
      <c r="AT301" s="219">
        <f>Scores!AV297*calcs!$BN$11</f>
        <v>-0.0732914691743438</v>
      </c>
      <c r="AU301" s="219">
        <f>Scores!AW297*calcs!$BN$11</f>
        <v>-0.112174200661569</v>
      </c>
      <c r="AV301" s="219">
        <f>Scores!AX297*calcs!$BN$12</f>
        <v>0.0674831574456727</v>
      </c>
      <c r="AW301" s="219">
        <f>Scores!AY297*calcs!$BN$12</f>
        <v>0.0290932041665616</v>
      </c>
      <c r="AX301" s="219">
        <f>Scores!AZ297*calcs!$BN$12</f>
        <v>0.116042818667742</v>
      </c>
      <c r="AY301" s="219">
        <f>Scores!BA297*calcs!$BN$12</f>
        <v>0.0818224029559329</v>
      </c>
      <c r="AZ301" s="219">
        <f>Scores!BB297*calcs!$BN$12</f>
        <v>0.116617356929605</v>
      </c>
      <c r="BA301" s="219">
        <f>Scores!BC297*calcs!$BN$13</f>
        <v>0.0632821030755064</v>
      </c>
      <c r="BB301" s="219">
        <f>Scores!BD297*calcs!$BN$13</f>
        <v>0.116502561257989</v>
      </c>
      <c r="BC301" s="219">
        <f>Scores!BE297*calcs!$BN$13</f>
        <v>0.109168045673045</v>
      </c>
      <c r="BD301" s="219">
        <f>Scores!BF297*calcs!$BN$13</f>
        <v>-0.0132865277328658</v>
      </c>
      <c r="BE301" s="219">
        <f>Scores!BG297*calcs!$BN$13</f>
        <v>-0.0132865277328658</v>
      </c>
      <c r="BF301" s="219">
        <f>Scores!BH297*calcs!$BN$14</f>
        <v>2.47552714075779</v>
      </c>
      <c r="BG301" s="219">
        <f>Scores!BI297*calcs!$BN$14</f>
        <v>2.47552714075779</v>
      </c>
      <c r="BH301" s="219">
        <f>Scores!BJ297*calcs!$BN$14</f>
        <v>2.47552714075779</v>
      </c>
      <c r="BI301" s="219">
        <f>Scores!BK297*calcs!$BN$14</f>
        <v>1.21080593102799</v>
      </c>
      <c r="BJ301" s="219">
        <f>Scores!BL297*calcs!$BN$14</f>
        <v>1.21080593102799</v>
      </c>
    </row>
    <row r="302" spans="1:62">
      <c r="A302" t="s">
        <v>611</v>
      </c>
      <c r="B302" s="22" t="s">
        <v>612</v>
      </c>
      <c r="C302" s="219">
        <f>Scores!E298*calcs!$BN$3</f>
        <v>0.725924640510341</v>
      </c>
      <c r="D302" s="219">
        <f>Scores!F298*calcs!$BN$3</f>
        <v>0.725924640510341</v>
      </c>
      <c r="E302" s="219">
        <f>Scores!G298*calcs!$BN$3</f>
        <v>0.725924640510341</v>
      </c>
      <c r="F302" s="219">
        <f>Scores!H298*calcs!$BN$3</f>
        <v>0.725924640510341</v>
      </c>
      <c r="G302" s="219">
        <f>Scores!I298*calcs!$BN$3</f>
        <v>0.725924640510341</v>
      </c>
      <c r="H302" s="219">
        <f>Scores!J298*calcs!$BN$4</f>
        <v>-1.04890446341898</v>
      </c>
      <c r="I302" s="219">
        <f>Scores!K298*calcs!$BN$4</f>
        <v>-1.04890446341898</v>
      </c>
      <c r="J302" s="219">
        <f>Scores!L298*calcs!$BN$4</f>
        <v>-1.04890446341898</v>
      </c>
      <c r="K302" s="219">
        <f>Scores!M298*calcs!$BN$4</f>
        <v>-1.04890446341898</v>
      </c>
      <c r="L302" s="219">
        <f>Scores!N298*calcs!$BN$4</f>
        <v>-1.04890446341898</v>
      </c>
      <c r="M302" s="219">
        <f>Scores!O298*calcs!$BN$5</f>
        <v>0.273380338478916</v>
      </c>
      <c r="N302" s="219">
        <f>Scores!P298*calcs!$BN$5</f>
        <v>0.273380338478916</v>
      </c>
      <c r="O302" s="219">
        <f>Scores!Q298*calcs!$BN$5</f>
        <v>0.273380338478916</v>
      </c>
      <c r="P302" s="219">
        <f>Scores!R298*calcs!$BN$5</f>
        <v>0.273380338478916</v>
      </c>
      <c r="Q302" s="219">
        <f>Scores!S298*calcs!$BN$5</f>
        <v>0.273380338478916</v>
      </c>
      <c r="R302" s="219">
        <f>Scores!T298*calcs!$BN$6</f>
        <v>0.72216711022186</v>
      </c>
      <c r="S302" s="219">
        <f>Scores!U298*calcs!$BN$6</f>
        <v>0.72216711022186</v>
      </c>
      <c r="T302" s="219">
        <f>Scores!V298*calcs!$BN$6</f>
        <v>0.72216711022186</v>
      </c>
      <c r="U302" s="219">
        <f>Scores!W298*calcs!$BN$6</f>
        <v>0.72216711022186</v>
      </c>
      <c r="V302" s="219">
        <f>Scores!X298*calcs!$BN$6</f>
        <v>0.72216711022186</v>
      </c>
      <c r="W302" s="219">
        <f>Scores!Y298*calcs!$BN$7</f>
        <v>-0.143700112924319</v>
      </c>
      <c r="X302" s="219">
        <f>Scores!Z298*calcs!$BN$7</f>
        <v>0.471467920179665</v>
      </c>
      <c r="Y302" s="219">
        <f>Scores!AA298*calcs!$BN$7</f>
        <v>0.389144154697561</v>
      </c>
      <c r="Z302" s="219">
        <f>Scores!AB298*calcs!$BN$7</f>
        <v>0.401372520140526</v>
      </c>
      <c r="AA302" s="219">
        <f>Scores!AC298*calcs!$BN$7</f>
        <v>-0.0313149978368248</v>
      </c>
      <c r="AB302" s="219">
        <f>Scores!AD298*calcs!$BN$8</f>
        <v>0.833376689730674</v>
      </c>
      <c r="AC302" s="219">
        <f>Scores!AE298*calcs!$BN$8</f>
        <v>0.813455073593963</v>
      </c>
      <c r="AD302" s="219">
        <f>Scores!AF298*calcs!$BN$8</f>
        <v>0.89232034820588</v>
      </c>
      <c r="AE302" s="219">
        <f>Scores!AG298*calcs!$BN$8</f>
        <v>0.842454904696027</v>
      </c>
      <c r="AF302" s="219">
        <f>Scores!AH298*calcs!$BN$8</f>
        <v>0.916535842816923</v>
      </c>
      <c r="AG302" s="219">
        <f>Scores!AI298*calcs!$BN$9</f>
        <v>-0.796314097588026</v>
      </c>
      <c r="AH302" s="219">
        <f>Scores!AJ298*calcs!$BN$9</f>
        <v>-0.758431237845825</v>
      </c>
      <c r="AI302" s="219">
        <f>Scores!AK298*calcs!$BN$9</f>
        <v>-0.722482883791504</v>
      </c>
      <c r="AJ302" s="219">
        <f>Scores!AL298*calcs!$BN$9</f>
        <v>-0.708818966981492</v>
      </c>
      <c r="AK302" s="219">
        <f>Scores!AM298*calcs!$BN$9</f>
        <v>-0.65783520447679</v>
      </c>
      <c r="AL302" s="219">
        <f>Scores!AN298*calcs!$BN$10</f>
        <v>0.201892509865053</v>
      </c>
      <c r="AM302" s="219">
        <f>Scores!AO298*calcs!$BN$10</f>
        <v>0.169382352654345</v>
      </c>
      <c r="AN302" s="219">
        <f>Scores!AP298*calcs!$BN$10</f>
        <v>0.162532797437676</v>
      </c>
      <c r="AO302" s="219">
        <f>Scores!AQ298*calcs!$BN$10</f>
        <v>0.182095097923081</v>
      </c>
      <c r="AP302" s="219">
        <f>Scores!AR298*calcs!$BN$10</f>
        <v>0.166777769605489</v>
      </c>
      <c r="AQ302" s="219">
        <f>Scores!AS298*calcs!$BN$11</f>
        <v>0.658692927329562</v>
      </c>
      <c r="AR302" s="219">
        <f>Scores!AT298*calcs!$BN$11</f>
        <v>0.588761468111928</v>
      </c>
      <c r="AS302" s="219">
        <f>Scores!AU298*calcs!$BN$11</f>
        <v>0.479077928340345</v>
      </c>
      <c r="AT302" s="219">
        <f>Scores!AV298*calcs!$BN$11</f>
        <v>0.130896893575156</v>
      </c>
      <c r="AU302" s="219">
        <f>Scores!AW298*calcs!$BN$11</f>
        <v>0.390156319627658</v>
      </c>
      <c r="AV302" s="219">
        <f>Scores!AX298*calcs!$BN$12</f>
        <v>0.443110089696605</v>
      </c>
      <c r="AW302" s="219">
        <f>Scores!AY298*calcs!$BN$12</f>
        <v>0.418221035664871</v>
      </c>
      <c r="AX302" s="219">
        <f>Scores!AZ298*calcs!$BN$12</f>
        <v>0.446188601752889</v>
      </c>
      <c r="AY302" s="219">
        <f>Scores!BA298*calcs!$BN$12</f>
        <v>0.452273096023757</v>
      </c>
      <c r="AZ302" s="219">
        <f>Scores!BB298*calcs!$BN$12</f>
        <v>0.522094033428828</v>
      </c>
      <c r="BA302" s="219">
        <f>Scores!BC298*calcs!$BN$13</f>
        <v>0.609809356909425</v>
      </c>
      <c r="BB302" s="219">
        <f>Scores!BD298*calcs!$BN$13</f>
        <v>0.565869583253088</v>
      </c>
      <c r="BC302" s="219">
        <f>Scores!BE298*calcs!$BN$13</f>
        <v>0.570099794070345</v>
      </c>
      <c r="BD302" s="219">
        <f>Scores!BF298*calcs!$BN$13</f>
        <v>0.511531317715337</v>
      </c>
      <c r="BE302" s="219">
        <f>Scores!BG298*calcs!$BN$13</f>
        <v>0.511531317715337</v>
      </c>
      <c r="BF302" s="219">
        <f>Scores!BH298*calcs!$BN$14</f>
        <v>2.25333929355268</v>
      </c>
      <c r="BG302" s="219">
        <f>Scores!BI298*calcs!$BN$14</f>
        <v>2.25333929355268</v>
      </c>
      <c r="BH302" s="219">
        <f>Scores!BJ298*calcs!$BN$14</f>
        <v>2.25333929355268</v>
      </c>
      <c r="BI302" s="219">
        <f>Scores!BK298*calcs!$BN$14</f>
        <v>0.821351769748653</v>
      </c>
      <c r="BJ302" s="219">
        <f>Scores!BL298*calcs!$BN$14</f>
        <v>0.821351769748653</v>
      </c>
    </row>
    <row r="303" spans="1:62">
      <c r="A303" t="s">
        <v>613</v>
      </c>
      <c r="B303" s="22" t="s">
        <v>614</v>
      </c>
      <c r="C303" s="219">
        <f>Scores!E299*calcs!$BN$3</f>
        <v>0.709181178119309</v>
      </c>
      <c r="D303" s="219">
        <f>Scores!F299*calcs!$BN$3</f>
        <v>0.709181178119309</v>
      </c>
      <c r="E303" s="219">
        <f>Scores!G299*calcs!$BN$3</f>
        <v>0.709181178119309</v>
      </c>
      <c r="F303" s="219">
        <f>Scores!H299*calcs!$BN$3</f>
        <v>0.709181178119309</v>
      </c>
      <c r="G303" s="219">
        <f>Scores!I299*calcs!$BN$3</f>
        <v>0.709181178119309</v>
      </c>
      <c r="H303" s="219">
        <f>Scores!J299*calcs!$BN$4</f>
        <v>-0.109509444971638</v>
      </c>
      <c r="I303" s="219">
        <f>Scores!K299*calcs!$BN$4</f>
        <v>-0.109509444971638</v>
      </c>
      <c r="J303" s="219">
        <f>Scores!L299*calcs!$BN$4</f>
        <v>-0.109509444971638</v>
      </c>
      <c r="K303" s="219">
        <f>Scores!M299*calcs!$BN$4</f>
        <v>-0.109509444971638</v>
      </c>
      <c r="L303" s="219">
        <f>Scores!N299*calcs!$BN$4</f>
        <v>-0.109509444971638</v>
      </c>
      <c r="M303" s="219">
        <f>Scores!O299*calcs!$BN$5</f>
        <v>0.981702362204026</v>
      </c>
      <c r="N303" s="219">
        <f>Scores!P299*calcs!$BN$5</f>
        <v>0.981702362204026</v>
      </c>
      <c r="O303" s="219">
        <f>Scores!Q299*calcs!$BN$5</f>
        <v>0.981702362204026</v>
      </c>
      <c r="P303" s="219">
        <f>Scores!R299*calcs!$BN$5</f>
        <v>0.981702362204026</v>
      </c>
      <c r="Q303" s="219">
        <f>Scores!S299*calcs!$BN$5</f>
        <v>0.981702362204026</v>
      </c>
      <c r="R303" s="219">
        <f>Scores!T299*calcs!$BN$6</f>
        <v>0.347022946182489</v>
      </c>
      <c r="S303" s="219">
        <f>Scores!U299*calcs!$BN$6</f>
        <v>0.347022946182489</v>
      </c>
      <c r="T303" s="219">
        <f>Scores!V299*calcs!$BN$6</f>
        <v>0.347022946182489</v>
      </c>
      <c r="U303" s="219">
        <f>Scores!W299*calcs!$BN$6</f>
        <v>0.347022946182489</v>
      </c>
      <c r="V303" s="219">
        <f>Scores!X299*calcs!$BN$6</f>
        <v>0.347022946182489</v>
      </c>
      <c r="W303" s="219">
        <f>Scores!Y299*calcs!$BN$7</f>
        <v>-0.543826755486855</v>
      </c>
      <c r="X303" s="219">
        <f>Scores!Z299*calcs!$BN$7</f>
        <v>-1.12169404143494</v>
      </c>
      <c r="Y303" s="219">
        <f>Scores!AA299*calcs!$BN$7</f>
        <v>-1.14015165668088</v>
      </c>
      <c r="Z303" s="219">
        <f>Scores!AB299*calcs!$BN$7</f>
        <v>-1.18158684015629</v>
      </c>
      <c r="AA303" s="219">
        <f>Scores!AC299*calcs!$BN$7</f>
        <v>-1.29492014942391</v>
      </c>
      <c r="AB303" s="219">
        <f>Scores!AD299*calcs!$BN$8</f>
        <v>0.00886900774223118</v>
      </c>
      <c r="AC303" s="219">
        <f>Scores!AE299*calcs!$BN$8</f>
        <v>0.00759757544128634</v>
      </c>
      <c r="AD303" s="219">
        <f>Scores!AF299*calcs!$BN$8</f>
        <v>-0.00982951707168224</v>
      </c>
      <c r="AE303" s="219">
        <f>Scores!AG299*calcs!$BN$8</f>
        <v>0.0741047286090156</v>
      </c>
      <c r="AF303" s="219">
        <f>Scores!AH299*calcs!$BN$8</f>
        <v>0.160196506344977</v>
      </c>
      <c r="AG303" s="219">
        <f>Scores!AI299*calcs!$BN$9</f>
        <v>0.0989864973617626</v>
      </c>
      <c r="AH303" s="219">
        <f>Scores!AJ299*calcs!$BN$9</f>
        <v>0.172243858659269</v>
      </c>
      <c r="AI303" s="219">
        <f>Scores!AK299*calcs!$BN$9</f>
        <v>0.233228207268213</v>
      </c>
      <c r="AJ303" s="219">
        <f>Scores!AL299*calcs!$BN$9</f>
        <v>0.289323983740469</v>
      </c>
      <c r="AK303" s="219">
        <f>Scores!AM299*calcs!$BN$9</f>
        <v>0.403733011101374</v>
      </c>
      <c r="AL303" s="219">
        <f>Scores!AN299*calcs!$BN$10</f>
        <v>0.130544946006445</v>
      </c>
      <c r="AM303" s="219">
        <f>Scores!AO299*calcs!$BN$10</f>
        <v>0.0681453747526206</v>
      </c>
      <c r="AN303" s="219">
        <f>Scores!AP299*calcs!$BN$10</f>
        <v>0.0404663494148603</v>
      </c>
      <c r="AO303" s="219">
        <f>Scores!AQ299*calcs!$BN$10</f>
        <v>-0.0321773879590182</v>
      </c>
      <c r="AP303" s="219">
        <f>Scores!AR299*calcs!$BN$10</f>
        <v>-0.0584424202972086</v>
      </c>
      <c r="AQ303" s="219">
        <f>Scores!AS299*calcs!$BN$11</f>
        <v>-0.153740257626185</v>
      </c>
      <c r="AR303" s="219">
        <f>Scores!AT299*calcs!$BN$11</f>
        <v>-0.314418267779099</v>
      </c>
      <c r="AS303" s="219">
        <f>Scores!AU299*calcs!$BN$11</f>
        <v>-0.343593451767957</v>
      </c>
      <c r="AT303" s="219">
        <f>Scores!AV299*calcs!$BN$11</f>
        <v>-0.333887837743393</v>
      </c>
      <c r="AU303" s="219">
        <f>Scores!AW299*calcs!$BN$11</f>
        <v>-0.43258641039847</v>
      </c>
      <c r="AV303" s="219">
        <f>Scores!AX299*calcs!$BN$12</f>
        <v>-0.388004994930376</v>
      </c>
      <c r="AW303" s="219">
        <f>Scores!AY299*calcs!$BN$12</f>
        <v>-0.420373200162985</v>
      </c>
      <c r="AX303" s="219">
        <f>Scores!AZ299*calcs!$BN$12</f>
        <v>-0.267855691705427</v>
      </c>
      <c r="AY303" s="219">
        <f>Scores!BA299*calcs!$BN$12</f>
        <v>-0.234057298693704</v>
      </c>
      <c r="AZ303" s="219">
        <f>Scores!BB299*calcs!$BN$12</f>
        <v>-0.222932519696116</v>
      </c>
      <c r="BA303" s="219">
        <f>Scores!BC299*calcs!$BN$13</f>
        <v>-0.235869656917796</v>
      </c>
      <c r="BB303" s="219">
        <f>Scores!BD299*calcs!$BN$13</f>
        <v>-0.266291568589688</v>
      </c>
      <c r="BC303" s="219">
        <f>Scores!BE299*calcs!$BN$13</f>
        <v>-0.248660548477491</v>
      </c>
      <c r="BD303" s="219">
        <f>Scores!BF299*calcs!$BN$13</f>
        <v>-0.22587097145872</v>
      </c>
      <c r="BE303" s="219">
        <f>Scores!BG299*calcs!$BN$13</f>
        <v>-0.22587097145872</v>
      </c>
      <c r="BF303" s="219">
        <f>Scores!BH299*calcs!$BN$14</f>
        <v>1.83411817445044</v>
      </c>
      <c r="BG303" s="219">
        <f>Scores!BI299*calcs!$BN$14</f>
        <v>1.83411817445044</v>
      </c>
      <c r="BH303" s="219">
        <f>Scores!BJ299*calcs!$BN$14</f>
        <v>1.83411817445044</v>
      </c>
      <c r="BI303" s="219">
        <f>Scores!BK299*calcs!$BN$14</f>
        <v>0.66733812470761</v>
      </c>
      <c r="BJ303" s="219">
        <f>Scores!BL299*calcs!$BN$14</f>
        <v>0.66733812470761</v>
      </c>
    </row>
    <row r="304" spans="1:62">
      <c r="A304" t="s">
        <v>615</v>
      </c>
      <c r="B304" s="22" t="s">
        <v>616</v>
      </c>
      <c r="C304" s="219">
        <f>Scores!E300*calcs!$BN$3</f>
        <v>0.912893303876866</v>
      </c>
      <c r="D304" s="219">
        <f>Scores!F300*calcs!$BN$3</f>
        <v>0.912893303876866</v>
      </c>
      <c r="E304" s="219">
        <f>Scores!G300*calcs!$BN$3</f>
        <v>0.912893303876866</v>
      </c>
      <c r="F304" s="219">
        <f>Scores!H300*calcs!$BN$3</f>
        <v>0.912893303876866</v>
      </c>
      <c r="G304" s="219">
        <f>Scores!I300*calcs!$BN$3</f>
        <v>0.912893303876866</v>
      </c>
      <c r="H304" s="219">
        <f>Scores!J300*calcs!$BN$4</f>
        <v>-1.17576543616186</v>
      </c>
      <c r="I304" s="219">
        <f>Scores!K300*calcs!$BN$4</f>
        <v>-1.17576543616186</v>
      </c>
      <c r="J304" s="219">
        <f>Scores!L300*calcs!$BN$4</f>
        <v>-1.17576543616186</v>
      </c>
      <c r="K304" s="219">
        <f>Scores!M300*calcs!$BN$4</f>
        <v>-1.17576543616186</v>
      </c>
      <c r="L304" s="219">
        <f>Scores!N300*calcs!$BN$4</f>
        <v>-1.17576543616186</v>
      </c>
      <c r="M304" s="219">
        <f>Scores!O300*calcs!$BN$5</f>
        <v>-0.0765849242437081</v>
      </c>
      <c r="N304" s="219">
        <f>Scores!P300*calcs!$BN$5</f>
        <v>-0.0765849242437081</v>
      </c>
      <c r="O304" s="219">
        <f>Scores!Q300*calcs!$BN$5</f>
        <v>-0.0765849242437081</v>
      </c>
      <c r="P304" s="219">
        <f>Scores!R300*calcs!$BN$5</f>
        <v>-0.0765849242437081</v>
      </c>
      <c r="Q304" s="219">
        <f>Scores!S300*calcs!$BN$5</f>
        <v>-0.0765849242437081</v>
      </c>
      <c r="R304" s="219">
        <f>Scores!T300*calcs!$BN$6</f>
        <v>0.979726628535963</v>
      </c>
      <c r="S304" s="219">
        <f>Scores!U300*calcs!$BN$6</f>
        <v>0.979726628535963</v>
      </c>
      <c r="T304" s="219">
        <f>Scores!V300*calcs!$BN$6</f>
        <v>0.979726628535963</v>
      </c>
      <c r="U304" s="219">
        <f>Scores!W300*calcs!$BN$6</f>
        <v>0.979726628535963</v>
      </c>
      <c r="V304" s="219">
        <f>Scores!X300*calcs!$BN$6</f>
        <v>0.979726628535963</v>
      </c>
      <c r="W304" s="219">
        <f>Scores!Y300*calcs!$BN$7</f>
        <v>0.318970304845353</v>
      </c>
      <c r="X304" s="219">
        <f>Scores!Z300*calcs!$BN$7</f>
        <v>-0.0276790776945561</v>
      </c>
      <c r="Y304" s="219">
        <f>Scores!AA300*calcs!$BN$7</f>
        <v>0.71602399507543</v>
      </c>
      <c r="Z304" s="219">
        <f>Scores!AB300*calcs!$BN$7</f>
        <v>0.343960742148893</v>
      </c>
      <c r="AA304" s="219">
        <f>Scores!AC300*calcs!$BN$7</f>
        <v>0.214292438022064</v>
      </c>
      <c r="AB304" s="219">
        <f>Scores!AD300*calcs!$BN$8</f>
        <v>1.09533950291104</v>
      </c>
      <c r="AC304" s="219">
        <f>Scores!AE300*calcs!$BN$8</f>
        <v>1.11721191944703</v>
      </c>
      <c r="AD304" s="219">
        <f>Scores!AF300*calcs!$BN$8</f>
        <v>1.15421466028991</v>
      </c>
      <c r="AE304" s="219">
        <f>Scores!AG300*calcs!$BN$8</f>
        <v>1.09225320252504</v>
      </c>
      <c r="AF304" s="219">
        <f>Scores!AH300*calcs!$BN$8</f>
        <v>0.993338753916125</v>
      </c>
      <c r="AG304" s="219">
        <f>Scores!AI300*calcs!$BN$9</f>
        <v>0.062819475078208</v>
      </c>
      <c r="AH304" s="219">
        <f>Scores!AJ300*calcs!$BN$9</f>
        <v>0.0783265986118857</v>
      </c>
      <c r="AI304" s="219">
        <f>Scores!AK300*calcs!$BN$9</f>
        <v>0.172885944565794</v>
      </c>
      <c r="AJ304" s="219">
        <f>Scores!AL300*calcs!$BN$9</f>
        <v>0.14528574740662</v>
      </c>
      <c r="AK304" s="219">
        <f>Scores!AM300*calcs!$BN$9</f>
        <v>0.180560863774783</v>
      </c>
      <c r="AL304" s="219">
        <f>Scores!AN300*calcs!$BN$10</f>
        <v>0.53843577699234</v>
      </c>
      <c r="AM304" s="219">
        <f>Scores!AO300*calcs!$BN$10</f>
        <v>0.532217321077408</v>
      </c>
      <c r="AN304" s="219">
        <f>Scores!AP300*calcs!$BN$10</f>
        <v>0.543210826034379</v>
      </c>
      <c r="AO304" s="219">
        <f>Scores!AQ300*calcs!$BN$10</f>
        <v>0.449935705275706</v>
      </c>
      <c r="AP304" s="219">
        <f>Scores!AR300*calcs!$BN$10</f>
        <v>0.459976666778722</v>
      </c>
      <c r="AQ304" s="219">
        <f>Scores!AS300*calcs!$BN$11</f>
        <v>0.472328205741893</v>
      </c>
      <c r="AR304" s="219">
        <f>Scores!AT300*calcs!$BN$11</f>
        <v>0.534860247402483</v>
      </c>
      <c r="AS304" s="219">
        <f>Scores!AU300*calcs!$BN$11</f>
        <v>0.645372620131028</v>
      </c>
      <c r="AT304" s="219">
        <f>Scores!AV300*calcs!$BN$11</f>
        <v>0.640662765333327</v>
      </c>
      <c r="AU304" s="219">
        <f>Scores!AW300*calcs!$BN$11</f>
        <v>0.499110679430669</v>
      </c>
      <c r="AV304" s="219">
        <f>Scores!AX300*calcs!$BN$12</f>
        <v>0.554577437985549</v>
      </c>
      <c r="AW304" s="219">
        <f>Scores!AY300*calcs!$BN$12</f>
        <v>0.567430584589621</v>
      </c>
      <c r="AX304" s="219">
        <f>Scores!AZ300*calcs!$BN$12</f>
        <v>0.529998257834244</v>
      </c>
      <c r="AY304" s="219">
        <f>Scores!BA300*calcs!$BN$12</f>
        <v>0.534288923128143</v>
      </c>
      <c r="AZ304" s="219">
        <f>Scores!BB300*calcs!$BN$12</f>
        <v>0.455667846541953</v>
      </c>
      <c r="BA304" s="219">
        <f>Scores!BC300*calcs!$BN$13</f>
        <v>0.494750987681232</v>
      </c>
      <c r="BB304" s="219">
        <f>Scores!BD300*calcs!$BN$13</f>
        <v>0.538130878191662</v>
      </c>
      <c r="BC304" s="219">
        <f>Scores!BE300*calcs!$BN$13</f>
        <v>0.588294468349186</v>
      </c>
      <c r="BD304" s="219">
        <f>Scores!BF300*calcs!$BN$13</f>
        <v>0.5646774286468</v>
      </c>
      <c r="BE304" s="219">
        <f>Scores!BG300*calcs!$BN$13</f>
        <v>0.5646774286468</v>
      </c>
      <c r="BF304" s="219">
        <f>Scores!BH300*calcs!$BN$14</f>
        <v>2.37946781004415</v>
      </c>
      <c r="BG304" s="219">
        <f>Scores!BI300*calcs!$BN$14</f>
        <v>2.37946781004415</v>
      </c>
      <c r="BH304" s="219">
        <f>Scores!BJ300*calcs!$BN$14</f>
        <v>2.37946781004415</v>
      </c>
      <c r="BI304" s="219">
        <f>Scores!BK300*calcs!$BN$14</f>
        <v>0.988134267426215</v>
      </c>
      <c r="BJ304" s="219">
        <f>Scores!BL300*calcs!$BN$14</f>
        <v>0.988134267426215</v>
      </c>
    </row>
    <row r="305" spans="1:62">
      <c r="A305" t="s">
        <v>617</v>
      </c>
      <c r="B305" s="22" t="s">
        <v>618</v>
      </c>
      <c r="C305" s="219">
        <f>Scores!E301*calcs!$BN$3</f>
        <v>1.37612909669542</v>
      </c>
      <c r="D305" s="219">
        <f>Scores!F301*calcs!$BN$3</f>
        <v>1.37612909669542</v>
      </c>
      <c r="E305" s="219">
        <f>Scores!G301*calcs!$BN$3</f>
        <v>1.37612909669542</v>
      </c>
      <c r="F305" s="219">
        <f>Scores!H301*calcs!$BN$3</f>
        <v>1.37612909669542</v>
      </c>
      <c r="G305" s="219">
        <f>Scores!I301*calcs!$BN$3</f>
        <v>1.37612909669542</v>
      </c>
      <c r="H305" s="219">
        <f>Scores!J301*calcs!$BN$4</f>
        <v>-0.964451380346165</v>
      </c>
      <c r="I305" s="219">
        <f>Scores!K301*calcs!$BN$4</f>
        <v>-0.964451380346165</v>
      </c>
      <c r="J305" s="219">
        <f>Scores!L301*calcs!$BN$4</f>
        <v>-0.964451380346165</v>
      </c>
      <c r="K305" s="219">
        <f>Scores!M301*calcs!$BN$4</f>
        <v>-0.964451380346165</v>
      </c>
      <c r="L305" s="219">
        <f>Scores!N301*calcs!$BN$4</f>
        <v>-0.964451380346165</v>
      </c>
      <c r="M305" s="219">
        <f>Scores!O301*calcs!$BN$5</f>
        <v>0.463123729577921</v>
      </c>
      <c r="N305" s="219">
        <f>Scores!P301*calcs!$BN$5</f>
        <v>0.463123729577921</v>
      </c>
      <c r="O305" s="219">
        <f>Scores!Q301*calcs!$BN$5</f>
        <v>0.463123729577921</v>
      </c>
      <c r="P305" s="219">
        <f>Scores!R301*calcs!$BN$5</f>
        <v>0.463123729577921</v>
      </c>
      <c r="Q305" s="219">
        <f>Scores!S301*calcs!$BN$5</f>
        <v>0.463123729577921</v>
      </c>
      <c r="R305" s="219">
        <f>Scores!T301*calcs!$BN$6</f>
        <v>1.53648873037465</v>
      </c>
      <c r="S305" s="219">
        <f>Scores!U301*calcs!$BN$6</f>
        <v>1.53648873037465</v>
      </c>
      <c r="T305" s="219">
        <f>Scores!V301*calcs!$BN$6</f>
        <v>1.53648873037465</v>
      </c>
      <c r="U305" s="219">
        <f>Scores!W301*calcs!$BN$6</f>
        <v>1.53648873037465</v>
      </c>
      <c r="V305" s="219">
        <f>Scores!X301*calcs!$BN$6</f>
        <v>1.53648873037465</v>
      </c>
      <c r="W305" s="219">
        <f>Scores!Y301*calcs!$BN$7</f>
        <v>-0.0626940265403129</v>
      </c>
      <c r="X305" s="219">
        <f>Scores!Z301*calcs!$BN$7</f>
        <v>-0.282075576847023</v>
      </c>
      <c r="Y305" s="219">
        <f>Scores!AA301*calcs!$BN$7</f>
        <v>-0.239310336957505</v>
      </c>
      <c r="Z305" s="219">
        <f>Scores!AB301*calcs!$BN$7</f>
        <v>-0.685210008324604</v>
      </c>
      <c r="AA305" s="219">
        <f>Scores!AC301*calcs!$BN$7</f>
        <v>-0.250520945486907</v>
      </c>
      <c r="AB305" s="219">
        <f>Scores!AD301*calcs!$BN$8</f>
        <v>1.4685945511636</v>
      </c>
      <c r="AC305" s="219">
        <f>Scores!AE301*calcs!$BN$8</f>
        <v>1.50975263808079</v>
      </c>
      <c r="AD305" s="219">
        <f>Scores!AF301*calcs!$BN$8</f>
        <v>1.59035685881788</v>
      </c>
      <c r="AE305" s="219">
        <f>Scores!AG301*calcs!$BN$8</f>
        <v>1.56864883506653</v>
      </c>
      <c r="AF305" s="219">
        <f>Scores!AH301*calcs!$BN$8</f>
        <v>1.55349050159886</v>
      </c>
      <c r="AG305" s="219">
        <f>Scores!AI301*calcs!$BN$9</f>
        <v>-0.890637933218742</v>
      </c>
      <c r="AH305" s="219">
        <f>Scores!AJ301*calcs!$BN$9</f>
        <v>-0.849192770580166</v>
      </c>
      <c r="AI305" s="219">
        <f>Scores!AK301*calcs!$BN$9</f>
        <v>-0.899237286808737</v>
      </c>
      <c r="AJ305" s="219">
        <f>Scores!AL301*calcs!$BN$9</f>
        <v>-0.813047653481943</v>
      </c>
      <c r="AK305" s="219">
        <f>Scores!AM301*calcs!$BN$9</f>
        <v>-0.808796766195823</v>
      </c>
      <c r="AL305" s="219">
        <f>Scores!AN301*calcs!$BN$10</f>
        <v>0.95240093159679</v>
      </c>
      <c r="AM305" s="219">
        <f>Scores!AO301*calcs!$BN$10</f>
        <v>0.948886107223226</v>
      </c>
      <c r="AN305" s="219">
        <f>Scores!AP301*calcs!$BN$10</f>
        <v>0.899120603728406</v>
      </c>
      <c r="AO305" s="219">
        <f>Scores!AQ301*calcs!$BN$10</f>
        <v>0.86768065254988</v>
      </c>
      <c r="AP305" s="219">
        <f>Scores!AR301*calcs!$BN$10</f>
        <v>0.849512344451732</v>
      </c>
      <c r="AQ305" s="219">
        <f>Scores!AS301*calcs!$BN$11</f>
        <v>0.788044015831765</v>
      </c>
      <c r="AR305" s="219">
        <f>Scores!AT301*calcs!$BN$11</f>
        <v>0.829489471414515</v>
      </c>
      <c r="AS305" s="219">
        <f>Scores!AU301*calcs!$BN$11</f>
        <v>1.01076875339696</v>
      </c>
      <c r="AT305" s="219">
        <f>Scores!AV301*calcs!$BN$11</f>
        <v>1.14467962785991</v>
      </c>
      <c r="AU305" s="219">
        <f>Scores!AW301*calcs!$BN$11</f>
        <v>0.951164358228966</v>
      </c>
      <c r="AV305" s="219">
        <f>Scores!AX301*calcs!$BN$12</f>
        <v>0.940451170150513</v>
      </c>
      <c r="AW305" s="219">
        <f>Scores!AY301*calcs!$BN$12</f>
        <v>0.955278781847057</v>
      </c>
      <c r="AX305" s="219">
        <f>Scores!AZ301*calcs!$BN$12</f>
        <v>0.984504469660056</v>
      </c>
      <c r="AY305" s="219">
        <f>Scores!BA301*calcs!$BN$12</f>
        <v>1.05425148205331</v>
      </c>
      <c r="AZ305" s="219">
        <f>Scores!BB301*calcs!$BN$12</f>
        <v>1.12384343321117</v>
      </c>
      <c r="BA305" s="219">
        <f>Scores!BC301*calcs!$BN$13</f>
        <v>0.897455279979908</v>
      </c>
      <c r="BB305" s="219">
        <f>Scores!BD301*calcs!$BN$13</f>
        <v>0.887638561965628</v>
      </c>
      <c r="BC305" s="219">
        <f>Scores!BE301*calcs!$BN$13</f>
        <v>0.958252845352282</v>
      </c>
      <c r="BD305" s="219">
        <f>Scores!BF301*calcs!$BN$13</f>
        <v>1.10278180182787</v>
      </c>
      <c r="BE305" s="219">
        <f>Scores!BG301*calcs!$BN$13</f>
        <v>1.10278180182787</v>
      </c>
      <c r="BF305" s="219">
        <f>Scores!BH301*calcs!$BN$14</f>
        <v>2.35522410200451</v>
      </c>
      <c r="BG305" s="219">
        <f>Scores!BI301*calcs!$BN$14</f>
        <v>2.35522410200451</v>
      </c>
      <c r="BH305" s="219">
        <f>Scores!BJ301*calcs!$BN$14</f>
        <v>2.35522410200451</v>
      </c>
      <c r="BI305" s="219">
        <f>Scores!BK301*calcs!$BN$14</f>
        <v>0.726067348432584</v>
      </c>
      <c r="BJ305" s="219">
        <f>Scores!BL301*calcs!$BN$14</f>
        <v>0.726067348432584</v>
      </c>
    </row>
    <row r="306" spans="1:62">
      <c r="A306" t="s">
        <v>619</v>
      </c>
      <c r="B306" s="22" t="s">
        <v>151</v>
      </c>
      <c r="C306" s="219">
        <f>Scores!E302*calcs!$BN$3</f>
        <v>0.636626174424837</v>
      </c>
      <c r="D306" s="219">
        <f>Scores!F302*calcs!$BN$3</f>
        <v>0.636626174424837</v>
      </c>
      <c r="E306" s="219">
        <f>Scores!G302*calcs!$BN$3</f>
        <v>0.636626174424837</v>
      </c>
      <c r="F306" s="219">
        <f>Scores!H302*calcs!$BN$3</f>
        <v>0.636626174424837</v>
      </c>
      <c r="G306" s="219">
        <f>Scores!I302*calcs!$BN$3</f>
        <v>0.636626174424837</v>
      </c>
      <c r="H306" s="219">
        <f>Scores!J302*calcs!$BN$4</f>
        <v>0.985607509059028</v>
      </c>
      <c r="I306" s="219">
        <f>Scores!K302*calcs!$BN$4</f>
        <v>0.985607509059028</v>
      </c>
      <c r="J306" s="219">
        <f>Scores!L302*calcs!$BN$4</f>
        <v>0.985607509059028</v>
      </c>
      <c r="K306" s="219">
        <f>Scores!M302*calcs!$BN$4</f>
        <v>0.985607509059028</v>
      </c>
      <c r="L306" s="219">
        <f>Scores!N302*calcs!$BN$4</f>
        <v>0.985607509059028</v>
      </c>
      <c r="M306" s="219">
        <f>Scores!O302*calcs!$BN$5</f>
        <v>0.452048564259607</v>
      </c>
      <c r="N306" s="219">
        <f>Scores!P302*calcs!$BN$5</f>
        <v>0.452048564259607</v>
      </c>
      <c r="O306" s="219">
        <f>Scores!Q302*calcs!$BN$5</f>
        <v>0.452048564259607</v>
      </c>
      <c r="P306" s="219">
        <f>Scores!R302*calcs!$BN$5</f>
        <v>0.452048564259607</v>
      </c>
      <c r="Q306" s="219">
        <f>Scores!S302*calcs!$BN$5</f>
        <v>0.452048564259607</v>
      </c>
      <c r="R306" s="219">
        <f>Scores!T302*calcs!$BN$6</f>
        <v>0.0237906108430723</v>
      </c>
      <c r="S306" s="219">
        <f>Scores!U302*calcs!$BN$6</f>
        <v>0.0237906108430723</v>
      </c>
      <c r="T306" s="219">
        <f>Scores!V302*calcs!$BN$6</f>
        <v>0.0237906108430723</v>
      </c>
      <c r="U306" s="219">
        <f>Scores!W302*calcs!$BN$6</f>
        <v>0.0237906108430723</v>
      </c>
      <c r="V306" s="219">
        <f>Scores!X302*calcs!$BN$6</f>
        <v>0.0237906108430723</v>
      </c>
      <c r="W306" s="219">
        <f>Scores!Y302*calcs!$BN$7</f>
        <v>-0.518259018037787</v>
      </c>
      <c r="X306" s="219">
        <f>Scores!Z302*calcs!$BN$7</f>
        <v>-1.07872703002163</v>
      </c>
      <c r="Y306" s="219">
        <f>Scores!AA302*calcs!$BN$7</f>
        <v>0.194316470621046</v>
      </c>
      <c r="Z306" s="219">
        <f>Scores!AB302*calcs!$BN$7</f>
        <v>0.35499273269498</v>
      </c>
      <c r="AA306" s="219">
        <f>Scores!AC302*calcs!$BN$7</f>
        <v>0.531505347220854</v>
      </c>
      <c r="AB306" s="219">
        <f>Scores!AD302*calcs!$BN$8</f>
        <v>0.194674510914359</v>
      </c>
      <c r="AC306" s="219">
        <f>Scores!AE302*calcs!$BN$8</f>
        <v>0.207299901920516</v>
      </c>
      <c r="AD306" s="219">
        <f>Scores!AF302*calcs!$BN$8</f>
        <v>0.180201613685173</v>
      </c>
      <c r="AE306" s="219">
        <f>Scores!AG302*calcs!$BN$8</f>
        <v>0.203440628482154</v>
      </c>
      <c r="AF306" s="219">
        <f>Scores!AH302*calcs!$BN$8</f>
        <v>0.101081694449648</v>
      </c>
      <c r="AG306" s="219">
        <f>Scores!AI302*calcs!$BN$9</f>
        <v>1.61263788846982</v>
      </c>
      <c r="AH306" s="219">
        <f>Scores!AJ302*calcs!$BN$9</f>
        <v>1.63413946144213</v>
      </c>
      <c r="AI306" s="219">
        <f>Scores!AK302*calcs!$BN$9</f>
        <v>1.65350216545235</v>
      </c>
      <c r="AJ306" s="219">
        <f>Scores!AL302*calcs!$BN$9</f>
        <v>1.73426665709421</v>
      </c>
      <c r="AK306" s="219">
        <f>Scores!AM302*calcs!$BN$9</f>
        <v>1.74916078894878</v>
      </c>
      <c r="AL306" s="219">
        <f>Scores!AN302*calcs!$BN$10</f>
        <v>-0.441593501030797</v>
      </c>
      <c r="AM306" s="219">
        <f>Scores!AO302*calcs!$BN$10</f>
        <v>-0.457600666647056</v>
      </c>
      <c r="AN306" s="219">
        <f>Scores!AP302*calcs!$BN$10</f>
        <v>-0.510805586337816</v>
      </c>
      <c r="AO306" s="219">
        <f>Scores!AQ302*calcs!$BN$10</f>
        <v>-0.521943069975246</v>
      </c>
      <c r="AP306" s="219">
        <f>Scores!AR302*calcs!$BN$10</f>
        <v>-0.628478992233514</v>
      </c>
      <c r="AQ306" s="219">
        <f>Scores!AS302*calcs!$BN$11</f>
        <v>-0.426600910166769</v>
      </c>
      <c r="AR306" s="219">
        <f>Scores!AT302*calcs!$BN$11</f>
        <v>-0.216471630069077</v>
      </c>
      <c r="AS306" s="219">
        <f>Scores!AU302*calcs!$BN$11</f>
        <v>-0.280368918823625</v>
      </c>
      <c r="AT306" s="219">
        <f>Scores!AV302*calcs!$BN$11</f>
        <v>-0.350776431717654</v>
      </c>
      <c r="AU306" s="219">
        <f>Scores!AW302*calcs!$BN$11</f>
        <v>-0.403973575059581</v>
      </c>
      <c r="AV306" s="219">
        <f>Scores!AX302*calcs!$BN$12</f>
        <v>-0.440465767572348</v>
      </c>
      <c r="AW306" s="219">
        <f>Scores!AY302*calcs!$BN$12</f>
        <v>-0.499337701943566</v>
      </c>
      <c r="AX306" s="219">
        <f>Scores!AZ302*calcs!$BN$12</f>
        <v>-0.525003517029661</v>
      </c>
      <c r="AY306" s="219">
        <f>Scores!BA302*calcs!$BN$12</f>
        <v>-0.576114220542887</v>
      </c>
      <c r="AZ306" s="219">
        <f>Scores!BB302*calcs!$BN$12</f>
        <v>-0.455596823199383</v>
      </c>
      <c r="BA306" s="219">
        <f>Scores!BC302*calcs!$BN$13</f>
        <v>-0.650079786139293</v>
      </c>
      <c r="BB306" s="219">
        <f>Scores!BD302*calcs!$BN$13</f>
        <v>-0.715658590584787</v>
      </c>
      <c r="BC306" s="219">
        <f>Scores!BE302*calcs!$BN$13</f>
        <v>-0.794500776842715</v>
      </c>
      <c r="BD306" s="219">
        <f>Scores!BF302*calcs!$BN$13</f>
        <v>-0.777261872372654</v>
      </c>
      <c r="BE306" s="219">
        <f>Scores!BG302*calcs!$BN$13</f>
        <v>-0.777261872372654</v>
      </c>
      <c r="BF306" s="219">
        <f>Scores!BH302*calcs!$BN$14</f>
        <v>2.5722303451697</v>
      </c>
      <c r="BG306" s="219">
        <f>Scores!BI302*calcs!$BN$14</f>
        <v>2.5722303451697</v>
      </c>
      <c r="BH306" s="219">
        <f>Scores!BJ302*calcs!$BN$14</f>
        <v>2.5722303451697</v>
      </c>
      <c r="BI306" s="219">
        <f>Scores!BK302*calcs!$BN$14</f>
        <v>1.81561768556734</v>
      </c>
      <c r="BJ306" s="219">
        <f>Scores!BL302*calcs!$BN$14</f>
        <v>1.81561768556734</v>
      </c>
    </row>
    <row r="307" spans="1:62">
      <c r="A307" t="s">
        <v>620</v>
      </c>
      <c r="B307" s="22" t="s">
        <v>621</v>
      </c>
      <c r="C307" s="219">
        <f>Scores!E303*calcs!$BN$3</f>
        <v>0.734296371705857</v>
      </c>
      <c r="D307" s="219">
        <f>Scores!F303*calcs!$BN$3</f>
        <v>0.734296371705857</v>
      </c>
      <c r="E307" s="219">
        <f>Scores!G303*calcs!$BN$3</f>
        <v>0.734296371705857</v>
      </c>
      <c r="F307" s="219">
        <f>Scores!H303*calcs!$BN$3</f>
        <v>0.734296371705857</v>
      </c>
      <c r="G307" s="219">
        <f>Scores!I303*calcs!$BN$3</f>
        <v>0.734296371705857</v>
      </c>
      <c r="H307" s="219">
        <f>Scores!J303*calcs!$BN$4</f>
        <v>-0.378800922677124</v>
      </c>
      <c r="I307" s="219">
        <f>Scores!K303*calcs!$BN$4</f>
        <v>-0.378800922677124</v>
      </c>
      <c r="J307" s="219">
        <f>Scores!L303*calcs!$BN$4</f>
        <v>-0.378800922677124</v>
      </c>
      <c r="K307" s="219">
        <f>Scores!M303*calcs!$BN$4</f>
        <v>-0.378800922677124</v>
      </c>
      <c r="L307" s="219">
        <f>Scores!N303*calcs!$BN$4</f>
        <v>-0.378800922677124</v>
      </c>
      <c r="M307" s="219">
        <f>Scores!O303*calcs!$BN$5</f>
        <v>-0.246399059300529</v>
      </c>
      <c r="N307" s="219">
        <f>Scores!P303*calcs!$BN$5</f>
        <v>-0.246399059300529</v>
      </c>
      <c r="O307" s="219">
        <f>Scores!Q303*calcs!$BN$5</f>
        <v>-0.246399059300529</v>
      </c>
      <c r="P307" s="219">
        <f>Scores!R303*calcs!$BN$5</f>
        <v>-0.246399059300529</v>
      </c>
      <c r="Q307" s="219">
        <f>Scores!S303*calcs!$BN$5</f>
        <v>-0.246399059300529</v>
      </c>
      <c r="R307" s="219">
        <f>Scores!T303*calcs!$BN$6</f>
        <v>-0.226870491519103</v>
      </c>
      <c r="S307" s="219">
        <f>Scores!U303*calcs!$BN$6</f>
        <v>-0.226870491519103</v>
      </c>
      <c r="T307" s="219">
        <f>Scores!V303*calcs!$BN$6</f>
        <v>-0.226870491519103</v>
      </c>
      <c r="U307" s="219">
        <f>Scores!W303*calcs!$BN$6</f>
        <v>-0.226870491519103</v>
      </c>
      <c r="V307" s="219">
        <f>Scores!X303*calcs!$BN$6</f>
        <v>-0.226870491519103</v>
      </c>
      <c r="W307" s="219">
        <f>Scores!Y303*calcs!$BN$7</f>
        <v>-0.527995408105986</v>
      </c>
      <c r="X307" s="219">
        <f>Scores!Z303*calcs!$BN$7</f>
        <v>0.155531408856801</v>
      </c>
      <c r="Y307" s="219">
        <f>Scores!AA303*calcs!$BN$7</f>
        <v>0.224560391481559</v>
      </c>
      <c r="Z307" s="219">
        <f>Scores!AB303*calcs!$BN$7</f>
        <v>-0.268122237395827</v>
      </c>
      <c r="AA307" s="219">
        <f>Scores!AC303*calcs!$BN$7</f>
        <v>-0.591389692189743</v>
      </c>
      <c r="AB307" s="219">
        <f>Scores!AD303*calcs!$BN$8</f>
        <v>-0.149241327702976</v>
      </c>
      <c r="AC307" s="219">
        <f>Scores!AE303*calcs!$BN$8</f>
        <v>-0.154686734301563</v>
      </c>
      <c r="AD307" s="219">
        <f>Scores!AF303*calcs!$BN$8</f>
        <v>-0.0853273783046761</v>
      </c>
      <c r="AE307" s="219">
        <f>Scores!AG303*calcs!$BN$8</f>
        <v>-0.0650623113167846</v>
      </c>
      <c r="AF307" s="219">
        <f>Scores!AH303*calcs!$BN$8</f>
        <v>-0.206336259808024</v>
      </c>
      <c r="AG307" s="219">
        <f>Scores!AI303*calcs!$BN$9</f>
        <v>1.32062813893961</v>
      </c>
      <c r="AH307" s="219">
        <f>Scores!AJ303*calcs!$BN$9</f>
        <v>1.28181333873861</v>
      </c>
      <c r="AI307" s="219">
        <f>Scores!AK303*calcs!$BN$9</f>
        <v>1.272470774653</v>
      </c>
      <c r="AJ307" s="219">
        <f>Scores!AL303*calcs!$BN$9</f>
        <v>1.22177186877287</v>
      </c>
      <c r="AK307" s="219">
        <f>Scores!AM303*calcs!$BN$9</f>
        <v>1.33091514822995</v>
      </c>
      <c r="AL307" s="219">
        <f>Scores!AN303*calcs!$BN$10</f>
        <v>-0.515658684570497</v>
      </c>
      <c r="AM307" s="219">
        <f>Scores!AO303*calcs!$BN$10</f>
        <v>-0.468904447043115</v>
      </c>
      <c r="AN307" s="219">
        <f>Scores!AP303*calcs!$BN$10</f>
        <v>-0.440455475885383</v>
      </c>
      <c r="AO307" s="219">
        <f>Scores!AQ303*calcs!$BN$10</f>
        <v>-0.470175557629781</v>
      </c>
      <c r="AP307" s="219">
        <f>Scores!AR303*calcs!$BN$10</f>
        <v>-0.520227489457282</v>
      </c>
      <c r="AQ307" s="219">
        <f>Scores!AS303*calcs!$BN$11</f>
        <v>-0.631200997576542</v>
      </c>
      <c r="AR307" s="219">
        <f>Scores!AT303*calcs!$BN$11</f>
        <v>-0.324133422421793</v>
      </c>
      <c r="AS307" s="219">
        <f>Scores!AU303*calcs!$BN$11</f>
        <v>-0.490960108546542</v>
      </c>
      <c r="AT307" s="219">
        <f>Scores!AV303*calcs!$BN$11</f>
        <v>-0.807194629805233</v>
      </c>
      <c r="AU307" s="219">
        <f>Scores!AW303*calcs!$BN$11</f>
        <v>-0.861934732293085</v>
      </c>
      <c r="AV307" s="219">
        <f>Scores!AX303*calcs!$BN$12</f>
        <v>-0.765856993053547</v>
      </c>
      <c r="AW307" s="219">
        <f>Scores!AY303*calcs!$BN$12</f>
        <v>-0.932867098310239</v>
      </c>
      <c r="AX307" s="219">
        <f>Scores!AZ303*calcs!$BN$12</f>
        <v>-0.859356161622447</v>
      </c>
      <c r="AY307" s="219">
        <f>Scores!BA303*calcs!$BN$12</f>
        <v>-0.930468602629348</v>
      </c>
      <c r="AZ307" s="219">
        <f>Scores!BB303*calcs!$BN$12</f>
        <v>-0.816011658160695</v>
      </c>
      <c r="BA307" s="219">
        <f>Scores!BC303*calcs!$BN$13</f>
        <v>-0.851431932288631</v>
      </c>
      <c r="BB307" s="219">
        <f>Scores!BD303*calcs!$BN$13</f>
        <v>-0.821065669818206</v>
      </c>
      <c r="BC307" s="219">
        <f>Scores!BE303*calcs!$BN$13</f>
        <v>-0.91579860536832</v>
      </c>
      <c r="BD307" s="219">
        <f>Scores!BF303*calcs!$BN$13</f>
        <v>-0.876910830369149</v>
      </c>
      <c r="BE307" s="219">
        <f>Scores!BG303*calcs!$BN$13</f>
        <v>-0.876910830369149</v>
      </c>
      <c r="BF307" s="219">
        <f>Scores!BH303*calcs!$BN$14</f>
        <v>1.99526557094805</v>
      </c>
      <c r="BG307" s="219">
        <f>Scores!BI303*calcs!$BN$14</f>
        <v>1.99526557094805</v>
      </c>
      <c r="BH307" s="219">
        <f>Scores!BJ303*calcs!$BN$14</f>
        <v>1.99526557094805</v>
      </c>
      <c r="BI307" s="219">
        <f>Scores!BK303*calcs!$BN$14</f>
        <v>1.33612260596482</v>
      </c>
      <c r="BJ307" s="219">
        <f>Scores!BL303*calcs!$BN$14</f>
        <v>1.33612260596482</v>
      </c>
    </row>
    <row r="308" spans="1:62">
      <c r="A308" t="s">
        <v>622</v>
      </c>
      <c r="B308" s="22" t="s">
        <v>623</v>
      </c>
      <c r="C308" s="219">
        <f>Scores!E304*calcs!$BN$3</f>
        <v>0.926846189202726</v>
      </c>
      <c r="D308" s="219">
        <f>Scores!F304*calcs!$BN$3</f>
        <v>0.926846189202726</v>
      </c>
      <c r="E308" s="219">
        <f>Scores!G304*calcs!$BN$3</f>
        <v>0.926846189202726</v>
      </c>
      <c r="F308" s="219">
        <f>Scores!H304*calcs!$BN$3</f>
        <v>0.926846189202726</v>
      </c>
      <c r="G308" s="219">
        <f>Scores!I304*calcs!$BN$3</f>
        <v>0.926846189202726</v>
      </c>
      <c r="H308" s="219">
        <f>Scores!J304*calcs!$BN$4</f>
        <v>0.264343235865815</v>
      </c>
      <c r="I308" s="219">
        <f>Scores!K304*calcs!$BN$4</f>
        <v>0.264343235865815</v>
      </c>
      <c r="J308" s="219">
        <f>Scores!L304*calcs!$BN$4</f>
        <v>0.264343235865815</v>
      </c>
      <c r="K308" s="219">
        <f>Scores!M304*calcs!$BN$4</f>
        <v>0.264343235865815</v>
      </c>
      <c r="L308" s="219">
        <f>Scores!N304*calcs!$BN$4</f>
        <v>0.264343235865815</v>
      </c>
      <c r="M308" s="219">
        <f>Scores!O304*calcs!$BN$5</f>
        <v>0.279079558307822</v>
      </c>
      <c r="N308" s="219">
        <f>Scores!P304*calcs!$BN$5</f>
        <v>0.279079558307822</v>
      </c>
      <c r="O308" s="219">
        <f>Scores!Q304*calcs!$BN$5</f>
        <v>0.279079558307822</v>
      </c>
      <c r="P308" s="219">
        <f>Scores!R304*calcs!$BN$5</f>
        <v>0.279079558307822</v>
      </c>
      <c r="Q308" s="219">
        <f>Scores!S304*calcs!$BN$5</f>
        <v>0.279079558307822</v>
      </c>
      <c r="R308" s="219">
        <f>Scores!T304*calcs!$BN$6</f>
        <v>0.0694659217305478</v>
      </c>
      <c r="S308" s="219">
        <f>Scores!U304*calcs!$BN$6</f>
        <v>0.0694659217305478</v>
      </c>
      <c r="T308" s="219">
        <f>Scores!V304*calcs!$BN$6</f>
        <v>0.0694659217305478</v>
      </c>
      <c r="U308" s="219">
        <f>Scores!W304*calcs!$BN$6</f>
        <v>0.0694659217305478</v>
      </c>
      <c r="V308" s="219">
        <f>Scores!X304*calcs!$BN$6</f>
        <v>0.0694659217305478</v>
      </c>
      <c r="W308" s="219">
        <f>Scores!Y304*calcs!$BN$7</f>
        <v>-0.0360005233918862</v>
      </c>
      <c r="X308" s="219">
        <f>Scores!Z304*calcs!$BN$7</f>
        <v>0.867933704726379</v>
      </c>
      <c r="Y308" s="219">
        <f>Scores!AA304*calcs!$BN$7</f>
        <v>0.441482162193945</v>
      </c>
      <c r="Z308" s="219">
        <f>Scores!AB304*calcs!$BN$7</f>
        <v>-0.0376073680741492</v>
      </c>
      <c r="AA308" s="219">
        <f>Scores!AC304*calcs!$BN$7</f>
        <v>0.682890430933773</v>
      </c>
      <c r="AB308" s="219">
        <f>Scores!AD304*calcs!$BN$8</f>
        <v>0.673942047922607</v>
      </c>
      <c r="AC308" s="219">
        <f>Scores!AE304*calcs!$BN$8</f>
        <v>1.01318074988327</v>
      </c>
      <c r="AD308" s="219">
        <f>Scores!AF304*calcs!$BN$8</f>
        <v>0.953233911631928</v>
      </c>
      <c r="AE308" s="219">
        <f>Scores!AG304*calcs!$BN$8</f>
        <v>0.962411362172449</v>
      </c>
      <c r="AF308" s="219">
        <f>Scores!AH304*calcs!$BN$8</f>
        <v>0.864268151428417</v>
      </c>
      <c r="AG308" s="219">
        <f>Scores!AI304*calcs!$BN$9</f>
        <v>0.953318705039274</v>
      </c>
      <c r="AH308" s="219">
        <f>Scores!AJ304*calcs!$BN$9</f>
        <v>1.36970379023467</v>
      </c>
      <c r="AI308" s="219">
        <f>Scores!AK304*calcs!$BN$9</f>
        <v>1.29348730428005</v>
      </c>
      <c r="AJ308" s="219">
        <f>Scores!AL304*calcs!$BN$9</f>
        <v>1.26088268556426</v>
      </c>
      <c r="AK308" s="219">
        <f>Scores!AM304*calcs!$BN$9</f>
        <v>1.22701481865382</v>
      </c>
      <c r="AL308" s="219">
        <f>Scores!AN304*calcs!$BN$10</f>
        <v>0.0469796082254818</v>
      </c>
      <c r="AM308" s="219">
        <f>Scores!AO304*calcs!$BN$10</f>
        <v>0.0599934883303787</v>
      </c>
      <c r="AN308" s="219">
        <f>Scores!AP304*calcs!$BN$10</f>
        <v>0.10976356105701</v>
      </c>
      <c r="AO308" s="219">
        <f>Scores!AQ304*calcs!$BN$10</f>
        <v>0.152044688317665</v>
      </c>
      <c r="AP308" s="219">
        <f>Scores!AR304*calcs!$BN$10</f>
        <v>0.0831088160219084</v>
      </c>
      <c r="AQ308" s="219">
        <f>Scores!AS304*calcs!$BN$11</f>
        <v>0.20325097115769</v>
      </c>
      <c r="AR308" s="219">
        <f>Scores!AT304*calcs!$BN$11</f>
        <v>0.469797154798195</v>
      </c>
      <c r="AS308" s="219">
        <f>Scores!AU304*calcs!$BN$11</f>
        <v>0.595971399312595</v>
      </c>
      <c r="AT308" s="219">
        <f>Scores!AV304*calcs!$BN$11</f>
        <v>0.724742822450009</v>
      </c>
      <c r="AU308" s="219">
        <f>Scores!AW304*calcs!$BN$11</f>
        <v>0.440850406526231</v>
      </c>
      <c r="AV308" s="219">
        <f>Scores!AX304*calcs!$BN$12</f>
        <v>-0.0561512265891725</v>
      </c>
      <c r="AW308" s="219">
        <f>Scores!AY304*calcs!$BN$12</f>
        <v>0.216397580704473</v>
      </c>
      <c r="AX308" s="219">
        <f>Scores!AZ304*calcs!$BN$12</f>
        <v>0.220331149726297</v>
      </c>
      <c r="AY308" s="219">
        <f>Scores!BA304*calcs!$BN$12</f>
        <v>0.151076487958594</v>
      </c>
      <c r="AZ308" s="219">
        <f>Scores!BB304*calcs!$BN$12</f>
        <v>0.212876925534709</v>
      </c>
      <c r="BA308" s="219">
        <f>Scores!BC304*calcs!$BN$13</f>
        <v>-0.34517510768458</v>
      </c>
      <c r="BB308" s="219">
        <f>Scores!BD304*calcs!$BN$13</f>
        <v>-0.327316719724825</v>
      </c>
      <c r="BC308" s="219">
        <f>Scores!BE304*calcs!$BN$13</f>
        <v>-0.442737074118459</v>
      </c>
      <c r="BD308" s="219">
        <f>Scores!BF304*calcs!$BN$13</f>
        <v>-0.445098679051007</v>
      </c>
      <c r="BE308" s="219">
        <f>Scores!BG304*calcs!$BN$13</f>
        <v>-0.445098679051007</v>
      </c>
      <c r="BF308" s="219">
        <f>Scores!BH304*calcs!$BN$14</f>
        <v>2.33821020535297</v>
      </c>
      <c r="BG308" s="219">
        <f>Scores!BI304*calcs!$BN$14</f>
        <v>2.33821020535297</v>
      </c>
      <c r="BH308" s="219">
        <f>Scores!BJ304*calcs!$BN$14</f>
        <v>2.33821020535297</v>
      </c>
      <c r="BI308" s="219">
        <f>Scores!BK304*calcs!$BN$14</f>
        <v>1.67885566738368</v>
      </c>
      <c r="BJ308" s="219">
        <f>Scores!BL304*calcs!$BN$14</f>
        <v>1.67885566738368</v>
      </c>
    </row>
    <row r="309" spans="1:62">
      <c r="A309" t="s">
        <v>624</v>
      </c>
      <c r="B309" s="22" t="s">
        <v>625</v>
      </c>
      <c r="C309" s="219">
        <f>Scores!E305*calcs!$BN$3</f>
        <v>1.4682181398461</v>
      </c>
      <c r="D309" s="219">
        <f>Scores!F305*calcs!$BN$3</f>
        <v>1.4682181398461</v>
      </c>
      <c r="E309" s="219">
        <f>Scores!G305*calcs!$BN$3</f>
        <v>1.4682181398461</v>
      </c>
      <c r="F309" s="219">
        <f>Scores!H305*calcs!$BN$3</f>
        <v>1.4682181398461</v>
      </c>
      <c r="G309" s="219">
        <f>Scores!I305*calcs!$BN$3</f>
        <v>1.4682181398461</v>
      </c>
      <c r="H309" s="219">
        <f>Scores!J305*calcs!$BN$4</f>
        <v>0.291019599827197</v>
      </c>
      <c r="I309" s="219">
        <f>Scores!K305*calcs!$BN$4</f>
        <v>0.291019599827197</v>
      </c>
      <c r="J309" s="219">
        <f>Scores!L305*calcs!$BN$4</f>
        <v>0.291019599827197</v>
      </c>
      <c r="K309" s="219">
        <f>Scores!M305*calcs!$BN$4</f>
        <v>0.291019599827197</v>
      </c>
      <c r="L309" s="219">
        <f>Scores!N305*calcs!$BN$4</f>
        <v>0.291019599827197</v>
      </c>
      <c r="M309" s="219">
        <f>Scores!O305*calcs!$BN$5</f>
        <v>-0.0933325942584437</v>
      </c>
      <c r="N309" s="219">
        <f>Scores!P305*calcs!$BN$5</f>
        <v>-0.0933325942584437</v>
      </c>
      <c r="O309" s="219">
        <f>Scores!Q305*calcs!$BN$5</f>
        <v>-0.0933325942584437</v>
      </c>
      <c r="P309" s="219">
        <f>Scores!R305*calcs!$BN$5</f>
        <v>-0.0933325942584437</v>
      </c>
      <c r="Q309" s="219">
        <f>Scores!S305*calcs!$BN$5</f>
        <v>-0.0933325942584437</v>
      </c>
      <c r="R309" s="219">
        <f>Scores!T305*calcs!$BN$6</f>
        <v>0.701187227610798</v>
      </c>
      <c r="S309" s="219">
        <f>Scores!U305*calcs!$BN$6</f>
        <v>0.701187227610798</v>
      </c>
      <c r="T309" s="219">
        <f>Scores!V305*calcs!$BN$6</f>
        <v>0.701187227610798</v>
      </c>
      <c r="U309" s="219">
        <f>Scores!W305*calcs!$BN$6</f>
        <v>0.701187227610798</v>
      </c>
      <c r="V309" s="219">
        <f>Scores!X305*calcs!$BN$6</f>
        <v>0.701187227610798</v>
      </c>
      <c r="W309" s="219">
        <f>Scores!Y305*calcs!$BN$7</f>
        <v>0.888796780348345</v>
      </c>
      <c r="X309" s="219">
        <f>Scores!Z305*calcs!$BN$7</f>
        <v>0.454400007113857</v>
      </c>
      <c r="Y309" s="219">
        <f>Scores!AA305*calcs!$BN$7</f>
        <v>0.263059558661593</v>
      </c>
      <c r="Z309" s="219">
        <f>Scores!AB305*calcs!$BN$7</f>
        <v>0.393942375245803</v>
      </c>
      <c r="AA309" s="219">
        <f>Scores!AC305*calcs!$BN$7</f>
        <v>0.221919804424941</v>
      </c>
      <c r="AB309" s="219">
        <f>Scores!AD305*calcs!$BN$8</f>
        <v>1.08481709321454</v>
      </c>
      <c r="AC309" s="219">
        <f>Scores!AE305*calcs!$BN$8</f>
        <v>1.09718550450868</v>
      </c>
      <c r="AD309" s="219">
        <f>Scores!AF305*calcs!$BN$8</f>
        <v>1.16957924670974</v>
      </c>
      <c r="AE309" s="219">
        <f>Scores!AG305*calcs!$BN$8</f>
        <v>1.18584142686684</v>
      </c>
      <c r="AF309" s="219">
        <f>Scores!AH305*calcs!$BN$8</f>
        <v>1.22107047987439</v>
      </c>
      <c r="AG309" s="219">
        <f>Scores!AI305*calcs!$BN$9</f>
        <v>0.353155827790042</v>
      </c>
      <c r="AH309" s="219">
        <f>Scores!AJ305*calcs!$BN$9</f>
        <v>0.333379887218552</v>
      </c>
      <c r="AI309" s="219">
        <f>Scores!AK305*calcs!$BN$9</f>
        <v>0.40577141127204</v>
      </c>
      <c r="AJ309" s="219">
        <f>Scores!AL305*calcs!$BN$9</f>
        <v>0.365314203725991</v>
      </c>
      <c r="AK309" s="219">
        <f>Scores!AM305*calcs!$BN$9</f>
        <v>0.412084904900218</v>
      </c>
      <c r="AL309" s="219">
        <f>Scores!AN305*calcs!$BN$10</f>
        <v>0.481337134977934</v>
      </c>
      <c r="AM309" s="219">
        <f>Scores!AO305*calcs!$BN$10</f>
        <v>0.543914276443765</v>
      </c>
      <c r="AN309" s="219">
        <f>Scores!AP305*calcs!$BN$10</f>
        <v>0.469157923397179</v>
      </c>
      <c r="AO309" s="219">
        <f>Scores!AQ305*calcs!$BN$10</f>
        <v>0.459310126533048</v>
      </c>
      <c r="AP309" s="219">
        <f>Scores!AR305*calcs!$BN$10</f>
        <v>0.429679447404155</v>
      </c>
      <c r="AQ309" s="219">
        <f>Scores!AS305*calcs!$BN$11</f>
        <v>0.48015078334537</v>
      </c>
      <c r="AR309" s="219">
        <f>Scores!AT305*calcs!$BN$11</f>
        <v>0.440021096111037</v>
      </c>
      <c r="AS309" s="219">
        <f>Scores!AU305*calcs!$BN$11</f>
        <v>0.63149065060545</v>
      </c>
      <c r="AT309" s="219">
        <f>Scores!AV305*calcs!$BN$11</f>
        <v>0.808149583434888</v>
      </c>
      <c r="AU309" s="219">
        <f>Scores!AW305*calcs!$BN$11</f>
        <v>0.73127753182378</v>
      </c>
      <c r="AV309" s="219">
        <f>Scores!AX305*calcs!$BN$12</f>
        <v>0.465512841068402</v>
      </c>
      <c r="AW309" s="219">
        <f>Scores!AY305*calcs!$BN$12</f>
        <v>0.468564094854929</v>
      </c>
      <c r="AX309" s="219">
        <f>Scores!AZ305*calcs!$BN$12</f>
        <v>0.486440169371356</v>
      </c>
      <c r="AY309" s="219">
        <f>Scores!BA305*calcs!$BN$12</f>
        <v>0.572798221004869</v>
      </c>
      <c r="AZ309" s="219">
        <f>Scores!BB305*calcs!$BN$12</f>
        <v>0.613061086566707</v>
      </c>
      <c r="BA309" s="219">
        <f>Scores!BC305*calcs!$BN$13</f>
        <v>0.460233476912774</v>
      </c>
      <c r="BB309" s="219">
        <f>Scores!BD305*calcs!$BN$13</f>
        <v>0.532583137179377</v>
      </c>
      <c r="BC309" s="219">
        <f>Scores!BE305*calcs!$BN$13</f>
        <v>0.527645554086383</v>
      </c>
      <c r="BD309" s="219">
        <f>Scores!BF305*calcs!$BN$13</f>
        <v>0.611180275711831</v>
      </c>
      <c r="BE309" s="219">
        <f>Scores!BG305*calcs!$BN$13</f>
        <v>0.611180275711831</v>
      </c>
      <c r="BF309" s="219">
        <f>Scores!BH305*calcs!$BN$14</f>
        <v>2.96617930640559</v>
      </c>
      <c r="BG309" s="219">
        <f>Scores!BI305*calcs!$BN$14</f>
        <v>2.96617930640559</v>
      </c>
      <c r="BH309" s="219">
        <f>Scores!BJ305*calcs!$BN$14</f>
        <v>2.96617930640559</v>
      </c>
      <c r="BI309" s="219">
        <f>Scores!BK305*calcs!$BN$14</f>
        <v>1.68534625103238</v>
      </c>
      <c r="BJ309" s="219">
        <f>Scores!BL305*calcs!$BN$14</f>
        <v>1.68534625103238</v>
      </c>
    </row>
    <row r="310" spans="1:62">
      <c r="A310" t="s">
        <v>626</v>
      </c>
      <c r="B310" s="22" t="s">
        <v>627</v>
      </c>
      <c r="C310" s="219">
        <f>Scores!E306*calcs!$BN$3</f>
        <v>0.737086948771029</v>
      </c>
      <c r="D310" s="219">
        <f>Scores!F306*calcs!$BN$3</f>
        <v>0.737086948771029</v>
      </c>
      <c r="E310" s="219">
        <f>Scores!G306*calcs!$BN$3</f>
        <v>0.737086948771029</v>
      </c>
      <c r="F310" s="219">
        <f>Scores!H306*calcs!$BN$3</f>
        <v>0.737086948771029</v>
      </c>
      <c r="G310" s="219">
        <f>Scores!I306*calcs!$BN$3</f>
        <v>0.737086948771029</v>
      </c>
      <c r="H310" s="219">
        <f>Scores!J306*calcs!$BN$4</f>
        <v>0.108613568567559</v>
      </c>
      <c r="I310" s="219">
        <f>Scores!K306*calcs!$BN$4</f>
        <v>0.108613568567559</v>
      </c>
      <c r="J310" s="219">
        <f>Scores!L306*calcs!$BN$4</f>
        <v>0.108613568567559</v>
      </c>
      <c r="K310" s="219">
        <f>Scores!M306*calcs!$BN$4</f>
        <v>0.108613568567559</v>
      </c>
      <c r="L310" s="219">
        <f>Scores!N306*calcs!$BN$4</f>
        <v>0.108613568567559</v>
      </c>
      <c r="M310" s="219">
        <f>Scores!O306*calcs!$BN$5</f>
        <v>-0.0277200507852313</v>
      </c>
      <c r="N310" s="219">
        <f>Scores!P306*calcs!$BN$5</f>
        <v>-0.0277200507852313</v>
      </c>
      <c r="O310" s="219">
        <f>Scores!Q306*calcs!$BN$5</f>
        <v>-0.0277200507852313</v>
      </c>
      <c r="P310" s="219">
        <f>Scores!R306*calcs!$BN$5</f>
        <v>-0.0277200507852313</v>
      </c>
      <c r="Q310" s="219">
        <f>Scores!S306*calcs!$BN$5</f>
        <v>-0.0277200507852313</v>
      </c>
      <c r="R310" s="219">
        <f>Scores!T306*calcs!$BN$6</f>
        <v>0.421327960283341</v>
      </c>
      <c r="S310" s="219">
        <f>Scores!U306*calcs!$BN$6</f>
        <v>0.421327960283341</v>
      </c>
      <c r="T310" s="219">
        <f>Scores!V306*calcs!$BN$6</f>
        <v>0.421327960283341</v>
      </c>
      <c r="U310" s="219">
        <f>Scores!W306*calcs!$BN$6</f>
        <v>0.421327960283341</v>
      </c>
      <c r="V310" s="219">
        <f>Scores!X306*calcs!$BN$6</f>
        <v>0.421327960283341</v>
      </c>
      <c r="W310" s="219">
        <f>Scores!Y306*calcs!$BN$7</f>
        <v>0.600164274856036</v>
      </c>
      <c r="X310" s="219">
        <f>Scores!Z306*calcs!$BN$7</f>
        <v>1.003583345712</v>
      </c>
      <c r="Y310" s="219">
        <f>Scores!AA306*calcs!$BN$7</f>
        <v>1.30536597388388</v>
      </c>
      <c r="Z310" s="219">
        <f>Scores!AB306*calcs!$BN$7</f>
        <v>1.25409496828475</v>
      </c>
      <c r="AA310" s="219">
        <f>Scores!AC306*calcs!$BN$7</f>
        <v>1.0552770766602</v>
      </c>
      <c r="AB310" s="219">
        <f>Scores!AD306*calcs!$BN$8</f>
        <v>0.779109733356602</v>
      </c>
      <c r="AC310" s="219">
        <f>Scores!AE306*calcs!$BN$8</f>
        <v>0.736514998464717</v>
      </c>
      <c r="AD310" s="219">
        <f>Scores!AF306*calcs!$BN$8</f>
        <v>0.803611541648939</v>
      </c>
      <c r="AE310" s="219">
        <f>Scores!AG306*calcs!$BN$8</f>
        <v>0.886169606816105</v>
      </c>
      <c r="AF310" s="219">
        <f>Scores!AH306*calcs!$BN$8</f>
        <v>0.798065028365608</v>
      </c>
      <c r="AG310" s="219">
        <f>Scores!AI306*calcs!$BN$9</f>
        <v>0.349488014823603</v>
      </c>
      <c r="AH310" s="219">
        <f>Scores!AJ306*calcs!$BN$9</f>
        <v>0.333379887218552</v>
      </c>
      <c r="AI310" s="219">
        <f>Scores!AK306*calcs!$BN$9</f>
        <v>0.235953419855135</v>
      </c>
      <c r="AJ310" s="219">
        <f>Scores!AL306*calcs!$BN$9</f>
        <v>0.35857313582405</v>
      </c>
      <c r="AK310" s="219">
        <f>Scores!AM306*calcs!$BN$9</f>
        <v>0.336023014946461</v>
      </c>
      <c r="AL310" s="219">
        <f>Scores!AN306*calcs!$BN$10</f>
        <v>0.470892261438713</v>
      </c>
      <c r="AM310" s="219">
        <f>Scores!AO306*calcs!$BN$10</f>
        <v>0.514524447414011</v>
      </c>
      <c r="AN310" s="219">
        <f>Scores!AP306*calcs!$BN$10</f>
        <v>0.523303282334171</v>
      </c>
      <c r="AO310" s="219">
        <f>Scores!AQ306*calcs!$BN$10</f>
        <v>0.570463978584387</v>
      </c>
      <c r="AP310" s="219">
        <f>Scores!AR306*calcs!$BN$10</f>
        <v>0.530885052548986</v>
      </c>
      <c r="AQ310" s="219">
        <f>Scores!AS306*calcs!$BN$11</f>
        <v>0.155361775948709</v>
      </c>
      <c r="AR310" s="219">
        <f>Scores!AT306*calcs!$BN$11</f>
        <v>0.082259464391635</v>
      </c>
      <c r="AS310" s="219">
        <f>Scores!AU306*calcs!$BN$11</f>
        <v>0.207633066543326</v>
      </c>
      <c r="AT310" s="219">
        <f>Scores!AV306*calcs!$BN$11</f>
        <v>0.137318659206182</v>
      </c>
      <c r="AU310" s="219">
        <f>Scores!AW306*calcs!$BN$11</f>
        <v>0.0621836104981531</v>
      </c>
      <c r="AV310" s="219">
        <f>Scores!AX306*calcs!$BN$12</f>
        <v>-0.008475967425765</v>
      </c>
      <c r="AW310" s="219">
        <f>Scores!AY306*calcs!$BN$12</f>
        <v>-0.0748742262033114</v>
      </c>
      <c r="AX310" s="219">
        <f>Scores!AZ306*calcs!$BN$12</f>
        <v>0.0314020593233668</v>
      </c>
      <c r="AY310" s="219">
        <f>Scores!BA306*calcs!$BN$12</f>
        <v>0.0730439505135674</v>
      </c>
      <c r="AZ310" s="219">
        <f>Scores!BB306*calcs!$BN$12</f>
        <v>0.0728545104485309</v>
      </c>
      <c r="BA310" s="219">
        <f>Scores!BC306*calcs!$BN$13</f>
        <v>-0.201352146149338</v>
      </c>
      <c r="BB310" s="219">
        <f>Scores!BD306*calcs!$BN$13</f>
        <v>-0.127598043282559</v>
      </c>
      <c r="BC310" s="219">
        <f>Scores!BE306*calcs!$BN$13</f>
        <v>-0.22440098277237</v>
      </c>
      <c r="BD310" s="219">
        <f>Scores!BF306*calcs!$BN$13</f>
        <v>-0.212584443725854</v>
      </c>
      <c r="BE310" s="219">
        <f>Scores!BG306*calcs!$BN$13</f>
        <v>-0.212584443725854</v>
      </c>
      <c r="BF310" s="219">
        <f>Scores!BH306*calcs!$BN$14</f>
        <v>2.64239918200505</v>
      </c>
      <c r="BG310" s="219">
        <f>Scores!BI306*calcs!$BN$14</f>
        <v>2.64239918200505</v>
      </c>
      <c r="BH310" s="219">
        <f>Scores!BJ306*calcs!$BN$14</f>
        <v>2.64239918200505</v>
      </c>
      <c r="BI310" s="219">
        <f>Scores!BK306*calcs!$BN$14</f>
        <v>1.52377746276603</v>
      </c>
      <c r="BJ310" s="219">
        <f>Scores!BL306*calcs!$BN$14</f>
        <v>1.52377746276603</v>
      </c>
    </row>
    <row r="311" spans="1:62">
      <c r="A311" t="s">
        <v>628</v>
      </c>
      <c r="B311" s="22" t="s">
        <v>629</v>
      </c>
      <c r="C311" s="219">
        <f>Scores!E307*calcs!$BN$3</f>
        <v>1.60495641603953</v>
      </c>
      <c r="D311" s="219">
        <f>Scores!F307*calcs!$BN$3</f>
        <v>1.60495641603953</v>
      </c>
      <c r="E311" s="219">
        <f>Scores!G307*calcs!$BN$3</f>
        <v>1.60495641603953</v>
      </c>
      <c r="F311" s="219">
        <f>Scores!H307*calcs!$BN$3</f>
        <v>1.60495641603953</v>
      </c>
      <c r="G311" s="219">
        <f>Scores!I307*calcs!$BN$3</f>
        <v>1.60495641603953</v>
      </c>
      <c r="H311" s="219">
        <f>Scores!J307*calcs!$BN$4</f>
        <v>0.527737142036298</v>
      </c>
      <c r="I311" s="219">
        <f>Scores!K307*calcs!$BN$4</f>
        <v>0.527737142036298</v>
      </c>
      <c r="J311" s="219">
        <f>Scores!L307*calcs!$BN$4</f>
        <v>0.527737142036298</v>
      </c>
      <c r="K311" s="219">
        <f>Scores!M307*calcs!$BN$4</f>
        <v>0.527737142036298</v>
      </c>
      <c r="L311" s="219">
        <f>Scores!N307*calcs!$BN$4</f>
        <v>0.527737142036298</v>
      </c>
      <c r="M311" s="219">
        <f>Scores!O307*calcs!$BN$5</f>
        <v>0.597311728083075</v>
      </c>
      <c r="N311" s="219">
        <f>Scores!P307*calcs!$BN$5</f>
        <v>0.597311728083075</v>
      </c>
      <c r="O311" s="219">
        <f>Scores!Q307*calcs!$BN$5</f>
        <v>0.597311728083075</v>
      </c>
      <c r="P311" s="219">
        <f>Scores!R307*calcs!$BN$5</f>
        <v>0.597311728083075</v>
      </c>
      <c r="Q311" s="219">
        <f>Scores!S307*calcs!$BN$5</f>
        <v>0.597311728083075</v>
      </c>
      <c r="R311" s="219">
        <f>Scores!T307*calcs!$BN$6</f>
        <v>1.02397127485625</v>
      </c>
      <c r="S311" s="219">
        <f>Scores!U307*calcs!$BN$6</f>
        <v>1.02397127485625</v>
      </c>
      <c r="T311" s="219">
        <f>Scores!V307*calcs!$BN$6</f>
        <v>1.02397127485625</v>
      </c>
      <c r="U311" s="219">
        <f>Scores!W307*calcs!$BN$6</f>
        <v>1.02397127485625</v>
      </c>
      <c r="V311" s="219">
        <f>Scores!X307*calcs!$BN$6</f>
        <v>1.02397127485625</v>
      </c>
      <c r="W311" s="219">
        <f>Scores!Y307*calcs!$BN$7</f>
        <v>1.07054626129166</v>
      </c>
      <c r="X311" s="219">
        <f>Scores!Z307*calcs!$BN$7</f>
        <v>1.34229336707183</v>
      </c>
      <c r="Y311" s="219">
        <f>Scores!AA307*calcs!$BN$7</f>
        <v>0.854301061231141</v>
      </c>
      <c r="Z311" s="219">
        <f>Scores!AB307*calcs!$BN$7</f>
        <v>0.860573274923102</v>
      </c>
      <c r="AA311" s="219">
        <f>Scores!AC307*calcs!$BN$7</f>
        <v>0.74773977239903</v>
      </c>
      <c r="AB311" s="219">
        <f>Scores!AD307*calcs!$BN$8</f>
        <v>1.46193142674298</v>
      </c>
      <c r="AC311" s="219">
        <f>Scores!AE307*calcs!$BN$8</f>
        <v>1.48213587211631</v>
      </c>
      <c r="AD311" s="219">
        <f>Scores!AF307*calcs!$BN$8</f>
        <v>1.42820370960884</v>
      </c>
      <c r="AE311" s="219">
        <f>Scores!AG307*calcs!$BN$8</f>
        <v>1.48202605609614</v>
      </c>
      <c r="AF311" s="219">
        <f>Scores!AH307*calcs!$BN$8</f>
        <v>1.48321678146779</v>
      </c>
      <c r="AG311" s="219">
        <f>Scores!AI307*calcs!$BN$9</f>
        <v>-0.744875745271631</v>
      </c>
      <c r="AH311" s="219">
        <f>Scores!AJ307*calcs!$BN$9</f>
        <v>-0.718144156858038</v>
      </c>
      <c r="AI311" s="219">
        <f>Scores!AK307*calcs!$BN$9</f>
        <v>-0.710393107551195</v>
      </c>
      <c r="AJ311" s="219">
        <f>Scores!AL307*calcs!$BN$9</f>
        <v>-0.383900635910797</v>
      </c>
      <c r="AK311" s="219">
        <f>Scores!AM307*calcs!$BN$9</f>
        <v>-0.224741238923371</v>
      </c>
      <c r="AL311" s="219">
        <f>Scores!AN307*calcs!$BN$10</f>
        <v>1.06374328352488</v>
      </c>
      <c r="AM311" s="219">
        <f>Scores!AO307*calcs!$BN$10</f>
        <v>1.02518935001244</v>
      </c>
      <c r="AN311" s="219">
        <f>Scores!AP307*calcs!$BN$10</f>
        <v>0.972790825806981</v>
      </c>
      <c r="AO311" s="219">
        <f>Scores!AQ307*calcs!$BN$10</f>
        <v>0.937607754512088</v>
      </c>
      <c r="AP311" s="219">
        <f>Scores!AR307*calcs!$BN$10</f>
        <v>0.897603168855807</v>
      </c>
      <c r="AQ311" s="219">
        <f>Scores!AS307*calcs!$BN$11</f>
        <v>0.573277273483452</v>
      </c>
      <c r="AR311" s="219">
        <f>Scores!AT307*calcs!$BN$11</f>
        <v>0.842332376176812</v>
      </c>
      <c r="AS311" s="219">
        <f>Scores!AU307*calcs!$BN$11</f>
        <v>0.842914601167168</v>
      </c>
      <c r="AT311" s="219">
        <f>Scores!AV307*calcs!$BN$11</f>
        <v>1.23233195671075</v>
      </c>
      <c r="AU311" s="219">
        <f>Scores!AW307*calcs!$BN$11</f>
        <v>1.00900626898024</v>
      </c>
      <c r="AV311" s="219">
        <f>Scores!AX307*calcs!$BN$12</f>
        <v>0.751516078161786</v>
      </c>
      <c r="AW311" s="219">
        <f>Scores!AY307*calcs!$BN$12</f>
        <v>0.776351253297896</v>
      </c>
      <c r="AX311" s="219">
        <f>Scores!AZ307*calcs!$BN$12</f>
        <v>0.784592540797954</v>
      </c>
      <c r="AY311" s="219">
        <f>Scores!BA307*calcs!$BN$12</f>
        <v>0.87638976778064</v>
      </c>
      <c r="AZ311" s="219">
        <f>Scores!BB307*calcs!$BN$12</f>
        <v>0.910561101045743</v>
      </c>
      <c r="BA311" s="219">
        <f>Scores!BC307*calcs!$BN$13</f>
        <v>0.770891073828896</v>
      </c>
      <c r="BB311" s="219">
        <f>Scores!BD307*calcs!$BN$13</f>
        <v>0.771136000707639</v>
      </c>
      <c r="BC311" s="219">
        <f>Scores!BE307*calcs!$BN$13</f>
        <v>0.836955016826677</v>
      </c>
      <c r="BD311" s="219">
        <f>Scores!BF307*calcs!$BN$13</f>
        <v>0.989846316098509</v>
      </c>
      <c r="BE311" s="219">
        <f>Scores!BG307*calcs!$BN$13</f>
        <v>0.989846316098509</v>
      </c>
      <c r="BF311" s="219">
        <f>Scores!BH307*calcs!$BN$14</f>
        <v>2.83945604536583</v>
      </c>
      <c r="BG311" s="219">
        <f>Scores!BI307*calcs!$BN$14</f>
        <v>2.83945604536583</v>
      </c>
      <c r="BH311" s="219">
        <f>Scores!BJ307*calcs!$BN$14</f>
        <v>2.83945604536583</v>
      </c>
      <c r="BI311" s="219">
        <f>Scores!BK307*calcs!$BN$14</f>
        <v>1.48573618542024</v>
      </c>
      <c r="BJ311" s="219">
        <f>Scores!BL307*calcs!$BN$14</f>
        <v>1.48573618542024</v>
      </c>
    </row>
    <row r="312" spans="1:62">
      <c r="A312" t="s">
        <v>630</v>
      </c>
      <c r="B312" s="22" t="s">
        <v>631</v>
      </c>
      <c r="C312" s="219">
        <f>Scores!E308*calcs!$BN$3</f>
        <v>1.0691656195265</v>
      </c>
      <c r="D312" s="219">
        <f>Scores!F308*calcs!$BN$3</f>
        <v>1.0691656195265</v>
      </c>
      <c r="E312" s="219">
        <f>Scores!G308*calcs!$BN$3</f>
        <v>1.0691656195265</v>
      </c>
      <c r="F312" s="219">
        <f>Scores!H308*calcs!$BN$3</f>
        <v>1.0691656195265</v>
      </c>
      <c r="G312" s="219">
        <f>Scores!I308*calcs!$BN$3</f>
        <v>1.0691656195265</v>
      </c>
      <c r="H312" s="219">
        <f>Scores!J308*calcs!$BN$4</f>
        <v>0.922591431933182</v>
      </c>
      <c r="I312" s="219">
        <f>Scores!K308*calcs!$BN$4</f>
        <v>0.922591431933182</v>
      </c>
      <c r="J312" s="219">
        <f>Scores!L308*calcs!$BN$4</f>
        <v>0.922591431933182</v>
      </c>
      <c r="K312" s="219">
        <f>Scores!M308*calcs!$BN$4</f>
        <v>0.922591431933182</v>
      </c>
      <c r="L312" s="219">
        <f>Scores!N308*calcs!$BN$4</f>
        <v>0.922591431933182</v>
      </c>
      <c r="M312" s="219">
        <f>Scores!O308*calcs!$BN$5</f>
        <v>0.345546027705175</v>
      </c>
      <c r="N312" s="219">
        <f>Scores!P308*calcs!$BN$5</f>
        <v>0.345546027705175</v>
      </c>
      <c r="O312" s="219">
        <f>Scores!Q308*calcs!$BN$5</f>
        <v>0.345546027705175</v>
      </c>
      <c r="P312" s="219">
        <f>Scores!R308*calcs!$BN$5</f>
        <v>0.345546027705175</v>
      </c>
      <c r="Q312" s="219">
        <f>Scores!S308*calcs!$BN$5</f>
        <v>0.345546027705175</v>
      </c>
      <c r="R312" s="219">
        <f>Scores!T308*calcs!$BN$6</f>
        <v>-0.00324121608356869</v>
      </c>
      <c r="S312" s="219">
        <f>Scores!U308*calcs!$BN$6</f>
        <v>-0.00324121608356869</v>
      </c>
      <c r="T312" s="219">
        <f>Scores!V308*calcs!$BN$6</f>
        <v>-0.00324121608356869</v>
      </c>
      <c r="U312" s="219">
        <f>Scores!W308*calcs!$BN$6</f>
        <v>-0.00324121608356869</v>
      </c>
      <c r="V312" s="219">
        <f>Scores!X308*calcs!$BN$6</f>
        <v>-0.00324121608356869</v>
      </c>
      <c r="W312" s="219">
        <f>Scores!Y308*calcs!$BN$7</f>
        <v>0.284384672096915</v>
      </c>
      <c r="X312" s="219">
        <f>Scores!Z308*calcs!$BN$7</f>
        <v>0.500452831900178</v>
      </c>
      <c r="Y312" s="219">
        <f>Scores!AA308*calcs!$BN$7</f>
        <v>0.467376540659724</v>
      </c>
      <c r="Z312" s="219">
        <f>Scores!AB308*calcs!$BN$7</f>
        <v>0.612190707465968</v>
      </c>
      <c r="AA312" s="219">
        <f>Scores!AC308*calcs!$BN$7</f>
        <v>0.239074471007501</v>
      </c>
      <c r="AB312" s="219">
        <f>Scores!AD308*calcs!$BN$8</f>
        <v>0.538353282976269</v>
      </c>
      <c r="AC312" s="219">
        <f>Scores!AE308*calcs!$BN$8</f>
        <v>0.451863733730559</v>
      </c>
      <c r="AD312" s="219">
        <f>Scores!AF308*calcs!$BN$8</f>
        <v>0.326619926064072</v>
      </c>
      <c r="AE312" s="219">
        <f>Scores!AG308*calcs!$BN$8</f>
        <v>0.157263787195934</v>
      </c>
      <c r="AF312" s="219">
        <f>Scores!AH308*calcs!$BN$8</f>
        <v>0.105942106025918</v>
      </c>
      <c r="AG312" s="219">
        <f>Scores!AI308*calcs!$BN$9</f>
        <v>-0.000535170852984887</v>
      </c>
      <c r="AH312" s="219">
        <f>Scores!AJ308*calcs!$BN$9</f>
        <v>-0.0515281183055047</v>
      </c>
      <c r="AI312" s="219">
        <f>Scores!AK308*calcs!$BN$9</f>
        <v>0.0158272445391016</v>
      </c>
      <c r="AJ312" s="219">
        <f>Scores!AL308*calcs!$BN$9</f>
        <v>-0.0593096784734223</v>
      </c>
      <c r="AK312" s="219">
        <f>Scores!AM308*calcs!$BN$9</f>
        <v>0.00674837611093011</v>
      </c>
      <c r="AL312" s="219">
        <f>Scores!AN308*calcs!$BN$10</f>
        <v>0.244275808757405</v>
      </c>
      <c r="AM312" s="219">
        <f>Scores!AO308*calcs!$BN$10</f>
        <v>0.265061707638918</v>
      </c>
      <c r="AN312" s="219">
        <f>Scores!AP308*calcs!$BN$10</f>
        <v>0.245187523677943</v>
      </c>
      <c r="AO312" s="219">
        <f>Scores!AQ308*calcs!$BN$10</f>
        <v>0.182095097923081</v>
      </c>
      <c r="AP312" s="219">
        <f>Scores!AR308*calcs!$BN$10</f>
        <v>0.196097659322813</v>
      </c>
      <c r="AQ312" s="219">
        <f>Scores!AS308*calcs!$BN$11</f>
        <v>0.248670508696388</v>
      </c>
      <c r="AR312" s="219">
        <f>Scores!AT308*calcs!$BN$11</f>
        <v>0.28108874314682</v>
      </c>
      <c r="AS312" s="219">
        <f>Scores!AU308*calcs!$BN$11</f>
        <v>0.328389385329131</v>
      </c>
      <c r="AT312" s="219">
        <f>Scores!AV308*calcs!$BN$11</f>
        <v>0.116754578252894</v>
      </c>
      <c r="AU312" s="219">
        <f>Scores!AW308*calcs!$BN$11</f>
        <v>0.274054174712526</v>
      </c>
      <c r="AV312" s="219">
        <f>Scores!AX308*calcs!$BN$12</f>
        <v>0.0273150242360394</v>
      </c>
      <c r="AW312" s="219">
        <f>Scores!AY308*calcs!$BN$12</f>
        <v>-0.0536307281983074</v>
      </c>
      <c r="AX312" s="219">
        <f>Scores!AZ308*calcs!$BN$12</f>
        <v>-0.0512026680092885</v>
      </c>
      <c r="AY312" s="219">
        <f>Scores!BA308*calcs!$BN$12</f>
        <v>-0.121186707346052</v>
      </c>
      <c r="AZ312" s="219">
        <f>Scores!BB308*calcs!$BN$12</f>
        <v>-0.112190550417585</v>
      </c>
      <c r="BA312" s="219">
        <f>Scores!BC308*calcs!$BN$13</f>
        <v>-0.0172587553842288</v>
      </c>
      <c r="BB312" s="219">
        <f>Scores!BD308*calcs!$BN$13</f>
        <v>-0.0332864460737109</v>
      </c>
      <c r="BC312" s="219">
        <f>Scores!BE308*calcs!$BN$13</f>
        <v>-0.0970382628204843</v>
      </c>
      <c r="BD312" s="219">
        <f>Scores!BF308*calcs!$BN$13</f>
        <v>0</v>
      </c>
      <c r="BE312" s="219">
        <f>Scores!BG308*calcs!$BN$13</f>
        <v>0</v>
      </c>
      <c r="BF312" s="219">
        <f>Scores!BH308*calcs!$BN$14</f>
        <v>2.70211784763663</v>
      </c>
      <c r="BG312" s="219">
        <f>Scores!BI308*calcs!$BN$14</f>
        <v>2.70211784763663</v>
      </c>
      <c r="BH312" s="219">
        <f>Scores!BJ308*calcs!$BN$14</f>
        <v>2.70211784763663</v>
      </c>
      <c r="BI312" s="219">
        <f>Scores!BK308*calcs!$BN$14</f>
        <v>1.52442317242442</v>
      </c>
      <c r="BJ312" s="219">
        <f>Scores!BL308*calcs!$BN$14</f>
        <v>1.52442317242442</v>
      </c>
    </row>
    <row r="313" spans="1:62">
      <c r="A313" t="s">
        <v>632</v>
      </c>
      <c r="B313" s="22" t="s">
        <v>633</v>
      </c>
      <c r="C313" s="219">
        <f>Scores!E309*calcs!$BN$3</f>
        <v>0.416170586276248</v>
      </c>
      <c r="D313" s="219">
        <f>Scores!F309*calcs!$BN$3</f>
        <v>0.416170586276248</v>
      </c>
      <c r="E313" s="219">
        <f>Scores!G309*calcs!$BN$3</f>
        <v>0.416170586276248</v>
      </c>
      <c r="F313" s="219">
        <f>Scores!H309*calcs!$BN$3</f>
        <v>0.416170586276248</v>
      </c>
      <c r="G313" s="219">
        <f>Scores!I309*calcs!$BN$3</f>
        <v>0.416170586276248</v>
      </c>
      <c r="H313" s="219">
        <f>Scores!J309*calcs!$BN$4</f>
        <v>0.215232904706206</v>
      </c>
      <c r="I313" s="219">
        <f>Scores!K309*calcs!$BN$4</f>
        <v>0.215232904706206</v>
      </c>
      <c r="J313" s="219">
        <f>Scores!L309*calcs!$BN$4</f>
        <v>0.215232904706206</v>
      </c>
      <c r="K313" s="219">
        <f>Scores!M309*calcs!$BN$4</f>
        <v>0.215232904706206</v>
      </c>
      <c r="L313" s="219">
        <f>Scores!N309*calcs!$BN$4</f>
        <v>0.215232904706206</v>
      </c>
      <c r="M313" s="219">
        <f>Scores!O309*calcs!$BN$5</f>
        <v>0.26775787425738</v>
      </c>
      <c r="N313" s="219">
        <f>Scores!P309*calcs!$BN$5</f>
        <v>0.26775787425738</v>
      </c>
      <c r="O313" s="219">
        <f>Scores!Q309*calcs!$BN$5</f>
        <v>0.26775787425738</v>
      </c>
      <c r="P313" s="219">
        <f>Scores!R309*calcs!$BN$5</f>
        <v>0.26775787425738</v>
      </c>
      <c r="Q313" s="219">
        <f>Scores!S309*calcs!$BN$5</f>
        <v>0.26775787425738</v>
      </c>
      <c r="R313" s="219">
        <f>Scores!T309*calcs!$BN$6</f>
        <v>0.161471742081738</v>
      </c>
      <c r="S313" s="219">
        <f>Scores!U309*calcs!$BN$6</f>
        <v>0.161471742081738</v>
      </c>
      <c r="T313" s="219">
        <f>Scores!V309*calcs!$BN$6</f>
        <v>0.161471742081738</v>
      </c>
      <c r="U313" s="219">
        <f>Scores!W309*calcs!$BN$6</f>
        <v>0.161471742081738</v>
      </c>
      <c r="V313" s="219">
        <f>Scores!X309*calcs!$BN$6</f>
        <v>0.161471742081738</v>
      </c>
      <c r="W313" s="219">
        <f>Scores!Y309*calcs!$BN$7</f>
        <v>-0.156779064991221</v>
      </c>
      <c r="X313" s="219">
        <f>Scores!Z309*calcs!$BN$7</f>
        <v>-0.119444532269894</v>
      </c>
      <c r="Y313" s="219">
        <f>Scores!AA309*calcs!$BN$7</f>
        <v>-0.356406309708978</v>
      </c>
      <c r="Z313" s="219">
        <f>Scores!AB309*calcs!$BN$7</f>
        <v>-0.328818279778424</v>
      </c>
      <c r="AA313" s="219">
        <f>Scores!AC309*calcs!$BN$7</f>
        <v>-0.857311872914398</v>
      </c>
      <c r="AB313" s="219">
        <f>Scores!AD309*calcs!$BN$8</f>
        <v>0.780797135204905</v>
      </c>
      <c r="AC313" s="219">
        <f>Scores!AE309*calcs!$BN$8</f>
        <v>0.678704113761656</v>
      </c>
      <c r="AD313" s="219">
        <f>Scores!AF309*calcs!$BN$8</f>
        <v>0.779761960869696</v>
      </c>
      <c r="AE313" s="219">
        <f>Scores!AG309*calcs!$BN$8</f>
        <v>0.832773125031849</v>
      </c>
      <c r="AF313" s="219">
        <f>Scores!AH309*calcs!$BN$8</f>
        <v>0.639298091292342</v>
      </c>
      <c r="AG313" s="219">
        <f>Scores!AI309*calcs!$BN$9</f>
        <v>1.1763253732628</v>
      </c>
      <c r="AH313" s="219">
        <f>Scores!AJ309*calcs!$BN$9</f>
        <v>1.30786920279136</v>
      </c>
      <c r="AI313" s="219">
        <f>Scores!AK309*calcs!$BN$9</f>
        <v>1.33652115065925</v>
      </c>
      <c r="AJ313" s="219">
        <f>Scores!AL309*calcs!$BN$9</f>
        <v>1.35279310502403</v>
      </c>
      <c r="AK313" s="219">
        <f>Scores!AM309*calcs!$BN$9</f>
        <v>1.3779867946384</v>
      </c>
      <c r="AL313" s="219">
        <f>Scores!AN309*calcs!$BN$10</f>
        <v>0.291008328263244</v>
      </c>
      <c r="AM313" s="219">
        <f>Scores!AO309*calcs!$BN$10</f>
        <v>0.170193906118678</v>
      </c>
      <c r="AN313" s="219">
        <f>Scores!AP309*calcs!$BN$10</f>
        <v>0.0592800720326384</v>
      </c>
      <c r="AO313" s="219">
        <f>Scores!AQ309*calcs!$BN$10</f>
        <v>-0.00745363958800664</v>
      </c>
      <c r="AP313" s="219">
        <f>Scores!AR309*calcs!$BN$10</f>
        <v>-0.00613440052231462</v>
      </c>
      <c r="AQ313" s="219">
        <f>Scores!AS309*calcs!$BN$11</f>
        <v>-0.0812829385027913</v>
      </c>
      <c r="AR313" s="219">
        <f>Scores!AT309*calcs!$BN$11</f>
        <v>0.0747765566574204</v>
      </c>
      <c r="AS313" s="219">
        <f>Scores!AU309*calcs!$BN$11</f>
        <v>0.241332504344015</v>
      </c>
      <c r="AT313" s="219">
        <f>Scores!AV309*calcs!$BN$11</f>
        <v>0.431728598974933</v>
      </c>
      <c r="AU313" s="219">
        <f>Scores!AW309*calcs!$BN$11</f>
        <v>-0.0555670445054312</v>
      </c>
      <c r="AV313" s="219">
        <f>Scores!AX309*calcs!$BN$12</f>
        <v>-0.0246413164622048</v>
      </c>
      <c r="AW313" s="219">
        <f>Scores!AY309*calcs!$BN$12</f>
        <v>-0.0536307281983074</v>
      </c>
      <c r="AX313" s="219">
        <f>Scores!AZ309*calcs!$BN$12</f>
        <v>-0.0460398725509975</v>
      </c>
      <c r="AY313" s="219">
        <f>Scores!BA309*calcs!$BN$12</f>
        <v>-0.0684246401213858</v>
      </c>
      <c r="AZ313" s="219">
        <f>Scores!BB309*calcs!$BN$12</f>
        <v>-0.057310483786461</v>
      </c>
      <c r="BA313" s="219">
        <f>Scores!BC309*calcs!$BN$13</f>
        <v>-0.483245150758412</v>
      </c>
      <c r="BB313" s="219">
        <f>Scores!BD309*calcs!$BN$13</f>
        <v>-0.47155798604424</v>
      </c>
      <c r="BC313" s="219">
        <f>Scores!BE309*calcs!$BN$13</f>
        <v>-0.509450879807542</v>
      </c>
      <c r="BD313" s="219">
        <f>Scores!BF309*calcs!$BN$13</f>
        <v>-0.471671734516739</v>
      </c>
      <c r="BE313" s="219">
        <f>Scores!BG309*calcs!$BN$13</f>
        <v>-0.471671734516739</v>
      </c>
      <c r="BF313" s="219">
        <f>Scores!BH309*calcs!$BN$14</f>
        <v>3.04370412492403</v>
      </c>
      <c r="BG313" s="219">
        <f>Scores!BI309*calcs!$BN$14</f>
        <v>3.04370412492403</v>
      </c>
      <c r="BH313" s="219">
        <f>Scores!BJ309*calcs!$BN$14</f>
        <v>3.04370412492403</v>
      </c>
      <c r="BI313" s="219">
        <f>Scores!BK309*calcs!$BN$14</f>
        <v>2.0806559432344</v>
      </c>
      <c r="BJ313" s="219">
        <f>Scores!BL309*calcs!$BN$14</f>
        <v>2.0806559432344</v>
      </c>
    </row>
    <row r="314" spans="1:62">
      <c r="A314" t="s">
        <v>634</v>
      </c>
      <c r="B314" s="22" t="s">
        <v>635</v>
      </c>
      <c r="C314" s="219">
        <f>Scores!E310*calcs!$BN$3</f>
        <v>0.591976941382085</v>
      </c>
      <c r="D314" s="219">
        <f>Scores!F310*calcs!$BN$3</f>
        <v>0.591976941382085</v>
      </c>
      <c r="E314" s="219">
        <f>Scores!G310*calcs!$BN$3</f>
        <v>0.591976941382085</v>
      </c>
      <c r="F314" s="219">
        <f>Scores!H310*calcs!$BN$3</f>
        <v>0.591976941382085</v>
      </c>
      <c r="G314" s="219">
        <f>Scores!I310*calcs!$BN$3</f>
        <v>0.591976941382085</v>
      </c>
      <c r="H314" s="219">
        <f>Scores!J310*calcs!$BN$4</f>
        <v>-0.562311727537196</v>
      </c>
      <c r="I314" s="219">
        <f>Scores!K310*calcs!$BN$4</f>
        <v>-0.562311727537196</v>
      </c>
      <c r="J314" s="219">
        <f>Scores!L310*calcs!$BN$4</f>
        <v>-0.562311727537196</v>
      </c>
      <c r="K314" s="219">
        <f>Scores!M310*calcs!$BN$4</f>
        <v>-0.562311727537196</v>
      </c>
      <c r="L314" s="219">
        <f>Scores!N310*calcs!$BN$4</f>
        <v>-0.562311727537196</v>
      </c>
      <c r="M314" s="219">
        <f>Scores!O310*calcs!$BN$5</f>
        <v>0.153265013152989</v>
      </c>
      <c r="N314" s="219">
        <f>Scores!P310*calcs!$BN$5</f>
        <v>0.153265013152989</v>
      </c>
      <c r="O314" s="219">
        <f>Scores!Q310*calcs!$BN$5</f>
        <v>0.153265013152989</v>
      </c>
      <c r="P314" s="219">
        <f>Scores!R310*calcs!$BN$5</f>
        <v>0.153265013152989</v>
      </c>
      <c r="Q314" s="219">
        <f>Scores!S310*calcs!$BN$5</f>
        <v>0.153265013152989</v>
      </c>
      <c r="R314" s="219">
        <f>Scores!T310*calcs!$BN$6</f>
        <v>0.165601936601925</v>
      </c>
      <c r="S314" s="219">
        <f>Scores!U310*calcs!$BN$6</f>
        <v>0.165601936601925</v>
      </c>
      <c r="T314" s="219">
        <f>Scores!V310*calcs!$BN$6</f>
        <v>0.165601936601925</v>
      </c>
      <c r="U314" s="219">
        <f>Scores!W310*calcs!$BN$6</f>
        <v>0.165601936601925</v>
      </c>
      <c r="V314" s="219">
        <f>Scores!X310*calcs!$BN$6</f>
        <v>0.165601936601925</v>
      </c>
      <c r="W314" s="219">
        <f>Scores!Y310*calcs!$BN$7</f>
        <v>0.111508006419321</v>
      </c>
      <c r="X314" s="219">
        <f>Scores!Z310*calcs!$BN$7</f>
        <v>0.472041623795307</v>
      </c>
      <c r="Y314" s="219">
        <f>Scores!AA310*calcs!$BN$7</f>
        <v>0.32010358300328</v>
      </c>
      <c r="Z314" s="219">
        <f>Scores!AB310*calcs!$BN$7</f>
        <v>0.198750567617071</v>
      </c>
      <c r="AA314" s="219">
        <f>Scores!AC310*calcs!$BN$7</f>
        <v>0.33415684118466</v>
      </c>
      <c r="AB314" s="219">
        <f>Scores!AD310*calcs!$BN$8</f>
        <v>0.787866492299007</v>
      </c>
      <c r="AC314" s="219">
        <f>Scores!AE310*calcs!$BN$8</f>
        <v>0.768302508382088</v>
      </c>
      <c r="AD314" s="219">
        <f>Scores!AF310*calcs!$BN$8</f>
        <v>0.717098356469331</v>
      </c>
      <c r="AE314" s="219">
        <f>Scores!AG310*calcs!$BN$8</f>
        <v>0.755882651477834</v>
      </c>
      <c r="AF314" s="219">
        <f>Scores!AH310*calcs!$BN$8</f>
        <v>0.649577552462038</v>
      </c>
      <c r="AG314" s="219">
        <f>Scores!AI310*calcs!$BN$9</f>
        <v>0.57531172947279</v>
      </c>
      <c r="AH314" s="219">
        <f>Scores!AJ310*calcs!$BN$9</f>
        <v>0.551333374307489</v>
      </c>
      <c r="AI314" s="219">
        <f>Scores!AK310*calcs!$BN$9</f>
        <v>0.525900328905527</v>
      </c>
      <c r="AJ314" s="219">
        <f>Scores!AL310*calcs!$BN$9</f>
        <v>0.486930350773951</v>
      </c>
      <c r="AK314" s="219">
        <f>Scores!AM310*calcs!$BN$9</f>
        <v>0.38567701212673</v>
      </c>
      <c r="AL314" s="219">
        <f>Scores!AN310*calcs!$BN$10</f>
        <v>0.300158751662989</v>
      </c>
      <c r="AM314" s="219">
        <f>Scores!AO310*calcs!$BN$10</f>
        <v>0.306534888126527</v>
      </c>
      <c r="AN314" s="219">
        <f>Scores!AP310*calcs!$BN$10</f>
        <v>0.279742230838257</v>
      </c>
      <c r="AO314" s="219">
        <f>Scores!AQ310*calcs!$BN$10</f>
        <v>0.270099868910372</v>
      </c>
      <c r="AP314" s="219">
        <f>Scores!AR310*calcs!$BN$10</f>
        <v>0.297921772449641</v>
      </c>
      <c r="AQ314" s="219">
        <f>Scores!AS310*calcs!$BN$11</f>
        <v>0.143488421764665</v>
      </c>
      <c r="AR314" s="219">
        <f>Scores!AT310*calcs!$BN$11</f>
        <v>0.0550550806610765</v>
      </c>
      <c r="AS314" s="219">
        <f>Scores!AU310*calcs!$BN$11</f>
        <v>0.452284377243431</v>
      </c>
      <c r="AT314" s="219">
        <f>Scores!AV310*calcs!$BN$11</f>
        <v>0.212658981478686</v>
      </c>
      <c r="AU314" s="219">
        <f>Scores!AW310*calcs!$BN$11</f>
        <v>0.0641997354030924</v>
      </c>
      <c r="AV314" s="219">
        <f>Scores!AX310*calcs!$BN$12</f>
        <v>0.0861207918628932</v>
      </c>
      <c r="AW314" s="219">
        <f>Scores!AY310*calcs!$BN$12</f>
        <v>0.06650314575086</v>
      </c>
      <c r="AX314" s="219">
        <f>Scores!AZ310*calcs!$BN$12</f>
        <v>0.100644257234563</v>
      </c>
      <c r="AY314" s="219">
        <f>Scores!BA310*calcs!$BN$12</f>
        <v>0.0352449670558524</v>
      </c>
      <c r="AZ314" s="219">
        <f>Scores!BB310*calcs!$BN$12</f>
        <v>-0.0296769262492674</v>
      </c>
      <c r="BA314" s="219">
        <f>Scores!BC310*calcs!$BN$13</f>
        <v>0.0287645923070484</v>
      </c>
      <c r="BB314" s="219">
        <f>Scores!BD310*calcs!$BN$13</f>
        <v>0.0721206331597073</v>
      </c>
      <c r="BC314" s="219">
        <f>Scores!BE310*calcs!$BN$13</f>
        <v>-0.0121297828525605</v>
      </c>
      <c r="BD314" s="219">
        <f>Scores!BF310*calcs!$BN$13</f>
        <v>-0.106292221862927</v>
      </c>
      <c r="BE314" s="219">
        <f>Scores!BG310*calcs!$BN$13</f>
        <v>-0.106292221862927</v>
      </c>
      <c r="BF314" s="219">
        <f>Scores!BH310*calcs!$BN$14</f>
        <v>2.73857439049889</v>
      </c>
      <c r="BG314" s="219">
        <f>Scores!BI310*calcs!$BN$14</f>
        <v>2.73857439049889</v>
      </c>
      <c r="BH314" s="219">
        <f>Scores!BJ310*calcs!$BN$14</f>
        <v>2.73857439049889</v>
      </c>
      <c r="BI314" s="219">
        <f>Scores!BK310*calcs!$BN$14</f>
        <v>1.78367950454185</v>
      </c>
      <c r="BJ314" s="219">
        <f>Scores!BL310*calcs!$BN$14</f>
        <v>1.78367950454185</v>
      </c>
    </row>
    <row r="315" spans="1:62">
      <c r="A315" t="s">
        <v>636</v>
      </c>
      <c r="B315" s="22" t="s">
        <v>637</v>
      </c>
      <c r="C315" s="219">
        <f>Scores!E311*calcs!$BN$3</f>
        <v>1.92866335559948</v>
      </c>
      <c r="D315" s="219">
        <f>Scores!F311*calcs!$BN$3</f>
        <v>1.92866335559948</v>
      </c>
      <c r="E315" s="219">
        <f>Scores!G311*calcs!$BN$3</f>
        <v>1.92866335559948</v>
      </c>
      <c r="F315" s="219">
        <f>Scores!H311*calcs!$BN$3</f>
        <v>1.92866335559948</v>
      </c>
      <c r="G315" s="219">
        <f>Scores!I311*calcs!$BN$3</f>
        <v>1.92866335559948</v>
      </c>
      <c r="H315" s="219">
        <f>Scores!J311*calcs!$BN$4</f>
        <v>0.668894427832187</v>
      </c>
      <c r="I315" s="219">
        <f>Scores!K311*calcs!$BN$4</f>
        <v>0.668894427832187</v>
      </c>
      <c r="J315" s="219">
        <f>Scores!L311*calcs!$BN$4</f>
        <v>0.668894427832187</v>
      </c>
      <c r="K315" s="219">
        <f>Scores!M311*calcs!$BN$4</f>
        <v>0.668894427832187</v>
      </c>
      <c r="L315" s="219">
        <f>Scores!N311*calcs!$BN$4</f>
        <v>0.668894427832187</v>
      </c>
      <c r="M315" s="219">
        <f>Scores!O311*calcs!$BN$5</f>
        <v>0.39477976470555</v>
      </c>
      <c r="N315" s="219">
        <f>Scores!P311*calcs!$BN$5</f>
        <v>0.39477976470555</v>
      </c>
      <c r="O315" s="219">
        <f>Scores!Q311*calcs!$BN$5</f>
        <v>0.39477976470555</v>
      </c>
      <c r="P315" s="219">
        <f>Scores!R311*calcs!$BN$5</f>
        <v>0.39477976470555</v>
      </c>
      <c r="Q315" s="219">
        <f>Scores!S311*calcs!$BN$5</f>
        <v>0.39477976470555</v>
      </c>
      <c r="R315" s="219">
        <f>Scores!T311*calcs!$BN$6</f>
        <v>0.978307480583063</v>
      </c>
      <c r="S315" s="219">
        <f>Scores!U311*calcs!$BN$6</f>
        <v>0.978307480583063</v>
      </c>
      <c r="T315" s="219">
        <f>Scores!V311*calcs!$BN$6</f>
        <v>0.978307480583063</v>
      </c>
      <c r="U315" s="219">
        <f>Scores!W311*calcs!$BN$6</f>
        <v>0.978307480583063</v>
      </c>
      <c r="V315" s="219">
        <f>Scores!X311*calcs!$BN$6</f>
        <v>0.978307480583063</v>
      </c>
      <c r="W315" s="219">
        <f>Scores!Y311*calcs!$BN$7</f>
        <v>0.702056589588476</v>
      </c>
      <c r="X315" s="219">
        <f>Scores!Z311*calcs!$BN$7</f>
        <v>0.753988659412645</v>
      </c>
      <c r="Y315" s="219">
        <f>Scores!AA311*calcs!$BN$7</f>
        <v>0.754459037260571</v>
      </c>
      <c r="Z315" s="219">
        <f>Scores!AB311*calcs!$BN$7</f>
        <v>1.06510630111739</v>
      </c>
      <c r="AA315" s="219">
        <f>Scores!AC311*calcs!$BN$7</f>
        <v>0.886083859740131</v>
      </c>
      <c r="AB315" s="219">
        <f>Scores!AD311*calcs!$BN$8</f>
        <v>1.51623589077107</v>
      </c>
      <c r="AC315" s="219">
        <f>Scores!AE311*calcs!$BN$8</f>
        <v>1.55374298070407</v>
      </c>
      <c r="AD315" s="219">
        <f>Scores!AF311*calcs!$BN$8</f>
        <v>1.46686641207996</v>
      </c>
      <c r="AE315" s="219">
        <f>Scores!AG311*calcs!$BN$8</f>
        <v>1.44644637232177</v>
      </c>
      <c r="AF315" s="219">
        <f>Scores!AH311*calcs!$BN$8</f>
        <v>1.40972478433825</v>
      </c>
      <c r="AG315" s="219">
        <f>Scores!AI311*calcs!$BN$9</f>
        <v>-0.947584025126331</v>
      </c>
      <c r="AH315" s="219">
        <f>Scores!AJ311*calcs!$BN$9</f>
        <v>-0.925671046675796</v>
      </c>
      <c r="AI315" s="219">
        <f>Scores!AK311*calcs!$BN$9</f>
        <v>-0.899941358153028</v>
      </c>
      <c r="AJ315" s="219">
        <f>Scores!AL311*calcs!$BN$9</f>
        <v>-0.832233891462454</v>
      </c>
      <c r="AK315" s="219">
        <f>Scores!AM311*calcs!$BN$9</f>
        <v>-0.755462123070723</v>
      </c>
      <c r="AL315" s="219">
        <f>Scores!AN311*calcs!$BN$10</f>
        <v>1.08725091592869</v>
      </c>
      <c r="AM315" s="219">
        <f>Scores!AO311*calcs!$BN$10</f>
        <v>1.02439709506603</v>
      </c>
      <c r="AN315" s="219">
        <f>Scores!AP311*calcs!$BN$10</f>
        <v>0.961538173744812</v>
      </c>
      <c r="AO315" s="219">
        <f>Scores!AQ311*calcs!$BN$10</f>
        <v>0.955413617449701</v>
      </c>
      <c r="AP315" s="219">
        <f>Scores!AR311*calcs!$BN$10</f>
        <v>0.939682640209373</v>
      </c>
      <c r="AQ315" s="219">
        <f>Scores!AS311*calcs!$BN$11</f>
        <v>0.66700835444756</v>
      </c>
      <c r="AR315" s="219">
        <f>Scores!AT311*calcs!$BN$11</f>
        <v>0.705073569984779</v>
      </c>
      <c r="AS315" s="219">
        <f>Scores!AU311*calcs!$BN$11</f>
        <v>0.987524394653917</v>
      </c>
      <c r="AT315" s="219">
        <f>Scores!AV311*calcs!$BN$11</f>
        <v>1.10957397574363</v>
      </c>
      <c r="AU315" s="219">
        <f>Scores!AW311*calcs!$BN$11</f>
        <v>1.00708248037432</v>
      </c>
      <c r="AV315" s="219">
        <f>Scores!AX311*calcs!$BN$12</f>
        <v>0.867194173164735</v>
      </c>
      <c r="AW315" s="219">
        <f>Scores!AY311*calcs!$BN$12</f>
        <v>0.88163437991475</v>
      </c>
      <c r="AX315" s="219">
        <f>Scores!AZ311*calcs!$BN$12</f>
        <v>0.874687095998263</v>
      </c>
      <c r="AY315" s="219">
        <f>Scores!BA311*calcs!$BN$12</f>
        <v>0.916828799273739</v>
      </c>
      <c r="AZ315" s="219">
        <f>Scores!BB311*calcs!$BN$12</f>
        <v>0.897281422926607</v>
      </c>
      <c r="BA315" s="219">
        <f>Scores!BC311*calcs!$BN$13</f>
        <v>0.937725709209776</v>
      </c>
      <c r="BB315" s="219">
        <f>Scores!BD311*calcs!$BN$13</f>
        <v>0.898734043990198</v>
      </c>
      <c r="BC315" s="219">
        <f>Scores!BE311*calcs!$BN$13</f>
        <v>0.952187953926002</v>
      </c>
      <c r="BD315" s="219">
        <f>Scores!BF311*calcs!$BN$13</f>
        <v>0.996489579964942</v>
      </c>
      <c r="BE315" s="219">
        <f>Scores!BG311*calcs!$BN$13</f>
        <v>0.996489579964942</v>
      </c>
      <c r="BF315" s="219">
        <f>Scores!BH311*calcs!$BN$14</f>
        <v>3.01888848822706</v>
      </c>
      <c r="BG315" s="219">
        <f>Scores!BI311*calcs!$BN$14</f>
        <v>3.01888848822706</v>
      </c>
      <c r="BH315" s="219">
        <f>Scores!BJ311*calcs!$BN$14</f>
        <v>3.01888848822706</v>
      </c>
      <c r="BI315" s="219">
        <f>Scores!BK311*calcs!$BN$14</f>
        <v>1.71150750272501</v>
      </c>
      <c r="BJ315" s="219">
        <f>Scores!BL311*calcs!$BN$14</f>
        <v>1.71150750272501</v>
      </c>
    </row>
    <row r="316" spans="1:62">
      <c r="A316" t="s">
        <v>638</v>
      </c>
      <c r="B316" s="22" t="s">
        <v>639</v>
      </c>
      <c r="C316" s="219">
        <f>Scores!E312*calcs!$BN$3</f>
        <v>1.01056350115789</v>
      </c>
      <c r="D316" s="219">
        <f>Scores!F312*calcs!$BN$3</f>
        <v>1.01056350115789</v>
      </c>
      <c r="E316" s="219">
        <f>Scores!G312*calcs!$BN$3</f>
        <v>1.01056350115789</v>
      </c>
      <c r="F316" s="219">
        <f>Scores!H312*calcs!$BN$3</f>
        <v>1.01056350115789</v>
      </c>
      <c r="G316" s="219">
        <f>Scores!I312*calcs!$BN$3</f>
        <v>1.01056350115789</v>
      </c>
      <c r="H316" s="219">
        <f>Scores!J312*calcs!$BN$4</f>
        <v>-1.19453619983253</v>
      </c>
      <c r="I316" s="219">
        <f>Scores!K312*calcs!$BN$4</f>
        <v>-1.19453619983253</v>
      </c>
      <c r="J316" s="219">
        <f>Scores!L312*calcs!$BN$4</f>
        <v>-1.19453619983253</v>
      </c>
      <c r="K316" s="219">
        <f>Scores!M312*calcs!$BN$4</f>
        <v>-1.19453619983253</v>
      </c>
      <c r="L316" s="219">
        <f>Scores!N312*calcs!$BN$4</f>
        <v>-1.19453619983253</v>
      </c>
      <c r="M316" s="219">
        <f>Scores!O312*calcs!$BN$5</f>
        <v>-0.336816838735905</v>
      </c>
      <c r="N316" s="219">
        <f>Scores!P312*calcs!$BN$5</f>
        <v>-0.336816838735905</v>
      </c>
      <c r="O316" s="219">
        <f>Scores!Q312*calcs!$BN$5</f>
        <v>-0.336816838735905</v>
      </c>
      <c r="P316" s="219">
        <f>Scores!R312*calcs!$BN$5</f>
        <v>-0.336816838735905</v>
      </c>
      <c r="Q316" s="219">
        <f>Scores!S312*calcs!$BN$5</f>
        <v>-0.336816838735905</v>
      </c>
      <c r="R316" s="219">
        <f>Scores!T312*calcs!$BN$6</f>
        <v>0.841013495201</v>
      </c>
      <c r="S316" s="219">
        <f>Scores!U312*calcs!$BN$6</f>
        <v>0.841013495201</v>
      </c>
      <c r="T316" s="219">
        <f>Scores!V312*calcs!$BN$6</f>
        <v>0.841013495201</v>
      </c>
      <c r="U316" s="219">
        <f>Scores!W312*calcs!$BN$6</f>
        <v>0.841013495201</v>
      </c>
      <c r="V316" s="219">
        <f>Scores!X312*calcs!$BN$6</f>
        <v>0.841013495201</v>
      </c>
      <c r="W316" s="219">
        <f>Scores!Y312*calcs!$BN$7</f>
        <v>0.29833383853542</v>
      </c>
      <c r="X316" s="219">
        <f>Scores!Z312*calcs!$BN$7</f>
        <v>0.829005586611533</v>
      </c>
      <c r="Y316" s="219">
        <f>Scores!AA312*calcs!$BN$7</f>
        <v>0.607892543576059</v>
      </c>
      <c r="Z316" s="219">
        <f>Scores!AB312*calcs!$BN$7</f>
        <v>-0.00629165488664232</v>
      </c>
      <c r="AA316" s="219">
        <f>Scores!AC312*calcs!$BN$7</f>
        <v>0.858884696575056</v>
      </c>
      <c r="AB316" s="219">
        <f>Scores!AD312*calcs!$BN$8</f>
        <v>1.40686211110885</v>
      </c>
      <c r="AC316" s="219">
        <f>Scores!AE312*calcs!$BN$8</f>
        <v>1.45752092853927</v>
      </c>
      <c r="AD316" s="219">
        <f>Scores!AF312*calcs!$BN$8</f>
        <v>1.45322075238427</v>
      </c>
      <c r="AE316" s="219">
        <f>Scores!AG312*calcs!$BN$8</f>
        <v>1.42653189691151</v>
      </c>
      <c r="AF316" s="219">
        <f>Scores!AH312*calcs!$BN$8</f>
        <v>1.31248598584862</v>
      </c>
      <c r="AG316" s="219">
        <f>Scores!AI312*calcs!$BN$9</f>
        <v>0.266962223078716</v>
      </c>
      <c r="AH316" s="219">
        <f>Scores!AJ312*calcs!$BN$9</f>
        <v>0.248816764792812</v>
      </c>
      <c r="AI316" s="219">
        <f>Scores!AK312*calcs!$BN$9</f>
        <v>0.307621005411203</v>
      </c>
      <c r="AJ316" s="219">
        <f>Scores!AL312*calcs!$BN$9</f>
        <v>0.347556225265298</v>
      </c>
      <c r="AK316" s="219">
        <f>Scores!AM312*calcs!$BN$9</f>
        <v>0.316721070341215</v>
      </c>
      <c r="AL316" s="219">
        <f>Scores!AN312*calcs!$BN$10</f>
        <v>0.716869033287362</v>
      </c>
      <c r="AM316" s="219">
        <f>Scores!AO312*calcs!$BN$10</f>
        <v>0.752730941613887</v>
      </c>
      <c r="AN316" s="219">
        <f>Scores!AP312*calcs!$BN$10</f>
        <v>0.676105048265378</v>
      </c>
      <c r="AO316" s="219">
        <f>Scores!AQ312*calcs!$BN$10</f>
        <v>0.647876446807036</v>
      </c>
      <c r="AP316" s="219">
        <f>Scores!AR312*calcs!$BN$10</f>
        <v>0.647530881954616</v>
      </c>
      <c r="AQ316" s="219">
        <f>Scores!AS312*calcs!$BN$11</f>
        <v>0.604080915114849</v>
      </c>
      <c r="AR316" s="219">
        <f>Scores!AT312*calcs!$BN$11</f>
        <v>0.5479122368949</v>
      </c>
      <c r="AS316" s="219">
        <f>Scores!AU312*calcs!$BN$11</f>
        <v>0.62198297222908</v>
      </c>
      <c r="AT316" s="219">
        <f>Scores!AV312*calcs!$BN$11</f>
        <v>0.689768885853123</v>
      </c>
      <c r="AU316" s="219">
        <f>Scores!AW312*calcs!$BN$11</f>
        <v>0.543449426348023</v>
      </c>
      <c r="AV316" s="219">
        <f>Scores!AX312*calcs!$BN$12</f>
        <v>0.717528017415653</v>
      </c>
      <c r="AW316" s="219">
        <f>Scores!AY312*calcs!$BN$12</f>
        <v>0.698100280812396</v>
      </c>
      <c r="AX316" s="219">
        <f>Scores!AZ312*calcs!$BN$12</f>
        <v>0.719606304260026</v>
      </c>
      <c r="AY316" s="219">
        <f>Scores!BA312*calcs!$BN$12</f>
        <v>0.747668020709356</v>
      </c>
      <c r="AZ316" s="219">
        <f>Scores!BB312*calcs!$BN$12</f>
        <v>0.748699822872029</v>
      </c>
      <c r="BA316" s="219">
        <f>Scores!BC312*calcs!$BN$13</f>
        <v>0.644326867677883</v>
      </c>
      <c r="BB316" s="219">
        <f>Scores!BD312*calcs!$BN$13</f>
        <v>0.676824403498791</v>
      </c>
      <c r="BC316" s="219">
        <f>Scores!BE312*calcs!$BN$13</f>
        <v>0.68533273116967</v>
      </c>
      <c r="BD316" s="219">
        <f>Scores!BF312*calcs!$BN$13</f>
        <v>0.684256178242593</v>
      </c>
      <c r="BE316" s="219">
        <f>Scores!BG312*calcs!$BN$13</f>
        <v>0.684256178242593</v>
      </c>
      <c r="BF316" s="219">
        <f>Scores!BH312*calcs!$BN$14</f>
        <v>2.97214275398393</v>
      </c>
      <c r="BG316" s="219">
        <f>Scores!BI312*calcs!$BN$14</f>
        <v>2.97214275398393</v>
      </c>
      <c r="BH316" s="219">
        <f>Scores!BJ312*calcs!$BN$14</f>
        <v>2.97214275398393</v>
      </c>
      <c r="BI316" s="219">
        <f>Scores!BK312*calcs!$BN$14</f>
        <v>1.86081727576137</v>
      </c>
      <c r="BJ316" s="219">
        <f>Scores!BL312*calcs!$BN$14</f>
        <v>1.86081727576137</v>
      </c>
    </row>
    <row r="317" spans="1:62">
      <c r="A317" t="s">
        <v>640</v>
      </c>
      <c r="B317" s="22" t="s">
        <v>641</v>
      </c>
      <c r="C317" s="219">
        <f>Scores!E313*calcs!$BN$3</f>
        <v>1.6272810325609</v>
      </c>
      <c r="D317" s="219">
        <f>Scores!F313*calcs!$BN$3</f>
        <v>1.6272810325609</v>
      </c>
      <c r="E317" s="219">
        <f>Scores!G313*calcs!$BN$3</f>
        <v>1.6272810325609</v>
      </c>
      <c r="F317" s="219">
        <f>Scores!H313*calcs!$BN$3</f>
        <v>1.6272810325609</v>
      </c>
      <c r="G317" s="219">
        <f>Scores!I313*calcs!$BN$3</f>
        <v>1.6272810325609</v>
      </c>
      <c r="H317" s="219">
        <f>Scores!J313*calcs!$BN$4</f>
        <v>0.783405188102342</v>
      </c>
      <c r="I317" s="219">
        <f>Scores!K313*calcs!$BN$4</f>
        <v>0.783405188102342</v>
      </c>
      <c r="J317" s="219">
        <f>Scores!L313*calcs!$BN$4</f>
        <v>0.783405188102342</v>
      </c>
      <c r="K317" s="219">
        <f>Scores!M313*calcs!$BN$4</f>
        <v>0.783405188102342</v>
      </c>
      <c r="L317" s="219">
        <f>Scores!N313*calcs!$BN$4</f>
        <v>0.783405188102342</v>
      </c>
      <c r="M317" s="219">
        <f>Scores!O313*calcs!$BN$5</f>
        <v>0.991812241390189</v>
      </c>
      <c r="N317" s="219">
        <f>Scores!P313*calcs!$BN$5</f>
        <v>0.991812241390189</v>
      </c>
      <c r="O317" s="219">
        <f>Scores!Q313*calcs!$BN$5</f>
        <v>0.991812241390189</v>
      </c>
      <c r="P317" s="219">
        <f>Scores!R313*calcs!$BN$5</f>
        <v>0.991812241390189</v>
      </c>
      <c r="Q317" s="219">
        <f>Scores!S313*calcs!$BN$5</f>
        <v>0.991812241390189</v>
      </c>
      <c r="R317" s="219">
        <f>Scores!T313*calcs!$BN$6</f>
        <v>0.734065884932284</v>
      </c>
      <c r="S317" s="219">
        <f>Scores!U313*calcs!$BN$6</f>
        <v>0.734065884932284</v>
      </c>
      <c r="T317" s="219">
        <f>Scores!V313*calcs!$BN$6</f>
        <v>0.734065884932284</v>
      </c>
      <c r="U317" s="219">
        <f>Scores!W313*calcs!$BN$6</f>
        <v>0.734065884932284</v>
      </c>
      <c r="V317" s="219">
        <f>Scores!X313*calcs!$BN$6</f>
        <v>0.734065884932284</v>
      </c>
      <c r="W317" s="219">
        <f>Scores!Y313*calcs!$BN$7</f>
        <v>0.0790037234124819</v>
      </c>
      <c r="X317" s="219">
        <f>Scores!Z313*calcs!$BN$7</f>
        <v>1.05851452351623</v>
      </c>
      <c r="Y317" s="219">
        <f>Scores!AA313*calcs!$BN$7</f>
        <v>0.564124787968563</v>
      </c>
      <c r="Z317" s="219">
        <f>Scores!AB313*calcs!$BN$7</f>
        <v>0.650541918752235</v>
      </c>
      <c r="AA317" s="219">
        <f>Scores!AC313*calcs!$BN$7</f>
        <v>0.0464266659478888</v>
      </c>
      <c r="AB317" s="219">
        <f>Scores!AD313*calcs!$BN$8</f>
        <v>1.02233575012015</v>
      </c>
      <c r="AC317" s="219">
        <f>Scores!AE313*calcs!$BN$8</f>
        <v>0.96994273110909</v>
      </c>
      <c r="AD317" s="219">
        <f>Scores!AF313*calcs!$BN$8</f>
        <v>0.966664797996827</v>
      </c>
      <c r="AE317" s="219">
        <f>Scores!AG313*calcs!$BN$8</f>
        <v>0.933750234974012</v>
      </c>
      <c r="AF317" s="219">
        <f>Scores!AH313*calcs!$BN$8</f>
        <v>0.881780982754135</v>
      </c>
      <c r="AG317" s="219">
        <f>Scores!AI313*calcs!$BN$9</f>
        <v>0.0534551288396518</v>
      </c>
      <c r="AH317" s="219">
        <f>Scores!AJ313*calcs!$BN$9</f>
        <v>0.0615422699230237</v>
      </c>
      <c r="AI317" s="219">
        <f>Scores!AK313*calcs!$BN$9</f>
        <v>0.143309955599729</v>
      </c>
      <c r="AJ317" s="219">
        <f>Scores!AL313*calcs!$BN$9</f>
        <v>0.187024099980633</v>
      </c>
      <c r="AK317" s="219">
        <f>Scores!AM313*calcs!$BN$9</f>
        <v>0.238287771627833</v>
      </c>
      <c r="AL317" s="219">
        <f>Scores!AN313*calcs!$BN$10</f>
        <v>0.511925693199937</v>
      </c>
      <c r="AM317" s="219">
        <f>Scores!AO313*calcs!$BN$10</f>
        <v>0.499452740219266</v>
      </c>
      <c r="AN317" s="219">
        <f>Scores!AP313*calcs!$BN$10</f>
        <v>0.471390186517305</v>
      </c>
      <c r="AO317" s="219">
        <f>Scores!AQ313*calcs!$BN$10</f>
        <v>0.431441949053739</v>
      </c>
      <c r="AP317" s="219">
        <f>Scores!AR313*calcs!$BN$10</f>
        <v>0.373413182851387</v>
      </c>
      <c r="AQ317" s="219">
        <f>Scores!AS313*calcs!$BN$11</f>
        <v>0.692974151770047</v>
      </c>
      <c r="AR317" s="219">
        <f>Scores!AT313*calcs!$BN$11</f>
        <v>0.613166577564688</v>
      </c>
      <c r="AS317" s="219">
        <f>Scores!AU313*calcs!$BN$11</f>
        <v>0.795481933076787</v>
      </c>
      <c r="AT317" s="219">
        <f>Scores!AV313*calcs!$BN$11</f>
        <v>1.21918958337202</v>
      </c>
      <c r="AU317" s="219">
        <f>Scores!AW313*calcs!$BN$11</f>
        <v>0.851723551874763</v>
      </c>
      <c r="AV317" s="219">
        <f>Scores!AX313*calcs!$BN$12</f>
        <v>0.530990675767491</v>
      </c>
      <c r="AW317" s="219">
        <f>Scores!AY313*calcs!$BN$12</f>
        <v>0.570754862575719</v>
      </c>
      <c r="AX317" s="219">
        <f>Scores!AZ313*calcs!$BN$12</f>
        <v>0.575708209068899</v>
      </c>
      <c r="AY317" s="219">
        <f>Scores!BA313*calcs!$BN$12</f>
        <v>0.61802461030287</v>
      </c>
      <c r="AZ317" s="219">
        <f>Scores!BB313*calcs!$BN$12</f>
        <v>0.62803959732435</v>
      </c>
      <c r="BA317" s="219">
        <f>Scores!BC313*calcs!$BN$13</f>
        <v>0.51776266152687</v>
      </c>
      <c r="BB317" s="219">
        <f>Scores!BD313*calcs!$BN$13</f>
        <v>0.593608288314514</v>
      </c>
      <c r="BC317" s="219">
        <f>Scores!BE313*calcs!$BN$13</f>
        <v>0.576164685496625</v>
      </c>
      <c r="BD317" s="219">
        <f>Scores!BF313*calcs!$BN$13</f>
        <v>0.577963956379666</v>
      </c>
      <c r="BE317" s="219">
        <f>Scores!BG313*calcs!$BN$13</f>
        <v>0.577963956379666</v>
      </c>
      <c r="BF317" s="219">
        <f>Scores!BH313*calcs!$BN$14</f>
        <v>3.18964293927177</v>
      </c>
      <c r="BG317" s="219">
        <f>Scores!BI313*calcs!$BN$14</f>
        <v>3.18964293927177</v>
      </c>
      <c r="BH317" s="219">
        <f>Scores!BJ313*calcs!$BN$14</f>
        <v>3.18964293927177</v>
      </c>
      <c r="BI317" s="219">
        <f>Scores!BK313*calcs!$BN$14</f>
        <v>2.73160006874909</v>
      </c>
      <c r="BJ317" s="219">
        <f>Scores!BL313*calcs!$BN$14</f>
        <v>2.73160006874909</v>
      </c>
    </row>
    <row r="318" spans="1:62">
      <c r="A318" t="s">
        <v>642</v>
      </c>
      <c r="B318" s="22" t="s">
        <v>643</v>
      </c>
      <c r="C318" s="219">
        <f>Scores!E314*calcs!$BN$3</f>
        <v>1.34264217191336</v>
      </c>
      <c r="D318" s="219">
        <f>Scores!F314*calcs!$BN$3</f>
        <v>1.34264217191336</v>
      </c>
      <c r="E318" s="219">
        <f>Scores!G314*calcs!$BN$3</f>
        <v>1.34264217191336</v>
      </c>
      <c r="F318" s="219">
        <f>Scores!H314*calcs!$BN$3</f>
        <v>1.34264217191336</v>
      </c>
      <c r="G318" s="219">
        <f>Scores!I314*calcs!$BN$3</f>
        <v>1.34264217191336</v>
      </c>
      <c r="H318" s="219">
        <f>Scores!J314*calcs!$BN$4</f>
        <v>0.311887630643952</v>
      </c>
      <c r="I318" s="219">
        <f>Scores!K314*calcs!$BN$4</f>
        <v>0.311887630643952</v>
      </c>
      <c r="J318" s="219">
        <f>Scores!L314*calcs!$BN$4</f>
        <v>0.311887630643952</v>
      </c>
      <c r="K318" s="219">
        <f>Scores!M314*calcs!$BN$4</f>
        <v>0.311887630643952</v>
      </c>
      <c r="L318" s="219">
        <f>Scores!N314*calcs!$BN$4</f>
        <v>0.311887630643952</v>
      </c>
      <c r="M318" s="219">
        <f>Scores!O314*calcs!$BN$5</f>
        <v>0.75026705584002</v>
      </c>
      <c r="N318" s="219">
        <f>Scores!P314*calcs!$BN$5</f>
        <v>0.75026705584002</v>
      </c>
      <c r="O318" s="219">
        <f>Scores!Q314*calcs!$BN$5</f>
        <v>0.75026705584002</v>
      </c>
      <c r="P318" s="219">
        <f>Scores!R314*calcs!$BN$5</f>
        <v>0.75026705584002</v>
      </c>
      <c r="Q318" s="219">
        <f>Scores!S314*calcs!$BN$5</f>
        <v>0.75026705584002</v>
      </c>
      <c r="R318" s="219">
        <f>Scores!T314*calcs!$BN$6</f>
        <v>0.485045714633644</v>
      </c>
      <c r="S318" s="219">
        <f>Scores!U314*calcs!$BN$6</f>
        <v>0.485045714633644</v>
      </c>
      <c r="T318" s="219">
        <f>Scores!V314*calcs!$BN$6</f>
        <v>0.485045714633644</v>
      </c>
      <c r="U318" s="219">
        <f>Scores!W314*calcs!$BN$6</f>
        <v>0.485045714633644</v>
      </c>
      <c r="V318" s="219">
        <f>Scores!X314*calcs!$BN$6</f>
        <v>0.485045714633644</v>
      </c>
      <c r="W318" s="219">
        <f>Scores!Y314*calcs!$BN$7</f>
        <v>0.721023964425126</v>
      </c>
      <c r="X318" s="219">
        <f>Scores!Z314*calcs!$BN$7</f>
        <v>0.695323345879615</v>
      </c>
      <c r="Y318" s="219">
        <f>Scores!AA314*calcs!$BN$7</f>
        <v>0.700485837316493</v>
      </c>
      <c r="Z318" s="219">
        <f>Scores!AB314*calcs!$BN$7</f>
        <v>0.643933637104136</v>
      </c>
      <c r="AA318" s="219">
        <f>Scores!AC314*calcs!$BN$7</f>
        <v>0.571547639410535</v>
      </c>
      <c r="AB318" s="219">
        <f>Scores!AD314*calcs!$BN$8</f>
        <v>0.752008306528075</v>
      </c>
      <c r="AC318" s="219">
        <f>Scores!AE314*calcs!$BN$8</f>
        <v>0.781823392882154</v>
      </c>
      <c r="AD318" s="219">
        <f>Scores!AF314*calcs!$BN$8</f>
        <v>0.590308952989509</v>
      </c>
      <c r="AE318" s="219">
        <f>Scores!AG314*calcs!$BN$8</f>
        <v>0.592878059258704</v>
      </c>
      <c r="AF318" s="219">
        <f>Scores!AH314*calcs!$BN$8</f>
        <v>0.567809111339463</v>
      </c>
      <c r="AG318" s="219">
        <f>Scores!AI314*calcs!$BN$9</f>
        <v>-0.242009062660109</v>
      </c>
      <c r="AH318" s="219">
        <f>Scores!AJ314*calcs!$BN$9</f>
        <v>-0.181549126123899</v>
      </c>
      <c r="AI318" s="219">
        <f>Scores!AK314*calcs!$BN$9</f>
        <v>-0.191180395802202</v>
      </c>
      <c r="AJ318" s="219">
        <f>Scores!AL314*calcs!$BN$9</f>
        <v>-0.139773440777435</v>
      </c>
      <c r="AK318" s="219">
        <f>Scores!AM314*calcs!$BN$9</f>
        <v>-0.158410423642519</v>
      </c>
      <c r="AL318" s="219">
        <f>Scores!AN314*calcs!$BN$10</f>
        <v>0.413208073483471</v>
      </c>
      <c r="AM318" s="219">
        <f>Scores!AO314*calcs!$BN$10</f>
        <v>0.369836058344457</v>
      </c>
      <c r="AN318" s="219">
        <f>Scores!AP314*calcs!$BN$10</f>
        <v>0.32580780911783</v>
      </c>
      <c r="AO318" s="219">
        <f>Scores!AQ314*calcs!$BN$10</f>
        <v>0.289231340864131</v>
      </c>
      <c r="AP318" s="219">
        <f>Scores!AR314*calcs!$BN$10</f>
        <v>0.273036377020753</v>
      </c>
      <c r="AQ318" s="219">
        <f>Scores!AS314*calcs!$BN$11</f>
        <v>0.480549200341324</v>
      </c>
      <c r="AR318" s="219">
        <f>Scores!AT314*calcs!$BN$11</f>
        <v>0.436853430293255</v>
      </c>
      <c r="AS318" s="219">
        <f>Scores!AU314*calcs!$BN$11</f>
        <v>0.670525696333786</v>
      </c>
      <c r="AT318" s="219">
        <f>Scores!AV314*calcs!$BN$11</f>
        <v>0.99678773171048</v>
      </c>
      <c r="AU318" s="219">
        <f>Scores!AW314*calcs!$BN$11</f>
        <v>0.730327877263773</v>
      </c>
      <c r="AV318" s="219">
        <f>Scores!AX314*calcs!$BN$12</f>
        <v>0.225547369945918</v>
      </c>
      <c r="AW318" s="219">
        <f>Scores!AY314*calcs!$BN$12</f>
        <v>0.20589064261487</v>
      </c>
      <c r="AX318" s="219">
        <f>Scores!AZ314*calcs!$BN$12</f>
        <v>0.241476933675516</v>
      </c>
      <c r="AY318" s="219">
        <f>Scores!BA314*calcs!$BN$12</f>
        <v>0.23957306110108</v>
      </c>
      <c r="AZ318" s="219">
        <f>Scores!BB314*calcs!$BN$12</f>
        <v>0.209977407398592</v>
      </c>
      <c r="BA318" s="219">
        <f>Scores!BC314*calcs!$BN$13</f>
        <v>0.327916352300351</v>
      </c>
      <c r="BB318" s="219">
        <f>Scores!BD314*calcs!$BN$13</f>
        <v>0.332864460737111</v>
      </c>
      <c r="BC318" s="219">
        <f>Scores!BE314*calcs!$BN$13</f>
        <v>0.21833609134609</v>
      </c>
      <c r="BD318" s="219">
        <f>Scores!BF314*calcs!$BN$13</f>
        <v>0.232514235325153</v>
      </c>
      <c r="BE318" s="219">
        <f>Scores!BG314*calcs!$BN$13</f>
        <v>0.232514235325153</v>
      </c>
      <c r="BF318" s="219">
        <f>Scores!BH314*calcs!$BN$14</f>
        <v>2.68573609596467</v>
      </c>
      <c r="BG318" s="219">
        <f>Scores!BI314*calcs!$BN$14</f>
        <v>2.68573609596467</v>
      </c>
      <c r="BH318" s="219">
        <f>Scores!BJ314*calcs!$BN$14</f>
        <v>2.68573609596467</v>
      </c>
      <c r="BI318" s="219">
        <f>Scores!BK314*calcs!$BN$14</f>
        <v>1.79859168363166</v>
      </c>
      <c r="BJ318" s="219">
        <f>Scores!BL314*calcs!$BN$14</f>
        <v>1.79859168363166</v>
      </c>
    </row>
    <row r="319" spans="1:62">
      <c r="A319" t="s">
        <v>644</v>
      </c>
      <c r="B319" s="22" t="s">
        <v>645</v>
      </c>
      <c r="C319" s="219">
        <f>Scores!E315*calcs!$BN$3</f>
        <v>0.706390601054137</v>
      </c>
      <c r="D319" s="219">
        <f>Scores!F315*calcs!$BN$3</f>
        <v>0.706390601054137</v>
      </c>
      <c r="E319" s="219">
        <f>Scores!G315*calcs!$BN$3</f>
        <v>0.706390601054137</v>
      </c>
      <c r="F319" s="219">
        <f>Scores!H315*calcs!$BN$3</f>
        <v>0.706390601054137</v>
      </c>
      <c r="G319" s="219">
        <f>Scores!I315*calcs!$BN$3</f>
        <v>0.706390601054137</v>
      </c>
      <c r="H319" s="219">
        <f>Scores!J315*calcs!$BN$4</f>
        <v>0.441415566431904</v>
      </c>
      <c r="I319" s="219">
        <f>Scores!K315*calcs!$BN$4</f>
        <v>0.441415566431904</v>
      </c>
      <c r="J319" s="219">
        <f>Scores!L315*calcs!$BN$4</f>
        <v>0.441415566431904</v>
      </c>
      <c r="K319" s="219">
        <f>Scores!M315*calcs!$BN$4</f>
        <v>0.441415566431904</v>
      </c>
      <c r="L319" s="219">
        <f>Scores!N315*calcs!$BN$4</f>
        <v>0.441415566431904</v>
      </c>
      <c r="M319" s="219">
        <f>Scores!O315*calcs!$BN$5</f>
        <v>0.301836901685126</v>
      </c>
      <c r="N319" s="219">
        <f>Scores!P315*calcs!$BN$5</f>
        <v>0.301836901685126</v>
      </c>
      <c r="O319" s="219">
        <f>Scores!Q315*calcs!$BN$5</f>
        <v>0.301836901685126</v>
      </c>
      <c r="P319" s="219">
        <f>Scores!R315*calcs!$BN$5</f>
        <v>0.301836901685126</v>
      </c>
      <c r="Q319" s="219">
        <f>Scores!S315*calcs!$BN$5</f>
        <v>0.301836901685126</v>
      </c>
      <c r="R319" s="219">
        <f>Scores!T315*calcs!$BN$6</f>
        <v>0.0818372217181437</v>
      </c>
      <c r="S319" s="219">
        <f>Scores!U315*calcs!$BN$6</f>
        <v>0.0818372217181437</v>
      </c>
      <c r="T319" s="219">
        <f>Scores!V315*calcs!$BN$6</f>
        <v>0.0818372217181437</v>
      </c>
      <c r="U319" s="219">
        <f>Scores!W315*calcs!$BN$6</f>
        <v>0.0818372217181437</v>
      </c>
      <c r="V319" s="219">
        <f>Scores!X315*calcs!$BN$6</f>
        <v>0.0818372217181437</v>
      </c>
      <c r="W319" s="219">
        <f>Scores!Y315*calcs!$BN$7</f>
        <v>0.401654359647605</v>
      </c>
      <c r="X319" s="219">
        <f>Scores!Z315*calcs!$BN$7</f>
        <v>-0.357050291357966</v>
      </c>
      <c r="Y319" s="219">
        <f>Scores!AA315*calcs!$BN$7</f>
        <v>-0.182321400900042</v>
      </c>
      <c r="Z319" s="219">
        <f>Scores!AB315*calcs!$BN$7</f>
        <v>0.228113201675912</v>
      </c>
      <c r="AA319" s="219">
        <f>Scores!AC315*calcs!$BN$7</f>
        <v>0.0396813080472292</v>
      </c>
      <c r="AB319" s="219">
        <f>Scores!AD315*calcs!$BN$8</f>
        <v>0.0994778642274046</v>
      </c>
      <c r="AC319" s="219">
        <f>Scores!AE315*calcs!$BN$8</f>
        <v>0.0360456899460338</v>
      </c>
      <c r="AD319" s="219">
        <f>Scores!AF315*calcs!$BN$8</f>
        <v>0.0792909402052524</v>
      </c>
      <c r="AE319" s="219">
        <f>Scores!AG315*calcs!$BN$8</f>
        <v>0.12374175865972</v>
      </c>
      <c r="AF319" s="219">
        <f>Scores!AH315*calcs!$BN$8</f>
        <v>0.184832433020468</v>
      </c>
      <c r="AG319" s="219">
        <f>Scores!AI315*calcs!$BN$9</f>
        <v>1.52908286349456</v>
      </c>
      <c r="AH319" s="219">
        <f>Scores!AJ315*calcs!$BN$9</f>
        <v>1.53410884469001</v>
      </c>
      <c r="AI319" s="219">
        <f>Scores!AK315*calcs!$BN$9</f>
        <v>1.56603499801496</v>
      </c>
      <c r="AJ319" s="219">
        <f>Scores!AL315*calcs!$BN$9</f>
        <v>1.56753642040673</v>
      </c>
      <c r="AK319" s="219">
        <f>Scores!AM315*calcs!$BN$9</f>
        <v>1.6666152382359</v>
      </c>
      <c r="AL319" s="219">
        <f>Scores!AN315*calcs!$BN$10</f>
        <v>-0.220090148388701</v>
      </c>
      <c r="AM319" s="219">
        <f>Scores!AO315*calcs!$BN$10</f>
        <v>-0.258810045888779</v>
      </c>
      <c r="AN319" s="219">
        <f>Scores!AP315*calcs!$BN$10</f>
        <v>-0.33530352034176</v>
      </c>
      <c r="AO319" s="219">
        <f>Scores!AQ315*calcs!$BN$10</f>
        <v>-0.391453237132021</v>
      </c>
      <c r="AP319" s="219">
        <f>Scores!AR315*calcs!$BN$10</f>
        <v>-0.407150646355448</v>
      </c>
      <c r="AQ319" s="219">
        <f>Scores!AS315*calcs!$BN$11</f>
        <v>-0.379765899587595</v>
      </c>
      <c r="AR319" s="219">
        <f>Scores!AT315*calcs!$BN$11</f>
        <v>-0.1927463862601</v>
      </c>
      <c r="AS319" s="219">
        <f>Scores!AU315*calcs!$BN$11</f>
        <v>-0.0850527913922948</v>
      </c>
      <c r="AT319" s="219">
        <f>Scores!AV315*calcs!$BN$11</f>
        <v>-0.389066688822763</v>
      </c>
      <c r="AU319" s="219">
        <f>Scores!AW315*calcs!$BN$11</f>
        <v>-0.487426439480461</v>
      </c>
      <c r="AV319" s="219">
        <f>Scores!AX315*calcs!$BN$12</f>
        <v>-0.521784709202045</v>
      </c>
      <c r="AW319" s="219">
        <f>Scores!AY315*calcs!$BN$12</f>
        <v>-0.570333581158083</v>
      </c>
      <c r="AX319" s="219">
        <f>Scores!AZ315*calcs!$BN$12</f>
        <v>-0.639187706314647</v>
      </c>
      <c r="AY319" s="219">
        <f>Scores!BA315*calcs!$BN$12</f>
        <v>-0.674225902983995</v>
      </c>
      <c r="AZ319" s="219">
        <f>Scores!BB315*calcs!$BN$12</f>
        <v>-0.492376782761232</v>
      </c>
      <c r="BA319" s="219">
        <f>Scores!BC315*calcs!$BN$13</f>
        <v>-0.673091459984931</v>
      </c>
      <c r="BB319" s="219">
        <f>Scores!BD315*calcs!$BN$13</f>
        <v>-0.760040518683069</v>
      </c>
      <c r="BC319" s="219">
        <f>Scores!BE315*calcs!$BN$13</f>
        <v>-0.933993279647161</v>
      </c>
      <c r="BD319" s="219">
        <f>Scores!BF315*calcs!$BN$13</f>
        <v>-0.790548400105521</v>
      </c>
      <c r="BE319" s="219">
        <f>Scores!BG315*calcs!$BN$13</f>
        <v>-0.790548400105521</v>
      </c>
      <c r="BF319" s="219">
        <f>Scores!BH315*calcs!$BN$14</f>
        <v>2.57739565456205</v>
      </c>
      <c r="BG319" s="219">
        <f>Scores!BI315*calcs!$BN$14</f>
        <v>2.57739565456205</v>
      </c>
      <c r="BH319" s="219">
        <f>Scores!BJ315*calcs!$BN$14</f>
        <v>2.57739565456205</v>
      </c>
      <c r="BI319" s="219">
        <f>Scores!BK315*calcs!$BN$14</f>
        <v>1.89126589923368</v>
      </c>
      <c r="BJ319" s="219">
        <f>Scores!BL315*calcs!$BN$14</f>
        <v>1.89126589923368</v>
      </c>
    </row>
    <row r="320" spans="1:62">
      <c r="A320" t="s">
        <v>646</v>
      </c>
      <c r="B320" s="22" t="s">
        <v>647</v>
      </c>
      <c r="C320" s="219">
        <f>Scores!E316*calcs!$BN$3</f>
        <v>0.58639578725174</v>
      </c>
      <c r="D320" s="219">
        <f>Scores!F316*calcs!$BN$3</f>
        <v>0.58639578725174</v>
      </c>
      <c r="E320" s="219">
        <f>Scores!G316*calcs!$BN$3</f>
        <v>0.58639578725174</v>
      </c>
      <c r="F320" s="219">
        <f>Scores!H316*calcs!$BN$3</f>
        <v>0.58639578725174</v>
      </c>
      <c r="G320" s="219">
        <f>Scores!I316*calcs!$BN$3</f>
        <v>0.58639578725174</v>
      </c>
      <c r="H320" s="219">
        <f>Scores!J316*calcs!$BN$4</f>
        <v>0.331478459359727</v>
      </c>
      <c r="I320" s="219">
        <f>Scores!K316*calcs!$BN$4</f>
        <v>0.331478459359727</v>
      </c>
      <c r="J320" s="219">
        <f>Scores!L316*calcs!$BN$4</f>
        <v>0.331478459359727</v>
      </c>
      <c r="K320" s="219">
        <f>Scores!M316*calcs!$BN$4</f>
        <v>0.331478459359727</v>
      </c>
      <c r="L320" s="219">
        <f>Scores!N316*calcs!$BN$4</f>
        <v>0.331478459359727</v>
      </c>
      <c r="M320" s="219">
        <f>Scores!O316*calcs!$BN$5</f>
        <v>-0.012366606313432</v>
      </c>
      <c r="N320" s="219">
        <f>Scores!P316*calcs!$BN$5</f>
        <v>-0.012366606313432</v>
      </c>
      <c r="O320" s="219">
        <f>Scores!Q316*calcs!$BN$5</f>
        <v>-0.012366606313432</v>
      </c>
      <c r="P320" s="219">
        <f>Scores!R316*calcs!$BN$5</f>
        <v>-0.012366606313432</v>
      </c>
      <c r="Q320" s="219">
        <f>Scores!S316*calcs!$BN$5</f>
        <v>-0.012366606313432</v>
      </c>
      <c r="R320" s="219">
        <f>Scores!T316*calcs!$BN$6</f>
        <v>0.326428239192081</v>
      </c>
      <c r="S320" s="219">
        <f>Scores!U316*calcs!$BN$6</f>
        <v>0.326428239192081</v>
      </c>
      <c r="T320" s="219">
        <f>Scores!V316*calcs!$BN$6</f>
        <v>0.326428239192081</v>
      </c>
      <c r="U320" s="219">
        <f>Scores!W316*calcs!$BN$6</f>
        <v>0.326428239192081</v>
      </c>
      <c r="V320" s="219">
        <f>Scores!X316*calcs!$BN$6</f>
        <v>0.326428239192081</v>
      </c>
      <c r="W320" s="219">
        <f>Scores!Y316*calcs!$BN$7</f>
        <v>0.632664719185986</v>
      </c>
      <c r="X320" s="219">
        <f>Scores!Z316*calcs!$BN$7</f>
        <v>0.0562406881576955</v>
      </c>
      <c r="Y320" s="219">
        <f>Scores!AA316*calcs!$BN$7</f>
        <v>0.102954136109954</v>
      </c>
      <c r="Z320" s="219">
        <f>Scores!AB316*calcs!$BN$7</f>
        <v>0.299241718460892</v>
      </c>
      <c r="AA320" s="219">
        <f>Scores!AC316*calcs!$BN$7</f>
        <v>0.541099199806994</v>
      </c>
      <c r="AB320" s="219">
        <f>Scores!AD316*calcs!$BN$8</f>
        <v>0.970359044883216</v>
      </c>
      <c r="AC320" s="219">
        <f>Scores!AE316*calcs!$BN$8</f>
        <v>0.941272382166708</v>
      </c>
      <c r="AD320" s="219">
        <f>Scores!AF316*calcs!$BN$8</f>
        <v>0.865236297353695</v>
      </c>
      <c r="AE320" s="219">
        <f>Scores!AG316*calcs!$BN$8</f>
        <v>0.870810387152294</v>
      </c>
      <c r="AF320" s="219">
        <f>Scores!AH316*calcs!$BN$8</f>
        <v>0.915658174868573</v>
      </c>
      <c r="AG320" s="219">
        <f>Scores!AI316*calcs!$BN$9</f>
        <v>0.667008774093166</v>
      </c>
      <c r="AH320" s="219">
        <f>Scores!AJ316*calcs!$BN$9</f>
        <v>0.633711694219386</v>
      </c>
      <c r="AI320" s="219">
        <f>Scores!AK316*calcs!$BN$9</f>
        <v>0.696392685768711</v>
      </c>
      <c r="AJ320" s="219">
        <f>Scores!AL316*calcs!$BN$9</f>
        <v>0.648553960174045</v>
      </c>
      <c r="AK320" s="219">
        <f>Scores!AM316*calcs!$BN$9</f>
        <v>0.689017794900737</v>
      </c>
      <c r="AL320" s="219">
        <f>Scores!AN316*calcs!$BN$10</f>
        <v>0.28557036235711</v>
      </c>
      <c r="AM320" s="219">
        <f>Scores!AO316*calcs!$BN$10</f>
        <v>0.366319326665683</v>
      </c>
      <c r="AN320" s="219">
        <f>Scores!AP316*calcs!$BN$10</f>
        <v>0.377139077000904</v>
      </c>
      <c r="AO320" s="219">
        <f>Scores!AQ316*calcs!$BN$10</f>
        <v>0.318991408347756</v>
      </c>
      <c r="AP320" s="219">
        <f>Scores!AR316*calcs!$BN$10</f>
        <v>0.271642600396276</v>
      </c>
      <c r="AQ320" s="219">
        <f>Scores!AS316*calcs!$BN$11</f>
        <v>0.167393441521875</v>
      </c>
      <c r="AR320" s="219">
        <f>Scores!AT316*calcs!$BN$11</f>
        <v>0.212685425501843</v>
      </c>
      <c r="AS320" s="219">
        <f>Scores!AU316*calcs!$BN$11</f>
        <v>0.446186637149215</v>
      </c>
      <c r="AT320" s="219">
        <f>Scores!AV316*calcs!$BN$11</f>
        <v>0.506136279907043</v>
      </c>
      <c r="AU320" s="219">
        <f>Scores!AW316*calcs!$BN$11</f>
        <v>0.326293717871921</v>
      </c>
      <c r="AV320" s="219">
        <f>Scores!AX316*calcs!$BN$12</f>
        <v>0.167419088121217</v>
      </c>
      <c r="AW320" s="219">
        <f>Scores!AY316*calcs!$BN$12</f>
        <v>0.156053679514189</v>
      </c>
      <c r="AX320" s="219">
        <f>Scores!AZ316*calcs!$BN$12</f>
        <v>0.148032727193215</v>
      </c>
      <c r="AY320" s="219">
        <f>Scores!BA316*calcs!$BN$12</f>
        <v>0.149914723252119</v>
      </c>
      <c r="AZ320" s="219">
        <f>Scores!BB316*calcs!$BN$12</f>
        <v>0.166453499591622</v>
      </c>
      <c r="BA320" s="219">
        <f>Scores!BC316*calcs!$BN$13</f>
        <v>0.0747879399983257</v>
      </c>
      <c r="BB320" s="219">
        <f>Scores!BD316*calcs!$BN$13</f>
        <v>0.0665728921474222</v>
      </c>
      <c r="BC320" s="219">
        <f>Scores!BE316*calcs!$BN$13</f>
        <v>0.254725439903771</v>
      </c>
      <c r="BD320" s="219">
        <f>Scores!BF316*calcs!$BN$13</f>
        <v>0.418525623585276</v>
      </c>
      <c r="BE320" s="219">
        <f>Scores!BG316*calcs!$BN$13</f>
        <v>0.418525623585276</v>
      </c>
      <c r="BF320" s="219">
        <f>Scores!BH316*calcs!$BN$14</f>
        <v>2.96856468543693</v>
      </c>
      <c r="BG320" s="219">
        <f>Scores!BI316*calcs!$BN$14</f>
        <v>2.96856468543693</v>
      </c>
      <c r="BH320" s="219">
        <f>Scores!BJ316*calcs!$BN$14</f>
        <v>2.96856468543693</v>
      </c>
      <c r="BI320" s="219">
        <f>Scores!BK316*calcs!$BN$14</f>
        <v>1.92089665858782</v>
      </c>
      <c r="BJ320" s="219">
        <f>Scores!BL316*calcs!$BN$14</f>
        <v>1.92089665858782</v>
      </c>
    </row>
    <row r="321" spans="1:62">
      <c r="A321" t="s">
        <v>648</v>
      </c>
      <c r="B321" s="22" t="s">
        <v>649</v>
      </c>
      <c r="C321" s="219">
        <f>Scores!E317*calcs!$BN$3</f>
        <v>1.05800331126581</v>
      </c>
      <c r="D321" s="219">
        <f>Scores!F317*calcs!$BN$3</f>
        <v>1.05800331126581</v>
      </c>
      <c r="E321" s="219">
        <f>Scores!G317*calcs!$BN$3</f>
        <v>1.05800331126581</v>
      </c>
      <c r="F321" s="219">
        <f>Scores!H317*calcs!$BN$3</f>
        <v>1.05800331126581</v>
      </c>
      <c r="G321" s="219">
        <f>Scores!I317*calcs!$BN$3</f>
        <v>1.05800331126581</v>
      </c>
      <c r="H321" s="219">
        <f>Scores!J317*calcs!$BN$4</f>
        <v>0.203681642591324</v>
      </c>
      <c r="I321" s="219">
        <f>Scores!K317*calcs!$BN$4</f>
        <v>0.203681642591324</v>
      </c>
      <c r="J321" s="219">
        <f>Scores!L317*calcs!$BN$4</f>
        <v>0.203681642591324</v>
      </c>
      <c r="K321" s="219">
        <f>Scores!M317*calcs!$BN$4</f>
        <v>0.203681642591324</v>
      </c>
      <c r="L321" s="219">
        <f>Scores!N317*calcs!$BN$4</f>
        <v>0.203681642591324</v>
      </c>
      <c r="M321" s="219">
        <f>Scores!O317*calcs!$BN$5</f>
        <v>0.291054357424669</v>
      </c>
      <c r="N321" s="219">
        <f>Scores!P317*calcs!$BN$5</f>
        <v>0.291054357424669</v>
      </c>
      <c r="O321" s="219">
        <f>Scores!Q317*calcs!$BN$5</f>
        <v>0.291054357424669</v>
      </c>
      <c r="P321" s="219">
        <f>Scores!R317*calcs!$BN$5</f>
        <v>0.291054357424669</v>
      </c>
      <c r="Q321" s="219">
        <f>Scores!S317*calcs!$BN$5</f>
        <v>0.291054357424669</v>
      </c>
      <c r="R321" s="219">
        <f>Scores!T317*calcs!$BN$6</f>
        <v>-0.201072933985234</v>
      </c>
      <c r="S321" s="219">
        <f>Scores!U317*calcs!$BN$6</f>
        <v>-0.201072933985234</v>
      </c>
      <c r="T321" s="219">
        <f>Scores!V317*calcs!$BN$6</f>
        <v>-0.201072933985234</v>
      </c>
      <c r="U321" s="219">
        <f>Scores!W317*calcs!$BN$6</f>
        <v>-0.201072933985234</v>
      </c>
      <c r="V321" s="219">
        <f>Scores!X317*calcs!$BN$6</f>
        <v>-0.201072933985234</v>
      </c>
      <c r="W321" s="219">
        <f>Scores!Y317*calcs!$BN$7</f>
        <v>-0.983849547314497</v>
      </c>
      <c r="X321" s="219">
        <f>Scores!Z317*calcs!$BN$7</f>
        <v>-1.21881376588175</v>
      </c>
      <c r="Y321" s="219">
        <f>Scores!AA317*calcs!$BN$7</f>
        <v>-0.648632228330028</v>
      </c>
      <c r="Z321" s="219">
        <f>Scores!AB317*calcs!$BN$7</f>
        <v>-0.952574423783535</v>
      </c>
      <c r="AA321" s="219">
        <f>Scores!AC317*calcs!$BN$7</f>
        <v>-0.891959453822309</v>
      </c>
      <c r="AB321" s="219">
        <f>Scores!AD317*calcs!$BN$8</f>
        <v>-0.467170009683626</v>
      </c>
      <c r="AC321" s="219">
        <f>Scores!AE317*calcs!$BN$8</f>
        <v>-0.424966433797873</v>
      </c>
      <c r="AD321" s="219">
        <f>Scores!AF317*calcs!$BN$8</f>
        <v>-0.549929601276949</v>
      </c>
      <c r="AE321" s="219">
        <f>Scores!AG317*calcs!$BN$8</f>
        <v>-0.0745067810921879</v>
      </c>
      <c r="AF321" s="219">
        <f>Scores!AH317*calcs!$BN$8</f>
        <v>-0.347079620200358</v>
      </c>
      <c r="AG321" s="219">
        <f>Scores!AI317*calcs!$BN$9</f>
        <v>1.23664027608113</v>
      </c>
      <c r="AH321" s="219">
        <f>Scores!AJ317*calcs!$BN$9</f>
        <v>1.36351246949575</v>
      </c>
      <c r="AI321" s="219">
        <f>Scores!AK317*calcs!$BN$9</f>
        <v>1.31589335652707</v>
      </c>
      <c r="AJ321" s="219">
        <f>Scores!AL317*calcs!$BN$9</f>
        <v>1.523869212265</v>
      </c>
      <c r="AK321" s="219">
        <f>Scores!AM317*calcs!$BN$9</f>
        <v>1.5429149311428</v>
      </c>
      <c r="AL321" s="219">
        <f>Scores!AN317*calcs!$BN$10</f>
        <v>-0.776617321901966</v>
      </c>
      <c r="AM321" s="219">
        <f>Scores!AO317*calcs!$BN$10</f>
        <v>-0.805191913825868</v>
      </c>
      <c r="AN321" s="219">
        <f>Scores!AP317*calcs!$BN$10</f>
        <v>-0.948887223662401</v>
      </c>
      <c r="AO321" s="219">
        <f>Scores!AQ317*calcs!$BN$10</f>
        <v>-0.9006302663448</v>
      </c>
      <c r="AP321" s="219">
        <f>Scores!AR317*calcs!$BN$10</f>
        <v>-0.852902839452531</v>
      </c>
      <c r="AQ321" s="219">
        <f>Scores!AS317*calcs!$BN$11</f>
        <v>-1.14086309428179</v>
      </c>
      <c r="AR321" s="219">
        <f>Scores!AT317*calcs!$BN$11</f>
        <v>-0.93349106441174</v>
      </c>
      <c r="AS321" s="219">
        <f>Scores!AU317*calcs!$BN$11</f>
        <v>-0.789454520072538</v>
      </c>
      <c r="AT321" s="219">
        <f>Scores!AV317*calcs!$BN$11</f>
        <v>-0.856132329282299</v>
      </c>
      <c r="AU321" s="219">
        <f>Scores!AW317*calcs!$BN$11</f>
        <v>-0.79225532453727</v>
      </c>
      <c r="AV321" s="219">
        <f>Scores!AX317*calcs!$BN$12</f>
        <v>-0.895556135456361</v>
      </c>
      <c r="AW321" s="219">
        <f>Scores!AY317*calcs!$BN$12</f>
        <v>-1.0234211138686</v>
      </c>
      <c r="AX321" s="219">
        <f>Scores!AZ317*calcs!$BN$12</f>
        <v>-1.05358957841773</v>
      </c>
      <c r="AY321" s="219">
        <f>Scores!BA317*calcs!$BN$12</f>
        <v>-0.804822319956377</v>
      </c>
      <c r="AZ321" s="219">
        <f>Scores!BB317*calcs!$BN$12</f>
        <v>-0.699222883700108</v>
      </c>
      <c r="BA321" s="219">
        <f>Scores!BC317*calcs!$BN$13</f>
        <v>-1.09305450766784</v>
      </c>
      <c r="BB321" s="219">
        <f>Scores!BD317*calcs!$BN$13</f>
        <v>-1.08180949739561</v>
      </c>
      <c r="BC321" s="219">
        <f>Scores!BE317*calcs!$BN$13</f>
        <v>-1.09774534815673</v>
      </c>
      <c r="BD321" s="219">
        <f>Scores!BF317*calcs!$BN$13</f>
        <v>-0.996489579964941</v>
      </c>
      <c r="BE321" s="219">
        <f>Scores!BG317*calcs!$BN$13</f>
        <v>-0.996489579964941</v>
      </c>
      <c r="BF321" s="219">
        <f>Scores!BH317*calcs!$BN$14</f>
        <v>2.1587947648268</v>
      </c>
      <c r="BG321" s="219">
        <f>Scores!BI317*calcs!$BN$14</f>
        <v>2.1587947648268</v>
      </c>
      <c r="BH321" s="219">
        <f>Scores!BJ317*calcs!$BN$14</f>
        <v>2.1587947648268</v>
      </c>
      <c r="BI321" s="219">
        <f>Scores!BK317*calcs!$BN$14</f>
        <v>1.60153631930951</v>
      </c>
      <c r="BJ321" s="219">
        <f>Scores!BL317*calcs!$BN$14</f>
        <v>1.60153631930951</v>
      </c>
    </row>
    <row r="322" spans="1:62">
      <c r="A322" t="s">
        <v>650</v>
      </c>
      <c r="B322" s="22" t="s">
        <v>651</v>
      </c>
      <c r="C322" s="219">
        <f>Scores!E318*calcs!$BN$3</f>
        <v>1.57426006832263</v>
      </c>
      <c r="D322" s="219">
        <f>Scores!F318*calcs!$BN$3</f>
        <v>1.57426006832263</v>
      </c>
      <c r="E322" s="219">
        <f>Scores!G318*calcs!$BN$3</f>
        <v>1.57426006832263</v>
      </c>
      <c r="F322" s="219">
        <f>Scores!H318*calcs!$BN$3</f>
        <v>1.57426006832263</v>
      </c>
      <c r="G322" s="219">
        <f>Scores!I318*calcs!$BN$3</f>
        <v>1.57426006832263</v>
      </c>
      <c r="H322" s="219">
        <f>Scores!J318*calcs!$BN$4</f>
        <v>0.379071453360279</v>
      </c>
      <c r="I322" s="219">
        <f>Scores!K318*calcs!$BN$4</f>
        <v>0.379071453360279</v>
      </c>
      <c r="J322" s="219">
        <f>Scores!L318*calcs!$BN$4</f>
        <v>0.379071453360279</v>
      </c>
      <c r="K322" s="219">
        <f>Scores!M318*calcs!$BN$4</f>
        <v>0.379071453360279</v>
      </c>
      <c r="L322" s="219">
        <f>Scores!N318*calcs!$BN$4</f>
        <v>0.379071453360279</v>
      </c>
      <c r="M322" s="219">
        <f>Scores!O318*calcs!$BN$5</f>
        <v>0.0776004023812608</v>
      </c>
      <c r="N322" s="219">
        <f>Scores!P318*calcs!$BN$5</f>
        <v>0.0776004023812608</v>
      </c>
      <c r="O322" s="219">
        <f>Scores!Q318*calcs!$BN$5</f>
        <v>0.0776004023812608</v>
      </c>
      <c r="P322" s="219">
        <f>Scores!R318*calcs!$BN$5</f>
        <v>0.0776004023812608</v>
      </c>
      <c r="Q322" s="219">
        <f>Scores!S318*calcs!$BN$5</f>
        <v>0.0776004023812608</v>
      </c>
      <c r="R322" s="219">
        <f>Scores!T318*calcs!$BN$6</f>
        <v>0.515129161089254</v>
      </c>
      <c r="S322" s="219">
        <f>Scores!U318*calcs!$BN$6</f>
        <v>0.515129161089254</v>
      </c>
      <c r="T322" s="219">
        <f>Scores!V318*calcs!$BN$6</f>
        <v>0.515129161089254</v>
      </c>
      <c r="U322" s="219">
        <f>Scores!W318*calcs!$BN$6</f>
        <v>0.515129161089254</v>
      </c>
      <c r="V322" s="219">
        <f>Scores!X318*calcs!$BN$6</f>
        <v>0.515129161089254</v>
      </c>
      <c r="W322" s="219">
        <f>Scores!Y318*calcs!$BN$7</f>
        <v>-0.145008184841909</v>
      </c>
      <c r="X322" s="219">
        <f>Scores!Z318*calcs!$BN$7</f>
        <v>0.117371827644052</v>
      </c>
      <c r="Y322" s="219">
        <f>Scores!AA318*calcs!$BN$7</f>
        <v>-0.583568312687826</v>
      </c>
      <c r="Z322" s="219">
        <f>Scores!AB318*calcs!$BN$7</f>
        <v>-0.0526951121264394</v>
      </c>
      <c r="AA322" s="219">
        <f>Scores!AC318*calcs!$BN$7</f>
        <v>-0.106037206148589</v>
      </c>
      <c r="AB322" s="219">
        <f>Scores!AD318*calcs!$BN$8</f>
        <v>1.08746383430384</v>
      </c>
      <c r="AC322" s="219">
        <f>Scores!AE318*calcs!$BN$8</f>
        <v>0.973176886325152</v>
      </c>
      <c r="AD322" s="219">
        <f>Scores!AF318*calcs!$BN$8</f>
        <v>0.966222319689234</v>
      </c>
      <c r="AE322" s="219">
        <f>Scores!AG318*calcs!$BN$8</f>
        <v>1.01071987542638</v>
      </c>
      <c r="AF322" s="219">
        <f>Scores!AH318*calcs!$BN$8</f>
        <v>1.03916502311669</v>
      </c>
      <c r="AG322" s="219">
        <f>Scores!AI318*calcs!$BN$9</f>
        <v>0.50938173632932</v>
      </c>
      <c r="AH322" s="219">
        <f>Scores!AJ318*calcs!$BN$9</f>
        <v>0.488412278332409</v>
      </c>
      <c r="AI322" s="219">
        <f>Scores!AK318*calcs!$BN$9</f>
        <v>0.494338107469698</v>
      </c>
      <c r="AJ322" s="219">
        <f>Scores!AL318*calcs!$BN$9</f>
        <v>0.686905022923036</v>
      </c>
      <c r="AK322" s="219">
        <f>Scores!AM318*calcs!$BN$9</f>
        <v>0.707402084765828</v>
      </c>
      <c r="AL322" s="219">
        <f>Scores!AN318*calcs!$BN$10</f>
        <v>0.497807897097474</v>
      </c>
      <c r="AM322" s="219">
        <f>Scores!AO318*calcs!$BN$10</f>
        <v>0.464787813671352</v>
      </c>
      <c r="AN322" s="219">
        <f>Scores!AP318*calcs!$BN$10</f>
        <v>0.422280397874548</v>
      </c>
      <c r="AO322" s="219">
        <f>Scores!AQ318*calcs!$BN$10</f>
        <v>0.422498374766413</v>
      </c>
      <c r="AP322" s="219">
        <f>Scores!AR318*calcs!$BN$10</f>
        <v>0.387840430172609</v>
      </c>
      <c r="AQ322" s="219">
        <f>Scores!AS318*calcs!$BN$11</f>
        <v>0.38151202339627</v>
      </c>
      <c r="AR322" s="219">
        <f>Scores!AT318*calcs!$BN$11</f>
        <v>0.368709985139978</v>
      </c>
      <c r="AS322" s="219">
        <f>Scores!AU318*calcs!$BN$11</f>
        <v>0.476462672635192</v>
      </c>
      <c r="AT322" s="219">
        <f>Scores!AV318*calcs!$BN$11</f>
        <v>0.845399040544591</v>
      </c>
      <c r="AU322" s="219">
        <f>Scores!AW318*calcs!$BN$11</f>
        <v>0.622747569873291</v>
      </c>
      <c r="AV322" s="219">
        <f>Scores!AX318*calcs!$BN$12</f>
        <v>0.402785137227369</v>
      </c>
      <c r="AW322" s="219">
        <f>Scores!AY318*calcs!$BN$12</f>
        <v>0.395784328575732</v>
      </c>
      <c r="AX322" s="219">
        <f>Scores!AZ318*calcs!$BN$12</f>
        <v>0.408755472820269</v>
      </c>
      <c r="AY322" s="219">
        <f>Scores!BA318*calcs!$BN$12</f>
        <v>0.422436166046465</v>
      </c>
      <c r="AZ322" s="219">
        <f>Scores!BB318*calcs!$BN$12</f>
        <v>0.445060354186113</v>
      </c>
      <c r="BA322" s="219">
        <f>Scores!BC318*calcs!$BN$13</f>
        <v>0.535021416911099</v>
      </c>
      <c r="BB322" s="219">
        <f>Scores!BD318*calcs!$BN$13</f>
        <v>0.626894734388225</v>
      </c>
      <c r="BC322" s="219">
        <f>Scores!BE318*calcs!$BN$13</f>
        <v>0.570099794070345</v>
      </c>
      <c r="BD322" s="219">
        <f>Scores!BF318*calcs!$BN$13</f>
        <v>0.597893747978965</v>
      </c>
      <c r="BE322" s="219">
        <f>Scores!BG318*calcs!$BN$13</f>
        <v>0.597893747978965</v>
      </c>
      <c r="BF322" s="219">
        <f>Scores!BH318*calcs!$BN$14</f>
        <v>3.13282453595591</v>
      </c>
      <c r="BG322" s="219">
        <f>Scores!BI318*calcs!$BN$14</f>
        <v>3.13282453595591</v>
      </c>
      <c r="BH322" s="219">
        <f>Scores!BJ318*calcs!$BN$14</f>
        <v>3.13282453595591</v>
      </c>
      <c r="BI322" s="219">
        <f>Scores!BK318*calcs!$BN$14</f>
        <v>2.05384760537285</v>
      </c>
      <c r="BJ322" s="219">
        <f>Scores!BL318*calcs!$BN$14</f>
        <v>2.05384760537285</v>
      </c>
    </row>
    <row r="323" spans="1:62">
      <c r="A323" t="s">
        <v>652</v>
      </c>
      <c r="B323" s="22" t="s">
        <v>653</v>
      </c>
      <c r="C323" s="219">
        <f>Scores!E319*calcs!$BN$3</f>
        <v>0.912893303876866</v>
      </c>
      <c r="D323" s="219">
        <f>Scores!F319*calcs!$BN$3</f>
        <v>0.912893303876866</v>
      </c>
      <c r="E323" s="219">
        <f>Scores!G319*calcs!$BN$3</f>
        <v>0.912893303876866</v>
      </c>
      <c r="F323" s="219">
        <f>Scores!H319*calcs!$BN$3</f>
        <v>0.912893303876866</v>
      </c>
      <c r="G323" s="219">
        <f>Scores!I319*calcs!$BN$3</f>
        <v>0.912893303876866</v>
      </c>
      <c r="H323" s="219">
        <f>Scores!J319*calcs!$BN$4</f>
        <v>0.537045454685792</v>
      </c>
      <c r="I323" s="219">
        <f>Scores!K319*calcs!$BN$4</f>
        <v>0.537045454685792</v>
      </c>
      <c r="J323" s="219">
        <f>Scores!L319*calcs!$BN$4</f>
        <v>0.537045454685792</v>
      </c>
      <c r="K323" s="219">
        <f>Scores!M319*calcs!$BN$4</f>
        <v>0.537045454685792</v>
      </c>
      <c r="L323" s="219">
        <f>Scores!N319*calcs!$BN$4</f>
        <v>0.537045454685792</v>
      </c>
      <c r="M323" s="219">
        <f>Scores!O319*calcs!$BN$5</f>
        <v>-0.0172506368715422</v>
      </c>
      <c r="N323" s="219">
        <f>Scores!P319*calcs!$BN$5</f>
        <v>-0.0172506368715422</v>
      </c>
      <c r="O323" s="219">
        <f>Scores!Q319*calcs!$BN$5</f>
        <v>-0.0172506368715422</v>
      </c>
      <c r="P323" s="219">
        <f>Scores!R319*calcs!$BN$5</f>
        <v>-0.0172506368715422</v>
      </c>
      <c r="Q323" s="219">
        <f>Scores!S319*calcs!$BN$5</f>
        <v>-0.0172506368715422</v>
      </c>
      <c r="R323" s="219">
        <f>Scores!T319*calcs!$BN$6</f>
        <v>-0.169340468978749</v>
      </c>
      <c r="S323" s="219">
        <f>Scores!U319*calcs!$BN$6</f>
        <v>-0.169340468978749</v>
      </c>
      <c r="T323" s="219">
        <f>Scores!V319*calcs!$BN$6</f>
        <v>-0.169340468978749</v>
      </c>
      <c r="U323" s="219">
        <f>Scores!W319*calcs!$BN$6</f>
        <v>-0.169340468978749</v>
      </c>
      <c r="V323" s="219">
        <f>Scores!X319*calcs!$BN$6</f>
        <v>-0.169340468978749</v>
      </c>
      <c r="W323" s="219">
        <f>Scores!Y319*calcs!$BN$7</f>
        <v>-0.509708796835803</v>
      </c>
      <c r="X323" s="219">
        <f>Scores!Z319*calcs!$BN$7</f>
        <v>-0.75659208990123</v>
      </c>
      <c r="Y323" s="219">
        <f>Scores!AA319*calcs!$BN$7</f>
        <v>-0.210232657342741</v>
      </c>
      <c r="Z323" s="219">
        <f>Scores!AB319*calcs!$BN$7</f>
        <v>-0.52450188123487</v>
      </c>
      <c r="AA323" s="219">
        <f>Scores!AC319*calcs!$BN$7</f>
        <v>-0.917054613868672</v>
      </c>
      <c r="AB323" s="219">
        <f>Scores!AD319*calcs!$BN$8</f>
        <v>0.457298842223224</v>
      </c>
      <c r="AC323" s="219">
        <f>Scores!AE319*calcs!$BN$8</f>
        <v>0.49892880381299</v>
      </c>
      <c r="AD323" s="219">
        <f>Scores!AF319*calcs!$BN$8</f>
        <v>0.514586961019126</v>
      </c>
      <c r="AE323" s="219">
        <f>Scores!AG319*calcs!$BN$8</f>
        <v>0.339735830315135</v>
      </c>
      <c r="AF323" s="219">
        <f>Scores!AH319*calcs!$BN$8</f>
        <v>0.244816732034287</v>
      </c>
      <c r="AG323" s="219">
        <f>Scores!AI319*calcs!$BN$9</f>
        <v>1.56541523825792</v>
      </c>
      <c r="AH323" s="219">
        <f>Scores!AJ319*calcs!$BN$9</f>
        <v>1.57896201668267</v>
      </c>
      <c r="AI323" s="219">
        <f>Scores!AK319*calcs!$BN$9</f>
        <v>1.6101722763526</v>
      </c>
      <c r="AJ323" s="219">
        <f>Scores!AL319*calcs!$BN$9</f>
        <v>1.44845313948812</v>
      </c>
      <c r="AK323" s="219">
        <f>Scores!AM319*calcs!$BN$9</f>
        <v>1.48216858622325</v>
      </c>
      <c r="AL323" s="219">
        <f>Scores!AN319*calcs!$BN$10</f>
        <v>-0.636844604470866</v>
      </c>
      <c r="AM323" s="219">
        <f>Scores!AO319*calcs!$BN$10</f>
        <v>-0.671116518572614</v>
      </c>
      <c r="AN323" s="219">
        <f>Scores!AP319*calcs!$BN$10</f>
        <v>-0.745606596010252</v>
      </c>
      <c r="AO323" s="219">
        <f>Scores!AQ319*calcs!$BN$10</f>
        <v>-0.813035774010131</v>
      </c>
      <c r="AP323" s="219">
        <f>Scores!AR319*calcs!$BN$10</f>
        <v>-0.84513432166418</v>
      </c>
      <c r="AQ323" s="219">
        <f>Scores!AS319*calcs!$BN$11</f>
        <v>0.180975839111198</v>
      </c>
      <c r="AR323" s="219">
        <f>Scores!AT319*calcs!$BN$11</f>
        <v>0.125155113823437</v>
      </c>
      <c r="AS323" s="219">
        <f>Scores!AU319*calcs!$BN$11</f>
        <v>0.40454630691261</v>
      </c>
      <c r="AT323" s="219">
        <f>Scores!AV319*calcs!$BN$11</f>
        <v>0.163005721730289</v>
      </c>
      <c r="AU323" s="219">
        <f>Scores!AW319*calcs!$BN$11</f>
        <v>0.0246059571494666</v>
      </c>
      <c r="AV323" s="219">
        <f>Scores!AX319*calcs!$BN$12</f>
        <v>0.0256551840207654</v>
      </c>
      <c r="AW323" s="219">
        <f>Scores!AY319*calcs!$BN$12</f>
        <v>0.0260261092165931</v>
      </c>
      <c r="AX323" s="219">
        <f>Scores!AZ319*calcs!$BN$12</f>
        <v>0.0319270893699727</v>
      </c>
      <c r="AY323" s="219">
        <f>Scores!BA319*calcs!$BN$12</f>
        <v>-0.0533657646564958</v>
      </c>
      <c r="AZ323" s="219">
        <f>Scores!BB319*calcs!$BN$12</f>
        <v>-0.0784769040753068</v>
      </c>
      <c r="BA323" s="219">
        <f>Scores!BC319*calcs!$BN$13</f>
        <v>-0.460233476912773</v>
      </c>
      <c r="BB323" s="219">
        <f>Scores!BD319*calcs!$BN$13</f>
        <v>-0.432723798958243</v>
      </c>
      <c r="BC323" s="219">
        <f>Scores!BE319*calcs!$BN$13</f>
        <v>-0.315374354166574</v>
      </c>
      <c r="BD323" s="219">
        <f>Scores!BF319*calcs!$BN$13</f>
        <v>-0.398595831985977</v>
      </c>
      <c r="BE323" s="219">
        <f>Scores!BG319*calcs!$BN$13</f>
        <v>-0.398595831985977</v>
      </c>
      <c r="BF323" s="219">
        <f>Scores!BH319*calcs!$BN$14</f>
        <v>2.52824818167816</v>
      </c>
      <c r="BG323" s="219">
        <f>Scores!BI319*calcs!$BN$14</f>
        <v>2.52824818167816</v>
      </c>
      <c r="BH323" s="219">
        <f>Scores!BJ319*calcs!$BN$14</f>
        <v>2.52824818167816</v>
      </c>
      <c r="BI323" s="219">
        <f>Scores!BK319*calcs!$BN$14</f>
        <v>2.03196757997714</v>
      </c>
      <c r="BJ323" s="219">
        <f>Scores!BL319*calcs!$BN$14</f>
        <v>2.03196757997714</v>
      </c>
    </row>
    <row r="324" spans="1:62">
      <c r="A324" t="s">
        <v>654</v>
      </c>
      <c r="B324" s="22" t="s">
        <v>655</v>
      </c>
      <c r="C324" s="219">
        <f>Scores!E320*calcs!$BN$3</f>
        <v>0.935217920398242</v>
      </c>
      <c r="D324" s="219">
        <f>Scores!F320*calcs!$BN$3</f>
        <v>0.935217920398242</v>
      </c>
      <c r="E324" s="219">
        <f>Scores!G320*calcs!$BN$3</f>
        <v>0.935217920398242</v>
      </c>
      <c r="F324" s="219">
        <f>Scores!H320*calcs!$BN$3</f>
        <v>0.935217920398242</v>
      </c>
      <c r="G324" s="219">
        <f>Scores!I320*calcs!$BN$3</f>
        <v>0.935217920398242</v>
      </c>
      <c r="H324" s="219">
        <f>Scores!J320*calcs!$BN$4</f>
        <v>0.924256145045544</v>
      </c>
      <c r="I324" s="219">
        <f>Scores!K320*calcs!$BN$4</f>
        <v>0.924256145045544</v>
      </c>
      <c r="J324" s="219">
        <f>Scores!L320*calcs!$BN$4</f>
        <v>0.924256145045544</v>
      </c>
      <c r="K324" s="219">
        <f>Scores!M320*calcs!$BN$4</f>
        <v>0.924256145045544</v>
      </c>
      <c r="L324" s="219">
        <f>Scores!N320*calcs!$BN$4</f>
        <v>0.924256145045544</v>
      </c>
      <c r="M324" s="219">
        <f>Scores!O320*calcs!$BN$5</f>
        <v>0.797800200914573</v>
      </c>
      <c r="N324" s="219">
        <f>Scores!P320*calcs!$BN$5</f>
        <v>0.797800200914573</v>
      </c>
      <c r="O324" s="219">
        <f>Scores!Q320*calcs!$BN$5</f>
        <v>0.797800200914573</v>
      </c>
      <c r="P324" s="219">
        <f>Scores!R320*calcs!$BN$5</f>
        <v>0.797800200914573</v>
      </c>
      <c r="Q324" s="219">
        <f>Scores!S320*calcs!$BN$5</f>
        <v>0.797800200914573</v>
      </c>
      <c r="R324" s="219">
        <f>Scores!T320*calcs!$BN$6</f>
        <v>-0.297986790349904</v>
      </c>
      <c r="S324" s="219">
        <f>Scores!U320*calcs!$BN$6</f>
        <v>-0.297986790349904</v>
      </c>
      <c r="T324" s="219">
        <f>Scores!V320*calcs!$BN$6</f>
        <v>-0.297986790349904</v>
      </c>
      <c r="U324" s="219">
        <f>Scores!W320*calcs!$BN$6</f>
        <v>-0.297986790349904</v>
      </c>
      <c r="V324" s="219">
        <f>Scores!X320*calcs!$BN$6</f>
        <v>-0.297986790349904</v>
      </c>
      <c r="W324" s="219">
        <f>Scores!Y320*calcs!$BN$7</f>
        <v>-0.180491006127666</v>
      </c>
      <c r="X324" s="219">
        <f>Scores!Z320*calcs!$BN$7</f>
        <v>-0.669425297299361</v>
      </c>
      <c r="Y324" s="219">
        <f>Scores!AA320*calcs!$BN$7</f>
        <v>-1.09257438795136</v>
      </c>
      <c r="Z324" s="219">
        <f>Scores!AB320*calcs!$BN$7</f>
        <v>-0.66049602502726</v>
      </c>
      <c r="AA324" s="219">
        <f>Scores!AC320*calcs!$BN$7</f>
        <v>-0.483408663806812</v>
      </c>
      <c r="AB324" s="219">
        <f>Scores!AD320*calcs!$BN$8</f>
        <v>-0.0925387220526347</v>
      </c>
      <c r="AC324" s="219">
        <f>Scores!AE320*calcs!$BN$8</f>
        <v>-0.226551461190028</v>
      </c>
      <c r="AD324" s="219">
        <f>Scores!AF320*calcs!$BN$8</f>
        <v>-0.157037721415614</v>
      </c>
      <c r="AE324" s="219">
        <f>Scores!AG320*calcs!$BN$8</f>
        <v>-0.216412324434742</v>
      </c>
      <c r="AF324" s="219">
        <f>Scores!AH320*calcs!$BN$8</f>
        <v>-0.0690180089304368</v>
      </c>
      <c r="AG324" s="219">
        <f>Scores!AI320*calcs!$BN$9</f>
        <v>0.545182086387426</v>
      </c>
      <c r="AH324" s="219">
        <f>Scores!AJ320*calcs!$BN$9</f>
        <v>0.536615626829994</v>
      </c>
      <c r="AI324" s="219">
        <f>Scores!AK320*calcs!$BN$9</f>
        <v>0.684865762631426</v>
      </c>
      <c r="AJ324" s="219">
        <f>Scores!AL320*calcs!$BN$9</f>
        <v>0.7161248802556</v>
      </c>
      <c r="AK324" s="219">
        <f>Scores!AM320*calcs!$BN$9</f>
        <v>0.924579135369929</v>
      </c>
      <c r="AL324" s="219">
        <f>Scores!AN320*calcs!$BN$10</f>
        <v>-0.111610301325522</v>
      </c>
      <c r="AM324" s="219">
        <f>Scores!AO320*calcs!$BN$10</f>
        <v>-0.146311944970972</v>
      </c>
      <c r="AN324" s="219">
        <f>Scores!AP320*calcs!$BN$10</f>
        <v>-0.197143999202265</v>
      </c>
      <c r="AO324" s="219">
        <f>Scores!AQ320*calcs!$BN$10</f>
        <v>-0.228593833350943</v>
      </c>
      <c r="AP324" s="219">
        <f>Scores!AR320*calcs!$BN$10</f>
        <v>-0.231421416384482</v>
      </c>
      <c r="AQ324" s="219">
        <f>Scores!AS320*calcs!$BN$11</f>
        <v>-0.0438960879450767</v>
      </c>
      <c r="AR324" s="219">
        <f>Scores!AT320*calcs!$BN$11</f>
        <v>-0.0409280416689241</v>
      </c>
      <c r="AS324" s="219">
        <f>Scores!AU320*calcs!$BN$11</f>
        <v>0.00831449731533298</v>
      </c>
      <c r="AT324" s="219">
        <f>Scores!AV320*calcs!$BN$11</f>
        <v>-0.295952318245191</v>
      </c>
      <c r="AU324" s="219">
        <f>Scores!AW320*calcs!$BN$11</f>
        <v>-0.395691101030762</v>
      </c>
      <c r="AV324" s="219">
        <f>Scores!AX320*calcs!$BN$12</f>
        <v>-0.797250760125934</v>
      </c>
      <c r="AW324" s="219">
        <f>Scores!AY320*calcs!$BN$12</f>
        <v>-0.822576951155821</v>
      </c>
      <c r="AX324" s="219">
        <f>Scores!AZ320*calcs!$BN$12</f>
        <v>-0.83844880776732</v>
      </c>
      <c r="AY324" s="219">
        <f>Scores!BA320*calcs!$BN$12</f>
        <v>-0.885953209634628</v>
      </c>
      <c r="AZ324" s="219">
        <f>Scores!BB320*calcs!$BN$12</f>
        <v>-0.744990555459573</v>
      </c>
      <c r="BA324" s="219">
        <f>Scores!BC320*calcs!$BN$13</f>
        <v>-0.86293776921145</v>
      </c>
      <c r="BB324" s="219">
        <f>Scores!BD320*calcs!$BN$13</f>
        <v>-0.798874705769065</v>
      </c>
      <c r="BC324" s="219">
        <f>Scores!BE320*calcs!$BN$13</f>
        <v>-0.964317736778562</v>
      </c>
      <c r="BD324" s="219">
        <f>Scores!BF320*calcs!$BN$13</f>
        <v>-0.956629996766344</v>
      </c>
      <c r="BE324" s="219">
        <f>Scores!BG320*calcs!$BN$13</f>
        <v>-0.956629996766344</v>
      </c>
      <c r="BF324" s="219">
        <f>Scores!BH320*calcs!$BN$14</f>
        <v>2.68181701661731</v>
      </c>
      <c r="BG324" s="219">
        <f>Scores!BI320*calcs!$BN$14</f>
        <v>2.68181701661731</v>
      </c>
      <c r="BH324" s="219">
        <f>Scores!BJ320*calcs!$BN$14</f>
        <v>2.68181701661731</v>
      </c>
      <c r="BI324" s="219">
        <f>Scores!BK320*calcs!$BN$14</f>
        <v>1.74702699903744</v>
      </c>
      <c r="BJ324" s="219">
        <f>Scores!BL320*calcs!$BN$14</f>
        <v>1.74702699903744</v>
      </c>
    </row>
    <row r="325" spans="1:62">
      <c r="A325" t="s">
        <v>656</v>
      </c>
      <c r="B325" s="22" t="s">
        <v>657</v>
      </c>
      <c r="C325" s="219">
        <f>Scores!E321*calcs!$BN$3</f>
        <v>1.3677573654999</v>
      </c>
      <c r="D325" s="219">
        <f>Scores!F321*calcs!$BN$3</f>
        <v>1.3677573654999</v>
      </c>
      <c r="E325" s="219">
        <f>Scores!G321*calcs!$BN$3</f>
        <v>1.3677573654999</v>
      </c>
      <c r="F325" s="219">
        <f>Scores!H321*calcs!$BN$3</f>
        <v>1.3677573654999</v>
      </c>
      <c r="G325" s="219">
        <f>Scores!I321*calcs!$BN$3</f>
        <v>1.3677573654999</v>
      </c>
      <c r="H325" s="219">
        <f>Scores!J321*calcs!$BN$4</f>
        <v>0.60581079841476</v>
      </c>
      <c r="I325" s="219">
        <f>Scores!K321*calcs!$BN$4</f>
        <v>0.60581079841476</v>
      </c>
      <c r="J325" s="219">
        <f>Scores!L321*calcs!$BN$4</f>
        <v>0.60581079841476</v>
      </c>
      <c r="K325" s="219">
        <f>Scores!M321*calcs!$BN$4</f>
        <v>0.60581079841476</v>
      </c>
      <c r="L325" s="219">
        <f>Scores!N321*calcs!$BN$4</f>
        <v>0.60581079841476</v>
      </c>
      <c r="M325" s="219">
        <f>Scores!O321*calcs!$BN$5</f>
        <v>0.658753988811978</v>
      </c>
      <c r="N325" s="219">
        <f>Scores!P321*calcs!$BN$5</f>
        <v>0.658753988811978</v>
      </c>
      <c r="O325" s="219">
        <f>Scores!Q321*calcs!$BN$5</f>
        <v>0.658753988811978</v>
      </c>
      <c r="P325" s="219">
        <f>Scores!R321*calcs!$BN$5</f>
        <v>0.658753988811978</v>
      </c>
      <c r="Q325" s="219">
        <f>Scores!S321*calcs!$BN$5</f>
        <v>0.658753988811978</v>
      </c>
      <c r="R325" s="219">
        <f>Scores!T321*calcs!$BN$6</f>
        <v>0.693640792636812</v>
      </c>
      <c r="S325" s="219">
        <f>Scores!U321*calcs!$BN$6</f>
        <v>0.693640792636812</v>
      </c>
      <c r="T325" s="219">
        <f>Scores!V321*calcs!$BN$6</f>
        <v>0.693640792636812</v>
      </c>
      <c r="U325" s="219">
        <f>Scores!W321*calcs!$BN$6</f>
        <v>0.693640792636812</v>
      </c>
      <c r="V325" s="219">
        <f>Scores!X321*calcs!$BN$6</f>
        <v>0.693640792636812</v>
      </c>
      <c r="W325" s="219">
        <f>Scores!Y321*calcs!$BN$7</f>
        <v>0.612408717691559</v>
      </c>
      <c r="X325" s="219">
        <f>Scores!Z321*calcs!$BN$7</f>
        <v>0.987313822214793</v>
      </c>
      <c r="Y325" s="219">
        <f>Scores!AA321*calcs!$BN$7</f>
        <v>0.689440472624184</v>
      </c>
      <c r="Z325" s="219">
        <f>Scores!AB321*calcs!$BN$7</f>
        <v>0.275052639487057</v>
      </c>
      <c r="AA325" s="219">
        <f>Scores!AC321*calcs!$BN$7</f>
        <v>0.706242218847031</v>
      </c>
      <c r="AB325" s="219">
        <f>Scores!AD321*calcs!$BN$8</f>
        <v>1.20361357370112</v>
      </c>
      <c r="AC325" s="219">
        <f>Scores!AE321*calcs!$BN$8</f>
        <v>1.30469577525159</v>
      </c>
      <c r="AD325" s="219">
        <f>Scores!AF321*calcs!$BN$8</f>
        <v>1.22140815458029</v>
      </c>
      <c r="AE325" s="219">
        <f>Scores!AG321*calcs!$BN$8</f>
        <v>1.24587915568989</v>
      </c>
      <c r="AF325" s="219">
        <f>Scores!AH321*calcs!$BN$8</f>
        <v>1.18057179664986</v>
      </c>
      <c r="AG325" s="219">
        <f>Scores!AI321*calcs!$BN$9</f>
        <v>0.248403791442307</v>
      </c>
      <c r="AH325" s="219">
        <f>Scores!AJ321*calcs!$BN$9</f>
        <v>0.15620001165986</v>
      </c>
      <c r="AI325" s="219">
        <f>Scores!AK321*calcs!$BN$9</f>
        <v>0.131573452041767</v>
      </c>
      <c r="AJ325" s="219">
        <f>Scores!AL321*calcs!$BN$9</f>
        <v>0.175557519603157</v>
      </c>
      <c r="AK325" s="219">
        <f>Scores!AM321*calcs!$BN$9</f>
        <v>0.145729044710144</v>
      </c>
      <c r="AL325" s="219">
        <f>Scores!AN321*calcs!$BN$10</f>
        <v>0.503876072615199</v>
      </c>
      <c r="AM325" s="219">
        <f>Scores!AO321*calcs!$BN$10</f>
        <v>0.454237618635031</v>
      </c>
      <c r="AN325" s="219">
        <f>Scores!AP321*calcs!$BN$10</f>
        <v>0.411863169980631</v>
      </c>
      <c r="AO325" s="219">
        <f>Scores!AQ321*calcs!$BN$10</f>
        <v>0.41310762176472</v>
      </c>
      <c r="AP325" s="219">
        <f>Scores!AR321*calcs!$BN$10</f>
        <v>0.36391231266424</v>
      </c>
      <c r="AQ325" s="219">
        <f>Scores!AS321*calcs!$BN$11</f>
        <v>0.586250961615595</v>
      </c>
      <c r="AR325" s="219">
        <f>Scores!AT321*calcs!$BN$11</f>
        <v>0.474646646064555</v>
      </c>
      <c r="AS325" s="219">
        <f>Scores!AU321*calcs!$BN$11</f>
        <v>0.702154133118556</v>
      </c>
      <c r="AT325" s="219">
        <f>Scores!AV321*calcs!$BN$11</f>
        <v>0.808668386175523</v>
      </c>
      <c r="AU325" s="219">
        <f>Scores!AW321*calcs!$BN$11</f>
        <v>0.709719727288101</v>
      </c>
      <c r="AV325" s="219">
        <f>Scores!AX321*calcs!$BN$12</f>
        <v>0.544896503538033</v>
      </c>
      <c r="AW325" s="219">
        <f>Scores!AY321*calcs!$BN$12</f>
        <v>0.570534306961933</v>
      </c>
      <c r="AX325" s="219">
        <f>Scores!AZ321*calcs!$BN$12</f>
        <v>0.621075013969606</v>
      </c>
      <c r="AY325" s="219">
        <f>Scores!BA321*calcs!$BN$12</f>
        <v>0.602158901153974</v>
      </c>
      <c r="AZ325" s="219">
        <f>Scores!BB321*calcs!$BN$12</f>
        <v>0.565985767042687</v>
      </c>
      <c r="BA325" s="219">
        <f>Scores!BC321*calcs!$BN$13</f>
        <v>0.52351557998828</v>
      </c>
      <c r="BB325" s="219">
        <f>Scores!BD321*calcs!$BN$13</f>
        <v>0.527035396167092</v>
      </c>
      <c r="BC325" s="219">
        <f>Scores!BE321*calcs!$BN$13</f>
        <v>0.533710445512663</v>
      </c>
      <c r="BD325" s="219">
        <f>Scores!BF321*calcs!$BN$13</f>
        <v>0.604537011845398</v>
      </c>
      <c r="BE325" s="219">
        <f>Scores!BG321*calcs!$BN$13</f>
        <v>0.604537011845398</v>
      </c>
      <c r="BF325" s="219">
        <f>Scores!BH321*calcs!$BN$14</f>
        <v>3.38362063688949</v>
      </c>
      <c r="BG325" s="219">
        <f>Scores!BI321*calcs!$BN$14</f>
        <v>3.38362063688949</v>
      </c>
      <c r="BH325" s="219">
        <f>Scores!BJ321*calcs!$BN$14</f>
        <v>3.38362063688949</v>
      </c>
      <c r="BI325" s="219">
        <f>Scores!BK321*calcs!$BN$14</f>
        <v>2.3491749637476</v>
      </c>
      <c r="BJ325" s="219">
        <f>Scores!BL321*calcs!$BN$14</f>
        <v>2.3491749637476</v>
      </c>
    </row>
    <row r="326" spans="1:62">
      <c r="A326" t="s">
        <v>658</v>
      </c>
      <c r="B326" s="22" t="s">
        <v>659</v>
      </c>
      <c r="C326" s="219">
        <f>Scores!E322*calcs!$BN$3</f>
        <v>0.87661580202963</v>
      </c>
      <c r="D326" s="219">
        <f>Scores!F322*calcs!$BN$3</f>
        <v>0.87661580202963</v>
      </c>
      <c r="E326" s="219">
        <f>Scores!G322*calcs!$BN$3</f>
        <v>0.87661580202963</v>
      </c>
      <c r="F326" s="219">
        <f>Scores!H322*calcs!$BN$3</f>
        <v>0.87661580202963</v>
      </c>
      <c r="G326" s="219">
        <f>Scores!I322*calcs!$BN$3</f>
        <v>0.87661580202963</v>
      </c>
      <c r="H326" s="219">
        <f>Scores!J322*calcs!$BN$4</f>
        <v>1.52570001016171</v>
      </c>
      <c r="I326" s="219">
        <f>Scores!K322*calcs!$BN$4</f>
        <v>1.52570001016171</v>
      </c>
      <c r="J326" s="219">
        <f>Scores!L322*calcs!$BN$4</f>
        <v>1.52570001016171</v>
      </c>
      <c r="K326" s="219">
        <f>Scores!M322*calcs!$BN$4</f>
        <v>1.52570001016171</v>
      </c>
      <c r="L326" s="219">
        <f>Scores!N322*calcs!$BN$4</f>
        <v>1.52570001016171</v>
      </c>
      <c r="M326" s="219">
        <f>Scores!O322*calcs!$BN$5</f>
        <v>1.03597288866628</v>
      </c>
      <c r="N326" s="219">
        <f>Scores!P322*calcs!$BN$5</f>
        <v>1.03597288866628</v>
      </c>
      <c r="O326" s="219">
        <f>Scores!Q322*calcs!$BN$5</f>
        <v>1.03597288866628</v>
      </c>
      <c r="P326" s="219">
        <f>Scores!R322*calcs!$BN$5</f>
        <v>1.03597288866628</v>
      </c>
      <c r="Q326" s="219">
        <f>Scores!S322*calcs!$BN$5</f>
        <v>1.03597288866628</v>
      </c>
      <c r="R326" s="219">
        <f>Scores!T322*calcs!$BN$6</f>
        <v>0.0483865653612321</v>
      </c>
      <c r="S326" s="219">
        <f>Scores!U322*calcs!$BN$6</f>
        <v>0.0483865653612321</v>
      </c>
      <c r="T326" s="219">
        <f>Scores!V322*calcs!$BN$6</f>
        <v>0.0483865653612321</v>
      </c>
      <c r="U326" s="219">
        <f>Scores!W322*calcs!$BN$6</f>
        <v>0.0483865653612321</v>
      </c>
      <c r="V326" s="219">
        <f>Scores!X322*calcs!$BN$6</f>
        <v>0.0483865653612321</v>
      </c>
      <c r="W326" s="219">
        <f>Scores!Y322*calcs!$BN$7</f>
        <v>-0.519805146205425</v>
      </c>
      <c r="X326" s="219">
        <f>Scores!Z322*calcs!$BN$7</f>
        <v>0.578541422042547</v>
      </c>
      <c r="Y326" s="219">
        <f>Scores!AA322*calcs!$BN$7</f>
        <v>0.437025160250061</v>
      </c>
      <c r="Z326" s="219">
        <f>Scores!AB322*calcs!$BN$7</f>
        <v>0.647118248116327</v>
      </c>
      <c r="AA326" s="219">
        <f>Scores!AC322*calcs!$BN$7</f>
        <v>-0.518813470808553</v>
      </c>
      <c r="AB326" s="219">
        <f>Scores!AD322*calcs!$BN$8</f>
        <v>-0.104215202490042</v>
      </c>
      <c r="AC326" s="219">
        <f>Scores!AE322*calcs!$BN$8</f>
        <v>-0.0423496334218292</v>
      </c>
      <c r="AD326" s="219">
        <f>Scores!AF322*calcs!$BN$8</f>
        <v>-0.11110713579887</v>
      </c>
      <c r="AE326" s="219">
        <f>Scores!AG322*calcs!$BN$8</f>
        <v>0.157263787195934</v>
      </c>
      <c r="AF326" s="219">
        <f>Scores!AH322*calcs!$BN$8</f>
        <v>0.138475851845916</v>
      </c>
      <c r="AG326" s="219">
        <f>Scores!AI322*calcs!$BN$9</f>
        <v>2.25361969752269</v>
      </c>
      <c r="AH326" s="219">
        <f>Scores!AJ322*calcs!$BN$9</f>
        <v>2.17117276649536</v>
      </c>
      <c r="AI326" s="219">
        <f>Scores!AK322*calcs!$BN$9</f>
        <v>2.1678091099842</v>
      </c>
      <c r="AJ326" s="219">
        <f>Scores!AL322*calcs!$BN$9</f>
        <v>2.29362963083883</v>
      </c>
      <c r="AK326" s="219">
        <f>Scores!AM322*calcs!$BN$9</f>
        <v>2.23037561413765</v>
      </c>
      <c r="AL326" s="219">
        <f>Scores!AN322*calcs!$BN$10</f>
        <v>-0.55867384457019</v>
      </c>
      <c r="AM326" s="219">
        <f>Scores!AO322*calcs!$BN$10</f>
        <v>-0.661068713776117</v>
      </c>
      <c r="AN326" s="219">
        <f>Scores!AP322*calcs!$BN$10</f>
        <v>-0.689386635947838</v>
      </c>
      <c r="AO326" s="219">
        <f>Scores!AQ322*calcs!$BN$10</f>
        <v>-0.727287535612257</v>
      </c>
      <c r="AP326" s="219">
        <f>Scores!AR322*calcs!$BN$10</f>
        <v>-0.766339355525196</v>
      </c>
      <c r="AQ326" s="219">
        <f>Scores!AS322*calcs!$BN$11</f>
        <v>-0.37863219268854</v>
      </c>
      <c r="AR326" s="219">
        <f>Scores!AT322*calcs!$BN$11</f>
        <v>-0.352459778789443</v>
      </c>
      <c r="AS326" s="219">
        <f>Scores!AU322*calcs!$BN$11</f>
        <v>-0.314605477178949</v>
      </c>
      <c r="AT326" s="219">
        <f>Scores!AV322*calcs!$BN$11</f>
        <v>-0.00749576350697179</v>
      </c>
      <c r="AU326" s="219">
        <f>Scores!AW322*calcs!$BN$11</f>
        <v>-0.321341915412942</v>
      </c>
      <c r="AV326" s="219">
        <f>Scores!AX322*calcs!$BN$12</f>
        <v>-0.901628721609803</v>
      </c>
      <c r="AW326" s="219">
        <f>Scores!AY322*calcs!$BN$12</f>
        <v>-0.969167106278658</v>
      </c>
      <c r="AX326" s="219">
        <f>Scores!AZ322*calcs!$BN$12</f>
        <v>-0.970432103265971</v>
      </c>
      <c r="AY326" s="219">
        <f>Scores!BA322*calcs!$BN$12</f>
        <v>-0.76175728646626</v>
      </c>
      <c r="AZ326" s="219">
        <f>Scores!BB322*calcs!$BN$12</f>
        <v>-0.670237466389772</v>
      </c>
      <c r="BA326" s="219">
        <f>Scores!BC322*calcs!$BN$13</f>
        <v>-0.943478627671186</v>
      </c>
      <c r="BB326" s="219">
        <f>Scores!BD322*calcs!$BN$13</f>
        <v>-0.959759195125335</v>
      </c>
      <c r="BC326" s="219">
        <f>Scores!BE322*calcs!$BN$13</f>
        <v>-0.921863496794601</v>
      </c>
      <c r="BD326" s="219">
        <f>Scores!BF322*calcs!$BN$13</f>
        <v>-0.896840621968447</v>
      </c>
      <c r="BE326" s="219">
        <f>Scores!BG322*calcs!$BN$13</f>
        <v>-0.896840621968447</v>
      </c>
      <c r="BF326" s="219">
        <f>Scores!BH322*calcs!$BN$14</f>
        <v>3.07158727170925</v>
      </c>
      <c r="BG326" s="219">
        <f>Scores!BI322*calcs!$BN$14</f>
        <v>3.07158727170925</v>
      </c>
      <c r="BH326" s="219">
        <f>Scores!BJ322*calcs!$BN$14</f>
        <v>3.07158727170925</v>
      </c>
      <c r="BI326" s="219">
        <f>Scores!BK322*calcs!$BN$14</f>
        <v>2.45045371550421</v>
      </c>
      <c r="BJ326" s="219">
        <f>Scores!BL322*calcs!$BN$14</f>
        <v>2.45045371550421</v>
      </c>
    </row>
    <row r="327" spans="1:62">
      <c r="A327" t="s">
        <v>660</v>
      </c>
      <c r="B327" s="22" t="s">
        <v>661</v>
      </c>
      <c r="C327" s="219">
        <f>Scores!E323*calcs!$BN$3</f>
        <v>0.829175991921706</v>
      </c>
      <c r="D327" s="219">
        <f>Scores!F323*calcs!$BN$3</f>
        <v>0.829175991921706</v>
      </c>
      <c r="E327" s="219">
        <f>Scores!G323*calcs!$BN$3</f>
        <v>0.829175991921706</v>
      </c>
      <c r="F327" s="219">
        <f>Scores!H323*calcs!$BN$3</f>
        <v>0.829175991921706</v>
      </c>
      <c r="G327" s="219">
        <f>Scores!I323*calcs!$BN$3</f>
        <v>0.829175991921706</v>
      </c>
      <c r="H327" s="219">
        <f>Scores!J323*calcs!$BN$4</f>
        <v>0.520058573623207</v>
      </c>
      <c r="I327" s="219">
        <f>Scores!K323*calcs!$BN$4</f>
        <v>0.520058573623207</v>
      </c>
      <c r="J327" s="219">
        <f>Scores!L323*calcs!$BN$4</f>
        <v>0.520058573623207</v>
      </c>
      <c r="K327" s="219">
        <f>Scores!M323*calcs!$BN$4</f>
        <v>0.520058573623207</v>
      </c>
      <c r="L327" s="219">
        <f>Scores!N323*calcs!$BN$4</f>
        <v>0.520058573623207</v>
      </c>
      <c r="M327" s="219">
        <f>Scores!O323*calcs!$BN$5</f>
        <v>0.364963317612987</v>
      </c>
      <c r="N327" s="219">
        <f>Scores!P323*calcs!$BN$5</f>
        <v>0.364963317612987</v>
      </c>
      <c r="O327" s="219">
        <f>Scores!Q323*calcs!$BN$5</f>
        <v>0.364963317612987</v>
      </c>
      <c r="P327" s="219">
        <f>Scores!R323*calcs!$BN$5</f>
        <v>0.364963317612987</v>
      </c>
      <c r="Q327" s="219">
        <f>Scores!S323*calcs!$BN$5</f>
        <v>0.364963317612987</v>
      </c>
      <c r="R327" s="219">
        <f>Scores!T323*calcs!$BN$6</f>
        <v>-0.30062333281103</v>
      </c>
      <c r="S327" s="219">
        <f>Scores!U323*calcs!$BN$6</f>
        <v>-0.30062333281103</v>
      </c>
      <c r="T327" s="219">
        <f>Scores!V323*calcs!$BN$6</f>
        <v>-0.30062333281103</v>
      </c>
      <c r="U327" s="219">
        <f>Scores!W323*calcs!$BN$6</f>
        <v>-0.30062333281103</v>
      </c>
      <c r="V327" s="219">
        <f>Scores!X323*calcs!$BN$6</f>
        <v>-0.30062333281103</v>
      </c>
      <c r="W327" s="219">
        <f>Scores!Y323*calcs!$BN$7</f>
        <v>0.158472546317676</v>
      </c>
      <c r="X327" s="219">
        <f>Scores!Z323*calcs!$BN$7</f>
        <v>-1.06992202044184</v>
      </c>
      <c r="Y327" s="219">
        <f>Scores!AA323*calcs!$BN$7</f>
        <v>-0.112030693259986</v>
      </c>
      <c r="Z327" s="219">
        <f>Scores!AB323*calcs!$BN$7</f>
        <v>-0.0558283869970659</v>
      </c>
      <c r="AA327" s="219">
        <f>Scores!AC323*calcs!$BN$7</f>
        <v>0.390177891877419</v>
      </c>
      <c r="AB327" s="219">
        <f>Scores!AD323*calcs!$BN$8</f>
        <v>0.130129044428155</v>
      </c>
      <c r="AC327" s="219">
        <f>Scores!AE323*calcs!$BN$8</f>
        <v>0.111904012994301</v>
      </c>
      <c r="AD327" s="219">
        <f>Scores!AF323*calcs!$BN$8</f>
        <v>-0.0159329698416205</v>
      </c>
      <c r="AE327" s="219">
        <f>Scores!AG323*calcs!$BN$8</f>
        <v>-0.178115256338093</v>
      </c>
      <c r="AF327" s="219">
        <f>Scores!AH323*calcs!$BN$8</f>
        <v>-0.138254888195145</v>
      </c>
      <c r="AG327" s="219">
        <f>Scores!AI323*calcs!$BN$9</f>
        <v>1.42377112841493</v>
      </c>
      <c r="AH327" s="219">
        <f>Scores!AJ323*calcs!$BN$9</f>
        <v>1.53572716502732</v>
      </c>
      <c r="AI327" s="219">
        <f>Scores!AK323*calcs!$BN$9</f>
        <v>1.48994616818508</v>
      </c>
      <c r="AJ327" s="219">
        <f>Scores!AL323*calcs!$BN$9</f>
        <v>1.50268956155278</v>
      </c>
      <c r="AK327" s="219">
        <f>Scores!AM323*calcs!$BN$9</f>
        <v>1.59406336367344</v>
      </c>
      <c r="AL327" s="219">
        <f>Scores!AN323*calcs!$BN$10</f>
        <v>-0.375142495238168</v>
      </c>
      <c r="AM327" s="219">
        <f>Scores!AO323*calcs!$BN$10</f>
        <v>-0.483557495704673</v>
      </c>
      <c r="AN327" s="219">
        <f>Scores!AP323*calcs!$BN$10</f>
        <v>-0.514112642812076</v>
      </c>
      <c r="AO327" s="219">
        <f>Scores!AQ323*calcs!$BN$10</f>
        <v>-0.616466712887521</v>
      </c>
      <c r="AP327" s="219">
        <f>Scores!AR323*calcs!$BN$10</f>
        <v>-0.643707753294804</v>
      </c>
      <c r="AQ327" s="219">
        <f>Scores!AS323*calcs!$BN$11</f>
        <v>-0.102193490965885</v>
      </c>
      <c r="AR327" s="219">
        <f>Scores!AT323*calcs!$BN$11</f>
        <v>-0.151650145330498</v>
      </c>
      <c r="AS327" s="219">
        <f>Scores!AU323*calcs!$BN$11</f>
        <v>0.1200037959565</v>
      </c>
      <c r="AT327" s="219">
        <f>Scores!AV323*calcs!$BN$11</f>
        <v>-0.413471239147267</v>
      </c>
      <c r="AU327" s="219">
        <f>Scores!AW323*calcs!$BN$11</f>
        <v>-0.626190295573662</v>
      </c>
      <c r="AV327" s="219">
        <f>Scores!AX323*calcs!$BN$12</f>
        <v>-0.500407077755623</v>
      </c>
      <c r="AW327" s="219">
        <f>Scores!AY323*calcs!$BN$12</f>
        <v>-0.535656718708987</v>
      </c>
      <c r="AX327" s="219">
        <f>Scores!AZ323*calcs!$BN$12</f>
        <v>-0.565838011463132</v>
      </c>
      <c r="AY327" s="219">
        <f>Scores!BA323*calcs!$BN$12</f>
        <v>-0.654622230401283</v>
      </c>
      <c r="AZ327" s="219">
        <f>Scores!BB323*calcs!$BN$12</f>
        <v>-0.560687069182404</v>
      </c>
      <c r="BA327" s="219">
        <f>Scores!BC323*calcs!$BN$13</f>
        <v>-0.782396910751715</v>
      </c>
      <c r="BB327" s="219">
        <f>Scores!BD323*calcs!$BN$13</f>
        <v>-0.754492777670783</v>
      </c>
      <c r="BC327" s="219">
        <f>Scores!BE323*calcs!$BN$13</f>
        <v>-0.867279473958078</v>
      </c>
      <c r="BD327" s="219">
        <f>Scores!BF323*calcs!$BN$13</f>
        <v>-0.85698103876985</v>
      </c>
      <c r="BE327" s="219">
        <f>Scores!BG323*calcs!$BN$13</f>
        <v>-0.85698103876985</v>
      </c>
      <c r="BF327" s="219">
        <f>Scores!BH323*calcs!$BN$14</f>
        <v>2.81548137435831</v>
      </c>
      <c r="BG327" s="219">
        <f>Scores!BI323*calcs!$BN$14</f>
        <v>2.81548137435831</v>
      </c>
      <c r="BH327" s="219">
        <f>Scores!BJ323*calcs!$BN$14</f>
        <v>2.81548137435831</v>
      </c>
      <c r="BI327" s="219">
        <f>Scores!BK323*calcs!$BN$14</f>
        <v>2.14744056869036</v>
      </c>
      <c r="BJ327" s="219">
        <f>Scores!BL323*calcs!$BN$14</f>
        <v>2.14744056869036</v>
      </c>
    </row>
    <row r="328" spans="1:62">
      <c r="A328" t="s">
        <v>662</v>
      </c>
      <c r="B328" s="22" t="s">
        <v>663</v>
      </c>
      <c r="C328" s="219">
        <f>Scores!E324*calcs!$BN$3</f>
        <v>0.926846189202726</v>
      </c>
      <c r="D328" s="219">
        <f>Scores!F324*calcs!$BN$3</f>
        <v>0.926846189202726</v>
      </c>
      <c r="E328" s="219">
        <f>Scores!G324*calcs!$BN$3</f>
        <v>0.926846189202726</v>
      </c>
      <c r="F328" s="219">
        <f>Scores!H324*calcs!$BN$3</f>
        <v>0.926846189202726</v>
      </c>
      <c r="G328" s="219">
        <f>Scores!I324*calcs!$BN$3</f>
        <v>0.926846189202726</v>
      </c>
      <c r="H328" s="219">
        <f>Scores!J324*calcs!$BN$4</f>
        <v>0.813608786277859</v>
      </c>
      <c r="I328" s="219">
        <f>Scores!K324*calcs!$BN$4</f>
        <v>0.813608786277859</v>
      </c>
      <c r="J328" s="219">
        <f>Scores!L324*calcs!$BN$4</f>
        <v>0.813608786277859</v>
      </c>
      <c r="K328" s="219">
        <f>Scores!M324*calcs!$BN$4</f>
        <v>0.813608786277859</v>
      </c>
      <c r="L328" s="219">
        <f>Scores!N324*calcs!$BN$4</f>
        <v>0.813608786277859</v>
      </c>
      <c r="M328" s="219">
        <f>Scores!O324*calcs!$BN$5</f>
        <v>1.90388434112823</v>
      </c>
      <c r="N328" s="219">
        <f>Scores!P324*calcs!$BN$5</f>
        <v>1.90388434112823</v>
      </c>
      <c r="O328" s="219">
        <f>Scores!Q324*calcs!$BN$5</f>
        <v>1.90388434112823</v>
      </c>
      <c r="P328" s="219">
        <f>Scores!R324*calcs!$BN$5</f>
        <v>1.90388434112823</v>
      </c>
      <c r="Q328" s="219">
        <f>Scores!S324*calcs!$BN$5</f>
        <v>1.90388434112823</v>
      </c>
      <c r="R328" s="219">
        <f>Scores!T324*calcs!$BN$6</f>
        <v>0.10539507282436</v>
      </c>
      <c r="S328" s="219">
        <f>Scores!U324*calcs!$BN$6</f>
        <v>0.10539507282436</v>
      </c>
      <c r="T328" s="219">
        <f>Scores!V324*calcs!$BN$6</f>
        <v>0.10539507282436</v>
      </c>
      <c r="U328" s="219">
        <f>Scores!W324*calcs!$BN$6</f>
        <v>0.10539507282436</v>
      </c>
      <c r="V328" s="219">
        <f>Scores!X324*calcs!$BN$6</f>
        <v>0.10539507282436</v>
      </c>
      <c r="W328" s="219">
        <f>Scores!Y324*calcs!$BN$7</f>
        <v>0.396951295486728</v>
      </c>
      <c r="X328" s="219">
        <f>Scores!Z324*calcs!$BN$7</f>
        <v>-0.218944671706856</v>
      </c>
      <c r="Y328" s="219">
        <f>Scores!AA324*calcs!$BN$7</f>
        <v>0.310945339677783</v>
      </c>
      <c r="Z328" s="219">
        <f>Scores!AB324*calcs!$BN$7</f>
        <v>-0.485667445323638</v>
      </c>
      <c r="AA328" s="219">
        <f>Scores!AC324*calcs!$BN$7</f>
        <v>-0.500157543707778</v>
      </c>
      <c r="AB328" s="219">
        <f>Scores!AD324*calcs!$BN$8</f>
        <v>0.350417155389303</v>
      </c>
      <c r="AC328" s="219">
        <f>Scores!AE324*calcs!$BN$8</f>
        <v>0.202158806110121</v>
      </c>
      <c r="AD328" s="219">
        <f>Scores!AF324*calcs!$BN$8</f>
        <v>0.0697782869029902</v>
      </c>
      <c r="AE328" s="219">
        <f>Scores!AG324*calcs!$BN$8</f>
        <v>0.0562628004134003</v>
      </c>
      <c r="AF328" s="219">
        <f>Scores!AH324*calcs!$BN$8</f>
        <v>-0.0279323882678626</v>
      </c>
      <c r="AG328" s="219">
        <f>Scores!AI324*calcs!$BN$9</f>
        <v>0.756508424594499</v>
      </c>
      <c r="AH328" s="219">
        <f>Scores!AJ324*calcs!$BN$9</f>
        <v>0.802992567097418</v>
      </c>
      <c r="AI328" s="219">
        <f>Scores!AK324*calcs!$BN$9</f>
        <v>0.758279952709666</v>
      </c>
      <c r="AJ328" s="219">
        <f>Scores!AL324*calcs!$BN$9</f>
        <v>0.803172764418636</v>
      </c>
      <c r="AK328" s="219">
        <f>Scores!AM324*calcs!$BN$9</f>
        <v>0.802933178005216</v>
      </c>
      <c r="AL328" s="219">
        <f>Scores!AN324*calcs!$BN$10</f>
        <v>-0.294847529905408</v>
      </c>
      <c r="AM328" s="219">
        <f>Scores!AO324*calcs!$BN$10</f>
        <v>-0.290869905805187</v>
      </c>
      <c r="AN328" s="219">
        <f>Scores!AP324*calcs!$BN$10</f>
        <v>-0.326812989769915</v>
      </c>
      <c r="AO328" s="219">
        <f>Scores!AQ324*calcs!$BN$10</f>
        <v>-0.35926758421086</v>
      </c>
      <c r="AP328" s="219">
        <f>Scores!AR324*calcs!$BN$10</f>
        <v>-0.342008551959826</v>
      </c>
      <c r="AQ328" s="219">
        <f>Scores!AS324*calcs!$BN$11</f>
        <v>-0.390268698768455</v>
      </c>
      <c r="AR328" s="219">
        <f>Scores!AT324*calcs!$BN$11</f>
        <v>-0.431223457075972</v>
      </c>
      <c r="AS328" s="219">
        <f>Scores!AU324*calcs!$BN$11</f>
        <v>-0.166301079822021</v>
      </c>
      <c r="AT328" s="219">
        <f>Scores!AV324*calcs!$BN$11</f>
        <v>-0.267647761125798</v>
      </c>
      <c r="AU328" s="219">
        <f>Scores!AW324*calcs!$BN$11</f>
        <v>-0.429987608246615</v>
      </c>
      <c r="AV328" s="219">
        <f>Scores!AX324*calcs!$BN$12</f>
        <v>-0.309417140352697</v>
      </c>
      <c r="AW328" s="219">
        <f>Scores!AY324*calcs!$BN$12</f>
        <v>-0.420888625730254</v>
      </c>
      <c r="AX328" s="219">
        <f>Scores!AZ324*calcs!$BN$12</f>
        <v>-0.494011663085782</v>
      </c>
      <c r="AY328" s="219">
        <f>Scores!BA324*calcs!$BN$12</f>
        <v>-0.548308418668512</v>
      </c>
      <c r="AZ328" s="219">
        <f>Scores!BB324*calcs!$BN$12</f>
        <v>-0.57856265815243</v>
      </c>
      <c r="BA328" s="219">
        <f>Scores!BC324*calcs!$BN$13</f>
        <v>-0.51776266152687</v>
      </c>
      <c r="BB328" s="219">
        <f>Scores!BD324*calcs!$BN$13</f>
        <v>-0.62134699337594</v>
      </c>
      <c r="BC328" s="219">
        <f>Scores!BE324*calcs!$BN$13</f>
        <v>-0.697462514022231</v>
      </c>
      <c r="BD328" s="219">
        <f>Scores!BF324*calcs!$BN$13</f>
        <v>-0.611180275711831</v>
      </c>
      <c r="BE328" s="219">
        <f>Scores!BG324*calcs!$BN$13</f>
        <v>-0.611180275711831</v>
      </c>
      <c r="BF328" s="219">
        <f>Scores!BH324*calcs!$BN$14</f>
        <v>2.84040477566239</v>
      </c>
      <c r="BG328" s="219">
        <f>Scores!BI324*calcs!$BN$14</f>
        <v>2.84040477566239</v>
      </c>
      <c r="BH328" s="219">
        <f>Scores!BJ324*calcs!$BN$14</f>
        <v>2.84040477566239</v>
      </c>
      <c r="BI328" s="219">
        <f>Scores!BK324*calcs!$BN$14</f>
        <v>1.72815248203939</v>
      </c>
      <c r="BJ328" s="219">
        <f>Scores!BL324*calcs!$BN$14</f>
        <v>1.72815248203939</v>
      </c>
    </row>
    <row r="329" spans="1:62">
      <c r="A329" t="s">
        <v>664</v>
      </c>
      <c r="B329" s="22" t="s">
        <v>665</v>
      </c>
      <c r="C329" s="219">
        <f>Scores!E325*calcs!$BN$3</f>
        <v>0.784526758878954</v>
      </c>
      <c r="D329" s="219">
        <f>Scores!F325*calcs!$BN$3</f>
        <v>0.784526758878954</v>
      </c>
      <c r="E329" s="219">
        <f>Scores!G325*calcs!$BN$3</f>
        <v>0.784526758878954</v>
      </c>
      <c r="F329" s="219">
        <f>Scores!H325*calcs!$BN$3</f>
        <v>0.784526758878954</v>
      </c>
      <c r="G329" s="219">
        <f>Scores!I325*calcs!$BN$3</f>
        <v>0.784526758878954</v>
      </c>
      <c r="H329" s="219">
        <f>Scores!J325*calcs!$BN$4</f>
        <v>0.235428129575008</v>
      </c>
      <c r="I329" s="219">
        <f>Scores!K325*calcs!$BN$4</f>
        <v>0.235428129575008</v>
      </c>
      <c r="J329" s="219">
        <f>Scores!L325*calcs!$BN$4</f>
        <v>0.235428129575008</v>
      </c>
      <c r="K329" s="219">
        <f>Scores!M325*calcs!$BN$4</f>
        <v>0.235428129575008</v>
      </c>
      <c r="L329" s="219">
        <f>Scores!N325*calcs!$BN$4</f>
        <v>0.235428129575008</v>
      </c>
      <c r="M329" s="219">
        <f>Scores!O325*calcs!$BN$5</f>
        <v>0.432274301319966</v>
      </c>
      <c r="N329" s="219">
        <f>Scores!P325*calcs!$BN$5</f>
        <v>0.432274301319966</v>
      </c>
      <c r="O329" s="219">
        <f>Scores!Q325*calcs!$BN$5</f>
        <v>0.432274301319966</v>
      </c>
      <c r="P329" s="219">
        <f>Scores!R325*calcs!$BN$5</f>
        <v>0.432274301319966</v>
      </c>
      <c r="Q329" s="219">
        <f>Scores!S325*calcs!$BN$5</f>
        <v>0.432274301319966</v>
      </c>
      <c r="R329" s="219">
        <f>Scores!T325*calcs!$BN$6</f>
        <v>0.0684620913337946</v>
      </c>
      <c r="S329" s="219">
        <f>Scores!U325*calcs!$BN$6</f>
        <v>0.0684620913337946</v>
      </c>
      <c r="T329" s="219">
        <f>Scores!V325*calcs!$BN$6</f>
        <v>0.0684620913337946</v>
      </c>
      <c r="U329" s="219">
        <f>Scores!W325*calcs!$BN$6</f>
        <v>0.0684620913337946</v>
      </c>
      <c r="V329" s="219">
        <f>Scores!X325*calcs!$BN$6</f>
        <v>0.0684620913337946</v>
      </c>
      <c r="W329" s="219">
        <f>Scores!Y325*calcs!$BN$7</f>
        <v>0.721118936664554</v>
      </c>
      <c r="X329" s="219">
        <f>Scores!Z325*calcs!$BN$7</f>
        <v>0.0510492183708429</v>
      </c>
      <c r="Y329" s="219">
        <f>Scores!AA325*calcs!$BN$7</f>
        <v>0.442632986653703</v>
      </c>
      <c r="Z329" s="219">
        <f>Scores!AB325*calcs!$BN$7</f>
        <v>0.373212346011787</v>
      </c>
      <c r="AA329" s="219">
        <f>Scores!AC325*calcs!$BN$7</f>
        <v>0.681886820969179</v>
      </c>
      <c r="AB329" s="219">
        <f>Scores!AD325*calcs!$BN$8</f>
        <v>-0.277558056963975</v>
      </c>
      <c r="AC329" s="219">
        <f>Scores!AE325*calcs!$BN$8</f>
        <v>-0.294242556026893</v>
      </c>
      <c r="AD329" s="219">
        <f>Scores!AF325*calcs!$BN$8</f>
        <v>0.0611121621404517</v>
      </c>
      <c r="AE329" s="219">
        <f>Scores!AG325*calcs!$BN$8</f>
        <v>0.0530188134687427</v>
      </c>
      <c r="AF329" s="219">
        <f>Scores!AH325*calcs!$BN$8</f>
        <v>0.0984370207397521</v>
      </c>
      <c r="AG329" s="219">
        <f>Scores!AI325*calcs!$BN$9</f>
        <v>1.0881310247204</v>
      </c>
      <c r="AH329" s="219">
        <f>Scores!AJ325*calcs!$BN$9</f>
        <v>1.11670144232014</v>
      </c>
      <c r="AI329" s="219">
        <f>Scores!AK325*calcs!$BN$9</f>
        <v>1.33216753195941</v>
      </c>
      <c r="AJ329" s="219">
        <f>Scores!AL325*calcs!$BN$9</f>
        <v>1.38019264914699</v>
      </c>
      <c r="AK329" s="219">
        <f>Scores!AM325*calcs!$BN$9</f>
        <v>1.45721380536926</v>
      </c>
      <c r="AL329" s="219">
        <f>Scores!AN325*calcs!$BN$10</f>
        <v>-0.503614439770584</v>
      </c>
      <c r="AM329" s="219">
        <f>Scores!AO325*calcs!$BN$10</f>
        <v>-0.553135842897619</v>
      </c>
      <c r="AN329" s="219">
        <f>Scores!AP325*calcs!$BN$10</f>
        <v>-0.459395890237961</v>
      </c>
      <c r="AO329" s="219">
        <f>Scores!AQ325*calcs!$BN$10</f>
        <v>-0.524531445592519</v>
      </c>
      <c r="AP329" s="219">
        <f>Scores!AR325*calcs!$BN$10</f>
        <v>-0.483565308029234</v>
      </c>
      <c r="AQ329" s="219">
        <f>Scores!AS325*calcs!$BN$11</f>
        <v>-0.253775261832125</v>
      </c>
      <c r="AR329" s="219">
        <f>Scores!AT325*calcs!$BN$11</f>
        <v>-0.117049487936256</v>
      </c>
      <c r="AS329" s="219">
        <f>Scores!AU325*calcs!$BN$11</f>
        <v>0.333819773556682</v>
      </c>
      <c r="AT329" s="219">
        <f>Scores!AV325*calcs!$BN$11</f>
        <v>0.480488199050302</v>
      </c>
      <c r="AU329" s="219">
        <f>Scores!AW325*calcs!$BN$11</f>
        <v>0.320076193771959</v>
      </c>
      <c r="AV329" s="219">
        <f>Scores!AX325*calcs!$BN$12</f>
        <v>-0.879831333416922</v>
      </c>
      <c r="AW329" s="219">
        <f>Scores!AY325*calcs!$BN$12</f>
        <v>-0.894307009267529</v>
      </c>
      <c r="AX329" s="219">
        <f>Scores!AZ325*calcs!$BN$12</f>
        <v>-0.506156190438796</v>
      </c>
      <c r="AY329" s="219">
        <f>Scores!BA325*calcs!$BN$12</f>
        <v>-0.495968764697131</v>
      </c>
      <c r="AZ329" s="219">
        <f>Scores!BB325*calcs!$BN$12</f>
        <v>-0.534686212498729</v>
      </c>
      <c r="BA329" s="219">
        <f>Scores!BC325*calcs!$BN$13</f>
        <v>-0.851431932288631</v>
      </c>
      <c r="BB329" s="219">
        <f>Scores!BD325*calcs!$BN$13</f>
        <v>-0.898734043990198</v>
      </c>
      <c r="BC329" s="219">
        <f>Scores!BE325*calcs!$BN$13</f>
        <v>-0.794500776842715</v>
      </c>
      <c r="BD329" s="219">
        <f>Scores!BF325*calcs!$BN$13</f>
        <v>-0.803834927838386</v>
      </c>
      <c r="BE329" s="219">
        <f>Scores!BG325*calcs!$BN$13</f>
        <v>-0.803834927838386</v>
      </c>
      <c r="BF329" s="219">
        <f>Scores!BH325*calcs!$BN$14</f>
        <v>2.0223428464389</v>
      </c>
      <c r="BG329" s="219">
        <f>Scores!BI325*calcs!$BN$14</f>
        <v>2.0223428464389</v>
      </c>
      <c r="BH329" s="219">
        <f>Scores!BJ325*calcs!$BN$14</f>
        <v>2.0223428464389</v>
      </c>
      <c r="BI329" s="219">
        <f>Scores!BK325*calcs!$BN$14</f>
        <v>1.47912619849343</v>
      </c>
      <c r="BJ329" s="219">
        <f>Scores!BL325*calcs!$BN$14</f>
        <v>1.47912619849343</v>
      </c>
    </row>
    <row r="330" spans="1:62">
      <c r="A330" t="s">
        <v>666</v>
      </c>
      <c r="B330" s="22" t="s">
        <v>667</v>
      </c>
      <c r="C330" s="219">
        <f>Scores!E326*calcs!$BN$3</f>
        <v>0.382683661494184</v>
      </c>
      <c r="D330" s="219">
        <f>Scores!F326*calcs!$BN$3</f>
        <v>0.382683661494184</v>
      </c>
      <c r="E330" s="219">
        <f>Scores!G326*calcs!$BN$3</f>
        <v>0.382683661494184</v>
      </c>
      <c r="F330" s="219">
        <f>Scores!H326*calcs!$BN$3</f>
        <v>0.382683661494184</v>
      </c>
      <c r="G330" s="219">
        <f>Scores!I326*calcs!$BN$3</f>
        <v>0.382683661494184</v>
      </c>
      <c r="H330" s="219">
        <f>Scores!J326*calcs!$BN$4</f>
        <v>0.185542571901127</v>
      </c>
      <c r="I330" s="219">
        <f>Scores!K326*calcs!$BN$4</f>
        <v>0.185542571901127</v>
      </c>
      <c r="J330" s="219">
        <f>Scores!L326*calcs!$BN$4</f>
        <v>0.185542571901127</v>
      </c>
      <c r="K330" s="219">
        <f>Scores!M326*calcs!$BN$4</f>
        <v>0.185542571901127</v>
      </c>
      <c r="L330" s="219">
        <f>Scores!N326*calcs!$BN$4</f>
        <v>0.185542571901127</v>
      </c>
      <c r="M330" s="219">
        <f>Scores!O326*calcs!$BN$5</f>
        <v>-0.131655170203741</v>
      </c>
      <c r="N330" s="219">
        <f>Scores!P326*calcs!$BN$5</f>
        <v>-0.131655170203741</v>
      </c>
      <c r="O330" s="219">
        <f>Scores!Q326*calcs!$BN$5</f>
        <v>-0.131655170203741</v>
      </c>
      <c r="P330" s="219">
        <f>Scores!R326*calcs!$BN$5</f>
        <v>-0.131655170203741</v>
      </c>
      <c r="Q330" s="219">
        <f>Scores!S326*calcs!$BN$5</f>
        <v>-0.131655170203741</v>
      </c>
      <c r="R330" s="219">
        <f>Scores!T326*calcs!$BN$6</f>
        <v>0.749925753546498</v>
      </c>
      <c r="S330" s="219">
        <f>Scores!U326*calcs!$BN$6</f>
        <v>0.749925753546498</v>
      </c>
      <c r="T330" s="219">
        <f>Scores!V326*calcs!$BN$6</f>
        <v>0.749925753546498</v>
      </c>
      <c r="U330" s="219">
        <f>Scores!W326*calcs!$BN$6</f>
        <v>0.749925753546498</v>
      </c>
      <c r="V330" s="219">
        <f>Scores!X326*calcs!$BN$6</f>
        <v>0.749925753546498</v>
      </c>
      <c r="W330" s="219">
        <f>Scores!Y326*calcs!$BN$7</f>
        <v>0.43476206429765</v>
      </c>
      <c r="X330" s="219">
        <f>Scores!Z326*calcs!$BN$7</f>
        <v>0.263055437602176</v>
      </c>
      <c r="Y330" s="219">
        <f>Scores!AA326*calcs!$BN$7</f>
        <v>0.588851938891174</v>
      </c>
      <c r="Z330" s="219">
        <f>Scores!AB326*calcs!$BN$7</f>
        <v>0.438226511539702</v>
      </c>
      <c r="AA330" s="219">
        <f>Scores!AC326*calcs!$BN$7</f>
        <v>0.985433361021374</v>
      </c>
      <c r="AB330" s="219">
        <f>Scores!AD326*calcs!$BN$8</f>
        <v>1.33564197551485</v>
      </c>
      <c r="AC330" s="219">
        <f>Scores!AE326*calcs!$BN$8</f>
        <v>1.28991165955802</v>
      </c>
      <c r="AD330" s="219">
        <f>Scores!AF326*calcs!$BN$8</f>
        <v>1.30527513735026</v>
      </c>
      <c r="AE330" s="219">
        <f>Scores!AG326*calcs!$BN$8</f>
        <v>1.30120804303661</v>
      </c>
      <c r="AF330" s="219">
        <f>Scores!AH326*calcs!$BN$8</f>
        <v>1.1430078006155</v>
      </c>
      <c r="AG330" s="219">
        <f>Scores!AI326*calcs!$BN$9</f>
        <v>1.5873748909969</v>
      </c>
      <c r="AH330" s="219">
        <f>Scores!AJ326*calcs!$BN$9</f>
        <v>1.53159633379344</v>
      </c>
      <c r="AI330" s="219">
        <f>Scores!AK326*calcs!$BN$9</f>
        <v>1.56421922390613</v>
      </c>
      <c r="AJ330" s="219">
        <f>Scores!AL326*calcs!$BN$9</f>
        <v>1.58527240130463</v>
      </c>
      <c r="AK330" s="219">
        <f>Scores!AM326*calcs!$BN$9</f>
        <v>1.52123244343959</v>
      </c>
      <c r="AL330" s="219">
        <f>Scores!AN326*calcs!$BN$10</f>
        <v>0.473689995422433</v>
      </c>
      <c r="AM330" s="219">
        <f>Scores!AO326*calcs!$BN$10</f>
        <v>0.469309325829776</v>
      </c>
      <c r="AN330" s="219">
        <f>Scores!AP326*calcs!$BN$10</f>
        <v>0.419047465079884</v>
      </c>
      <c r="AO330" s="219">
        <f>Scores!AQ326*calcs!$BN$10</f>
        <v>0.437005469058683</v>
      </c>
      <c r="AP330" s="219">
        <f>Scores!AR326*calcs!$BN$10</f>
        <v>0.365950813547306</v>
      </c>
      <c r="AQ330" s="219">
        <f>Scores!AS326*calcs!$BN$11</f>
        <v>0.308599837297021</v>
      </c>
      <c r="AR330" s="219">
        <f>Scores!AT326*calcs!$BN$11</f>
        <v>0.443401160330475</v>
      </c>
      <c r="AS330" s="219">
        <f>Scores!AU326*calcs!$BN$11</f>
        <v>0.555957427948731</v>
      </c>
      <c r="AT330" s="219">
        <f>Scores!AV326*calcs!$BN$11</f>
        <v>0.707674785998639</v>
      </c>
      <c r="AU330" s="219">
        <f>Scores!AW326*calcs!$BN$11</f>
        <v>0.760174163435435</v>
      </c>
      <c r="AV330" s="219">
        <f>Scores!AX326*calcs!$BN$12</f>
        <v>0.482497252573533</v>
      </c>
      <c r="AW330" s="219">
        <f>Scores!AY326*calcs!$BN$12</f>
        <v>0.503060862686687</v>
      </c>
      <c r="AX330" s="219">
        <f>Scores!AZ326*calcs!$BN$12</f>
        <v>0.465076877819807</v>
      </c>
      <c r="AY330" s="219">
        <f>Scores!BA326*calcs!$BN$12</f>
        <v>0.516204446224708</v>
      </c>
      <c r="AZ330" s="219">
        <f>Scores!BB326*calcs!$BN$12</f>
        <v>0.536504253805422</v>
      </c>
      <c r="BA330" s="219">
        <f>Scores!BC326*calcs!$BN$13</f>
        <v>0.270387167686254</v>
      </c>
      <c r="BB330" s="219">
        <f>Scores!BD326*calcs!$BN$13</f>
        <v>0.294030273651114</v>
      </c>
      <c r="BC330" s="219">
        <f>Scores!BE326*calcs!$BN$13</f>
        <v>0.260790331330051</v>
      </c>
      <c r="BD330" s="219">
        <f>Scores!BF326*calcs!$BN$13</f>
        <v>0.391952568119544</v>
      </c>
      <c r="BE330" s="219">
        <f>Scores!BG326*calcs!$BN$13</f>
        <v>0.391952568119544</v>
      </c>
      <c r="BF330" s="219">
        <f>Scores!BH326*calcs!$BN$14</f>
        <v>2.78263764204997</v>
      </c>
      <c r="BG330" s="219">
        <f>Scores!BI326*calcs!$BN$14</f>
        <v>2.78263764204997</v>
      </c>
      <c r="BH330" s="219">
        <f>Scores!BJ326*calcs!$BN$14</f>
        <v>2.78263764204997</v>
      </c>
      <c r="BI330" s="219">
        <f>Scores!BK326*calcs!$BN$14</f>
        <v>2.97383960159246</v>
      </c>
      <c r="BJ330" s="219">
        <f>Scores!BL326*calcs!$BN$14</f>
        <v>2.97383960159246</v>
      </c>
    </row>
    <row r="331" spans="1:62">
      <c r="A331" t="s">
        <v>668</v>
      </c>
      <c r="B331" s="22" t="s">
        <v>669</v>
      </c>
      <c r="C331" s="219">
        <f>Scores!E327*calcs!$BN$3</f>
        <v>0.770573873553093</v>
      </c>
      <c r="D331" s="219">
        <f>Scores!F327*calcs!$BN$3</f>
        <v>0.770573873553093</v>
      </c>
      <c r="E331" s="219">
        <f>Scores!G327*calcs!$BN$3</f>
        <v>0.770573873553093</v>
      </c>
      <c r="F331" s="219">
        <f>Scores!H327*calcs!$BN$3</f>
        <v>0.770573873553093</v>
      </c>
      <c r="G331" s="219">
        <f>Scores!I327*calcs!$BN$3</f>
        <v>0.770573873553093</v>
      </c>
      <c r="H331" s="219">
        <f>Scores!J327*calcs!$BN$4</f>
        <v>-0.524690263404564</v>
      </c>
      <c r="I331" s="219">
        <f>Scores!K327*calcs!$BN$4</f>
        <v>-0.524690263404564</v>
      </c>
      <c r="J331" s="219">
        <f>Scores!L327*calcs!$BN$4</f>
        <v>-0.524690263404564</v>
      </c>
      <c r="K331" s="219">
        <f>Scores!M327*calcs!$BN$4</f>
        <v>-0.524690263404564</v>
      </c>
      <c r="L331" s="219">
        <f>Scores!N327*calcs!$BN$4</f>
        <v>-0.524690263404564</v>
      </c>
      <c r="M331" s="219">
        <f>Scores!O327*calcs!$BN$5</f>
        <v>-0.532982773068443</v>
      </c>
      <c r="N331" s="219">
        <f>Scores!P327*calcs!$BN$5</f>
        <v>-0.532982773068443</v>
      </c>
      <c r="O331" s="219">
        <f>Scores!Q327*calcs!$BN$5</f>
        <v>-0.532982773068443</v>
      </c>
      <c r="P331" s="219">
        <f>Scores!R327*calcs!$BN$5</f>
        <v>-0.532982773068443</v>
      </c>
      <c r="Q331" s="219">
        <f>Scores!S327*calcs!$BN$5</f>
        <v>-0.532982773068443</v>
      </c>
      <c r="R331" s="219">
        <f>Scores!T327*calcs!$BN$6</f>
        <v>0.44091063094806</v>
      </c>
      <c r="S331" s="219">
        <f>Scores!U327*calcs!$BN$6</f>
        <v>0.44091063094806</v>
      </c>
      <c r="T331" s="219">
        <f>Scores!V327*calcs!$BN$6</f>
        <v>0.44091063094806</v>
      </c>
      <c r="U331" s="219">
        <f>Scores!W327*calcs!$BN$6</f>
        <v>0.44091063094806</v>
      </c>
      <c r="V331" s="219">
        <f>Scores!X327*calcs!$BN$6</f>
        <v>0.44091063094806</v>
      </c>
      <c r="W331" s="219">
        <f>Scores!Y327*calcs!$BN$7</f>
        <v>0.0204960891025037</v>
      </c>
      <c r="X331" s="219">
        <f>Scores!Z327*calcs!$BN$7</f>
        <v>1.45794083204635</v>
      </c>
      <c r="Y331" s="219">
        <f>Scores!AA327*calcs!$BN$7</f>
        <v>1.09161502419212</v>
      </c>
      <c r="Z331" s="219">
        <f>Scores!AB327*calcs!$BN$7</f>
        <v>1.05124609352977</v>
      </c>
      <c r="AA331" s="219">
        <f>Scores!AC327*calcs!$BN$7</f>
        <v>1.21643302500678</v>
      </c>
      <c r="AB331" s="219">
        <f>Scores!AD327*calcs!$BN$8</f>
        <v>0.968144085070322</v>
      </c>
      <c r="AC331" s="219">
        <f>Scores!AE327*calcs!$BN$8</f>
        <v>0.951443881033917</v>
      </c>
      <c r="AD331" s="219">
        <f>Scores!AF327*calcs!$BN$8</f>
        <v>0.891359999232948</v>
      </c>
      <c r="AE331" s="219">
        <f>Scores!AG327*calcs!$BN$8</f>
        <v>0.907064684559035</v>
      </c>
      <c r="AF331" s="219">
        <f>Scores!AH327*calcs!$BN$8</f>
        <v>0.794040060557435</v>
      </c>
      <c r="AG331" s="219">
        <f>Scores!AI327*calcs!$BN$9</f>
        <v>1.15547779587388</v>
      </c>
      <c r="AH331" s="219">
        <f>Scores!AJ327*calcs!$BN$9</f>
        <v>1.11670144232014</v>
      </c>
      <c r="AI331" s="219">
        <f>Scores!AK327*calcs!$BN$9</f>
        <v>0.992250379625683</v>
      </c>
      <c r="AJ331" s="219">
        <f>Scores!AL327*calcs!$BN$9</f>
        <v>0.952180496261035</v>
      </c>
      <c r="AK331" s="219">
        <f>Scores!AM327*calcs!$BN$9</f>
        <v>0.896921978727546</v>
      </c>
      <c r="AL331" s="219">
        <f>Scores!AN327*calcs!$BN$10</f>
        <v>0.112164880574441</v>
      </c>
      <c r="AM331" s="219">
        <f>Scores!AO327*calcs!$BN$10</f>
        <v>0.0533302072548072</v>
      </c>
      <c r="AN331" s="219">
        <f>Scores!AP327*calcs!$BN$10</f>
        <v>0.102706729257904</v>
      </c>
      <c r="AO331" s="219">
        <f>Scores!AQ327*calcs!$BN$10</f>
        <v>0.105090923309202</v>
      </c>
      <c r="AP331" s="219">
        <f>Scores!AR327*calcs!$BN$10</f>
        <v>0.120280570760845</v>
      </c>
      <c r="AQ331" s="219">
        <f>Scores!AS327*calcs!$BN$11</f>
        <v>0.568817358199549</v>
      </c>
      <c r="AR331" s="219">
        <f>Scores!AT327*calcs!$BN$11</f>
        <v>0.586845395129244</v>
      </c>
      <c r="AS331" s="219">
        <f>Scores!AU327*calcs!$BN$11</f>
        <v>0.715191108513149</v>
      </c>
      <c r="AT331" s="219">
        <f>Scores!AV327*calcs!$BN$11</f>
        <v>0.951267355823052</v>
      </c>
      <c r="AU331" s="219">
        <f>Scores!AW327*calcs!$BN$11</f>
        <v>0.740869100122445</v>
      </c>
      <c r="AV331" s="219">
        <f>Scores!AX327*calcs!$BN$12</f>
        <v>0.341494591021507</v>
      </c>
      <c r="AW331" s="219">
        <f>Scores!AY327*calcs!$BN$12</f>
        <v>0.271509444646161</v>
      </c>
      <c r="AX331" s="219">
        <f>Scores!AZ327*calcs!$BN$12</f>
        <v>0.260513284189411</v>
      </c>
      <c r="AY331" s="219">
        <f>Scores!BA327*calcs!$BN$12</f>
        <v>0.327652197577798</v>
      </c>
      <c r="AZ331" s="219">
        <f>Scores!BB327*calcs!$BN$12</f>
        <v>0.288969090089103</v>
      </c>
      <c r="BA331" s="219">
        <f>Scores!BC327*calcs!$BN$13</f>
        <v>0.218610901533567</v>
      </c>
      <c r="BB331" s="219">
        <f>Scores!BD327*calcs!$BN$13</f>
        <v>0.377246388835392</v>
      </c>
      <c r="BC331" s="219">
        <f>Scores!BE327*calcs!$BN$13</f>
        <v>0.363893485576816</v>
      </c>
      <c r="BD331" s="219">
        <f>Scores!BF327*calcs!$BN$13</f>
        <v>0.45174194291744</v>
      </c>
      <c r="BE331" s="219">
        <f>Scores!BG327*calcs!$BN$13</f>
        <v>0.45174194291744</v>
      </c>
      <c r="BF331" s="219">
        <f>Scores!BH327*calcs!$BN$14</f>
        <v>2.65455094320918</v>
      </c>
      <c r="BG331" s="219">
        <f>Scores!BI327*calcs!$BN$14</f>
        <v>2.65455094320918</v>
      </c>
      <c r="BH331" s="219">
        <f>Scores!BJ327*calcs!$BN$14</f>
        <v>2.65455094320918</v>
      </c>
      <c r="BI331" s="219">
        <f>Scores!BK327*calcs!$BN$14</f>
        <v>2.77685640519825</v>
      </c>
      <c r="BJ331" s="219">
        <f>Scores!BL327*calcs!$BN$14</f>
        <v>2.77685640519825</v>
      </c>
    </row>
    <row r="332" spans="1:62">
      <c r="A332" t="s">
        <v>670</v>
      </c>
      <c r="B332" s="22" t="s">
        <v>671</v>
      </c>
      <c r="C332" s="219">
        <f>Scores!E328*calcs!$BN$3</f>
        <v>1.11381485256925</v>
      </c>
      <c r="D332" s="219">
        <f>Scores!F328*calcs!$BN$3</f>
        <v>1.11381485256925</v>
      </c>
      <c r="E332" s="219">
        <f>Scores!G328*calcs!$BN$3</f>
        <v>1.11381485256925</v>
      </c>
      <c r="F332" s="219">
        <f>Scores!H328*calcs!$BN$3</f>
        <v>1.11381485256925</v>
      </c>
      <c r="G332" s="219">
        <f>Scores!I328*calcs!$BN$3</f>
        <v>1.11381485256925</v>
      </c>
      <c r="H332" s="219">
        <f>Scores!J328*calcs!$BN$4</f>
        <v>0.844176236050749</v>
      </c>
      <c r="I332" s="219">
        <f>Scores!K328*calcs!$BN$4</f>
        <v>0.844176236050749</v>
      </c>
      <c r="J332" s="219">
        <f>Scores!L328*calcs!$BN$4</f>
        <v>0.844176236050749</v>
      </c>
      <c r="K332" s="219">
        <f>Scores!M328*calcs!$BN$4</f>
        <v>0.844176236050749</v>
      </c>
      <c r="L332" s="219">
        <f>Scores!N328*calcs!$BN$4</f>
        <v>0.844176236050749</v>
      </c>
      <c r="M332" s="219">
        <f>Scores!O328*calcs!$BN$5</f>
        <v>-0.17196696945892</v>
      </c>
      <c r="N332" s="219">
        <f>Scores!P328*calcs!$BN$5</f>
        <v>-0.17196696945892</v>
      </c>
      <c r="O332" s="219">
        <f>Scores!Q328*calcs!$BN$5</f>
        <v>-0.17196696945892</v>
      </c>
      <c r="P332" s="219">
        <f>Scores!R328*calcs!$BN$5</f>
        <v>-0.17196696945892</v>
      </c>
      <c r="Q332" s="219">
        <f>Scores!S328*calcs!$BN$5</f>
        <v>-0.17196696945892</v>
      </c>
      <c r="R332" s="219">
        <f>Scores!T328*calcs!$BN$6</f>
        <v>-0.0384838055858092</v>
      </c>
      <c r="S332" s="219">
        <f>Scores!U328*calcs!$BN$6</f>
        <v>-0.0384838055858092</v>
      </c>
      <c r="T332" s="219">
        <f>Scores!V328*calcs!$BN$6</f>
        <v>-0.0384838055858092</v>
      </c>
      <c r="U332" s="219">
        <f>Scores!W328*calcs!$BN$6</f>
        <v>-0.0384838055858092</v>
      </c>
      <c r="V332" s="219">
        <f>Scores!X328*calcs!$BN$6</f>
        <v>-0.0384838055858092</v>
      </c>
      <c r="W332" s="219">
        <f>Scores!Y328*calcs!$BN$7</f>
        <v>0.346278349829458</v>
      </c>
      <c r="X332" s="219">
        <f>Scores!Z328*calcs!$BN$7</f>
        <v>0.34297840480915</v>
      </c>
      <c r="Y332" s="219">
        <f>Scores!AA328*calcs!$BN$7</f>
        <v>0.818789245626924</v>
      </c>
      <c r="Z332" s="219">
        <f>Scores!AB328*calcs!$BN$7</f>
        <v>0.722731817998817</v>
      </c>
      <c r="AA332" s="219">
        <f>Scores!AC328*calcs!$BN$7</f>
        <v>0.109051529139199</v>
      </c>
      <c r="AB332" s="219">
        <f>Scores!AD328*calcs!$BN$8</f>
        <v>-0.438355396117698</v>
      </c>
      <c r="AC332" s="219">
        <f>Scores!AE328*calcs!$BN$8</f>
        <v>-0.380170064541271</v>
      </c>
      <c r="AD332" s="219">
        <f>Scores!AF328*calcs!$BN$8</f>
        <v>-0.316992048389481</v>
      </c>
      <c r="AE332" s="219">
        <f>Scores!AG328*calcs!$BN$8</f>
        <v>-0.346886473674361</v>
      </c>
      <c r="AF332" s="219">
        <f>Scores!AH328*calcs!$BN$8</f>
        <v>-0.350625700555164</v>
      </c>
      <c r="AG332" s="219">
        <f>Scores!AI328*calcs!$BN$9</f>
        <v>1.32634617525757</v>
      </c>
      <c r="AH332" s="219">
        <f>Scores!AJ328*calcs!$BN$9</f>
        <v>1.27989343296631</v>
      </c>
      <c r="AI332" s="219">
        <f>Scores!AK328*calcs!$BN$9</f>
        <v>1.25419553149905</v>
      </c>
      <c r="AJ332" s="219">
        <f>Scores!AL328*calcs!$BN$9</f>
        <v>1.27236086005739</v>
      </c>
      <c r="AK332" s="219">
        <f>Scores!AM328*calcs!$BN$9</f>
        <v>1.22328776975564</v>
      </c>
      <c r="AL332" s="219">
        <f>Scores!AN328*calcs!$BN$10</f>
        <v>-0.530194842087635</v>
      </c>
      <c r="AM332" s="219">
        <f>Scores!AO328*calcs!$BN$10</f>
        <v>-0.516380324706563</v>
      </c>
      <c r="AN332" s="219">
        <f>Scores!AP328*calcs!$BN$10</f>
        <v>-0.463183973108477</v>
      </c>
      <c r="AO332" s="219">
        <f>Scores!AQ328*calcs!$BN$10</f>
        <v>-0.433938298987955</v>
      </c>
      <c r="AP332" s="219">
        <f>Scores!AR328*calcs!$BN$10</f>
        <v>-0.354261103912776</v>
      </c>
      <c r="AQ332" s="219">
        <f>Scores!AS328*calcs!$BN$11</f>
        <v>-0.399497027006244</v>
      </c>
      <c r="AR332" s="219">
        <f>Scores!AT328*calcs!$BN$11</f>
        <v>-0.318491671395883</v>
      </c>
      <c r="AS332" s="219">
        <f>Scores!AU328*calcs!$BN$11</f>
        <v>-0.090930103286758</v>
      </c>
      <c r="AT332" s="219">
        <f>Scores!AV328*calcs!$BN$11</f>
        <v>-0.107018451044677</v>
      </c>
      <c r="AU332" s="219">
        <f>Scores!AW328*calcs!$BN$11</f>
        <v>-0.187216173894209</v>
      </c>
      <c r="AV332" s="219">
        <f>Scores!AX328*calcs!$BN$12</f>
        <v>-0.72686217072034</v>
      </c>
      <c r="AW332" s="219">
        <f>Scores!AY328*calcs!$BN$12</f>
        <v>-0.732177425864353</v>
      </c>
      <c r="AX332" s="219">
        <f>Scores!AZ328*calcs!$BN$12</f>
        <v>-0.71776906793247</v>
      </c>
      <c r="AY332" s="219">
        <f>Scores!BA328*calcs!$BN$12</f>
        <v>-0.624606908554315</v>
      </c>
      <c r="AZ332" s="219">
        <f>Scores!BB328*calcs!$BN$12</f>
        <v>-0.61878273333499</v>
      </c>
      <c r="BA332" s="219">
        <f>Scores!BC328*calcs!$BN$13</f>
        <v>-0.816914421520173</v>
      </c>
      <c r="BB332" s="219">
        <f>Scores!BD328*calcs!$BN$13</f>
        <v>-0.809970187793635</v>
      </c>
      <c r="BC332" s="219">
        <f>Scores!BE328*calcs!$BN$13</f>
        <v>-0.703527405448511</v>
      </c>
      <c r="BD332" s="219">
        <f>Scores!BF328*calcs!$BN$13</f>
        <v>-0.664326386643294</v>
      </c>
      <c r="BE332" s="219">
        <f>Scores!BG328*calcs!$BN$13</f>
        <v>-0.664326386643294</v>
      </c>
      <c r="BF332" s="219">
        <f>Scores!BH328*calcs!$BN$14</f>
        <v>2.34020967995646</v>
      </c>
      <c r="BG332" s="219">
        <f>Scores!BI328*calcs!$BN$14</f>
        <v>2.34020967995646</v>
      </c>
      <c r="BH332" s="219">
        <f>Scores!BJ328*calcs!$BN$14</f>
        <v>2.34020967995646</v>
      </c>
      <c r="BI332" s="219">
        <f>Scores!BK328*calcs!$BN$14</f>
        <v>2.17471846463787</v>
      </c>
      <c r="BJ332" s="219">
        <f>Scores!BL328*calcs!$BN$14</f>
        <v>2.17471846463787</v>
      </c>
    </row>
    <row r="333" spans="1:62">
      <c r="A333" t="s">
        <v>672</v>
      </c>
      <c r="B333" s="22" t="s">
        <v>673</v>
      </c>
      <c r="C333" s="219">
        <f>Scores!E329*calcs!$BN$3</f>
        <v>0.837547723117222</v>
      </c>
      <c r="D333" s="219">
        <f>Scores!F329*calcs!$BN$3</f>
        <v>0.837547723117222</v>
      </c>
      <c r="E333" s="219">
        <f>Scores!G329*calcs!$BN$3</f>
        <v>0.837547723117222</v>
      </c>
      <c r="F333" s="219">
        <f>Scores!H329*calcs!$BN$3</f>
        <v>0.837547723117222</v>
      </c>
      <c r="G333" s="219">
        <f>Scores!I329*calcs!$BN$3</f>
        <v>0.837547723117222</v>
      </c>
      <c r="H333" s="219">
        <f>Scores!J329*calcs!$BN$4</f>
        <v>0.983494682009478</v>
      </c>
      <c r="I333" s="219">
        <f>Scores!K329*calcs!$BN$4</f>
        <v>0.983494682009478</v>
      </c>
      <c r="J333" s="219">
        <f>Scores!L329*calcs!$BN$4</f>
        <v>0.983494682009478</v>
      </c>
      <c r="K333" s="219">
        <f>Scores!M329*calcs!$BN$4</f>
        <v>0.983494682009478</v>
      </c>
      <c r="L333" s="219">
        <f>Scores!N329*calcs!$BN$4</f>
        <v>0.983494682009478</v>
      </c>
      <c r="M333" s="219">
        <f>Scores!O329*calcs!$BN$5</f>
        <v>0.882130341460018</v>
      </c>
      <c r="N333" s="219">
        <f>Scores!P329*calcs!$BN$5</f>
        <v>0.882130341460018</v>
      </c>
      <c r="O333" s="219">
        <f>Scores!Q329*calcs!$BN$5</f>
        <v>0.882130341460018</v>
      </c>
      <c r="P333" s="219">
        <f>Scores!R329*calcs!$BN$5</f>
        <v>0.882130341460018</v>
      </c>
      <c r="Q333" s="219">
        <f>Scores!S329*calcs!$BN$5</f>
        <v>0.882130341460018</v>
      </c>
      <c r="R333" s="219">
        <f>Scores!T329*calcs!$BN$6</f>
        <v>-0.0911697781354563</v>
      </c>
      <c r="S333" s="219">
        <f>Scores!U329*calcs!$BN$6</f>
        <v>-0.0911697781354563</v>
      </c>
      <c r="T333" s="219">
        <f>Scores!V329*calcs!$BN$6</f>
        <v>-0.0911697781354563</v>
      </c>
      <c r="U333" s="219">
        <f>Scores!W329*calcs!$BN$6</f>
        <v>-0.0911697781354563</v>
      </c>
      <c r="V333" s="219">
        <f>Scores!X329*calcs!$BN$6</f>
        <v>-0.0911697781354563</v>
      </c>
      <c r="W333" s="219">
        <f>Scores!Y329*calcs!$BN$7</f>
        <v>-2.52301354437594</v>
      </c>
      <c r="X333" s="219">
        <f>Scores!Z329*calcs!$BN$7</f>
        <v>-3.34601662960866</v>
      </c>
      <c r="Y333" s="219">
        <f>Scores!AA329*calcs!$BN$7</f>
        <v>-3.68635601542055</v>
      </c>
      <c r="Z333" s="219">
        <f>Scores!AB329*calcs!$BN$7</f>
        <v>-3.1252379871258</v>
      </c>
      <c r="AA333" s="219">
        <f>Scores!AC329*calcs!$BN$7</f>
        <v>-4.05849779447209</v>
      </c>
      <c r="AB333" s="219">
        <f>Scores!AD329*calcs!$BN$8</f>
        <v>0.192340038727368</v>
      </c>
      <c r="AC333" s="219">
        <f>Scores!AE329*calcs!$BN$8</f>
        <v>0.272433530520913</v>
      </c>
      <c r="AD333" s="219">
        <f>Scores!AF329*calcs!$BN$8</f>
        <v>0.158588788755767</v>
      </c>
      <c r="AE333" s="219">
        <f>Scores!AG329*calcs!$BN$8</f>
        <v>0.17282514949302</v>
      </c>
      <c r="AF333" s="219">
        <f>Scores!AH329*calcs!$BN$8</f>
        <v>0.063020512435546</v>
      </c>
      <c r="AG333" s="219">
        <f>Scores!AI329*calcs!$BN$9</f>
        <v>0.815466980332609</v>
      </c>
      <c r="AH333" s="219">
        <f>Scores!AJ329*calcs!$BN$9</f>
        <v>0.953509451673978</v>
      </c>
      <c r="AI333" s="219">
        <f>Scores!AK329*calcs!$BN$9</f>
        <v>1.00738791352791</v>
      </c>
      <c r="AJ333" s="219">
        <f>Scores!AL329*calcs!$BN$9</f>
        <v>1.03122947239471</v>
      </c>
      <c r="AK333" s="219">
        <f>Scores!AM329*calcs!$BN$9</f>
        <v>1.06458257357332</v>
      </c>
      <c r="AL333" s="219">
        <f>Scores!AN329*calcs!$BN$10</f>
        <v>-0.441593501030797</v>
      </c>
      <c r="AM333" s="219">
        <f>Scores!AO329*calcs!$BN$10</f>
        <v>-0.455261953461665</v>
      </c>
      <c r="AN333" s="219">
        <f>Scores!AP329*calcs!$BN$10</f>
        <v>-0.50772660272385</v>
      </c>
      <c r="AO333" s="219">
        <f>Scores!AQ329*calcs!$BN$10</f>
        <v>-0.587946648215714</v>
      </c>
      <c r="AP333" s="219">
        <f>Scores!AR329*calcs!$BN$10</f>
        <v>-0.643707753294804</v>
      </c>
      <c r="AQ333" s="219">
        <f>Scores!AS329*calcs!$BN$11</f>
        <v>-0.114357325692873</v>
      </c>
      <c r="AR333" s="219">
        <f>Scores!AT329*calcs!$BN$11</f>
        <v>-0.146790205665963</v>
      </c>
      <c r="AS333" s="219">
        <f>Scores!AU329*calcs!$BN$11</f>
        <v>0.0379870330693988</v>
      </c>
      <c r="AT333" s="219">
        <f>Scores!AV329*calcs!$BN$11</f>
        <v>-0.0329554294952849</v>
      </c>
      <c r="AU333" s="219">
        <f>Scores!AW329*calcs!$BN$11</f>
        <v>0.108100470451483</v>
      </c>
      <c r="AV333" s="219">
        <f>Scores!AX329*calcs!$BN$12</f>
        <v>-0.242516710301955</v>
      </c>
      <c r="AW333" s="219">
        <f>Scores!AY329*calcs!$BN$12</f>
        <v>-0.237566309273766</v>
      </c>
      <c r="AX333" s="219">
        <f>Scores!AZ329*calcs!$BN$12</f>
        <v>-0.203739806549703</v>
      </c>
      <c r="AY333" s="219">
        <f>Scores!BA329*calcs!$BN$12</f>
        <v>-0.186479025328002</v>
      </c>
      <c r="AZ333" s="219">
        <f>Scores!BB329*calcs!$BN$12</f>
        <v>-0.173291671580076</v>
      </c>
      <c r="BA333" s="219">
        <f>Scores!BC329*calcs!$BN$13</f>
        <v>-0.465986395374183</v>
      </c>
      <c r="BB333" s="219">
        <f>Scores!BD329*calcs!$BN$13</f>
        <v>-0.377246388835392</v>
      </c>
      <c r="BC333" s="219">
        <f>Scores!BE329*calcs!$BN$13</f>
        <v>-0.357828594150536</v>
      </c>
      <c r="BD333" s="219">
        <f>Scores!BF329*calcs!$BN$13</f>
        <v>-0.425168887451709</v>
      </c>
      <c r="BE333" s="219">
        <f>Scores!BG329*calcs!$BN$13</f>
        <v>-0.425168887451709</v>
      </c>
      <c r="BF333" s="219">
        <f>Scores!BH329*calcs!$BN$14</f>
        <v>2.49910670252775</v>
      </c>
      <c r="BG333" s="219">
        <f>Scores!BI329*calcs!$BN$14</f>
        <v>2.49910670252775</v>
      </c>
      <c r="BH333" s="219">
        <f>Scores!BJ329*calcs!$BN$14</f>
        <v>2.49910670252775</v>
      </c>
      <c r="BI333" s="219">
        <f>Scores!BK329*calcs!$BN$14</f>
        <v>1.57165495043035</v>
      </c>
      <c r="BJ333" s="219">
        <f>Scores!BL329*calcs!$BN$14</f>
        <v>1.57165495043035</v>
      </c>
    </row>
    <row r="334" spans="1:62">
      <c r="A334" t="s">
        <v>674</v>
      </c>
      <c r="B334" s="22" t="s">
        <v>675</v>
      </c>
      <c r="C334" s="219">
        <f>Scores!E330*calcs!$BN$3</f>
        <v>0.776155027683437</v>
      </c>
      <c r="D334" s="219">
        <f>Scores!F330*calcs!$BN$3</f>
        <v>0.776155027683437</v>
      </c>
      <c r="E334" s="219">
        <f>Scores!G330*calcs!$BN$3</f>
        <v>0.776155027683437</v>
      </c>
      <c r="F334" s="219">
        <f>Scores!H330*calcs!$BN$3</f>
        <v>0.776155027683437</v>
      </c>
      <c r="G334" s="219">
        <f>Scores!I330*calcs!$BN$3</f>
        <v>0.776155027683437</v>
      </c>
      <c r="H334" s="219">
        <f>Scores!J330*calcs!$BN$4</f>
        <v>1.18160370796081</v>
      </c>
      <c r="I334" s="219">
        <f>Scores!K330*calcs!$BN$4</f>
        <v>1.18160370796081</v>
      </c>
      <c r="J334" s="219">
        <f>Scores!L330*calcs!$BN$4</f>
        <v>1.18160370796081</v>
      </c>
      <c r="K334" s="219">
        <f>Scores!M330*calcs!$BN$4</f>
        <v>1.18160370796081</v>
      </c>
      <c r="L334" s="219">
        <f>Scores!N330*calcs!$BN$4</f>
        <v>1.18160370796081</v>
      </c>
      <c r="M334" s="219">
        <f>Scores!O330*calcs!$BN$5</f>
        <v>0.97137252781225</v>
      </c>
      <c r="N334" s="219">
        <f>Scores!P330*calcs!$BN$5</f>
        <v>0.97137252781225</v>
      </c>
      <c r="O334" s="219">
        <f>Scores!Q330*calcs!$BN$5</f>
        <v>0.97137252781225</v>
      </c>
      <c r="P334" s="219">
        <f>Scores!R330*calcs!$BN$5</f>
        <v>0.97137252781225</v>
      </c>
      <c r="Q334" s="219">
        <f>Scores!S330*calcs!$BN$5</f>
        <v>0.97137252781225</v>
      </c>
      <c r="R334" s="219">
        <f>Scores!T330*calcs!$BN$6</f>
        <v>0.130674905186553</v>
      </c>
      <c r="S334" s="219">
        <f>Scores!U330*calcs!$BN$6</f>
        <v>0.130674905186553</v>
      </c>
      <c r="T334" s="219">
        <f>Scores!V330*calcs!$BN$6</f>
        <v>0.130674905186553</v>
      </c>
      <c r="U334" s="219">
        <f>Scores!W330*calcs!$BN$6</f>
        <v>0.130674905186553</v>
      </c>
      <c r="V334" s="219">
        <f>Scores!X330*calcs!$BN$6</f>
        <v>0.130674905186553</v>
      </c>
      <c r="W334" s="219">
        <f>Scores!Y330*calcs!$BN$7</f>
        <v>0.0955739464494128</v>
      </c>
      <c r="X334" s="219">
        <f>Scores!Z330*calcs!$BN$7</f>
        <v>0.14436631821075</v>
      </c>
      <c r="Y334" s="219">
        <f>Scores!AA330*calcs!$BN$7</f>
        <v>-0.208880748391929</v>
      </c>
      <c r="Z334" s="219">
        <f>Scores!AB330*calcs!$BN$7</f>
        <v>0.448208204670841</v>
      </c>
      <c r="AA334" s="219">
        <f>Scores!AC330*calcs!$BN$7</f>
        <v>0.39198250729627</v>
      </c>
      <c r="AB334" s="219">
        <f>Scores!AD330*calcs!$BN$8</f>
        <v>0.447185537077531</v>
      </c>
      <c r="AC334" s="219">
        <f>Scores!AE330*calcs!$BN$8</f>
        <v>0.71716940394112</v>
      </c>
      <c r="AD334" s="219">
        <f>Scores!AF330*calcs!$BN$8</f>
        <v>0.601996528875954</v>
      </c>
      <c r="AE334" s="219">
        <f>Scores!AG330*calcs!$BN$8</f>
        <v>0.552307063163284</v>
      </c>
      <c r="AF334" s="219">
        <f>Scores!AH330*calcs!$BN$8</f>
        <v>0.45610758016309</v>
      </c>
      <c r="AG334" s="219">
        <f>Scores!AI330*calcs!$BN$9</f>
        <v>2.03591465449735</v>
      </c>
      <c r="AH334" s="219">
        <f>Scores!AJ330*calcs!$BN$9</f>
        <v>2.2792281318702</v>
      </c>
      <c r="AI334" s="219">
        <f>Scores!AK330*calcs!$BN$9</f>
        <v>2.22265471976325</v>
      </c>
      <c r="AJ334" s="219">
        <f>Scores!AL330*calcs!$BN$9</f>
        <v>2.16269578221208</v>
      </c>
      <c r="AK334" s="219">
        <f>Scores!AM330*calcs!$BN$9</f>
        <v>2.10642634098294</v>
      </c>
      <c r="AL334" s="219">
        <f>Scores!AN330*calcs!$BN$10</f>
        <v>-0.258349818390518</v>
      </c>
      <c r="AM334" s="219">
        <f>Scores!AO330*calcs!$BN$10</f>
        <v>-0.197122248824829</v>
      </c>
      <c r="AN334" s="219">
        <f>Scores!AP330*calcs!$BN$10</f>
        <v>-0.213170503654446</v>
      </c>
      <c r="AO334" s="219">
        <f>Scores!AQ330*calcs!$BN$10</f>
        <v>-0.162883604347099</v>
      </c>
      <c r="AP334" s="219">
        <f>Scores!AR330*calcs!$BN$10</f>
        <v>-0.182324383962107</v>
      </c>
      <c r="AQ334" s="219">
        <f>Scores!AS330*calcs!$BN$11</f>
        <v>-0.0752650609192365</v>
      </c>
      <c r="AR334" s="219">
        <f>Scores!AT330*calcs!$BN$11</f>
        <v>0.158542964669839</v>
      </c>
      <c r="AS334" s="219">
        <f>Scores!AU330*calcs!$BN$11</f>
        <v>0.216926468204856</v>
      </c>
      <c r="AT334" s="219">
        <f>Scores!AV330*calcs!$BN$11</f>
        <v>0.09842205805245</v>
      </c>
      <c r="AU334" s="219">
        <f>Scores!AW330*calcs!$BN$11</f>
        <v>0.218529546594287</v>
      </c>
      <c r="AV334" s="219">
        <f>Scores!AX330*calcs!$BN$12</f>
        <v>-0.747110048279017</v>
      </c>
      <c r="AW334" s="219">
        <f>Scores!AY330*calcs!$BN$12</f>
        <v>-0.423550772216874</v>
      </c>
      <c r="AX334" s="219">
        <f>Scores!AZ330*calcs!$BN$12</f>
        <v>-0.389179484093284</v>
      </c>
      <c r="AY334" s="219">
        <f>Scores!BA330*calcs!$BN$12</f>
        <v>-0.466817229429047</v>
      </c>
      <c r="AZ334" s="219">
        <f>Scores!BB330*calcs!$BN$12</f>
        <v>-0.397572319830913</v>
      </c>
      <c r="BA334" s="219">
        <f>Scores!BC330*calcs!$BN$13</f>
        <v>-0.742126481521847</v>
      </c>
      <c r="BB334" s="219">
        <f>Scores!BD330*calcs!$BN$13</f>
        <v>-0.604703770339084</v>
      </c>
      <c r="BC334" s="219">
        <f>Scores!BE330*calcs!$BN$13</f>
        <v>-0.648943382611989</v>
      </c>
      <c r="BD334" s="219">
        <f>Scores!BF330*calcs!$BN$13</f>
        <v>-0.611180275711831</v>
      </c>
      <c r="BE334" s="219">
        <f>Scores!BG330*calcs!$BN$13</f>
        <v>-0.611180275711831</v>
      </c>
      <c r="BF334" s="219">
        <f>Scores!BH330*calcs!$BN$14</f>
        <v>3.05682370959638</v>
      </c>
      <c r="BG334" s="219">
        <f>Scores!BI330*calcs!$BN$14</f>
        <v>3.05682370959638</v>
      </c>
      <c r="BH334" s="219">
        <f>Scores!BJ330*calcs!$BN$14</f>
        <v>3.05682370959638</v>
      </c>
      <c r="BI334" s="219">
        <f>Scores!BK330*calcs!$BN$14</f>
        <v>1.86289693759899</v>
      </c>
      <c r="BJ334" s="219">
        <f>Scores!BL330*calcs!$BN$14</f>
        <v>1.86289693759899</v>
      </c>
    </row>
    <row r="335" spans="1:62">
      <c r="A335" t="s">
        <v>676</v>
      </c>
      <c r="B335" s="22" t="s">
        <v>677</v>
      </c>
      <c r="C335" s="219">
        <f>Scores!E331*calcs!$BN$3</f>
        <v>0.483144435840376</v>
      </c>
      <c r="D335" s="219">
        <f>Scores!F331*calcs!$BN$3</f>
        <v>0.483144435840376</v>
      </c>
      <c r="E335" s="219">
        <f>Scores!G331*calcs!$BN$3</f>
        <v>0.483144435840376</v>
      </c>
      <c r="F335" s="219">
        <f>Scores!H331*calcs!$BN$3</f>
        <v>0.483144435840376</v>
      </c>
      <c r="G335" s="219">
        <f>Scores!I331*calcs!$BN$3</f>
        <v>0.483144435840376</v>
      </c>
      <c r="H335" s="219">
        <f>Scores!J331*calcs!$BN$4</f>
        <v>0.782743531200638</v>
      </c>
      <c r="I335" s="219">
        <f>Scores!K331*calcs!$BN$4</f>
        <v>0.782743531200638</v>
      </c>
      <c r="J335" s="219">
        <f>Scores!L331*calcs!$BN$4</f>
        <v>0.782743531200638</v>
      </c>
      <c r="K335" s="219">
        <f>Scores!M331*calcs!$BN$4</f>
        <v>0.782743531200638</v>
      </c>
      <c r="L335" s="219">
        <f>Scores!N331*calcs!$BN$4</f>
        <v>0.782743531200638</v>
      </c>
      <c r="M335" s="219">
        <f>Scores!O331*calcs!$BN$5</f>
        <v>1.42450071607284</v>
      </c>
      <c r="N335" s="219">
        <f>Scores!P331*calcs!$BN$5</f>
        <v>1.42450071607284</v>
      </c>
      <c r="O335" s="219">
        <f>Scores!Q331*calcs!$BN$5</f>
        <v>1.42450071607284</v>
      </c>
      <c r="P335" s="219">
        <f>Scores!R331*calcs!$BN$5</f>
        <v>1.42450071607284</v>
      </c>
      <c r="Q335" s="219">
        <f>Scores!S331*calcs!$BN$5</f>
        <v>1.42450071607284</v>
      </c>
      <c r="R335" s="219">
        <f>Scores!T331*calcs!$BN$6</f>
        <v>0.020387883495319</v>
      </c>
      <c r="S335" s="219">
        <f>Scores!U331*calcs!$BN$6</f>
        <v>0.020387883495319</v>
      </c>
      <c r="T335" s="219">
        <f>Scores!V331*calcs!$BN$6</f>
        <v>0.020387883495319</v>
      </c>
      <c r="U335" s="219">
        <f>Scores!W331*calcs!$BN$6</f>
        <v>0.020387883495319</v>
      </c>
      <c r="V335" s="219">
        <f>Scores!X331*calcs!$BN$6</f>
        <v>0.020387883495319</v>
      </c>
      <c r="W335" s="219">
        <f>Scores!Y331*calcs!$BN$7</f>
        <v>0.0846504426616896</v>
      </c>
      <c r="X335" s="219">
        <f>Scores!Z331*calcs!$BN$7</f>
        <v>0.416980991320485</v>
      </c>
      <c r="Y335" s="219">
        <f>Scores!AA331*calcs!$BN$7</f>
        <v>0.336878091610121</v>
      </c>
      <c r="Z335" s="219">
        <f>Scores!AB331*calcs!$BN$7</f>
        <v>0.834909053833295</v>
      </c>
      <c r="AA335" s="219">
        <f>Scores!AC331*calcs!$BN$7</f>
        <v>0.340350346366236</v>
      </c>
      <c r="AB335" s="219">
        <f>Scores!AD331*calcs!$BN$8</f>
        <v>0.0296602750943528</v>
      </c>
      <c r="AC335" s="219">
        <f>Scores!AE331*calcs!$BN$8</f>
        <v>0.0286750420970769</v>
      </c>
      <c r="AD335" s="219">
        <f>Scores!AF331*calcs!$BN$8</f>
        <v>-0.0239831925769</v>
      </c>
      <c r="AE335" s="219">
        <f>Scores!AG331*calcs!$BN$8</f>
        <v>-0.0101126689871631</v>
      </c>
      <c r="AF335" s="219">
        <f>Scores!AH331*calcs!$BN$8</f>
        <v>-0.142774123131926</v>
      </c>
      <c r="AG335" s="219">
        <f>Scores!AI331*calcs!$BN$9</f>
        <v>1.47070049577137</v>
      </c>
      <c r="AH335" s="219">
        <f>Scores!AJ331*calcs!$BN$9</f>
        <v>1.42689079858652</v>
      </c>
      <c r="AI335" s="219">
        <f>Scores!AK331*calcs!$BN$9</f>
        <v>1.3931360208007</v>
      </c>
      <c r="AJ335" s="219">
        <f>Scores!AL331*calcs!$BN$9</f>
        <v>1.35088200829445</v>
      </c>
      <c r="AK335" s="219">
        <f>Scores!AM331*calcs!$BN$9</f>
        <v>1.29832568757233</v>
      </c>
      <c r="AL335" s="219">
        <f>Scores!AN331*calcs!$BN$10</f>
        <v>-0.15433134057308</v>
      </c>
      <c r="AM335" s="219">
        <f>Scores!AO331*calcs!$BN$10</f>
        <v>-0.172180211646568</v>
      </c>
      <c r="AN335" s="219">
        <f>Scores!AP331*calcs!$BN$10</f>
        <v>-0.232110918007024</v>
      </c>
      <c r="AO335" s="219">
        <f>Scores!AQ331*calcs!$BN$10</f>
        <v>-0.234633376457914</v>
      </c>
      <c r="AP335" s="219">
        <f>Scores!AR331*calcs!$BN$10</f>
        <v>-0.235077189461353</v>
      </c>
      <c r="AQ335" s="219">
        <f>Scores!AS331*calcs!$BN$11</f>
        <v>-0.123498967571883</v>
      </c>
      <c r="AR335" s="219">
        <f>Scores!AT331*calcs!$BN$11</f>
        <v>0.0152617684228028</v>
      </c>
      <c r="AS335" s="219">
        <f>Scores!AU331*calcs!$BN$11</f>
        <v>-0.0583806093893647</v>
      </c>
      <c r="AT335" s="219">
        <f>Scores!AV331*calcs!$BN$11</f>
        <v>0.0961347610575017</v>
      </c>
      <c r="AU335" s="219">
        <f>Scores!AW331*calcs!$BN$11</f>
        <v>0.0189968385635362</v>
      </c>
      <c r="AV335" s="219">
        <f>Scores!AX331*calcs!$BN$12</f>
        <v>-0.783966877610223</v>
      </c>
      <c r="AW335" s="219">
        <f>Scores!AY331*calcs!$BN$12</f>
        <v>-0.741998754139315</v>
      </c>
      <c r="AX335" s="219">
        <f>Scores!AZ331*calcs!$BN$12</f>
        <v>-0.749880376736088</v>
      </c>
      <c r="AY335" s="219">
        <f>Scores!BA331*calcs!$BN$12</f>
        <v>-0.727235518729243</v>
      </c>
      <c r="AZ335" s="219">
        <f>Scores!BB331*calcs!$BN$12</f>
        <v>-0.636712164440468</v>
      </c>
      <c r="BA335" s="219">
        <f>Scores!BC331*calcs!$BN$13</f>
        <v>-0.954984464594005</v>
      </c>
      <c r="BB335" s="219">
        <f>Scores!BD331*calcs!$BN$13</f>
        <v>-0.95421145411305</v>
      </c>
      <c r="BC335" s="219">
        <f>Scores!BE331*calcs!$BN$13</f>
        <v>-1.02496665104136</v>
      </c>
      <c r="BD335" s="219">
        <f>Scores!BF331*calcs!$BN$13</f>
        <v>-0.943343469033478</v>
      </c>
      <c r="BE335" s="219">
        <f>Scores!BG331*calcs!$BN$13</f>
        <v>-0.943343469033478</v>
      </c>
      <c r="BF335" s="219">
        <f>Scores!BH331*calcs!$BN$14</f>
        <v>2.39726640743181</v>
      </c>
      <c r="BG335" s="219">
        <f>Scores!BI331*calcs!$BN$14</f>
        <v>2.39726640743181</v>
      </c>
      <c r="BH335" s="219">
        <f>Scores!BJ331*calcs!$BN$14</f>
        <v>2.39726640743181</v>
      </c>
      <c r="BI335" s="219">
        <f>Scores!BK331*calcs!$BN$14</f>
        <v>1.60229354906929</v>
      </c>
      <c r="BJ335" s="219">
        <f>Scores!BL331*calcs!$BN$14</f>
        <v>1.60229354906929</v>
      </c>
    </row>
    <row r="336" spans="1:62">
      <c r="A336" t="s">
        <v>678</v>
      </c>
      <c r="B336" s="22" t="s">
        <v>679</v>
      </c>
      <c r="C336" s="219">
        <f>Scores!E332*calcs!$BN$3</f>
        <v>0.717552909314825</v>
      </c>
      <c r="D336" s="219">
        <f>Scores!F332*calcs!$BN$3</f>
        <v>0.717552909314825</v>
      </c>
      <c r="E336" s="219">
        <f>Scores!G332*calcs!$BN$3</f>
        <v>0.717552909314825</v>
      </c>
      <c r="F336" s="219">
        <f>Scores!H332*calcs!$BN$3</f>
        <v>0.717552909314825</v>
      </c>
      <c r="G336" s="219">
        <f>Scores!I332*calcs!$BN$3</f>
        <v>0.717552909314825</v>
      </c>
      <c r="H336" s="219">
        <f>Scores!J332*calcs!$BN$4</f>
        <v>0.431643871281741</v>
      </c>
      <c r="I336" s="219">
        <f>Scores!K332*calcs!$BN$4</f>
        <v>0.431643871281741</v>
      </c>
      <c r="J336" s="219">
        <f>Scores!L332*calcs!$BN$4</f>
        <v>0.431643871281741</v>
      </c>
      <c r="K336" s="219">
        <f>Scores!M332*calcs!$BN$4</f>
        <v>0.431643871281741</v>
      </c>
      <c r="L336" s="219">
        <f>Scores!N332*calcs!$BN$4</f>
        <v>0.431643871281741</v>
      </c>
      <c r="M336" s="219">
        <f>Scores!O332*calcs!$BN$5</f>
        <v>0.907377818153652</v>
      </c>
      <c r="N336" s="219">
        <f>Scores!P332*calcs!$BN$5</f>
        <v>0.907377818153652</v>
      </c>
      <c r="O336" s="219">
        <f>Scores!Q332*calcs!$BN$5</f>
        <v>0.907377818153652</v>
      </c>
      <c r="P336" s="219">
        <f>Scores!R332*calcs!$BN$5</f>
        <v>0.907377818153652</v>
      </c>
      <c r="Q336" s="219">
        <f>Scores!S332*calcs!$BN$5</f>
        <v>0.907377818153652</v>
      </c>
      <c r="R336" s="219">
        <f>Scores!T332*calcs!$BN$6</f>
        <v>0.187101558397831</v>
      </c>
      <c r="S336" s="219">
        <f>Scores!U332*calcs!$BN$6</f>
        <v>0.187101558397831</v>
      </c>
      <c r="T336" s="219">
        <f>Scores!V332*calcs!$BN$6</f>
        <v>0.187101558397831</v>
      </c>
      <c r="U336" s="219">
        <f>Scores!W332*calcs!$BN$6</f>
        <v>0.187101558397831</v>
      </c>
      <c r="V336" s="219">
        <f>Scores!X332*calcs!$BN$6</f>
        <v>0.187101558397831</v>
      </c>
      <c r="W336" s="219">
        <f>Scores!Y332*calcs!$BN$7</f>
        <v>-0.296485000198604</v>
      </c>
      <c r="X336" s="219">
        <f>Scores!Z332*calcs!$BN$7</f>
        <v>0.449581644958167</v>
      </c>
      <c r="Y336" s="219">
        <f>Scores!AA332*calcs!$BN$7</f>
        <v>0.459493103224363</v>
      </c>
      <c r="Z336" s="219">
        <f>Scores!AB332*calcs!$BN$7</f>
        <v>0.303423616574353</v>
      </c>
      <c r="AA336" s="219">
        <f>Scores!AC332*calcs!$BN$7</f>
        <v>0.842029468360076</v>
      </c>
      <c r="AB336" s="219">
        <f>Scores!AD332*calcs!$BN$8</f>
        <v>0.553359154195627</v>
      </c>
      <c r="AC336" s="219">
        <f>Scores!AE332*calcs!$BN$8</f>
        <v>0.455264638978402</v>
      </c>
      <c r="AD336" s="219">
        <f>Scores!AF332*calcs!$BN$8</f>
        <v>0.409574989644049</v>
      </c>
      <c r="AE336" s="219">
        <f>Scores!AG332*calcs!$BN$8</f>
        <v>0.39833887301234</v>
      </c>
      <c r="AF336" s="219">
        <f>Scores!AH332*calcs!$BN$8</f>
        <v>0.194934935326245</v>
      </c>
      <c r="AG336" s="219">
        <f>Scores!AI332*calcs!$BN$9</f>
        <v>0.808177880568436</v>
      </c>
      <c r="AH336" s="219">
        <f>Scores!AJ332*calcs!$BN$9</f>
        <v>0.766028420559547</v>
      </c>
      <c r="AI336" s="219">
        <f>Scores!AK332*calcs!$BN$9</f>
        <v>0.741219609080374</v>
      </c>
      <c r="AJ336" s="219">
        <f>Scores!AL332*calcs!$BN$9</f>
        <v>0.785875507436561</v>
      </c>
      <c r="AK336" s="219">
        <f>Scores!AM332*calcs!$BN$9</f>
        <v>0.758669429301553</v>
      </c>
      <c r="AL336" s="219">
        <f>Scores!AN332*calcs!$BN$10</f>
        <v>0.0725627660111576</v>
      </c>
      <c r="AM336" s="219">
        <f>Scores!AO332*calcs!$BN$10</f>
        <v>0.0756717967434883</v>
      </c>
      <c r="AN336" s="219">
        <f>Scores!AP332*calcs!$BN$10</f>
        <v>0.0564518653646064</v>
      </c>
      <c r="AO336" s="219">
        <f>Scores!AQ332*calcs!$BN$10</f>
        <v>0.111691281133249</v>
      </c>
      <c r="AP336" s="219">
        <f>Scores!AR332*calcs!$BN$10</f>
        <v>0.08775368589118</v>
      </c>
      <c r="AQ336" s="219">
        <f>Scores!AS332*calcs!$BN$11</f>
        <v>0.186101717853604</v>
      </c>
      <c r="AR336" s="219">
        <f>Scores!AT332*calcs!$BN$11</f>
        <v>0.0078137539647038</v>
      </c>
      <c r="AS336" s="219">
        <f>Scores!AU332*calcs!$BN$11</f>
        <v>0.368071694333566</v>
      </c>
      <c r="AT336" s="219">
        <f>Scores!AV332*calcs!$BN$11</f>
        <v>0.187669024516117</v>
      </c>
      <c r="AU336" s="219">
        <f>Scores!AW332*calcs!$BN$11</f>
        <v>0.193444461923082</v>
      </c>
      <c r="AV336" s="219">
        <f>Scores!AX332*calcs!$BN$12</f>
        <v>-0.10604952871294</v>
      </c>
      <c r="AW336" s="219">
        <f>Scores!AY332*calcs!$BN$12</f>
        <v>-0.163907895799612</v>
      </c>
      <c r="AX336" s="219">
        <f>Scores!AZ332*calcs!$BN$12</f>
        <v>-0.157825617691384</v>
      </c>
      <c r="AY336" s="219">
        <f>Scores!BA332*calcs!$BN$12</f>
        <v>-0.14038694538951</v>
      </c>
      <c r="AZ336" s="219">
        <f>Scores!BB332*calcs!$BN$12</f>
        <v>-0.12717188631939</v>
      </c>
      <c r="BA336" s="219">
        <f>Scores!BC332*calcs!$BN$13</f>
        <v>-0.287645923070483</v>
      </c>
      <c r="BB336" s="219">
        <f>Scores!BD332*calcs!$BN$13</f>
        <v>-0.316221237700255</v>
      </c>
      <c r="BC336" s="219">
        <f>Scores!BE332*calcs!$BN$13</f>
        <v>-0.254725439903771</v>
      </c>
      <c r="BD336" s="219">
        <f>Scores!BF332*calcs!$BN$13</f>
        <v>-0.345449721054513</v>
      </c>
      <c r="BE336" s="219">
        <f>Scores!BG332*calcs!$BN$13</f>
        <v>-0.345449721054513</v>
      </c>
      <c r="BF336" s="219">
        <f>Scores!BH332*calcs!$BN$14</f>
        <v>2.76394827529301</v>
      </c>
      <c r="BG336" s="219">
        <f>Scores!BI332*calcs!$BN$14</f>
        <v>2.76394827529301</v>
      </c>
      <c r="BH336" s="219">
        <f>Scores!BJ332*calcs!$BN$14</f>
        <v>2.76394827529301</v>
      </c>
      <c r="BI336" s="219">
        <f>Scores!BK332*calcs!$BN$14</f>
        <v>1.68949421005079</v>
      </c>
      <c r="BJ336" s="219">
        <f>Scores!BL332*calcs!$BN$14</f>
        <v>1.68949421005079</v>
      </c>
    </row>
    <row r="337" spans="1:62">
      <c r="A337" t="s">
        <v>680</v>
      </c>
      <c r="B337" s="22" t="s">
        <v>681</v>
      </c>
      <c r="C337" s="219">
        <f>Scores!E333*calcs!$BN$3</f>
        <v>0.893359264420662</v>
      </c>
      <c r="D337" s="219">
        <f>Scores!F333*calcs!$BN$3</f>
        <v>0.893359264420662</v>
      </c>
      <c r="E337" s="219">
        <f>Scores!G333*calcs!$BN$3</f>
        <v>0.893359264420662</v>
      </c>
      <c r="F337" s="219">
        <f>Scores!H333*calcs!$BN$3</f>
        <v>0.893359264420662</v>
      </c>
      <c r="G337" s="219">
        <f>Scores!I333*calcs!$BN$3</f>
        <v>0.893359264420662</v>
      </c>
      <c r="H337" s="219">
        <f>Scores!J333*calcs!$BN$4</f>
        <v>-0.206008502254836</v>
      </c>
      <c r="I337" s="219">
        <f>Scores!K333*calcs!$BN$4</f>
        <v>-0.206008502254836</v>
      </c>
      <c r="J337" s="219">
        <f>Scores!L333*calcs!$BN$4</f>
        <v>-0.206008502254836</v>
      </c>
      <c r="K337" s="219">
        <f>Scores!M333*calcs!$BN$4</f>
        <v>-0.206008502254836</v>
      </c>
      <c r="L337" s="219">
        <f>Scores!N333*calcs!$BN$4</f>
        <v>-0.206008502254836</v>
      </c>
      <c r="M337" s="219">
        <f>Scores!O333*calcs!$BN$5</f>
        <v>0.920313958219835</v>
      </c>
      <c r="N337" s="219">
        <f>Scores!P333*calcs!$BN$5</f>
        <v>0.920313958219835</v>
      </c>
      <c r="O337" s="219">
        <f>Scores!Q333*calcs!$BN$5</f>
        <v>0.920313958219835</v>
      </c>
      <c r="P337" s="219">
        <f>Scores!R333*calcs!$BN$5</f>
        <v>0.920313958219835</v>
      </c>
      <c r="Q337" s="219">
        <f>Scores!S333*calcs!$BN$5</f>
        <v>0.920313958219835</v>
      </c>
      <c r="R337" s="219">
        <f>Scores!T333*calcs!$BN$6</f>
        <v>0.242574113315996</v>
      </c>
      <c r="S337" s="219">
        <f>Scores!U333*calcs!$BN$6</f>
        <v>0.242574113315996</v>
      </c>
      <c r="T337" s="219">
        <f>Scores!V333*calcs!$BN$6</f>
        <v>0.242574113315996</v>
      </c>
      <c r="U337" s="219">
        <f>Scores!W333*calcs!$BN$6</f>
        <v>0.242574113315996</v>
      </c>
      <c r="V337" s="219">
        <f>Scores!X333*calcs!$BN$6</f>
        <v>0.242574113315996</v>
      </c>
      <c r="W337" s="219">
        <f>Scores!Y333*calcs!$BN$7</f>
        <v>-0.886832181364924</v>
      </c>
      <c r="X337" s="219">
        <f>Scores!Z333*calcs!$BN$7</f>
        <v>0.302212770491287</v>
      </c>
      <c r="Y337" s="219">
        <f>Scores!AA333*calcs!$BN$7</f>
        <v>0.220264343165652</v>
      </c>
      <c r="Z337" s="219">
        <f>Scores!AB333*calcs!$BN$7</f>
        <v>0.490288245558985</v>
      </c>
      <c r="AA337" s="219">
        <f>Scores!AC333*calcs!$BN$7</f>
        <v>0.127827282237501</v>
      </c>
      <c r="AB337" s="219">
        <f>Scores!AD333*calcs!$BN$8</f>
        <v>0.152395821076234</v>
      </c>
      <c r="AC337" s="219">
        <f>Scores!AE333*calcs!$BN$8</f>
        <v>0.0140303087713005</v>
      </c>
      <c r="AD337" s="219">
        <f>Scores!AF333*calcs!$BN$8</f>
        <v>0.132549807958465</v>
      </c>
      <c r="AE337" s="219">
        <f>Scores!AG333*calcs!$BN$8</f>
        <v>0.108508063837882</v>
      </c>
      <c r="AF337" s="219">
        <f>Scores!AH333*calcs!$BN$8</f>
        <v>0.058864386509364</v>
      </c>
      <c r="AG337" s="219">
        <f>Scores!AI333*calcs!$BN$9</f>
        <v>1.08353321508075</v>
      </c>
      <c r="AH337" s="219">
        <f>Scores!AJ333*calcs!$BN$9</f>
        <v>1.04828907942917</v>
      </c>
      <c r="AI337" s="219">
        <f>Scores!AK333*calcs!$BN$9</f>
        <v>0.926478125334335</v>
      </c>
      <c r="AJ337" s="219">
        <f>Scores!AL333*calcs!$BN$9</f>
        <v>0.888479690898409</v>
      </c>
      <c r="AK337" s="219">
        <f>Scores!AM333*calcs!$BN$9</f>
        <v>0.834721856191771</v>
      </c>
      <c r="AL337" s="219">
        <f>Scores!AN333*calcs!$BN$10</f>
        <v>-0.234626305905839</v>
      </c>
      <c r="AM337" s="219">
        <f>Scores!AO333*calcs!$BN$10</f>
        <v>-0.290869905805187</v>
      </c>
      <c r="AN337" s="219">
        <f>Scores!AP333*calcs!$BN$10</f>
        <v>-0.326812989769915</v>
      </c>
      <c r="AO337" s="219">
        <f>Scores!AQ333*calcs!$BN$10</f>
        <v>-0.34334515238339</v>
      </c>
      <c r="AP337" s="219">
        <f>Scores!AR333*calcs!$BN$10</f>
        <v>-0.362376430530964</v>
      </c>
      <c r="AQ337" s="219">
        <f>Scores!AS333*calcs!$BN$11</f>
        <v>-0.0698060448432138</v>
      </c>
      <c r="AR337" s="219">
        <f>Scores!AT333*calcs!$BN$11</f>
        <v>-0.0430849657662272</v>
      </c>
      <c r="AS337" s="219">
        <f>Scores!AU333*calcs!$BN$11</f>
        <v>0.0805994015005295</v>
      </c>
      <c r="AT337" s="219">
        <f>Scores!AV333*calcs!$BN$11</f>
        <v>0.22823734103493</v>
      </c>
      <c r="AU337" s="219">
        <f>Scores!AW333*calcs!$BN$11</f>
        <v>0.116432057443637</v>
      </c>
      <c r="AV337" s="219">
        <f>Scores!AX333*calcs!$BN$12</f>
        <v>-0.090480087815671</v>
      </c>
      <c r="AW337" s="219">
        <f>Scores!AY333*calcs!$BN$12</f>
        <v>-0.107884735788254</v>
      </c>
      <c r="AX337" s="219">
        <f>Scores!AZ333*calcs!$BN$12</f>
        <v>-0.17268020820437</v>
      </c>
      <c r="AY337" s="219">
        <f>Scores!BA333*calcs!$BN$12</f>
        <v>-0.109501657906359</v>
      </c>
      <c r="AZ337" s="219">
        <f>Scores!BB333*calcs!$BN$12</f>
        <v>-0.163044000637248</v>
      </c>
      <c r="BA337" s="219">
        <f>Scores!BC333*calcs!$BN$13</f>
        <v>-0.385445536914448</v>
      </c>
      <c r="BB337" s="219">
        <f>Scores!BD333*calcs!$BN$13</f>
        <v>-0.371698647823106</v>
      </c>
      <c r="BC337" s="219">
        <f>Scores!BE333*calcs!$BN$13</f>
        <v>-0.382088159855657</v>
      </c>
      <c r="BD337" s="219">
        <f>Scores!BF333*calcs!$BN$13</f>
        <v>-0.365379512653812</v>
      </c>
      <c r="BE337" s="219">
        <f>Scores!BG333*calcs!$BN$13</f>
        <v>-0.365379512653812</v>
      </c>
      <c r="BF337" s="219">
        <f>Scores!BH333*calcs!$BN$14</f>
        <v>2.67178377762147</v>
      </c>
      <c r="BG337" s="219">
        <f>Scores!BI333*calcs!$BN$14</f>
        <v>2.67178377762147</v>
      </c>
      <c r="BH337" s="219">
        <f>Scores!BJ333*calcs!$BN$14</f>
        <v>2.67178377762147</v>
      </c>
      <c r="BI337" s="219">
        <f>Scores!BK333*calcs!$BN$14</f>
        <v>2.54487057298169</v>
      </c>
      <c r="BJ337" s="219">
        <f>Scores!BL333*calcs!$BN$14</f>
        <v>2.54487057298169</v>
      </c>
    </row>
    <row r="338" spans="1:62">
      <c r="A338" t="s">
        <v>682</v>
      </c>
      <c r="B338" s="22" t="s">
        <v>683</v>
      </c>
      <c r="C338" s="219">
        <f>Scores!E334*calcs!$BN$3</f>
        <v>0.94638022865893</v>
      </c>
      <c r="D338" s="219">
        <f>Scores!F334*calcs!$BN$3</f>
        <v>0.94638022865893</v>
      </c>
      <c r="E338" s="219">
        <f>Scores!G334*calcs!$BN$3</f>
        <v>0.94638022865893</v>
      </c>
      <c r="F338" s="219">
        <f>Scores!H334*calcs!$BN$3</f>
        <v>0.94638022865893</v>
      </c>
      <c r="G338" s="219">
        <f>Scores!I334*calcs!$BN$3</f>
        <v>0.94638022865893</v>
      </c>
      <c r="H338" s="219">
        <f>Scores!J334*calcs!$BN$4</f>
        <v>-0.341688997712822</v>
      </c>
      <c r="I338" s="219">
        <f>Scores!K334*calcs!$BN$4</f>
        <v>-0.341688997712822</v>
      </c>
      <c r="J338" s="219">
        <f>Scores!L334*calcs!$BN$4</f>
        <v>-0.341688997712822</v>
      </c>
      <c r="K338" s="219">
        <f>Scores!M334*calcs!$BN$4</f>
        <v>-0.341688997712822</v>
      </c>
      <c r="L338" s="219">
        <f>Scores!N334*calcs!$BN$4</f>
        <v>-0.341688997712822</v>
      </c>
      <c r="M338" s="219">
        <f>Scores!O334*calcs!$BN$5</f>
        <v>0.896240261350603</v>
      </c>
      <c r="N338" s="219">
        <f>Scores!P334*calcs!$BN$5</f>
        <v>0.896240261350603</v>
      </c>
      <c r="O338" s="219">
        <f>Scores!Q334*calcs!$BN$5</f>
        <v>0.896240261350603</v>
      </c>
      <c r="P338" s="219">
        <f>Scores!R334*calcs!$BN$5</f>
        <v>0.896240261350603</v>
      </c>
      <c r="Q338" s="219">
        <f>Scores!S334*calcs!$BN$5</f>
        <v>0.896240261350603</v>
      </c>
      <c r="R338" s="219">
        <f>Scores!T334*calcs!$BN$6</f>
        <v>0.610081995319295</v>
      </c>
      <c r="S338" s="219">
        <f>Scores!U334*calcs!$BN$6</f>
        <v>0.610081995319295</v>
      </c>
      <c r="T338" s="219">
        <f>Scores!V334*calcs!$BN$6</f>
        <v>0.610081995319295</v>
      </c>
      <c r="U338" s="219">
        <f>Scores!W334*calcs!$BN$6</f>
        <v>0.610081995319295</v>
      </c>
      <c r="V338" s="219">
        <f>Scores!X334*calcs!$BN$6</f>
        <v>0.610081995319295</v>
      </c>
      <c r="W338" s="219">
        <f>Scores!Y334*calcs!$BN$7</f>
        <v>1.32840374625398</v>
      </c>
      <c r="X338" s="219">
        <f>Scores!Z334*calcs!$BN$7</f>
        <v>0.975928083660838</v>
      </c>
      <c r="Y338" s="219">
        <f>Scores!AA334*calcs!$BN$7</f>
        <v>0.981590637659202</v>
      </c>
      <c r="Z338" s="219">
        <f>Scores!AB334*calcs!$BN$7</f>
        <v>1.65702729336321</v>
      </c>
      <c r="AA338" s="219">
        <f>Scores!AC334*calcs!$BN$7</f>
        <v>1.27804753439962</v>
      </c>
      <c r="AB338" s="219">
        <f>Scores!AD334*calcs!$BN$8</f>
        <v>0.321977232634451</v>
      </c>
      <c r="AC338" s="219">
        <f>Scores!AE334*calcs!$BN$8</f>
        <v>0.410163229979695</v>
      </c>
      <c r="AD338" s="219">
        <f>Scores!AF334*calcs!$BN$8</f>
        <v>0.316353550231948</v>
      </c>
      <c r="AE338" s="219">
        <f>Scores!AG334*calcs!$BN$8</f>
        <v>0.317295616560161</v>
      </c>
      <c r="AF338" s="219">
        <f>Scores!AH334*calcs!$BN$8</f>
        <v>0.353342171480826</v>
      </c>
      <c r="AG338" s="219">
        <f>Scores!AI334*calcs!$BN$9</f>
        <v>1.27577526476733</v>
      </c>
      <c r="AH338" s="219">
        <f>Scores!AJ334*calcs!$BN$9</f>
        <v>1.13426470588744</v>
      </c>
      <c r="AI338" s="219">
        <f>Scores!AK334*calcs!$BN$9</f>
        <v>1.18052345753466</v>
      </c>
      <c r="AJ338" s="219">
        <f>Scores!AL334*calcs!$BN$9</f>
        <v>1.13416363916016</v>
      </c>
      <c r="AK338" s="219">
        <f>Scores!AM334*calcs!$BN$9</f>
        <v>1.07421243969313</v>
      </c>
      <c r="AL338" s="219">
        <f>Scores!AN334*calcs!$BN$10</f>
        <v>-0.096786615417935</v>
      </c>
      <c r="AM338" s="219">
        <f>Scores!AO334*calcs!$BN$10</f>
        <v>-0.042642534688506</v>
      </c>
      <c r="AN338" s="219">
        <f>Scores!AP334*calcs!$BN$10</f>
        <v>-0.011336713209786</v>
      </c>
      <c r="AO338" s="219">
        <f>Scores!AQ334*calcs!$BN$10</f>
        <v>-0.0232493677139306</v>
      </c>
      <c r="AP338" s="219">
        <f>Scores!AR334*calcs!$BN$10</f>
        <v>-0.155148696280676</v>
      </c>
      <c r="AQ338" s="219">
        <f>Scores!AS334*calcs!$BN$11</f>
        <v>0.0955200708611247</v>
      </c>
      <c r="AR338" s="219">
        <f>Scores!AT334*calcs!$BN$11</f>
        <v>0.0751101894863346</v>
      </c>
      <c r="AS338" s="219">
        <f>Scores!AU334*calcs!$BN$11</f>
        <v>0.189834853532696</v>
      </c>
      <c r="AT338" s="219">
        <f>Scores!AV334*calcs!$BN$11</f>
        <v>0.309165107492458</v>
      </c>
      <c r="AU338" s="219">
        <f>Scores!AW334*calcs!$BN$11</f>
        <v>-0.0679818936422903</v>
      </c>
      <c r="AV338" s="219">
        <f>Scores!AX334*calcs!$BN$12</f>
        <v>-0.124554859301887</v>
      </c>
      <c r="AW338" s="219">
        <f>Scores!AY334*calcs!$BN$12</f>
        <v>-0.104516316442852</v>
      </c>
      <c r="AX338" s="219">
        <f>Scores!AZ334*calcs!$BN$12</f>
        <v>-0.114455460047953</v>
      </c>
      <c r="AY338" s="219">
        <f>Scores!BA334*calcs!$BN$12</f>
        <v>-0.145644856730642</v>
      </c>
      <c r="AZ338" s="219">
        <f>Scores!BB334*calcs!$BN$12</f>
        <v>-0.0959217559617181</v>
      </c>
      <c r="BA338" s="219">
        <f>Scores!BC334*calcs!$BN$13</f>
        <v>-0.396951373837267</v>
      </c>
      <c r="BB338" s="219">
        <f>Scores!BD334*calcs!$BN$13</f>
        <v>-0.499296691105665</v>
      </c>
      <c r="BC338" s="219">
        <f>Scores!BE334*calcs!$BN$13</f>
        <v>-0.703527405448511</v>
      </c>
      <c r="BD338" s="219">
        <f>Scores!BF334*calcs!$BN$13</f>
        <v>-0.551390900913934</v>
      </c>
      <c r="BE338" s="219">
        <f>Scores!BG334*calcs!$BN$13</f>
        <v>-0.551390900913934</v>
      </c>
      <c r="BF338" s="219">
        <f>Scores!BH334*calcs!$BN$14</f>
        <v>2.9811841099898</v>
      </c>
      <c r="BG338" s="219">
        <f>Scores!BI334*calcs!$BN$14</f>
        <v>2.9811841099898</v>
      </c>
      <c r="BH338" s="219">
        <f>Scores!BJ334*calcs!$BN$14</f>
        <v>2.9811841099898</v>
      </c>
      <c r="BI338" s="219">
        <f>Scores!BK334*calcs!$BN$14</f>
        <v>2.62341326572961</v>
      </c>
      <c r="BJ338" s="219">
        <f>Scores!BL334*calcs!$BN$14</f>
        <v>2.62341326572961</v>
      </c>
    </row>
    <row r="339" spans="1:62">
      <c r="A339" t="s">
        <v>684</v>
      </c>
      <c r="B339" s="22" t="s">
        <v>685</v>
      </c>
      <c r="C339" s="219">
        <f>Scores!E335*calcs!$BN$3</f>
        <v>1.18357927919855</v>
      </c>
      <c r="D339" s="219">
        <f>Scores!F335*calcs!$BN$3</f>
        <v>1.18357927919855</v>
      </c>
      <c r="E339" s="219">
        <f>Scores!G335*calcs!$BN$3</f>
        <v>1.18357927919855</v>
      </c>
      <c r="F339" s="219">
        <f>Scores!H335*calcs!$BN$3</f>
        <v>1.18357927919855</v>
      </c>
      <c r="G339" s="219">
        <f>Scores!I335*calcs!$BN$3</f>
        <v>1.18357927919855</v>
      </c>
      <c r="H339" s="219">
        <f>Scores!J335*calcs!$BN$4</f>
        <v>-0.381363262113669</v>
      </c>
      <c r="I339" s="219">
        <f>Scores!K335*calcs!$BN$4</f>
        <v>-0.381363262113669</v>
      </c>
      <c r="J339" s="219">
        <f>Scores!L335*calcs!$BN$4</f>
        <v>-0.381363262113669</v>
      </c>
      <c r="K339" s="219">
        <f>Scores!M335*calcs!$BN$4</f>
        <v>-0.381363262113669</v>
      </c>
      <c r="L339" s="219">
        <f>Scores!N335*calcs!$BN$4</f>
        <v>-0.381363262113669</v>
      </c>
      <c r="M339" s="219">
        <f>Scores!O335*calcs!$BN$5</f>
        <v>0.504769778997416</v>
      </c>
      <c r="N339" s="219">
        <f>Scores!P335*calcs!$BN$5</f>
        <v>0.504769778997416</v>
      </c>
      <c r="O339" s="219">
        <f>Scores!Q335*calcs!$BN$5</f>
        <v>0.504769778997416</v>
      </c>
      <c r="P339" s="219">
        <f>Scores!R335*calcs!$BN$5</f>
        <v>0.504769778997416</v>
      </c>
      <c r="Q339" s="219">
        <f>Scores!S335*calcs!$BN$5</f>
        <v>0.504769778997416</v>
      </c>
      <c r="R339" s="219">
        <f>Scores!T335*calcs!$BN$6</f>
        <v>0.250779164653918</v>
      </c>
      <c r="S339" s="219">
        <f>Scores!U335*calcs!$BN$6</f>
        <v>0.250779164653918</v>
      </c>
      <c r="T339" s="219">
        <f>Scores!V335*calcs!$BN$6</f>
        <v>0.250779164653918</v>
      </c>
      <c r="U339" s="219">
        <f>Scores!W335*calcs!$BN$6</f>
        <v>0.250779164653918</v>
      </c>
      <c r="V339" s="219">
        <f>Scores!X335*calcs!$BN$6</f>
        <v>0.250779164653918</v>
      </c>
      <c r="W339" s="219">
        <f>Scores!Y335*calcs!$BN$7</f>
        <v>0.150446555254341</v>
      </c>
      <c r="X339" s="219">
        <f>Scores!Z335*calcs!$BN$7</f>
        <v>0.02200203901332</v>
      </c>
      <c r="Y339" s="219">
        <f>Scores!AA335*calcs!$BN$7</f>
        <v>0.352717421250393</v>
      </c>
      <c r="Z339" s="219">
        <f>Scores!AB335*calcs!$BN$7</f>
        <v>0.206156844809649</v>
      </c>
      <c r="AA339" s="219">
        <f>Scores!AC335*calcs!$BN$7</f>
        <v>0.0599736779934516</v>
      </c>
      <c r="AB339" s="219">
        <f>Scores!AD335*calcs!$BN$8</f>
        <v>-0.174925795650527</v>
      </c>
      <c r="AC339" s="219">
        <f>Scores!AE335*calcs!$BN$8</f>
        <v>-0.079364422747836</v>
      </c>
      <c r="AD339" s="219">
        <f>Scores!AF335*calcs!$BN$8</f>
        <v>-0.258636233847623</v>
      </c>
      <c r="AE339" s="219">
        <f>Scores!AG335*calcs!$BN$8</f>
        <v>-0.181269132534287</v>
      </c>
      <c r="AF339" s="219">
        <f>Scores!AH335*calcs!$BN$8</f>
        <v>-0.244565660852345</v>
      </c>
      <c r="AG339" s="219">
        <f>Scores!AI335*calcs!$BN$9</f>
        <v>1.6593204530309</v>
      </c>
      <c r="AH339" s="219">
        <f>Scores!AJ335*calcs!$BN$9</f>
        <v>1.6892563925533</v>
      </c>
      <c r="AI339" s="219">
        <f>Scores!AK335*calcs!$BN$9</f>
        <v>1.73588964969296</v>
      </c>
      <c r="AJ339" s="219">
        <f>Scores!AL335*calcs!$BN$9</f>
        <v>1.76137131205659</v>
      </c>
      <c r="AK339" s="219">
        <f>Scores!AM335*calcs!$BN$9</f>
        <v>1.7846825623102</v>
      </c>
      <c r="AL339" s="219">
        <f>Scores!AN335*calcs!$BN$10</f>
        <v>-0.795146929286449</v>
      </c>
      <c r="AM339" s="219">
        <f>Scores!AO335*calcs!$BN$10</f>
        <v>-0.828016855010218</v>
      </c>
      <c r="AN339" s="219">
        <f>Scores!AP335*calcs!$BN$10</f>
        <v>-0.946543347386269</v>
      </c>
      <c r="AO339" s="219">
        <f>Scores!AQ335*calcs!$BN$10</f>
        <v>-0.951406352393225</v>
      </c>
      <c r="AP339" s="219">
        <f>Scores!AR335*calcs!$BN$10</f>
        <v>-0.982170975450686</v>
      </c>
      <c r="AQ339" s="219">
        <f>Scores!AS335*calcs!$BN$11</f>
        <v>-0.347042583653281</v>
      </c>
      <c r="AR339" s="219">
        <f>Scores!AT335*calcs!$BN$11</f>
        <v>-0.303801380494581</v>
      </c>
      <c r="AS339" s="219">
        <f>Scores!AU335*calcs!$BN$11</f>
        <v>-0.284999504464126</v>
      </c>
      <c r="AT339" s="219">
        <f>Scores!AV335*calcs!$BN$11</f>
        <v>-0.103980233687758</v>
      </c>
      <c r="AU339" s="219">
        <f>Scores!AW335*calcs!$BN$11</f>
        <v>-0.53579598157212</v>
      </c>
      <c r="AV339" s="219">
        <f>Scores!AX335*calcs!$BN$12</f>
        <v>-0.790654233851038</v>
      </c>
      <c r="AW339" s="219">
        <f>Scores!AY335*calcs!$BN$12</f>
        <v>-0.801105437072051</v>
      </c>
      <c r="AX339" s="219">
        <f>Scores!AZ335*calcs!$BN$12</f>
        <v>-0.808639106955922</v>
      </c>
      <c r="AY339" s="219">
        <f>Scores!BA335*calcs!$BN$12</f>
        <v>-0.743868506181857</v>
      </c>
      <c r="AZ339" s="219">
        <f>Scores!BB335*calcs!$BN$12</f>
        <v>-0.660047485795018</v>
      </c>
      <c r="BA339" s="219">
        <f>Scores!BC335*calcs!$BN$13</f>
        <v>-0.85718485075004</v>
      </c>
      <c r="BB339" s="219">
        <f>Scores!BD335*calcs!$BN$13</f>
        <v>-0.926472749051624</v>
      </c>
      <c r="BC339" s="219">
        <f>Scores!BE335*calcs!$BN$13</f>
        <v>-1.02496665104136</v>
      </c>
      <c r="BD339" s="219">
        <f>Scores!BF335*calcs!$BN$13</f>
        <v>-0.930056941300612</v>
      </c>
      <c r="BE339" s="219">
        <f>Scores!BG335*calcs!$BN$13</f>
        <v>-0.930056941300612</v>
      </c>
      <c r="BF339" s="219">
        <f>Scores!BH335*calcs!$BN$14</f>
        <v>2.4075389268087</v>
      </c>
      <c r="BG339" s="219">
        <f>Scores!BI335*calcs!$BN$14</f>
        <v>2.4075389268087</v>
      </c>
      <c r="BH339" s="219">
        <f>Scores!BJ335*calcs!$BN$14</f>
        <v>2.4075389268087</v>
      </c>
      <c r="BI339" s="219">
        <f>Scores!BK335*calcs!$BN$14</f>
        <v>1.81396881448903</v>
      </c>
      <c r="BJ339" s="219">
        <f>Scores!BL335*calcs!$BN$14</f>
        <v>1.81396881448903</v>
      </c>
    </row>
    <row r="340" spans="1:62">
      <c r="A340" t="s">
        <v>686</v>
      </c>
      <c r="B340" s="22" t="s">
        <v>687</v>
      </c>
      <c r="C340" s="219">
        <f>Scores!E336*calcs!$BN$3</f>
        <v>0.290594618343507</v>
      </c>
      <c r="D340" s="219">
        <f>Scores!F336*calcs!$BN$3</f>
        <v>0.290594618343507</v>
      </c>
      <c r="E340" s="219">
        <f>Scores!G336*calcs!$BN$3</f>
        <v>0.290594618343507</v>
      </c>
      <c r="F340" s="219">
        <f>Scores!H336*calcs!$BN$3</f>
        <v>0.290594618343507</v>
      </c>
      <c r="G340" s="219">
        <f>Scores!I336*calcs!$BN$3</f>
        <v>0.290594618343507</v>
      </c>
      <c r="H340" s="219">
        <f>Scores!J336*calcs!$BN$4</f>
        <v>0.387170648573522</v>
      </c>
      <c r="I340" s="219">
        <f>Scores!K336*calcs!$BN$4</f>
        <v>0.387170648573522</v>
      </c>
      <c r="J340" s="219">
        <f>Scores!L336*calcs!$BN$4</f>
        <v>0.387170648573522</v>
      </c>
      <c r="K340" s="219">
        <f>Scores!M336*calcs!$BN$4</f>
        <v>0.387170648573522</v>
      </c>
      <c r="L340" s="219">
        <f>Scores!N336*calcs!$BN$4</f>
        <v>0.387170648573522</v>
      </c>
      <c r="M340" s="219">
        <f>Scores!O336*calcs!$BN$5</f>
        <v>0.119765816033863</v>
      </c>
      <c r="N340" s="219">
        <f>Scores!P336*calcs!$BN$5</f>
        <v>0.119765816033863</v>
      </c>
      <c r="O340" s="219">
        <f>Scores!Q336*calcs!$BN$5</f>
        <v>0.119765816033863</v>
      </c>
      <c r="P340" s="219">
        <f>Scores!R336*calcs!$BN$5</f>
        <v>0.119765816033863</v>
      </c>
      <c r="Q340" s="219">
        <f>Scores!S336*calcs!$BN$5</f>
        <v>0.119765816033863</v>
      </c>
      <c r="R340" s="219">
        <f>Scores!T336*calcs!$BN$6</f>
        <v>0.812824413814312</v>
      </c>
      <c r="S340" s="219">
        <f>Scores!U336*calcs!$BN$6</f>
        <v>0.812824413814312</v>
      </c>
      <c r="T340" s="219">
        <f>Scores!V336*calcs!$BN$6</f>
        <v>0.812824413814312</v>
      </c>
      <c r="U340" s="219">
        <f>Scores!W336*calcs!$BN$6</f>
        <v>0.812824413814312</v>
      </c>
      <c r="V340" s="219">
        <f>Scores!X336*calcs!$BN$6</f>
        <v>0.812824413814312</v>
      </c>
      <c r="W340" s="219">
        <f>Scores!Y336*calcs!$BN$7</f>
        <v>0.618290804574678</v>
      </c>
      <c r="X340" s="219">
        <f>Scores!Z336*calcs!$BN$7</f>
        <v>0.819336909166144</v>
      </c>
      <c r="Y340" s="219">
        <f>Scores!AA336*calcs!$BN$7</f>
        <v>1.0217958306009</v>
      </c>
      <c r="Z340" s="219">
        <f>Scores!AB336*calcs!$BN$7</f>
        <v>0.714153522608941</v>
      </c>
      <c r="AA340" s="219">
        <f>Scores!AC336*calcs!$BN$7</f>
        <v>0.451353673188094</v>
      </c>
      <c r="AB340" s="219">
        <f>Scores!AD336*calcs!$BN$8</f>
        <v>0.196929374372392</v>
      </c>
      <c r="AC340" s="219">
        <f>Scores!AE336*calcs!$BN$8</f>
        <v>0.392567305135111</v>
      </c>
      <c r="AD340" s="219">
        <f>Scores!AF336*calcs!$BN$8</f>
        <v>0.512814021621323</v>
      </c>
      <c r="AE340" s="219">
        <f>Scores!AG336*calcs!$BN$8</f>
        <v>0.456559603222238</v>
      </c>
      <c r="AF340" s="219">
        <f>Scores!AH336*calcs!$BN$8</f>
        <v>0.528529452024695</v>
      </c>
      <c r="AG340" s="219">
        <f>Scores!AI336*calcs!$BN$9</f>
        <v>1.14224683729329</v>
      </c>
      <c r="AH340" s="219">
        <f>Scores!AJ336*calcs!$BN$9</f>
        <v>1.10376110826009</v>
      </c>
      <c r="AI340" s="219">
        <f>Scores!AK336*calcs!$BN$9</f>
        <v>1.30806328450526</v>
      </c>
      <c r="AJ340" s="219">
        <f>Scores!AL336*calcs!$BN$9</f>
        <v>1.32806126499418</v>
      </c>
      <c r="AK340" s="219">
        <f>Scores!AM336*calcs!$BN$9</f>
        <v>1.32783498109576</v>
      </c>
      <c r="AL340" s="219">
        <f>Scores!AN336*calcs!$BN$10</f>
        <v>-0.52019146487154</v>
      </c>
      <c r="AM340" s="219">
        <f>Scores!AO336*calcs!$BN$10</f>
        <v>-0.508467678429321</v>
      </c>
      <c r="AN340" s="219">
        <f>Scores!AP336*calcs!$BN$10</f>
        <v>-0.516217133295695</v>
      </c>
      <c r="AO340" s="219">
        <f>Scores!AQ336*calcs!$BN$10</f>
        <v>-0.506412816271606</v>
      </c>
      <c r="AP340" s="219">
        <f>Scores!AR336*calcs!$BN$10</f>
        <v>-0.466252611243767</v>
      </c>
      <c r="AQ340" s="219">
        <f>Scores!AS336*calcs!$BN$11</f>
        <v>-0.0244636202714739</v>
      </c>
      <c r="AR340" s="219">
        <f>Scores!AT336*calcs!$BN$11</f>
        <v>0.0276482289859862</v>
      </c>
      <c r="AS340" s="219">
        <f>Scores!AU336*calcs!$BN$11</f>
        <v>0.306218702565519</v>
      </c>
      <c r="AT340" s="219">
        <f>Scores!AV336*calcs!$BN$11</f>
        <v>0.501883032213552</v>
      </c>
      <c r="AU340" s="219">
        <f>Scores!AW336*calcs!$BN$11</f>
        <v>0.0292904957487051</v>
      </c>
      <c r="AV340" s="219">
        <f>Scores!AX336*calcs!$BN$12</f>
        <v>0.0508740466463814</v>
      </c>
      <c r="AW340" s="219">
        <f>Scores!AY336*calcs!$BN$12</f>
        <v>0.146102775550165</v>
      </c>
      <c r="AX340" s="219">
        <f>Scores!AZ336*calcs!$BN$12</f>
        <v>0.111832978042005</v>
      </c>
      <c r="AY340" s="219">
        <f>Scores!BA336*calcs!$BN$12</f>
        <v>0.1289838819394</v>
      </c>
      <c r="AZ340" s="219">
        <f>Scores!BB336*calcs!$BN$12</f>
        <v>0.190480537645957</v>
      </c>
      <c r="BA340" s="219">
        <f>Scores!BC336*calcs!$BN$13</f>
        <v>-0.0287645923070484</v>
      </c>
      <c r="BB340" s="219">
        <f>Scores!BD336*calcs!$BN$13</f>
        <v>-0.105407079233418</v>
      </c>
      <c r="BC340" s="219">
        <f>Scores!BE336*calcs!$BN$13</f>
        <v>-0.145557394230727</v>
      </c>
      <c r="BD340" s="219">
        <f>Scores!BF336*calcs!$BN$13</f>
        <v>-0.0664326386643294</v>
      </c>
      <c r="BE340" s="219">
        <f>Scores!BG336*calcs!$BN$13</f>
        <v>-0.0664326386643294</v>
      </c>
      <c r="BF340" s="219">
        <f>Scores!BH336*calcs!$BN$14</f>
        <v>2.44350066571566</v>
      </c>
      <c r="BG340" s="219">
        <f>Scores!BI336*calcs!$BN$14</f>
        <v>2.44350066571566</v>
      </c>
      <c r="BH340" s="219">
        <f>Scores!BJ336*calcs!$BN$14</f>
        <v>2.44350066571566</v>
      </c>
      <c r="BI340" s="219">
        <f>Scores!BK336*calcs!$BN$14</f>
        <v>2.28498149948462</v>
      </c>
      <c r="BJ340" s="219">
        <f>Scores!BL336*calcs!$BN$14</f>
        <v>2.28498149948462</v>
      </c>
    </row>
    <row r="341" spans="1:62">
      <c r="A341" t="s">
        <v>688</v>
      </c>
      <c r="B341" s="22" t="s">
        <v>689</v>
      </c>
      <c r="C341" s="219">
        <f>Scores!E337*calcs!$BN$3</f>
        <v>0.385474238559356</v>
      </c>
      <c r="D341" s="219">
        <f>Scores!F337*calcs!$BN$3</f>
        <v>0.385474238559356</v>
      </c>
      <c r="E341" s="219">
        <f>Scores!G337*calcs!$BN$3</f>
        <v>0.385474238559356</v>
      </c>
      <c r="F341" s="219">
        <f>Scores!H337*calcs!$BN$3</f>
        <v>0.385474238559356</v>
      </c>
      <c r="G341" s="219">
        <f>Scores!I337*calcs!$BN$3</f>
        <v>0.385474238559356</v>
      </c>
      <c r="H341" s="219">
        <f>Scores!J337*calcs!$BN$4</f>
        <v>0.474719745766905</v>
      </c>
      <c r="I341" s="219">
        <f>Scores!K337*calcs!$BN$4</f>
        <v>0.474719745766905</v>
      </c>
      <c r="J341" s="219">
        <f>Scores!L337*calcs!$BN$4</f>
        <v>0.474719745766905</v>
      </c>
      <c r="K341" s="219">
        <f>Scores!M337*calcs!$BN$4</f>
        <v>0.474719745766905</v>
      </c>
      <c r="L341" s="219">
        <f>Scores!N337*calcs!$BN$4</f>
        <v>0.474719745766905</v>
      </c>
      <c r="M341" s="219">
        <f>Scores!O337*calcs!$BN$5</f>
        <v>0.516827961782064</v>
      </c>
      <c r="N341" s="219">
        <f>Scores!P337*calcs!$BN$5</f>
        <v>0.516827961782064</v>
      </c>
      <c r="O341" s="219">
        <f>Scores!Q337*calcs!$BN$5</f>
        <v>0.516827961782064</v>
      </c>
      <c r="P341" s="219">
        <f>Scores!R337*calcs!$BN$5</f>
        <v>0.516827961782064</v>
      </c>
      <c r="Q341" s="219">
        <f>Scores!S337*calcs!$BN$5</f>
        <v>0.516827961782064</v>
      </c>
      <c r="R341" s="219">
        <f>Scores!T337*calcs!$BN$6</f>
        <v>0.445482017472061</v>
      </c>
      <c r="S341" s="219">
        <f>Scores!U337*calcs!$BN$6</f>
        <v>0.445482017472061</v>
      </c>
      <c r="T341" s="219">
        <f>Scores!V337*calcs!$BN$6</f>
        <v>0.445482017472061</v>
      </c>
      <c r="U341" s="219">
        <f>Scores!W337*calcs!$BN$6</f>
        <v>0.445482017472061</v>
      </c>
      <c r="V341" s="219">
        <f>Scores!X337*calcs!$BN$6</f>
        <v>0.445482017472061</v>
      </c>
      <c r="W341" s="219">
        <f>Scores!Y337*calcs!$BN$7</f>
        <v>0.293562391907693</v>
      </c>
      <c r="X341" s="219">
        <f>Scores!Z337*calcs!$BN$7</f>
        <v>0.520065502913565</v>
      </c>
      <c r="Y341" s="219">
        <f>Scores!AA337*calcs!$BN$7</f>
        <v>0.197931917811576</v>
      </c>
      <c r="Z341" s="219">
        <f>Scores!AB337*calcs!$BN$7</f>
        <v>0.355956003146536</v>
      </c>
      <c r="AA341" s="219">
        <f>Scores!AC337*calcs!$BN$7</f>
        <v>0.102496929665795</v>
      </c>
      <c r="AB341" s="219">
        <f>Scores!AD337*calcs!$BN$8</f>
        <v>0.28205046991315</v>
      </c>
      <c r="AC341" s="219">
        <f>Scores!AE337*calcs!$BN$8</f>
        <v>0.193535736704151</v>
      </c>
      <c r="AD341" s="219">
        <f>Scores!AF337*calcs!$BN$8</f>
        <v>0.159087594823375</v>
      </c>
      <c r="AE341" s="219">
        <f>Scores!AG337*calcs!$BN$8</f>
        <v>0.0555902665346298</v>
      </c>
      <c r="AF341" s="219">
        <f>Scores!AH337*calcs!$BN$8</f>
        <v>0.0447190141232746</v>
      </c>
      <c r="AG341" s="219">
        <f>Scores!AI337*calcs!$BN$9</f>
        <v>1.63788636697868</v>
      </c>
      <c r="AH341" s="219">
        <f>Scores!AJ337*calcs!$BN$9</f>
        <v>1.57896201668267</v>
      </c>
      <c r="AI341" s="219">
        <f>Scores!AK337*calcs!$BN$9</f>
        <v>1.61464071982066</v>
      </c>
      <c r="AJ341" s="219">
        <f>Scores!AL337*calcs!$BN$9</f>
        <v>1.59070134179898</v>
      </c>
      <c r="AK341" s="219">
        <f>Scores!AM337*calcs!$BN$9</f>
        <v>1.54825036546182</v>
      </c>
      <c r="AL341" s="219">
        <f>Scores!AN337*calcs!$BN$10</f>
        <v>-0.721028499748517</v>
      </c>
      <c r="AM341" s="219">
        <f>Scores!AO337*calcs!$BN$10</f>
        <v>-0.694561396431106</v>
      </c>
      <c r="AN341" s="219">
        <f>Scores!AP337*calcs!$BN$10</f>
        <v>-0.667064004746585</v>
      </c>
      <c r="AO341" s="219">
        <f>Scores!AQ337*calcs!$BN$10</f>
        <v>-0.603878546411689</v>
      </c>
      <c r="AP341" s="219">
        <f>Scores!AR337*calcs!$BN$10</f>
        <v>-0.616096986869706</v>
      </c>
      <c r="AQ341" s="219">
        <f>Scores!AS337*calcs!$BN$11</f>
        <v>-0.248674940328296</v>
      </c>
      <c r="AR341" s="219">
        <f>Scores!AT337*calcs!$BN$11</f>
        <v>-0.143011000299579</v>
      </c>
      <c r="AS341" s="219">
        <f>Scores!AU337*calcs!$BN$11</f>
        <v>0.00104310812406644</v>
      </c>
      <c r="AT341" s="219">
        <f>Scores!AV337*calcs!$BN$11</f>
        <v>0.0153051122166739</v>
      </c>
      <c r="AU341" s="219">
        <f>Scores!AW337*calcs!$BN$11</f>
        <v>-0.132175747715806</v>
      </c>
      <c r="AV341" s="219">
        <f>Scores!AX337*calcs!$BN$12</f>
        <v>-0.315662591892245</v>
      </c>
      <c r="AW341" s="219">
        <f>Scores!AY337*calcs!$BN$12</f>
        <v>-0.481744955287449</v>
      </c>
      <c r="AX341" s="219">
        <f>Scores!AZ337*calcs!$BN$12</f>
        <v>-0.456624642648088</v>
      </c>
      <c r="AY341" s="219">
        <f>Scores!BA337*calcs!$BN$12</f>
        <v>-0.511600982147975</v>
      </c>
      <c r="AZ341" s="219">
        <f>Scores!BB337*calcs!$BN$12</f>
        <v>-0.484388823578633</v>
      </c>
      <c r="BA341" s="219">
        <f>Scores!BC337*calcs!$BN$13</f>
        <v>-0.592550601525196</v>
      </c>
      <c r="BB341" s="219">
        <f>Scores!BD337*calcs!$BN$13</f>
        <v>-0.682372144511077</v>
      </c>
      <c r="BC341" s="219">
        <f>Scores!BE337*calcs!$BN$13</f>
        <v>-0.588294468349186</v>
      </c>
      <c r="BD341" s="219">
        <f>Scores!BF337*calcs!$BN$13</f>
        <v>-0.637753331177562</v>
      </c>
      <c r="BE341" s="219">
        <f>Scores!BG337*calcs!$BN$13</f>
        <v>-0.637753331177562</v>
      </c>
      <c r="BF341" s="219">
        <f>Scores!BH337*calcs!$BN$14</f>
        <v>2.66457342736766</v>
      </c>
      <c r="BG341" s="219">
        <f>Scores!BI337*calcs!$BN$14</f>
        <v>2.66457342736766</v>
      </c>
      <c r="BH341" s="219">
        <f>Scores!BJ337*calcs!$BN$14</f>
        <v>2.66457342736766</v>
      </c>
      <c r="BI341" s="219">
        <f>Scores!BK337*calcs!$BN$14</f>
        <v>2.37914418635214</v>
      </c>
      <c r="BJ341" s="219">
        <f>Scores!BL337*calcs!$BN$14</f>
        <v>2.37914418635214</v>
      </c>
    </row>
    <row r="342" spans="1:62">
      <c r="A342" t="s">
        <v>690</v>
      </c>
      <c r="B342" s="22" t="s">
        <v>691</v>
      </c>
      <c r="C342" s="219">
        <f>Scores!E338*calcs!$BN$3</f>
        <v>0.561280593665192</v>
      </c>
      <c r="D342" s="219">
        <f>Scores!F338*calcs!$BN$3</f>
        <v>0.561280593665192</v>
      </c>
      <c r="E342" s="219">
        <f>Scores!G338*calcs!$BN$3</f>
        <v>0.561280593665192</v>
      </c>
      <c r="F342" s="219">
        <f>Scores!H338*calcs!$BN$3</f>
        <v>0.561280593665192</v>
      </c>
      <c r="G342" s="219">
        <f>Scores!I338*calcs!$BN$3</f>
        <v>0.561280593665192</v>
      </c>
      <c r="H342" s="219">
        <f>Scores!J338*calcs!$BN$4</f>
        <v>0.3191819815286</v>
      </c>
      <c r="I342" s="219">
        <f>Scores!K338*calcs!$BN$4</f>
        <v>0.3191819815286</v>
      </c>
      <c r="J342" s="219">
        <f>Scores!L338*calcs!$BN$4</f>
        <v>0.3191819815286</v>
      </c>
      <c r="K342" s="219">
        <f>Scores!M338*calcs!$BN$4</f>
        <v>0.3191819815286</v>
      </c>
      <c r="L342" s="219">
        <f>Scores!N338*calcs!$BN$4</f>
        <v>0.3191819815286</v>
      </c>
      <c r="M342" s="219">
        <f>Scores!O338*calcs!$BN$5</f>
        <v>0.655400027162449</v>
      </c>
      <c r="N342" s="219">
        <f>Scores!P338*calcs!$BN$5</f>
        <v>0.655400027162449</v>
      </c>
      <c r="O342" s="219">
        <f>Scores!Q338*calcs!$BN$5</f>
        <v>0.655400027162449</v>
      </c>
      <c r="P342" s="219">
        <f>Scores!R338*calcs!$BN$5</f>
        <v>0.655400027162449</v>
      </c>
      <c r="Q342" s="219">
        <f>Scores!S338*calcs!$BN$5</f>
        <v>0.655400027162449</v>
      </c>
      <c r="R342" s="219">
        <f>Scores!T338*calcs!$BN$6</f>
        <v>0.955582233586814</v>
      </c>
      <c r="S342" s="219">
        <f>Scores!U338*calcs!$BN$6</f>
        <v>0.955582233586814</v>
      </c>
      <c r="T342" s="219">
        <f>Scores!V338*calcs!$BN$6</f>
        <v>0.955582233586814</v>
      </c>
      <c r="U342" s="219">
        <f>Scores!W338*calcs!$BN$6</f>
        <v>0.955582233586814</v>
      </c>
      <c r="V342" s="219">
        <f>Scores!X338*calcs!$BN$6</f>
        <v>0.955582233586814</v>
      </c>
      <c r="W342" s="219">
        <f>Scores!Y338*calcs!$BN$7</f>
        <v>0.648178945758543</v>
      </c>
      <c r="X342" s="219">
        <f>Scores!Z338*calcs!$BN$7</f>
        <v>1.39464732377325</v>
      </c>
      <c r="Y342" s="219">
        <f>Scores!AA338*calcs!$BN$7</f>
        <v>1.36148483752702</v>
      </c>
      <c r="Z342" s="219">
        <f>Scores!AB338*calcs!$BN$7</f>
        <v>1.22566697487292</v>
      </c>
      <c r="AA342" s="219">
        <f>Scores!AC338*calcs!$BN$7</f>
        <v>1.2271498314683</v>
      </c>
      <c r="AB342" s="219">
        <f>Scores!AD338*calcs!$BN$8</f>
        <v>1.18166621103335</v>
      </c>
      <c r="AC342" s="219">
        <f>Scores!AE338*calcs!$BN$8</f>
        <v>1.17101638119016</v>
      </c>
      <c r="AD342" s="219">
        <f>Scores!AF338*calcs!$BN$8</f>
        <v>1.16941254414139</v>
      </c>
      <c r="AE342" s="219">
        <f>Scores!AG338*calcs!$BN$8</f>
        <v>1.22637109814514</v>
      </c>
      <c r="AF342" s="219">
        <f>Scores!AH338*calcs!$BN$8</f>
        <v>1.04197071306774</v>
      </c>
      <c r="AG342" s="219">
        <f>Scores!AI338*calcs!$BN$9</f>
        <v>0.957691795080438</v>
      </c>
      <c r="AH342" s="219">
        <f>Scores!AJ338*calcs!$BN$9</f>
        <v>0.911034823971551</v>
      </c>
      <c r="AI342" s="219">
        <f>Scores!AK338*calcs!$BN$9</f>
        <v>0.896835969101674</v>
      </c>
      <c r="AJ342" s="219">
        <f>Scores!AL338*calcs!$BN$9</f>
        <v>0.843317200409117</v>
      </c>
      <c r="AK342" s="219">
        <f>Scores!AM338*calcs!$BN$9</f>
        <v>0.801452988515813</v>
      </c>
      <c r="AL342" s="219">
        <f>Scores!AN338*calcs!$BN$10</f>
        <v>0.407733416756237</v>
      </c>
      <c r="AM342" s="219">
        <f>Scores!AO338*calcs!$BN$10</f>
        <v>0.415873273048406</v>
      </c>
      <c r="AN342" s="219">
        <f>Scores!AP338*calcs!$BN$10</f>
        <v>0.405735388866561</v>
      </c>
      <c r="AO342" s="219">
        <f>Scores!AQ338*calcs!$BN$10</f>
        <v>0.446109410884954</v>
      </c>
      <c r="AP342" s="219">
        <f>Scores!AR338*calcs!$BN$10</f>
        <v>0.364756834458653</v>
      </c>
      <c r="AQ342" s="219">
        <f>Scores!AS338*calcs!$BN$11</f>
        <v>0.399613633449056</v>
      </c>
      <c r="AR342" s="219">
        <f>Scores!AT338*calcs!$BN$11</f>
        <v>0.455626698731705</v>
      </c>
      <c r="AS342" s="219">
        <f>Scores!AU338*calcs!$BN$11</f>
        <v>0.628192942339772</v>
      </c>
      <c r="AT342" s="219">
        <f>Scores!AV338*calcs!$BN$11</f>
        <v>0.538569797444147</v>
      </c>
      <c r="AU342" s="219">
        <f>Scores!AW338*calcs!$BN$11</f>
        <v>0.573536433184799</v>
      </c>
      <c r="AV342" s="219">
        <f>Scores!AX338*calcs!$BN$12</f>
        <v>0.674178468131432</v>
      </c>
      <c r="AW342" s="219">
        <f>Scores!AY338*calcs!$BN$12</f>
        <v>0.681704838958291</v>
      </c>
      <c r="AX342" s="219">
        <f>Scores!AZ338*calcs!$BN$12</f>
        <v>0.737170151972979</v>
      </c>
      <c r="AY342" s="219">
        <f>Scores!BA338*calcs!$BN$12</f>
        <v>0.759053136070832</v>
      </c>
      <c r="AZ342" s="219">
        <f>Scores!BB338*calcs!$BN$12</f>
        <v>0.800411348106747</v>
      </c>
      <c r="BA342" s="219">
        <f>Scores!BC338*calcs!$BN$13</f>
        <v>0.506256824604051</v>
      </c>
      <c r="BB342" s="219">
        <f>Scores!BD338*calcs!$BN$13</f>
        <v>0.515939914142521</v>
      </c>
      <c r="BC342" s="219">
        <f>Scores!BE338*calcs!$BN$13</f>
        <v>0.539775336938944</v>
      </c>
      <c r="BD342" s="219">
        <f>Scores!BF338*calcs!$BN$13</f>
        <v>0.644396595043996</v>
      </c>
      <c r="BE342" s="219">
        <f>Scores!BG338*calcs!$BN$13</f>
        <v>0.644396595043996</v>
      </c>
      <c r="BF342" s="219">
        <f>Scores!BH338*calcs!$BN$14</f>
        <v>2.88422999452258</v>
      </c>
      <c r="BG342" s="219">
        <f>Scores!BI338*calcs!$BN$14</f>
        <v>2.88422999452258</v>
      </c>
      <c r="BH342" s="219">
        <f>Scores!BJ338*calcs!$BN$14</f>
        <v>2.88422999452258</v>
      </c>
      <c r="BI342" s="219">
        <f>Scores!BK338*calcs!$BN$14</f>
        <v>2.18758612419115</v>
      </c>
      <c r="BJ342" s="219">
        <f>Scores!BL338*calcs!$BN$14</f>
        <v>2.18758612419115</v>
      </c>
    </row>
    <row r="343" spans="1:62">
      <c r="A343" t="s">
        <v>692</v>
      </c>
      <c r="B343" s="22" t="s">
        <v>693</v>
      </c>
      <c r="C343" s="219">
        <f>Scores!E339*calcs!$BN$3</f>
        <v>0.91847445800721</v>
      </c>
      <c r="D343" s="219">
        <f>Scores!F339*calcs!$BN$3</f>
        <v>0.91847445800721</v>
      </c>
      <c r="E343" s="219">
        <f>Scores!G339*calcs!$BN$3</f>
        <v>0.91847445800721</v>
      </c>
      <c r="F343" s="219">
        <f>Scores!H339*calcs!$BN$3</f>
        <v>0.91847445800721</v>
      </c>
      <c r="G343" s="219">
        <f>Scores!I339*calcs!$BN$3</f>
        <v>0.91847445800721</v>
      </c>
      <c r="H343" s="219">
        <f>Scores!J339*calcs!$BN$4</f>
        <v>-0.682419966862024</v>
      </c>
      <c r="I343" s="219">
        <f>Scores!K339*calcs!$BN$4</f>
        <v>-0.682419966862024</v>
      </c>
      <c r="J343" s="219">
        <f>Scores!L339*calcs!$BN$4</f>
        <v>-0.682419966862024</v>
      </c>
      <c r="K343" s="219">
        <f>Scores!M339*calcs!$BN$4</f>
        <v>-0.682419966862024</v>
      </c>
      <c r="L343" s="219">
        <f>Scores!N339*calcs!$BN$4</f>
        <v>-0.682419966862024</v>
      </c>
      <c r="M343" s="219">
        <f>Scores!O339*calcs!$BN$5</f>
        <v>0.188547824396293</v>
      </c>
      <c r="N343" s="219">
        <f>Scores!P339*calcs!$BN$5</f>
        <v>0.188547824396293</v>
      </c>
      <c r="O343" s="219">
        <f>Scores!Q339*calcs!$BN$5</f>
        <v>0.188547824396293</v>
      </c>
      <c r="P343" s="219">
        <f>Scores!R339*calcs!$BN$5</f>
        <v>0.188547824396293</v>
      </c>
      <c r="Q343" s="219">
        <f>Scores!S339*calcs!$BN$5</f>
        <v>0.188547824396293</v>
      </c>
      <c r="R343" s="219">
        <f>Scores!T339*calcs!$BN$6</f>
        <v>0.0859424395975032</v>
      </c>
      <c r="S343" s="219">
        <f>Scores!U339*calcs!$BN$6</f>
        <v>0.0859424395975032</v>
      </c>
      <c r="T343" s="219">
        <f>Scores!V339*calcs!$BN$6</f>
        <v>0.0859424395975032</v>
      </c>
      <c r="U343" s="219">
        <f>Scores!W339*calcs!$BN$6</f>
        <v>0.0859424395975032</v>
      </c>
      <c r="V343" s="219">
        <f>Scores!X339*calcs!$BN$6</f>
        <v>0.0859424395975032</v>
      </c>
      <c r="W343" s="219">
        <f>Scores!Y339*calcs!$BN$7</f>
        <v>-0.208630272698244</v>
      </c>
      <c r="X343" s="219">
        <f>Scores!Z339*calcs!$BN$7</f>
        <v>-0.597455982011137</v>
      </c>
      <c r="Y343" s="219">
        <f>Scores!AA339*calcs!$BN$7</f>
        <v>-0.225406557787591</v>
      </c>
      <c r="Z343" s="219">
        <f>Scores!AB339*calcs!$BN$7</f>
        <v>-0.17748856703037</v>
      </c>
      <c r="AA343" s="219">
        <f>Scores!AC339*calcs!$BN$7</f>
        <v>-0.478196754412658</v>
      </c>
      <c r="AB343" s="219">
        <f>Scores!AD339*calcs!$BN$8</f>
        <v>0.047079985578563</v>
      </c>
      <c r="AC343" s="219">
        <f>Scores!AE339*calcs!$BN$8</f>
        <v>0.194889963711532</v>
      </c>
      <c r="AD343" s="219">
        <f>Scores!AF339*calcs!$BN$8</f>
        <v>0.245278640624931</v>
      </c>
      <c r="AE343" s="219">
        <f>Scores!AG339*calcs!$BN$8</f>
        <v>0.245603505083234</v>
      </c>
      <c r="AF343" s="219">
        <f>Scores!AH339*calcs!$BN$8</f>
        <v>0.215067433940389</v>
      </c>
      <c r="AG343" s="219">
        <f>Scores!AI339*calcs!$BN$9</f>
        <v>0.898380490150057</v>
      </c>
      <c r="AH343" s="219">
        <f>Scores!AJ339*calcs!$BN$9</f>
        <v>0.867380345499613</v>
      </c>
      <c r="AI343" s="219">
        <f>Scores!AK339*calcs!$BN$9</f>
        <v>0.868454383192379</v>
      </c>
      <c r="AJ343" s="219">
        <f>Scores!AL339*calcs!$BN$9</f>
        <v>0.909418663761626</v>
      </c>
      <c r="AK343" s="219">
        <f>Scores!AM339*calcs!$BN$9</f>
        <v>0.89318822994316</v>
      </c>
      <c r="AL343" s="219">
        <f>Scores!AN339*calcs!$BN$10</f>
        <v>-0.776617321901966</v>
      </c>
      <c r="AM343" s="219">
        <f>Scores!AO339*calcs!$BN$10</f>
        <v>-0.773421440136945</v>
      </c>
      <c r="AN343" s="219">
        <f>Scores!AP339*calcs!$BN$10</f>
        <v>-0.678881868323719</v>
      </c>
      <c r="AO343" s="219">
        <f>Scores!AQ339*calcs!$BN$10</f>
        <v>-0.651361850838908</v>
      </c>
      <c r="AP343" s="219">
        <f>Scores!AR339*calcs!$BN$10</f>
        <v>-0.552816095171102</v>
      </c>
      <c r="AQ343" s="219">
        <f>Scores!AS339*calcs!$BN$11</f>
        <v>-0.0968539390375528</v>
      </c>
      <c r="AR343" s="219">
        <f>Scores!AT339*calcs!$BN$11</f>
        <v>0.00923130059386943</v>
      </c>
      <c r="AS343" s="219">
        <f>Scores!AU339*calcs!$BN$11</f>
        <v>0.106144196742904</v>
      </c>
      <c r="AT343" s="219">
        <f>Scores!AV339*calcs!$BN$11</f>
        <v>0.414482063841297</v>
      </c>
      <c r="AU343" s="219">
        <f>Scores!AW339*calcs!$BN$11</f>
        <v>0.182030298515117</v>
      </c>
      <c r="AV343" s="219">
        <f>Scores!AX339*calcs!$BN$12</f>
        <v>-0.106907730469369</v>
      </c>
      <c r="AW343" s="219">
        <f>Scores!AY339*calcs!$BN$12</f>
        <v>-0.0170820972463553</v>
      </c>
      <c r="AX343" s="219">
        <f>Scores!AZ339*calcs!$BN$12</f>
        <v>0.0547884970284729</v>
      </c>
      <c r="AY343" s="219">
        <f>Scores!BA339*calcs!$BN$12</f>
        <v>0.078943070554837</v>
      </c>
      <c r="AZ343" s="219">
        <f>Scores!BB339*calcs!$BN$12</f>
        <v>0.132697618760198</v>
      </c>
      <c r="BA343" s="219">
        <f>Scores!BC339*calcs!$BN$13</f>
        <v>-0.149575879996651</v>
      </c>
      <c r="BB343" s="219">
        <f>Scores!BD339*calcs!$BN$13</f>
        <v>-0.17197997138084</v>
      </c>
      <c r="BC343" s="219">
        <f>Scores!BE339*calcs!$BN$13</f>
        <v>-0.103103154246765</v>
      </c>
      <c r="BD343" s="219">
        <f>Scores!BF339*calcs!$BN$13</f>
        <v>0.0664326386643294</v>
      </c>
      <c r="BE343" s="219">
        <f>Scores!BG339*calcs!$BN$13</f>
        <v>0.0664326386643294</v>
      </c>
      <c r="BF343" s="219">
        <f>Scores!BH339*calcs!$BN$14</f>
        <v>2.19987629258871</v>
      </c>
      <c r="BG343" s="219">
        <f>Scores!BI339*calcs!$BN$14</f>
        <v>2.19987629258871</v>
      </c>
      <c r="BH343" s="219">
        <f>Scores!BJ339*calcs!$BN$14</f>
        <v>2.19987629258871</v>
      </c>
      <c r="BI343" s="219">
        <f>Scores!BK339*calcs!$BN$14</f>
        <v>2.0703530599284</v>
      </c>
      <c r="BJ343" s="219">
        <f>Scores!BL339*calcs!$BN$14</f>
        <v>2.0703530599284</v>
      </c>
    </row>
    <row r="344" spans="1:62">
      <c r="A344" t="s">
        <v>694</v>
      </c>
      <c r="B344" s="22" t="s">
        <v>695</v>
      </c>
      <c r="C344" s="219">
        <f>Scores!E340*calcs!$BN$3</f>
        <v>0.971495422245478</v>
      </c>
      <c r="D344" s="219">
        <f>Scores!F340*calcs!$BN$3</f>
        <v>0.971495422245478</v>
      </c>
      <c r="E344" s="219">
        <f>Scores!G340*calcs!$BN$3</f>
        <v>0.971495422245478</v>
      </c>
      <c r="F344" s="219">
        <f>Scores!H340*calcs!$BN$3</f>
        <v>0.971495422245478</v>
      </c>
      <c r="G344" s="219">
        <f>Scores!I340*calcs!$BN$3</f>
        <v>0.971495422245478</v>
      </c>
      <c r="H344" s="219">
        <f>Scores!J340*calcs!$BN$4</f>
        <v>0.543558195183251</v>
      </c>
      <c r="I344" s="219">
        <f>Scores!K340*calcs!$BN$4</f>
        <v>0.543558195183251</v>
      </c>
      <c r="J344" s="219">
        <f>Scores!L340*calcs!$BN$4</f>
        <v>0.543558195183251</v>
      </c>
      <c r="K344" s="219">
        <f>Scores!M340*calcs!$BN$4</f>
        <v>0.543558195183251</v>
      </c>
      <c r="L344" s="219">
        <f>Scores!N340*calcs!$BN$4</f>
        <v>0.543558195183251</v>
      </c>
      <c r="M344" s="219">
        <f>Scores!O340*calcs!$BN$5</f>
        <v>0.358854365064522</v>
      </c>
      <c r="N344" s="219">
        <f>Scores!P340*calcs!$BN$5</f>
        <v>0.358854365064522</v>
      </c>
      <c r="O344" s="219">
        <f>Scores!Q340*calcs!$BN$5</f>
        <v>0.358854365064522</v>
      </c>
      <c r="P344" s="219">
        <f>Scores!R340*calcs!$BN$5</f>
        <v>0.358854365064522</v>
      </c>
      <c r="Q344" s="219">
        <f>Scores!S340*calcs!$BN$5</f>
        <v>0.358854365064522</v>
      </c>
      <c r="R344" s="219">
        <f>Scores!T340*calcs!$BN$6</f>
        <v>-0.164805119128226</v>
      </c>
      <c r="S344" s="219">
        <f>Scores!U340*calcs!$BN$6</f>
        <v>-0.164805119128226</v>
      </c>
      <c r="T344" s="219">
        <f>Scores!V340*calcs!$BN$6</f>
        <v>-0.164805119128226</v>
      </c>
      <c r="U344" s="219">
        <f>Scores!W340*calcs!$BN$6</f>
        <v>-0.164805119128226</v>
      </c>
      <c r="V344" s="219">
        <f>Scores!X340*calcs!$BN$6</f>
        <v>-0.164805119128226</v>
      </c>
      <c r="W344" s="219">
        <f>Scores!Y340*calcs!$BN$7</f>
        <v>0.0680604140008301</v>
      </c>
      <c r="X344" s="219">
        <f>Scores!Z340*calcs!$BN$7</f>
        <v>-0.321579937304944</v>
      </c>
      <c r="Y344" s="219">
        <f>Scores!AA340*calcs!$BN$7</f>
        <v>0.265283889880911</v>
      </c>
      <c r="Z344" s="219">
        <f>Scores!AB340*calcs!$BN$7</f>
        <v>0.0739506585091065</v>
      </c>
      <c r="AA344" s="219">
        <f>Scores!AC340*calcs!$BN$7</f>
        <v>0.624800544628813</v>
      </c>
      <c r="AB344" s="219">
        <f>Scores!AD340*calcs!$BN$8</f>
        <v>-0.220644982508465</v>
      </c>
      <c r="AC344" s="219">
        <f>Scores!AE340*calcs!$BN$8</f>
        <v>-0.21453702444409</v>
      </c>
      <c r="AD344" s="219">
        <f>Scores!AF340*calcs!$BN$8</f>
        <v>-0.277313006571606</v>
      </c>
      <c r="AE344" s="219">
        <f>Scores!AG340*calcs!$BN$8</f>
        <v>-0.287076592019527</v>
      </c>
      <c r="AF344" s="219">
        <f>Scores!AH340*calcs!$BN$8</f>
        <v>-0.435342704128356</v>
      </c>
      <c r="AG344" s="219">
        <f>Scores!AI340*calcs!$BN$9</f>
        <v>1.36274190629221</v>
      </c>
      <c r="AH344" s="219">
        <f>Scores!AJ340*calcs!$BN$9</f>
        <v>1.31340607390257</v>
      </c>
      <c r="AI344" s="219">
        <f>Scores!AK340*calcs!$BN$9</f>
        <v>1.2854898638025</v>
      </c>
      <c r="AJ344" s="219">
        <f>Scores!AL340*calcs!$BN$9</f>
        <v>1.236847624144</v>
      </c>
      <c r="AK344" s="219">
        <f>Scores!AM340*calcs!$BN$9</f>
        <v>1.2637687517357</v>
      </c>
      <c r="AL344" s="219">
        <f>Scores!AN340*calcs!$BN$10</f>
        <v>-0.421025332571174</v>
      </c>
      <c r="AM344" s="219">
        <f>Scores!AO340*calcs!$BN$10</f>
        <v>-0.389777984270703</v>
      </c>
      <c r="AN344" s="219">
        <f>Scores!AP340*calcs!$BN$10</f>
        <v>-0.378409290937282</v>
      </c>
      <c r="AO344" s="219">
        <f>Scores!AQ340*calcs!$BN$10</f>
        <v>-0.331266066169449</v>
      </c>
      <c r="AP344" s="219">
        <f>Scores!AR340*calcs!$BN$10</f>
        <v>-0.388345475709165</v>
      </c>
      <c r="AQ344" s="219">
        <f>Scores!AS340*calcs!$BN$11</f>
        <v>-0.0781763068930989</v>
      </c>
      <c r="AR344" s="219">
        <f>Scores!AT340*calcs!$BN$11</f>
        <v>-0.106174995612351</v>
      </c>
      <c r="AS344" s="219">
        <f>Scores!AU340*calcs!$BN$11</f>
        <v>0.0312545574090703</v>
      </c>
      <c r="AT344" s="219">
        <f>Scores!AV340*calcs!$BN$11</f>
        <v>0.222873149709862</v>
      </c>
      <c r="AU344" s="219">
        <f>Scores!AW340*calcs!$BN$11</f>
        <v>-0.0707852466731941</v>
      </c>
      <c r="AV344" s="219">
        <f>Scores!AX340*calcs!$BN$12</f>
        <v>-0.824420126230328</v>
      </c>
      <c r="AW344" s="219">
        <f>Scores!AY340*calcs!$BN$12</f>
        <v>-0.863565555791083</v>
      </c>
      <c r="AX344" s="219">
        <f>Scores!AZ340*calcs!$BN$12</f>
        <v>-0.918885388580124</v>
      </c>
      <c r="AY344" s="219">
        <f>Scores!BA340*calcs!$BN$12</f>
        <v>-1.01836121933377</v>
      </c>
      <c r="AZ344" s="219">
        <f>Scores!BB340*calcs!$BN$12</f>
        <v>-0.927309632638622</v>
      </c>
      <c r="BA344" s="219">
        <f>Scores!BC340*calcs!$BN$13</f>
        <v>-1.09305450766784</v>
      </c>
      <c r="BB344" s="219">
        <f>Scores!BD340*calcs!$BN$13</f>
        <v>-1.05407079233418</v>
      </c>
      <c r="BC344" s="219">
        <f>Scores!BE340*calcs!$BN$13</f>
        <v>-1.15232937099325</v>
      </c>
      <c r="BD344" s="219">
        <f>Scores!BF340*calcs!$BN$13</f>
        <v>-1.08285201022857</v>
      </c>
      <c r="BE344" s="219">
        <f>Scores!BG340*calcs!$BN$13</f>
        <v>-1.08285201022857</v>
      </c>
      <c r="BF344" s="219">
        <f>Scores!BH340*calcs!$BN$14</f>
        <v>2.786116319804</v>
      </c>
      <c r="BG344" s="219">
        <f>Scores!BI340*calcs!$BN$14</f>
        <v>2.786116319804</v>
      </c>
      <c r="BH344" s="219">
        <f>Scores!BJ340*calcs!$BN$14</f>
        <v>2.786116319804</v>
      </c>
      <c r="BI344" s="219">
        <f>Scores!BK340*calcs!$BN$14</f>
        <v>2.01118232044601</v>
      </c>
      <c r="BJ344" s="219">
        <f>Scores!BL340*calcs!$BN$14</f>
        <v>2.01118232044601</v>
      </c>
    </row>
    <row r="345" spans="1:62">
      <c r="A345" t="s">
        <v>696</v>
      </c>
      <c r="B345" s="22" t="s">
        <v>697</v>
      </c>
      <c r="C345" s="219">
        <f>Scores!E341*calcs!$BN$3</f>
        <v>0.798479644204813</v>
      </c>
      <c r="D345" s="219">
        <f>Scores!F341*calcs!$BN$3</f>
        <v>0.798479644204813</v>
      </c>
      <c r="E345" s="219">
        <f>Scores!G341*calcs!$BN$3</f>
        <v>0.798479644204813</v>
      </c>
      <c r="F345" s="219">
        <f>Scores!H341*calcs!$BN$3</f>
        <v>0.798479644204813</v>
      </c>
      <c r="G345" s="219">
        <f>Scores!I341*calcs!$BN$3</f>
        <v>0.798479644204813</v>
      </c>
      <c r="H345" s="219">
        <f>Scores!J341*calcs!$BN$4</f>
        <v>-0.466086111679626</v>
      </c>
      <c r="I345" s="219">
        <f>Scores!K341*calcs!$BN$4</f>
        <v>-0.466086111679626</v>
      </c>
      <c r="J345" s="219">
        <f>Scores!L341*calcs!$BN$4</f>
        <v>-0.466086111679626</v>
      </c>
      <c r="K345" s="219">
        <f>Scores!M341*calcs!$BN$4</f>
        <v>-0.466086111679626</v>
      </c>
      <c r="L345" s="219">
        <f>Scores!N341*calcs!$BN$4</f>
        <v>-0.466086111679626</v>
      </c>
      <c r="M345" s="219">
        <f>Scores!O341*calcs!$BN$5</f>
        <v>1.04212987880326</v>
      </c>
      <c r="N345" s="219">
        <f>Scores!P341*calcs!$BN$5</f>
        <v>1.04212987880326</v>
      </c>
      <c r="O345" s="219">
        <f>Scores!Q341*calcs!$BN$5</f>
        <v>1.04212987880326</v>
      </c>
      <c r="P345" s="219">
        <f>Scores!R341*calcs!$BN$5</f>
        <v>1.04212987880326</v>
      </c>
      <c r="Q345" s="219">
        <f>Scores!S341*calcs!$BN$5</f>
        <v>1.04212987880326</v>
      </c>
      <c r="R345" s="219">
        <f>Scores!T341*calcs!$BN$6</f>
        <v>0.810292897123226</v>
      </c>
      <c r="S345" s="219">
        <f>Scores!U341*calcs!$BN$6</f>
        <v>0.810292897123226</v>
      </c>
      <c r="T345" s="219">
        <f>Scores!V341*calcs!$BN$6</f>
        <v>0.810292897123226</v>
      </c>
      <c r="U345" s="219">
        <f>Scores!W341*calcs!$BN$6</f>
        <v>0.810292897123226</v>
      </c>
      <c r="V345" s="219">
        <f>Scores!X341*calcs!$BN$6</f>
        <v>0.810292897123226</v>
      </c>
      <c r="W345" s="219">
        <f>Scores!Y341*calcs!$BN$7</f>
        <v>0.652440924014378</v>
      </c>
      <c r="X345" s="219">
        <f>Scores!Z341*calcs!$BN$7</f>
        <v>0.735368666026922</v>
      </c>
      <c r="Y345" s="219">
        <f>Scores!AA341*calcs!$BN$7</f>
        <v>0.494075305258151</v>
      </c>
      <c r="Z345" s="219">
        <f>Scores!AB341*calcs!$BN$7</f>
        <v>1.15736845463125</v>
      </c>
      <c r="AA345" s="219">
        <f>Scores!AC341*calcs!$BN$7</f>
        <v>0.535249939007081</v>
      </c>
      <c r="AB345" s="219">
        <f>Scores!AD341*calcs!$BN$8</f>
        <v>1.17457536653167</v>
      </c>
      <c r="AC345" s="219">
        <f>Scores!AE341*calcs!$BN$8</f>
        <v>0.965055739812094</v>
      </c>
      <c r="AD345" s="219">
        <f>Scores!AF341*calcs!$BN$8</f>
        <v>1.04855318208441</v>
      </c>
      <c r="AE345" s="219">
        <f>Scores!AG341*calcs!$BN$8</f>
        <v>0.948448086548818</v>
      </c>
      <c r="AF345" s="219">
        <f>Scores!AH341*calcs!$BN$8</f>
        <v>0.976651316952334</v>
      </c>
      <c r="AG345" s="219">
        <f>Scores!AI341*calcs!$BN$9</f>
        <v>0.554274238783136</v>
      </c>
      <c r="AH345" s="219">
        <f>Scores!AJ341*calcs!$BN$9</f>
        <v>0.539137162060906</v>
      </c>
      <c r="AI345" s="219">
        <f>Scores!AK341*calcs!$BN$9</f>
        <v>0.522431322825288</v>
      </c>
      <c r="AJ345" s="219">
        <f>Scores!AL341*calcs!$BN$9</f>
        <v>0.492328347382748</v>
      </c>
      <c r="AK345" s="219">
        <f>Scores!AM341*calcs!$BN$9</f>
        <v>0.655566681010872</v>
      </c>
      <c r="AL345" s="219">
        <f>Scores!AN341*calcs!$BN$10</f>
        <v>0.707692465820761</v>
      </c>
      <c r="AM345" s="219">
        <f>Scores!AO341*calcs!$BN$10</f>
        <v>0.682825177755333</v>
      </c>
      <c r="AN345" s="219">
        <f>Scores!AP341*calcs!$BN$10</f>
        <v>0.654931820838716</v>
      </c>
      <c r="AO345" s="219">
        <f>Scores!AQ341*calcs!$BN$10</f>
        <v>0.631632982155459</v>
      </c>
      <c r="AP345" s="219">
        <f>Scores!AR341*calcs!$BN$10</f>
        <v>0.603489811184568</v>
      </c>
      <c r="AQ345" s="219">
        <f>Scores!AS341*calcs!$BN$11</f>
        <v>0.296063413637863</v>
      </c>
      <c r="AR345" s="219">
        <f>Scores!AT341*calcs!$BN$11</f>
        <v>0.409628626778257</v>
      </c>
      <c r="AS345" s="219">
        <f>Scores!AU341*calcs!$BN$11</f>
        <v>0.662347777948579</v>
      </c>
      <c r="AT345" s="219">
        <f>Scores!AV341*calcs!$BN$11</f>
        <v>0.492099217972359</v>
      </c>
      <c r="AU345" s="219">
        <f>Scores!AW341*calcs!$BN$11</f>
        <v>0.593656536827968</v>
      </c>
      <c r="AV345" s="219">
        <f>Scores!AX341*calcs!$BN$12</f>
        <v>0.548839047848605</v>
      </c>
      <c r="AW345" s="219">
        <f>Scores!AY341*calcs!$BN$12</f>
        <v>0.488726057134977</v>
      </c>
      <c r="AX345" s="219">
        <f>Scores!AZ341*calcs!$BN$12</f>
        <v>0.5331001963581</v>
      </c>
      <c r="AY345" s="219">
        <f>Scores!BA341*calcs!$BN$12</f>
        <v>0.471321135295958</v>
      </c>
      <c r="AZ345" s="219">
        <f>Scores!BB341*calcs!$BN$12</f>
        <v>0.519208805653896</v>
      </c>
      <c r="BA345" s="219">
        <f>Scores!BC341*calcs!$BN$13</f>
        <v>0.391198455375857</v>
      </c>
      <c r="BB345" s="219">
        <f>Scores!BD341*calcs!$BN$13</f>
        <v>0.371698647823107</v>
      </c>
      <c r="BC345" s="219">
        <f>Scores!BE341*calcs!$BN$13</f>
        <v>0.357828594150536</v>
      </c>
      <c r="BD345" s="219">
        <f>Scores!BF341*calcs!$BN$13</f>
        <v>0.365379512653812</v>
      </c>
      <c r="BE345" s="219">
        <f>Scores!BG341*calcs!$BN$13</f>
        <v>0.365379512653812</v>
      </c>
      <c r="BF345" s="219">
        <f>Scores!BH341*calcs!$BN$14</f>
        <v>2.84166974939113</v>
      </c>
      <c r="BG345" s="219">
        <f>Scores!BI341*calcs!$BN$14</f>
        <v>2.84166974939113</v>
      </c>
      <c r="BH345" s="219">
        <f>Scores!BJ341*calcs!$BN$14</f>
        <v>2.84166974939113</v>
      </c>
      <c r="BI345" s="219">
        <f>Scores!BK341*calcs!$BN$14</f>
        <v>2.41031937069751</v>
      </c>
      <c r="BJ345" s="219">
        <f>Scores!BL341*calcs!$BN$14</f>
        <v>2.41031937069751</v>
      </c>
    </row>
    <row r="346" spans="1:62">
      <c r="A346" t="s">
        <v>698</v>
      </c>
      <c r="B346" s="22" t="s">
        <v>699</v>
      </c>
      <c r="C346" s="219">
        <f>Scores!E342*calcs!$BN$3</f>
        <v>1.02730696354892</v>
      </c>
      <c r="D346" s="219">
        <f>Scores!F342*calcs!$BN$3</f>
        <v>1.02730696354892</v>
      </c>
      <c r="E346" s="219">
        <f>Scores!G342*calcs!$BN$3</f>
        <v>1.02730696354892</v>
      </c>
      <c r="F346" s="219">
        <f>Scores!H342*calcs!$BN$3</f>
        <v>1.02730696354892</v>
      </c>
      <c r="G346" s="219">
        <f>Scores!I342*calcs!$BN$3</f>
        <v>1.02730696354892</v>
      </c>
      <c r="H346" s="219">
        <f>Scores!J342*calcs!$BN$4</f>
        <v>-0.0494062878448009</v>
      </c>
      <c r="I346" s="219">
        <f>Scores!K342*calcs!$BN$4</f>
        <v>-0.0494062878448009</v>
      </c>
      <c r="J346" s="219">
        <f>Scores!L342*calcs!$BN$4</f>
        <v>-0.0494062878448009</v>
      </c>
      <c r="K346" s="219">
        <f>Scores!M342*calcs!$BN$4</f>
        <v>-0.0494062878448009</v>
      </c>
      <c r="L346" s="219">
        <f>Scores!N342*calcs!$BN$4</f>
        <v>-0.0494062878448009</v>
      </c>
      <c r="M346" s="219">
        <f>Scores!O342*calcs!$BN$5</f>
        <v>0.0141010055196077</v>
      </c>
      <c r="N346" s="219">
        <f>Scores!P342*calcs!$BN$5</f>
        <v>0.0141010055196077</v>
      </c>
      <c r="O346" s="219">
        <f>Scores!Q342*calcs!$BN$5</f>
        <v>0.0141010055196077</v>
      </c>
      <c r="P346" s="219">
        <f>Scores!R342*calcs!$BN$5</f>
        <v>0.0141010055196077</v>
      </c>
      <c r="Q346" s="219">
        <f>Scores!S342*calcs!$BN$5</f>
        <v>0.0141010055196077</v>
      </c>
      <c r="R346" s="219">
        <f>Scores!T342*calcs!$BN$6</f>
        <v>-0.105333847110677</v>
      </c>
      <c r="S346" s="219">
        <f>Scores!U342*calcs!$BN$6</f>
        <v>-0.105333847110677</v>
      </c>
      <c r="T346" s="219">
        <f>Scores!V342*calcs!$BN$6</f>
        <v>-0.105333847110677</v>
      </c>
      <c r="U346" s="219">
        <f>Scores!W342*calcs!$BN$6</f>
        <v>-0.105333847110677</v>
      </c>
      <c r="V346" s="219">
        <f>Scores!X342*calcs!$BN$6</f>
        <v>-0.105333847110677</v>
      </c>
      <c r="W346" s="219">
        <f>Scores!Y342*calcs!$BN$7</f>
        <v>-1.58578934554905</v>
      </c>
      <c r="X346" s="219">
        <f>Scores!Z342*calcs!$BN$7</f>
        <v>-1.45589585242077</v>
      </c>
      <c r="Y346" s="219">
        <f>Scores!AA342*calcs!$BN$7</f>
        <v>-1.06962107947967</v>
      </c>
      <c r="Z346" s="219">
        <f>Scores!AB342*calcs!$BN$7</f>
        <v>-1.29973311971675</v>
      </c>
      <c r="AA346" s="219">
        <f>Scores!AC342*calcs!$BN$7</f>
        <v>-1.14590578104305</v>
      </c>
      <c r="AB346" s="219">
        <f>Scores!AD342*calcs!$BN$8</f>
        <v>-0.361704757416177</v>
      </c>
      <c r="AC346" s="219">
        <f>Scores!AE342*calcs!$BN$8</f>
        <v>-0.284073001872998</v>
      </c>
      <c r="AD346" s="219">
        <f>Scores!AF342*calcs!$BN$8</f>
        <v>-0.140957381318461</v>
      </c>
      <c r="AE346" s="219">
        <f>Scores!AG342*calcs!$BN$8</f>
        <v>-0.18796307384866</v>
      </c>
      <c r="AF346" s="219">
        <f>Scores!AH342*calcs!$BN$8</f>
        <v>-0.18529806740942</v>
      </c>
      <c r="AG346" s="219">
        <f>Scores!AI342*calcs!$BN$9</f>
        <v>0.96165694761776</v>
      </c>
      <c r="AH346" s="219">
        <f>Scores!AJ342*calcs!$BN$9</f>
        <v>1.01313729441008</v>
      </c>
      <c r="AI346" s="219">
        <f>Scores!AK342*calcs!$BN$9</f>
        <v>1.14218731044912</v>
      </c>
      <c r="AJ346" s="219">
        <f>Scores!AL342*calcs!$BN$9</f>
        <v>1.14666525599649</v>
      </c>
      <c r="AK346" s="219">
        <f>Scores!AM342*calcs!$BN$9</f>
        <v>1.1720816369966</v>
      </c>
      <c r="AL346" s="219">
        <f>Scores!AN342*calcs!$BN$10</f>
        <v>-0.574495512616054</v>
      </c>
      <c r="AM346" s="219">
        <f>Scores!AO342*calcs!$BN$10</f>
        <v>-0.542573912382947</v>
      </c>
      <c r="AN346" s="219">
        <f>Scores!AP342*calcs!$BN$10</f>
        <v>-0.442349517320641</v>
      </c>
      <c r="AO346" s="219">
        <f>Scores!AQ342*calcs!$BN$10</f>
        <v>-0.453810344049601</v>
      </c>
      <c r="AP346" s="219">
        <f>Scores!AR342*calcs!$BN$10</f>
        <v>-0.392132628130986</v>
      </c>
      <c r="AQ346" s="219">
        <f>Scores!AS342*calcs!$BN$11</f>
        <v>0.0454075318784657</v>
      </c>
      <c r="AR346" s="219">
        <f>Scores!AT342*calcs!$BN$11</f>
        <v>0.315215062890399</v>
      </c>
      <c r="AS346" s="219">
        <f>Scores!AU342*calcs!$BN$11</f>
        <v>0.31360893015339</v>
      </c>
      <c r="AT346" s="219">
        <f>Scores!AV342*calcs!$BN$11</f>
        <v>0.19044417488104</v>
      </c>
      <c r="AU346" s="219">
        <f>Scores!AW342*calcs!$BN$11</f>
        <v>0.143773268993949</v>
      </c>
      <c r="AV346" s="219">
        <f>Scores!AX342*calcs!$BN$12</f>
        <v>-0.72127291285258</v>
      </c>
      <c r="AW346" s="219">
        <f>Scores!AY342*calcs!$BN$12</f>
        <v>-0.676692156911727</v>
      </c>
      <c r="AX346" s="219">
        <f>Scores!AZ342*calcs!$BN$12</f>
        <v>-0.640508596965526</v>
      </c>
      <c r="AY346" s="219">
        <f>Scores!BA342*calcs!$BN$12</f>
        <v>-0.696906132794999</v>
      </c>
      <c r="AZ346" s="219">
        <f>Scores!BB342*calcs!$BN$12</f>
        <v>-0.57856265815243</v>
      </c>
      <c r="BA346" s="219">
        <f>Scores!BC342*calcs!$BN$13</f>
        <v>-0.793902747674534</v>
      </c>
      <c r="BB346" s="219">
        <f>Scores!BD342*calcs!$BN$13</f>
        <v>-0.79332696475678</v>
      </c>
      <c r="BC346" s="219">
        <f>Scores!BE342*calcs!$BN$13</f>
        <v>-0.855149691105518</v>
      </c>
      <c r="BD346" s="219">
        <f>Scores!BF342*calcs!$BN$13</f>
        <v>-0.797191663971954</v>
      </c>
      <c r="BE346" s="219">
        <f>Scores!BG342*calcs!$BN$13</f>
        <v>-0.797191663971954</v>
      </c>
      <c r="BF346" s="219">
        <f>Scores!BH342*calcs!$BN$14</f>
        <v>2.32809041552305</v>
      </c>
      <c r="BG346" s="219">
        <f>Scores!BI342*calcs!$BN$14</f>
        <v>2.32809041552305</v>
      </c>
      <c r="BH346" s="219">
        <f>Scores!BJ342*calcs!$BN$14</f>
        <v>2.32809041552305</v>
      </c>
      <c r="BI346" s="219">
        <f>Scores!BK342*calcs!$BN$14</f>
        <v>1.85320032925274</v>
      </c>
      <c r="BJ346" s="219">
        <f>Scores!BL342*calcs!$BN$14</f>
        <v>1.85320032925274</v>
      </c>
    </row>
    <row r="347" spans="1:62">
      <c r="A347" t="s">
        <v>700</v>
      </c>
      <c r="B347" s="22" t="s">
        <v>701</v>
      </c>
      <c r="C347" s="219">
        <f>Scores!E343*calcs!$BN$3</f>
        <v>0.204086729323175</v>
      </c>
      <c r="D347" s="219">
        <f>Scores!F343*calcs!$BN$3</f>
        <v>0.204086729323175</v>
      </c>
      <c r="E347" s="219">
        <f>Scores!G343*calcs!$BN$3</f>
        <v>0.204086729323175</v>
      </c>
      <c r="F347" s="219">
        <f>Scores!H343*calcs!$BN$3</f>
        <v>0.204086729323175</v>
      </c>
      <c r="G347" s="219">
        <f>Scores!I343*calcs!$BN$3</f>
        <v>0.204086729323175</v>
      </c>
      <c r="H347" s="219">
        <f>Scores!J343*calcs!$BN$4</f>
        <v>-0.294004819518647</v>
      </c>
      <c r="I347" s="219">
        <f>Scores!K343*calcs!$BN$4</f>
        <v>-0.294004819518647</v>
      </c>
      <c r="J347" s="219">
        <f>Scores!L343*calcs!$BN$4</f>
        <v>-0.294004819518647</v>
      </c>
      <c r="K347" s="219">
        <f>Scores!M343*calcs!$BN$4</f>
        <v>-0.294004819518647</v>
      </c>
      <c r="L347" s="219">
        <f>Scores!N343*calcs!$BN$4</f>
        <v>-0.294004819518647</v>
      </c>
      <c r="M347" s="219">
        <f>Scores!O343*calcs!$BN$5</f>
        <v>-0.647114004766242</v>
      </c>
      <c r="N347" s="219">
        <f>Scores!P343*calcs!$BN$5</f>
        <v>-0.647114004766242</v>
      </c>
      <c r="O347" s="219">
        <f>Scores!Q343*calcs!$BN$5</f>
        <v>-0.647114004766242</v>
      </c>
      <c r="P347" s="219">
        <f>Scores!R343*calcs!$BN$5</f>
        <v>-0.647114004766242</v>
      </c>
      <c r="Q347" s="219">
        <f>Scores!S343*calcs!$BN$5</f>
        <v>-0.647114004766242</v>
      </c>
      <c r="R347" s="219">
        <f>Scores!T343*calcs!$BN$6</f>
        <v>0.432133930017356</v>
      </c>
      <c r="S347" s="219">
        <f>Scores!U343*calcs!$BN$6</f>
        <v>0.432133930017356</v>
      </c>
      <c r="T347" s="219">
        <f>Scores!V343*calcs!$BN$6</f>
        <v>0.432133930017356</v>
      </c>
      <c r="U347" s="219">
        <f>Scores!W343*calcs!$BN$6</f>
        <v>0.432133930017356</v>
      </c>
      <c r="V347" s="219">
        <f>Scores!X343*calcs!$BN$6</f>
        <v>0.432133930017356</v>
      </c>
      <c r="W347" s="219">
        <f>Scores!Y343*calcs!$BN$7</f>
        <v>0.58119391879192</v>
      </c>
      <c r="X347" s="219">
        <f>Scores!Z343*calcs!$BN$7</f>
        <v>0.63561653315475</v>
      </c>
      <c r="Y347" s="219">
        <f>Scores!AA343*calcs!$BN$7</f>
        <v>0.956241382265677</v>
      </c>
      <c r="Z347" s="219">
        <f>Scores!AB343*calcs!$BN$7</f>
        <v>-0.0902631220301058</v>
      </c>
      <c r="AA347" s="219">
        <f>Scores!AC343*calcs!$BN$7</f>
        <v>-0.185139486488717</v>
      </c>
      <c r="AB347" s="219">
        <f>Scores!AD343*calcs!$BN$8</f>
        <v>1.00684984064408</v>
      </c>
      <c r="AC347" s="219">
        <f>Scores!AE343*calcs!$BN$8</f>
        <v>1.06147090823081</v>
      </c>
      <c r="AD347" s="219">
        <f>Scores!AF343*calcs!$BN$8</f>
        <v>0.982840427145648</v>
      </c>
      <c r="AE347" s="219">
        <f>Scores!AG343*calcs!$BN$8</f>
        <v>1.04165782872824</v>
      </c>
      <c r="AF347" s="219">
        <f>Scores!AH343*calcs!$BN$8</f>
        <v>0.933867141218664</v>
      </c>
      <c r="AG347" s="219">
        <f>Scores!AI343*calcs!$BN$9</f>
        <v>1.53667518934197</v>
      </c>
      <c r="AH347" s="219">
        <f>Scores!AJ343*calcs!$BN$9</f>
        <v>1.56256527390698</v>
      </c>
      <c r="AI347" s="219">
        <f>Scores!AK343*calcs!$BN$9</f>
        <v>1.51439438235992</v>
      </c>
      <c r="AJ347" s="219">
        <f>Scores!AL343*calcs!$BN$9</f>
        <v>1.52657550096712</v>
      </c>
      <c r="AK347" s="219">
        <f>Scores!AM343*calcs!$BN$9</f>
        <v>1.54701330015954</v>
      </c>
      <c r="AL347" s="219">
        <f>Scores!AN343*calcs!$BN$10</f>
        <v>-0.0786687770864406</v>
      </c>
      <c r="AM347" s="219">
        <f>Scores!AO343*calcs!$BN$10</f>
        <v>-0.0732721331810528</v>
      </c>
      <c r="AN347" s="219">
        <f>Scores!AP343*calcs!$BN$10</f>
        <v>-0.0849584680369946</v>
      </c>
      <c r="AO347" s="219">
        <f>Scores!AQ343*calcs!$BN$10</f>
        <v>-0.173308784910209</v>
      </c>
      <c r="AP347" s="219">
        <f>Scores!AR343*calcs!$BN$10</f>
        <v>-0.122662167347574</v>
      </c>
      <c r="AQ347" s="219">
        <f>Scores!AS343*calcs!$BN$11</f>
        <v>0.481326833514149</v>
      </c>
      <c r="AR347" s="219">
        <f>Scores!AT343*calcs!$BN$11</f>
        <v>0.519478294378652</v>
      </c>
      <c r="AS347" s="219">
        <f>Scores!AU343*calcs!$BN$11</f>
        <v>0.615103664022624</v>
      </c>
      <c r="AT347" s="219">
        <f>Scores!AV343*calcs!$BN$11</f>
        <v>0.865516118815486</v>
      </c>
      <c r="AU347" s="219">
        <f>Scores!AW343*calcs!$BN$11</f>
        <v>0.787446084835993</v>
      </c>
      <c r="AV347" s="219">
        <f>Scores!AX343*calcs!$BN$12</f>
        <v>0.258732746780038</v>
      </c>
      <c r="AW347" s="219">
        <f>Scores!AY343*calcs!$BN$12</f>
        <v>0.423893879024883</v>
      </c>
      <c r="AX347" s="219">
        <f>Scores!AZ343*calcs!$BN$12</f>
        <v>0.390881014946165</v>
      </c>
      <c r="AY347" s="219">
        <f>Scores!BA343*calcs!$BN$12</f>
        <v>0.421049139432349</v>
      </c>
      <c r="AZ347" s="219">
        <f>Scores!BB343*calcs!$BN$12</f>
        <v>0.409978948744209</v>
      </c>
      <c r="BA347" s="219">
        <f>Scores!BC343*calcs!$BN$13</f>
        <v>0.333669270761761</v>
      </c>
      <c r="BB347" s="219">
        <f>Scores!BD343*calcs!$BN$13</f>
        <v>0.355055424786251</v>
      </c>
      <c r="BC347" s="219">
        <f>Scores!BE343*calcs!$BN$13</f>
        <v>0.46699663982358</v>
      </c>
      <c r="BD347" s="219">
        <f>Scores!BF343*calcs!$BN$13</f>
        <v>0.391952568119544</v>
      </c>
      <c r="BE347" s="219">
        <f>Scores!BG343*calcs!$BN$13</f>
        <v>0.391952568119544</v>
      </c>
      <c r="BF347" s="219">
        <f>Scores!BH343*calcs!$BN$14</f>
        <v>2.79236662698808</v>
      </c>
      <c r="BG347" s="219">
        <f>Scores!BI343*calcs!$BN$14</f>
        <v>2.79236662698808</v>
      </c>
      <c r="BH347" s="219">
        <f>Scores!BJ343*calcs!$BN$14</f>
        <v>2.79236662698808</v>
      </c>
      <c r="BI347" s="219">
        <f>Scores!BK343*calcs!$BN$14</f>
        <v>2.79588105702729</v>
      </c>
      <c r="BJ347" s="219">
        <f>Scores!BL343*calcs!$BN$14</f>
        <v>2.79588105702729</v>
      </c>
    </row>
    <row r="348" spans="1:62">
      <c r="A348" t="s">
        <v>702</v>
      </c>
      <c r="B348" s="22" t="s">
        <v>703</v>
      </c>
      <c r="C348" s="219">
        <f>Scores!E344*calcs!$BN$3</f>
        <v>0.50267847529658</v>
      </c>
      <c r="D348" s="219">
        <f>Scores!F344*calcs!$BN$3</f>
        <v>0.50267847529658</v>
      </c>
      <c r="E348" s="219">
        <f>Scores!G344*calcs!$BN$3</f>
        <v>0.50267847529658</v>
      </c>
      <c r="F348" s="219">
        <f>Scores!H344*calcs!$BN$3</f>
        <v>0.50267847529658</v>
      </c>
      <c r="G348" s="219">
        <f>Scores!I344*calcs!$BN$3</f>
        <v>0.50267847529658</v>
      </c>
      <c r="H348" s="219">
        <f>Scores!J344*calcs!$BN$4</f>
        <v>-0.0640795341182656</v>
      </c>
      <c r="I348" s="219">
        <f>Scores!K344*calcs!$BN$4</f>
        <v>-0.0640795341182656</v>
      </c>
      <c r="J348" s="219">
        <f>Scores!L344*calcs!$BN$4</f>
        <v>-0.0640795341182656</v>
      </c>
      <c r="K348" s="219">
        <f>Scores!M344*calcs!$BN$4</f>
        <v>-0.0640795341182656</v>
      </c>
      <c r="L348" s="219">
        <f>Scores!N344*calcs!$BN$4</f>
        <v>-0.0640795341182656</v>
      </c>
      <c r="M348" s="219">
        <f>Scores!O344*calcs!$BN$5</f>
        <v>-1.06976526229527</v>
      </c>
      <c r="N348" s="219">
        <f>Scores!P344*calcs!$BN$5</f>
        <v>-1.06976526229527</v>
      </c>
      <c r="O348" s="219">
        <f>Scores!Q344*calcs!$BN$5</f>
        <v>-1.06976526229527</v>
      </c>
      <c r="P348" s="219">
        <f>Scores!R344*calcs!$BN$5</f>
        <v>-1.06976526229527</v>
      </c>
      <c r="Q348" s="219">
        <f>Scores!S344*calcs!$BN$5</f>
        <v>-1.06976526229527</v>
      </c>
      <c r="R348" s="219">
        <f>Scores!T344*calcs!$BN$6</f>
        <v>-0.764239653258527</v>
      </c>
      <c r="S348" s="219">
        <f>Scores!U344*calcs!$BN$6</f>
        <v>-0.764239653258527</v>
      </c>
      <c r="T348" s="219">
        <f>Scores!V344*calcs!$BN$6</f>
        <v>-0.764239653258527</v>
      </c>
      <c r="U348" s="219">
        <f>Scores!W344*calcs!$BN$6</f>
        <v>-0.764239653258527</v>
      </c>
      <c r="V348" s="219">
        <f>Scores!X344*calcs!$BN$6</f>
        <v>-0.764239653258527</v>
      </c>
      <c r="W348" s="219">
        <f>Scores!Y344*calcs!$BN$7</f>
        <v>-0.723862933593436</v>
      </c>
      <c r="X348" s="219">
        <f>Scores!Z344*calcs!$BN$7</f>
        <v>-0.489038646930051</v>
      </c>
      <c r="Y348" s="219">
        <f>Scores!AA344*calcs!$BN$7</f>
        <v>-0.910914492994715</v>
      </c>
      <c r="Z348" s="219">
        <f>Scores!AB344*calcs!$BN$7</f>
        <v>-2.05955672911618</v>
      </c>
      <c r="AA348" s="219">
        <f>Scores!AC344*calcs!$BN$7</f>
        <v>-0.922970544299383</v>
      </c>
      <c r="AB348" s="219">
        <f>Scores!AD344*calcs!$BN$8</f>
        <v>-0.529611740408952</v>
      </c>
      <c r="AC348" s="219">
        <f>Scores!AE344*calcs!$BN$8</f>
        <v>-0.664627791926724</v>
      </c>
      <c r="AD348" s="219">
        <f>Scores!AF344*calcs!$BN$8</f>
        <v>-0.438311750148245</v>
      </c>
      <c r="AE348" s="219">
        <f>Scores!AG344*calcs!$BN$8</f>
        <v>-0.242183998495075</v>
      </c>
      <c r="AF348" s="219">
        <f>Scores!AH344*calcs!$BN$8</f>
        <v>-0.143018814328369</v>
      </c>
      <c r="AG348" s="219">
        <f>Scores!AI344*calcs!$BN$9</f>
        <v>1.75468745508242</v>
      </c>
      <c r="AH348" s="219">
        <f>Scores!AJ344*calcs!$BN$9</f>
        <v>1.76052737802008</v>
      </c>
      <c r="AI348" s="219">
        <f>Scores!AK344*calcs!$BN$9</f>
        <v>1.83571376865792</v>
      </c>
      <c r="AJ348" s="219">
        <f>Scores!AL344*calcs!$BN$9</f>
        <v>1.97198844540774</v>
      </c>
      <c r="AK348" s="219">
        <f>Scores!AM344*calcs!$BN$9</f>
        <v>2.03104888507657</v>
      </c>
      <c r="AL348" s="219">
        <f>Scores!AN344*calcs!$BN$10</f>
        <v>-1.60400457337431</v>
      </c>
      <c r="AM348" s="219">
        <f>Scores!AO344*calcs!$BN$10</f>
        <v>-1.52392395067528</v>
      </c>
      <c r="AN348" s="219">
        <f>Scores!AP344*calcs!$BN$10</f>
        <v>-1.75310854014666</v>
      </c>
      <c r="AO348" s="219">
        <f>Scores!AQ344*calcs!$BN$10</f>
        <v>-1.74635727501581</v>
      </c>
      <c r="AP348" s="219">
        <f>Scores!AR344*calcs!$BN$10</f>
        <v>-1.68717409759279</v>
      </c>
      <c r="AQ348" s="219">
        <f>Scores!AS344*calcs!$BN$11</f>
        <v>-0.934041619744284</v>
      </c>
      <c r="AR348" s="219">
        <f>Scores!AT344*calcs!$BN$11</f>
        <v>-0.621696811818311</v>
      </c>
      <c r="AS348" s="219">
        <f>Scores!AU344*calcs!$BN$11</f>
        <v>-0.4610130956728</v>
      </c>
      <c r="AT348" s="219">
        <f>Scores!AV344*calcs!$BN$11</f>
        <v>0.0502092971759017</v>
      </c>
      <c r="AU348" s="219">
        <f>Scores!AW344*calcs!$BN$11</f>
        <v>-0.0966912322712772</v>
      </c>
      <c r="AV348" s="219">
        <f>Scores!AX344*calcs!$BN$12</f>
        <v>-1.14672440954123</v>
      </c>
      <c r="AW348" s="219">
        <f>Scores!AY344*calcs!$BN$12</f>
        <v>-1.09379777465745</v>
      </c>
      <c r="AX348" s="219">
        <f>Scores!AZ344*calcs!$BN$12</f>
        <v>-0.956265896215783</v>
      </c>
      <c r="AY348" s="219">
        <f>Scores!BA344*calcs!$BN$12</f>
        <v>-0.782824179843742</v>
      </c>
      <c r="AZ348" s="219">
        <f>Scores!BB344*calcs!$BN$12</f>
        <v>-0.655346438046407</v>
      </c>
      <c r="BA348" s="219">
        <f>Scores!BC344*calcs!$BN$13</f>
        <v>-1.29440665381718</v>
      </c>
      <c r="BB348" s="219">
        <f>Scores!BD344*calcs!$BN$13</f>
        <v>-1.37029203003444</v>
      </c>
      <c r="BC348" s="219">
        <f>Scores!BE344*calcs!$BN$13</f>
        <v>-1.32821122235538</v>
      </c>
      <c r="BD348" s="219">
        <f>Scores!BF344*calcs!$BN$13</f>
        <v>-1.33529603715302</v>
      </c>
      <c r="BE348" s="219">
        <f>Scores!BG344*calcs!$BN$13</f>
        <v>-1.33529603715302</v>
      </c>
      <c r="BF348" s="219">
        <f>Scores!BH344*calcs!$BN$14</f>
        <v>1.48571521785426</v>
      </c>
      <c r="BG348" s="219">
        <f>Scores!BI344*calcs!$BN$14</f>
        <v>1.48571521785426</v>
      </c>
      <c r="BH348" s="219">
        <f>Scores!BJ344*calcs!$BN$14</f>
        <v>1.48571521785426</v>
      </c>
      <c r="BI348" s="219">
        <f>Scores!BK344*calcs!$BN$14</f>
        <v>1.86403632098681</v>
      </c>
      <c r="BJ348" s="219">
        <f>Scores!BL344*calcs!$BN$14</f>
        <v>1.86403632098681</v>
      </c>
    </row>
    <row r="349" spans="1:62">
      <c r="A349" t="s">
        <v>704</v>
      </c>
      <c r="B349" s="22" t="s">
        <v>705</v>
      </c>
      <c r="C349" s="219">
        <f>Scores!E345*calcs!$BN$3</f>
        <v>0.865453493768942</v>
      </c>
      <c r="D349" s="219">
        <f>Scores!F345*calcs!$BN$3</f>
        <v>0.865453493768942</v>
      </c>
      <c r="E349" s="219">
        <f>Scores!G345*calcs!$BN$3</f>
        <v>0.865453493768942</v>
      </c>
      <c r="F349" s="219">
        <f>Scores!H345*calcs!$BN$3</f>
        <v>0.865453493768942</v>
      </c>
      <c r="G349" s="219">
        <f>Scores!I345*calcs!$BN$3</f>
        <v>0.865453493768942</v>
      </c>
      <c r="H349" s="219">
        <f>Scores!J345*calcs!$BN$4</f>
        <v>-0.662504127128826</v>
      </c>
      <c r="I349" s="219">
        <f>Scores!K345*calcs!$BN$4</f>
        <v>-0.662504127128826</v>
      </c>
      <c r="J349" s="219">
        <f>Scores!L345*calcs!$BN$4</f>
        <v>-0.662504127128826</v>
      </c>
      <c r="K349" s="219">
        <f>Scores!M345*calcs!$BN$4</f>
        <v>-0.662504127128826</v>
      </c>
      <c r="L349" s="219">
        <f>Scores!N345*calcs!$BN$4</f>
        <v>-0.662504127128826</v>
      </c>
      <c r="M349" s="219">
        <f>Scores!O345*calcs!$BN$5</f>
        <v>-1.37151485969456</v>
      </c>
      <c r="N349" s="219">
        <f>Scores!P345*calcs!$BN$5</f>
        <v>-1.37151485969456</v>
      </c>
      <c r="O349" s="219">
        <f>Scores!Q345*calcs!$BN$5</f>
        <v>-1.37151485969456</v>
      </c>
      <c r="P349" s="219">
        <f>Scores!R345*calcs!$BN$5</f>
        <v>-1.37151485969456</v>
      </c>
      <c r="Q349" s="219">
        <f>Scores!S345*calcs!$BN$5</f>
        <v>-1.37151485969456</v>
      </c>
      <c r="R349" s="219">
        <f>Scores!T345*calcs!$BN$6</f>
        <v>-0.811847013330995</v>
      </c>
      <c r="S349" s="219">
        <f>Scores!U345*calcs!$BN$6</f>
        <v>-0.811847013330995</v>
      </c>
      <c r="T349" s="219">
        <f>Scores!V345*calcs!$BN$6</f>
        <v>-0.811847013330995</v>
      </c>
      <c r="U349" s="219">
        <f>Scores!W345*calcs!$BN$6</f>
        <v>-0.811847013330995</v>
      </c>
      <c r="V349" s="219">
        <f>Scores!X345*calcs!$BN$6</f>
        <v>-0.811847013330995</v>
      </c>
      <c r="W349" s="219">
        <f>Scores!Y345*calcs!$BN$7</f>
        <v>0.627375295855274</v>
      </c>
      <c r="X349" s="219">
        <f>Scores!Z345*calcs!$BN$7</f>
        <v>-0.0329806636019605</v>
      </c>
      <c r="Y349" s="219">
        <f>Scores!AA345*calcs!$BN$7</f>
        <v>0.177397178119376</v>
      </c>
      <c r="Z349" s="219">
        <f>Scores!AB345*calcs!$BN$7</f>
        <v>-0.596431177301452</v>
      </c>
      <c r="AA349" s="219">
        <f>Scores!AC345*calcs!$BN$7</f>
        <v>0.282425441960523</v>
      </c>
      <c r="AB349" s="219">
        <f>Scores!AD345*calcs!$BN$8</f>
        <v>-0.460645181576573</v>
      </c>
      <c r="AC349" s="219">
        <f>Scores!AE345*calcs!$BN$8</f>
        <v>-0.594711044501082</v>
      </c>
      <c r="AD349" s="219">
        <f>Scores!AF345*calcs!$BN$8</f>
        <v>-0.619910311112148</v>
      </c>
      <c r="AE349" s="219">
        <f>Scores!AG345*calcs!$BN$8</f>
        <v>-0.636038770579455</v>
      </c>
      <c r="AF349" s="219">
        <f>Scores!AH345*calcs!$BN$8</f>
        <v>-0.562045456881327</v>
      </c>
      <c r="AG349" s="219">
        <f>Scores!AI345*calcs!$BN$9</f>
        <v>1.42531066648432</v>
      </c>
      <c r="AH349" s="219">
        <f>Scores!AJ345*calcs!$BN$9</f>
        <v>1.44456227420655</v>
      </c>
      <c r="AI349" s="219">
        <f>Scores!AK345*calcs!$BN$9</f>
        <v>1.50327730537863</v>
      </c>
      <c r="AJ349" s="219">
        <f>Scores!AL345*calcs!$BN$9</f>
        <v>1.61011038657066</v>
      </c>
      <c r="AK349" s="219">
        <f>Scores!AM345*calcs!$BN$9</f>
        <v>1.68570893830104</v>
      </c>
      <c r="AL349" s="219">
        <f>Scores!AN345*calcs!$BN$10</f>
        <v>-1.01750221790024</v>
      </c>
      <c r="AM349" s="219">
        <f>Scores!AO345*calcs!$BN$10</f>
        <v>-1.11656919788397</v>
      </c>
      <c r="AN349" s="219">
        <f>Scores!AP345*calcs!$BN$10</f>
        <v>-1.18544510708679</v>
      </c>
      <c r="AO349" s="219">
        <f>Scores!AQ345*calcs!$BN$10</f>
        <v>-1.255316161536</v>
      </c>
      <c r="AP349" s="219">
        <f>Scores!AR345*calcs!$BN$10</f>
        <v>-1.21198099500296</v>
      </c>
      <c r="AQ349" s="219">
        <f>Scores!AS345*calcs!$BN$11</f>
        <v>-1.08746879813824</v>
      </c>
      <c r="AR349" s="219">
        <f>Scores!AT345*calcs!$BN$11</f>
        <v>-0.783572024930651</v>
      </c>
      <c r="AS349" s="219">
        <f>Scores!AU345*calcs!$BN$11</f>
        <v>-0.876541033950741</v>
      </c>
      <c r="AT349" s="219">
        <f>Scores!AV345*calcs!$BN$11</f>
        <v>-0.581766192287124</v>
      </c>
      <c r="AU349" s="219">
        <f>Scores!AW345*calcs!$BN$11</f>
        <v>-0.882652855967911</v>
      </c>
      <c r="AV349" s="219">
        <f>Scores!AX345*calcs!$BN$12</f>
        <v>-1.45275819253319</v>
      </c>
      <c r="AW349" s="219">
        <f>Scores!AY345*calcs!$BN$12</f>
        <v>-1.46251802656256</v>
      </c>
      <c r="AX349" s="219">
        <f>Scores!AZ345*calcs!$BN$12</f>
        <v>-1.54841335091367</v>
      </c>
      <c r="AY349" s="219">
        <f>Scores!BA345*calcs!$BN$12</f>
        <v>-1.40926044761158</v>
      </c>
      <c r="AZ349" s="219">
        <f>Scores!BB345*calcs!$BN$12</f>
        <v>-1.27755982684243</v>
      </c>
      <c r="BA349" s="219">
        <f>Scores!BC345*calcs!$BN$13</f>
        <v>-2.00201562457057</v>
      </c>
      <c r="BB349" s="219">
        <f>Scores!BD345*calcs!$BN$13</f>
        <v>-1.89177968518924</v>
      </c>
      <c r="BC349" s="219">
        <f>Scores!BE345*calcs!$BN$13</f>
        <v>-1.8740514507206</v>
      </c>
      <c r="BD349" s="219">
        <f>Scores!BF345*calcs!$BN$13</f>
        <v>-1.93983304899842</v>
      </c>
      <c r="BE349" s="219">
        <f>Scores!BG345*calcs!$BN$13</f>
        <v>-1.93983304899842</v>
      </c>
      <c r="BF349" s="219">
        <f>Scores!BH345*calcs!$BN$14</f>
        <v>1.67375112998954</v>
      </c>
      <c r="BG349" s="219">
        <f>Scores!BI345*calcs!$BN$14</f>
        <v>1.67375112998954</v>
      </c>
      <c r="BH349" s="219">
        <f>Scores!BJ345*calcs!$BN$14</f>
        <v>1.67375112998954</v>
      </c>
      <c r="BI349" s="219">
        <f>Scores!BK345*calcs!$BN$14</f>
        <v>1.78713175687383</v>
      </c>
      <c r="BJ349" s="219">
        <f>Scores!BL345*calcs!$BN$14</f>
        <v>1.78713175687383</v>
      </c>
    </row>
    <row r="350" spans="1:62">
      <c r="A350" t="s">
        <v>706</v>
      </c>
      <c r="B350" s="22" t="s">
        <v>707</v>
      </c>
      <c r="C350" s="219">
        <f>Scores!E346*calcs!$BN$3</f>
        <v>1.07753735072201</v>
      </c>
      <c r="D350" s="219">
        <f>Scores!F346*calcs!$BN$3</f>
        <v>1.07753735072201</v>
      </c>
      <c r="E350" s="219">
        <f>Scores!G346*calcs!$BN$3</f>
        <v>1.07753735072201</v>
      </c>
      <c r="F350" s="219">
        <f>Scores!H346*calcs!$BN$3</f>
        <v>1.07753735072201</v>
      </c>
      <c r="G350" s="219">
        <f>Scores!I346*calcs!$BN$3</f>
        <v>1.07753735072201</v>
      </c>
      <c r="H350" s="219">
        <f>Scores!J346*calcs!$BN$4</f>
        <v>0.391997991025702</v>
      </c>
      <c r="I350" s="219">
        <f>Scores!K346*calcs!$BN$4</f>
        <v>0.391997991025702</v>
      </c>
      <c r="J350" s="219">
        <f>Scores!L346*calcs!$BN$4</f>
        <v>0.391997991025702</v>
      </c>
      <c r="K350" s="219">
        <f>Scores!M346*calcs!$BN$4</f>
        <v>0.391997991025702</v>
      </c>
      <c r="L350" s="219">
        <f>Scores!N346*calcs!$BN$4</f>
        <v>0.391997991025702</v>
      </c>
      <c r="M350" s="219">
        <f>Scores!O346*calcs!$BN$5</f>
        <v>-0.180368647894593</v>
      </c>
      <c r="N350" s="219">
        <f>Scores!P346*calcs!$BN$5</f>
        <v>-0.180368647894593</v>
      </c>
      <c r="O350" s="219">
        <f>Scores!Q346*calcs!$BN$5</f>
        <v>-0.180368647894593</v>
      </c>
      <c r="P350" s="219">
        <f>Scores!R346*calcs!$BN$5</f>
        <v>-0.180368647894593</v>
      </c>
      <c r="Q350" s="219">
        <f>Scores!S346*calcs!$BN$5</f>
        <v>-0.180368647894593</v>
      </c>
      <c r="R350" s="219">
        <f>Scores!T346*calcs!$BN$6</f>
        <v>-1.19860891479369</v>
      </c>
      <c r="S350" s="219">
        <f>Scores!U346*calcs!$BN$6</f>
        <v>-1.19860891479369</v>
      </c>
      <c r="T350" s="219">
        <f>Scores!V346*calcs!$BN$6</f>
        <v>-1.19860891479369</v>
      </c>
      <c r="U350" s="219">
        <f>Scores!W346*calcs!$BN$6</f>
        <v>-1.19860891479369</v>
      </c>
      <c r="V350" s="219">
        <f>Scores!X346*calcs!$BN$6</f>
        <v>-1.19860891479369</v>
      </c>
      <c r="W350" s="219">
        <f>Scores!Y346*calcs!$BN$7</f>
        <v>-0.88241891787865</v>
      </c>
      <c r="X350" s="219">
        <f>Scores!Z346*calcs!$BN$7</f>
        <v>-0.330416853019068</v>
      </c>
      <c r="Y350" s="219">
        <f>Scores!AA346*calcs!$BN$7</f>
        <v>-0.418609563123315</v>
      </c>
      <c r="Z350" s="219">
        <f>Scores!AB346*calcs!$BN$7</f>
        <v>-0.2532957942663</v>
      </c>
      <c r="AA350" s="219">
        <f>Scores!AC346*calcs!$BN$7</f>
        <v>-0.420116147310832</v>
      </c>
      <c r="AB350" s="219">
        <f>Scores!AD346*calcs!$BN$8</f>
        <v>-0.389592203929205</v>
      </c>
      <c r="AC350" s="219">
        <f>Scores!AE346*calcs!$BN$8</f>
        <v>-0.527158151164495</v>
      </c>
      <c r="AD350" s="219">
        <f>Scores!AF346*calcs!$BN$8</f>
        <v>-0.47234103004058</v>
      </c>
      <c r="AE350" s="219">
        <f>Scores!AG346*calcs!$BN$8</f>
        <v>-0.450190948816027</v>
      </c>
      <c r="AF350" s="219">
        <f>Scores!AH346*calcs!$BN$8</f>
        <v>-0.583575902324696</v>
      </c>
      <c r="AG350" s="219">
        <f>Scores!AI346*calcs!$BN$9</f>
        <v>1.74087286364239</v>
      </c>
      <c r="AH350" s="219">
        <f>Scores!AJ346*calcs!$BN$9</f>
        <v>1.80134284057788</v>
      </c>
      <c r="AI350" s="219">
        <f>Scores!AK346*calcs!$BN$9</f>
        <v>1.93708944219474</v>
      </c>
      <c r="AJ350" s="219">
        <f>Scores!AL346*calcs!$BN$9</f>
        <v>2.00447708981059</v>
      </c>
      <c r="AK350" s="219">
        <f>Scores!AM346*calcs!$BN$9</f>
        <v>2.02590182357595</v>
      </c>
      <c r="AL350" s="219">
        <f>Scores!AN346*calcs!$BN$10</f>
        <v>-1.68365304140166</v>
      </c>
      <c r="AM350" s="219">
        <f>Scores!AO346*calcs!$BN$10</f>
        <v>-1.70269114434629</v>
      </c>
      <c r="AN350" s="219">
        <f>Scores!AP346*calcs!$BN$10</f>
        <v>-1.83362817604168</v>
      </c>
      <c r="AO350" s="219">
        <f>Scores!AQ346*calcs!$BN$10</f>
        <v>-1.84853350670959</v>
      </c>
      <c r="AP350" s="219">
        <f>Scores!AR346*calcs!$BN$10</f>
        <v>-1.88525253666001</v>
      </c>
      <c r="AQ350" s="219">
        <f>Scores!AS346*calcs!$BN$11</f>
        <v>-0.998435983560513</v>
      </c>
      <c r="AR350" s="219">
        <f>Scores!AT346*calcs!$BN$11</f>
        <v>-0.844109753310744</v>
      </c>
      <c r="AS350" s="219">
        <f>Scores!AU346*calcs!$BN$11</f>
        <v>-0.792818993164652</v>
      </c>
      <c r="AT350" s="219">
        <f>Scores!AV346*calcs!$BN$11</f>
        <v>-0.181194711488271</v>
      </c>
      <c r="AU350" s="219">
        <f>Scores!AW346*calcs!$BN$11</f>
        <v>-0.486147437165537</v>
      </c>
      <c r="AV350" s="219">
        <f>Scores!AX346*calcs!$BN$12</f>
        <v>-1.21183777647672</v>
      </c>
      <c r="AW350" s="219">
        <f>Scores!AY346*calcs!$BN$12</f>
        <v>-1.22796747312909</v>
      </c>
      <c r="AX350" s="219">
        <f>Scores!AZ346*calcs!$BN$12</f>
        <v>-1.11861062901094</v>
      </c>
      <c r="AY350" s="219">
        <f>Scores!BA346*calcs!$BN$12</f>
        <v>-1.12311561272006</v>
      </c>
      <c r="AZ350" s="219">
        <f>Scores!BB346*calcs!$BN$12</f>
        <v>-1.04264044872042</v>
      </c>
      <c r="BA350" s="219">
        <f>Scores!BC346*calcs!$BN$13</f>
        <v>-1.89846309226519</v>
      </c>
      <c r="BB350" s="219">
        <f>Scores!BD346*calcs!$BN$13</f>
        <v>-1.78637260595583</v>
      </c>
      <c r="BC350" s="219">
        <f>Scores!BE346*calcs!$BN$13</f>
        <v>-1.92863547355712</v>
      </c>
      <c r="BD350" s="219">
        <f>Scores!BF346*calcs!$BN$13</f>
        <v>-1.84682735486836</v>
      </c>
      <c r="BE350" s="219">
        <f>Scores!BG346*calcs!$BN$13</f>
        <v>-1.84682735486836</v>
      </c>
      <c r="BF350" s="219">
        <f>Scores!BH346*calcs!$BN$14</f>
        <v>1.57669602065203</v>
      </c>
      <c r="BG350" s="219">
        <f>Scores!BI346*calcs!$BN$14</f>
        <v>1.57669602065203</v>
      </c>
      <c r="BH350" s="219">
        <f>Scores!BJ346*calcs!$BN$14</f>
        <v>1.57669602065203</v>
      </c>
      <c r="BI350" s="219">
        <f>Scores!BK346*calcs!$BN$14</f>
        <v>1.62211296246725</v>
      </c>
      <c r="BJ350" s="219">
        <f>Scores!BL346*calcs!$BN$14</f>
        <v>1.62211296246725</v>
      </c>
    </row>
    <row r="351" spans="1:62">
      <c r="A351" t="s">
        <v>708</v>
      </c>
      <c r="B351" s="22" t="s">
        <v>709</v>
      </c>
      <c r="C351" s="219">
        <f>Scores!E347*calcs!$BN$3</f>
        <v>0.430123471602108</v>
      </c>
      <c r="D351" s="219">
        <f>Scores!F347*calcs!$BN$3</f>
        <v>0.430123471602108</v>
      </c>
      <c r="E351" s="219">
        <f>Scores!G347*calcs!$BN$3</f>
        <v>0.430123471602108</v>
      </c>
      <c r="F351" s="219">
        <f>Scores!H347*calcs!$BN$3</f>
        <v>0.430123471602108</v>
      </c>
      <c r="G351" s="219">
        <f>Scores!I347*calcs!$BN$3</f>
        <v>0.430123471602108</v>
      </c>
      <c r="H351" s="219">
        <f>Scores!J347*calcs!$BN$4</f>
        <v>-0.335323819332979</v>
      </c>
      <c r="I351" s="219">
        <f>Scores!K347*calcs!$BN$4</f>
        <v>-0.335323819332979</v>
      </c>
      <c r="J351" s="219">
        <f>Scores!L347*calcs!$BN$4</f>
        <v>-0.335323819332979</v>
      </c>
      <c r="K351" s="219">
        <f>Scores!M347*calcs!$BN$4</f>
        <v>-0.335323819332979</v>
      </c>
      <c r="L351" s="219">
        <f>Scores!N347*calcs!$BN$4</f>
        <v>-0.335323819332979</v>
      </c>
      <c r="M351" s="219">
        <f>Scores!O347*calcs!$BN$5</f>
        <v>-0.972205096862037</v>
      </c>
      <c r="N351" s="219">
        <f>Scores!P347*calcs!$BN$5</f>
        <v>-0.972205096862037</v>
      </c>
      <c r="O351" s="219">
        <f>Scores!Q347*calcs!$BN$5</f>
        <v>-0.972205096862037</v>
      </c>
      <c r="P351" s="219">
        <f>Scores!R347*calcs!$BN$5</f>
        <v>-0.972205096862037</v>
      </c>
      <c r="Q351" s="219">
        <f>Scores!S347*calcs!$BN$5</f>
        <v>-0.972205096862037</v>
      </c>
      <c r="R351" s="219">
        <f>Scores!T347*calcs!$BN$6</f>
        <v>-1.17257972126659</v>
      </c>
      <c r="S351" s="219">
        <f>Scores!U347*calcs!$BN$6</f>
        <v>-1.17257972126659</v>
      </c>
      <c r="T351" s="219">
        <f>Scores!V347*calcs!$BN$6</f>
        <v>-1.17257972126659</v>
      </c>
      <c r="U351" s="219">
        <f>Scores!W347*calcs!$BN$6</f>
        <v>-1.17257972126659</v>
      </c>
      <c r="V351" s="219">
        <f>Scores!X347*calcs!$BN$6</f>
        <v>-1.17257972126659</v>
      </c>
      <c r="W351" s="219">
        <f>Scores!Y347*calcs!$BN$7</f>
        <v>0.380181129943261</v>
      </c>
      <c r="X351" s="219">
        <f>Scores!Z347*calcs!$BN$7</f>
        <v>-0.121757232546978</v>
      </c>
      <c r="Y351" s="219">
        <f>Scores!AA347*calcs!$BN$7</f>
        <v>0.19313846851381</v>
      </c>
      <c r="Z351" s="219">
        <f>Scores!AB347*calcs!$BN$7</f>
        <v>0.424711257612025</v>
      </c>
      <c r="AA351" s="219">
        <f>Scores!AC347*calcs!$BN$7</f>
        <v>0.755038662339883</v>
      </c>
      <c r="AB351" s="219">
        <f>Scores!AD347*calcs!$BN$8</f>
        <v>-1.18809402142892</v>
      </c>
      <c r="AC351" s="219">
        <f>Scores!AE347*calcs!$BN$8</f>
        <v>-1.22159561244541</v>
      </c>
      <c r="AD351" s="219">
        <f>Scores!AF347*calcs!$BN$8</f>
        <v>-1.20022088264631</v>
      </c>
      <c r="AE351" s="219">
        <f>Scores!AG347*calcs!$BN$8</f>
        <v>-1.18915785408963</v>
      </c>
      <c r="AF351" s="219">
        <f>Scores!AH347*calcs!$BN$8</f>
        <v>-1.10629991287353</v>
      </c>
      <c r="AG351" s="219">
        <f>Scores!AI347*calcs!$BN$9</f>
        <v>1.38829608531848</v>
      </c>
      <c r="AH351" s="219">
        <f>Scores!AJ347*calcs!$BN$9</f>
        <v>1.52123370082331</v>
      </c>
      <c r="AI351" s="219">
        <f>Scores!AK347*calcs!$BN$9</f>
        <v>1.56670218943169</v>
      </c>
      <c r="AJ351" s="219">
        <f>Scores!AL347*calcs!$BN$9</f>
        <v>1.61045803656438</v>
      </c>
      <c r="AK351" s="219">
        <f>Scores!AM347*calcs!$BN$9</f>
        <v>1.65008714846872</v>
      </c>
      <c r="AL351" s="219">
        <f>Scores!AN347*calcs!$BN$10</f>
        <v>-1.06508441957892</v>
      </c>
      <c r="AM351" s="219">
        <f>Scores!AO347*calcs!$BN$10</f>
        <v>-1.12017610216989</v>
      </c>
      <c r="AN351" s="219">
        <f>Scores!AP347*calcs!$BN$10</f>
        <v>-1.21482703191579</v>
      </c>
      <c r="AO351" s="219">
        <f>Scores!AQ347*calcs!$BN$10</f>
        <v>-1.26321402559897</v>
      </c>
      <c r="AP351" s="219">
        <f>Scores!AR347*calcs!$BN$10</f>
        <v>-1.17141206877491</v>
      </c>
      <c r="AQ351" s="219">
        <f>Scores!AS347*calcs!$BN$11</f>
        <v>-1.0920320960224</v>
      </c>
      <c r="AR351" s="219">
        <f>Scores!AT347*calcs!$BN$11</f>
        <v>-0.918639022350406</v>
      </c>
      <c r="AS351" s="219">
        <f>Scores!AU347*calcs!$BN$11</f>
        <v>-0.695809214495755</v>
      </c>
      <c r="AT351" s="219">
        <f>Scores!AV347*calcs!$BN$11</f>
        <v>-0.480982108601651</v>
      </c>
      <c r="AU351" s="219">
        <f>Scores!AW347*calcs!$BN$11</f>
        <v>-0.773663919579835</v>
      </c>
      <c r="AV351" s="219">
        <f>Scores!AX347*calcs!$BN$12</f>
        <v>-2.00976565446116</v>
      </c>
      <c r="AW351" s="219">
        <f>Scores!AY347*calcs!$BN$12</f>
        <v>-1.89786277593505</v>
      </c>
      <c r="AX351" s="219">
        <f>Scores!AZ347*calcs!$BN$12</f>
        <v>-1.91891984850866</v>
      </c>
      <c r="AY351" s="219">
        <f>Scores!BA347*calcs!$BN$12</f>
        <v>-1.91709874472794</v>
      </c>
      <c r="AZ351" s="219">
        <f>Scores!BB347*calcs!$BN$12</f>
        <v>-1.91040717305845</v>
      </c>
      <c r="BA351" s="219">
        <f>Scores!BC347*calcs!$BN$13</f>
        <v>-1.61081716919471</v>
      </c>
      <c r="BB351" s="219">
        <f>Scores!BD347*calcs!$BN$13</f>
        <v>-1.52562877837842</v>
      </c>
      <c r="BC351" s="219">
        <f>Scores!BE347*calcs!$BN$13</f>
        <v>-1.66784514222707</v>
      </c>
      <c r="BD351" s="219">
        <f>Scores!BF347*calcs!$BN$13</f>
        <v>-1.60102659181034</v>
      </c>
      <c r="BE351" s="219">
        <f>Scores!BG347*calcs!$BN$13</f>
        <v>-1.60102659181034</v>
      </c>
      <c r="BF351" s="219">
        <f>Scores!BH347*calcs!$BN$14</f>
        <v>1.2460385457161</v>
      </c>
      <c r="BG351" s="219">
        <f>Scores!BI347*calcs!$BN$14</f>
        <v>1.2460385457161</v>
      </c>
      <c r="BH351" s="219">
        <f>Scores!BJ347*calcs!$BN$14</f>
        <v>1.2460385457161</v>
      </c>
      <c r="BI351" s="219">
        <f>Scores!BK347*calcs!$BN$14</f>
        <v>0.299080686831589</v>
      </c>
      <c r="BJ351" s="219">
        <f>Scores!BL347*calcs!$BN$14</f>
        <v>0.299080686831589</v>
      </c>
    </row>
    <row r="352" spans="1:62">
      <c r="A352" t="s">
        <v>710</v>
      </c>
      <c r="B352" s="22" t="s">
        <v>711</v>
      </c>
      <c r="C352" s="219">
        <f>Scores!E348*calcs!$BN$3</f>
        <v>0.0031651806307898</v>
      </c>
      <c r="D352" s="219">
        <f>Scores!F348*calcs!$BN$3</f>
        <v>0.0031651806307898</v>
      </c>
      <c r="E352" s="219">
        <f>Scores!G348*calcs!$BN$3</f>
        <v>0.0031651806307898</v>
      </c>
      <c r="F352" s="219">
        <f>Scores!H348*calcs!$BN$3</f>
        <v>0.0031651806307898</v>
      </c>
      <c r="G352" s="219">
        <f>Scores!I348*calcs!$BN$3</f>
        <v>0.0031651806307898</v>
      </c>
      <c r="H352" s="219">
        <f>Scores!J348*calcs!$BN$4</f>
        <v>-0.235771643541729</v>
      </c>
      <c r="I352" s="219">
        <f>Scores!K348*calcs!$BN$4</f>
        <v>-0.235771643541729</v>
      </c>
      <c r="J352" s="219">
        <f>Scores!L348*calcs!$BN$4</f>
        <v>-0.235771643541729</v>
      </c>
      <c r="K352" s="219">
        <f>Scores!M348*calcs!$BN$4</f>
        <v>-0.235771643541729</v>
      </c>
      <c r="L352" s="219">
        <f>Scores!N348*calcs!$BN$4</f>
        <v>-0.235771643541729</v>
      </c>
      <c r="M352" s="219">
        <f>Scores!O348*calcs!$BN$5</f>
        <v>-1.30137973664063</v>
      </c>
      <c r="N352" s="219">
        <f>Scores!P348*calcs!$BN$5</f>
        <v>-1.30137973664063</v>
      </c>
      <c r="O352" s="219">
        <f>Scores!Q348*calcs!$BN$5</f>
        <v>-1.30137973664063</v>
      </c>
      <c r="P352" s="219">
        <f>Scores!R348*calcs!$BN$5</f>
        <v>-1.30137973664063</v>
      </c>
      <c r="Q352" s="219">
        <f>Scores!S348*calcs!$BN$5</f>
        <v>-1.30137973664063</v>
      </c>
      <c r="R352" s="219">
        <f>Scores!T348*calcs!$BN$6</f>
        <v>-0.879970573427572</v>
      </c>
      <c r="S352" s="219">
        <f>Scores!U348*calcs!$BN$6</f>
        <v>-0.879970573427572</v>
      </c>
      <c r="T352" s="219">
        <f>Scores!V348*calcs!$BN$6</f>
        <v>-0.879970573427572</v>
      </c>
      <c r="U352" s="219">
        <f>Scores!W348*calcs!$BN$6</f>
        <v>-0.879970573427572</v>
      </c>
      <c r="V352" s="219">
        <f>Scores!X348*calcs!$BN$6</f>
        <v>-0.879970573427572</v>
      </c>
      <c r="W352" s="219">
        <f>Scores!Y348*calcs!$BN$7</f>
        <v>0.348807111320055</v>
      </c>
      <c r="X352" s="219">
        <f>Scores!Z348*calcs!$BN$7</f>
        <v>0.165983454019115</v>
      </c>
      <c r="Y352" s="219">
        <f>Scores!AA348*calcs!$BN$7</f>
        <v>0.383934889557627</v>
      </c>
      <c r="Z352" s="219">
        <f>Scores!AB348*calcs!$BN$7</f>
        <v>0.327190408244643</v>
      </c>
      <c r="AA352" s="219">
        <f>Scores!AC348*calcs!$BN$7</f>
        <v>0.807126867408918</v>
      </c>
      <c r="AB352" s="219">
        <f>Scores!AD348*calcs!$BN$8</f>
        <v>-0.433137935225102</v>
      </c>
      <c r="AC352" s="219">
        <f>Scores!AE348*calcs!$BN$8</f>
        <v>-0.374253706979262</v>
      </c>
      <c r="AD352" s="219">
        <f>Scores!AF348*calcs!$BN$8</f>
        <v>-0.371832082470911</v>
      </c>
      <c r="AE352" s="219">
        <f>Scores!AG348*calcs!$BN$8</f>
        <v>-0.408690018051022</v>
      </c>
      <c r="AF352" s="219">
        <f>Scores!AH348*calcs!$BN$8</f>
        <v>-0.528896831119477</v>
      </c>
      <c r="AG352" s="219">
        <f>Scores!AI348*calcs!$BN$9</f>
        <v>1.79208692780096</v>
      </c>
      <c r="AH352" s="219">
        <f>Scores!AJ348*calcs!$BN$9</f>
        <v>1.8073110259242</v>
      </c>
      <c r="AI352" s="219">
        <f>Scores!AK348*calcs!$BN$9</f>
        <v>1.86312490113832</v>
      </c>
      <c r="AJ352" s="219">
        <f>Scores!AL348*calcs!$BN$9</f>
        <v>1.93446783071692</v>
      </c>
      <c r="AK352" s="219">
        <f>Scores!AM348*calcs!$BN$9</f>
        <v>1.95490746846845</v>
      </c>
      <c r="AL352" s="219">
        <f>Scores!AN348*calcs!$BN$10</f>
        <v>-0.95910587947642</v>
      </c>
      <c r="AM352" s="219">
        <f>Scores!AO348*calcs!$BN$10</f>
        <v>-0.936469908880098</v>
      </c>
      <c r="AN352" s="219">
        <f>Scores!AP348*calcs!$BN$10</f>
        <v>-0.932906249052414</v>
      </c>
      <c r="AO352" s="219">
        <f>Scores!AQ348*calcs!$BN$10</f>
        <v>-1.19664631421114</v>
      </c>
      <c r="AP352" s="219">
        <f>Scores!AR348*calcs!$BN$10</f>
        <v>-1.19915677516187</v>
      </c>
      <c r="AQ352" s="219">
        <f>Scores!AS348*calcs!$BN$11</f>
        <v>-0.720633773903365</v>
      </c>
      <c r="AR352" s="219">
        <f>Scores!AT348*calcs!$BN$11</f>
        <v>-0.477533146751602</v>
      </c>
      <c r="AS352" s="219">
        <f>Scores!AU348*calcs!$BN$11</f>
        <v>-0.456426390832767</v>
      </c>
      <c r="AT352" s="219">
        <f>Scores!AV348*calcs!$BN$11</f>
        <v>0.0842468260026392</v>
      </c>
      <c r="AU352" s="219">
        <f>Scores!AW348*calcs!$BN$11</f>
        <v>0.0831830023820799</v>
      </c>
      <c r="AV352" s="219">
        <f>Scores!AX348*calcs!$BN$12</f>
        <v>-1.08981891620696</v>
      </c>
      <c r="AW352" s="219">
        <f>Scores!AY348*calcs!$BN$12</f>
        <v>-0.954771487700343</v>
      </c>
      <c r="AX352" s="219">
        <f>Scores!AZ348*calcs!$BN$12</f>
        <v>-0.986959344824525</v>
      </c>
      <c r="AY352" s="219">
        <f>Scores!BA348*calcs!$BN$12</f>
        <v>-0.958212317784735</v>
      </c>
      <c r="AZ352" s="219">
        <f>Scores!BB348*calcs!$BN$12</f>
        <v>-0.836336776367924</v>
      </c>
      <c r="BA352" s="219">
        <f>Scores!BC348*calcs!$BN$13</f>
        <v>-1.67985219073162</v>
      </c>
      <c r="BB352" s="219">
        <f>Scores!BD348*calcs!$BN$13</f>
        <v>-1.5700107064767</v>
      </c>
      <c r="BC352" s="219">
        <f>Scores!BE348*calcs!$BN$13</f>
        <v>-1.66178025080079</v>
      </c>
      <c r="BD352" s="219">
        <f>Scores!BF348*calcs!$BN$13</f>
        <v>-1.52795068927958</v>
      </c>
      <c r="BE352" s="219">
        <f>Scores!BG348*calcs!$BN$13</f>
        <v>-1.52795068927958</v>
      </c>
      <c r="BF352" s="219">
        <f>Scores!BH348*calcs!$BN$14</f>
        <v>1.46274581962805</v>
      </c>
      <c r="BG352" s="219">
        <f>Scores!BI348*calcs!$BN$14</f>
        <v>1.46274581962805</v>
      </c>
      <c r="BH352" s="219">
        <f>Scores!BJ348*calcs!$BN$14</f>
        <v>1.46274581962805</v>
      </c>
      <c r="BI352" s="219">
        <f>Scores!BK348*calcs!$BN$14</f>
        <v>0.833275224215075</v>
      </c>
      <c r="BJ352" s="219">
        <f>Scores!BL348*calcs!$BN$14</f>
        <v>0.833275224215075</v>
      </c>
    </row>
    <row r="353" spans="1:62">
      <c r="A353" t="s">
        <v>712</v>
      </c>
      <c r="B353" s="22" t="s">
        <v>713</v>
      </c>
      <c r="C353" s="219">
        <f>Scores!E349*calcs!$BN$3</f>
        <v>0.137112879759046</v>
      </c>
      <c r="D353" s="219">
        <f>Scores!F349*calcs!$BN$3</f>
        <v>0.137112879759046</v>
      </c>
      <c r="E353" s="219">
        <f>Scores!G349*calcs!$BN$3</f>
        <v>0.137112879759046</v>
      </c>
      <c r="F353" s="219">
        <f>Scores!H349*calcs!$BN$3</f>
        <v>0.137112879759046</v>
      </c>
      <c r="G353" s="219">
        <f>Scores!I349*calcs!$BN$3</f>
        <v>0.137112879759046</v>
      </c>
      <c r="H353" s="219">
        <f>Scores!J349*calcs!$BN$4</f>
        <v>-0.0334666616249106</v>
      </c>
      <c r="I353" s="219">
        <f>Scores!K349*calcs!$BN$4</f>
        <v>-0.0334666616249106</v>
      </c>
      <c r="J353" s="219">
        <f>Scores!L349*calcs!$BN$4</f>
        <v>-0.0334666616249106</v>
      </c>
      <c r="K353" s="219">
        <f>Scores!M349*calcs!$BN$4</f>
        <v>-0.0334666616249106</v>
      </c>
      <c r="L353" s="219">
        <f>Scores!N349*calcs!$BN$4</f>
        <v>-0.0334666616249106</v>
      </c>
      <c r="M353" s="219">
        <f>Scores!O349*calcs!$BN$5</f>
        <v>-0.803451291238632</v>
      </c>
      <c r="N353" s="219">
        <f>Scores!P349*calcs!$BN$5</f>
        <v>-0.803451291238632</v>
      </c>
      <c r="O353" s="219">
        <f>Scores!Q349*calcs!$BN$5</f>
        <v>-0.803451291238632</v>
      </c>
      <c r="P353" s="219">
        <f>Scores!R349*calcs!$BN$5</f>
        <v>-0.803451291238632</v>
      </c>
      <c r="Q353" s="219">
        <f>Scores!S349*calcs!$BN$5</f>
        <v>-0.803451291238632</v>
      </c>
      <c r="R353" s="219">
        <f>Scores!T349*calcs!$BN$6</f>
        <v>-1.34900139931748</v>
      </c>
      <c r="S353" s="219">
        <f>Scores!U349*calcs!$BN$6</f>
        <v>-1.34900139931748</v>
      </c>
      <c r="T353" s="219">
        <f>Scores!V349*calcs!$BN$6</f>
        <v>-1.34900139931748</v>
      </c>
      <c r="U353" s="219">
        <f>Scores!W349*calcs!$BN$6</f>
        <v>-1.34900139931748</v>
      </c>
      <c r="V353" s="219">
        <f>Scores!X349*calcs!$BN$6</f>
        <v>-1.34900139931748</v>
      </c>
      <c r="W353" s="219">
        <f>Scores!Y349*calcs!$BN$7</f>
        <v>-0.750099639953505</v>
      </c>
      <c r="X353" s="219">
        <f>Scores!Z349*calcs!$BN$7</f>
        <v>-1.06327641047499</v>
      </c>
      <c r="Y353" s="219">
        <f>Scores!AA349*calcs!$BN$7</f>
        <v>-1.9372223609639</v>
      </c>
      <c r="Z353" s="219">
        <f>Scores!AB349*calcs!$BN$7</f>
        <v>-1.68474262573053</v>
      </c>
      <c r="AA353" s="219">
        <f>Scores!AC349*calcs!$BN$7</f>
        <v>-0.292533277425631</v>
      </c>
      <c r="AB353" s="219">
        <f>Scores!AD349*calcs!$BN$8</f>
        <v>-1.21759691058715</v>
      </c>
      <c r="AC353" s="219">
        <f>Scores!AE349*calcs!$BN$8</f>
        <v>-1.20724104217746</v>
      </c>
      <c r="AD353" s="219">
        <f>Scores!AF349*calcs!$BN$8</f>
        <v>-1.09583721326937</v>
      </c>
      <c r="AE353" s="219">
        <f>Scores!AG349*calcs!$BN$8</f>
        <v>-0.958679135180706</v>
      </c>
      <c r="AF353" s="219">
        <f>Scores!AH349*calcs!$BN$8</f>
        <v>-1.11324363507725</v>
      </c>
      <c r="AG353" s="219">
        <f>Scores!AI349*calcs!$BN$9</f>
        <v>2.0313388307974</v>
      </c>
      <c r="AH353" s="219">
        <f>Scores!AJ349*calcs!$BN$9</f>
        <v>1.96383289938225</v>
      </c>
      <c r="AI353" s="219">
        <f>Scores!AK349*calcs!$BN$9</f>
        <v>2.04003098711915</v>
      </c>
      <c r="AJ353" s="219">
        <f>Scores!AL349*calcs!$BN$9</f>
        <v>2.06754328188671</v>
      </c>
      <c r="AK353" s="219">
        <f>Scores!AM349*calcs!$BN$9</f>
        <v>2.03922639190985</v>
      </c>
      <c r="AL353" s="219">
        <f>Scores!AN349*calcs!$BN$10</f>
        <v>-2.15398480414853</v>
      </c>
      <c r="AM353" s="219">
        <f>Scores!AO349*calcs!$BN$10</f>
        <v>-2.19142667508871</v>
      </c>
      <c r="AN353" s="219">
        <f>Scores!AP349*calcs!$BN$10</f>
        <v>-2.32065583911631</v>
      </c>
      <c r="AO353" s="219">
        <f>Scores!AQ349*calcs!$BN$10</f>
        <v>-2.44789363504327</v>
      </c>
      <c r="AP353" s="219">
        <f>Scores!AR349*calcs!$BN$10</f>
        <v>-2.45321750385276</v>
      </c>
      <c r="AQ353" s="219">
        <f>Scores!AS349*calcs!$BN$11</f>
        <v>-1.83509231877155</v>
      </c>
      <c r="AR353" s="219">
        <f>Scores!AT349*calcs!$BN$11</f>
        <v>-1.43165593844969</v>
      </c>
      <c r="AS353" s="219">
        <f>Scores!AU349*calcs!$BN$11</f>
        <v>-1.27419654919772</v>
      </c>
      <c r="AT353" s="219">
        <f>Scores!AV349*calcs!$BN$11</f>
        <v>-1.31484363555943</v>
      </c>
      <c r="AU353" s="219">
        <f>Scores!AW349*calcs!$BN$11</f>
        <v>-1.53772794442868</v>
      </c>
      <c r="AV353" s="219">
        <f>Scores!AX349*calcs!$BN$12</f>
        <v>-1.67550631661253</v>
      </c>
      <c r="AW353" s="219">
        <f>Scores!AY349*calcs!$BN$12</f>
        <v>-1.62414147422308</v>
      </c>
      <c r="AX353" s="219">
        <f>Scores!AZ349*calcs!$BN$12</f>
        <v>-1.53418932261021</v>
      </c>
      <c r="AY353" s="219">
        <f>Scores!BA349*calcs!$BN$12</f>
        <v>-1.5737937276742</v>
      </c>
      <c r="AZ353" s="219">
        <f>Scores!BB349*calcs!$BN$12</f>
        <v>-1.64419554120717</v>
      </c>
      <c r="BA353" s="219">
        <f>Scores!BC349*calcs!$BN$13</f>
        <v>-1.93298060303365</v>
      </c>
      <c r="BB353" s="219">
        <f>Scores!BD349*calcs!$BN$13</f>
        <v>-1.96390031834895</v>
      </c>
      <c r="BC353" s="219">
        <f>Scores!BE349*calcs!$BN$13</f>
        <v>-1.88011634214688</v>
      </c>
      <c r="BD353" s="219">
        <f>Scores!BF349*calcs!$BN$13</f>
        <v>-2.00626568766275</v>
      </c>
      <c r="BE353" s="219">
        <f>Scores!BG349*calcs!$BN$13</f>
        <v>-2.00626568766275</v>
      </c>
      <c r="BF353" s="219">
        <f>Scores!BH349*calcs!$BN$14</f>
        <v>1.31294899820993</v>
      </c>
      <c r="BG353" s="219">
        <f>Scores!BI349*calcs!$BN$14</f>
        <v>1.31294899820993</v>
      </c>
      <c r="BH353" s="219">
        <f>Scores!BJ349*calcs!$BN$14</f>
        <v>1.31294899820993</v>
      </c>
      <c r="BI353" s="219">
        <f>Scores!BK349*calcs!$BN$14</f>
        <v>0.848247662271333</v>
      </c>
      <c r="BJ353" s="219">
        <f>Scores!BL349*calcs!$BN$14</f>
        <v>0.848247662271333</v>
      </c>
    </row>
    <row r="354" spans="1:62">
      <c r="A354" t="s">
        <v>714</v>
      </c>
      <c r="B354" s="22" t="s">
        <v>715</v>
      </c>
      <c r="C354" s="219">
        <f>Scores!E350*calcs!$BN$3</f>
        <v>-0.418211956210185</v>
      </c>
      <c r="D354" s="219">
        <f>Scores!F350*calcs!$BN$3</f>
        <v>-0.418211956210185</v>
      </c>
      <c r="E354" s="219">
        <f>Scores!G350*calcs!$BN$3</f>
        <v>-0.418211956210185</v>
      </c>
      <c r="F354" s="219">
        <f>Scores!H350*calcs!$BN$3</f>
        <v>-0.418211956210185</v>
      </c>
      <c r="G354" s="219">
        <f>Scores!I350*calcs!$BN$3</f>
        <v>-0.418211956210185</v>
      </c>
      <c r="H354" s="219">
        <f>Scores!J350*calcs!$BN$4</f>
        <v>-0.938663623908583</v>
      </c>
      <c r="I354" s="219">
        <f>Scores!K350*calcs!$BN$4</f>
        <v>-0.938663623908583</v>
      </c>
      <c r="J354" s="219">
        <f>Scores!L350*calcs!$BN$4</f>
        <v>-0.938663623908583</v>
      </c>
      <c r="K354" s="219">
        <f>Scores!M350*calcs!$BN$4</f>
        <v>-0.938663623908583</v>
      </c>
      <c r="L354" s="219">
        <f>Scores!N350*calcs!$BN$4</f>
        <v>-0.938663623908583</v>
      </c>
      <c r="M354" s="219">
        <f>Scores!O350*calcs!$BN$5</f>
        <v>-1.31270408283873</v>
      </c>
      <c r="N354" s="219">
        <f>Scores!P350*calcs!$BN$5</f>
        <v>-1.31270408283873</v>
      </c>
      <c r="O354" s="219">
        <f>Scores!Q350*calcs!$BN$5</f>
        <v>-1.31270408283873</v>
      </c>
      <c r="P354" s="219">
        <f>Scores!R350*calcs!$BN$5</f>
        <v>-1.31270408283873</v>
      </c>
      <c r="Q354" s="219">
        <f>Scores!S350*calcs!$BN$5</f>
        <v>-1.31270408283873</v>
      </c>
      <c r="R354" s="219">
        <f>Scores!T350*calcs!$BN$6</f>
        <v>-1.01205168292214</v>
      </c>
      <c r="S354" s="219">
        <f>Scores!U350*calcs!$BN$6</f>
        <v>-1.01205168292214</v>
      </c>
      <c r="T354" s="219">
        <f>Scores!V350*calcs!$BN$6</f>
        <v>-1.01205168292214</v>
      </c>
      <c r="U354" s="219">
        <f>Scores!W350*calcs!$BN$6</f>
        <v>-1.01205168292214</v>
      </c>
      <c r="V354" s="219">
        <f>Scores!X350*calcs!$BN$6</f>
        <v>-1.01205168292214</v>
      </c>
      <c r="W354" s="219">
        <f>Scores!Y350*calcs!$BN$7</f>
        <v>-0.030432278757992</v>
      </c>
      <c r="X354" s="219">
        <f>Scores!Z350*calcs!$BN$7</f>
        <v>-0.46019463145587</v>
      </c>
      <c r="Y354" s="219">
        <f>Scores!AA350*calcs!$BN$7</f>
        <v>0.049471248291184</v>
      </c>
      <c r="Z354" s="219">
        <f>Scores!AB350*calcs!$BN$7</f>
        <v>-0.0142915188487273</v>
      </c>
      <c r="AA354" s="219">
        <f>Scores!AC350*calcs!$BN$7</f>
        <v>0.584592756789728</v>
      </c>
      <c r="AB354" s="219">
        <f>Scores!AD350*calcs!$BN$8</f>
        <v>-0.0303597985825274</v>
      </c>
      <c r="AC354" s="219">
        <f>Scores!AE350*calcs!$BN$8</f>
        <v>-0.0516827995281249</v>
      </c>
      <c r="AD354" s="219">
        <f>Scores!AF350*calcs!$BN$8</f>
        <v>0.141199774919088</v>
      </c>
      <c r="AE354" s="219">
        <f>Scores!AG350*calcs!$BN$8</f>
        <v>0.298231422122477</v>
      </c>
      <c r="AF354" s="219">
        <f>Scores!AH350*calcs!$BN$8</f>
        <v>0.351770985108235</v>
      </c>
      <c r="AG354" s="219">
        <f>Scores!AI350*calcs!$BN$9</f>
        <v>1.60081800639426</v>
      </c>
      <c r="AH354" s="219">
        <f>Scores!AJ350*calcs!$BN$9</f>
        <v>1.55139221561082</v>
      </c>
      <c r="AI354" s="219">
        <f>Scores!AK350*calcs!$BN$9</f>
        <v>1.65041508895456</v>
      </c>
      <c r="AJ354" s="219">
        <f>Scores!AL350*calcs!$BN$9</f>
        <v>1.7251839534735</v>
      </c>
      <c r="AK354" s="219">
        <f>Scores!AM350*calcs!$BN$9</f>
        <v>1.77526669321527</v>
      </c>
      <c r="AL354" s="219">
        <f>Scores!AN350*calcs!$BN$10</f>
        <v>-0.760558328835414</v>
      </c>
      <c r="AM354" s="219">
        <f>Scores!AO350*calcs!$BN$10</f>
        <v>-0.870866877926971</v>
      </c>
      <c r="AN354" s="219">
        <f>Scores!AP350*calcs!$BN$10</f>
        <v>-0.80615116838516</v>
      </c>
      <c r="AO354" s="219">
        <f>Scores!AQ350*calcs!$BN$10</f>
        <v>-0.813035774010131</v>
      </c>
      <c r="AP354" s="219">
        <f>Scores!AR350*calcs!$BN$10</f>
        <v>-0.718248531121121</v>
      </c>
      <c r="AQ354" s="219">
        <f>Scores!AS350*calcs!$BN$11</f>
        <v>-0.68777481243416</v>
      </c>
      <c r="AR354" s="219">
        <f>Scores!AT350*calcs!$BN$11</f>
        <v>-0.576546218131787</v>
      </c>
      <c r="AS354" s="219">
        <f>Scores!AU350*calcs!$BN$11</f>
        <v>-0.317678834549219</v>
      </c>
      <c r="AT354" s="219">
        <f>Scores!AV350*calcs!$BN$11</f>
        <v>0.21142150530803</v>
      </c>
      <c r="AU354" s="219">
        <f>Scores!AW350*calcs!$BN$11</f>
        <v>0.290206967993135</v>
      </c>
      <c r="AV354" s="219">
        <f>Scores!AX350*calcs!$BN$12</f>
        <v>-0.66443121491442</v>
      </c>
      <c r="AW354" s="219">
        <f>Scores!AY350*calcs!$BN$12</f>
        <v>-0.617787635246894</v>
      </c>
      <c r="AX354" s="219">
        <f>Scores!AZ350*calcs!$BN$12</f>
        <v>-0.345153738900421</v>
      </c>
      <c r="AY354" s="219">
        <f>Scores!BA350*calcs!$BN$12</f>
        <v>-0.223095663115176</v>
      </c>
      <c r="AZ354" s="219">
        <f>Scores!BB350*calcs!$BN$12</f>
        <v>-0.191389187164276</v>
      </c>
      <c r="BA354" s="219">
        <f>Scores!BC350*calcs!$BN$13</f>
        <v>-0.615562275370835</v>
      </c>
      <c r="BB354" s="219">
        <f>Scores!BD350*calcs!$BN$13</f>
        <v>-0.521487655154806</v>
      </c>
      <c r="BC354" s="219">
        <f>Scores!BE350*calcs!$BN$13</f>
        <v>-0.576164685496625</v>
      </c>
      <c r="BD354" s="219">
        <f>Scores!BF350*calcs!$BN$13</f>
        <v>-0.538104373181068</v>
      </c>
      <c r="BE354" s="219">
        <f>Scores!BG350*calcs!$BN$13</f>
        <v>-0.538104373181068</v>
      </c>
      <c r="BF354" s="219">
        <f>Scores!BH350*calcs!$BN$14</f>
        <v>1.47822268115327</v>
      </c>
      <c r="BG354" s="219">
        <f>Scores!BI350*calcs!$BN$14</f>
        <v>1.47822268115327</v>
      </c>
      <c r="BH354" s="219">
        <f>Scores!BJ350*calcs!$BN$14</f>
        <v>1.47822268115327</v>
      </c>
      <c r="BI354" s="219">
        <f>Scores!BK350*calcs!$BN$14</f>
        <v>1.67851416915492</v>
      </c>
      <c r="BJ354" s="219">
        <f>Scores!BL350*calcs!$BN$14</f>
        <v>1.67851416915492</v>
      </c>
    </row>
    <row r="355" spans="1:62">
      <c r="A355" t="s">
        <v>716</v>
      </c>
      <c r="B355" s="22" t="s">
        <v>717</v>
      </c>
      <c r="C355" s="219">
        <f>Scores!E351*calcs!$BN$3</f>
        <v>-0.306588873603304</v>
      </c>
      <c r="D355" s="219">
        <f>Scores!F351*calcs!$BN$3</f>
        <v>-0.306588873603304</v>
      </c>
      <c r="E355" s="219">
        <f>Scores!G351*calcs!$BN$3</f>
        <v>-0.306588873603304</v>
      </c>
      <c r="F355" s="219">
        <f>Scores!H351*calcs!$BN$3</f>
        <v>-0.306588873603304</v>
      </c>
      <c r="G355" s="219">
        <f>Scores!I351*calcs!$BN$3</f>
        <v>-0.306588873603304</v>
      </c>
      <c r="H355" s="219">
        <f>Scores!J351*calcs!$BN$4</f>
        <v>-0.00370773300525865</v>
      </c>
      <c r="I355" s="219">
        <f>Scores!K351*calcs!$BN$4</f>
        <v>-0.00370773300525865</v>
      </c>
      <c r="J355" s="219">
        <f>Scores!L351*calcs!$BN$4</f>
        <v>-0.00370773300525865</v>
      </c>
      <c r="K355" s="219">
        <f>Scores!M351*calcs!$BN$4</f>
        <v>-0.00370773300525865</v>
      </c>
      <c r="L355" s="219">
        <f>Scores!N351*calcs!$BN$4</f>
        <v>-0.00370773300525865</v>
      </c>
      <c r="M355" s="219">
        <f>Scores!O351*calcs!$BN$5</f>
        <v>-0.614607731895475</v>
      </c>
      <c r="N355" s="219">
        <f>Scores!P351*calcs!$BN$5</f>
        <v>-0.614607731895475</v>
      </c>
      <c r="O355" s="219">
        <f>Scores!Q351*calcs!$BN$5</f>
        <v>-0.614607731895475</v>
      </c>
      <c r="P355" s="219">
        <f>Scores!R351*calcs!$BN$5</f>
        <v>-0.614607731895475</v>
      </c>
      <c r="Q355" s="219">
        <f>Scores!S351*calcs!$BN$5</f>
        <v>-0.614607731895475</v>
      </c>
      <c r="R355" s="219">
        <f>Scores!T351*calcs!$BN$6</f>
        <v>-1.04293253315729</v>
      </c>
      <c r="S355" s="219">
        <f>Scores!U351*calcs!$BN$6</f>
        <v>-1.04293253315729</v>
      </c>
      <c r="T355" s="219">
        <f>Scores!V351*calcs!$BN$6</f>
        <v>-1.04293253315729</v>
      </c>
      <c r="U355" s="219">
        <f>Scores!W351*calcs!$BN$6</f>
        <v>-1.04293253315729</v>
      </c>
      <c r="V355" s="219">
        <f>Scores!X351*calcs!$BN$6</f>
        <v>-1.04293253315729</v>
      </c>
      <c r="W355" s="219">
        <f>Scores!Y351*calcs!$BN$7</f>
        <v>-0.278548624618552</v>
      </c>
      <c r="X355" s="219">
        <f>Scores!Z351*calcs!$BN$7</f>
        <v>-0.0876633214035478</v>
      </c>
      <c r="Y355" s="219">
        <f>Scores!AA351*calcs!$BN$7</f>
        <v>0.828181096490929</v>
      </c>
      <c r="Z355" s="219">
        <f>Scores!AB351*calcs!$BN$7</f>
        <v>0.209496194302319</v>
      </c>
      <c r="AA355" s="219">
        <f>Scores!AC351*calcs!$BN$7</f>
        <v>-0.286716975688734</v>
      </c>
      <c r="AB355" s="219">
        <f>Scores!AD351*calcs!$BN$8</f>
        <v>-0.392736405152642</v>
      </c>
      <c r="AC355" s="219">
        <f>Scores!AE351*calcs!$BN$8</f>
        <v>-0.126438741641654</v>
      </c>
      <c r="AD355" s="219">
        <f>Scores!AF351*calcs!$BN$8</f>
        <v>-0.0938858403067975</v>
      </c>
      <c r="AE355" s="219">
        <f>Scores!AG351*calcs!$BN$8</f>
        <v>0.138118919416032</v>
      </c>
      <c r="AF355" s="219">
        <f>Scores!AH351*calcs!$BN$8</f>
        <v>0.177323086386762</v>
      </c>
      <c r="AG355" s="219">
        <f>Scores!AI351*calcs!$BN$9</f>
        <v>2.16972670444195</v>
      </c>
      <c r="AH355" s="219">
        <f>Scores!AJ351*calcs!$BN$9</f>
        <v>2.20038918091709</v>
      </c>
      <c r="AI355" s="219">
        <f>Scores!AK351*calcs!$BN$9</f>
        <v>2.22890722820678</v>
      </c>
      <c r="AJ355" s="219">
        <f>Scores!AL351*calcs!$BN$9</f>
        <v>2.2053700592716</v>
      </c>
      <c r="AK355" s="219">
        <f>Scores!AM351*calcs!$BN$9</f>
        <v>2.30467533305797</v>
      </c>
      <c r="AL355" s="219">
        <f>Scores!AN351*calcs!$BN$10</f>
        <v>-1.28515210234278</v>
      </c>
      <c r="AM355" s="219">
        <f>Scores!AO351*calcs!$BN$10</f>
        <v>-1.31292004994885</v>
      </c>
      <c r="AN355" s="219">
        <f>Scores!AP351*calcs!$BN$10</f>
        <v>-1.27156085767651</v>
      </c>
      <c r="AO355" s="219">
        <f>Scores!AQ351*calcs!$BN$10</f>
        <v>-1.16843965684342</v>
      </c>
      <c r="AP355" s="219">
        <f>Scores!AR351*calcs!$BN$10</f>
        <v>-1.07732668667155</v>
      </c>
      <c r="AQ355" s="219">
        <f>Scores!AS351*calcs!$BN$11</f>
        <v>-1.11133932517986</v>
      </c>
      <c r="AR355" s="219">
        <f>Scores!AT351*calcs!$BN$11</f>
        <v>-0.802411247312296</v>
      </c>
      <c r="AS355" s="219">
        <f>Scores!AU351*calcs!$BN$11</f>
        <v>-0.738490742810729</v>
      </c>
      <c r="AT355" s="219">
        <f>Scores!AV351*calcs!$BN$11</f>
        <v>-0.313385618332831</v>
      </c>
      <c r="AU355" s="219">
        <f>Scores!AW351*calcs!$BN$11</f>
        <v>-0.420918319104429</v>
      </c>
      <c r="AV355" s="219">
        <f>Scores!AX351*calcs!$BN$12</f>
        <v>-1.00649882342028</v>
      </c>
      <c r="AW355" s="219">
        <f>Scores!AY351*calcs!$BN$12</f>
        <v>-0.795277744573501</v>
      </c>
      <c r="AX355" s="219">
        <f>Scores!AZ351*calcs!$BN$12</f>
        <v>-0.783627956709417</v>
      </c>
      <c r="AY355" s="219">
        <f>Scores!BA351*calcs!$BN$12</f>
        <v>-0.600243669187072</v>
      </c>
      <c r="AZ355" s="219">
        <f>Scores!BB351*calcs!$BN$12</f>
        <v>-0.424442033923463</v>
      </c>
      <c r="BA355" s="219">
        <f>Scores!BC351*calcs!$BN$13</f>
        <v>-1.27714789843295</v>
      </c>
      <c r="BB355" s="219">
        <f>Scores!BD351*calcs!$BN$13</f>
        <v>-1.3481010659853</v>
      </c>
      <c r="BC355" s="219">
        <f>Scores!BE351*calcs!$BN$13</f>
        <v>-1.21297828525605</v>
      </c>
      <c r="BD355" s="219">
        <f>Scores!BF351*calcs!$BN$13</f>
        <v>-1.24229034302296</v>
      </c>
      <c r="BE355" s="219">
        <f>Scores!BG351*calcs!$BN$13</f>
        <v>-1.24229034302296</v>
      </c>
      <c r="BF355" s="219">
        <f>Scores!BH351*calcs!$BN$14</f>
        <v>1.34964866285225</v>
      </c>
      <c r="BG355" s="219">
        <f>Scores!BI351*calcs!$BN$14</f>
        <v>1.34964866285225</v>
      </c>
      <c r="BH355" s="219">
        <f>Scores!BJ351*calcs!$BN$14</f>
        <v>1.34964866285225</v>
      </c>
      <c r="BI355" s="219">
        <f>Scores!BK351*calcs!$BN$14</f>
        <v>1.10594389728771</v>
      </c>
      <c r="BJ355" s="219">
        <f>Scores!BL351*calcs!$BN$14</f>
        <v>1.10594389728771</v>
      </c>
    </row>
    <row r="356" spans="1:62">
      <c r="A356" t="s">
        <v>718</v>
      </c>
      <c r="B356" s="22" t="s">
        <v>719</v>
      </c>
      <c r="C356" s="219">
        <f>Scores!E352*calcs!$BN$3</f>
        <v>1.01335407822306</v>
      </c>
      <c r="D356" s="219">
        <f>Scores!F352*calcs!$BN$3</f>
        <v>1.01335407822306</v>
      </c>
      <c r="E356" s="219">
        <f>Scores!G352*calcs!$BN$3</f>
        <v>1.01335407822306</v>
      </c>
      <c r="F356" s="219">
        <f>Scores!H352*calcs!$BN$3</f>
        <v>1.01335407822306</v>
      </c>
      <c r="G356" s="219">
        <f>Scores!I352*calcs!$BN$3</f>
        <v>1.01335407822306</v>
      </c>
      <c r="H356" s="219">
        <f>Scores!J352*calcs!$BN$4</f>
        <v>0.0671807032914883</v>
      </c>
      <c r="I356" s="219">
        <f>Scores!K352*calcs!$BN$4</f>
        <v>0.0671807032914883</v>
      </c>
      <c r="J356" s="219">
        <f>Scores!L352*calcs!$BN$4</f>
        <v>0.0671807032914883</v>
      </c>
      <c r="K356" s="219">
        <f>Scores!M352*calcs!$BN$4</f>
        <v>0.0671807032914883</v>
      </c>
      <c r="L356" s="219">
        <f>Scores!N352*calcs!$BN$4</f>
        <v>0.0671807032914883</v>
      </c>
      <c r="M356" s="219">
        <f>Scores!O352*calcs!$BN$5</f>
        <v>-0.175695537268082</v>
      </c>
      <c r="N356" s="219">
        <f>Scores!P352*calcs!$BN$5</f>
        <v>-0.175695537268082</v>
      </c>
      <c r="O356" s="219">
        <f>Scores!Q352*calcs!$BN$5</f>
        <v>-0.175695537268082</v>
      </c>
      <c r="P356" s="219">
        <f>Scores!R352*calcs!$BN$5</f>
        <v>-0.175695537268082</v>
      </c>
      <c r="Q356" s="219">
        <f>Scores!S352*calcs!$BN$5</f>
        <v>-0.175695537268082</v>
      </c>
      <c r="R356" s="219">
        <f>Scores!T352*calcs!$BN$6</f>
        <v>-1.18483373935642</v>
      </c>
      <c r="S356" s="219">
        <f>Scores!U352*calcs!$BN$6</f>
        <v>-1.18483373935642</v>
      </c>
      <c r="T356" s="219">
        <f>Scores!V352*calcs!$BN$6</f>
        <v>-1.18483373935642</v>
      </c>
      <c r="U356" s="219">
        <f>Scores!W352*calcs!$BN$6</f>
        <v>-1.18483373935642</v>
      </c>
      <c r="V356" s="219">
        <f>Scores!X352*calcs!$BN$6</f>
        <v>-1.18483373935642</v>
      </c>
      <c r="W356" s="219">
        <f>Scores!Y352*calcs!$BN$7</f>
        <v>-1.24878765548877</v>
      </c>
      <c r="X356" s="219">
        <f>Scores!Z352*calcs!$BN$7</f>
        <v>-1.10243735956786</v>
      </c>
      <c r="Y356" s="219">
        <f>Scores!AA352*calcs!$BN$7</f>
        <v>-0.91712596473685</v>
      </c>
      <c r="Z356" s="219">
        <f>Scores!AB352*calcs!$BN$7</f>
        <v>0.157919338806968</v>
      </c>
      <c r="AA356" s="219">
        <f>Scores!AC352*calcs!$BN$7</f>
        <v>-1.05167643947569</v>
      </c>
      <c r="AB356" s="219">
        <f>Scores!AD352*calcs!$BN$8</f>
        <v>-0.911748969895912</v>
      </c>
      <c r="AC356" s="219">
        <f>Scores!AE352*calcs!$BN$8</f>
        <v>-0.945818825626197</v>
      </c>
      <c r="AD356" s="219">
        <f>Scores!AF352*calcs!$BN$8</f>
        <v>-0.847030496493429</v>
      </c>
      <c r="AE356" s="219">
        <f>Scores!AG352*calcs!$BN$8</f>
        <v>-0.732799303096073</v>
      </c>
      <c r="AF356" s="219">
        <f>Scores!AH352*calcs!$BN$8</f>
        <v>-0.788016370525485</v>
      </c>
      <c r="AG356" s="219">
        <f>Scores!AI352*calcs!$BN$9</f>
        <v>1.97295182670122</v>
      </c>
      <c r="AH356" s="219">
        <f>Scores!AJ352*calcs!$BN$9</f>
        <v>1.96990438096814</v>
      </c>
      <c r="AI356" s="219">
        <f>Scores!AK352*calcs!$BN$9</f>
        <v>1.98807492393765</v>
      </c>
      <c r="AJ356" s="219">
        <f>Scores!AL352*calcs!$BN$9</f>
        <v>1.92480087183788</v>
      </c>
      <c r="AK356" s="219">
        <f>Scores!AM352*calcs!$BN$9</f>
        <v>1.95170463051286</v>
      </c>
      <c r="AL356" s="219">
        <f>Scores!AN352*calcs!$BN$10</f>
        <v>-1.40850378821629</v>
      </c>
      <c r="AM356" s="219">
        <f>Scores!AO352*calcs!$BN$10</f>
        <v>-1.39204651272126</v>
      </c>
      <c r="AN356" s="219">
        <f>Scores!AP352*calcs!$BN$10</f>
        <v>-1.54136706012898</v>
      </c>
      <c r="AO356" s="219">
        <f>Scores!AQ352*calcs!$BN$10</f>
        <v>-1.61466897640077</v>
      </c>
      <c r="AP356" s="219">
        <f>Scores!AR352*calcs!$BN$10</f>
        <v>-1.61033332381672</v>
      </c>
      <c r="AQ356" s="219">
        <f>Scores!AS352*calcs!$BN$11</f>
        <v>-1.34334821406458</v>
      </c>
      <c r="AR356" s="219">
        <f>Scores!AT352*calcs!$BN$11</f>
        <v>-1.1437784689296</v>
      </c>
      <c r="AS356" s="219">
        <f>Scores!AU352*calcs!$BN$11</f>
        <v>-1.04619294601479</v>
      </c>
      <c r="AT356" s="219">
        <f>Scores!AV352*calcs!$BN$11</f>
        <v>-0.863282032139848</v>
      </c>
      <c r="AU356" s="219">
        <f>Scores!AW352*calcs!$BN$11</f>
        <v>-1.06994583863604</v>
      </c>
      <c r="AV356" s="219">
        <f>Scores!AX352*calcs!$BN$12</f>
        <v>-1.41551073312478</v>
      </c>
      <c r="AW356" s="219">
        <f>Scores!AY352*calcs!$BN$12</f>
        <v>-1.35061085262377</v>
      </c>
      <c r="AX356" s="219">
        <f>Scores!AZ352*calcs!$BN$12</f>
        <v>-1.2875563172316</v>
      </c>
      <c r="AY356" s="219">
        <f>Scores!BA352*calcs!$BN$12</f>
        <v>-1.24066166498927</v>
      </c>
      <c r="AZ356" s="219">
        <f>Scores!BB352*calcs!$BN$12</f>
        <v>-1.26091703711171</v>
      </c>
      <c r="BA356" s="219">
        <f>Scores!BC352*calcs!$BN$13</f>
        <v>-1.55328798458061</v>
      </c>
      <c r="BB356" s="219">
        <f>Scores!BD352*calcs!$BN$13</f>
        <v>-1.53117651939071</v>
      </c>
      <c r="BC356" s="219">
        <f>Scores!BE352*calcs!$BN$13</f>
        <v>-1.47376861658611</v>
      </c>
      <c r="BD356" s="219">
        <f>Scores!BF352*calcs!$BN$13</f>
        <v>-1.36851235648519</v>
      </c>
      <c r="BE356" s="219">
        <f>Scores!BG352*calcs!$BN$13</f>
        <v>-1.36851235648519</v>
      </c>
      <c r="BF356" s="219">
        <f>Scores!BH352*calcs!$BN$14</f>
        <v>0.999583381258032</v>
      </c>
      <c r="BG356" s="219">
        <f>Scores!BI352*calcs!$BN$14</f>
        <v>0.999583381258032</v>
      </c>
      <c r="BH356" s="219">
        <f>Scores!BJ352*calcs!$BN$14</f>
        <v>0.999583381258032</v>
      </c>
      <c r="BI356" s="219">
        <f>Scores!BK352*calcs!$BN$14</f>
        <v>1.05355437583586</v>
      </c>
      <c r="BJ356" s="219">
        <f>Scores!BL352*calcs!$BN$14</f>
        <v>1.05355437583586</v>
      </c>
    </row>
    <row r="357" spans="1:62">
      <c r="A357" t="s">
        <v>720</v>
      </c>
      <c r="B357" s="22" t="s">
        <v>721</v>
      </c>
      <c r="C357" s="219">
        <f>Scores!E353*calcs!$BN$3</f>
        <v>0.751039834096889</v>
      </c>
      <c r="D357" s="219">
        <f>Scores!F353*calcs!$BN$3</f>
        <v>0.751039834096889</v>
      </c>
      <c r="E357" s="219">
        <f>Scores!G353*calcs!$BN$3</f>
        <v>0.751039834096889</v>
      </c>
      <c r="F357" s="219">
        <f>Scores!H353*calcs!$BN$3</f>
        <v>0.751039834096889</v>
      </c>
      <c r="G357" s="219">
        <f>Scores!I353*calcs!$BN$3</f>
        <v>0.751039834096889</v>
      </c>
      <c r="H357" s="219">
        <f>Scores!J353*calcs!$BN$4</f>
        <v>-0.62884082434119</v>
      </c>
      <c r="I357" s="219">
        <f>Scores!K353*calcs!$BN$4</f>
        <v>-0.62884082434119</v>
      </c>
      <c r="J357" s="219">
        <f>Scores!L353*calcs!$BN$4</f>
        <v>-0.62884082434119</v>
      </c>
      <c r="K357" s="219">
        <f>Scores!M353*calcs!$BN$4</f>
        <v>-0.62884082434119</v>
      </c>
      <c r="L357" s="219">
        <f>Scores!N353*calcs!$BN$4</f>
        <v>-0.62884082434119</v>
      </c>
      <c r="M357" s="219">
        <f>Scores!O353*calcs!$BN$5</f>
        <v>-1.48772187859524</v>
      </c>
      <c r="N357" s="219">
        <f>Scores!P353*calcs!$BN$5</f>
        <v>-1.48772187859524</v>
      </c>
      <c r="O357" s="219">
        <f>Scores!Q353*calcs!$BN$5</f>
        <v>-1.48772187859524</v>
      </c>
      <c r="P357" s="219">
        <f>Scores!R353*calcs!$BN$5</f>
        <v>-1.48772187859524</v>
      </c>
      <c r="Q357" s="219">
        <f>Scores!S353*calcs!$BN$5</f>
        <v>-1.48772187859524</v>
      </c>
      <c r="R357" s="219">
        <f>Scores!T353*calcs!$BN$6</f>
        <v>-1.34577929472229</v>
      </c>
      <c r="S357" s="219">
        <f>Scores!U353*calcs!$BN$6</f>
        <v>-1.34577929472229</v>
      </c>
      <c r="T357" s="219">
        <f>Scores!V353*calcs!$BN$6</f>
        <v>-1.34577929472229</v>
      </c>
      <c r="U357" s="219">
        <f>Scores!W353*calcs!$BN$6</f>
        <v>-1.34577929472229</v>
      </c>
      <c r="V357" s="219">
        <f>Scores!X353*calcs!$BN$6</f>
        <v>-1.34577929472229</v>
      </c>
      <c r="W357" s="219">
        <f>Scores!Y353*calcs!$BN$7</f>
        <v>-1.03062915289248</v>
      </c>
      <c r="X357" s="219">
        <f>Scores!Z353*calcs!$BN$7</f>
        <v>-0.464811909907855</v>
      </c>
      <c r="Y357" s="219">
        <f>Scores!AA353*calcs!$BN$7</f>
        <v>-1.10319921702854</v>
      </c>
      <c r="Z357" s="219">
        <f>Scores!AB353*calcs!$BN$7</f>
        <v>-0.851312267729728</v>
      </c>
      <c r="AA357" s="219">
        <f>Scores!AC353*calcs!$BN$7</f>
        <v>-1.32760448956249</v>
      </c>
      <c r="AB357" s="219">
        <f>Scores!AD353*calcs!$BN$8</f>
        <v>-0.767745978645853</v>
      </c>
      <c r="AC357" s="219">
        <f>Scores!AE353*calcs!$BN$8</f>
        <v>-0.552197849015123</v>
      </c>
      <c r="AD357" s="219">
        <f>Scores!AF353*calcs!$BN$8</f>
        <v>-0.282172004353455</v>
      </c>
      <c r="AE357" s="219">
        <f>Scores!AG353*calcs!$BN$8</f>
        <v>-0.189859690554398</v>
      </c>
      <c r="AF357" s="219">
        <f>Scores!AH353*calcs!$BN$8</f>
        <v>-0.188826077942834</v>
      </c>
      <c r="AG357" s="219">
        <f>Scores!AI353*calcs!$BN$9</f>
        <v>2.0072209341705</v>
      </c>
      <c r="AH357" s="219">
        <f>Scores!AJ353*calcs!$BN$9</f>
        <v>2.19376858058483</v>
      </c>
      <c r="AI357" s="219">
        <f>Scores!AK353*calcs!$BN$9</f>
        <v>2.4162794779918</v>
      </c>
      <c r="AJ357" s="219">
        <f>Scores!AL353*calcs!$BN$9</f>
        <v>2.43087985116106</v>
      </c>
      <c r="AK357" s="219">
        <f>Scores!AM353*calcs!$BN$9</f>
        <v>2.49716677457325</v>
      </c>
      <c r="AL357" s="219">
        <f>Scores!AN353*calcs!$BN$10</f>
        <v>-1.8397226629077</v>
      </c>
      <c r="AM357" s="219">
        <f>Scores!AO353*calcs!$BN$10</f>
        <v>-1.88368560141385</v>
      </c>
      <c r="AN357" s="219">
        <f>Scores!AP353*calcs!$BN$10</f>
        <v>-2.0216012660386</v>
      </c>
      <c r="AO357" s="219">
        <f>Scores!AQ353*calcs!$BN$10</f>
        <v>-2.13419047446241</v>
      </c>
      <c r="AP357" s="219">
        <f>Scores!AR353*calcs!$BN$10</f>
        <v>-2.12134642393442</v>
      </c>
      <c r="AQ357" s="219">
        <f>Scores!AS353*calcs!$BN$11</f>
        <v>-1.12839924708218</v>
      </c>
      <c r="AR357" s="219">
        <f>Scores!AT353*calcs!$BN$11</f>
        <v>-0.647965601263273</v>
      </c>
      <c r="AS357" s="219">
        <f>Scores!AU353*calcs!$BN$11</f>
        <v>-0.242241759134304</v>
      </c>
      <c r="AT357" s="219">
        <f>Scores!AV353*calcs!$BN$11</f>
        <v>-0.138626988390753</v>
      </c>
      <c r="AU357" s="219">
        <f>Scores!AW353*calcs!$BN$11</f>
        <v>-0.1480893873429</v>
      </c>
      <c r="AV357" s="219">
        <f>Scores!AX353*calcs!$BN$12</f>
        <v>-1.10254797406701</v>
      </c>
      <c r="AW357" s="219">
        <f>Scores!AY353*calcs!$BN$12</f>
        <v>-0.925692825087587</v>
      </c>
      <c r="AX357" s="219">
        <f>Scores!AZ353*calcs!$BN$12</f>
        <v>-0.804272080722406</v>
      </c>
      <c r="AY357" s="219">
        <f>Scores!BA353*calcs!$BN$12</f>
        <v>-0.729189556686074</v>
      </c>
      <c r="AZ357" s="219">
        <f>Scores!BB353*calcs!$BN$12</f>
        <v>-0.730048488767034</v>
      </c>
      <c r="BA357" s="219">
        <f>Scores!BC353*calcs!$BN$13</f>
        <v>-1.50726463688933</v>
      </c>
      <c r="BB357" s="219">
        <f>Scores!BD353*calcs!$BN$13</f>
        <v>-1.62548811659956</v>
      </c>
      <c r="BC357" s="219">
        <f>Scores!BE353*calcs!$BN$13</f>
        <v>-2.16516623918205</v>
      </c>
      <c r="BD357" s="219">
        <f>Scores!BF353*calcs!$BN$13</f>
        <v>-2.03948200699491</v>
      </c>
      <c r="BE357" s="219">
        <f>Scores!BG353*calcs!$BN$13</f>
        <v>-2.03948200699491</v>
      </c>
      <c r="BF357" s="219">
        <f>Scores!BH353*calcs!$BN$14</f>
        <v>0.944425127406898</v>
      </c>
      <c r="BG357" s="219">
        <f>Scores!BI353*calcs!$BN$14</f>
        <v>0.944425127406898</v>
      </c>
      <c r="BH357" s="219">
        <f>Scores!BJ353*calcs!$BN$14</f>
        <v>0.944425127406898</v>
      </c>
      <c r="BI357" s="219">
        <f>Scores!BK353*calcs!$BN$14</f>
        <v>0.807354402529614</v>
      </c>
      <c r="BJ357" s="219">
        <f>Scores!BL353*calcs!$BN$14</f>
        <v>0.807354402529614</v>
      </c>
    </row>
    <row r="358" spans="1:62">
      <c r="A358" t="s">
        <v>722</v>
      </c>
      <c r="B358" s="22" t="s">
        <v>723</v>
      </c>
      <c r="C358" s="219">
        <f>Scores!E354*calcs!$BN$3</f>
        <v>0.0617672989994018</v>
      </c>
      <c r="D358" s="219">
        <f>Scores!F354*calcs!$BN$3</f>
        <v>0.0617672989994018</v>
      </c>
      <c r="E358" s="219">
        <f>Scores!G354*calcs!$BN$3</f>
        <v>0.0617672989994018</v>
      </c>
      <c r="F358" s="219">
        <f>Scores!H354*calcs!$BN$3</f>
        <v>0.0617672989994018</v>
      </c>
      <c r="G358" s="219">
        <f>Scores!I354*calcs!$BN$3</f>
        <v>0.0617672989994018</v>
      </c>
      <c r="H358" s="219">
        <f>Scores!J354*calcs!$BN$4</f>
        <v>1.213411291164</v>
      </c>
      <c r="I358" s="219">
        <f>Scores!K354*calcs!$BN$4</f>
        <v>1.213411291164</v>
      </c>
      <c r="J358" s="219">
        <f>Scores!L354*calcs!$BN$4</f>
        <v>1.213411291164</v>
      </c>
      <c r="K358" s="219">
        <f>Scores!M354*calcs!$BN$4</f>
        <v>1.213411291164</v>
      </c>
      <c r="L358" s="219">
        <f>Scores!N354*calcs!$BN$4</f>
        <v>1.213411291164</v>
      </c>
      <c r="M358" s="219">
        <f>Scores!O354*calcs!$BN$5</f>
        <v>0.720331702204842</v>
      </c>
      <c r="N358" s="219">
        <f>Scores!P354*calcs!$BN$5</f>
        <v>0.720331702204842</v>
      </c>
      <c r="O358" s="219">
        <f>Scores!Q354*calcs!$BN$5</f>
        <v>0.720331702204842</v>
      </c>
      <c r="P358" s="219">
        <f>Scores!R354*calcs!$BN$5</f>
        <v>0.720331702204842</v>
      </c>
      <c r="Q358" s="219">
        <f>Scores!S354*calcs!$BN$5</f>
        <v>0.720331702204842</v>
      </c>
      <c r="R358" s="219">
        <f>Scores!T354*calcs!$BN$6</f>
        <v>-1.22514456434619</v>
      </c>
      <c r="S358" s="219">
        <f>Scores!U354*calcs!$BN$6</f>
        <v>-1.22514456434619</v>
      </c>
      <c r="T358" s="219">
        <f>Scores!V354*calcs!$BN$6</f>
        <v>-1.22514456434619</v>
      </c>
      <c r="U358" s="219">
        <f>Scores!W354*calcs!$BN$6</f>
        <v>-1.22514456434619</v>
      </c>
      <c r="V358" s="219">
        <f>Scores!X354*calcs!$BN$6</f>
        <v>-1.22514456434619</v>
      </c>
      <c r="W358" s="219">
        <f>Scores!Y354*calcs!$BN$7</f>
        <v>-0.181761807191143</v>
      </c>
      <c r="X358" s="219">
        <f>Scores!Z354*calcs!$BN$7</f>
        <v>0.205839543486113</v>
      </c>
      <c r="Y358" s="219">
        <f>Scores!AA354*calcs!$BN$7</f>
        <v>0.154629928726452</v>
      </c>
      <c r="Z358" s="219">
        <f>Scores!AB354*calcs!$BN$7</f>
        <v>0.352735771525841</v>
      </c>
      <c r="AA358" s="219">
        <f>Scores!AC354*calcs!$BN$7</f>
        <v>-0.349099181463846</v>
      </c>
      <c r="AB358" s="219">
        <f>Scores!AD354*calcs!$BN$8</f>
        <v>-1.13465069662448</v>
      </c>
      <c r="AC358" s="219">
        <f>Scores!AE354*calcs!$BN$8</f>
        <v>-1.17299604172729</v>
      </c>
      <c r="AD358" s="219">
        <f>Scores!AF354*calcs!$BN$8</f>
        <v>-1.13892975673144</v>
      </c>
      <c r="AE358" s="219">
        <f>Scores!AG354*calcs!$BN$8</f>
        <v>-0.764060398216826</v>
      </c>
      <c r="AF358" s="219">
        <f>Scores!AH354*calcs!$BN$8</f>
        <v>-0.717386033880835</v>
      </c>
      <c r="AG358" s="219">
        <f>Scores!AI354*calcs!$BN$9</f>
        <v>1.1685926934143</v>
      </c>
      <c r="AH358" s="219">
        <f>Scores!AJ354*calcs!$BN$9</f>
        <v>1.19829743764322</v>
      </c>
      <c r="AI358" s="219">
        <f>Scores!AK354*calcs!$BN$9</f>
        <v>1.21203697701299</v>
      </c>
      <c r="AJ358" s="219">
        <f>Scores!AL354*calcs!$BN$9</f>
        <v>1.33263972133029</v>
      </c>
      <c r="AK358" s="219">
        <f>Scores!AM354*calcs!$BN$9</f>
        <v>1.29617296042186</v>
      </c>
      <c r="AL358" s="219">
        <f>Scores!AN354*calcs!$BN$10</f>
        <v>-1.18327246890981</v>
      </c>
      <c r="AM358" s="219">
        <f>Scores!AO354*calcs!$BN$10</f>
        <v>-1.20656727740528</v>
      </c>
      <c r="AN358" s="219">
        <f>Scores!AP354*calcs!$BN$10</f>
        <v>-1.22233945587775</v>
      </c>
      <c r="AO358" s="219">
        <f>Scores!AQ354*calcs!$BN$10</f>
        <v>-1.18472900147328</v>
      </c>
      <c r="AP358" s="219">
        <f>Scores!AR354*calcs!$BN$10</f>
        <v>-1.20637039882248</v>
      </c>
      <c r="AQ358" s="219">
        <f>Scores!AS354*calcs!$BN$11</f>
        <v>-1.15170282941814</v>
      </c>
      <c r="AR358" s="219">
        <f>Scores!AT354*calcs!$BN$11</f>
        <v>-1.15066548973152</v>
      </c>
      <c r="AS358" s="219">
        <f>Scores!AU354*calcs!$BN$11</f>
        <v>-1.00679297526526</v>
      </c>
      <c r="AT358" s="219">
        <f>Scores!AV354*calcs!$BN$11</f>
        <v>-0.629352587607081</v>
      </c>
      <c r="AU358" s="219">
        <f>Scores!AW354*calcs!$BN$11</f>
        <v>-0.714600243910949</v>
      </c>
      <c r="AV358" s="219">
        <f>Scores!AX354*calcs!$BN$12</f>
        <v>-1.06114019548611</v>
      </c>
      <c r="AW358" s="219">
        <f>Scores!AY354*calcs!$BN$12</f>
        <v>-1.09123862335604</v>
      </c>
      <c r="AX358" s="219">
        <f>Scores!AZ354*calcs!$BN$12</f>
        <v>-1.02877340567385</v>
      </c>
      <c r="AY358" s="219">
        <f>Scores!BA354*calcs!$BN$12</f>
        <v>-0.961935592441324</v>
      </c>
      <c r="AZ358" s="219">
        <f>Scores!BB354*calcs!$BN$12</f>
        <v>-0.860555095387453</v>
      </c>
      <c r="BA358" s="219">
        <f>Scores!BC354*calcs!$BN$13</f>
        <v>-1.04703115997656</v>
      </c>
      <c r="BB358" s="219">
        <f>Scores!BD354*calcs!$BN$13</f>
        <v>-1.12064368448161</v>
      </c>
      <c r="BC358" s="219">
        <f>Scores!BE354*calcs!$BN$13</f>
        <v>-1.10381023958301</v>
      </c>
      <c r="BD358" s="219">
        <f>Scores!BF354*calcs!$BN$13</f>
        <v>-1.09613853796144</v>
      </c>
      <c r="BE358" s="219">
        <f>Scores!BG354*calcs!$BN$13</f>
        <v>-1.09613853796144</v>
      </c>
      <c r="BF358" s="219">
        <f>Scores!BH354*calcs!$BN$14</f>
        <v>1.00101530210098</v>
      </c>
      <c r="BG358" s="219">
        <f>Scores!BI354*calcs!$BN$14</f>
        <v>1.00101530210098</v>
      </c>
      <c r="BH358" s="219">
        <f>Scores!BJ354*calcs!$BN$14</f>
        <v>1.00101530210098</v>
      </c>
      <c r="BI358" s="219">
        <f>Scores!BK354*calcs!$BN$14</f>
        <v>1.14033524166031</v>
      </c>
      <c r="BJ358" s="219">
        <f>Scores!BL354*calcs!$BN$14</f>
        <v>1.14033524166031</v>
      </c>
    </row>
    <row r="359" spans="1:62">
      <c r="A359" t="s">
        <v>724</v>
      </c>
      <c r="B359" s="22" t="s">
        <v>725</v>
      </c>
      <c r="C359" s="219">
        <f>Scores!E355*calcs!$BN$3</f>
        <v>-0.158688289149187</v>
      </c>
      <c r="D359" s="219">
        <f>Scores!F355*calcs!$BN$3</f>
        <v>-0.158688289149187</v>
      </c>
      <c r="E359" s="219">
        <f>Scores!G355*calcs!$BN$3</f>
        <v>-0.158688289149187</v>
      </c>
      <c r="F359" s="219">
        <f>Scores!H355*calcs!$BN$3</f>
        <v>-0.158688289149187</v>
      </c>
      <c r="G359" s="219">
        <f>Scores!I355*calcs!$BN$3</f>
        <v>-0.158688289149187</v>
      </c>
      <c r="H359" s="219">
        <f>Scores!J355*calcs!$BN$4</f>
        <v>-0.343221325861841</v>
      </c>
      <c r="I359" s="219">
        <f>Scores!K355*calcs!$BN$4</f>
        <v>-0.343221325861841</v>
      </c>
      <c r="J359" s="219">
        <f>Scores!L355*calcs!$BN$4</f>
        <v>-0.343221325861841</v>
      </c>
      <c r="K359" s="219">
        <f>Scores!M355*calcs!$BN$4</f>
        <v>-0.343221325861841</v>
      </c>
      <c r="L359" s="219">
        <f>Scores!N355*calcs!$BN$4</f>
        <v>-0.343221325861841</v>
      </c>
      <c r="M359" s="219">
        <f>Scores!O355*calcs!$BN$5</f>
        <v>-1.34930295763206</v>
      </c>
      <c r="N359" s="219">
        <f>Scores!P355*calcs!$BN$5</f>
        <v>-1.34930295763206</v>
      </c>
      <c r="O359" s="219">
        <f>Scores!Q355*calcs!$BN$5</f>
        <v>-1.34930295763206</v>
      </c>
      <c r="P359" s="219">
        <f>Scores!R355*calcs!$BN$5</f>
        <v>-1.34930295763206</v>
      </c>
      <c r="Q359" s="219">
        <f>Scores!S355*calcs!$BN$5</f>
        <v>-1.34930295763206</v>
      </c>
      <c r="R359" s="219">
        <f>Scores!T355*calcs!$BN$6</f>
        <v>-1.1835892646472</v>
      </c>
      <c r="S359" s="219">
        <f>Scores!U355*calcs!$BN$6</f>
        <v>-1.1835892646472</v>
      </c>
      <c r="T359" s="219">
        <f>Scores!V355*calcs!$BN$6</f>
        <v>-1.1835892646472</v>
      </c>
      <c r="U359" s="219">
        <f>Scores!W355*calcs!$BN$6</f>
        <v>-1.1835892646472</v>
      </c>
      <c r="V359" s="219">
        <f>Scores!X355*calcs!$BN$6</f>
        <v>-1.1835892646472</v>
      </c>
      <c r="W359" s="219">
        <f>Scores!Y355*calcs!$BN$7</f>
        <v>-0.426145422603625</v>
      </c>
      <c r="X359" s="219">
        <f>Scores!Z355*calcs!$BN$7</f>
        <v>0.359685883273815</v>
      </c>
      <c r="Y359" s="219">
        <f>Scores!AA355*calcs!$BN$7</f>
        <v>-0.158195068545809</v>
      </c>
      <c r="Z359" s="219">
        <f>Scores!AB355*calcs!$BN$7</f>
        <v>0.241510768658508</v>
      </c>
      <c r="AA359" s="219">
        <f>Scores!AC355*calcs!$BN$7</f>
        <v>0.186625686966739</v>
      </c>
      <c r="AB359" s="219">
        <f>Scores!AD355*calcs!$BN$8</f>
        <v>-0.973666883698045</v>
      </c>
      <c r="AC359" s="219">
        <f>Scores!AE355*calcs!$BN$8</f>
        <v>-0.87006813610583</v>
      </c>
      <c r="AD359" s="219">
        <f>Scores!AF355*calcs!$BN$8</f>
        <v>-0.843874862459127</v>
      </c>
      <c r="AE359" s="219">
        <f>Scores!AG355*calcs!$BN$8</f>
        <v>-0.855655982631408</v>
      </c>
      <c r="AF359" s="219">
        <f>Scores!AH355*calcs!$BN$8</f>
        <v>-0.815848565167874</v>
      </c>
      <c r="AG359" s="219">
        <f>Scores!AI355*calcs!$BN$9</f>
        <v>1.98193001929787</v>
      </c>
      <c r="AH359" s="219">
        <f>Scores!AJ355*calcs!$BN$9</f>
        <v>1.9785169962284</v>
      </c>
      <c r="AI359" s="219">
        <f>Scores!AK355*calcs!$BN$9</f>
        <v>2.09433668933679</v>
      </c>
      <c r="AJ359" s="219">
        <f>Scores!AL355*calcs!$BN$9</f>
        <v>2.10823114774227</v>
      </c>
      <c r="AK359" s="219">
        <f>Scores!AM355*calcs!$BN$9</f>
        <v>2.07480501106687</v>
      </c>
      <c r="AL359" s="219">
        <f>Scores!AN355*calcs!$BN$10</f>
        <v>-1.71339191745083</v>
      </c>
      <c r="AM359" s="219">
        <f>Scores!AO355*calcs!$BN$10</f>
        <v>-1.76130333899252</v>
      </c>
      <c r="AN359" s="219">
        <f>Scores!AP355*calcs!$BN$10</f>
        <v>-1.69762547853775</v>
      </c>
      <c r="AO359" s="219">
        <f>Scores!AQ355*calcs!$BN$10</f>
        <v>-1.6403370346054</v>
      </c>
      <c r="AP359" s="219">
        <f>Scores!AR355*calcs!$BN$10</f>
        <v>-1.55983795819244</v>
      </c>
      <c r="AQ359" s="219">
        <f>Scores!AS355*calcs!$BN$11</f>
        <v>-1.12730242852861</v>
      </c>
      <c r="AR359" s="219">
        <f>Scores!AT355*calcs!$BN$11</f>
        <v>-0.960554199795196</v>
      </c>
      <c r="AS359" s="219">
        <f>Scores!AU355*calcs!$BN$11</f>
        <v>-1.00437003793372</v>
      </c>
      <c r="AT359" s="219">
        <f>Scores!AV355*calcs!$BN$11</f>
        <v>-0.805332672565917</v>
      </c>
      <c r="AU359" s="219">
        <f>Scores!AW355*calcs!$BN$11</f>
        <v>-0.67550854333956</v>
      </c>
      <c r="AV359" s="219">
        <f>Scores!AX355*calcs!$BN$12</f>
        <v>-1.74634280579971</v>
      </c>
      <c r="AW359" s="219">
        <f>Scores!AY355*calcs!$BN$12</f>
        <v>-1.61168956759388</v>
      </c>
      <c r="AX359" s="219">
        <f>Scores!AZ355*calcs!$BN$12</f>
        <v>-1.51207188567653</v>
      </c>
      <c r="AY359" s="219">
        <f>Scores!BA355*calcs!$BN$12</f>
        <v>-1.42903171192849</v>
      </c>
      <c r="AZ359" s="219">
        <f>Scores!BB355*calcs!$BN$12</f>
        <v>-1.43486103300692</v>
      </c>
      <c r="BA359" s="219">
        <f>Scores!BC355*calcs!$BN$13</f>
        <v>-1.69711094611585</v>
      </c>
      <c r="BB359" s="219">
        <f>Scores!BD355*calcs!$BN$13</f>
        <v>-1.66987004469784</v>
      </c>
      <c r="BC359" s="219">
        <f>Scores!BE355*calcs!$BN$13</f>
        <v>-1.73455894791616</v>
      </c>
      <c r="BD359" s="219">
        <f>Scores!BF355*calcs!$BN$13</f>
        <v>-1.52130742541314</v>
      </c>
      <c r="BE359" s="219">
        <f>Scores!BG355*calcs!$BN$13</f>
        <v>-1.52130742541314</v>
      </c>
      <c r="BF359" s="219">
        <f>Scores!BH355*calcs!$BN$14</f>
        <v>1.15166484779569</v>
      </c>
      <c r="BG359" s="219">
        <f>Scores!BI355*calcs!$BN$14</f>
        <v>1.15166484779569</v>
      </c>
      <c r="BH359" s="219">
        <f>Scores!BJ355*calcs!$BN$14</f>
        <v>1.15166484779569</v>
      </c>
      <c r="BI359" s="219">
        <f>Scores!BK355*calcs!$BN$14</f>
        <v>0.445299767798966</v>
      </c>
      <c r="BJ359" s="219">
        <f>Scores!BL355*calcs!$BN$14</f>
        <v>0.445299767798966</v>
      </c>
    </row>
    <row r="360" spans="1:62">
      <c r="A360" t="s">
        <v>726</v>
      </c>
      <c r="B360" s="22" t="s">
        <v>727</v>
      </c>
      <c r="C360" s="219">
        <f>Scores!E356*calcs!$BN$3</f>
        <v>0.109207109107326</v>
      </c>
      <c r="D360" s="219">
        <f>Scores!F356*calcs!$BN$3</f>
        <v>0.109207109107326</v>
      </c>
      <c r="E360" s="219">
        <f>Scores!G356*calcs!$BN$3</f>
        <v>0.109207109107326</v>
      </c>
      <c r="F360" s="219">
        <f>Scores!H356*calcs!$BN$3</f>
        <v>0.109207109107326</v>
      </c>
      <c r="G360" s="219">
        <f>Scores!I356*calcs!$BN$3</f>
        <v>0.109207109107326</v>
      </c>
      <c r="H360" s="219">
        <f>Scores!J356*calcs!$BN$4</f>
        <v>-0.423775046319152</v>
      </c>
      <c r="I360" s="219">
        <f>Scores!K356*calcs!$BN$4</f>
        <v>-0.423775046319152</v>
      </c>
      <c r="J360" s="219">
        <f>Scores!L356*calcs!$BN$4</f>
        <v>-0.423775046319152</v>
      </c>
      <c r="K360" s="219">
        <f>Scores!M356*calcs!$BN$4</f>
        <v>-0.423775046319152</v>
      </c>
      <c r="L360" s="219">
        <f>Scores!N356*calcs!$BN$4</f>
        <v>-0.423775046319152</v>
      </c>
      <c r="M360" s="219">
        <f>Scores!O356*calcs!$BN$5</f>
        <v>-1.23573780475138</v>
      </c>
      <c r="N360" s="219">
        <f>Scores!P356*calcs!$BN$5</f>
        <v>-1.23573780475138</v>
      </c>
      <c r="O360" s="219">
        <f>Scores!Q356*calcs!$BN$5</f>
        <v>-1.23573780475138</v>
      </c>
      <c r="P360" s="219">
        <f>Scores!R356*calcs!$BN$5</f>
        <v>-1.23573780475138</v>
      </c>
      <c r="Q360" s="219">
        <f>Scores!S356*calcs!$BN$5</f>
        <v>-1.23573780475138</v>
      </c>
      <c r="R360" s="219">
        <f>Scores!T356*calcs!$BN$6</f>
        <v>-1.29505089950766</v>
      </c>
      <c r="S360" s="219">
        <f>Scores!U356*calcs!$BN$6</f>
        <v>-1.29505089950766</v>
      </c>
      <c r="T360" s="219">
        <f>Scores!V356*calcs!$BN$6</f>
        <v>-1.29505089950766</v>
      </c>
      <c r="U360" s="219">
        <f>Scores!W356*calcs!$BN$6</f>
        <v>-1.29505089950766</v>
      </c>
      <c r="V360" s="219">
        <f>Scores!X356*calcs!$BN$6</f>
        <v>-1.29505089950766</v>
      </c>
      <c r="W360" s="219">
        <f>Scores!Y356*calcs!$BN$7</f>
        <v>-0.771085045275572</v>
      </c>
      <c r="X360" s="219">
        <f>Scores!Z356*calcs!$BN$7</f>
        <v>-0.0922783200599934</v>
      </c>
      <c r="Y360" s="219">
        <f>Scores!AA356*calcs!$BN$7</f>
        <v>0.38503456478559</v>
      </c>
      <c r="Z360" s="219">
        <f>Scores!AB356*calcs!$BN$7</f>
        <v>-0.428266509069046</v>
      </c>
      <c r="AA360" s="219">
        <f>Scores!AC356*calcs!$BN$7</f>
        <v>0.584111768045174</v>
      </c>
      <c r="AB360" s="219">
        <f>Scores!AD356*calcs!$BN$8</f>
        <v>-0.682293800731698</v>
      </c>
      <c r="AC360" s="219">
        <f>Scores!AE356*calcs!$BN$8</f>
        <v>-0.620722883079932</v>
      </c>
      <c r="AD360" s="219">
        <f>Scores!AF356*calcs!$BN$8</f>
        <v>-0.551598062298673</v>
      </c>
      <c r="AE360" s="219">
        <f>Scores!AG356*calcs!$BN$8</f>
        <v>-0.624495836940021</v>
      </c>
      <c r="AF360" s="219">
        <f>Scores!AH356*calcs!$BN$8</f>
        <v>-0.678417701352618</v>
      </c>
      <c r="AG360" s="219">
        <f>Scores!AI356*calcs!$BN$9</f>
        <v>1.44530517356266</v>
      </c>
      <c r="AH360" s="219">
        <f>Scores!AJ356*calcs!$BN$9</f>
        <v>1.39645914057071</v>
      </c>
      <c r="AI360" s="219">
        <f>Scores!AK356*calcs!$BN$9</f>
        <v>1.37973356071637</v>
      </c>
      <c r="AJ360" s="219">
        <f>Scores!AL356*calcs!$BN$9</f>
        <v>1.41611882875479</v>
      </c>
      <c r="AK360" s="219">
        <f>Scores!AM356*calcs!$BN$9</f>
        <v>1.38800515032888</v>
      </c>
      <c r="AL360" s="219">
        <f>Scores!AN356*calcs!$BN$10</f>
        <v>-0.953266245634037</v>
      </c>
      <c r="AM360" s="219">
        <f>Scores!AO356*calcs!$BN$10</f>
        <v>-0.959488516232073</v>
      </c>
      <c r="AN360" s="219">
        <f>Scores!AP356*calcs!$BN$10</f>
        <v>-0.905412099185768</v>
      </c>
      <c r="AO360" s="219">
        <f>Scores!AQ356*calcs!$BN$10</f>
        <v>-0.950611470590759</v>
      </c>
      <c r="AP360" s="219">
        <f>Scores!AR356*calcs!$BN$10</f>
        <v>-0.808719394531287</v>
      </c>
      <c r="AQ360" s="219">
        <f>Scores!AS356*calcs!$BN$11</f>
        <v>-0.993012941268786</v>
      </c>
      <c r="AR360" s="219">
        <f>Scores!AT356*calcs!$BN$11</f>
        <v>-0.900106823713203</v>
      </c>
      <c r="AS360" s="219">
        <f>Scores!AU356*calcs!$BN$11</f>
        <v>-0.825180228152124</v>
      </c>
      <c r="AT360" s="219">
        <f>Scores!AV356*calcs!$BN$11</f>
        <v>-0.635925087677286</v>
      </c>
      <c r="AU360" s="219">
        <f>Scores!AW356*calcs!$BN$11</f>
        <v>-0.829314128548599</v>
      </c>
      <c r="AV360" s="219">
        <f>Scores!AX356*calcs!$BN$12</f>
        <v>-1.0199034871769</v>
      </c>
      <c r="AW360" s="219">
        <f>Scores!AY356*calcs!$BN$12</f>
        <v>-0.985913105828068</v>
      </c>
      <c r="AX360" s="219">
        <f>Scores!AZ356*calcs!$BN$12</f>
        <v>-0.929733607873164</v>
      </c>
      <c r="AY360" s="219">
        <f>Scores!BA356*calcs!$BN$12</f>
        <v>-0.931844208741347</v>
      </c>
      <c r="AZ360" s="219">
        <f>Scores!BB356*calcs!$BN$12</f>
        <v>-0.886409287657858</v>
      </c>
      <c r="BA360" s="219">
        <f>Scores!BC356*calcs!$BN$13</f>
        <v>-0.966490301516824</v>
      </c>
      <c r="BB360" s="219">
        <f>Scores!BD356*calcs!$BN$13</f>
        <v>-0.970854677149905</v>
      </c>
      <c r="BC360" s="219">
        <f>Scores!BE356*calcs!$BN$13</f>
        <v>-0.982512411057403</v>
      </c>
      <c r="BD360" s="219">
        <f>Scores!BF356*calcs!$BN$13</f>
        <v>-0.936700205167045</v>
      </c>
      <c r="BE360" s="219">
        <f>Scores!BG356*calcs!$BN$13</f>
        <v>-0.936700205167045</v>
      </c>
      <c r="BF360" s="219">
        <f>Scores!BH356*calcs!$BN$14</f>
        <v>1.08391162076372</v>
      </c>
      <c r="BG360" s="219">
        <f>Scores!BI356*calcs!$BN$14</f>
        <v>1.08391162076372</v>
      </c>
      <c r="BH360" s="219">
        <f>Scores!BJ356*calcs!$BN$14</f>
        <v>1.08391162076372</v>
      </c>
      <c r="BI360" s="219">
        <f>Scores!BK356*calcs!$BN$14</f>
        <v>1.08850525847733</v>
      </c>
      <c r="BJ360" s="219">
        <f>Scores!BL356*calcs!$BN$14</f>
        <v>1.08850525847733</v>
      </c>
    </row>
    <row r="361" spans="1:62">
      <c r="A361" t="s">
        <v>728</v>
      </c>
      <c r="B361" s="22" t="s">
        <v>141</v>
      </c>
      <c r="C361" s="219">
        <f>Scores!E357*calcs!$BN$3</f>
        <v>-0.0582275148029947</v>
      </c>
      <c r="D361" s="219">
        <f>Scores!F357*calcs!$BN$3</f>
        <v>-0.0582275148029947</v>
      </c>
      <c r="E361" s="219">
        <f>Scores!G357*calcs!$BN$3</f>
        <v>-0.0582275148029947</v>
      </c>
      <c r="F361" s="219">
        <f>Scores!H357*calcs!$BN$3</f>
        <v>-0.0582275148029947</v>
      </c>
      <c r="G361" s="219">
        <f>Scores!I357*calcs!$BN$3</f>
        <v>-0.0582275148029947</v>
      </c>
      <c r="H361" s="219">
        <f>Scores!J357*calcs!$BN$4</f>
        <v>0.799609714194265</v>
      </c>
      <c r="I361" s="219">
        <f>Scores!K357*calcs!$BN$4</f>
        <v>0.799609714194265</v>
      </c>
      <c r="J361" s="219">
        <f>Scores!L357*calcs!$BN$4</f>
        <v>0.799609714194265</v>
      </c>
      <c r="K361" s="219">
        <f>Scores!M357*calcs!$BN$4</f>
        <v>0.799609714194265</v>
      </c>
      <c r="L361" s="219">
        <f>Scores!N357*calcs!$BN$4</f>
        <v>0.799609714194265</v>
      </c>
      <c r="M361" s="219">
        <f>Scores!O357*calcs!$BN$5</f>
        <v>-0.135510470520318</v>
      </c>
      <c r="N361" s="219">
        <f>Scores!P357*calcs!$BN$5</f>
        <v>-0.135510470520318</v>
      </c>
      <c r="O361" s="219">
        <f>Scores!Q357*calcs!$BN$5</f>
        <v>-0.135510470520318</v>
      </c>
      <c r="P361" s="219">
        <f>Scores!R357*calcs!$BN$5</f>
        <v>-0.135510470520318</v>
      </c>
      <c r="Q361" s="219">
        <f>Scores!S357*calcs!$BN$5</f>
        <v>-0.135510470520318</v>
      </c>
      <c r="R361" s="219">
        <f>Scores!T357*calcs!$BN$6</f>
        <v>-1.05129744326232</v>
      </c>
      <c r="S361" s="219">
        <f>Scores!U357*calcs!$BN$6</f>
        <v>-1.05129744326232</v>
      </c>
      <c r="T361" s="219">
        <f>Scores!V357*calcs!$BN$6</f>
        <v>-1.05129744326232</v>
      </c>
      <c r="U361" s="219">
        <f>Scores!W357*calcs!$BN$6</f>
        <v>-1.05129744326232</v>
      </c>
      <c r="V361" s="219">
        <f>Scores!X357*calcs!$BN$6</f>
        <v>-1.05129744326232</v>
      </c>
      <c r="W361" s="219">
        <f>Scores!Y357*calcs!$BN$7</f>
        <v>-0.85740501669534</v>
      </c>
      <c r="X361" s="219">
        <f>Scores!Z357*calcs!$BN$7</f>
        <v>-1.04572565450084</v>
      </c>
      <c r="Y361" s="219">
        <f>Scores!AA357*calcs!$BN$7</f>
        <v>0.202977089020661</v>
      </c>
      <c r="Z361" s="219">
        <f>Scores!AB357*calcs!$BN$7</f>
        <v>-0.661858099887443</v>
      </c>
      <c r="AA361" s="219">
        <f>Scores!AC357*calcs!$BN$7</f>
        <v>-0.141239993027163</v>
      </c>
      <c r="AB361" s="219">
        <f>Scores!AD357*calcs!$BN$8</f>
        <v>-0.558683087953193</v>
      </c>
      <c r="AC361" s="219">
        <f>Scores!AE357*calcs!$BN$8</f>
        <v>-0.544054929829611</v>
      </c>
      <c r="AD361" s="219">
        <f>Scores!AF357*calcs!$BN$8</f>
        <v>-0.394930950053714</v>
      </c>
      <c r="AE361" s="219">
        <f>Scores!AG357*calcs!$BN$8</f>
        <v>-0.282076270382078</v>
      </c>
      <c r="AF361" s="219">
        <f>Scores!AH357*calcs!$BN$8</f>
        <v>-0.325803138071525</v>
      </c>
      <c r="AG361" s="219">
        <f>Scores!AI357*calcs!$BN$9</f>
        <v>1.71060847239173</v>
      </c>
      <c r="AH361" s="219">
        <f>Scores!AJ357*calcs!$BN$9</f>
        <v>1.70772108411976</v>
      </c>
      <c r="AI361" s="219">
        <f>Scores!AK357*calcs!$BN$9</f>
        <v>1.74534269126161</v>
      </c>
      <c r="AJ361" s="219">
        <f>Scores!AL357*calcs!$BN$9</f>
        <v>1.82578954559492</v>
      </c>
      <c r="AK361" s="219">
        <f>Scores!AM357*calcs!$BN$9</f>
        <v>1.85601490393842</v>
      </c>
      <c r="AL361" s="219">
        <f>Scores!AN357*calcs!$BN$10</f>
        <v>-0.966113440087279</v>
      </c>
      <c r="AM361" s="219">
        <f>Scores!AO357*calcs!$BN$10</f>
        <v>-1.02278968645</v>
      </c>
      <c r="AN361" s="219">
        <f>Scores!AP357*calcs!$BN$10</f>
        <v>-1.09655142905869</v>
      </c>
      <c r="AO361" s="219">
        <f>Scores!AQ357*calcs!$BN$10</f>
        <v>-1.04997169589899</v>
      </c>
      <c r="AP361" s="219">
        <f>Scores!AR357*calcs!$BN$10</f>
        <v>-1.10335985294895</v>
      </c>
      <c r="AQ361" s="219">
        <f>Scores!AS357*calcs!$BN$11</f>
        <v>-0.675258504919772</v>
      </c>
      <c r="AR361" s="219">
        <f>Scores!AT357*calcs!$BN$11</f>
        <v>-0.414615141526736</v>
      </c>
      <c r="AS361" s="219">
        <f>Scores!AU357*calcs!$BN$11</f>
        <v>-0.266586564541805</v>
      </c>
      <c r="AT361" s="219">
        <f>Scores!AV357*calcs!$BN$11</f>
        <v>-0.259546456791271</v>
      </c>
      <c r="AU361" s="219">
        <f>Scores!AW357*calcs!$BN$11</f>
        <v>-0.224224090758294</v>
      </c>
      <c r="AV361" s="219">
        <f>Scores!AX357*calcs!$BN$12</f>
        <v>-1.15164576867008</v>
      </c>
      <c r="AW361" s="219">
        <f>Scores!AY357*calcs!$BN$12</f>
        <v>-1.14331278242675</v>
      </c>
      <c r="AX361" s="219">
        <f>Scores!AZ357*calcs!$BN$12</f>
        <v>-0.900001243355429</v>
      </c>
      <c r="AY361" s="219">
        <f>Scores!BA357*calcs!$BN$12</f>
        <v>-0.781588218399711</v>
      </c>
      <c r="AZ361" s="219">
        <f>Scores!BB357*calcs!$BN$12</f>
        <v>-0.819883109247786</v>
      </c>
      <c r="BA361" s="219">
        <f>Scores!BC357*calcs!$BN$13</f>
        <v>-1.27139497997154</v>
      </c>
      <c r="BB361" s="219">
        <f>Scores!BD357*calcs!$BN$13</f>
        <v>-1.36474428902215</v>
      </c>
      <c r="BC361" s="219">
        <f>Scores!BE357*calcs!$BN$13</f>
        <v>-1.31608143950282</v>
      </c>
      <c r="BD361" s="219">
        <f>Scores!BF357*calcs!$BN$13</f>
        <v>-1.36186909261875</v>
      </c>
      <c r="BE361" s="219">
        <f>Scores!BG357*calcs!$BN$13</f>
        <v>-1.36186909261875</v>
      </c>
      <c r="BF361" s="219">
        <f>Scores!BH357*calcs!$BN$14</f>
        <v>1.2956867347653</v>
      </c>
      <c r="BG361" s="219">
        <f>Scores!BI357*calcs!$BN$14</f>
        <v>1.2956867347653</v>
      </c>
      <c r="BH361" s="219">
        <f>Scores!BJ357*calcs!$BN$14</f>
        <v>1.2956867347653</v>
      </c>
      <c r="BI361" s="219">
        <f>Scores!BK357*calcs!$BN$14</f>
        <v>1.71742325969584</v>
      </c>
      <c r="BJ361" s="219">
        <f>Scores!BL357*calcs!$BN$14</f>
        <v>1.71742325969584</v>
      </c>
    </row>
    <row r="362" spans="1:62">
      <c r="A362" t="s">
        <v>729</v>
      </c>
      <c r="B362" s="22" t="s">
        <v>730</v>
      </c>
      <c r="C362" s="219">
        <f>Scores!E358*calcs!$BN$3</f>
        <v>0.80685137540033</v>
      </c>
      <c r="D362" s="219">
        <f>Scores!F358*calcs!$BN$3</f>
        <v>0.80685137540033</v>
      </c>
      <c r="E362" s="219">
        <f>Scores!G358*calcs!$BN$3</f>
        <v>0.80685137540033</v>
      </c>
      <c r="F362" s="219">
        <f>Scores!H358*calcs!$BN$3</f>
        <v>0.80685137540033</v>
      </c>
      <c r="G362" s="219">
        <f>Scores!I358*calcs!$BN$3</f>
        <v>0.80685137540033</v>
      </c>
      <c r="H362" s="219">
        <f>Scores!J358*calcs!$BN$4</f>
        <v>-0.603943845649118</v>
      </c>
      <c r="I362" s="219">
        <f>Scores!K358*calcs!$BN$4</f>
        <v>-0.603943845649118</v>
      </c>
      <c r="J362" s="219">
        <f>Scores!L358*calcs!$BN$4</f>
        <v>-0.603943845649118</v>
      </c>
      <c r="K362" s="219">
        <f>Scores!M358*calcs!$BN$4</f>
        <v>-0.603943845649118</v>
      </c>
      <c r="L362" s="219">
        <f>Scores!N358*calcs!$BN$4</f>
        <v>-0.603943845649118</v>
      </c>
      <c r="M362" s="219">
        <f>Scores!O358*calcs!$BN$5</f>
        <v>-1.33899850949604</v>
      </c>
      <c r="N362" s="219">
        <f>Scores!P358*calcs!$BN$5</f>
        <v>-1.33899850949604</v>
      </c>
      <c r="O362" s="219">
        <f>Scores!Q358*calcs!$BN$5</f>
        <v>-1.33899850949604</v>
      </c>
      <c r="P362" s="219">
        <f>Scores!R358*calcs!$BN$5</f>
        <v>-1.33899850949604</v>
      </c>
      <c r="Q362" s="219">
        <f>Scores!S358*calcs!$BN$5</f>
        <v>-1.33899850949604</v>
      </c>
      <c r="R362" s="219">
        <f>Scores!T358*calcs!$BN$6</f>
        <v>-0.916486627458999</v>
      </c>
      <c r="S362" s="219">
        <f>Scores!U358*calcs!$BN$6</f>
        <v>-0.916486627458999</v>
      </c>
      <c r="T362" s="219">
        <f>Scores!V358*calcs!$BN$6</f>
        <v>-0.916486627458999</v>
      </c>
      <c r="U362" s="219">
        <f>Scores!W358*calcs!$BN$6</f>
        <v>-0.916486627458999</v>
      </c>
      <c r="V362" s="219">
        <f>Scores!X358*calcs!$BN$6</f>
        <v>-0.916486627458999</v>
      </c>
      <c r="W362" s="219">
        <f>Scores!Y358*calcs!$BN$7</f>
        <v>-1.1437893717576</v>
      </c>
      <c r="X362" s="219">
        <f>Scores!Z358*calcs!$BN$7</f>
        <v>-0.898929619396984</v>
      </c>
      <c r="Y362" s="219">
        <f>Scores!AA358*calcs!$BN$7</f>
        <v>0.0565462270252027</v>
      </c>
      <c r="Z362" s="219">
        <f>Scores!AB358*calcs!$BN$7</f>
        <v>-0.46616292499862</v>
      </c>
      <c r="AA362" s="219">
        <f>Scores!AC358*calcs!$BN$7</f>
        <v>-0.860682186248301</v>
      </c>
      <c r="AB362" s="219">
        <f>Scores!AD358*calcs!$BN$8</f>
        <v>-0.312158060778033</v>
      </c>
      <c r="AC362" s="219">
        <f>Scores!AE358*calcs!$BN$8</f>
        <v>-0.426970192961923</v>
      </c>
      <c r="AD362" s="219">
        <f>Scores!AF358*calcs!$BN$8</f>
        <v>-0.304261442593566</v>
      </c>
      <c r="AE362" s="219">
        <f>Scores!AG358*calcs!$BN$8</f>
        <v>-0.129286494514865</v>
      </c>
      <c r="AF362" s="219">
        <f>Scores!AH358*calcs!$BN$8</f>
        <v>-0.0462628959480883</v>
      </c>
      <c r="AG362" s="219">
        <f>Scores!AI358*calcs!$BN$9</f>
        <v>1.47070049577137</v>
      </c>
      <c r="AH362" s="219">
        <f>Scores!AJ358*calcs!$BN$9</f>
        <v>1.43053219356277</v>
      </c>
      <c r="AI362" s="219">
        <f>Scores!AK358*calcs!$BN$9</f>
        <v>1.55009653639304</v>
      </c>
      <c r="AJ362" s="219">
        <f>Scores!AL358*calcs!$BN$9</f>
        <v>1.63243544508248</v>
      </c>
      <c r="AK362" s="219">
        <f>Scores!AM358*calcs!$BN$9</f>
        <v>1.67523370225469</v>
      </c>
      <c r="AL362" s="219">
        <f>Scores!AN358*calcs!$BN$10</f>
        <v>-1.10926789256626</v>
      </c>
      <c r="AM362" s="219">
        <f>Scores!AO358*calcs!$BN$10</f>
        <v>-1.11321992961847</v>
      </c>
      <c r="AN362" s="219">
        <f>Scores!AP358*calcs!$BN$10</f>
        <v>-1.02499584987012</v>
      </c>
      <c r="AO362" s="219">
        <f>Scores!AQ358*calcs!$BN$10</f>
        <v>-0.986244103115091</v>
      </c>
      <c r="AP362" s="219">
        <f>Scores!AR358*calcs!$BN$10</f>
        <v>-0.929516497641093</v>
      </c>
      <c r="AQ362" s="219">
        <f>Scores!AS358*calcs!$BN$11</f>
        <v>-0.561709661073025</v>
      </c>
      <c r="AR362" s="219">
        <f>Scores!AT358*calcs!$BN$11</f>
        <v>-0.45271657131616</v>
      </c>
      <c r="AS362" s="219">
        <f>Scores!AU358*calcs!$BN$11</f>
        <v>-0.376035548214152</v>
      </c>
      <c r="AT362" s="219">
        <f>Scores!AV358*calcs!$BN$11</f>
        <v>0.197924072348998</v>
      </c>
      <c r="AU362" s="219">
        <f>Scores!AW358*calcs!$BN$11</f>
        <v>0.18890998465118</v>
      </c>
      <c r="AV362" s="219">
        <f>Scores!AX358*calcs!$BN$12</f>
        <v>-1.11252096359576</v>
      </c>
      <c r="AW362" s="219">
        <f>Scores!AY358*calcs!$BN$12</f>
        <v>-1.10240856609514</v>
      </c>
      <c r="AX362" s="219">
        <f>Scores!AZ358*calcs!$BN$12</f>
        <v>-0.99290809657465</v>
      </c>
      <c r="AY362" s="219">
        <f>Scores!BA358*calcs!$BN$12</f>
        <v>-0.853960627400228</v>
      </c>
      <c r="AZ362" s="219">
        <f>Scores!BB358*calcs!$BN$12</f>
        <v>-0.741918040432364</v>
      </c>
      <c r="BA362" s="219">
        <f>Scores!BC358*calcs!$BN$13</f>
        <v>-1.54178214765779</v>
      </c>
      <c r="BB362" s="219">
        <f>Scores!BD358*calcs!$BN$13</f>
        <v>-1.46460362724329</v>
      </c>
      <c r="BC362" s="219">
        <f>Scores!BE358*calcs!$BN$13</f>
        <v>-1.57687177083287</v>
      </c>
      <c r="BD362" s="219">
        <f>Scores!BF358*calcs!$BN$13</f>
        <v>-1.6342429111425</v>
      </c>
      <c r="BE362" s="219">
        <f>Scores!BG358*calcs!$BN$13</f>
        <v>-1.6342429111425</v>
      </c>
      <c r="BF362" s="219">
        <f>Scores!BH358*calcs!$BN$14</f>
        <v>1.60054981096539</v>
      </c>
      <c r="BG362" s="219">
        <f>Scores!BI358*calcs!$BN$14</f>
        <v>1.60054981096539</v>
      </c>
      <c r="BH362" s="219">
        <f>Scores!BJ358*calcs!$BN$14</f>
        <v>1.60054981096539</v>
      </c>
      <c r="BI362" s="219">
        <f>Scores!BK358*calcs!$BN$14</f>
        <v>1.54633879763898</v>
      </c>
      <c r="BJ362" s="219">
        <f>Scores!BL358*calcs!$BN$14</f>
        <v>1.54633879763898</v>
      </c>
    </row>
    <row r="363" spans="1:62">
      <c r="A363" t="s">
        <v>731</v>
      </c>
      <c r="B363" s="22" t="s">
        <v>732</v>
      </c>
      <c r="C363" s="219">
        <f>Scores!E359*calcs!$BN$3</f>
        <v>0.0896730696511219</v>
      </c>
      <c r="D363" s="219">
        <f>Scores!F359*calcs!$BN$3</f>
        <v>0.0896730696511219</v>
      </c>
      <c r="E363" s="219">
        <f>Scores!G359*calcs!$BN$3</f>
        <v>0.0896730696511219</v>
      </c>
      <c r="F363" s="219">
        <f>Scores!H359*calcs!$BN$3</f>
        <v>0.0896730696511219</v>
      </c>
      <c r="G363" s="219">
        <f>Scores!I359*calcs!$BN$3</f>
        <v>0.0896730696511219</v>
      </c>
      <c r="H363" s="219">
        <f>Scores!J359*calcs!$BN$4</f>
        <v>0.159008483859262</v>
      </c>
      <c r="I363" s="219">
        <f>Scores!K359*calcs!$BN$4</f>
        <v>0.159008483859262</v>
      </c>
      <c r="J363" s="219">
        <f>Scores!L359*calcs!$BN$4</f>
        <v>0.159008483859262</v>
      </c>
      <c r="K363" s="219">
        <f>Scores!M359*calcs!$BN$4</f>
        <v>0.159008483859262</v>
      </c>
      <c r="L363" s="219">
        <f>Scores!N359*calcs!$BN$4</f>
        <v>0.159008483859262</v>
      </c>
      <c r="M363" s="219">
        <f>Scores!O359*calcs!$BN$5</f>
        <v>-0.840898344905402</v>
      </c>
      <c r="N363" s="219">
        <f>Scores!P359*calcs!$BN$5</f>
        <v>-0.840898344905402</v>
      </c>
      <c r="O363" s="219">
        <f>Scores!Q359*calcs!$BN$5</f>
        <v>-0.840898344905402</v>
      </c>
      <c r="P363" s="219">
        <f>Scores!R359*calcs!$BN$5</f>
        <v>-0.840898344905402</v>
      </c>
      <c r="Q363" s="219">
        <f>Scores!S359*calcs!$BN$5</f>
        <v>-0.840898344905402</v>
      </c>
      <c r="R363" s="219">
        <f>Scores!T359*calcs!$BN$6</f>
        <v>-1.45341394783916</v>
      </c>
      <c r="S363" s="219">
        <f>Scores!U359*calcs!$BN$6</f>
        <v>-1.45341394783916</v>
      </c>
      <c r="T363" s="219">
        <f>Scores!V359*calcs!$BN$6</f>
        <v>-1.45341394783916</v>
      </c>
      <c r="U363" s="219">
        <f>Scores!W359*calcs!$BN$6</f>
        <v>-1.45341394783916</v>
      </c>
      <c r="V363" s="219">
        <f>Scores!X359*calcs!$BN$6</f>
        <v>-1.45341394783916</v>
      </c>
      <c r="W363" s="219">
        <f>Scores!Y359*calcs!$BN$7</f>
        <v>-0.495809551236251</v>
      </c>
      <c r="X363" s="219">
        <f>Scores!Z359*calcs!$BN$7</f>
        <v>-1.09904908792265</v>
      </c>
      <c r="Y363" s="219">
        <f>Scores!AA359*calcs!$BN$7</f>
        <v>-1.9126164528528</v>
      </c>
      <c r="Z363" s="219">
        <f>Scores!AB359*calcs!$BN$7</f>
        <v>-0.722544150772288</v>
      </c>
      <c r="AA363" s="219">
        <f>Scores!AC359*calcs!$BN$7</f>
        <v>-0.604950871917137</v>
      </c>
      <c r="AB363" s="219">
        <f>Scores!AD359*calcs!$BN$8</f>
        <v>-1.12404715027489</v>
      </c>
      <c r="AC363" s="219">
        <f>Scores!AE359*calcs!$BN$8</f>
        <v>-1.11663884255239</v>
      </c>
      <c r="AD363" s="219">
        <f>Scores!AF359*calcs!$BN$8</f>
        <v>-0.976883023422159</v>
      </c>
      <c r="AE363" s="219">
        <f>Scores!AG359*calcs!$BN$8</f>
        <v>-1.00230552477125</v>
      </c>
      <c r="AF363" s="219">
        <f>Scores!AH359*calcs!$BN$8</f>
        <v>-1.01220095283649</v>
      </c>
      <c r="AG363" s="219">
        <f>Scores!AI359*calcs!$BN$9</f>
        <v>2.24290995372515</v>
      </c>
      <c r="AH363" s="219">
        <f>Scores!AJ359*calcs!$BN$9</f>
        <v>2.22887025404457</v>
      </c>
      <c r="AI363" s="219">
        <f>Scores!AK359*calcs!$BN$9</f>
        <v>2.25115096027081</v>
      </c>
      <c r="AJ363" s="219">
        <f>Scores!AL359*calcs!$BN$9</f>
        <v>2.25907764300677</v>
      </c>
      <c r="AK363" s="219">
        <f>Scores!AM359*calcs!$BN$9</f>
        <v>2.2677493758366</v>
      </c>
      <c r="AL363" s="219">
        <f>Scores!AN359*calcs!$BN$10</f>
        <v>-1.82743404212634</v>
      </c>
      <c r="AM363" s="219">
        <f>Scores!AO359*calcs!$BN$10</f>
        <v>-1.90350161991685</v>
      </c>
      <c r="AN363" s="219">
        <f>Scores!AP359*calcs!$BN$10</f>
        <v>-1.86181004860494</v>
      </c>
      <c r="AO363" s="219">
        <f>Scores!AQ359*calcs!$BN$10</f>
        <v>-2.01419788236844</v>
      </c>
      <c r="AP363" s="219">
        <f>Scores!AR359*calcs!$BN$10</f>
        <v>-2.08235521986976</v>
      </c>
      <c r="AQ363" s="219">
        <f>Scores!AS359*calcs!$BN$11</f>
        <v>-1.33097319686004</v>
      </c>
      <c r="AR363" s="219">
        <f>Scores!AT359*calcs!$BN$11</f>
        <v>-1.28737799221731</v>
      </c>
      <c r="AS363" s="219">
        <f>Scores!AU359*calcs!$BN$11</f>
        <v>-1.14769025889649</v>
      </c>
      <c r="AT363" s="219">
        <f>Scores!AV359*calcs!$BN$11</f>
        <v>-1.03015833251448</v>
      </c>
      <c r="AU363" s="219">
        <f>Scores!AW359*calcs!$BN$11</f>
        <v>-1.19845286649571</v>
      </c>
      <c r="AV363" s="219">
        <f>Scores!AX359*calcs!$BN$12</f>
        <v>-1.56480371025488</v>
      </c>
      <c r="AW363" s="219">
        <f>Scores!AY359*calcs!$BN$12</f>
        <v>-1.45765561491501</v>
      </c>
      <c r="AX363" s="219">
        <f>Scores!AZ359*calcs!$BN$12</f>
        <v>-1.43854499436284</v>
      </c>
      <c r="AY363" s="219">
        <f>Scores!BA359*calcs!$BN$12</f>
        <v>-1.37434728818366</v>
      </c>
      <c r="AZ363" s="219">
        <f>Scores!BB359*calcs!$BN$12</f>
        <v>-1.38995895748754</v>
      </c>
      <c r="BA363" s="219">
        <f>Scores!BC359*calcs!$BN$13</f>
        <v>-1.47274712612088</v>
      </c>
      <c r="BB363" s="219">
        <f>Scores!BD359*calcs!$BN$13</f>
        <v>-1.40912621712043</v>
      </c>
      <c r="BC363" s="219">
        <f>Scores!BE359*calcs!$BN$13</f>
        <v>-1.58293666225915</v>
      </c>
      <c r="BD363" s="219">
        <f>Scores!BF359*calcs!$BN$13</f>
        <v>-1.56781027247817</v>
      </c>
      <c r="BE363" s="219">
        <f>Scores!BG359*calcs!$BN$13</f>
        <v>-1.56781027247817</v>
      </c>
      <c r="BF363" s="219">
        <f>Scores!BH359*calcs!$BN$14</f>
        <v>0.901530042651975</v>
      </c>
      <c r="BG363" s="219">
        <f>Scores!BI359*calcs!$BN$14</f>
        <v>0.901530042651975</v>
      </c>
      <c r="BH363" s="219">
        <f>Scores!BJ359*calcs!$BN$14</f>
        <v>0.901530042651975</v>
      </c>
      <c r="BI363" s="219">
        <f>Scores!BK359*calcs!$BN$14</f>
        <v>0.747153875008705</v>
      </c>
      <c r="BJ363" s="219">
        <f>Scores!BL359*calcs!$BN$14</f>
        <v>0.747153875008705</v>
      </c>
    </row>
    <row r="364" spans="1:62">
      <c r="A364" t="s">
        <v>733</v>
      </c>
      <c r="B364" s="22" t="s">
        <v>734</v>
      </c>
      <c r="C364" s="219">
        <f>Scores!E360*calcs!$BN$3</f>
        <v>-0.889819480224255</v>
      </c>
      <c r="D364" s="219">
        <f>Scores!F360*calcs!$BN$3</f>
        <v>-0.889819480224255</v>
      </c>
      <c r="E364" s="219">
        <f>Scores!G360*calcs!$BN$3</f>
        <v>-0.889819480224255</v>
      </c>
      <c r="F364" s="219">
        <f>Scores!H360*calcs!$BN$3</f>
        <v>-0.889819480224255</v>
      </c>
      <c r="G364" s="219">
        <f>Scores!I360*calcs!$BN$3</f>
        <v>-0.889819480224255</v>
      </c>
      <c r="H364" s="219">
        <f>Scores!J360*calcs!$BN$4</f>
        <v>-0.0173896518572761</v>
      </c>
      <c r="I364" s="219">
        <f>Scores!K360*calcs!$BN$4</f>
        <v>-0.0173896518572761</v>
      </c>
      <c r="J364" s="219">
        <f>Scores!L360*calcs!$BN$4</f>
        <v>-0.0173896518572761</v>
      </c>
      <c r="K364" s="219">
        <f>Scores!M360*calcs!$BN$4</f>
        <v>-0.0173896518572761</v>
      </c>
      <c r="L364" s="219">
        <f>Scores!N360*calcs!$BN$4</f>
        <v>-0.0173896518572761</v>
      </c>
      <c r="M364" s="219">
        <f>Scores!O360*calcs!$BN$5</f>
        <v>-1.00113625585116</v>
      </c>
      <c r="N364" s="219">
        <f>Scores!P360*calcs!$BN$5</f>
        <v>-1.00113625585116</v>
      </c>
      <c r="O364" s="219">
        <f>Scores!Q360*calcs!$BN$5</f>
        <v>-1.00113625585116</v>
      </c>
      <c r="P364" s="219">
        <f>Scores!R360*calcs!$BN$5</f>
        <v>-1.00113625585116</v>
      </c>
      <c r="Q364" s="219">
        <f>Scores!S360*calcs!$BN$5</f>
        <v>-1.00113625585116</v>
      </c>
      <c r="R364" s="219">
        <f>Scores!T360*calcs!$BN$6</f>
        <v>1.80504378596707</v>
      </c>
      <c r="S364" s="219">
        <f>Scores!U360*calcs!$BN$6</f>
        <v>1.80504378596707</v>
      </c>
      <c r="T364" s="219">
        <f>Scores!V360*calcs!$BN$6</f>
        <v>1.80504378596707</v>
      </c>
      <c r="U364" s="219">
        <f>Scores!W360*calcs!$BN$6</f>
        <v>1.80504378596707</v>
      </c>
      <c r="V364" s="219">
        <f>Scores!X360*calcs!$BN$6</f>
        <v>1.80504378596707</v>
      </c>
      <c r="W364" s="219">
        <f>Scores!Y360*calcs!$BN$7</f>
        <v>1.68426060948163</v>
      </c>
      <c r="X364" s="219">
        <f>Scores!Z360*calcs!$BN$7</f>
        <v>0.928724687541825</v>
      </c>
      <c r="Y364" s="219">
        <f>Scores!AA360*calcs!$BN$7</f>
        <v>1.11528003739727</v>
      </c>
      <c r="Z364" s="219">
        <f>Scores!AB360*calcs!$BN$7</f>
        <v>1.46607676909557</v>
      </c>
      <c r="AA364" s="219">
        <f>Scores!AC360*calcs!$BN$7</f>
        <v>1.0699185186021</v>
      </c>
      <c r="AB364" s="219">
        <f>Scores!AD360*calcs!$BN$8</f>
        <v>1.02409889207695</v>
      </c>
      <c r="AC364" s="219">
        <f>Scores!AE360*calcs!$BN$8</f>
        <v>1.10740091019716</v>
      </c>
      <c r="AD364" s="219">
        <f>Scores!AF360*calcs!$BN$8</f>
        <v>1.06272916740839</v>
      </c>
      <c r="AE364" s="219">
        <f>Scores!AG360*calcs!$BN$8</f>
        <v>0.970969555289639</v>
      </c>
      <c r="AF364" s="219">
        <f>Scores!AH360*calcs!$BN$8</f>
        <v>0.995736104015148</v>
      </c>
      <c r="AG364" s="219">
        <f>Scores!AI360*calcs!$BN$9</f>
        <v>0.794954461362754</v>
      </c>
      <c r="AH364" s="219">
        <f>Scores!AJ360*calcs!$BN$9</f>
        <v>0.759718962781657</v>
      </c>
      <c r="AI364" s="219">
        <f>Scores!AK360*calcs!$BN$9</f>
        <v>0.633263370970215</v>
      </c>
      <c r="AJ364" s="219">
        <f>Scores!AL360*calcs!$BN$9</f>
        <v>0.682687723926583</v>
      </c>
      <c r="AK364" s="219">
        <f>Scores!AM360*calcs!$BN$9</f>
        <v>0.811307745237738</v>
      </c>
      <c r="AL364" s="219">
        <f>Scores!AN360*calcs!$BN$10</f>
        <v>0.577321921122842</v>
      </c>
      <c r="AM364" s="219">
        <f>Scores!AO360*calcs!$BN$10</f>
        <v>0.538639178925604</v>
      </c>
      <c r="AN364" s="219">
        <f>Scores!AP360*calcs!$BN$10</f>
        <v>0.4857918840665</v>
      </c>
      <c r="AO364" s="219">
        <f>Scores!AQ360*calcs!$BN$10</f>
        <v>0.509362840032069</v>
      </c>
      <c r="AP364" s="219">
        <f>Scores!AR360*calcs!$BN$10</f>
        <v>0.469157642346773</v>
      </c>
      <c r="AQ364" s="219">
        <f>Scores!AS360*calcs!$BN$11</f>
        <v>0.490376819574843</v>
      </c>
      <c r="AR364" s="219">
        <f>Scores!AT360*calcs!$BN$11</f>
        <v>0.519912464751175</v>
      </c>
      <c r="AS364" s="219">
        <f>Scores!AU360*calcs!$BN$11</f>
        <v>0.608162286869945</v>
      </c>
      <c r="AT364" s="219">
        <f>Scores!AV360*calcs!$BN$11</f>
        <v>0.893397065343386</v>
      </c>
      <c r="AU364" s="219">
        <f>Scores!AW360*calcs!$BN$11</f>
        <v>0.717213600006527</v>
      </c>
      <c r="AV364" s="219">
        <f>Scores!AX360*calcs!$BN$12</f>
        <v>0.368135548438988</v>
      </c>
      <c r="AW364" s="219">
        <f>Scores!AY360*calcs!$BN$12</f>
        <v>0.429594331940509</v>
      </c>
      <c r="AX364" s="219">
        <f>Scores!AZ360*calcs!$BN$12</f>
        <v>0.418495264662295</v>
      </c>
      <c r="AY364" s="219">
        <f>Scores!BA360*calcs!$BN$12</f>
        <v>0.253391645652811</v>
      </c>
      <c r="AZ364" s="219">
        <f>Scores!BB360*calcs!$BN$12</f>
        <v>0.271157240070655</v>
      </c>
      <c r="BA364" s="219">
        <f>Scores!BC360*calcs!$BN$13</f>
        <v>0.161081716919471</v>
      </c>
      <c r="BB364" s="219">
        <f>Scores!BD360*calcs!$BN$13</f>
        <v>0.166432230368555</v>
      </c>
      <c r="BC364" s="219">
        <f>Scores!BE360*calcs!$BN$13</f>
        <v>0.024259565705121</v>
      </c>
      <c r="BD364" s="219">
        <f>Scores!BF360*calcs!$BN$13</f>
        <v>0.159438332794391</v>
      </c>
      <c r="BE364" s="219">
        <f>Scores!BG360*calcs!$BN$13</f>
        <v>0.159438332794391</v>
      </c>
      <c r="BF364" s="219">
        <f>Scores!BH360*calcs!$BN$14</f>
        <v>1.69613062354048</v>
      </c>
      <c r="BG364" s="219">
        <f>Scores!BI360*calcs!$BN$14</f>
        <v>1.69613062354048</v>
      </c>
      <c r="BH364" s="219">
        <f>Scores!BJ360*calcs!$BN$14</f>
        <v>1.69613062354048</v>
      </c>
      <c r="BI364" s="219">
        <f>Scores!BK360*calcs!$BN$14</f>
        <v>2.65143600963022</v>
      </c>
      <c r="BJ364" s="219">
        <f>Scores!BL360*calcs!$BN$14</f>
        <v>2.65143600963022</v>
      </c>
    </row>
    <row r="365" spans="1:62">
      <c r="A365" t="s">
        <v>735</v>
      </c>
      <c r="B365" s="22" t="s">
        <v>736</v>
      </c>
      <c r="C365" s="219">
        <f>Scores!E361*calcs!$BN$3</f>
        <v>-1.11306564543802</v>
      </c>
      <c r="D365" s="219">
        <f>Scores!F361*calcs!$BN$3</f>
        <v>-1.11306564543802</v>
      </c>
      <c r="E365" s="219">
        <f>Scores!G361*calcs!$BN$3</f>
        <v>-1.11306564543802</v>
      </c>
      <c r="F365" s="219">
        <f>Scores!H361*calcs!$BN$3</f>
        <v>-1.11306564543802</v>
      </c>
      <c r="G365" s="219">
        <f>Scores!I361*calcs!$BN$3</f>
        <v>-1.11306564543802</v>
      </c>
      <c r="H365" s="219">
        <f>Scores!J361*calcs!$BN$4</f>
        <v>-1.08689173138207</v>
      </c>
      <c r="I365" s="219">
        <f>Scores!K361*calcs!$BN$4</f>
        <v>-1.08689173138207</v>
      </c>
      <c r="J365" s="219">
        <f>Scores!L361*calcs!$BN$4</f>
        <v>-1.08689173138207</v>
      </c>
      <c r="K365" s="219">
        <f>Scores!M361*calcs!$BN$4</f>
        <v>-1.08689173138207</v>
      </c>
      <c r="L365" s="219">
        <f>Scores!N361*calcs!$BN$4</f>
        <v>-1.08689173138207</v>
      </c>
      <c r="M365" s="219">
        <f>Scores!O361*calcs!$BN$5</f>
        <v>-1.51500770556511</v>
      </c>
      <c r="N365" s="219">
        <f>Scores!P361*calcs!$BN$5</f>
        <v>-1.51500770556511</v>
      </c>
      <c r="O365" s="219">
        <f>Scores!Q361*calcs!$BN$5</f>
        <v>-1.51500770556511</v>
      </c>
      <c r="P365" s="219">
        <f>Scores!R361*calcs!$BN$5</f>
        <v>-1.51500770556511</v>
      </c>
      <c r="Q365" s="219">
        <f>Scores!S361*calcs!$BN$5</f>
        <v>-1.51500770556511</v>
      </c>
      <c r="R365" s="219">
        <f>Scores!T361*calcs!$BN$6</f>
        <v>2.45734155911032</v>
      </c>
      <c r="S365" s="219">
        <f>Scores!U361*calcs!$BN$6</f>
        <v>2.45734155911032</v>
      </c>
      <c r="T365" s="219">
        <f>Scores!V361*calcs!$BN$6</f>
        <v>2.45734155911032</v>
      </c>
      <c r="U365" s="219">
        <f>Scores!W361*calcs!$BN$6</f>
        <v>2.45734155911032</v>
      </c>
      <c r="V365" s="219">
        <f>Scores!X361*calcs!$BN$6</f>
        <v>2.45734155911032</v>
      </c>
      <c r="W365" s="219">
        <f>Scores!Y361*calcs!$BN$7</f>
        <v>1.56399929573251</v>
      </c>
      <c r="X365" s="219">
        <f>Scores!Z361*calcs!$BN$7</f>
        <v>1.68096057128628</v>
      </c>
      <c r="Y365" s="219">
        <f>Scores!AA361*calcs!$BN$7</f>
        <v>1.69638021785811</v>
      </c>
      <c r="Z365" s="219">
        <f>Scores!AB361*calcs!$BN$7</f>
        <v>1.07837050986638</v>
      </c>
      <c r="AA365" s="219">
        <f>Scores!AC361*calcs!$BN$7</f>
        <v>1.66367935045574</v>
      </c>
      <c r="AB365" s="219">
        <f>Scores!AD361*calcs!$BN$8</f>
        <v>1.75155523489281</v>
      </c>
      <c r="AC365" s="219">
        <f>Scores!AE361*calcs!$BN$8</f>
        <v>1.67905542073264</v>
      </c>
      <c r="AD365" s="219">
        <f>Scores!AF361*calcs!$BN$8</f>
        <v>1.67837413736314</v>
      </c>
      <c r="AE365" s="219">
        <f>Scores!AG361*calcs!$BN$8</f>
        <v>1.6956558390816</v>
      </c>
      <c r="AF365" s="219">
        <f>Scores!AH361*calcs!$BN$8</f>
        <v>1.68013764557132</v>
      </c>
      <c r="AG365" s="219">
        <f>Scores!AI361*calcs!$BN$9</f>
        <v>0.266962223078716</v>
      </c>
      <c r="AH365" s="219">
        <f>Scores!AJ361*calcs!$BN$9</f>
        <v>0.257445654836256</v>
      </c>
      <c r="AI365" s="219">
        <f>Scores!AK361*calcs!$BN$9</f>
        <v>0.151233584905358</v>
      </c>
      <c r="AJ365" s="219">
        <f>Scores!AL361*calcs!$BN$9</f>
        <v>0.124594940147707</v>
      </c>
      <c r="AK365" s="219">
        <f>Scores!AM361*calcs!$BN$9</f>
        <v>0.0727063632329142</v>
      </c>
      <c r="AL365" s="219">
        <f>Scores!AN361*calcs!$BN$10</f>
        <v>0.929042396227259</v>
      </c>
      <c r="AM365" s="219">
        <f>Scores!AO361*calcs!$BN$10</f>
        <v>0.9320993938096</v>
      </c>
      <c r="AN365" s="219">
        <f>Scores!AP361*calcs!$BN$10</f>
        <v>0.899984705581357</v>
      </c>
      <c r="AO365" s="219">
        <f>Scores!AQ361*calcs!$BN$10</f>
        <v>0.917912766455708</v>
      </c>
      <c r="AP365" s="219">
        <f>Scores!AR361*calcs!$BN$10</f>
        <v>0.88077138031438</v>
      </c>
      <c r="AQ365" s="219">
        <f>Scores!AS361*calcs!$BN$11</f>
        <v>0.762845751837829</v>
      </c>
      <c r="AR365" s="219">
        <f>Scores!AT361*calcs!$BN$11</f>
        <v>0.857430844857936</v>
      </c>
      <c r="AS365" s="219">
        <f>Scores!AU361*calcs!$BN$11</f>
        <v>0.975473578530021</v>
      </c>
      <c r="AT365" s="219">
        <f>Scores!AV361*calcs!$BN$11</f>
        <v>1.47560563522177</v>
      </c>
      <c r="AU365" s="219">
        <f>Scores!AW361*calcs!$BN$11</f>
        <v>1.28410803962655</v>
      </c>
      <c r="AV365" s="219">
        <f>Scores!AX361*calcs!$BN$12</f>
        <v>0.828124088097514</v>
      </c>
      <c r="AW365" s="219">
        <f>Scores!AY361*calcs!$BN$12</f>
        <v>0.823301836789196</v>
      </c>
      <c r="AX365" s="219">
        <f>Scores!AZ361*calcs!$BN$12</f>
        <v>0.898318454739328</v>
      </c>
      <c r="AY365" s="219">
        <f>Scores!BA361*calcs!$BN$12</f>
        <v>0.906861879423791</v>
      </c>
      <c r="AZ365" s="219">
        <f>Scores!BB361*calcs!$BN$12</f>
        <v>0.926736938889931</v>
      </c>
      <c r="BA365" s="219">
        <f>Scores!BC361*calcs!$BN$13</f>
        <v>0.316410515377532</v>
      </c>
      <c r="BB365" s="219">
        <f>Scores!BD361*calcs!$BN$13</f>
        <v>0.404985093896818</v>
      </c>
      <c r="BC365" s="219">
        <f>Scores!BE361*calcs!$BN$13</f>
        <v>0.309309462740293</v>
      </c>
      <c r="BD365" s="219">
        <f>Scores!BF361*calcs!$BN$13</f>
        <v>0.491601526116038</v>
      </c>
      <c r="BE365" s="219">
        <f>Scores!BG361*calcs!$BN$13</f>
        <v>0.491601526116038</v>
      </c>
      <c r="BF365" s="219">
        <f>Scores!BH361*calcs!$BN$14</f>
        <v>1.70085805741134</v>
      </c>
      <c r="BG365" s="219">
        <f>Scores!BI361*calcs!$BN$14</f>
        <v>1.70085805741134</v>
      </c>
      <c r="BH365" s="219">
        <f>Scores!BJ361*calcs!$BN$14</f>
        <v>1.70085805741134</v>
      </c>
      <c r="BI365" s="219">
        <f>Scores!BK361*calcs!$BN$14</f>
        <v>2.5250610699451</v>
      </c>
      <c r="BJ365" s="219">
        <f>Scores!BL361*calcs!$BN$14</f>
        <v>2.5250610699451</v>
      </c>
    </row>
    <row r="366" spans="1:62">
      <c r="A366" t="s">
        <v>737</v>
      </c>
      <c r="B366" s="22" t="s">
        <v>738</v>
      </c>
      <c r="C366" s="219">
        <f>Scores!E362*calcs!$BN$3</f>
        <v>-0.585646580120506</v>
      </c>
      <c r="D366" s="219">
        <f>Scores!F362*calcs!$BN$3</f>
        <v>-0.585646580120506</v>
      </c>
      <c r="E366" s="219">
        <f>Scores!G362*calcs!$BN$3</f>
        <v>-0.585646580120506</v>
      </c>
      <c r="F366" s="219">
        <f>Scores!H362*calcs!$BN$3</f>
        <v>-0.585646580120506</v>
      </c>
      <c r="G366" s="219">
        <f>Scores!I362*calcs!$BN$3</f>
        <v>-0.585646580120506</v>
      </c>
      <c r="H366" s="219">
        <f>Scores!J362*calcs!$BN$4</f>
        <v>-0.785722475026542</v>
      </c>
      <c r="I366" s="219">
        <f>Scores!K362*calcs!$BN$4</f>
        <v>-0.785722475026542</v>
      </c>
      <c r="J366" s="219">
        <f>Scores!L362*calcs!$BN$4</f>
        <v>-0.785722475026542</v>
      </c>
      <c r="K366" s="219">
        <f>Scores!M362*calcs!$BN$4</f>
        <v>-0.785722475026542</v>
      </c>
      <c r="L366" s="219">
        <f>Scores!N362*calcs!$BN$4</f>
        <v>-0.785722475026542</v>
      </c>
      <c r="M366" s="219">
        <f>Scores!O362*calcs!$BN$5</f>
        <v>-1.59891078909545</v>
      </c>
      <c r="N366" s="219">
        <f>Scores!P362*calcs!$BN$5</f>
        <v>-1.59891078909545</v>
      </c>
      <c r="O366" s="219">
        <f>Scores!Q362*calcs!$BN$5</f>
        <v>-1.59891078909545</v>
      </c>
      <c r="P366" s="219">
        <f>Scores!R362*calcs!$BN$5</f>
        <v>-1.59891078909545</v>
      </c>
      <c r="Q366" s="219">
        <f>Scores!S362*calcs!$BN$5</f>
        <v>-1.59891078909545</v>
      </c>
      <c r="R366" s="219">
        <f>Scores!T362*calcs!$BN$6</f>
        <v>2.35006745379955</v>
      </c>
      <c r="S366" s="219">
        <f>Scores!U362*calcs!$BN$6</f>
        <v>2.35006745379955</v>
      </c>
      <c r="T366" s="219">
        <f>Scores!V362*calcs!$BN$6</f>
        <v>2.35006745379955</v>
      </c>
      <c r="U366" s="219">
        <f>Scores!W362*calcs!$BN$6</f>
        <v>2.35006745379955</v>
      </c>
      <c r="V366" s="219">
        <f>Scores!X362*calcs!$BN$6</f>
        <v>2.35006745379955</v>
      </c>
      <c r="W366" s="219">
        <f>Scores!Y362*calcs!$BN$7</f>
        <v>1.01909909960413</v>
      </c>
      <c r="X366" s="219">
        <f>Scores!Z362*calcs!$BN$7</f>
        <v>1.77794691216552</v>
      </c>
      <c r="Y366" s="219">
        <f>Scores!AA362*calcs!$BN$7</f>
        <v>0.446482577757184</v>
      </c>
      <c r="Z366" s="219">
        <f>Scores!AB362*calcs!$BN$7</f>
        <v>0.739850628234761</v>
      </c>
      <c r="AA366" s="219">
        <f>Scores!AC362*calcs!$BN$7</f>
        <v>0.832128079369968</v>
      </c>
      <c r="AB366" s="219">
        <f>Scores!AD362*calcs!$BN$8</f>
        <v>1.71535225887408</v>
      </c>
      <c r="AC366" s="219">
        <f>Scores!AE362*calcs!$BN$8</f>
        <v>1.7016191190116</v>
      </c>
      <c r="AD366" s="219">
        <f>Scores!AF362*calcs!$BN$8</f>
        <v>1.70339118013857</v>
      </c>
      <c r="AE366" s="219">
        <f>Scores!AG362*calcs!$BN$8</f>
        <v>1.72562336030993</v>
      </c>
      <c r="AF366" s="219">
        <f>Scores!AH362*calcs!$BN$8</f>
        <v>1.65626914445661</v>
      </c>
      <c r="AG366" s="219">
        <f>Scores!AI362*calcs!$BN$9</f>
        <v>1.26434536330977</v>
      </c>
      <c r="AH366" s="219">
        <f>Scores!AJ362*calcs!$BN$9</f>
        <v>1.32138292211364</v>
      </c>
      <c r="AI366" s="219">
        <f>Scores!AK362*calcs!$BN$9</f>
        <v>1.34965012074104</v>
      </c>
      <c r="AJ366" s="219">
        <f>Scores!AL362*calcs!$BN$9</f>
        <v>1.28098740318456</v>
      </c>
      <c r="AK366" s="219">
        <f>Scores!AM362*calcs!$BN$9</f>
        <v>1.29537475821999</v>
      </c>
      <c r="AL366" s="219">
        <f>Scores!AN362*calcs!$BN$10</f>
        <v>0.734387934814509</v>
      </c>
      <c r="AM366" s="219">
        <f>Scores!AO362*calcs!$BN$10</f>
        <v>0.703605864948088</v>
      </c>
      <c r="AN366" s="219">
        <f>Scores!AP362*calcs!$BN$10</f>
        <v>0.629677935035279</v>
      </c>
      <c r="AO366" s="219">
        <f>Scores!AQ362*calcs!$BN$10</f>
        <v>0.602117868544243</v>
      </c>
      <c r="AP366" s="219">
        <f>Scores!AR362*calcs!$BN$10</f>
        <v>0.570148373595331</v>
      </c>
      <c r="AQ366" s="219">
        <f>Scores!AS362*calcs!$BN$11</f>
        <v>0.825333139147235</v>
      </c>
      <c r="AR366" s="219">
        <f>Scores!AT362*calcs!$BN$11</f>
        <v>0.918453822444144</v>
      </c>
      <c r="AS366" s="219">
        <f>Scores!AU362*calcs!$BN$11</f>
        <v>1.0049311290551</v>
      </c>
      <c r="AT366" s="219">
        <f>Scores!AV362*calcs!$BN$11</f>
        <v>1.50312681262614</v>
      </c>
      <c r="AU366" s="219">
        <f>Scores!AW362*calcs!$BN$11</f>
        <v>1.26628768201384</v>
      </c>
      <c r="AV366" s="219">
        <f>Scores!AX362*calcs!$BN$12</f>
        <v>0.858767292071805</v>
      </c>
      <c r="AW366" s="219">
        <f>Scores!AY362*calcs!$BN$12</f>
        <v>0.807651642292096</v>
      </c>
      <c r="AX366" s="219">
        <f>Scores!AZ362*calcs!$BN$12</f>
        <v>0.817085659066918</v>
      </c>
      <c r="AY366" s="219">
        <f>Scores!BA362*calcs!$BN$12</f>
        <v>0.915854589062842</v>
      </c>
      <c r="AZ366" s="219">
        <f>Scores!BB362*calcs!$BN$12</f>
        <v>0.894762201166586</v>
      </c>
      <c r="BA366" s="219">
        <f>Scores!BC362*calcs!$BN$13</f>
        <v>0.684597296907751</v>
      </c>
      <c r="BB366" s="219">
        <f>Scores!BD362*calcs!$BN$13</f>
        <v>0.732301813621643</v>
      </c>
      <c r="BC366" s="219">
        <f>Scores!BE362*calcs!$BN$13</f>
        <v>0.69139762259595</v>
      </c>
      <c r="BD366" s="219">
        <f>Scores!BF362*calcs!$BN$13</f>
        <v>0.870267566502716</v>
      </c>
      <c r="BE366" s="219">
        <f>Scores!BG362*calcs!$BN$13</f>
        <v>0.870267566502716</v>
      </c>
      <c r="BF366" s="219">
        <f>Scores!BH362*calcs!$BN$14</f>
        <v>2.23954225451132</v>
      </c>
      <c r="BG366" s="219">
        <f>Scores!BI362*calcs!$BN$14</f>
        <v>2.23954225451132</v>
      </c>
      <c r="BH366" s="219">
        <f>Scores!BJ362*calcs!$BN$14</f>
        <v>2.23954225451132</v>
      </c>
      <c r="BI366" s="219">
        <f>Scores!BK362*calcs!$BN$14</f>
        <v>3.31998513780528</v>
      </c>
      <c r="BJ366" s="219">
        <f>Scores!BL362*calcs!$BN$14</f>
        <v>3.31998513780528</v>
      </c>
    </row>
    <row r="367" spans="1:62">
      <c r="A367" t="s">
        <v>739</v>
      </c>
      <c r="B367" s="22" t="s">
        <v>740</v>
      </c>
      <c r="C367" s="219">
        <f>Scores!E363*calcs!$BN$3</f>
        <v>-2.38556878715645</v>
      </c>
      <c r="D367" s="219">
        <f>Scores!F363*calcs!$BN$3</f>
        <v>-2.38556878715645</v>
      </c>
      <c r="E367" s="219">
        <f>Scores!G363*calcs!$BN$3</f>
        <v>-2.38556878715645</v>
      </c>
      <c r="F367" s="219">
        <f>Scores!H363*calcs!$BN$3</f>
        <v>-2.38556878715645</v>
      </c>
      <c r="G367" s="219">
        <f>Scores!I363*calcs!$BN$3</f>
        <v>-2.38556878715645</v>
      </c>
      <c r="H367" s="219">
        <f>Scores!J363*calcs!$BN$4</f>
        <v>-0.248916245364402</v>
      </c>
      <c r="I367" s="219">
        <f>Scores!K363*calcs!$BN$4</f>
        <v>-0.248916245364402</v>
      </c>
      <c r="J367" s="219">
        <f>Scores!L363*calcs!$BN$4</f>
        <v>-0.248916245364402</v>
      </c>
      <c r="K367" s="219">
        <f>Scores!M363*calcs!$BN$4</f>
        <v>-0.248916245364402</v>
      </c>
      <c r="L367" s="219">
        <f>Scores!N363*calcs!$BN$4</f>
        <v>-0.248916245364402</v>
      </c>
      <c r="M367" s="219">
        <f>Scores!O363*calcs!$BN$5</f>
        <v>-1.6072965647524</v>
      </c>
      <c r="N367" s="219">
        <f>Scores!P363*calcs!$BN$5</f>
        <v>-1.6072965647524</v>
      </c>
      <c r="O367" s="219">
        <f>Scores!Q363*calcs!$BN$5</f>
        <v>-1.6072965647524</v>
      </c>
      <c r="P367" s="219">
        <f>Scores!R363*calcs!$BN$5</f>
        <v>-1.6072965647524</v>
      </c>
      <c r="Q367" s="219">
        <f>Scores!S363*calcs!$BN$5</f>
        <v>-1.6072965647524</v>
      </c>
      <c r="R367" s="219">
        <f>Scores!T363*calcs!$BN$6</f>
        <v>0.304660599336087</v>
      </c>
      <c r="S367" s="219">
        <f>Scores!U363*calcs!$BN$6</f>
        <v>0.304660599336087</v>
      </c>
      <c r="T367" s="219">
        <f>Scores!V363*calcs!$BN$6</f>
        <v>0.304660599336087</v>
      </c>
      <c r="U367" s="219">
        <f>Scores!W363*calcs!$BN$6</f>
        <v>0.304660599336087</v>
      </c>
      <c r="V367" s="219">
        <f>Scores!X363*calcs!$BN$6</f>
        <v>0.304660599336087</v>
      </c>
      <c r="W367" s="219">
        <f>Scores!Y363*calcs!$BN$7</f>
        <v>0.832152473956752</v>
      </c>
      <c r="X367" s="219">
        <f>Scores!Z363*calcs!$BN$7</f>
        <v>0.467564125603601</v>
      </c>
      <c r="Y367" s="219">
        <f>Scores!AA363*calcs!$BN$7</f>
        <v>1.34402281745842</v>
      </c>
      <c r="Z367" s="219">
        <f>Scores!AB363*calcs!$BN$7</f>
        <v>0.242685135262267</v>
      </c>
      <c r="AA367" s="219">
        <f>Scores!AC363*calcs!$BN$7</f>
        <v>0.959191431699298</v>
      </c>
      <c r="AB367" s="219">
        <f>Scores!AD363*calcs!$BN$8</f>
        <v>-0.619640779098963</v>
      </c>
      <c r="AC367" s="219">
        <f>Scores!AE363*calcs!$BN$8</f>
        <v>-0.574624249394894</v>
      </c>
      <c r="AD367" s="219">
        <f>Scores!AF363*calcs!$BN$8</f>
        <v>-0.60272530843289</v>
      </c>
      <c r="AE367" s="219">
        <f>Scores!AG363*calcs!$BN$8</f>
        <v>-0.44820375953774</v>
      </c>
      <c r="AF367" s="219">
        <f>Scores!AH363*calcs!$BN$8</f>
        <v>-0.638204168353416</v>
      </c>
      <c r="AG367" s="219">
        <f>Scores!AI363*calcs!$BN$9</f>
        <v>1.3417860890573</v>
      </c>
      <c r="AH367" s="219">
        <f>Scores!AJ363*calcs!$BN$9</f>
        <v>1.26914425992973</v>
      </c>
      <c r="AI367" s="219">
        <f>Scores!AK363*calcs!$BN$9</f>
        <v>1.29889874604031</v>
      </c>
      <c r="AJ367" s="219">
        <f>Scores!AL363*calcs!$BN$9</f>
        <v>1.21029623989396</v>
      </c>
      <c r="AK367" s="219">
        <f>Scores!AM363*calcs!$BN$9</f>
        <v>1.24204724920981</v>
      </c>
      <c r="AL367" s="219">
        <f>Scores!AN363*calcs!$BN$10</f>
        <v>-1.13985645078826</v>
      </c>
      <c r="AM367" s="219">
        <f>Scores!AO363*calcs!$BN$10</f>
        <v>-1.26393700156593</v>
      </c>
      <c r="AN367" s="219">
        <f>Scores!AP363*calcs!$BN$10</f>
        <v>-1.16019122128335</v>
      </c>
      <c r="AO367" s="219">
        <f>Scores!AQ363*calcs!$BN$10</f>
        <v>-1.18997928610604</v>
      </c>
      <c r="AP367" s="219">
        <f>Scores!AR363*calcs!$BN$10</f>
        <v>-1.16026593455684</v>
      </c>
      <c r="AQ367" s="219">
        <f>Scores!AS363*calcs!$BN$11</f>
        <v>-0.904021706284874</v>
      </c>
      <c r="AR367" s="219">
        <f>Scores!AT363*calcs!$BN$11</f>
        <v>-0.768562849953078</v>
      </c>
      <c r="AS367" s="219">
        <f>Scores!AU363*calcs!$BN$11</f>
        <v>-0.913291001955238</v>
      </c>
      <c r="AT367" s="219">
        <f>Scores!AV363*calcs!$BN$11</f>
        <v>-0.687720312111141</v>
      </c>
      <c r="AU367" s="219">
        <f>Scores!AW363*calcs!$BN$11</f>
        <v>-0.760488234520263</v>
      </c>
      <c r="AV367" s="219">
        <f>Scores!AX363*calcs!$BN$12</f>
        <v>-0.851475133017934</v>
      </c>
      <c r="AW367" s="219">
        <f>Scores!AY363*calcs!$BN$12</f>
        <v>-0.821636229082225</v>
      </c>
      <c r="AX367" s="219">
        <f>Scores!AZ363*calcs!$BN$12</f>
        <v>-0.795754575010753</v>
      </c>
      <c r="AY367" s="219">
        <f>Scores!BA363*calcs!$BN$12</f>
        <v>-0.818558999517902</v>
      </c>
      <c r="AZ367" s="219">
        <f>Scores!BB363*calcs!$BN$12</f>
        <v>-0.813997244586924</v>
      </c>
      <c r="BA367" s="219">
        <f>Scores!BC363*calcs!$BN$13</f>
        <v>-0.85718485075004</v>
      </c>
      <c r="BB367" s="219">
        <f>Scores!BD363*calcs!$BN$13</f>
        <v>-0.798874705769065</v>
      </c>
      <c r="BC367" s="219">
        <f>Scores!BE363*calcs!$BN$13</f>
        <v>-0.891539039663199</v>
      </c>
      <c r="BD367" s="219">
        <f>Scores!BF363*calcs!$BN$13</f>
        <v>-0.910127149701313</v>
      </c>
      <c r="BE367" s="219">
        <f>Scores!BG363*calcs!$BN$13</f>
        <v>-0.910127149701313</v>
      </c>
      <c r="BF367" s="219">
        <f>Scores!BH363*calcs!$BN$14</f>
        <v>0.800516046783522</v>
      </c>
      <c r="BG367" s="219">
        <f>Scores!BI363*calcs!$BN$14</f>
        <v>0.800516046783522</v>
      </c>
      <c r="BH367" s="219">
        <f>Scores!BJ363*calcs!$BN$14</f>
        <v>0.800516046783522</v>
      </c>
      <c r="BI367" s="219">
        <f>Scores!BK363*calcs!$BN$14</f>
        <v>0.653674741149273</v>
      </c>
      <c r="BJ367" s="219">
        <f>Scores!BL363*calcs!$BN$14</f>
        <v>0.653674741149273</v>
      </c>
    </row>
    <row r="368" spans="1:62">
      <c r="A368" t="s">
        <v>741</v>
      </c>
      <c r="B368" s="22" t="s">
        <v>742</v>
      </c>
      <c r="C368" s="219">
        <f>Scores!E364*calcs!$BN$3</f>
        <v>-0.959583906853555</v>
      </c>
      <c r="D368" s="219">
        <f>Scores!F364*calcs!$BN$3</f>
        <v>-0.959583906853555</v>
      </c>
      <c r="E368" s="219">
        <f>Scores!G364*calcs!$BN$3</f>
        <v>-0.959583906853555</v>
      </c>
      <c r="F368" s="219">
        <f>Scores!H364*calcs!$BN$3</f>
        <v>-0.959583906853555</v>
      </c>
      <c r="G368" s="219">
        <f>Scores!I364*calcs!$BN$3</f>
        <v>-0.959583906853555</v>
      </c>
      <c r="H368" s="219">
        <f>Scores!J364*calcs!$BN$4</f>
        <v>-0.740504858214673</v>
      </c>
      <c r="I368" s="219">
        <f>Scores!K364*calcs!$BN$4</f>
        <v>-0.740504858214673</v>
      </c>
      <c r="J368" s="219">
        <f>Scores!L364*calcs!$BN$4</f>
        <v>-0.740504858214673</v>
      </c>
      <c r="K368" s="219">
        <f>Scores!M364*calcs!$BN$4</f>
        <v>-0.740504858214673</v>
      </c>
      <c r="L368" s="219">
        <f>Scores!N364*calcs!$BN$4</f>
        <v>-0.740504858214673</v>
      </c>
      <c r="M368" s="219">
        <f>Scores!O364*calcs!$BN$5</f>
        <v>-1.59498111039566</v>
      </c>
      <c r="N368" s="219">
        <f>Scores!P364*calcs!$BN$5</f>
        <v>-1.59498111039566</v>
      </c>
      <c r="O368" s="219">
        <f>Scores!Q364*calcs!$BN$5</f>
        <v>-1.59498111039566</v>
      </c>
      <c r="P368" s="219">
        <f>Scores!R364*calcs!$BN$5</f>
        <v>-1.59498111039566</v>
      </c>
      <c r="Q368" s="219">
        <f>Scores!S364*calcs!$BN$5</f>
        <v>-1.59498111039566</v>
      </c>
      <c r="R368" s="219">
        <f>Scores!T364*calcs!$BN$6</f>
        <v>1.84808126025637</v>
      </c>
      <c r="S368" s="219">
        <f>Scores!U364*calcs!$BN$6</f>
        <v>1.84808126025637</v>
      </c>
      <c r="T368" s="219">
        <f>Scores!V364*calcs!$BN$6</f>
        <v>1.84808126025637</v>
      </c>
      <c r="U368" s="219">
        <f>Scores!W364*calcs!$BN$6</f>
        <v>1.84808126025637</v>
      </c>
      <c r="V368" s="219">
        <f>Scores!X364*calcs!$BN$6</f>
        <v>1.84808126025637</v>
      </c>
      <c r="W368" s="219">
        <f>Scores!Y364*calcs!$BN$7</f>
        <v>2.20484889042376</v>
      </c>
      <c r="X368" s="219">
        <f>Scores!Z364*calcs!$BN$7</f>
        <v>1.34346762316587</v>
      </c>
      <c r="Y368" s="219">
        <f>Scores!AA364*calcs!$BN$7</f>
        <v>1.25450182368694</v>
      </c>
      <c r="Z368" s="219">
        <f>Scores!AB364*calcs!$BN$7</f>
        <v>1.67677013503187</v>
      </c>
      <c r="AA368" s="219">
        <f>Scores!AC364*calcs!$BN$7</f>
        <v>1.852512474673</v>
      </c>
      <c r="AB368" s="219">
        <f>Scores!AD364*calcs!$BN$8</f>
        <v>1.60473205437241</v>
      </c>
      <c r="AC368" s="219">
        <f>Scores!AE364*calcs!$BN$8</f>
        <v>1.60110809940534</v>
      </c>
      <c r="AD368" s="219">
        <f>Scores!AF364*calcs!$BN$8</f>
        <v>1.49986543213975</v>
      </c>
      <c r="AE368" s="219">
        <f>Scores!AG364*calcs!$BN$8</f>
        <v>1.56304241383666</v>
      </c>
      <c r="AF368" s="219">
        <f>Scores!AH364*calcs!$BN$8</f>
        <v>1.45565612043167</v>
      </c>
      <c r="AG368" s="219">
        <f>Scores!AI364*calcs!$BN$9</f>
        <v>1.44408383965876</v>
      </c>
      <c r="AH368" s="219">
        <f>Scores!AJ364*calcs!$BN$9</f>
        <v>1.38330221911833</v>
      </c>
      <c r="AI368" s="219">
        <f>Scores!AK364*calcs!$BN$9</f>
        <v>1.40980651280996</v>
      </c>
      <c r="AJ368" s="219">
        <f>Scores!AL364*calcs!$BN$9</f>
        <v>1.34989350998605</v>
      </c>
      <c r="AK368" s="219">
        <f>Scores!AM364*calcs!$BN$9</f>
        <v>1.37557060297188</v>
      </c>
      <c r="AL368" s="219">
        <f>Scores!AN364*calcs!$BN$10</f>
        <v>0.695457042531959</v>
      </c>
      <c r="AM368" s="219">
        <f>Scores!AO364*calcs!$BN$10</f>
        <v>0.648361207303349</v>
      </c>
      <c r="AN368" s="219">
        <f>Scores!AP364*calcs!$BN$10</f>
        <v>0.660273988989443</v>
      </c>
      <c r="AO368" s="219">
        <f>Scores!AQ364*calcs!$BN$10</f>
        <v>0.632273349511916</v>
      </c>
      <c r="AP368" s="219">
        <f>Scores!AR364*calcs!$BN$10</f>
        <v>0.583409782749182</v>
      </c>
      <c r="AQ368" s="219">
        <f>Scores!AS364*calcs!$BN$11</f>
        <v>0.543437790779522</v>
      </c>
      <c r="AR368" s="219">
        <f>Scores!AT364*calcs!$BN$11</f>
        <v>0.40888050445622</v>
      </c>
      <c r="AS368" s="219">
        <f>Scores!AU364*calcs!$BN$11</f>
        <v>0.65088938148627</v>
      </c>
      <c r="AT368" s="219">
        <f>Scores!AV364*calcs!$BN$11</f>
        <v>1.1537391509867</v>
      </c>
      <c r="AU368" s="219">
        <f>Scores!AW364*calcs!$BN$11</f>
        <v>0.866335623657465</v>
      </c>
      <c r="AV368" s="219">
        <f>Scores!AX364*calcs!$BN$12</f>
        <v>0.802588084785604</v>
      </c>
      <c r="AW368" s="219">
        <f>Scores!AY364*calcs!$BN$12</f>
        <v>0.827214385413471</v>
      </c>
      <c r="AX368" s="219">
        <f>Scores!AZ364*calcs!$BN$12</f>
        <v>0.789833366325206</v>
      </c>
      <c r="AY368" s="219">
        <f>Scores!BA364*calcs!$BN$12</f>
        <v>0.803977545488852</v>
      </c>
      <c r="AZ368" s="219">
        <f>Scores!BB364*calcs!$BN$12</f>
        <v>0.866246236147508</v>
      </c>
      <c r="BA368" s="219">
        <f>Scores!BC364*calcs!$BN$13</f>
        <v>0.713361889214799</v>
      </c>
      <c r="BB368" s="219">
        <f>Scores!BD364*calcs!$BN$13</f>
        <v>0.737849554633928</v>
      </c>
      <c r="BC368" s="219">
        <f>Scores!BE364*calcs!$BN$13</f>
        <v>0.885474148236919</v>
      </c>
      <c r="BD368" s="219">
        <f>Scores!BF364*calcs!$BN$13</f>
        <v>0.996489579964942</v>
      </c>
      <c r="BE368" s="219">
        <f>Scores!BG364*calcs!$BN$13</f>
        <v>0.996489579964942</v>
      </c>
      <c r="BF368" s="219">
        <f>Scores!BH364*calcs!$BN$14</f>
        <v>1.81645719508381</v>
      </c>
      <c r="BG368" s="219">
        <f>Scores!BI364*calcs!$BN$14</f>
        <v>1.81645719508381</v>
      </c>
      <c r="BH368" s="219">
        <f>Scores!BJ364*calcs!$BN$14</f>
        <v>1.81645719508381</v>
      </c>
      <c r="BI368" s="219">
        <f>Scores!BK364*calcs!$BN$14</f>
        <v>2.69463457418906</v>
      </c>
      <c r="BJ368" s="219">
        <f>Scores!BL364*calcs!$BN$14</f>
        <v>2.69463457418906</v>
      </c>
    </row>
    <row r="369" spans="1:62">
      <c r="A369" t="s">
        <v>743</v>
      </c>
      <c r="B369" s="22" t="s">
        <v>744</v>
      </c>
      <c r="C369" s="219">
        <f>Scores!E365*calcs!$BN$3</f>
        <v>-0.764243512291515</v>
      </c>
      <c r="D369" s="219">
        <f>Scores!F365*calcs!$BN$3</f>
        <v>-0.764243512291515</v>
      </c>
      <c r="E369" s="219">
        <f>Scores!G365*calcs!$BN$3</f>
        <v>-0.764243512291515</v>
      </c>
      <c r="F369" s="219">
        <f>Scores!H365*calcs!$BN$3</f>
        <v>-0.764243512291515</v>
      </c>
      <c r="G369" s="219">
        <f>Scores!I365*calcs!$BN$3</f>
        <v>-0.764243512291515</v>
      </c>
      <c r="H369" s="219">
        <f>Scores!J365*calcs!$BN$4</f>
        <v>-0.393840923901533</v>
      </c>
      <c r="I369" s="219">
        <f>Scores!K365*calcs!$BN$4</f>
        <v>-0.393840923901533</v>
      </c>
      <c r="J369" s="219">
        <f>Scores!L365*calcs!$BN$4</f>
        <v>-0.393840923901533</v>
      </c>
      <c r="K369" s="219">
        <f>Scores!M365*calcs!$BN$4</f>
        <v>-0.393840923901533</v>
      </c>
      <c r="L369" s="219">
        <f>Scores!N365*calcs!$BN$4</f>
        <v>-0.393840923901533</v>
      </c>
      <c r="M369" s="219">
        <f>Scores!O365*calcs!$BN$5</f>
        <v>-1.04539880414237</v>
      </c>
      <c r="N369" s="219">
        <f>Scores!P365*calcs!$BN$5</f>
        <v>-1.04539880414237</v>
      </c>
      <c r="O369" s="219">
        <f>Scores!Q365*calcs!$BN$5</f>
        <v>-1.04539880414237</v>
      </c>
      <c r="P369" s="219">
        <f>Scores!R365*calcs!$BN$5</f>
        <v>-1.04539880414237</v>
      </c>
      <c r="Q369" s="219">
        <f>Scores!S365*calcs!$BN$5</f>
        <v>-1.04539880414237</v>
      </c>
      <c r="R369" s="219">
        <f>Scores!T365*calcs!$BN$6</f>
        <v>0.428589975627854</v>
      </c>
      <c r="S369" s="219">
        <f>Scores!U365*calcs!$BN$6</f>
        <v>0.428589975627854</v>
      </c>
      <c r="T369" s="219">
        <f>Scores!V365*calcs!$BN$6</f>
        <v>0.428589975627854</v>
      </c>
      <c r="U369" s="219">
        <f>Scores!W365*calcs!$BN$6</f>
        <v>0.428589975627854</v>
      </c>
      <c r="V369" s="219">
        <f>Scores!X365*calcs!$BN$6</f>
        <v>0.428589975627854</v>
      </c>
      <c r="W369" s="219">
        <f>Scores!Y365*calcs!$BN$7</f>
        <v>1.6824087603391</v>
      </c>
      <c r="X369" s="219">
        <f>Scores!Z365*calcs!$BN$7</f>
        <v>1.12392298717076</v>
      </c>
      <c r="Y369" s="219">
        <f>Scores!AA365*calcs!$BN$7</f>
        <v>1.41773702122158</v>
      </c>
      <c r="Z369" s="219">
        <f>Scores!AB365*calcs!$BN$7</f>
        <v>1.12743072619911</v>
      </c>
      <c r="AA369" s="219">
        <f>Scores!AC365*calcs!$BN$7</f>
        <v>1.43396413762833</v>
      </c>
      <c r="AB369" s="219">
        <f>Scores!AD365*calcs!$BN$8</f>
        <v>-0.518045446612275</v>
      </c>
      <c r="AC369" s="219">
        <f>Scores!AE365*calcs!$BN$8</f>
        <v>-0.406566951838918</v>
      </c>
      <c r="AD369" s="219">
        <f>Scores!AF365*calcs!$BN$8</f>
        <v>-0.460766968780064</v>
      </c>
      <c r="AE369" s="219">
        <f>Scores!AG365*calcs!$BN$8</f>
        <v>-0.453350973476493</v>
      </c>
      <c r="AF369" s="219">
        <f>Scores!AH365*calcs!$BN$8</f>
        <v>-0.427930252289924</v>
      </c>
      <c r="AG369" s="219">
        <f>Scores!AI365*calcs!$BN$9</f>
        <v>0.565324700925613</v>
      </c>
      <c r="AH369" s="219">
        <f>Scores!AJ365*calcs!$BN$9</f>
        <v>0.542199026269869</v>
      </c>
      <c r="AI369" s="219">
        <f>Scores!AK365*calcs!$BN$9</f>
        <v>0.500434992434873</v>
      </c>
      <c r="AJ369" s="219">
        <f>Scores!AL365*calcs!$BN$9</f>
        <v>0.463677178834155</v>
      </c>
      <c r="AK369" s="219">
        <f>Scores!AM365*calcs!$BN$9</f>
        <v>0.492225283303833</v>
      </c>
      <c r="AL369" s="219">
        <f>Scores!AN365*calcs!$BN$10</f>
        <v>-0.515658684570497</v>
      </c>
      <c r="AM369" s="219">
        <f>Scores!AO365*calcs!$BN$10</f>
        <v>-0.524053193823888</v>
      </c>
      <c r="AN369" s="219">
        <f>Scores!AP365*calcs!$BN$10</f>
        <v>-0.610919205058586</v>
      </c>
      <c r="AO369" s="219">
        <f>Scores!AQ365*calcs!$BN$10</f>
        <v>-0.578887333555257</v>
      </c>
      <c r="AP369" s="219">
        <f>Scores!AR365*calcs!$BN$10</f>
        <v>-0.656692275883905</v>
      </c>
      <c r="AQ369" s="219">
        <f>Scores!AS365*calcs!$BN$11</f>
        <v>0.0613040107745492</v>
      </c>
      <c r="AR369" s="219">
        <f>Scores!AT365*calcs!$BN$11</f>
        <v>-0.0639614719926821</v>
      </c>
      <c r="AS369" s="219">
        <f>Scores!AU365*calcs!$BN$11</f>
        <v>0.112605607745057</v>
      </c>
      <c r="AT369" s="219">
        <f>Scores!AV365*calcs!$BN$11</f>
        <v>0.443079076806091</v>
      </c>
      <c r="AU369" s="219">
        <f>Scores!AW365*calcs!$BN$11</f>
        <v>0.377179125407945</v>
      </c>
      <c r="AV369" s="219">
        <f>Scores!AX365*calcs!$BN$12</f>
        <v>-0.771249853640943</v>
      </c>
      <c r="AW369" s="219">
        <f>Scores!AY365*calcs!$BN$12</f>
        <v>-0.729380233317251</v>
      </c>
      <c r="AX369" s="219">
        <f>Scores!AZ365*calcs!$BN$12</f>
        <v>-0.844602852408413</v>
      </c>
      <c r="AY369" s="219">
        <f>Scores!BA365*calcs!$BN$12</f>
        <v>-0.756231461961573</v>
      </c>
      <c r="AZ369" s="219">
        <f>Scores!BB365*calcs!$BN$12</f>
        <v>-0.716460058778348</v>
      </c>
      <c r="BA369" s="219">
        <f>Scores!BC365*calcs!$BN$13</f>
        <v>-1.2483833061259</v>
      </c>
      <c r="BB369" s="219">
        <f>Scores!BD365*calcs!$BN$13</f>
        <v>-1.18721657662903</v>
      </c>
      <c r="BC369" s="219">
        <f>Scores!BE365*calcs!$BN$13</f>
        <v>-1.21904317668233</v>
      </c>
      <c r="BD369" s="219">
        <f>Scores!BF365*calcs!$BN$13</f>
        <v>-1.089495274095</v>
      </c>
      <c r="BE369" s="219">
        <f>Scores!BG365*calcs!$BN$13</f>
        <v>-1.089495274095</v>
      </c>
      <c r="BF369" s="219">
        <f>Scores!BH365*calcs!$BN$14</f>
        <v>1.42664278564025</v>
      </c>
      <c r="BG369" s="219">
        <f>Scores!BI365*calcs!$BN$14</f>
        <v>1.42664278564025</v>
      </c>
      <c r="BH369" s="219">
        <f>Scores!BJ365*calcs!$BN$14</f>
        <v>1.42664278564025</v>
      </c>
      <c r="BI369" s="219">
        <f>Scores!BK365*calcs!$BN$14</f>
        <v>1.70129801194049</v>
      </c>
      <c r="BJ369" s="219">
        <f>Scores!BL365*calcs!$BN$14</f>
        <v>1.70129801194049</v>
      </c>
    </row>
    <row r="370" spans="1:62">
      <c r="A370" t="s">
        <v>745</v>
      </c>
      <c r="B370" s="22" t="s">
        <v>746</v>
      </c>
      <c r="C370" s="219">
        <f>Scores!E366*calcs!$BN$3</f>
        <v>-2.15395089074718</v>
      </c>
      <c r="D370" s="219">
        <f>Scores!F366*calcs!$BN$3</f>
        <v>-2.15395089074718</v>
      </c>
      <c r="E370" s="219">
        <f>Scores!G366*calcs!$BN$3</f>
        <v>-2.15395089074718</v>
      </c>
      <c r="F370" s="219">
        <f>Scores!H366*calcs!$BN$3</f>
        <v>-2.15395089074718</v>
      </c>
      <c r="G370" s="219">
        <f>Scores!I366*calcs!$BN$3</f>
        <v>-2.15395089074718</v>
      </c>
      <c r="H370" s="219">
        <f>Scores!J366*calcs!$BN$4</f>
        <v>-0.564553749726082</v>
      </c>
      <c r="I370" s="219">
        <f>Scores!K366*calcs!$BN$4</f>
        <v>-0.564553749726082</v>
      </c>
      <c r="J370" s="219">
        <f>Scores!L366*calcs!$BN$4</f>
        <v>-0.564553749726082</v>
      </c>
      <c r="K370" s="219">
        <f>Scores!M366*calcs!$BN$4</f>
        <v>-0.564553749726082</v>
      </c>
      <c r="L370" s="219">
        <f>Scores!N366*calcs!$BN$4</f>
        <v>-0.564553749726082</v>
      </c>
      <c r="M370" s="219">
        <f>Scores!O366*calcs!$BN$5</f>
        <v>-1.66568433641231</v>
      </c>
      <c r="N370" s="219">
        <f>Scores!P366*calcs!$BN$5</f>
        <v>-1.66568433641231</v>
      </c>
      <c r="O370" s="219">
        <f>Scores!Q366*calcs!$BN$5</f>
        <v>-1.66568433641231</v>
      </c>
      <c r="P370" s="219">
        <f>Scores!R366*calcs!$BN$5</f>
        <v>-1.66568433641231</v>
      </c>
      <c r="Q370" s="219">
        <f>Scores!S366*calcs!$BN$5</f>
        <v>-1.66568433641231</v>
      </c>
      <c r="R370" s="219">
        <f>Scores!T366*calcs!$BN$6</f>
        <v>0.326510993359872</v>
      </c>
      <c r="S370" s="219">
        <f>Scores!U366*calcs!$BN$6</f>
        <v>0.326510993359872</v>
      </c>
      <c r="T370" s="219">
        <f>Scores!V366*calcs!$BN$6</f>
        <v>0.326510993359872</v>
      </c>
      <c r="U370" s="219">
        <f>Scores!W366*calcs!$BN$6</f>
        <v>0.326510993359872</v>
      </c>
      <c r="V370" s="219">
        <f>Scores!X366*calcs!$BN$6</f>
        <v>0.326510993359872</v>
      </c>
      <c r="W370" s="219">
        <f>Scores!Y366*calcs!$BN$7</f>
        <v>1.29375591470787</v>
      </c>
      <c r="X370" s="219">
        <f>Scores!Z366*calcs!$BN$7</f>
        <v>1.42503696293933</v>
      </c>
      <c r="Y370" s="219">
        <f>Scores!AA366*calcs!$BN$7</f>
        <v>2.41344968040844</v>
      </c>
      <c r="Z370" s="219">
        <f>Scores!AB366*calcs!$BN$7</f>
        <v>0.729371593883683</v>
      </c>
      <c r="AA370" s="219">
        <f>Scores!AC366*calcs!$BN$7</f>
        <v>0.893902223786309</v>
      </c>
      <c r="AB370" s="219">
        <f>Scores!AD366*calcs!$BN$8</f>
        <v>0.232501907797981</v>
      </c>
      <c r="AC370" s="219">
        <f>Scores!AE366*calcs!$BN$8</f>
        <v>0.0717296233756731</v>
      </c>
      <c r="AD370" s="219">
        <f>Scores!AF366*calcs!$BN$8</f>
        <v>0.0852156328107554</v>
      </c>
      <c r="AE370" s="219">
        <f>Scores!AG366*calcs!$BN$8</f>
        <v>0.121162319714746</v>
      </c>
      <c r="AF370" s="219">
        <f>Scores!AH366*calcs!$BN$8</f>
        <v>-0.0791003698292278</v>
      </c>
      <c r="AG370" s="219">
        <f>Scores!AI366*calcs!$BN$9</f>
        <v>1.68600327625298</v>
      </c>
      <c r="AH370" s="219">
        <f>Scores!AJ366*calcs!$BN$9</f>
        <v>1.62756332608205</v>
      </c>
      <c r="AI370" s="219">
        <f>Scores!AK366*calcs!$BN$9</f>
        <v>1.55979820868464</v>
      </c>
      <c r="AJ370" s="219">
        <f>Scores!AL366*calcs!$BN$9</f>
        <v>1.49752193042949</v>
      </c>
      <c r="AK370" s="219">
        <f>Scores!AM366*calcs!$BN$9</f>
        <v>1.50792679455071</v>
      </c>
      <c r="AL370" s="219">
        <f>Scores!AN366*calcs!$BN$10</f>
        <v>-0.667124187357294</v>
      </c>
      <c r="AM370" s="219">
        <f>Scores!AO366*calcs!$BN$10</f>
        <v>-0.735057094550321</v>
      </c>
      <c r="AN370" s="219">
        <f>Scores!AP366*calcs!$BN$10</f>
        <v>-0.611742701334785</v>
      </c>
      <c r="AO370" s="219">
        <f>Scores!AQ366*calcs!$BN$10</f>
        <v>-0.701778906340579</v>
      </c>
      <c r="AP370" s="219">
        <f>Scores!AR366*calcs!$BN$10</f>
        <v>-0.676169059767555</v>
      </c>
      <c r="AQ370" s="219">
        <f>Scores!AS366*calcs!$BN$11</f>
        <v>-0.133751502492732</v>
      </c>
      <c r="AR370" s="219">
        <f>Scores!AT366*calcs!$BN$11</f>
        <v>-0.124982321582741</v>
      </c>
      <c r="AS370" s="219">
        <f>Scores!AU366*calcs!$BN$11</f>
        <v>-0.098846881503801</v>
      </c>
      <c r="AT370" s="219">
        <f>Scores!AV366*calcs!$BN$11</f>
        <v>0.278597503088771</v>
      </c>
      <c r="AU370" s="219">
        <f>Scores!AW366*calcs!$BN$11</f>
        <v>0.153581272855399</v>
      </c>
      <c r="AV370" s="219">
        <f>Scores!AX366*calcs!$BN$12</f>
        <v>-0.10004734935548</v>
      </c>
      <c r="AW370" s="219">
        <f>Scores!AY366*calcs!$BN$12</f>
        <v>-0.0818328876314963</v>
      </c>
      <c r="AX370" s="219">
        <f>Scores!AZ366*calcs!$BN$12</f>
        <v>-0.120459680254655</v>
      </c>
      <c r="AY370" s="219">
        <f>Scores!BA366*calcs!$BN$12</f>
        <v>-0.100769407845269</v>
      </c>
      <c r="AZ370" s="219">
        <f>Scores!BB366*calcs!$BN$12</f>
        <v>-0.193634331251862</v>
      </c>
      <c r="BA370" s="219">
        <f>Scores!BC366*calcs!$BN$13</f>
        <v>-0.500503906142641</v>
      </c>
      <c r="BB370" s="219">
        <f>Scores!BD366*calcs!$BN$13</f>
        <v>-0.477105727056525</v>
      </c>
      <c r="BC370" s="219">
        <f>Scores!BE366*calcs!$BN$13</f>
        <v>-0.388153051281937</v>
      </c>
      <c r="BD370" s="219">
        <f>Scores!BF366*calcs!$BN$13</f>
        <v>-0.285660346256617</v>
      </c>
      <c r="BE370" s="219">
        <f>Scores!BG366*calcs!$BN$13</f>
        <v>-0.285660346256617</v>
      </c>
      <c r="BF370" s="219">
        <f>Scores!BH366*calcs!$BN$14</f>
        <v>1.09962021438471</v>
      </c>
      <c r="BG370" s="219">
        <f>Scores!BI366*calcs!$BN$14</f>
        <v>1.09962021438471</v>
      </c>
      <c r="BH370" s="219">
        <f>Scores!BJ366*calcs!$BN$14</f>
        <v>1.09962021438471</v>
      </c>
      <c r="BI370" s="219">
        <f>Scores!BK366*calcs!$BN$14</f>
        <v>1.32933285450386</v>
      </c>
      <c r="BJ370" s="219">
        <f>Scores!BL366*calcs!$BN$14</f>
        <v>1.32933285450386</v>
      </c>
    </row>
    <row r="371" spans="1:62">
      <c r="A371" t="s">
        <v>747</v>
      </c>
      <c r="B371" s="22" t="s">
        <v>748</v>
      </c>
      <c r="C371" s="219">
        <f>Scores!E367*calcs!$BN$3</f>
        <v>-0.613552350772226</v>
      </c>
      <c r="D371" s="219">
        <f>Scores!F367*calcs!$BN$3</f>
        <v>-0.613552350772226</v>
      </c>
      <c r="E371" s="219">
        <f>Scores!G367*calcs!$BN$3</f>
        <v>-0.613552350772226</v>
      </c>
      <c r="F371" s="219">
        <f>Scores!H367*calcs!$BN$3</f>
        <v>-0.613552350772226</v>
      </c>
      <c r="G371" s="219">
        <f>Scores!I367*calcs!$BN$3</f>
        <v>-0.613552350772226</v>
      </c>
      <c r="H371" s="219">
        <f>Scores!J367*calcs!$BN$4</f>
        <v>-0.629124646009253</v>
      </c>
      <c r="I371" s="219">
        <f>Scores!K367*calcs!$BN$4</f>
        <v>-0.629124646009253</v>
      </c>
      <c r="J371" s="219">
        <f>Scores!L367*calcs!$BN$4</f>
        <v>-0.629124646009253</v>
      </c>
      <c r="K371" s="219">
        <f>Scores!M367*calcs!$BN$4</f>
        <v>-0.629124646009253</v>
      </c>
      <c r="L371" s="219">
        <f>Scores!N367*calcs!$BN$4</f>
        <v>-0.629124646009253</v>
      </c>
      <c r="M371" s="219">
        <f>Scores!O367*calcs!$BN$5</f>
        <v>-1.59915634180826</v>
      </c>
      <c r="N371" s="219">
        <f>Scores!P367*calcs!$BN$5</f>
        <v>-1.59915634180826</v>
      </c>
      <c r="O371" s="219">
        <f>Scores!Q367*calcs!$BN$5</f>
        <v>-1.59915634180826</v>
      </c>
      <c r="P371" s="219">
        <f>Scores!R367*calcs!$BN$5</f>
        <v>-1.59915634180826</v>
      </c>
      <c r="Q371" s="219">
        <f>Scores!S367*calcs!$BN$5</f>
        <v>-1.59915634180826</v>
      </c>
      <c r="R371" s="219">
        <f>Scores!T367*calcs!$BN$6</f>
        <v>-0.328883147548648</v>
      </c>
      <c r="S371" s="219">
        <f>Scores!U367*calcs!$BN$6</f>
        <v>-0.328883147548648</v>
      </c>
      <c r="T371" s="219">
        <f>Scores!V367*calcs!$BN$6</f>
        <v>-0.328883147548648</v>
      </c>
      <c r="U371" s="219">
        <f>Scores!W367*calcs!$BN$6</f>
        <v>-0.328883147548648</v>
      </c>
      <c r="V371" s="219">
        <f>Scores!X367*calcs!$BN$6</f>
        <v>-0.328883147548648</v>
      </c>
      <c r="W371" s="219">
        <f>Scores!Y367*calcs!$BN$7</f>
        <v>1.0429605955673</v>
      </c>
      <c r="X371" s="219">
        <f>Scores!Z367*calcs!$BN$7</f>
        <v>1.14214712326115</v>
      </c>
      <c r="Y371" s="219">
        <f>Scores!AA367*calcs!$BN$7</f>
        <v>1.02576969817534</v>
      </c>
      <c r="Z371" s="219">
        <f>Scores!AB367*calcs!$BN$7</f>
        <v>0.692565144707574</v>
      </c>
      <c r="AA371" s="219">
        <f>Scores!AC367*calcs!$BN$7</f>
        <v>0.499472785843696</v>
      </c>
      <c r="AB371" s="219">
        <f>Scores!AD367*calcs!$BN$8</f>
        <v>-2.58750389086421</v>
      </c>
      <c r="AC371" s="219">
        <f>Scores!AE367*calcs!$BN$8</f>
        <v>-2.72561862911041</v>
      </c>
      <c r="AD371" s="219">
        <f>Scores!AF367*calcs!$BN$8</f>
        <v>-2.59059099120191</v>
      </c>
      <c r="AE371" s="219">
        <f>Scores!AG367*calcs!$BN$8</f>
        <v>-2.49443402380323</v>
      </c>
      <c r="AF371" s="219">
        <f>Scores!AH367*calcs!$BN$8</f>
        <v>-2.37246345123863</v>
      </c>
      <c r="AG371" s="219">
        <f>Scores!AI367*calcs!$BN$9</f>
        <v>1.12194717303784</v>
      </c>
      <c r="AH371" s="219">
        <f>Scores!AJ367*calcs!$BN$9</f>
        <v>1.16906250883763</v>
      </c>
      <c r="AI371" s="219">
        <f>Scores!AK367*calcs!$BN$9</f>
        <v>1.12043630501052</v>
      </c>
      <c r="AJ371" s="219">
        <f>Scores!AL367*calcs!$BN$9</f>
        <v>1.06315577845223</v>
      </c>
      <c r="AK371" s="219">
        <f>Scores!AM367*calcs!$BN$9</f>
        <v>1.03569297521389</v>
      </c>
      <c r="AL371" s="219">
        <f>Scores!AN367*calcs!$BN$10</f>
        <v>-1.65986194056232</v>
      </c>
      <c r="AM371" s="219">
        <f>Scores!AO367*calcs!$BN$10</f>
        <v>-1.63048092054213</v>
      </c>
      <c r="AN371" s="219">
        <f>Scores!AP367*calcs!$BN$10</f>
        <v>-1.64754265212469</v>
      </c>
      <c r="AO371" s="219">
        <f>Scores!AQ367*calcs!$BN$10</f>
        <v>-1.5519248341228</v>
      </c>
      <c r="AP371" s="219">
        <f>Scores!AR367*calcs!$BN$10</f>
        <v>-1.44441997962266</v>
      </c>
      <c r="AQ371" s="219">
        <f>Scores!AS367*calcs!$BN$11</f>
        <v>-2.03769886876514</v>
      </c>
      <c r="AR371" s="219">
        <f>Scores!AT367*calcs!$BN$11</f>
        <v>-1.91105137790404</v>
      </c>
      <c r="AS371" s="219">
        <f>Scores!AU367*calcs!$BN$11</f>
        <v>-2.00728303134469</v>
      </c>
      <c r="AT371" s="219">
        <f>Scores!AV367*calcs!$BN$11</f>
        <v>-1.71857160816055</v>
      </c>
      <c r="AU371" s="219">
        <f>Scores!AW367*calcs!$BN$11</f>
        <v>-2.05465811479307</v>
      </c>
      <c r="AV371" s="219">
        <f>Scores!AX367*calcs!$BN$12</f>
        <v>-2.58049637349802</v>
      </c>
      <c r="AW371" s="219">
        <f>Scores!AY367*calcs!$BN$12</f>
        <v>-2.66096585515053</v>
      </c>
      <c r="AX371" s="219">
        <f>Scores!AZ367*calcs!$BN$12</f>
        <v>-2.50038246468634</v>
      </c>
      <c r="AY371" s="219">
        <f>Scores!BA367*calcs!$BN$12</f>
        <v>-2.50782106754189</v>
      </c>
      <c r="AZ371" s="219">
        <f>Scores!BB367*calcs!$BN$12</f>
        <v>-2.33786659194438</v>
      </c>
      <c r="BA371" s="219">
        <f>Scores!BC367*calcs!$BN$13</f>
        <v>-1.99050978764775</v>
      </c>
      <c r="BB371" s="219">
        <f>Scores!BD367*calcs!$BN$13</f>
        <v>-2.00273450543495</v>
      </c>
      <c r="BC371" s="219">
        <f>Scores!BE367*calcs!$BN$13</f>
        <v>-1.82553231931036</v>
      </c>
      <c r="BD371" s="219">
        <f>Scores!BF367*calcs!$BN$13</f>
        <v>-2.03283874312848</v>
      </c>
      <c r="BE371" s="219">
        <f>Scores!BG367*calcs!$BN$13</f>
        <v>-2.03283874312848</v>
      </c>
      <c r="BF371" s="219">
        <f>Scores!BH367*calcs!$BN$14</f>
        <v>1.14951439245684</v>
      </c>
      <c r="BG371" s="219">
        <f>Scores!BI367*calcs!$BN$14</f>
        <v>1.14951439245684</v>
      </c>
      <c r="BH371" s="219">
        <f>Scores!BJ367*calcs!$BN$14</f>
        <v>1.14951439245684</v>
      </c>
      <c r="BI371" s="219">
        <f>Scores!BK367*calcs!$BN$14</f>
        <v>0.946216675632569</v>
      </c>
      <c r="BJ371" s="219">
        <f>Scores!BL367*calcs!$BN$14</f>
        <v>0.946216675632569</v>
      </c>
    </row>
    <row r="372" spans="1:62">
      <c r="A372" t="s">
        <v>749</v>
      </c>
      <c r="B372" s="22" t="s">
        <v>750</v>
      </c>
      <c r="C372" s="219">
        <f>Scores!E368*calcs!$BN$3</f>
        <v>0.10083537791181</v>
      </c>
      <c r="D372" s="219">
        <f>Scores!F368*calcs!$BN$3</f>
        <v>0.10083537791181</v>
      </c>
      <c r="E372" s="219">
        <f>Scores!G368*calcs!$BN$3</f>
        <v>0.10083537791181</v>
      </c>
      <c r="F372" s="219">
        <f>Scores!H368*calcs!$BN$3</f>
        <v>0.10083537791181</v>
      </c>
      <c r="G372" s="219">
        <f>Scores!I368*calcs!$BN$3</f>
        <v>0.10083537791181</v>
      </c>
      <c r="H372" s="219">
        <f>Scores!J368*calcs!$BN$4</f>
        <v>-1.06272776480156</v>
      </c>
      <c r="I372" s="219">
        <f>Scores!K368*calcs!$BN$4</f>
        <v>-1.06272776480156</v>
      </c>
      <c r="J372" s="219">
        <f>Scores!L368*calcs!$BN$4</f>
        <v>-1.06272776480156</v>
      </c>
      <c r="K372" s="219">
        <f>Scores!M368*calcs!$BN$4</f>
        <v>-1.06272776480156</v>
      </c>
      <c r="L372" s="219">
        <f>Scores!N368*calcs!$BN$4</f>
        <v>-1.06272776480156</v>
      </c>
      <c r="M372" s="219">
        <f>Scores!O368*calcs!$BN$5</f>
        <v>-1.98332557120744</v>
      </c>
      <c r="N372" s="219">
        <f>Scores!P368*calcs!$BN$5</f>
        <v>-1.98332557120744</v>
      </c>
      <c r="O372" s="219">
        <f>Scores!Q368*calcs!$BN$5</f>
        <v>-1.98332557120744</v>
      </c>
      <c r="P372" s="219">
        <f>Scores!R368*calcs!$BN$5</f>
        <v>-1.98332557120744</v>
      </c>
      <c r="Q372" s="219">
        <f>Scores!S368*calcs!$BN$5</f>
        <v>-1.98332557120744</v>
      </c>
      <c r="R372" s="219">
        <f>Scores!T368*calcs!$BN$6</f>
        <v>2.29146511164855</v>
      </c>
      <c r="S372" s="219">
        <f>Scores!U368*calcs!$BN$6</f>
        <v>2.29146511164855</v>
      </c>
      <c r="T372" s="219">
        <f>Scores!V368*calcs!$BN$6</f>
        <v>2.29146511164855</v>
      </c>
      <c r="U372" s="219">
        <f>Scores!W368*calcs!$BN$6</f>
        <v>2.29146511164855</v>
      </c>
      <c r="V372" s="219">
        <f>Scores!X368*calcs!$BN$6</f>
        <v>2.29146511164855</v>
      </c>
      <c r="W372" s="219">
        <f>Scores!Y368*calcs!$BN$7</f>
        <v>2.25064446274189</v>
      </c>
      <c r="X372" s="219">
        <f>Scores!Z368*calcs!$BN$7</f>
        <v>1.89271467178879</v>
      </c>
      <c r="Y372" s="219">
        <f>Scores!AA368*calcs!$BN$7</f>
        <v>2.09776370450661</v>
      </c>
      <c r="Z372" s="219">
        <f>Scores!AB368*calcs!$BN$7</f>
        <v>1.79746114264303</v>
      </c>
      <c r="AA372" s="219">
        <f>Scores!AC368*calcs!$BN$7</f>
        <v>1.50468178273629</v>
      </c>
      <c r="AB372" s="219">
        <f>Scores!AD368*calcs!$BN$8</f>
        <v>1.25476995285802</v>
      </c>
      <c r="AC372" s="219">
        <f>Scores!AE368*calcs!$BN$8</f>
        <v>1.18600494786121</v>
      </c>
      <c r="AD372" s="219">
        <f>Scores!AF368*calcs!$BN$8</f>
        <v>1.14300942196894</v>
      </c>
      <c r="AE372" s="219">
        <f>Scores!AG368*calcs!$BN$8</f>
        <v>1.14981331417595</v>
      </c>
      <c r="AF372" s="219">
        <f>Scores!AH368*calcs!$BN$8</f>
        <v>1.12631676722133</v>
      </c>
      <c r="AG372" s="219">
        <f>Scores!AI368*calcs!$BN$9</f>
        <v>-0.429216891897377</v>
      </c>
      <c r="AH372" s="219">
        <f>Scores!AJ368*calcs!$BN$9</f>
        <v>-0.406978878508842</v>
      </c>
      <c r="AI372" s="219">
        <f>Scores!AK368*calcs!$BN$9</f>
        <v>-0.421718858547894</v>
      </c>
      <c r="AJ372" s="219">
        <f>Scores!AL368*calcs!$BN$9</f>
        <v>-0.43269509432895</v>
      </c>
      <c r="AK372" s="219">
        <f>Scores!AM368*calcs!$BN$9</f>
        <v>-0.474778411091294</v>
      </c>
      <c r="AL372" s="219">
        <f>Scores!AN368*calcs!$BN$10</f>
        <v>0.815573088232998</v>
      </c>
      <c r="AM372" s="219">
        <f>Scores!AO368*calcs!$BN$10</f>
        <v>0.815958591308916</v>
      </c>
      <c r="AN372" s="219">
        <f>Scores!AP368*calcs!$BN$10</f>
        <v>0.78494528525118</v>
      </c>
      <c r="AO372" s="219">
        <f>Scores!AQ368*calcs!$BN$10</f>
        <v>0.756126217772002</v>
      </c>
      <c r="AP372" s="219">
        <f>Scores!AR368*calcs!$BN$10</f>
        <v>0.736017998858114</v>
      </c>
      <c r="AQ372" s="219">
        <f>Scores!AS368*calcs!$BN$11</f>
        <v>0.740027323887765</v>
      </c>
      <c r="AR372" s="219">
        <f>Scores!AT368*calcs!$BN$11</f>
        <v>0.734971890860273</v>
      </c>
      <c r="AS372" s="219">
        <f>Scores!AU368*calcs!$BN$11</f>
        <v>0.796077095832293</v>
      </c>
      <c r="AT372" s="219">
        <f>Scores!AV368*calcs!$BN$11</f>
        <v>1.35531354055759</v>
      </c>
      <c r="AU372" s="219">
        <f>Scores!AW368*calcs!$BN$11</f>
        <v>1.00173194331411</v>
      </c>
      <c r="AV372" s="219">
        <f>Scores!AX368*calcs!$BN$12</f>
        <v>0.365922428151956</v>
      </c>
      <c r="AW372" s="219">
        <f>Scores!AY368*calcs!$BN$12</f>
        <v>0.445785694721745</v>
      </c>
      <c r="AX372" s="219">
        <f>Scores!AZ368*calcs!$BN$12</f>
        <v>0.41742030435866</v>
      </c>
      <c r="AY372" s="219">
        <f>Scores!BA368*calcs!$BN$12</f>
        <v>0.461827318681959</v>
      </c>
      <c r="AZ372" s="219">
        <f>Scores!BB368*calcs!$BN$12</f>
        <v>0.492296843583212</v>
      </c>
      <c r="BA372" s="219">
        <f>Scores!BC368*calcs!$BN$13</f>
        <v>-0.293398841531893</v>
      </c>
      <c r="BB372" s="219">
        <f>Scores!BD368*calcs!$BN$13</f>
        <v>-0.194170935429981</v>
      </c>
      <c r="BC372" s="219">
        <f>Scores!BE368*calcs!$BN$13</f>
        <v>-0.242595657051211</v>
      </c>
      <c r="BD372" s="219">
        <f>Scores!BF368*calcs!$BN$13</f>
        <v>-0.132865277328659</v>
      </c>
      <c r="BE372" s="219">
        <f>Scores!BG368*calcs!$BN$13</f>
        <v>-0.132865277328659</v>
      </c>
      <c r="BF372" s="219">
        <f>Scores!BH368*calcs!$BN$14</f>
        <v>1.5498605065495</v>
      </c>
      <c r="BG372" s="219">
        <f>Scores!BI368*calcs!$BN$14</f>
        <v>1.5498605065495</v>
      </c>
      <c r="BH372" s="219">
        <f>Scores!BJ368*calcs!$BN$14</f>
        <v>1.5498605065495</v>
      </c>
      <c r="BI372" s="219">
        <f>Scores!BK368*calcs!$BN$14</f>
        <v>2.58998199030757</v>
      </c>
      <c r="BJ372" s="219">
        <f>Scores!BL368*calcs!$BN$14</f>
        <v>2.58998199030757</v>
      </c>
    </row>
    <row r="373" spans="1:62">
      <c r="A373" t="s">
        <v>751</v>
      </c>
      <c r="B373" s="22" t="s">
        <v>752</v>
      </c>
      <c r="C373" s="219">
        <f>Scores!E369*calcs!$BN$3</f>
        <v>0.139903456824218</v>
      </c>
      <c r="D373" s="219">
        <f>Scores!F369*calcs!$BN$3</f>
        <v>0.139903456824218</v>
      </c>
      <c r="E373" s="219">
        <f>Scores!G369*calcs!$BN$3</f>
        <v>0.139903456824218</v>
      </c>
      <c r="F373" s="219">
        <f>Scores!H369*calcs!$BN$3</f>
        <v>0.139903456824218</v>
      </c>
      <c r="G373" s="219">
        <f>Scores!I369*calcs!$BN$3</f>
        <v>0.139903456824218</v>
      </c>
      <c r="H373" s="219">
        <f>Scores!J369*calcs!$BN$4</f>
        <v>-0.753429378798057</v>
      </c>
      <c r="I373" s="219">
        <f>Scores!K369*calcs!$BN$4</f>
        <v>-0.753429378798057</v>
      </c>
      <c r="J373" s="219">
        <f>Scores!L369*calcs!$BN$4</f>
        <v>-0.753429378798057</v>
      </c>
      <c r="K373" s="219">
        <f>Scores!M369*calcs!$BN$4</f>
        <v>-0.753429378798057</v>
      </c>
      <c r="L373" s="219">
        <f>Scores!N369*calcs!$BN$4</f>
        <v>-0.753429378798057</v>
      </c>
      <c r="M373" s="219">
        <f>Scores!O369*calcs!$BN$5</f>
        <v>-1.17094857979668</v>
      </c>
      <c r="N373" s="219">
        <f>Scores!P369*calcs!$BN$5</f>
        <v>-1.17094857979668</v>
      </c>
      <c r="O373" s="219">
        <f>Scores!Q369*calcs!$BN$5</f>
        <v>-1.17094857979668</v>
      </c>
      <c r="P373" s="219">
        <f>Scores!R369*calcs!$BN$5</f>
        <v>-1.17094857979668</v>
      </c>
      <c r="Q373" s="219">
        <f>Scores!S369*calcs!$BN$5</f>
        <v>-1.17094857979668</v>
      </c>
      <c r="R373" s="219">
        <f>Scores!T369*calcs!$BN$6</f>
        <v>2.01289784122546</v>
      </c>
      <c r="S373" s="219">
        <f>Scores!U369*calcs!$BN$6</f>
        <v>2.01289784122546</v>
      </c>
      <c r="T373" s="219">
        <f>Scores!V369*calcs!$BN$6</f>
        <v>2.01289784122546</v>
      </c>
      <c r="U373" s="219">
        <f>Scores!W369*calcs!$BN$6</f>
        <v>2.01289784122546</v>
      </c>
      <c r="V373" s="219">
        <f>Scores!X369*calcs!$BN$6</f>
        <v>2.01289784122546</v>
      </c>
      <c r="W373" s="219">
        <f>Scores!Y369*calcs!$BN$7</f>
        <v>1.57806516718158</v>
      </c>
      <c r="X373" s="219">
        <f>Scores!Z369*calcs!$BN$7</f>
        <v>1.48490733682589</v>
      </c>
      <c r="Y373" s="219">
        <f>Scores!AA369*calcs!$BN$7</f>
        <v>1.55264923250185</v>
      </c>
      <c r="Z373" s="219">
        <f>Scores!AB369*calcs!$BN$7</f>
        <v>1.56488596817133</v>
      </c>
      <c r="AA373" s="219">
        <f>Scores!AC369*calcs!$BN$7</f>
        <v>1.7772913889037</v>
      </c>
      <c r="AB373" s="219">
        <f>Scores!AD369*calcs!$BN$8</f>
        <v>1.06549983362246</v>
      </c>
      <c r="AC373" s="219">
        <f>Scores!AE369*calcs!$BN$8</f>
        <v>1.03496439713338</v>
      </c>
      <c r="AD373" s="219">
        <f>Scores!AF369*calcs!$BN$8</f>
        <v>1.09763499934724</v>
      </c>
      <c r="AE373" s="219">
        <f>Scores!AG369*calcs!$BN$8</f>
        <v>1.1592183615969</v>
      </c>
      <c r="AF373" s="219">
        <f>Scores!AH369*calcs!$BN$8</f>
        <v>0.941879355278947</v>
      </c>
      <c r="AG373" s="219">
        <f>Scores!AI369*calcs!$BN$9</f>
        <v>1.17727223201976</v>
      </c>
      <c r="AH373" s="219">
        <f>Scores!AJ369*calcs!$BN$9</f>
        <v>1.12664207119199</v>
      </c>
      <c r="AI373" s="219">
        <f>Scores!AK369*calcs!$BN$9</f>
        <v>1.08353429618761</v>
      </c>
      <c r="AJ373" s="219">
        <f>Scores!AL369*calcs!$BN$9</f>
        <v>1.01644008061807</v>
      </c>
      <c r="AK373" s="219">
        <f>Scores!AM369*calcs!$BN$9</f>
        <v>1.05021036132415</v>
      </c>
      <c r="AL373" s="219">
        <f>Scores!AN369*calcs!$BN$10</f>
        <v>0.626938672114671</v>
      </c>
      <c r="AM373" s="219">
        <f>Scores!AO369*calcs!$BN$10</f>
        <v>0.632779380788166</v>
      </c>
      <c r="AN373" s="219">
        <f>Scores!AP369*calcs!$BN$10</f>
        <v>0.573908937219354</v>
      </c>
      <c r="AO373" s="219">
        <f>Scores!AQ369*calcs!$BN$10</f>
        <v>0.57811656736589</v>
      </c>
      <c r="AP373" s="219">
        <f>Scores!AR369*calcs!$BN$10</f>
        <v>0.50325840874239</v>
      </c>
      <c r="AQ373" s="219">
        <f>Scores!AS369*calcs!$BN$11</f>
        <v>0.357563225560574</v>
      </c>
      <c r="AR373" s="219">
        <f>Scores!AT369*calcs!$BN$11</f>
        <v>0.403218578700798</v>
      </c>
      <c r="AS373" s="219">
        <f>Scores!AU369*calcs!$BN$11</f>
        <v>0.558840375378377</v>
      </c>
      <c r="AT373" s="219">
        <f>Scores!AV369*calcs!$BN$11</f>
        <v>0.898940063045956</v>
      </c>
      <c r="AU373" s="219">
        <f>Scores!AW369*calcs!$BN$11</f>
        <v>0.68239468558322</v>
      </c>
      <c r="AV373" s="219">
        <f>Scores!AX369*calcs!$BN$12</f>
        <v>0.231153312165522</v>
      </c>
      <c r="AW373" s="219">
        <f>Scores!AY369*calcs!$BN$12</f>
        <v>0.231202811648913</v>
      </c>
      <c r="AX373" s="219">
        <f>Scores!AZ369*calcs!$BN$12</f>
        <v>0.29955213793567</v>
      </c>
      <c r="AY373" s="219">
        <f>Scores!BA369*calcs!$BN$12</f>
        <v>0.348714367826743</v>
      </c>
      <c r="AZ373" s="219">
        <f>Scores!BB369*calcs!$BN$12</f>
        <v>0.296925490007466</v>
      </c>
      <c r="BA373" s="219">
        <f>Scores!BC369*calcs!$BN$13</f>
        <v>-0.149575879996651</v>
      </c>
      <c r="BB373" s="219">
        <f>Scores!BD369*calcs!$BN$13</f>
        <v>-0.216361899479122</v>
      </c>
      <c r="BC373" s="219">
        <f>Scores!BE369*calcs!$BN$13</f>
        <v>-0.278985005608892</v>
      </c>
      <c r="BD373" s="219">
        <f>Scores!BF369*calcs!$BN$13</f>
        <v>-0.0132865277328658</v>
      </c>
      <c r="BE373" s="219">
        <f>Scores!BG369*calcs!$BN$13</f>
        <v>-0.0132865277328658</v>
      </c>
      <c r="BF373" s="219">
        <f>Scores!BH369*calcs!$BN$14</f>
        <v>1.87963915763178</v>
      </c>
      <c r="BG373" s="219">
        <f>Scores!BI369*calcs!$BN$14</f>
        <v>1.87963915763178</v>
      </c>
      <c r="BH373" s="219">
        <f>Scores!BJ369*calcs!$BN$14</f>
        <v>1.87963915763178</v>
      </c>
      <c r="BI373" s="219">
        <f>Scores!BK369*calcs!$BN$14</f>
        <v>2.64100385825417</v>
      </c>
      <c r="BJ373" s="219">
        <f>Scores!BL369*calcs!$BN$14</f>
        <v>2.64100385825417</v>
      </c>
    </row>
    <row r="374" spans="1:62">
      <c r="A374" t="s">
        <v>753</v>
      </c>
      <c r="B374" s="22" t="s">
        <v>754</v>
      </c>
      <c r="C374" s="219">
        <f>Scores!E370*calcs!$BN$3</f>
        <v>-0.158688289149187</v>
      </c>
      <c r="D374" s="219">
        <f>Scores!F370*calcs!$BN$3</f>
        <v>-0.158688289149187</v>
      </c>
      <c r="E374" s="219">
        <f>Scores!G370*calcs!$BN$3</f>
        <v>-0.158688289149187</v>
      </c>
      <c r="F374" s="219">
        <f>Scores!H370*calcs!$BN$3</f>
        <v>-0.158688289149187</v>
      </c>
      <c r="G374" s="219">
        <f>Scores!I370*calcs!$BN$3</f>
        <v>-0.158688289149187</v>
      </c>
      <c r="H374" s="219">
        <f>Scores!J370*calcs!$BN$4</f>
        <v>-0.658810971968004</v>
      </c>
      <c r="I374" s="219">
        <f>Scores!K370*calcs!$BN$4</f>
        <v>-0.658810971968004</v>
      </c>
      <c r="J374" s="219">
        <f>Scores!L370*calcs!$BN$4</f>
        <v>-0.658810971968004</v>
      </c>
      <c r="K374" s="219">
        <f>Scores!M370*calcs!$BN$4</f>
        <v>-0.658810971968004</v>
      </c>
      <c r="L374" s="219">
        <f>Scores!N370*calcs!$BN$4</f>
        <v>-0.658810971968004</v>
      </c>
      <c r="M374" s="219">
        <f>Scores!O370*calcs!$BN$5</f>
        <v>-1.14325356408416</v>
      </c>
      <c r="N374" s="219">
        <f>Scores!P370*calcs!$BN$5</f>
        <v>-1.14325356408416</v>
      </c>
      <c r="O374" s="219">
        <f>Scores!Q370*calcs!$BN$5</f>
        <v>-1.14325356408416</v>
      </c>
      <c r="P374" s="219">
        <f>Scores!R370*calcs!$BN$5</f>
        <v>-1.14325356408416</v>
      </c>
      <c r="Q374" s="219">
        <f>Scores!S370*calcs!$BN$5</f>
        <v>-1.14325356408416</v>
      </c>
      <c r="R374" s="219">
        <f>Scores!T370*calcs!$BN$6</f>
        <v>1.00898561116327</v>
      </c>
      <c r="S374" s="219">
        <f>Scores!U370*calcs!$BN$6</f>
        <v>1.00898561116327</v>
      </c>
      <c r="T374" s="219">
        <f>Scores!V370*calcs!$BN$6</f>
        <v>1.00898561116327</v>
      </c>
      <c r="U374" s="219">
        <f>Scores!W370*calcs!$BN$6</f>
        <v>1.00898561116327</v>
      </c>
      <c r="V374" s="219">
        <f>Scores!X370*calcs!$BN$6</f>
        <v>1.00898561116327</v>
      </c>
      <c r="W374" s="219">
        <f>Scores!Y370*calcs!$BN$7</f>
        <v>1.42012259885816</v>
      </c>
      <c r="X374" s="219">
        <f>Scores!Z370*calcs!$BN$7</f>
        <v>0.989192986925349</v>
      </c>
      <c r="Y374" s="219">
        <f>Scores!AA370*calcs!$BN$7</f>
        <v>1.3260429596819</v>
      </c>
      <c r="Z374" s="219">
        <f>Scores!AB370*calcs!$BN$7</f>
        <v>1.5043979219748</v>
      </c>
      <c r="AA374" s="219">
        <f>Scores!AC370*calcs!$BN$7</f>
        <v>1.28522782513243</v>
      </c>
      <c r="AB374" s="219">
        <f>Scores!AD370*calcs!$BN$8</f>
        <v>0.0401418230983153</v>
      </c>
      <c r="AC374" s="219">
        <f>Scores!AE370*calcs!$BN$8</f>
        <v>0.0509820276411217</v>
      </c>
      <c r="AD374" s="219">
        <f>Scores!AF370*calcs!$BN$8</f>
        <v>0.0285001663235304</v>
      </c>
      <c r="AE374" s="219">
        <f>Scores!AG370*calcs!$BN$8</f>
        <v>-0.037349394275283</v>
      </c>
      <c r="AF374" s="219">
        <f>Scores!AH370*calcs!$BN$8</f>
        <v>-0.0179199260895883</v>
      </c>
      <c r="AG374" s="219">
        <f>Scores!AI370*calcs!$BN$9</f>
        <v>0.118596182182172</v>
      </c>
      <c r="AH374" s="219">
        <f>Scores!AJ370*calcs!$BN$9</f>
        <v>-0.0122660995270942</v>
      </c>
      <c r="AI374" s="219">
        <f>Scores!AK370*calcs!$BN$9</f>
        <v>-0.0227870838836095</v>
      </c>
      <c r="AJ374" s="219">
        <f>Scores!AL370*calcs!$BN$9</f>
        <v>-0.0494353818575903</v>
      </c>
      <c r="AK374" s="219">
        <f>Scores!AM370*calcs!$BN$9</f>
        <v>-0.197970954729306</v>
      </c>
      <c r="AL374" s="219">
        <f>Scores!AN370*calcs!$BN$10</f>
        <v>-0.238884372249243</v>
      </c>
      <c r="AM374" s="219">
        <f>Scores!AO370*calcs!$BN$10</f>
        <v>-0.240834054346162</v>
      </c>
      <c r="AN374" s="219">
        <f>Scores!AP370*calcs!$BN$10</f>
        <v>-0.247894596634173</v>
      </c>
      <c r="AO374" s="219">
        <f>Scores!AQ370*calcs!$BN$10</f>
        <v>-0.234143683773564</v>
      </c>
      <c r="AP374" s="219">
        <f>Scores!AR370*calcs!$BN$10</f>
        <v>-0.209751340448557</v>
      </c>
      <c r="AQ374" s="219">
        <f>Scores!AS370*calcs!$BN$11</f>
        <v>-0.0752128746917919</v>
      </c>
      <c r="AR374" s="219">
        <f>Scores!AT370*calcs!$BN$11</f>
        <v>-0.234691723076678</v>
      </c>
      <c r="AS374" s="219">
        <f>Scores!AU370*calcs!$BN$11</f>
        <v>-0.0261567831989596</v>
      </c>
      <c r="AT374" s="219">
        <f>Scores!AV370*calcs!$BN$11</f>
        <v>0.375895347061387</v>
      </c>
      <c r="AU374" s="219">
        <f>Scores!AW370*calcs!$BN$11</f>
        <v>0.165918037154669</v>
      </c>
      <c r="AV374" s="219">
        <f>Scores!AX370*calcs!$BN$12</f>
        <v>-0.37949672307114</v>
      </c>
      <c r="AW374" s="219">
        <f>Scores!AY370*calcs!$BN$12</f>
        <v>-0.352027769943014</v>
      </c>
      <c r="AX374" s="219">
        <f>Scores!AZ370*calcs!$BN$12</f>
        <v>-0.386784372798201</v>
      </c>
      <c r="AY374" s="219">
        <f>Scores!BA370*calcs!$BN$12</f>
        <v>-0.436578409594313</v>
      </c>
      <c r="AZ374" s="219">
        <f>Scores!BB370*calcs!$BN$12</f>
        <v>-0.473111704732611</v>
      </c>
      <c r="BA374" s="219">
        <f>Scores!BC370*calcs!$BN$13</f>
        <v>-0.506256824604051</v>
      </c>
      <c r="BB374" s="219">
        <f>Scores!BD370*calcs!$BN$13</f>
        <v>-0.410532834909103</v>
      </c>
      <c r="BC374" s="219">
        <f>Scores!BE370*calcs!$BN$13</f>
        <v>-0.327504137019135</v>
      </c>
      <c r="BD374" s="219">
        <f>Scores!BF370*calcs!$BN$13</f>
        <v>-0.318876665588781</v>
      </c>
      <c r="BE374" s="219">
        <f>Scores!BG370*calcs!$BN$13</f>
        <v>-0.318876665588781</v>
      </c>
      <c r="BF374" s="219">
        <f>Scores!BH370*calcs!$BN$14</f>
        <v>1.63488481217403</v>
      </c>
      <c r="BG374" s="219">
        <f>Scores!BI370*calcs!$BN$14</f>
        <v>1.63488481217403</v>
      </c>
      <c r="BH374" s="219">
        <f>Scores!BJ370*calcs!$BN$14</f>
        <v>1.63488481217403</v>
      </c>
      <c r="BI374" s="219">
        <f>Scores!BK370*calcs!$BN$14</f>
        <v>2.38482461130619</v>
      </c>
      <c r="BJ374" s="219">
        <f>Scores!BL370*calcs!$BN$14</f>
        <v>2.38482461130619</v>
      </c>
    </row>
    <row r="375" spans="1:62">
      <c r="A375" t="s">
        <v>755</v>
      </c>
      <c r="B375" s="22" t="s">
        <v>756</v>
      </c>
      <c r="C375" s="219">
        <f>Scores!E371*calcs!$BN$3</f>
        <v>0.0673484531297457</v>
      </c>
      <c r="D375" s="219">
        <f>Scores!F371*calcs!$BN$3</f>
        <v>0.0673484531297457</v>
      </c>
      <c r="E375" s="219">
        <f>Scores!G371*calcs!$BN$3</f>
        <v>0.0673484531297457</v>
      </c>
      <c r="F375" s="219">
        <f>Scores!H371*calcs!$BN$3</f>
        <v>0.0673484531297457</v>
      </c>
      <c r="G375" s="219">
        <f>Scores!I371*calcs!$BN$3</f>
        <v>0.0673484531297457</v>
      </c>
      <c r="H375" s="219">
        <f>Scores!J371*calcs!$BN$4</f>
        <v>0.246828135751494</v>
      </c>
      <c r="I375" s="219">
        <f>Scores!K371*calcs!$BN$4</f>
        <v>0.246828135751494</v>
      </c>
      <c r="J375" s="219">
        <f>Scores!L371*calcs!$BN$4</f>
        <v>0.246828135751494</v>
      </c>
      <c r="K375" s="219">
        <f>Scores!M371*calcs!$BN$4</f>
        <v>0.246828135751494</v>
      </c>
      <c r="L375" s="219">
        <f>Scores!N371*calcs!$BN$4</f>
        <v>0.246828135751494</v>
      </c>
      <c r="M375" s="219">
        <f>Scores!O371*calcs!$BN$5</f>
        <v>-0.666297998491274</v>
      </c>
      <c r="N375" s="219">
        <f>Scores!P371*calcs!$BN$5</f>
        <v>-0.666297998491274</v>
      </c>
      <c r="O375" s="219">
        <f>Scores!Q371*calcs!$BN$5</f>
        <v>-0.666297998491274</v>
      </c>
      <c r="P375" s="219">
        <f>Scores!R371*calcs!$BN$5</f>
        <v>-0.666297998491274</v>
      </c>
      <c r="Q375" s="219">
        <f>Scores!S371*calcs!$BN$5</f>
        <v>-0.666297998491274</v>
      </c>
      <c r="R375" s="219">
        <f>Scores!T371*calcs!$BN$6</f>
        <v>-0.290375892404098</v>
      </c>
      <c r="S375" s="219">
        <f>Scores!U371*calcs!$BN$6</f>
        <v>-0.290375892404098</v>
      </c>
      <c r="T375" s="219">
        <f>Scores!V371*calcs!$BN$6</f>
        <v>-0.290375892404098</v>
      </c>
      <c r="U375" s="219">
        <f>Scores!W371*calcs!$BN$6</f>
        <v>-0.290375892404098</v>
      </c>
      <c r="V375" s="219">
        <f>Scores!X371*calcs!$BN$6</f>
        <v>-0.290375892404098</v>
      </c>
      <c r="W375" s="219">
        <f>Scores!Y371*calcs!$BN$7</f>
        <v>0.491239228209608</v>
      </c>
      <c r="X375" s="219">
        <f>Scores!Z371*calcs!$BN$7</f>
        <v>0.738195308050839</v>
      </c>
      <c r="Y375" s="219">
        <f>Scores!AA371*calcs!$BN$7</f>
        <v>0.294849920073116</v>
      </c>
      <c r="Z375" s="219">
        <f>Scores!AB371*calcs!$BN$7</f>
        <v>0.27103254756416</v>
      </c>
      <c r="AA375" s="219">
        <f>Scores!AC371*calcs!$BN$7</f>
        <v>1.24432496307908</v>
      </c>
      <c r="AB375" s="219">
        <f>Scores!AD371*calcs!$BN$8</f>
        <v>-1.37844507347919</v>
      </c>
      <c r="AC375" s="219">
        <f>Scores!AE371*calcs!$BN$8</f>
        <v>-1.49230214851593</v>
      </c>
      <c r="AD375" s="219">
        <f>Scores!AF371*calcs!$BN$8</f>
        <v>-1.45440521922458</v>
      </c>
      <c r="AE375" s="219">
        <f>Scores!AG371*calcs!$BN$8</f>
        <v>-1.41287400708302</v>
      </c>
      <c r="AF375" s="219">
        <f>Scores!AH371*calcs!$BN$8</f>
        <v>-1.47677571531288</v>
      </c>
      <c r="AG375" s="219">
        <f>Scores!AI371*calcs!$BN$9</f>
        <v>1.15411448433625</v>
      </c>
      <c r="AH375" s="219">
        <f>Scores!AJ371*calcs!$BN$9</f>
        <v>1.08545191219641</v>
      </c>
      <c r="AI375" s="219">
        <f>Scores!AK371*calcs!$BN$9</f>
        <v>1.135696534223</v>
      </c>
      <c r="AJ375" s="219">
        <f>Scores!AL371*calcs!$BN$9</f>
        <v>1.06315577845223</v>
      </c>
      <c r="AK375" s="219">
        <f>Scores!AM371*calcs!$BN$9</f>
        <v>1.00528287167765</v>
      </c>
      <c r="AL375" s="219">
        <f>Scores!AN371*calcs!$BN$10</f>
        <v>-1.25541322629361</v>
      </c>
      <c r="AM375" s="219">
        <f>Scores!AO371*calcs!$BN$10</f>
        <v>-1.25723846503493</v>
      </c>
      <c r="AN375" s="219">
        <f>Scores!AP371*calcs!$BN$10</f>
        <v>-1.15816189117415</v>
      </c>
      <c r="AO375" s="219">
        <f>Scores!AQ371*calcs!$BN$10</f>
        <v>-1.2479824306204</v>
      </c>
      <c r="AP375" s="219">
        <f>Scores!AR371*calcs!$BN$10</f>
        <v>-1.31457475373165</v>
      </c>
      <c r="AQ375" s="219">
        <f>Scores!AS371*calcs!$BN$11</f>
        <v>-1.25032845601459</v>
      </c>
      <c r="AR375" s="219">
        <f>Scores!AT371*calcs!$BN$11</f>
        <v>-1.18944663711005</v>
      </c>
      <c r="AS375" s="219">
        <f>Scores!AU371*calcs!$BN$11</f>
        <v>-0.95119276234491</v>
      </c>
      <c r="AT375" s="219">
        <f>Scores!AV371*calcs!$BN$11</f>
        <v>-1.02625389901082</v>
      </c>
      <c r="AU375" s="219">
        <f>Scores!AW371*calcs!$BN$11</f>
        <v>-1.12324407027532</v>
      </c>
      <c r="AV375" s="219">
        <f>Scores!AX371*calcs!$BN$12</f>
        <v>-1.96695622279942</v>
      </c>
      <c r="AW375" s="219">
        <f>Scores!AY371*calcs!$BN$12</f>
        <v>-2.08826539590113</v>
      </c>
      <c r="AX375" s="219">
        <f>Scores!AZ371*calcs!$BN$12</f>
        <v>-1.94561551762412</v>
      </c>
      <c r="AY375" s="219">
        <f>Scores!BA371*calcs!$BN$12</f>
        <v>-1.86633389962554</v>
      </c>
      <c r="AZ375" s="219">
        <f>Scores!BB371*calcs!$BN$12</f>
        <v>-1.79867885889055</v>
      </c>
      <c r="BA375" s="219">
        <f>Scores!BC371*calcs!$BN$13</f>
        <v>-1.45548837073665</v>
      </c>
      <c r="BB375" s="219">
        <f>Scores!BD371*calcs!$BN$13</f>
        <v>-1.39803073509586</v>
      </c>
      <c r="BC375" s="219">
        <f>Scores!BE371*calcs!$BN$13</f>
        <v>-1.38886013661818</v>
      </c>
      <c r="BD375" s="219">
        <f>Scores!BF371*calcs!$BN$13</f>
        <v>-1.36186909261875</v>
      </c>
      <c r="BE375" s="219">
        <f>Scores!BG371*calcs!$BN$13</f>
        <v>-1.36186909261875</v>
      </c>
      <c r="BF375" s="219">
        <f>Scores!BH371*calcs!$BN$14</f>
        <v>1.24947588095013</v>
      </c>
      <c r="BG375" s="219">
        <f>Scores!BI371*calcs!$BN$14</f>
        <v>1.24947588095013</v>
      </c>
      <c r="BH375" s="219">
        <f>Scores!BJ371*calcs!$BN$14</f>
        <v>1.24947588095013</v>
      </c>
      <c r="BI375" s="219">
        <f>Scores!BK371*calcs!$BN$14</f>
        <v>1.19828006294305</v>
      </c>
      <c r="BJ375" s="219">
        <f>Scores!BL371*calcs!$BN$14</f>
        <v>1.19828006294305</v>
      </c>
    </row>
    <row r="376" spans="1:62">
      <c r="A376" t="s">
        <v>757</v>
      </c>
      <c r="B376" s="22" t="s">
        <v>758</v>
      </c>
      <c r="C376" s="219">
        <f>Scores!E372*calcs!$BN$3</f>
        <v>-1.35026469597764</v>
      </c>
      <c r="D376" s="219">
        <f>Scores!F372*calcs!$BN$3</f>
        <v>-1.35026469597764</v>
      </c>
      <c r="E376" s="219">
        <f>Scores!G372*calcs!$BN$3</f>
        <v>-1.35026469597764</v>
      </c>
      <c r="F376" s="219">
        <f>Scores!H372*calcs!$BN$3</f>
        <v>-1.35026469597764</v>
      </c>
      <c r="G376" s="219">
        <f>Scores!I372*calcs!$BN$3</f>
        <v>-1.35026469597764</v>
      </c>
      <c r="H376" s="219">
        <f>Scores!J372*calcs!$BN$4</f>
        <v>-0.302944371665738</v>
      </c>
      <c r="I376" s="219">
        <f>Scores!K372*calcs!$BN$4</f>
        <v>-0.302944371665738</v>
      </c>
      <c r="J376" s="219">
        <f>Scores!L372*calcs!$BN$4</f>
        <v>-0.302944371665738</v>
      </c>
      <c r="K376" s="219">
        <f>Scores!M372*calcs!$BN$4</f>
        <v>-0.302944371665738</v>
      </c>
      <c r="L376" s="219">
        <f>Scores!N372*calcs!$BN$4</f>
        <v>-0.302944371665738</v>
      </c>
      <c r="M376" s="219">
        <f>Scores!O372*calcs!$BN$5</f>
        <v>-1.11545904559015</v>
      </c>
      <c r="N376" s="219">
        <f>Scores!P372*calcs!$BN$5</f>
        <v>-1.11545904559015</v>
      </c>
      <c r="O376" s="219">
        <f>Scores!Q372*calcs!$BN$5</f>
        <v>-1.11545904559015</v>
      </c>
      <c r="P376" s="219">
        <f>Scores!R372*calcs!$BN$5</f>
        <v>-1.11545904559015</v>
      </c>
      <c r="Q376" s="219">
        <f>Scores!S372*calcs!$BN$5</f>
        <v>-1.11545904559015</v>
      </c>
      <c r="R376" s="219">
        <f>Scores!T372*calcs!$BN$6</f>
        <v>1.53298578065092</v>
      </c>
      <c r="S376" s="219">
        <f>Scores!U372*calcs!$BN$6</f>
        <v>1.53298578065092</v>
      </c>
      <c r="T376" s="219">
        <f>Scores!V372*calcs!$BN$6</f>
        <v>1.53298578065092</v>
      </c>
      <c r="U376" s="219">
        <f>Scores!W372*calcs!$BN$6</f>
        <v>1.53298578065092</v>
      </c>
      <c r="V376" s="219">
        <f>Scores!X372*calcs!$BN$6</f>
        <v>1.53298578065092</v>
      </c>
      <c r="W376" s="219">
        <f>Scores!Y372*calcs!$BN$7</f>
        <v>0.664460415233355</v>
      </c>
      <c r="X376" s="219">
        <f>Scores!Z372*calcs!$BN$7</f>
        <v>1.25249747218149</v>
      </c>
      <c r="Y376" s="219">
        <f>Scores!AA372*calcs!$BN$7</f>
        <v>1.00368949417173</v>
      </c>
      <c r="Z376" s="219">
        <f>Scores!AB372*calcs!$BN$7</f>
        <v>1.19627940600832</v>
      </c>
      <c r="AA376" s="219">
        <f>Scores!AC372*calcs!$BN$7</f>
        <v>0.62554726065167</v>
      </c>
      <c r="AB376" s="219">
        <f>Scores!AD372*calcs!$BN$8</f>
        <v>1.41164951560585</v>
      </c>
      <c r="AC376" s="219">
        <f>Scores!AE372*calcs!$BN$8</f>
        <v>1.48828960801057</v>
      </c>
      <c r="AD376" s="219">
        <f>Scores!AF372*calcs!$BN$8</f>
        <v>1.46619951893694</v>
      </c>
      <c r="AE376" s="219">
        <f>Scores!AG372*calcs!$BN$8</f>
        <v>1.43619190364037</v>
      </c>
      <c r="AF376" s="219">
        <f>Scores!AH372*calcs!$BN$8</f>
        <v>1.2880339093722</v>
      </c>
      <c r="AG376" s="219">
        <f>Scores!AI372*calcs!$BN$9</f>
        <v>1.32684288566275</v>
      </c>
      <c r="AH376" s="219">
        <f>Scores!AJ372*calcs!$BN$9</f>
        <v>1.3657343066588</v>
      </c>
      <c r="AI376" s="219">
        <f>Scores!AK372*calcs!$BN$9</f>
        <v>1.39273877656502</v>
      </c>
      <c r="AJ376" s="219">
        <f>Scores!AL372*calcs!$BN$9</f>
        <v>1.32089755960623</v>
      </c>
      <c r="AK376" s="219">
        <f>Scores!AM372*calcs!$BN$9</f>
        <v>1.33455088927695</v>
      </c>
      <c r="AL376" s="219">
        <f>Scores!AN372*calcs!$BN$10</f>
        <v>0.296415396635821</v>
      </c>
      <c r="AM376" s="219">
        <f>Scores!AO372*calcs!$BN$10</f>
        <v>0.329553495478502</v>
      </c>
      <c r="AN376" s="219">
        <f>Scores!AP372*calcs!$BN$10</f>
        <v>0.231929233631139</v>
      </c>
      <c r="AO376" s="219">
        <f>Scores!AQ372*calcs!$BN$10</f>
        <v>0.238098134005903</v>
      </c>
      <c r="AP376" s="219">
        <f>Scores!AR372*calcs!$BN$10</f>
        <v>0.212090326441353</v>
      </c>
      <c r="AQ376" s="219">
        <f>Scores!AS372*calcs!$BN$11</f>
        <v>0.298871050186529</v>
      </c>
      <c r="AR376" s="219">
        <f>Scores!AT372*calcs!$BN$11</f>
        <v>0.435931927509899</v>
      </c>
      <c r="AS376" s="219">
        <f>Scores!AU372*calcs!$BN$11</f>
        <v>0.42762958436625</v>
      </c>
      <c r="AT376" s="219">
        <f>Scores!AV372*calcs!$BN$11</f>
        <v>1.05927333987553</v>
      </c>
      <c r="AU376" s="219">
        <f>Scores!AW372*calcs!$BN$11</f>
        <v>0.85961116276244</v>
      </c>
      <c r="AV376" s="219">
        <f>Scores!AX372*calcs!$BN$12</f>
        <v>0.581701656137589</v>
      </c>
      <c r="AW376" s="219">
        <f>Scores!AY372*calcs!$BN$12</f>
        <v>0.655062245945371</v>
      </c>
      <c r="AX376" s="219">
        <f>Scores!AZ372*calcs!$BN$12</f>
        <v>0.680516838673302</v>
      </c>
      <c r="AY376" s="219">
        <f>Scores!BA372*calcs!$BN$12</f>
        <v>0.62868068361183</v>
      </c>
      <c r="AZ376" s="219">
        <f>Scores!BB372*calcs!$BN$12</f>
        <v>0.660455777322234</v>
      </c>
      <c r="BA376" s="219">
        <f>Scores!BC372*calcs!$BN$13</f>
        <v>0.529268498449689</v>
      </c>
      <c r="BB376" s="219">
        <f>Scores!BD372*calcs!$BN$13</f>
        <v>0.421628316933673</v>
      </c>
      <c r="BC376" s="219">
        <f>Scores!BE372*calcs!$BN$13</f>
        <v>0.406347725560778</v>
      </c>
      <c r="BD376" s="219">
        <f>Scores!BF372*calcs!$BN$13</f>
        <v>0.418525623585276</v>
      </c>
      <c r="BE376" s="219">
        <f>Scores!BG372*calcs!$BN$13</f>
        <v>0.418525623585276</v>
      </c>
      <c r="BF376" s="219">
        <f>Scores!BH372*calcs!$BN$14</f>
        <v>1.58365337616009</v>
      </c>
      <c r="BG376" s="219">
        <f>Scores!BI372*calcs!$BN$14</f>
        <v>1.58365337616009</v>
      </c>
      <c r="BH376" s="219">
        <f>Scores!BJ372*calcs!$BN$14</f>
        <v>1.58365337616009</v>
      </c>
      <c r="BI376" s="219">
        <f>Scores!BK372*calcs!$BN$14</f>
        <v>2.31433355238222</v>
      </c>
      <c r="BJ376" s="219">
        <f>Scores!BL372*calcs!$BN$14</f>
        <v>2.31433355238222</v>
      </c>
    </row>
    <row r="377" spans="1:62">
      <c r="A377" t="s">
        <v>759</v>
      </c>
      <c r="B377" s="22" t="s">
        <v>760</v>
      </c>
      <c r="C377" s="219">
        <f>Scores!E373*calcs!$BN$3</f>
        <v>-1.13818083902456</v>
      </c>
      <c r="D377" s="219">
        <f>Scores!F373*calcs!$BN$3</f>
        <v>-1.13818083902456</v>
      </c>
      <c r="E377" s="219">
        <f>Scores!G373*calcs!$BN$3</f>
        <v>-1.13818083902456</v>
      </c>
      <c r="F377" s="219">
        <f>Scores!H373*calcs!$BN$3</f>
        <v>-1.13818083902456</v>
      </c>
      <c r="G377" s="219">
        <f>Scores!I373*calcs!$BN$3</f>
        <v>-1.13818083902456</v>
      </c>
      <c r="H377" s="219">
        <f>Scores!J373*calcs!$BN$4</f>
        <v>-0.186089592018414</v>
      </c>
      <c r="I377" s="219">
        <f>Scores!K373*calcs!$BN$4</f>
        <v>-0.186089592018414</v>
      </c>
      <c r="J377" s="219">
        <f>Scores!L373*calcs!$BN$4</f>
        <v>-0.186089592018414</v>
      </c>
      <c r="K377" s="219">
        <f>Scores!M373*calcs!$BN$4</f>
        <v>-0.186089592018414</v>
      </c>
      <c r="L377" s="219">
        <f>Scores!N373*calcs!$BN$4</f>
        <v>-0.186089592018414</v>
      </c>
      <c r="M377" s="219">
        <f>Scores!O373*calcs!$BN$5</f>
        <v>-1.54578424622415</v>
      </c>
      <c r="N377" s="219">
        <f>Scores!P373*calcs!$BN$5</f>
        <v>-1.54578424622415</v>
      </c>
      <c r="O377" s="219">
        <f>Scores!Q373*calcs!$BN$5</f>
        <v>-1.54578424622415</v>
      </c>
      <c r="P377" s="219">
        <f>Scores!R373*calcs!$BN$5</f>
        <v>-1.54578424622415</v>
      </c>
      <c r="Q377" s="219">
        <f>Scores!S373*calcs!$BN$5</f>
        <v>-1.54578424622415</v>
      </c>
      <c r="R377" s="219">
        <f>Scores!T373*calcs!$BN$6</f>
        <v>2.81192172339837</v>
      </c>
      <c r="S377" s="219">
        <f>Scores!U373*calcs!$BN$6</f>
        <v>2.81192172339837</v>
      </c>
      <c r="T377" s="219">
        <f>Scores!V373*calcs!$BN$6</f>
        <v>2.81192172339837</v>
      </c>
      <c r="U377" s="219">
        <f>Scores!W373*calcs!$BN$6</f>
        <v>2.81192172339837</v>
      </c>
      <c r="V377" s="219">
        <f>Scores!X373*calcs!$BN$6</f>
        <v>2.81192172339837</v>
      </c>
      <c r="W377" s="219">
        <f>Scores!Y373*calcs!$BN$7</f>
        <v>2.11370807247521</v>
      </c>
      <c r="X377" s="219">
        <f>Scores!Z373*calcs!$BN$7</f>
        <v>1.79341648254803</v>
      </c>
      <c r="Y377" s="219">
        <f>Scores!AA373*calcs!$BN$7</f>
        <v>1.79557811700427</v>
      </c>
      <c r="Z377" s="219">
        <f>Scores!AB373*calcs!$BN$7</f>
        <v>1.64075484466496</v>
      </c>
      <c r="AA377" s="219">
        <f>Scores!AC373*calcs!$BN$7</f>
        <v>1.55071616004694</v>
      </c>
      <c r="AB377" s="219">
        <f>Scores!AD373*calcs!$BN$8</f>
        <v>1.99808026206797</v>
      </c>
      <c r="AC377" s="219">
        <f>Scores!AE373*calcs!$BN$8</f>
        <v>1.97970937442366</v>
      </c>
      <c r="AD377" s="219">
        <f>Scores!AF373*calcs!$BN$8</f>
        <v>1.95892240277332</v>
      </c>
      <c r="AE377" s="219">
        <f>Scores!AG373*calcs!$BN$8</f>
        <v>2.02331958534228</v>
      </c>
      <c r="AF377" s="219">
        <f>Scores!AH373*calcs!$BN$8</f>
        <v>1.9836622857309</v>
      </c>
      <c r="AG377" s="219">
        <f>Scores!AI373*calcs!$BN$9</f>
        <v>1.47070049577137</v>
      </c>
      <c r="AH377" s="219">
        <f>Scores!AJ373*calcs!$BN$9</f>
        <v>1.40948707259708</v>
      </c>
      <c r="AI377" s="219">
        <f>Scores!AK373*calcs!$BN$9</f>
        <v>1.43524585705858</v>
      </c>
      <c r="AJ377" s="219">
        <f>Scores!AL373*calcs!$BN$9</f>
        <v>1.37535336885614</v>
      </c>
      <c r="AK377" s="219">
        <f>Scores!AM373*calcs!$BN$9</f>
        <v>1.40031897392513</v>
      </c>
      <c r="AL377" s="219">
        <f>Scores!AN373*calcs!$BN$10</f>
        <v>0.936341938530238</v>
      </c>
      <c r="AM377" s="219">
        <f>Scores!AO373*calcs!$BN$10</f>
        <v>0.902620907678701</v>
      </c>
      <c r="AN377" s="219">
        <f>Scores!AP373*calcs!$BN$10</f>
        <v>0.878554979628155</v>
      </c>
      <c r="AO377" s="219">
        <f>Scores!AQ373*calcs!$BN$10</f>
        <v>0.773487158957676</v>
      </c>
      <c r="AP377" s="219">
        <f>Scores!AR373*calcs!$BN$10</f>
        <v>0.690235534025434</v>
      </c>
      <c r="AQ377" s="219">
        <f>Scores!AS373*calcs!$BN$11</f>
        <v>0.828041260266583</v>
      </c>
      <c r="AR377" s="219">
        <f>Scores!AT373*calcs!$BN$11</f>
        <v>0.924295491874341</v>
      </c>
      <c r="AS377" s="219">
        <f>Scores!AU373*calcs!$BN$11</f>
        <v>1.03228456882839</v>
      </c>
      <c r="AT377" s="219">
        <f>Scores!AV373*calcs!$BN$11</f>
        <v>1.53768056453826</v>
      </c>
      <c r="AU377" s="219">
        <f>Scores!AW373*calcs!$BN$11</f>
        <v>1.27201565410364</v>
      </c>
      <c r="AV377" s="219">
        <f>Scores!AX373*calcs!$BN$12</f>
        <v>0.968207306265702</v>
      </c>
      <c r="AW377" s="219">
        <f>Scores!AY373*calcs!$BN$12</f>
        <v>0.98203952383121</v>
      </c>
      <c r="AX377" s="219">
        <f>Scores!AZ373*calcs!$BN$12</f>
        <v>1.01320483719031</v>
      </c>
      <c r="AY377" s="219">
        <f>Scores!BA373*calcs!$BN$12</f>
        <v>1.08678419879297</v>
      </c>
      <c r="AZ377" s="219">
        <f>Scores!BB373*calcs!$BN$12</f>
        <v>1.1263506586771</v>
      </c>
      <c r="BA377" s="219">
        <f>Scores!BC373*calcs!$BN$13</f>
        <v>0.880196524595679</v>
      </c>
      <c r="BB377" s="219">
        <f>Scores!BD373*calcs!$BN$13</f>
        <v>0.882090820953343</v>
      </c>
      <c r="BC377" s="219">
        <f>Scores!BE373*calcs!$BN$13</f>
        <v>0.927928388220881</v>
      </c>
      <c r="BD377" s="219">
        <f>Scores!BF373*calcs!$BN$13</f>
        <v>1.05627895476284</v>
      </c>
      <c r="BE377" s="219">
        <f>Scores!BG373*calcs!$BN$13</f>
        <v>1.05627895476284</v>
      </c>
      <c r="BF377" s="219">
        <f>Scores!BH373*calcs!$BN$14</f>
        <v>2.12705945900054</v>
      </c>
      <c r="BG377" s="219">
        <f>Scores!BI373*calcs!$BN$14</f>
        <v>2.12705945900054</v>
      </c>
      <c r="BH377" s="219">
        <f>Scores!BJ373*calcs!$BN$14</f>
        <v>2.12705945900054</v>
      </c>
      <c r="BI377" s="219">
        <f>Scores!BK373*calcs!$BN$14</f>
        <v>3.07953410461686</v>
      </c>
      <c r="BJ377" s="219">
        <f>Scores!BL373*calcs!$BN$14</f>
        <v>3.07953410461686</v>
      </c>
    </row>
    <row r="378" spans="1:62">
      <c r="A378" t="s">
        <v>761</v>
      </c>
      <c r="B378" s="22" t="s">
        <v>762</v>
      </c>
      <c r="C378" s="219">
        <f>Scores!E374*calcs!$BN$3</f>
        <v>-0.783777551747719</v>
      </c>
      <c r="D378" s="219">
        <f>Scores!F374*calcs!$BN$3</f>
        <v>-0.783777551747719</v>
      </c>
      <c r="E378" s="219">
        <f>Scores!G374*calcs!$BN$3</f>
        <v>-0.783777551747719</v>
      </c>
      <c r="F378" s="219">
        <f>Scores!H374*calcs!$BN$3</f>
        <v>-0.783777551747719</v>
      </c>
      <c r="G378" s="219">
        <f>Scores!I374*calcs!$BN$3</f>
        <v>-0.783777551747719</v>
      </c>
      <c r="H378" s="219">
        <f>Scores!J374*calcs!$BN$4</f>
        <v>-0.765697669467345</v>
      </c>
      <c r="I378" s="219">
        <f>Scores!K374*calcs!$BN$4</f>
        <v>-0.765697669467345</v>
      </c>
      <c r="J378" s="219">
        <f>Scores!L374*calcs!$BN$4</f>
        <v>-0.765697669467345</v>
      </c>
      <c r="K378" s="219">
        <f>Scores!M374*calcs!$BN$4</f>
        <v>-0.765697669467345</v>
      </c>
      <c r="L378" s="219">
        <f>Scores!N374*calcs!$BN$4</f>
        <v>-0.765697669467345</v>
      </c>
      <c r="M378" s="219">
        <f>Scores!O374*calcs!$BN$5</f>
        <v>-1.71939912351728</v>
      </c>
      <c r="N378" s="219">
        <f>Scores!P374*calcs!$BN$5</f>
        <v>-1.71939912351728</v>
      </c>
      <c r="O378" s="219">
        <f>Scores!Q374*calcs!$BN$5</f>
        <v>-1.71939912351728</v>
      </c>
      <c r="P378" s="219">
        <f>Scores!R374*calcs!$BN$5</f>
        <v>-1.71939912351728</v>
      </c>
      <c r="Q378" s="219">
        <f>Scores!S374*calcs!$BN$5</f>
        <v>-1.71939912351728</v>
      </c>
      <c r="R378" s="219">
        <f>Scores!T374*calcs!$BN$6</f>
        <v>0.744722115794772</v>
      </c>
      <c r="S378" s="219">
        <f>Scores!U374*calcs!$BN$6</f>
        <v>0.744722115794772</v>
      </c>
      <c r="T378" s="219">
        <f>Scores!V374*calcs!$BN$6</f>
        <v>0.744722115794772</v>
      </c>
      <c r="U378" s="219">
        <f>Scores!W374*calcs!$BN$6</f>
        <v>0.744722115794772</v>
      </c>
      <c r="V378" s="219">
        <f>Scores!X374*calcs!$BN$6</f>
        <v>0.744722115794772</v>
      </c>
      <c r="W378" s="219">
        <f>Scores!Y374*calcs!$BN$7</f>
        <v>1.23394946164862</v>
      </c>
      <c r="X378" s="219">
        <f>Scores!Z374*calcs!$BN$7</f>
        <v>1.17640701767266</v>
      </c>
      <c r="Y378" s="219">
        <f>Scores!AA374*calcs!$BN$7</f>
        <v>0.930052096144161</v>
      </c>
      <c r="Z378" s="219">
        <f>Scores!AB374*calcs!$BN$7</f>
        <v>1.46001495434871</v>
      </c>
      <c r="AA378" s="219">
        <f>Scores!AC374*calcs!$BN$7</f>
        <v>1.26167291612398</v>
      </c>
      <c r="AB378" s="219">
        <f>Scores!AD374*calcs!$BN$8</f>
        <v>0.77844722248599</v>
      </c>
      <c r="AC378" s="219">
        <f>Scores!AE374*calcs!$BN$8</f>
        <v>0.914386847437143</v>
      </c>
      <c r="AD378" s="219">
        <f>Scores!AF374*calcs!$BN$8</f>
        <v>0.824350307543933</v>
      </c>
      <c r="AE378" s="219">
        <f>Scores!AG374*calcs!$BN$8</f>
        <v>0.813945316356846</v>
      </c>
      <c r="AF378" s="219">
        <f>Scores!AH374*calcs!$BN$8</f>
        <v>0.826827154646997</v>
      </c>
      <c r="AG378" s="219">
        <f>Scores!AI374*calcs!$BN$9</f>
        <v>1.37516571222433</v>
      </c>
      <c r="AH378" s="219">
        <f>Scores!AJ374*calcs!$BN$9</f>
        <v>1.41098208119027</v>
      </c>
      <c r="AI378" s="219">
        <f>Scores!AK374*calcs!$BN$9</f>
        <v>1.33793209644217</v>
      </c>
      <c r="AJ378" s="219">
        <f>Scores!AL374*calcs!$BN$9</f>
        <v>1.36833115234714</v>
      </c>
      <c r="AK378" s="219">
        <f>Scores!AM374*calcs!$BN$9</f>
        <v>1.3948609548176</v>
      </c>
      <c r="AL378" s="219">
        <f>Scores!AN374*calcs!$BN$10</f>
        <v>0.155502493047895</v>
      </c>
      <c r="AM378" s="219">
        <f>Scores!AO374*calcs!$BN$10</f>
        <v>0.0130476443888517</v>
      </c>
      <c r="AN378" s="219">
        <f>Scores!AP374*calcs!$BN$10</f>
        <v>0.0404663494148603</v>
      </c>
      <c r="AO378" s="219">
        <f>Scores!AQ374*calcs!$BN$10</f>
        <v>-0.112529570164806</v>
      </c>
      <c r="AP378" s="219">
        <f>Scores!AR374*calcs!$BN$10</f>
        <v>-0.238176649243918</v>
      </c>
      <c r="AQ378" s="219">
        <f>Scores!AS374*calcs!$BN$11</f>
        <v>-0.330454578639147</v>
      </c>
      <c r="AR378" s="219">
        <f>Scores!AT374*calcs!$BN$11</f>
        <v>-0.0469455473027052</v>
      </c>
      <c r="AS378" s="219">
        <f>Scores!AU374*calcs!$BN$11</f>
        <v>0.020088369217748</v>
      </c>
      <c r="AT378" s="219">
        <f>Scores!AV374*calcs!$BN$11</f>
        <v>0.546357209182452</v>
      </c>
      <c r="AU378" s="219">
        <f>Scores!AW374*calcs!$BN$11</f>
        <v>0.324165406267631</v>
      </c>
      <c r="AV378" s="219">
        <f>Scores!AX374*calcs!$BN$12</f>
        <v>0.259115318647362</v>
      </c>
      <c r="AW378" s="219">
        <f>Scores!AY374*calcs!$BN$12</f>
        <v>0.306391789558893</v>
      </c>
      <c r="AX378" s="219">
        <f>Scores!AZ374*calcs!$BN$12</f>
        <v>0.246219244261821</v>
      </c>
      <c r="AY378" s="219">
        <f>Scores!BA374*calcs!$BN$12</f>
        <v>0.310291169564628</v>
      </c>
      <c r="AZ378" s="219">
        <f>Scores!BB374*calcs!$BN$12</f>
        <v>0.344750372125454</v>
      </c>
      <c r="BA378" s="219">
        <f>Scores!BC374*calcs!$BN$13</f>
        <v>0.281893004609074</v>
      </c>
      <c r="BB378" s="219">
        <f>Scores!BD374*calcs!$BN$13</f>
        <v>0.338412201749396</v>
      </c>
      <c r="BC378" s="219">
        <f>Scores!BE374*calcs!$BN$13</f>
        <v>0.388153051281937</v>
      </c>
      <c r="BD378" s="219">
        <f>Scores!BF374*calcs!$BN$13</f>
        <v>0.458385206783873</v>
      </c>
      <c r="BE378" s="219">
        <f>Scores!BG374*calcs!$BN$13</f>
        <v>0.458385206783873</v>
      </c>
      <c r="BF378" s="219">
        <f>Scores!BH374*calcs!$BN$14</f>
        <v>2.17386903509428</v>
      </c>
      <c r="BG378" s="219">
        <f>Scores!BI374*calcs!$BN$14</f>
        <v>2.17386903509428</v>
      </c>
      <c r="BH378" s="219">
        <f>Scores!BJ374*calcs!$BN$14</f>
        <v>2.17386903509428</v>
      </c>
      <c r="BI378" s="219">
        <f>Scores!BK374*calcs!$BN$14</f>
        <v>2.89723693828933</v>
      </c>
      <c r="BJ378" s="219">
        <f>Scores!BL374*calcs!$BN$14</f>
        <v>2.89723693828933</v>
      </c>
    </row>
    <row r="379" spans="1:62">
      <c r="A379" t="s">
        <v>763</v>
      </c>
      <c r="B379" s="22" t="s">
        <v>764</v>
      </c>
      <c r="C379" s="219">
        <f>Scores!E375*calcs!$BN$3</f>
        <v>-0.097295593715403</v>
      </c>
      <c r="D379" s="219">
        <f>Scores!F375*calcs!$BN$3</f>
        <v>-0.097295593715403</v>
      </c>
      <c r="E379" s="219">
        <f>Scores!G375*calcs!$BN$3</f>
        <v>-0.097295593715403</v>
      </c>
      <c r="F379" s="219">
        <f>Scores!H375*calcs!$BN$3</f>
        <v>-0.097295593715403</v>
      </c>
      <c r="G379" s="219">
        <f>Scores!I375*calcs!$BN$3</f>
        <v>-0.097295593715403</v>
      </c>
      <c r="H379" s="219">
        <f>Scores!J375*calcs!$BN$4</f>
        <v>-0.937917474760874</v>
      </c>
      <c r="I379" s="219">
        <f>Scores!K375*calcs!$BN$4</f>
        <v>-0.937917474760874</v>
      </c>
      <c r="J379" s="219">
        <f>Scores!L375*calcs!$BN$4</f>
        <v>-0.937917474760874</v>
      </c>
      <c r="K379" s="219">
        <f>Scores!M375*calcs!$BN$4</f>
        <v>-0.937917474760874</v>
      </c>
      <c r="L379" s="219">
        <f>Scores!N375*calcs!$BN$4</f>
        <v>-0.937917474760874</v>
      </c>
      <c r="M379" s="219">
        <f>Scores!O375*calcs!$BN$5</f>
        <v>-1.42549155976336</v>
      </c>
      <c r="N379" s="219">
        <f>Scores!P375*calcs!$BN$5</f>
        <v>-1.42549155976336</v>
      </c>
      <c r="O379" s="219">
        <f>Scores!Q375*calcs!$BN$5</f>
        <v>-1.42549155976336</v>
      </c>
      <c r="P379" s="219">
        <f>Scores!R375*calcs!$BN$5</f>
        <v>-1.42549155976336</v>
      </c>
      <c r="Q379" s="219">
        <f>Scores!S375*calcs!$BN$5</f>
        <v>-1.42549155976336</v>
      </c>
      <c r="R379" s="219">
        <f>Scores!T375*calcs!$BN$6</f>
        <v>1.97509177773442</v>
      </c>
      <c r="S379" s="219">
        <f>Scores!U375*calcs!$BN$6</f>
        <v>1.97509177773442</v>
      </c>
      <c r="T379" s="219">
        <f>Scores!V375*calcs!$BN$6</f>
        <v>1.97509177773442</v>
      </c>
      <c r="U379" s="219">
        <f>Scores!W375*calcs!$BN$6</f>
        <v>1.97509177773442</v>
      </c>
      <c r="V379" s="219">
        <f>Scores!X375*calcs!$BN$6</f>
        <v>1.97509177773442</v>
      </c>
      <c r="W379" s="219">
        <f>Scores!Y375*calcs!$BN$7</f>
        <v>0.649795762129474</v>
      </c>
      <c r="X379" s="219">
        <f>Scores!Z375*calcs!$BN$7</f>
        <v>0.554634870335865</v>
      </c>
      <c r="Y379" s="219">
        <f>Scores!AA375*calcs!$BN$7</f>
        <v>0.643879605460926</v>
      </c>
      <c r="Z379" s="219">
        <f>Scores!AB375*calcs!$BN$7</f>
        <v>0.712803814730166</v>
      </c>
      <c r="AA379" s="219">
        <f>Scores!AC375*calcs!$BN$7</f>
        <v>0.737831308301214</v>
      </c>
      <c r="AB379" s="219">
        <f>Scores!AD375*calcs!$BN$8</f>
        <v>1.44986376807007</v>
      </c>
      <c r="AC379" s="219">
        <f>Scores!AE375*calcs!$BN$8</f>
        <v>1.51392021673521</v>
      </c>
      <c r="AD379" s="219">
        <f>Scores!AF375*calcs!$BN$8</f>
        <v>1.45079191327986</v>
      </c>
      <c r="AE379" s="219">
        <f>Scores!AG375*calcs!$BN$8</f>
        <v>1.36321159888375</v>
      </c>
      <c r="AF379" s="219">
        <f>Scores!AH375*calcs!$BN$8</f>
        <v>1.34863534868887</v>
      </c>
      <c r="AG379" s="219">
        <f>Scores!AI375*calcs!$BN$9</f>
        <v>-1.09912509687437</v>
      </c>
      <c r="AH379" s="219">
        <f>Scores!AJ375*calcs!$BN$9</f>
        <v>-1.06191163280615</v>
      </c>
      <c r="AI379" s="219">
        <f>Scores!AK375*calcs!$BN$9</f>
        <v>-1.07875347737312</v>
      </c>
      <c r="AJ379" s="219">
        <f>Scores!AL375*calcs!$BN$9</f>
        <v>-1.08576632191921</v>
      </c>
      <c r="AK379" s="219">
        <f>Scores!AM375*calcs!$BN$9</f>
        <v>-1.13551286422147</v>
      </c>
      <c r="AL379" s="219">
        <f>Scores!AN375*calcs!$BN$10</f>
        <v>0.639109698438795</v>
      </c>
      <c r="AM379" s="219">
        <f>Scores!AO375*calcs!$BN$10</f>
        <v>0.58408617292822</v>
      </c>
      <c r="AN379" s="219">
        <f>Scores!AP375*calcs!$BN$10</f>
        <v>0.609790499965072</v>
      </c>
      <c r="AO379" s="219">
        <f>Scores!AQ375*calcs!$BN$10</f>
        <v>0.587775627596203</v>
      </c>
      <c r="AP379" s="219">
        <f>Scores!AR375*calcs!$BN$10</f>
        <v>0.589821892669725</v>
      </c>
      <c r="AQ379" s="219">
        <f>Scores!AS375*calcs!$BN$11</f>
        <v>0.823402349089922</v>
      </c>
      <c r="AR379" s="219">
        <f>Scores!AT375*calcs!$BN$11</f>
        <v>0.827380494570263</v>
      </c>
      <c r="AS379" s="219">
        <f>Scores!AU375*calcs!$BN$11</f>
        <v>0.943213270770518</v>
      </c>
      <c r="AT379" s="219">
        <f>Scores!AV375*calcs!$BN$11</f>
        <v>1.49505448587482</v>
      </c>
      <c r="AU379" s="219">
        <f>Scores!AW375*calcs!$BN$11</f>
        <v>1.11070557926398</v>
      </c>
      <c r="AV379" s="219">
        <f>Scores!AX375*calcs!$BN$12</f>
        <v>0.690229670213204</v>
      </c>
      <c r="AW379" s="219">
        <f>Scores!AY375*calcs!$BN$12</f>
        <v>0.714814080760755</v>
      </c>
      <c r="AX379" s="219">
        <f>Scores!AZ375*calcs!$BN$12</f>
        <v>0.720710439346835</v>
      </c>
      <c r="AY379" s="219">
        <f>Scores!BA375*calcs!$BN$12</f>
        <v>0.575921433920688</v>
      </c>
      <c r="AZ379" s="219">
        <f>Scores!BB375*calcs!$BN$12</f>
        <v>0.564780838299354</v>
      </c>
      <c r="BA379" s="219">
        <f>Scores!BC375*calcs!$BN$13</f>
        <v>0.615562275370835</v>
      </c>
      <c r="BB379" s="219">
        <f>Scores!BD375*calcs!$BN$13</f>
        <v>0.660181180461936</v>
      </c>
      <c r="BC379" s="219">
        <f>Scores!BE375*calcs!$BN$13</f>
        <v>0.782370993990154</v>
      </c>
      <c r="BD379" s="219">
        <f>Scores!BF375*calcs!$BN$13</f>
        <v>0.74404555304049</v>
      </c>
      <c r="BE379" s="219">
        <f>Scores!BG375*calcs!$BN$13</f>
        <v>0.74404555304049</v>
      </c>
      <c r="BF379" s="219">
        <f>Scores!BH375*calcs!$BN$14</f>
        <v>2.00425714096584</v>
      </c>
      <c r="BG379" s="219">
        <f>Scores!BI375*calcs!$BN$14</f>
        <v>2.00425714096584</v>
      </c>
      <c r="BH379" s="219">
        <f>Scores!BJ375*calcs!$BN$14</f>
        <v>2.00425714096584</v>
      </c>
      <c r="BI379" s="219">
        <f>Scores!BK375*calcs!$BN$14</f>
        <v>2.84616348263258</v>
      </c>
      <c r="BJ379" s="219">
        <f>Scores!BL375*calcs!$BN$14</f>
        <v>2.84616348263258</v>
      </c>
    </row>
    <row r="380" spans="1:62">
      <c r="A380" t="s">
        <v>765</v>
      </c>
      <c r="B380" s="22" t="s">
        <v>766</v>
      </c>
      <c r="C380" s="219">
        <f>Scores!E376*calcs!$BN$3</f>
        <v>-1.02934833348286</v>
      </c>
      <c r="D380" s="219">
        <f>Scores!F376*calcs!$BN$3</f>
        <v>-1.02934833348286</v>
      </c>
      <c r="E380" s="219">
        <f>Scores!G376*calcs!$BN$3</f>
        <v>-1.02934833348286</v>
      </c>
      <c r="F380" s="219">
        <f>Scores!H376*calcs!$BN$3</f>
        <v>-1.02934833348286</v>
      </c>
      <c r="G380" s="219">
        <f>Scores!I376*calcs!$BN$3</f>
        <v>-1.02934833348286</v>
      </c>
      <c r="H380" s="219">
        <f>Scores!J376*calcs!$BN$4</f>
        <v>-0.871811035689728</v>
      </c>
      <c r="I380" s="219">
        <f>Scores!K376*calcs!$BN$4</f>
        <v>-0.871811035689728</v>
      </c>
      <c r="J380" s="219">
        <f>Scores!L376*calcs!$BN$4</f>
        <v>-0.871811035689728</v>
      </c>
      <c r="K380" s="219">
        <f>Scores!M376*calcs!$BN$4</f>
        <v>-0.871811035689728</v>
      </c>
      <c r="L380" s="219">
        <f>Scores!N376*calcs!$BN$4</f>
        <v>-0.871811035689728</v>
      </c>
      <c r="M380" s="219">
        <f>Scores!O376*calcs!$BN$5</f>
        <v>-1.53967639948636</v>
      </c>
      <c r="N380" s="219">
        <f>Scores!P376*calcs!$BN$5</f>
        <v>-1.53967639948636</v>
      </c>
      <c r="O380" s="219">
        <f>Scores!Q376*calcs!$BN$5</f>
        <v>-1.53967639948636</v>
      </c>
      <c r="P380" s="219">
        <f>Scores!R376*calcs!$BN$5</f>
        <v>-1.53967639948636</v>
      </c>
      <c r="Q380" s="219">
        <f>Scores!S376*calcs!$BN$5</f>
        <v>-1.53967639948636</v>
      </c>
      <c r="R380" s="219">
        <f>Scores!T376*calcs!$BN$6</f>
        <v>-0.54174591422312</v>
      </c>
      <c r="S380" s="219">
        <f>Scores!U376*calcs!$BN$6</f>
        <v>-0.54174591422312</v>
      </c>
      <c r="T380" s="219">
        <f>Scores!V376*calcs!$BN$6</f>
        <v>-0.54174591422312</v>
      </c>
      <c r="U380" s="219">
        <f>Scores!W376*calcs!$BN$6</f>
        <v>-0.54174591422312</v>
      </c>
      <c r="V380" s="219">
        <f>Scores!X376*calcs!$BN$6</f>
        <v>-0.54174591422312</v>
      </c>
      <c r="W380" s="219">
        <f>Scores!Y376*calcs!$BN$7</f>
        <v>0.686088876816904</v>
      </c>
      <c r="X380" s="219">
        <f>Scores!Z376*calcs!$BN$7</f>
        <v>0.598826339673174</v>
      </c>
      <c r="Y380" s="219">
        <f>Scores!AA376*calcs!$BN$7</f>
        <v>-0.285244354987811</v>
      </c>
      <c r="Z380" s="219">
        <f>Scores!AB376*calcs!$BN$7</f>
        <v>0.590496519943783</v>
      </c>
      <c r="AA380" s="219">
        <f>Scores!AC376*calcs!$BN$7</f>
        <v>-0.389158953520838</v>
      </c>
      <c r="AB380" s="219">
        <f>Scores!AD376*calcs!$BN$8</f>
        <v>-1.48643894022238</v>
      </c>
      <c r="AC380" s="219">
        <f>Scores!AE376*calcs!$BN$8</f>
        <v>-1.45653951776646</v>
      </c>
      <c r="AD380" s="219">
        <f>Scores!AF376*calcs!$BN$8</f>
        <v>-1.6461347675261</v>
      </c>
      <c r="AE380" s="219">
        <f>Scores!AG376*calcs!$BN$8</f>
        <v>-1.94025910213516</v>
      </c>
      <c r="AF380" s="219">
        <f>Scores!AH376*calcs!$BN$8</f>
        <v>-1.86169919174666</v>
      </c>
      <c r="AG380" s="219">
        <f>Scores!AI376*calcs!$BN$9</f>
        <v>1.01442238893474</v>
      </c>
      <c r="AH380" s="219">
        <f>Scores!AJ376*calcs!$BN$9</f>
        <v>1.00121172586286</v>
      </c>
      <c r="AI380" s="219">
        <f>Scores!AK376*calcs!$BN$9</f>
        <v>1.0385945218802</v>
      </c>
      <c r="AJ380" s="219">
        <f>Scores!AL376*calcs!$BN$9</f>
        <v>0.986408560581823</v>
      </c>
      <c r="AK380" s="219">
        <f>Scores!AM376*calcs!$BN$9</f>
        <v>1.02102820447306</v>
      </c>
      <c r="AL380" s="219">
        <f>Scores!AN376*calcs!$BN$10</f>
        <v>-1.27920432713294</v>
      </c>
      <c r="AM380" s="219">
        <f>Scores!AO376*calcs!$BN$10</f>
        <v>-1.2714728551633</v>
      </c>
      <c r="AN380" s="219">
        <f>Scores!AP376*calcs!$BN$10</f>
        <v>-1.17586604695445</v>
      </c>
      <c r="AO380" s="219">
        <f>Scores!AQ376*calcs!$BN$10</f>
        <v>-1.19866941239476</v>
      </c>
      <c r="AP380" s="219">
        <f>Scores!AR376*calcs!$BN$10</f>
        <v>-1.2638306424639</v>
      </c>
      <c r="AQ380" s="219">
        <f>Scores!AS376*calcs!$BN$11</f>
        <v>-0.925352821619701</v>
      </c>
      <c r="AR380" s="219">
        <f>Scores!AT376*calcs!$BN$11</f>
        <v>-0.818380293166628</v>
      </c>
      <c r="AS380" s="219">
        <f>Scores!AU376*calcs!$BN$11</f>
        <v>-0.847995188815683</v>
      </c>
      <c r="AT380" s="219">
        <f>Scores!AV376*calcs!$BN$11</f>
        <v>-0.674231972414825</v>
      </c>
      <c r="AU380" s="219">
        <f>Scores!AW376*calcs!$BN$11</f>
        <v>-0.962335986540559</v>
      </c>
      <c r="AV380" s="219">
        <f>Scores!AX376*calcs!$BN$12</f>
        <v>-2.01176548342389</v>
      </c>
      <c r="AW380" s="219">
        <f>Scores!AY376*calcs!$BN$12</f>
        <v>-1.9397584861555</v>
      </c>
      <c r="AX380" s="219">
        <f>Scores!AZ376*calcs!$BN$12</f>
        <v>-2.01672361610667</v>
      </c>
      <c r="AY380" s="219">
        <f>Scores!BA376*calcs!$BN$12</f>
        <v>-2.13616333726324</v>
      </c>
      <c r="AZ380" s="219">
        <f>Scores!BB376*calcs!$BN$12</f>
        <v>-2.01894410062784</v>
      </c>
      <c r="BA380" s="219">
        <f>Scores!BC376*calcs!$BN$13</f>
        <v>-1.49575879996651</v>
      </c>
      <c r="BB380" s="219">
        <f>Scores!BD376*calcs!$BN$13</f>
        <v>-1.48679459129243</v>
      </c>
      <c r="BC380" s="219">
        <f>Scores!BE376*calcs!$BN$13</f>
        <v>-1.42524948517586</v>
      </c>
      <c r="BD380" s="219">
        <f>Scores!BF376*calcs!$BN$13</f>
        <v>-1.48809110608098</v>
      </c>
      <c r="BE380" s="219">
        <f>Scores!BG376*calcs!$BN$13</f>
        <v>-1.48809110608098</v>
      </c>
      <c r="BF380" s="219">
        <f>Scores!BH376*calcs!$BN$14</f>
        <v>0.421326144667547</v>
      </c>
      <c r="BG380" s="219">
        <f>Scores!BI376*calcs!$BN$14</f>
        <v>0.421326144667547</v>
      </c>
      <c r="BH380" s="219">
        <f>Scores!BJ376*calcs!$BN$14</f>
        <v>0.421326144667547</v>
      </c>
      <c r="BI380" s="219">
        <f>Scores!BK376*calcs!$BN$14</f>
        <v>0.734737981913904</v>
      </c>
      <c r="BJ380" s="219">
        <f>Scores!BL376*calcs!$BN$14</f>
        <v>0.734737981913904</v>
      </c>
    </row>
    <row r="381" spans="1:62">
      <c r="A381" t="s">
        <v>767</v>
      </c>
      <c r="B381" s="22" t="s">
        <v>768</v>
      </c>
      <c r="C381" s="219">
        <f>Scores!E377*calcs!$BN$3</f>
        <v>0.407798855080731</v>
      </c>
      <c r="D381" s="219">
        <f>Scores!F377*calcs!$BN$3</f>
        <v>0.407798855080731</v>
      </c>
      <c r="E381" s="219">
        <f>Scores!G377*calcs!$BN$3</f>
        <v>0.407798855080731</v>
      </c>
      <c r="F381" s="219">
        <f>Scores!H377*calcs!$BN$3</f>
        <v>0.407798855080731</v>
      </c>
      <c r="G381" s="219">
        <f>Scores!I377*calcs!$BN$3</f>
        <v>0.407798855080731</v>
      </c>
      <c r="H381" s="219">
        <f>Scores!J377*calcs!$BN$4</f>
        <v>-0.976791595152548</v>
      </c>
      <c r="I381" s="219">
        <f>Scores!K377*calcs!$BN$4</f>
        <v>-0.976791595152548</v>
      </c>
      <c r="J381" s="219">
        <f>Scores!L377*calcs!$BN$4</f>
        <v>-0.976791595152548</v>
      </c>
      <c r="K381" s="219">
        <f>Scores!M377*calcs!$BN$4</f>
        <v>-0.976791595152548</v>
      </c>
      <c r="L381" s="219">
        <f>Scores!N377*calcs!$BN$4</f>
        <v>-0.976791595152548</v>
      </c>
      <c r="M381" s="219">
        <f>Scores!O377*calcs!$BN$5</f>
        <v>-1.80608530783492</v>
      </c>
      <c r="N381" s="219">
        <f>Scores!P377*calcs!$BN$5</f>
        <v>-1.80608530783492</v>
      </c>
      <c r="O381" s="219">
        <f>Scores!Q377*calcs!$BN$5</f>
        <v>-1.80608530783492</v>
      </c>
      <c r="P381" s="219">
        <f>Scores!R377*calcs!$BN$5</f>
        <v>-1.80608530783492</v>
      </c>
      <c r="Q381" s="219">
        <f>Scores!S377*calcs!$BN$5</f>
        <v>-1.80608530783492</v>
      </c>
      <c r="R381" s="219">
        <f>Scores!T377*calcs!$BN$6</f>
        <v>1.4437433221183</v>
      </c>
      <c r="S381" s="219">
        <f>Scores!U377*calcs!$BN$6</f>
        <v>1.4437433221183</v>
      </c>
      <c r="T381" s="219">
        <f>Scores!V377*calcs!$BN$6</f>
        <v>1.4437433221183</v>
      </c>
      <c r="U381" s="219">
        <f>Scores!W377*calcs!$BN$6</f>
        <v>1.4437433221183</v>
      </c>
      <c r="V381" s="219">
        <f>Scores!X377*calcs!$BN$6</f>
        <v>1.4437433221183</v>
      </c>
      <c r="W381" s="219">
        <f>Scores!Y377*calcs!$BN$7</f>
        <v>1.21782206469992</v>
      </c>
      <c r="X381" s="219">
        <f>Scores!Z377*calcs!$BN$7</f>
        <v>0.0129757232825332</v>
      </c>
      <c r="Y381" s="219">
        <f>Scores!AA377*calcs!$BN$7</f>
        <v>-0.175551140848151</v>
      </c>
      <c r="Z381" s="219">
        <f>Scores!AB377*calcs!$BN$7</f>
        <v>-0.0667258450525109</v>
      </c>
      <c r="AA381" s="219">
        <f>Scores!AC377*calcs!$BN$7</f>
        <v>0.143694824883265</v>
      </c>
      <c r="AB381" s="219">
        <f>Scores!AD377*calcs!$BN$8</f>
        <v>1.34061407937638</v>
      </c>
      <c r="AC381" s="219">
        <f>Scores!AE377*calcs!$BN$8</f>
        <v>1.2875914496346</v>
      </c>
      <c r="AD381" s="219">
        <f>Scores!AF377*calcs!$BN$8</f>
        <v>1.34964141738425</v>
      </c>
      <c r="AE381" s="219">
        <f>Scores!AG377*calcs!$BN$8</f>
        <v>1.33482049699585</v>
      </c>
      <c r="AF381" s="219">
        <f>Scores!AH377*calcs!$BN$8</f>
        <v>1.2360756630729</v>
      </c>
      <c r="AG381" s="219">
        <f>Scores!AI377*calcs!$BN$9</f>
        <v>0.608484053066989</v>
      </c>
      <c r="AH381" s="219">
        <f>Scores!AJ377*calcs!$BN$9</f>
        <v>0.682202767224729</v>
      </c>
      <c r="AI381" s="219">
        <f>Scores!AK377*calcs!$BN$9</f>
        <v>0.749015595743271</v>
      </c>
      <c r="AJ381" s="219">
        <f>Scores!AL377*calcs!$BN$9</f>
        <v>0.778799356852985</v>
      </c>
      <c r="AK381" s="219">
        <f>Scores!AM377*calcs!$BN$9</f>
        <v>0.840732495487678</v>
      </c>
      <c r="AL381" s="219">
        <f>Scores!AN377*calcs!$BN$10</f>
        <v>0.440160229679083</v>
      </c>
      <c r="AM381" s="219">
        <f>Scores!AO377*calcs!$BN$10</f>
        <v>0.438006549348382</v>
      </c>
      <c r="AN381" s="219">
        <f>Scores!AP377*calcs!$BN$10</f>
        <v>0.347757152171905</v>
      </c>
      <c r="AO381" s="219">
        <f>Scores!AQ377*calcs!$BN$10</f>
        <v>0.229482282300853</v>
      </c>
      <c r="AP381" s="219">
        <f>Scores!AR377*calcs!$BN$10</f>
        <v>0.1803100263981</v>
      </c>
      <c r="AQ381" s="219">
        <f>Scores!AS377*calcs!$BN$11</f>
        <v>0.819386989236217</v>
      </c>
      <c r="AR381" s="219">
        <f>Scores!AT377*calcs!$BN$11</f>
        <v>0.76909155880259</v>
      </c>
      <c r="AS381" s="219">
        <f>Scores!AU377*calcs!$BN$11</f>
        <v>0.978729413061741</v>
      </c>
      <c r="AT381" s="219">
        <f>Scores!AV377*calcs!$BN$11</f>
        <v>1.40150518807901</v>
      </c>
      <c r="AU381" s="219">
        <f>Scores!AW377*calcs!$BN$11</f>
        <v>1.11628675880419</v>
      </c>
      <c r="AV381" s="219">
        <f>Scores!AX377*calcs!$BN$12</f>
        <v>0.555996166078035</v>
      </c>
      <c r="AW381" s="219">
        <f>Scores!AY377*calcs!$BN$12</f>
        <v>0.488195479180239</v>
      </c>
      <c r="AX381" s="219">
        <f>Scores!AZ377*calcs!$BN$12</f>
        <v>0.587353612358277</v>
      </c>
      <c r="AY381" s="219">
        <f>Scores!BA377*calcs!$BN$12</f>
        <v>0.600859954206112</v>
      </c>
      <c r="AZ381" s="219">
        <f>Scores!BB377*calcs!$BN$12</f>
        <v>0.596563016746695</v>
      </c>
      <c r="BA381" s="219">
        <f>Scores!BC377*calcs!$BN$13</f>
        <v>0.201352146149339</v>
      </c>
      <c r="BB381" s="219">
        <f>Scores!BD377*calcs!$BN$13</f>
        <v>0.238552863528263</v>
      </c>
      <c r="BC381" s="219">
        <f>Scores!BE377*calcs!$BN$13</f>
        <v>0.345698811297975</v>
      </c>
      <c r="BD381" s="219">
        <f>Scores!BF377*calcs!$BN$13</f>
        <v>0.279017082390184</v>
      </c>
      <c r="BE381" s="219">
        <f>Scores!BG377*calcs!$BN$13</f>
        <v>0.279017082390184</v>
      </c>
      <c r="BF381" s="219">
        <f>Scores!BH377*calcs!$BN$14</f>
        <v>2.26964862925531</v>
      </c>
      <c r="BG381" s="219">
        <f>Scores!BI377*calcs!$BN$14</f>
        <v>2.26964862925531</v>
      </c>
      <c r="BH381" s="219">
        <f>Scores!BJ377*calcs!$BN$14</f>
        <v>2.26964862925531</v>
      </c>
      <c r="BI381" s="219">
        <f>Scores!BK377*calcs!$BN$14</f>
        <v>3.06060644449011</v>
      </c>
      <c r="BJ381" s="219">
        <f>Scores!BL377*calcs!$BN$14</f>
        <v>3.06060644449011</v>
      </c>
    </row>
    <row r="382" spans="1:62">
      <c r="A382" t="s">
        <v>769</v>
      </c>
      <c r="B382" s="22" t="s">
        <v>508</v>
      </c>
      <c r="C382" s="219">
        <f>Scores!E378*calcs!$BN$3</f>
        <v>0.910102726811694</v>
      </c>
      <c r="D382" s="219">
        <f>Scores!F378*calcs!$BN$3</f>
        <v>0.910102726811694</v>
      </c>
      <c r="E382" s="219">
        <f>Scores!G378*calcs!$BN$3</f>
        <v>0.910102726811694</v>
      </c>
      <c r="F382" s="219">
        <f>Scores!H378*calcs!$BN$3</f>
        <v>0.910102726811694</v>
      </c>
      <c r="G382" s="219">
        <f>Scores!I378*calcs!$BN$3</f>
        <v>0.910102726811694</v>
      </c>
      <c r="H382" s="219">
        <f>Scores!J378*calcs!$BN$4</f>
        <v>-0.965439499343165</v>
      </c>
      <c r="I382" s="219">
        <f>Scores!K378*calcs!$BN$4</f>
        <v>-0.965439499343165</v>
      </c>
      <c r="J382" s="219">
        <f>Scores!L378*calcs!$BN$4</f>
        <v>-0.965439499343165</v>
      </c>
      <c r="K382" s="219">
        <f>Scores!M378*calcs!$BN$4</f>
        <v>-0.965439499343165</v>
      </c>
      <c r="L382" s="219">
        <f>Scores!N378*calcs!$BN$4</f>
        <v>-0.965439499343165</v>
      </c>
      <c r="M382" s="219">
        <f>Scores!O378*calcs!$BN$5</f>
        <v>-0.436040157825539</v>
      </c>
      <c r="N382" s="219">
        <f>Scores!P378*calcs!$BN$5</f>
        <v>-0.436040157825539</v>
      </c>
      <c r="O382" s="219">
        <f>Scores!Q378*calcs!$BN$5</f>
        <v>-0.436040157825539</v>
      </c>
      <c r="P382" s="219">
        <f>Scores!R378*calcs!$BN$5</f>
        <v>-0.436040157825539</v>
      </c>
      <c r="Q382" s="219">
        <f>Scores!S378*calcs!$BN$5</f>
        <v>-0.436040157825539</v>
      </c>
      <c r="R382" s="219">
        <f>Scores!T378*calcs!$BN$6</f>
        <v>1.78804486804482</v>
      </c>
      <c r="S382" s="219">
        <f>Scores!U378*calcs!$BN$6</f>
        <v>1.78804486804482</v>
      </c>
      <c r="T382" s="219">
        <f>Scores!V378*calcs!$BN$6</f>
        <v>1.78804486804482</v>
      </c>
      <c r="U382" s="219">
        <f>Scores!W378*calcs!$BN$6</f>
        <v>1.78804486804482</v>
      </c>
      <c r="V382" s="219">
        <f>Scores!X378*calcs!$BN$6</f>
        <v>1.78804486804482</v>
      </c>
      <c r="W382" s="219">
        <f>Scores!Y378*calcs!$BN$7</f>
        <v>0.432682247653133</v>
      </c>
      <c r="X382" s="219">
        <f>Scores!Z378*calcs!$BN$7</f>
        <v>0.518522284481097</v>
      </c>
      <c r="Y382" s="219">
        <f>Scores!AA378*calcs!$BN$7</f>
        <v>0.446826038462391</v>
      </c>
      <c r="Z382" s="219">
        <f>Scores!AB378*calcs!$BN$7</f>
        <v>0.71295322561128</v>
      </c>
      <c r="AA382" s="219">
        <f>Scores!AC378*calcs!$BN$7</f>
        <v>0.857644948129865</v>
      </c>
      <c r="AB382" s="219">
        <f>Scores!AD378*calcs!$BN$8</f>
        <v>1.40490200753068</v>
      </c>
      <c r="AC382" s="219">
        <f>Scores!AE378*calcs!$BN$8</f>
        <v>1.43901049096933</v>
      </c>
      <c r="AD382" s="219">
        <f>Scores!AF378*calcs!$BN$8</f>
        <v>1.44527883404287</v>
      </c>
      <c r="AE382" s="219">
        <f>Scores!AG378*calcs!$BN$8</f>
        <v>1.46209346014411</v>
      </c>
      <c r="AF382" s="219">
        <f>Scores!AH378*calcs!$BN$8</f>
        <v>1.50397432500812</v>
      </c>
      <c r="AG382" s="219">
        <f>Scores!AI378*calcs!$BN$9</f>
        <v>0.648474899669831</v>
      </c>
      <c r="AH382" s="219">
        <f>Scores!AJ378*calcs!$BN$9</f>
        <v>0.597697406494635</v>
      </c>
      <c r="AI382" s="219">
        <f>Scores!AK378*calcs!$BN$9</f>
        <v>0.566589507831463</v>
      </c>
      <c r="AJ382" s="219">
        <f>Scores!AL378*calcs!$BN$9</f>
        <v>0.523273821860675</v>
      </c>
      <c r="AK382" s="219">
        <f>Scores!AM378*calcs!$BN$9</f>
        <v>0.569731711352126</v>
      </c>
      <c r="AL382" s="219">
        <f>Scores!AN378*calcs!$BN$10</f>
        <v>0.726045600753963</v>
      </c>
      <c r="AM382" s="219">
        <f>Scores!AO378*calcs!$BN$10</f>
        <v>0.701621502245331</v>
      </c>
      <c r="AN382" s="219">
        <f>Scores!AP378*calcs!$BN$10</f>
        <v>0.720787859248542</v>
      </c>
      <c r="AO382" s="219">
        <f>Scores!AQ378*calcs!$BN$10</f>
        <v>0.67492181545191</v>
      </c>
      <c r="AP382" s="219">
        <f>Scores!AR378*calcs!$BN$10</f>
        <v>0.626122708510221</v>
      </c>
      <c r="AQ382" s="219">
        <f>Scores!AS378*calcs!$BN$11</f>
        <v>0.692918311345697</v>
      </c>
      <c r="AR382" s="219">
        <f>Scores!AT378*calcs!$BN$11</f>
        <v>0.66924353121641</v>
      </c>
      <c r="AS382" s="219">
        <f>Scores!AU378*calcs!$BN$11</f>
        <v>0.669395601169444</v>
      </c>
      <c r="AT382" s="219">
        <f>Scores!AV378*calcs!$BN$11</f>
        <v>0.912313644804539</v>
      </c>
      <c r="AU382" s="219">
        <f>Scores!AW378*calcs!$BN$11</f>
        <v>0.73927889189967</v>
      </c>
      <c r="AV382" s="219">
        <f>Scores!AX378*calcs!$BN$12</f>
        <v>0.736441598787336</v>
      </c>
      <c r="AW382" s="219">
        <f>Scores!AY378*calcs!$BN$12</f>
        <v>0.766961136599636</v>
      </c>
      <c r="AX382" s="219">
        <f>Scores!AZ378*calcs!$BN$12</f>
        <v>0.815409426775265</v>
      </c>
      <c r="AY382" s="219">
        <f>Scores!BA378*calcs!$BN$12</f>
        <v>0.770805513218162</v>
      </c>
      <c r="AZ382" s="219">
        <f>Scores!BB378*calcs!$BN$12</f>
        <v>0.823394248211067</v>
      </c>
      <c r="BA382" s="219">
        <f>Scores!BC378*calcs!$BN$13</f>
        <v>0.69035021536916</v>
      </c>
      <c r="BB382" s="219">
        <f>Scores!BD378*calcs!$BN$13</f>
        <v>0.610251511351369</v>
      </c>
      <c r="BC382" s="219">
        <f>Scores!BE378*calcs!$BN$13</f>
        <v>0.497321096954982</v>
      </c>
      <c r="BD382" s="219">
        <f>Scores!BF378*calcs!$BN$13</f>
        <v>0.5646774286468</v>
      </c>
      <c r="BE382" s="219">
        <f>Scores!BG378*calcs!$BN$13</f>
        <v>0.5646774286468</v>
      </c>
      <c r="BF382" s="219">
        <f>Scores!BH378*calcs!$BN$14</f>
        <v>2.50898165873275</v>
      </c>
      <c r="BG382" s="219">
        <f>Scores!BI378*calcs!$BN$14</f>
        <v>2.50898165873275</v>
      </c>
      <c r="BH382" s="219">
        <f>Scores!BJ378*calcs!$BN$14</f>
        <v>2.50898165873275</v>
      </c>
      <c r="BI382" s="219">
        <f>Scores!BK378*calcs!$BN$14</f>
        <v>1.41116298057462</v>
      </c>
      <c r="BJ382" s="219">
        <f>Scores!BL378*calcs!$BN$14</f>
        <v>1.41116298057462</v>
      </c>
    </row>
    <row r="383" spans="1:62">
      <c r="A383" t="s">
        <v>770</v>
      </c>
      <c r="B383" s="22" t="s">
        <v>771</v>
      </c>
      <c r="C383" s="219">
        <f>Scores!E379*calcs!$BN$3</f>
        <v>-0.18938463686608</v>
      </c>
      <c r="D383" s="219">
        <f>Scores!F379*calcs!$BN$3</f>
        <v>-0.18938463686608</v>
      </c>
      <c r="E383" s="219">
        <f>Scores!G379*calcs!$BN$3</f>
        <v>-0.18938463686608</v>
      </c>
      <c r="F383" s="219">
        <f>Scores!H379*calcs!$BN$3</f>
        <v>-0.18938463686608</v>
      </c>
      <c r="G383" s="219">
        <f>Scores!I379*calcs!$BN$3</f>
        <v>-0.18938463686608</v>
      </c>
      <c r="H383" s="219">
        <f>Scores!J379*calcs!$BN$4</f>
        <v>-0.839915646219608</v>
      </c>
      <c r="I383" s="219">
        <f>Scores!K379*calcs!$BN$4</f>
        <v>-0.839915646219608</v>
      </c>
      <c r="J383" s="219">
        <f>Scores!L379*calcs!$BN$4</f>
        <v>-0.839915646219608</v>
      </c>
      <c r="K383" s="219">
        <f>Scores!M379*calcs!$BN$4</f>
        <v>-0.839915646219608</v>
      </c>
      <c r="L383" s="219">
        <f>Scores!N379*calcs!$BN$4</f>
        <v>-0.839915646219608</v>
      </c>
      <c r="M383" s="219">
        <f>Scores!O379*calcs!$BN$5</f>
        <v>-0.259112971469409</v>
      </c>
      <c r="N383" s="219">
        <f>Scores!P379*calcs!$BN$5</f>
        <v>-0.259112971469409</v>
      </c>
      <c r="O383" s="219">
        <f>Scores!Q379*calcs!$BN$5</f>
        <v>-0.259112971469409</v>
      </c>
      <c r="P383" s="219">
        <f>Scores!R379*calcs!$BN$5</f>
        <v>-0.259112971469409</v>
      </c>
      <c r="Q383" s="219">
        <f>Scores!S379*calcs!$BN$5</f>
        <v>-0.259112971469409</v>
      </c>
      <c r="R383" s="219">
        <f>Scores!T379*calcs!$BN$6</f>
        <v>1.05457078059573</v>
      </c>
      <c r="S383" s="219">
        <f>Scores!U379*calcs!$BN$6</f>
        <v>1.05457078059573</v>
      </c>
      <c r="T383" s="219">
        <f>Scores!V379*calcs!$BN$6</f>
        <v>1.05457078059573</v>
      </c>
      <c r="U383" s="219">
        <f>Scores!W379*calcs!$BN$6</f>
        <v>1.05457078059573</v>
      </c>
      <c r="V383" s="219">
        <f>Scores!X379*calcs!$BN$6</f>
        <v>1.05457078059573</v>
      </c>
      <c r="W383" s="219">
        <f>Scores!Y379*calcs!$BN$7</f>
        <v>0.558491307088455</v>
      </c>
      <c r="X383" s="219">
        <f>Scores!Z379*calcs!$BN$7</f>
        <v>0.607374221965326</v>
      </c>
      <c r="Y383" s="219">
        <f>Scores!AA379*calcs!$BN$7</f>
        <v>0.546115920711349</v>
      </c>
      <c r="Z383" s="219">
        <f>Scores!AB379*calcs!$BN$7</f>
        <v>0.276769043781138</v>
      </c>
      <c r="AA383" s="219">
        <f>Scores!AC379*calcs!$BN$7</f>
        <v>1.03111940745478</v>
      </c>
      <c r="AB383" s="219">
        <f>Scores!AD379*calcs!$BN$8</f>
        <v>1.05785341836726</v>
      </c>
      <c r="AC383" s="219">
        <f>Scores!AE379*calcs!$BN$8</f>
        <v>1.02079798429347</v>
      </c>
      <c r="AD383" s="219">
        <f>Scores!AF379*calcs!$BN$8</f>
        <v>0.956397918515967</v>
      </c>
      <c r="AE383" s="219">
        <f>Scores!AG379*calcs!$BN$8</f>
        <v>0.860214002432309</v>
      </c>
      <c r="AF383" s="219">
        <f>Scores!AH379*calcs!$BN$8</f>
        <v>0.778898619074343</v>
      </c>
      <c r="AG383" s="219">
        <f>Scores!AI379*calcs!$BN$9</f>
        <v>0.287269616858872</v>
      </c>
      <c r="AH383" s="219">
        <f>Scores!AJ379*calcs!$BN$9</f>
        <v>0.275242740550856</v>
      </c>
      <c r="AI383" s="219">
        <f>Scores!AK379*calcs!$BN$9</f>
        <v>0.333294606944247</v>
      </c>
      <c r="AJ383" s="219">
        <f>Scores!AL379*calcs!$BN$9</f>
        <v>0.318594243899508</v>
      </c>
      <c r="AK383" s="219">
        <f>Scores!AM379*calcs!$BN$9</f>
        <v>0.350681880093402</v>
      </c>
      <c r="AL383" s="219">
        <f>Scores!AN379*calcs!$BN$10</f>
        <v>0.0782878972291798</v>
      </c>
      <c r="AM383" s="219">
        <f>Scores!AO379*calcs!$BN$10</f>
        <v>0.0623732315716543</v>
      </c>
      <c r="AN383" s="219">
        <f>Scores!AP379*calcs!$BN$10</f>
        <v>0.0785118773752563</v>
      </c>
      <c r="AO383" s="219">
        <f>Scores!AQ379*calcs!$BN$10</f>
        <v>0.113646942710744</v>
      </c>
      <c r="AP383" s="219">
        <f>Scores!AR379*calcs!$BN$10</f>
        <v>0.0896773188673431</v>
      </c>
      <c r="AQ383" s="219">
        <f>Scores!AS379*calcs!$BN$11</f>
        <v>0.536800699957508</v>
      </c>
      <c r="AR383" s="219">
        <f>Scores!AT379*calcs!$BN$11</f>
        <v>0.656491458933762</v>
      </c>
      <c r="AS383" s="219">
        <f>Scores!AU379*calcs!$BN$11</f>
        <v>0.709043842257495</v>
      </c>
      <c r="AT383" s="219">
        <f>Scores!AV379*calcs!$BN$11</f>
        <v>0.889066598388252</v>
      </c>
      <c r="AU383" s="219">
        <f>Scores!AW379*calcs!$BN$11</f>
        <v>0.827549074410991</v>
      </c>
      <c r="AV383" s="219">
        <f>Scores!AX379*calcs!$BN$12</f>
        <v>0.494041344768426</v>
      </c>
      <c r="AW383" s="219">
        <f>Scores!AY379*calcs!$BN$12</f>
        <v>0.51518863262754</v>
      </c>
      <c r="AX383" s="219">
        <f>Scores!AZ379*calcs!$BN$12</f>
        <v>0.513478085241285</v>
      </c>
      <c r="AY383" s="219">
        <f>Scores!BA379*calcs!$BN$12</f>
        <v>0.43499051777785</v>
      </c>
      <c r="AZ383" s="219">
        <f>Scores!BB379*calcs!$BN$12</f>
        <v>0.439923655131907</v>
      </c>
      <c r="BA383" s="219">
        <f>Scores!BC379*calcs!$BN$13</f>
        <v>0.460233476912774</v>
      </c>
      <c r="BB383" s="219">
        <f>Scores!BD379*calcs!$BN$13</f>
        <v>0.388341870859962</v>
      </c>
      <c r="BC383" s="219">
        <f>Scores!BE379*calcs!$BN$13</f>
        <v>0.406347725560778</v>
      </c>
      <c r="BD383" s="219">
        <f>Scores!BF379*calcs!$BN$13</f>
        <v>0.411882359718843</v>
      </c>
      <c r="BE383" s="219">
        <f>Scores!BG379*calcs!$BN$13</f>
        <v>0.411882359718843</v>
      </c>
      <c r="BF383" s="219">
        <f>Scores!BH379*calcs!$BN$14</f>
        <v>3.20355765028791</v>
      </c>
      <c r="BG383" s="219">
        <f>Scores!BI379*calcs!$BN$14</f>
        <v>3.20355765028791</v>
      </c>
      <c r="BH383" s="219">
        <f>Scores!BJ379*calcs!$BN$14</f>
        <v>3.20355765028791</v>
      </c>
      <c r="BI383" s="219">
        <f>Scores!BK379*calcs!$BN$14</f>
        <v>2.58715503595017</v>
      </c>
      <c r="BJ383" s="219">
        <f>Scores!BL379*calcs!$BN$14</f>
        <v>2.58715503595017</v>
      </c>
    </row>
    <row r="384" spans="1:62">
      <c r="A384" t="s">
        <v>772</v>
      </c>
      <c r="B384" s="22" t="s">
        <v>773</v>
      </c>
      <c r="C384" s="219">
        <f>Scores!E380*calcs!$BN$3</f>
        <v>0.519421937687612</v>
      </c>
      <c r="D384" s="219">
        <f>Scores!F380*calcs!$BN$3</f>
        <v>0.519421937687612</v>
      </c>
      <c r="E384" s="219">
        <f>Scores!G380*calcs!$BN$3</f>
        <v>0.519421937687612</v>
      </c>
      <c r="F384" s="219">
        <f>Scores!H380*calcs!$BN$3</f>
        <v>0.519421937687612</v>
      </c>
      <c r="G384" s="219">
        <f>Scores!I380*calcs!$BN$3</f>
        <v>0.519421937687612</v>
      </c>
      <c r="H384" s="219">
        <f>Scores!J380*calcs!$BN$4</f>
        <v>-0.367147561364786</v>
      </c>
      <c r="I384" s="219">
        <f>Scores!K380*calcs!$BN$4</f>
        <v>-0.367147561364786</v>
      </c>
      <c r="J384" s="219">
        <f>Scores!L380*calcs!$BN$4</f>
        <v>-0.367147561364786</v>
      </c>
      <c r="K384" s="219">
        <f>Scores!M380*calcs!$BN$4</f>
        <v>-0.367147561364786</v>
      </c>
      <c r="L384" s="219">
        <f>Scores!N380*calcs!$BN$4</f>
        <v>-0.367147561364786</v>
      </c>
      <c r="M384" s="219">
        <f>Scores!O380*calcs!$BN$5</f>
        <v>-0.424315713090148</v>
      </c>
      <c r="N384" s="219">
        <f>Scores!P380*calcs!$BN$5</f>
        <v>-0.424315713090148</v>
      </c>
      <c r="O384" s="219">
        <f>Scores!Q380*calcs!$BN$5</f>
        <v>-0.424315713090148</v>
      </c>
      <c r="P384" s="219">
        <f>Scores!R380*calcs!$BN$5</f>
        <v>-0.424315713090148</v>
      </c>
      <c r="Q384" s="219">
        <f>Scores!S380*calcs!$BN$5</f>
        <v>-0.424315713090148</v>
      </c>
      <c r="R384" s="219">
        <f>Scores!T380*calcs!$BN$6</f>
        <v>1.29545524817073</v>
      </c>
      <c r="S384" s="219">
        <f>Scores!U380*calcs!$BN$6</f>
        <v>1.29545524817073</v>
      </c>
      <c r="T384" s="219">
        <f>Scores!V380*calcs!$BN$6</f>
        <v>1.29545524817073</v>
      </c>
      <c r="U384" s="219">
        <f>Scores!W380*calcs!$BN$6</f>
        <v>1.29545524817073</v>
      </c>
      <c r="V384" s="219">
        <f>Scores!X380*calcs!$BN$6</f>
        <v>1.29545524817073</v>
      </c>
      <c r="W384" s="219">
        <f>Scores!Y380*calcs!$BN$7</f>
        <v>-1.02175180544191</v>
      </c>
      <c r="X384" s="219">
        <f>Scores!Z380*calcs!$BN$7</f>
        <v>-0.448267954973253</v>
      </c>
      <c r="Y384" s="219">
        <f>Scores!AA380*calcs!$BN$7</f>
        <v>-0.727790685333794</v>
      </c>
      <c r="Z384" s="219">
        <f>Scores!AB380*calcs!$BN$7</f>
        <v>-0.858219759175165</v>
      </c>
      <c r="AA384" s="219">
        <f>Scores!AC380*calcs!$BN$7</f>
        <v>-1.27588994705286</v>
      </c>
      <c r="AB384" s="219">
        <f>Scores!AD380*calcs!$BN$8</f>
        <v>1.04559720252758</v>
      </c>
      <c r="AC384" s="219">
        <f>Scores!AE380*calcs!$BN$8</f>
        <v>0.98163201938312</v>
      </c>
      <c r="AD384" s="219">
        <f>Scores!AF380*calcs!$BN$8</f>
        <v>0.949358979744315</v>
      </c>
      <c r="AE384" s="219">
        <f>Scores!AG380*calcs!$BN$8</f>
        <v>0.870098025154312</v>
      </c>
      <c r="AF384" s="219">
        <f>Scores!AH380*calcs!$BN$8</f>
        <v>0.751788103865255</v>
      </c>
      <c r="AG384" s="219">
        <f>Scores!AI380*calcs!$BN$9</f>
        <v>1.17727223201976</v>
      </c>
      <c r="AH384" s="219">
        <f>Scores!AJ380*calcs!$BN$9</f>
        <v>1.22107804547454</v>
      </c>
      <c r="AI384" s="219">
        <f>Scores!AK380*calcs!$BN$9</f>
        <v>1.20311622688374</v>
      </c>
      <c r="AJ384" s="219">
        <f>Scores!AL380*calcs!$BN$9</f>
        <v>1.16213755406125</v>
      </c>
      <c r="AK384" s="219">
        <f>Scores!AM380*calcs!$BN$9</f>
        <v>1.17871078887443</v>
      </c>
      <c r="AL384" s="219">
        <f>Scores!AN380*calcs!$BN$10</f>
        <v>0.217804941065287</v>
      </c>
      <c r="AM384" s="219">
        <f>Scores!AO380*calcs!$BN$10</f>
        <v>0.194540510048651</v>
      </c>
      <c r="AN384" s="219">
        <f>Scores!AP380*calcs!$BN$10</f>
        <v>0.0592800720326384</v>
      </c>
      <c r="AO384" s="219">
        <f>Scores!AQ380*calcs!$BN$10</f>
        <v>0.0908308909732983</v>
      </c>
      <c r="AP384" s="219">
        <f>Scores!AR380*calcs!$BN$10</f>
        <v>0.0672349341454413</v>
      </c>
      <c r="AQ384" s="219">
        <f>Scores!AS380*calcs!$BN$11</f>
        <v>0.428175475236891</v>
      </c>
      <c r="AR384" s="219">
        <f>Scores!AT380*calcs!$BN$11</f>
        <v>0.534071973937204</v>
      </c>
      <c r="AS384" s="219">
        <f>Scores!AU380*calcs!$BN$11</f>
        <v>0.59049612377894</v>
      </c>
      <c r="AT384" s="219">
        <f>Scores!AV380*calcs!$BN$11</f>
        <v>0.872610823958746</v>
      </c>
      <c r="AU384" s="219">
        <f>Scores!AW380*calcs!$BN$11</f>
        <v>0.694070757787859</v>
      </c>
      <c r="AV384" s="219">
        <f>Scores!AX380*calcs!$BN$12</f>
        <v>0.43231603676292</v>
      </c>
      <c r="AW384" s="219">
        <f>Scores!AY380*calcs!$BN$12</f>
        <v>0.434655340111212</v>
      </c>
      <c r="AX384" s="219">
        <f>Scores!AZ380*calcs!$BN$12</f>
        <v>0.327402332265382</v>
      </c>
      <c r="AY384" s="219">
        <f>Scores!BA380*calcs!$BN$12</f>
        <v>0.314709582456335</v>
      </c>
      <c r="AZ384" s="219">
        <f>Scores!BB380*calcs!$BN$12</f>
        <v>0.30864488263932</v>
      </c>
      <c r="BA384" s="219">
        <f>Scores!BC380*calcs!$BN$13</f>
        <v>0.419963047682906</v>
      </c>
      <c r="BB384" s="219">
        <f>Scores!BD380*calcs!$BN$13</f>
        <v>0.327316719724825</v>
      </c>
      <c r="BC384" s="219">
        <f>Scores!BE380*calcs!$BN$13</f>
        <v>0.22440098277237</v>
      </c>
      <c r="BD384" s="219">
        <f>Scores!BF380*calcs!$BN$13</f>
        <v>0.232514235325153</v>
      </c>
      <c r="BE384" s="219">
        <f>Scores!BG380*calcs!$BN$13</f>
        <v>0.232514235325153</v>
      </c>
      <c r="BF384" s="219">
        <f>Scores!BH380*calcs!$BN$14</f>
        <v>2.61334199135372</v>
      </c>
      <c r="BG384" s="219">
        <f>Scores!BI380*calcs!$BN$14</f>
        <v>2.61334199135372</v>
      </c>
      <c r="BH384" s="219">
        <f>Scores!BJ380*calcs!$BN$14</f>
        <v>2.61334199135372</v>
      </c>
      <c r="BI384" s="219">
        <f>Scores!BK380*calcs!$BN$14</f>
        <v>2.25014639372756</v>
      </c>
      <c r="BJ384" s="219">
        <f>Scores!BL380*calcs!$BN$14</f>
        <v>2.25014639372756</v>
      </c>
    </row>
    <row r="385" spans="1:62">
      <c r="A385" t="s">
        <v>774</v>
      </c>
      <c r="B385" s="22" t="s">
        <v>775</v>
      </c>
      <c r="C385" s="219">
        <f>Scores!E381*calcs!$BN$3</f>
        <v>0.271060578887303</v>
      </c>
      <c r="D385" s="219">
        <f>Scores!F381*calcs!$BN$3</f>
        <v>0.271060578887303</v>
      </c>
      <c r="E385" s="219">
        <f>Scores!G381*calcs!$BN$3</f>
        <v>0.271060578887303</v>
      </c>
      <c r="F385" s="219">
        <f>Scores!H381*calcs!$BN$3</f>
        <v>0.271060578887303</v>
      </c>
      <c r="G385" s="219">
        <f>Scores!I381*calcs!$BN$3</f>
        <v>0.271060578887303</v>
      </c>
      <c r="H385" s="219">
        <f>Scores!J381*calcs!$BN$4</f>
        <v>0.322852475748258</v>
      </c>
      <c r="I385" s="219">
        <f>Scores!K381*calcs!$BN$4</f>
        <v>0.322852475748258</v>
      </c>
      <c r="J385" s="219">
        <f>Scores!L381*calcs!$BN$4</f>
        <v>0.322852475748258</v>
      </c>
      <c r="K385" s="219">
        <f>Scores!M381*calcs!$BN$4</f>
        <v>0.322852475748258</v>
      </c>
      <c r="L385" s="219">
        <f>Scores!N381*calcs!$BN$4</f>
        <v>0.322852475748258</v>
      </c>
      <c r="M385" s="219">
        <f>Scores!O381*calcs!$BN$5</f>
        <v>0.0653241071935786</v>
      </c>
      <c r="N385" s="219">
        <f>Scores!P381*calcs!$BN$5</f>
        <v>0.0653241071935786</v>
      </c>
      <c r="O385" s="219">
        <f>Scores!Q381*calcs!$BN$5</f>
        <v>0.0653241071935786</v>
      </c>
      <c r="P385" s="219">
        <f>Scores!R381*calcs!$BN$5</f>
        <v>0.0653241071935786</v>
      </c>
      <c r="Q385" s="219">
        <f>Scores!S381*calcs!$BN$5</f>
        <v>0.0653241071935786</v>
      </c>
      <c r="R385" s="219">
        <f>Scores!T381*calcs!$BN$6</f>
        <v>1.17088795831477</v>
      </c>
      <c r="S385" s="219">
        <f>Scores!U381*calcs!$BN$6</f>
        <v>1.17088795831477</v>
      </c>
      <c r="T385" s="219">
        <f>Scores!V381*calcs!$BN$6</f>
        <v>1.17088795831477</v>
      </c>
      <c r="U385" s="219">
        <f>Scores!W381*calcs!$BN$6</f>
        <v>1.17088795831477</v>
      </c>
      <c r="V385" s="219">
        <f>Scores!X381*calcs!$BN$6</f>
        <v>1.17088795831477</v>
      </c>
      <c r="W385" s="219">
        <f>Scores!Y381*calcs!$BN$7</f>
        <v>0.0359300367217695</v>
      </c>
      <c r="X385" s="219">
        <f>Scores!Z381*calcs!$BN$7</f>
        <v>-0.348142291172463</v>
      </c>
      <c r="Y385" s="219">
        <f>Scores!AA381*calcs!$BN$7</f>
        <v>0.667825924494515</v>
      </c>
      <c r="Z385" s="219">
        <f>Scores!AB381*calcs!$BN$7</f>
        <v>-0.38147038030403</v>
      </c>
      <c r="AA385" s="219">
        <f>Scores!AC381*calcs!$BN$7</f>
        <v>0.641976062152466</v>
      </c>
      <c r="AB385" s="219">
        <f>Scores!AD381*calcs!$BN$8</f>
        <v>1.25074739996705</v>
      </c>
      <c r="AC385" s="219">
        <f>Scores!AE381*calcs!$BN$8</f>
        <v>1.25551958511993</v>
      </c>
      <c r="AD385" s="219">
        <f>Scores!AF381*calcs!$BN$8</f>
        <v>1.1842875425484</v>
      </c>
      <c r="AE385" s="219">
        <f>Scores!AG381*calcs!$BN$8</f>
        <v>1.11671593392072</v>
      </c>
      <c r="AF385" s="219">
        <f>Scores!AH381*calcs!$BN$8</f>
        <v>1.11772434174623</v>
      </c>
      <c r="AG385" s="219">
        <f>Scores!AI381*calcs!$BN$9</f>
        <v>2.12734002612408</v>
      </c>
      <c r="AH385" s="219">
        <f>Scores!AJ381*calcs!$BN$9</f>
        <v>2.04292625409567</v>
      </c>
      <c r="AI385" s="219">
        <f>Scores!AK381*calcs!$BN$9</f>
        <v>2.07670330838142</v>
      </c>
      <c r="AJ385" s="219">
        <f>Scores!AL381*calcs!$BN$9</f>
        <v>2.02328630499119</v>
      </c>
      <c r="AK385" s="219">
        <f>Scores!AM381*calcs!$BN$9</f>
        <v>1.94799608130113</v>
      </c>
      <c r="AL385" s="219">
        <f>Scores!AN381*calcs!$BN$10</f>
        <v>-0.118198606173338</v>
      </c>
      <c r="AM385" s="219">
        <f>Scores!AO381*calcs!$BN$10</f>
        <v>-0.028057011596817</v>
      </c>
      <c r="AN385" s="219">
        <f>Scores!AP381*calcs!$BN$10</f>
        <v>-0.123879978849435</v>
      </c>
      <c r="AO385" s="219">
        <f>Scores!AQ381*calcs!$BN$10</f>
        <v>-0.097920082491026</v>
      </c>
      <c r="AP385" s="219">
        <f>Scores!AR381*calcs!$BN$10</f>
        <v>-0.00825308719186468</v>
      </c>
      <c r="AQ385" s="219">
        <f>Scores!AS381*calcs!$BN$11</f>
        <v>0.710772929079991</v>
      </c>
      <c r="AR385" s="219">
        <f>Scores!AT381*calcs!$BN$11</f>
        <v>0.689302090382972</v>
      </c>
      <c r="AS385" s="219">
        <f>Scores!AU381*calcs!$BN$11</f>
        <v>0.728030154119362</v>
      </c>
      <c r="AT385" s="219">
        <f>Scores!AV381*calcs!$BN$11</f>
        <v>1.01767319217809</v>
      </c>
      <c r="AU385" s="219">
        <f>Scores!AW381*calcs!$BN$11</f>
        <v>0.818008589951639</v>
      </c>
      <c r="AV385" s="219">
        <f>Scores!AX381*calcs!$BN$12</f>
        <v>0.451468039246852</v>
      </c>
      <c r="AW385" s="219">
        <f>Scores!AY381*calcs!$BN$12</f>
        <v>0.478189805878952</v>
      </c>
      <c r="AX385" s="219">
        <f>Scores!AZ381*calcs!$BN$12</f>
        <v>0.43529151940659</v>
      </c>
      <c r="AY385" s="219">
        <f>Scores!BA381*calcs!$BN$12</f>
        <v>0.414229407859518</v>
      </c>
      <c r="AZ385" s="219">
        <f>Scores!BB381*calcs!$BN$12</f>
        <v>0.516660927588032</v>
      </c>
      <c r="BA385" s="219">
        <f>Scores!BC381*calcs!$BN$13</f>
        <v>0.483245150758412</v>
      </c>
      <c r="BB385" s="219">
        <f>Scores!BD381*calcs!$BN$13</f>
        <v>0.499296691105666</v>
      </c>
      <c r="BC385" s="219">
        <f>Scores!BE381*calcs!$BN$13</f>
        <v>0.545840228365224</v>
      </c>
      <c r="BD385" s="219">
        <f>Scores!BF381*calcs!$BN$13</f>
        <v>0.604537011845398</v>
      </c>
      <c r="BE385" s="219">
        <f>Scores!BG381*calcs!$BN$13</f>
        <v>0.604537011845398</v>
      </c>
      <c r="BF385" s="219">
        <f>Scores!BH381*calcs!$BN$14</f>
        <v>3.14526344428851</v>
      </c>
      <c r="BG385" s="219">
        <f>Scores!BI381*calcs!$BN$14</f>
        <v>3.14526344428851</v>
      </c>
      <c r="BH385" s="219">
        <f>Scores!BJ381*calcs!$BN$14</f>
        <v>3.14526344428851</v>
      </c>
      <c r="BI385" s="219">
        <f>Scores!BK381*calcs!$BN$14</f>
        <v>3.13705625250711</v>
      </c>
      <c r="BJ385" s="219">
        <f>Scores!BL381*calcs!$BN$14</f>
        <v>3.13705625250711</v>
      </c>
    </row>
    <row r="386" spans="1:62">
      <c r="A386" t="s">
        <v>776</v>
      </c>
      <c r="B386" s="22" t="s">
        <v>777</v>
      </c>
      <c r="C386" s="219">
        <f>Scores!E382*calcs!$BN$3</f>
        <v>0.868244070834114</v>
      </c>
      <c r="D386" s="219">
        <f>Scores!F382*calcs!$BN$3</f>
        <v>0.868244070834114</v>
      </c>
      <c r="E386" s="219">
        <f>Scores!G382*calcs!$BN$3</f>
        <v>0.868244070834114</v>
      </c>
      <c r="F386" s="219">
        <f>Scores!H382*calcs!$BN$3</f>
        <v>0.868244070834114</v>
      </c>
      <c r="G386" s="219">
        <f>Scores!I382*calcs!$BN$3</f>
        <v>0.868244070834114</v>
      </c>
      <c r="H386" s="219">
        <f>Scores!J382*calcs!$BN$4</f>
        <v>-0.223815705258627</v>
      </c>
      <c r="I386" s="219">
        <f>Scores!K382*calcs!$BN$4</f>
        <v>-0.223815705258627</v>
      </c>
      <c r="J386" s="219">
        <f>Scores!L382*calcs!$BN$4</f>
        <v>-0.223815705258627</v>
      </c>
      <c r="K386" s="219">
        <f>Scores!M382*calcs!$BN$4</f>
        <v>-0.223815705258627</v>
      </c>
      <c r="L386" s="219">
        <f>Scores!N382*calcs!$BN$4</f>
        <v>-0.223815705258627</v>
      </c>
      <c r="M386" s="219">
        <f>Scores!O382*calcs!$BN$5</f>
        <v>-0.305460126869529</v>
      </c>
      <c r="N386" s="219">
        <f>Scores!P382*calcs!$BN$5</f>
        <v>-0.305460126869529</v>
      </c>
      <c r="O386" s="219">
        <f>Scores!Q382*calcs!$BN$5</f>
        <v>-0.305460126869529</v>
      </c>
      <c r="P386" s="219">
        <f>Scores!R382*calcs!$BN$5</f>
        <v>-0.305460126869529</v>
      </c>
      <c r="Q386" s="219">
        <f>Scores!S382*calcs!$BN$5</f>
        <v>-0.305460126869529</v>
      </c>
      <c r="R386" s="219">
        <f>Scores!T382*calcs!$BN$6</f>
        <v>0.987043102228417</v>
      </c>
      <c r="S386" s="219">
        <f>Scores!U382*calcs!$BN$6</f>
        <v>0.987043102228417</v>
      </c>
      <c r="T386" s="219">
        <f>Scores!V382*calcs!$BN$6</f>
        <v>0.987043102228417</v>
      </c>
      <c r="U386" s="219">
        <f>Scores!W382*calcs!$BN$6</f>
        <v>0.987043102228417</v>
      </c>
      <c r="V386" s="219">
        <f>Scores!X382*calcs!$BN$6</f>
        <v>0.987043102228417</v>
      </c>
      <c r="W386" s="219">
        <f>Scores!Y382*calcs!$BN$7</f>
        <v>0.808268981420887</v>
      </c>
      <c r="X386" s="219">
        <f>Scores!Z382*calcs!$BN$7</f>
        <v>0.889622665145081</v>
      </c>
      <c r="Y386" s="219">
        <f>Scores!AA382*calcs!$BN$7</f>
        <v>0.905722389345755</v>
      </c>
      <c r="Z386" s="219">
        <f>Scores!AB382*calcs!$BN$7</f>
        <v>0.947218717967025</v>
      </c>
      <c r="AA386" s="219">
        <f>Scores!AC382*calcs!$BN$7</f>
        <v>0.552283721293027</v>
      </c>
      <c r="AB386" s="219">
        <f>Scores!AD382*calcs!$BN$8</f>
        <v>0.835048315681813</v>
      </c>
      <c r="AC386" s="219">
        <f>Scores!AE382*calcs!$BN$8</f>
        <v>0.841929507754126</v>
      </c>
      <c r="AD386" s="219">
        <f>Scores!AF382*calcs!$BN$8</f>
        <v>0.916471164979287</v>
      </c>
      <c r="AE386" s="219">
        <f>Scores!AG382*calcs!$BN$8</f>
        <v>0.881527337564415</v>
      </c>
      <c r="AF386" s="219">
        <f>Scores!AH382*calcs!$BN$8</f>
        <v>0.759297450498961</v>
      </c>
      <c r="AG386" s="219">
        <f>Scores!AI382*calcs!$BN$9</f>
        <v>0.310789479711594</v>
      </c>
      <c r="AH386" s="219">
        <f>Scores!AJ382*calcs!$BN$9</f>
        <v>0.27031586371461</v>
      </c>
      <c r="AI386" s="219">
        <f>Scores!AK382*calcs!$BN$9</f>
        <v>0.226393791521351</v>
      </c>
      <c r="AJ386" s="219">
        <f>Scores!AL382*calcs!$BN$9</f>
        <v>0.189729697597791</v>
      </c>
      <c r="AK386" s="219">
        <f>Scores!AM382*calcs!$BN$9</f>
        <v>0.244860394425043</v>
      </c>
      <c r="AL386" s="219">
        <f>Scores!AN382*calcs!$BN$10</f>
        <v>0.545573107244141</v>
      </c>
      <c r="AM386" s="219">
        <f>Scores!AO382*calcs!$BN$10</f>
        <v>0.447431041192242</v>
      </c>
      <c r="AN386" s="219">
        <f>Scores!AP382*calcs!$BN$10</f>
        <v>0.496503146618714</v>
      </c>
      <c r="AO386" s="219">
        <f>Scores!AQ382*calcs!$BN$10</f>
        <v>0.4901117963786</v>
      </c>
      <c r="AP386" s="219">
        <f>Scores!AR382*calcs!$BN$10</f>
        <v>0.487519593482874</v>
      </c>
      <c r="AQ386" s="219">
        <f>Scores!AS382*calcs!$BN$11</f>
        <v>0.497031082384452</v>
      </c>
      <c r="AR386" s="219">
        <f>Scores!AT382*calcs!$BN$11</f>
        <v>0.507293347699665</v>
      </c>
      <c r="AS386" s="219">
        <f>Scores!AU382*calcs!$BN$11</f>
        <v>0.521459081062249</v>
      </c>
      <c r="AT386" s="219">
        <f>Scores!AV382*calcs!$BN$11</f>
        <v>0.575533126293327</v>
      </c>
      <c r="AU386" s="219">
        <f>Scores!AW382*calcs!$BN$11</f>
        <v>0.576703486536039</v>
      </c>
      <c r="AV386" s="219">
        <f>Scores!AX382*calcs!$BN$12</f>
        <v>0.350197626112517</v>
      </c>
      <c r="AW386" s="219">
        <f>Scores!AY382*calcs!$BN$12</f>
        <v>0.402547050221144</v>
      </c>
      <c r="AX386" s="219">
        <f>Scores!AZ382*calcs!$BN$12</f>
        <v>0.347531088367647</v>
      </c>
      <c r="AY386" s="219">
        <f>Scores!BA382*calcs!$BN$12</f>
        <v>0.365296499966479</v>
      </c>
      <c r="AZ386" s="219">
        <f>Scores!BB382*calcs!$BN$12</f>
        <v>0.317770445916035</v>
      </c>
      <c r="BA386" s="219">
        <f>Scores!BC382*calcs!$BN$13</f>
        <v>0.0460233476912774</v>
      </c>
      <c r="BB386" s="219">
        <f>Scores!BD382*calcs!$BN$13</f>
        <v>0.16088448935627</v>
      </c>
      <c r="BC386" s="219">
        <f>Scores!BE382*calcs!$BN$13</f>
        <v>0.0909733713942038</v>
      </c>
      <c r="BD386" s="219">
        <f>Scores!BF382*calcs!$BN$13</f>
        <v>0.152795068927958</v>
      </c>
      <c r="BE386" s="219">
        <f>Scores!BG382*calcs!$BN$13</f>
        <v>0.152795068927958</v>
      </c>
      <c r="BF386" s="219">
        <f>Scores!BH382*calcs!$BN$14</f>
        <v>2.66977387491914</v>
      </c>
      <c r="BG386" s="219">
        <f>Scores!BI382*calcs!$BN$14</f>
        <v>2.66977387491914</v>
      </c>
      <c r="BH386" s="219">
        <f>Scores!BJ382*calcs!$BN$14</f>
        <v>2.66977387491914</v>
      </c>
      <c r="BI386" s="219">
        <f>Scores!BK382*calcs!$BN$14</f>
        <v>1.36714609037577</v>
      </c>
      <c r="BJ386" s="219">
        <f>Scores!BL382*calcs!$BN$14</f>
        <v>1.36714609037577</v>
      </c>
    </row>
    <row r="387" spans="1:62">
      <c r="A387" t="s">
        <v>778</v>
      </c>
      <c r="B387" s="22" t="s">
        <v>779</v>
      </c>
      <c r="C387" s="219">
        <f>Scores!E383*calcs!$BN$3</f>
        <v>0.731505794640685</v>
      </c>
      <c r="D387" s="219">
        <f>Scores!F383*calcs!$BN$3</f>
        <v>0.731505794640685</v>
      </c>
      <c r="E387" s="219">
        <f>Scores!G383*calcs!$BN$3</f>
        <v>0.731505794640685</v>
      </c>
      <c r="F387" s="219">
        <f>Scores!H383*calcs!$BN$3</f>
        <v>0.731505794640685</v>
      </c>
      <c r="G387" s="219">
        <f>Scores!I383*calcs!$BN$3</f>
        <v>0.731505794640685</v>
      </c>
      <c r="H387" s="219">
        <f>Scores!J383*calcs!$BN$4</f>
        <v>0.35884078567605</v>
      </c>
      <c r="I387" s="219">
        <f>Scores!K383*calcs!$BN$4</f>
        <v>0.35884078567605</v>
      </c>
      <c r="J387" s="219">
        <f>Scores!L383*calcs!$BN$4</f>
        <v>0.35884078567605</v>
      </c>
      <c r="K387" s="219">
        <f>Scores!M383*calcs!$BN$4</f>
        <v>0.35884078567605</v>
      </c>
      <c r="L387" s="219">
        <f>Scores!N383*calcs!$BN$4</f>
        <v>0.35884078567605</v>
      </c>
      <c r="M387" s="219">
        <f>Scores!O383*calcs!$BN$5</f>
        <v>0.023705450251458</v>
      </c>
      <c r="N387" s="219">
        <f>Scores!P383*calcs!$BN$5</f>
        <v>0.023705450251458</v>
      </c>
      <c r="O387" s="219">
        <f>Scores!Q383*calcs!$BN$5</f>
        <v>0.023705450251458</v>
      </c>
      <c r="P387" s="219">
        <f>Scores!R383*calcs!$BN$5</f>
        <v>0.023705450251458</v>
      </c>
      <c r="Q387" s="219">
        <f>Scores!S383*calcs!$BN$5</f>
        <v>0.023705450251458</v>
      </c>
      <c r="R387" s="219">
        <f>Scores!T383*calcs!$BN$6</f>
        <v>1.34259874123126</v>
      </c>
      <c r="S387" s="219">
        <f>Scores!U383*calcs!$BN$6</f>
        <v>1.34259874123126</v>
      </c>
      <c r="T387" s="219">
        <f>Scores!V383*calcs!$BN$6</f>
        <v>1.34259874123126</v>
      </c>
      <c r="U387" s="219">
        <f>Scores!W383*calcs!$BN$6</f>
        <v>1.34259874123126</v>
      </c>
      <c r="V387" s="219">
        <f>Scores!X383*calcs!$BN$6</f>
        <v>1.34259874123126</v>
      </c>
      <c r="W387" s="219">
        <f>Scores!Y383*calcs!$BN$7</f>
        <v>0.0792265683641221</v>
      </c>
      <c r="X387" s="219">
        <f>Scores!Z383*calcs!$BN$7</f>
        <v>0.750102136331948</v>
      </c>
      <c r="Y387" s="219">
        <f>Scores!AA383*calcs!$BN$7</f>
        <v>0.213982722521099</v>
      </c>
      <c r="Z387" s="219">
        <f>Scores!AB383*calcs!$BN$7</f>
        <v>0.855560006034109</v>
      </c>
      <c r="AA387" s="219">
        <f>Scores!AC383*calcs!$BN$7</f>
        <v>0.192058316417107</v>
      </c>
      <c r="AB387" s="219">
        <f>Scores!AD383*calcs!$BN$8</f>
        <v>1.08811036647833</v>
      </c>
      <c r="AC387" s="219">
        <f>Scores!AE383*calcs!$BN$8</f>
        <v>1.05165621001705</v>
      </c>
      <c r="AD387" s="219">
        <f>Scores!AF383*calcs!$BN$8</f>
        <v>1.12494367962882</v>
      </c>
      <c r="AE387" s="219">
        <f>Scores!AG383*calcs!$BN$8</f>
        <v>1.05902621519931</v>
      </c>
      <c r="AF387" s="219">
        <f>Scores!AH383*calcs!$BN$8</f>
        <v>1.04531184003236</v>
      </c>
      <c r="AG387" s="219">
        <f>Scores!AI383*calcs!$BN$9</f>
        <v>1.13967247078089</v>
      </c>
      <c r="AH387" s="219">
        <f>Scores!AJ383*calcs!$BN$9</f>
        <v>0.984515929896749</v>
      </c>
      <c r="AI387" s="219">
        <f>Scores!AK383*calcs!$BN$9</f>
        <v>1.02237407209112</v>
      </c>
      <c r="AJ387" s="219">
        <f>Scores!AL383*calcs!$BN$9</f>
        <v>1.06036678156661</v>
      </c>
      <c r="AK387" s="219">
        <f>Scores!AM383*calcs!$BN$9</f>
        <v>1.02146164597279</v>
      </c>
      <c r="AL387" s="219">
        <f>Scores!AN383*calcs!$BN$10</f>
        <v>0.576501538335278</v>
      </c>
      <c r="AM387" s="219">
        <f>Scores!AO383*calcs!$BN$10</f>
        <v>0.514524447414011</v>
      </c>
      <c r="AN387" s="219">
        <f>Scores!AP383*calcs!$BN$10</f>
        <v>0.505259006270929</v>
      </c>
      <c r="AO387" s="219">
        <f>Scores!AQ383*calcs!$BN$10</f>
        <v>0.479490530914616</v>
      </c>
      <c r="AP387" s="219">
        <f>Scores!AR383*calcs!$BN$10</f>
        <v>0.407740081650158</v>
      </c>
      <c r="AQ387" s="219">
        <f>Scores!AS383*calcs!$BN$11</f>
        <v>0.667391564687943</v>
      </c>
      <c r="AR387" s="219">
        <f>Scores!AT383*calcs!$BN$11</f>
        <v>0.463026571370873</v>
      </c>
      <c r="AS387" s="219">
        <f>Scores!AU383*calcs!$BN$11</f>
        <v>0.800010016127588</v>
      </c>
      <c r="AT387" s="219">
        <f>Scores!AV383*calcs!$BN$11</f>
        <v>0.763073149893637</v>
      </c>
      <c r="AU387" s="219">
        <f>Scores!AW383*calcs!$BN$11</f>
        <v>0.762012371553225</v>
      </c>
      <c r="AV387" s="219">
        <f>Scores!AX383*calcs!$BN$12</f>
        <v>0.359587160154727</v>
      </c>
      <c r="AW387" s="219">
        <f>Scores!AY383*calcs!$BN$12</f>
        <v>0.394534294422082</v>
      </c>
      <c r="AX387" s="219">
        <f>Scores!AZ383*calcs!$BN$12</f>
        <v>0.370491312171729</v>
      </c>
      <c r="AY387" s="219">
        <f>Scores!BA383*calcs!$BN$12</f>
        <v>0.435145062098042</v>
      </c>
      <c r="AZ387" s="219">
        <f>Scores!BB383*calcs!$BN$12</f>
        <v>0.445667653366791</v>
      </c>
      <c r="BA387" s="219">
        <f>Scores!BC383*calcs!$BN$13</f>
        <v>0.281893004609074</v>
      </c>
      <c r="BB387" s="219">
        <f>Scores!BD383*calcs!$BN$13</f>
        <v>0.244100604540548</v>
      </c>
      <c r="BC387" s="219">
        <f>Scores!BE383*calcs!$BN$13</f>
        <v>0.291114788461453</v>
      </c>
      <c r="BD387" s="219">
        <f>Scores!BF383*calcs!$BN$13</f>
        <v>0.365379512653812</v>
      </c>
      <c r="BE387" s="219">
        <f>Scores!BG383*calcs!$BN$13</f>
        <v>0.365379512653812</v>
      </c>
      <c r="BF387" s="219">
        <f>Scores!BH383*calcs!$BN$14</f>
        <v>3.08891090495339</v>
      </c>
      <c r="BG387" s="219">
        <f>Scores!BI383*calcs!$BN$14</f>
        <v>3.08891090495339</v>
      </c>
      <c r="BH387" s="219">
        <f>Scores!BJ383*calcs!$BN$14</f>
        <v>3.08891090495339</v>
      </c>
      <c r="BI387" s="219">
        <f>Scores!BK383*calcs!$BN$14</f>
        <v>1.98706113961338</v>
      </c>
      <c r="BJ387" s="219">
        <f>Scores!BL383*calcs!$BN$14</f>
        <v>1.98706113961338</v>
      </c>
    </row>
    <row r="388" spans="1:62">
      <c r="A388" t="s">
        <v>780</v>
      </c>
      <c r="B388" s="22" t="s">
        <v>781</v>
      </c>
      <c r="C388" s="219">
        <f>Scores!E384*calcs!$BN$3</f>
        <v>1.26450601408854</v>
      </c>
      <c r="D388" s="219">
        <f>Scores!F384*calcs!$BN$3</f>
        <v>1.26450601408854</v>
      </c>
      <c r="E388" s="219">
        <f>Scores!G384*calcs!$BN$3</f>
        <v>1.26450601408854</v>
      </c>
      <c r="F388" s="219">
        <f>Scores!H384*calcs!$BN$3</f>
        <v>1.26450601408854</v>
      </c>
      <c r="G388" s="219">
        <f>Scores!I384*calcs!$BN$3</f>
        <v>1.26450601408854</v>
      </c>
      <c r="H388" s="219">
        <f>Scores!J384*calcs!$BN$4</f>
        <v>0.15978905597621</v>
      </c>
      <c r="I388" s="219">
        <f>Scores!K384*calcs!$BN$4</f>
        <v>0.15978905597621</v>
      </c>
      <c r="J388" s="219">
        <f>Scores!L384*calcs!$BN$4</f>
        <v>0.15978905597621</v>
      </c>
      <c r="K388" s="219">
        <f>Scores!M384*calcs!$BN$4</f>
        <v>0.15978905597621</v>
      </c>
      <c r="L388" s="219">
        <f>Scores!N384*calcs!$BN$4</f>
        <v>0.15978905597621</v>
      </c>
      <c r="M388" s="219">
        <f>Scores!O384*calcs!$BN$5</f>
        <v>0.138546145649149</v>
      </c>
      <c r="N388" s="219">
        <f>Scores!P384*calcs!$BN$5</f>
        <v>0.138546145649149</v>
      </c>
      <c r="O388" s="219">
        <f>Scores!Q384*calcs!$BN$5</f>
        <v>0.138546145649149</v>
      </c>
      <c r="P388" s="219">
        <f>Scores!R384*calcs!$BN$5</f>
        <v>0.138546145649149</v>
      </c>
      <c r="Q388" s="219">
        <f>Scores!S384*calcs!$BN$5</f>
        <v>0.138546145649149</v>
      </c>
      <c r="R388" s="219">
        <f>Scores!T384*calcs!$BN$6</f>
        <v>1.58766537613608</v>
      </c>
      <c r="S388" s="219">
        <f>Scores!U384*calcs!$BN$6</f>
        <v>1.58766537613608</v>
      </c>
      <c r="T388" s="219">
        <f>Scores!V384*calcs!$BN$6</f>
        <v>1.58766537613608</v>
      </c>
      <c r="U388" s="219">
        <f>Scores!W384*calcs!$BN$6</f>
        <v>1.58766537613608</v>
      </c>
      <c r="V388" s="219">
        <f>Scores!X384*calcs!$BN$6</f>
        <v>1.58766537613608</v>
      </c>
      <c r="W388" s="219">
        <f>Scores!Y384*calcs!$BN$7</f>
        <v>-0.202445158785969</v>
      </c>
      <c r="X388" s="219">
        <f>Scores!Z384*calcs!$BN$7</f>
        <v>0.475061000018698</v>
      </c>
      <c r="Y388" s="219">
        <f>Scores!AA384*calcs!$BN$7</f>
        <v>0.640926603758875</v>
      </c>
      <c r="Z388" s="219">
        <f>Scores!AB384*calcs!$BN$7</f>
        <v>0.902900630012361</v>
      </c>
      <c r="AA388" s="219">
        <f>Scores!AC384*calcs!$BN$7</f>
        <v>0.561413102483341</v>
      </c>
      <c r="AB388" s="219">
        <f>Scores!AD384*calcs!$BN$8</f>
        <v>1.47339998179383</v>
      </c>
      <c r="AC388" s="219">
        <f>Scores!AE384*calcs!$BN$8</f>
        <v>1.49453063093879</v>
      </c>
      <c r="AD388" s="219">
        <f>Scores!AF384*calcs!$BN$8</f>
        <v>1.54193367002764</v>
      </c>
      <c r="AE388" s="219">
        <f>Scores!AG384*calcs!$BN$8</f>
        <v>1.60978744191016</v>
      </c>
      <c r="AF388" s="219">
        <f>Scores!AH384*calcs!$BN$8</f>
        <v>1.54952397688956</v>
      </c>
      <c r="AG388" s="219">
        <f>Scores!AI384*calcs!$BN$9</f>
        <v>0.77288120725389</v>
      </c>
      <c r="AH388" s="219">
        <f>Scores!AJ384*calcs!$BN$9</f>
        <v>0.744812002097632</v>
      </c>
      <c r="AI388" s="219">
        <f>Scores!AK384*calcs!$BN$9</f>
        <v>0.702599490534942</v>
      </c>
      <c r="AJ388" s="219">
        <f>Scores!AL384*calcs!$BN$9</f>
        <v>0.764175312313596</v>
      </c>
      <c r="AK388" s="219">
        <f>Scores!AM384*calcs!$BN$9</f>
        <v>0.70552613682041</v>
      </c>
      <c r="AL388" s="219">
        <f>Scores!AN384*calcs!$BN$10</f>
        <v>0.548249606088567</v>
      </c>
      <c r="AM388" s="219">
        <f>Scores!AO384*calcs!$BN$10</f>
        <v>0.454237618635031</v>
      </c>
      <c r="AN388" s="219">
        <f>Scores!AP384*calcs!$BN$10</f>
        <v>0.449743998685787</v>
      </c>
      <c r="AO388" s="219">
        <f>Scores!AQ384*calcs!$BN$10</f>
        <v>0.435755908415861</v>
      </c>
      <c r="AP388" s="219">
        <f>Scores!AR384*calcs!$BN$10</f>
        <v>0.406510985529486</v>
      </c>
      <c r="AQ388" s="219">
        <f>Scores!AS384*calcs!$BN$11</f>
        <v>0.628200843650218</v>
      </c>
      <c r="AR388" s="219">
        <f>Scores!AT384*calcs!$BN$11</f>
        <v>0.760629315157682</v>
      </c>
      <c r="AS388" s="219">
        <f>Scores!AU384*calcs!$BN$11</f>
        <v>0.683906503971159</v>
      </c>
      <c r="AT388" s="219">
        <f>Scores!AV384*calcs!$BN$11</f>
        <v>1.11629633465952</v>
      </c>
      <c r="AU388" s="219">
        <f>Scores!AW384*calcs!$BN$11</f>
        <v>0.992613422408685</v>
      </c>
      <c r="AV388" s="219">
        <f>Scores!AX384*calcs!$BN$12</f>
        <v>0.543207489442935</v>
      </c>
      <c r="AW388" s="219">
        <f>Scores!AY384*calcs!$BN$12</f>
        <v>0.563797193284091</v>
      </c>
      <c r="AX388" s="219">
        <f>Scores!AZ384*calcs!$BN$12</f>
        <v>0.580415925292265</v>
      </c>
      <c r="AY388" s="219">
        <f>Scores!BA384*calcs!$BN$12</f>
        <v>0.66228356253856</v>
      </c>
      <c r="AZ388" s="219">
        <f>Scores!BB384*calcs!$BN$12</f>
        <v>0.679022791217735</v>
      </c>
      <c r="BA388" s="219">
        <f>Scores!BC384*calcs!$BN$13</f>
        <v>0.201352146149339</v>
      </c>
      <c r="BB388" s="219">
        <f>Scores!BD384*calcs!$BN$13</f>
        <v>0.17197997138084</v>
      </c>
      <c r="BC388" s="219">
        <f>Scores!BE384*calcs!$BN$13</f>
        <v>0.200141417067249</v>
      </c>
      <c r="BD388" s="219">
        <f>Scores!BF384*calcs!$BN$13</f>
        <v>0.305590137855916</v>
      </c>
      <c r="BE388" s="219">
        <f>Scores!BG384*calcs!$BN$13</f>
        <v>0.305590137855916</v>
      </c>
      <c r="BF388" s="219">
        <f>Scores!BH384*calcs!$BN$14</f>
        <v>2.27243157145854</v>
      </c>
      <c r="BG388" s="219">
        <f>Scores!BI384*calcs!$BN$14</f>
        <v>2.27243157145854</v>
      </c>
      <c r="BH388" s="219">
        <f>Scores!BJ384*calcs!$BN$14</f>
        <v>2.27243157145854</v>
      </c>
      <c r="BI388" s="219">
        <f>Scores!BK384*calcs!$BN$14</f>
        <v>2.3095974757591</v>
      </c>
      <c r="BJ388" s="219">
        <f>Scores!BL384*calcs!$BN$14</f>
        <v>2.3095974757591</v>
      </c>
    </row>
    <row r="389" spans="1:62">
      <c r="A389" t="s">
        <v>782</v>
      </c>
      <c r="B389" s="22" t="s">
        <v>783</v>
      </c>
      <c r="C389" s="219">
        <f>Scores!E385*calcs!$BN$3</f>
        <v>0.57244290192588</v>
      </c>
      <c r="D389" s="219">
        <f>Scores!F385*calcs!$BN$3</f>
        <v>0.57244290192588</v>
      </c>
      <c r="E389" s="219">
        <f>Scores!G385*calcs!$BN$3</f>
        <v>0.57244290192588</v>
      </c>
      <c r="F389" s="219">
        <f>Scores!H385*calcs!$BN$3</f>
        <v>0.57244290192588</v>
      </c>
      <c r="G389" s="219">
        <f>Scores!I385*calcs!$BN$3</f>
        <v>0.57244290192588</v>
      </c>
      <c r="H389" s="219">
        <f>Scores!J385*calcs!$BN$4</f>
        <v>-0.876444737399218</v>
      </c>
      <c r="I389" s="219">
        <f>Scores!K385*calcs!$BN$4</f>
        <v>-0.876444737399218</v>
      </c>
      <c r="J389" s="219">
        <f>Scores!L385*calcs!$BN$4</f>
        <v>-0.876444737399218</v>
      </c>
      <c r="K389" s="219">
        <f>Scores!M385*calcs!$BN$4</f>
        <v>-0.876444737399218</v>
      </c>
      <c r="L389" s="219">
        <f>Scores!N385*calcs!$BN$4</f>
        <v>-0.876444737399218</v>
      </c>
      <c r="M389" s="219">
        <f>Scores!O385*calcs!$BN$5</f>
        <v>-0.531639955372669</v>
      </c>
      <c r="N389" s="219">
        <f>Scores!P385*calcs!$BN$5</f>
        <v>-0.531639955372669</v>
      </c>
      <c r="O389" s="219">
        <f>Scores!Q385*calcs!$BN$5</f>
        <v>-0.531639955372669</v>
      </c>
      <c r="P389" s="219">
        <f>Scores!R385*calcs!$BN$5</f>
        <v>-0.531639955372669</v>
      </c>
      <c r="Q389" s="219">
        <f>Scores!S385*calcs!$BN$5</f>
        <v>-0.531639955372669</v>
      </c>
      <c r="R389" s="219">
        <f>Scores!T385*calcs!$BN$6</f>
        <v>1.83692520984118</v>
      </c>
      <c r="S389" s="219">
        <f>Scores!U385*calcs!$BN$6</f>
        <v>1.83692520984118</v>
      </c>
      <c r="T389" s="219">
        <f>Scores!V385*calcs!$BN$6</f>
        <v>1.83692520984118</v>
      </c>
      <c r="U389" s="219">
        <f>Scores!W385*calcs!$BN$6</f>
        <v>1.83692520984118</v>
      </c>
      <c r="V389" s="219">
        <f>Scores!X385*calcs!$BN$6</f>
        <v>1.83692520984118</v>
      </c>
      <c r="W389" s="219">
        <f>Scores!Y385*calcs!$BN$7</f>
        <v>0.952609023461822</v>
      </c>
      <c r="X389" s="219">
        <f>Scores!Z385*calcs!$BN$7</f>
        <v>0.893591198243565</v>
      </c>
      <c r="Y389" s="219">
        <f>Scores!AA385*calcs!$BN$7</f>
        <v>0.331109227234515</v>
      </c>
      <c r="Z389" s="219">
        <f>Scores!AB385*calcs!$BN$7</f>
        <v>0.684738397801091</v>
      </c>
      <c r="AA389" s="219">
        <f>Scores!AC385*calcs!$BN$7</f>
        <v>0.268140190900019</v>
      </c>
      <c r="AB389" s="219">
        <f>Scores!AD385*calcs!$BN$8</f>
        <v>1.50254005592801</v>
      </c>
      <c r="AC389" s="219">
        <f>Scores!AE385*calcs!$BN$8</f>
        <v>1.53679267596454</v>
      </c>
      <c r="AD389" s="219">
        <f>Scores!AF385*calcs!$BN$8</f>
        <v>1.39609522163723</v>
      </c>
      <c r="AE389" s="219">
        <f>Scores!AG385*calcs!$BN$8</f>
        <v>1.47631808543715</v>
      </c>
      <c r="AF389" s="219">
        <f>Scores!AH385*calcs!$BN$8</f>
        <v>1.44063968053159</v>
      </c>
      <c r="AG389" s="219">
        <f>Scores!AI385*calcs!$BN$9</f>
        <v>1.06733140968389</v>
      </c>
      <c r="AH389" s="219">
        <f>Scores!AJ385*calcs!$BN$9</f>
        <v>1.11670144232014</v>
      </c>
      <c r="AI389" s="219">
        <f>Scores!AK385*calcs!$BN$9</f>
        <v>1.05566867955292</v>
      </c>
      <c r="AJ389" s="219">
        <f>Scores!AL385*calcs!$BN$9</f>
        <v>1.09348429432362</v>
      </c>
      <c r="AK389" s="219">
        <f>Scores!AM385*calcs!$BN$9</f>
        <v>1.1259729700871</v>
      </c>
      <c r="AL389" s="219">
        <f>Scores!AN385*calcs!$BN$10</f>
        <v>0.514278659217014</v>
      </c>
      <c r="AM389" s="219">
        <f>Scores!AO385*calcs!$BN$10</f>
        <v>0.511046361138301</v>
      </c>
      <c r="AN389" s="219">
        <f>Scores!AP385*calcs!$BN$10</f>
        <v>0.395836665528449</v>
      </c>
      <c r="AO389" s="219">
        <f>Scores!AQ385*calcs!$BN$10</f>
        <v>0.347950243245284</v>
      </c>
      <c r="AP389" s="219">
        <f>Scores!AR385*calcs!$BN$10</f>
        <v>0.320143346588411</v>
      </c>
      <c r="AQ389" s="219">
        <f>Scores!AS385*calcs!$BN$11</f>
        <v>0.709240556018631</v>
      </c>
      <c r="AR389" s="219">
        <f>Scores!AT385*calcs!$BN$11</f>
        <v>0.703176804592125</v>
      </c>
      <c r="AS389" s="219">
        <f>Scores!AU385*calcs!$BN$11</f>
        <v>0.853561070215208</v>
      </c>
      <c r="AT389" s="219">
        <f>Scores!AV385*calcs!$BN$11</f>
        <v>1.05362434268331</v>
      </c>
      <c r="AU389" s="219">
        <f>Scores!AW385*calcs!$BN$11</f>
        <v>0.956676236281272</v>
      </c>
      <c r="AV389" s="219">
        <f>Scores!AX385*calcs!$BN$12</f>
        <v>0.72634487489719</v>
      </c>
      <c r="AW389" s="219">
        <f>Scores!AY385*calcs!$BN$12</f>
        <v>0.756388013073249</v>
      </c>
      <c r="AX389" s="219">
        <f>Scores!AZ385*calcs!$BN$12</f>
        <v>0.708988474274498</v>
      </c>
      <c r="AY389" s="219">
        <f>Scores!BA385*calcs!$BN$12</f>
        <v>0.738670106955931</v>
      </c>
      <c r="AZ389" s="219">
        <f>Scores!BB385*calcs!$BN$12</f>
        <v>0.835687427336633</v>
      </c>
      <c r="BA389" s="219">
        <f>Scores!BC385*calcs!$BN$13</f>
        <v>0.575291846140967</v>
      </c>
      <c r="BB389" s="219">
        <f>Scores!BD385*calcs!$BN$13</f>
        <v>0.588060547302229</v>
      </c>
      <c r="BC389" s="219">
        <f>Scores!BE385*calcs!$BN$13</f>
        <v>0.624683816906867</v>
      </c>
      <c r="BD389" s="219">
        <f>Scores!BF385*calcs!$BN$13</f>
        <v>0.74404555304049</v>
      </c>
      <c r="BE389" s="219">
        <f>Scores!BG385*calcs!$BN$13</f>
        <v>0.74404555304049</v>
      </c>
      <c r="BF389" s="219">
        <f>Scores!BH385*calcs!$BN$14</f>
        <v>2.70954542441352</v>
      </c>
      <c r="BG389" s="219">
        <f>Scores!BI385*calcs!$BN$14</f>
        <v>2.70954542441352</v>
      </c>
      <c r="BH389" s="219">
        <f>Scores!BJ385*calcs!$BN$14</f>
        <v>2.70954542441352</v>
      </c>
      <c r="BI389" s="219">
        <f>Scores!BK385*calcs!$BN$14</f>
        <v>2.42168614159925</v>
      </c>
      <c r="BJ389" s="219">
        <f>Scores!BL385*calcs!$BN$14</f>
        <v>2.42168614159925</v>
      </c>
    </row>
    <row r="390" spans="1:62">
      <c r="A390" t="s">
        <v>784</v>
      </c>
      <c r="B390" s="22" t="s">
        <v>785</v>
      </c>
      <c r="C390" s="219">
        <f>Scores!E386*calcs!$BN$3</f>
        <v>-0.144735403823327</v>
      </c>
      <c r="D390" s="219">
        <f>Scores!F386*calcs!$BN$3</f>
        <v>-0.144735403823327</v>
      </c>
      <c r="E390" s="219">
        <f>Scores!G386*calcs!$BN$3</f>
        <v>-0.144735403823327</v>
      </c>
      <c r="F390" s="219">
        <f>Scores!H386*calcs!$BN$3</f>
        <v>-0.144735403823327</v>
      </c>
      <c r="G390" s="219">
        <f>Scores!I386*calcs!$BN$3</f>
        <v>-0.144735403823327</v>
      </c>
      <c r="H390" s="219">
        <f>Scores!J386*calcs!$BN$4</f>
        <v>0.155793861676752</v>
      </c>
      <c r="I390" s="219">
        <f>Scores!K386*calcs!$BN$4</f>
        <v>0.155793861676752</v>
      </c>
      <c r="J390" s="219">
        <f>Scores!L386*calcs!$BN$4</f>
        <v>0.155793861676752</v>
      </c>
      <c r="K390" s="219">
        <f>Scores!M386*calcs!$BN$4</f>
        <v>0.155793861676752</v>
      </c>
      <c r="L390" s="219">
        <f>Scores!N386*calcs!$BN$4</f>
        <v>0.155793861676752</v>
      </c>
      <c r="M390" s="219">
        <f>Scores!O386*calcs!$BN$5</f>
        <v>-0.145210225014094</v>
      </c>
      <c r="N390" s="219">
        <f>Scores!P386*calcs!$BN$5</f>
        <v>-0.145210225014094</v>
      </c>
      <c r="O390" s="219">
        <f>Scores!Q386*calcs!$BN$5</f>
        <v>-0.145210225014094</v>
      </c>
      <c r="P390" s="219">
        <f>Scores!R386*calcs!$BN$5</f>
        <v>-0.145210225014094</v>
      </c>
      <c r="Q390" s="219">
        <f>Scores!S386*calcs!$BN$5</f>
        <v>-0.145210225014094</v>
      </c>
      <c r="R390" s="219">
        <f>Scores!T386*calcs!$BN$6</f>
        <v>1.03897539715453</v>
      </c>
      <c r="S390" s="219">
        <f>Scores!U386*calcs!$BN$6</f>
        <v>1.03897539715453</v>
      </c>
      <c r="T390" s="219">
        <f>Scores!V386*calcs!$BN$6</f>
        <v>1.03897539715453</v>
      </c>
      <c r="U390" s="219">
        <f>Scores!W386*calcs!$BN$6</f>
        <v>1.03897539715453</v>
      </c>
      <c r="V390" s="219">
        <f>Scores!X386*calcs!$BN$6</f>
        <v>1.03897539715453</v>
      </c>
      <c r="W390" s="219">
        <f>Scores!Y386*calcs!$BN$7</f>
        <v>1.43380265051605</v>
      </c>
      <c r="X390" s="219">
        <f>Scores!Z386*calcs!$BN$7</f>
        <v>0.74564130688538</v>
      </c>
      <c r="Y390" s="219">
        <f>Scores!AA386*calcs!$BN$7</f>
        <v>1.24518539022509</v>
      </c>
      <c r="Z390" s="219">
        <f>Scores!AB386*calcs!$BN$7</f>
        <v>1.35317157550445</v>
      </c>
      <c r="AA390" s="219">
        <f>Scores!AC386*calcs!$BN$7</f>
        <v>0.838128152400028</v>
      </c>
      <c r="AB390" s="219">
        <f>Scores!AD386*calcs!$BN$8</f>
        <v>1.00353529077635</v>
      </c>
      <c r="AC390" s="219">
        <f>Scores!AE386*calcs!$BN$8</f>
        <v>1.06742758359006</v>
      </c>
      <c r="AD390" s="219">
        <f>Scores!AF386*calcs!$BN$8</f>
        <v>1.02507193459906</v>
      </c>
      <c r="AE390" s="219">
        <f>Scores!AG386*calcs!$BN$8</f>
        <v>0.938627249360198</v>
      </c>
      <c r="AF390" s="219">
        <f>Scores!AH386*calcs!$BN$8</f>
        <v>0.851299893911225</v>
      </c>
      <c r="AG390" s="219">
        <f>Scores!AI386*calcs!$BN$9</f>
        <v>1.12889827019197</v>
      </c>
      <c r="AH390" s="219">
        <f>Scores!AJ386*calcs!$BN$9</f>
        <v>1.17620791404747</v>
      </c>
      <c r="AI390" s="219">
        <f>Scores!AK386*calcs!$BN$9</f>
        <v>1.12466221463859</v>
      </c>
      <c r="AJ390" s="219">
        <f>Scores!AL386*calcs!$BN$9</f>
        <v>1.23560628003153</v>
      </c>
      <c r="AK390" s="219">
        <f>Scores!AM386*calcs!$BN$9</f>
        <v>1.17326249121117</v>
      </c>
      <c r="AL390" s="219">
        <f>Scores!AN386*calcs!$BN$10</f>
        <v>0.143686511527355</v>
      </c>
      <c r="AM390" s="219">
        <f>Scores!AO386*calcs!$BN$10</f>
        <v>0.170193906118678</v>
      </c>
      <c r="AN390" s="219">
        <f>Scores!AP386*calcs!$BN$10</f>
        <v>0.107359585389183</v>
      </c>
      <c r="AO390" s="219">
        <f>Scores!AQ386*calcs!$BN$10</f>
        <v>-0.00745363958800664</v>
      </c>
      <c r="AP390" s="219">
        <f>Scores!AR386*calcs!$BN$10</f>
        <v>-0.0527455072524181</v>
      </c>
      <c r="AQ390" s="219">
        <f>Scores!AS386*calcs!$BN$11</f>
        <v>0.528047435250215</v>
      </c>
      <c r="AR390" s="219">
        <f>Scores!AT386*calcs!$BN$11</f>
        <v>0.531938494667045</v>
      </c>
      <c r="AS390" s="219">
        <f>Scores!AU386*calcs!$BN$11</f>
        <v>0.634292020127059</v>
      </c>
      <c r="AT390" s="219">
        <f>Scores!AV386*calcs!$BN$11</f>
        <v>0.764570153221575</v>
      </c>
      <c r="AU390" s="219">
        <f>Scores!AW386*calcs!$BN$11</f>
        <v>0.692748689674907</v>
      </c>
      <c r="AV390" s="219">
        <f>Scores!AX386*calcs!$BN$12</f>
        <v>0.402005911092698</v>
      </c>
      <c r="AW390" s="219">
        <f>Scores!AY386*calcs!$BN$12</f>
        <v>0.387477942206911</v>
      </c>
      <c r="AX390" s="219">
        <f>Scores!AZ386*calcs!$BN$12</f>
        <v>0.426355911882625</v>
      </c>
      <c r="AY390" s="219">
        <f>Scores!BA386*calcs!$BN$12</f>
        <v>0.394081037488572</v>
      </c>
      <c r="AZ390" s="219">
        <f>Scores!BB386*calcs!$BN$12</f>
        <v>0.413347609798137</v>
      </c>
      <c r="BA390" s="219">
        <f>Scores!BC386*calcs!$BN$13</f>
        <v>0.166834635380881</v>
      </c>
      <c r="BB390" s="219">
        <f>Scores!BD386*calcs!$BN$13</f>
        <v>0.138693525307129</v>
      </c>
      <c r="BC390" s="219">
        <f>Scores!BE386*calcs!$BN$13</f>
        <v>0.145557394230726</v>
      </c>
      <c r="BD390" s="219">
        <f>Scores!BF386*calcs!$BN$13</f>
        <v>0.199297915992988</v>
      </c>
      <c r="BE390" s="219">
        <f>Scores!BG386*calcs!$BN$13</f>
        <v>0.199297915992988</v>
      </c>
      <c r="BF390" s="219">
        <f>Scores!BH386*calcs!$BN$14</f>
        <v>3.26733340911184</v>
      </c>
      <c r="BG390" s="219">
        <f>Scores!BI386*calcs!$BN$14</f>
        <v>3.26733340911184</v>
      </c>
      <c r="BH390" s="219">
        <f>Scores!BJ386*calcs!$BN$14</f>
        <v>3.26733340911184</v>
      </c>
      <c r="BI390" s="219">
        <f>Scores!BK386*calcs!$BN$14</f>
        <v>3.10134164964895</v>
      </c>
      <c r="BJ390" s="219">
        <f>Scores!BL386*calcs!$BN$14</f>
        <v>3.10134164964895</v>
      </c>
    </row>
    <row r="391" spans="1:62">
      <c r="A391" t="s">
        <v>786</v>
      </c>
      <c r="B391" s="22" t="s">
        <v>787</v>
      </c>
      <c r="C391" s="219">
        <f>Scores!E387*calcs!$BN$3</f>
        <v>-0.200546945126767</v>
      </c>
      <c r="D391" s="219">
        <f>Scores!F387*calcs!$BN$3</f>
        <v>-0.200546945126767</v>
      </c>
      <c r="E391" s="219">
        <f>Scores!G387*calcs!$BN$3</f>
        <v>-0.200546945126767</v>
      </c>
      <c r="F391" s="219">
        <f>Scores!H387*calcs!$BN$3</f>
        <v>-0.200546945126767</v>
      </c>
      <c r="G391" s="219">
        <f>Scores!I387*calcs!$BN$3</f>
        <v>-0.200546945126767</v>
      </c>
      <c r="H391" s="219">
        <f>Scores!J387*calcs!$BN$4</f>
        <v>-0.133995015392738</v>
      </c>
      <c r="I391" s="219">
        <f>Scores!K387*calcs!$BN$4</f>
        <v>-0.133995015392738</v>
      </c>
      <c r="J391" s="219">
        <f>Scores!L387*calcs!$BN$4</f>
        <v>-0.133995015392738</v>
      </c>
      <c r="K391" s="219">
        <f>Scores!M387*calcs!$BN$4</f>
        <v>-0.133995015392738</v>
      </c>
      <c r="L391" s="219">
        <f>Scores!N387*calcs!$BN$4</f>
        <v>-0.133995015392738</v>
      </c>
      <c r="M391" s="219">
        <f>Scores!O387*calcs!$BN$5</f>
        <v>-0.535631819532022</v>
      </c>
      <c r="N391" s="219">
        <f>Scores!P387*calcs!$BN$5</f>
        <v>-0.535631819532022</v>
      </c>
      <c r="O391" s="219">
        <f>Scores!Q387*calcs!$BN$5</f>
        <v>-0.535631819532022</v>
      </c>
      <c r="P391" s="219">
        <f>Scores!R387*calcs!$BN$5</f>
        <v>-0.535631819532022</v>
      </c>
      <c r="Q391" s="219">
        <f>Scores!S387*calcs!$BN$5</f>
        <v>-0.535631819532022</v>
      </c>
      <c r="R391" s="219">
        <f>Scores!T387*calcs!$BN$6</f>
        <v>0.64542733159292</v>
      </c>
      <c r="S391" s="219">
        <f>Scores!U387*calcs!$BN$6</f>
        <v>0.64542733159292</v>
      </c>
      <c r="T391" s="219">
        <f>Scores!V387*calcs!$BN$6</f>
        <v>0.64542733159292</v>
      </c>
      <c r="U391" s="219">
        <f>Scores!W387*calcs!$BN$6</f>
        <v>0.64542733159292</v>
      </c>
      <c r="V391" s="219">
        <f>Scores!X387*calcs!$BN$6</f>
        <v>0.64542733159292</v>
      </c>
      <c r="W391" s="219">
        <f>Scores!Y387*calcs!$BN$7</f>
        <v>-0.450961129274936</v>
      </c>
      <c r="X391" s="219">
        <f>Scores!Z387*calcs!$BN$7</f>
        <v>-1.12204697167594</v>
      </c>
      <c r="Y391" s="219">
        <f>Scores!AA387*calcs!$BN$7</f>
        <v>-1.52947703014681</v>
      </c>
      <c r="Z391" s="219">
        <f>Scores!AB387*calcs!$BN$7</f>
        <v>-1.75456739429148</v>
      </c>
      <c r="AA391" s="219">
        <f>Scores!AC387*calcs!$BN$7</f>
        <v>-1.35654130101562</v>
      </c>
      <c r="AB391" s="219">
        <f>Scores!AD387*calcs!$BN$8</f>
        <v>0.391932357744962</v>
      </c>
      <c r="AC391" s="219">
        <f>Scores!AE387*calcs!$BN$8</f>
        <v>0.323604593905675</v>
      </c>
      <c r="AD391" s="219">
        <f>Scores!AF387*calcs!$BN$8</f>
        <v>0.331804617537821</v>
      </c>
      <c r="AE391" s="219">
        <f>Scores!AG387*calcs!$BN$8</f>
        <v>0.283598604930718</v>
      </c>
      <c r="AF391" s="219">
        <f>Scores!AH387*calcs!$BN$8</f>
        <v>0.349227697814473</v>
      </c>
      <c r="AG391" s="219">
        <f>Scores!AI387*calcs!$BN$9</f>
        <v>1.74754591691036</v>
      </c>
      <c r="AH391" s="219">
        <f>Scores!AJ387*calcs!$BN$9</f>
        <v>1.80210780303403</v>
      </c>
      <c r="AI391" s="219">
        <f>Scores!AK387*calcs!$BN$9</f>
        <v>1.8394792302161</v>
      </c>
      <c r="AJ391" s="219">
        <f>Scores!AL387*calcs!$BN$9</f>
        <v>1.85514418940237</v>
      </c>
      <c r="AK391" s="219">
        <f>Scores!AM387*calcs!$BN$9</f>
        <v>1.88015815802797</v>
      </c>
      <c r="AL391" s="219">
        <f>Scores!AN387*calcs!$BN$10</f>
        <v>-0.916076998532548</v>
      </c>
      <c r="AM391" s="219">
        <f>Scores!AO387*calcs!$BN$10</f>
        <v>-0.989473281072145</v>
      </c>
      <c r="AN391" s="219">
        <f>Scores!AP387*calcs!$BN$10</f>
        <v>-0.914962698613129</v>
      </c>
      <c r="AO391" s="219">
        <f>Scores!AQ387*calcs!$BN$10</f>
        <v>-0.985126075171513</v>
      </c>
      <c r="AP391" s="219">
        <f>Scores!AR387*calcs!$BN$10</f>
        <v>-0.991100682213716</v>
      </c>
      <c r="AQ391" s="219">
        <f>Scores!AS387*calcs!$BN$11</f>
        <v>-0.134679080864686</v>
      </c>
      <c r="AR391" s="219">
        <f>Scores!AT387*calcs!$BN$11</f>
        <v>-0.208232396834023</v>
      </c>
      <c r="AS391" s="219">
        <f>Scores!AU387*calcs!$BN$11</f>
        <v>-0.0806436459473575</v>
      </c>
      <c r="AT391" s="219">
        <f>Scores!AV387*calcs!$BN$11</f>
        <v>0.0723156070993142</v>
      </c>
      <c r="AU391" s="219">
        <f>Scores!AW387*calcs!$BN$11</f>
        <v>0.106361887042235</v>
      </c>
      <c r="AV391" s="219">
        <f>Scores!AX387*calcs!$BN$12</f>
        <v>-0.347808864415907</v>
      </c>
      <c r="AW391" s="219">
        <f>Scores!AY387*calcs!$BN$12</f>
        <v>-0.315825187672517</v>
      </c>
      <c r="AX391" s="219">
        <f>Scores!AZ387*calcs!$BN$12</f>
        <v>-0.359848048667987</v>
      </c>
      <c r="AY391" s="219">
        <f>Scores!BA387*calcs!$BN$12</f>
        <v>-0.335059356555251</v>
      </c>
      <c r="AZ391" s="219">
        <f>Scores!BB387*calcs!$BN$12</f>
        <v>-0.189672147034734</v>
      </c>
      <c r="BA391" s="219">
        <f>Scores!BC387*calcs!$BN$13</f>
        <v>-0.782396910751715</v>
      </c>
      <c r="BB391" s="219">
        <f>Scores!BD387*calcs!$BN$13</f>
        <v>-0.754492777670783</v>
      </c>
      <c r="BC391" s="219">
        <f>Scores!BE387*calcs!$BN$13</f>
        <v>-0.697462514022231</v>
      </c>
      <c r="BD391" s="219">
        <f>Scores!BF387*calcs!$BN$13</f>
        <v>-0.730759025307624</v>
      </c>
      <c r="BE391" s="219">
        <f>Scores!BG387*calcs!$BN$13</f>
        <v>-0.730759025307624</v>
      </c>
      <c r="BF391" s="219">
        <f>Scores!BH387*calcs!$BN$14</f>
        <v>2.17085418104078</v>
      </c>
      <c r="BG391" s="219">
        <f>Scores!BI387*calcs!$BN$14</f>
        <v>2.17085418104078</v>
      </c>
      <c r="BH391" s="219">
        <f>Scores!BJ387*calcs!$BN$14</f>
        <v>2.17085418104078</v>
      </c>
      <c r="BI391" s="219">
        <f>Scores!BK387*calcs!$BN$14</f>
        <v>1.85993206510039</v>
      </c>
      <c r="BJ391" s="219">
        <f>Scores!BL387*calcs!$BN$14</f>
        <v>1.85993206510039</v>
      </c>
    </row>
    <row r="392" spans="1:62">
      <c r="A392" t="s">
        <v>788</v>
      </c>
      <c r="B392" s="22" t="s">
        <v>789</v>
      </c>
      <c r="C392" s="219">
        <f>Scores!E388*calcs!$BN$3</f>
        <v>1.0189352323534</v>
      </c>
      <c r="D392" s="219">
        <f>Scores!F388*calcs!$BN$3</f>
        <v>1.0189352323534</v>
      </c>
      <c r="E392" s="219">
        <f>Scores!G388*calcs!$BN$3</f>
        <v>1.0189352323534</v>
      </c>
      <c r="F392" s="219">
        <f>Scores!H388*calcs!$BN$3</f>
        <v>1.0189352323534</v>
      </c>
      <c r="G392" s="219">
        <f>Scores!I388*calcs!$BN$3</f>
        <v>1.0189352323534</v>
      </c>
      <c r="H392" s="219">
        <f>Scores!J388*calcs!$BN$4</f>
        <v>0.0262303459761183</v>
      </c>
      <c r="I392" s="219">
        <f>Scores!K388*calcs!$BN$4</f>
        <v>0.0262303459761183</v>
      </c>
      <c r="J392" s="219">
        <f>Scores!L388*calcs!$BN$4</f>
        <v>0.0262303459761183</v>
      </c>
      <c r="K392" s="219">
        <f>Scores!M388*calcs!$BN$4</f>
        <v>0.0262303459761183</v>
      </c>
      <c r="L392" s="219">
        <f>Scores!N388*calcs!$BN$4</f>
        <v>0.0262303459761183</v>
      </c>
      <c r="M392" s="219">
        <f>Scores!O388*calcs!$BN$5</f>
        <v>-0.103212931717106</v>
      </c>
      <c r="N392" s="219">
        <f>Scores!P388*calcs!$BN$5</f>
        <v>-0.103212931717106</v>
      </c>
      <c r="O392" s="219">
        <f>Scores!Q388*calcs!$BN$5</f>
        <v>-0.103212931717106</v>
      </c>
      <c r="P392" s="219">
        <f>Scores!R388*calcs!$BN$5</f>
        <v>-0.103212931717106</v>
      </c>
      <c r="Q392" s="219">
        <f>Scores!S388*calcs!$BN$5</f>
        <v>-0.103212931717106</v>
      </c>
      <c r="R392" s="219">
        <f>Scores!T388*calcs!$BN$6</f>
        <v>1.63662240938864</v>
      </c>
      <c r="S392" s="219">
        <f>Scores!U388*calcs!$BN$6</f>
        <v>1.63662240938864</v>
      </c>
      <c r="T392" s="219">
        <f>Scores!V388*calcs!$BN$6</f>
        <v>1.63662240938864</v>
      </c>
      <c r="U392" s="219">
        <f>Scores!W388*calcs!$BN$6</f>
        <v>1.63662240938864</v>
      </c>
      <c r="V392" s="219">
        <f>Scores!X388*calcs!$BN$6</f>
        <v>1.63662240938864</v>
      </c>
      <c r="W392" s="219">
        <f>Scores!Y388*calcs!$BN$7</f>
        <v>0.851763977714046</v>
      </c>
      <c r="X392" s="219">
        <f>Scores!Z388*calcs!$BN$7</f>
        <v>0.522517436307788</v>
      </c>
      <c r="Y392" s="219">
        <f>Scores!AA388*calcs!$BN$7</f>
        <v>1.4194200446621</v>
      </c>
      <c r="Z392" s="219">
        <f>Scores!AB388*calcs!$BN$7</f>
        <v>0.996604048060223</v>
      </c>
      <c r="AA392" s="219">
        <f>Scores!AC388*calcs!$BN$7</f>
        <v>1.00086838713514</v>
      </c>
      <c r="AB392" s="219">
        <f>Scores!AD388*calcs!$BN$8</f>
        <v>1.25738461223715</v>
      </c>
      <c r="AC392" s="219">
        <f>Scores!AE388*calcs!$BN$8</f>
        <v>1.29192948993007</v>
      </c>
      <c r="AD392" s="219">
        <f>Scores!AF388*calcs!$BN$8</f>
        <v>1.23034164402135</v>
      </c>
      <c r="AE392" s="219">
        <f>Scores!AG388*calcs!$BN$8</f>
        <v>1.24672557967427</v>
      </c>
      <c r="AF392" s="219">
        <f>Scores!AH388*calcs!$BN$8</f>
        <v>1.19333768592716</v>
      </c>
      <c r="AG392" s="219">
        <f>Scores!AI388*calcs!$BN$9</f>
        <v>0.224571925679703</v>
      </c>
      <c r="AH392" s="219">
        <f>Scores!AJ388*calcs!$BN$9</f>
        <v>0.2120501898251</v>
      </c>
      <c r="AI392" s="219">
        <f>Scores!AK388*calcs!$BN$9</f>
        <v>0.0754423480689022</v>
      </c>
      <c r="AJ392" s="219">
        <f>Scores!AL388*calcs!$BN$9</f>
        <v>0.0460161520954538</v>
      </c>
      <c r="AK392" s="219">
        <f>Scores!AM388*calcs!$BN$9</f>
        <v>0.010578194718013</v>
      </c>
      <c r="AL392" s="219">
        <f>Scores!AN388*calcs!$BN$10</f>
        <v>0.869429467419605</v>
      </c>
      <c r="AM392" s="219">
        <f>Scores!AO388*calcs!$BN$10</f>
        <v>0.837881074501273</v>
      </c>
      <c r="AN392" s="219">
        <f>Scores!AP388*calcs!$BN$10</f>
        <v>0.828552285737348</v>
      </c>
      <c r="AO392" s="219">
        <f>Scores!AQ388*calcs!$BN$10</f>
        <v>0.815240533637202</v>
      </c>
      <c r="AP392" s="219">
        <f>Scores!AR388*calcs!$BN$10</f>
        <v>0.762948860524396</v>
      </c>
      <c r="AQ392" s="219">
        <f>Scores!AS388*calcs!$BN$11</f>
        <v>0.675375111362584</v>
      </c>
      <c r="AR392" s="219">
        <f>Scores!AT388*calcs!$BN$11</f>
        <v>0.722917214789743</v>
      </c>
      <c r="AS392" s="219">
        <f>Scores!AU388*calcs!$BN$11</f>
        <v>0.841307825683982</v>
      </c>
      <c r="AT392" s="219">
        <f>Scores!AV388*calcs!$BN$11</f>
        <v>0.978145377324835</v>
      </c>
      <c r="AU392" s="219">
        <f>Scores!AW388*calcs!$BN$11</f>
        <v>0.88485777761165</v>
      </c>
      <c r="AV392" s="219">
        <f>Scores!AX388*calcs!$BN$12</f>
        <v>0.556804052908478</v>
      </c>
      <c r="AW392" s="219">
        <f>Scores!AY388*calcs!$BN$12</f>
        <v>0.511720691801478</v>
      </c>
      <c r="AX392" s="219">
        <f>Scores!AZ388*calcs!$BN$12</f>
        <v>0.509877995433076</v>
      </c>
      <c r="AY392" s="219">
        <f>Scores!BA388*calcs!$BN$12</f>
        <v>0.598793447698148</v>
      </c>
      <c r="AZ392" s="219">
        <f>Scores!BB388*calcs!$BN$12</f>
        <v>0.555643461995743</v>
      </c>
      <c r="BA392" s="219">
        <f>Scores!BC388*calcs!$BN$13</f>
        <v>0.281893004609074</v>
      </c>
      <c r="BB392" s="219">
        <f>Scores!BD388*calcs!$BN$13</f>
        <v>0.238552863528263</v>
      </c>
      <c r="BC392" s="219">
        <f>Scores!BE388*calcs!$BN$13</f>
        <v>0.24259565705121</v>
      </c>
      <c r="BD392" s="219">
        <f>Scores!BF388*calcs!$BN$13</f>
        <v>0.305590137855916</v>
      </c>
      <c r="BE392" s="219">
        <f>Scores!BG388*calcs!$BN$13</f>
        <v>0.305590137855916</v>
      </c>
      <c r="BF392" s="219">
        <f>Scores!BH388*calcs!$BN$14</f>
        <v>2.6292445182293</v>
      </c>
      <c r="BG392" s="219">
        <f>Scores!BI388*calcs!$BN$14</f>
        <v>2.6292445182293</v>
      </c>
      <c r="BH392" s="219">
        <f>Scores!BJ388*calcs!$BN$14</f>
        <v>2.6292445182293</v>
      </c>
      <c r="BI392" s="219">
        <f>Scores!BK388*calcs!$BN$14</f>
        <v>1.46971067582639</v>
      </c>
      <c r="BJ392" s="219">
        <f>Scores!BL388*calcs!$BN$14</f>
        <v>1.46971067582639</v>
      </c>
    </row>
    <row r="393" spans="1:62">
      <c r="A393" t="s">
        <v>790</v>
      </c>
      <c r="B393" s="22" t="s">
        <v>791</v>
      </c>
      <c r="C393" s="219">
        <f>Scores!E389*calcs!$BN$3</f>
        <v>1.21427562691544</v>
      </c>
      <c r="D393" s="219">
        <f>Scores!F389*calcs!$BN$3</f>
        <v>1.21427562691544</v>
      </c>
      <c r="E393" s="219">
        <f>Scores!G389*calcs!$BN$3</f>
        <v>1.21427562691544</v>
      </c>
      <c r="F393" s="219">
        <f>Scores!H389*calcs!$BN$3</f>
        <v>1.21427562691544</v>
      </c>
      <c r="G393" s="219">
        <f>Scores!I389*calcs!$BN$3</f>
        <v>1.21427562691544</v>
      </c>
      <c r="H393" s="219">
        <f>Scores!J389*calcs!$BN$4</f>
        <v>-0.660933842236829</v>
      </c>
      <c r="I393" s="219">
        <f>Scores!K389*calcs!$BN$4</f>
        <v>-0.660933842236829</v>
      </c>
      <c r="J393" s="219">
        <f>Scores!L389*calcs!$BN$4</f>
        <v>-0.660933842236829</v>
      </c>
      <c r="K393" s="219">
        <f>Scores!M389*calcs!$BN$4</f>
        <v>-0.660933842236829</v>
      </c>
      <c r="L393" s="219">
        <f>Scores!N389*calcs!$BN$4</f>
        <v>-0.660933842236829</v>
      </c>
      <c r="M393" s="219">
        <f>Scores!O389*calcs!$BN$5</f>
        <v>-0.0553874661759382</v>
      </c>
      <c r="N393" s="219">
        <f>Scores!P389*calcs!$BN$5</f>
        <v>-0.0553874661759382</v>
      </c>
      <c r="O393" s="219">
        <f>Scores!Q389*calcs!$BN$5</f>
        <v>-0.0553874661759382</v>
      </c>
      <c r="P393" s="219">
        <f>Scores!R389*calcs!$BN$5</f>
        <v>-0.0553874661759382</v>
      </c>
      <c r="Q393" s="219">
        <f>Scores!S389*calcs!$BN$5</f>
        <v>-0.0553874661759382</v>
      </c>
      <c r="R393" s="219">
        <f>Scores!T389*calcs!$BN$6</f>
        <v>1.55161535227121</v>
      </c>
      <c r="S393" s="219">
        <f>Scores!U389*calcs!$BN$6</f>
        <v>1.55161535227121</v>
      </c>
      <c r="T393" s="219">
        <f>Scores!V389*calcs!$BN$6</f>
        <v>1.55161535227121</v>
      </c>
      <c r="U393" s="219">
        <f>Scores!W389*calcs!$BN$6</f>
        <v>1.55161535227121</v>
      </c>
      <c r="V393" s="219">
        <f>Scores!X389*calcs!$BN$6</f>
        <v>1.55161535227121</v>
      </c>
      <c r="W393" s="219">
        <f>Scores!Y389*calcs!$BN$7</f>
        <v>-0.312508217779659</v>
      </c>
      <c r="X393" s="219">
        <f>Scores!Z389*calcs!$BN$7</f>
        <v>0.613535064165494</v>
      </c>
      <c r="Y393" s="219">
        <f>Scores!AA389*calcs!$BN$7</f>
        <v>0.439517538655865</v>
      </c>
      <c r="Z393" s="219">
        <f>Scores!AB389*calcs!$BN$7</f>
        <v>0.774049373835858</v>
      </c>
      <c r="AA393" s="219">
        <f>Scores!AC389*calcs!$BN$7</f>
        <v>0.171030580031667</v>
      </c>
      <c r="AB393" s="219">
        <f>Scores!AD389*calcs!$BN$8</f>
        <v>1.19666641109957</v>
      </c>
      <c r="AC393" s="219">
        <f>Scores!AE389*calcs!$BN$8</f>
        <v>1.15109938793534</v>
      </c>
      <c r="AD393" s="219">
        <f>Scores!AF389*calcs!$BN$8</f>
        <v>1.26072850658444</v>
      </c>
      <c r="AE393" s="219">
        <f>Scores!AG389*calcs!$BN$8</f>
        <v>1.21079174663372</v>
      </c>
      <c r="AF393" s="219">
        <f>Scores!AH389*calcs!$BN$8</f>
        <v>1.22974411090316</v>
      </c>
      <c r="AG393" s="219">
        <f>Scores!AI389*calcs!$BN$9</f>
        <v>-0.397959870408655</v>
      </c>
      <c r="AH393" s="219">
        <f>Scores!AJ389*calcs!$BN$9</f>
        <v>-0.410775590127958</v>
      </c>
      <c r="AI393" s="219">
        <f>Scores!AK389*calcs!$BN$9</f>
        <v>-0.411239837513999</v>
      </c>
      <c r="AJ393" s="219">
        <f>Scores!AL389*calcs!$BN$9</f>
        <v>-0.430162969263517</v>
      </c>
      <c r="AK393" s="219">
        <f>Scores!AM389*calcs!$BN$9</f>
        <v>-0.360096608443927</v>
      </c>
      <c r="AL393" s="219">
        <f>Scores!AN389*calcs!$BN$10</f>
        <v>0.579716551962215</v>
      </c>
      <c r="AM393" s="219">
        <f>Scores!AO389*calcs!$BN$10</f>
        <v>0.602510629956308</v>
      </c>
      <c r="AN393" s="219">
        <f>Scores!AP389*calcs!$BN$10</f>
        <v>0.59827672176653</v>
      </c>
      <c r="AO393" s="219">
        <f>Scores!AQ389*calcs!$BN$10</f>
        <v>0.538746011924208</v>
      </c>
      <c r="AP393" s="219">
        <f>Scores!AR389*calcs!$BN$10</f>
        <v>0.498819255720475</v>
      </c>
      <c r="AQ393" s="219">
        <f>Scores!AS389*calcs!$BN$11</f>
        <v>0.680023309648708</v>
      </c>
      <c r="AR393" s="219">
        <f>Scores!AT389*calcs!$BN$11</f>
        <v>0.750683260210552</v>
      </c>
      <c r="AS393" s="219">
        <f>Scores!AU389*calcs!$BN$11</f>
        <v>0.749632357837753</v>
      </c>
      <c r="AT393" s="219">
        <f>Scores!AV389*calcs!$BN$11</f>
        <v>0.965250739265595</v>
      </c>
      <c r="AU393" s="219">
        <f>Scores!AW389*calcs!$BN$11</f>
        <v>0.879684923804625</v>
      </c>
      <c r="AV393" s="219">
        <f>Scores!AX389*calcs!$BN$12</f>
        <v>0.58723445685517</v>
      </c>
      <c r="AW393" s="219">
        <f>Scores!AY389*calcs!$BN$12</f>
        <v>0.628917645325215</v>
      </c>
      <c r="AX393" s="219">
        <f>Scores!AZ389*calcs!$BN$12</f>
        <v>0.658681707505718</v>
      </c>
      <c r="AY393" s="219">
        <f>Scores!BA389*calcs!$BN$12</f>
        <v>0.585705573147712</v>
      </c>
      <c r="AZ393" s="219">
        <f>Scores!BB389*calcs!$BN$12</f>
        <v>0.681666364234429</v>
      </c>
      <c r="BA393" s="219">
        <f>Scores!BC389*calcs!$BN$13</f>
        <v>0.512009743065461</v>
      </c>
      <c r="BB393" s="219">
        <f>Scores!BD389*calcs!$BN$13</f>
        <v>0.466010245031955</v>
      </c>
      <c r="BC393" s="219">
        <f>Scores!BE389*calcs!$BN$13</f>
        <v>0.418477508413338</v>
      </c>
      <c r="BD393" s="219">
        <f>Scores!BF389*calcs!$BN$13</f>
        <v>0.398595831985977</v>
      </c>
      <c r="BE393" s="219">
        <f>Scores!BG389*calcs!$BN$13</f>
        <v>0.398595831985977</v>
      </c>
      <c r="BF393" s="219">
        <f>Scores!BH389*calcs!$BN$14</f>
        <v>2.2198648853976</v>
      </c>
      <c r="BG393" s="219">
        <f>Scores!BI389*calcs!$BN$14</f>
        <v>2.2198648853976</v>
      </c>
      <c r="BH393" s="219">
        <f>Scores!BJ389*calcs!$BN$14</f>
        <v>2.2198648853976</v>
      </c>
      <c r="BI393" s="219">
        <f>Scores!BK389*calcs!$BN$14</f>
        <v>1.44171508169034</v>
      </c>
      <c r="BJ393" s="219">
        <f>Scores!BL389*calcs!$BN$14</f>
        <v>1.44171508169034</v>
      </c>
    </row>
    <row r="394" spans="1:62">
      <c r="A394" t="s">
        <v>792</v>
      </c>
      <c r="B394" s="22" t="s">
        <v>793</v>
      </c>
      <c r="C394" s="219">
        <f>Scores!E390*calcs!$BN$3</f>
        <v>-1.39770450608556</v>
      </c>
      <c r="D394" s="219">
        <f>Scores!F390*calcs!$BN$3</f>
        <v>-1.39770450608556</v>
      </c>
      <c r="E394" s="219">
        <f>Scores!G390*calcs!$BN$3</f>
        <v>-1.39770450608556</v>
      </c>
      <c r="F394" s="219">
        <f>Scores!H390*calcs!$BN$3</f>
        <v>-1.39770450608556</v>
      </c>
      <c r="G394" s="219">
        <f>Scores!I390*calcs!$BN$3</f>
        <v>-1.39770450608556</v>
      </c>
      <c r="H394" s="219">
        <f>Scores!J390*calcs!$BN$4</f>
        <v>-0.447234314565973</v>
      </c>
      <c r="I394" s="219">
        <f>Scores!K390*calcs!$BN$4</f>
        <v>-0.447234314565973</v>
      </c>
      <c r="J394" s="219">
        <f>Scores!L390*calcs!$BN$4</f>
        <v>-0.447234314565973</v>
      </c>
      <c r="K394" s="219">
        <f>Scores!M390*calcs!$BN$4</f>
        <v>-0.447234314565973</v>
      </c>
      <c r="L394" s="219">
        <f>Scores!N390*calcs!$BN$4</f>
        <v>-0.447234314565973</v>
      </c>
      <c r="M394" s="219">
        <f>Scores!O390*calcs!$BN$5</f>
        <v>-0.871809551896362</v>
      </c>
      <c r="N394" s="219">
        <f>Scores!P390*calcs!$BN$5</f>
        <v>-0.871809551896362</v>
      </c>
      <c r="O394" s="219">
        <f>Scores!Q390*calcs!$BN$5</f>
        <v>-0.871809551896362</v>
      </c>
      <c r="P394" s="219">
        <f>Scores!R390*calcs!$BN$5</f>
        <v>-0.871809551896362</v>
      </c>
      <c r="Q394" s="219">
        <f>Scores!S390*calcs!$BN$5</f>
        <v>-0.871809551896362</v>
      </c>
      <c r="R394" s="219">
        <f>Scores!T390*calcs!$BN$6</f>
        <v>1.2249146540691</v>
      </c>
      <c r="S394" s="219">
        <f>Scores!U390*calcs!$BN$6</f>
        <v>1.2249146540691</v>
      </c>
      <c r="T394" s="219">
        <f>Scores!V390*calcs!$BN$6</f>
        <v>1.2249146540691</v>
      </c>
      <c r="U394" s="219">
        <f>Scores!W390*calcs!$BN$6</f>
        <v>1.2249146540691</v>
      </c>
      <c r="V394" s="219">
        <f>Scores!X390*calcs!$BN$6</f>
        <v>1.2249146540691</v>
      </c>
      <c r="W394" s="219">
        <f>Scores!Y390*calcs!$BN$7</f>
        <v>0.802568081477115</v>
      </c>
      <c r="X394" s="219">
        <f>Scores!Z390*calcs!$BN$7</f>
        <v>-0.00578113611254061</v>
      </c>
      <c r="Y394" s="219">
        <f>Scores!AA390*calcs!$BN$7</f>
        <v>0.387688499092465</v>
      </c>
      <c r="Z394" s="219">
        <f>Scores!AB390*calcs!$BN$7</f>
        <v>0.308584405047251</v>
      </c>
      <c r="AA394" s="219">
        <f>Scores!AC390*calcs!$BN$7</f>
        <v>0.63698226432598</v>
      </c>
      <c r="AB394" s="219">
        <f>Scores!AD390*calcs!$BN$8</f>
        <v>1.40838119138194</v>
      </c>
      <c r="AC394" s="219">
        <f>Scores!AE390*calcs!$BN$8</f>
        <v>1.40029118472264</v>
      </c>
      <c r="AD394" s="219">
        <f>Scores!AF390*calcs!$BN$8</f>
        <v>1.33170940176076</v>
      </c>
      <c r="AE394" s="219">
        <f>Scores!AG390*calcs!$BN$8</f>
        <v>1.37674570838587</v>
      </c>
      <c r="AF394" s="219">
        <f>Scores!AH390*calcs!$BN$8</f>
        <v>1.27387311087407</v>
      </c>
      <c r="AG394" s="219">
        <f>Scores!AI390*calcs!$BN$9</f>
        <v>1.9576829308778</v>
      </c>
      <c r="AH394" s="219">
        <f>Scores!AJ390*calcs!$BN$9</f>
        <v>1.96596588343794</v>
      </c>
      <c r="AI394" s="219">
        <f>Scores!AK390*calcs!$BN$9</f>
        <v>1.98617931884061</v>
      </c>
      <c r="AJ394" s="219">
        <f>Scores!AL390*calcs!$BN$9</f>
        <v>2.00732932965323</v>
      </c>
      <c r="AK394" s="219">
        <f>Scores!AM390*calcs!$BN$9</f>
        <v>2.0083578446017</v>
      </c>
      <c r="AL394" s="219">
        <f>Scores!AN390*calcs!$BN$10</f>
        <v>0.436259259703402</v>
      </c>
      <c r="AM394" s="219">
        <f>Scores!AO390*calcs!$BN$10</f>
        <v>0.476448555553602</v>
      </c>
      <c r="AN394" s="219">
        <f>Scores!AP390*calcs!$BN$10</f>
        <v>0.400897666934401</v>
      </c>
      <c r="AO394" s="219">
        <f>Scores!AQ390*calcs!$BN$10</f>
        <v>0.311786339378036</v>
      </c>
      <c r="AP394" s="219">
        <f>Scores!AR390*calcs!$BN$10</f>
        <v>0.22078809276898</v>
      </c>
      <c r="AQ394" s="219">
        <f>Scores!AS390*calcs!$BN$11</f>
        <v>0.378355240879252</v>
      </c>
      <c r="AR394" s="219">
        <f>Scores!AT390*calcs!$BN$11</f>
        <v>0.435523010649786</v>
      </c>
      <c r="AS394" s="219">
        <f>Scores!AU390*calcs!$BN$11</f>
        <v>0.534214108956532</v>
      </c>
      <c r="AT394" s="219">
        <f>Scores!AV390*calcs!$BN$11</f>
        <v>0.841730852189797</v>
      </c>
      <c r="AU394" s="219">
        <f>Scores!AW390*calcs!$BN$11</f>
        <v>0.850946847098933</v>
      </c>
      <c r="AV394" s="219">
        <f>Scores!AX390*calcs!$BN$12</f>
        <v>0.743951037180633</v>
      </c>
      <c r="AW394" s="219">
        <f>Scores!AY390*calcs!$BN$12</f>
        <v>0.724999052604286</v>
      </c>
      <c r="AX394" s="219">
        <f>Scores!AZ390*calcs!$BN$12</f>
        <v>0.691149598198386</v>
      </c>
      <c r="AY394" s="219">
        <f>Scores!BA390*calcs!$BN$12</f>
        <v>0.841646231022902</v>
      </c>
      <c r="AZ394" s="219">
        <f>Scores!BB390*calcs!$BN$12</f>
        <v>0.887235637389733</v>
      </c>
      <c r="BA394" s="219">
        <f>Scores!BC390*calcs!$BN$13</f>
        <v>0.655832704600702</v>
      </c>
      <c r="BB394" s="219">
        <f>Scores!BD390*calcs!$BN$13</f>
        <v>0.660181180461936</v>
      </c>
      <c r="BC394" s="219">
        <f>Scores!BE390*calcs!$BN$13</f>
        <v>0.739916754006192</v>
      </c>
      <c r="BD394" s="219">
        <f>Scores!BF390*calcs!$BN$13</f>
        <v>0.810478191704819</v>
      </c>
      <c r="BE394" s="219">
        <f>Scores!BG390*calcs!$BN$13</f>
        <v>0.810478191704819</v>
      </c>
      <c r="BF394" s="219">
        <f>Scores!BH390*calcs!$BN$14</f>
        <v>2.9697573749526</v>
      </c>
      <c r="BG394" s="219">
        <f>Scores!BI390*calcs!$BN$14</f>
        <v>2.9697573749526</v>
      </c>
      <c r="BH394" s="219">
        <f>Scores!BJ390*calcs!$BN$14</f>
        <v>2.9697573749526</v>
      </c>
      <c r="BI394" s="219">
        <f>Scores!BK390*calcs!$BN$14</f>
        <v>2.8871695984705</v>
      </c>
      <c r="BJ394" s="219">
        <f>Scores!BL390*calcs!$BN$14</f>
        <v>2.8871695984705</v>
      </c>
    </row>
    <row r="395" spans="1:62">
      <c r="A395" t="s">
        <v>794</v>
      </c>
      <c r="B395" s="22" t="s">
        <v>795</v>
      </c>
      <c r="C395" s="219">
        <f>Scores!E391*calcs!$BN$3</f>
        <v>-0.432164841536045</v>
      </c>
      <c r="D395" s="219">
        <f>Scores!F391*calcs!$BN$3</f>
        <v>-0.432164841536045</v>
      </c>
      <c r="E395" s="219">
        <f>Scores!G391*calcs!$BN$3</f>
        <v>-0.432164841536045</v>
      </c>
      <c r="F395" s="219">
        <f>Scores!H391*calcs!$BN$3</f>
        <v>-0.432164841536045</v>
      </c>
      <c r="G395" s="219">
        <f>Scores!I391*calcs!$BN$3</f>
        <v>-0.432164841536045</v>
      </c>
      <c r="H395" s="219">
        <f>Scores!J391*calcs!$BN$4</f>
        <v>0.0836359932022034</v>
      </c>
      <c r="I395" s="219">
        <f>Scores!K391*calcs!$BN$4</f>
        <v>0.0836359932022034</v>
      </c>
      <c r="J395" s="219">
        <f>Scores!L391*calcs!$BN$4</f>
        <v>0.0836359932022034</v>
      </c>
      <c r="K395" s="219">
        <f>Scores!M391*calcs!$BN$4</f>
        <v>0.0836359932022034</v>
      </c>
      <c r="L395" s="219">
        <f>Scores!N391*calcs!$BN$4</f>
        <v>0.0836359932022034</v>
      </c>
      <c r="M395" s="219">
        <f>Scores!O391*calcs!$BN$5</f>
        <v>-0.265865168030108</v>
      </c>
      <c r="N395" s="219">
        <f>Scores!P391*calcs!$BN$5</f>
        <v>-0.265865168030108</v>
      </c>
      <c r="O395" s="219">
        <f>Scores!Q391*calcs!$BN$5</f>
        <v>-0.265865168030108</v>
      </c>
      <c r="P395" s="219">
        <f>Scores!R391*calcs!$BN$5</f>
        <v>-0.265865168030108</v>
      </c>
      <c r="Q395" s="219">
        <f>Scores!S391*calcs!$BN$5</f>
        <v>-0.265865168030108</v>
      </c>
      <c r="R395" s="219">
        <f>Scores!T391*calcs!$BN$6</f>
        <v>1.36583232778001</v>
      </c>
      <c r="S395" s="219">
        <f>Scores!U391*calcs!$BN$6</f>
        <v>1.36583232778001</v>
      </c>
      <c r="T395" s="219">
        <f>Scores!V391*calcs!$BN$6</f>
        <v>1.36583232778001</v>
      </c>
      <c r="U395" s="219">
        <f>Scores!W391*calcs!$BN$6</f>
        <v>1.36583232778001</v>
      </c>
      <c r="V395" s="219">
        <f>Scores!X391*calcs!$BN$6</f>
        <v>1.36583232778001</v>
      </c>
      <c r="W395" s="219">
        <f>Scores!Y391*calcs!$BN$7</f>
        <v>-0.207496234556403</v>
      </c>
      <c r="X395" s="219">
        <f>Scores!Z391*calcs!$BN$7</f>
        <v>-0.318579273325414</v>
      </c>
      <c r="Y395" s="219">
        <f>Scores!AA391*calcs!$BN$7</f>
        <v>0.00335996297651637</v>
      </c>
      <c r="Z395" s="219">
        <f>Scores!AB391*calcs!$BN$7</f>
        <v>-0.183734245246869</v>
      </c>
      <c r="AA395" s="219">
        <f>Scores!AC391*calcs!$BN$7</f>
        <v>0.1724043679483</v>
      </c>
      <c r="AB395" s="219">
        <f>Scores!AD391*calcs!$BN$8</f>
        <v>1.16767235897043</v>
      </c>
      <c r="AC395" s="219">
        <f>Scores!AE391*calcs!$BN$8</f>
        <v>1.21796765411956</v>
      </c>
      <c r="AD395" s="219">
        <f>Scores!AF391*calcs!$BN$8</f>
        <v>1.32502884692063</v>
      </c>
      <c r="AE395" s="219">
        <f>Scores!AG391*calcs!$BN$8</f>
        <v>1.2713161326845</v>
      </c>
      <c r="AF395" s="219">
        <f>Scores!AH391*calcs!$BN$8</f>
        <v>1.16355061094679</v>
      </c>
      <c r="AG395" s="219">
        <f>Scores!AI391*calcs!$BN$9</f>
        <v>0.821063967651526</v>
      </c>
      <c r="AH395" s="219">
        <f>Scores!AJ391*calcs!$BN$9</f>
        <v>0.880034384795373</v>
      </c>
      <c r="AI395" s="219">
        <f>Scores!AK391*calcs!$BN$9</f>
        <v>0.850157490637772</v>
      </c>
      <c r="AJ395" s="219">
        <f>Scores!AL391*calcs!$BN$9</f>
        <v>0.906418063289015</v>
      </c>
      <c r="AK395" s="219">
        <f>Scores!AM391*calcs!$BN$9</f>
        <v>0.941633817764583</v>
      </c>
      <c r="AL395" s="219">
        <f>Scores!AN391*calcs!$BN$10</f>
        <v>0.508102123422187</v>
      </c>
      <c r="AM395" s="219">
        <f>Scores!AO391*calcs!$BN$10</f>
        <v>0.500394721918938</v>
      </c>
      <c r="AN395" s="219">
        <f>Scores!AP391*calcs!$BN$10</f>
        <v>0.487624827390943</v>
      </c>
      <c r="AO395" s="219">
        <f>Scores!AQ391*calcs!$BN$10</f>
        <v>0.443442599642915</v>
      </c>
      <c r="AP395" s="219">
        <f>Scores!AR391*calcs!$BN$10</f>
        <v>0.414071788938469</v>
      </c>
      <c r="AQ395" s="219">
        <f>Scores!AS391*calcs!$BN$11</f>
        <v>0.634095416649389</v>
      </c>
      <c r="AR395" s="219">
        <f>Scores!AT391*calcs!$BN$11</f>
        <v>0.774290584309918</v>
      </c>
      <c r="AS395" s="219">
        <f>Scores!AU391*calcs!$BN$11</f>
        <v>0.923085346517774</v>
      </c>
      <c r="AT395" s="219">
        <f>Scores!AV391*calcs!$BN$11</f>
        <v>0.914772023804278</v>
      </c>
      <c r="AU395" s="219">
        <f>Scores!AW391*calcs!$BN$11</f>
        <v>0.879684923804625</v>
      </c>
      <c r="AV395" s="219">
        <f>Scores!AX391*calcs!$BN$12</f>
        <v>0.499369184532271</v>
      </c>
      <c r="AW395" s="219">
        <f>Scores!AY391*calcs!$BN$12</f>
        <v>0.556327930662196</v>
      </c>
      <c r="AX395" s="219">
        <f>Scores!AZ391*calcs!$BN$12</f>
        <v>0.647293188112429</v>
      </c>
      <c r="AY395" s="219">
        <f>Scores!BA391*calcs!$BN$12</f>
        <v>0.678860444947873</v>
      </c>
      <c r="AZ395" s="219">
        <f>Scores!BB391*calcs!$BN$12</f>
        <v>0.651698465078797</v>
      </c>
      <c r="BA395" s="219">
        <f>Scores!BC391*calcs!$BN$13</f>
        <v>0.396951373837267</v>
      </c>
      <c r="BB395" s="219">
        <f>Scores!BD391*calcs!$BN$13</f>
        <v>0.393889611872248</v>
      </c>
      <c r="BC395" s="219">
        <f>Scores!BE391*calcs!$BN$13</f>
        <v>0.497321096954982</v>
      </c>
      <c r="BD395" s="219">
        <f>Scores!BF391*calcs!$BN$13</f>
        <v>0.478314998383172</v>
      </c>
      <c r="BE395" s="219">
        <f>Scores!BG391*calcs!$BN$13</f>
        <v>0.478314998383172</v>
      </c>
      <c r="BF395" s="219">
        <f>Scores!BH391*calcs!$BN$14</f>
        <v>3.27392458801421</v>
      </c>
      <c r="BG395" s="219">
        <f>Scores!BI391*calcs!$BN$14</f>
        <v>3.27392458801421</v>
      </c>
      <c r="BH395" s="219">
        <f>Scores!BJ391*calcs!$BN$14</f>
        <v>3.27392458801421</v>
      </c>
      <c r="BI395" s="219">
        <f>Scores!BK391*calcs!$BN$14</f>
        <v>2.70449206286582</v>
      </c>
      <c r="BJ395" s="219">
        <f>Scores!BL391*calcs!$BN$14</f>
        <v>2.70449206286582</v>
      </c>
    </row>
    <row r="396" spans="1:62">
      <c r="A396" t="s">
        <v>796</v>
      </c>
      <c r="B396" s="22" t="s">
        <v>797</v>
      </c>
      <c r="C396" s="219">
        <f>Scores!E392*calcs!$BN$3</f>
        <v>0.547327708339332</v>
      </c>
      <c r="D396" s="219">
        <f>Scores!F392*calcs!$BN$3</f>
        <v>0.547327708339332</v>
      </c>
      <c r="E396" s="219">
        <f>Scores!G392*calcs!$BN$3</f>
        <v>0.547327708339332</v>
      </c>
      <c r="F396" s="219">
        <f>Scores!H392*calcs!$BN$3</f>
        <v>0.547327708339332</v>
      </c>
      <c r="G396" s="219">
        <f>Scores!I392*calcs!$BN$3</f>
        <v>0.547327708339332</v>
      </c>
      <c r="H396" s="219">
        <f>Scores!J392*calcs!$BN$4</f>
        <v>-0.269526073493046</v>
      </c>
      <c r="I396" s="219">
        <f>Scores!K392*calcs!$BN$4</f>
        <v>-0.269526073493046</v>
      </c>
      <c r="J396" s="219">
        <f>Scores!L392*calcs!$BN$4</f>
        <v>-0.269526073493046</v>
      </c>
      <c r="K396" s="219">
        <f>Scores!M392*calcs!$BN$4</f>
        <v>-0.269526073493046</v>
      </c>
      <c r="L396" s="219">
        <f>Scores!N392*calcs!$BN$4</f>
        <v>-0.269526073493046</v>
      </c>
      <c r="M396" s="219">
        <f>Scores!O392*calcs!$BN$5</f>
        <v>-0.328323299881777</v>
      </c>
      <c r="N396" s="219">
        <f>Scores!P392*calcs!$BN$5</f>
        <v>-0.328323299881777</v>
      </c>
      <c r="O396" s="219">
        <f>Scores!Q392*calcs!$BN$5</f>
        <v>-0.328323299881777</v>
      </c>
      <c r="P396" s="219">
        <f>Scores!R392*calcs!$BN$5</f>
        <v>-0.328323299881777</v>
      </c>
      <c r="Q396" s="219">
        <f>Scores!S392*calcs!$BN$5</f>
        <v>-0.328323299881777</v>
      </c>
      <c r="R396" s="219">
        <f>Scores!T392*calcs!$BN$6</f>
        <v>1.50124550799495</v>
      </c>
      <c r="S396" s="219">
        <f>Scores!U392*calcs!$BN$6</f>
        <v>1.50124550799495</v>
      </c>
      <c r="T396" s="219">
        <f>Scores!V392*calcs!$BN$6</f>
        <v>1.50124550799495</v>
      </c>
      <c r="U396" s="219">
        <f>Scores!W392*calcs!$BN$6</f>
        <v>1.50124550799495</v>
      </c>
      <c r="V396" s="219">
        <f>Scores!X392*calcs!$BN$6</f>
        <v>1.50124550799495</v>
      </c>
      <c r="W396" s="219">
        <f>Scores!Y392*calcs!$BN$7</f>
        <v>1.39310718226893</v>
      </c>
      <c r="X396" s="219">
        <f>Scores!Z392*calcs!$BN$7</f>
        <v>0.617413890174529</v>
      </c>
      <c r="Y396" s="219">
        <f>Scores!AA392*calcs!$BN$7</f>
        <v>1.07753331966867</v>
      </c>
      <c r="Z396" s="219">
        <f>Scores!AB392*calcs!$BN$7</f>
        <v>0.806414822460614</v>
      </c>
      <c r="AA396" s="219">
        <f>Scores!AC392*calcs!$BN$7</f>
        <v>1.63797126245881</v>
      </c>
      <c r="AB396" s="219">
        <f>Scores!AD392*calcs!$BN$8</f>
        <v>1.02508218278364</v>
      </c>
      <c r="AC396" s="219">
        <f>Scores!AE392*calcs!$BN$8</f>
        <v>1.03124353356941</v>
      </c>
      <c r="AD396" s="219">
        <f>Scores!AF392*calcs!$BN$8</f>
        <v>1.07815904131697</v>
      </c>
      <c r="AE396" s="219">
        <f>Scores!AG392*calcs!$BN$8</f>
        <v>1.08638961652638</v>
      </c>
      <c r="AF396" s="219">
        <f>Scores!AH392*calcs!$BN$8</f>
        <v>0.96345422939929</v>
      </c>
      <c r="AG396" s="219">
        <f>Scores!AI392*calcs!$BN$9</f>
        <v>0.646836099512653</v>
      </c>
      <c r="AH396" s="219">
        <f>Scores!AJ392*calcs!$BN$9</f>
        <v>0.601889595539458</v>
      </c>
      <c r="AI396" s="219">
        <f>Scores!AK392*calcs!$BN$9</f>
        <v>0.575153099335015</v>
      </c>
      <c r="AJ396" s="219">
        <f>Scores!AL392*calcs!$BN$9</f>
        <v>0.570517510382889</v>
      </c>
      <c r="AK396" s="219">
        <f>Scores!AM392*calcs!$BN$9</f>
        <v>0.614688778016176</v>
      </c>
      <c r="AL396" s="219">
        <f>Scores!AN392*calcs!$BN$10</f>
        <v>0.395689171956323</v>
      </c>
      <c r="AM396" s="219">
        <f>Scores!AO392*calcs!$BN$10</f>
        <v>0.406591576535513</v>
      </c>
      <c r="AN396" s="219">
        <f>Scores!AP392*calcs!$BN$10</f>
        <v>0.359777030511041</v>
      </c>
      <c r="AO396" s="219">
        <f>Scores!AQ392*calcs!$BN$10</f>
        <v>0.350104206171546</v>
      </c>
      <c r="AP396" s="219">
        <f>Scores!AR392*calcs!$BN$10</f>
        <v>0.340623984394063</v>
      </c>
      <c r="AQ396" s="219">
        <f>Scores!AS392*calcs!$BN$11</f>
        <v>0.58591517204041</v>
      </c>
      <c r="AR396" s="219">
        <f>Scores!AT392*calcs!$BN$11</f>
        <v>0.585424323811956</v>
      </c>
      <c r="AS396" s="219">
        <f>Scores!AU392*calcs!$BN$11</f>
        <v>0.752897807237045</v>
      </c>
      <c r="AT396" s="219">
        <f>Scores!AV392*calcs!$BN$11</f>
        <v>0.730915300626816</v>
      </c>
      <c r="AU396" s="219">
        <f>Scores!AW392*calcs!$BN$11</f>
        <v>0.562995706000521</v>
      </c>
      <c r="AV396" s="219">
        <f>Scores!AX392*calcs!$BN$12</f>
        <v>0.319446902124281</v>
      </c>
      <c r="AW396" s="219">
        <f>Scores!AY392*calcs!$BN$12</f>
        <v>0.329774773113205</v>
      </c>
      <c r="AX396" s="219">
        <f>Scores!AZ392*calcs!$BN$12</f>
        <v>0.37502811982636</v>
      </c>
      <c r="AY396" s="219">
        <f>Scores!BA392*calcs!$BN$12</f>
        <v>0.356018370159529</v>
      </c>
      <c r="AZ396" s="219">
        <f>Scores!BB392*calcs!$BN$12</f>
        <v>0.467773343543465</v>
      </c>
      <c r="BA396" s="219">
        <f>Scores!BC392*calcs!$BN$13</f>
        <v>0.120811287689603</v>
      </c>
      <c r="BB396" s="219">
        <f>Scores!BD392*calcs!$BN$13</f>
        <v>0.1497890073317</v>
      </c>
      <c r="BC396" s="219">
        <f>Scores!BE392*calcs!$BN$13</f>
        <v>0.157687177083287</v>
      </c>
      <c r="BD396" s="219">
        <f>Scores!BF392*calcs!$BN$13</f>
        <v>0.166081596660824</v>
      </c>
      <c r="BE396" s="219">
        <f>Scores!BG392*calcs!$BN$13</f>
        <v>0.166081596660824</v>
      </c>
      <c r="BF396" s="219">
        <f>Scores!BH392*calcs!$BN$14</f>
        <v>2.71491938177147</v>
      </c>
      <c r="BG396" s="219">
        <f>Scores!BI392*calcs!$BN$14</f>
        <v>2.71491938177147</v>
      </c>
      <c r="BH396" s="219">
        <f>Scores!BJ392*calcs!$BN$14</f>
        <v>2.71491938177147</v>
      </c>
      <c r="BI396" s="219">
        <f>Scores!BK392*calcs!$BN$14</f>
        <v>1.83812320686027</v>
      </c>
      <c r="BJ396" s="219">
        <f>Scores!BL392*calcs!$BN$14</f>
        <v>1.83812320686027</v>
      </c>
    </row>
    <row r="397" spans="1:62">
      <c r="A397" t="s">
        <v>798</v>
      </c>
      <c r="B397" s="22" t="s">
        <v>799</v>
      </c>
      <c r="C397" s="219">
        <f>Scores!E393*calcs!$BN$3</f>
        <v>1.27566832234923</v>
      </c>
      <c r="D397" s="219">
        <f>Scores!F393*calcs!$BN$3</f>
        <v>1.27566832234923</v>
      </c>
      <c r="E397" s="219">
        <f>Scores!G393*calcs!$BN$3</f>
        <v>1.27566832234923</v>
      </c>
      <c r="F397" s="219">
        <f>Scores!H393*calcs!$BN$3</f>
        <v>1.27566832234923</v>
      </c>
      <c r="G397" s="219">
        <f>Scores!I393*calcs!$BN$3</f>
        <v>1.27566832234923</v>
      </c>
      <c r="H397" s="219">
        <f>Scores!J393*calcs!$BN$4</f>
        <v>0.221393143909377</v>
      </c>
      <c r="I397" s="219">
        <f>Scores!K393*calcs!$BN$4</f>
        <v>0.221393143909377</v>
      </c>
      <c r="J397" s="219">
        <f>Scores!L393*calcs!$BN$4</f>
        <v>0.221393143909377</v>
      </c>
      <c r="K397" s="219">
        <f>Scores!M393*calcs!$BN$4</f>
        <v>0.221393143909377</v>
      </c>
      <c r="L397" s="219">
        <f>Scores!N393*calcs!$BN$4</f>
        <v>0.221393143909377</v>
      </c>
      <c r="M397" s="219">
        <f>Scores!O393*calcs!$BN$5</f>
        <v>-0.15277689849037</v>
      </c>
      <c r="N397" s="219">
        <f>Scores!P393*calcs!$BN$5</f>
        <v>-0.15277689849037</v>
      </c>
      <c r="O397" s="219">
        <f>Scores!Q393*calcs!$BN$5</f>
        <v>-0.15277689849037</v>
      </c>
      <c r="P397" s="219">
        <f>Scores!R393*calcs!$BN$5</f>
        <v>-0.15277689849037</v>
      </c>
      <c r="Q397" s="219">
        <f>Scores!S393*calcs!$BN$5</f>
        <v>-0.15277689849037</v>
      </c>
      <c r="R397" s="219">
        <f>Scores!T393*calcs!$BN$6</f>
        <v>1.47414994375906</v>
      </c>
      <c r="S397" s="219">
        <f>Scores!U393*calcs!$BN$6</f>
        <v>1.47414994375906</v>
      </c>
      <c r="T397" s="219">
        <f>Scores!V393*calcs!$BN$6</f>
        <v>1.47414994375906</v>
      </c>
      <c r="U397" s="219">
        <f>Scores!W393*calcs!$BN$6</f>
        <v>1.47414994375906</v>
      </c>
      <c r="V397" s="219">
        <f>Scores!X393*calcs!$BN$6</f>
        <v>1.47414994375906</v>
      </c>
      <c r="W397" s="219">
        <f>Scores!Y393*calcs!$BN$7</f>
        <v>1.07070324547085</v>
      </c>
      <c r="X397" s="219">
        <f>Scores!Z393*calcs!$BN$7</f>
        <v>0.688805009090132</v>
      </c>
      <c r="Y397" s="219">
        <f>Scores!AA393*calcs!$BN$7</f>
        <v>0.831597514075105</v>
      </c>
      <c r="Z397" s="219">
        <f>Scores!AB393*calcs!$BN$7</f>
        <v>1.16550936671774</v>
      </c>
      <c r="AA397" s="219">
        <f>Scores!AC393*calcs!$BN$7</f>
        <v>1.17868946106219</v>
      </c>
      <c r="AB397" s="219">
        <f>Scores!AD393*calcs!$BN$8</f>
        <v>1.41518283909116</v>
      </c>
      <c r="AC397" s="219">
        <f>Scores!AE393*calcs!$BN$8</f>
        <v>1.38522839154723</v>
      </c>
      <c r="AD397" s="219">
        <f>Scores!AF393*calcs!$BN$8</f>
        <v>1.41918855905914</v>
      </c>
      <c r="AE397" s="219">
        <f>Scores!AG393*calcs!$BN$8</f>
        <v>1.44431267852781</v>
      </c>
      <c r="AF397" s="219">
        <f>Scores!AH393*calcs!$BN$8</f>
        <v>1.39759191436395</v>
      </c>
      <c r="AG397" s="219">
        <f>Scores!AI393*calcs!$BN$9</f>
        <v>0.74329530174657</v>
      </c>
      <c r="AH397" s="219">
        <f>Scores!AJ393*calcs!$BN$9</f>
        <v>0.701131140558398</v>
      </c>
      <c r="AI397" s="219">
        <f>Scores!AK393*calcs!$BN$9</f>
        <v>0.64197488584153</v>
      </c>
      <c r="AJ397" s="219">
        <f>Scores!AL393*calcs!$BN$9</f>
        <v>0.693210656875343</v>
      </c>
      <c r="AK397" s="219">
        <f>Scores!AM393*calcs!$BN$9</f>
        <v>0.63721575646314</v>
      </c>
      <c r="AL397" s="219">
        <f>Scores!AN393*calcs!$BN$10</f>
        <v>0.810752377368742</v>
      </c>
      <c r="AM397" s="219">
        <f>Scores!AO393*calcs!$BN$10</f>
        <v>0.829355664370912</v>
      </c>
      <c r="AN397" s="219">
        <f>Scores!AP393*calcs!$BN$10</f>
        <v>0.783907023334843</v>
      </c>
      <c r="AO397" s="219">
        <f>Scores!AQ393*calcs!$BN$10</f>
        <v>0.732124916593649</v>
      </c>
      <c r="AP397" s="219">
        <f>Scores!AR393*calcs!$BN$10</f>
        <v>0.762948860524396</v>
      </c>
      <c r="AQ397" s="219">
        <f>Scores!AS393*calcs!$BN$11</f>
        <v>0.640325183745594</v>
      </c>
      <c r="AR397" s="219">
        <f>Scores!AT393*calcs!$BN$11</f>
        <v>0.74759288575877</v>
      </c>
      <c r="AS397" s="219">
        <f>Scores!AU393*calcs!$BN$11</f>
        <v>0.696502613557386</v>
      </c>
      <c r="AT397" s="219">
        <f>Scores!AV393*calcs!$BN$11</f>
        <v>1.04187021809081</v>
      </c>
      <c r="AU397" s="219">
        <f>Scores!AW393*calcs!$BN$11</f>
        <v>1.05888735926227</v>
      </c>
      <c r="AV397" s="219">
        <f>Scores!AX393*calcs!$BN$12</f>
        <v>0.662899245046944</v>
      </c>
      <c r="AW397" s="219">
        <f>Scores!AY393*calcs!$BN$12</f>
        <v>0.690345679935454</v>
      </c>
      <c r="AX397" s="219">
        <f>Scores!AZ393*calcs!$BN$12</f>
        <v>0.716239900115043</v>
      </c>
      <c r="AY397" s="219">
        <f>Scores!BA393*calcs!$BN$12</f>
        <v>0.77337634571914</v>
      </c>
      <c r="AZ397" s="219">
        <f>Scores!BB393*calcs!$BN$12</f>
        <v>0.757318410411148</v>
      </c>
      <c r="BA397" s="219">
        <f>Scores!BC393*calcs!$BN$13</f>
        <v>0.747879399983257</v>
      </c>
      <c r="BB397" s="219">
        <f>Scores!BD393*calcs!$BN$13</f>
        <v>0.737849554633928</v>
      </c>
      <c r="BC397" s="219">
        <f>Scores!BE393*calcs!$BN$13</f>
        <v>0.794500776842715</v>
      </c>
      <c r="BD397" s="219">
        <f>Scores!BF393*calcs!$BN$13</f>
        <v>0.883554094235582</v>
      </c>
      <c r="BE397" s="219">
        <f>Scores!BG393*calcs!$BN$13</f>
        <v>0.883554094235582</v>
      </c>
      <c r="BF397" s="219">
        <f>Scores!BH393*calcs!$BN$14</f>
        <v>3.20620807143383</v>
      </c>
      <c r="BG397" s="219">
        <f>Scores!BI393*calcs!$BN$14</f>
        <v>3.20620807143383</v>
      </c>
      <c r="BH397" s="219">
        <f>Scores!BJ393*calcs!$BN$14</f>
        <v>3.20620807143383</v>
      </c>
      <c r="BI397" s="219">
        <f>Scores!BK393*calcs!$BN$14</f>
        <v>2.95399796652931</v>
      </c>
      <c r="BJ397" s="219">
        <f>Scores!BL393*calcs!$BN$14</f>
        <v>2.95399796652931</v>
      </c>
    </row>
    <row r="398" spans="1:62">
      <c r="A398" t="s">
        <v>800</v>
      </c>
      <c r="B398" s="22" t="s">
        <v>801</v>
      </c>
      <c r="C398" s="219">
        <f>Scores!E394*calcs!$BN$3</f>
        <v>-0.362400414906745</v>
      </c>
      <c r="D398" s="219">
        <f>Scores!F394*calcs!$BN$3</f>
        <v>-0.362400414906745</v>
      </c>
      <c r="E398" s="219">
        <f>Scores!G394*calcs!$BN$3</f>
        <v>-0.362400414906745</v>
      </c>
      <c r="F398" s="219">
        <f>Scores!H394*calcs!$BN$3</f>
        <v>-0.362400414906745</v>
      </c>
      <c r="G398" s="219">
        <f>Scores!I394*calcs!$BN$3</f>
        <v>-0.362400414906745</v>
      </c>
      <c r="H398" s="219">
        <f>Scores!J394*calcs!$BN$4</f>
        <v>0.782469893313779</v>
      </c>
      <c r="I398" s="219">
        <f>Scores!K394*calcs!$BN$4</f>
        <v>0.782469893313779</v>
      </c>
      <c r="J398" s="219">
        <f>Scores!L394*calcs!$BN$4</f>
        <v>0.782469893313779</v>
      </c>
      <c r="K398" s="219">
        <f>Scores!M394*calcs!$BN$4</f>
        <v>0.782469893313779</v>
      </c>
      <c r="L398" s="219">
        <f>Scores!N394*calcs!$BN$4</f>
        <v>0.782469893313779</v>
      </c>
      <c r="M398" s="219">
        <f>Scores!O394*calcs!$BN$5</f>
        <v>-0.883680520659617</v>
      </c>
      <c r="N398" s="219">
        <f>Scores!P394*calcs!$BN$5</f>
        <v>-0.883680520659617</v>
      </c>
      <c r="O398" s="219">
        <f>Scores!Q394*calcs!$BN$5</f>
        <v>-0.883680520659617</v>
      </c>
      <c r="P398" s="219">
        <f>Scores!R394*calcs!$BN$5</f>
        <v>-0.883680520659617</v>
      </c>
      <c r="Q398" s="219">
        <f>Scores!S394*calcs!$BN$5</f>
        <v>-0.883680520659617</v>
      </c>
      <c r="R398" s="219">
        <f>Scores!T394*calcs!$BN$6</f>
        <v>-0.759190826860205</v>
      </c>
      <c r="S398" s="219">
        <f>Scores!U394*calcs!$BN$6</f>
        <v>-0.759190826860205</v>
      </c>
      <c r="T398" s="219">
        <f>Scores!V394*calcs!$BN$6</f>
        <v>-0.759190826860205</v>
      </c>
      <c r="U398" s="219">
        <f>Scores!W394*calcs!$BN$6</f>
        <v>-0.759190826860205</v>
      </c>
      <c r="V398" s="219">
        <f>Scores!X394*calcs!$BN$6</f>
        <v>-0.759190826860205</v>
      </c>
      <c r="W398" s="219">
        <f>Scores!Y394*calcs!$BN$7</f>
        <v>-0.671348881122183</v>
      </c>
      <c r="X398" s="219">
        <f>Scores!Z394*calcs!$BN$7</f>
        <v>0.65283917683796</v>
      </c>
      <c r="Y398" s="219">
        <f>Scores!AA394*calcs!$BN$7</f>
        <v>0.147278507329889</v>
      </c>
      <c r="Z398" s="219">
        <f>Scores!AB394*calcs!$BN$7</f>
        <v>0.483790814731025</v>
      </c>
      <c r="AA398" s="219">
        <f>Scores!AC394*calcs!$BN$7</f>
        <v>0.491556908623373</v>
      </c>
      <c r="AB398" s="219">
        <f>Scores!AD394*calcs!$BN$8</f>
        <v>0.180610572308389</v>
      </c>
      <c r="AC398" s="219">
        <f>Scores!AE394*calcs!$BN$8</f>
        <v>0.171266225916116</v>
      </c>
      <c r="AD398" s="219">
        <f>Scores!AF394*calcs!$BN$8</f>
        <v>0.245278640624931</v>
      </c>
      <c r="AE398" s="219">
        <f>Scores!AG394*calcs!$BN$8</f>
        <v>0.314212084883734</v>
      </c>
      <c r="AF398" s="219">
        <f>Scores!AH394*calcs!$BN$8</f>
        <v>0.361590899936927</v>
      </c>
      <c r="AG398" s="219">
        <f>Scores!AI394*calcs!$BN$9</f>
        <v>1.6593204530309</v>
      </c>
      <c r="AH398" s="219">
        <f>Scores!AJ394*calcs!$BN$9</f>
        <v>1.71698554861659</v>
      </c>
      <c r="AI398" s="219">
        <f>Scores!AK394*calcs!$BN$9</f>
        <v>1.75658287501737</v>
      </c>
      <c r="AJ398" s="219">
        <f>Scores!AL394*calcs!$BN$9</f>
        <v>1.80604931474183</v>
      </c>
      <c r="AK398" s="219">
        <f>Scores!AM394*calcs!$BN$9</f>
        <v>1.82104128013041</v>
      </c>
      <c r="AL398" s="219">
        <f>Scores!AN394*calcs!$BN$10</f>
        <v>-0.375142495238168</v>
      </c>
      <c r="AM398" s="219">
        <f>Scores!AO394*calcs!$BN$10</f>
        <v>-0.361004725080735</v>
      </c>
      <c r="AN398" s="219">
        <f>Scores!AP394*calcs!$BN$10</f>
        <v>-0.364693818475071</v>
      </c>
      <c r="AO398" s="219">
        <f>Scores!AQ394*calcs!$BN$10</f>
        <v>-0.405936780946544</v>
      </c>
      <c r="AP398" s="219">
        <f>Scores!AR394*calcs!$BN$10</f>
        <v>-0.421396987754147</v>
      </c>
      <c r="AQ398" s="219">
        <f>Scores!AS394*calcs!$BN$11</f>
        <v>-0.62376447263455</v>
      </c>
      <c r="AR398" s="219">
        <f>Scores!AT394*calcs!$BN$11</f>
        <v>-0.563142527227118</v>
      </c>
      <c r="AS398" s="219">
        <f>Scores!AU394*calcs!$BN$11</f>
        <v>-0.270463758811162</v>
      </c>
      <c r="AT398" s="219">
        <f>Scores!AV394*calcs!$BN$11</f>
        <v>0.114158872188479</v>
      </c>
      <c r="AU398" s="219">
        <f>Scores!AW394*calcs!$BN$11</f>
        <v>-0.17876054747888</v>
      </c>
      <c r="AV398" s="219">
        <f>Scores!AX394*calcs!$BN$12</f>
        <v>-0.484916213704987</v>
      </c>
      <c r="AW398" s="219">
        <f>Scores!AY394*calcs!$BN$12</f>
        <v>-0.362541759668918</v>
      </c>
      <c r="AX398" s="219">
        <f>Scores!AZ394*calcs!$BN$12</f>
        <v>-0.329856859963403</v>
      </c>
      <c r="AY398" s="219">
        <f>Scores!BA394*calcs!$BN$12</f>
        <v>-0.165707301847955</v>
      </c>
      <c r="AZ398" s="219">
        <f>Scores!BB394*calcs!$BN$12</f>
        <v>-0.0587955327162788</v>
      </c>
      <c r="BA398" s="219">
        <f>Scores!BC394*calcs!$BN$13</f>
        <v>-1.01826656766951</v>
      </c>
      <c r="BB398" s="219">
        <f>Scores!BD394*calcs!$BN$13</f>
        <v>-0.981950159174476</v>
      </c>
      <c r="BC398" s="219">
        <f>Scores!BE394*calcs!$BN$13</f>
        <v>-0.946123062499722</v>
      </c>
      <c r="BD398" s="219">
        <f>Scores!BF394*calcs!$BN$13</f>
        <v>-0.956629996766344</v>
      </c>
      <c r="BE398" s="219">
        <f>Scores!BG394*calcs!$BN$13</f>
        <v>-0.956629996766344</v>
      </c>
      <c r="BF398" s="219">
        <f>Scores!BH394*calcs!$BN$14</f>
        <v>1.10397191937432</v>
      </c>
      <c r="BG398" s="219">
        <f>Scores!BI394*calcs!$BN$14</f>
        <v>1.10397191937432</v>
      </c>
      <c r="BH398" s="219">
        <f>Scores!BJ394*calcs!$BN$14</f>
        <v>1.10397191937432</v>
      </c>
      <c r="BI398" s="219">
        <f>Scores!BK394*calcs!$BN$14</f>
        <v>1.45230299220115</v>
      </c>
      <c r="BJ398" s="219">
        <f>Scores!BL394*calcs!$BN$14</f>
        <v>1.45230299220115</v>
      </c>
    </row>
    <row r="399" spans="1:62">
      <c r="A399" t="s">
        <v>802</v>
      </c>
      <c r="B399" s="22" t="s">
        <v>803</v>
      </c>
      <c r="C399" s="219">
        <f>Scores!E395*calcs!$BN$3</f>
        <v>-0.119620210236779</v>
      </c>
      <c r="D399" s="219">
        <f>Scores!F395*calcs!$BN$3</f>
        <v>-0.119620210236779</v>
      </c>
      <c r="E399" s="219">
        <f>Scores!G395*calcs!$BN$3</f>
        <v>-0.119620210236779</v>
      </c>
      <c r="F399" s="219">
        <f>Scores!H395*calcs!$BN$3</f>
        <v>-0.119620210236779</v>
      </c>
      <c r="G399" s="219">
        <f>Scores!I395*calcs!$BN$3</f>
        <v>-0.119620210236779</v>
      </c>
      <c r="H399" s="219">
        <f>Scores!J395*calcs!$BN$4</f>
        <v>0.0323681347572178</v>
      </c>
      <c r="I399" s="219">
        <f>Scores!K395*calcs!$BN$4</f>
        <v>0.0323681347572178</v>
      </c>
      <c r="J399" s="219">
        <f>Scores!L395*calcs!$BN$4</f>
        <v>0.0323681347572178</v>
      </c>
      <c r="K399" s="219">
        <f>Scores!M395*calcs!$BN$4</f>
        <v>0.0323681347572178</v>
      </c>
      <c r="L399" s="219">
        <f>Scores!N395*calcs!$BN$4</f>
        <v>0.0323681347572178</v>
      </c>
      <c r="M399" s="219">
        <f>Scores!O395*calcs!$BN$5</f>
        <v>0.223868996475901</v>
      </c>
      <c r="N399" s="219">
        <f>Scores!P395*calcs!$BN$5</f>
        <v>0.223868996475901</v>
      </c>
      <c r="O399" s="219">
        <f>Scores!Q395*calcs!$BN$5</f>
        <v>0.223868996475901</v>
      </c>
      <c r="P399" s="219">
        <f>Scores!R395*calcs!$BN$5</f>
        <v>0.223868996475901</v>
      </c>
      <c r="Q399" s="219">
        <f>Scores!S395*calcs!$BN$5</f>
        <v>0.223868996475901</v>
      </c>
      <c r="R399" s="219">
        <f>Scores!T395*calcs!$BN$6</f>
        <v>-0.607693528784808</v>
      </c>
      <c r="S399" s="219">
        <f>Scores!U395*calcs!$BN$6</f>
        <v>-0.607693528784808</v>
      </c>
      <c r="T399" s="219">
        <f>Scores!V395*calcs!$BN$6</f>
        <v>-0.607693528784808</v>
      </c>
      <c r="U399" s="219">
        <f>Scores!W395*calcs!$BN$6</f>
        <v>-0.607693528784808</v>
      </c>
      <c r="V399" s="219">
        <f>Scores!X395*calcs!$BN$6</f>
        <v>-0.607693528784808</v>
      </c>
      <c r="W399" s="219">
        <f>Scores!Y395*calcs!$BN$7</f>
        <v>-0.98478888147336</v>
      </c>
      <c r="X399" s="219">
        <f>Scores!Z395*calcs!$BN$7</f>
        <v>-0.169675923040864</v>
      </c>
      <c r="Y399" s="219">
        <f>Scores!AA395*calcs!$BN$7</f>
        <v>-1.39578982239151</v>
      </c>
      <c r="Z399" s="219">
        <f>Scores!AB395*calcs!$BN$7</f>
        <v>-1.69110079452633</v>
      </c>
      <c r="AA399" s="219">
        <f>Scores!AC395*calcs!$BN$7</f>
        <v>-0.919279305166311</v>
      </c>
      <c r="AB399" s="219">
        <f>Scores!AD395*calcs!$BN$8</f>
        <v>-0.130999518081135</v>
      </c>
      <c r="AC399" s="219">
        <f>Scores!AE395*calcs!$BN$8</f>
        <v>-0.183680434460012</v>
      </c>
      <c r="AD399" s="219">
        <f>Scores!AF395*calcs!$BN$8</f>
        <v>-0.10231656407008</v>
      </c>
      <c r="AE399" s="219">
        <f>Scores!AG395*calcs!$BN$8</f>
        <v>0.00627663704941939</v>
      </c>
      <c r="AF399" s="219">
        <f>Scores!AH395*calcs!$BN$8</f>
        <v>0.0771984646040187</v>
      </c>
      <c r="AG399" s="219">
        <f>Scores!AI395*calcs!$BN$9</f>
        <v>2.05491878177462</v>
      </c>
      <c r="AH399" s="219">
        <f>Scores!AJ395*calcs!$BN$9</f>
        <v>2.07792020041184</v>
      </c>
      <c r="AI399" s="219">
        <f>Scores!AK395*calcs!$BN$9</f>
        <v>2.09861144835628</v>
      </c>
      <c r="AJ399" s="219">
        <f>Scores!AL395*calcs!$BN$9</f>
        <v>2.11080168078369</v>
      </c>
      <c r="AK399" s="219">
        <f>Scores!AM395*calcs!$BN$9</f>
        <v>2.12293592422466</v>
      </c>
      <c r="AL399" s="219">
        <f>Scores!AN395*calcs!$BN$10</f>
        <v>-1.33868207923128</v>
      </c>
      <c r="AM399" s="219">
        <f>Scores!AO395*calcs!$BN$10</f>
        <v>-1.31494893360968</v>
      </c>
      <c r="AN399" s="219">
        <f>Scores!AP395*calcs!$BN$10</f>
        <v>-1.59657836796675</v>
      </c>
      <c r="AO399" s="219">
        <f>Scores!AQ395*calcs!$BN$10</f>
        <v>-1.5920810851807</v>
      </c>
      <c r="AP399" s="219">
        <f>Scores!AR395*calcs!$BN$10</f>
        <v>-1.58811536294203</v>
      </c>
      <c r="AQ399" s="219">
        <f>Scores!AS395*calcs!$BN$11</f>
        <v>-1.02713315180052</v>
      </c>
      <c r="AR399" s="219">
        <f>Scores!AT395*calcs!$BN$11</f>
        <v>-1.07313485305395</v>
      </c>
      <c r="AS399" s="219">
        <f>Scores!AU395*calcs!$BN$11</f>
        <v>-0.851510084931339</v>
      </c>
      <c r="AT399" s="219">
        <f>Scores!AV395*calcs!$BN$11</f>
        <v>-0.837492709858299</v>
      </c>
      <c r="AU399" s="219">
        <f>Scores!AW395*calcs!$BN$11</f>
        <v>-1.14077091611559</v>
      </c>
      <c r="AV399" s="219">
        <f>Scores!AX395*calcs!$BN$12</f>
        <v>-0.762768918234433</v>
      </c>
      <c r="AW399" s="219">
        <f>Scores!AY395*calcs!$BN$12</f>
        <v>-0.777243554429221</v>
      </c>
      <c r="AX399" s="219">
        <f>Scores!AZ395*calcs!$BN$12</f>
        <v>-0.725448343532361</v>
      </c>
      <c r="AY399" s="219">
        <f>Scores!BA395*calcs!$BN$12</f>
        <v>-0.698646884582495</v>
      </c>
      <c r="AZ399" s="219">
        <f>Scores!BB395*calcs!$BN$12</f>
        <v>-0.635343940763103</v>
      </c>
      <c r="BA399" s="219">
        <f>Scores!BC395*calcs!$BN$13</f>
        <v>-0.811161503058763</v>
      </c>
      <c r="BB399" s="219">
        <f>Scores!BD395*calcs!$BN$13</f>
        <v>-0.699015367547932</v>
      </c>
      <c r="BC399" s="219">
        <f>Scores!BE395*calcs!$BN$13</f>
        <v>-0.739916754006193</v>
      </c>
      <c r="BD399" s="219">
        <f>Scores!BF395*calcs!$BN$13</f>
        <v>-0.710829233708325</v>
      </c>
      <c r="BE399" s="219">
        <f>Scores!BG395*calcs!$BN$13</f>
        <v>-0.710829233708325</v>
      </c>
      <c r="BF399" s="219">
        <f>Scores!BH395*calcs!$BN$14</f>
        <v>1.37241622062799</v>
      </c>
      <c r="BG399" s="219">
        <f>Scores!BI395*calcs!$BN$14</f>
        <v>1.37241622062799</v>
      </c>
      <c r="BH399" s="219">
        <f>Scores!BJ395*calcs!$BN$14</f>
        <v>1.37241622062799</v>
      </c>
      <c r="BI399" s="219">
        <f>Scores!BK395*calcs!$BN$14</f>
        <v>1.48561667168831</v>
      </c>
      <c r="BJ399" s="219">
        <f>Scores!BL395*calcs!$BN$14</f>
        <v>1.48561667168831</v>
      </c>
    </row>
    <row r="400" spans="1:62">
      <c r="A400" t="s">
        <v>804</v>
      </c>
      <c r="B400" s="22" t="s">
        <v>805</v>
      </c>
      <c r="C400" s="219">
        <f>Scores!E396*calcs!$BN$3</f>
        <v>-0.354028683711228</v>
      </c>
      <c r="D400" s="219">
        <f>Scores!F396*calcs!$BN$3</f>
        <v>-0.354028683711228</v>
      </c>
      <c r="E400" s="219">
        <f>Scores!G396*calcs!$BN$3</f>
        <v>-0.354028683711228</v>
      </c>
      <c r="F400" s="219">
        <f>Scores!H396*calcs!$BN$3</f>
        <v>-0.354028683711228</v>
      </c>
      <c r="G400" s="219">
        <f>Scores!I396*calcs!$BN$3</f>
        <v>-0.354028683711228</v>
      </c>
      <c r="H400" s="219">
        <f>Scores!J396*calcs!$BN$4</f>
        <v>0.0420630895376514</v>
      </c>
      <c r="I400" s="219">
        <f>Scores!K396*calcs!$BN$4</f>
        <v>0.0420630895376514</v>
      </c>
      <c r="J400" s="219">
        <f>Scores!L396*calcs!$BN$4</f>
        <v>0.0420630895376514</v>
      </c>
      <c r="K400" s="219">
        <f>Scores!M396*calcs!$BN$4</f>
        <v>0.0420630895376514</v>
      </c>
      <c r="L400" s="219">
        <f>Scores!N396*calcs!$BN$4</f>
        <v>0.0420630895376514</v>
      </c>
      <c r="M400" s="219">
        <f>Scores!O396*calcs!$BN$5</f>
        <v>-0.284371810114009</v>
      </c>
      <c r="N400" s="219">
        <f>Scores!P396*calcs!$BN$5</f>
        <v>-0.284371810114009</v>
      </c>
      <c r="O400" s="219">
        <f>Scores!Q396*calcs!$BN$5</f>
        <v>-0.284371810114009</v>
      </c>
      <c r="P400" s="219">
        <f>Scores!R396*calcs!$BN$5</f>
        <v>-0.284371810114009</v>
      </c>
      <c r="Q400" s="219">
        <f>Scores!S396*calcs!$BN$5</f>
        <v>-0.284371810114009</v>
      </c>
      <c r="R400" s="219">
        <f>Scores!T396*calcs!$BN$6</f>
        <v>-0.500281316012526</v>
      </c>
      <c r="S400" s="219">
        <f>Scores!U396*calcs!$BN$6</f>
        <v>-0.500281316012526</v>
      </c>
      <c r="T400" s="219">
        <f>Scores!V396*calcs!$BN$6</f>
        <v>-0.500281316012526</v>
      </c>
      <c r="U400" s="219">
        <f>Scores!W396*calcs!$BN$6</f>
        <v>-0.500281316012526</v>
      </c>
      <c r="V400" s="219">
        <f>Scores!X396*calcs!$BN$6</f>
        <v>-0.500281316012526</v>
      </c>
      <c r="W400" s="219">
        <f>Scores!Y396*calcs!$BN$7</f>
        <v>0.170850415185314</v>
      </c>
      <c r="X400" s="219">
        <f>Scores!Z396*calcs!$BN$7</f>
        <v>0.213434901772381</v>
      </c>
      <c r="Y400" s="219">
        <f>Scores!AA396*calcs!$BN$7</f>
        <v>-0.298710041053523</v>
      </c>
      <c r="Z400" s="219">
        <f>Scores!AB396*calcs!$BN$7</f>
        <v>0.628398557186255</v>
      </c>
      <c r="AA400" s="219">
        <f>Scores!AC396*calcs!$BN$7</f>
        <v>0.438309119086956</v>
      </c>
      <c r="AB400" s="219">
        <f>Scores!AD396*calcs!$BN$8</f>
        <v>1.04783833913827</v>
      </c>
      <c r="AC400" s="219">
        <f>Scores!AE396*calcs!$BN$8</f>
        <v>1.00033626560833</v>
      </c>
      <c r="AD400" s="219">
        <f>Scores!AF396*calcs!$BN$8</f>
        <v>1.03760742853963</v>
      </c>
      <c r="AE400" s="219">
        <f>Scores!AG396*calcs!$BN$8</f>
        <v>0.982178532033098</v>
      </c>
      <c r="AF400" s="219">
        <f>Scores!AH396*calcs!$BN$8</f>
        <v>1.04771198602314</v>
      </c>
      <c r="AG400" s="219">
        <f>Scores!AI396*calcs!$BN$9</f>
        <v>2.29187815728964</v>
      </c>
      <c r="AH400" s="219">
        <f>Scores!AJ396*calcs!$BN$9</f>
        <v>2.28235851836417</v>
      </c>
      <c r="AI400" s="219">
        <f>Scores!AK396*calcs!$BN$9</f>
        <v>2.22358379427128</v>
      </c>
      <c r="AJ400" s="219">
        <f>Scores!AL396*calcs!$BN$9</f>
        <v>2.23206378295484</v>
      </c>
      <c r="AK400" s="219">
        <f>Scores!AM396*calcs!$BN$9</f>
        <v>2.24115823049942</v>
      </c>
      <c r="AL400" s="219">
        <f>Scores!AN396*calcs!$BN$10</f>
        <v>-0.542714596802188</v>
      </c>
      <c r="AM400" s="219">
        <f>Scores!AO396*calcs!$BN$10</f>
        <v>-0.527389223874898</v>
      </c>
      <c r="AN400" s="219">
        <f>Scores!AP396*calcs!$BN$10</f>
        <v>-0.557391947105648</v>
      </c>
      <c r="AO400" s="219">
        <f>Scores!AQ396*calcs!$BN$10</f>
        <v>-0.562278590011087</v>
      </c>
      <c r="AP400" s="219">
        <f>Scores!AR396*calcs!$BN$10</f>
        <v>-0.549930645706857</v>
      </c>
      <c r="AQ400" s="219">
        <f>Scores!AS396*calcs!$BN$11</f>
        <v>-0.0955617758074334</v>
      </c>
      <c r="AR400" s="219">
        <f>Scores!AT396*calcs!$BN$11</f>
        <v>0.0484105277546919</v>
      </c>
      <c r="AS400" s="219">
        <f>Scores!AU396*calcs!$BN$11</f>
        <v>0.208507344410796</v>
      </c>
      <c r="AT400" s="219">
        <f>Scores!AV396*calcs!$BN$11</f>
        <v>0.472750884550187</v>
      </c>
      <c r="AU400" s="219">
        <f>Scores!AW396*calcs!$BN$11</f>
        <v>0.284806735996791</v>
      </c>
      <c r="AV400" s="219">
        <f>Scores!AX396*calcs!$BN$12</f>
        <v>0.204680807239615</v>
      </c>
      <c r="AW400" s="219">
        <f>Scores!AY396*calcs!$BN$12</f>
        <v>0.206936356832319</v>
      </c>
      <c r="AX400" s="219">
        <f>Scores!AZ396*calcs!$BN$12</f>
        <v>0.220331149726297</v>
      </c>
      <c r="AY400" s="219">
        <f>Scores!BA396*calcs!$BN$12</f>
        <v>0.25202593040389</v>
      </c>
      <c r="AZ400" s="219">
        <f>Scores!BB396*calcs!$BN$12</f>
        <v>0.306278995863876</v>
      </c>
      <c r="BA400" s="219">
        <f>Scores!BC396*calcs!$BN$13</f>
        <v>-0.069035021536916</v>
      </c>
      <c r="BB400" s="219">
        <f>Scores!BD396*calcs!$BN$13</f>
        <v>-0.116502561257989</v>
      </c>
      <c r="BC400" s="219">
        <f>Scores!BE396*calcs!$BN$13</f>
        <v>-0.0485191314102422</v>
      </c>
      <c r="BD400" s="219">
        <f>Scores!BF396*calcs!$BN$13</f>
        <v>-0.0531461109314636</v>
      </c>
      <c r="BE400" s="219">
        <f>Scores!BG396*calcs!$BN$13</f>
        <v>-0.0531461109314636</v>
      </c>
      <c r="BF400" s="219">
        <f>Scores!BH396*calcs!$BN$14</f>
        <v>2.69407967504034</v>
      </c>
      <c r="BG400" s="219">
        <f>Scores!BI396*calcs!$BN$14</f>
        <v>2.69407967504034</v>
      </c>
      <c r="BH400" s="219">
        <f>Scores!BJ396*calcs!$BN$14</f>
        <v>2.69407967504034</v>
      </c>
      <c r="BI400" s="219">
        <f>Scores!BK396*calcs!$BN$14</f>
        <v>2.57764676765033</v>
      </c>
      <c r="BJ400" s="219">
        <f>Scores!BL396*calcs!$BN$14</f>
        <v>2.57764676765033</v>
      </c>
    </row>
    <row r="401" spans="1:62">
      <c r="A401" t="s">
        <v>806</v>
      </c>
      <c r="B401" s="22" t="s">
        <v>807</v>
      </c>
      <c r="C401" s="219">
        <f>Scores!E397*calcs!$BN$3</f>
        <v>-0.582856003055333</v>
      </c>
      <c r="D401" s="219">
        <f>Scores!F397*calcs!$BN$3</f>
        <v>-0.582856003055333</v>
      </c>
      <c r="E401" s="219">
        <f>Scores!G397*calcs!$BN$3</f>
        <v>-0.582856003055333</v>
      </c>
      <c r="F401" s="219">
        <f>Scores!H397*calcs!$BN$3</f>
        <v>-0.582856003055333</v>
      </c>
      <c r="G401" s="219">
        <f>Scores!I397*calcs!$BN$3</f>
        <v>-0.582856003055333</v>
      </c>
      <c r="H401" s="219">
        <f>Scores!J397*calcs!$BN$4</f>
        <v>-0.211824007061038</v>
      </c>
      <c r="I401" s="219">
        <f>Scores!K397*calcs!$BN$4</f>
        <v>-0.211824007061038</v>
      </c>
      <c r="J401" s="219">
        <f>Scores!L397*calcs!$BN$4</f>
        <v>-0.211824007061038</v>
      </c>
      <c r="K401" s="219">
        <f>Scores!M397*calcs!$BN$4</f>
        <v>-0.211824007061038</v>
      </c>
      <c r="L401" s="219">
        <f>Scores!N397*calcs!$BN$4</f>
        <v>-0.211824007061038</v>
      </c>
      <c r="M401" s="219">
        <f>Scores!O397*calcs!$BN$5</f>
        <v>-0.148054322724826</v>
      </c>
      <c r="N401" s="219">
        <f>Scores!P397*calcs!$BN$5</f>
        <v>-0.148054322724826</v>
      </c>
      <c r="O401" s="219">
        <f>Scores!Q397*calcs!$BN$5</f>
        <v>-0.148054322724826</v>
      </c>
      <c r="P401" s="219">
        <f>Scores!R397*calcs!$BN$5</f>
        <v>-0.148054322724826</v>
      </c>
      <c r="Q401" s="219">
        <f>Scores!S397*calcs!$BN$5</f>
        <v>-0.148054322724826</v>
      </c>
      <c r="R401" s="219">
        <f>Scores!T397*calcs!$BN$6</f>
        <v>-0.743966882974195</v>
      </c>
      <c r="S401" s="219">
        <f>Scores!U397*calcs!$BN$6</f>
        <v>-0.743966882974195</v>
      </c>
      <c r="T401" s="219">
        <f>Scores!V397*calcs!$BN$6</f>
        <v>-0.743966882974195</v>
      </c>
      <c r="U401" s="219">
        <f>Scores!W397*calcs!$BN$6</f>
        <v>-0.743966882974195</v>
      </c>
      <c r="V401" s="219">
        <f>Scores!X397*calcs!$BN$6</f>
        <v>-0.743966882974195</v>
      </c>
      <c r="W401" s="219">
        <f>Scores!Y397*calcs!$BN$7</f>
        <v>0.0796019799069496</v>
      </c>
      <c r="X401" s="219">
        <f>Scores!Z397*calcs!$BN$7</f>
        <v>0.188215172485405</v>
      </c>
      <c r="Y401" s="219">
        <f>Scores!AA397*calcs!$BN$7</f>
        <v>-0.209931019071419</v>
      </c>
      <c r="Z401" s="219">
        <f>Scores!AB397*calcs!$BN$7</f>
        <v>-0.625229919889294</v>
      </c>
      <c r="AA401" s="219">
        <f>Scores!AC397*calcs!$BN$7</f>
        <v>-1.02859171503313</v>
      </c>
      <c r="AB401" s="219">
        <f>Scores!AD397*calcs!$BN$8</f>
        <v>0.0835241630717105</v>
      </c>
      <c r="AC401" s="219">
        <f>Scores!AE397*calcs!$BN$8</f>
        <v>0.200905267316846</v>
      </c>
      <c r="AD401" s="219">
        <f>Scores!AF397*calcs!$BN$8</f>
        <v>0.260126855227933</v>
      </c>
      <c r="AE401" s="219">
        <f>Scores!AG397*calcs!$BN$8</f>
        <v>0.312537769041331</v>
      </c>
      <c r="AF401" s="219">
        <f>Scores!AH397*calcs!$BN$8</f>
        <v>0.385115051459883</v>
      </c>
      <c r="AG401" s="219">
        <f>Scores!AI397*calcs!$BN$9</f>
        <v>2.05089954706922</v>
      </c>
      <c r="AH401" s="219">
        <f>Scores!AJ397*calcs!$BN$9</f>
        <v>2.05858462708762</v>
      </c>
      <c r="AI401" s="219">
        <f>Scores!AK397*calcs!$BN$9</f>
        <v>2.02388368323654</v>
      </c>
      <c r="AJ401" s="219">
        <f>Scores!AL397*calcs!$BN$9</f>
        <v>2.04402707467189</v>
      </c>
      <c r="AK401" s="219">
        <f>Scores!AM397*calcs!$BN$9</f>
        <v>2.07571851615334</v>
      </c>
      <c r="AL401" s="219">
        <f>Scores!AN397*calcs!$BN$10</f>
        <v>-0.9223378145429</v>
      </c>
      <c r="AM401" s="219">
        <f>Scores!AO397*calcs!$BN$10</f>
        <v>-0.909751882489413</v>
      </c>
      <c r="AN401" s="219">
        <f>Scores!AP397*calcs!$BN$10</f>
        <v>-0.957258210362871</v>
      </c>
      <c r="AO401" s="219">
        <f>Scores!AQ397*calcs!$BN$10</f>
        <v>-1.00596931040535</v>
      </c>
      <c r="AP401" s="219">
        <f>Scores!AR397*calcs!$BN$10</f>
        <v>-0.968320818022312</v>
      </c>
      <c r="AQ401" s="219">
        <f>Scores!AS397*calcs!$BN$11</f>
        <v>-0.125693219315358</v>
      </c>
      <c r="AR401" s="219">
        <f>Scores!AT397*calcs!$BN$11</f>
        <v>-0.24968534128085</v>
      </c>
      <c r="AS401" s="219">
        <f>Scores!AU397*calcs!$BN$11</f>
        <v>-0.127148329949011</v>
      </c>
      <c r="AT401" s="219">
        <f>Scores!AV397*calcs!$BN$11</f>
        <v>0.322794360667014</v>
      </c>
      <c r="AU401" s="219">
        <f>Scores!AW397*calcs!$BN$11</f>
        <v>-0.0224607801404735</v>
      </c>
      <c r="AV401" s="219">
        <f>Scores!AX397*calcs!$BN$12</f>
        <v>-0.444851615606584</v>
      </c>
      <c r="AW401" s="219">
        <f>Scores!AY397*calcs!$BN$12</f>
        <v>-0.329233551476405</v>
      </c>
      <c r="AX401" s="219">
        <f>Scores!AZ397*calcs!$BN$12</f>
        <v>-0.227261130642252</v>
      </c>
      <c r="AY401" s="219">
        <f>Scores!BA397*calcs!$BN$12</f>
        <v>-0.183636410041029</v>
      </c>
      <c r="AZ401" s="219">
        <f>Scores!BB397*calcs!$BN$12</f>
        <v>-0.153838664224604</v>
      </c>
      <c r="BA401" s="219">
        <f>Scores!BC397*calcs!$BN$13</f>
        <v>-0.592550601525196</v>
      </c>
      <c r="BB401" s="219">
        <f>Scores!BD397*calcs!$BN$13</f>
        <v>-0.543678619203947</v>
      </c>
      <c r="BC401" s="219">
        <f>Scores!BE397*calcs!$BN$13</f>
        <v>-0.539775336938944</v>
      </c>
      <c r="BD401" s="219">
        <f>Scores!BF397*calcs!$BN$13</f>
        <v>-0.571320692513233</v>
      </c>
      <c r="BE401" s="219">
        <f>Scores!BG397*calcs!$BN$13</f>
        <v>-0.571320692513233</v>
      </c>
      <c r="BF401" s="219">
        <f>Scores!BH397*calcs!$BN$14</f>
        <v>2.38461892902608</v>
      </c>
      <c r="BG401" s="219">
        <f>Scores!BI397*calcs!$BN$14</f>
        <v>2.38461892902608</v>
      </c>
      <c r="BH401" s="219">
        <f>Scores!BJ397*calcs!$BN$14</f>
        <v>2.38461892902608</v>
      </c>
      <c r="BI401" s="219">
        <f>Scores!BK397*calcs!$BN$14</f>
        <v>2.30099508015294</v>
      </c>
      <c r="BJ401" s="219">
        <f>Scores!BL397*calcs!$BN$14</f>
        <v>2.30099508015294</v>
      </c>
    </row>
    <row r="402" spans="1:62">
      <c r="A402" t="s">
        <v>808</v>
      </c>
      <c r="B402" s="22" t="s">
        <v>809</v>
      </c>
      <c r="C402" s="219">
        <f>Scores!E398*calcs!$BN$3</f>
        <v>0.0868824925859499</v>
      </c>
      <c r="D402" s="219">
        <f>Scores!F398*calcs!$BN$3</f>
        <v>0.0868824925859499</v>
      </c>
      <c r="E402" s="219">
        <f>Scores!G398*calcs!$BN$3</f>
        <v>0.0868824925859499</v>
      </c>
      <c r="F402" s="219">
        <f>Scores!H398*calcs!$BN$3</f>
        <v>0.0868824925859499</v>
      </c>
      <c r="G402" s="219">
        <f>Scores!I398*calcs!$BN$3</f>
        <v>0.0868824925859499</v>
      </c>
      <c r="H402" s="219">
        <f>Scores!J398*calcs!$BN$4</f>
        <v>-0.0129898222648302</v>
      </c>
      <c r="I402" s="219">
        <f>Scores!K398*calcs!$BN$4</f>
        <v>-0.0129898222648302</v>
      </c>
      <c r="J402" s="219">
        <f>Scores!L398*calcs!$BN$4</f>
        <v>-0.0129898222648302</v>
      </c>
      <c r="K402" s="219">
        <f>Scores!M398*calcs!$BN$4</f>
        <v>-0.0129898222648302</v>
      </c>
      <c r="L402" s="219">
        <f>Scores!N398*calcs!$BN$4</f>
        <v>-0.0129898222648302</v>
      </c>
      <c r="M402" s="219">
        <f>Scores!O398*calcs!$BN$5</f>
        <v>0.526339294082326</v>
      </c>
      <c r="N402" s="219">
        <f>Scores!P398*calcs!$BN$5</f>
        <v>0.526339294082326</v>
      </c>
      <c r="O402" s="219">
        <f>Scores!Q398*calcs!$BN$5</f>
        <v>0.526339294082326</v>
      </c>
      <c r="P402" s="219">
        <f>Scores!R398*calcs!$BN$5</f>
        <v>0.526339294082326</v>
      </c>
      <c r="Q402" s="219">
        <f>Scores!S398*calcs!$BN$5</f>
        <v>0.526339294082326</v>
      </c>
      <c r="R402" s="219">
        <f>Scores!T398*calcs!$BN$6</f>
        <v>-0.566630007981588</v>
      </c>
      <c r="S402" s="219">
        <f>Scores!U398*calcs!$BN$6</f>
        <v>-0.566630007981588</v>
      </c>
      <c r="T402" s="219">
        <f>Scores!V398*calcs!$BN$6</f>
        <v>-0.566630007981588</v>
      </c>
      <c r="U402" s="219">
        <f>Scores!W398*calcs!$BN$6</f>
        <v>-0.566630007981588</v>
      </c>
      <c r="V402" s="219">
        <f>Scores!X398*calcs!$BN$6</f>
        <v>-0.566630007981588</v>
      </c>
      <c r="W402" s="219">
        <f>Scores!Y398*calcs!$BN$7</f>
        <v>-1.68196012016065</v>
      </c>
      <c r="X402" s="219">
        <f>Scores!Z398*calcs!$BN$7</f>
        <v>-0.724165797056191</v>
      </c>
      <c r="Y402" s="219">
        <f>Scores!AA398*calcs!$BN$7</f>
        <v>-0.271422363149456</v>
      </c>
      <c r="Z402" s="219">
        <f>Scores!AB398*calcs!$BN$7</f>
        <v>-1.50771079823487</v>
      </c>
      <c r="AA402" s="219">
        <f>Scores!AC398*calcs!$BN$7</f>
        <v>-1.16118082891962</v>
      </c>
      <c r="AB402" s="219">
        <f>Scores!AD398*calcs!$BN$8</f>
        <v>-1.0065368873214</v>
      </c>
      <c r="AC402" s="219">
        <f>Scores!AE398*calcs!$BN$8</f>
        <v>-1.00080865070503</v>
      </c>
      <c r="AD402" s="219">
        <f>Scores!AF398*calcs!$BN$8</f>
        <v>-0.869234053574403</v>
      </c>
      <c r="AE402" s="219">
        <f>Scores!AG398*calcs!$BN$8</f>
        <v>-0.81384658674247</v>
      </c>
      <c r="AF402" s="219">
        <f>Scores!AH398*calcs!$BN$8</f>
        <v>-0.921544637678851</v>
      </c>
      <c r="AG402" s="219">
        <f>Scores!AI398*calcs!$BN$9</f>
        <v>2.56639421847207</v>
      </c>
      <c r="AH402" s="219">
        <f>Scores!AJ398*calcs!$BN$9</f>
        <v>2.54410151634861</v>
      </c>
      <c r="AI402" s="219">
        <f>Scores!AK398*calcs!$BN$9</f>
        <v>2.55170841401004</v>
      </c>
      <c r="AJ402" s="219">
        <f>Scores!AL398*calcs!$BN$9</f>
        <v>2.55805810914541</v>
      </c>
      <c r="AK402" s="219">
        <f>Scores!AM398*calcs!$BN$9</f>
        <v>2.5533111168801</v>
      </c>
      <c r="AL402" s="219">
        <f>Scores!AN398*calcs!$BN$10</f>
        <v>-2.65259969376735</v>
      </c>
      <c r="AM402" s="219">
        <f>Scores!AO398*calcs!$BN$10</f>
        <v>-2.80673175622803</v>
      </c>
      <c r="AN402" s="219">
        <f>Scores!AP398*calcs!$BN$10</f>
        <v>-2.92164975607311</v>
      </c>
      <c r="AO402" s="219">
        <f>Scores!AQ398*calcs!$BN$10</f>
        <v>-2.95407492271492</v>
      </c>
      <c r="AP402" s="219">
        <f>Scores!AR398*calcs!$BN$10</f>
        <v>-3.19011690549059</v>
      </c>
      <c r="AQ402" s="219">
        <f>Scores!AS398*calcs!$BN$11</f>
        <v>-2.56734081870293</v>
      </c>
      <c r="AR402" s="219">
        <f>Scores!AT398*calcs!$BN$11</f>
        <v>-2.46060144275882</v>
      </c>
      <c r="AS402" s="219">
        <f>Scores!AU398*calcs!$BN$11</f>
        <v>-2.55142892358202</v>
      </c>
      <c r="AT402" s="219">
        <f>Scores!AV398*calcs!$BN$11</f>
        <v>-2.19913373621572</v>
      </c>
      <c r="AU402" s="219">
        <f>Scores!AW398*calcs!$BN$11</f>
        <v>-2.5473307233492</v>
      </c>
      <c r="AV402" s="219">
        <f>Scores!AX398*calcs!$BN$12</f>
        <v>-2.10107437180687</v>
      </c>
      <c r="AW402" s="219">
        <f>Scores!AY398*calcs!$BN$12</f>
        <v>-2.01452557394924</v>
      </c>
      <c r="AX402" s="219">
        <f>Scores!AZ398*calcs!$BN$12</f>
        <v>-1.94950411128184</v>
      </c>
      <c r="AY402" s="219">
        <f>Scores!BA398*calcs!$BN$12</f>
        <v>-1.77774643941849</v>
      </c>
      <c r="AZ402" s="219">
        <f>Scores!BB398*calcs!$BN$12</f>
        <v>-1.81197829708425</v>
      </c>
      <c r="BA402" s="219">
        <f>Scores!BC398*calcs!$BN$13</f>
        <v>-1.61657008765612</v>
      </c>
      <c r="BB402" s="219">
        <f>Scores!BD398*calcs!$BN$13</f>
        <v>-1.67541778571012</v>
      </c>
      <c r="BC402" s="219">
        <f>Scores!BE398*calcs!$BN$13</f>
        <v>-1.71636427363732</v>
      </c>
      <c r="BD402" s="219">
        <f>Scores!BF398*calcs!$BN$13</f>
        <v>-1.6541727027418</v>
      </c>
      <c r="BE402" s="219">
        <f>Scores!BG398*calcs!$BN$13</f>
        <v>-1.6541727027418</v>
      </c>
      <c r="BF402" s="219">
        <f>Scores!BH398*calcs!$BN$14</f>
        <v>1.05191263375798</v>
      </c>
      <c r="BG402" s="219">
        <f>Scores!BI398*calcs!$BN$14</f>
        <v>1.05191263375798</v>
      </c>
      <c r="BH402" s="219">
        <f>Scores!BJ398*calcs!$BN$14</f>
        <v>1.05191263375798</v>
      </c>
      <c r="BI402" s="219">
        <f>Scores!BK398*calcs!$BN$14</f>
        <v>0.892458824035866</v>
      </c>
      <c r="BJ402" s="219">
        <f>Scores!BL398*calcs!$BN$14</f>
        <v>0.892458824035866</v>
      </c>
    </row>
    <row r="403" spans="1:62">
      <c r="A403" t="s">
        <v>810</v>
      </c>
      <c r="B403" s="22" t="s">
        <v>811</v>
      </c>
      <c r="C403" s="219">
        <f>Scores!E399*calcs!$BN$3</f>
        <v>-0.206128099257112</v>
      </c>
      <c r="D403" s="219">
        <f>Scores!F399*calcs!$BN$3</f>
        <v>-0.206128099257112</v>
      </c>
      <c r="E403" s="219">
        <f>Scores!G399*calcs!$BN$3</f>
        <v>-0.206128099257112</v>
      </c>
      <c r="F403" s="219">
        <f>Scores!H399*calcs!$BN$3</f>
        <v>-0.206128099257112</v>
      </c>
      <c r="G403" s="219">
        <f>Scores!I399*calcs!$BN$3</f>
        <v>-0.206128099257112</v>
      </c>
      <c r="H403" s="219">
        <f>Scores!J399*calcs!$BN$4</f>
        <v>-0.080772229119328</v>
      </c>
      <c r="I403" s="219">
        <f>Scores!K399*calcs!$BN$4</f>
        <v>-0.080772229119328</v>
      </c>
      <c r="J403" s="219">
        <f>Scores!L399*calcs!$BN$4</f>
        <v>-0.080772229119328</v>
      </c>
      <c r="K403" s="219">
        <f>Scores!M399*calcs!$BN$4</f>
        <v>-0.080772229119328</v>
      </c>
      <c r="L403" s="219">
        <f>Scores!N399*calcs!$BN$4</f>
        <v>-0.080772229119328</v>
      </c>
      <c r="M403" s="219">
        <f>Scores!O399*calcs!$BN$5</f>
        <v>0.380915859233805</v>
      </c>
      <c r="N403" s="219">
        <f>Scores!P399*calcs!$BN$5</f>
        <v>0.380915859233805</v>
      </c>
      <c r="O403" s="219">
        <f>Scores!Q399*calcs!$BN$5</f>
        <v>0.380915859233805</v>
      </c>
      <c r="P403" s="219">
        <f>Scores!R399*calcs!$BN$5</f>
        <v>0.380915859233805</v>
      </c>
      <c r="Q403" s="219">
        <f>Scores!S399*calcs!$BN$5</f>
        <v>0.380915859233805</v>
      </c>
      <c r="R403" s="219">
        <f>Scores!T399*calcs!$BN$6</f>
        <v>-0.619316725163208</v>
      </c>
      <c r="S403" s="219">
        <f>Scores!U399*calcs!$BN$6</f>
        <v>-0.619316725163208</v>
      </c>
      <c r="T403" s="219">
        <f>Scores!V399*calcs!$BN$6</f>
        <v>-0.619316725163208</v>
      </c>
      <c r="U403" s="219">
        <f>Scores!W399*calcs!$BN$6</f>
        <v>-0.619316725163208</v>
      </c>
      <c r="V403" s="219">
        <f>Scores!X399*calcs!$BN$6</f>
        <v>-0.619316725163208</v>
      </c>
      <c r="W403" s="219">
        <f>Scores!Y399*calcs!$BN$7</f>
        <v>-0.130127634272704</v>
      </c>
      <c r="X403" s="219">
        <f>Scores!Z399*calcs!$BN$7</f>
        <v>-0.0189076239322276</v>
      </c>
      <c r="Y403" s="219">
        <f>Scores!AA399*calcs!$BN$7</f>
        <v>-0.765030890706908</v>
      </c>
      <c r="Z403" s="219">
        <f>Scores!AB399*calcs!$BN$7</f>
        <v>-0.189071095020399</v>
      </c>
      <c r="AA403" s="219">
        <f>Scores!AC399*calcs!$BN$7</f>
        <v>0.37621465555219</v>
      </c>
      <c r="AB403" s="219">
        <f>Scores!AD399*calcs!$BN$8</f>
        <v>0.00627009932321538</v>
      </c>
      <c r="AC403" s="219">
        <f>Scores!AE399*calcs!$BN$8</f>
        <v>-0.0722157649619736</v>
      </c>
      <c r="AD403" s="219">
        <f>Scores!AF399*calcs!$BN$8</f>
        <v>-0.0103850197295834</v>
      </c>
      <c r="AE403" s="219">
        <f>Scores!AG399*calcs!$BN$8</f>
        <v>0.018629767317225</v>
      </c>
      <c r="AF403" s="219">
        <f>Scores!AH399*calcs!$BN$8</f>
        <v>0.0637201501332648</v>
      </c>
      <c r="AG403" s="219">
        <f>Scores!AI399*calcs!$BN$9</f>
        <v>2.37643728575064</v>
      </c>
      <c r="AH403" s="219">
        <f>Scores!AJ399*calcs!$BN$9</f>
        <v>2.30396582026158</v>
      </c>
      <c r="AI403" s="219">
        <f>Scores!AK399*calcs!$BN$9</f>
        <v>2.3276305610832</v>
      </c>
      <c r="AJ403" s="219">
        <f>Scores!AL399*calcs!$BN$9</f>
        <v>2.34332425740601</v>
      </c>
      <c r="AK403" s="219">
        <f>Scores!AM399*calcs!$BN$9</f>
        <v>2.28497290427028</v>
      </c>
      <c r="AL403" s="219">
        <f>Scores!AN399*calcs!$BN$10</f>
        <v>-2.10672087806637</v>
      </c>
      <c r="AM403" s="219">
        <f>Scores!AO399*calcs!$BN$10</f>
        <v>-2.09615735536273</v>
      </c>
      <c r="AN403" s="219">
        <f>Scores!AP399*calcs!$BN$10</f>
        <v>-1.97051155706321</v>
      </c>
      <c r="AO403" s="219">
        <f>Scores!AQ399*calcs!$BN$10</f>
        <v>-1.84568150024241</v>
      </c>
      <c r="AP403" s="219">
        <f>Scores!AR399*calcs!$BN$10</f>
        <v>-1.81231478631383</v>
      </c>
      <c r="AQ403" s="219">
        <f>Scores!AS399*calcs!$BN$11</f>
        <v>-1.0442922474217</v>
      </c>
      <c r="AR403" s="219">
        <f>Scores!AT399*calcs!$BN$11</f>
        <v>-0.978375186003582</v>
      </c>
      <c r="AS403" s="219">
        <f>Scores!AU399*calcs!$BN$11</f>
        <v>-0.935950029258343</v>
      </c>
      <c r="AT403" s="219">
        <f>Scores!AV399*calcs!$BN$11</f>
        <v>-0.464756320234932</v>
      </c>
      <c r="AU403" s="219">
        <f>Scores!AW399*calcs!$BN$11</f>
        <v>-0.624421798545619</v>
      </c>
      <c r="AV403" s="219">
        <f>Scores!AX399*calcs!$BN$12</f>
        <v>-0.594117296361047</v>
      </c>
      <c r="AW403" s="219">
        <f>Scores!AY399*calcs!$BN$12</f>
        <v>-0.665344663774956</v>
      </c>
      <c r="AX403" s="219">
        <f>Scores!AZ399*calcs!$BN$12</f>
        <v>-0.588806803774803</v>
      </c>
      <c r="AY403" s="219">
        <f>Scores!BA399*calcs!$BN$12</f>
        <v>-0.540694205220913</v>
      </c>
      <c r="AZ403" s="219">
        <f>Scores!BB399*calcs!$BN$12</f>
        <v>-0.491934803913072</v>
      </c>
      <c r="BA403" s="219">
        <f>Scores!BC399*calcs!$BN$13</f>
        <v>-1.08154867074502</v>
      </c>
      <c r="BB403" s="219">
        <f>Scores!BD399*calcs!$BN$13</f>
        <v>-1.1983120586536</v>
      </c>
      <c r="BC403" s="219">
        <f>Scores!BE399*calcs!$BN$13</f>
        <v>-1.15839426241953</v>
      </c>
      <c r="BD403" s="219">
        <f>Scores!BF399*calcs!$BN$13</f>
        <v>-0.923413677434179</v>
      </c>
      <c r="BE403" s="219">
        <f>Scores!BG399*calcs!$BN$13</f>
        <v>-0.923413677434179</v>
      </c>
      <c r="BF403" s="219">
        <f>Scores!BH399*calcs!$BN$14</f>
        <v>1.8976620214241</v>
      </c>
      <c r="BG403" s="219">
        <f>Scores!BI399*calcs!$BN$14</f>
        <v>1.8976620214241</v>
      </c>
      <c r="BH403" s="219">
        <f>Scores!BJ399*calcs!$BN$14</f>
        <v>1.8976620214241</v>
      </c>
      <c r="BI403" s="219">
        <f>Scores!BK399*calcs!$BN$14</f>
        <v>1.59577700543561</v>
      </c>
      <c r="BJ403" s="219">
        <f>Scores!BL399*calcs!$BN$14</f>
        <v>1.59577700543561</v>
      </c>
    </row>
    <row r="404" spans="1:62">
      <c r="A404" t="s">
        <v>812</v>
      </c>
      <c r="B404" s="22" t="s">
        <v>813</v>
      </c>
      <c r="C404" s="219">
        <f>Scores!E400*calcs!$BN$3</f>
        <v>-0.554950232403614</v>
      </c>
      <c r="D404" s="219">
        <f>Scores!F400*calcs!$BN$3</f>
        <v>-0.554950232403614</v>
      </c>
      <c r="E404" s="219">
        <f>Scores!G400*calcs!$BN$3</f>
        <v>-0.554950232403614</v>
      </c>
      <c r="F404" s="219">
        <f>Scores!H400*calcs!$BN$3</f>
        <v>-0.554950232403614</v>
      </c>
      <c r="G404" s="219">
        <f>Scores!I400*calcs!$BN$3</f>
        <v>-0.554950232403614</v>
      </c>
      <c r="H404" s="219">
        <f>Scores!J400*calcs!$BN$4</f>
        <v>1.7731514047577</v>
      </c>
      <c r="I404" s="219">
        <f>Scores!K400*calcs!$BN$4</f>
        <v>1.7731514047577</v>
      </c>
      <c r="J404" s="219">
        <f>Scores!L400*calcs!$BN$4</f>
        <v>1.7731514047577</v>
      </c>
      <c r="K404" s="219">
        <f>Scores!M400*calcs!$BN$4</f>
        <v>1.7731514047577</v>
      </c>
      <c r="L404" s="219">
        <f>Scores!N400*calcs!$BN$4</f>
        <v>1.7731514047577</v>
      </c>
      <c r="M404" s="219">
        <f>Scores!O400*calcs!$BN$5</f>
        <v>-1.01931064792037</v>
      </c>
      <c r="N404" s="219">
        <f>Scores!P400*calcs!$BN$5</f>
        <v>-1.01931064792037</v>
      </c>
      <c r="O404" s="219">
        <f>Scores!Q400*calcs!$BN$5</f>
        <v>-1.01931064792037</v>
      </c>
      <c r="P404" s="219">
        <f>Scores!R400*calcs!$BN$5</f>
        <v>-1.01931064792037</v>
      </c>
      <c r="Q404" s="219">
        <f>Scores!S400*calcs!$BN$5</f>
        <v>-1.01931064792037</v>
      </c>
      <c r="R404" s="219">
        <f>Scores!T400*calcs!$BN$6</f>
        <v>-0.456289234952678</v>
      </c>
      <c r="S404" s="219">
        <f>Scores!U400*calcs!$BN$6</f>
        <v>-0.456289234952678</v>
      </c>
      <c r="T404" s="219">
        <f>Scores!V400*calcs!$BN$6</f>
        <v>-0.456289234952678</v>
      </c>
      <c r="U404" s="219">
        <f>Scores!W400*calcs!$BN$6</f>
        <v>-0.456289234952678</v>
      </c>
      <c r="V404" s="219">
        <f>Scores!X400*calcs!$BN$6</f>
        <v>-0.456289234952678</v>
      </c>
      <c r="W404" s="219">
        <f>Scores!Y400*calcs!$BN$7</f>
        <v>-0.581750200908446</v>
      </c>
      <c r="X404" s="219">
        <f>Scores!Z400*calcs!$BN$7</f>
        <v>0.314368811371797</v>
      </c>
      <c r="Y404" s="219">
        <f>Scores!AA400*calcs!$BN$7</f>
        <v>0.765359945878938</v>
      </c>
      <c r="Z404" s="219">
        <f>Scores!AB400*calcs!$BN$7</f>
        <v>0.172767284455298</v>
      </c>
      <c r="AA404" s="219">
        <f>Scores!AC400*calcs!$BN$7</f>
        <v>0.469601382278268</v>
      </c>
      <c r="AB404" s="219">
        <f>Scores!AD400*calcs!$BN$8</f>
        <v>-0.197054070817063</v>
      </c>
      <c r="AC404" s="219">
        <f>Scores!AE400*calcs!$BN$8</f>
        <v>-0.112443615607882</v>
      </c>
      <c r="AD404" s="219">
        <f>Scores!AF400*calcs!$BN$8</f>
        <v>-0.0367753450509389</v>
      </c>
      <c r="AE404" s="219">
        <f>Scores!AG400*calcs!$BN$8</f>
        <v>0.0332198321163741</v>
      </c>
      <c r="AF404" s="219">
        <f>Scores!AH400*calcs!$BN$8</f>
        <v>-0.0722666394014308</v>
      </c>
      <c r="AG404" s="219">
        <f>Scores!AI400*calcs!$BN$9</f>
        <v>2.00569528363477</v>
      </c>
      <c r="AH404" s="219">
        <f>Scores!AJ400*calcs!$BN$9</f>
        <v>2.00836902007754</v>
      </c>
      <c r="AI404" s="219">
        <f>Scores!AK400*calcs!$BN$9</f>
        <v>2.03064387416805</v>
      </c>
      <c r="AJ404" s="219">
        <f>Scores!AL400*calcs!$BN$9</f>
        <v>1.98416763812506</v>
      </c>
      <c r="AK404" s="219">
        <f>Scores!AM400*calcs!$BN$9</f>
        <v>1.99867958719486</v>
      </c>
      <c r="AL404" s="219">
        <f>Scores!AN400*calcs!$BN$10</f>
        <v>-0.902795124567731</v>
      </c>
      <c r="AM404" s="219">
        <f>Scores!AO400*calcs!$BN$10</f>
        <v>-0.887144321697295</v>
      </c>
      <c r="AN404" s="219">
        <f>Scores!AP400*calcs!$BN$10</f>
        <v>-0.957258210362871</v>
      </c>
      <c r="AO404" s="219">
        <f>Scores!AQ400*calcs!$BN$10</f>
        <v>-1.07121422682696</v>
      </c>
      <c r="AP404" s="219">
        <f>Scores!AR400*calcs!$BN$10</f>
        <v>-1.0966735700525</v>
      </c>
      <c r="AQ404" s="219">
        <f>Scores!AS400*calcs!$BN$11</f>
        <v>-1.06743236373572</v>
      </c>
      <c r="AR404" s="219">
        <f>Scores!AT400*calcs!$BN$11</f>
        <v>-0.949244727778335</v>
      </c>
      <c r="AS404" s="219">
        <f>Scores!AU400*calcs!$BN$11</f>
        <v>-0.719061544731804</v>
      </c>
      <c r="AT404" s="219">
        <f>Scores!AV400*calcs!$BN$11</f>
        <v>-0.335691110677286</v>
      </c>
      <c r="AU404" s="219">
        <f>Scores!AW400*calcs!$BN$11</f>
        <v>-0.75686166202708</v>
      </c>
      <c r="AV404" s="219">
        <f>Scores!AX400*calcs!$BN$12</f>
        <v>-1.06852895789019</v>
      </c>
      <c r="AW404" s="219">
        <f>Scores!AY400*calcs!$BN$12</f>
        <v>-0.9914500022531</v>
      </c>
      <c r="AX404" s="219">
        <f>Scores!AZ400*calcs!$BN$12</f>
        <v>-0.951633345095105</v>
      </c>
      <c r="AY404" s="219">
        <f>Scores!BA400*calcs!$BN$12</f>
        <v>-0.835711337534128</v>
      </c>
      <c r="AZ404" s="219">
        <f>Scores!BB400*calcs!$BN$12</f>
        <v>-0.924268234605313</v>
      </c>
      <c r="BA404" s="219">
        <f>Scores!BC400*calcs!$BN$13</f>
        <v>-1.1333249368977</v>
      </c>
      <c r="BB404" s="219">
        <f>Scores!BD400*calcs!$BN$13</f>
        <v>-1.01523660524819</v>
      </c>
      <c r="BC404" s="219">
        <f>Scores!BE400*calcs!$BN$13</f>
        <v>-0.91579860536832</v>
      </c>
      <c r="BD404" s="219">
        <f>Scores!BF400*calcs!$BN$13</f>
        <v>-1.089495274095</v>
      </c>
      <c r="BE404" s="219">
        <f>Scores!BG400*calcs!$BN$13</f>
        <v>-1.089495274095</v>
      </c>
      <c r="BF404" s="219">
        <f>Scores!BH400*calcs!$BN$14</f>
        <v>1.82460505569451</v>
      </c>
      <c r="BG404" s="219">
        <f>Scores!BI400*calcs!$BN$14</f>
        <v>1.82460505569451</v>
      </c>
      <c r="BH404" s="219">
        <f>Scores!BJ400*calcs!$BN$14</f>
        <v>1.82460505569451</v>
      </c>
      <c r="BI404" s="219">
        <f>Scores!BK400*calcs!$BN$14</f>
        <v>1.2080443600451</v>
      </c>
      <c r="BJ404" s="219">
        <f>Scores!BL400*calcs!$BN$14</f>
        <v>1.2080443600451</v>
      </c>
    </row>
    <row r="405" spans="1:62">
      <c r="A405" t="s">
        <v>814</v>
      </c>
      <c r="B405" s="22" t="s">
        <v>815</v>
      </c>
      <c r="C405" s="219">
        <f>Scores!E401*calcs!$BN$3</f>
        <v>0.00595575769596126</v>
      </c>
      <c r="D405" s="219">
        <f>Scores!F401*calcs!$BN$3</f>
        <v>0.00595575769596126</v>
      </c>
      <c r="E405" s="219">
        <f>Scores!G401*calcs!$BN$3</f>
        <v>0.00595575769596126</v>
      </c>
      <c r="F405" s="219">
        <f>Scores!H401*calcs!$BN$3</f>
        <v>0.00595575769596126</v>
      </c>
      <c r="G405" s="219">
        <f>Scores!I401*calcs!$BN$3</f>
        <v>0.00595575769596126</v>
      </c>
      <c r="H405" s="219">
        <f>Scores!J401*calcs!$BN$4</f>
        <v>-0.114877358470248</v>
      </c>
      <c r="I405" s="219">
        <f>Scores!K401*calcs!$BN$4</f>
        <v>-0.114877358470248</v>
      </c>
      <c r="J405" s="219">
        <f>Scores!L401*calcs!$BN$4</f>
        <v>-0.114877358470248</v>
      </c>
      <c r="K405" s="219">
        <f>Scores!M401*calcs!$BN$4</f>
        <v>-0.114877358470248</v>
      </c>
      <c r="L405" s="219">
        <f>Scores!N401*calcs!$BN$4</f>
        <v>-0.114877358470248</v>
      </c>
      <c r="M405" s="219">
        <f>Scores!O401*calcs!$BN$5</f>
        <v>0.152202869112121</v>
      </c>
      <c r="N405" s="219">
        <f>Scores!P401*calcs!$BN$5</f>
        <v>0.152202869112121</v>
      </c>
      <c r="O405" s="219">
        <f>Scores!Q401*calcs!$BN$5</f>
        <v>0.152202869112121</v>
      </c>
      <c r="P405" s="219">
        <f>Scores!R401*calcs!$BN$5</f>
        <v>0.152202869112121</v>
      </c>
      <c r="Q405" s="219">
        <f>Scores!S401*calcs!$BN$5</f>
        <v>0.152202869112121</v>
      </c>
      <c r="R405" s="219">
        <f>Scores!T401*calcs!$BN$6</f>
        <v>-0.497070738734895</v>
      </c>
      <c r="S405" s="219">
        <f>Scores!U401*calcs!$BN$6</f>
        <v>-0.497070738734895</v>
      </c>
      <c r="T405" s="219">
        <f>Scores!V401*calcs!$BN$6</f>
        <v>-0.497070738734895</v>
      </c>
      <c r="U405" s="219">
        <f>Scores!W401*calcs!$BN$6</f>
        <v>-0.497070738734895</v>
      </c>
      <c r="V405" s="219">
        <f>Scores!X401*calcs!$BN$6</f>
        <v>-0.497070738734895</v>
      </c>
      <c r="W405" s="219">
        <f>Scores!Y401*calcs!$BN$7</f>
        <v>-0.261993002263318</v>
      </c>
      <c r="X405" s="219">
        <f>Scores!Z401*calcs!$BN$7</f>
        <v>-0.393125946068429</v>
      </c>
      <c r="Y405" s="219">
        <f>Scores!AA401*calcs!$BN$7</f>
        <v>0.0663133320590531</v>
      </c>
      <c r="Z405" s="219">
        <f>Scores!AB401*calcs!$BN$7</f>
        <v>-0.202758413655537</v>
      </c>
      <c r="AA405" s="219">
        <f>Scores!AC401*calcs!$BN$7</f>
        <v>-0.263372563499654</v>
      </c>
      <c r="AB405" s="219">
        <f>Scores!AD401*calcs!$BN$8</f>
        <v>-0.223900264736274</v>
      </c>
      <c r="AC405" s="219">
        <f>Scores!AE401*calcs!$BN$8</f>
        <v>-0.118638121595024</v>
      </c>
      <c r="AD405" s="219">
        <f>Scores!AF401*calcs!$BN$8</f>
        <v>-0.24269264737593</v>
      </c>
      <c r="AE405" s="219">
        <f>Scores!AG401*calcs!$BN$8</f>
        <v>-0.190716227131184</v>
      </c>
      <c r="AF405" s="219">
        <f>Scores!AH401*calcs!$BN$8</f>
        <v>-0.143237194643474</v>
      </c>
      <c r="AG405" s="219">
        <f>Scores!AI401*calcs!$BN$9</f>
        <v>2.06779289294035</v>
      </c>
      <c r="AH405" s="219">
        <f>Scores!AJ401*calcs!$BN$9</f>
        <v>2.11475593337622</v>
      </c>
      <c r="AI405" s="219">
        <f>Scores!AK401*calcs!$BN$9</f>
        <v>2.13487319728019</v>
      </c>
      <c r="AJ405" s="219">
        <f>Scores!AL401*calcs!$BN$9</f>
        <v>2.07953305224339</v>
      </c>
      <c r="AK405" s="219">
        <f>Scores!AM401*calcs!$BN$9</f>
        <v>2.08622382464768</v>
      </c>
      <c r="AL405" s="219">
        <f>Scores!AN401*calcs!$BN$10</f>
        <v>-0.910442264123232</v>
      </c>
      <c r="AM405" s="219">
        <f>Scores!AO401*calcs!$BN$10</f>
        <v>-0.996414198859198</v>
      </c>
      <c r="AN405" s="219">
        <f>Scores!AP401*calcs!$BN$10</f>
        <v>-0.994462595698292</v>
      </c>
      <c r="AO405" s="219">
        <f>Scores!AQ401*calcs!$BN$10</f>
        <v>-1.07563975410362</v>
      </c>
      <c r="AP405" s="219">
        <f>Scores!AR401*calcs!$BN$10</f>
        <v>-1.08013198476179</v>
      </c>
      <c r="AQ405" s="219">
        <f>Scores!AS401*calcs!$BN$11</f>
        <v>-1.38336124797936</v>
      </c>
      <c r="AR405" s="219">
        <f>Scores!AT401*calcs!$BN$11</f>
        <v>-1.44721910828359</v>
      </c>
      <c r="AS405" s="219">
        <f>Scores!AU401*calcs!$BN$11</f>
        <v>-1.14822576561507</v>
      </c>
      <c r="AT405" s="219">
        <f>Scores!AV401*calcs!$BN$11</f>
        <v>-1.01148687631416</v>
      </c>
      <c r="AU405" s="219">
        <f>Scores!AW401*calcs!$BN$11</f>
        <v>-0.915795945988447</v>
      </c>
      <c r="AV405" s="219">
        <f>Scores!AX401*calcs!$BN$12</f>
        <v>-0.77482362370849</v>
      </c>
      <c r="AW405" s="219">
        <f>Scores!AY401*calcs!$BN$12</f>
        <v>-0.707185118541334</v>
      </c>
      <c r="AX405" s="219">
        <f>Scores!AZ401*calcs!$BN$12</f>
        <v>-0.796477173681935</v>
      </c>
      <c r="AY405" s="219">
        <f>Scores!BA401*calcs!$BN$12</f>
        <v>-0.770367106078091</v>
      </c>
      <c r="AZ405" s="219">
        <f>Scores!BB401*calcs!$BN$12</f>
        <v>-0.734253271762337</v>
      </c>
      <c r="BA405" s="219">
        <f>Scores!BC401*calcs!$BN$13</f>
        <v>-0.431468884605725</v>
      </c>
      <c r="BB405" s="219">
        <f>Scores!BD401*calcs!$BN$13</f>
        <v>-0.382794129847677</v>
      </c>
      <c r="BC405" s="219">
        <f>Scores!BE401*calcs!$BN$13</f>
        <v>-0.333569028445415</v>
      </c>
      <c r="BD405" s="219">
        <f>Scores!BF401*calcs!$BN$13</f>
        <v>-0.378666040386678</v>
      </c>
      <c r="BE405" s="219">
        <f>Scores!BG401*calcs!$BN$13</f>
        <v>-0.378666040386678</v>
      </c>
      <c r="BF405" s="219">
        <f>Scores!BH401*calcs!$BN$14</f>
        <v>1.2467185879838</v>
      </c>
      <c r="BG405" s="219">
        <f>Scores!BI401*calcs!$BN$14</f>
        <v>1.2467185879838</v>
      </c>
      <c r="BH405" s="219">
        <f>Scores!BJ401*calcs!$BN$14</f>
        <v>1.2467185879838</v>
      </c>
      <c r="BI405" s="219">
        <f>Scores!BK401*calcs!$BN$14</f>
        <v>1.66929039773357</v>
      </c>
      <c r="BJ405" s="219">
        <f>Scores!BL401*calcs!$BN$14</f>
        <v>1.66929039773357</v>
      </c>
    </row>
    <row r="406" spans="1:62">
      <c r="A406" t="s">
        <v>816</v>
      </c>
      <c r="B406" s="22" t="s">
        <v>817</v>
      </c>
      <c r="C406" s="219">
        <f>Scores!E402*calcs!$BN$3</f>
        <v>0.165018650410766</v>
      </c>
      <c r="D406" s="219">
        <f>Scores!F402*calcs!$BN$3</f>
        <v>0.165018650410766</v>
      </c>
      <c r="E406" s="219">
        <f>Scores!G402*calcs!$BN$3</f>
        <v>0.165018650410766</v>
      </c>
      <c r="F406" s="219">
        <f>Scores!H402*calcs!$BN$3</f>
        <v>0.165018650410766</v>
      </c>
      <c r="G406" s="219">
        <f>Scores!I402*calcs!$BN$3</f>
        <v>0.165018650410766</v>
      </c>
      <c r="H406" s="219">
        <f>Scores!J402*calcs!$BN$4</f>
        <v>0.732119796485631</v>
      </c>
      <c r="I406" s="219">
        <f>Scores!K402*calcs!$BN$4</f>
        <v>0.732119796485631</v>
      </c>
      <c r="J406" s="219">
        <f>Scores!L402*calcs!$BN$4</f>
        <v>0.732119796485631</v>
      </c>
      <c r="K406" s="219">
        <f>Scores!M402*calcs!$BN$4</f>
        <v>0.732119796485631</v>
      </c>
      <c r="L406" s="219">
        <f>Scores!N402*calcs!$BN$4</f>
        <v>0.732119796485631</v>
      </c>
      <c r="M406" s="219">
        <f>Scores!O402*calcs!$BN$5</f>
        <v>-0.420039721415997</v>
      </c>
      <c r="N406" s="219">
        <f>Scores!P402*calcs!$BN$5</f>
        <v>-0.420039721415997</v>
      </c>
      <c r="O406" s="219">
        <f>Scores!Q402*calcs!$BN$5</f>
        <v>-0.420039721415997</v>
      </c>
      <c r="P406" s="219">
        <f>Scores!R402*calcs!$BN$5</f>
        <v>-0.420039721415997</v>
      </c>
      <c r="Q406" s="219">
        <f>Scores!S402*calcs!$BN$5</f>
        <v>-0.420039721415997</v>
      </c>
      <c r="R406" s="219">
        <f>Scores!T402*calcs!$BN$6</f>
        <v>-0.57069727833988</v>
      </c>
      <c r="S406" s="219">
        <f>Scores!U402*calcs!$BN$6</f>
        <v>-0.57069727833988</v>
      </c>
      <c r="T406" s="219">
        <f>Scores!V402*calcs!$BN$6</f>
        <v>-0.57069727833988</v>
      </c>
      <c r="U406" s="219">
        <f>Scores!W402*calcs!$BN$6</f>
        <v>-0.57069727833988</v>
      </c>
      <c r="V406" s="219">
        <f>Scores!X402*calcs!$BN$6</f>
        <v>-0.57069727833988</v>
      </c>
      <c r="W406" s="219">
        <f>Scores!Y402*calcs!$BN$7</f>
        <v>-0.989355306900555</v>
      </c>
      <c r="X406" s="219">
        <f>Scores!Z402*calcs!$BN$7</f>
        <v>-0.859058782954527</v>
      </c>
      <c r="Y406" s="219">
        <f>Scores!AA402*calcs!$BN$7</f>
        <v>-0.498243013352687</v>
      </c>
      <c r="Z406" s="219">
        <f>Scores!AB402*calcs!$BN$7</f>
        <v>0.115120897985826</v>
      </c>
      <c r="AA406" s="219">
        <f>Scores!AC402*calcs!$BN$7</f>
        <v>0.53914755136607</v>
      </c>
      <c r="AB406" s="219">
        <f>Scores!AD402*calcs!$BN$8</f>
        <v>-0.151916793114179</v>
      </c>
      <c r="AC406" s="219">
        <f>Scores!AE402*calcs!$BN$8</f>
        <v>-0.158860366353162</v>
      </c>
      <c r="AD406" s="219">
        <f>Scores!AF402*calcs!$BN$8</f>
        <v>-0.0678154483618753</v>
      </c>
      <c r="AE406" s="219">
        <f>Scores!AG402*calcs!$BN$8</f>
        <v>-0.0540327557049493</v>
      </c>
      <c r="AF406" s="219">
        <f>Scores!AH402*calcs!$BN$8</f>
        <v>-0.203328362771542</v>
      </c>
      <c r="AG406" s="219">
        <f>Scores!AI402*calcs!$BN$9</f>
        <v>1.48902223508176</v>
      </c>
      <c r="AH406" s="219">
        <f>Scores!AJ402*calcs!$BN$9</f>
        <v>1.4508829931314</v>
      </c>
      <c r="AI406" s="219">
        <f>Scores!AK402*calcs!$BN$9</f>
        <v>1.43134149013883</v>
      </c>
      <c r="AJ406" s="219">
        <f>Scores!AL402*calcs!$BN$9</f>
        <v>1.45392627790285</v>
      </c>
      <c r="AK406" s="219">
        <f>Scores!AM402*calcs!$BN$9</f>
        <v>1.4401473522459</v>
      </c>
      <c r="AL406" s="219">
        <f>Scores!AN402*calcs!$BN$10</f>
        <v>-0.517889100274185</v>
      </c>
      <c r="AM406" s="219">
        <f>Scores!AO402*calcs!$BN$10</f>
        <v>-0.618365543391006</v>
      </c>
      <c r="AN406" s="219">
        <f>Scores!AP402*calcs!$BN$10</f>
        <v>-0.556657477453903</v>
      </c>
      <c r="AO406" s="219">
        <f>Scores!AQ402*calcs!$BN$10</f>
        <v>-0.53383560659515</v>
      </c>
      <c r="AP406" s="219">
        <f>Scores!AR402*calcs!$BN$10</f>
        <v>-0.512723534194231</v>
      </c>
      <c r="AQ406" s="219">
        <f>Scores!AS402*calcs!$BN$11</f>
        <v>-1.02565092913026</v>
      </c>
      <c r="AR406" s="219">
        <f>Scores!AT402*calcs!$BN$11</f>
        <v>-1.15922128865082</v>
      </c>
      <c r="AS406" s="219">
        <f>Scores!AU402*calcs!$BN$11</f>
        <v>-0.879173802528919</v>
      </c>
      <c r="AT406" s="219">
        <f>Scores!AV402*calcs!$BN$11</f>
        <v>-0.794232542869992</v>
      </c>
      <c r="AU406" s="219">
        <f>Scores!AW402*calcs!$BN$11</f>
        <v>-1.10490538449448</v>
      </c>
      <c r="AV406" s="219">
        <f>Scores!AX402*calcs!$BN$12</f>
        <v>-0.961439024001087</v>
      </c>
      <c r="AW406" s="219">
        <f>Scores!AY402*calcs!$BN$12</f>
        <v>-0.954560258081364</v>
      </c>
      <c r="AX406" s="219">
        <f>Scores!AZ402*calcs!$BN$12</f>
        <v>-0.881221322457604</v>
      </c>
      <c r="AY406" s="219">
        <f>Scores!BA402*calcs!$BN$12</f>
        <v>-0.927051372966509</v>
      </c>
      <c r="AZ406" s="219">
        <f>Scores!BB402*calcs!$BN$12</f>
        <v>-1.04405388361555</v>
      </c>
      <c r="BA406" s="219">
        <f>Scores!BC402*calcs!$BN$13</f>
        <v>-0.765138155367486</v>
      </c>
      <c r="BB406" s="219">
        <f>Scores!BD402*calcs!$BN$13</f>
        <v>-0.771136000707639</v>
      </c>
      <c r="BC406" s="219">
        <f>Scores!BE402*calcs!$BN$13</f>
        <v>-0.624683816906867</v>
      </c>
      <c r="BD406" s="219">
        <f>Scores!BF402*calcs!$BN$13</f>
        <v>-0.664326386643294</v>
      </c>
      <c r="BE406" s="219">
        <f>Scores!BG402*calcs!$BN$13</f>
        <v>-0.664326386643294</v>
      </c>
      <c r="BF406" s="219">
        <f>Scores!BH402*calcs!$BN$14</f>
        <v>2.0124004093446</v>
      </c>
      <c r="BG406" s="219">
        <f>Scores!BI402*calcs!$BN$14</f>
        <v>2.0124004093446</v>
      </c>
      <c r="BH406" s="219">
        <f>Scores!BJ402*calcs!$BN$14</f>
        <v>2.0124004093446</v>
      </c>
      <c r="BI406" s="219">
        <f>Scores!BK402*calcs!$BN$14</f>
        <v>1.70877315472283</v>
      </c>
      <c r="BJ406" s="219">
        <f>Scores!BL402*calcs!$BN$14</f>
        <v>1.70877315472283</v>
      </c>
    </row>
    <row r="407" spans="1:62">
      <c r="A407" t="s">
        <v>818</v>
      </c>
      <c r="B407" s="22" t="s">
        <v>819</v>
      </c>
      <c r="C407" s="219">
        <f>Scores!E403*calcs!$BN$3</f>
        <v>-0.666573315010494</v>
      </c>
      <c r="D407" s="219">
        <f>Scores!F403*calcs!$BN$3</f>
        <v>-0.666573315010494</v>
      </c>
      <c r="E407" s="219">
        <f>Scores!G403*calcs!$BN$3</f>
        <v>-0.666573315010494</v>
      </c>
      <c r="F407" s="219">
        <f>Scores!H403*calcs!$BN$3</f>
        <v>-0.666573315010494</v>
      </c>
      <c r="G407" s="219">
        <f>Scores!I403*calcs!$BN$3</f>
        <v>-0.666573315010494</v>
      </c>
      <c r="H407" s="219">
        <f>Scores!J403*calcs!$BN$4</f>
        <v>-0.273439341090362</v>
      </c>
      <c r="I407" s="219">
        <f>Scores!K403*calcs!$BN$4</f>
        <v>-0.273439341090362</v>
      </c>
      <c r="J407" s="219">
        <f>Scores!L403*calcs!$BN$4</f>
        <v>-0.273439341090362</v>
      </c>
      <c r="K407" s="219">
        <f>Scores!M403*calcs!$BN$4</f>
        <v>-0.273439341090362</v>
      </c>
      <c r="L407" s="219">
        <f>Scores!N403*calcs!$BN$4</f>
        <v>-0.273439341090362</v>
      </c>
      <c r="M407" s="219">
        <f>Scores!O403*calcs!$BN$5</f>
        <v>2.30422373389694</v>
      </c>
      <c r="N407" s="219">
        <f>Scores!P403*calcs!$BN$5</f>
        <v>2.30422373389694</v>
      </c>
      <c r="O407" s="219">
        <f>Scores!Q403*calcs!$BN$5</f>
        <v>2.30422373389694</v>
      </c>
      <c r="P407" s="219">
        <f>Scores!R403*calcs!$BN$5</f>
        <v>2.30422373389694</v>
      </c>
      <c r="Q407" s="219">
        <f>Scores!S403*calcs!$BN$5</f>
        <v>2.30422373389694</v>
      </c>
      <c r="R407" s="219">
        <f>Scores!T403*calcs!$BN$6</f>
        <v>-0.675777614507216</v>
      </c>
      <c r="S407" s="219">
        <f>Scores!U403*calcs!$BN$6</f>
        <v>-0.675777614507216</v>
      </c>
      <c r="T407" s="219">
        <f>Scores!V403*calcs!$BN$6</f>
        <v>-0.675777614507216</v>
      </c>
      <c r="U407" s="219">
        <f>Scores!W403*calcs!$BN$6</f>
        <v>-0.675777614507216</v>
      </c>
      <c r="V407" s="219">
        <f>Scores!X403*calcs!$BN$6</f>
        <v>-0.675777614507216</v>
      </c>
      <c r="W407" s="219">
        <f>Scores!Y403*calcs!$BN$7</f>
        <v>-1.24350757057968</v>
      </c>
      <c r="X407" s="219">
        <f>Scores!Z403*calcs!$BN$7</f>
        <v>-1.7167417840965</v>
      </c>
      <c r="Y407" s="219">
        <f>Scores!AA403*calcs!$BN$7</f>
        <v>-0.488729579946108</v>
      </c>
      <c r="Z407" s="219">
        <f>Scores!AB403*calcs!$BN$7</f>
        <v>-1.30475615585894</v>
      </c>
      <c r="AA407" s="219">
        <f>Scores!AC403*calcs!$BN$7</f>
        <v>-1.00280897990939</v>
      </c>
      <c r="AB407" s="219">
        <f>Scores!AD403*calcs!$BN$8</f>
        <v>-0.105898788041482</v>
      </c>
      <c r="AC407" s="219">
        <f>Scores!AE403*calcs!$BN$8</f>
        <v>0.00660675435917633</v>
      </c>
      <c r="AD407" s="219">
        <f>Scores!AF403*calcs!$BN$8</f>
        <v>0.0786441593844919</v>
      </c>
      <c r="AE407" s="219">
        <f>Scores!AG403*calcs!$BN$8</f>
        <v>0.154127504920051</v>
      </c>
      <c r="AF407" s="219">
        <f>Scores!AH403*calcs!$BN$8</f>
        <v>0.238399105674236</v>
      </c>
      <c r="AG407" s="219">
        <f>Scores!AI403*calcs!$BN$9</f>
        <v>2.42321999883409</v>
      </c>
      <c r="AH407" s="219">
        <f>Scores!AJ403*calcs!$BN$9</f>
        <v>2.44420552007644</v>
      </c>
      <c r="AI407" s="219">
        <f>Scores!AK403*calcs!$BN$9</f>
        <v>2.47001642509995</v>
      </c>
      <c r="AJ407" s="219">
        <f>Scores!AL403*calcs!$BN$9</f>
        <v>2.53368470157976</v>
      </c>
      <c r="AK407" s="219">
        <f>Scores!AM403*calcs!$BN$9</f>
        <v>2.56718975571375</v>
      </c>
      <c r="AL407" s="219">
        <f>Scores!AN403*calcs!$BN$10</f>
        <v>-1.76692189433933</v>
      </c>
      <c r="AM407" s="219">
        <f>Scores!AO403*calcs!$BN$10</f>
        <v>-1.78767882658332</v>
      </c>
      <c r="AN407" s="219">
        <f>Scores!AP403*calcs!$BN$10</f>
        <v>-1.93201310615091</v>
      </c>
      <c r="AO407" s="219">
        <f>Scores!AQ403*calcs!$BN$10</f>
        <v>-1.92268567485629</v>
      </c>
      <c r="AP407" s="219">
        <f>Scores!AR403*calcs!$BN$10</f>
        <v>-2.01429624881095</v>
      </c>
      <c r="AQ407" s="219">
        <f>Scores!AS403*calcs!$BN$11</f>
        <v>-1.14578897714085</v>
      </c>
      <c r="AR407" s="219">
        <f>Scores!AT403*calcs!$BN$11</f>
        <v>-1.09278802645388</v>
      </c>
      <c r="AS407" s="219">
        <f>Scores!AU403*calcs!$BN$11</f>
        <v>-0.72442429212617</v>
      </c>
      <c r="AT407" s="219">
        <f>Scores!AV403*calcs!$BN$11</f>
        <v>-0.351051353291082</v>
      </c>
      <c r="AU407" s="219">
        <f>Scores!AW403*calcs!$BN$11</f>
        <v>-0.585754131173652</v>
      </c>
      <c r="AV407" s="219">
        <f>Scores!AX403*calcs!$BN$12</f>
        <v>-1.02435973616163</v>
      </c>
      <c r="AW407" s="219">
        <f>Scores!AY403*calcs!$BN$12</f>
        <v>-0.918217028638099</v>
      </c>
      <c r="AX407" s="219">
        <f>Scores!AZ403*calcs!$BN$12</f>
        <v>-0.782418677478531</v>
      </c>
      <c r="AY407" s="219">
        <f>Scores!BA403*calcs!$BN$12</f>
        <v>-0.850420464611996</v>
      </c>
      <c r="AZ407" s="219">
        <f>Scores!BB403*calcs!$BN$12</f>
        <v>-0.658056453807371</v>
      </c>
      <c r="BA407" s="219">
        <f>Scores!BC403*calcs!$BN$13</f>
        <v>-1.15058369228193</v>
      </c>
      <c r="BB407" s="219">
        <f>Scores!BD403*calcs!$BN$13</f>
        <v>-1.25378946877645</v>
      </c>
      <c r="BC407" s="219">
        <f>Scores!BE403*calcs!$BN$13</f>
        <v>-1.38886013661818</v>
      </c>
      <c r="BD407" s="219">
        <f>Scores!BF403*calcs!$BN$13</f>
        <v>-1.38179888421805</v>
      </c>
      <c r="BE407" s="219">
        <f>Scores!BG403*calcs!$BN$13</f>
        <v>-1.38179888421805</v>
      </c>
      <c r="BF407" s="219">
        <f>Scores!BH403*calcs!$BN$14</f>
        <v>1.48050301841009</v>
      </c>
      <c r="BG407" s="219">
        <f>Scores!BI403*calcs!$BN$14</f>
        <v>1.48050301841009</v>
      </c>
      <c r="BH407" s="219">
        <f>Scores!BJ403*calcs!$BN$14</f>
        <v>1.48050301841009</v>
      </c>
      <c r="BI407" s="219">
        <f>Scores!BK403*calcs!$BN$14</f>
        <v>1.20041704797192</v>
      </c>
      <c r="BJ407" s="219">
        <f>Scores!BL403*calcs!$BN$14</f>
        <v>1.20041704797192</v>
      </c>
    </row>
    <row r="408" spans="1:62">
      <c r="A408" t="s">
        <v>820</v>
      </c>
      <c r="B408" s="22" t="s">
        <v>821</v>
      </c>
      <c r="C408" s="219">
        <f>Scores!E404*calcs!$BN$3</f>
        <v>-0.465651766318108</v>
      </c>
      <c r="D408" s="219">
        <f>Scores!F404*calcs!$BN$3</f>
        <v>-0.465651766318108</v>
      </c>
      <c r="E408" s="219">
        <f>Scores!G404*calcs!$BN$3</f>
        <v>-0.465651766318108</v>
      </c>
      <c r="F408" s="219">
        <f>Scores!H404*calcs!$BN$3</f>
        <v>-0.465651766318108</v>
      </c>
      <c r="G408" s="219">
        <f>Scores!I404*calcs!$BN$3</f>
        <v>-0.465651766318108</v>
      </c>
      <c r="H408" s="219">
        <f>Scores!J404*calcs!$BN$4</f>
        <v>0.507852411388802</v>
      </c>
      <c r="I408" s="219">
        <f>Scores!K404*calcs!$BN$4</f>
        <v>0.507852411388802</v>
      </c>
      <c r="J408" s="219">
        <f>Scores!L404*calcs!$BN$4</f>
        <v>0.507852411388802</v>
      </c>
      <c r="K408" s="219">
        <f>Scores!M404*calcs!$BN$4</f>
        <v>0.507852411388802</v>
      </c>
      <c r="L408" s="219">
        <f>Scores!N404*calcs!$BN$4</f>
        <v>0.507852411388802</v>
      </c>
      <c r="M408" s="219">
        <f>Scores!O404*calcs!$BN$5</f>
        <v>-1.44842338240726</v>
      </c>
      <c r="N408" s="219">
        <f>Scores!P404*calcs!$BN$5</f>
        <v>-1.44842338240726</v>
      </c>
      <c r="O408" s="219">
        <f>Scores!Q404*calcs!$BN$5</f>
        <v>-1.44842338240726</v>
      </c>
      <c r="P408" s="219">
        <f>Scores!R404*calcs!$BN$5</f>
        <v>-1.44842338240726</v>
      </c>
      <c r="Q408" s="219">
        <f>Scores!S404*calcs!$BN$5</f>
        <v>-1.44842338240726</v>
      </c>
      <c r="R408" s="219">
        <f>Scores!T404*calcs!$BN$6</f>
        <v>-0.599628950111322</v>
      </c>
      <c r="S408" s="219">
        <f>Scores!U404*calcs!$BN$6</f>
        <v>-0.599628950111322</v>
      </c>
      <c r="T408" s="219">
        <f>Scores!V404*calcs!$BN$6</f>
        <v>-0.599628950111322</v>
      </c>
      <c r="U408" s="219">
        <f>Scores!W404*calcs!$BN$6</f>
        <v>-0.599628950111322</v>
      </c>
      <c r="V408" s="219">
        <f>Scores!X404*calcs!$BN$6</f>
        <v>-0.599628950111322</v>
      </c>
      <c r="W408" s="219">
        <f>Scores!Y404*calcs!$BN$7</f>
        <v>-0.182035012296231</v>
      </c>
      <c r="X408" s="219">
        <f>Scores!Z404*calcs!$BN$7</f>
        <v>0.134126390767316</v>
      </c>
      <c r="Y408" s="219">
        <f>Scores!AA404*calcs!$BN$7</f>
        <v>0.0650657616869612</v>
      </c>
      <c r="Z408" s="219">
        <f>Scores!AB404*calcs!$BN$7</f>
        <v>-0.187156285854834</v>
      </c>
      <c r="AA408" s="219">
        <f>Scores!AC404*calcs!$BN$7</f>
        <v>0.155451236200134</v>
      </c>
      <c r="AB408" s="219">
        <f>Scores!AD404*calcs!$BN$8</f>
        <v>0.0560491913489691</v>
      </c>
      <c r="AC408" s="219">
        <f>Scores!AE404*calcs!$BN$8</f>
        <v>0.128313975378996</v>
      </c>
      <c r="AD408" s="219">
        <f>Scores!AF404*calcs!$BN$8</f>
        <v>0.0199824589023721</v>
      </c>
      <c r="AE408" s="219">
        <f>Scores!AG404*calcs!$BN$8</f>
        <v>0.111152878575103</v>
      </c>
      <c r="AF408" s="219">
        <f>Scores!AH404*calcs!$BN$8</f>
        <v>0.28476450745363</v>
      </c>
      <c r="AG408" s="219">
        <f>Scores!AI404*calcs!$BN$9</f>
        <v>2.03001322853765</v>
      </c>
      <c r="AH408" s="219">
        <f>Scores!AJ404*calcs!$BN$9</f>
        <v>1.96459026328608</v>
      </c>
      <c r="AI408" s="219">
        <f>Scores!AK404*calcs!$BN$9</f>
        <v>1.9241343911464</v>
      </c>
      <c r="AJ408" s="219">
        <f>Scores!AL404*calcs!$BN$9</f>
        <v>1.96983509698005</v>
      </c>
      <c r="AK408" s="219">
        <f>Scores!AM404*calcs!$BN$9</f>
        <v>1.95896879907193</v>
      </c>
      <c r="AL408" s="219">
        <f>Scores!AN404*calcs!$BN$10</f>
        <v>-1.19044522015542</v>
      </c>
      <c r="AM408" s="219">
        <f>Scores!AO404*calcs!$BN$10</f>
        <v>-1.09312432002548</v>
      </c>
      <c r="AN408" s="219">
        <f>Scores!AP404*calcs!$BN$10</f>
        <v>-1.00190347276538</v>
      </c>
      <c r="AO408" s="219">
        <f>Scores!AQ404*calcs!$BN$10</f>
        <v>-0.9619669249117</v>
      </c>
      <c r="AP408" s="219">
        <f>Scores!AR404*calcs!$BN$10</f>
        <v>-0.925039076058644</v>
      </c>
      <c r="AQ408" s="219">
        <f>Scores!AS404*calcs!$BN$11</f>
        <v>-0.759845497906822</v>
      </c>
      <c r="AR408" s="219">
        <f>Scores!AT404*calcs!$BN$11</f>
        <v>-0.654799991993559</v>
      </c>
      <c r="AS408" s="219">
        <f>Scores!AU404*calcs!$BN$11</f>
        <v>-0.319522424767464</v>
      </c>
      <c r="AT408" s="219">
        <f>Scores!AV404*calcs!$BN$11</f>
        <v>-0.00462036618987646</v>
      </c>
      <c r="AU408" s="219">
        <f>Scores!AW404*calcs!$BN$11</f>
        <v>-0.138033101215428</v>
      </c>
      <c r="AV408" s="219">
        <f>Scores!AX404*calcs!$BN$12</f>
        <v>-0.563268892360142</v>
      </c>
      <c r="AW408" s="219">
        <f>Scores!AY404*calcs!$BN$12</f>
        <v>-0.488019723178341</v>
      </c>
      <c r="AX408" s="219">
        <f>Scores!AZ404*calcs!$BN$12</f>
        <v>-0.486352570922384</v>
      </c>
      <c r="AY408" s="219">
        <f>Scores!BA404*calcs!$BN$12</f>
        <v>-0.426097214527102</v>
      </c>
      <c r="AZ408" s="219">
        <f>Scores!BB404*calcs!$BN$12</f>
        <v>-0.364540900619897</v>
      </c>
      <c r="BA408" s="219">
        <f>Scores!BC404*calcs!$BN$13</f>
        <v>-1.09880742612925</v>
      </c>
      <c r="BB408" s="219">
        <f>Scores!BD404*calcs!$BN$13</f>
        <v>-1.04297531030961</v>
      </c>
      <c r="BC408" s="219">
        <f>Scores!BE404*calcs!$BN$13</f>
        <v>-1.12200491386185</v>
      </c>
      <c r="BD408" s="219">
        <f>Scores!BF404*calcs!$BN$13</f>
        <v>-1.12271159342717</v>
      </c>
      <c r="BE408" s="219">
        <f>Scores!BG404*calcs!$BN$13</f>
        <v>-1.12271159342717</v>
      </c>
      <c r="BF408" s="219">
        <f>Scores!BH404*calcs!$BN$14</f>
        <v>1.58618332361757</v>
      </c>
      <c r="BG408" s="219">
        <f>Scores!BI404*calcs!$BN$14</f>
        <v>1.58618332361757</v>
      </c>
      <c r="BH408" s="219">
        <f>Scores!BJ404*calcs!$BN$14</f>
        <v>1.58618332361757</v>
      </c>
      <c r="BI408" s="219">
        <f>Scores!BK404*calcs!$BN$14</f>
        <v>1.54527536786475</v>
      </c>
      <c r="BJ408" s="219">
        <f>Scores!BL404*calcs!$BN$14</f>
        <v>1.54527536786475</v>
      </c>
    </row>
    <row r="409" spans="1:62">
      <c r="A409" t="s">
        <v>822</v>
      </c>
      <c r="B409" s="22" t="s">
        <v>823</v>
      </c>
      <c r="C409" s="219">
        <f>Scores!E405*calcs!$BN$3</f>
        <v>0.273851155952475</v>
      </c>
      <c r="D409" s="219">
        <f>Scores!F405*calcs!$BN$3</f>
        <v>0.273851155952475</v>
      </c>
      <c r="E409" s="219">
        <f>Scores!G405*calcs!$BN$3</f>
        <v>0.273851155952475</v>
      </c>
      <c r="F409" s="219">
        <f>Scores!H405*calcs!$BN$3</f>
        <v>0.273851155952475</v>
      </c>
      <c r="G409" s="219">
        <f>Scores!I405*calcs!$BN$3</f>
        <v>0.273851155952475</v>
      </c>
      <c r="H409" s="219">
        <f>Scores!J405*calcs!$BN$4</f>
        <v>0.398235678064301</v>
      </c>
      <c r="I409" s="219">
        <f>Scores!K405*calcs!$BN$4</f>
        <v>0.398235678064301</v>
      </c>
      <c r="J409" s="219">
        <f>Scores!L405*calcs!$BN$4</f>
        <v>0.398235678064301</v>
      </c>
      <c r="K409" s="219">
        <f>Scores!M405*calcs!$BN$4</f>
        <v>0.398235678064301</v>
      </c>
      <c r="L409" s="219">
        <f>Scores!N405*calcs!$BN$4</f>
        <v>0.398235678064301</v>
      </c>
      <c r="M409" s="219">
        <f>Scores!O405*calcs!$BN$5</f>
        <v>-0.0888044478925735</v>
      </c>
      <c r="N409" s="219">
        <f>Scores!P405*calcs!$BN$5</f>
        <v>-0.0888044478925735</v>
      </c>
      <c r="O409" s="219">
        <f>Scores!Q405*calcs!$BN$5</f>
        <v>-0.0888044478925735</v>
      </c>
      <c r="P409" s="219">
        <f>Scores!R405*calcs!$BN$5</f>
        <v>-0.0888044478925735</v>
      </c>
      <c r="Q409" s="219">
        <f>Scores!S405*calcs!$BN$5</f>
        <v>-0.0888044478925735</v>
      </c>
      <c r="R409" s="219">
        <f>Scores!T405*calcs!$BN$6</f>
        <v>-0.814121474069971</v>
      </c>
      <c r="S409" s="219">
        <f>Scores!U405*calcs!$BN$6</f>
        <v>-0.814121474069971</v>
      </c>
      <c r="T409" s="219">
        <f>Scores!V405*calcs!$BN$6</f>
        <v>-0.814121474069971</v>
      </c>
      <c r="U409" s="219">
        <f>Scores!W405*calcs!$BN$6</f>
        <v>-0.814121474069971</v>
      </c>
      <c r="V409" s="219">
        <f>Scores!X405*calcs!$BN$6</f>
        <v>-0.814121474069971</v>
      </c>
      <c r="W409" s="219">
        <f>Scores!Y405*calcs!$BN$7</f>
        <v>-0.983192524629242</v>
      </c>
      <c r="X409" s="219">
        <f>Scores!Z405*calcs!$BN$7</f>
        <v>0.0504178715124196</v>
      </c>
      <c r="Y409" s="219">
        <f>Scores!AA405*calcs!$BN$7</f>
        <v>-1.17851559348497</v>
      </c>
      <c r="Z409" s="219">
        <f>Scores!AB405*calcs!$BN$7</f>
        <v>-0.0158774595690558</v>
      </c>
      <c r="AA409" s="219">
        <f>Scores!AC405*calcs!$BN$7</f>
        <v>-0.116122105009798</v>
      </c>
      <c r="AB409" s="219">
        <f>Scores!AD405*calcs!$BN$8</f>
        <v>-0.911748969895912</v>
      </c>
      <c r="AC409" s="219">
        <f>Scores!AE405*calcs!$BN$8</f>
        <v>-0.785426878099409</v>
      </c>
      <c r="AD409" s="219">
        <f>Scores!AF405*calcs!$BN$8</f>
        <v>-0.586243338244897</v>
      </c>
      <c r="AE409" s="219">
        <f>Scores!AG405*calcs!$BN$8</f>
        <v>-0.560389626975555</v>
      </c>
      <c r="AF409" s="219">
        <f>Scores!AH405*calcs!$BN$8</f>
        <v>-0.481213964056045</v>
      </c>
      <c r="AG409" s="219">
        <f>Scores!AI405*calcs!$BN$9</f>
        <v>1.41967187644705</v>
      </c>
      <c r="AH409" s="219">
        <f>Scores!AJ405*calcs!$BN$9</f>
        <v>1.44961310323832</v>
      </c>
      <c r="AI409" s="219">
        <f>Scores!AK405*calcs!$BN$9</f>
        <v>1.4943119207163</v>
      </c>
      <c r="AJ409" s="219">
        <f>Scores!AL405*calcs!$BN$9</f>
        <v>1.54527637875635</v>
      </c>
      <c r="AK409" s="219">
        <f>Scores!AM405*calcs!$BN$9</f>
        <v>1.63528841286242</v>
      </c>
      <c r="AL409" s="219">
        <f>Scores!AN405*calcs!$BN$10</f>
        <v>-1.097797183233</v>
      </c>
      <c r="AM409" s="219">
        <f>Scores!AO405*calcs!$BN$10</f>
        <v>-1.18614754507692</v>
      </c>
      <c r="AN409" s="219">
        <f>Scores!AP405*calcs!$BN$10</f>
        <v>-1.18768537115</v>
      </c>
      <c r="AO409" s="219">
        <f>Scores!AQ405*calcs!$BN$10</f>
        <v>-1.29638505466341</v>
      </c>
      <c r="AP409" s="219">
        <f>Scores!AR405*calcs!$BN$10</f>
        <v>-1.33765834944561</v>
      </c>
      <c r="AQ409" s="219">
        <f>Scores!AS405*calcs!$BN$11</f>
        <v>-1.1974164074072</v>
      </c>
      <c r="AR409" s="219">
        <f>Scores!AT405*calcs!$BN$11</f>
        <v>-1.3287925104146</v>
      </c>
      <c r="AS409" s="219">
        <f>Scores!AU405*calcs!$BN$11</f>
        <v>-1.15080289169827</v>
      </c>
      <c r="AT409" s="219">
        <f>Scores!AV405*calcs!$BN$11</f>
        <v>-0.808870126838056</v>
      </c>
      <c r="AU409" s="219">
        <f>Scores!AW405*calcs!$BN$11</f>
        <v>-0.640684282086098</v>
      </c>
      <c r="AV409" s="219">
        <f>Scores!AX405*calcs!$BN$12</f>
        <v>-1.32634257272285</v>
      </c>
      <c r="AW409" s="219">
        <f>Scores!AY405*calcs!$BN$12</f>
        <v>-1.24333800879606</v>
      </c>
      <c r="AX409" s="219">
        <f>Scores!AZ405*calcs!$BN$12</f>
        <v>-1.12381793132663</v>
      </c>
      <c r="AY409" s="219">
        <f>Scores!BA405*calcs!$BN$12</f>
        <v>-1.12389804000297</v>
      </c>
      <c r="AZ409" s="219">
        <f>Scores!BB405*calcs!$BN$12</f>
        <v>-0.945789431558407</v>
      </c>
      <c r="BA409" s="219">
        <f>Scores!BC405*calcs!$BN$13</f>
        <v>-1.24263038766449</v>
      </c>
      <c r="BB409" s="219">
        <f>Scores!BD405*calcs!$BN$13</f>
        <v>-1.1983120586536</v>
      </c>
      <c r="BC409" s="219">
        <f>Scores!BE405*calcs!$BN$13</f>
        <v>-1.09774534815673</v>
      </c>
      <c r="BD409" s="219">
        <f>Scores!BF405*calcs!$BN$13</f>
        <v>-1.18250096822506</v>
      </c>
      <c r="BE409" s="219">
        <f>Scores!BG405*calcs!$BN$13</f>
        <v>-1.18250096822506</v>
      </c>
      <c r="BF409" s="219">
        <f>Scores!BH405*calcs!$BN$14</f>
        <v>1.71862607301656</v>
      </c>
      <c r="BG409" s="219">
        <f>Scores!BI405*calcs!$BN$14</f>
        <v>1.71862607301656</v>
      </c>
      <c r="BH409" s="219">
        <f>Scores!BJ405*calcs!$BN$14</f>
        <v>1.71862607301656</v>
      </c>
      <c r="BI409" s="219">
        <f>Scores!BK405*calcs!$BN$14</f>
        <v>1.61226550626571</v>
      </c>
      <c r="BJ409" s="219">
        <f>Scores!BL405*calcs!$BN$14</f>
        <v>1.61226550626571</v>
      </c>
    </row>
    <row r="410" spans="1:62">
      <c r="A410" t="s">
        <v>824</v>
      </c>
      <c r="B410" s="22" t="s">
        <v>825</v>
      </c>
      <c r="C410" s="219">
        <f>Scores!E406*calcs!$BN$3</f>
        <v>-1.58746374651726</v>
      </c>
      <c r="D410" s="219">
        <f>Scores!F406*calcs!$BN$3</f>
        <v>-1.58746374651726</v>
      </c>
      <c r="E410" s="219">
        <f>Scores!G406*calcs!$BN$3</f>
        <v>-1.58746374651726</v>
      </c>
      <c r="F410" s="219">
        <f>Scores!H406*calcs!$BN$3</f>
        <v>-1.58746374651726</v>
      </c>
      <c r="G410" s="219">
        <f>Scores!I406*calcs!$BN$3</f>
        <v>-1.58746374651726</v>
      </c>
      <c r="H410" s="219">
        <f>Scores!J406*calcs!$BN$4</f>
        <v>0.07375827313364</v>
      </c>
      <c r="I410" s="219">
        <f>Scores!K406*calcs!$BN$4</f>
        <v>0.07375827313364</v>
      </c>
      <c r="J410" s="219">
        <f>Scores!L406*calcs!$BN$4</f>
        <v>0.07375827313364</v>
      </c>
      <c r="K410" s="219">
        <f>Scores!M406*calcs!$BN$4</f>
        <v>0.07375827313364</v>
      </c>
      <c r="L410" s="219">
        <f>Scores!N406*calcs!$BN$4</f>
        <v>0.07375827313364</v>
      </c>
      <c r="M410" s="219">
        <f>Scores!O406*calcs!$BN$5</f>
        <v>-0.499634890229493</v>
      </c>
      <c r="N410" s="219">
        <f>Scores!P406*calcs!$BN$5</f>
        <v>-0.499634890229493</v>
      </c>
      <c r="O410" s="219">
        <f>Scores!Q406*calcs!$BN$5</f>
        <v>-0.499634890229493</v>
      </c>
      <c r="P410" s="219">
        <f>Scores!R406*calcs!$BN$5</f>
        <v>-0.499634890229493</v>
      </c>
      <c r="Q410" s="219">
        <f>Scores!S406*calcs!$BN$5</f>
        <v>-0.499634890229493</v>
      </c>
      <c r="R410" s="219">
        <f>Scores!T406*calcs!$BN$6</f>
        <v>-0.869902707327812</v>
      </c>
      <c r="S410" s="219">
        <f>Scores!U406*calcs!$BN$6</f>
        <v>-0.869902707327812</v>
      </c>
      <c r="T410" s="219">
        <f>Scores!V406*calcs!$BN$6</f>
        <v>-0.869902707327812</v>
      </c>
      <c r="U410" s="219">
        <f>Scores!W406*calcs!$BN$6</f>
        <v>-0.869902707327812</v>
      </c>
      <c r="V410" s="219">
        <f>Scores!X406*calcs!$BN$6</f>
        <v>-0.869902707327812</v>
      </c>
      <c r="W410" s="219">
        <f>Scores!Y406*calcs!$BN$7</f>
        <v>-0.31119154516973</v>
      </c>
      <c r="X410" s="219">
        <f>Scores!Z406*calcs!$BN$7</f>
        <v>0.142405738324788</v>
      </c>
      <c r="Y410" s="219">
        <f>Scores!AA406*calcs!$BN$7</f>
        <v>0.315190001469425</v>
      </c>
      <c r="Z410" s="219">
        <f>Scores!AB406*calcs!$BN$7</f>
        <v>0.273905617021711</v>
      </c>
      <c r="AA410" s="219">
        <f>Scores!AC406*calcs!$BN$7</f>
        <v>0.522006339316181</v>
      </c>
      <c r="AB410" s="219">
        <f>Scores!AD406*calcs!$BN$8</f>
        <v>0.301394898646712</v>
      </c>
      <c r="AC410" s="219">
        <f>Scores!AE406*calcs!$BN$8</f>
        <v>0.224945907342334</v>
      </c>
      <c r="AD410" s="219">
        <f>Scores!AF406*calcs!$BN$8</f>
        <v>0.294626585994355</v>
      </c>
      <c r="AE410" s="219">
        <f>Scores!AG406*calcs!$BN$8</f>
        <v>0.39833887301234</v>
      </c>
      <c r="AF410" s="219">
        <f>Scores!AH406*calcs!$BN$8</f>
        <v>0.310036347086294</v>
      </c>
      <c r="AG410" s="219">
        <f>Scores!AI406*calcs!$BN$9</f>
        <v>1.85974138238307</v>
      </c>
      <c r="AH410" s="219">
        <f>Scores!AJ406*calcs!$BN$9</f>
        <v>1.86960994461949</v>
      </c>
      <c r="AI410" s="219">
        <f>Scores!AK406*calcs!$BN$9</f>
        <v>1.84650434506345</v>
      </c>
      <c r="AJ410" s="219">
        <f>Scores!AL406*calcs!$BN$9</f>
        <v>1.88205448166283</v>
      </c>
      <c r="AK410" s="219">
        <f>Scores!AM406*calcs!$BN$9</f>
        <v>1.89285688258157</v>
      </c>
      <c r="AL410" s="219">
        <f>Scores!AN406*calcs!$BN$10</f>
        <v>-0.466908169904179</v>
      </c>
      <c r="AM410" s="219">
        <f>Scores!AO406*calcs!$BN$10</f>
        <v>-0.457600666647056</v>
      </c>
      <c r="AN410" s="219">
        <f>Scores!AP406*calcs!$BN$10</f>
        <v>-0.466160323935311</v>
      </c>
      <c r="AO410" s="219">
        <f>Scores!AQ406*calcs!$BN$10</f>
        <v>-0.433938298987955</v>
      </c>
      <c r="AP410" s="219">
        <f>Scores!AR406*calcs!$BN$10</f>
        <v>-0.535503398385635</v>
      </c>
      <c r="AQ410" s="219">
        <f>Scores!AS406*calcs!$BN$11</f>
        <v>-0.723871324948426</v>
      </c>
      <c r="AR410" s="219">
        <f>Scores!AT406*calcs!$BN$11</f>
        <v>-0.665795359362955</v>
      </c>
      <c r="AS410" s="219">
        <f>Scores!AU406*calcs!$BN$11</f>
        <v>-0.624373175255412</v>
      </c>
      <c r="AT410" s="219">
        <f>Scores!AV406*calcs!$BN$11</f>
        <v>-0.593304540679379</v>
      </c>
      <c r="AU410" s="219">
        <f>Scores!AW406*calcs!$BN$11</f>
        <v>-0.795026496219605</v>
      </c>
      <c r="AV410" s="219">
        <f>Scores!AX406*calcs!$BN$12</f>
        <v>-0.253916410447417</v>
      </c>
      <c r="AW410" s="219">
        <f>Scores!AY406*calcs!$BN$12</f>
        <v>-0.247884247947956</v>
      </c>
      <c r="AX410" s="219">
        <f>Scores!AZ406*calcs!$BN$12</f>
        <v>-0.290454164856918</v>
      </c>
      <c r="AY410" s="219">
        <f>Scores!BA406*calcs!$BN$12</f>
        <v>-0.234278219338289</v>
      </c>
      <c r="AZ410" s="219">
        <f>Scores!BB406*calcs!$BN$12</f>
        <v>-0.249067426849156</v>
      </c>
      <c r="BA410" s="219">
        <f>Scores!BC406*calcs!$BN$13</f>
        <v>-0.281893004609074</v>
      </c>
      <c r="BB410" s="219">
        <f>Scores!BD406*calcs!$BN$13</f>
        <v>-0.233005122515977</v>
      </c>
      <c r="BC410" s="219">
        <f>Scores!BE406*calcs!$BN$13</f>
        <v>-0.285049897035173</v>
      </c>
      <c r="BD410" s="219">
        <f>Scores!BF406*calcs!$BN$13</f>
        <v>-0.265730554657318</v>
      </c>
      <c r="BE410" s="219">
        <f>Scores!BG406*calcs!$BN$13</f>
        <v>-0.265730554657318</v>
      </c>
      <c r="BF410" s="219">
        <f>Scores!BH406*calcs!$BN$14</f>
        <v>2.21120684298756</v>
      </c>
      <c r="BG410" s="219">
        <f>Scores!BI406*calcs!$BN$14</f>
        <v>2.21120684298756</v>
      </c>
      <c r="BH410" s="219">
        <f>Scores!BJ406*calcs!$BN$14</f>
        <v>2.21120684298756</v>
      </c>
      <c r="BI410" s="219">
        <f>Scores!BK406*calcs!$BN$14</f>
        <v>2.04655153773525</v>
      </c>
      <c r="BJ410" s="219">
        <f>Scores!BL406*calcs!$BN$14</f>
        <v>2.04655153773525</v>
      </c>
    </row>
    <row r="411" spans="1:62">
      <c r="A411" t="s">
        <v>826</v>
      </c>
      <c r="B411" s="22" t="s">
        <v>827</v>
      </c>
      <c r="C411" s="219">
        <f>Scores!E407*calcs!$BN$3</f>
        <v>-1.972563381511</v>
      </c>
      <c r="D411" s="219">
        <f>Scores!F407*calcs!$BN$3</f>
        <v>-1.972563381511</v>
      </c>
      <c r="E411" s="219">
        <f>Scores!G407*calcs!$BN$3</f>
        <v>-1.972563381511</v>
      </c>
      <c r="F411" s="219">
        <f>Scores!H407*calcs!$BN$3</f>
        <v>-1.972563381511</v>
      </c>
      <c r="G411" s="219">
        <f>Scores!I407*calcs!$BN$3</f>
        <v>-1.972563381511</v>
      </c>
      <c r="H411" s="219">
        <f>Scores!J407*calcs!$BN$4</f>
        <v>0.883269990771624</v>
      </c>
      <c r="I411" s="219">
        <f>Scores!K407*calcs!$BN$4</f>
        <v>0.883269990771624</v>
      </c>
      <c r="J411" s="219">
        <f>Scores!L407*calcs!$BN$4</f>
        <v>0.883269990771624</v>
      </c>
      <c r="K411" s="219">
        <f>Scores!M407*calcs!$BN$4</f>
        <v>0.883269990771624</v>
      </c>
      <c r="L411" s="219">
        <f>Scores!N407*calcs!$BN$4</f>
        <v>0.883269990771624</v>
      </c>
      <c r="M411" s="219">
        <f>Scores!O407*calcs!$BN$5</f>
        <v>-1.32213236155649</v>
      </c>
      <c r="N411" s="219">
        <f>Scores!P407*calcs!$BN$5</f>
        <v>-1.32213236155649</v>
      </c>
      <c r="O411" s="219">
        <f>Scores!Q407*calcs!$BN$5</f>
        <v>-1.32213236155649</v>
      </c>
      <c r="P411" s="219">
        <f>Scores!R407*calcs!$BN$5</f>
        <v>-1.32213236155649</v>
      </c>
      <c r="Q411" s="219">
        <f>Scores!S407*calcs!$BN$5</f>
        <v>-1.32213236155649</v>
      </c>
      <c r="R411" s="219">
        <f>Scores!T407*calcs!$BN$6</f>
        <v>-0.489708272079686</v>
      </c>
      <c r="S411" s="219">
        <f>Scores!U407*calcs!$BN$6</f>
        <v>-0.489708272079686</v>
      </c>
      <c r="T411" s="219">
        <f>Scores!V407*calcs!$BN$6</f>
        <v>-0.489708272079686</v>
      </c>
      <c r="U411" s="219">
        <f>Scores!W407*calcs!$BN$6</f>
        <v>-0.489708272079686</v>
      </c>
      <c r="V411" s="219">
        <f>Scores!X407*calcs!$BN$6</f>
        <v>-0.489708272079686</v>
      </c>
      <c r="W411" s="219">
        <f>Scores!Y407*calcs!$BN$7</f>
        <v>0.295418588072498</v>
      </c>
      <c r="X411" s="219">
        <f>Scores!Z407*calcs!$BN$7</f>
        <v>0.517742331873326</v>
      </c>
      <c r="Y411" s="219">
        <f>Scores!AA407*calcs!$BN$7</f>
        <v>-0.504590498363245</v>
      </c>
      <c r="Z411" s="219">
        <f>Scores!AB407*calcs!$BN$7</f>
        <v>-0.0406621396894214</v>
      </c>
      <c r="AA411" s="219">
        <f>Scores!AC407*calcs!$BN$7</f>
        <v>-0.104116562658734</v>
      </c>
      <c r="AB411" s="219">
        <f>Scores!AD407*calcs!$BN$8</f>
        <v>-0.0333499943299352</v>
      </c>
      <c r="AC411" s="219">
        <f>Scores!AE407*calcs!$BN$8</f>
        <v>-0.0438656807081312</v>
      </c>
      <c r="AD411" s="219">
        <f>Scores!AF407*calcs!$BN$8</f>
        <v>0.0707462830304818</v>
      </c>
      <c r="AE411" s="219">
        <f>Scores!AG407*calcs!$BN$8</f>
        <v>0.0655450996906871</v>
      </c>
      <c r="AF411" s="219">
        <f>Scores!AH407*calcs!$BN$8</f>
        <v>0.0522635828331239</v>
      </c>
      <c r="AG411" s="219">
        <f>Scores!AI407*calcs!$BN$9</f>
        <v>2.1928505783474</v>
      </c>
      <c r="AH411" s="219">
        <f>Scores!AJ407*calcs!$BN$9</f>
        <v>2.18084921465867</v>
      </c>
      <c r="AI411" s="219">
        <f>Scores!AK407*calcs!$BN$9</f>
        <v>2.20340914885459</v>
      </c>
      <c r="AJ411" s="219">
        <f>Scores!AL407*calcs!$BN$9</f>
        <v>2.21770088206794</v>
      </c>
      <c r="AK411" s="219">
        <f>Scores!AM407*calcs!$BN$9</f>
        <v>2.2546228727712</v>
      </c>
      <c r="AL411" s="219">
        <f>Scores!AN407*calcs!$BN$10</f>
        <v>-1.23985750651404</v>
      </c>
      <c r="AM411" s="219">
        <f>Scores!AO407*calcs!$BN$10</f>
        <v>-1.26625572574973</v>
      </c>
      <c r="AN411" s="219">
        <f>Scores!AP407*calcs!$BN$10</f>
        <v>-1.23886678859406</v>
      </c>
      <c r="AO411" s="219">
        <f>Scores!AQ407*calcs!$BN$10</f>
        <v>-1.28690761778785</v>
      </c>
      <c r="AP411" s="219">
        <f>Scores!AR407*calcs!$BN$10</f>
        <v>-1.33455094233027</v>
      </c>
      <c r="AQ411" s="219">
        <f>Scores!AS407*calcs!$BN$11</f>
        <v>-1.56742799228707</v>
      </c>
      <c r="AR411" s="219">
        <f>Scores!AT407*calcs!$BN$11</f>
        <v>-1.19002114286734</v>
      </c>
      <c r="AS411" s="219">
        <f>Scores!AU407*calcs!$BN$11</f>
        <v>-1.03835707656233</v>
      </c>
      <c r="AT411" s="219">
        <f>Scores!AV407*calcs!$BN$11</f>
        <v>-0.851823993485732</v>
      </c>
      <c r="AU411" s="219">
        <f>Scores!AW407*calcs!$BN$11</f>
        <v>-1.11733507958037</v>
      </c>
      <c r="AV411" s="219">
        <f>Scores!AX407*calcs!$BN$12</f>
        <v>-1.1628242844056</v>
      </c>
      <c r="AW411" s="219">
        <f>Scores!AY407*calcs!$BN$12</f>
        <v>-0.977979939998852</v>
      </c>
      <c r="AX411" s="219">
        <f>Scores!AZ407*calcs!$BN$12</f>
        <v>-0.931991139411188</v>
      </c>
      <c r="AY411" s="219">
        <f>Scores!BA407*calcs!$BN$12</f>
        <v>-0.900999226031993</v>
      </c>
      <c r="AZ411" s="219">
        <f>Scores!BB407*calcs!$BN$12</f>
        <v>-0.792038441813707</v>
      </c>
      <c r="BA411" s="219">
        <f>Scores!BC407*calcs!$BN$13</f>
        <v>-1.04127824151515</v>
      </c>
      <c r="BB411" s="219">
        <f>Scores!BD407*calcs!$BN$13</f>
        <v>-0.981950159174476</v>
      </c>
      <c r="BC411" s="219">
        <f>Scores!BE407*calcs!$BN$13</f>
        <v>-1.06742089102533</v>
      </c>
      <c r="BD411" s="219">
        <f>Scores!BF407*calcs!$BN$13</f>
        <v>-1.05627895476284</v>
      </c>
      <c r="BE411" s="219">
        <f>Scores!BG407*calcs!$BN$13</f>
        <v>-1.05627895476284</v>
      </c>
      <c r="BF411" s="219">
        <f>Scores!BH407*calcs!$BN$14</f>
        <v>1.60482793640203</v>
      </c>
      <c r="BG411" s="219">
        <f>Scores!BI407*calcs!$BN$14</f>
        <v>1.60482793640203</v>
      </c>
      <c r="BH411" s="219">
        <f>Scores!BJ407*calcs!$BN$14</f>
        <v>1.60482793640203</v>
      </c>
      <c r="BI411" s="219">
        <f>Scores!BK407*calcs!$BN$14</f>
        <v>1.70820335797516</v>
      </c>
      <c r="BJ411" s="219">
        <f>Scores!BL407*calcs!$BN$14</f>
        <v>1.70820335797516</v>
      </c>
    </row>
    <row r="412" spans="1:62">
      <c r="A412" t="s">
        <v>828</v>
      </c>
      <c r="B412" s="22" t="s">
        <v>829</v>
      </c>
      <c r="C412" s="219">
        <f>Scores!E408*calcs!$BN$3</f>
        <v>-1.50932758869244</v>
      </c>
      <c r="D412" s="219">
        <f>Scores!F408*calcs!$BN$3</f>
        <v>-1.50932758869244</v>
      </c>
      <c r="E412" s="219">
        <f>Scores!G408*calcs!$BN$3</f>
        <v>-1.50932758869244</v>
      </c>
      <c r="F412" s="219">
        <f>Scores!H408*calcs!$BN$3</f>
        <v>-1.50932758869244</v>
      </c>
      <c r="G412" s="219">
        <f>Scores!I408*calcs!$BN$3</f>
        <v>-1.50932758869244</v>
      </c>
      <c r="H412" s="219">
        <f>Scores!J408*calcs!$BN$4</f>
        <v>-0.714930091294577</v>
      </c>
      <c r="I412" s="219">
        <f>Scores!K408*calcs!$BN$4</f>
        <v>-0.714930091294577</v>
      </c>
      <c r="J412" s="219">
        <f>Scores!L408*calcs!$BN$4</f>
        <v>-0.714930091294577</v>
      </c>
      <c r="K412" s="219">
        <f>Scores!M408*calcs!$BN$4</f>
        <v>-0.714930091294577</v>
      </c>
      <c r="L412" s="219">
        <f>Scores!N408*calcs!$BN$4</f>
        <v>-0.714930091294577</v>
      </c>
      <c r="M412" s="219">
        <f>Scores!O408*calcs!$BN$5</f>
        <v>-0.910609161899981</v>
      </c>
      <c r="N412" s="219">
        <f>Scores!P408*calcs!$BN$5</f>
        <v>-0.910609161899981</v>
      </c>
      <c r="O412" s="219">
        <f>Scores!Q408*calcs!$BN$5</f>
        <v>-0.910609161899981</v>
      </c>
      <c r="P412" s="219">
        <f>Scores!R408*calcs!$BN$5</f>
        <v>-0.910609161899981</v>
      </c>
      <c r="Q412" s="219">
        <f>Scores!S408*calcs!$BN$5</f>
        <v>-0.910609161899981</v>
      </c>
      <c r="R412" s="219">
        <f>Scores!T408*calcs!$BN$6</f>
        <v>-0.325565271180109</v>
      </c>
      <c r="S412" s="219">
        <f>Scores!U408*calcs!$BN$6</f>
        <v>-0.325565271180109</v>
      </c>
      <c r="T412" s="219">
        <f>Scores!V408*calcs!$BN$6</f>
        <v>-0.325565271180109</v>
      </c>
      <c r="U412" s="219">
        <f>Scores!W408*calcs!$BN$6</f>
        <v>-0.325565271180109</v>
      </c>
      <c r="V412" s="219">
        <f>Scores!X408*calcs!$BN$6</f>
        <v>-0.325565271180109</v>
      </c>
      <c r="W412" s="219">
        <f>Scores!Y408*calcs!$BN$7</f>
        <v>-0.304909991055404</v>
      </c>
      <c r="X412" s="219">
        <f>Scores!Z408*calcs!$BN$7</f>
        <v>0.158898093446871</v>
      </c>
      <c r="Y412" s="219">
        <f>Scores!AA408*calcs!$BN$7</f>
        <v>-1.49173407897971</v>
      </c>
      <c r="Z412" s="219">
        <f>Scores!AB408*calcs!$BN$7</f>
        <v>-1.10380294224598</v>
      </c>
      <c r="AA412" s="219">
        <f>Scores!AC408*calcs!$BN$7</f>
        <v>-0.556434869091566</v>
      </c>
      <c r="AB412" s="219">
        <f>Scores!AD408*calcs!$BN$8</f>
        <v>0.27261550720436</v>
      </c>
      <c r="AC412" s="219">
        <f>Scores!AE408*calcs!$BN$8</f>
        <v>0.378029127275062</v>
      </c>
      <c r="AD412" s="219">
        <f>Scores!AF408*calcs!$BN$8</f>
        <v>0.382931436237285</v>
      </c>
      <c r="AE412" s="219">
        <f>Scores!AG408*calcs!$BN$8</f>
        <v>0.414212730223415</v>
      </c>
      <c r="AF412" s="219">
        <f>Scores!AH408*calcs!$BN$8</f>
        <v>0.272671120708311</v>
      </c>
      <c r="AG412" s="219">
        <f>Scores!AI408*calcs!$BN$9</f>
        <v>1.90010420708279</v>
      </c>
      <c r="AH412" s="219">
        <f>Scores!AJ408*calcs!$BN$9</f>
        <v>1.90755493545155</v>
      </c>
      <c r="AI412" s="219">
        <f>Scores!AK408*calcs!$BN$9</f>
        <v>1.87085807653426</v>
      </c>
      <c r="AJ412" s="219">
        <f>Scores!AL408*calcs!$BN$9</f>
        <v>1.94315667467776</v>
      </c>
      <c r="AK412" s="219">
        <f>Scores!AM408*calcs!$BN$9</f>
        <v>1.90633840522408</v>
      </c>
      <c r="AL412" s="219">
        <f>Scores!AN408*calcs!$BN$10</f>
        <v>-0.77384852999394</v>
      </c>
      <c r="AM412" s="219">
        <f>Scores!AO408*calcs!$BN$10</f>
        <v>-0.804509789146796</v>
      </c>
      <c r="AN412" s="219">
        <f>Scores!AP408*calcs!$BN$10</f>
        <v>-0.734031898350343</v>
      </c>
      <c r="AO412" s="219">
        <f>Scores!AQ408*calcs!$BN$10</f>
        <v>-0.773818793835423</v>
      </c>
      <c r="AP412" s="219">
        <f>Scores!AR408*calcs!$BN$10</f>
        <v>-0.825043327383964</v>
      </c>
      <c r="AQ412" s="219">
        <f>Scores!AS408*calcs!$BN$11</f>
        <v>-0.699247697281761</v>
      </c>
      <c r="AR412" s="219">
        <f>Scores!AT408*calcs!$BN$11</f>
        <v>-0.717290051068888</v>
      </c>
      <c r="AS412" s="219">
        <f>Scores!AU408*calcs!$BN$11</f>
        <v>-0.549200140730499</v>
      </c>
      <c r="AT412" s="219">
        <f>Scores!AV408*calcs!$BN$11</f>
        <v>-0.365838570143341</v>
      </c>
      <c r="AU412" s="219">
        <f>Scores!AW408*calcs!$BN$11</f>
        <v>-0.458138459865328</v>
      </c>
      <c r="AV412" s="219">
        <f>Scores!AX408*calcs!$BN$12</f>
        <v>-0.408825525850631</v>
      </c>
      <c r="AW412" s="219">
        <f>Scores!AY408*calcs!$BN$12</f>
        <v>-0.333203657496502</v>
      </c>
      <c r="AX412" s="219">
        <f>Scores!AZ408*calcs!$BN$12</f>
        <v>-0.309342440923836</v>
      </c>
      <c r="AY412" s="219">
        <f>Scores!BA408*calcs!$BN$12</f>
        <v>-0.266096928843153</v>
      </c>
      <c r="AZ412" s="219">
        <f>Scores!BB408*calcs!$BN$12</f>
        <v>-0.242042396074503</v>
      </c>
      <c r="BA412" s="219">
        <f>Scores!BC408*calcs!$BN$13</f>
        <v>-0.621315193832244</v>
      </c>
      <c r="BB412" s="219">
        <f>Scores!BD408*calcs!$BN$13</f>
        <v>-0.549226360216232</v>
      </c>
      <c r="BC412" s="219">
        <f>Scores!BE408*calcs!$BN$13</f>
        <v>-0.551905119791504</v>
      </c>
      <c r="BD412" s="219">
        <f>Scores!BF408*calcs!$BN$13</f>
        <v>-0.511531317715336</v>
      </c>
      <c r="BE412" s="219">
        <f>Scores!BG408*calcs!$BN$13</f>
        <v>-0.511531317715336</v>
      </c>
      <c r="BF412" s="219">
        <f>Scores!BH408*calcs!$BN$14</f>
        <v>1.94369652370246</v>
      </c>
      <c r="BG412" s="219">
        <f>Scores!BI408*calcs!$BN$14</f>
        <v>1.94369652370246</v>
      </c>
      <c r="BH412" s="219">
        <f>Scores!BJ408*calcs!$BN$14</f>
        <v>1.94369652370246</v>
      </c>
      <c r="BI412" s="219">
        <f>Scores!BK408*calcs!$BN$14</f>
        <v>1.45922858330445</v>
      </c>
      <c r="BJ412" s="219">
        <f>Scores!BL408*calcs!$BN$14</f>
        <v>1.45922858330445</v>
      </c>
    </row>
    <row r="413" spans="1:62">
      <c r="A413" t="s">
        <v>830</v>
      </c>
      <c r="B413" s="22" t="s">
        <v>831</v>
      </c>
      <c r="C413" s="219">
        <f>Scores!E409*calcs!$BN$3</f>
        <v>-0.73075658750945</v>
      </c>
      <c r="D413" s="219">
        <f>Scores!F409*calcs!$BN$3</f>
        <v>-0.73075658750945</v>
      </c>
      <c r="E413" s="219">
        <f>Scores!G409*calcs!$BN$3</f>
        <v>-0.73075658750945</v>
      </c>
      <c r="F413" s="219">
        <f>Scores!H409*calcs!$BN$3</f>
        <v>-0.73075658750945</v>
      </c>
      <c r="G413" s="219">
        <f>Scores!I409*calcs!$BN$3</f>
        <v>-0.73075658750945</v>
      </c>
      <c r="H413" s="219">
        <f>Scores!J409*calcs!$BN$4</f>
        <v>-1.02575368772541</v>
      </c>
      <c r="I413" s="219">
        <f>Scores!K409*calcs!$BN$4</f>
        <v>-1.02575368772541</v>
      </c>
      <c r="J413" s="219">
        <f>Scores!L409*calcs!$BN$4</f>
        <v>-1.02575368772541</v>
      </c>
      <c r="K413" s="219">
        <f>Scores!M409*calcs!$BN$4</f>
        <v>-1.02575368772541</v>
      </c>
      <c r="L413" s="219">
        <f>Scores!N409*calcs!$BN$4</f>
        <v>-1.02575368772541</v>
      </c>
      <c r="M413" s="219">
        <f>Scores!O409*calcs!$BN$5</f>
        <v>-0.456871622022118</v>
      </c>
      <c r="N413" s="219">
        <f>Scores!P409*calcs!$BN$5</f>
        <v>-0.456871622022118</v>
      </c>
      <c r="O413" s="219">
        <f>Scores!Q409*calcs!$BN$5</f>
        <v>-0.456871622022118</v>
      </c>
      <c r="P413" s="219">
        <f>Scores!R409*calcs!$BN$5</f>
        <v>-0.456871622022118</v>
      </c>
      <c r="Q413" s="219">
        <f>Scores!S409*calcs!$BN$5</f>
        <v>-0.456871622022118</v>
      </c>
      <c r="R413" s="219">
        <f>Scores!T409*calcs!$BN$6</f>
        <v>-0.441923076410488</v>
      </c>
      <c r="S413" s="219">
        <f>Scores!U409*calcs!$BN$6</f>
        <v>-0.441923076410488</v>
      </c>
      <c r="T413" s="219">
        <f>Scores!V409*calcs!$BN$6</f>
        <v>-0.441923076410488</v>
      </c>
      <c r="U413" s="219">
        <f>Scores!W409*calcs!$BN$6</f>
        <v>-0.441923076410488</v>
      </c>
      <c r="V413" s="219">
        <f>Scores!X409*calcs!$BN$6</f>
        <v>-0.441923076410488</v>
      </c>
      <c r="W413" s="219">
        <f>Scores!Y409*calcs!$BN$7</f>
        <v>0.707136955800597</v>
      </c>
      <c r="X413" s="219">
        <f>Scores!Z409*calcs!$BN$7</f>
        <v>0.683396276423253</v>
      </c>
      <c r="Y413" s="219">
        <f>Scores!AA409*calcs!$BN$7</f>
        <v>0.472133427794791</v>
      </c>
      <c r="Z413" s="219">
        <f>Scores!AB409*calcs!$BN$7</f>
        <v>0.939269421805801</v>
      </c>
      <c r="AA413" s="219">
        <f>Scores!AC409*calcs!$BN$7</f>
        <v>0.785561554045021</v>
      </c>
      <c r="AB413" s="219">
        <f>Scores!AD409*calcs!$BN$8</f>
        <v>0.515344280439921</v>
      </c>
      <c r="AC413" s="219">
        <f>Scores!AE409*calcs!$BN$8</f>
        <v>0.538603653715137</v>
      </c>
      <c r="AD413" s="219">
        <f>Scores!AF409*calcs!$BN$8</f>
        <v>0.51198547964532</v>
      </c>
      <c r="AE413" s="219">
        <f>Scores!AG409*calcs!$BN$8</f>
        <v>0.5183631475989</v>
      </c>
      <c r="AF413" s="219">
        <f>Scores!AH409*calcs!$BN$8</f>
        <v>0.550287302527483</v>
      </c>
      <c r="AG413" s="219">
        <f>Scores!AI409*calcs!$BN$9</f>
        <v>1.16204965661941</v>
      </c>
      <c r="AH413" s="219">
        <f>Scores!AJ409*calcs!$BN$9</f>
        <v>1.1472999405663</v>
      </c>
      <c r="AI413" s="219">
        <f>Scores!AK409*calcs!$BN$9</f>
        <v>1.11776576489834</v>
      </c>
      <c r="AJ413" s="219">
        <f>Scores!AL409*calcs!$BN$9</f>
        <v>1.09762874168158</v>
      </c>
      <c r="AK413" s="219">
        <f>Scores!AM409*calcs!$BN$9</f>
        <v>1.13462995589686</v>
      </c>
      <c r="AL413" s="219">
        <f>Scores!AN409*calcs!$BN$10</f>
        <v>-0.0539626339071301</v>
      </c>
      <c r="AM413" s="219">
        <f>Scores!AO409*calcs!$BN$10</f>
        <v>-0.0416215480720878</v>
      </c>
      <c r="AN413" s="219">
        <f>Scores!AP409*calcs!$BN$10</f>
        <v>-0.0251522441056831</v>
      </c>
      <c r="AO413" s="219">
        <f>Scores!AQ409*calcs!$BN$10</f>
        <v>-0.103383793328374</v>
      </c>
      <c r="AP413" s="219">
        <f>Scores!AR409*calcs!$BN$10</f>
        <v>-0.0738314841065126</v>
      </c>
      <c r="AQ413" s="219">
        <f>Scores!AS409*calcs!$BN$11</f>
        <v>-0.588005182805956</v>
      </c>
      <c r="AR413" s="219">
        <f>Scores!AT409*calcs!$BN$11</f>
        <v>-0.564254420237675</v>
      </c>
      <c r="AS413" s="219">
        <f>Scores!AU409*calcs!$BN$11</f>
        <v>-0.527998968021732</v>
      </c>
      <c r="AT413" s="219">
        <f>Scores!AV409*calcs!$BN$11</f>
        <v>-0.163049147033222</v>
      </c>
      <c r="AU413" s="219">
        <f>Scores!AW409*calcs!$BN$11</f>
        <v>-0.46069278325088</v>
      </c>
      <c r="AV413" s="219">
        <f>Scores!AX409*calcs!$BN$12</f>
        <v>-0.217345423495363</v>
      </c>
      <c r="AW413" s="219">
        <f>Scores!AY409*calcs!$BN$12</f>
        <v>-0.192488757525052</v>
      </c>
      <c r="AX413" s="219">
        <f>Scores!AZ409*calcs!$BN$12</f>
        <v>-0.20966470682812</v>
      </c>
      <c r="AY413" s="219">
        <f>Scores!BA409*calcs!$BN$12</f>
        <v>-0.213557386466834</v>
      </c>
      <c r="AZ413" s="219">
        <f>Scores!BB409*calcs!$BN$12</f>
        <v>-0.138507717919722</v>
      </c>
      <c r="BA413" s="219">
        <f>Scores!BC409*calcs!$BN$13</f>
        <v>-0.575291846140967</v>
      </c>
      <c r="BB413" s="219">
        <f>Scores!BD409*calcs!$BN$13</f>
        <v>-0.615799252363654</v>
      </c>
      <c r="BC413" s="219">
        <f>Scores!BE409*calcs!$BN$13</f>
        <v>-0.618618925480587</v>
      </c>
      <c r="BD413" s="219">
        <f>Scores!BF409*calcs!$BN$13</f>
        <v>-0.498244789982471</v>
      </c>
      <c r="BE413" s="219">
        <f>Scores!BG409*calcs!$BN$13</f>
        <v>-0.498244789982471</v>
      </c>
      <c r="BF413" s="219">
        <f>Scores!BH409*calcs!$BN$14</f>
        <v>1.95835666566588</v>
      </c>
      <c r="BG413" s="219">
        <f>Scores!BI409*calcs!$BN$14</f>
        <v>1.95835666566588</v>
      </c>
      <c r="BH413" s="219">
        <f>Scores!BJ409*calcs!$BN$14</f>
        <v>1.95835666566588</v>
      </c>
      <c r="BI413" s="219">
        <f>Scores!BK409*calcs!$BN$14</f>
        <v>1.46133113930589</v>
      </c>
      <c r="BJ413" s="219">
        <f>Scores!BL409*calcs!$BN$14</f>
        <v>1.46133113930589</v>
      </c>
    </row>
    <row r="414" spans="1:62">
      <c r="A414" t="s">
        <v>832</v>
      </c>
      <c r="B414" s="22" t="s">
        <v>833</v>
      </c>
      <c r="C414" s="219">
        <f>Scores!E410*calcs!$BN$3</f>
        <v>-0.568903117729473</v>
      </c>
      <c r="D414" s="219">
        <f>Scores!F410*calcs!$BN$3</f>
        <v>-0.568903117729473</v>
      </c>
      <c r="E414" s="219">
        <f>Scores!G410*calcs!$BN$3</f>
        <v>-0.568903117729473</v>
      </c>
      <c r="F414" s="219">
        <f>Scores!H410*calcs!$BN$3</f>
        <v>-0.568903117729473</v>
      </c>
      <c r="G414" s="219">
        <f>Scores!I410*calcs!$BN$3</f>
        <v>-0.568903117729473</v>
      </c>
      <c r="H414" s="219">
        <f>Scores!J410*calcs!$BN$4</f>
        <v>-0.509095765455073</v>
      </c>
      <c r="I414" s="219">
        <f>Scores!K410*calcs!$BN$4</f>
        <v>-0.509095765455073</v>
      </c>
      <c r="J414" s="219">
        <f>Scores!L410*calcs!$BN$4</f>
        <v>-0.509095765455073</v>
      </c>
      <c r="K414" s="219">
        <f>Scores!M410*calcs!$BN$4</f>
        <v>-0.509095765455073</v>
      </c>
      <c r="L414" s="219">
        <f>Scores!N410*calcs!$BN$4</f>
        <v>-0.509095765455073</v>
      </c>
      <c r="M414" s="219">
        <f>Scores!O410*calcs!$BN$5</f>
        <v>-0.858499800221185</v>
      </c>
      <c r="N414" s="219">
        <f>Scores!P410*calcs!$BN$5</f>
        <v>-0.858499800221185</v>
      </c>
      <c r="O414" s="219">
        <f>Scores!Q410*calcs!$BN$5</f>
        <v>-0.858499800221185</v>
      </c>
      <c r="P414" s="219">
        <f>Scores!R410*calcs!$BN$5</f>
        <v>-0.858499800221185</v>
      </c>
      <c r="Q414" s="219">
        <f>Scores!S410*calcs!$BN$5</f>
        <v>-0.858499800221185</v>
      </c>
      <c r="R414" s="219">
        <f>Scores!T410*calcs!$BN$6</f>
        <v>-0.595239724473648</v>
      </c>
      <c r="S414" s="219">
        <f>Scores!U410*calcs!$BN$6</f>
        <v>-0.595239724473648</v>
      </c>
      <c r="T414" s="219">
        <f>Scores!V410*calcs!$BN$6</f>
        <v>-0.595239724473648</v>
      </c>
      <c r="U414" s="219">
        <f>Scores!W410*calcs!$BN$6</f>
        <v>-0.595239724473648</v>
      </c>
      <c r="V414" s="219">
        <f>Scores!X410*calcs!$BN$6</f>
        <v>-0.595239724473648</v>
      </c>
      <c r="W414" s="219">
        <f>Scores!Y410*calcs!$BN$7</f>
        <v>-1.93129241174833</v>
      </c>
      <c r="X414" s="219">
        <f>Scores!Z410*calcs!$BN$7</f>
        <v>-0.675286739328498</v>
      </c>
      <c r="Y414" s="219">
        <f>Scores!AA410*calcs!$BN$7</f>
        <v>-1.36325460267539</v>
      </c>
      <c r="Z414" s="219">
        <f>Scores!AB410*calcs!$BN$7</f>
        <v>-2.60376455970836</v>
      </c>
      <c r="AA414" s="219">
        <f>Scores!AC410*calcs!$BN$7</f>
        <v>-1.10595995077184</v>
      </c>
      <c r="AB414" s="219">
        <f>Scores!AD410*calcs!$BN$8</f>
        <v>0.605014879109615</v>
      </c>
      <c r="AC414" s="219">
        <f>Scores!AE410*calcs!$BN$8</f>
        <v>0.68063284632687</v>
      </c>
      <c r="AD414" s="219">
        <f>Scores!AF410*calcs!$BN$8</f>
        <v>0.637959476055552</v>
      </c>
      <c r="AE414" s="219">
        <f>Scores!AG410*calcs!$BN$8</f>
        <v>0.684650710944178</v>
      </c>
      <c r="AF414" s="219">
        <f>Scores!AH410*calcs!$BN$8</f>
        <v>0.583766472936088</v>
      </c>
      <c r="AG414" s="219">
        <f>Scores!AI410*calcs!$BN$9</f>
        <v>2.31210138941108</v>
      </c>
      <c r="AH414" s="219">
        <f>Scores!AJ410*calcs!$BN$9</f>
        <v>2.39309594058836</v>
      </c>
      <c r="AI414" s="219">
        <f>Scores!AK410*calcs!$BN$9</f>
        <v>2.3965933379788</v>
      </c>
      <c r="AJ414" s="219">
        <f>Scores!AL410*calcs!$BN$9</f>
        <v>2.46198554328151</v>
      </c>
      <c r="AK414" s="219">
        <f>Scores!AM410*calcs!$BN$9</f>
        <v>2.45982810560828</v>
      </c>
      <c r="AL414" s="219">
        <f>Scores!AN410*calcs!$BN$10</f>
        <v>-1.28028574080746</v>
      </c>
      <c r="AM414" s="219">
        <f>Scores!AO410*calcs!$BN$10</f>
        <v>-1.33929553753965</v>
      </c>
      <c r="AN414" s="219">
        <f>Scores!AP410*calcs!$BN$10</f>
        <v>-1.33065495045655</v>
      </c>
      <c r="AO414" s="219">
        <f>Scores!AQ410*calcs!$BN$10</f>
        <v>-1.37265585618572</v>
      </c>
      <c r="AP414" s="219">
        <f>Scores!AR410*calcs!$BN$10</f>
        <v>-1.42999273230143</v>
      </c>
      <c r="AQ414" s="219">
        <f>Scores!AS410*calcs!$BN$11</f>
        <v>-0.765349151808509</v>
      </c>
      <c r="AR414" s="219">
        <f>Scores!AT410*calcs!$BN$11</f>
        <v>-0.60932678615077</v>
      </c>
      <c r="AS414" s="219">
        <f>Scores!AU410*calcs!$BN$11</f>
        <v>-0.421334155485612</v>
      </c>
      <c r="AT414" s="219">
        <f>Scores!AV410*calcs!$BN$11</f>
        <v>-0.280326484052926</v>
      </c>
      <c r="AU414" s="219">
        <f>Scores!AW410*calcs!$BN$11</f>
        <v>-0.325312896063885</v>
      </c>
      <c r="AV414" s="219">
        <f>Scores!AX410*calcs!$BN$12</f>
        <v>-0.319420942977107</v>
      </c>
      <c r="AW414" s="219">
        <f>Scores!AY410*calcs!$BN$12</f>
        <v>-0.246771279190601</v>
      </c>
      <c r="AX414" s="219">
        <f>Scores!AZ410*calcs!$BN$12</f>
        <v>-0.253275883910722</v>
      </c>
      <c r="AY414" s="219">
        <f>Scores!BA410*calcs!$BN$12</f>
        <v>-0.170280579696072</v>
      </c>
      <c r="AZ414" s="219">
        <f>Scores!BB410*calcs!$BN$12</f>
        <v>-0.238128450357196</v>
      </c>
      <c r="BA414" s="219">
        <f>Scores!BC410*calcs!$BN$13</f>
        <v>-0.851431932288631</v>
      </c>
      <c r="BB414" s="219">
        <f>Scores!BD410*calcs!$BN$13</f>
        <v>-0.94311597208848</v>
      </c>
      <c r="BC414" s="219">
        <f>Scores!BE410*calcs!$BN$13</f>
        <v>-0.885474148236919</v>
      </c>
      <c r="BD414" s="219">
        <f>Scores!BF410*calcs!$BN$13</f>
        <v>-0.750688816906923</v>
      </c>
      <c r="BE414" s="219">
        <f>Scores!BG410*calcs!$BN$13</f>
        <v>-0.750688816906923</v>
      </c>
      <c r="BF414" s="219">
        <f>Scores!BH410*calcs!$BN$14</f>
        <v>2.41513137379417</v>
      </c>
      <c r="BG414" s="219">
        <f>Scores!BI410*calcs!$BN$14</f>
        <v>2.41513137379417</v>
      </c>
      <c r="BH414" s="219">
        <f>Scores!BJ410*calcs!$BN$14</f>
        <v>2.41513137379417</v>
      </c>
      <c r="BI414" s="219">
        <f>Scores!BK410*calcs!$BN$14</f>
        <v>2.16739367095898</v>
      </c>
      <c r="BJ414" s="219">
        <f>Scores!BL410*calcs!$BN$14</f>
        <v>2.16739367095898</v>
      </c>
    </row>
    <row r="415" spans="1:62">
      <c r="A415" t="s">
        <v>834</v>
      </c>
      <c r="B415" s="22" t="s">
        <v>835</v>
      </c>
      <c r="C415" s="219">
        <f>Scores!E411*calcs!$BN$3</f>
        <v>-1.58746374651726</v>
      </c>
      <c r="D415" s="219">
        <f>Scores!F411*calcs!$BN$3</f>
        <v>-1.58746374651726</v>
      </c>
      <c r="E415" s="219">
        <f>Scores!G411*calcs!$BN$3</f>
        <v>-1.58746374651726</v>
      </c>
      <c r="F415" s="219">
        <f>Scores!H411*calcs!$BN$3</f>
        <v>-1.58746374651726</v>
      </c>
      <c r="G415" s="219">
        <f>Scores!I411*calcs!$BN$3</f>
        <v>-1.58746374651726</v>
      </c>
      <c r="H415" s="219">
        <f>Scores!J411*calcs!$BN$4</f>
        <v>-0.169589964587645</v>
      </c>
      <c r="I415" s="219">
        <f>Scores!K411*calcs!$BN$4</f>
        <v>-0.169589964587645</v>
      </c>
      <c r="J415" s="219">
        <f>Scores!L411*calcs!$BN$4</f>
        <v>-0.169589964587645</v>
      </c>
      <c r="K415" s="219">
        <f>Scores!M411*calcs!$BN$4</f>
        <v>-0.169589964587645</v>
      </c>
      <c r="L415" s="219">
        <f>Scores!N411*calcs!$BN$4</f>
        <v>-0.169589964587645</v>
      </c>
      <c r="M415" s="219">
        <f>Scores!O411*calcs!$BN$5</f>
        <v>-0.0550825537218315</v>
      </c>
      <c r="N415" s="219">
        <f>Scores!P411*calcs!$BN$5</f>
        <v>-0.0550825537218315</v>
      </c>
      <c r="O415" s="219">
        <f>Scores!Q411*calcs!$BN$5</f>
        <v>-0.0550825537218315</v>
      </c>
      <c r="P415" s="219">
        <f>Scores!R411*calcs!$BN$5</f>
        <v>-0.0550825537218315</v>
      </c>
      <c r="Q415" s="219">
        <f>Scores!S411*calcs!$BN$5</f>
        <v>-0.0550825537218315</v>
      </c>
      <c r="R415" s="219">
        <f>Scores!T411*calcs!$BN$6</f>
        <v>-0.618983600912187</v>
      </c>
      <c r="S415" s="219">
        <f>Scores!U411*calcs!$BN$6</f>
        <v>-0.618983600912187</v>
      </c>
      <c r="T415" s="219">
        <f>Scores!V411*calcs!$BN$6</f>
        <v>-0.618983600912187</v>
      </c>
      <c r="U415" s="219">
        <f>Scores!W411*calcs!$BN$6</f>
        <v>-0.618983600912187</v>
      </c>
      <c r="V415" s="219">
        <f>Scores!X411*calcs!$BN$6</f>
        <v>-0.618983600912187</v>
      </c>
      <c r="W415" s="219">
        <f>Scores!Y411*calcs!$BN$7</f>
        <v>0.0752973591793972</v>
      </c>
      <c r="X415" s="219">
        <f>Scores!Z411*calcs!$BN$7</f>
        <v>0.564929589771444</v>
      </c>
      <c r="Y415" s="219">
        <f>Scores!AA411*calcs!$BN$7</f>
        <v>0.752259861545041</v>
      </c>
      <c r="Z415" s="219">
        <f>Scores!AB411*calcs!$BN$7</f>
        <v>1.10983194940367</v>
      </c>
      <c r="AA415" s="219">
        <f>Scores!AC411*calcs!$BN$7</f>
        <v>0.798050500975541</v>
      </c>
      <c r="AB415" s="219">
        <f>Scores!AD411*calcs!$BN$8</f>
        <v>0.56257328564611</v>
      </c>
      <c r="AC415" s="219">
        <f>Scores!AE411*calcs!$BN$8</f>
        <v>0.598993372666985</v>
      </c>
      <c r="AD415" s="219">
        <f>Scores!AF411*calcs!$BN$8</f>
        <v>0.593508091927033</v>
      </c>
      <c r="AE415" s="219">
        <f>Scores!AG411*calcs!$BN$8</f>
        <v>0.643852577805319</v>
      </c>
      <c r="AF415" s="219">
        <f>Scores!AH411*calcs!$BN$8</f>
        <v>0.638590279609641</v>
      </c>
      <c r="AG415" s="219">
        <f>Scores!AI411*calcs!$BN$9</f>
        <v>1.98282375924656</v>
      </c>
      <c r="AH415" s="219">
        <f>Scores!AJ411*calcs!$BN$9</f>
        <v>1.90221512863937</v>
      </c>
      <c r="AI415" s="219">
        <f>Scores!AK411*calcs!$BN$9</f>
        <v>1.92171747056668</v>
      </c>
      <c r="AJ415" s="219">
        <f>Scores!AL411*calcs!$BN$9</f>
        <v>1.99041196783678</v>
      </c>
      <c r="AK415" s="219">
        <f>Scores!AM411*calcs!$BN$9</f>
        <v>1.97840618483737</v>
      </c>
      <c r="AL415" s="219">
        <f>Scores!AN411*calcs!$BN$10</f>
        <v>-0.470306898595513</v>
      </c>
      <c r="AM415" s="219">
        <f>Scores!AO411*calcs!$BN$10</f>
        <v>-0.483557495704673</v>
      </c>
      <c r="AN415" s="219">
        <f>Scores!AP411*calcs!$BN$10</f>
        <v>-0.398365666212987</v>
      </c>
      <c r="AO415" s="219">
        <f>Scores!AQ411*calcs!$BN$10</f>
        <v>-0.38993591349431</v>
      </c>
      <c r="AP415" s="219">
        <f>Scores!AR411*calcs!$BN$10</f>
        <v>-0.427299043476466</v>
      </c>
      <c r="AQ415" s="219">
        <f>Scores!AS411*calcs!$BN$11</f>
        <v>-0.598573717856512</v>
      </c>
      <c r="AR415" s="219">
        <f>Scores!AT411*calcs!$BN$11</f>
        <v>-0.605962269084733</v>
      </c>
      <c r="AS415" s="219">
        <f>Scores!AU411*calcs!$BN$11</f>
        <v>-0.313504668017341</v>
      </c>
      <c r="AT415" s="219">
        <f>Scores!AV411*calcs!$BN$11</f>
        <v>-0.0809887744536461</v>
      </c>
      <c r="AU415" s="219">
        <f>Scores!AW411*calcs!$BN$11</f>
        <v>-0.233246890320579</v>
      </c>
      <c r="AV415" s="219">
        <f>Scores!AX411*calcs!$BN$12</f>
        <v>-0.626137860513975</v>
      </c>
      <c r="AW415" s="219">
        <f>Scores!AY411*calcs!$BN$12</f>
        <v>-0.549775015861134</v>
      </c>
      <c r="AX415" s="219">
        <f>Scores!AZ411*calcs!$BN$12</f>
        <v>-0.40768140203414</v>
      </c>
      <c r="AY415" s="219">
        <f>Scores!BA411*calcs!$BN$12</f>
        <v>-0.2861328924633</v>
      </c>
      <c r="AZ415" s="219">
        <f>Scores!BB411*calcs!$BN$12</f>
        <v>-0.224944571398839</v>
      </c>
      <c r="BA415" s="219">
        <f>Scores!BC411*calcs!$BN$13</f>
        <v>-1.04127824151515</v>
      </c>
      <c r="BB415" s="219">
        <f>Scores!BD411*calcs!$BN$13</f>
        <v>-0.876543079941057</v>
      </c>
      <c r="BC415" s="219">
        <f>Scores!BE411*calcs!$BN$13</f>
        <v>-0.812695451121556</v>
      </c>
      <c r="BD415" s="219">
        <f>Scores!BF411*calcs!$BN$13</f>
        <v>-0.790548400105521</v>
      </c>
      <c r="BE415" s="219">
        <f>Scores!BG411*calcs!$BN$13</f>
        <v>-0.790548400105521</v>
      </c>
      <c r="BF415" s="219">
        <f>Scores!BH411*calcs!$BN$14</f>
        <v>2.03588148418432</v>
      </c>
      <c r="BG415" s="219">
        <f>Scores!BI411*calcs!$BN$14</f>
        <v>2.03588148418432</v>
      </c>
      <c r="BH415" s="219">
        <f>Scores!BJ411*calcs!$BN$14</f>
        <v>2.03588148418432</v>
      </c>
      <c r="BI415" s="219">
        <f>Scores!BK411*calcs!$BN$14</f>
        <v>1.54589721826748</v>
      </c>
      <c r="BJ415" s="219">
        <f>Scores!BL411*calcs!$BN$14</f>
        <v>1.54589721826748</v>
      </c>
    </row>
    <row r="416" spans="1:62">
      <c r="A416" t="s">
        <v>836</v>
      </c>
      <c r="B416" s="22" t="s">
        <v>837</v>
      </c>
      <c r="C416" s="219">
        <f>Scores!E412*calcs!$BN$3</f>
        <v>-0.393096762623636</v>
      </c>
      <c r="D416" s="219">
        <f>Scores!F412*calcs!$BN$3</f>
        <v>-0.393096762623636</v>
      </c>
      <c r="E416" s="219">
        <f>Scores!G412*calcs!$BN$3</f>
        <v>-0.393096762623636</v>
      </c>
      <c r="F416" s="219">
        <f>Scores!H412*calcs!$BN$3</f>
        <v>-0.393096762623636</v>
      </c>
      <c r="G416" s="219">
        <f>Scores!I412*calcs!$BN$3</f>
        <v>-0.393096762623636</v>
      </c>
      <c r="H416" s="219">
        <f>Scores!J412*calcs!$BN$4</f>
        <v>0.985102255054785</v>
      </c>
      <c r="I416" s="219">
        <f>Scores!K412*calcs!$BN$4</f>
        <v>0.985102255054785</v>
      </c>
      <c r="J416" s="219">
        <f>Scores!L412*calcs!$BN$4</f>
        <v>0.985102255054785</v>
      </c>
      <c r="K416" s="219">
        <f>Scores!M412*calcs!$BN$4</f>
        <v>0.985102255054785</v>
      </c>
      <c r="L416" s="219">
        <f>Scores!N412*calcs!$BN$4</f>
        <v>0.985102255054785</v>
      </c>
      <c r="M416" s="219">
        <f>Scores!O412*calcs!$BN$5</f>
        <v>0.32490790438113</v>
      </c>
      <c r="N416" s="219">
        <f>Scores!P412*calcs!$BN$5</f>
        <v>0.32490790438113</v>
      </c>
      <c r="O416" s="219">
        <f>Scores!Q412*calcs!$BN$5</f>
        <v>0.32490790438113</v>
      </c>
      <c r="P416" s="219">
        <f>Scores!R412*calcs!$BN$5</f>
        <v>0.32490790438113</v>
      </c>
      <c r="Q416" s="219">
        <f>Scores!S412*calcs!$BN$5</f>
        <v>0.32490790438113</v>
      </c>
      <c r="R416" s="219">
        <f>Scores!T412*calcs!$BN$6</f>
        <v>0.0329262890730124</v>
      </c>
      <c r="S416" s="219">
        <f>Scores!U412*calcs!$BN$6</f>
        <v>0.0329262890730124</v>
      </c>
      <c r="T416" s="219">
        <f>Scores!V412*calcs!$BN$6</f>
        <v>0.0329262890730124</v>
      </c>
      <c r="U416" s="219">
        <f>Scores!W412*calcs!$BN$6</f>
        <v>0.0329262890730124</v>
      </c>
      <c r="V416" s="219">
        <f>Scores!X412*calcs!$BN$6</f>
        <v>0.0329262890730124</v>
      </c>
      <c r="W416" s="219">
        <f>Scores!Y412*calcs!$BN$7</f>
        <v>-0.182156249799268</v>
      </c>
      <c r="X416" s="219">
        <f>Scores!Z412*calcs!$BN$7</f>
        <v>0.348987005353018</v>
      </c>
      <c r="Y416" s="219">
        <f>Scores!AA412*calcs!$BN$7</f>
        <v>0.111868695380869</v>
      </c>
      <c r="Z416" s="219">
        <f>Scores!AB412*calcs!$BN$7</f>
        <v>0.338364076314038</v>
      </c>
      <c r="AA416" s="219">
        <f>Scores!AC412*calcs!$BN$7</f>
        <v>-0.0468001246524171</v>
      </c>
      <c r="AB416" s="219">
        <f>Scores!AD412*calcs!$BN$8</f>
        <v>0.496518732910182</v>
      </c>
      <c r="AC416" s="219">
        <f>Scores!AE412*calcs!$BN$8</f>
        <v>0.379608907829362</v>
      </c>
      <c r="AD416" s="219">
        <f>Scores!AF412*calcs!$BN$8</f>
        <v>0.479938659644922</v>
      </c>
      <c r="AE416" s="219">
        <f>Scores!AG412*calcs!$BN$8</f>
        <v>0.505487409187095</v>
      </c>
      <c r="AF416" s="219">
        <f>Scores!AH412*calcs!$BN$8</f>
        <v>0.365134168174084</v>
      </c>
      <c r="AG416" s="219">
        <f>Scores!AI412*calcs!$BN$9</f>
        <v>1.60896391668544</v>
      </c>
      <c r="AH416" s="219">
        <f>Scores!AJ412*calcs!$BN$9</f>
        <v>1.63096191704545</v>
      </c>
      <c r="AI416" s="219">
        <f>Scores!AK412*calcs!$BN$9</f>
        <v>1.70033717462998</v>
      </c>
      <c r="AJ416" s="219">
        <f>Scores!AL412*calcs!$BN$9</f>
        <v>1.80435366141157</v>
      </c>
      <c r="AK416" s="219">
        <f>Scores!AM412*calcs!$BN$9</f>
        <v>1.76636375084147</v>
      </c>
      <c r="AL416" s="219">
        <f>Scores!AN412*calcs!$BN$10</f>
        <v>-0.422724696916841</v>
      </c>
      <c r="AM416" s="219">
        <f>Scores!AO412*calcs!$BN$10</f>
        <v>-0.483557495704673</v>
      </c>
      <c r="AN416" s="219">
        <f>Scores!AP412*calcs!$BN$10</f>
        <v>-0.514112642812076</v>
      </c>
      <c r="AO416" s="219">
        <f>Scores!AQ412*calcs!$BN$10</f>
        <v>-0.570834609412629</v>
      </c>
      <c r="AP416" s="219">
        <f>Scores!AR412*calcs!$BN$10</f>
        <v>-0.513862527403801</v>
      </c>
      <c r="AQ416" s="219">
        <f>Scores!AS412*calcs!$BN$11</f>
        <v>-0.292506540852628</v>
      </c>
      <c r="AR416" s="219">
        <f>Scores!AT412*calcs!$BN$11</f>
        <v>-0.277385415590251</v>
      </c>
      <c r="AS416" s="219">
        <f>Scores!AU412*calcs!$BN$11</f>
        <v>-0.0393624160672853</v>
      </c>
      <c r="AT416" s="219">
        <f>Scores!AV412*calcs!$BN$11</f>
        <v>0.197924072348998</v>
      </c>
      <c r="AU416" s="219">
        <f>Scores!AW412*calcs!$BN$11</f>
        <v>-0.274874714567371</v>
      </c>
      <c r="AV416" s="219">
        <f>Scores!AX412*calcs!$BN$12</f>
        <v>-0.285564856343129</v>
      </c>
      <c r="AW416" s="219">
        <f>Scores!AY412*calcs!$BN$12</f>
        <v>-0.302716394400457</v>
      </c>
      <c r="AX416" s="219">
        <f>Scores!AZ412*calcs!$BN$12</f>
        <v>-0.28475770064626</v>
      </c>
      <c r="AY416" s="219">
        <f>Scores!BA412*calcs!$BN$12</f>
        <v>-0.219607707783792</v>
      </c>
      <c r="AZ416" s="219">
        <f>Scores!BB412*calcs!$BN$12</f>
        <v>-0.304900290930892</v>
      </c>
      <c r="BA416" s="219">
        <f>Scores!BC412*calcs!$BN$13</f>
        <v>-0.218610901533567</v>
      </c>
      <c r="BB416" s="219">
        <f>Scores!BD412*calcs!$BN$13</f>
        <v>-0.238552863528263</v>
      </c>
      <c r="BC416" s="219">
        <f>Scores!BE412*calcs!$BN$13</f>
        <v>-0.382088159855657</v>
      </c>
      <c r="BD416" s="219">
        <f>Scores!BF412*calcs!$BN$13</f>
        <v>-0.358736248787379</v>
      </c>
      <c r="BE416" s="219">
        <f>Scores!BG412*calcs!$BN$13</f>
        <v>-0.358736248787379</v>
      </c>
      <c r="BF416" s="219">
        <f>Scores!BH412*calcs!$BN$14</f>
        <v>2.12579192459624</v>
      </c>
      <c r="BG416" s="219">
        <f>Scores!BI412*calcs!$BN$14</f>
        <v>2.12579192459624</v>
      </c>
      <c r="BH416" s="219">
        <f>Scores!BJ412*calcs!$BN$14</f>
        <v>2.12579192459624</v>
      </c>
      <c r="BI416" s="219">
        <f>Scores!BK412*calcs!$BN$14</f>
        <v>2.35088363256381</v>
      </c>
      <c r="BJ416" s="219">
        <f>Scores!BL412*calcs!$BN$14</f>
        <v>2.35088363256381</v>
      </c>
    </row>
    <row r="417" spans="1:62">
      <c r="A417" t="s">
        <v>838</v>
      </c>
      <c r="B417" s="22" t="s">
        <v>839</v>
      </c>
      <c r="C417" s="219">
        <f>Scores!E413*calcs!$BN$3</f>
        <v>-0.0610180918681666</v>
      </c>
      <c r="D417" s="219">
        <f>Scores!F413*calcs!$BN$3</f>
        <v>-0.0610180918681666</v>
      </c>
      <c r="E417" s="219">
        <f>Scores!G413*calcs!$BN$3</f>
        <v>-0.0610180918681666</v>
      </c>
      <c r="F417" s="219">
        <f>Scores!H413*calcs!$BN$3</f>
        <v>-0.0610180918681666</v>
      </c>
      <c r="G417" s="219">
        <f>Scores!I413*calcs!$BN$3</f>
        <v>-0.0610180918681666</v>
      </c>
      <c r="H417" s="219">
        <f>Scores!J413*calcs!$BN$4</f>
        <v>0.272261443994115</v>
      </c>
      <c r="I417" s="219">
        <f>Scores!K413*calcs!$BN$4</f>
        <v>0.272261443994115</v>
      </c>
      <c r="J417" s="219">
        <f>Scores!L413*calcs!$BN$4</f>
        <v>0.272261443994115</v>
      </c>
      <c r="K417" s="219">
        <f>Scores!M413*calcs!$BN$4</f>
        <v>0.272261443994115</v>
      </c>
      <c r="L417" s="219">
        <f>Scores!N413*calcs!$BN$4</f>
        <v>0.272261443994115</v>
      </c>
      <c r="M417" s="219">
        <f>Scores!O413*calcs!$BN$5</f>
        <v>-0.865099081166891</v>
      </c>
      <c r="N417" s="219">
        <f>Scores!P413*calcs!$BN$5</f>
        <v>-0.865099081166891</v>
      </c>
      <c r="O417" s="219">
        <f>Scores!Q413*calcs!$BN$5</f>
        <v>-0.865099081166891</v>
      </c>
      <c r="P417" s="219">
        <f>Scores!R413*calcs!$BN$5</f>
        <v>-0.865099081166891</v>
      </c>
      <c r="Q417" s="219">
        <f>Scores!S413*calcs!$BN$5</f>
        <v>-0.865099081166891</v>
      </c>
      <c r="R417" s="219">
        <f>Scores!T413*calcs!$BN$6</f>
        <v>-0.466255252751704</v>
      </c>
      <c r="S417" s="219">
        <f>Scores!U413*calcs!$BN$6</f>
        <v>-0.466255252751704</v>
      </c>
      <c r="T417" s="219">
        <f>Scores!V413*calcs!$BN$6</f>
        <v>-0.466255252751704</v>
      </c>
      <c r="U417" s="219">
        <f>Scores!W413*calcs!$BN$6</f>
        <v>-0.466255252751704</v>
      </c>
      <c r="V417" s="219">
        <f>Scores!X413*calcs!$BN$6</f>
        <v>-0.466255252751704</v>
      </c>
      <c r="W417" s="219">
        <f>Scores!Y413*calcs!$BN$7</f>
        <v>0.134539642922789</v>
      </c>
      <c r="X417" s="219">
        <f>Scores!Z413*calcs!$BN$7</f>
        <v>-0.203973597382237</v>
      </c>
      <c r="Y417" s="219">
        <f>Scores!AA413*calcs!$BN$7</f>
        <v>0.00110282271904095</v>
      </c>
      <c r="Z417" s="219">
        <f>Scores!AB413*calcs!$BN$7</f>
        <v>-0.521680150825951</v>
      </c>
      <c r="AA417" s="219">
        <f>Scores!AC413*calcs!$BN$7</f>
        <v>0.303890178444738</v>
      </c>
      <c r="AB417" s="219">
        <f>Scores!AD413*calcs!$BN$8</f>
        <v>-0.244657160480072</v>
      </c>
      <c r="AC417" s="219">
        <f>Scores!AE413*calcs!$BN$8</f>
        <v>-0.329748883267888</v>
      </c>
      <c r="AD417" s="219">
        <f>Scores!AF413*calcs!$BN$8</f>
        <v>-0.178707825100093</v>
      </c>
      <c r="AE417" s="219">
        <f>Scores!AG413*calcs!$BN$8</f>
        <v>-0.134988607240093</v>
      </c>
      <c r="AF417" s="219">
        <f>Scores!AH413*calcs!$BN$8</f>
        <v>-0.273237711635585</v>
      </c>
      <c r="AG417" s="219">
        <f>Scores!AI413*calcs!$BN$9</f>
        <v>2.07518748917575</v>
      </c>
      <c r="AH417" s="219">
        <f>Scores!AJ413*calcs!$BN$9</f>
        <v>2.07502036611464</v>
      </c>
      <c r="AI417" s="219">
        <f>Scores!AK413*calcs!$BN$9</f>
        <v>2.12840348645359</v>
      </c>
      <c r="AJ417" s="219">
        <f>Scores!AL413*calcs!$BN$9</f>
        <v>2.13278417024132</v>
      </c>
      <c r="AK417" s="219">
        <f>Scores!AM413*calcs!$BN$9</f>
        <v>2.1376673456251</v>
      </c>
      <c r="AL417" s="219">
        <f>Scores!AN413*calcs!$BN$10</f>
        <v>-1.08887552041825</v>
      </c>
      <c r="AM417" s="219">
        <f>Scores!AO413*calcs!$BN$10</f>
        <v>-1.18690383145945</v>
      </c>
      <c r="AN417" s="219">
        <f>Scores!AP413*calcs!$BN$10</f>
        <v>-1.16229571176697</v>
      </c>
      <c r="AO417" s="219">
        <f>Scores!AQ413*calcs!$BN$10</f>
        <v>-1.14123590284877</v>
      </c>
      <c r="AP417" s="219">
        <f>Scores!AR413*calcs!$BN$10</f>
        <v>-1.21198099500296</v>
      </c>
      <c r="AQ417" s="219">
        <f>Scores!AS413*calcs!$BN$11</f>
        <v>-1.8081856912704</v>
      </c>
      <c r="AR417" s="219">
        <f>Scores!AT413*calcs!$BN$11</f>
        <v>-1.84212937014318</v>
      </c>
      <c r="AS417" s="219">
        <f>Scores!AU413*calcs!$BN$11</f>
        <v>-1.75419138304683</v>
      </c>
      <c r="AT417" s="219">
        <f>Scores!AV413*calcs!$BN$11</f>
        <v>-1.50674824527703</v>
      </c>
      <c r="AU417" s="219">
        <f>Scores!AW413*calcs!$BN$11</f>
        <v>-1.65653486922775</v>
      </c>
      <c r="AV417" s="219">
        <f>Scores!AX413*calcs!$BN$12</f>
        <v>-1.33050202043839</v>
      </c>
      <c r="AW417" s="219">
        <f>Scores!AY413*calcs!$BN$12</f>
        <v>-1.37559021135918</v>
      </c>
      <c r="AX417" s="219">
        <f>Scores!AZ413*calcs!$BN$12</f>
        <v>-1.35979240793254</v>
      </c>
      <c r="AY417" s="219">
        <f>Scores!BA413*calcs!$BN$12</f>
        <v>-1.260329461348</v>
      </c>
      <c r="AZ417" s="219">
        <f>Scores!BB413*calcs!$BN$12</f>
        <v>-1.23154740817516</v>
      </c>
      <c r="BA417" s="219">
        <f>Scores!BC413*calcs!$BN$13</f>
        <v>-1.39795918612255</v>
      </c>
      <c r="BB417" s="219">
        <f>Scores!BD413*calcs!$BN$13</f>
        <v>-1.30371913788702</v>
      </c>
      <c r="BC417" s="219">
        <f>Scores!BE413*calcs!$BN$13</f>
        <v>-1.32821122235538</v>
      </c>
      <c r="BD417" s="219">
        <f>Scores!BF413*calcs!$BN$13</f>
        <v>-1.28879319008799</v>
      </c>
      <c r="BE417" s="219">
        <f>Scores!BG413*calcs!$BN$13</f>
        <v>-1.28879319008799</v>
      </c>
      <c r="BF417" s="219">
        <f>Scores!BH413*calcs!$BN$14</f>
        <v>1.41244193191815</v>
      </c>
      <c r="BG417" s="219">
        <f>Scores!BI413*calcs!$BN$14</f>
        <v>1.41244193191815</v>
      </c>
      <c r="BH417" s="219">
        <f>Scores!BJ413*calcs!$BN$14</f>
        <v>1.41244193191815</v>
      </c>
      <c r="BI417" s="219">
        <f>Scores!BK413*calcs!$BN$14</f>
        <v>1.39595751508391</v>
      </c>
      <c r="BJ417" s="219">
        <f>Scores!BL413*calcs!$BN$14</f>
        <v>1.39595751508391</v>
      </c>
    </row>
    <row r="418" spans="1:62">
      <c r="A418" t="s">
        <v>840</v>
      </c>
      <c r="B418" s="22" t="s">
        <v>841</v>
      </c>
      <c r="C418" s="219">
        <f>Scores!E414*calcs!$BN$3</f>
        <v>0.586395787251741</v>
      </c>
      <c r="D418" s="219">
        <f>Scores!F414*calcs!$BN$3</f>
        <v>0.586395787251741</v>
      </c>
      <c r="E418" s="219">
        <f>Scores!G414*calcs!$BN$3</f>
        <v>0.586395787251741</v>
      </c>
      <c r="F418" s="219">
        <f>Scores!H414*calcs!$BN$3</f>
        <v>0.586395787251741</v>
      </c>
      <c r="G418" s="219">
        <f>Scores!I414*calcs!$BN$3</f>
        <v>0.586395787251741</v>
      </c>
      <c r="H418" s="219">
        <f>Scores!J414*calcs!$BN$4</f>
        <v>1.00420421483598</v>
      </c>
      <c r="I418" s="219">
        <f>Scores!K414*calcs!$BN$4</f>
        <v>1.00420421483598</v>
      </c>
      <c r="J418" s="219">
        <f>Scores!L414*calcs!$BN$4</f>
        <v>1.00420421483598</v>
      </c>
      <c r="K418" s="219">
        <f>Scores!M414*calcs!$BN$4</f>
        <v>1.00420421483598</v>
      </c>
      <c r="L418" s="219">
        <f>Scores!N414*calcs!$BN$4</f>
        <v>1.00420421483598</v>
      </c>
      <c r="M418" s="219">
        <f>Scores!O414*calcs!$BN$5</f>
        <v>-0.10841342275101</v>
      </c>
      <c r="N418" s="219">
        <f>Scores!P414*calcs!$BN$5</f>
        <v>-0.10841342275101</v>
      </c>
      <c r="O418" s="219">
        <f>Scores!Q414*calcs!$BN$5</f>
        <v>-0.10841342275101</v>
      </c>
      <c r="P418" s="219">
        <f>Scores!R414*calcs!$BN$5</f>
        <v>-0.10841342275101</v>
      </c>
      <c r="Q418" s="219">
        <f>Scores!S414*calcs!$BN$5</f>
        <v>-0.10841342275101</v>
      </c>
      <c r="R418" s="219">
        <f>Scores!T414*calcs!$BN$6</f>
        <v>-0.722468464257488</v>
      </c>
      <c r="S418" s="219">
        <f>Scores!U414*calcs!$BN$6</f>
        <v>-0.722468464257488</v>
      </c>
      <c r="T418" s="219">
        <f>Scores!V414*calcs!$BN$6</f>
        <v>-0.722468464257488</v>
      </c>
      <c r="U418" s="219">
        <f>Scores!W414*calcs!$BN$6</f>
        <v>-0.722468464257488</v>
      </c>
      <c r="V418" s="219">
        <f>Scores!X414*calcs!$BN$6</f>
        <v>-0.722468464257488</v>
      </c>
      <c r="W418" s="219">
        <f>Scores!Y414*calcs!$BN$7</f>
        <v>-0.737115283619294</v>
      </c>
      <c r="X418" s="219">
        <f>Scores!Z414*calcs!$BN$7</f>
        <v>-0.322451646610771</v>
      </c>
      <c r="Y418" s="219">
        <f>Scores!AA414*calcs!$BN$7</f>
        <v>-0.326780713493409</v>
      </c>
      <c r="Z418" s="219">
        <f>Scores!AB414*calcs!$BN$7</f>
        <v>-0.647499467845038</v>
      </c>
      <c r="AA418" s="219">
        <f>Scores!AC414*calcs!$BN$7</f>
        <v>1.20861462928835</v>
      </c>
      <c r="AB418" s="219">
        <f>Scores!AD414*calcs!$BN$8</f>
        <v>-0.809483718391542</v>
      </c>
      <c r="AC418" s="219">
        <f>Scores!AE414*calcs!$BN$8</f>
        <v>-0.920556120376074</v>
      </c>
      <c r="AD418" s="219">
        <f>Scores!AF414*calcs!$BN$8</f>
        <v>-0.740648813807067</v>
      </c>
      <c r="AE418" s="219">
        <f>Scores!AG414*calcs!$BN$8</f>
        <v>-0.611758806717196</v>
      </c>
      <c r="AF418" s="219">
        <f>Scores!AH414*calcs!$BN$8</f>
        <v>-0.591707270823088</v>
      </c>
      <c r="AG418" s="219">
        <f>Scores!AI414*calcs!$BN$9</f>
        <v>2.01375814834548</v>
      </c>
      <c r="AH418" s="219">
        <f>Scores!AJ414*calcs!$BN$9</f>
        <v>2.00904913585342</v>
      </c>
      <c r="AI418" s="219">
        <f>Scores!AK414*calcs!$BN$9</f>
        <v>1.97523402849784</v>
      </c>
      <c r="AJ418" s="219">
        <f>Scores!AL414*calcs!$BN$9</f>
        <v>2.00425886769268</v>
      </c>
      <c r="AK418" s="219">
        <f>Scores!AM414*calcs!$BN$9</f>
        <v>2.01196216115322</v>
      </c>
      <c r="AL418" s="219">
        <f>Scores!AN414*calcs!$BN$10</f>
        <v>-1.59103768456281</v>
      </c>
      <c r="AM418" s="219">
        <f>Scores!AO414*calcs!$BN$10</f>
        <v>-1.6558013886293</v>
      </c>
      <c r="AN418" s="219">
        <f>Scores!AP414*calcs!$BN$10</f>
        <v>-1.60692375290967</v>
      </c>
      <c r="AO418" s="219">
        <f>Scores!AQ414*calcs!$BN$10</f>
        <v>-1.58103496909816</v>
      </c>
      <c r="AP418" s="219">
        <f>Scores!AR414*calcs!$BN$10</f>
        <v>-1.49367161702959</v>
      </c>
      <c r="AQ418" s="219">
        <f>Scores!AS414*calcs!$BN$11</f>
        <v>-1.83868669363647</v>
      </c>
      <c r="AR418" s="219">
        <f>Scores!AT414*calcs!$BN$11</f>
        <v>-1.65227017147107</v>
      </c>
      <c r="AS418" s="219">
        <f>Scores!AU414*calcs!$BN$11</f>
        <v>-1.6647919462575</v>
      </c>
      <c r="AT418" s="219">
        <f>Scores!AV414*calcs!$BN$11</f>
        <v>-1.00350958686139</v>
      </c>
      <c r="AU418" s="219">
        <f>Scores!AW414*calcs!$BN$11</f>
        <v>-1.57199544639301</v>
      </c>
      <c r="AV418" s="219">
        <f>Scores!AX414*calcs!$BN$12</f>
        <v>-1.49562628840977</v>
      </c>
      <c r="AW418" s="219">
        <f>Scores!AY414*calcs!$BN$12</f>
        <v>-1.48684076203273</v>
      </c>
      <c r="AX418" s="219">
        <f>Scores!AZ414*calcs!$BN$12</f>
        <v>-1.43225045310212</v>
      </c>
      <c r="AY418" s="219">
        <f>Scores!BA414*calcs!$BN$12</f>
        <v>-1.2730949744563</v>
      </c>
      <c r="AZ418" s="219">
        <f>Scores!BB414*calcs!$BN$12</f>
        <v>-1.17656650769604</v>
      </c>
      <c r="BA418" s="219">
        <f>Scores!BC414*calcs!$BN$13</f>
        <v>-1.27139497997154</v>
      </c>
      <c r="BB418" s="219">
        <f>Scores!BD414*calcs!$BN$13</f>
        <v>-1.2704326918133</v>
      </c>
      <c r="BC418" s="219">
        <f>Scores!BE414*calcs!$BN$13</f>
        <v>-1.21904317668233</v>
      </c>
      <c r="BD418" s="219">
        <f>Scores!BF414*calcs!$BN$13</f>
        <v>-1.26886339848869</v>
      </c>
      <c r="BE418" s="219">
        <f>Scores!BG414*calcs!$BN$13</f>
        <v>-1.26886339848869</v>
      </c>
      <c r="BF418" s="219">
        <f>Scores!BH414*calcs!$BN$14</f>
        <v>1.50319004724073</v>
      </c>
      <c r="BG418" s="219">
        <f>Scores!BI414*calcs!$BN$14</f>
        <v>1.50319004724073</v>
      </c>
      <c r="BH418" s="219">
        <f>Scores!BJ414*calcs!$BN$14</f>
        <v>1.50319004724073</v>
      </c>
      <c r="BI418" s="219">
        <f>Scores!BK414*calcs!$BN$14</f>
        <v>0.877507749690758</v>
      </c>
      <c r="BJ418" s="219">
        <f>Scores!BL414*calcs!$BN$14</f>
        <v>0.877507749690758</v>
      </c>
    </row>
    <row r="419" spans="1:62">
      <c r="A419" t="s">
        <v>842</v>
      </c>
      <c r="B419" s="22" t="s">
        <v>843</v>
      </c>
      <c r="C419" s="219">
        <f>Scores!E415*calcs!$BN$3</f>
        <v>-0.2870548341471</v>
      </c>
      <c r="D419" s="219">
        <f>Scores!F415*calcs!$BN$3</f>
        <v>-0.2870548341471</v>
      </c>
      <c r="E419" s="219">
        <f>Scores!G415*calcs!$BN$3</f>
        <v>-0.2870548341471</v>
      </c>
      <c r="F419" s="219">
        <f>Scores!H415*calcs!$BN$3</f>
        <v>-0.2870548341471</v>
      </c>
      <c r="G419" s="219">
        <f>Scores!I415*calcs!$BN$3</f>
        <v>-0.2870548341471</v>
      </c>
      <c r="H419" s="219">
        <f>Scores!J415*calcs!$BN$4</f>
        <v>0.542484031555871</v>
      </c>
      <c r="I419" s="219">
        <f>Scores!K415*calcs!$BN$4</f>
        <v>0.542484031555871</v>
      </c>
      <c r="J419" s="219">
        <f>Scores!L415*calcs!$BN$4</f>
        <v>0.542484031555871</v>
      </c>
      <c r="K419" s="219">
        <f>Scores!M415*calcs!$BN$4</f>
        <v>0.542484031555871</v>
      </c>
      <c r="L419" s="219">
        <f>Scores!N415*calcs!$BN$4</f>
        <v>0.542484031555871</v>
      </c>
      <c r="M419" s="219">
        <f>Scores!O415*calcs!$BN$5</f>
        <v>0.113818257703572</v>
      </c>
      <c r="N419" s="219">
        <f>Scores!P415*calcs!$BN$5</f>
        <v>0.113818257703572</v>
      </c>
      <c r="O419" s="219">
        <f>Scores!Q415*calcs!$BN$5</f>
        <v>0.113818257703572</v>
      </c>
      <c r="P419" s="219">
        <f>Scores!R415*calcs!$BN$5</f>
        <v>0.113818257703572</v>
      </c>
      <c r="Q419" s="219">
        <f>Scores!S415*calcs!$BN$5</f>
        <v>0.113818257703572</v>
      </c>
      <c r="R419" s="219">
        <f>Scores!T415*calcs!$BN$6</f>
        <v>-0.715249422496897</v>
      </c>
      <c r="S419" s="219">
        <f>Scores!U415*calcs!$BN$6</f>
        <v>-0.715249422496897</v>
      </c>
      <c r="T419" s="219">
        <f>Scores!V415*calcs!$BN$6</f>
        <v>-0.715249422496897</v>
      </c>
      <c r="U419" s="219">
        <f>Scores!W415*calcs!$BN$6</f>
        <v>-0.715249422496897</v>
      </c>
      <c r="V419" s="219">
        <f>Scores!X415*calcs!$BN$6</f>
        <v>-0.715249422496897</v>
      </c>
      <c r="W419" s="219">
        <f>Scores!Y415*calcs!$BN$7</f>
        <v>-0.8824238338704</v>
      </c>
      <c r="X419" s="219">
        <f>Scores!Z415*calcs!$BN$7</f>
        <v>-0.312797539073614</v>
      </c>
      <c r="Y419" s="219">
        <f>Scores!AA415*calcs!$BN$7</f>
        <v>-0.656721831084513</v>
      </c>
      <c r="Z419" s="219">
        <f>Scores!AB415*calcs!$BN$7</f>
        <v>-0.330606051583518</v>
      </c>
      <c r="AA419" s="219">
        <f>Scores!AC415*calcs!$BN$7</f>
        <v>-0.164149019195155</v>
      </c>
      <c r="AB419" s="219">
        <f>Scores!AD415*calcs!$BN$8</f>
        <v>-0.586930747317013</v>
      </c>
      <c r="AC419" s="219">
        <f>Scores!AE415*calcs!$BN$8</f>
        <v>-0.732188741275422</v>
      </c>
      <c r="AD419" s="219">
        <f>Scores!AF415*calcs!$BN$8</f>
        <v>-0.746611209001878</v>
      </c>
      <c r="AE419" s="219">
        <f>Scores!AG415*calcs!$BN$8</f>
        <v>-0.611669171409905</v>
      </c>
      <c r="AF419" s="219">
        <f>Scores!AH415*calcs!$BN$8</f>
        <v>-0.750043296882803</v>
      </c>
      <c r="AG419" s="219">
        <f>Scores!AI415*calcs!$BN$9</f>
        <v>1.49181871108177</v>
      </c>
      <c r="AH419" s="219">
        <f>Scores!AJ415*calcs!$BN$9</f>
        <v>1.51726360117891</v>
      </c>
      <c r="AI419" s="219">
        <f>Scores!AK415*calcs!$BN$9</f>
        <v>1.48556520397256</v>
      </c>
      <c r="AJ419" s="219">
        <f>Scores!AL415*calcs!$BN$9</f>
        <v>1.51544132357329</v>
      </c>
      <c r="AK419" s="219">
        <f>Scores!AM415*calcs!$BN$9</f>
        <v>1.59356108146493</v>
      </c>
      <c r="AL419" s="219">
        <f>Scores!AN415*calcs!$BN$10</f>
        <v>-1.09091475763305</v>
      </c>
      <c r="AM419" s="219">
        <f>Scores!AO415*calcs!$BN$10</f>
        <v>-1.0408757350837</v>
      </c>
      <c r="AN419" s="219">
        <f>Scores!AP415*calcs!$BN$10</f>
        <v>-1.06440684012888</v>
      </c>
      <c r="AO419" s="219">
        <f>Scores!AQ415*calcs!$BN$10</f>
        <v>-1.10277455849137</v>
      </c>
      <c r="AP419" s="219">
        <f>Scores!AR415*calcs!$BN$10</f>
        <v>-1.16181566444812</v>
      </c>
      <c r="AQ419" s="219">
        <f>Scores!AS415*calcs!$BN$11</f>
        <v>-1.2019159714458</v>
      </c>
      <c r="AR419" s="219">
        <f>Scores!AT415*calcs!$BN$11</f>
        <v>-1.10540919889198</v>
      </c>
      <c r="AS419" s="219">
        <f>Scores!AU415*calcs!$BN$11</f>
        <v>-0.898615785875472</v>
      </c>
      <c r="AT419" s="219">
        <f>Scores!AV415*calcs!$BN$11</f>
        <v>-0.834780187914879</v>
      </c>
      <c r="AU419" s="219">
        <f>Scores!AW415*calcs!$BN$11</f>
        <v>-0.63455046334259</v>
      </c>
      <c r="AV419" s="219">
        <f>Scores!AX415*calcs!$BN$12</f>
        <v>-1.3488999942531</v>
      </c>
      <c r="AW419" s="219">
        <f>Scores!AY415*calcs!$BN$12</f>
        <v>-1.45246349254299</v>
      </c>
      <c r="AX419" s="219">
        <f>Scores!AZ415*calcs!$BN$12</f>
        <v>-1.56032749427895</v>
      </c>
      <c r="AY419" s="219">
        <f>Scores!BA415*calcs!$BN$12</f>
        <v>-1.49632945495436</v>
      </c>
      <c r="AZ419" s="219">
        <f>Scores!BB415*calcs!$BN$12</f>
        <v>-1.54384446253385</v>
      </c>
      <c r="BA419" s="219">
        <f>Scores!BC415*calcs!$BN$13</f>
        <v>-1.21386579535744</v>
      </c>
      <c r="BB419" s="219">
        <f>Scores!BD415*calcs!$BN$13</f>
        <v>-1.13728690751846</v>
      </c>
      <c r="BC419" s="219">
        <f>Scores!BE415*calcs!$BN$13</f>
        <v>-1.19478361097721</v>
      </c>
      <c r="BD419" s="219">
        <f>Scores!BF415*calcs!$BN$13</f>
        <v>-1.11606832956073</v>
      </c>
      <c r="BE419" s="219">
        <f>Scores!BG415*calcs!$BN$13</f>
        <v>-1.11606832956073</v>
      </c>
      <c r="BF419" s="219">
        <f>Scores!BH415*calcs!$BN$14</f>
        <v>1.68771765109988</v>
      </c>
      <c r="BG419" s="219">
        <f>Scores!BI415*calcs!$BN$14</f>
        <v>1.68771765109988</v>
      </c>
      <c r="BH419" s="219">
        <f>Scores!BJ415*calcs!$BN$14</f>
        <v>1.68771765109988</v>
      </c>
      <c r="BI419" s="219">
        <f>Scores!BK415*calcs!$BN$14</f>
        <v>0.685841711997358</v>
      </c>
      <c r="BJ419" s="219">
        <f>Scores!BL415*calcs!$BN$14</f>
        <v>0.685841711997358</v>
      </c>
    </row>
    <row r="420" spans="1:62">
      <c r="A420" t="s">
        <v>844</v>
      </c>
      <c r="B420" s="22" t="s">
        <v>845</v>
      </c>
      <c r="C420" s="219">
        <f>Scores!E416*calcs!$BN$3</f>
        <v>0.0171180659566496</v>
      </c>
      <c r="D420" s="219">
        <f>Scores!F416*calcs!$BN$3</f>
        <v>0.0171180659566496</v>
      </c>
      <c r="E420" s="219">
        <f>Scores!G416*calcs!$BN$3</f>
        <v>0.0171180659566496</v>
      </c>
      <c r="F420" s="219">
        <f>Scores!H416*calcs!$BN$3</f>
        <v>0.0171180659566496</v>
      </c>
      <c r="G420" s="219">
        <f>Scores!I416*calcs!$BN$3</f>
        <v>0.0171180659566496</v>
      </c>
      <c r="H420" s="219">
        <f>Scores!J416*calcs!$BN$4</f>
        <v>-0.642657522777498</v>
      </c>
      <c r="I420" s="219">
        <f>Scores!K416*calcs!$BN$4</f>
        <v>-0.642657522777498</v>
      </c>
      <c r="J420" s="219">
        <f>Scores!L416*calcs!$BN$4</f>
        <v>-0.642657522777498</v>
      </c>
      <c r="K420" s="219">
        <f>Scores!M416*calcs!$BN$4</f>
        <v>-0.642657522777498</v>
      </c>
      <c r="L420" s="219">
        <f>Scores!N416*calcs!$BN$4</f>
        <v>-0.642657522777498</v>
      </c>
      <c r="M420" s="219">
        <f>Scores!O416*calcs!$BN$5</f>
        <v>-0.647154068797341</v>
      </c>
      <c r="N420" s="219">
        <f>Scores!P416*calcs!$BN$5</f>
        <v>-0.647154068797341</v>
      </c>
      <c r="O420" s="219">
        <f>Scores!Q416*calcs!$BN$5</f>
        <v>-0.647154068797341</v>
      </c>
      <c r="P420" s="219">
        <f>Scores!R416*calcs!$BN$5</f>
        <v>-0.647154068797341</v>
      </c>
      <c r="Q420" s="219">
        <f>Scores!S416*calcs!$BN$5</f>
        <v>-0.647154068797341</v>
      </c>
      <c r="R420" s="219">
        <f>Scores!T416*calcs!$BN$6</f>
        <v>-0.109256841475784</v>
      </c>
      <c r="S420" s="219">
        <f>Scores!U416*calcs!$BN$6</f>
        <v>-0.109256841475784</v>
      </c>
      <c r="T420" s="219">
        <f>Scores!V416*calcs!$BN$6</f>
        <v>-0.109256841475784</v>
      </c>
      <c r="U420" s="219">
        <f>Scores!W416*calcs!$BN$6</f>
        <v>-0.109256841475784</v>
      </c>
      <c r="V420" s="219">
        <f>Scores!X416*calcs!$BN$6</f>
        <v>-0.109256841475784</v>
      </c>
      <c r="W420" s="219">
        <f>Scores!Y416*calcs!$BN$7</f>
        <v>-0.0996754393771381</v>
      </c>
      <c r="X420" s="219">
        <f>Scores!Z416*calcs!$BN$7</f>
        <v>0.298663341224444</v>
      </c>
      <c r="Y420" s="219">
        <f>Scores!AA416*calcs!$BN$7</f>
        <v>0.0376004014198728</v>
      </c>
      <c r="Z420" s="219">
        <f>Scores!AB416*calcs!$BN$7</f>
        <v>0.133449378629521</v>
      </c>
      <c r="AA420" s="219">
        <f>Scores!AC416*calcs!$BN$7</f>
        <v>-0.536381024576778</v>
      </c>
      <c r="AB420" s="219">
        <f>Scores!AD416*calcs!$BN$8</f>
        <v>0.696325539195974</v>
      </c>
      <c r="AC420" s="219">
        <f>Scores!AE416*calcs!$BN$8</f>
        <v>0.556029084069181</v>
      </c>
      <c r="AD420" s="219">
        <f>Scores!AF416*calcs!$BN$8</f>
        <v>0.521058626505687</v>
      </c>
      <c r="AE420" s="219">
        <f>Scores!AG416*calcs!$BN$8</f>
        <v>0.501480228159422</v>
      </c>
      <c r="AF420" s="219">
        <f>Scores!AH416*calcs!$BN$8</f>
        <v>0.506781933330908</v>
      </c>
      <c r="AG420" s="219">
        <f>Scores!AI416*calcs!$BN$9</f>
        <v>1.49475601680839</v>
      </c>
      <c r="AH420" s="219">
        <f>Scores!AJ416*calcs!$BN$9</f>
        <v>1.52029453746657</v>
      </c>
      <c r="AI420" s="219">
        <f>Scores!AK416*calcs!$BN$9</f>
        <v>1.55169038255523</v>
      </c>
      <c r="AJ420" s="219">
        <f>Scores!AL416*calcs!$BN$9</f>
        <v>1.58001030768126</v>
      </c>
      <c r="AK420" s="219">
        <f>Scores!AM416*calcs!$BN$9</f>
        <v>1.65840163243127</v>
      </c>
      <c r="AL420" s="219">
        <f>Scores!AN416*calcs!$BN$10</f>
        <v>-0.31846369617975</v>
      </c>
      <c r="AM420" s="219">
        <f>Scores!AO416*calcs!$BN$10</f>
        <v>-0.408960157064015</v>
      </c>
      <c r="AN420" s="219">
        <f>Scores!AP416*calcs!$BN$10</f>
        <v>-0.478336304590539</v>
      </c>
      <c r="AO420" s="219">
        <f>Scores!AQ416*calcs!$BN$10</f>
        <v>-0.452605977682229</v>
      </c>
      <c r="AP420" s="219">
        <f>Scores!AR416*calcs!$BN$10</f>
        <v>-0.524682962894718</v>
      </c>
      <c r="AQ420" s="219">
        <f>Scores!AS416*calcs!$BN$11</f>
        <v>-0.224363449424639</v>
      </c>
      <c r="AR420" s="219">
        <f>Scores!AT416*calcs!$BN$11</f>
        <v>-0.072582504473161</v>
      </c>
      <c r="AS420" s="219">
        <f>Scores!AU416*calcs!$BN$11</f>
        <v>0.0351102057828979</v>
      </c>
      <c r="AT420" s="219">
        <f>Scores!AV416*calcs!$BN$11</f>
        <v>0.254194793690869</v>
      </c>
      <c r="AU420" s="219">
        <f>Scores!AW416*calcs!$BN$11</f>
        <v>0.153971384828874</v>
      </c>
      <c r="AV420" s="219">
        <f>Scores!AX416*calcs!$BN$12</f>
        <v>-0.221215080833062</v>
      </c>
      <c r="AW420" s="219">
        <f>Scores!AY416*calcs!$BN$12</f>
        <v>-0.281121542201698</v>
      </c>
      <c r="AX420" s="219">
        <f>Scores!AZ416*calcs!$BN$12</f>
        <v>-0.22541522411418</v>
      </c>
      <c r="AY420" s="219">
        <f>Scores!BA416*calcs!$BN$12</f>
        <v>-0.122891108000031</v>
      </c>
      <c r="AZ420" s="219">
        <f>Scores!BB416*calcs!$BN$12</f>
        <v>-0.0747326431826136</v>
      </c>
      <c r="BA420" s="219">
        <f>Scores!BC416*calcs!$BN$13</f>
        <v>-0.638573949216473</v>
      </c>
      <c r="BB420" s="219">
        <f>Scores!BD416*calcs!$BN$13</f>
        <v>-0.543678619203947</v>
      </c>
      <c r="BC420" s="219">
        <f>Scores!BE416*calcs!$BN$13</f>
        <v>-0.400282834134498</v>
      </c>
      <c r="BD420" s="219">
        <f>Scores!BF416*calcs!$BN$13</f>
        <v>-0.378666040386678</v>
      </c>
      <c r="BE420" s="219">
        <f>Scores!BG416*calcs!$BN$13</f>
        <v>-0.378666040386678</v>
      </c>
      <c r="BF420" s="219">
        <f>Scores!BH416*calcs!$BN$14</f>
        <v>2.83402930806954</v>
      </c>
      <c r="BG420" s="219">
        <f>Scores!BI416*calcs!$BN$14</f>
        <v>2.83402930806954</v>
      </c>
      <c r="BH420" s="219">
        <f>Scores!BJ416*calcs!$BN$14</f>
        <v>2.83402930806954</v>
      </c>
      <c r="BI420" s="219">
        <f>Scores!BK416*calcs!$BN$14</f>
        <v>2.63568905352479</v>
      </c>
      <c r="BJ420" s="219">
        <f>Scores!BL416*calcs!$BN$14</f>
        <v>2.63568905352479</v>
      </c>
    </row>
    <row r="421" spans="1:62">
      <c r="A421" t="s">
        <v>846</v>
      </c>
      <c r="B421" s="22" t="s">
        <v>847</v>
      </c>
      <c r="C421" s="219">
        <f>Scores!E417*calcs!$BN$3</f>
        <v>-0.831217361855643</v>
      </c>
      <c r="D421" s="219">
        <f>Scores!F417*calcs!$BN$3</f>
        <v>-0.831217361855643</v>
      </c>
      <c r="E421" s="219">
        <f>Scores!G417*calcs!$BN$3</f>
        <v>-0.831217361855643</v>
      </c>
      <c r="F421" s="219">
        <f>Scores!H417*calcs!$BN$3</f>
        <v>-0.831217361855643</v>
      </c>
      <c r="G421" s="219">
        <f>Scores!I417*calcs!$BN$3</f>
        <v>-0.831217361855643</v>
      </c>
      <c r="H421" s="219">
        <f>Scores!J417*calcs!$BN$4</f>
        <v>-0.385797773857216</v>
      </c>
      <c r="I421" s="219">
        <f>Scores!K417*calcs!$BN$4</f>
        <v>-0.385797773857216</v>
      </c>
      <c r="J421" s="219">
        <f>Scores!L417*calcs!$BN$4</f>
        <v>-0.385797773857216</v>
      </c>
      <c r="K421" s="219">
        <f>Scores!M417*calcs!$BN$4</f>
        <v>-0.385797773857216</v>
      </c>
      <c r="L421" s="219">
        <f>Scores!N417*calcs!$BN$4</f>
        <v>-0.385797773857216</v>
      </c>
      <c r="M421" s="219">
        <f>Scores!O417*calcs!$BN$5</f>
        <v>-1.1605379419903</v>
      </c>
      <c r="N421" s="219">
        <f>Scores!P417*calcs!$BN$5</f>
        <v>-1.1605379419903</v>
      </c>
      <c r="O421" s="219">
        <f>Scores!Q417*calcs!$BN$5</f>
        <v>-1.1605379419903</v>
      </c>
      <c r="P421" s="219">
        <f>Scores!R417*calcs!$BN$5</f>
        <v>-1.1605379419903</v>
      </c>
      <c r="Q421" s="219">
        <f>Scores!S417*calcs!$BN$5</f>
        <v>-1.1605379419903</v>
      </c>
      <c r="R421" s="219">
        <f>Scores!T417*calcs!$BN$6</f>
        <v>-0.428863207056674</v>
      </c>
      <c r="S421" s="219">
        <f>Scores!U417*calcs!$BN$6</f>
        <v>-0.428863207056674</v>
      </c>
      <c r="T421" s="219">
        <f>Scores!V417*calcs!$BN$6</f>
        <v>-0.428863207056674</v>
      </c>
      <c r="U421" s="219">
        <f>Scores!W417*calcs!$BN$6</f>
        <v>-0.428863207056674</v>
      </c>
      <c r="V421" s="219">
        <f>Scores!X417*calcs!$BN$6</f>
        <v>-0.428863207056674</v>
      </c>
      <c r="W421" s="219">
        <f>Scores!Y417*calcs!$BN$7</f>
        <v>-0.16305042070179</v>
      </c>
      <c r="X421" s="219">
        <f>Scores!Z417*calcs!$BN$7</f>
        <v>-0.738298347310377</v>
      </c>
      <c r="Y421" s="219">
        <f>Scores!AA417*calcs!$BN$7</f>
        <v>-1.34456984486029</v>
      </c>
      <c r="Z421" s="219">
        <f>Scores!AB417*calcs!$BN$7</f>
        <v>-0.86555400841642</v>
      </c>
      <c r="AA421" s="219">
        <f>Scores!AC417*calcs!$BN$7</f>
        <v>-1.06425587704855</v>
      </c>
      <c r="AB421" s="219">
        <f>Scores!AD417*calcs!$BN$8</f>
        <v>0.141545484997721</v>
      </c>
      <c r="AC421" s="219">
        <f>Scores!AE417*calcs!$BN$8</f>
        <v>0.104413988669337</v>
      </c>
      <c r="AD421" s="219">
        <f>Scores!AF417*calcs!$BN$8</f>
        <v>0.0424860315953091</v>
      </c>
      <c r="AE421" s="219">
        <f>Scores!AG417*calcs!$BN$8</f>
        <v>0.0701618339079891</v>
      </c>
      <c r="AF421" s="219">
        <f>Scores!AH417*calcs!$BN$8</f>
        <v>0.101264563454208</v>
      </c>
      <c r="AG421" s="219">
        <f>Scores!AI417*calcs!$BN$9</f>
        <v>2.35942539008393</v>
      </c>
      <c r="AH421" s="219">
        <f>Scores!AJ417*calcs!$BN$9</f>
        <v>2.37380619607189</v>
      </c>
      <c r="AI421" s="219">
        <f>Scores!AK417*calcs!$BN$9</f>
        <v>2.38775689959002</v>
      </c>
      <c r="AJ421" s="219">
        <f>Scores!AL417*calcs!$BN$9</f>
        <v>2.39978473541074</v>
      </c>
      <c r="AK421" s="219">
        <f>Scores!AM417*calcs!$BN$9</f>
        <v>2.4126738315979</v>
      </c>
      <c r="AL421" s="219">
        <f>Scores!AN417*calcs!$BN$10</f>
        <v>-1.52603699834106</v>
      </c>
      <c r="AM421" s="219">
        <f>Scores!AO417*calcs!$BN$10</f>
        <v>-1.40259670775758</v>
      </c>
      <c r="AN421" s="219">
        <f>Scores!AP417*calcs!$BN$10</f>
        <v>-1.51532399039419</v>
      </c>
      <c r="AO421" s="219">
        <f>Scores!AQ417*calcs!$BN$10</f>
        <v>-1.46066062717301</v>
      </c>
      <c r="AP421" s="219">
        <f>Scores!AR417*calcs!$BN$10</f>
        <v>-1.4083518613196</v>
      </c>
      <c r="AQ421" s="219">
        <f>Scores!AS417*calcs!$BN$11</f>
        <v>-1.12489571975983</v>
      </c>
      <c r="AR421" s="219">
        <f>Scores!AT417*calcs!$BN$11</f>
        <v>-0.855838130339947</v>
      </c>
      <c r="AS421" s="219">
        <f>Scores!AU417*calcs!$BN$11</f>
        <v>-0.716917250155228</v>
      </c>
      <c r="AT421" s="219">
        <f>Scores!AV417*calcs!$BN$11</f>
        <v>-0.451343190304604</v>
      </c>
      <c r="AU421" s="219">
        <f>Scores!AW417*calcs!$BN$11</f>
        <v>-0.517608839490467</v>
      </c>
      <c r="AV421" s="219">
        <f>Scores!AX417*calcs!$BN$12</f>
        <v>-0.540237797847685</v>
      </c>
      <c r="AW421" s="219">
        <f>Scores!AY417*calcs!$BN$12</f>
        <v>-0.531251719289679</v>
      </c>
      <c r="AX421" s="219">
        <f>Scores!AZ417*calcs!$BN$12</f>
        <v>-0.538800016847879</v>
      </c>
      <c r="AY421" s="219">
        <f>Scores!BA417*calcs!$BN$12</f>
        <v>-0.527402196544232</v>
      </c>
      <c r="AZ421" s="219">
        <f>Scores!BB417*calcs!$BN$12</f>
        <v>-0.497153349349178</v>
      </c>
      <c r="BA421" s="219">
        <f>Scores!BC417*calcs!$BN$13</f>
        <v>-0.86869068767286</v>
      </c>
      <c r="BB421" s="219">
        <f>Scores!BD417*calcs!$BN$13</f>
        <v>-0.876543079941057</v>
      </c>
      <c r="BC421" s="219">
        <f>Scores!BE417*calcs!$BN$13</f>
        <v>-0.843019908252957</v>
      </c>
      <c r="BD421" s="219">
        <f>Scores!BF417*calcs!$BN$13</f>
        <v>-0.810478191704819</v>
      </c>
      <c r="BE421" s="219">
        <f>Scores!BG417*calcs!$BN$13</f>
        <v>-0.810478191704819</v>
      </c>
      <c r="BF421" s="219">
        <f>Scores!BH417*calcs!$BN$14</f>
        <v>0.924777006662272</v>
      </c>
      <c r="BG421" s="219">
        <f>Scores!BI417*calcs!$BN$14</f>
        <v>0.924777006662272</v>
      </c>
      <c r="BH421" s="219">
        <f>Scores!BJ417*calcs!$BN$14</f>
        <v>0.924777006662272</v>
      </c>
      <c r="BI421" s="219">
        <f>Scores!BK417*calcs!$BN$14</f>
        <v>0.908406433513388</v>
      </c>
      <c r="BJ421" s="219">
        <f>Scores!BL417*calcs!$BN$14</f>
        <v>0.908406433513388</v>
      </c>
    </row>
    <row r="422" spans="1:62">
      <c r="A422" t="s">
        <v>848</v>
      </c>
      <c r="B422" s="22" t="s">
        <v>849</v>
      </c>
      <c r="C422" s="219">
        <f>Scores!E418*calcs!$BN$3</f>
        <v>-1.04888237293906</v>
      </c>
      <c r="D422" s="219">
        <f>Scores!F418*calcs!$BN$3</f>
        <v>-1.04888237293906</v>
      </c>
      <c r="E422" s="219">
        <f>Scores!G418*calcs!$BN$3</f>
        <v>-1.04888237293906</v>
      </c>
      <c r="F422" s="219">
        <f>Scores!H418*calcs!$BN$3</f>
        <v>-1.04888237293906</v>
      </c>
      <c r="G422" s="219">
        <f>Scores!I418*calcs!$BN$3</f>
        <v>-1.04888237293906</v>
      </c>
      <c r="H422" s="219">
        <f>Scores!J418*calcs!$BN$4</f>
        <v>-1.47717333391426</v>
      </c>
      <c r="I422" s="219">
        <f>Scores!K418*calcs!$BN$4</f>
        <v>-1.47717333391426</v>
      </c>
      <c r="J422" s="219">
        <f>Scores!L418*calcs!$BN$4</f>
        <v>-1.47717333391426</v>
      </c>
      <c r="K422" s="219">
        <f>Scores!M418*calcs!$BN$4</f>
        <v>-1.47717333391426</v>
      </c>
      <c r="L422" s="219">
        <f>Scores!N418*calcs!$BN$4</f>
        <v>-1.47717333391426</v>
      </c>
      <c r="M422" s="219">
        <f>Scores!O418*calcs!$BN$5</f>
        <v>0.591112298486453</v>
      </c>
      <c r="N422" s="219">
        <f>Scores!P418*calcs!$BN$5</f>
        <v>0.591112298486453</v>
      </c>
      <c r="O422" s="219">
        <f>Scores!Q418*calcs!$BN$5</f>
        <v>0.591112298486453</v>
      </c>
      <c r="P422" s="219">
        <f>Scores!R418*calcs!$BN$5</f>
        <v>0.591112298486453</v>
      </c>
      <c r="Q422" s="219">
        <f>Scores!S418*calcs!$BN$5</f>
        <v>0.591112298486453</v>
      </c>
      <c r="R422" s="219">
        <f>Scores!T418*calcs!$BN$6</f>
        <v>-0.0925338213774993</v>
      </c>
      <c r="S422" s="219">
        <f>Scores!U418*calcs!$BN$6</f>
        <v>-0.0925338213774993</v>
      </c>
      <c r="T422" s="219">
        <f>Scores!V418*calcs!$BN$6</f>
        <v>-0.0925338213774993</v>
      </c>
      <c r="U422" s="219">
        <f>Scores!W418*calcs!$BN$6</f>
        <v>-0.0925338213774993</v>
      </c>
      <c r="V422" s="219">
        <f>Scores!X418*calcs!$BN$6</f>
        <v>-0.0925338213774993</v>
      </c>
      <c r="W422" s="219">
        <f>Scores!Y418*calcs!$BN$7</f>
        <v>-0.048615955841996</v>
      </c>
      <c r="X422" s="219">
        <f>Scores!Z418*calcs!$BN$7</f>
        <v>-0.321806151390398</v>
      </c>
      <c r="Y422" s="219">
        <f>Scores!AA418*calcs!$BN$7</f>
        <v>-0.724855672040537</v>
      </c>
      <c r="Z422" s="219">
        <f>Scores!AB418*calcs!$BN$7</f>
        <v>-0.431986453856829</v>
      </c>
      <c r="AA422" s="219">
        <f>Scores!AC418*calcs!$BN$7</f>
        <v>-0.531439659485506</v>
      </c>
      <c r="AB422" s="219">
        <f>Scores!AD418*calcs!$BN$8</f>
        <v>0.594472801357606</v>
      </c>
      <c r="AC422" s="219">
        <f>Scores!AE418*calcs!$BN$8</f>
        <v>0.539957085198946</v>
      </c>
      <c r="AD422" s="219">
        <f>Scores!AF418*calcs!$BN$8</f>
        <v>0.591039191225248</v>
      </c>
      <c r="AE422" s="219">
        <f>Scores!AG418*calcs!$BN$8</f>
        <v>0.61430579267886</v>
      </c>
      <c r="AF422" s="219">
        <f>Scores!AH418*calcs!$BN$8</f>
        <v>0.474636270168649</v>
      </c>
      <c r="AG422" s="219">
        <f>Scores!AI418*calcs!$BN$9</f>
        <v>1.37516571222433</v>
      </c>
      <c r="AH422" s="219">
        <f>Scores!AJ418*calcs!$BN$9</f>
        <v>1.39645914057071</v>
      </c>
      <c r="AI422" s="219">
        <f>Scores!AK418*calcs!$BN$9</f>
        <v>1.44003499735515</v>
      </c>
      <c r="AJ422" s="219">
        <f>Scores!AL418*calcs!$BN$9</f>
        <v>1.47074240385096</v>
      </c>
      <c r="AK422" s="219">
        <f>Scores!AM418*calcs!$BN$9</f>
        <v>1.48981040761963</v>
      </c>
      <c r="AL422" s="219">
        <f>Scores!AN418*calcs!$BN$10</f>
        <v>-0.107492610795637</v>
      </c>
      <c r="AM422" s="219">
        <f>Scores!AO418*calcs!$BN$10</f>
        <v>-0.143606766756531</v>
      </c>
      <c r="AN422" s="219">
        <f>Scores!AP418*calcs!$BN$10</f>
        <v>-0.161084364184857</v>
      </c>
      <c r="AO422" s="219">
        <f>Scores!AQ418*calcs!$BN$10</f>
        <v>-0.143033639335521</v>
      </c>
      <c r="AP422" s="219">
        <f>Scores!AR418*calcs!$BN$10</f>
        <v>-0.213294874878331</v>
      </c>
      <c r="AQ422" s="219">
        <f>Scores!AS418*calcs!$BN$11</f>
        <v>-0.406793472061058</v>
      </c>
      <c r="AR422" s="219">
        <f>Scores!AT418*calcs!$BN$11</f>
        <v>-0.419855629442757</v>
      </c>
      <c r="AS422" s="219">
        <f>Scores!AU418*calcs!$BN$11</f>
        <v>-0.208848028884764</v>
      </c>
      <c r="AT422" s="219">
        <f>Scores!AV418*calcs!$BN$11</f>
        <v>-0.0138068919773141</v>
      </c>
      <c r="AU422" s="219">
        <f>Scores!AW418*calcs!$BN$11</f>
        <v>-0.17253728187072</v>
      </c>
      <c r="AV422" s="219">
        <f>Scores!AX418*calcs!$BN$12</f>
        <v>-0.00118564677744761</v>
      </c>
      <c r="AW422" s="219">
        <f>Scores!AY418*calcs!$BN$12</f>
        <v>0.0412479428418782</v>
      </c>
      <c r="AX422" s="219">
        <f>Scores!AZ418*calcs!$BN$12</f>
        <v>-0.118543478334823</v>
      </c>
      <c r="AY422" s="219">
        <f>Scores!BA418*calcs!$BN$12</f>
        <v>-0.125900863123127</v>
      </c>
      <c r="AZ422" s="219">
        <f>Scores!BB418*calcs!$BN$12</f>
        <v>-0.102783948883861</v>
      </c>
      <c r="BA422" s="219">
        <f>Scores!BC418*calcs!$BN$13</f>
        <v>0.0517762661526869</v>
      </c>
      <c r="BB422" s="219">
        <f>Scores!BD418*calcs!$BN$13</f>
        <v>-0.0332864460737109</v>
      </c>
      <c r="BC422" s="219">
        <f>Scores!BE418*calcs!$BN$13</f>
        <v>-0.115232937099325</v>
      </c>
      <c r="BD422" s="219">
        <f>Scores!BF418*calcs!$BN$13</f>
        <v>-0.186011388260122</v>
      </c>
      <c r="BE422" s="219">
        <f>Scores!BG418*calcs!$BN$13</f>
        <v>-0.186011388260122</v>
      </c>
      <c r="BF422" s="219">
        <f>Scores!BH418*calcs!$BN$14</f>
        <v>2.18293468015024</v>
      </c>
      <c r="BG422" s="219">
        <f>Scores!BI418*calcs!$BN$14</f>
        <v>2.18293468015024</v>
      </c>
      <c r="BH422" s="219">
        <f>Scores!BJ418*calcs!$BN$14</f>
        <v>2.18293468015024</v>
      </c>
      <c r="BI422" s="219">
        <f>Scores!BK418*calcs!$BN$14</f>
        <v>1.24095469543912</v>
      </c>
      <c r="BJ422" s="219">
        <f>Scores!BL418*calcs!$BN$14</f>
        <v>1.24095469543912</v>
      </c>
    </row>
    <row r="423" spans="1:62">
      <c r="A423" t="s">
        <v>850</v>
      </c>
      <c r="B423" s="22" t="s">
        <v>851</v>
      </c>
      <c r="C423" s="219">
        <f>Scores!E419*calcs!$BN$3</f>
        <v>-0.803311591203922</v>
      </c>
      <c r="D423" s="219">
        <f>Scores!F419*calcs!$BN$3</f>
        <v>-0.803311591203922</v>
      </c>
      <c r="E423" s="219">
        <f>Scores!G419*calcs!$BN$3</f>
        <v>-0.803311591203922</v>
      </c>
      <c r="F423" s="219">
        <f>Scores!H419*calcs!$BN$3</f>
        <v>-0.803311591203922</v>
      </c>
      <c r="G423" s="219">
        <f>Scores!I419*calcs!$BN$3</f>
        <v>-0.803311591203922</v>
      </c>
      <c r="H423" s="219">
        <f>Scores!J419*calcs!$BN$4</f>
        <v>-0.609912817744036</v>
      </c>
      <c r="I423" s="219">
        <f>Scores!K419*calcs!$BN$4</f>
        <v>-0.609912817744036</v>
      </c>
      <c r="J423" s="219">
        <f>Scores!L419*calcs!$BN$4</f>
        <v>-0.609912817744036</v>
      </c>
      <c r="K423" s="219">
        <f>Scores!M419*calcs!$BN$4</f>
        <v>-0.609912817744036</v>
      </c>
      <c r="L423" s="219">
        <f>Scores!N419*calcs!$BN$4</f>
        <v>-0.609912817744036</v>
      </c>
      <c r="M423" s="219">
        <f>Scores!O419*calcs!$BN$5</f>
        <v>-0.14636578065029</v>
      </c>
      <c r="N423" s="219">
        <f>Scores!P419*calcs!$BN$5</f>
        <v>-0.14636578065029</v>
      </c>
      <c r="O423" s="219">
        <f>Scores!Q419*calcs!$BN$5</f>
        <v>-0.14636578065029</v>
      </c>
      <c r="P423" s="219">
        <f>Scores!R419*calcs!$BN$5</f>
        <v>-0.14636578065029</v>
      </c>
      <c r="Q423" s="219">
        <f>Scores!S419*calcs!$BN$5</f>
        <v>-0.14636578065029</v>
      </c>
      <c r="R423" s="219">
        <f>Scores!T419*calcs!$BN$6</f>
        <v>-0.20244087802212</v>
      </c>
      <c r="S423" s="219">
        <f>Scores!U419*calcs!$BN$6</f>
        <v>-0.20244087802212</v>
      </c>
      <c r="T423" s="219">
        <f>Scores!V419*calcs!$BN$6</f>
        <v>-0.20244087802212</v>
      </c>
      <c r="U423" s="219">
        <f>Scores!W419*calcs!$BN$6</f>
        <v>-0.20244087802212</v>
      </c>
      <c r="V423" s="219">
        <f>Scores!X419*calcs!$BN$6</f>
        <v>-0.20244087802212</v>
      </c>
      <c r="W423" s="219">
        <f>Scores!Y419*calcs!$BN$7</f>
        <v>0.222555405334248</v>
      </c>
      <c r="X423" s="219">
        <f>Scores!Z419*calcs!$BN$7</f>
        <v>0.807924293587578</v>
      </c>
      <c r="Y423" s="219">
        <f>Scores!AA419*calcs!$BN$7</f>
        <v>0.376998653258342</v>
      </c>
      <c r="Z423" s="219">
        <f>Scores!AB419*calcs!$BN$7</f>
        <v>0.285491938534756</v>
      </c>
      <c r="AA423" s="219">
        <f>Scores!AC419*calcs!$BN$7</f>
        <v>0.490542026010647</v>
      </c>
      <c r="AB423" s="219">
        <f>Scores!AD419*calcs!$BN$8</f>
        <v>0.416220188944468</v>
      </c>
      <c r="AC423" s="219">
        <f>Scores!AE419*calcs!$BN$8</f>
        <v>0.349731809072009</v>
      </c>
      <c r="AD423" s="219">
        <f>Scores!AF419*calcs!$BN$8</f>
        <v>0.328869886514944</v>
      </c>
      <c r="AE423" s="219">
        <f>Scores!AG419*calcs!$BN$8</f>
        <v>0.336144246807616</v>
      </c>
      <c r="AF423" s="219">
        <f>Scores!AH419*calcs!$BN$8</f>
        <v>0.358040977674912</v>
      </c>
      <c r="AG423" s="219">
        <f>Scores!AI419*calcs!$BN$9</f>
        <v>1.69665819201061</v>
      </c>
      <c r="AH423" s="219">
        <f>Scores!AJ419*calcs!$BN$9</f>
        <v>1.64136647709382</v>
      </c>
      <c r="AI423" s="219">
        <f>Scores!AK419*calcs!$BN$9</f>
        <v>1.67641559833222</v>
      </c>
      <c r="AJ423" s="219">
        <f>Scores!AL419*calcs!$BN$9</f>
        <v>1.64073167894732</v>
      </c>
      <c r="AK423" s="219">
        <f>Scores!AM419*calcs!$BN$9</f>
        <v>1.65614072521505</v>
      </c>
      <c r="AL423" s="219">
        <f>Scores!AN419*calcs!$BN$10</f>
        <v>-0.294847529905408</v>
      </c>
      <c r="AM423" s="219">
        <f>Scores!AO419*calcs!$BN$10</f>
        <v>-0.290869905805187</v>
      </c>
      <c r="AN423" s="219">
        <f>Scores!AP419*calcs!$BN$10</f>
        <v>-0.26999174671218</v>
      </c>
      <c r="AO423" s="219">
        <f>Scores!AQ419*calcs!$BN$10</f>
        <v>-0.26592919073949</v>
      </c>
      <c r="AP423" s="219">
        <f>Scores!AR419*calcs!$BN$10</f>
        <v>-0.265320403097285</v>
      </c>
      <c r="AQ423" s="219">
        <f>Scores!AS419*calcs!$BN$11</f>
        <v>-0.512823329199868</v>
      </c>
      <c r="AR423" s="219">
        <f>Scores!AT419*calcs!$BN$11</f>
        <v>-0.442754823085275</v>
      </c>
      <c r="AS423" s="219">
        <f>Scores!AU419*calcs!$BN$11</f>
        <v>-0.101463899510643</v>
      </c>
      <c r="AT423" s="219">
        <f>Scores!AV419*calcs!$BN$11</f>
        <v>-0.137912788895429</v>
      </c>
      <c r="AU423" s="219">
        <f>Scores!AW419*calcs!$BN$11</f>
        <v>-0.172371540609965</v>
      </c>
      <c r="AV423" s="219">
        <f>Scores!AX419*calcs!$BN$12</f>
        <v>-0.133288283039013</v>
      </c>
      <c r="AW423" s="219">
        <f>Scores!AY419*calcs!$BN$12</f>
        <v>-0.227931369880938</v>
      </c>
      <c r="AX423" s="219">
        <f>Scores!AZ419*calcs!$BN$12</f>
        <v>-0.207060644108638</v>
      </c>
      <c r="AY423" s="219">
        <f>Scores!BA419*calcs!$BN$12</f>
        <v>-0.190903095598572</v>
      </c>
      <c r="AZ423" s="219">
        <f>Scores!BB419*calcs!$BN$12</f>
        <v>-0.225079180491627</v>
      </c>
      <c r="BA423" s="219">
        <f>Scores!BC419*calcs!$BN$13</f>
        <v>-0.103552532305374</v>
      </c>
      <c r="BB423" s="219">
        <f>Scores!BD419*calcs!$BN$13</f>
        <v>-0.155336748343985</v>
      </c>
      <c r="BC423" s="219">
        <f>Scores!BE419*calcs!$BN$13</f>
        <v>-0.194076525640968</v>
      </c>
      <c r="BD423" s="219">
        <f>Scores!BF419*calcs!$BN$13</f>
        <v>-0.172724860527256</v>
      </c>
      <c r="BE423" s="219">
        <f>Scores!BG419*calcs!$BN$13</f>
        <v>-0.172724860527256</v>
      </c>
      <c r="BF423" s="219">
        <f>Scores!BH419*calcs!$BN$14</f>
        <v>2.26093681018434</v>
      </c>
      <c r="BG423" s="219">
        <f>Scores!BI419*calcs!$BN$14</f>
        <v>2.26093681018434</v>
      </c>
      <c r="BH423" s="219">
        <f>Scores!BJ419*calcs!$BN$14</f>
        <v>2.26093681018434</v>
      </c>
      <c r="BI423" s="219">
        <f>Scores!BK419*calcs!$BN$14</f>
        <v>1.81486426887212</v>
      </c>
      <c r="BJ423" s="219">
        <f>Scores!BL419*calcs!$BN$14</f>
        <v>1.81486426887212</v>
      </c>
    </row>
    <row r="424" spans="1:62">
      <c r="A424" t="s">
        <v>852</v>
      </c>
      <c r="B424" s="22" t="s">
        <v>853</v>
      </c>
      <c r="C424" s="219">
        <f>Scores!E420*calcs!$BN$3</f>
        <v>-0.764243512291515</v>
      </c>
      <c r="D424" s="219">
        <f>Scores!F420*calcs!$BN$3</f>
        <v>-0.764243512291515</v>
      </c>
      <c r="E424" s="219">
        <f>Scores!G420*calcs!$BN$3</f>
        <v>-0.764243512291515</v>
      </c>
      <c r="F424" s="219">
        <f>Scores!H420*calcs!$BN$3</f>
        <v>-0.764243512291515</v>
      </c>
      <c r="G424" s="219">
        <f>Scores!I420*calcs!$BN$3</f>
        <v>-0.764243512291515</v>
      </c>
      <c r="H424" s="219">
        <f>Scores!J420*calcs!$BN$4</f>
        <v>1.59000465199317</v>
      </c>
      <c r="I424" s="219">
        <f>Scores!K420*calcs!$BN$4</f>
        <v>1.59000465199317</v>
      </c>
      <c r="J424" s="219">
        <f>Scores!L420*calcs!$BN$4</f>
        <v>1.59000465199317</v>
      </c>
      <c r="K424" s="219">
        <f>Scores!M420*calcs!$BN$4</f>
        <v>1.59000465199317</v>
      </c>
      <c r="L424" s="219">
        <f>Scores!N420*calcs!$BN$4</f>
        <v>1.59000465199317</v>
      </c>
      <c r="M424" s="219">
        <f>Scores!O420*calcs!$BN$5</f>
        <v>-0.0177744252410262</v>
      </c>
      <c r="N424" s="219">
        <f>Scores!P420*calcs!$BN$5</f>
        <v>-0.0177744252410262</v>
      </c>
      <c r="O424" s="219">
        <f>Scores!Q420*calcs!$BN$5</f>
        <v>-0.0177744252410262</v>
      </c>
      <c r="P424" s="219">
        <f>Scores!R420*calcs!$BN$5</f>
        <v>-0.0177744252410262</v>
      </c>
      <c r="Q424" s="219">
        <f>Scores!S420*calcs!$BN$5</f>
        <v>-0.0177744252410262</v>
      </c>
      <c r="R424" s="219">
        <f>Scores!T420*calcs!$BN$6</f>
        <v>-0.782596507580696</v>
      </c>
      <c r="S424" s="219">
        <f>Scores!U420*calcs!$BN$6</f>
        <v>-0.782596507580696</v>
      </c>
      <c r="T424" s="219">
        <f>Scores!V420*calcs!$BN$6</f>
        <v>-0.782596507580696</v>
      </c>
      <c r="U424" s="219">
        <f>Scores!W420*calcs!$BN$6</f>
        <v>-0.782596507580696</v>
      </c>
      <c r="V424" s="219">
        <f>Scores!X420*calcs!$BN$6</f>
        <v>-0.782596507580696</v>
      </c>
      <c r="W424" s="219">
        <f>Scores!Y420*calcs!$BN$7</f>
        <v>0.125892456906714</v>
      </c>
      <c r="X424" s="219">
        <f>Scores!Z420*calcs!$BN$7</f>
        <v>-0.284469040170345</v>
      </c>
      <c r="Y424" s="219">
        <f>Scores!AA420*calcs!$BN$7</f>
        <v>-0.959555827812058</v>
      </c>
      <c r="Z424" s="219">
        <f>Scores!AB420*calcs!$BN$7</f>
        <v>-0.324816288592249</v>
      </c>
      <c r="AA424" s="219">
        <f>Scores!AC420*calcs!$BN$7</f>
        <v>0.26503085547929</v>
      </c>
      <c r="AB424" s="219">
        <f>Scores!AD420*calcs!$BN$8</f>
        <v>-0.374663519795848</v>
      </c>
      <c r="AC424" s="219">
        <f>Scores!AE420*calcs!$BN$8</f>
        <v>-0.451361502157838</v>
      </c>
      <c r="AD424" s="219">
        <f>Scores!AF420*calcs!$BN$8</f>
        <v>-0.50070102376512</v>
      </c>
      <c r="AE424" s="219">
        <f>Scores!AG420*calcs!$BN$8</f>
        <v>-0.535450348864378</v>
      </c>
      <c r="AF424" s="219">
        <f>Scores!AH420*calcs!$BN$8</f>
        <v>-0.695884978736682</v>
      </c>
      <c r="AG424" s="219">
        <f>Scores!AI420*calcs!$BN$9</f>
        <v>1.02187936501348</v>
      </c>
      <c r="AH424" s="219">
        <f>Scores!AJ420*calcs!$BN$9</f>
        <v>1.11998718709825</v>
      </c>
      <c r="AI424" s="219">
        <f>Scores!AK420*calcs!$BN$9</f>
        <v>1.23323991934918</v>
      </c>
      <c r="AJ424" s="219">
        <f>Scores!AL420*calcs!$BN$9</f>
        <v>1.33697452219306</v>
      </c>
      <c r="AK424" s="219">
        <f>Scores!AM420*calcs!$BN$9</f>
        <v>1.4158192694169</v>
      </c>
      <c r="AL424" s="219">
        <f>Scores!AN420*calcs!$BN$10</f>
        <v>-0.823300441281477</v>
      </c>
      <c r="AM424" s="219">
        <f>Scores!AO420*calcs!$BN$10</f>
        <v>-0.947431150476276</v>
      </c>
      <c r="AN424" s="219">
        <f>Scores!AP420*calcs!$BN$10</f>
        <v>-1.00081456392629</v>
      </c>
      <c r="AO424" s="219">
        <f>Scores!AQ420*calcs!$BN$10</f>
        <v>-1.09617420066732</v>
      </c>
      <c r="AP424" s="219">
        <f>Scores!AR420*calcs!$BN$10</f>
        <v>-1.16364355098656</v>
      </c>
      <c r="AQ424" s="219">
        <f>Scores!AS420*calcs!$BN$11</f>
        <v>-0.842212180139009</v>
      </c>
      <c r="AR424" s="219">
        <f>Scores!AT420*calcs!$BN$11</f>
        <v>-0.603958634241194</v>
      </c>
      <c r="AS424" s="219">
        <f>Scores!AU420*calcs!$BN$11</f>
        <v>-0.626864540238781</v>
      </c>
      <c r="AT424" s="219">
        <f>Scores!AV420*calcs!$BN$11</f>
        <v>-0.548630755340635</v>
      </c>
      <c r="AU424" s="219">
        <f>Scores!AW420*calcs!$BN$11</f>
        <v>-0.564011547792254</v>
      </c>
      <c r="AV424" s="219">
        <f>Scores!AX420*calcs!$BN$12</f>
        <v>-1.3447724660582</v>
      </c>
      <c r="AW424" s="219">
        <f>Scores!AY420*calcs!$BN$12</f>
        <v>-1.39837027627033</v>
      </c>
      <c r="AX424" s="219">
        <f>Scores!AZ420*calcs!$BN$12</f>
        <v>-1.42081472741083</v>
      </c>
      <c r="AY424" s="219">
        <f>Scores!BA420*calcs!$BN$12</f>
        <v>-1.5106247005073</v>
      </c>
      <c r="AZ424" s="219">
        <f>Scores!BB420*calcs!$BN$12</f>
        <v>-1.51459349876472</v>
      </c>
      <c r="BA424" s="219">
        <f>Scores!BC420*calcs!$BN$13</f>
        <v>-1.15058369228193</v>
      </c>
      <c r="BB424" s="219">
        <f>Scores!BD420*calcs!$BN$13</f>
        <v>-1.07071401537104</v>
      </c>
      <c r="BC424" s="219">
        <f>Scores!BE420*calcs!$BN$13</f>
        <v>-1.10381023958301</v>
      </c>
      <c r="BD424" s="219">
        <f>Scores!BF420*calcs!$BN$13</f>
        <v>-1.17585770435863</v>
      </c>
      <c r="BE424" s="219">
        <f>Scores!BG420*calcs!$BN$13</f>
        <v>-1.17585770435863</v>
      </c>
      <c r="BF424" s="219">
        <f>Scores!BH420*calcs!$BN$14</f>
        <v>1.28619093147854</v>
      </c>
      <c r="BG424" s="219">
        <f>Scores!BI420*calcs!$BN$14</f>
        <v>1.28619093147854</v>
      </c>
      <c r="BH424" s="219">
        <f>Scores!BJ420*calcs!$BN$14</f>
        <v>1.28619093147854</v>
      </c>
      <c r="BI424" s="219">
        <f>Scores!BK420*calcs!$BN$14</f>
        <v>0.314993755119515</v>
      </c>
      <c r="BJ424" s="219">
        <f>Scores!BL420*calcs!$BN$14</f>
        <v>0.314993755119515</v>
      </c>
    </row>
    <row r="425" spans="1:62">
      <c r="A425" t="s">
        <v>854</v>
      </c>
      <c r="B425" s="22" t="s">
        <v>855</v>
      </c>
      <c r="C425" s="219">
        <f>Scores!E421*calcs!$BN$3</f>
        <v>0.670113099206901</v>
      </c>
      <c r="D425" s="219">
        <f>Scores!F421*calcs!$BN$3</f>
        <v>0.670113099206901</v>
      </c>
      <c r="E425" s="219">
        <f>Scores!G421*calcs!$BN$3</f>
        <v>0.670113099206901</v>
      </c>
      <c r="F425" s="219">
        <f>Scores!H421*calcs!$BN$3</f>
        <v>0.670113099206901</v>
      </c>
      <c r="G425" s="219">
        <f>Scores!I421*calcs!$BN$3</f>
        <v>0.670113099206901</v>
      </c>
      <c r="H425" s="219">
        <f>Scores!J421*calcs!$BN$4</f>
        <v>1.85705089460998</v>
      </c>
      <c r="I425" s="219">
        <f>Scores!K421*calcs!$BN$4</f>
        <v>1.85705089460998</v>
      </c>
      <c r="J425" s="219">
        <f>Scores!L421*calcs!$BN$4</f>
        <v>1.85705089460998</v>
      </c>
      <c r="K425" s="219">
        <f>Scores!M421*calcs!$BN$4</f>
        <v>1.85705089460998</v>
      </c>
      <c r="L425" s="219">
        <f>Scores!N421*calcs!$BN$4</f>
        <v>1.85705089460998</v>
      </c>
      <c r="M425" s="219">
        <f>Scores!O421*calcs!$BN$5</f>
        <v>1.10761306400793</v>
      </c>
      <c r="N425" s="219">
        <f>Scores!P421*calcs!$BN$5</f>
        <v>1.10761306400793</v>
      </c>
      <c r="O425" s="219">
        <f>Scores!Q421*calcs!$BN$5</f>
        <v>1.10761306400793</v>
      </c>
      <c r="P425" s="219">
        <f>Scores!R421*calcs!$BN$5</f>
        <v>1.10761306400793</v>
      </c>
      <c r="Q425" s="219">
        <f>Scores!S421*calcs!$BN$5</f>
        <v>1.10761306400793</v>
      </c>
      <c r="R425" s="219">
        <f>Scores!T421*calcs!$BN$6</f>
        <v>-0.668209464053938</v>
      </c>
      <c r="S425" s="219">
        <f>Scores!U421*calcs!$BN$6</f>
        <v>-0.668209464053938</v>
      </c>
      <c r="T425" s="219">
        <f>Scores!V421*calcs!$BN$6</f>
        <v>-0.668209464053938</v>
      </c>
      <c r="U425" s="219">
        <f>Scores!W421*calcs!$BN$6</f>
        <v>-0.668209464053938</v>
      </c>
      <c r="V425" s="219">
        <f>Scores!X421*calcs!$BN$6</f>
        <v>-0.668209464053938</v>
      </c>
      <c r="W425" s="219">
        <f>Scores!Y421*calcs!$BN$7</f>
        <v>-0.342191084794411</v>
      </c>
      <c r="X425" s="219">
        <f>Scores!Z421*calcs!$BN$7</f>
        <v>0.216275741924265</v>
      </c>
      <c r="Y425" s="219">
        <f>Scores!AA421*calcs!$BN$7</f>
        <v>-0.16531364034126</v>
      </c>
      <c r="Z425" s="219">
        <f>Scores!AB421*calcs!$BN$7</f>
        <v>-0.0356865811865138</v>
      </c>
      <c r="AA425" s="219">
        <f>Scores!AC421*calcs!$BN$7</f>
        <v>0.0454285962712203</v>
      </c>
      <c r="AB425" s="219">
        <f>Scores!AD421*calcs!$BN$8</f>
        <v>0.0981810605417811</v>
      </c>
      <c r="AC425" s="219">
        <f>Scores!AE421*calcs!$BN$8</f>
        <v>0.160855765192712</v>
      </c>
      <c r="AD425" s="219">
        <f>Scores!AF421*calcs!$BN$8</f>
        <v>0.0390220401967257</v>
      </c>
      <c r="AE425" s="219">
        <f>Scores!AG421*calcs!$BN$8</f>
        <v>-0.0419549365432296</v>
      </c>
      <c r="AF425" s="219">
        <f>Scores!AH421*calcs!$BN$8</f>
        <v>0.00112817268859223</v>
      </c>
      <c r="AG425" s="219">
        <f>Scores!AI421*calcs!$BN$9</f>
        <v>2.355499568007</v>
      </c>
      <c r="AH425" s="219">
        <f>Scores!AJ421*calcs!$BN$9</f>
        <v>2.37813142407158</v>
      </c>
      <c r="AI425" s="219">
        <f>Scores!AK421*calcs!$BN$9</f>
        <v>2.33208028331229</v>
      </c>
      <c r="AJ425" s="219">
        <f>Scores!AL421*calcs!$BN$9</f>
        <v>2.33995937783681</v>
      </c>
      <c r="AK425" s="219">
        <f>Scores!AM421*calcs!$BN$9</f>
        <v>2.36259894637372</v>
      </c>
      <c r="AL425" s="219">
        <f>Scores!AN421*calcs!$BN$10</f>
        <v>-1.6855563294688</v>
      </c>
      <c r="AM425" s="219">
        <f>Scores!AO421*calcs!$BN$10</f>
        <v>-1.63145478469933</v>
      </c>
      <c r="AN425" s="219">
        <f>Scores!AP421*calcs!$BN$10</f>
        <v>-1.62350289544641</v>
      </c>
      <c r="AO425" s="219">
        <f>Scores!AQ421*calcs!$BN$10</f>
        <v>-1.57123072405448</v>
      </c>
      <c r="AP425" s="219">
        <f>Scores!AR421*calcs!$BN$10</f>
        <v>-1.47438426252058</v>
      </c>
      <c r="AQ425" s="219">
        <f>Scores!AS421*calcs!$BN$11</f>
        <v>-1.46105807828666</v>
      </c>
      <c r="AR425" s="219">
        <f>Scores!AT421*calcs!$BN$11</f>
        <v>-1.31118268431177</v>
      </c>
      <c r="AS425" s="219">
        <f>Scores!AU421*calcs!$BN$11</f>
        <v>-1.23209753663908</v>
      </c>
      <c r="AT425" s="219">
        <f>Scores!AV421*calcs!$BN$11</f>
        <v>-0.727815237912555</v>
      </c>
      <c r="AU425" s="219">
        <f>Scores!AW421*calcs!$BN$11</f>
        <v>-1.01029922324975</v>
      </c>
      <c r="AV425" s="219">
        <f>Scores!AX421*calcs!$BN$12</f>
        <v>-1.09993298283272</v>
      </c>
      <c r="AW425" s="219">
        <f>Scores!AY421*calcs!$BN$12</f>
        <v>-1.1561825095601</v>
      </c>
      <c r="AX425" s="219">
        <f>Scores!AZ421*calcs!$BN$12</f>
        <v>-1.25947034459251</v>
      </c>
      <c r="AY425" s="219">
        <f>Scores!BA421*calcs!$BN$12</f>
        <v>-1.25373570457718</v>
      </c>
      <c r="AZ425" s="219">
        <f>Scores!BB421*calcs!$BN$12</f>
        <v>-1.21423604152556</v>
      </c>
      <c r="BA425" s="219">
        <f>Scores!BC421*calcs!$BN$13</f>
        <v>-1.783404723037</v>
      </c>
      <c r="BB425" s="219">
        <f>Scores!BD421*calcs!$BN$13</f>
        <v>-1.7586339008944</v>
      </c>
      <c r="BC425" s="219">
        <f>Scores!BE421*calcs!$BN$13</f>
        <v>-1.68603981650591</v>
      </c>
      <c r="BD425" s="219">
        <f>Scores!BF421*calcs!$BN$13</f>
        <v>-1.6940322859404</v>
      </c>
      <c r="BE425" s="219">
        <f>Scores!BG421*calcs!$BN$13</f>
        <v>-1.6940322859404</v>
      </c>
      <c r="BF425" s="219">
        <f>Scores!BH421*calcs!$BN$14</f>
        <v>2.05153553407747</v>
      </c>
      <c r="BG425" s="219">
        <f>Scores!BI421*calcs!$BN$14</f>
        <v>2.05153553407747</v>
      </c>
      <c r="BH425" s="219">
        <f>Scores!BJ421*calcs!$BN$14</f>
        <v>2.05153553407747</v>
      </c>
      <c r="BI425" s="219">
        <f>Scores!BK421*calcs!$BN$14</f>
        <v>1.26157282393517</v>
      </c>
      <c r="BJ425" s="219">
        <f>Scores!BL421*calcs!$BN$14</f>
        <v>1.26157282393517</v>
      </c>
    </row>
    <row r="426" spans="1:62">
      <c r="A426" t="s">
        <v>856</v>
      </c>
      <c r="B426" s="22" t="s">
        <v>857</v>
      </c>
      <c r="C426" s="219">
        <f>Scores!E422*calcs!$BN$3</f>
        <v>0.0282803742173379</v>
      </c>
      <c r="D426" s="219">
        <f>Scores!F422*calcs!$BN$3</f>
        <v>0.0282803742173379</v>
      </c>
      <c r="E426" s="219">
        <f>Scores!G422*calcs!$BN$3</f>
        <v>0.0282803742173379</v>
      </c>
      <c r="F426" s="219">
        <f>Scores!H422*calcs!$BN$3</f>
        <v>0.0282803742173379</v>
      </c>
      <c r="G426" s="219">
        <f>Scores!I422*calcs!$BN$3</f>
        <v>0.0282803742173379</v>
      </c>
      <c r="H426" s="219">
        <f>Scores!J422*calcs!$BN$4</f>
        <v>-0.46514670583624</v>
      </c>
      <c r="I426" s="219">
        <f>Scores!K422*calcs!$BN$4</f>
        <v>-0.46514670583624</v>
      </c>
      <c r="J426" s="219">
        <f>Scores!L422*calcs!$BN$4</f>
        <v>-0.46514670583624</v>
      </c>
      <c r="K426" s="219">
        <f>Scores!M422*calcs!$BN$4</f>
        <v>-0.46514670583624</v>
      </c>
      <c r="L426" s="219">
        <f>Scores!N422*calcs!$BN$4</f>
        <v>-0.46514670583624</v>
      </c>
      <c r="M426" s="219">
        <f>Scores!O422*calcs!$BN$5</f>
        <v>-0.620641014323314</v>
      </c>
      <c r="N426" s="219">
        <f>Scores!P422*calcs!$BN$5</f>
        <v>-0.620641014323314</v>
      </c>
      <c r="O426" s="219">
        <f>Scores!Q422*calcs!$BN$5</f>
        <v>-0.620641014323314</v>
      </c>
      <c r="P426" s="219">
        <f>Scores!R422*calcs!$BN$5</f>
        <v>-0.620641014323314</v>
      </c>
      <c r="Q426" s="219">
        <f>Scores!S422*calcs!$BN$5</f>
        <v>-0.620641014323314</v>
      </c>
      <c r="R426" s="219">
        <f>Scores!T422*calcs!$BN$6</f>
        <v>-0.315252840354868</v>
      </c>
      <c r="S426" s="219">
        <f>Scores!U422*calcs!$BN$6</f>
        <v>-0.315252840354868</v>
      </c>
      <c r="T426" s="219">
        <f>Scores!V422*calcs!$BN$6</f>
        <v>-0.315252840354868</v>
      </c>
      <c r="U426" s="219">
        <f>Scores!W422*calcs!$BN$6</f>
        <v>-0.315252840354868</v>
      </c>
      <c r="V426" s="219">
        <f>Scores!X422*calcs!$BN$6</f>
        <v>-0.315252840354868</v>
      </c>
      <c r="W426" s="219">
        <f>Scores!Y422*calcs!$BN$7</f>
        <v>-0.288375531116233</v>
      </c>
      <c r="X426" s="219">
        <f>Scores!Z422*calcs!$BN$7</f>
        <v>-1.00231580395409</v>
      </c>
      <c r="Y426" s="219">
        <f>Scores!AA422*calcs!$BN$7</f>
        <v>-0.893481927924564</v>
      </c>
      <c r="Z426" s="219">
        <f>Scores!AB422*calcs!$BN$7</f>
        <v>-0.943707193337588</v>
      </c>
      <c r="AA426" s="219">
        <f>Scores!AC422*calcs!$BN$7</f>
        <v>-1.18190225149409</v>
      </c>
      <c r="AB426" s="219">
        <f>Scores!AD422*calcs!$BN$8</f>
        <v>0.581160729555522</v>
      </c>
      <c r="AC426" s="219">
        <f>Scores!AE422*calcs!$BN$8</f>
        <v>0.53463227656468</v>
      </c>
      <c r="AD426" s="219">
        <f>Scores!AF422*calcs!$BN$8</f>
        <v>0.457957479203223</v>
      </c>
      <c r="AE426" s="219">
        <f>Scores!AG422*calcs!$BN$8</f>
        <v>0.490142351079877</v>
      </c>
      <c r="AF426" s="219">
        <f>Scores!AH422*calcs!$BN$8</f>
        <v>0.356591670569593</v>
      </c>
      <c r="AG426" s="219">
        <f>Scores!AI422*calcs!$BN$9</f>
        <v>1.78699808994737</v>
      </c>
      <c r="AH426" s="219">
        <f>Scores!AJ422*calcs!$BN$9</f>
        <v>1.79152237661374</v>
      </c>
      <c r="AI426" s="219">
        <f>Scores!AK422*calcs!$BN$9</f>
        <v>1.82115735350684</v>
      </c>
      <c r="AJ426" s="219">
        <f>Scores!AL422*calcs!$BN$9</f>
        <v>1.84754493743513</v>
      </c>
      <c r="AK426" s="219">
        <f>Scores!AM422*calcs!$BN$9</f>
        <v>1.85837690200558</v>
      </c>
      <c r="AL426" s="219">
        <f>Scores!AN422*calcs!$BN$10</f>
        <v>-0.230093525604796</v>
      </c>
      <c r="AM426" s="219">
        <f>Scores!AO422*calcs!$BN$10</f>
        <v>-0.246839857972151</v>
      </c>
      <c r="AN426" s="219">
        <f>Scores!AP422*calcs!$BN$10</f>
        <v>-0.179566542706324</v>
      </c>
      <c r="AO426" s="219">
        <f>Scores!AQ422*calcs!$BN$10</f>
        <v>-0.290197173042046</v>
      </c>
      <c r="AP426" s="219">
        <f>Scores!AR422*calcs!$BN$10</f>
        <v>-0.32775103696003</v>
      </c>
      <c r="AQ426" s="219">
        <f>Scores!AS422*calcs!$BN$11</f>
        <v>-0.508618279984338</v>
      </c>
      <c r="AR426" s="219">
        <f>Scores!AT422*calcs!$BN$11</f>
        <v>-0.346830039692063</v>
      </c>
      <c r="AS426" s="219">
        <f>Scores!AU422*calcs!$BN$11</f>
        <v>-0.325151939146612</v>
      </c>
      <c r="AT426" s="219">
        <f>Scores!AV422*calcs!$BN$11</f>
        <v>-0.178755366989423</v>
      </c>
      <c r="AU426" s="219">
        <f>Scores!AW422*calcs!$BN$11</f>
        <v>-0.332643904787152</v>
      </c>
      <c r="AV426" s="219">
        <f>Scores!AX422*calcs!$BN$12</f>
        <v>-0.220657383738863</v>
      </c>
      <c r="AW426" s="219">
        <f>Scores!AY422*calcs!$BN$12</f>
        <v>-0.33641397124707</v>
      </c>
      <c r="AX426" s="219">
        <f>Scores!AZ422*calcs!$BN$12</f>
        <v>-0.377148740721667</v>
      </c>
      <c r="AY426" s="219">
        <f>Scores!BA422*calcs!$BN$12</f>
        <v>-0.362896402829767</v>
      </c>
      <c r="AZ426" s="219">
        <f>Scores!BB422*calcs!$BN$12</f>
        <v>-0.240714026618932</v>
      </c>
      <c r="BA426" s="219">
        <f>Scores!BC422*calcs!$BN$13</f>
        <v>-0.592550601525196</v>
      </c>
      <c r="BB426" s="219">
        <f>Scores!BD422*calcs!$BN$13</f>
        <v>-0.504844432117951</v>
      </c>
      <c r="BC426" s="219">
        <f>Scores!BE422*calcs!$BN$13</f>
        <v>-0.46699663982358</v>
      </c>
      <c r="BD426" s="219">
        <f>Scores!BF422*calcs!$BN$13</f>
        <v>-0.372022776520245</v>
      </c>
      <c r="BE426" s="219">
        <f>Scores!BG422*calcs!$BN$13</f>
        <v>-0.372022776520245</v>
      </c>
      <c r="BF426" s="219">
        <f>Scores!BH422*calcs!$BN$14</f>
        <v>2.23291379217272</v>
      </c>
      <c r="BG426" s="219">
        <f>Scores!BI422*calcs!$BN$14</f>
        <v>2.23291379217272</v>
      </c>
      <c r="BH426" s="219">
        <f>Scores!BJ422*calcs!$BN$14</f>
        <v>2.23291379217272</v>
      </c>
      <c r="BI426" s="219">
        <f>Scores!BK422*calcs!$BN$14</f>
        <v>1.75416006622499</v>
      </c>
      <c r="BJ426" s="219">
        <f>Scores!BL422*calcs!$BN$14</f>
        <v>1.75416006622499</v>
      </c>
    </row>
    <row r="427" spans="1:62">
      <c r="A427" t="s">
        <v>858</v>
      </c>
      <c r="B427" s="22" t="s">
        <v>859</v>
      </c>
      <c r="C427" s="219">
        <f>Scores!E423*calcs!$BN$3</f>
        <v>0.605929826707945</v>
      </c>
      <c r="D427" s="219">
        <f>Scores!F423*calcs!$BN$3</f>
        <v>0.605929826707945</v>
      </c>
      <c r="E427" s="219">
        <f>Scores!G423*calcs!$BN$3</f>
        <v>0.605929826707945</v>
      </c>
      <c r="F427" s="219">
        <f>Scores!H423*calcs!$BN$3</f>
        <v>0.605929826707945</v>
      </c>
      <c r="G427" s="219">
        <f>Scores!I423*calcs!$BN$3</f>
        <v>0.605929826707945</v>
      </c>
      <c r="H427" s="219">
        <f>Scores!J423*calcs!$BN$4</f>
        <v>0.187830876109189</v>
      </c>
      <c r="I427" s="219">
        <f>Scores!K423*calcs!$BN$4</f>
        <v>0.187830876109189</v>
      </c>
      <c r="J427" s="219">
        <f>Scores!L423*calcs!$BN$4</f>
        <v>0.187830876109189</v>
      </c>
      <c r="K427" s="219">
        <f>Scores!M423*calcs!$BN$4</f>
        <v>0.187830876109189</v>
      </c>
      <c r="L427" s="219">
        <f>Scores!N423*calcs!$BN$4</f>
        <v>0.187830876109189</v>
      </c>
      <c r="M427" s="219">
        <f>Scores!O423*calcs!$BN$5</f>
        <v>0.188846659020622</v>
      </c>
      <c r="N427" s="219">
        <f>Scores!P423*calcs!$BN$5</f>
        <v>0.188846659020622</v>
      </c>
      <c r="O427" s="219">
        <f>Scores!Q423*calcs!$BN$5</f>
        <v>0.188846659020622</v>
      </c>
      <c r="P427" s="219">
        <f>Scores!R423*calcs!$BN$5</f>
        <v>0.188846659020622</v>
      </c>
      <c r="Q427" s="219">
        <f>Scores!S423*calcs!$BN$5</f>
        <v>0.188846659020622</v>
      </c>
      <c r="R427" s="219">
        <f>Scores!T423*calcs!$BN$6</f>
        <v>-0.571089397607637</v>
      </c>
      <c r="S427" s="219">
        <f>Scores!U423*calcs!$BN$6</f>
        <v>-0.571089397607637</v>
      </c>
      <c r="T427" s="219">
        <f>Scores!V423*calcs!$BN$6</f>
        <v>-0.571089397607637</v>
      </c>
      <c r="U427" s="219">
        <f>Scores!W423*calcs!$BN$6</f>
        <v>-0.571089397607637</v>
      </c>
      <c r="V427" s="219">
        <f>Scores!X423*calcs!$BN$6</f>
        <v>-0.571089397607637</v>
      </c>
      <c r="W427" s="219">
        <f>Scores!Y423*calcs!$BN$7</f>
        <v>-0.00989710638761749</v>
      </c>
      <c r="X427" s="219">
        <f>Scores!Z423*calcs!$BN$7</f>
        <v>0.122682822252466</v>
      </c>
      <c r="Y427" s="219">
        <f>Scores!AA423*calcs!$BN$7</f>
        <v>-0.417455531066326</v>
      </c>
      <c r="Z427" s="219">
        <f>Scores!AB423*calcs!$BN$7</f>
        <v>0.235839794734698</v>
      </c>
      <c r="AA427" s="219">
        <f>Scores!AC423*calcs!$BN$7</f>
        <v>-0.610015472252636</v>
      </c>
      <c r="AB427" s="219">
        <f>Scores!AD423*calcs!$BN$8</f>
        <v>0.185850830325811</v>
      </c>
      <c r="AC427" s="219">
        <f>Scores!AE423*calcs!$BN$8</f>
        <v>0.142431369489358</v>
      </c>
      <c r="AD427" s="219">
        <f>Scores!AF423*calcs!$BN$8</f>
        <v>-0.00203893101574474</v>
      </c>
      <c r="AE427" s="219">
        <f>Scores!AG423*calcs!$BN$8</f>
        <v>0.0173662999465425</v>
      </c>
      <c r="AF427" s="219">
        <f>Scores!AH423*calcs!$BN$8</f>
        <v>0.0756748290551507</v>
      </c>
      <c r="AG427" s="219">
        <f>Scores!AI423*calcs!$BN$9</f>
        <v>0.847449765012136</v>
      </c>
      <c r="AH427" s="219">
        <f>Scores!AJ423*calcs!$BN$9</f>
        <v>0.900956098754027</v>
      </c>
      <c r="AI427" s="219">
        <f>Scores!AK423*calcs!$BN$9</f>
        <v>0.89048114832353</v>
      </c>
      <c r="AJ427" s="219">
        <f>Scores!AL423*calcs!$BN$9</f>
        <v>0.947538332307483</v>
      </c>
      <c r="AK427" s="219">
        <f>Scores!AM423*calcs!$BN$9</f>
        <v>0.977913778495029</v>
      </c>
      <c r="AL427" s="219">
        <f>Scores!AN423*calcs!$BN$10</f>
        <v>-0.203846569194948</v>
      </c>
      <c r="AM427" s="219">
        <f>Scores!AO423*calcs!$BN$10</f>
        <v>-0.249108717119747</v>
      </c>
      <c r="AN427" s="219">
        <f>Scores!AP423*calcs!$BN$10</f>
        <v>-0.231287421730825</v>
      </c>
      <c r="AO427" s="219">
        <f>Scores!AQ423*calcs!$BN$10</f>
        <v>-0.29704198856328</v>
      </c>
      <c r="AP427" s="219">
        <f>Scores!AR423*calcs!$BN$10</f>
        <v>-0.341216467793171</v>
      </c>
      <c r="AQ427" s="219">
        <f>Scores!AS423*calcs!$BN$11</f>
        <v>-0.729456954886549</v>
      </c>
      <c r="AR427" s="219">
        <f>Scores!AT423*calcs!$BN$11</f>
        <v>-0.324653432301707</v>
      </c>
      <c r="AS427" s="219">
        <f>Scores!AU423*calcs!$BN$11</f>
        <v>-0.3161466100052</v>
      </c>
      <c r="AT427" s="219">
        <f>Scores!AV423*calcs!$BN$11</f>
        <v>-0.160843608812167</v>
      </c>
      <c r="AU427" s="219">
        <f>Scores!AW423*calcs!$BN$11</f>
        <v>-0.280833582466992</v>
      </c>
      <c r="AV427" s="219">
        <f>Scores!AX423*calcs!$BN$12</f>
        <v>-0.498666263291805</v>
      </c>
      <c r="AW427" s="219">
        <f>Scores!AY423*calcs!$BN$12</f>
        <v>-0.617513373259996</v>
      </c>
      <c r="AX427" s="219">
        <f>Scores!AZ423*calcs!$BN$12</f>
        <v>-0.664442030981897</v>
      </c>
      <c r="AY427" s="219">
        <f>Scores!BA423*calcs!$BN$12</f>
        <v>-0.584805642080396</v>
      </c>
      <c r="AZ427" s="219">
        <f>Scores!BB423*calcs!$BN$12</f>
        <v>-0.634521023623817</v>
      </c>
      <c r="BA427" s="219">
        <f>Scores!BC423*calcs!$BN$13</f>
        <v>-0.724867726137618</v>
      </c>
      <c r="BB427" s="219">
        <f>Scores!BD423*calcs!$BN$13</f>
        <v>-0.660181180461936</v>
      </c>
      <c r="BC427" s="219">
        <f>Scores!BE423*calcs!$BN$13</f>
        <v>-0.661073165464549</v>
      </c>
      <c r="BD427" s="219">
        <f>Scores!BF423*calcs!$BN$13</f>
        <v>-0.704185969841892</v>
      </c>
      <c r="BE427" s="219">
        <f>Scores!BG423*calcs!$BN$13</f>
        <v>-0.704185969841892</v>
      </c>
      <c r="BF427" s="219">
        <f>Scores!BH423*calcs!$BN$14</f>
        <v>2.48569581580779</v>
      </c>
      <c r="BG427" s="219">
        <f>Scores!BI423*calcs!$BN$14</f>
        <v>2.48569581580779</v>
      </c>
      <c r="BH427" s="219">
        <f>Scores!BJ423*calcs!$BN$14</f>
        <v>2.48569581580779</v>
      </c>
      <c r="BI427" s="219">
        <f>Scores!BK423*calcs!$BN$14</f>
        <v>1.85015113500719</v>
      </c>
      <c r="BJ427" s="219">
        <f>Scores!BL423*calcs!$BN$14</f>
        <v>1.85015113500719</v>
      </c>
    </row>
    <row r="428" spans="1:62">
      <c r="A428" t="s">
        <v>860</v>
      </c>
      <c r="B428" s="22" t="s">
        <v>861</v>
      </c>
      <c r="C428" s="219">
        <f>Scores!E424*calcs!$BN$3</f>
        <v>-0.490766959904657</v>
      </c>
      <c r="D428" s="219">
        <f>Scores!F424*calcs!$BN$3</f>
        <v>-0.490766959904657</v>
      </c>
      <c r="E428" s="219">
        <f>Scores!G424*calcs!$BN$3</f>
        <v>-0.490766959904657</v>
      </c>
      <c r="F428" s="219">
        <f>Scores!H424*calcs!$BN$3</f>
        <v>-0.490766959904657</v>
      </c>
      <c r="G428" s="219">
        <f>Scores!I424*calcs!$BN$3</f>
        <v>-0.490766959904657</v>
      </c>
      <c r="H428" s="219">
        <f>Scores!J424*calcs!$BN$4</f>
        <v>-0.787492405505769</v>
      </c>
      <c r="I428" s="219">
        <f>Scores!K424*calcs!$BN$4</f>
        <v>-0.787492405505769</v>
      </c>
      <c r="J428" s="219">
        <f>Scores!L424*calcs!$BN$4</f>
        <v>-0.787492405505769</v>
      </c>
      <c r="K428" s="219">
        <f>Scores!M424*calcs!$BN$4</f>
        <v>-0.787492405505769</v>
      </c>
      <c r="L428" s="219">
        <f>Scores!N424*calcs!$BN$4</f>
        <v>-0.787492405505769</v>
      </c>
      <c r="M428" s="219">
        <f>Scores!O424*calcs!$BN$5</f>
        <v>-0.546006361095502</v>
      </c>
      <c r="N428" s="219">
        <f>Scores!P424*calcs!$BN$5</f>
        <v>-0.546006361095502</v>
      </c>
      <c r="O428" s="219">
        <f>Scores!Q424*calcs!$BN$5</f>
        <v>-0.546006361095502</v>
      </c>
      <c r="P428" s="219">
        <f>Scores!R424*calcs!$BN$5</f>
        <v>-0.546006361095502</v>
      </c>
      <c r="Q428" s="219">
        <f>Scores!S424*calcs!$BN$5</f>
        <v>-0.546006361095502</v>
      </c>
      <c r="R428" s="219">
        <f>Scores!T424*calcs!$BN$6</f>
        <v>-0.177966985071134</v>
      </c>
      <c r="S428" s="219">
        <f>Scores!U424*calcs!$BN$6</f>
        <v>-0.177966985071134</v>
      </c>
      <c r="T428" s="219">
        <f>Scores!V424*calcs!$BN$6</f>
        <v>-0.177966985071134</v>
      </c>
      <c r="U428" s="219">
        <f>Scores!W424*calcs!$BN$6</f>
        <v>-0.177966985071134</v>
      </c>
      <c r="V428" s="219">
        <f>Scores!X424*calcs!$BN$6</f>
        <v>-0.177966985071134</v>
      </c>
      <c r="W428" s="219">
        <f>Scores!Y424*calcs!$BN$7</f>
        <v>-2.31387593180074</v>
      </c>
      <c r="X428" s="219">
        <f>Scores!Z424*calcs!$BN$7</f>
        <v>-0.895162639876272</v>
      </c>
      <c r="Y428" s="219">
        <f>Scores!AA424*calcs!$BN$7</f>
        <v>-1.92257236326331</v>
      </c>
      <c r="Z428" s="219">
        <f>Scores!AB424*calcs!$BN$7</f>
        <v>-1.75888874564319</v>
      </c>
      <c r="AA428" s="219">
        <f>Scores!AC424*calcs!$BN$7</f>
        <v>-1.72894406535863</v>
      </c>
      <c r="AB428" s="219">
        <f>Scores!AD424*calcs!$BN$8</f>
        <v>0.208636648692516</v>
      </c>
      <c r="AC428" s="219">
        <f>Scores!AE424*calcs!$BN$8</f>
        <v>0.328515516472271</v>
      </c>
      <c r="AD428" s="219">
        <f>Scores!AF424*calcs!$BN$8</f>
        <v>0.283642255116705</v>
      </c>
      <c r="AE428" s="219">
        <f>Scores!AG424*calcs!$BN$8</f>
        <v>0.365090357544779</v>
      </c>
      <c r="AF428" s="219">
        <f>Scores!AH424*calcs!$BN$8</f>
        <v>0.398867492047834</v>
      </c>
      <c r="AG428" s="219">
        <f>Scores!AI424*calcs!$BN$9</f>
        <v>2.07308012332749</v>
      </c>
      <c r="AH428" s="219">
        <f>Scores!AJ424*calcs!$BN$9</f>
        <v>2.07351531903644</v>
      </c>
      <c r="AI428" s="219">
        <f>Scores!AK424*calcs!$BN$9</f>
        <v>2.08765737836885</v>
      </c>
      <c r="AJ428" s="219">
        <f>Scores!AL424*calcs!$BN$9</f>
        <v>2.10073601455835</v>
      </c>
      <c r="AK428" s="219">
        <f>Scores!AM424*calcs!$BN$9</f>
        <v>2.10688033011407</v>
      </c>
      <c r="AL428" s="219">
        <f>Scores!AN424*calcs!$BN$10</f>
        <v>-0.776617321901966</v>
      </c>
      <c r="AM428" s="219">
        <f>Scores!AO424*calcs!$BN$10</f>
        <v>-0.864536760905178</v>
      </c>
      <c r="AN428" s="219">
        <f>Scores!AP424*calcs!$BN$10</f>
        <v>-0.864247247024318</v>
      </c>
      <c r="AO428" s="219">
        <f>Scores!AQ424*calcs!$BN$10</f>
        <v>-0.870295288466606</v>
      </c>
      <c r="AP428" s="219">
        <f>Scores!AR424*calcs!$BN$10</f>
        <v>-0.802407473828253</v>
      </c>
      <c r="AQ428" s="219">
        <f>Scores!AS424*calcs!$BN$11</f>
        <v>-0.447236654091335</v>
      </c>
      <c r="AR428" s="219">
        <f>Scores!AT424*calcs!$BN$11</f>
        <v>-0.367558247470567</v>
      </c>
      <c r="AS428" s="219">
        <f>Scores!AU424*calcs!$BN$11</f>
        <v>-0.375820524719124</v>
      </c>
      <c r="AT428" s="219">
        <f>Scores!AV424*calcs!$BN$11</f>
        <v>-0.0173174571889421</v>
      </c>
      <c r="AU428" s="219">
        <f>Scores!AW424*calcs!$BN$11</f>
        <v>-0.0807673352906977</v>
      </c>
      <c r="AV428" s="219">
        <f>Scores!AX424*calcs!$BN$12</f>
        <v>-0.328814816591637</v>
      </c>
      <c r="AW428" s="219">
        <f>Scores!AY424*calcs!$BN$12</f>
        <v>-0.311858937400458</v>
      </c>
      <c r="AX428" s="219">
        <f>Scores!AZ424*calcs!$BN$12</f>
        <v>-0.305411378392143</v>
      </c>
      <c r="AY428" s="219">
        <f>Scores!BA424*calcs!$BN$12</f>
        <v>-0.339999793804614</v>
      </c>
      <c r="AZ428" s="219">
        <f>Scores!BB424*calcs!$BN$12</f>
        <v>-0.27601164483885</v>
      </c>
      <c r="BA428" s="219">
        <f>Scores!BC424*calcs!$BN$13</f>
        <v>-0.379692618453038</v>
      </c>
      <c r="BB428" s="219">
        <f>Scores!BD424*calcs!$BN$13</f>
        <v>-0.416080575921388</v>
      </c>
      <c r="BC428" s="219">
        <f>Scores!BE424*calcs!$BN$13</f>
        <v>-0.382088159855657</v>
      </c>
      <c r="BD428" s="219">
        <f>Scores!BF424*calcs!$BN$13</f>
        <v>-0.279017082390184</v>
      </c>
      <c r="BE428" s="219">
        <f>Scores!BG424*calcs!$BN$13</f>
        <v>-0.279017082390184</v>
      </c>
      <c r="BF428" s="219">
        <f>Scores!BH424*calcs!$BN$14</f>
        <v>2.00507033836289</v>
      </c>
      <c r="BG428" s="219">
        <f>Scores!BI424*calcs!$BN$14</f>
        <v>2.00507033836289</v>
      </c>
      <c r="BH428" s="219">
        <f>Scores!BJ424*calcs!$BN$14</f>
        <v>2.00507033836289</v>
      </c>
      <c r="BI428" s="219">
        <f>Scores!BK424*calcs!$BN$14</f>
        <v>1.84414345925693</v>
      </c>
      <c r="BJ428" s="219">
        <f>Scores!BL424*calcs!$BN$14</f>
        <v>1.84414345925693</v>
      </c>
    </row>
    <row r="429" spans="1:62">
      <c r="A429" t="s">
        <v>862</v>
      </c>
      <c r="B429" s="22" t="s">
        <v>863</v>
      </c>
      <c r="C429" s="219">
        <f>Scores!E425*calcs!$BN$3</f>
        <v>-0.0107877046950705</v>
      </c>
      <c r="D429" s="219">
        <f>Scores!F425*calcs!$BN$3</f>
        <v>-0.0107877046950705</v>
      </c>
      <c r="E429" s="219">
        <f>Scores!G425*calcs!$BN$3</f>
        <v>-0.0107877046950705</v>
      </c>
      <c r="F429" s="219">
        <f>Scores!H425*calcs!$BN$3</f>
        <v>-0.0107877046950705</v>
      </c>
      <c r="G429" s="219">
        <f>Scores!I425*calcs!$BN$3</f>
        <v>-0.0107877046950705</v>
      </c>
      <c r="H429" s="219">
        <f>Scores!J425*calcs!$BN$4</f>
        <v>-1.1234428743553</v>
      </c>
      <c r="I429" s="219">
        <f>Scores!K425*calcs!$BN$4</f>
        <v>-1.1234428743553</v>
      </c>
      <c r="J429" s="219">
        <f>Scores!L425*calcs!$BN$4</f>
        <v>-1.1234428743553</v>
      </c>
      <c r="K429" s="219">
        <f>Scores!M425*calcs!$BN$4</f>
        <v>-1.1234428743553</v>
      </c>
      <c r="L429" s="219">
        <f>Scores!N425*calcs!$BN$4</f>
        <v>-1.1234428743553</v>
      </c>
      <c r="M429" s="219">
        <f>Scores!O425*calcs!$BN$5</f>
        <v>-0.522705290264611</v>
      </c>
      <c r="N429" s="219">
        <f>Scores!P425*calcs!$BN$5</f>
        <v>-0.522705290264611</v>
      </c>
      <c r="O429" s="219">
        <f>Scores!Q425*calcs!$BN$5</f>
        <v>-0.522705290264611</v>
      </c>
      <c r="P429" s="219">
        <f>Scores!R425*calcs!$BN$5</f>
        <v>-0.522705290264611</v>
      </c>
      <c r="Q429" s="219">
        <f>Scores!S425*calcs!$BN$5</f>
        <v>-0.522705290264611</v>
      </c>
      <c r="R429" s="219">
        <f>Scores!T425*calcs!$BN$6</f>
        <v>-0.352918521823771</v>
      </c>
      <c r="S429" s="219">
        <f>Scores!U425*calcs!$BN$6</f>
        <v>-0.352918521823771</v>
      </c>
      <c r="T429" s="219">
        <f>Scores!V425*calcs!$BN$6</f>
        <v>-0.352918521823771</v>
      </c>
      <c r="U429" s="219">
        <f>Scores!W425*calcs!$BN$6</f>
        <v>-0.352918521823771</v>
      </c>
      <c r="V429" s="219">
        <f>Scores!X425*calcs!$BN$6</f>
        <v>-0.352918521823771</v>
      </c>
      <c r="W429" s="219">
        <f>Scores!Y425*calcs!$BN$7</f>
        <v>0.0864014562662201</v>
      </c>
      <c r="X429" s="219">
        <f>Scores!Z425*calcs!$BN$7</f>
        <v>-0.208810334442683</v>
      </c>
      <c r="Y429" s="219">
        <f>Scores!AA425*calcs!$BN$7</f>
        <v>-0.657482378388647</v>
      </c>
      <c r="Z429" s="219">
        <f>Scores!AB425*calcs!$BN$7</f>
        <v>-0.0270276258119891</v>
      </c>
      <c r="AA429" s="219">
        <f>Scores!AC425*calcs!$BN$7</f>
        <v>-0.427446722645303</v>
      </c>
      <c r="AB429" s="219">
        <f>Scores!AD425*calcs!$BN$8</f>
        <v>0.304385335836998</v>
      </c>
      <c r="AC429" s="219">
        <f>Scores!AE425*calcs!$BN$8</f>
        <v>0.351231329571084</v>
      </c>
      <c r="AD429" s="219">
        <f>Scores!AF425*calcs!$BN$8</f>
        <v>0.203352429901691</v>
      </c>
      <c r="AE429" s="219">
        <f>Scores!AG425*calcs!$BN$8</f>
        <v>0.269767885301714</v>
      </c>
      <c r="AF429" s="219">
        <f>Scores!AH425*calcs!$BN$8</f>
        <v>0.329512511496533</v>
      </c>
      <c r="AG429" s="219">
        <f>Scores!AI425*calcs!$BN$9</f>
        <v>1.32062813893961</v>
      </c>
      <c r="AH429" s="219">
        <f>Scores!AJ425*calcs!$BN$9</f>
        <v>1.34414224818133</v>
      </c>
      <c r="AI429" s="219">
        <f>Scores!AK425*calcs!$BN$9</f>
        <v>1.38208639976663</v>
      </c>
      <c r="AJ429" s="219">
        <f>Scores!AL425*calcs!$BN$9</f>
        <v>1.41724986164658</v>
      </c>
      <c r="AK429" s="219">
        <f>Scores!AM425*calcs!$BN$9</f>
        <v>1.43880364999662</v>
      </c>
      <c r="AL429" s="219">
        <f>Scores!AN425*calcs!$BN$10</f>
        <v>-0.355677049096893</v>
      </c>
      <c r="AM429" s="219">
        <f>Scores!AO425*calcs!$BN$10</f>
        <v>-0.370595811477391</v>
      </c>
      <c r="AN429" s="219">
        <f>Scores!AP425*calcs!$BN$10</f>
        <v>-0.362918154629517</v>
      </c>
      <c r="AO429" s="219">
        <f>Scores!AQ425*calcs!$BN$10</f>
        <v>-0.433938298987955</v>
      </c>
      <c r="AP429" s="219">
        <f>Scores!AR425*calcs!$BN$10</f>
        <v>-0.354261103912776</v>
      </c>
      <c r="AQ429" s="219">
        <f>Scores!AS425*calcs!$BN$11</f>
        <v>-0.642154081491951</v>
      </c>
      <c r="AR429" s="219">
        <f>Scores!AT425*calcs!$BN$11</f>
        <v>-0.220540442973865</v>
      </c>
      <c r="AS429" s="219">
        <f>Scores!AU425*calcs!$BN$11</f>
        <v>-0.279020893381804</v>
      </c>
      <c r="AT429" s="219">
        <f>Scores!AV425*calcs!$BN$11</f>
        <v>-0.0900979460177206</v>
      </c>
      <c r="AU429" s="219">
        <f>Scores!AW425*calcs!$BN$11</f>
        <v>-0.0824658843019597</v>
      </c>
      <c r="AV429" s="219">
        <f>Scores!AX425*calcs!$BN$12</f>
        <v>-0.219684119708794</v>
      </c>
      <c r="AW429" s="219">
        <f>Scores!AY425*calcs!$BN$12</f>
        <v>-0.269046570131986</v>
      </c>
      <c r="AX429" s="219">
        <f>Scores!AZ425*calcs!$BN$12</f>
        <v>-0.274537078283673</v>
      </c>
      <c r="AY429" s="219">
        <f>Scores!BA425*calcs!$BN$12</f>
        <v>-0.214555806486478</v>
      </c>
      <c r="AZ429" s="219">
        <f>Scores!BB425*calcs!$BN$12</f>
        <v>-0.256802056691955</v>
      </c>
      <c r="BA429" s="219">
        <f>Scores!BC425*calcs!$BN$13</f>
        <v>-0.069035021536916</v>
      </c>
      <c r="BB429" s="219">
        <f>Scores!BD425*calcs!$BN$13</f>
        <v>-0.0721206331597073</v>
      </c>
      <c r="BC429" s="219">
        <f>Scores!BE425*calcs!$BN$13</f>
        <v>-0.0727786971153634</v>
      </c>
      <c r="BD429" s="219">
        <f>Scores!BF425*calcs!$BN$13</f>
        <v>-0.0531461109314636</v>
      </c>
      <c r="BE429" s="219">
        <f>Scores!BG425*calcs!$BN$13</f>
        <v>-0.0531461109314636</v>
      </c>
      <c r="BF429" s="219">
        <f>Scores!BH425*calcs!$BN$14</f>
        <v>2.45526440225187</v>
      </c>
      <c r="BG429" s="219">
        <f>Scores!BI425*calcs!$BN$14</f>
        <v>2.45526440225187</v>
      </c>
      <c r="BH429" s="219">
        <f>Scores!BJ425*calcs!$BN$14</f>
        <v>2.45526440225187</v>
      </c>
      <c r="BI429" s="219">
        <f>Scores!BK425*calcs!$BN$14</f>
        <v>2.14112319318141</v>
      </c>
      <c r="BJ429" s="219">
        <f>Scores!BL425*calcs!$BN$14</f>
        <v>2.14112319318141</v>
      </c>
    </row>
    <row r="430" spans="1:62">
      <c r="A430" t="s">
        <v>864</v>
      </c>
      <c r="B430" s="22" t="s">
        <v>865</v>
      </c>
      <c r="C430" s="219">
        <f>Scores!E426*calcs!$BN$3</f>
        <v>-0.895400634354599</v>
      </c>
      <c r="D430" s="219">
        <f>Scores!F426*calcs!$BN$3</f>
        <v>-0.895400634354599</v>
      </c>
      <c r="E430" s="219">
        <f>Scores!G426*calcs!$BN$3</f>
        <v>-0.895400634354599</v>
      </c>
      <c r="F430" s="219">
        <f>Scores!H426*calcs!$BN$3</f>
        <v>-0.895400634354599</v>
      </c>
      <c r="G430" s="219">
        <f>Scores!I426*calcs!$BN$3</f>
        <v>-0.895400634354599</v>
      </c>
      <c r="H430" s="219">
        <f>Scores!J426*calcs!$BN$4</f>
        <v>0.527153559989935</v>
      </c>
      <c r="I430" s="219">
        <f>Scores!K426*calcs!$BN$4</f>
        <v>0.527153559989935</v>
      </c>
      <c r="J430" s="219">
        <f>Scores!L426*calcs!$BN$4</f>
        <v>0.527153559989935</v>
      </c>
      <c r="K430" s="219">
        <f>Scores!M426*calcs!$BN$4</f>
        <v>0.527153559989935</v>
      </c>
      <c r="L430" s="219">
        <f>Scores!N426*calcs!$BN$4</f>
        <v>0.527153559989935</v>
      </c>
      <c r="M430" s="219">
        <f>Scores!O426*calcs!$BN$5</f>
        <v>0.131126366955087</v>
      </c>
      <c r="N430" s="219">
        <f>Scores!P426*calcs!$BN$5</f>
        <v>0.131126366955087</v>
      </c>
      <c r="O430" s="219">
        <f>Scores!Q426*calcs!$BN$5</f>
        <v>0.131126366955087</v>
      </c>
      <c r="P430" s="219">
        <f>Scores!R426*calcs!$BN$5</f>
        <v>0.131126366955087</v>
      </c>
      <c r="Q430" s="219">
        <f>Scores!S426*calcs!$BN$5</f>
        <v>0.131126366955087</v>
      </c>
      <c r="R430" s="219">
        <f>Scores!T426*calcs!$BN$6</f>
        <v>-0.843189239300423</v>
      </c>
      <c r="S430" s="219">
        <f>Scores!U426*calcs!$BN$6</f>
        <v>-0.843189239300423</v>
      </c>
      <c r="T430" s="219">
        <f>Scores!V426*calcs!$BN$6</f>
        <v>-0.843189239300423</v>
      </c>
      <c r="U430" s="219">
        <f>Scores!W426*calcs!$BN$6</f>
        <v>-0.843189239300423</v>
      </c>
      <c r="V430" s="219">
        <f>Scores!X426*calcs!$BN$6</f>
        <v>-0.843189239300423</v>
      </c>
      <c r="W430" s="219">
        <f>Scores!Y426*calcs!$BN$7</f>
        <v>-1.11935076941826</v>
      </c>
      <c r="X430" s="219">
        <f>Scores!Z426*calcs!$BN$7</f>
        <v>-1.2712020696101</v>
      </c>
      <c r="Y430" s="219">
        <f>Scores!AA426*calcs!$BN$7</f>
        <v>-1.65938763682273</v>
      </c>
      <c r="Z430" s="219">
        <f>Scores!AB426*calcs!$BN$7</f>
        <v>-1.67205877058308</v>
      </c>
      <c r="AA430" s="219">
        <f>Scores!AC426*calcs!$BN$7</f>
        <v>-1.0385407022506</v>
      </c>
      <c r="AB430" s="219">
        <f>Scores!AD426*calcs!$BN$8</f>
        <v>-0.232759234458105</v>
      </c>
      <c r="AC430" s="219">
        <f>Scores!AE426*calcs!$BN$8</f>
        <v>-0.232741502310803</v>
      </c>
      <c r="AD430" s="219">
        <f>Scores!AF426*calcs!$BN$8</f>
        <v>-0.218875804525004</v>
      </c>
      <c r="AE430" s="219">
        <f>Scores!AG426*calcs!$BN$8</f>
        <v>0.0309126121120055</v>
      </c>
      <c r="AF430" s="219">
        <f>Scores!AH426*calcs!$BN$8</f>
        <v>-0.158250841306965</v>
      </c>
      <c r="AG430" s="219">
        <f>Scores!AI426*calcs!$BN$9</f>
        <v>1.90288165943653</v>
      </c>
      <c r="AH430" s="219">
        <f>Scores!AJ426*calcs!$BN$9</f>
        <v>1.88370379835712</v>
      </c>
      <c r="AI430" s="219">
        <f>Scores!AK426*calcs!$BN$9</f>
        <v>2.02866037763268</v>
      </c>
      <c r="AJ430" s="219">
        <f>Scores!AL426*calcs!$BN$9</f>
        <v>2.0636741903483</v>
      </c>
      <c r="AK430" s="219">
        <f>Scores!AM426*calcs!$BN$9</f>
        <v>2.17064148219146</v>
      </c>
      <c r="AL430" s="219">
        <f>Scores!AN426*calcs!$BN$10</f>
        <v>-1.18327246890981</v>
      </c>
      <c r="AM430" s="219">
        <f>Scores!AO426*calcs!$BN$10</f>
        <v>-1.18614754507692</v>
      </c>
      <c r="AN430" s="219">
        <f>Scores!AP426*calcs!$BN$10</f>
        <v>-1.20784774771887</v>
      </c>
      <c r="AO430" s="219">
        <f>Scores!AQ426*calcs!$BN$10</f>
        <v>-1.20894805639216</v>
      </c>
      <c r="AP430" s="219">
        <f>Scores!AR426*calcs!$BN$10</f>
        <v>-1.26989682654335</v>
      </c>
      <c r="AQ430" s="219">
        <f>Scores!AS426*calcs!$BN$11</f>
        <v>-1.32699333411127</v>
      </c>
      <c r="AR430" s="219">
        <f>Scores!AT426*calcs!$BN$11</f>
        <v>-1.05469668326942</v>
      </c>
      <c r="AS430" s="219">
        <f>Scores!AU426*calcs!$BN$11</f>
        <v>-0.780585021729029</v>
      </c>
      <c r="AT430" s="219">
        <f>Scores!AV426*calcs!$BN$11</f>
        <v>-0.52453750824964</v>
      </c>
      <c r="AU430" s="219">
        <f>Scores!AW426*calcs!$BN$11</f>
        <v>-0.736831890890578</v>
      </c>
      <c r="AV430" s="219">
        <f>Scores!AX426*calcs!$BN$12</f>
        <v>-0.768152183797484</v>
      </c>
      <c r="AW430" s="219">
        <f>Scores!AY426*calcs!$BN$12</f>
        <v>-0.845175093357386</v>
      </c>
      <c r="AX430" s="219">
        <f>Scores!AZ426*calcs!$BN$12</f>
        <v>-0.787175637595446</v>
      </c>
      <c r="AY430" s="219">
        <f>Scores!BA426*calcs!$BN$12</f>
        <v>-0.648459887483305</v>
      </c>
      <c r="AZ430" s="219">
        <f>Scores!BB426*calcs!$BN$12</f>
        <v>-0.718076043941933</v>
      </c>
      <c r="BA430" s="219">
        <f>Scores!BC426*calcs!$BN$13</f>
        <v>-0.897455279979908</v>
      </c>
      <c r="BB430" s="219">
        <f>Scores!BD426*calcs!$BN$13</f>
        <v>-0.970854677149905</v>
      </c>
      <c r="BC430" s="219">
        <f>Scores!BE426*calcs!$BN$13</f>
        <v>-0.994642193909964</v>
      </c>
      <c r="BD430" s="219">
        <f>Scores!BF426*calcs!$BN$13</f>
        <v>-0.996489579964941</v>
      </c>
      <c r="BE430" s="219">
        <f>Scores!BG426*calcs!$BN$13</f>
        <v>-0.996489579964941</v>
      </c>
      <c r="BF430" s="219">
        <f>Scores!BH426*calcs!$BN$14</f>
        <v>1.88194999356838</v>
      </c>
      <c r="BG430" s="219">
        <f>Scores!BI426*calcs!$BN$14</f>
        <v>1.88194999356838</v>
      </c>
      <c r="BH430" s="219">
        <f>Scores!BJ426*calcs!$BN$14</f>
        <v>1.88194999356838</v>
      </c>
      <c r="BI430" s="219">
        <f>Scores!BK426*calcs!$BN$14</f>
        <v>1.42274437631492</v>
      </c>
      <c r="BJ430" s="219">
        <f>Scores!BL426*calcs!$BN$14</f>
        <v>1.42274437631492</v>
      </c>
    </row>
    <row r="431" spans="1:62">
      <c r="A431" t="s">
        <v>866</v>
      </c>
      <c r="B431" s="22" t="s">
        <v>867</v>
      </c>
      <c r="C431" s="219">
        <f>Scores!E427*calcs!$BN$3</f>
        <v>-0.549369078273269</v>
      </c>
      <c r="D431" s="219">
        <f>Scores!F427*calcs!$BN$3</f>
        <v>-0.549369078273269</v>
      </c>
      <c r="E431" s="219">
        <f>Scores!G427*calcs!$BN$3</f>
        <v>-0.549369078273269</v>
      </c>
      <c r="F431" s="219">
        <f>Scores!H427*calcs!$BN$3</f>
        <v>-0.549369078273269</v>
      </c>
      <c r="G431" s="219">
        <f>Scores!I427*calcs!$BN$3</f>
        <v>-0.549369078273269</v>
      </c>
      <c r="H431" s="219">
        <f>Scores!J427*calcs!$BN$4</f>
        <v>1.49810016958343</v>
      </c>
      <c r="I431" s="219">
        <f>Scores!K427*calcs!$BN$4</f>
        <v>1.49810016958343</v>
      </c>
      <c r="J431" s="219">
        <f>Scores!L427*calcs!$BN$4</f>
        <v>1.49810016958343</v>
      </c>
      <c r="K431" s="219">
        <f>Scores!M427*calcs!$BN$4</f>
        <v>1.49810016958343</v>
      </c>
      <c r="L431" s="219">
        <f>Scores!N427*calcs!$BN$4</f>
        <v>1.49810016958343</v>
      </c>
      <c r="M431" s="219">
        <f>Scores!O427*calcs!$BN$5</f>
        <v>1.69519879506066</v>
      </c>
      <c r="N431" s="219">
        <f>Scores!P427*calcs!$BN$5</f>
        <v>1.69519879506066</v>
      </c>
      <c r="O431" s="219">
        <f>Scores!Q427*calcs!$BN$5</f>
        <v>1.69519879506066</v>
      </c>
      <c r="P431" s="219">
        <f>Scores!R427*calcs!$BN$5</f>
        <v>1.69519879506066</v>
      </c>
      <c r="Q431" s="219">
        <f>Scores!S427*calcs!$BN$5</f>
        <v>1.69519879506066</v>
      </c>
      <c r="R431" s="219">
        <f>Scores!T427*calcs!$BN$6</f>
        <v>-0.650073794114052</v>
      </c>
      <c r="S431" s="219">
        <f>Scores!U427*calcs!$BN$6</f>
        <v>-0.650073794114052</v>
      </c>
      <c r="T431" s="219">
        <f>Scores!V427*calcs!$BN$6</f>
        <v>-0.650073794114052</v>
      </c>
      <c r="U431" s="219">
        <f>Scores!W427*calcs!$BN$6</f>
        <v>-0.650073794114052</v>
      </c>
      <c r="V431" s="219">
        <f>Scores!X427*calcs!$BN$6</f>
        <v>-0.650073794114052</v>
      </c>
      <c r="W431" s="219">
        <f>Scores!Y427*calcs!$BN$7</f>
        <v>-1.35047266723898</v>
      </c>
      <c r="X431" s="219">
        <f>Scores!Z427*calcs!$BN$7</f>
        <v>-0.770568469654176</v>
      </c>
      <c r="Y431" s="219">
        <f>Scores!AA427*calcs!$BN$7</f>
        <v>-1.5778110820502</v>
      </c>
      <c r="Z431" s="219">
        <f>Scores!AB427*calcs!$BN$7</f>
        <v>-1.21677802513873</v>
      </c>
      <c r="AA431" s="219">
        <f>Scores!AC427*calcs!$BN$7</f>
        <v>-0.717070468364339</v>
      </c>
      <c r="AB431" s="219">
        <f>Scores!AD427*calcs!$BN$8</f>
        <v>0.136423871581831</v>
      </c>
      <c r="AC431" s="219">
        <f>Scores!AE427*calcs!$BN$8</f>
        <v>0.105457242057457</v>
      </c>
      <c r="AD431" s="219">
        <f>Scores!AF427*calcs!$BN$8</f>
        <v>-0.0162177976375508</v>
      </c>
      <c r="AE431" s="219">
        <f>Scores!AG427*calcs!$BN$8</f>
        <v>0.0712412092689787</v>
      </c>
      <c r="AF431" s="219">
        <f>Scores!AH427*calcs!$BN$8</f>
        <v>0.0843795337892563</v>
      </c>
      <c r="AG431" s="219">
        <f>Scores!AI427*calcs!$BN$9</f>
        <v>2.36644864976285</v>
      </c>
      <c r="AH431" s="219">
        <f>Scores!AJ427*calcs!$BN$9</f>
        <v>2.29586308205005</v>
      </c>
      <c r="AI431" s="219">
        <f>Scores!AK427*calcs!$BN$9</f>
        <v>2.31186832750737</v>
      </c>
      <c r="AJ431" s="219">
        <f>Scores!AL427*calcs!$BN$9</f>
        <v>2.27776392214044</v>
      </c>
      <c r="AK431" s="219">
        <f>Scores!AM427*calcs!$BN$9</f>
        <v>2.28358686884604</v>
      </c>
      <c r="AL431" s="219">
        <f>Scores!AN427*calcs!$BN$10</f>
        <v>-1.6104496542037</v>
      </c>
      <c r="AM431" s="219">
        <f>Scores!AO427*calcs!$BN$10</f>
        <v>-1.46824236576136</v>
      </c>
      <c r="AN431" s="219">
        <f>Scores!AP427*calcs!$BN$10</f>
        <v>-1.48638724624442</v>
      </c>
      <c r="AO431" s="219">
        <f>Scores!AQ427*calcs!$BN$10</f>
        <v>-1.35798839435451</v>
      </c>
      <c r="AP431" s="219">
        <f>Scores!AR427*calcs!$BN$10</f>
        <v>-1.35785649569532</v>
      </c>
      <c r="AQ431" s="219">
        <f>Scores!AS427*calcs!$BN$11</f>
        <v>-1.29716726259073</v>
      </c>
      <c r="AR431" s="219">
        <f>Scores!AT427*calcs!$BN$11</f>
        <v>-0.927170089884462</v>
      </c>
      <c r="AS431" s="219">
        <f>Scores!AU427*calcs!$BN$11</f>
        <v>-0.97395347134336</v>
      </c>
      <c r="AT431" s="219">
        <f>Scores!AV427*calcs!$BN$11</f>
        <v>-0.790031866548386</v>
      </c>
      <c r="AU431" s="219">
        <f>Scores!AW427*calcs!$BN$11</f>
        <v>-1.12797595949552</v>
      </c>
      <c r="AV431" s="219">
        <f>Scores!AX427*calcs!$BN$12</f>
        <v>-0.82874231413267</v>
      </c>
      <c r="AW431" s="219">
        <f>Scores!AY427*calcs!$BN$12</f>
        <v>-0.93879170076874</v>
      </c>
      <c r="AX431" s="219">
        <f>Scores!AZ427*calcs!$BN$12</f>
        <v>-0.948238378887342</v>
      </c>
      <c r="AY431" s="219">
        <f>Scores!BA427*calcs!$BN$12</f>
        <v>-0.805971754048631</v>
      </c>
      <c r="AZ431" s="219">
        <f>Scores!BB427*calcs!$BN$12</f>
        <v>-0.713069139090826</v>
      </c>
      <c r="BA431" s="219">
        <f>Scores!BC427*calcs!$BN$13</f>
        <v>-1.1908541215118</v>
      </c>
      <c r="BB431" s="219">
        <f>Scores!BD427*calcs!$BN$13</f>
        <v>-1.10954820245703</v>
      </c>
      <c r="BC431" s="219">
        <f>Scores!BE427*calcs!$BN$13</f>
        <v>-1.24330274238745</v>
      </c>
      <c r="BD431" s="219">
        <f>Scores!BF427*calcs!$BN$13</f>
        <v>-1.14264138502647</v>
      </c>
      <c r="BE431" s="219">
        <f>Scores!BG427*calcs!$BN$13</f>
        <v>-1.14264138502647</v>
      </c>
      <c r="BF431" s="219">
        <f>Scores!BH427*calcs!$BN$14</f>
        <v>2.00201360265449</v>
      </c>
      <c r="BG431" s="219">
        <f>Scores!BI427*calcs!$BN$14</f>
        <v>2.00201360265449</v>
      </c>
      <c r="BH431" s="219">
        <f>Scores!BJ427*calcs!$BN$14</f>
        <v>2.00201360265449</v>
      </c>
      <c r="BI431" s="219">
        <f>Scores!BK427*calcs!$BN$14</f>
        <v>1.45888044822742</v>
      </c>
      <c r="BJ431" s="219">
        <f>Scores!BL427*calcs!$BN$14</f>
        <v>1.45888044822742</v>
      </c>
    </row>
    <row r="432" spans="1:62">
      <c r="A432" t="s">
        <v>868</v>
      </c>
      <c r="B432" s="22" t="s">
        <v>869</v>
      </c>
      <c r="C432" s="219">
        <f>Scores!E428*calcs!$BN$3</f>
        <v>-0.839589093051159</v>
      </c>
      <c r="D432" s="219">
        <f>Scores!F428*calcs!$BN$3</f>
        <v>-0.839589093051159</v>
      </c>
      <c r="E432" s="219">
        <f>Scores!G428*calcs!$BN$3</f>
        <v>-0.839589093051159</v>
      </c>
      <c r="F432" s="219">
        <f>Scores!H428*calcs!$BN$3</f>
        <v>-0.839589093051159</v>
      </c>
      <c r="G432" s="219">
        <f>Scores!I428*calcs!$BN$3</f>
        <v>-0.839589093051159</v>
      </c>
      <c r="H432" s="219">
        <f>Scores!J428*calcs!$BN$4</f>
        <v>-0.517187218138205</v>
      </c>
      <c r="I432" s="219">
        <f>Scores!K428*calcs!$BN$4</f>
        <v>-0.517187218138205</v>
      </c>
      <c r="J432" s="219">
        <f>Scores!L428*calcs!$BN$4</f>
        <v>-0.517187218138205</v>
      </c>
      <c r="K432" s="219">
        <f>Scores!M428*calcs!$BN$4</f>
        <v>-0.517187218138205</v>
      </c>
      <c r="L432" s="219">
        <f>Scores!N428*calcs!$BN$4</f>
        <v>-0.517187218138205</v>
      </c>
      <c r="M432" s="219">
        <f>Scores!O428*calcs!$BN$5</f>
        <v>-0.221420918118874</v>
      </c>
      <c r="N432" s="219">
        <f>Scores!P428*calcs!$BN$5</f>
        <v>-0.221420918118874</v>
      </c>
      <c r="O432" s="219">
        <f>Scores!Q428*calcs!$BN$5</f>
        <v>-0.221420918118874</v>
      </c>
      <c r="P432" s="219">
        <f>Scores!R428*calcs!$BN$5</f>
        <v>-0.221420918118874</v>
      </c>
      <c r="Q432" s="219">
        <f>Scores!S428*calcs!$BN$5</f>
        <v>-0.221420918118874</v>
      </c>
      <c r="R432" s="219">
        <f>Scores!T428*calcs!$BN$6</f>
        <v>-0.473997926116557</v>
      </c>
      <c r="S432" s="219">
        <f>Scores!U428*calcs!$BN$6</f>
        <v>-0.473997926116557</v>
      </c>
      <c r="T432" s="219">
        <f>Scores!V428*calcs!$BN$6</f>
        <v>-0.473997926116557</v>
      </c>
      <c r="U432" s="219">
        <f>Scores!W428*calcs!$BN$6</f>
        <v>-0.473997926116557</v>
      </c>
      <c r="V432" s="219">
        <f>Scores!X428*calcs!$BN$6</f>
        <v>-0.473997926116557</v>
      </c>
      <c r="W432" s="219">
        <f>Scores!Y428*calcs!$BN$7</f>
        <v>0.475543507636034</v>
      </c>
      <c r="X432" s="219">
        <f>Scores!Z428*calcs!$BN$7</f>
        <v>-0.439137679414045</v>
      </c>
      <c r="Y432" s="219">
        <f>Scores!AA428*calcs!$BN$7</f>
        <v>-0.9284567519549</v>
      </c>
      <c r="Z432" s="219">
        <f>Scores!AB428*calcs!$BN$7</f>
        <v>-0.0667163076561791</v>
      </c>
      <c r="AA432" s="219">
        <f>Scores!AC428*calcs!$BN$7</f>
        <v>0.0807875339037266</v>
      </c>
      <c r="AB432" s="219">
        <f>Scores!AD428*calcs!$BN$8</f>
        <v>0.27261550720436</v>
      </c>
      <c r="AC432" s="219">
        <f>Scores!AE428*calcs!$BN$8</f>
        <v>0.279339306765239</v>
      </c>
      <c r="AD432" s="219">
        <f>Scores!AF428*calcs!$BN$8</f>
        <v>0.107536567743116</v>
      </c>
      <c r="AE432" s="219">
        <f>Scores!AG428*calcs!$BN$8</f>
        <v>0.18187718377041</v>
      </c>
      <c r="AF432" s="219">
        <f>Scores!AH428*calcs!$BN$8</f>
        <v>0.157895235462863</v>
      </c>
      <c r="AG432" s="219">
        <f>Scores!AI428*calcs!$BN$9</f>
        <v>1.66584203724614</v>
      </c>
      <c r="AH432" s="219">
        <f>Scores!AJ428*calcs!$BN$9</f>
        <v>1.68307364515095</v>
      </c>
      <c r="AI432" s="219">
        <f>Scores!AK428*calcs!$BN$9</f>
        <v>1.64967298392024</v>
      </c>
      <c r="AJ432" s="219">
        <f>Scores!AL428*calcs!$BN$9</f>
        <v>1.6736347035472</v>
      </c>
      <c r="AK432" s="219">
        <f>Scores!AM428*calcs!$BN$9</f>
        <v>1.70237601427764</v>
      </c>
      <c r="AL432" s="219">
        <f>Scores!AN428*calcs!$BN$10</f>
        <v>-0.488500093355005</v>
      </c>
      <c r="AM432" s="219">
        <f>Scores!AO428*calcs!$BN$10</f>
        <v>-0.520103922954676</v>
      </c>
      <c r="AN432" s="219">
        <f>Scores!AP428*calcs!$BN$10</f>
        <v>-0.495048434901638</v>
      </c>
      <c r="AO432" s="219">
        <f>Scores!AQ428*calcs!$BN$10</f>
        <v>-0.488294186950693</v>
      </c>
      <c r="AP432" s="219">
        <f>Scores!AR428*calcs!$BN$10</f>
        <v>-0.538049383207027</v>
      </c>
      <c r="AQ432" s="219">
        <f>Scores!AS428*calcs!$BN$11</f>
        <v>-0.807662012236994</v>
      </c>
      <c r="AR432" s="219">
        <f>Scores!AT428*calcs!$BN$11</f>
        <v>-0.828270851234344</v>
      </c>
      <c r="AS432" s="219">
        <f>Scores!AU428*calcs!$BN$11</f>
        <v>-0.751821275956545</v>
      </c>
      <c r="AT432" s="219">
        <f>Scores!AV428*calcs!$BN$11</f>
        <v>-0.497484765579389</v>
      </c>
      <c r="AU432" s="219">
        <f>Scores!AW428*calcs!$BN$11</f>
        <v>-0.624713843926397</v>
      </c>
      <c r="AV432" s="219">
        <f>Scores!AX428*calcs!$BN$12</f>
        <v>-0.480829861949846</v>
      </c>
      <c r="AW432" s="219">
        <f>Scores!AY428*calcs!$BN$12</f>
        <v>-0.46915558072131</v>
      </c>
      <c r="AX432" s="219">
        <f>Scores!AZ428*calcs!$BN$12</f>
        <v>-0.60830431746208</v>
      </c>
      <c r="AY432" s="219">
        <f>Scores!BA428*calcs!$BN$12</f>
        <v>-0.626013478980138</v>
      </c>
      <c r="AZ432" s="219">
        <f>Scores!BB428*calcs!$BN$12</f>
        <v>-0.613985843634318</v>
      </c>
      <c r="BA432" s="219">
        <f>Scores!BC428*calcs!$BN$13</f>
        <v>-0.52351557998828</v>
      </c>
      <c r="BB432" s="219">
        <f>Scores!BD428*calcs!$BN$13</f>
        <v>-0.532583137179377</v>
      </c>
      <c r="BC432" s="219">
        <f>Scores!BE428*calcs!$BN$13</f>
        <v>-0.527645554086383</v>
      </c>
      <c r="BD432" s="219">
        <f>Scores!BF428*calcs!$BN$13</f>
        <v>-0.63111006731113</v>
      </c>
      <c r="BE432" s="219">
        <f>Scores!BG428*calcs!$BN$13</f>
        <v>-0.63111006731113</v>
      </c>
      <c r="BF432" s="219">
        <f>Scores!BH428*calcs!$BN$14</f>
        <v>2.16194876599046</v>
      </c>
      <c r="BG432" s="219">
        <f>Scores!BI428*calcs!$BN$14</f>
        <v>2.16194876599046</v>
      </c>
      <c r="BH432" s="219">
        <f>Scores!BJ428*calcs!$BN$14</f>
        <v>2.16194876599046</v>
      </c>
      <c r="BI432" s="219">
        <f>Scores!BK428*calcs!$BN$14</f>
        <v>1.38796183882237</v>
      </c>
      <c r="BJ432" s="219">
        <f>Scores!BL428*calcs!$BN$14</f>
        <v>1.38796183882237</v>
      </c>
    </row>
    <row r="433" spans="1:62">
      <c r="A433" t="s">
        <v>870</v>
      </c>
      <c r="B433" s="22" t="s">
        <v>871</v>
      </c>
      <c r="C433" s="219">
        <f>Scores!E429*calcs!$BN$3</f>
        <v>-0.859123132507362</v>
      </c>
      <c r="D433" s="219">
        <f>Scores!F429*calcs!$BN$3</f>
        <v>-0.859123132507362</v>
      </c>
      <c r="E433" s="219">
        <f>Scores!G429*calcs!$BN$3</f>
        <v>-0.859123132507362</v>
      </c>
      <c r="F433" s="219">
        <f>Scores!H429*calcs!$BN$3</f>
        <v>-0.859123132507362</v>
      </c>
      <c r="G433" s="219">
        <f>Scores!I429*calcs!$BN$3</f>
        <v>-0.859123132507362</v>
      </c>
      <c r="H433" s="219">
        <f>Scores!J429*calcs!$BN$4</f>
        <v>-0.980150668388152</v>
      </c>
      <c r="I433" s="219">
        <f>Scores!K429*calcs!$BN$4</f>
        <v>-0.980150668388152</v>
      </c>
      <c r="J433" s="219">
        <f>Scores!L429*calcs!$BN$4</f>
        <v>-0.980150668388152</v>
      </c>
      <c r="K433" s="219">
        <f>Scores!M429*calcs!$BN$4</f>
        <v>-0.980150668388152</v>
      </c>
      <c r="L433" s="219">
        <f>Scores!N429*calcs!$BN$4</f>
        <v>-0.980150668388152</v>
      </c>
      <c r="M433" s="219">
        <f>Scores!O429*calcs!$BN$5</f>
        <v>-0.738565038924644</v>
      </c>
      <c r="N433" s="219">
        <f>Scores!P429*calcs!$BN$5</f>
        <v>-0.738565038924644</v>
      </c>
      <c r="O433" s="219">
        <f>Scores!Q429*calcs!$BN$5</f>
        <v>-0.738565038924644</v>
      </c>
      <c r="P433" s="219">
        <f>Scores!R429*calcs!$BN$5</f>
        <v>-0.738565038924644</v>
      </c>
      <c r="Q433" s="219">
        <f>Scores!S429*calcs!$BN$5</f>
        <v>-0.738565038924644</v>
      </c>
      <c r="R433" s="219">
        <f>Scores!T429*calcs!$BN$6</f>
        <v>-0.768614748443785</v>
      </c>
      <c r="S433" s="219">
        <f>Scores!U429*calcs!$BN$6</f>
        <v>-0.768614748443785</v>
      </c>
      <c r="T433" s="219">
        <f>Scores!V429*calcs!$BN$6</f>
        <v>-0.768614748443785</v>
      </c>
      <c r="U433" s="219">
        <f>Scores!W429*calcs!$BN$6</f>
        <v>-0.768614748443785</v>
      </c>
      <c r="V433" s="219">
        <f>Scores!X429*calcs!$BN$6</f>
        <v>-0.768614748443785</v>
      </c>
      <c r="W433" s="219">
        <f>Scores!Y429*calcs!$BN$7</f>
        <v>-1.11294559107666</v>
      </c>
      <c r="X433" s="219">
        <f>Scores!Z429*calcs!$BN$7</f>
        <v>-0.325953824185104</v>
      </c>
      <c r="Y433" s="219">
        <f>Scores!AA429*calcs!$BN$7</f>
        <v>-0.360452104769874</v>
      </c>
      <c r="Z433" s="219">
        <f>Scores!AB429*calcs!$BN$7</f>
        <v>-0.14726165746384</v>
      </c>
      <c r="AA433" s="219">
        <f>Scores!AC429*calcs!$BN$7</f>
        <v>0.246794171702316</v>
      </c>
      <c r="AB433" s="219">
        <f>Scores!AD429*calcs!$BN$8</f>
        <v>-0.301416911116847</v>
      </c>
      <c r="AC433" s="219">
        <f>Scores!AE429*calcs!$BN$8</f>
        <v>-0.419087384067813</v>
      </c>
      <c r="AD433" s="219">
        <f>Scores!AF429*calcs!$BN$8</f>
        <v>-0.558451199839003</v>
      </c>
      <c r="AE433" s="219">
        <f>Scores!AG429*calcs!$BN$8</f>
        <v>-0.768496791253764</v>
      </c>
      <c r="AF433" s="219">
        <f>Scores!AH429*calcs!$BN$8</f>
        <v>-0.759337793726361</v>
      </c>
      <c r="AG433" s="219">
        <f>Scores!AI429*calcs!$BN$9</f>
        <v>1.78230140268106</v>
      </c>
      <c r="AH433" s="219">
        <f>Scores!AJ429*calcs!$BN$9</f>
        <v>1.79511386057777</v>
      </c>
      <c r="AI433" s="219">
        <f>Scores!AK429*calcs!$BN$9</f>
        <v>1.83315910922622</v>
      </c>
      <c r="AJ433" s="219">
        <f>Scores!AL429*calcs!$BN$9</f>
        <v>1.86757730701121</v>
      </c>
      <c r="AK433" s="219">
        <f>Scores!AM429*calcs!$BN$9</f>
        <v>1.87830626069724</v>
      </c>
      <c r="AL433" s="219">
        <f>Scores!AN429*calcs!$BN$10</f>
        <v>-0.739146338080012</v>
      </c>
      <c r="AM433" s="219">
        <f>Scores!AO429*calcs!$BN$10</f>
        <v>-0.826337778877117</v>
      </c>
      <c r="AN433" s="219">
        <f>Scores!AP429*calcs!$BN$10</f>
        <v>-0.775700809926015</v>
      </c>
      <c r="AO433" s="219">
        <f>Scores!AQ429*calcs!$BN$10</f>
        <v>-0.803558337134576</v>
      </c>
      <c r="AP433" s="219">
        <f>Scores!AR429*calcs!$BN$10</f>
        <v>-0.804148693332538</v>
      </c>
      <c r="AQ433" s="219">
        <f>Scores!AS429*calcs!$BN$11</f>
        <v>-1.334133027898</v>
      </c>
      <c r="AR433" s="219">
        <f>Scores!AT429*calcs!$BN$11</f>
        <v>-1.09138292361553</v>
      </c>
      <c r="AS433" s="219">
        <f>Scores!AU429*calcs!$BN$11</f>
        <v>-1.03200667999185</v>
      </c>
      <c r="AT433" s="219">
        <f>Scores!AV429*calcs!$BN$11</f>
        <v>-0.752763489989299</v>
      </c>
      <c r="AU433" s="219">
        <f>Scores!AW429*calcs!$BN$11</f>
        <v>-1.03990478597046</v>
      </c>
      <c r="AV433" s="219">
        <f>Scores!AX429*calcs!$BN$12</f>
        <v>-0.794954652358022</v>
      </c>
      <c r="AW433" s="219">
        <f>Scores!AY429*calcs!$BN$12</f>
        <v>-0.875737298791909</v>
      </c>
      <c r="AX433" s="219">
        <f>Scores!AZ429*calcs!$BN$12</f>
        <v>-0.943665802507826</v>
      </c>
      <c r="AY433" s="219">
        <f>Scores!BA429*calcs!$BN$12</f>
        <v>-1.10625856551606</v>
      </c>
      <c r="AZ433" s="219">
        <f>Scores!BB429*calcs!$BN$12</f>
        <v>-1.14244014784059</v>
      </c>
      <c r="BA433" s="219">
        <f>Scores!BC429*calcs!$BN$13</f>
        <v>-0.644326867677883</v>
      </c>
      <c r="BB433" s="219">
        <f>Scores!BD429*calcs!$BN$13</f>
        <v>-0.787779223744494</v>
      </c>
      <c r="BC433" s="219">
        <f>Scores!BE429*calcs!$BN$13</f>
        <v>-0.691397622595951</v>
      </c>
      <c r="BD433" s="219">
        <f>Scores!BF429*calcs!$BN$13</f>
        <v>-0.757332080773356</v>
      </c>
      <c r="BE433" s="219">
        <f>Scores!BG429*calcs!$BN$13</f>
        <v>-0.757332080773356</v>
      </c>
      <c r="BF433" s="219">
        <f>Scores!BH429*calcs!$BN$14</f>
        <v>1.6655133250103</v>
      </c>
      <c r="BG433" s="219">
        <f>Scores!BI429*calcs!$BN$14</f>
        <v>1.6655133250103</v>
      </c>
      <c r="BH433" s="219">
        <f>Scores!BJ429*calcs!$BN$14</f>
        <v>1.6655133250103</v>
      </c>
      <c r="BI433" s="219">
        <f>Scores!BK429*calcs!$BN$14</f>
        <v>0.828260777048734</v>
      </c>
      <c r="BJ433" s="219">
        <f>Scores!BL429*calcs!$BN$14</f>
        <v>0.828260777048734</v>
      </c>
    </row>
    <row r="434" spans="1:62">
      <c r="A434" t="s">
        <v>872</v>
      </c>
      <c r="B434" s="22" t="s">
        <v>873</v>
      </c>
      <c r="C434" s="219">
        <f>Scores!E430*calcs!$BN$3</f>
        <v>0.273851155952475</v>
      </c>
      <c r="D434" s="219">
        <f>Scores!F430*calcs!$BN$3</f>
        <v>0.273851155952475</v>
      </c>
      <c r="E434" s="219">
        <f>Scores!G430*calcs!$BN$3</f>
        <v>0.273851155952475</v>
      </c>
      <c r="F434" s="219">
        <f>Scores!H430*calcs!$BN$3</f>
        <v>0.273851155952475</v>
      </c>
      <c r="G434" s="219">
        <f>Scores!I430*calcs!$BN$3</f>
        <v>0.273851155952475</v>
      </c>
      <c r="H434" s="219">
        <f>Scores!J430*calcs!$BN$4</f>
        <v>-0.562867435044465</v>
      </c>
      <c r="I434" s="219">
        <f>Scores!K430*calcs!$BN$4</f>
        <v>-0.562867435044465</v>
      </c>
      <c r="J434" s="219">
        <f>Scores!L430*calcs!$BN$4</f>
        <v>-0.562867435044465</v>
      </c>
      <c r="K434" s="219">
        <f>Scores!M430*calcs!$BN$4</f>
        <v>-0.562867435044465</v>
      </c>
      <c r="L434" s="219">
        <f>Scores!N430*calcs!$BN$4</f>
        <v>-0.562867435044465</v>
      </c>
      <c r="M434" s="219">
        <f>Scores!O430*calcs!$BN$5</f>
        <v>-0.0692520873518189</v>
      </c>
      <c r="N434" s="219">
        <f>Scores!P430*calcs!$BN$5</f>
        <v>-0.0692520873518189</v>
      </c>
      <c r="O434" s="219">
        <f>Scores!Q430*calcs!$BN$5</f>
        <v>-0.0692520873518189</v>
      </c>
      <c r="P434" s="219">
        <f>Scores!R430*calcs!$BN$5</f>
        <v>-0.0692520873518189</v>
      </c>
      <c r="Q434" s="219">
        <f>Scores!S430*calcs!$BN$5</f>
        <v>-0.0692520873518189</v>
      </c>
      <c r="R434" s="219">
        <f>Scores!T430*calcs!$BN$6</f>
        <v>-0.661212598820074</v>
      </c>
      <c r="S434" s="219">
        <f>Scores!U430*calcs!$BN$6</f>
        <v>-0.661212598820074</v>
      </c>
      <c r="T434" s="219">
        <f>Scores!V430*calcs!$BN$6</f>
        <v>-0.661212598820074</v>
      </c>
      <c r="U434" s="219">
        <f>Scores!W430*calcs!$BN$6</f>
        <v>-0.661212598820074</v>
      </c>
      <c r="V434" s="219">
        <f>Scores!X430*calcs!$BN$6</f>
        <v>-0.661212598820074</v>
      </c>
      <c r="W434" s="219">
        <f>Scores!Y430*calcs!$BN$7</f>
        <v>-0.542885183033275</v>
      </c>
      <c r="X434" s="219">
        <f>Scores!Z430*calcs!$BN$7</f>
        <v>-1.39460646711491</v>
      </c>
      <c r="Y434" s="219">
        <f>Scores!AA430*calcs!$BN$7</f>
        <v>-1.10408029940031</v>
      </c>
      <c r="Z434" s="219">
        <f>Scores!AB430*calcs!$BN$7</f>
        <v>-0.681049412367193</v>
      </c>
      <c r="AA434" s="219">
        <f>Scores!AC430*calcs!$BN$7</f>
        <v>-1.27753041771158</v>
      </c>
      <c r="AB434" s="219">
        <f>Scores!AD430*calcs!$BN$8</f>
        <v>-0.0211838241576546</v>
      </c>
      <c r="AC434" s="219">
        <f>Scores!AE430*calcs!$BN$8</f>
        <v>-0.0796822978470101</v>
      </c>
      <c r="AD434" s="219">
        <f>Scores!AF430*calcs!$BN$8</f>
        <v>-0.0581029494020025</v>
      </c>
      <c r="AE434" s="219">
        <f>Scores!AG430*calcs!$BN$8</f>
        <v>-0.049561314240692</v>
      </c>
      <c r="AF434" s="219">
        <f>Scores!AH430*calcs!$BN$8</f>
        <v>0.00426985495415531</v>
      </c>
      <c r="AG434" s="219">
        <f>Scores!AI430*calcs!$BN$9</f>
        <v>1.31493726172729</v>
      </c>
      <c r="AH434" s="219">
        <f>Scores!AJ430*calcs!$BN$9</f>
        <v>1.33868309419288</v>
      </c>
      <c r="AI434" s="219">
        <f>Scores!AK430*calcs!$BN$9</f>
        <v>1.32695807368609</v>
      </c>
      <c r="AJ434" s="219">
        <f>Scores!AL430*calcs!$BN$9</f>
        <v>1.35949953035728</v>
      </c>
      <c r="AK434" s="219">
        <f>Scores!AM430*calcs!$BN$9</f>
        <v>1.38024781803277</v>
      </c>
      <c r="AL434" s="219">
        <f>Scores!AN430*calcs!$BN$10</f>
        <v>-0.657154080797129</v>
      </c>
      <c r="AM434" s="219">
        <f>Scores!AO430*calcs!$BN$10</f>
        <v>-0.621367631409471</v>
      </c>
      <c r="AN434" s="219">
        <f>Scores!AP430*calcs!$BN$10</f>
        <v>-0.614977865276995</v>
      </c>
      <c r="AO434" s="219">
        <f>Scores!AQ430*calcs!$BN$10</f>
        <v>-0.668617688287397</v>
      </c>
      <c r="AP434" s="219">
        <f>Scores!AR430*calcs!$BN$10</f>
        <v>-0.679775871597861</v>
      </c>
      <c r="AQ434" s="219">
        <f>Scores!AS430*calcs!$BN$11</f>
        <v>-0.825316833486621</v>
      </c>
      <c r="AR434" s="219">
        <f>Scores!AT430*calcs!$BN$11</f>
        <v>-0.65505825527363</v>
      </c>
      <c r="AS434" s="219">
        <f>Scores!AU430*calcs!$BN$11</f>
        <v>-0.507107611426281</v>
      </c>
      <c r="AT434" s="219">
        <f>Scores!AV430*calcs!$BN$11</f>
        <v>-0.452153142726535</v>
      </c>
      <c r="AU434" s="219">
        <f>Scores!AW430*calcs!$BN$11</f>
        <v>-0.322654069179482</v>
      </c>
      <c r="AV434" s="219">
        <f>Scores!AX430*calcs!$BN$12</f>
        <v>-0.776047639956626</v>
      </c>
      <c r="AW434" s="219">
        <f>Scores!AY430*calcs!$BN$12</f>
        <v>-0.901349596791224</v>
      </c>
      <c r="AX434" s="219">
        <f>Scores!AZ430*calcs!$BN$12</f>
        <v>-0.841974732548424</v>
      </c>
      <c r="AY434" s="219">
        <f>Scores!BA430*calcs!$BN$12</f>
        <v>-0.830614689012965</v>
      </c>
      <c r="AZ434" s="219">
        <f>Scores!BB430*calcs!$BN$12</f>
        <v>-0.748139191354572</v>
      </c>
      <c r="BA434" s="219">
        <f>Scores!BC430*calcs!$BN$13</f>
        <v>-0.747879399983257</v>
      </c>
      <c r="BB434" s="219">
        <f>Scores!BD430*calcs!$BN$13</f>
        <v>-0.782231482732209</v>
      </c>
      <c r="BC434" s="219">
        <f>Scores!BE430*calcs!$BN$13</f>
        <v>-0.709592296874791</v>
      </c>
      <c r="BD434" s="219">
        <f>Scores!BF430*calcs!$BN$13</f>
        <v>-0.797191663971954</v>
      </c>
      <c r="BE434" s="219">
        <f>Scores!BG430*calcs!$BN$13</f>
        <v>-0.797191663971954</v>
      </c>
      <c r="BF434" s="219">
        <f>Scores!BH430*calcs!$BN$14</f>
        <v>2.12091582928289</v>
      </c>
      <c r="BG434" s="219">
        <f>Scores!BI430*calcs!$BN$14</f>
        <v>2.12091582928289</v>
      </c>
      <c r="BH434" s="219">
        <f>Scores!BJ430*calcs!$BN$14</f>
        <v>2.12091582928289</v>
      </c>
      <c r="BI434" s="219">
        <f>Scores!BK430*calcs!$BN$14</f>
        <v>1.34704799733343</v>
      </c>
      <c r="BJ434" s="219">
        <f>Scores!BL430*calcs!$BN$14</f>
        <v>1.34704799733343</v>
      </c>
    </row>
    <row r="435" spans="1:62">
      <c r="A435" t="s">
        <v>874</v>
      </c>
      <c r="B435" s="22" t="s">
        <v>875</v>
      </c>
      <c r="C435" s="219">
        <f>Scores!E431*calcs!$BN$3</f>
        <v>0.0757201843252621</v>
      </c>
      <c r="D435" s="219">
        <f>Scores!F431*calcs!$BN$3</f>
        <v>0.0757201843252621</v>
      </c>
      <c r="E435" s="219">
        <f>Scores!G431*calcs!$BN$3</f>
        <v>0.0757201843252621</v>
      </c>
      <c r="F435" s="219">
        <f>Scores!H431*calcs!$BN$3</f>
        <v>0.0757201843252621</v>
      </c>
      <c r="G435" s="219">
        <f>Scores!I431*calcs!$BN$3</f>
        <v>0.0757201843252621</v>
      </c>
      <c r="H435" s="219">
        <f>Scores!J431*calcs!$BN$4</f>
        <v>-0.694136072995647</v>
      </c>
      <c r="I435" s="219">
        <f>Scores!K431*calcs!$BN$4</f>
        <v>-0.694136072995647</v>
      </c>
      <c r="J435" s="219">
        <f>Scores!L431*calcs!$BN$4</f>
        <v>-0.694136072995647</v>
      </c>
      <c r="K435" s="219">
        <f>Scores!M431*calcs!$BN$4</f>
        <v>-0.694136072995647</v>
      </c>
      <c r="L435" s="219">
        <f>Scores!N431*calcs!$BN$4</f>
        <v>-0.694136072995647</v>
      </c>
      <c r="M435" s="219">
        <f>Scores!O431*calcs!$BN$5</f>
        <v>-0.860698083465901</v>
      </c>
      <c r="N435" s="219">
        <f>Scores!P431*calcs!$BN$5</f>
        <v>-0.860698083465901</v>
      </c>
      <c r="O435" s="219">
        <f>Scores!Q431*calcs!$BN$5</f>
        <v>-0.860698083465901</v>
      </c>
      <c r="P435" s="219">
        <f>Scores!R431*calcs!$BN$5</f>
        <v>-0.860698083465901</v>
      </c>
      <c r="Q435" s="219">
        <f>Scores!S431*calcs!$BN$5</f>
        <v>-0.860698083465901</v>
      </c>
      <c r="R435" s="219">
        <f>Scores!T431*calcs!$BN$6</f>
        <v>-0.412260394485295</v>
      </c>
      <c r="S435" s="219">
        <f>Scores!U431*calcs!$BN$6</f>
        <v>-0.412260394485295</v>
      </c>
      <c r="T435" s="219">
        <f>Scores!V431*calcs!$BN$6</f>
        <v>-0.412260394485295</v>
      </c>
      <c r="U435" s="219">
        <f>Scores!W431*calcs!$BN$6</f>
        <v>-0.412260394485295</v>
      </c>
      <c r="V435" s="219">
        <f>Scores!X431*calcs!$BN$6</f>
        <v>-0.412260394485295</v>
      </c>
      <c r="W435" s="219">
        <f>Scores!Y431*calcs!$BN$7</f>
        <v>-0.308601526394701</v>
      </c>
      <c r="X435" s="219">
        <f>Scores!Z431*calcs!$BN$7</f>
        <v>-1.30386881489803</v>
      </c>
      <c r="Y435" s="219">
        <f>Scores!AA431*calcs!$BN$7</f>
        <v>-1.31735318908126</v>
      </c>
      <c r="Z435" s="219">
        <f>Scores!AB431*calcs!$BN$7</f>
        <v>-1.18551931881733</v>
      </c>
      <c r="AA435" s="219">
        <f>Scores!AC431*calcs!$BN$7</f>
        <v>-1.28291473578397</v>
      </c>
      <c r="AB435" s="219">
        <f>Scores!AD431*calcs!$BN$8</f>
        <v>-0.0353240896788712</v>
      </c>
      <c r="AC435" s="219">
        <f>Scores!AE431*calcs!$BN$8</f>
        <v>-0.0467501524828372</v>
      </c>
      <c r="AD435" s="219">
        <f>Scores!AF431*calcs!$BN$8</f>
        <v>-0.0470235061440732</v>
      </c>
      <c r="AE435" s="219">
        <f>Scores!AG431*calcs!$BN$8</f>
        <v>-0.106751116228478</v>
      </c>
      <c r="AF435" s="219">
        <f>Scores!AH431*calcs!$BN$8</f>
        <v>-0.101415921259074</v>
      </c>
      <c r="AG435" s="219">
        <f>Scores!AI431*calcs!$BN$9</f>
        <v>2.42886739042836</v>
      </c>
      <c r="AH435" s="219">
        <f>Scores!AJ431*calcs!$BN$9</f>
        <v>2.40725580769243</v>
      </c>
      <c r="AI435" s="219">
        <f>Scores!AK431*calcs!$BN$9</f>
        <v>2.41503064265121</v>
      </c>
      <c r="AJ435" s="219">
        <f>Scores!AL431*calcs!$BN$9</f>
        <v>2.4165503642497</v>
      </c>
      <c r="AK435" s="219">
        <f>Scores!AM431*calcs!$BN$9</f>
        <v>2.4149383162447</v>
      </c>
      <c r="AL435" s="219">
        <f>Scores!AN431*calcs!$BN$10</f>
        <v>-1.47250702145255</v>
      </c>
      <c r="AM435" s="219">
        <f>Scores!AO431*calcs!$BN$10</f>
        <v>-1.49754846308448</v>
      </c>
      <c r="AN435" s="219">
        <f>Scores!AP431*calcs!$BN$10</f>
        <v>-1.59345319959857</v>
      </c>
      <c r="AO435" s="219">
        <f>Scores!AQ431*calcs!$BN$10</f>
        <v>-1.74635727501581</v>
      </c>
      <c r="AP435" s="219">
        <f>Scores!AR431*calcs!$BN$10</f>
        <v>-1.76621032204819</v>
      </c>
      <c r="AQ435" s="219">
        <f>Scores!AS431*calcs!$BN$11</f>
        <v>-1.0634470824794</v>
      </c>
      <c r="AR435" s="219">
        <f>Scores!AT431*calcs!$BN$11</f>
        <v>-0.84788364245804</v>
      </c>
      <c r="AS435" s="219">
        <f>Scores!AU431*calcs!$BN$11</f>
        <v>-0.665744029791217</v>
      </c>
      <c r="AT435" s="219">
        <f>Scores!AV431*calcs!$BN$11</f>
        <v>-0.51286389364795</v>
      </c>
      <c r="AU435" s="219">
        <f>Scores!AW431*calcs!$BN$11</f>
        <v>-0.835788356339937</v>
      </c>
      <c r="AV435" s="219">
        <f>Scores!AX431*calcs!$BN$12</f>
        <v>-0.769170095746252</v>
      </c>
      <c r="AW435" s="219">
        <f>Scores!AY431*calcs!$BN$12</f>
        <v>-0.832741389883758</v>
      </c>
      <c r="AX435" s="219">
        <f>Scores!AZ431*calcs!$BN$12</f>
        <v>-0.794645214003186</v>
      </c>
      <c r="AY435" s="219">
        <f>Scores!BA431*calcs!$BN$12</f>
        <v>-0.78356285283599</v>
      </c>
      <c r="AZ435" s="219">
        <f>Scores!BB431*calcs!$BN$12</f>
        <v>-0.740151682674431</v>
      </c>
      <c r="BA435" s="219">
        <f>Scores!BC431*calcs!$BN$13</f>
        <v>-0.805408584597354</v>
      </c>
      <c r="BB435" s="219">
        <f>Scores!BD431*calcs!$BN$13</f>
        <v>-0.832161151842776</v>
      </c>
      <c r="BC435" s="219">
        <f>Scores!BE431*calcs!$BN$13</f>
        <v>-0.824825233974116</v>
      </c>
      <c r="BD435" s="219">
        <f>Scores!BF431*calcs!$BN$13</f>
        <v>-0.850337774903417</v>
      </c>
      <c r="BE435" s="219">
        <f>Scores!BG431*calcs!$BN$13</f>
        <v>-0.850337774903417</v>
      </c>
      <c r="BF435" s="219">
        <f>Scores!BH431*calcs!$BN$14</f>
        <v>1.24274295626491</v>
      </c>
      <c r="BG435" s="219">
        <f>Scores!BI431*calcs!$BN$14</f>
        <v>1.24274295626491</v>
      </c>
      <c r="BH435" s="219">
        <f>Scores!BJ431*calcs!$BN$14</f>
        <v>1.24274295626491</v>
      </c>
      <c r="BI435" s="219">
        <f>Scores!BK431*calcs!$BN$14</f>
        <v>1.04596257694394</v>
      </c>
      <c r="BJ435" s="219">
        <f>Scores!BL431*calcs!$BN$14</f>
        <v>1.04596257694394</v>
      </c>
    </row>
    <row r="436" spans="1:62">
      <c r="A436" t="s">
        <v>876</v>
      </c>
      <c r="B436" s="22" t="s">
        <v>877</v>
      </c>
      <c r="C436" s="219">
        <f>Scores!E432*calcs!$BN$3</f>
        <v>-0.568903117729473</v>
      </c>
      <c r="D436" s="219">
        <f>Scores!F432*calcs!$BN$3</f>
        <v>-0.568903117729473</v>
      </c>
      <c r="E436" s="219">
        <f>Scores!G432*calcs!$BN$3</f>
        <v>-0.568903117729473</v>
      </c>
      <c r="F436" s="219">
        <f>Scores!H432*calcs!$BN$3</f>
        <v>-0.568903117729473</v>
      </c>
      <c r="G436" s="219">
        <f>Scores!I432*calcs!$BN$3</f>
        <v>-0.568903117729473</v>
      </c>
      <c r="H436" s="219">
        <f>Scores!J432*calcs!$BN$4</f>
        <v>0.284258638484701</v>
      </c>
      <c r="I436" s="219">
        <f>Scores!K432*calcs!$BN$4</f>
        <v>0.284258638484701</v>
      </c>
      <c r="J436" s="219">
        <f>Scores!L432*calcs!$BN$4</f>
        <v>0.284258638484701</v>
      </c>
      <c r="K436" s="219">
        <f>Scores!M432*calcs!$BN$4</f>
        <v>0.284258638484701</v>
      </c>
      <c r="L436" s="219">
        <f>Scores!N432*calcs!$BN$4</f>
        <v>0.284258638484701</v>
      </c>
      <c r="M436" s="219">
        <f>Scores!O432*calcs!$BN$5</f>
        <v>0.252705013395041</v>
      </c>
      <c r="N436" s="219">
        <f>Scores!P432*calcs!$BN$5</f>
        <v>0.252705013395041</v>
      </c>
      <c r="O436" s="219">
        <f>Scores!Q432*calcs!$BN$5</f>
        <v>0.252705013395041</v>
      </c>
      <c r="P436" s="219">
        <f>Scores!R432*calcs!$BN$5</f>
        <v>0.252705013395041</v>
      </c>
      <c r="Q436" s="219">
        <f>Scores!S432*calcs!$BN$5</f>
        <v>0.252705013395041</v>
      </c>
      <c r="R436" s="219">
        <f>Scores!T432*calcs!$BN$6</f>
        <v>-0.633272169386831</v>
      </c>
      <c r="S436" s="219">
        <f>Scores!U432*calcs!$BN$6</f>
        <v>-0.633272169386831</v>
      </c>
      <c r="T436" s="219">
        <f>Scores!V432*calcs!$BN$6</f>
        <v>-0.633272169386831</v>
      </c>
      <c r="U436" s="219">
        <f>Scores!W432*calcs!$BN$6</f>
        <v>-0.633272169386831</v>
      </c>
      <c r="V436" s="219">
        <f>Scores!X432*calcs!$BN$6</f>
        <v>-0.633272169386831</v>
      </c>
      <c r="W436" s="219">
        <f>Scores!Y432*calcs!$BN$7</f>
        <v>-0.0122235402617615</v>
      </c>
      <c r="X436" s="219">
        <f>Scores!Z432*calcs!$BN$7</f>
        <v>0.221815980753085</v>
      </c>
      <c r="Y436" s="219">
        <f>Scores!AA432*calcs!$BN$7</f>
        <v>0.403167681877438</v>
      </c>
      <c r="Z436" s="219">
        <f>Scores!AB432*calcs!$BN$7</f>
        <v>0.65110036937093</v>
      </c>
      <c r="AA436" s="219">
        <f>Scores!AC432*calcs!$BN$7</f>
        <v>0.0427274409611361</v>
      </c>
      <c r="AB436" s="219">
        <f>Scores!AD432*calcs!$BN$8</f>
        <v>-0.136317469360722</v>
      </c>
      <c r="AC436" s="219">
        <f>Scores!AE432*calcs!$BN$8</f>
        <v>-0.0838170552231532</v>
      </c>
      <c r="AD436" s="219">
        <f>Scores!AF432*calcs!$BN$8</f>
        <v>-0.130497038871425</v>
      </c>
      <c r="AE436" s="219">
        <f>Scores!AG432*calcs!$BN$8</f>
        <v>-0.162500208683216</v>
      </c>
      <c r="AF436" s="219">
        <f>Scores!AH432*calcs!$BN$8</f>
        <v>-0.158864585983758</v>
      </c>
      <c r="AG436" s="219">
        <f>Scores!AI432*calcs!$BN$9</f>
        <v>0.878658772642964</v>
      </c>
      <c r="AH436" s="219">
        <f>Scores!AJ432*calcs!$BN$9</f>
        <v>0.920169152509707</v>
      </c>
      <c r="AI436" s="219">
        <f>Scores!AK432*calcs!$BN$9</f>
        <v>0.981530204371079</v>
      </c>
      <c r="AJ436" s="219">
        <f>Scores!AL432*calcs!$BN$9</f>
        <v>1.02683968826313</v>
      </c>
      <c r="AK436" s="219">
        <f>Scores!AM432*calcs!$BN$9</f>
        <v>1.05603776279095</v>
      </c>
      <c r="AL436" s="219">
        <f>Scores!AN432*calcs!$BN$10</f>
        <v>-0.345265298835281</v>
      </c>
      <c r="AM436" s="219">
        <f>Scores!AO432*calcs!$BN$10</f>
        <v>-0.330893174765652</v>
      </c>
      <c r="AN436" s="219">
        <f>Scores!AP432*calcs!$BN$10</f>
        <v>-0.348836727389192</v>
      </c>
      <c r="AO436" s="219">
        <f>Scores!AQ432*calcs!$BN$10</f>
        <v>-0.404603375325525</v>
      </c>
      <c r="AP436" s="219">
        <f>Scores!AR432*calcs!$BN$10</f>
        <v>-0.347949183209741</v>
      </c>
      <c r="AQ436" s="219">
        <f>Scores!AS432*calcs!$BN$11</f>
        <v>-0.36905140862297</v>
      </c>
      <c r="AR436" s="219">
        <f>Scores!AT432*calcs!$BN$11</f>
        <v>-0.626884343068938</v>
      </c>
      <c r="AS436" s="219">
        <f>Scores!AU432*calcs!$BN$11</f>
        <v>-0.577283005564407</v>
      </c>
      <c r="AT436" s="219">
        <f>Scores!AV432*calcs!$BN$11</f>
        <v>-0.403848142838299</v>
      </c>
      <c r="AU436" s="219">
        <f>Scores!AW432*calcs!$BN$11</f>
        <v>-0.487426439480461</v>
      </c>
      <c r="AV436" s="219">
        <f>Scores!AX432*calcs!$BN$12</f>
        <v>-1.14368818119734</v>
      </c>
      <c r="AW436" s="219">
        <f>Scores!AY432*calcs!$BN$12</f>
        <v>-1.16172311355365</v>
      </c>
      <c r="AX436" s="219">
        <f>Scores!AZ432*calcs!$BN$12</f>
        <v>-1.08376175966748</v>
      </c>
      <c r="AY436" s="219">
        <f>Scores!BA432*calcs!$BN$12</f>
        <v>-1.09973789589156</v>
      </c>
      <c r="AZ436" s="219">
        <f>Scores!BB432*calcs!$BN$12</f>
        <v>-1.22561969185866</v>
      </c>
      <c r="BA436" s="219">
        <f>Scores!BC432*calcs!$BN$13</f>
        <v>-1.0700428338222</v>
      </c>
      <c r="BB436" s="219">
        <f>Scores!BD432*calcs!$BN$13</f>
        <v>-0.882090820953343</v>
      </c>
      <c r="BC436" s="219">
        <f>Scores!BE432*calcs!$BN$13</f>
        <v>-0.988577302483684</v>
      </c>
      <c r="BD436" s="219">
        <f>Scores!BF432*calcs!$BN$13</f>
        <v>-0.916770413567746</v>
      </c>
      <c r="BE436" s="219">
        <f>Scores!BG432*calcs!$BN$13</f>
        <v>-0.916770413567746</v>
      </c>
      <c r="BF436" s="219">
        <f>Scores!BH432*calcs!$BN$14</f>
        <v>1.78826287678364</v>
      </c>
      <c r="BG436" s="219">
        <f>Scores!BI432*calcs!$BN$14</f>
        <v>1.78826287678364</v>
      </c>
      <c r="BH436" s="219">
        <f>Scores!BJ432*calcs!$BN$14</f>
        <v>1.78826287678364</v>
      </c>
      <c r="BI436" s="219">
        <f>Scores!BK432*calcs!$BN$14</f>
        <v>0.799147330743519</v>
      </c>
      <c r="BJ436" s="219">
        <f>Scores!BL432*calcs!$BN$14</f>
        <v>0.799147330743519</v>
      </c>
    </row>
    <row r="437" spans="1:62">
      <c r="A437" t="s">
        <v>878</v>
      </c>
      <c r="B437" s="22" t="s">
        <v>24</v>
      </c>
      <c r="C437" s="219">
        <f>Scores!E433*calcs!$BN$3</f>
        <v>-0.605180619576709</v>
      </c>
      <c r="D437" s="219">
        <f>Scores!F433*calcs!$BN$3</f>
        <v>-0.605180619576709</v>
      </c>
      <c r="E437" s="219">
        <f>Scores!G433*calcs!$BN$3</f>
        <v>-0.605180619576709</v>
      </c>
      <c r="F437" s="219">
        <f>Scores!H433*calcs!$BN$3</f>
        <v>-0.605180619576709</v>
      </c>
      <c r="G437" s="219">
        <f>Scores!I433*calcs!$BN$3</f>
        <v>-0.605180619576709</v>
      </c>
      <c r="H437" s="219">
        <f>Scores!J433*calcs!$BN$4</f>
        <v>-0.288921577182366</v>
      </c>
      <c r="I437" s="219">
        <f>Scores!K433*calcs!$BN$4</f>
        <v>-0.288921577182366</v>
      </c>
      <c r="J437" s="219">
        <f>Scores!L433*calcs!$BN$4</f>
        <v>-0.288921577182366</v>
      </c>
      <c r="K437" s="219">
        <f>Scores!M433*calcs!$BN$4</f>
        <v>-0.288921577182366</v>
      </c>
      <c r="L437" s="219">
        <f>Scores!N433*calcs!$BN$4</f>
        <v>-0.288921577182366</v>
      </c>
      <c r="M437" s="219">
        <f>Scores!O433*calcs!$BN$5</f>
        <v>-0.425298945934583</v>
      </c>
      <c r="N437" s="219">
        <f>Scores!P433*calcs!$BN$5</f>
        <v>-0.425298945934583</v>
      </c>
      <c r="O437" s="219">
        <f>Scores!Q433*calcs!$BN$5</f>
        <v>-0.425298945934583</v>
      </c>
      <c r="P437" s="219">
        <f>Scores!R433*calcs!$BN$5</f>
        <v>-0.425298945934583</v>
      </c>
      <c r="Q437" s="219">
        <f>Scores!S433*calcs!$BN$5</f>
        <v>-0.425298945934583</v>
      </c>
      <c r="R437" s="219">
        <f>Scores!T433*calcs!$BN$6</f>
        <v>0.732593667968172</v>
      </c>
      <c r="S437" s="219">
        <f>Scores!U433*calcs!$BN$6</f>
        <v>0.732593667968172</v>
      </c>
      <c r="T437" s="219">
        <f>Scores!V433*calcs!$BN$6</f>
        <v>0.732593667968172</v>
      </c>
      <c r="U437" s="219">
        <f>Scores!W433*calcs!$BN$6</f>
        <v>0.732593667968172</v>
      </c>
      <c r="V437" s="219">
        <f>Scores!X433*calcs!$BN$6</f>
        <v>0.732593667968172</v>
      </c>
      <c r="W437" s="219">
        <f>Scores!Y433*calcs!$BN$7</f>
        <v>-0.0297550202741898</v>
      </c>
      <c r="X437" s="219">
        <f>Scores!Z433*calcs!$BN$7</f>
        <v>0.139247862074074</v>
      </c>
      <c r="Y437" s="219">
        <f>Scores!AA433*calcs!$BN$7</f>
        <v>0.276722131902038</v>
      </c>
      <c r="Z437" s="219">
        <f>Scores!AB433*calcs!$BN$7</f>
        <v>-0.392002900736317</v>
      </c>
      <c r="AA437" s="219">
        <f>Scores!AC433*calcs!$BN$7</f>
        <v>1.00567198886157</v>
      </c>
      <c r="AB437" s="219">
        <f>Scores!AD433*calcs!$BN$8</f>
        <v>1.36030138563016</v>
      </c>
      <c r="AC437" s="219">
        <f>Scores!AE433*calcs!$BN$8</f>
        <v>1.35655544141188</v>
      </c>
      <c r="AD437" s="219">
        <f>Scores!AF433*calcs!$BN$8</f>
        <v>1.39559220741944</v>
      </c>
      <c r="AE437" s="219">
        <f>Scores!AG433*calcs!$BN$8</f>
        <v>1.39677802092873</v>
      </c>
      <c r="AF437" s="219">
        <f>Scores!AH433*calcs!$BN$8</f>
        <v>1.29750432091767</v>
      </c>
      <c r="AG437" s="219">
        <f>Scores!AI433*calcs!$BN$9</f>
        <v>1.97069562461567</v>
      </c>
      <c r="AH437" s="219">
        <f>Scores!AJ433*calcs!$BN$9</f>
        <v>1.89091460724613</v>
      </c>
      <c r="AI437" s="219">
        <f>Scores!AK433*calcs!$BN$9</f>
        <v>1.91269653829181</v>
      </c>
      <c r="AJ437" s="219">
        <f>Scores!AL433*calcs!$BN$9</f>
        <v>1.93446783071692</v>
      </c>
      <c r="AK437" s="219">
        <f>Scores!AM433*calcs!$BN$9</f>
        <v>2.01634906631378</v>
      </c>
      <c r="AL437" s="219">
        <f>Scores!AN433*calcs!$BN$10</f>
        <v>-0.462737002873906</v>
      </c>
      <c r="AM437" s="219">
        <f>Scores!AO433*calcs!$BN$10</f>
        <v>-0.361004725080735</v>
      </c>
      <c r="AN437" s="219">
        <f>Scores!AP433*calcs!$BN$10</f>
        <v>-0.364693818475071</v>
      </c>
      <c r="AO437" s="219">
        <f>Scores!AQ433*calcs!$BN$10</f>
        <v>-0.433938298987955</v>
      </c>
      <c r="AP437" s="219">
        <f>Scores!AR433*calcs!$BN$10</f>
        <v>-0.50664890374319</v>
      </c>
      <c r="AQ437" s="219">
        <f>Scores!AS433*calcs!$BN$11</f>
        <v>0.457133801470707</v>
      </c>
      <c r="AR437" s="219">
        <f>Scores!AT433*calcs!$BN$11</f>
        <v>0.525942608813984</v>
      </c>
      <c r="AS437" s="219">
        <f>Scores!AU433*calcs!$BN$11</f>
        <v>0.686947391690637</v>
      </c>
      <c r="AT437" s="219">
        <f>Scores!AV433*calcs!$BN$11</f>
        <v>1.07280651761002</v>
      </c>
      <c r="AU437" s="219">
        <f>Scores!AW433*calcs!$BN$11</f>
        <v>0.947023849103171</v>
      </c>
      <c r="AV437" s="219">
        <f>Scores!AX433*calcs!$BN$12</f>
        <v>0.469912417542623</v>
      </c>
      <c r="AW437" s="219">
        <f>Scores!AY433*calcs!$BN$12</f>
        <v>0.504300267518966</v>
      </c>
      <c r="AX437" s="219">
        <f>Scores!AZ433*calcs!$BN$12</f>
        <v>0.506563627038217</v>
      </c>
      <c r="AY437" s="219">
        <f>Scores!BA433*calcs!$BN$12</f>
        <v>0.615521145348409</v>
      </c>
      <c r="AZ437" s="219">
        <f>Scores!BB433*calcs!$BN$12</f>
        <v>0.632323392314209</v>
      </c>
      <c r="BA437" s="219">
        <f>Scores!BC433*calcs!$BN$13</f>
        <v>-0.0575291846140967</v>
      </c>
      <c r="BB437" s="219">
        <f>Scores!BD433*calcs!$BN$13</f>
        <v>-0.0277387050614259</v>
      </c>
      <c r="BC437" s="219">
        <f>Scores!BE433*calcs!$BN$13</f>
        <v>0</v>
      </c>
      <c r="BD437" s="219">
        <f>Scores!BF433*calcs!$BN$13</f>
        <v>0.0664326386643294</v>
      </c>
      <c r="BE437" s="219">
        <f>Scores!BG433*calcs!$BN$13</f>
        <v>0.0664326386643294</v>
      </c>
      <c r="BF437" s="219">
        <f>Scores!BH433*calcs!$BN$14</f>
        <v>3.14905836547473</v>
      </c>
      <c r="BG437" s="219">
        <f>Scores!BI433*calcs!$BN$14</f>
        <v>3.14905836547473</v>
      </c>
      <c r="BH437" s="219">
        <f>Scores!BJ433*calcs!$BN$14</f>
        <v>3.14905836547473</v>
      </c>
      <c r="BI437" s="219">
        <f>Scores!BK433*calcs!$BN$14</f>
        <v>3.006388319362</v>
      </c>
      <c r="BJ437" s="219">
        <f>Scores!BL433*calcs!$BN$14</f>
        <v>3.006388319362</v>
      </c>
    </row>
    <row r="438" spans="1:62">
      <c r="A438" t="s">
        <v>879</v>
      </c>
      <c r="B438" s="22" t="s">
        <v>880</v>
      </c>
      <c r="C438" s="219">
        <f>Scores!E434*calcs!$BN$3</f>
        <v>-0.186594059800908</v>
      </c>
      <c r="D438" s="219">
        <f>Scores!F434*calcs!$BN$3</f>
        <v>-0.186594059800908</v>
      </c>
      <c r="E438" s="219">
        <f>Scores!G434*calcs!$BN$3</f>
        <v>-0.186594059800908</v>
      </c>
      <c r="F438" s="219">
        <f>Scores!H434*calcs!$BN$3</f>
        <v>-0.186594059800908</v>
      </c>
      <c r="G438" s="219">
        <f>Scores!I434*calcs!$BN$3</f>
        <v>-0.186594059800908</v>
      </c>
      <c r="H438" s="219">
        <f>Scores!J434*calcs!$BN$4</f>
        <v>-1.22621609820144</v>
      </c>
      <c r="I438" s="219">
        <f>Scores!K434*calcs!$BN$4</f>
        <v>-1.22621609820144</v>
      </c>
      <c r="J438" s="219">
        <f>Scores!L434*calcs!$BN$4</f>
        <v>-1.22621609820144</v>
      </c>
      <c r="K438" s="219">
        <f>Scores!M434*calcs!$BN$4</f>
        <v>-1.22621609820144</v>
      </c>
      <c r="L438" s="219">
        <f>Scores!N434*calcs!$BN$4</f>
        <v>-1.22621609820144</v>
      </c>
      <c r="M438" s="219">
        <f>Scores!O434*calcs!$BN$5</f>
        <v>1.45229928849122</v>
      </c>
      <c r="N438" s="219">
        <f>Scores!P434*calcs!$BN$5</f>
        <v>1.45229928849122</v>
      </c>
      <c r="O438" s="219">
        <f>Scores!Q434*calcs!$BN$5</f>
        <v>1.45229928849122</v>
      </c>
      <c r="P438" s="219">
        <f>Scores!R434*calcs!$BN$5</f>
        <v>1.45229928849122</v>
      </c>
      <c r="Q438" s="219">
        <f>Scores!S434*calcs!$BN$5</f>
        <v>1.45229928849122</v>
      </c>
      <c r="R438" s="219">
        <f>Scores!T434*calcs!$BN$6</f>
        <v>1.08745801731958</v>
      </c>
      <c r="S438" s="219">
        <f>Scores!U434*calcs!$BN$6</f>
        <v>1.08745801731958</v>
      </c>
      <c r="T438" s="219">
        <f>Scores!V434*calcs!$BN$6</f>
        <v>1.08745801731958</v>
      </c>
      <c r="U438" s="219">
        <f>Scores!W434*calcs!$BN$6</f>
        <v>1.08745801731958</v>
      </c>
      <c r="V438" s="219">
        <f>Scores!X434*calcs!$BN$6</f>
        <v>1.08745801731958</v>
      </c>
      <c r="W438" s="219">
        <f>Scores!Y434*calcs!$BN$7</f>
        <v>0.200437088934505</v>
      </c>
      <c r="X438" s="219">
        <f>Scores!Z434*calcs!$BN$7</f>
        <v>0.45347196681642</v>
      </c>
      <c r="Y438" s="219">
        <f>Scores!AA434*calcs!$BN$7</f>
        <v>0.271827548488904</v>
      </c>
      <c r="Z438" s="219">
        <f>Scores!AB434*calcs!$BN$7</f>
        <v>1.03439614754658</v>
      </c>
      <c r="AA438" s="219">
        <f>Scores!AC434*calcs!$BN$7</f>
        <v>1.11721663242808</v>
      </c>
      <c r="AB438" s="219">
        <f>Scores!AD434*calcs!$BN$8</f>
        <v>1.20960765449122</v>
      </c>
      <c r="AC438" s="219">
        <f>Scores!AE434*calcs!$BN$8</f>
        <v>1.2628391020663</v>
      </c>
      <c r="AD438" s="219">
        <f>Scores!AF434*calcs!$BN$8</f>
        <v>1.31041513320786</v>
      </c>
      <c r="AE438" s="219">
        <f>Scores!AG434*calcs!$BN$8</f>
        <v>1.29708780674483</v>
      </c>
      <c r="AF438" s="219">
        <f>Scores!AH434*calcs!$BN$8</f>
        <v>1.30372508144263</v>
      </c>
      <c r="AG438" s="219">
        <f>Scores!AI434*calcs!$BN$9</f>
        <v>0.0193848478440569</v>
      </c>
      <c r="AH438" s="219">
        <f>Scores!AJ434*calcs!$BN$9</f>
        <v>-0.00307338711364674</v>
      </c>
      <c r="AI438" s="219">
        <f>Scores!AK434*calcs!$BN$9</f>
        <v>-0.129376467491655</v>
      </c>
      <c r="AJ438" s="219">
        <f>Scores!AL434*calcs!$BN$9</f>
        <v>-0.151452365235975</v>
      </c>
      <c r="AK438" s="219">
        <f>Scores!AM434*calcs!$BN$9</f>
        <v>-0.110719658096795</v>
      </c>
      <c r="AL438" s="219">
        <f>Scores!AN434*calcs!$BN$10</f>
        <v>0.634279926087952</v>
      </c>
      <c r="AM438" s="219">
        <f>Scores!AO434*calcs!$BN$10</f>
        <v>0.612490544179855</v>
      </c>
      <c r="AN438" s="219">
        <f>Scores!AP434*calcs!$BN$10</f>
        <v>0.625838661855702</v>
      </c>
      <c r="AO438" s="219">
        <f>Scores!AQ434*calcs!$BN$10</f>
        <v>0.598333879619728</v>
      </c>
      <c r="AP438" s="219">
        <f>Scores!AR434*calcs!$BN$10</f>
        <v>0.587543906250585</v>
      </c>
      <c r="AQ438" s="219">
        <f>Scores!AS434*calcs!$BN$11</f>
        <v>0.298179582672891</v>
      </c>
      <c r="AR438" s="219">
        <f>Scores!AT434*calcs!$BN$11</f>
        <v>0.490949832325206</v>
      </c>
      <c r="AS438" s="219">
        <f>Scores!AU434*calcs!$BN$11</f>
        <v>0.700487344378414</v>
      </c>
      <c r="AT438" s="219">
        <f>Scores!AV434*calcs!$BN$11</f>
        <v>0.977927780307585</v>
      </c>
      <c r="AU438" s="219">
        <f>Scores!AW434*calcs!$BN$11</f>
        <v>0.682334030662677</v>
      </c>
      <c r="AV438" s="219">
        <f>Scores!AX434*calcs!$BN$12</f>
        <v>0.743158840714252</v>
      </c>
      <c r="AW438" s="219">
        <f>Scores!AY434*calcs!$BN$12</f>
        <v>0.752164589075105</v>
      </c>
      <c r="AX438" s="219">
        <f>Scores!AZ434*calcs!$BN$12</f>
        <v>0.794205088285856</v>
      </c>
      <c r="AY438" s="219">
        <f>Scores!BA434*calcs!$BN$12</f>
        <v>0.787258841224424</v>
      </c>
      <c r="AZ438" s="219">
        <f>Scores!BB434*calcs!$BN$12</f>
        <v>0.767964900900649</v>
      </c>
      <c r="BA438" s="219">
        <f>Scores!BC434*calcs!$BN$13</f>
        <v>0.615562275370835</v>
      </c>
      <c r="BB438" s="219">
        <f>Scores!BD434*calcs!$BN$13</f>
        <v>0.654633439449651</v>
      </c>
      <c r="BC438" s="219">
        <f>Scores!BE434*calcs!$BN$13</f>
        <v>0.655008274038269</v>
      </c>
      <c r="BD438" s="219">
        <f>Scores!BF434*calcs!$BN$13</f>
        <v>0.763975344639789</v>
      </c>
      <c r="BE438" s="219">
        <f>Scores!BG434*calcs!$BN$13</f>
        <v>0.763975344639789</v>
      </c>
      <c r="BF438" s="219">
        <f>Scores!BH434*calcs!$BN$14</f>
        <v>2.29081886815842</v>
      </c>
      <c r="BG438" s="219">
        <f>Scores!BI434*calcs!$BN$14</f>
        <v>2.29081886815842</v>
      </c>
      <c r="BH438" s="219">
        <f>Scores!BJ434*calcs!$BN$14</f>
        <v>2.29081886815842</v>
      </c>
      <c r="BI438" s="219">
        <f>Scores!BK434*calcs!$BN$14</f>
        <v>1.4574641484126</v>
      </c>
      <c r="BJ438" s="219">
        <f>Scores!BL434*calcs!$BN$14</f>
        <v>1.4574641484126</v>
      </c>
    </row>
    <row r="439" spans="1:62">
      <c r="A439" t="s">
        <v>881</v>
      </c>
      <c r="B439" s="22" t="s">
        <v>882</v>
      </c>
      <c r="C439" s="219">
        <f>Scores!E435*calcs!$BN$3</f>
        <v>-1.25817565282696</v>
      </c>
      <c r="D439" s="219">
        <f>Scores!F435*calcs!$BN$3</f>
        <v>-1.25817565282696</v>
      </c>
      <c r="E439" s="219">
        <f>Scores!G435*calcs!$BN$3</f>
        <v>-1.25817565282696</v>
      </c>
      <c r="F439" s="219">
        <f>Scores!H435*calcs!$BN$3</f>
        <v>-1.25817565282696</v>
      </c>
      <c r="G439" s="219">
        <f>Scores!I435*calcs!$BN$3</f>
        <v>-1.25817565282696</v>
      </c>
      <c r="H439" s="219">
        <f>Scores!J435*calcs!$BN$4</f>
        <v>-0.621987558661532</v>
      </c>
      <c r="I439" s="219">
        <f>Scores!K435*calcs!$BN$4</f>
        <v>-0.621987558661532</v>
      </c>
      <c r="J439" s="219">
        <f>Scores!L435*calcs!$BN$4</f>
        <v>-0.621987558661532</v>
      </c>
      <c r="K439" s="219">
        <f>Scores!M435*calcs!$BN$4</f>
        <v>-0.621987558661532</v>
      </c>
      <c r="L439" s="219">
        <f>Scores!N435*calcs!$BN$4</f>
        <v>-0.621987558661532</v>
      </c>
      <c r="M439" s="219">
        <f>Scores!O435*calcs!$BN$5</f>
        <v>-0.488360439627511</v>
      </c>
      <c r="N439" s="219">
        <f>Scores!P435*calcs!$BN$5</f>
        <v>-0.488360439627511</v>
      </c>
      <c r="O439" s="219">
        <f>Scores!Q435*calcs!$BN$5</f>
        <v>-0.488360439627511</v>
      </c>
      <c r="P439" s="219">
        <f>Scores!R435*calcs!$BN$5</f>
        <v>-0.488360439627511</v>
      </c>
      <c r="Q439" s="219">
        <f>Scores!S435*calcs!$BN$5</f>
        <v>-0.488360439627511</v>
      </c>
      <c r="R439" s="219">
        <f>Scores!T435*calcs!$BN$6</f>
        <v>0.4180913969455</v>
      </c>
      <c r="S439" s="219">
        <f>Scores!U435*calcs!$BN$6</f>
        <v>0.4180913969455</v>
      </c>
      <c r="T439" s="219">
        <f>Scores!V435*calcs!$BN$6</f>
        <v>0.4180913969455</v>
      </c>
      <c r="U439" s="219">
        <f>Scores!W435*calcs!$BN$6</f>
        <v>0.4180913969455</v>
      </c>
      <c r="V439" s="219">
        <f>Scores!X435*calcs!$BN$6</f>
        <v>0.4180913969455</v>
      </c>
      <c r="W439" s="219">
        <f>Scores!Y435*calcs!$BN$7</f>
        <v>0.378082680726285</v>
      </c>
      <c r="X439" s="219">
        <f>Scores!Z435*calcs!$BN$7</f>
        <v>0.0656578795710696</v>
      </c>
      <c r="Y439" s="219">
        <f>Scores!AA435*calcs!$BN$7</f>
        <v>0.0968707791018136</v>
      </c>
      <c r="Z439" s="219">
        <f>Scores!AB435*calcs!$BN$7</f>
        <v>0.324857617717927</v>
      </c>
      <c r="AA439" s="219">
        <f>Scores!AC435*calcs!$BN$7</f>
        <v>0.0855314020609359</v>
      </c>
      <c r="AB439" s="219">
        <f>Scores!AD435*calcs!$BN$8</f>
        <v>1.14952991284802</v>
      </c>
      <c r="AC439" s="219">
        <f>Scores!AE435*calcs!$BN$8</f>
        <v>1.1157809450126</v>
      </c>
      <c r="AD439" s="219">
        <f>Scores!AF435*calcs!$BN$8</f>
        <v>1.13967381626555</v>
      </c>
      <c r="AE439" s="219">
        <f>Scores!AG435*calcs!$BN$8</f>
        <v>1.15663834858828</v>
      </c>
      <c r="AF439" s="219">
        <f>Scores!AH435*calcs!$BN$8</f>
        <v>1.0590345583841</v>
      </c>
      <c r="AG439" s="219">
        <f>Scores!AI435*calcs!$BN$9</f>
        <v>2.03168436693145</v>
      </c>
      <c r="AH439" s="219">
        <f>Scores!AJ435*calcs!$BN$9</f>
        <v>2.07318783194072</v>
      </c>
      <c r="AI439" s="219">
        <f>Scores!AK435*calcs!$BN$9</f>
        <v>2.11504255333743</v>
      </c>
      <c r="AJ439" s="219">
        <f>Scores!AL435*calcs!$BN$9</f>
        <v>2.0925474990094</v>
      </c>
      <c r="AK439" s="219">
        <f>Scores!AM435*calcs!$BN$9</f>
        <v>2.10004659898233</v>
      </c>
      <c r="AL439" s="219">
        <f>Scores!AN435*calcs!$BN$10</f>
        <v>-0.599968398169895</v>
      </c>
      <c r="AM439" s="219">
        <f>Scores!AO435*calcs!$BN$10</f>
        <v>-0.611332080033458</v>
      </c>
      <c r="AN439" s="219">
        <f>Scores!AP435*calcs!$BN$10</f>
        <v>-0.54652179625982</v>
      </c>
      <c r="AO439" s="219">
        <f>Scores!AQ435*calcs!$BN$10</f>
        <v>-0.52634330852461</v>
      </c>
      <c r="AP439" s="219">
        <f>Scores!AR435*calcs!$BN$10</f>
        <v>-0.539831572582002</v>
      </c>
      <c r="AQ439" s="219">
        <f>Scores!AS435*calcs!$BN$11</f>
        <v>-0.0859997679045495</v>
      </c>
      <c r="AR439" s="219">
        <f>Scores!AT435*calcs!$BN$11</f>
        <v>0.0125649992105173</v>
      </c>
      <c r="AS439" s="219">
        <f>Scores!AU435*calcs!$BN$11</f>
        <v>0.154786220901335</v>
      </c>
      <c r="AT439" s="219">
        <f>Scores!AV435*calcs!$BN$11</f>
        <v>0.764060452283408</v>
      </c>
      <c r="AU439" s="219">
        <f>Scores!AW435*calcs!$BN$11</f>
        <v>0.531197930489281</v>
      </c>
      <c r="AV439" s="219">
        <f>Scores!AX435*calcs!$BN$12</f>
        <v>0.360527947452315</v>
      </c>
      <c r="AW439" s="219">
        <f>Scores!AY435*calcs!$BN$12</f>
        <v>0.349571409496611</v>
      </c>
      <c r="AX439" s="219">
        <f>Scores!AZ435*calcs!$BN$12</f>
        <v>0.366514419070616</v>
      </c>
      <c r="AY439" s="219">
        <f>Scores!BA435*calcs!$BN$12</f>
        <v>0.411430190976119</v>
      </c>
      <c r="AZ439" s="219">
        <f>Scores!BB435*calcs!$BN$12</f>
        <v>0.471392988718593</v>
      </c>
      <c r="BA439" s="219">
        <f>Scores!BC435*calcs!$BN$13</f>
        <v>-0.310657596916122</v>
      </c>
      <c r="BB439" s="219">
        <f>Scores!BD435*calcs!$BN$13</f>
        <v>-0.343959942761681</v>
      </c>
      <c r="BC439" s="219">
        <f>Scores!BE435*calcs!$BN$13</f>
        <v>-0.22440098277237</v>
      </c>
      <c r="BD439" s="219">
        <f>Scores!BF435*calcs!$BN$13</f>
        <v>-0.0597893747978964</v>
      </c>
      <c r="BE439" s="219">
        <f>Scores!BG435*calcs!$BN$13</f>
        <v>-0.0597893747978964</v>
      </c>
      <c r="BF439" s="219">
        <f>Scores!BH435*calcs!$BN$14</f>
        <v>2.28765078663242</v>
      </c>
      <c r="BG439" s="219">
        <f>Scores!BI435*calcs!$BN$14</f>
        <v>2.28765078663242</v>
      </c>
      <c r="BH439" s="219">
        <f>Scores!BJ435*calcs!$BN$14</f>
        <v>2.28765078663242</v>
      </c>
      <c r="BI439" s="219">
        <f>Scores!BK435*calcs!$BN$14</f>
        <v>2.03993805235326</v>
      </c>
      <c r="BJ439" s="219">
        <f>Scores!BL435*calcs!$BN$14</f>
        <v>2.03993805235326</v>
      </c>
    </row>
    <row r="440" spans="1:62">
      <c r="A440" t="s">
        <v>883</v>
      </c>
      <c r="B440" s="22" t="s">
        <v>884</v>
      </c>
      <c r="C440" s="219">
        <f>Scores!E436*calcs!$BN$3</f>
        <v>-1.31119661706523</v>
      </c>
      <c r="D440" s="219">
        <f>Scores!F436*calcs!$BN$3</f>
        <v>-1.31119661706523</v>
      </c>
      <c r="E440" s="219">
        <f>Scores!G436*calcs!$BN$3</f>
        <v>-1.31119661706523</v>
      </c>
      <c r="F440" s="219">
        <f>Scores!H436*calcs!$BN$3</f>
        <v>-1.31119661706523</v>
      </c>
      <c r="G440" s="219">
        <f>Scores!I436*calcs!$BN$3</f>
        <v>-1.31119661706523</v>
      </c>
      <c r="H440" s="219">
        <f>Scores!J436*calcs!$BN$4</f>
        <v>-0.554108042774593</v>
      </c>
      <c r="I440" s="219">
        <f>Scores!K436*calcs!$BN$4</f>
        <v>-0.554108042774593</v>
      </c>
      <c r="J440" s="219">
        <f>Scores!L436*calcs!$BN$4</f>
        <v>-0.554108042774593</v>
      </c>
      <c r="K440" s="219">
        <f>Scores!M436*calcs!$BN$4</f>
        <v>-0.554108042774593</v>
      </c>
      <c r="L440" s="219">
        <f>Scores!N436*calcs!$BN$4</f>
        <v>-0.554108042774593</v>
      </c>
      <c r="M440" s="219">
        <f>Scores!O436*calcs!$BN$5</f>
        <v>0.162317618521348</v>
      </c>
      <c r="N440" s="219">
        <f>Scores!P436*calcs!$BN$5</f>
        <v>0.162317618521348</v>
      </c>
      <c r="O440" s="219">
        <f>Scores!Q436*calcs!$BN$5</f>
        <v>0.162317618521348</v>
      </c>
      <c r="P440" s="219">
        <f>Scores!R436*calcs!$BN$5</f>
        <v>0.162317618521348</v>
      </c>
      <c r="Q440" s="219">
        <f>Scores!S436*calcs!$BN$5</f>
        <v>0.162317618521348</v>
      </c>
      <c r="R440" s="219">
        <f>Scores!T436*calcs!$BN$6</f>
        <v>-0.202565777968868</v>
      </c>
      <c r="S440" s="219">
        <f>Scores!U436*calcs!$BN$6</f>
        <v>-0.202565777968868</v>
      </c>
      <c r="T440" s="219">
        <f>Scores!V436*calcs!$BN$6</f>
        <v>-0.202565777968868</v>
      </c>
      <c r="U440" s="219">
        <f>Scores!W436*calcs!$BN$6</f>
        <v>-0.202565777968868</v>
      </c>
      <c r="V440" s="219">
        <f>Scores!X436*calcs!$BN$6</f>
        <v>-0.202565777968868</v>
      </c>
      <c r="W440" s="219">
        <f>Scores!Y436*calcs!$BN$7</f>
        <v>0.86365781773385</v>
      </c>
      <c r="X440" s="219">
        <f>Scores!Z436*calcs!$BN$7</f>
        <v>0.523138120718467</v>
      </c>
      <c r="Y440" s="219">
        <f>Scores!AA436*calcs!$BN$7</f>
        <v>1.15937912697956</v>
      </c>
      <c r="Z440" s="219">
        <f>Scores!AB436*calcs!$BN$7</f>
        <v>0.981624096087006</v>
      </c>
      <c r="AA440" s="219">
        <f>Scores!AC436*calcs!$BN$7</f>
        <v>0.918134534494065</v>
      </c>
      <c r="AB440" s="219">
        <f>Scores!AD436*calcs!$BN$8</f>
        <v>-0.348606653505543</v>
      </c>
      <c r="AC440" s="219">
        <f>Scores!AE436*calcs!$BN$8</f>
        <v>-0.522080875233904</v>
      </c>
      <c r="AD440" s="219">
        <f>Scores!AF436*calcs!$BN$8</f>
        <v>-0.607814468401363</v>
      </c>
      <c r="AE440" s="219">
        <f>Scores!AG436*calcs!$BN$8</f>
        <v>-0.886262860961588</v>
      </c>
      <c r="AF440" s="219">
        <f>Scores!AH436*calcs!$BN$8</f>
        <v>-1.0692284548084</v>
      </c>
      <c r="AG440" s="219">
        <f>Scores!AI436*calcs!$BN$9</f>
        <v>0.594740719868265</v>
      </c>
      <c r="AH440" s="219">
        <f>Scores!AJ436*calcs!$BN$9</f>
        <v>0.473127394701465</v>
      </c>
      <c r="AI440" s="219">
        <f>Scores!AK436*calcs!$BN$9</f>
        <v>0.440689813357117</v>
      </c>
      <c r="AJ440" s="219">
        <f>Scores!AL436*calcs!$BN$9</f>
        <v>0.427822287907631</v>
      </c>
      <c r="AK440" s="219">
        <f>Scores!AM436*calcs!$BN$9</f>
        <v>0.29665673811221</v>
      </c>
      <c r="AL440" s="219">
        <f>Scores!AN436*calcs!$BN$10</f>
        <v>-0.320083090438562</v>
      </c>
      <c r="AM440" s="219">
        <f>Scores!AO436*calcs!$BN$10</f>
        <v>-0.319443350695225</v>
      </c>
      <c r="AN440" s="219">
        <f>Scores!AP436*calcs!$BN$10</f>
        <v>-0.337051051582119</v>
      </c>
      <c r="AO440" s="219">
        <f>Scores!AQ436*calcs!$BN$10</f>
        <v>-0.323368202106487</v>
      </c>
      <c r="AP440" s="219">
        <f>Scores!AR436*calcs!$BN$10</f>
        <v>-0.236859378836328</v>
      </c>
      <c r="AQ440" s="219">
        <f>Scores!AS436*calcs!$BN$11</f>
        <v>-1.38797510203594</v>
      </c>
      <c r="AR440" s="219">
        <f>Scores!AT436*calcs!$BN$11</f>
        <v>-0.884171379920788</v>
      </c>
      <c r="AS440" s="219">
        <f>Scores!AU436*calcs!$BN$11</f>
        <v>-0.832906131777972</v>
      </c>
      <c r="AT440" s="219">
        <f>Scores!AV436*calcs!$BN$11</f>
        <v>-0.701703595842595</v>
      </c>
      <c r="AU440" s="219">
        <f>Scores!AW436*calcs!$BN$11</f>
        <v>-1.22684024836692</v>
      </c>
      <c r="AV440" s="219">
        <f>Scores!AX436*calcs!$BN$12</f>
        <v>-1.18950848325813</v>
      </c>
      <c r="AW440" s="219">
        <f>Scores!AY436*calcs!$BN$12</f>
        <v>-1.33273512055519</v>
      </c>
      <c r="AX440" s="219">
        <f>Scores!AZ436*calcs!$BN$12</f>
        <v>-1.27419273968641</v>
      </c>
      <c r="AY440" s="219">
        <f>Scores!BA436*calcs!$BN$12</f>
        <v>-1.45719266349759</v>
      </c>
      <c r="AZ440" s="219">
        <f>Scores!BB436*calcs!$BN$12</f>
        <v>-1.34916577929727</v>
      </c>
      <c r="BA440" s="219">
        <f>Scores!BC436*calcs!$BN$13</f>
        <v>-0.903208198441318</v>
      </c>
      <c r="BB440" s="219">
        <f>Scores!BD436*calcs!$BN$13</f>
        <v>-0.809970187793635</v>
      </c>
      <c r="BC440" s="219">
        <f>Scores!BE436*calcs!$BN$13</f>
        <v>-0.824825233974116</v>
      </c>
      <c r="BD440" s="219">
        <f>Scores!BF436*calcs!$BN$13</f>
        <v>-0.850337774903417</v>
      </c>
      <c r="BE440" s="219">
        <f>Scores!BG436*calcs!$BN$13</f>
        <v>-0.850337774903417</v>
      </c>
      <c r="BF440" s="219">
        <f>Scores!BH436*calcs!$BN$14</f>
        <v>2.24828545528348</v>
      </c>
      <c r="BG440" s="219">
        <f>Scores!BI436*calcs!$BN$14</f>
        <v>2.24828545528348</v>
      </c>
      <c r="BH440" s="219">
        <f>Scores!BJ436*calcs!$BN$14</f>
        <v>2.24828545528348</v>
      </c>
      <c r="BI440" s="219">
        <f>Scores!BK436*calcs!$BN$14</f>
        <v>1.58535468029109</v>
      </c>
      <c r="BJ440" s="219">
        <f>Scores!BL436*calcs!$BN$14</f>
        <v>1.58535468029109</v>
      </c>
    </row>
    <row r="441" spans="1:62">
      <c r="A441" t="s">
        <v>885</v>
      </c>
      <c r="B441" s="22" t="s">
        <v>886</v>
      </c>
      <c r="C441" s="219">
        <f>Scores!E437*calcs!$BN$3</f>
        <v>-0.574484271859817</v>
      </c>
      <c r="D441" s="219">
        <f>Scores!F437*calcs!$BN$3</f>
        <v>-0.574484271859817</v>
      </c>
      <c r="E441" s="219">
        <f>Scores!G437*calcs!$BN$3</f>
        <v>-0.574484271859817</v>
      </c>
      <c r="F441" s="219">
        <f>Scores!H437*calcs!$BN$3</f>
        <v>-0.574484271859817</v>
      </c>
      <c r="G441" s="219">
        <f>Scores!I437*calcs!$BN$3</f>
        <v>-0.574484271859817</v>
      </c>
      <c r="H441" s="219">
        <f>Scores!J437*calcs!$BN$4</f>
        <v>-0.555948113232509</v>
      </c>
      <c r="I441" s="219">
        <f>Scores!K437*calcs!$BN$4</f>
        <v>-0.555948113232509</v>
      </c>
      <c r="J441" s="219">
        <f>Scores!L437*calcs!$BN$4</f>
        <v>-0.555948113232509</v>
      </c>
      <c r="K441" s="219">
        <f>Scores!M437*calcs!$BN$4</f>
        <v>-0.555948113232509</v>
      </c>
      <c r="L441" s="219">
        <f>Scores!N437*calcs!$BN$4</f>
        <v>-0.555948113232509</v>
      </c>
      <c r="M441" s="219">
        <f>Scores!O437*calcs!$BN$5</f>
        <v>-0.665536434319643</v>
      </c>
      <c r="N441" s="219">
        <f>Scores!P437*calcs!$BN$5</f>
        <v>-0.665536434319643</v>
      </c>
      <c r="O441" s="219">
        <f>Scores!Q437*calcs!$BN$5</f>
        <v>-0.665536434319643</v>
      </c>
      <c r="P441" s="219">
        <f>Scores!R437*calcs!$BN$5</f>
        <v>-0.665536434319643</v>
      </c>
      <c r="Q441" s="219">
        <f>Scores!S437*calcs!$BN$5</f>
        <v>-0.665536434319643</v>
      </c>
      <c r="R441" s="219">
        <f>Scores!T437*calcs!$BN$6</f>
        <v>1.32970419521415</v>
      </c>
      <c r="S441" s="219">
        <f>Scores!U437*calcs!$BN$6</f>
        <v>1.32970419521415</v>
      </c>
      <c r="T441" s="219">
        <f>Scores!V437*calcs!$BN$6</f>
        <v>1.32970419521415</v>
      </c>
      <c r="U441" s="219">
        <f>Scores!W437*calcs!$BN$6</f>
        <v>1.32970419521415</v>
      </c>
      <c r="V441" s="219">
        <f>Scores!X437*calcs!$BN$6</f>
        <v>1.32970419521415</v>
      </c>
      <c r="W441" s="219">
        <f>Scores!Y437*calcs!$BN$7</f>
        <v>1.02822993081889</v>
      </c>
      <c r="X441" s="219">
        <f>Scores!Z437*calcs!$BN$7</f>
        <v>1.44072368366804</v>
      </c>
      <c r="Y441" s="219">
        <f>Scores!AA437*calcs!$BN$7</f>
        <v>1.23618021800984</v>
      </c>
      <c r="Z441" s="219">
        <f>Scores!AB437*calcs!$BN$7</f>
        <v>1.27513865989525</v>
      </c>
      <c r="AA441" s="219">
        <f>Scores!AC437*calcs!$BN$7</f>
        <v>1.29239865218224</v>
      </c>
      <c r="AB441" s="219">
        <f>Scores!AD437*calcs!$BN$8</f>
        <v>1.69369894224822</v>
      </c>
      <c r="AC441" s="219">
        <f>Scores!AE437*calcs!$BN$8</f>
        <v>1.669279272929</v>
      </c>
      <c r="AD441" s="219">
        <f>Scores!AF437*calcs!$BN$8</f>
        <v>1.68945311344941</v>
      </c>
      <c r="AE441" s="219">
        <f>Scores!AG437*calcs!$BN$8</f>
        <v>1.75796566623937</v>
      </c>
      <c r="AF441" s="219">
        <f>Scores!AH437*calcs!$BN$8</f>
        <v>1.71214709979382</v>
      </c>
      <c r="AG441" s="219">
        <f>Scores!AI437*calcs!$BN$9</f>
        <v>1.44924348556295</v>
      </c>
      <c r="AH441" s="219">
        <f>Scores!AJ437*calcs!$BN$9</f>
        <v>1.36803456160407</v>
      </c>
      <c r="AI441" s="219">
        <f>Scores!AK437*calcs!$BN$9</f>
        <v>1.29831998221568</v>
      </c>
      <c r="AJ441" s="219">
        <f>Scores!AL437*calcs!$BN$9</f>
        <v>1.32953465120873</v>
      </c>
      <c r="AK441" s="219">
        <f>Scores!AM437*calcs!$BN$9</f>
        <v>1.26497550187602</v>
      </c>
      <c r="AL441" s="219">
        <f>Scores!AN437*calcs!$BN$10</f>
        <v>0.546504063363941</v>
      </c>
      <c r="AM441" s="219">
        <f>Scores!AO437*calcs!$BN$10</f>
        <v>0.518456197116988</v>
      </c>
      <c r="AN441" s="219">
        <f>Scores!AP437*calcs!$BN$10</f>
        <v>0.51603544891981</v>
      </c>
      <c r="AO441" s="219">
        <f>Scores!AQ437*calcs!$BN$10</f>
        <v>0.600997807822586</v>
      </c>
      <c r="AP441" s="219">
        <f>Scores!AR437*calcs!$BN$10</f>
        <v>0.569046656527165</v>
      </c>
      <c r="AQ441" s="219">
        <f>Scores!AS437*calcs!$BN$11</f>
        <v>0.663804064565211</v>
      </c>
      <c r="AR441" s="219">
        <f>Scores!AT437*calcs!$BN$11</f>
        <v>0.775941946515134</v>
      </c>
      <c r="AS441" s="219">
        <f>Scores!AU437*calcs!$BN$11</f>
        <v>1.00438406025963</v>
      </c>
      <c r="AT441" s="219">
        <f>Scores!AV437*calcs!$BN$11</f>
        <v>1.31268524870211</v>
      </c>
      <c r="AU441" s="219">
        <f>Scores!AW437*calcs!$BN$11</f>
        <v>1.12455814718752</v>
      </c>
      <c r="AV441" s="219">
        <f>Scores!AX437*calcs!$BN$12</f>
        <v>0.91614180164069</v>
      </c>
      <c r="AW441" s="219">
        <f>Scores!AY437*calcs!$BN$12</f>
        <v>0.928857403929211</v>
      </c>
      <c r="AX441" s="219">
        <f>Scores!AZ437*calcs!$BN$12</f>
        <v>0.940791602190903</v>
      </c>
      <c r="AY441" s="219">
        <f>Scores!BA437*calcs!$BN$12</f>
        <v>0.972358781294874</v>
      </c>
      <c r="AZ441" s="219">
        <f>Scores!BB437*calcs!$BN$12</f>
        <v>1.01866622679525</v>
      </c>
      <c r="BA441" s="219">
        <f>Scores!BC437*calcs!$BN$13</f>
        <v>0.747879399983257</v>
      </c>
      <c r="BB441" s="219">
        <f>Scores!BD437*calcs!$BN$13</f>
        <v>0.771136000707639</v>
      </c>
      <c r="BC441" s="219">
        <f>Scores!BE437*calcs!$BN$13</f>
        <v>0.843019908252957</v>
      </c>
      <c r="BD441" s="219">
        <f>Scores!BF437*calcs!$BN$13</f>
        <v>0.916770413567746</v>
      </c>
      <c r="BE441" s="219">
        <f>Scores!BG437*calcs!$BN$13</f>
        <v>0.916770413567746</v>
      </c>
      <c r="BF441" s="219">
        <f>Scores!BH437*calcs!$BN$14</f>
        <v>3.14946762168109</v>
      </c>
      <c r="BG441" s="219">
        <f>Scores!BI437*calcs!$BN$14</f>
        <v>3.14946762168109</v>
      </c>
      <c r="BH441" s="219">
        <f>Scores!BJ437*calcs!$BN$14</f>
        <v>3.14946762168109</v>
      </c>
      <c r="BI441" s="219">
        <f>Scores!BK437*calcs!$BN$14</f>
        <v>3.2283087197663</v>
      </c>
      <c r="BJ441" s="219">
        <f>Scores!BL437*calcs!$BN$14</f>
        <v>3.2283087197663</v>
      </c>
    </row>
    <row r="442" spans="1:62">
      <c r="A442" t="s">
        <v>887</v>
      </c>
      <c r="B442" s="22" t="s">
        <v>888</v>
      </c>
      <c r="C442" s="219">
        <f>Scores!E438*calcs!$BN$3</f>
        <v>-1.06841641239526</v>
      </c>
      <c r="D442" s="219">
        <f>Scores!F438*calcs!$BN$3</f>
        <v>-1.06841641239526</v>
      </c>
      <c r="E442" s="219">
        <f>Scores!G438*calcs!$BN$3</f>
        <v>-1.06841641239526</v>
      </c>
      <c r="F442" s="219">
        <f>Scores!H438*calcs!$BN$3</f>
        <v>-1.06841641239526</v>
      </c>
      <c r="G442" s="219">
        <f>Scores!I438*calcs!$BN$3</f>
        <v>-1.06841641239526</v>
      </c>
      <c r="H442" s="219">
        <f>Scores!J438*calcs!$BN$4</f>
        <v>-0.448414440615683</v>
      </c>
      <c r="I442" s="219">
        <f>Scores!K438*calcs!$BN$4</f>
        <v>-0.448414440615683</v>
      </c>
      <c r="J442" s="219">
        <f>Scores!L438*calcs!$BN$4</f>
        <v>-0.448414440615683</v>
      </c>
      <c r="K442" s="219">
        <f>Scores!M438*calcs!$BN$4</f>
        <v>-0.448414440615683</v>
      </c>
      <c r="L442" s="219">
        <f>Scores!N438*calcs!$BN$4</f>
        <v>-0.448414440615683</v>
      </c>
      <c r="M442" s="219">
        <f>Scores!O438*calcs!$BN$5</f>
        <v>0.233388991090133</v>
      </c>
      <c r="N442" s="219">
        <f>Scores!P438*calcs!$BN$5</f>
        <v>0.233388991090133</v>
      </c>
      <c r="O442" s="219">
        <f>Scores!Q438*calcs!$BN$5</f>
        <v>0.233388991090133</v>
      </c>
      <c r="P442" s="219">
        <f>Scores!R438*calcs!$BN$5</f>
        <v>0.233388991090133</v>
      </c>
      <c r="Q442" s="219">
        <f>Scores!S438*calcs!$BN$5</f>
        <v>0.233388991090133</v>
      </c>
      <c r="R442" s="219">
        <f>Scores!T438*calcs!$BN$6</f>
        <v>0.0953103598544136</v>
      </c>
      <c r="S442" s="219">
        <f>Scores!U438*calcs!$BN$6</f>
        <v>0.0953103598544136</v>
      </c>
      <c r="T442" s="219">
        <f>Scores!V438*calcs!$BN$6</f>
        <v>0.0953103598544136</v>
      </c>
      <c r="U442" s="219">
        <f>Scores!W438*calcs!$BN$6</f>
        <v>0.0953103598544136</v>
      </c>
      <c r="V442" s="219">
        <f>Scores!X438*calcs!$BN$6</f>
        <v>0.0953103598544136</v>
      </c>
      <c r="W442" s="219">
        <f>Scores!Y438*calcs!$BN$7</f>
        <v>-0.618760043308011</v>
      </c>
      <c r="X442" s="219">
        <f>Scores!Z438*calcs!$BN$7</f>
        <v>-0.0569044895517915</v>
      </c>
      <c r="Y442" s="219">
        <f>Scores!AA438*calcs!$BN$7</f>
        <v>-0.858624192178422</v>
      </c>
      <c r="Z442" s="219">
        <f>Scores!AB438*calcs!$BN$7</f>
        <v>-0.410268790727868</v>
      </c>
      <c r="AA442" s="219">
        <f>Scores!AC438*calcs!$BN$7</f>
        <v>-0.209187342621073</v>
      </c>
      <c r="AB442" s="219">
        <f>Scores!AD438*calcs!$BN$8</f>
        <v>0.0352459887113412</v>
      </c>
      <c r="AC442" s="219">
        <f>Scores!AE438*calcs!$BN$8</f>
        <v>0.0392930140214224</v>
      </c>
      <c r="AD442" s="219">
        <f>Scores!AF438*calcs!$BN$8</f>
        <v>-0.0756192721530166</v>
      </c>
      <c r="AE442" s="219">
        <f>Scores!AG438*calcs!$BN$8</f>
        <v>-0.210555125784666</v>
      </c>
      <c r="AF442" s="219">
        <f>Scores!AH438*calcs!$BN$8</f>
        <v>-0.115541432327763</v>
      </c>
      <c r="AG442" s="219">
        <f>Scores!AI438*calcs!$BN$9</f>
        <v>1.38874663733641</v>
      </c>
      <c r="AH442" s="219">
        <f>Scores!AJ438*calcs!$BN$9</f>
        <v>1.40948707259708</v>
      </c>
      <c r="AI442" s="219">
        <f>Scores!AK438*calcs!$BN$9</f>
        <v>1.37245232336421</v>
      </c>
      <c r="AJ442" s="219">
        <f>Scores!AL438*calcs!$BN$9</f>
        <v>1.42481127651766</v>
      </c>
      <c r="AK442" s="219">
        <f>Scores!AM438*calcs!$BN$9</f>
        <v>1.36585981360736</v>
      </c>
      <c r="AL442" s="219">
        <f>Scores!AN438*calcs!$BN$10</f>
        <v>-0.323753717425202</v>
      </c>
      <c r="AM442" s="219">
        <f>Scores!AO438*calcs!$BN$10</f>
        <v>-0.440418920445047</v>
      </c>
      <c r="AN442" s="219">
        <f>Scores!AP438*calcs!$BN$10</f>
        <v>-0.421515061532805</v>
      </c>
      <c r="AO442" s="219">
        <f>Scores!AQ438*calcs!$BN$10</f>
        <v>-0.532503642493721</v>
      </c>
      <c r="AP442" s="219">
        <f>Scores!AR438*calcs!$BN$10</f>
        <v>-0.545891016456915</v>
      </c>
      <c r="AQ442" s="219">
        <f>Scores!AS438*calcs!$BN$11</f>
        <v>-0.931167093290798</v>
      </c>
      <c r="AR442" s="219">
        <f>Scores!AT438*calcs!$BN$11</f>
        <v>-0.759581094194139</v>
      </c>
      <c r="AS442" s="219">
        <f>Scores!AU438*calcs!$BN$11</f>
        <v>-0.848366480658886</v>
      </c>
      <c r="AT442" s="219">
        <f>Scores!AV438*calcs!$BN$11</f>
        <v>-0.505802281195174</v>
      </c>
      <c r="AU442" s="219">
        <f>Scores!AW438*calcs!$BN$11</f>
        <v>-0.853221101548632</v>
      </c>
      <c r="AV442" s="219">
        <f>Scores!AX438*calcs!$BN$12</f>
        <v>-0.766237241072319</v>
      </c>
      <c r="AW442" s="219">
        <f>Scores!AY438*calcs!$BN$12</f>
        <v>-0.771017601114623</v>
      </c>
      <c r="AX442" s="219">
        <f>Scores!AZ438*calcs!$BN$12</f>
        <v>-0.71966909488502</v>
      </c>
      <c r="AY442" s="219">
        <f>Scores!BA438*calcs!$BN$12</f>
        <v>-0.657065102913525</v>
      </c>
      <c r="AZ442" s="219">
        <f>Scores!BB438*calcs!$BN$12</f>
        <v>-0.713418204352776</v>
      </c>
      <c r="BA442" s="219">
        <f>Scores!BC438*calcs!$BN$13</f>
        <v>-0.69610313383057</v>
      </c>
      <c r="BB442" s="219">
        <f>Scores!BD438*calcs!$BN$13</f>
        <v>-0.748945036658498</v>
      </c>
      <c r="BC442" s="219">
        <f>Scores!BE438*calcs!$BN$13</f>
        <v>-0.636813599759428</v>
      </c>
      <c r="BD442" s="219">
        <f>Scores!BF438*calcs!$BN$13</f>
        <v>-0.664326386643294</v>
      </c>
      <c r="BE442" s="219">
        <f>Scores!BG438*calcs!$BN$13</f>
        <v>-0.664326386643294</v>
      </c>
      <c r="BF442" s="219">
        <f>Scores!BH438*calcs!$BN$14</f>
        <v>2.30200033236781</v>
      </c>
      <c r="BG442" s="219">
        <f>Scores!BI438*calcs!$BN$14</f>
        <v>2.30200033236781</v>
      </c>
      <c r="BH442" s="219">
        <f>Scores!BJ438*calcs!$BN$14</f>
        <v>2.30200033236781</v>
      </c>
      <c r="BI442" s="219">
        <f>Scores!BK438*calcs!$BN$14</f>
        <v>1.32243843192123</v>
      </c>
      <c r="BJ442" s="219">
        <f>Scores!BL438*calcs!$BN$14</f>
        <v>1.32243843192123</v>
      </c>
    </row>
    <row r="443" spans="1:62">
      <c r="A443" t="s">
        <v>889</v>
      </c>
      <c r="B443" s="22" t="s">
        <v>890</v>
      </c>
      <c r="C443" s="219">
        <f>Scores!E439*calcs!$BN$3</f>
        <v>-0.236824446974004</v>
      </c>
      <c r="D443" s="219">
        <f>Scores!F439*calcs!$BN$3</f>
        <v>-0.236824446974004</v>
      </c>
      <c r="E443" s="219">
        <f>Scores!G439*calcs!$BN$3</f>
        <v>-0.236824446974004</v>
      </c>
      <c r="F443" s="219">
        <f>Scores!H439*calcs!$BN$3</f>
        <v>-0.236824446974004</v>
      </c>
      <c r="G443" s="219">
        <f>Scores!I439*calcs!$BN$3</f>
        <v>-0.236824446974004</v>
      </c>
      <c r="H443" s="219">
        <f>Scores!J439*calcs!$BN$4</f>
        <v>-1.50107039797017</v>
      </c>
      <c r="I443" s="219">
        <f>Scores!K439*calcs!$BN$4</f>
        <v>-1.50107039797017</v>
      </c>
      <c r="J443" s="219">
        <f>Scores!L439*calcs!$BN$4</f>
        <v>-1.50107039797017</v>
      </c>
      <c r="K443" s="219">
        <f>Scores!M439*calcs!$BN$4</f>
        <v>-1.50107039797017</v>
      </c>
      <c r="L443" s="219">
        <f>Scores!N439*calcs!$BN$4</f>
        <v>-1.50107039797017</v>
      </c>
      <c r="M443" s="219">
        <f>Scores!O439*calcs!$BN$5</f>
        <v>-0.261728359549374</v>
      </c>
      <c r="N443" s="219">
        <f>Scores!P439*calcs!$BN$5</f>
        <v>-0.261728359549374</v>
      </c>
      <c r="O443" s="219">
        <f>Scores!Q439*calcs!$BN$5</f>
        <v>-0.261728359549374</v>
      </c>
      <c r="P443" s="219">
        <f>Scores!R439*calcs!$BN$5</f>
        <v>-0.261728359549374</v>
      </c>
      <c r="Q443" s="219">
        <f>Scores!S439*calcs!$BN$5</f>
        <v>-0.261728359549374</v>
      </c>
      <c r="R443" s="219">
        <f>Scores!T439*calcs!$BN$6</f>
        <v>0.672616248397912</v>
      </c>
      <c r="S443" s="219">
        <f>Scores!U439*calcs!$BN$6</f>
        <v>0.672616248397912</v>
      </c>
      <c r="T443" s="219">
        <f>Scores!V439*calcs!$BN$6</f>
        <v>0.672616248397912</v>
      </c>
      <c r="U443" s="219">
        <f>Scores!W439*calcs!$BN$6</f>
        <v>0.672616248397912</v>
      </c>
      <c r="V443" s="219">
        <f>Scores!X439*calcs!$BN$6</f>
        <v>0.672616248397912</v>
      </c>
      <c r="W443" s="219">
        <f>Scores!Y439*calcs!$BN$7</f>
        <v>1.00255094286907</v>
      </c>
      <c r="X443" s="219">
        <f>Scores!Z439*calcs!$BN$7</f>
        <v>0.604688310015096</v>
      </c>
      <c r="Y443" s="219">
        <f>Scores!AA439*calcs!$BN$7</f>
        <v>0.775176682905631</v>
      </c>
      <c r="Z443" s="219">
        <f>Scores!AB439*calcs!$BN$7</f>
        <v>1.38613753131955</v>
      </c>
      <c r="AA443" s="219">
        <f>Scores!AC439*calcs!$BN$7</f>
        <v>1.3507429763467</v>
      </c>
      <c r="AB443" s="219">
        <f>Scores!AD439*calcs!$BN$8</f>
        <v>1.11701252586801</v>
      </c>
      <c r="AC443" s="219">
        <f>Scores!AE439*calcs!$BN$8</f>
        <v>1.09792066259797</v>
      </c>
      <c r="AD443" s="219">
        <f>Scores!AF439*calcs!$BN$8</f>
        <v>1.06272916740839</v>
      </c>
      <c r="AE443" s="219">
        <f>Scores!AG439*calcs!$BN$8</f>
        <v>1.06897654295461</v>
      </c>
      <c r="AF443" s="219">
        <f>Scores!AH439*calcs!$BN$8</f>
        <v>0.990740099610313</v>
      </c>
      <c r="AG443" s="219">
        <f>Scores!AI439*calcs!$BN$9</f>
        <v>0.946736528276287</v>
      </c>
      <c r="AH443" s="219">
        <f>Scores!AJ439*calcs!$BN$9</f>
        <v>0.905807177485099</v>
      </c>
      <c r="AI443" s="219">
        <f>Scores!AK439*calcs!$BN$9</f>
        <v>0.945906237371164</v>
      </c>
      <c r="AJ443" s="219">
        <f>Scores!AL439*calcs!$BN$9</f>
        <v>0.911863315415707</v>
      </c>
      <c r="AK443" s="219">
        <f>Scores!AM439*calcs!$BN$9</f>
        <v>0.845050955583136</v>
      </c>
      <c r="AL443" s="219">
        <f>Scores!AN439*calcs!$BN$10</f>
        <v>0.0836858780918863</v>
      </c>
      <c r="AM443" s="219">
        <f>Scores!AO439*calcs!$BN$10</f>
        <v>0.155921758987314</v>
      </c>
      <c r="AN443" s="219">
        <f>Scores!AP439*calcs!$BN$10</f>
        <v>0.138859956208988</v>
      </c>
      <c r="AO443" s="219">
        <f>Scores!AQ439*calcs!$BN$10</f>
        <v>0.141026204795679</v>
      </c>
      <c r="AP443" s="219">
        <f>Scores!AR439*calcs!$BN$10</f>
        <v>0.117911286743284</v>
      </c>
      <c r="AQ443" s="219">
        <f>Scores!AS439*calcs!$BN$11</f>
        <v>-0.384205969592251</v>
      </c>
      <c r="AR443" s="219">
        <f>Scores!AT439*calcs!$BN$11</f>
        <v>-0.0939997266946785</v>
      </c>
      <c r="AS443" s="219">
        <f>Scores!AU439*calcs!$BN$11</f>
        <v>0.0380590158056442</v>
      </c>
      <c r="AT443" s="219">
        <f>Scores!AV439*calcs!$BN$11</f>
        <v>0.030873028897951</v>
      </c>
      <c r="AU443" s="219">
        <f>Scores!AW439*calcs!$BN$11</f>
        <v>0.00148439961967709</v>
      </c>
      <c r="AV443" s="219">
        <f>Scores!AX439*calcs!$BN$12</f>
        <v>0.46006261946601</v>
      </c>
      <c r="AW443" s="219">
        <f>Scores!AY439*calcs!$BN$12</f>
        <v>0.457346160954752</v>
      </c>
      <c r="AX443" s="219">
        <f>Scores!AZ439*calcs!$BN$12</f>
        <v>0.488367684398563</v>
      </c>
      <c r="AY443" s="219">
        <f>Scores!BA439*calcs!$BN$12</f>
        <v>0.520266200395533</v>
      </c>
      <c r="AZ443" s="219">
        <f>Scores!BB439*calcs!$BN$12</f>
        <v>0.578301794426834</v>
      </c>
      <c r="BA443" s="219">
        <f>Scores!BC439*calcs!$BN$13</f>
        <v>-0.115058369228193</v>
      </c>
      <c r="BB443" s="219">
        <f>Scores!BD439*calcs!$BN$13</f>
        <v>-0.0887638561965629</v>
      </c>
      <c r="BC443" s="219">
        <f>Scores!BE439*calcs!$BN$13</f>
        <v>0</v>
      </c>
      <c r="BD443" s="219">
        <f>Scores!BF439*calcs!$BN$13</f>
        <v>0.146151805061525</v>
      </c>
      <c r="BE443" s="219">
        <f>Scores!BG439*calcs!$BN$13</f>
        <v>0.146151805061525</v>
      </c>
      <c r="BF443" s="219">
        <f>Scores!BH439*calcs!$BN$14</f>
        <v>1.40971948845847</v>
      </c>
      <c r="BG443" s="219">
        <f>Scores!BI439*calcs!$BN$14</f>
        <v>1.40971948845847</v>
      </c>
      <c r="BH443" s="219">
        <f>Scores!BJ439*calcs!$BN$14</f>
        <v>1.40971948845847</v>
      </c>
      <c r="BI443" s="219">
        <f>Scores!BK439*calcs!$BN$14</f>
        <v>1.06892153954851</v>
      </c>
      <c r="BJ443" s="219">
        <f>Scores!BL439*calcs!$BN$14</f>
        <v>1.06892153954851</v>
      </c>
    </row>
    <row r="444" spans="1:62">
      <c r="A444" t="s">
        <v>891</v>
      </c>
      <c r="B444" s="22" t="s">
        <v>892</v>
      </c>
      <c r="C444" s="219">
        <f>Scores!E440*calcs!$BN$3</f>
        <v>0.268270001822131</v>
      </c>
      <c r="D444" s="219">
        <f>Scores!F440*calcs!$BN$3</f>
        <v>0.268270001822131</v>
      </c>
      <c r="E444" s="219">
        <f>Scores!G440*calcs!$BN$3</f>
        <v>0.268270001822131</v>
      </c>
      <c r="F444" s="219">
        <f>Scores!H440*calcs!$BN$3</f>
        <v>0.268270001822131</v>
      </c>
      <c r="G444" s="219">
        <f>Scores!I440*calcs!$BN$3</f>
        <v>0.268270001822131</v>
      </c>
      <c r="H444" s="219">
        <f>Scores!J440*calcs!$BN$4</f>
        <v>-0.276286877641356</v>
      </c>
      <c r="I444" s="219">
        <f>Scores!K440*calcs!$BN$4</f>
        <v>-0.276286877641356</v>
      </c>
      <c r="J444" s="219">
        <f>Scores!L440*calcs!$BN$4</f>
        <v>-0.276286877641356</v>
      </c>
      <c r="K444" s="219">
        <f>Scores!M440*calcs!$BN$4</f>
        <v>-0.276286877641356</v>
      </c>
      <c r="L444" s="219">
        <f>Scores!N440*calcs!$BN$4</f>
        <v>-0.276286877641356</v>
      </c>
      <c r="M444" s="219">
        <f>Scores!O440*calcs!$BN$5</f>
        <v>-0.420395539045057</v>
      </c>
      <c r="N444" s="219">
        <f>Scores!P440*calcs!$BN$5</f>
        <v>-0.420395539045057</v>
      </c>
      <c r="O444" s="219">
        <f>Scores!Q440*calcs!$BN$5</f>
        <v>-0.420395539045057</v>
      </c>
      <c r="P444" s="219">
        <f>Scores!R440*calcs!$BN$5</f>
        <v>-0.420395539045057</v>
      </c>
      <c r="Q444" s="219">
        <f>Scores!S440*calcs!$BN$5</f>
        <v>-0.420395539045057</v>
      </c>
      <c r="R444" s="219">
        <f>Scores!T440*calcs!$BN$6</f>
        <v>1.34720137845</v>
      </c>
      <c r="S444" s="219">
        <f>Scores!U440*calcs!$BN$6</f>
        <v>1.34720137845</v>
      </c>
      <c r="T444" s="219">
        <f>Scores!V440*calcs!$BN$6</f>
        <v>1.34720137845</v>
      </c>
      <c r="U444" s="219">
        <f>Scores!W440*calcs!$BN$6</f>
        <v>1.34720137845</v>
      </c>
      <c r="V444" s="219">
        <f>Scores!X440*calcs!$BN$6</f>
        <v>1.34720137845</v>
      </c>
      <c r="W444" s="219">
        <f>Scores!Y440*calcs!$BN$7</f>
        <v>0.801007562164459</v>
      </c>
      <c r="X444" s="219">
        <f>Scores!Z440*calcs!$BN$7</f>
        <v>1.09470237054133</v>
      </c>
      <c r="Y444" s="219">
        <f>Scores!AA440*calcs!$BN$7</f>
        <v>1.61931667545654</v>
      </c>
      <c r="Z444" s="219">
        <f>Scores!AB440*calcs!$BN$7</f>
        <v>1.57946188372873</v>
      </c>
      <c r="AA444" s="219">
        <f>Scores!AC440*calcs!$BN$7</f>
        <v>1.17332376640903</v>
      </c>
      <c r="AB444" s="219">
        <f>Scores!AD440*calcs!$BN$8</f>
        <v>1.61484590164113</v>
      </c>
      <c r="AC444" s="219">
        <f>Scores!AE440*calcs!$BN$8</f>
        <v>1.63914404793273</v>
      </c>
      <c r="AD444" s="219">
        <f>Scores!AF440*calcs!$BN$8</f>
        <v>1.63834686892246</v>
      </c>
      <c r="AE444" s="219">
        <f>Scores!AG440*calcs!$BN$8</f>
        <v>1.63521017647644</v>
      </c>
      <c r="AF444" s="219">
        <f>Scores!AH440*calcs!$BN$8</f>
        <v>1.56916184472199</v>
      </c>
      <c r="AG444" s="219">
        <f>Scores!AI440*calcs!$BN$9</f>
        <v>0.862108541323585</v>
      </c>
      <c r="AH444" s="219">
        <f>Scores!AJ440*calcs!$BN$9</f>
        <v>0.920871053544745</v>
      </c>
      <c r="AI444" s="219">
        <f>Scores!AK440*calcs!$BN$9</f>
        <v>0.865413779771211</v>
      </c>
      <c r="AJ444" s="219">
        <f>Scores!AL440*calcs!$BN$9</f>
        <v>0.832497020396057</v>
      </c>
      <c r="AK444" s="219">
        <f>Scores!AM440*calcs!$BN$9</f>
        <v>0.871037233268954</v>
      </c>
      <c r="AL444" s="219">
        <f>Scores!AN440*calcs!$BN$10</f>
        <v>0.245066892159699</v>
      </c>
      <c r="AM444" s="219">
        <f>Scores!AO440*calcs!$BN$10</f>
        <v>0.265061707638918</v>
      </c>
      <c r="AN444" s="219">
        <f>Scores!AP440*calcs!$BN$10</f>
        <v>0.225071497400033</v>
      </c>
      <c r="AO444" s="219">
        <f>Scores!AQ440*calcs!$BN$10</f>
        <v>0.243698437614185</v>
      </c>
      <c r="AP444" s="219">
        <f>Scores!AR440*calcs!$BN$10</f>
        <v>0.257995204281606</v>
      </c>
      <c r="AQ444" s="219">
        <f>Scores!AS440*calcs!$BN$11</f>
        <v>0.767409437427842</v>
      </c>
      <c r="AR444" s="219">
        <f>Scores!AT440*calcs!$BN$11</f>
        <v>0.83456744942652</v>
      </c>
      <c r="AS444" s="219">
        <f>Scores!AU440*calcs!$BN$11</f>
        <v>0.905091073882602</v>
      </c>
      <c r="AT444" s="219">
        <f>Scores!AV440*calcs!$BN$11</f>
        <v>1.28808995139876</v>
      </c>
      <c r="AU444" s="219">
        <f>Scores!AW440*calcs!$BN$11</f>
        <v>1.13282457819094</v>
      </c>
      <c r="AV444" s="219">
        <f>Scores!AX440*calcs!$BN$12</f>
        <v>0.929793861283644</v>
      </c>
      <c r="AW444" s="219">
        <f>Scores!AY440*calcs!$BN$12</f>
        <v>0.958787806292662</v>
      </c>
      <c r="AX444" s="219">
        <f>Scores!AZ440*calcs!$BN$12</f>
        <v>0.940791602190903</v>
      </c>
      <c r="AY444" s="219">
        <f>Scores!BA440*calcs!$BN$12</f>
        <v>0.993100476707023</v>
      </c>
      <c r="AZ444" s="219">
        <f>Scores!BB440*calcs!$BN$12</f>
        <v>1.00285646817458</v>
      </c>
      <c r="BA444" s="219">
        <f>Scores!BC440*calcs!$BN$13</f>
        <v>0.937725709209776</v>
      </c>
      <c r="BB444" s="219">
        <f>Scores!BD440*calcs!$BN$13</f>
        <v>0.970854677149905</v>
      </c>
      <c r="BC444" s="219">
        <f>Scores!BE440*calcs!$BN$13</f>
        <v>1.0128368681888</v>
      </c>
      <c r="BD444" s="219">
        <f>Scores!BF440*calcs!$BN$13</f>
        <v>1.09613853796144</v>
      </c>
      <c r="BE444" s="219">
        <f>Scores!BG440*calcs!$BN$13</f>
        <v>1.09613853796144</v>
      </c>
      <c r="BF444" s="219">
        <f>Scores!BH440*calcs!$BN$14</f>
        <v>3.53055335916696</v>
      </c>
      <c r="BG444" s="219">
        <f>Scores!BI440*calcs!$BN$14</f>
        <v>3.53055335916696</v>
      </c>
      <c r="BH444" s="219">
        <f>Scores!BJ440*calcs!$BN$14</f>
        <v>3.53055335916696</v>
      </c>
      <c r="BI444" s="219">
        <f>Scores!BK440*calcs!$BN$14</f>
        <v>3.78679264242911</v>
      </c>
      <c r="BJ444" s="219">
        <f>Scores!BL440*calcs!$BN$14</f>
        <v>3.78679264242911</v>
      </c>
    </row>
    <row r="445" spans="1:62">
      <c r="A445" t="s">
        <v>893</v>
      </c>
      <c r="B445" s="22" t="s">
        <v>894</v>
      </c>
      <c r="C445" s="219">
        <f>Scores!E441*calcs!$BN$3</f>
        <v>-0.789358705878063</v>
      </c>
      <c r="D445" s="219">
        <f>Scores!F441*calcs!$BN$3</f>
        <v>-0.789358705878063</v>
      </c>
      <c r="E445" s="219">
        <f>Scores!G441*calcs!$BN$3</f>
        <v>-0.789358705878063</v>
      </c>
      <c r="F445" s="219">
        <f>Scores!H441*calcs!$BN$3</f>
        <v>-0.789358705878063</v>
      </c>
      <c r="G445" s="219">
        <f>Scores!I441*calcs!$BN$3</f>
        <v>-0.789358705878063</v>
      </c>
      <c r="H445" s="219">
        <f>Scores!J441*calcs!$BN$4</f>
        <v>0.809506806110905</v>
      </c>
      <c r="I445" s="219">
        <f>Scores!K441*calcs!$BN$4</f>
        <v>0.809506806110905</v>
      </c>
      <c r="J445" s="219">
        <f>Scores!L441*calcs!$BN$4</f>
        <v>0.809506806110905</v>
      </c>
      <c r="K445" s="219">
        <f>Scores!M441*calcs!$BN$4</f>
        <v>0.809506806110905</v>
      </c>
      <c r="L445" s="219">
        <f>Scores!N441*calcs!$BN$4</f>
        <v>0.809506806110905</v>
      </c>
      <c r="M445" s="219">
        <f>Scores!O441*calcs!$BN$5</f>
        <v>1.22431382173245</v>
      </c>
      <c r="N445" s="219">
        <f>Scores!P441*calcs!$BN$5</f>
        <v>1.22431382173245</v>
      </c>
      <c r="O445" s="219">
        <f>Scores!Q441*calcs!$BN$5</f>
        <v>1.22431382173245</v>
      </c>
      <c r="P445" s="219">
        <f>Scores!R441*calcs!$BN$5</f>
        <v>1.22431382173245</v>
      </c>
      <c r="Q445" s="219">
        <f>Scores!S441*calcs!$BN$5</f>
        <v>1.22431382173245</v>
      </c>
      <c r="R445" s="219">
        <f>Scores!T441*calcs!$BN$6</f>
        <v>0.311281774033885</v>
      </c>
      <c r="S445" s="219">
        <f>Scores!U441*calcs!$BN$6</f>
        <v>0.311281774033885</v>
      </c>
      <c r="T445" s="219">
        <f>Scores!V441*calcs!$BN$6</f>
        <v>0.311281774033885</v>
      </c>
      <c r="U445" s="219">
        <f>Scores!W441*calcs!$BN$6</f>
        <v>0.311281774033885</v>
      </c>
      <c r="V445" s="219">
        <f>Scores!X441*calcs!$BN$6</f>
        <v>0.311281774033885</v>
      </c>
      <c r="W445" s="219">
        <f>Scores!Y441*calcs!$BN$7</f>
        <v>0.399052870235841</v>
      </c>
      <c r="X445" s="219">
        <f>Scores!Z441*calcs!$BN$7</f>
        <v>0.0862156964856062</v>
      </c>
      <c r="Y445" s="219">
        <f>Scores!AA441*calcs!$BN$7</f>
        <v>-0.0868296332473737</v>
      </c>
      <c r="Z445" s="219">
        <f>Scores!AB441*calcs!$BN$7</f>
        <v>0.609491645846627</v>
      </c>
      <c r="AA445" s="219">
        <f>Scores!AC441*calcs!$BN$7</f>
        <v>0.975450429281673</v>
      </c>
      <c r="AB445" s="219">
        <f>Scores!AD441*calcs!$BN$8</f>
        <v>0.885936087248764</v>
      </c>
      <c r="AC445" s="219">
        <f>Scores!AE441*calcs!$BN$8</f>
        <v>0.720643787839305</v>
      </c>
      <c r="AD445" s="219">
        <f>Scores!AF441*calcs!$BN$8</f>
        <v>0.590308952989509</v>
      </c>
      <c r="AE445" s="219">
        <f>Scores!AG441*calcs!$BN$8</f>
        <v>0.567805983100229</v>
      </c>
      <c r="AF445" s="219">
        <f>Scores!AH441*calcs!$BN$8</f>
        <v>0.44369629892127</v>
      </c>
      <c r="AG445" s="219">
        <f>Scores!AI441*calcs!$BN$9</f>
        <v>1.90420757890189</v>
      </c>
      <c r="AH445" s="219">
        <f>Scores!AJ441*calcs!$BN$9</f>
        <v>1.90395928664335</v>
      </c>
      <c r="AI445" s="219">
        <f>Scores!AK441*calcs!$BN$9</f>
        <v>1.84650434506345</v>
      </c>
      <c r="AJ445" s="219">
        <f>Scores!AL441*calcs!$BN$9</f>
        <v>1.80604931474183</v>
      </c>
      <c r="AK445" s="219">
        <f>Scores!AM441*calcs!$BN$9</f>
        <v>1.73689681888935</v>
      </c>
      <c r="AL445" s="219">
        <f>Scores!AN441*calcs!$BN$10</f>
        <v>-0.567850412036791</v>
      </c>
      <c r="AM445" s="219">
        <f>Scores!AO441*calcs!$BN$10</f>
        <v>-0.516380324706563</v>
      </c>
      <c r="AN445" s="219">
        <f>Scores!AP441*calcs!$BN$10</f>
        <v>-0.421515061532805</v>
      </c>
      <c r="AO445" s="219">
        <f>Scores!AQ441*calcs!$BN$10</f>
        <v>-0.349933744863723</v>
      </c>
      <c r="AP445" s="219">
        <f>Scores!AR441*calcs!$BN$10</f>
        <v>-0.393854061049995</v>
      </c>
      <c r="AQ445" s="219">
        <f>Scores!AS441*calcs!$BN$11</f>
        <v>-0.454137072165581</v>
      </c>
      <c r="AR445" s="219">
        <f>Scores!AT441*calcs!$BN$11</f>
        <v>-0.204066460361775</v>
      </c>
      <c r="AS445" s="219">
        <f>Scores!AU441*calcs!$BN$11</f>
        <v>-0.0503337566211093</v>
      </c>
      <c r="AT445" s="219">
        <f>Scores!AV441*calcs!$BN$11</f>
        <v>0.205300798817396</v>
      </c>
      <c r="AU445" s="219">
        <f>Scores!AW441*calcs!$BN$11</f>
        <v>0.0196979783867776</v>
      </c>
      <c r="AV445" s="219">
        <f>Scores!AX441*calcs!$BN$12</f>
        <v>-0.202661134952576</v>
      </c>
      <c r="AW445" s="219">
        <f>Scores!AY441*calcs!$BN$12</f>
        <v>-0.198067594149203</v>
      </c>
      <c r="AX445" s="219">
        <f>Scores!AZ441*calcs!$BN$12</f>
        <v>-0.216630268961569</v>
      </c>
      <c r="AY445" s="219">
        <f>Scores!BA441*calcs!$BN$12</f>
        <v>-0.0884553580054271</v>
      </c>
      <c r="AZ445" s="219">
        <f>Scores!BB441*calcs!$BN$12</f>
        <v>-0.0959217559617181</v>
      </c>
      <c r="BA445" s="219">
        <f>Scores!BC441*calcs!$BN$13</f>
        <v>-0.684597296907751</v>
      </c>
      <c r="BB445" s="219">
        <f>Scores!BD441*calcs!$BN$13</f>
        <v>-0.610251511351369</v>
      </c>
      <c r="BC445" s="219">
        <f>Scores!BE441*calcs!$BN$13</f>
        <v>-0.594359359775466</v>
      </c>
      <c r="BD445" s="219">
        <f>Scores!BF441*calcs!$BN$13</f>
        <v>-0.398595831985977</v>
      </c>
      <c r="BE445" s="219">
        <f>Scores!BG441*calcs!$BN$13</f>
        <v>-0.398595831985977</v>
      </c>
      <c r="BF445" s="219">
        <f>Scores!BH441*calcs!$BN$14</f>
        <v>3.12502386462869</v>
      </c>
      <c r="BG445" s="219">
        <f>Scores!BI441*calcs!$BN$14</f>
        <v>3.12502386462869</v>
      </c>
      <c r="BH445" s="219">
        <f>Scores!BJ441*calcs!$BN$14</f>
        <v>3.12502386462869</v>
      </c>
      <c r="BI445" s="219">
        <f>Scores!BK441*calcs!$BN$14</f>
        <v>2.66580560128477</v>
      </c>
      <c r="BJ445" s="219">
        <f>Scores!BL441*calcs!$BN$14</f>
        <v>2.66580560128477</v>
      </c>
    </row>
    <row r="446" spans="1:62">
      <c r="A446" t="s">
        <v>895</v>
      </c>
      <c r="B446" s="22" t="s">
        <v>896</v>
      </c>
      <c r="C446" s="219">
        <f>Scores!E442*calcs!$BN$3</f>
        <v>-0.0470652065423064</v>
      </c>
      <c r="D446" s="219">
        <f>Scores!F442*calcs!$BN$3</f>
        <v>-0.0470652065423064</v>
      </c>
      <c r="E446" s="219">
        <f>Scores!G442*calcs!$BN$3</f>
        <v>-0.0470652065423064</v>
      </c>
      <c r="F446" s="219">
        <f>Scores!H442*calcs!$BN$3</f>
        <v>-0.0470652065423064</v>
      </c>
      <c r="G446" s="219">
        <f>Scores!I442*calcs!$BN$3</f>
        <v>-0.0470652065423064</v>
      </c>
      <c r="H446" s="219">
        <f>Scores!J442*calcs!$BN$4</f>
        <v>-0.431251389335289</v>
      </c>
      <c r="I446" s="219">
        <f>Scores!K442*calcs!$BN$4</f>
        <v>-0.431251389335289</v>
      </c>
      <c r="J446" s="219">
        <f>Scores!L442*calcs!$BN$4</f>
        <v>-0.431251389335289</v>
      </c>
      <c r="K446" s="219">
        <f>Scores!M442*calcs!$BN$4</f>
        <v>-0.431251389335289</v>
      </c>
      <c r="L446" s="219">
        <f>Scores!N442*calcs!$BN$4</f>
        <v>-0.431251389335289</v>
      </c>
      <c r="M446" s="219">
        <f>Scores!O442*calcs!$BN$5</f>
        <v>0.00866891858178346</v>
      </c>
      <c r="N446" s="219">
        <f>Scores!P442*calcs!$BN$5</f>
        <v>0.00866891858178346</v>
      </c>
      <c r="O446" s="219">
        <f>Scores!Q442*calcs!$BN$5</f>
        <v>0.00866891858178346</v>
      </c>
      <c r="P446" s="219">
        <f>Scores!R442*calcs!$BN$5</f>
        <v>0.00866891858178346</v>
      </c>
      <c r="Q446" s="219">
        <f>Scores!S442*calcs!$BN$5</f>
        <v>0.00866891858178346</v>
      </c>
      <c r="R446" s="219">
        <f>Scores!T442*calcs!$BN$6</f>
        <v>0.611447811920265</v>
      </c>
      <c r="S446" s="219">
        <f>Scores!U442*calcs!$BN$6</f>
        <v>0.611447811920265</v>
      </c>
      <c r="T446" s="219">
        <f>Scores!V442*calcs!$BN$6</f>
        <v>0.611447811920265</v>
      </c>
      <c r="U446" s="219">
        <f>Scores!W442*calcs!$BN$6</f>
        <v>0.611447811920265</v>
      </c>
      <c r="V446" s="219">
        <f>Scores!X442*calcs!$BN$6</f>
        <v>0.611447811920265</v>
      </c>
      <c r="W446" s="219">
        <f>Scores!Y442*calcs!$BN$7</f>
        <v>0.598233079930348</v>
      </c>
      <c r="X446" s="219">
        <f>Scores!Z442*calcs!$BN$7</f>
        <v>0.141197924293053</v>
      </c>
      <c r="Y446" s="219">
        <f>Scores!AA442*calcs!$BN$7</f>
        <v>0.157242070918244</v>
      </c>
      <c r="Z446" s="219">
        <f>Scores!AB442*calcs!$BN$7</f>
        <v>0.200707326517872</v>
      </c>
      <c r="AA446" s="219">
        <f>Scores!AC442*calcs!$BN$7</f>
        <v>0.295995195647993</v>
      </c>
      <c r="AB446" s="219">
        <f>Scores!AD442*calcs!$BN$8</f>
        <v>1.01945060873628</v>
      </c>
      <c r="AC446" s="219">
        <f>Scores!AE442*calcs!$BN$8</f>
        <v>0.992057897740313</v>
      </c>
      <c r="AD446" s="219">
        <f>Scores!AF442*calcs!$BN$8</f>
        <v>0.858785944944203</v>
      </c>
      <c r="AE446" s="219">
        <f>Scores!AG442*calcs!$BN$8</f>
        <v>0.907229244333806</v>
      </c>
      <c r="AF446" s="219">
        <f>Scores!AH442*calcs!$BN$8</f>
        <v>0.737399757213082</v>
      </c>
      <c r="AG446" s="219">
        <f>Scores!AI442*calcs!$BN$9</f>
        <v>1.20725609265682</v>
      </c>
      <c r="AH446" s="219">
        <f>Scores!AJ442*calcs!$BN$9</f>
        <v>1.14142750150895</v>
      </c>
      <c r="AI446" s="219">
        <f>Scores!AK442*calcs!$BN$9</f>
        <v>1.20311622688374</v>
      </c>
      <c r="AJ446" s="219">
        <f>Scores!AL442*calcs!$BN$9</f>
        <v>1.2761244009315</v>
      </c>
      <c r="AK446" s="219">
        <f>Scores!AM442*calcs!$BN$9</f>
        <v>1.20563178909288</v>
      </c>
      <c r="AL446" s="219">
        <f>Scores!AN442*calcs!$BN$10</f>
        <v>-0.00455034754850876</v>
      </c>
      <c r="AM446" s="219">
        <f>Scores!AO442*calcs!$BN$10</f>
        <v>-0.000232321391133605</v>
      </c>
      <c r="AN446" s="219">
        <f>Scores!AP442*calcs!$BN$10</f>
        <v>-0.0048259457760872</v>
      </c>
      <c r="AO446" s="219">
        <f>Scores!AQ442*calcs!$BN$10</f>
        <v>-0.000433315976484811</v>
      </c>
      <c r="AP446" s="219">
        <f>Scores!AR442*calcs!$BN$10</f>
        <v>-0.0225346047421658</v>
      </c>
      <c r="AQ446" s="219">
        <f>Scores!AS442*calcs!$BN$11</f>
        <v>-0.210740507364899</v>
      </c>
      <c r="AR446" s="219">
        <f>Scores!AT442*calcs!$BN$11</f>
        <v>-0.248219799651871</v>
      </c>
      <c r="AS446" s="219">
        <f>Scores!AU442*calcs!$BN$11</f>
        <v>-0.0750398296355944</v>
      </c>
      <c r="AT446" s="219">
        <f>Scores!AV442*calcs!$BN$11</f>
        <v>-0.0950367585529395</v>
      </c>
      <c r="AU446" s="219">
        <f>Scores!AW442*calcs!$BN$11</f>
        <v>-0.188868088887328</v>
      </c>
      <c r="AV446" s="219">
        <f>Scores!AX442*calcs!$BN$12</f>
        <v>0.216536808777287</v>
      </c>
      <c r="AW446" s="219">
        <f>Scores!AY442*calcs!$BN$12</f>
        <v>0.272250251601833</v>
      </c>
      <c r="AX446" s="219">
        <f>Scores!AZ442*calcs!$BN$12</f>
        <v>0.199231440042139</v>
      </c>
      <c r="AY446" s="219">
        <f>Scores!BA442*calcs!$BN$12</f>
        <v>0.227365299872641</v>
      </c>
      <c r="AZ446" s="219">
        <f>Scores!BB442*calcs!$BN$12</f>
        <v>0.210572831560851</v>
      </c>
      <c r="BA446" s="219">
        <f>Scores!BC442*calcs!$BN$13</f>
        <v>-0.1783404723037</v>
      </c>
      <c r="BB446" s="219">
        <f>Scores!BD442*calcs!$BN$13</f>
        <v>-0.166432230368555</v>
      </c>
      <c r="BC446" s="219">
        <f>Scores!BE442*calcs!$BN$13</f>
        <v>-0.297179679887733</v>
      </c>
      <c r="BD446" s="219">
        <f>Scores!BF442*calcs!$BN$13</f>
        <v>-0.146151805061525</v>
      </c>
      <c r="BE446" s="219">
        <f>Scores!BG442*calcs!$BN$13</f>
        <v>-0.146151805061525</v>
      </c>
      <c r="BF446" s="219">
        <f>Scores!BH442*calcs!$BN$14</f>
        <v>2.63838847118275</v>
      </c>
      <c r="BG446" s="219">
        <f>Scores!BI442*calcs!$BN$14</f>
        <v>2.63838847118275</v>
      </c>
      <c r="BH446" s="219">
        <f>Scores!BJ442*calcs!$BN$14</f>
        <v>2.63838847118275</v>
      </c>
      <c r="BI446" s="219">
        <f>Scores!BK442*calcs!$BN$14</f>
        <v>1.75375263021648</v>
      </c>
      <c r="BJ446" s="219">
        <f>Scores!BL442*calcs!$BN$14</f>
        <v>1.75375263021648</v>
      </c>
    </row>
    <row r="447" spans="1:62">
      <c r="A447" t="s">
        <v>897</v>
      </c>
      <c r="B447" s="22" t="s">
        <v>898</v>
      </c>
      <c r="C447" s="219">
        <f>Scores!E443*calcs!$BN$3</f>
        <v>0.44686693399314</v>
      </c>
      <c r="D447" s="219">
        <f>Scores!F443*calcs!$BN$3</f>
        <v>0.44686693399314</v>
      </c>
      <c r="E447" s="219">
        <f>Scores!G443*calcs!$BN$3</f>
        <v>0.44686693399314</v>
      </c>
      <c r="F447" s="219">
        <f>Scores!H443*calcs!$BN$3</f>
        <v>0.44686693399314</v>
      </c>
      <c r="G447" s="219">
        <f>Scores!I443*calcs!$BN$3</f>
        <v>0.44686693399314</v>
      </c>
      <c r="H447" s="219">
        <f>Scores!J443*calcs!$BN$4</f>
        <v>-0.479233763712075</v>
      </c>
      <c r="I447" s="219">
        <f>Scores!K443*calcs!$BN$4</f>
        <v>-0.479233763712075</v>
      </c>
      <c r="J447" s="219">
        <f>Scores!L443*calcs!$BN$4</f>
        <v>-0.479233763712075</v>
      </c>
      <c r="K447" s="219">
        <f>Scores!M443*calcs!$BN$4</f>
        <v>-0.479233763712075</v>
      </c>
      <c r="L447" s="219">
        <f>Scores!N443*calcs!$BN$4</f>
        <v>-0.479233763712075</v>
      </c>
      <c r="M447" s="219">
        <f>Scores!O443*calcs!$BN$5</f>
        <v>0.448471837043711</v>
      </c>
      <c r="N447" s="219">
        <f>Scores!P443*calcs!$BN$5</f>
        <v>0.448471837043711</v>
      </c>
      <c r="O447" s="219">
        <f>Scores!Q443*calcs!$BN$5</f>
        <v>0.448471837043711</v>
      </c>
      <c r="P447" s="219">
        <f>Scores!R443*calcs!$BN$5</f>
        <v>0.448471837043711</v>
      </c>
      <c r="Q447" s="219">
        <f>Scores!S443*calcs!$BN$5</f>
        <v>0.448471837043711</v>
      </c>
      <c r="R447" s="219">
        <f>Scores!T443*calcs!$BN$6</f>
        <v>0.940770858126511</v>
      </c>
      <c r="S447" s="219">
        <f>Scores!U443*calcs!$BN$6</f>
        <v>0.940770858126511</v>
      </c>
      <c r="T447" s="219">
        <f>Scores!V443*calcs!$BN$6</f>
        <v>0.940770858126511</v>
      </c>
      <c r="U447" s="219">
        <f>Scores!W443*calcs!$BN$6</f>
        <v>0.940770858126511</v>
      </c>
      <c r="V447" s="219">
        <f>Scores!X443*calcs!$BN$6</f>
        <v>0.940770858126511</v>
      </c>
      <c r="W447" s="219">
        <f>Scores!Y443*calcs!$BN$7</f>
        <v>1.20983401877847</v>
      </c>
      <c r="X447" s="219">
        <f>Scores!Z443*calcs!$BN$7</f>
        <v>0.839544993159476</v>
      </c>
      <c r="Y447" s="219">
        <f>Scores!AA443*calcs!$BN$7</f>
        <v>0.831451499908435</v>
      </c>
      <c r="Z447" s="219">
        <f>Scores!AB443*calcs!$BN$7</f>
        <v>0.851601662152569</v>
      </c>
      <c r="AA447" s="219">
        <f>Scores!AC443*calcs!$BN$7</f>
        <v>0.884809131425731</v>
      </c>
      <c r="AB447" s="219">
        <f>Scores!AD443*calcs!$BN$8</f>
        <v>1.11252288755303</v>
      </c>
      <c r="AC447" s="219">
        <f>Scores!AE443*calcs!$BN$8</f>
        <v>1.07655386602119</v>
      </c>
      <c r="AD447" s="219">
        <f>Scores!AF443*calcs!$BN$8</f>
        <v>1.06198200009074</v>
      </c>
      <c r="AE447" s="219">
        <f>Scores!AG443*calcs!$BN$8</f>
        <v>1.078028577232</v>
      </c>
      <c r="AF447" s="219">
        <f>Scores!AH443*calcs!$BN$8</f>
        <v>1.09735711099042</v>
      </c>
      <c r="AG447" s="219">
        <f>Scores!AI443*calcs!$BN$9</f>
        <v>-0.0897009688302186</v>
      </c>
      <c r="AH447" s="219">
        <f>Scores!AJ443*calcs!$BN$9</f>
        <v>-0.115679452559514</v>
      </c>
      <c r="AI447" s="219">
        <f>Scores!AK443*calcs!$BN$9</f>
        <v>-0.150372438028827</v>
      </c>
      <c r="AJ447" s="219">
        <f>Scores!AL443*calcs!$BN$9</f>
        <v>-0.0767072487013168</v>
      </c>
      <c r="AK447" s="219">
        <f>Scores!AM443*calcs!$BN$9</f>
        <v>-0.136399301082955</v>
      </c>
      <c r="AL447" s="219">
        <f>Scores!AN443*calcs!$BN$10</f>
        <v>0.734387934814509</v>
      </c>
      <c r="AM447" s="219">
        <f>Scores!AO443*calcs!$BN$10</f>
        <v>0.652829525201085</v>
      </c>
      <c r="AN447" s="219">
        <f>Scores!AP443*calcs!$BN$10</f>
        <v>0.578538816283318</v>
      </c>
      <c r="AO447" s="219">
        <f>Scores!AQ443*calcs!$BN$10</f>
        <v>0.604517998662078</v>
      </c>
      <c r="AP447" s="219">
        <f>Scores!AR443*calcs!$BN$10</f>
        <v>0.628294552192986</v>
      </c>
      <c r="AQ447" s="219">
        <f>Scores!AS443*calcs!$BN$11</f>
        <v>0.491536736945326</v>
      </c>
      <c r="AR447" s="219">
        <f>Scores!AT443*calcs!$BN$11</f>
        <v>0.402468272535452</v>
      </c>
      <c r="AS447" s="219">
        <f>Scores!AU443*calcs!$BN$11</f>
        <v>0.667724002072188</v>
      </c>
      <c r="AT447" s="219">
        <f>Scores!AV443*calcs!$BN$11</f>
        <v>0.682455208328898</v>
      </c>
      <c r="AU447" s="219">
        <f>Scores!AW443*calcs!$BN$11</f>
        <v>0.758985001640717</v>
      </c>
      <c r="AV447" s="219">
        <f>Scores!AX443*calcs!$BN$12</f>
        <v>0.612918834498249</v>
      </c>
      <c r="AW447" s="219">
        <f>Scores!AY443*calcs!$BN$12</f>
        <v>0.639663316038821</v>
      </c>
      <c r="AX447" s="219">
        <f>Scores!AZ443*calcs!$BN$12</f>
        <v>0.637170059762839</v>
      </c>
      <c r="AY447" s="219">
        <f>Scores!BA443*calcs!$BN$12</f>
        <v>0.63369444649931</v>
      </c>
      <c r="AZ447" s="219">
        <f>Scores!BB443*calcs!$BN$12</f>
        <v>0.547599446959232</v>
      </c>
      <c r="BA447" s="219">
        <f>Scores!BC443*calcs!$BN$13</f>
        <v>0.546527253833919</v>
      </c>
      <c r="BB447" s="219">
        <f>Scores!BD443*calcs!$BN$13</f>
        <v>0.488201209081095</v>
      </c>
      <c r="BC447" s="219">
        <f>Scores!BE443*calcs!$BN$13</f>
        <v>0.503385988381262</v>
      </c>
      <c r="BD447" s="219">
        <f>Scores!BF443*calcs!$BN$13</f>
        <v>0.597893747978965</v>
      </c>
      <c r="BE447" s="219">
        <f>Scores!BG443*calcs!$BN$13</f>
        <v>0.597893747978965</v>
      </c>
      <c r="BF447" s="219">
        <f>Scores!BH443*calcs!$BN$14</f>
        <v>2.73934742999979</v>
      </c>
      <c r="BG447" s="219">
        <f>Scores!BI443*calcs!$BN$14</f>
        <v>2.73934742999979</v>
      </c>
      <c r="BH447" s="219">
        <f>Scores!BJ443*calcs!$BN$14</f>
        <v>2.73934742999979</v>
      </c>
      <c r="BI447" s="219">
        <f>Scores!BK443*calcs!$BN$14</f>
        <v>1.60164217000004</v>
      </c>
      <c r="BJ447" s="219">
        <f>Scores!BL443*calcs!$BN$14</f>
        <v>1.60164217000004</v>
      </c>
    </row>
    <row r="448" spans="1:62">
      <c r="A448" t="s">
        <v>899</v>
      </c>
      <c r="B448" s="22" t="s">
        <v>900</v>
      </c>
      <c r="C448" s="219">
        <f>Scores!E444*calcs!$BN$3</f>
        <v>-0.0777615542591989</v>
      </c>
      <c r="D448" s="219">
        <f>Scores!F444*calcs!$BN$3</f>
        <v>-0.0777615542591989</v>
      </c>
      <c r="E448" s="219">
        <f>Scores!G444*calcs!$BN$3</f>
        <v>-0.0777615542591989</v>
      </c>
      <c r="F448" s="219">
        <f>Scores!H444*calcs!$BN$3</f>
        <v>-0.0777615542591989</v>
      </c>
      <c r="G448" s="219">
        <f>Scores!I444*calcs!$BN$3</f>
        <v>-0.0777615542591989</v>
      </c>
      <c r="H448" s="219">
        <f>Scores!J444*calcs!$BN$4</f>
        <v>-0.687525396666419</v>
      </c>
      <c r="I448" s="219">
        <f>Scores!K444*calcs!$BN$4</f>
        <v>-0.687525396666419</v>
      </c>
      <c r="J448" s="219">
        <f>Scores!L444*calcs!$BN$4</f>
        <v>-0.687525396666419</v>
      </c>
      <c r="K448" s="219">
        <f>Scores!M444*calcs!$BN$4</f>
        <v>-0.687525396666419</v>
      </c>
      <c r="L448" s="219">
        <f>Scores!N444*calcs!$BN$4</f>
        <v>-0.687525396666419</v>
      </c>
      <c r="M448" s="219">
        <f>Scores!O444*calcs!$BN$5</f>
        <v>0.491479898446016</v>
      </c>
      <c r="N448" s="219">
        <f>Scores!P444*calcs!$BN$5</f>
        <v>0.491479898446016</v>
      </c>
      <c r="O448" s="219">
        <f>Scores!Q444*calcs!$BN$5</f>
        <v>0.491479898446016</v>
      </c>
      <c r="P448" s="219">
        <f>Scores!R444*calcs!$BN$5</f>
        <v>0.491479898446016</v>
      </c>
      <c r="Q448" s="219">
        <f>Scores!S444*calcs!$BN$5</f>
        <v>0.491479898446016</v>
      </c>
      <c r="R448" s="219">
        <f>Scores!T444*calcs!$BN$6</f>
        <v>1.4664272838546</v>
      </c>
      <c r="S448" s="219">
        <f>Scores!U444*calcs!$BN$6</f>
        <v>1.4664272838546</v>
      </c>
      <c r="T448" s="219">
        <f>Scores!V444*calcs!$BN$6</f>
        <v>1.4664272838546</v>
      </c>
      <c r="U448" s="219">
        <f>Scores!W444*calcs!$BN$6</f>
        <v>1.4664272838546</v>
      </c>
      <c r="V448" s="219">
        <f>Scores!X444*calcs!$BN$6</f>
        <v>1.4664272838546</v>
      </c>
      <c r="W448" s="219">
        <f>Scores!Y444*calcs!$BN$7</f>
        <v>1.3129272495469</v>
      </c>
      <c r="X448" s="219">
        <f>Scores!Z444*calcs!$BN$7</f>
        <v>1.21226597518725</v>
      </c>
      <c r="Y448" s="219">
        <f>Scores!AA444*calcs!$BN$7</f>
        <v>0.702299968547261</v>
      </c>
      <c r="Z448" s="219">
        <f>Scores!AB444*calcs!$BN$7</f>
        <v>1.46599252508285</v>
      </c>
      <c r="AA448" s="219">
        <f>Scores!AC444*calcs!$BN$7</f>
        <v>1.17197447716998</v>
      </c>
      <c r="AB448" s="219">
        <f>Scores!AD444*calcs!$BN$8</f>
        <v>1.52292455429908</v>
      </c>
      <c r="AC448" s="219">
        <f>Scores!AE444*calcs!$BN$8</f>
        <v>1.55598070284743</v>
      </c>
      <c r="AD448" s="219">
        <f>Scores!AF444*calcs!$BN$8</f>
        <v>1.53457388385247</v>
      </c>
      <c r="AE448" s="219">
        <f>Scores!AG444*calcs!$BN$8</f>
        <v>1.53695990905485</v>
      </c>
      <c r="AF448" s="219">
        <f>Scores!AH444*calcs!$BN$8</f>
        <v>1.46814024984377</v>
      </c>
      <c r="AG448" s="219">
        <f>Scores!AI444*calcs!$BN$9</f>
        <v>0.693417492461978</v>
      </c>
      <c r="AH448" s="219">
        <f>Scores!AJ444*calcs!$BN$9</f>
        <v>0.645068045269447</v>
      </c>
      <c r="AI448" s="219">
        <f>Scores!AK444*calcs!$BN$9</f>
        <v>0.633263370970215</v>
      </c>
      <c r="AJ448" s="219">
        <f>Scores!AL444*calcs!$BN$9</f>
        <v>0.62603032014686</v>
      </c>
      <c r="AK448" s="219">
        <f>Scores!AM444*calcs!$BN$9</f>
        <v>0.652463609221459</v>
      </c>
      <c r="AL448" s="219">
        <f>Scores!AN444*calcs!$BN$10</f>
        <v>0.759693014798167</v>
      </c>
      <c r="AM448" s="219">
        <f>Scores!AO444*calcs!$BN$10</f>
        <v>0.774146758446075</v>
      </c>
      <c r="AN448" s="219">
        <f>Scores!AP444*calcs!$BN$10</f>
        <v>0.727740402892981</v>
      </c>
      <c r="AO448" s="219">
        <f>Scores!AQ444*calcs!$BN$10</f>
        <v>0.701873276566768</v>
      </c>
      <c r="AP448" s="219">
        <f>Scores!AR444*calcs!$BN$10</f>
        <v>0.579329349163382</v>
      </c>
      <c r="AQ448" s="219">
        <f>Scores!AS444*calcs!$BN$11</f>
        <v>0.542090727948838</v>
      </c>
      <c r="AR448" s="219">
        <f>Scores!AT444*calcs!$BN$11</f>
        <v>0.457321424808158</v>
      </c>
      <c r="AS448" s="219">
        <f>Scores!AU444*calcs!$BN$11</f>
        <v>0.722835731087841</v>
      </c>
      <c r="AT448" s="219">
        <f>Scores!AV444*calcs!$BN$11</f>
        <v>1.17846551861844</v>
      </c>
      <c r="AU448" s="219">
        <f>Scores!AW444*calcs!$BN$11</f>
        <v>1.04926118394468</v>
      </c>
      <c r="AV448" s="219">
        <f>Scores!AX444*calcs!$BN$12</f>
        <v>0.788216659665879</v>
      </c>
      <c r="AW448" s="219">
        <f>Scores!AY444*calcs!$BN$12</f>
        <v>0.784176350546446</v>
      </c>
      <c r="AX448" s="219">
        <f>Scores!AZ444*calcs!$BN$12</f>
        <v>0.831595944706112</v>
      </c>
      <c r="AY448" s="219">
        <f>Scores!BA444*calcs!$BN$12</f>
        <v>0.935338793280784</v>
      </c>
      <c r="AZ448" s="219">
        <f>Scores!BB444*calcs!$BN$12</f>
        <v>0.916535474949626</v>
      </c>
      <c r="BA448" s="219">
        <f>Scores!BC444*calcs!$BN$13</f>
        <v>0.655832704600702</v>
      </c>
      <c r="BB448" s="219">
        <f>Scores!BD444*calcs!$BN$13</f>
        <v>0.610251511351369</v>
      </c>
      <c r="BC448" s="219">
        <f>Scores!BE444*calcs!$BN$13</f>
        <v>0.673202948317109</v>
      </c>
      <c r="BD448" s="219">
        <f>Scores!BF444*calcs!$BN$13</f>
        <v>0.737402289174057</v>
      </c>
      <c r="BE448" s="219">
        <f>Scores!BG444*calcs!$BN$13</f>
        <v>0.737402289174057</v>
      </c>
      <c r="BF448" s="219">
        <f>Scores!BH444*calcs!$BN$14</f>
        <v>2.70796202626341</v>
      </c>
      <c r="BG448" s="219">
        <f>Scores!BI444*calcs!$BN$14</f>
        <v>2.70796202626341</v>
      </c>
      <c r="BH448" s="219">
        <f>Scores!BJ444*calcs!$BN$14</f>
        <v>2.70796202626341</v>
      </c>
      <c r="BI448" s="219">
        <f>Scores!BK444*calcs!$BN$14</f>
        <v>2.35848106284542</v>
      </c>
      <c r="BJ448" s="219">
        <f>Scores!BL444*calcs!$BN$14</f>
        <v>2.35848106284542</v>
      </c>
    </row>
    <row r="449" spans="1:62">
      <c r="A449" t="s">
        <v>901</v>
      </c>
      <c r="B449" s="22" t="s">
        <v>902</v>
      </c>
      <c r="C449" s="219">
        <f>Scores!E445*calcs!$BN$3</f>
        <v>0.494306744101064</v>
      </c>
      <c r="D449" s="219">
        <f>Scores!F445*calcs!$BN$3</f>
        <v>0.494306744101064</v>
      </c>
      <c r="E449" s="219">
        <f>Scores!G445*calcs!$BN$3</f>
        <v>0.494306744101064</v>
      </c>
      <c r="F449" s="219">
        <f>Scores!H445*calcs!$BN$3</f>
        <v>0.494306744101064</v>
      </c>
      <c r="G449" s="219">
        <f>Scores!I445*calcs!$BN$3</f>
        <v>0.494306744101064</v>
      </c>
      <c r="H449" s="219">
        <f>Scores!J445*calcs!$BN$4</f>
        <v>-1.19009362583757</v>
      </c>
      <c r="I449" s="219">
        <f>Scores!K445*calcs!$BN$4</f>
        <v>-1.19009362583757</v>
      </c>
      <c r="J449" s="219">
        <f>Scores!L445*calcs!$BN$4</f>
        <v>-1.19009362583757</v>
      </c>
      <c r="K449" s="219">
        <f>Scores!M445*calcs!$BN$4</f>
        <v>-1.19009362583757</v>
      </c>
      <c r="L449" s="219">
        <f>Scores!N445*calcs!$BN$4</f>
        <v>-1.19009362583757</v>
      </c>
      <c r="M449" s="219">
        <f>Scores!O445*calcs!$BN$5</f>
        <v>-0.122403911255623</v>
      </c>
      <c r="N449" s="219">
        <f>Scores!P445*calcs!$BN$5</f>
        <v>-0.122403911255623</v>
      </c>
      <c r="O449" s="219">
        <f>Scores!Q445*calcs!$BN$5</f>
        <v>-0.122403911255623</v>
      </c>
      <c r="P449" s="219">
        <f>Scores!R445*calcs!$BN$5</f>
        <v>-0.122403911255623</v>
      </c>
      <c r="Q449" s="219">
        <f>Scores!S445*calcs!$BN$5</f>
        <v>-0.122403911255623</v>
      </c>
      <c r="R449" s="219">
        <f>Scores!T445*calcs!$BN$6</f>
        <v>0.491497183072566</v>
      </c>
      <c r="S449" s="219">
        <f>Scores!U445*calcs!$BN$6</f>
        <v>0.491497183072566</v>
      </c>
      <c r="T449" s="219">
        <f>Scores!V445*calcs!$BN$6</f>
        <v>0.491497183072566</v>
      </c>
      <c r="U449" s="219">
        <f>Scores!W445*calcs!$BN$6</f>
        <v>0.491497183072566</v>
      </c>
      <c r="V449" s="219">
        <f>Scores!X445*calcs!$BN$6</f>
        <v>0.491497183072566</v>
      </c>
      <c r="W449" s="219">
        <f>Scores!Y445*calcs!$BN$7</f>
        <v>0.664218859282384</v>
      </c>
      <c r="X449" s="219">
        <f>Scores!Z445*calcs!$BN$7</f>
        <v>0.438745195239849</v>
      </c>
      <c r="Y449" s="219">
        <f>Scores!AA445*calcs!$BN$7</f>
        <v>0.529368921273097</v>
      </c>
      <c r="Z449" s="219">
        <f>Scores!AB445*calcs!$BN$7</f>
        <v>1.09626299904999</v>
      </c>
      <c r="AA449" s="219">
        <f>Scores!AC445*calcs!$BN$7</f>
        <v>0.225642045653215</v>
      </c>
      <c r="AB449" s="219">
        <f>Scores!AD445*calcs!$BN$8</f>
        <v>0.640225202602849</v>
      </c>
      <c r="AC449" s="219">
        <f>Scores!AE445*calcs!$BN$8</f>
        <v>0.541131006209235</v>
      </c>
      <c r="AD449" s="219">
        <f>Scores!AF445*calcs!$BN$8</f>
        <v>0.565115733856505</v>
      </c>
      <c r="AE449" s="219">
        <f>Scores!AG445*calcs!$BN$8</f>
        <v>0.374941182022525</v>
      </c>
      <c r="AF449" s="219">
        <f>Scores!AH445*calcs!$BN$8</f>
        <v>0.445022695389862</v>
      </c>
      <c r="AG449" s="219">
        <f>Scores!AI445*calcs!$BN$9</f>
        <v>1.13308242576049</v>
      </c>
      <c r="AH449" s="219">
        <f>Scores!AJ445*calcs!$BN$9</f>
        <v>1.16423309008116</v>
      </c>
      <c r="AI449" s="219">
        <f>Scores!AK445*calcs!$BN$9</f>
        <v>1.10923559308369</v>
      </c>
      <c r="AJ449" s="219">
        <f>Scores!AL445*calcs!$BN$9</f>
        <v>1.14440047033773</v>
      </c>
      <c r="AK449" s="219">
        <f>Scores!AM445*calcs!$BN$9</f>
        <v>1.16129992460271</v>
      </c>
      <c r="AL449" s="219">
        <f>Scores!AN445*calcs!$BN$10</f>
        <v>0.244275808757405</v>
      </c>
      <c r="AM449" s="219">
        <f>Scores!AO445*calcs!$BN$10</f>
        <v>0.221405728178276</v>
      </c>
      <c r="AN449" s="219">
        <f>Scores!AP445*calcs!$BN$10</f>
        <v>0.203518612102272</v>
      </c>
      <c r="AO449" s="219">
        <f>Scores!AQ445*calcs!$BN$10</f>
        <v>0.160852566995115</v>
      </c>
      <c r="AP449" s="219">
        <f>Scores!AR445*calcs!$BN$10</f>
        <v>0.0734259368273451</v>
      </c>
      <c r="AQ449" s="219">
        <f>Scores!AS445*calcs!$BN$11</f>
        <v>-0.742822119920588</v>
      </c>
      <c r="AR449" s="219">
        <f>Scores!AT445*calcs!$BN$11</f>
        <v>-0.410494757898108</v>
      </c>
      <c r="AS449" s="219">
        <f>Scores!AU445*calcs!$BN$11</f>
        <v>-0.253790004881504</v>
      </c>
      <c r="AT449" s="219">
        <f>Scores!AV445*calcs!$BN$11</f>
        <v>-0.434806735295446</v>
      </c>
      <c r="AU449" s="219">
        <f>Scores!AW445*calcs!$BN$11</f>
        <v>-0.673750715648426</v>
      </c>
      <c r="AV449" s="219">
        <f>Scores!AX445*calcs!$BN$12</f>
        <v>-0.393042677916125</v>
      </c>
      <c r="AW449" s="219">
        <f>Scores!AY445*calcs!$BN$12</f>
        <v>-0.442571910472419</v>
      </c>
      <c r="AX449" s="219">
        <f>Scores!AZ445*calcs!$BN$12</f>
        <v>-0.529754093181643</v>
      </c>
      <c r="AY449" s="219">
        <f>Scores!BA445*calcs!$BN$12</f>
        <v>-0.553938587133368</v>
      </c>
      <c r="AZ449" s="219">
        <f>Scores!BB445*calcs!$BN$12</f>
        <v>-0.526982714406858</v>
      </c>
      <c r="BA449" s="219">
        <f>Scores!BC445*calcs!$BN$13</f>
        <v>-0.51776266152687</v>
      </c>
      <c r="BB449" s="219">
        <f>Scores!BD445*calcs!$BN$13</f>
        <v>-0.521487655154806</v>
      </c>
      <c r="BC449" s="219">
        <f>Scores!BE445*calcs!$BN$13</f>
        <v>-0.564034902644065</v>
      </c>
      <c r="BD449" s="219">
        <f>Scores!BF445*calcs!$BN$13</f>
        <v>-0.63111006731113</v>
      </c>
      <c r="BE449" s="219">
        <f>Scores!BG445*calcs!$BN$13</f>
        <v>-0.63111006731113</v>
      </c>
      <c r="BF449" s="219">
        <f>Scores!BH445*calcs!$BN$14</f>
        <v>2.56324903169565</v>
      </c>
      <c r="BG449" s="219">
        <f>Scores!BI445*calcs!$BN$14</f>
        <v>2.56324903169565</v>
      </c>
      <c r="BH449" s="219">
        <f>Scores!BJ445*calcs!$BN$14</f>
        <v>2.56324903169565</v>
      </c>
      <c r="BI449" s="219">
        <f>Scores!BK445*calcs!$BN$14</f>
        <v>1.94271908817603</v>
      </c>
      <c r="BJ449" s="219">
        <f>Scores!BL445*calcs!$BN$14</f>
        <v>1.94271908817603</v>
      </c>
    </row>
    <row r="450" spans="1:62">
      <c r="A450" t="s">
        <v>903</v>
      </c>
      <c r="B450" s="22" t="s">
        <v>904</v>
      </c>
      <c r="C450" s="219">
        <f>Scores!E446*calcs!$BN$3</f>
        <v>-2.14278858248649</v>
      </c>
      <c r="D450" s="219">
        <f>Scores!F446*calcs!$BN$3</f>
        <v>-2.14278858248649</v>
      </c>
      <c r="E450" s="219">
        <f>Scores!G446*calcs!$BN$3</f>
        <v>-2.14278858248649</v>
      </c>
      <c r="F450" s="219">
        <f>Scores!H446*calcs!$BN$3</f>
        <v>-2.14278858248649</v>
      </c>
      <c r="G450" s="219">
        <f>Scores!I446*calcs!$BN$3</f>
        <v>-2.14278858248649</v>
      </c>
      <c r="H450" s="219">
        <f>Scores!J446*calcs!$BN$4</f>
        <v>-0.0197677424541667</v>
      </c>
      <c r="I450" s="219">
        <f>Scores!K446*calcs!$BN$4</f>
        <v>-0.0197677424541667</v>
      </c>
      <c r="J450" s="219">
        <f>Scores!L446*calcs!$BN$4</f>
        <v>-0.0197677424541667</v>
      </c>
      <c r="K450" s="219">
        <f>Scores!M446*calcs!$BN$4</f>
        <v>-0.0197677424541667</v>
      </c>
      <c r="L450" s="219">
        <f>Scores!N446*calcs!$BN$4</f>
        <v>-0.0197677424541667</v>
      </c>
      <c r="M450" s="219">
        <f>Scores!O446*calcs!$BN$5</f>
        <v>0.355873722492953</v>
      </c>
      <c r="N450" s="219">
        <f>Scores!P446*calcs!$BN$5</f>
        <v>0.355873722492953</v>
      </c>
      <c r="O450" s="219">
        <f>Scores!Q446*calcs!$BN$5</f>
        <v>0.355873722492953</v>
      </c>
      <c r="P450" s="219">
        <f>Scores!R446*calcs!$BN$5</f>
        <v>0.355873722492953</v>
      </c>
      <c r="Q450" s="219">
        <f>Scores!S446*calcs!$BN$5</f>
        <v>0.355873722492953</v>
      </c>
      <c r="R450" s="219">
        <f>Scores!T446*calcs!$BN$6</f>
        <v>0.104605270834507</v>
      </c>
      <c r="S450" s="219">
        <f>Scores!U446*calcs!$BN$6</f>
        <v>0.104605270834507</v>
      </c>
      <c r="T450" s="219">
        <f>Scores!V446*calcs!$BN$6</f>
        <v>0.104605270834507</v>
      </c>
      <c r="U450" s="219">
        <f>Scores!W446*calcs!$BN$6</f>
        <v>0.104605270834507</v>
      </c>
      <c r="V450" s="219">
        <f>Scores!X446*calcs!$BN$6</f>
        <v>0.104605270834507</v>
      </c>
      <c r="W450" s="219">
        <f>Scores!Y446*calcs!$BN$7</f>
        <v>-0.217633168097549</v>
      </c>
      <c r="X450" s="219">
        <f>Scores!Z446*calcs!$BN$7</f>
        <v>0.284124145218162</v>
      </c>
      <c r="Y450" s="219">
        <f>Scores!AA446*calcs!$BN$7</f>
        <v>-0.011610006175788</v>
      </c>
      <c r="Z450" s="219">
        <f>Scores!AB446*calcs!$BN$7</f>
        <v>0.278705714407997</v>
      </c>
      <c r="AA450" s="219">
        <f>Scores!AC446*calcs!$BN$7</f>
        <v>0.496257333128993</v>
      </c>
      <c r="AB450" s="219">
        <f>Scores!AD446*calcs!$BN$8</f>
        <v>0.116843824747368</v>
      </c>
      <c r="AC450" s="219">
        <f>Scores!AE446*calcs!$BN$8</f>
        <v>0.19764606645433</v>
      </c>
      <c r="AD450" s="219">
        <f>Scores!AF446*calcs!$BN$8</f>
        <v>-0.031123785624578</v>
      </c>
      <c r="AE450" s="219">
        <f>Scores!AG446*calcs!$BN$8</f>
        <v>-0.116017035176419</v>
      </c>
      <c r="AF450" s="219">
        <f>Scores!AH446*calcs!$BN$8</f>
        <v>0.0803842480243787</v>
      </c>
      <c r="AG450" s="219">
        <f>Scores!AI446*calcs!$BN$9</f>
        <v>0.246968861161141</v>
      </c>
      <c r="AH450" s="219">
        <f>Scores!AJ446*calcs!$BN$9</f>
        <v>0.447281235791998</v>
      </c>
      <c r="AI450" s="219">
        <f>Scores!AK446*calcs!$BN$9</f>
        <v>0.408219607336597</v>
      </c>
      <c r="AJ450" s="219">
        <f>Scores!AL446*calcs!$BN$9</f>
        <v>0.570517510382889</v>
      </c>
      <c r="AK450" s="219">
        <f>Scores!AM446*calcs!$BN$9</f>
        <v>0.597971787949809</v>
      </c>
      <c r="AL450" s="219">
        <f>Scores!AN446*calcs!$BN$10</f>
        <v>-0.000432657018623785</v>
      </c>
      <c r="AM450" s="219">
        <f>Scores!AO446*calcs!$BN$10</f>
        <v>0.0442871829379601</v>
      </c>
      <c r="AN450" s="219">
        <f>Scores!AP446*calcs!$BN$10</f>
        <v>0.081984286673229</v>
      </c>
      <c r="AO450" s="219">
        <f>Scores!AQ446*calcs!$BN$10</f>
        <v>0.0940903269357906</v>
      </c>
      <c r="AP450" s="219">
        <f>Scores!AR446*calcs!$BN$10</f>
        <v>0.106509107408769</v>
      </c>
      <c r="AQ450" s="219">
        <f>Scores!AS446*calcs!$BN$11</f>
        <v>-0.485072980086676</v>
      </c>
      <c r="AR450" s="219">
        <f>Scores!AT446*calcs!$BN$11</f>
        <v>-0.288668748611695</v>
      </c>
      <c r="AS450" s="219">
        <f>Scores!AU446*calcs!$BN$11</f>
        <v>-0.110405377700684</v>
      </c>
      <c r="AT450" s="219">
        <f>Scores!AV446*calcs!$BN$11</f>
        <v>0.1512767117761</v>
      </c>
      <c r="AU450" s="219">
        <f>Scores!AW446*calcs!$BN$11</f>
        <v>-0.316484080497438</v>
      </c>
      <c r="AV450" s="219">
        <f>Scores!AX446*calcs!$BN$12</f>
        <v>-0.516443050992915</v>
      </c>
      <c r="AW450" s="219">
        <f>Scores!AY446*calcs!$BN$12</f>
        <v>-0.538525921033456</v>
      </c>
      <c r="AX450" s="219">
        <f>Scores!AZ446*calcs!$BN$12</f>
        <v>-0.638470651389885</v>
      </c>
      <c r="AY450" s="219">
        <f>Scores!BA446*calcs!$BN$12</f>
        <v>-0.600531783832699</v>
      </c>
      <c r="AZ450" s="219">
        <f>Scores!BB446*calcs!$BN$12</f>
        <v>-0.610472800446031</v>
      </c>
      <c r="BA450" s="219">
        <f>Scores!BC446*calcs!$BN$13</f>
        <v>-0.805408584597354</v>
      </c>
      <c r="BB450" s="219">
        <f>Scores!BD446*calcs!$BN$13</f>
        <v>-0.699015367547932</v>
      </c>
      <c r="BC450" s="219">
        <f>Scores!BE446*calcs!$BN$13</f>
        <v>-0.661073165464549</v>
      </c>
      <c r="BD450" s="219">
        <f>Scores!BF446*calcs!$BN$13</f>
        <v>-0.624466803444697</v>
      </c>
      <c r="BE450" s="219">
        <f>Scores!BG446*calcs!$BN$13</f>
        <v>-0.624466803444697</v>
      </c>
      <c r="BF450" s="219">
        <f>Scores!BH446*calcs!$BN$14</f>
        <v>2.15034120383313</v>
      </c>
      <c r="BG450" s="219">
        <f>Scores!BI446*calcs!$BN$14</f>
        <v>2.15034120383313</v>
      </c>
      <c r="BH450" s="219">
        <f>Scores!BJ446*calcs!$BN$14</f>
        <v>2.15034120383313</v>
      </c>
      <c r="BI450" s="219">
        <f>Scores!BK446*calcs!$BN$14</f>
        <v>0.783407077292596</v>
      </c>
      <c r="BJ450" s="219">
        <f>Scores!BL446*calcs!$BN$14</f>
        <v>0.783407077292596</v>
      </c>
    </row>
    <row r="451" spans="1:62">
      <c r="A451" t="s">
        <v>905</v>
      </c>
      <c r="B451" s="22" t="s">
        <v>906</v>
      </c>
      <c r="C451" s="219">
        <f>Scores!E447*calcs!$BN$3</f>
        <v>-0.0163688588254144</v>
      </c>
      <c r="D451" s="219">
        <f>Scores!F447*calcs!$BN$3</f>
        <v>-0.0163688588254144</v>
      </c>
      <c r="E451" s="219">
        <f>Scores!G447*calcs!$BN$3</f>
        <v>-0.0163688588254144</v>
      </c>
      <c r="F451" s="219">
        <f>Scores!H447*calcs!$BN$3</f>
        <v>-0.0163688588254144</v>
      </c>
      <c r="G451" s="219">
        <f>Scores!I447*calcs!$BN$3</f>
        <v>-0.0163688588254144</v>
      </c>
      <c r="H451" s="219">
        <f>Scores!J447*calcs!$BN$4</f>
        <v>-0.88934326797636</v>
      </c>
      <c r="I451" s="219">
        <f>Scores!K447*calcs!$BN$4</f>
        <v>-0.88934326797636</v>
      </c>
      <c r="J451" s="219">
        <f>Scores!L447*calcs!$BN$4</f>
        <v>-0.88934326797636</v>
      </c>
      <c r="K451" s="219">
        <f>Scores!M447*calcs!$BN$4</f>
        <v>-0.88934326797636</v>
      </c>
      <c r="L451" s="219">
        <f>Scores!N447*calcs!$BN$4</f>
        <v>-0.88934326797636</v>
      </c>
      <c r="M451" s="219">
        <f>Scores!O447*calcs!$BN$5</f>
        <v>-0.826166067547818</v>
      </c>
      <c r="N451" s="219">
        <f>Scores!P447*calcs!$BN$5</f>
        <v>-0.826166067547818</v>
      </c>
      <c r="O451" s="219">
        <f>Scores!Q447*calcs!$BN$5</f>
        <v>-0.826166067547818</v>
      </c>
      <c r="P451" s="219">
        <f>Scores!R447*calcs!$BN$5</f>
        <v>-0.826166067547818</v>
      </c>
      <c r="Q451" s="219">
        <f>Scores!S447*calcs!$BN$5</f>
        <v>-0.826166067547818</v>
      </c>
      <c r="R451" s="219">
        <f>Scores!T447*calcs!$BN$6</f>
        <v>1.1746270093745</v>
      </c>
      <c r="S451" s="219">
        <f>Scores!U447*calcs!$BN$6</f>
        <v>1.1746270093745</v>
      </c>
      <c r="T451" s="219">
        <f>Scores!V447*calcs!$BN$6</f>
        <v>1.1746270093745</v>
      </c>
      <c r="U451" s="219">
        <f>Scores!W447*calcs!$BN$6</f>
        <v>1.1746270093745</v>
      </c>
      <c r="V451" s="219">
        <f>Scores!X447*calcs!$BN$6</f>
        <v>1.1746270093745</v>
      </c>
      <c r="W451" s="219">
        <f>Scores!Y447*calcs!$BN$7</f>
        <v>0.772719709765085</v>
      </c>
      <c r="X451" s="219">
        <f>Scores!Z447*calcs!$BN$7</f>
        <v>0.323204522539818</v>
      </c>
      <c r="Y451" s="219">
        <f>Scores!AA447*calcs!$BN$7</f>
        <v>0.705353335066157</v>
      </c>
      <c r="Z451" s="219">
        <f>Scores!AB447*calcs!$BN$7</f>
        <v>0.699704502415976</v>
      </c>
      <c r="AA451" s="219">
        <f>Scores!AC447*calcs!$BN$7</f>
        <v>0.295599370561027</v>
      </c>
      <c r="AB451" s="219">
        <f>Scores!AD447*calcs!$BN$8</f>
        <v>1.24618748314027</v>
      </c>
      <c r="AC451" s="219">
        <f>Scores!AE447*calcs!$BN$8</f>
        <v>1.23974444299887</v>
      </c>
      <c r="AD451" s="219">
        <f>Scores!AF447*calcs!$BN$8</f>
        <v>1.23417840075513</v>
      </c>
      <c r="AE451" s="219">
        <f>Scores!AG447*calcs!$BN$8</f>
        <v>1.25057002448881</v>
      </c>
      <c r="AF451" s="219">
        <f>Scores!AH447*calcs!$BN$8</f>
        <v>1.33769043390893</v>
      </c>
      <c r="AG451" s="219">
        <f>Scores!AI447*calcs!$BN$9</f>
        <v>0.286751571099174</v>
      </c>
      <c r="AH451" s="219">
        <f>Scores!AJ447*calcs!$BN$9</f>
        <v>0.276718302649021</v>
      </c>
      <c r="AI451" s="219">
        <f>Scores!AK447*calcs!$BN$9</f>
        <v>0.242980871602121</v>
      </c>
      <c r="AJ451" s="219">
        <f>Scores!AL447*calcs!$BN$9</f>
        <v>0.232602316455928</v>
      </c>
      <c r="AK451" s="219">
        <f>Scores!AM447*calcs!$BN$9</f>
        <v>0.266271511369793</v>
      </c>
      <c r="AL451" s="219">
        <f>Scores!AN447*calcs!$BN$10</f>
        <v>0.670986195954356</v>
      </c>
      <c r="AM451" s="219">
        <f>Scores!AO447*calcs!$BN$10</f>
        <v>0.647657860967594</v>
      </c>
      <c r="AN451" s="219">
        <f>Scores!AP447*calcs!$BN$10</f>
        <v>0.620207727858989</v>
      </c>
      <c r="AO451" s="219">
        <f>Scores!AQ447*calcs!$BN$10</f>
        <v>0.598333879619728</v>
      </c>
      <c r="AP451" s="219">
        <f>Scores!AR447*calcs!$BN$10</f>
        <v>0.603489811184568</v>
      </c>
      <c r="AQ451" s="219">
        <f>Scores!AS447*calcs!$BN$11</f>
        <v>0.583085311803737</v>
      </c>
      <c r="AR451" s="219">
        <f>Scores!AT447*calcs!$BN$11</f>
        <v>0.644323451030473</v>
      </c>
      <c r="AS451" s="219">
        <f>Scores!AU447*calcs!$BN$11</f>
        <v>0.703542159827904</v>
      </c>
      <c r="AT451" s="219">
        <f>Scores!AV447*calcs!$BN$11</f>
        <v>1.00425701939479</v>
      </c>
      <c r="AU451" s="219">
        <f>Scores!AW447*calcs!$BN$11</f>
        <v>1.05556195324346</v>
      </c>
      <c r="AV451" s="219">
        <f>Scores!AX447*calcs!$BN$12</f>
        <v>0.510113127768897</v>
      </c>
      <c r="AW451" s="219">
        <f>Scores!AY447*calcs!$BN$12</f>
        <v>0.548288495321072</v>
      </c>
      <c r="AX451" s="219">
        <f>Scores!AZ447*calcs!$BN$12</f>
        <v>0.60104362843892</v>
      </c>
      <c r="AY451" s="219">
        <f>Scores!BA447*calcs!$BN$12</f>
        <v>0.632961791944324</v>
      </c>
      <c r="AZ451" s="219">
        <f>Scores!BB447*calcs!$BN$12</f>
        <v>0.661453198245246</v>
      </c>
      <c r="BA451" s="219">
        <f>Scores!BC447*calcs!$BN$13</f>
        <v>0.442974721528545</v>
      </c>
      <c r="BB451" s="219">
        <f>Scores!BD447*calcs!$BN$13</f>
        <v>0.521487655154806</v>
      </c>
      <c r="BC451" s="219">
        <f>Scores!BE447*calcs!$BN$13</f>
        <v>0.612554034054307</v>
      </c>
      <c r="BD451" s="219">
        <f>Scores!BF447*calcs!$BN$13</f>
        <v>0.770618608506221</v>
      </c>
      <c r="BE451" s="219">
        <f>Scores!BG447*calcs!$BN$13</f>
        <v>0.770618608506221</v>
      </c>
      <c r="BF451" s="219">
        <f>Scores!BH447*calcs!$BN$14</f>
        <v>2.79587025938884</v>
      </c>
      <c r="BG451" s="219">
        <f>Scores!BI447*calcs!$BN$14</f>
        <v>2.79587025938884</v>
      </c>
      <c r="BH451" s="219">
        <f>Scores!BJ447*calcs!$BN$14</f>
        <v>2.79587025938884</v>
      </c>
      <c r="BI451" s="219">
        <f>Scores!BK447*calcs!$BN$14</f>
        <v>2.62300042178273</v>
      </c>
      <c r="BJ451" s="219">
        <f>Scores!BL447*calcs!$BN$14</f>
        <v>2.62300042178273</v>
      </c>
    </row>
    <row r="452" spans="1:62">
      <c r="A452" t="s">
        <v>907</v>
      </c>
      <c r="B452" s="22" t="s">
        <v>908</v>
      </c>
      <c r="C452" s="219">
        <f>Scores!E448*calcs!$BN$3</f>
        <v>-4.00968463908657</v>
      </c>
      <c r="D452" s="219">
        <f>Scores!F448*calcs!$BN$3</f>
        <v>-4.00968463908657</v>
      </c>
      <c r="E452" s="219">
        <f>Scores!G448*calcs!$BN$3</f>
        <v>-4.00968463908657</v>
      </c>
      <c r="F452" s="219">
        <f>Scores!H448*calcs!$BN$3</f>
        <v>-4.00968463908657</v>
      </c>
      <c r="G452" s="219">
        <f>Scores!I448*calcs!$BN$3</f>
        <v>-4.00968463908657</v>
      </c>
      <c r="H452" s="219">
        <f>Scores!J448*calcs!$BN$4</f>
        <v>0.748994793971963</v>
      </c>
      <c r="I452" s="219">
        <f>Scores!K448*calcs!$BN$4</f>
        <v>0.748994793971963</v>
      </c>
      <c r="J452" s="219">
        <f>Scores!L448*calcs!$BN$4</f>
        <v>0.748994793971963</v>
      </c>
      <c r="K452" s="219">
        <f>Scores!M448*calcs!$BN$4</f>
        <v>0.748994793971963</v>
      </c>
      <c r="L452" s="219">
        <f>Scores!N448*calcs!$BN$4</f>
        <v>0.748994793971963</v>
      </c>
      <c r="M452" s="219">
        <f>Scores!O448*calcs!$BN$5</f>
        <v>0.00520942941862577</v>
      </c>
      <c r="N452" s="219">
        <f>Scores!P448*calcs!$BN$5</f>
        <v>0.00520942941862577</v>
      </c>
      <c r="O452" s="219">
        <f>Scores!Q448*calcs!$BN$5</f>
        <v>0.00520942941862577</v>
      </c>
      <c r="P452" s="219">
        <f>Scores!R448*calcs!$BN$5</f>
        <v>0.00520942941862577</v>
      </c>
      <c r="Q452" s="219">
        <f>Scores!S448*calcs!$BN$5</f>
        <v>0.00520942941862577</v>
      </c>
      <c r="R452" s="219">
        <f>Scores!T448*calcs!$BN$6</f>
        <v>0.17189672774106</v>
      </c>
      <c r="S452" s="219">
        <f>Scores!U448*calcs!$BN$6</f>
        <v>0.17189672774106</v>
      </c>
      <c r="T452" s="219">
        <f>Scores!V448*calcs!$BN$6</f>
        <v>0.17189672774106</v>
      </c>
      <c r="U452" s="219">
        <f>Scores!W448*calcs!$BN$6</f>
        <v>0.17189672774106</v>
      </c>
      <c r="V452" s="219">
        <f>Scores!X448*calcs!$BN$6</f>
        <v>0.17189672774106</v>
      </c>
      <c r="W452" s="219">
        <f>Scores!Y448*calcs!$BN$7</f>
        <v>-0.0264239504339238</v>
      </c>
      <c r="X452" s="219">
        <f>Scores!Z448*calcs!$BN$7</f>
        <v>0.0140419043774823</v>
      </c>
      <c r="Y452" s="219">
        <f>Scores!AA448*calcs!$BN$7</f>
        <v>0.591763194684556</v>
      </c>
      <c r="Z452" s="219">
        <f>Scores!AB448*calcs!$BN$7</f>
        <v>-0.313220560705531</v>
      </c>
      <c r="AA452" s="219">
        <f>Scores!AC448*calcs!$BN$7</f>
        <v>0.528939071806727</v>
      </c>
      <c r="AB452" s="219">
        <f>Scores!AD448*calcs!$BN$8</f>
        <v>0.0370857277201107</v>
      </c>
      <c r="AC452" s="219">
        <f>Scores!AE448*calcs!$BN$8</f>
        <v>-0.0831108078452408</v>
      </c>
      <c r="AD452" s="219">
        <f>Scores!AF448*calcs!$BN$8</f>
        <v>-0.0625048129656876</v>
      </c>
      <c r="AE452" s="219">
        <f>Scores!AG448*calcs!$BN$8</f>
        <v>-0.0996722961677146</v>
      </c>
      <c r="AF452" s="219">
        <f>Scores!AH448*calcs!$BN$8</f>
        <v>-0.171732060586872</v>
      </c>
      <c r="AG452" s="219">
        <f>Scores!AI448*calcs!$BN$9</f>
        <v>0.204736893474283</v>
      </c>
      <c r="AH452" s="219">
        <f>Scores!AJ448*calcs!$BN$9</f>
        <v>0.273688271388619</v>
      </c>
      <c r="AI452" s="219">
        <f>Scores!AK448*calcs!$BN$9</f>
        <v>0.255181308662861</v>
      </c>
      <c r="AJ452" s="219">
        <f>Scores!AL448*calcs!$BN$9</f>
        <v>0.353859842750298</v>
      </c>
      <c r="AK452" s="219">
        <f>Scores!AM448*calcs!$BN$9</f>
        <v>0.403733011101374</v>
      </c>
      <c r="AL452" s="219">
        <f>Scores!AN448*calcs!$BN$10</f>
        <v>-0.00807979657412455</v>
      </c>
      <c r="AM452" s="219">
        <f>Scores!AO448*calcs!$BN$10</f>
        <v>-0.0732721331810528</v>
      </c>
      <c r="AN452" s="219">
        <f>Scores!AP448*calcs!$BN$10</f>
        <v>-0.145764911399683</v>
      </c>
      <c r="AO452" s="219">
        <f>Scores!AQ448*calcs!$BN$10</f>
        <v>-0.125921600532437</v>
      </c>
      <c r="AP452" s="219">
        <f>Scores!AR448*calcs!$BN$10</f>
        <v>-0.163789614462371</v>
      </c>
      <c r="AQ452" s="219">
        <f>Scores!AS448*calcs!$BN$11</f>
        <v>-0.340588228318834</v>
      </c>
      <c r="AR452" s="219">
        <f>Scores!AT448*calcs!$BN$11</f>
        <v>-0.31822759592849</v>
      </c>
      <c r="AS452" s="219">
        <f>Scores!AU448*calcs!$BN$11</f>
        <v>0.191670174953525</v>
      </c>
      <c r="AT452" s="219">
        <f>Scores!AV448*calcs!$BN$11</f>
        <v>0.178063654934076</v>
      </c>
      <c r="AU452" s="219">
        <f>Scores!AW448*calcs!$BN$11</f>
        <v>-0.114751627028562</v>
      </c>
      <c r="AV452" s="219">
        <f>Scores!AX448*calcs!$BN$12</f>
        <v>-0.466961679869512</v>
      </c>
      <c r="AW452" s="219">
        <f>Scores!AY448*calcs!$BN$12</f>
        <v>-0.52387249487635</v>
      </c>
      <c r="AX452" s="219">
        <f>Scores!AZ448*calcs!$BN$12</f>
        <v>-0.513136998487953</v>
      </c>
      <c r="AY452" s="219">
        <f>Scores!BA448*calcs!$BN$12</f>
        <v>-0.436953865862204</v>
      </c>
      <c r="AZ452" s="219">
        <f>Scores!BB448*calcs!$BN$12</f>
        <v>-0.495348709498859</v>
      </c>
      <c r="BA452" s="219">
        <f>Scores!BC448*calcs!$BN$13</f>
        <v>-0.540774335372509</v>
      </c>
      <c r="BB452" s="219">
        <f>Scores!BD448*calcs!$BN$13</f>
        <v>-0.466010245031955</v>
      </c>
      <c r="BC452" s="219">
        <f>Scores!BE448*calcs!$BN$13</f>
        <v>-0.412412616987058</v>
      </c>
      <c r="BD452" s="219">
        <f>Scores!BF448*calcs!$BN$13</f>
        <v>-0.352092984920946</v>
      </c>
      <c r="BE452" s="219">
        <f>Scores!BG448*calcs!$BN$13</f>
        <v>-0.352092984920946</v>
      </c>
      <c r="BF452" s="219">
        <f>Scores!BH448*calcs!$BN$14</f>
        <v>1.88641055617234</v>
      </c>
      <c r="BG452" s="219">
        <f>Scores!BI448*calcs!$BN$14</f>
        <v>1.88641055617234</v>
      </c>
      <c r="BH452" s="219">
        <f>Scores!BJ448*calcs!$BN$14</f>
        <v>1.88641055617234</v>
      </c>
      <c r="BI452" s="219">
        <f>Scores!BK448*calcs!$BN$14</f>
        <v>0.477981898730409</v>
      </c>
      <c r="BJ452" s="219">
        <f>Scores!BL448*calcs!$BN$14</f>
        <v>0.477981898730409</v>
      </c>
    </row>
    <row r="453" spans="1:62">
      <c r="A453" t="s">
        <v>909</v>
      </c>
      <c r="B453" s="22" t="s">
        <v>910</v>
      </c>
      <c r="C453" s="219">
        <f>Scores!E449*calcs!$BN$3</f>
        <v>-0.111248479041263</v>
      </c>
      <c r="D453" s="219">
        <f>Scores!F449*calcs!$BN$3</f>
        <v>-0.111248479041263</v>
      </c>
      <c r="E453" s="219">
        <f>Scores!G449*calcs!$BN$3</f>
        <v>-0.111248479041263</v>
      </c>
      <c r="F453" s="219">
        <f>Scores!H449*calcs!$BN$3</f>
        <v>-0.111248479041263</v>
      </c>
      <c r="G453" s="219">
        <f>Scores!I449*calcs!$BN$3</f>
        <v>-0.111248479041263</v>
      </c>
      <c r="H453" s="219">
        <f>Scores!J449*calcs!$BN$4</f>
        <v>0.255887397536143</v>
      </c>
      <c r="I453" s="219">
        <f>Scores!K449*calcs!$BN$4</f>
        <v>0.255887397536143</v>
      </c>
      <c r="J453" s="219">
        <f>Scores!L449*calcs!$BN$4</f>
        <v>0.255887397536143</v>
      </c>
      <c r="K453" s="219">
        <f>Scores!M449*calcs!$BN$4</f>
        <v>0.255887397536143</v>
      </c>
      <c r="L453" s="219">
        <f>Scores!N449*calcs!$BN$4</f>
        <v>0.255887397536143</v>
      </c>
      <c r="M453" s="219">
        <f>Scores!O449*calcs!$BN$5</f>
        <v>0.194562539154003</v>
      </c>
      <c r="N453" s="219">
        <f>Scores!P449*calcs!$BN$5</f>
        <v>0.194562539154003</v>
      </c>
      <c r="O453" s="219">
        <f>Scores!Q449*calcs!$BN$5</f>
        <v>0.194562539154003</v>
      </c>
      <c r="P453" s="219">
        <f>Scores!R449*calcs!$BN$5</f>
        <v>0.194562539154003</v>
      </c>
      <c r="Q453" s="219">
        <f>Scores!S449*calcs!$BN$5</f>
        <v>0.194562539154003</v>
      </c>
      <c r="R453" s="219">
        <f>Scores!T449*calcs!$BN$6</f>
        <v>0.747106079932806</v>
      </c>
      <c r="S453" s="219">
        <f>Scores!U449*calcs!$BN$6</f>
        <v>0.747106079932806</v>
      </c>
      <c r="T453" s="219">
        <f>Scores!V449*calcs!$BN$6</f>
        <v>0.747106079932806</v>
      </c>
      <c r="U453" s="219">
        <f>Scores!W449*calcs!$BN$6</f>
        <v>0.747106079932806</v>
      </c>
      <c r="V453" s="219">
        <f>Scores!X449*calcs!$BN$6</f>
        <v>0.747106079932806</v>
      </c>
      <c r="W453" s="219">
        <f>Scores!Y449*calcs!$BN$7</f>
        <v>0.909275188948969</v>
      </c>
      <c r="X453" s="219">
        <f>Scores!Z449*calcs!$BN$7</f>
        <v>0.632292366865551</v>
      </c>
      <c r="Y453" s="219">
        <f>Scores!AA449*calcs!$BN$7</f>
        <v>1.00964340646694</v>
      </c>
      <c r="Z453" s="219">
        <f>Scores!AB449*calcs!$BN$7</f>
        <v>0.609802284946903</v>
      </c>
      <c r="AA453" s="219">
        <f>Scores!AC449*calcs!$BN$7</f>
        <v>0.166876751381709</v>
      </c>
      <c r="AB453" s="219">
        <f>Scores!AD449*calcs!$BN$8</f>
        <v>1.08157334285697</v>
      </c>
      <c r="AC453" s="219">
        <f>Scores!AE449*calcs!$BN$8</f>
        <v>1.12438635381238</v>
      </c>
      <c r="AD453" s="219">
        <f>Scores!AF449*calcs!$BN$8</f>
        <v>1.01570895850251</v>
      </c>
      <c r="AE453" s="219">
        <f>Scores!AG449*calcs!$BN$8</f>
        <v>0.922209208563955</v>
      </c>
      <c r="AF453" s="219">
        <f>Scores!AH449*calcs!$BN$8</f>
        <v>1.01802596982134</v>
      </c>
      <c r="AG453" s="219">
        <f>Scores!AI449*calcs!$BN$9</f>
        <v>1.70823233464515</v>
      </c>
      <c r="AH453" s="219">
        <f>Scores!AJ449*calcs!$BN$9</f>
        <v>1.71596383420114</v>
      </c>
      <c r="AI453" s="219">
        <f>Scores!AK449*calcs!$BN$9</f>
        <v>1.6471132593091</v>
      </c>
      <c r="AJ453" s="219">
        <f>Scores!AL449*calcs!$BN$9</f>
        <v>1.56027173692663</v>
      </c>
      <c r="AK453" s="219">
        <f>Scores!AM449*calcs!$BN$9</f>
        <v>1.594846491848</v>
      </c>
      <c r="AL453" s="219">
        <f>Scores!AN449*calcs!$BN$10</f>
        <v>0.138745282891493</v>
      </c>
      <c r="AM453" s="219">
        <f>Scores!AO449*calcs!$BN$10</f>
        <v>0.0849807923637722</v>
      </c>
      <c r="AN453" s="219">
        <f>Scores!AP449*calcs!$BN$10</f>
        <v>0.0844645790289237</v>
      </c>
      <c r="AO453" s="219">
        <f>Scores!AQ449*calcs!$BN$10</f>
        <v>0.154093579881671</v>
      </c>
      <c r="AP453" s="219">
        <f>Scores!AR449*calcs!$BN$10</f>
        <v>0.157004473033048</v>
      </c>
      <c r="AQ453" s="219">
        <f>Scores!AS449*calcs!$BN$11</f>
        <v>-0.109401524087923</v>
      </c>
      <c r="AR453" s="219">
        <f>Scores!AT449*calcs!$BN$11</f>
        <v>-0.0290649591337553</v>
      </c>
      <c r="AS453" s="219">
        <f>Scores!AU449*calcs!$BN$11</f>
        <v>0.172968950179639</v>
      </c>
      <c r="AT453" s="219">
        <f>Scores!AV449*calcs!$BN$11</f>
        <v>0.69071798904329</v>
      </c>
      <c r="AU453" s="219">
        <f>Scores!AW449*calcs!$BN$11</f>
        <v>0.669611776832327</v>
      </c>
      <c r="AV453" s="219">
        <f>Scores!AX449*calcs!$BN$12</f>
        <v>0.372162428961257</v>
      </c>
      <c r="AW453" s="219">
        <f>Scores!AY449*calcs!$BN$12</f>
        <v>0.423692359254221</v>
      </c>
      <c r="AX453" s="219">
        <f>Scores!AZ449*calcs!$BN$12</f>
        <v>0.405960899289758</v>
      </c>
      <c r="AY453" s="219">
        <f>Scores!BA449*calcs!$BN$12</f>
        <v>0.395581716128786</v>
      </c>
      <c r="AZ453" s="219">
        <f>Scores!BB449*calcs!$BN$12</f>
        <v>0.511984723896813</v>
      </c>
      <c r="BA453" s="219">
        <f>Scores!BC449*calcs!$BN$13</f>
        <v>0.408457210760087</v>
      </c>
      <c r="BB453" s="219">
        <f>Scores!BD449*calcs!$BN$13</f>
        <v>0.443819280982814</v>
      </c>
      <c r="BC453" s="219">
        <f>Scores!BE449*calcs!$BN$13</f>
        <v>0.570099794070345</v>
      </c>
      <c r="BD453" s="219">
        <f>Scores!BF449*calcs!$BN$13</f>
        <v>0.597893747978965</v>
      </c>
      <c r="BE453" s="219">
        <f>Scores!BG449*calcs!$BN$13</f>
        <v>0.597893747978965</v>
      </c>
      <c r="BF453" s="219">
        <f>Scores!BH449*calcs!$BN$14</f>
        <v>3.63075292035664</v>
      </c>
      <c r="BG453" s="219">
        <f>Scores!BI449*calcs!$BN$14</f>
        <v>3.63075292035664</v>
      </c>
      <c r="BH453" s="219">
        <f>Scores!BJ449*calcs!$BN$14</f>
        <v>3.63075292035664</v>
      </c>
      <c r="BI453" s="219">
        <f>Scores!BK449*calcs!$BN$14</f>
        <v>3.7447817101447</v>
      </c>
      <c r="BJ453" s="219">
        <f>Scores!BL449*calcs!$BN$14</f>
        <v>3.7447817101447</v>
      </c>
    </row>
    <row r="454" spans="1:62">
      <c r="A454" t="s">
        <v>911</v>
      </c>
      <c r="B454" s="22" t="s">
        <v>61</v>
      </c>
      <c r="C454" s="219">
        <f>Scores!E450*calcs!$BN$3</f>
        <v>1.1389300461558</v>
      </c>
      <c r="D454" s="219">
        <f>Scores!F450*calcs!$BN$3</f>
        <v>1.1389300461558</v>
      </c>
      <c r="E454" s="219">
        <f>Scores!G450*calcs!$BN$3</f>
        <v>1.1389300461558</v>
      </c>
      <c r="F454" s="219">
        <f>Scores!H450*calcs!$BN$3</f>
        <v>1.1389300461558</v>
      </c>
      <c r="G454" s="219">
        <f>Scores!I450*calcs!$BN$3</f>
        <v>1.1389300461558</v>
      </c>
      <c r="H454" s="219">
        <f>Scores!J450*calcs!$BN$4</f>
        <v>0.110611023360878</v>
      </c>
      <c r="I454" s="219">
        <f>Scores!K450*calcs!$BN$4</f>
        <v>0.110611023360878</v>
      </c>
      <c r="J454" s="219">
        <f>Scores!L450*calcs!$BN$4</f>
        <v>0.110611023360878</v>
      </c>
      <c r="K454" s="219">
        <f>Scores!M450*calcs!$BN$4</f>
        <v>0.110611023360878</v>
      </c>
      <c r="L454" s="219">
        <f>Scores!N450*calcs!$BN$4</f>
        <v>0.110611023360878</v>
      </c>
      <c r="M454" s="219">
        <f>Scores!O450*calcs!$BN$5</f>
        <v>0.0270256830835025</v>
      </c>
      <c r="N454" s="219">
        <f>Scores!P450*calcs!$BN$5</f>
        <v>0.0270256830835025</v>
      </c>
      <c r="O454" s="219">
        <f>Scores!Q450*calcs!$BN$5</f>
        <v>0.0270256830835025</v>
      </c>
      <c r="P454" s="219">
        <f>Scores!R450*calcs!$BN$5</f>
        <v>0.0270256830835025</v>
      </c>
      <c r="Q454" s="219">
        <f>Scores!S450*calcs!$BN$5</f>
        <v>0.0270256830835025</v>
      </c>
      <c r="R454" s="219">
        <f>Scores!T450*calcs!$BN$6</f>
        <v>1.87935966999622</v>
      </c>
      <c r="S454" s="219">
        <f>Scores!U450*calcs!$BN$6</f>
        <v>1.87935966999622</v>
      </c>
      <c r="T454" s="219">
        <f>Scores!V450*calcs!$BN$6</f>
        <v>1.87935966999622</v>
      </c>
      <c r="U454" s="219">
        <f>Scores!W450*calcs!$BN$6</f>
        <v>1.87935966999622</v>
      </c>
      <c r="V454" s="219">
        <f>Scores!X450*calcs!$BN$6</f>
        <v>1.87935966999622</v>
      </c>
      <c r="W454" s="219">
        <f>Scores!Y450*calcs!$BN$7</f>
        <v>1.19840558939652</v>
      </c>
      <c r="X454" s="219">
        <f>Scores!Z450*calcs!$BN$7</f>
        <v>0.686258677858787</v>
      </c>
      <c r="Y454" s="219">
        <f>Scores!AA450*calcs!$BN$7</f>
        <v>0.867420214109379</v>
      </c>
      <c r="Z454" s="219">
        <f>Scores!AB450*calcs!$BN$7</f>
        <v>0.933262625854886</v>
      </c>
      <c r="AA454" s="219">
        <f>Scores!AC450*calcs!$BN$7</f>
        <v>1.24475603377484</v>
      </c>
      <c r="AB454" s="219">
        <f>Scores!AD450*calcs!$BN$8</f>
        <v>1.88602343153381</v>
      </c>
      <c r="AC454" s="219">
        <f>Scores!AE450*calcs!$BN$8</f>
        <v>1.83399769949885</v>
      </c>
      <c r="AD454" s="219">
        <f>Scores!AF450*calcs!$BN$8</f>
        <v>1.90665465268894</v>
      </c>
      <c r="AE454" s="219">
        <f>Scores!AG450*calcs!$BN$8</f>
        <v>1.96008122704031</v>
      </c>
      <c r="AF454" s="219">
        <f>Scores!AH450*calcs!$BN$8</f>
        <v>1.8763127622627</v>
      </c>
      <c r="AG454" s="219">
        <f>Scores!AI450*calcs!$BN$9</f>
        <v>-0.44204968664348</v>
      </c>
      <c r="AH454" s="219">
        <f>Scores!AJ450*calcs!$BN$9</f>
        <v>-0.323227886910721</v>
      </c>
      <c r="AI454" s="219">
        <f>Scores!AK450*calcs!$BN$9</f>
        <v>-0.321655355568913</v>
      </c>
      <c r="AJ454" s="219">
        <f>Scores!AL450*calcs!$BN$9</f>
        <v>-0.315694923937134</v>
      </c>
      <c r="AK454" s="219">
        <f>Scores!AM450*calcs!$BN$9</f>
        <v>-0.271941476844487</v>
      </c>
      <c r="AL454" s="219">
        <f>Scores!AN450*calcs!$BN$10</f>
        <v>0.991930760683687</v>
      </c>
      <c r="AM454" s="219">
        <f>Scores!AO450*calcs!$BN$10</f>
        <v>0.973631835807789</v>
      </c>
      <c r="AN454" s="219">
        <f>Scores!AP450*calcs!$BN$10</f>
        <v>0.924711312450437</v>
      </c>
      <c r="AO454" s="219">
        <f>Scores!AQ450*calcs!$BN$10</f>
        <v>0.921335174216325</v>
      </c>
      <c r="AP454" s="219">
        <f>Scores!AR450*calcs!$BN$10</f>
        <v>0.884137738022666</v>
      </c>
      <c r="AQ454" s="219">
        <f>Scores!AS450*calcs!$BN$11</f>
        <v>0.986140368206312</v>
      </c>
      <c r="AR454" s="219">
        <f>Scores!AT450*calcs!$BN$11</f>
        <v>0.925171742288871</v>
      </c>
      <c r="AS454" s="219">
        <f>Scores!AU450*calcs!$BN$11</f>
        <v>1.13075695201222</v>
      </c>
      <c r="AT454" s="219">
        <f>Scores!AV450*calcs!$BN$11</f>
        <v>1.56346209735323</v>
      </c>
      <c r="AU454" s="219">
        <f>Scores!AW450*calcs!$BN$11</f>
        <v>1.41636850628343</v>
      </c>
      <c r="AV454" s="219">
        <f>Scores!AX450*calcs!$BN$12</f>
        <v>0.961093705343098</v>
      </c>
      <c r="AW454" s="219">
        <f>Scores!AY450*calcs!$BN$12</f>
        <v>1.01473725161979</v>
      </c>
      <c r="AX454" s="219">
        <f>Scores!AZ450*calcs!$BN$12</f>
        <v>1.0320624504714</v>
      </c>
      <c r="AY454" s="219">
        <f>Scores!BA450*calcs!$BN$12</f>
        <v>1.0991440499803</v>
      </c>
      <c r="AZ454" s="219">
        <f>Scores!BB450*calcs!$BN$12</f>
        <v>1.1710106122889</v>
      </c>
      <c r="BA454" s="219">
        <f>Scores!BC450*calcs!$BN$13</f>
        <v>1.08730158920643</v>
      </c>
      <c r="BB454" s="219">
        <f>Scores!BD450*calcs!$BN$13</f>
        <v>1.08735723840789</v>
      </c>
      <c r="BC454" s="219">
        <f>Scores!BE450*calcs!$BN$13</f>
        <v>1.14019958814069</v>
      </c>
      <c r="BD454" s="219">
        <f>Scores!BF450*calcs!$BN$13</f>
        <v>1.26222013462226</v>
      </c>
      <c r="BE454" s="219">
        <f>Scores!BG450*calcs!$BN$13</f>
        <v>1.26222013462226</v>
      </c>
      <c r="BF454" s="219">
        <f>Scores!BH450*calcs!$BN$14</f>
        <v>2.74692321710857</v>
      </c>
      <c r="BG454" s="219">
        <f>Scores!BI450*calcs!$BN$14</f>
        <v>2.74692321710857</v>
      </c>
      <c r="BH454" s="219">
        <f>Scores!BJ450*calcs!$BN$14</f>
        <v>2.74692321710857</v>
      </c>
      <c r="BI454" s="219">
        <f>Scores!BK450*calcs!$BN$14</f>
        <v>3.1282236706492</v>
      </c>
      <c r="BJ454" s="219">
        <f>Scores!BL450*calcs!$BN$14</f>
        <v>3.1282236706492</v>
      </c>
    </row>
    <row r="455" spans="1:62">
      <c r="A455" t="s">
        <v>912</v>
      </c>
      <c r="B455" s="22" t="s">
        <v>913</v>
      </c>
      <c r="C455" s="219">
        <f>Scores!E451*calcs!$BN$3</f>
        <v>0.374311930298667</v>
      </c>
      <c r="D455" s="219">
        <f>Scores!F451*calcs!$BN$3</f>
        <v>0.374311930298667</v>
      </c>
      <c r="E455" s="219">
        <f>Scores!G451*calcs!$BN$3</f>
        <v>0.374311930298667</v>
      </c>
      <c r="F455" s="219">
        <f>Scores!H451*calcs!$BN$3</f>
        <v>0.374311930298667</v>
      </c>
      <c r="G455" s="219">
        <f>Scores!I451*calcs!$BN$3</f>
        <v>0.374311930298667</v>
      </c>
      <c r="H455" s="219">
        <f>Scores!J451*calcs!$BN$4</f>
        <v>-1.0608543066053</v>
      </c>
      <c r="I455" s="219">
        <f>Scores!K451*calcs!$BN$4</f>
        <v>-1.0608543066053</v>
      </c>
      <c r="J455" s="219">
        <f>Scores!L451*calcs!$BN$4</f>
        <v>-1.0608543066053</v>
      </c>
      <c r="K455" s="219">
        <f>Scores!M451*calcs!$BN$4</f>
        <v>-1.0608543066053</v>
      </c>
      <c r="L455" s="219">
        <f>Scores!N451*calcs!$BN$4</f>
        <v>-1.0608543066053</v>
      </c>
      <c r="M455" s="219">
        <f>Scores!O451*calcs!$BN$5</f>
        <v>0.965502772769199</v>
      </c>
      <c r="N455" s="219">
        <f>Scores!P451*calcs!$BN$5</f>
        <v>0.965502772769199</v>
      </c>
      <c r="O455" s="219">
        <f>Scores!Q451*calcs!$BN$5</f>
        <v>0.965502772769199</v>
      </c>
      <c r="P455" s="219">
        <f>Scores!R451*calcs!$BN$5</f>
        <v>0.965502772769199</v>
      </c>
      <c r="Q455" s="219">
        <f>Scores!S451*calcs!$BN$5</f>
        <v>0.965502772769199</v>
      </c>
      <c r="R455" s="219">
        <f>Scores!T451*calcs!$BN$6</f>
        <v>1.47901235975714</v>
      </c>
      <c r="S455" s="219">
        <f>Scores!U451*calcs!$BN$6</f>
        <v>1.47901235975714</v>
      </c>
      <c r="T455" s="219">
        <f>Scores!V451*calcs!$BN$6</f>
        <v>1.47901235975714</v>
      </c>
      <c r="U455" s="219">
        <f>Scores!W451*calcs!$BN$6</f>
        <v>1.47901235975714</v>
      </c>
      <c r="V455" s="219">
        <f>Scores!X451*calcs!$BN$6</f>
        <v>1.47901235975714</v>
      </c>
      <c r="W455" s="219">
        <f>Scores!Y451*calcs!$BN$7</f>
        <v>0.584355248459426</v>
      </c>
      <c r="X455" s="219">
        <f>Scores!Z451*calcs!$BN$7</f>
        <v>0.93130338114104</v>
      </c>
      <c r="Y455" s="219">
        <f>Scores!AA451*calcs!$BN$7</f>
        <v>0.0877179902014293</v>
      </c>
      <c r="Z455" s="219">
        <f>Scores!AB451*calcs!$BN$7</f>
        <v>-0.152892255436966</v>
      </c>
      <c r="AA455" s="219">
        <f>Scores!AC451*calcs!$BN$7</f>
        <v>0.448113262640872</v>
      </c>
      <c r="AB455" s="219">
        <f>Scores!AD451*calcs!$BN$8</f>
        <v>1.54238248456238</v>
      </c>
      <c r="AC455" s="219">
        <f>Scores!AE451*calcs!$BN$8</f>
        <v>1.5149557968857</v>
      </c>
      <c r="AD455" s="219">
        <f>Scores!AF451*calcs!$BN$8</f>
        <v>1.48657680941818</v>
      </c>
      <c r="AE455" s="219">
        <f>Scores!AG451*calcs!$BN$8</f>
        <v>1.51000798744699</v>
      </c>
      <c r="AF455" s="219">
        <f>Scores!AH451*calcs!$BN$8</f>
        <v>1.53423421070246</v>
      </c>
      <c r="AG455" s="219">
        <f>Scores!AI451*calcs!$BN$9</f>
        <v>0.764233019490212</v>
      </c>
      <c r="AH455" s="219">
        <f>Scores!AJ451*calcs!$BN$9</f>
        <v>0.714998080729583</v>
      </c>
      <c r="AI455" s="219">
        <f>Scores!AK451*calcs!$BN$9</f>
        <v>0.684865762631426</v>
      </c>
      <c r="AJ455" s="219">
        <f>Scores!AL451*calcs!$BN$9</f>
        <v>0.642951633466776</v>
      </c>
      <c r="AK455" s="219">
        <f>Scores!AM451*calcs!$BN$9</f>
        <v>0.717907393260166</v>
      </c>
      <c r="AL455" s="219">
        <f>Scores!AN451*calcs!$BN$10</f>
        <v>0.631221070265751</v>
      </c>
      <c r="AM455" s="219">
        <f>Scores!AO451*calcs!$BN$10</f>
        <v>0.601940349143534</v>
      </c>
      <c r="AN455" s="219">
        <f>Scores!AP451*calcs!$BN$10</f>
        <v>0.586603766910867</v>
      </c>
      <c r="AO455" s="219">
        <f>Scores!AQ451*calcs!$BN$10</f>
        <v>0.586367014645949</v>
      </c>
      <c r="AP455" s="219">
        <f>Scores!AR451*calcs!$BN$10</f>
        <v>0.535719715215141</v>
      </c>
      <c r="AQ455" s="219">
        <f>Scores!AS451*calcs!$BN$11</f>
        <v>0.504236901737104</v>
      </c>
      <c r="AR455" s="219">
        <f>Scores!AT451*calcs!$BN$11</f>
        <v>0.68128204357816</v>
      </c>
      <c r="AS455" s="219">
        <f>Scores!AU451*calcs!$BN$11</f>
        <v>0.650704083991031</v>
      </c>
      <c r="AT455" s="219">
        <f>Scores!AV451*calcs!$BN$11</f>
        <v>0.877559929050327</v>
      </c>
      <c r="AU455" s="219">
        <f>Scores!AW451*calcs!$BN$11</f>
        <v>0.852096370167161</v>
      </c>
      <c r="AV455" s="219">
        <f>Scores!AX451*calcs!$BN$12</f>
        <v>0.664693666901294</v>
      </c>
      <c r="AW455" s="219">
        <f>Scores!AY451*calcs!$BN$12</f>
        <v>0.705925378060946</v>
      </c>
      <c r="AX455" s="219">
        <f>Scores!AZ451*calcs!$BN$12</f>
        <v>0.72908346375514</v>
      </c>
      <c r="AY455" s="219">
        <f>Scores!BA451*calcs!$BN$12</f>
        <v>0.818433567973131</v>
      </c>
      <c r="AZ455" s="219">
        <f>Scores!BB451*calcs!$BN$12</f>
        <v>0.815733281509627</v>
      </c>
      <c r="BA455" s="219">
        <f>Scores!BC451*calcs!$BN$13</f>
        <v>0.408457210760087</v>
      </c>
      <c r="BB455" s="219">
        <f>Scores!BD451*calcs!$BN$13</f>
        <v>0.355055424786251</v>
      </c>
      <c r="BC455" s="219">
        <f>Scores!BE451*calcs!$BN$13</f>
        <v>0.418477508413338</v>
      </c>
      <c r="BD455" s="219">
        <f>Scores!BF451*calcs!$BN$13</f>
        <v>0.491601526116038</v>
      </c>
      <c r="BE455" s="219">
        <f>Scores!BG451*calcs!$BN$13</f>
        <v>0.491601526116038</v>
      </c>
      <c r="BF455" s="219">
        <f>Scores!BH451*calcs!$BN$14</f>
        <v>2.87076414515213</v>
      </c>
      <c r="BG455" s="219">
        <f>Scores!BI451*calcs!$BN$14</f>
        <v>2.87076414515213</v>
      </c>
      <c r="BH455" s="219">
        <f>Scores!BJ451*calcs!$BN$14</f>
        <v>2.87076414515213</v>
      </c>
      <c r="BI455" s="219">
        <f>Scores!BK451*calcs!$BN$14</f>
        <v>2.14930950492699</v>
      </c>
      <c r="BJ455" s="219">
        <f>Scores!BL451*calcs!$BN$14</f>
        <v>2.14930950492699</v>
      </c>
    </row>
    <row r="456" spans="1:62">
      <c r="A456" t="s">
        <v>914</v>
      </c>
      <c r="B456" s="22" t="s">
        <v>915</v>
      </c>
      <c r="C456" s="219">
        <f>Scores!E452*calcs!$BN$3</f>
        <v>0.198505575192831</v>
      </c>
      <c r="D456" s="219">
        <f>Scores!F452*calcs!$BN$3</f>
        <v>0.198505575192831</v>
      </c>
      <c r="E456" s="219">
        <f>Scores!G452*calcs!$BN$3</f>
        <v>0.198505575192831</v>
      </c>
      <c r="F456" s="219">
        <f>Scores!H452*calcs!$BN$3</f>
        <v>0.198505575192831</v>
      </c>
      <c r="G456" s="219">
        <f>Scores!I452*calcs!$BN$3</f>
        <v>0.198505575192831</v>
      </c>
      <c r="H456" s="219">
        <f>Scores!J452*calcs!$BN$4</f>
        <v>-1.18190425434388</v>
      </c>
      <c r="I456" s="219">
        <f>Scores!K452*calcs!$BN$4</f>
        <v>-1.18190425434388</v>
      </c>
      <c r="J456" s="219">
        <f>Scores!L452*calcs!$BN$4</f>
        <v>-1.18190425434388</v>
      </c>
      <c r="K456" s="219">
        <f>Scores!M452*calcs!$BN$4</f>
        <v>-1.18190425434388</v>
      </c>
      <c r="L456" s="219">
        <f>Scores!N452*calcs!$BN$4</f>
        <v>-1.18190425434388</v>
      </c>
      <c r="M456" s="219">
        <f>Scores!O452*calcs!$BN$5</f>
        <v>-0.877249592744211</v>
      </c>
      <c r="N456" s="219">
        <f>Scores!P452*calcs!$BN$5</f>
        <v>-0.877249592744211</v>
      </c>
      <c r="O456" s="219">
        <f>Scores!Q452*calcs!$BN$5</f>
        <v>-0.877249592744211</v>
      </c>
      <c r="P456" s="219">
        <f>Scores!R452*calcs!$BN$5</f>
        <v>-0.877249592744211</v>
      </c>
      <c r="Q456" s="219">
        <f>Scores!S452*calcs!$BN$5</f>
        <v>-0.877249592744211</v>
      </c>
      <c r="R456" s="219">
        <f>Scores!T452*calcs!$BN$6</f>
        <v>1.01919623071174</v>
      </c>
      <c r="S456" s="219">
        <f>Scores!U452*calcs!$BN$6</f>
        <v>1.01919623071174</v>
      </c>
      <c r="T456" s="219">
        <f>Scores!V452*calcs!$BN$6</f>
        <v>1.01919623071174</v>
      </c>
      <c r="U456" s="219">
        <f>Scores!W452*calcs!$BN$6</f>
        <v>1.01919623071174</v>
      </c>
      <c r="V456" s="219">
        <f>Scores!X452*calcs!$BN$6</f>
        <v>1.01919623071174</v>
      </c>
      <c r="W456" s="219">
        <f>Scores!Y452*calcs!$BN$7</f>
        <v>0.562353699020358</v>
      </c>
      <c r="X456" s="219">
        <f>Scores!Z452*calcs!$BN$7</f>
        <v>1.45307218016065</v>
      </c>
      <c r="Y456" s="219">
        <f>Scores!AA452*calcs!$BN$7</f>
        <v>1.71118642754578</v>
      </c>
      <c r="Z456" s="219">
        <f>Scores!AB452*calcs!$BN$7</f>
        <v>1.33021342130319</v>
      </c>
      <c r="AA456" s="219">
        <f>Scores!AC452*calcs!$BN$7</f>
        <v>0.870641143143975</v>
      </c>
      <c r="AB456" s="219">
        <f>Scores!AD452*calcs!$BN$8</f>
        <v>1.49158338805355</v>
      </c>
      <c r="AC456" s="219">
        <f>Scores!AE452*calcs!$BN$8</f>
        <v>1.48828960801057</v>
      </c>
      <c r="AD456" s="219">
        <f>Scores!AF452*calcs!$BN$8</f>
        <v>1.5302516466856</v>
      </c>
      <c r="AE456" s="219">
        <f>Scores!AG452*calcs!$BN$8</f>
        <v>1.44408242380184</v>
      </c>
      <c r="AF456" s="219">
        <f>Scores!AH452*calcs!$BN$8</f>
        <v>1.40356157481737</v>
      </c>
      <c r="AG456" s="219">
        <f>Scores!AI452*calcs!$BN$9</f>
        <v>1.61607951421251</v>
      </c>
      <c r="AH456" s="219">
        <f>Scores!AJ452*calcs!$BN$9</f>
        <v>1.54978787903496</v>
      </c>
      <c r="AI456" s="219">
        <f>Scores!AK452*calcs!$BN$9</f>
        <v>1.57155215780716</v>
      </c>
      <c r="AJ456" s="219">
        <f>Scores!AL452*calcs!$BN$9</f>
        <v>1.43688136112553</v>
      </c>
      <c r="AK456" s="219">
        <f>Scores!AM452*calcs!$BN$9</f>
        <v>1.44840152320573</v>
      </c>
      <c r="AL456" s="219">
        <f>Scores!AN452*calcs!$BN$10</f>
        <v>0.518575379769938</v>
      </c>
      <c r="AM456" s="219">
        <f>Scores!AO452*calcs!$BN$10</f>
        <v>0.559739568998247</v>
      </c>
      <c r="AN456" s="219">
        <f>Scores!AP452*calcs!$BN$10</f>
        <v>0.553537469337915</v>
      </c>
      <c r="AO456" s="219">
        <f>Scores!AQ452*calcs!$BN$10</f>
        <v>0.561192572945257</v>
      </c>
      <c r="AP456" s="219">
        <f>Scores!AR452*calcs!$BN$10</f>
        <v>0.55319888023893</v>
      </c>
      <c r="AQ456" s="219">
        <f>Scores!AS452*calcs!$BN$11</f>
        <v>0.753066425573516</v>
      </c>
      <c r="AR456" s="219">
        <f>Scores!AT452*calcs!$BN$11</f>
        <v>0.680347376469328</v>
      </c>
      <c r="AS456" s="219">
        <f>Scores!AU452*calcs!$BN$11</f>
        <v>0.89307720698937</v>
      </c>
      <c r="AT456" s="219">
        <f>Scores!AV452*calcs!$BN$11</f>
        <v>1.16336896783549</v>
      </c>
      <c r="AU456" s="219">
        <f>Scores!AW452*calcs!$BN$11</f>
        <v>1.0106809338818</v>
      </c>
      <c r="AV456" s="219">
        <f>Scores!AX452*calcs!$BN$12</f>
        <v>0.773294640986371</v>
      </c>
      <c r="AW456" s="219">
        <f>Scores!AY452*calcs!$BN$12</f>
        <v>0.814917804022892</v>
      </c>
      <c r="AX456" s="219">
        <f>Scores!AZ452*calcs!$BN$12</f>
        <v>0.821644046162204</v>
      </c>
      <c r="AY456" s="219">
        <f>Scores!BA452*calcs!$BN$12</f>
        <v>0.65302809331722</v>
      </c>
      <c r="AZ456" s="219">
        <f>Scores!BB452*calcs!$BN$12</f>
        <v>0.60199782202629</v>
      </c>
      <c r="BA456" s="219">
        <f>Scores!BC452*calcs!$BN$13</f>
        <v>0.684597296907751</v>
      </c>
      <c r="BB456" s="219">
        <f>Scores!BD452*calcs!$BN$13</f>
        <v>0.654633439449651</v>
      </c>
      <c r="BC456" s="219">
        <f>Scores!BE452*calcs!$BN$13</f>
        <v>0.618618925480587</v>
      </c>
      <c r="BD456" s="219">
        <f>Scores!BF452*calcs!$BN$13</f>
        <v>0.704185969841892</v>
      </c>
      <c r="BE456" s="219">
        <f>Scores!BG452*calcs!$BN$13</f>
        <v>0.704185969841892</v>
      </c>
      <c r="BF456" s="219">
        <f>Scores!BH452*calcs!$BN$14</f>
        <v>2.90712193845234</v>
      </c>
      <c r="BG456" s="219">
        <f>Scores!BI452*calcs!$BN$14</f>
        <v>2.90712193845234</v>
      </c>
      <c r="BH456" s="219">
        <f>Scores!BJ452*calcs!$BN$14</f>
        <v>2.90712193845234</v>
      </c>
      <c r="BI456" s="219">
        <f>Scores!BK452*calcs!$BN$14</f>
        <v>3.20731913596021</v>
      </c>
      <c r="BJ456" s="219">
        <f>Scores!BL452*calcs!$BN$14</f>
        <v>3.20731913596021</v>
      </c>
    </row>
    <row r="457" spans="1:62">
      <c r="A457" t="s">
        <v>916</v>
      </c>
      <c r="B457" s="22" t="s">
        <v>917</v>
      </c>
      <c r="C457" s="219">
        <f>Scores!E453*calcs!$BN$3</f>
        <v>0.547327708339332</v>
      </c>
      <c r="D457" s="219">
        <f>Scores!F453*calcs!$BN$3</f>
        <v>0.547327708339332</v>
      </c>
      <c r="E457" s="219">
        <f>Scores!G453*calcs!$BN$3</f>
        <v>0.547327708339332</v>
      </c>
      <c r="F457" s="219">
        <f>Scores!H453*calcs!$BN$3</f>
        <v>0.547327708339332</v>
      </c>
      <c r="G457" s="219">
        <f>Scores!I453*calcs!$BN$3</f>
        <v>0.547327708339332</v>
      </c>
      <c r="H457" s="219">
        <f>Scores!J453*calcs!$BN$4</f>
        <v>1.43504558075623</v>
      </c>
      <c r="I457" s="219">
        <f>Scores!K453*calcs!$BN$4</f>
        <v>1.43504558075623</v>
      </c>
      <c r="J457" s="219">
        <f>Scores!L453*calcs!$BN$4</f>
        <v>1.43504558075623</v>
      </c>
      <c r="K457" s="219">
        <f>Scores!M453*calcs!$BN$4</f>
        <v>1.43504558075623</v>
      </c>
      <c r="L457" s="219">
        <f>Scores!N453*calcs!$BN$4</f>
        <v>1.43504558075623</v>
      </c>
      <c r="M457" s="219">
        <f>Scores!O453*calcs!$BN$5</f>
        <v>2.43155182151117</v>
      </c>
      <c r="N457" s="219">
        <f>Scores!P453*calcs!$BN$5</f>
        <v>2.43155182151117</v>
      </c>
      <c r="O457" s="219">
        <f>Scores!Q453*calcs!$BN$5</f>
        <v>2.43155182151117</v>
      </c>
      <c r="P457" s="219">
        <f>Scores!R453*calcs!$BN$5</f>
        <v>2.43155182151117</v>
      </c>
      <c r="Q457" s="219">
        <f>Scores!S453*calcs!$BN$5</f>
        <v>2.43155182151117</v>
      </c>
      <c r="R457" s="219">
        <f>Scores!T453*calcs!$BN$6</f>
        <v>-0.801927475291996</v>
      </c>
      <c r="S457" s="219">
        <f>Scores!U453*calcs!$BN$6</f>
        <v>-0.801927475291996</v>
      </c>
      <c r="T457" s="219">
        <f>Scores!V453*calcs!$BN$6</f>
        <v>-0.801927475291996</v>
      </c>
      <c r="U457" s="219">
        <f>Scores!W453*calcs!$BN$6</f>
        <v>-0.801927475291996</v>
      </c>
      <c r="V457" s="219">
        <f>Scores!X453*calcs!$BN$6</f>
        <v>-0.801927475291996</v>
      </c>
      <c r="W457" s="219">
        <f>Scores!Y453*calcs!$BN$7</f>
        <v>-0.151211149268327</v>
      </c>
      <c r="X457" s="219">
        <f>Scores!Z453*calcs!$BN$7</f>
        <v>0.711147426254947</v>
      </c>
      <c r="Y457" s="219">
        <f>Scores!AA453*calcs!$BN$7</f>
        <v>0.769601990088192</v>
      </c>
      <c r="Z457" s="219">
        <f>Scores!AB453*calcs!$BN$7</f>
        <v>0.681909235096694</v>
      </c>
      <c r="AA457" s="219">
        <f>Scores!AC453*calcs!$BN$7</f>
        <v>0.182104048260418</v>
      </c>
      <c r="AB457" s="219">
        <f>Scores!AD453*calcs!$BN$8</f>
        <v>-0.0884807580840596</v>
      </c>
      <c r="AC457" s="219">
        <f>Scores!AE453*calcs!$BN$8</f>
        <v>-0.131868278692356</v>
      </c>
      <c r="AD457" s="219">
        <f>Scores!AF453*calcs!$BN$8</f>
        <v>-0.191969795531103</v>
      </c>
      <c r="AE457" s="219">
        <f>Scores!AG453*calcs!$BN$8</f>
        <v>-0.221000913238949</v>
      </c>
      <c r="AF457" s="219">
        <f>Scores!AH453*calcs!$BN$8</f>
        <v>-0.34639328206717</v>
      </c>
      <c r="AG457" s="219">
        <f>Scores!AI453*calcs!$BN$9</f>
        <v>2.87942818030859</v>
      </c>
      <c r="AH457" s="219">
        <f>Scores!AJ453*calcs!$BN$9</f>
        <v>2.83528192312492</v>
      </c>
      <c r="AI457" s="219">
        <f>Scores!AK453*calcs!$BN$9</f>
        <v>2.88277176883587</v>
      </c>
      <c r="AJ457" s="219">
        <f>Scores!AL453*calcs!$BN$9</f>
        <v>2.80656635741786</v>
      </c>
      <c r="AK457" s="219">
        <f>Scores!AM453*calcs!$BN$9</f>
        <v>2.78899273771718</v>
      </c>
      <c r="AL457" s="219">
        <f>Scores!AN453*calcs!$BN$10</f>
        <v>-2.58325404188906</v>
      </c>
      <c r="AM457" s="219">
        <f>Scores!AO453*calcs!$BN$10</f>
        <v>-2.64488217328446</v>
      </c>
      <c r="AN457" s="219">
        <f>Scores!AP453*calcs!$BN$10</f>
        <v>-2.64819752385777</v>
      </c>
      <c r="AO457" s="219">
        <f>Scores!AQ453*calcs!$BN$10</f>
        <v>-2.7055614500974</v>
      </c>
      <c r="AP457" s="219">
        <f>Scores!AR453*calcs!$BN$10</f>
        <v>-2.87271746442369</v>
      </c>
      <c r="AQ457" s="219">
        <f>Scores!AS453*calcs!$BN$11</f>
        <v>-0.319643409606326</v>
      </c>
      <c r="AR457" s="219">
        <f>Scores!AT453*calcs!$BN$11</f>
        <v>-0.505417614389381</v>
      </c>
      <c r="AS457" s="219">
        <f>Scores!AU453*calcs!$BN$11</f>
        <v>-0.375641505158148</v>
      </c>
      <c r="AT457" s="219">
        <f>Scores!AV453*calcs!$BN$11</f>
        <v>-0.136272231387562</v>
      </c>
      <c r="AU457" s="219">
        <f>Scores!AW453*calcs!$BN$11</f>
        <v>-0.227830227690145</v>
      </c>
      <c r="AV457" s="219">
        <f>Scores!AX453*calcs!$BN$12</f>
        <v>-1.04633788211491</v>
      </c>
      <c r="AW457" s="219">
        <f>Scores!AY453*calcs!$BN$12</f>
        <v>-1.09662599560504</v>
      </c>
      <c r="AX457" s="219">
        <f>Scores!AZ453*calcs!$BN$12</f>
        <v>-1.07295590870827</v>
      </c>
      <c r="AY457" s="219">
        <f>Scores!BA453*calcs!$BN$12</f>
        <v>-0.903718675806264</v>
      </c>
      <c r="AZ457" s="219">
        <f>Scores!BB453*calcs!$BN$12</f>
        <v>-0.809874426944292</v>
      </c>
      <c r="BA457" s="219">
        <f>Scores!BC453*calcs!$BN$13</f>
        <v>-1.41521794150678</v>
      </c>
      <c r="BB457" s="219">
        <f>Scores!BD453*calcs!$BN$13</f>
        <v>-1.35919654800987</v>
      </c>
      <c r="BC457" s="219">
        <f>Scores!BE453*calcs!$BN$13</f>
        <v>-1.36460057091306</v>
      </c>
      <c r="BD457" s="219">
        <f>Scores!BF453*calcs!$BN$13</f>
        <v>-1.06292221862927</v>
      </c>
      <c r="BE457" s="219">
        <f>Scores!BG453*calcs!$BN$13</f>
        <v>-1.06292221862927</v>
      </c>
      <c r="BF457" s="219">
        <f>Scores!BH453*calcs!$BN$14</f>
        <v>3.61095889457115</v>
      </c>
      <c r="BG457" s="219">
        <f>Scores!BI453*calcs!$BN$14</f>
        <v>3.61095889457115</v>
      </c>
      <c r="BH457" s="219">
        <f>Scores!BJ453*calcs!$BN$14</f>
        <v>3.61095889457115</v>
      </c>
      <c r="BI457" s="219">
        <f>Scores!BK453*calcs!$BN$14</f>
        <v>3.30560619985528</v>
      </c>
      <c r="BJ457" s="219">
        <f>Scores!BL453*calcs!$BN$14</f>
        <v>3.30560619985528</v>
      </c>
    </row>
    <row r="458" spans="1:62">
      <c r="A458" t="s">
        <v>918</v>
      </c>
      <c r="B458" s="22" t="s">
        <v>919</v>
      </c>
      <c r="C458" s="219">
        <f>Scores!E454*calcs!$BN$3</f>
        <v>-0.70285081685773</v>
      </c>
      <c r="D458" s="219">
        <f>Scores!F454*calcs!$BN$3</f>
        <v>-0.70285081685773</v>
      </c>
      <c r="E458" s="219">
        <f>Scores!G454*calcs!$BN$3</f>
        <v>-0.70285081685773</v>
      </c>
      <c r="F458" s="219">
        <f>Scores!H454*calcs!$BN$3</f>
        <v>-0.70285081685773</v>
      </c>
      <c r="G458" s="219">
        <f>Scores!I454*calcs!$BN$3</f>
        <v>-0.70285081685773</v>
      </c>
      <c r="H458" s="219">
        <f>Scores!J454*calcs!$BN$4</f>
        <v>-0.934422818652526</v>
      </c>
      <c r="I458" s="219">
        <f>Scores!K454*calcs!$BN$4</f>
        <v>-0.934422818652526</v>
      </c>
      <c r="J458" s="219">
        <f>Scores!L454*calcs!$BN$4</f>
        <v>-0.934422818652526</v>
      </c>
      <c r="K458" s="219">
        <f>Scores!M454*calcs!$BN$4</f>
        <v>-0.934422818652526</v>
      </c>
      <c r="L458" s="219">
        <f>Scores!N454*calcs!$BN$4</f>
        <v>-0.934422818652526</v>
      </c>
      <c r="M458" s="219">
        <f>Scores!O454*calcs!$BN$5</f>
        <v>0.547915850118028</v>
      </c>
      <c r="N458" s="219">
        <f>Scores!P454*calcs!$BN$5</f>
        <v>0.547915850118028</v>
      </c>
      <c r="O458" s="219">
        <f>Scores!Q454*calcs!$BN$5</f>
        <v>0.547915850118028</v>
      </c>
      <c r="P458" s="219">
        <f>Scores!R454*calcs!$BN$5</f>
        <v>0.547915850118028</v>
      </c>
      <c r="Q458" s="219">
        <f>Scores!S454*calcs!$BN$5</f>
        <v>0.547915850118028</v>
      </c>
      <c r="R458" s="219">
        <f>Scores!T454*calcs!$BN$6</f>
        <v>-0.655911350510037</v>
      </c>
      <c r="S458" s="219">
        <f>Scores!U454*calcs!$BN$6</f>
        <v>-0.655911350510037</v>
      </c>
      <c r="T458" s="219">
        <f>Scores!V454*calcs!$BN$6</f>
        <v>-0.655911350510037</v>
      </c>
      <c r="U458" s="219">
        <f>Scores!W454*calcs!$BN$6</f>
        <v>-0.655911350510037</v>
      </c>
      <c r="V458" s="219">
        <f>Scores!X454*calcs!$BN$6</f>
        <v>-0.655911350510037</v>
      </c>
      <c r="W458" s="219">
        <f>Scores!Y454*calcs!$BN$7</f>
        <v>-0.458832753586257</v>
      </c>
      <c r="X458" s="219">
        <f>Scores!Z454*calcs!$BN$7</f>
        <v>-0.00582725527773005</v>
      </c>
      <c r="Y458" s="219">
        <f>Scores!AA454*calcs!$BN$7</f>
        <v>0.400666890218174</v>
      </c>
      <c r="Z458" s="219">
        <f>Scores!AB454*calcs!$BN$7</f>
        <v>-0.643104138801366</v>
      </c>
      <c r="AA458" s="219">
        <f>Scores!AC454*calcs!$BN$7</f>
        <v>0.342770143667473</v>
      </c>
      <c r="AB458" s="219">
        <f>Scores!AD454*calcs!$BN$8</f>
        <v>-0.245606144759189</v>
      </c>
      <c r="AC458" s="219">
        <f>Scores!AE454*calcs!$BN$8</f>
        <v>-0.308564424395571</v>
      </c>
      <c r="AD458" s="219">
        <f>Scores!AF454*calcs!$BN$8</f>
        <v>-0.38815343800846</v>
      </c>
      <c r="AE458" s="219">
        <f>Scores!AG454*calcs!$BN$8</f>
        <v>-0.396477341617311</v>
      </c>
      <c r="AF458" s="219">
        <f>Scores!AH454*calcs!$BN$8</f>
        <v>-0.448875483798788</v>
      </c>
      <c r="AG458" s="219">
        <f>Scores!AI454*calcs!$BN$9</f>
        <v>1.7599585903999</v>
      </c>
      <c r="AH458" s="219">
        <f>Scores!AJ454*calcs!$BN$9</f>
        <v>1.75646605903658</v>
      </c>
      <c r="AI458" s="219">
        <f>Scores!AK454*calcs!$BN$9</f>
        <v>1.77234600124059</v>
      </c>
      <c r="AJ458" s="219">
        <f>Scores!AL454*calcs!$BN$9</f>
        <v>1.78724909488174</v>
      </c>
      <c r="AK458" s="219">
        <f>Scores!AM454*calcs!$BN$9</f>
        <v>1.78382998452181</v>
      </c>
      <c r="AL458" s="219">
        <f>Scores!AN454*calcs!$BN$10</f>
        <v>-1.56469753720498</v>
      </c>
      <c r="AM458" s="219">
        <f>Scores!AO454*calcs!$BN$10</f>
        <v>-1.60891163291232</v>
      </c>
      <c r="AN458" s="219">
        <f>Scores!AP454*calcs!$BN$10</f>
        <v>-1.64843301348314</v>
      </c>
      <c r="AO458" s="219">
        <f>Scores!AQ454*calcs!$BN$10</f>
        <v>-1.66600509281003</v>
      </c>
      <c r="AP458" s="219">
        <f>Scores!AR454*calcs!$BN$10</f>
        <v>-1.7057134588848</v>
      </c>
      <c r="AQ458" s="219">
        <f>Scores!AS454*calcs!$BN$11</f>
        <v>-1.05934918913255</v>
      </c>
      <c r="AR458" s="219">
        <f>Scores!AT454*calcs!$BN$11</f>
        <v>-1.03195717010088</v>
      </c>
      <c r="AS458" s="219">
        <f>Scores!AU454*calcs!$BN$11</f>
        <v>-1.12536131221061</v>
      </c>
      <c r="AT458" s="219">
        <f>Scores!AV454*calcs!$BN$11</f>
        <v>-0.648020978413336</v>
      </c>
      <c r="AU458" s="219">
        <f>Scores!AW454*calcs!$BN$11</f>
        <v>-0.868553811934723</v>
      </c>
      <c r="AV458" s="219">
        <f>Scores!AX454*calcs!$BN$12</f>
        <v>-1.06074502394651</v>
      </c>
      <c r="AW458" s="219">
        <f>Scores!AY454*calcs!$BN$12</f>
        <v>-1.15743176135874</v>
      </c>
      <c r="AX458" s="219">
        <f>Scores!AZ454*calcs!$BN$12</f>
        <v>-1.04202658680106</v>
      </c>
      <c r="AY458" s="219">
        <f>Scores!BA454*calcs!$BN$12</f>
        <v>-1.00654800314693</v>
      </c>
      <c r="AZ458" s="219">
        <f>Scores!BB454*calcs!$BN$12</f>
        <v>-0.902249969801291</v>
      </c>
      <c r="BA458" s="219">
        <f>Scores!BC454*calcs!$BN$13</f>
        <v>-1.43247669689101</v>
      </c>
      <c r="BB458" s="219">
        <f>Scores!BD454*calcs!$BN$13</f>
        <v>-1.459055886231</v>
      </c>
      <c r="BC458" s="219">
        <f>Scores!BE454*calcs!$BN$13</f>
        <v>-1.30395165665026</v>
      </c>
      <c r="BD458" s="219">
        <f>Scores!BF454*calcs!$BN$13</f>
        <v>-1.2090740236908</v>
      </c>
      <c r="BE458" s="219">
        <f>Scores!BG454*calcs!$BN$13</f>
        <v>-1.2090740236908</v>
      </c>
      <c r="BF458" s="219">
        <f>Scores!BH454*calcs!$BN$14</f>
        <v>0.677504830393462</v>
      </c>
      <c r="BG458" s="219">
        <f>Scores!BI454*calcs!$BN$14</f>
        <v>0.677504830393462</v>
      </c>
      <c r="BH458" s="219">
        <f>Scores!BJ454*calcs!$BN$14</f>
        <v>0.677504830393462</v>
      </c>
      <c r="BI458" s="219">
        <f>Scores!BK454*calcs!$BN$14</f>
        <v>0.256110105251732</v>
      </c>
      <c r="BJ458" s="219">
        <f>Scores!BL454*calcs!$BN$14</f>
        <v>0.256110105251732</v>
      </c>
    </row>
    <row r="459" spans="1:62">
      <c r="A459" t="s">
        <v>920</v>
      </c>
      <c r="B459" s="22" t="s">
        <v>921</v>
      </c>
      <c r="C459" s="219">
        <f>Scores!E455*calcs!$BN$3</f>
        <v>0.784526758878954</v>
      </c>
      <c r="D459" s="219">
        <f>Scores!F455*calcs!$BN$3</f>
        <v>0.784526758878954</v>
      </c>
      <c r="E459" s="219">
        <f>Scores!G455*calcs!$BN$3</f>
        <v>0.784526758878954</v>
      </c>
      <c r="F459" s="219">
        <f>Scores!H455*calcs!$BN$3</f>
        <v>0.784526758878954</v>
      </c>
      <c r="G459" s="219">
        <f>Scores!I455*calcs!$BN$3</f>
        <v>0.784526758878954</v>
      </c>
      <c r="H459" s="219">
        <f>Scores!J455*calcs!$BN$4</f>
        <v>0.425489858848801</v>
      </c>
      <c r="I459" s="219">
        <f>Scores!K455*calcs!$BN$4</f>
        <v>0.425489858848801</v>
      </c>
      <c r="J459" s="219">
        <f>Scores!L455*calcs!$BN$4</f>
        <v>0.425489858848801</v>
      </c>
      <c r="K459" s="219">
        <f>Scores!M455*calcs!$BN$4</f>
        <v>0.425489858848801</v>
      </c>
      <c r="L459" s="219">
        <f>Scores!N455*calcs!$BN$4</f>
        <v>0.425489858848801</v>
      </c>
      <c r="M459" s="219">
        <f>Scores!O455*calcs!$BN$5</f>
        <v>0.792333417928318</v>
      </c>
      <c r="N459" s="219">
        <f>Scores!P455*calcs!$BN$5</f>
        <v>0.792333417928318</v>
      </c>
      <c r="O459" s="219">
        <f>Scores!Q455*calcs!$BN$5</f>
        <v>0.792333417928318</v>
      </c>
      <c r="P459" s="219">
        <f>Scores!R455*calcs!$BN$5</f>
        <v>0.792333417928318</v>
      </c>
      <c r="Q459" s="219">
        <f>Scores!S455*calcs!$BN$5</f>
        <v>0.792333417928318</v>
      </c>
      <c r="R459" s="219">
        <f>Scores!T455*calcs!$BN$6</f>
        <v>-1.33000892927317</v>
      </c>
      <c r="S459" s="219">
        <f>Scores!U455*calcs!$BN$6</f>
        <v>-1.33000892927317</v>
      </c>
      <c r="T459" s="219">
        <f>Scores!V455*calcs!$BN$6</f>
        <v>-1.33000892927317</v>
      </c>
      <c r="U459" s="219">
        <f>Scores!W455*calcs!$BN$6</f>
        <v>-1.33000892927317</v>
      </c>
      <c r="V459" s="219">
        <f>Scores!X455*calcs!$BN$6</f>
        <v>-1.33000892927317</v>
      </c>
      <c r="W459" s="219">
        <f>Scores!Y455*calcs!$BN$7</f>
        <v>-2.24017637054156</v>
      </c>
      <c r="X459" s="219">
        <f>Scores!Z455*calcs!$BN$7</f>
        <v>-1.52315899676873</v>
      </c>
      <c r="Y459" s="219">
        <f>Scores!AA455*calcs!$BN$7</f>
        <v>-1.78276612896908</v>
      </c>
      <c r="Z459" s="219">
        <f>Scores!AB455*calcs!$BN$7</f>
        <v>-0.526438594429547</v>
      </c>
      <c r="AA459" s="219">
        <f>Scores!AC455*calcs!$BN$7</f>
        <v>-1.38187425115142</v>
      </c>
      <c r="AB459" s="219">
        <f>Scores!AD455*calcs!$BN$8</f>
        <v>-1.53526292121414</v>
      </c>
      <c r="AC459" s="219">
        <f>Scores!AE455*calcs!$BN$8</f>
        <v>-1.51213855951749</v>
      </c>
      <c r="AD459" s="219">
        <f>Scores!AF455*calcs!$BN$8</f>
        <v>-1.43782061601707</v>
      </c>
      <c r="AE459" s="219">
        <f>Scores!AG455*calcs!$BN$8</f>
        <v>-1.69711214317389</v>
      </c>
      <c r="AF459" s="219">
        <f>Scores!AH455*calcs!$BN$8</f>
        <v>-1.62127651739515</v>
      </c>
      <c r="AG459" s="219">
        <f>Scores!AI455*calcs!$BN$9</f>
        <v>1.87787898855047</v>
      </c>
      <c r="AH459" s="219">
        <f>Scores!AJ455*calcs!$BN$9</f>
        <v>1.97052193738087</v>
      </c>
      <c r="AI459" s="219">
        <f>Scores!AK455*calcs!$BN$9</f>
        <v>1.98030749249202</v>
      </c>
      <c r="AJ459" s="219">
        <f>Scores!AL455*calcs!$BN$9</f>
        <v>2.01291902103338</v>
      </c>
      <c r="AK459" s="219">
        <f>Scores!AM455*calcs!$BN$9</f>
        <v>2.08208787642156</v>
      </c>
      <c r="AL459" s="219">
        <f>Scores!AN455*calcs!$BN$10</f>
        <v>-2.51634157077842</v>
      </c>
      <c r="AM459" s="219">
        <f>Scores!AO455*calcs!$BN$10</f>
        <v>-2.70164680962119</v>
      </c>
      <c r="AN459" s="219">
        <f>Scores!AP455*calcs!$BN$10</f>
        <v>-2.54119447646915</v>
      </c>
      <c r="AO459" s="219">
        <f>Scores!AQ455*calcs!$BN$10</f>
        <v>-2.71058346148526</v>
      </c>
      <c r="AP459" s="219">
        <f>Scores!AR455*calcs!$BN$10</f>
        <v>-2.90026039112784</v>
      </c>
      <c r="AQ459" s="219">
        <f>Scores!AS455*calcs!$BN$11</f>
        <v>-2.16626123111794</v>
      </c>
      <c r="AR459" s="219">
        <f>Scores!AT455*calcs!$BN$11</f>
        <v>-2.20951382196827</v>
      </c>
      <c r="AS459" s="219">
        <f>Scores!AU455*calcs!$BN$11</f>
        <v>-2.26801440530286</v>
      </c>
      <c r="AT459" s="219">
        <f>Scores!AV455*calcs!$BN$11</f>
        <v>-2.04373959964219</v>
      </c>
      <c r="AU459" s="219">
        <f>Scores!AW455*calcs!$BN$11</f>
        <v>-2.18790920956822</v>
      </c>
      <c r="AV459" s="219">
        <f>Scores!AX455*calcs!$BN$12</f>
        <v>-2.27767674397972</v>
      </c>
      <c r="AW459" s="219">
        <f>Scores!AY455*calcs!$BN$12</f>
        <v>-2.2502643728491</v>
      </c>
      <c r="AX459" s="219">
        <f>Scores!AZ455*calcs!$BN$12</f>
        <v>-2.19669970277212</v>
      </c>
      <c r="AY459" s="219">
        <f>Scores!BA455*calcs!$BN$12</f>
        <v>-2.0632802358605</v>
      </c>
      <c r="AZ459" s="219">
        <f>Scores!BB455*calcs!$BN$12</f>
        <v>-2.00649432143856</v>
      </c>
      <c r="BA459" s="219">
        <f>Scores!BC455*calcs!$BN$13</f>
        <v>-1.63382884304035</v>
      </c>
      <c r="BB459" s="219">
        <f>Scores!BD455*calcs!$BN$13</f>
        <v>-1.54781974242756</v>
      </c>
      <c r="BC459" s="219">
        <f>Scores!BE455*calcs!$BN$13</f>
        <v>-1.57687177083287</v>
      </c>
      <c r="BD459" s="219">
        <f>Scores!BF455*calcs!$BN$13</f>
        <v>-1.41501520355022</v>
      </c>
      <c r="BE459" s="219">
        <f>Scores!BG455*calcs!$BN$13</f>
        <v>-1.41501520355022</v>
      </c>
      <c r="BF459" s="219">
        <f>Scores!BH455*calcs!$BN$14</f>
        <v>1.38732019755445</v>
      </c>
      <c r="BG459" s="219">
        <f>Scores!BI455*calcs!$BN$14</f>
        <v>1.38732019755445</v>
      </c>
      <c r="BH459" s="219">
        <f>Scores!BJ455*calcs!$BN$14</f>
        <v>1.38732019755445</v>
      </c>
      <c r="BI459" s="219">
        <f>Scores!BK455*calcs!$BN$14</f>
        <v>1.09213899075983</v>
      </c>
      <c r="BJ459" s="219">
        <f>Scores!BL455*calcs!$BN$14</f>
        <v>1.09213899075983</v>
      </c>
    </row>
    <row r="460" spans="1:62">
      <c r="A460" t="s">
        <v>922</v>
      </c>
      <c r="B460" s="22" t="s">
        <v>923</v>
      </c>
      <c r="C460" s="219">
        <f>Scores!E456*calcs!$BN$3</f>
        <v>-0.607971196641882</v>
      </c>
      <c r="D460" s="219">
        <f>Scores!F456*calcs!$BN$3</f>
        <v>-0.607971196641882</v>
      </c>
      <c r="E460" s="219">
        <f>Scores!G456*calcs!$BN$3</f>
        <v>-0.607971196641882</v>
      </c>
      <c r="F460" s="219">
        <f>Scores!H456*calcs!$BN$3</f>
        <v>-0.607971196641882</v>
      </c>
      <c r="G460" s="219">
        <f>Scores!I456*calcs!$BN$3</f>
        <v>-0.607971196641882</v>
      </c>
      <c r="H460" s="219">
        <f>Scores!J456*calcs!$BN$4</f>
        <v>0.89352871079387</v>
      </c>
      <c r="I460" s="219">
        <f>Scores!K456*calcs!$BN$4</f>
        <v>0.89352871079387</v>
      </c>
      <c r="J460" s="219">
        <f>Scores!L456*calcs!$BN$4</f>
        <v>0.89352871079387</v>
      </c>
      <c r="K460" s="219">
        <f>Scores!M456*calcs!$BN$4</f>
        <v>0.89352871079387</v>
      </c>
      <c r="L460" s="219">
        <f>Scores!N456*calcs!$BN$4</f>
        <v>0.89352871079387</v>
      </c>
      <c r="M460" s="219">
        <f>Scores!O456*calcs!$BN$5</f>
        <v>-0.280813838091949</v>
      </c>
      <c r="N460" s="219">
        <f>Scores!P456*calcs!$BN$5</f>
        <v>-0.280813838091949</v>
      </c>
      <c r="O460" s="219">
        <f>Scores!Q456*calcs!$BN$5</f>
        <v>-0.280813838091949</v>
      </c>
      <c r="P460" s="219">
        <f>Scores!R456*calcs!$BN$5</f>
        <v>-0.280813838091949</v>
      </c>
      <c r="Q460" s="219">
        <f>Scores!S456*calcs!$BN$5</f>
        <v>-0.280813838091949</v>
      </c>
      <c r="R460" s="219">
        <f>Scores!T456*calcs!$BN$6</f>
        <v>-1.24275623238384</v>
      </c>
      <c r="S460" s="219">
        <f>Scores!U456*calcs!$BN$6</f>
        <v>-1.24275623238384</v>
      </c>
      <c r="T460" s="219">
        <f>Scores!V456*calcs!$BN$6</f>
        <v>-1.24275623238384</v>
      </c>
      <c r="U460" s="219">
        <f>Scores!W456*calcs!$BN$6</f>
        <v>-1.24275623238384</v>
      </c>
      <c r="V460" s="219">
        <f>Scores!X456*calcs!$BN$6</f>
        <v>-1.24275623238384</v>
      </c>
      <c r="W460" s="219">
        <f>Scores!Y456*calcs!$BN$7</f>
        <v>-0.249001410582533</v>
      </c>
      <c r="X460" s="219">
        <f>Scores!Z456*calcs!$BN$7</f>
        <v>-0.0483977771557711</v>
      </c>
      <c r="Y460" s="219">
        <f>Scores!AA456*calcs!$BN$7</f>
        <v>0.0307420541011138</v>
      </c>
      <c r="Z460" s="219">
        <f>Scores!AB456*calcs!$BN$7</f>
        <v>0.943972129324584</v>
      </c>
      <c r="AA460" s="219">
        <f>Scores!AC456*calcs!$BN$7</f>
        <v>0.288427297411889</v>
      </c>
      <c r="AB460" s="219">
        <f>Scores!AD456*calcs!$BN$8</f>
        <v>-1.09319416960115</v>
      </c>
      <c r="AC460" s="219">
        <f>Scores!AE456*calcs!$BN$8</f>
        <v>-0.744733965596323</v>
      </c>
      <c r="AD460" s="219">
        <f>Scores!AF456*calcs!$BN$8</f>
        <v>-0.349118196014489</v>
      </c>
      <c r="AE460" s="219">
        <f>Scores!AG456*calcs!$BN$8</f>
        <v>-0.193353458170233</v>
      </c>
      <c r="AF460" s="219">
        <f>Scores!AH456*calcs!$BN$8</f>
        <v>-0.190407342706224</v>
      </c>
      <c r="AG460" s="219">
        <f>Scores!AI456*calcs!$BN$9</f>
        <v>1.45212428785945</v>
      </c>
      <c r="AH460" s="219">
        <f>Scores!AJ456*calcs!$BN$9</f>
        <v>1.51726360117891</v>
      </c>
      <c r="AI460" s="219">
        <f>Scores!AK456*calcs!$BN$9</f>
        <v>1.56394089356828</v>
      </c>
      <c r="AJ460" s="219">
        <f>Scores!AL456*calcs!$BN$9</f>
        <v>1.61329029000977</v>
      </c>
      <c r="AK460" s="219">
        <f>Scores!AM456*calcs!$BN$9</f>
        <v>1.6993729375251</v>
      </c>
      <c r="AL460" s="219">
        <f>Scores!AN456*calcs!$BN$10</f>
        <v>-1.4885660145191</v>
      </c>
      <c r="AM460" s="219">
        <f>Scores!AO456*calcs!$BN$10</f>
        <v>-1.34950540370383</v>
      </c>
      <c r="AN460" s="219">
        <f>Scores!AP456*calcs!$BN$10</f>
        <v>-1.35906557198542</v>
      </c>
      <c r="AO460" s="219">
        <f>Scores!AQ456*calcs!$BN$10</f>
        <v>-1.29265151892455</v>
      </c>
      <c r="AP460" s="219">
        <f>Scores!AR456*calcs!$BN$10</f>
        <v>-1.2331032394471</v>
      </c>
      <c r="AQ460" s="219">
        <f>Scores!AS456*calcs!$BN$11</f>
        <v>-1.3547043619281</v>
      </c>
      <c r="AR460" s="219">
        <f>Scores!AT456*calcs!$BN$11</f>
        <v>-1.39119369600421</v>
      </c>
      <c r="AS460" s="219">
        <f>Scores!AU456*calcs!$BN$11</f>
        <v>-1.160002450868</v>
      </c>
      <c r="AT460" s="219">
        <f>Scores!AV456*calcs!$BN$11</f>
        <v>-0.736244259212331</v>
      </c>
      <c r="AU460" s="219">
        <f>Scores!AW456*calcs!$BN$11</f>
        <v>-0.785033483183307</v>
      </c>
      <c r="AV460" s="219">
        <f>Scores!AX456*calcs!$BN$12</f>
        <v>-1.95121451237069</v>
      </c>
      <c r="AW460" s="219">
        <f>Scores!AY456*calcs!$BN$12</f>
        <v>-1.74785323833552</v>
      </c>
      <c r="AX460" s="219">
        <f>Scores!AZ456*calcs!$BN$12</f>
        <v>-1.40643647581066</v>
      </c>
      <c r="AY460" s="219">
        <f>Scores!BA456*calcs!$BN$12</f>
        <v>-1.16311000099158</v>
      </c>
      <c r="AZ460" s="219">
        <f>Scores!BB456*calcs!$BN$12</f>
        <v>-0.885697777728338</v>
      </c>
      <c r="BA460" s="219">
        <f>Scores!BC456*calcs!$BN$13</f>
        <v>-1.75464013072995</v>
      </c>
      <c r="BB460" s="219">
        <f>Scores!BD456*calcs!$BN$13</f>
        <v>-1.66432230368555</v>
      </c>
      <c r="BC460" s="219">
        <f>Scores!BE456*calcs!$BN$13</f>
        <v>-1.63145579366939</v>
      </c>
      <c r="BD460" s="219">
        <f>Scores!BF456*calcs!$BN$13</f>
        <v>-1.60766985567677</v>
      </c>
      <c r="BE460" s="219">
        <f>Scores!BG456*calcs!$BN$13</f>
        <v>-1.60766985567677</v>
      </c>
      <c r="BF460" s="219">
        <f>Scores!BH456*calcs!$BN$14</f>
        <v>1.02852964193764</v>
      </c>
      <c r="BG460" s="219">
        <f>Scores!BI456*calcs!$BN$14</f>
        <v>1.02852964193764</v>
      </c>
      <c r="BH460" s="219">
        <f>Scores!BJ456*calcs!$BN$14</f>
        <v>1.02852964193764</v>
      </c>
      <c r="BI460" s="219">
        <f>Scores!BK456*calcs!$BN$14</f>
        <v>0.372403358254255</v>
      </c>
      <c r="BJ460" s="219">
        <f>Scores!BL456*calcs!$BN$14</f>
        <v>0.372403358254255</v>
      </c>
    </row>
    <row r="461" spans="1:62">
      <c r="A461" t="s">
        <v>924</v>
      </c>
      <c r="B461" s="22" t="s">
        <v>925</v>
      </c>
      <c r="C461" s="219">
        <f>Scores!E457*calcs!$BN$3</f>
        <v>1.13613946909063</v>
      </c>
      <c r="D461" s="219">
        <f>Scores!F457*calcs!$BN$3</f>
        <v>1.13613946909063</v>
      </c>
      <c r="E461" s="219">
        <f>Scores!G457*calcs!$BN$3</f>
        <v>1.13613946909063</v>
      </c>
      <c r="F461" s="219">
        <f>Scores!H457*calcs!$BN$3</f>
        <v>1.13613946909063</v>
      </c>
      <c r="G461" s="219">
        <f>Scores!I457*calcs!$BN$3</f>
        <v>1.13613946909063</v>
      </c>
      <c r="H461" s="219">
        <f>Scores!J457*calcs!$BN$4</f>
        <v>0.393353625529117</v>
      </c>
      <c r="I461" s="219">
        <f>Scores!K457*calcs!$BN$4</f>
        <v>0.393353625529117</v>
      </c>
      <c r="J461" s="219">
        <f>Scores!L457*calcs!$BN$4</f>
        <v>0.393353625529117</v>
      </c>
      <c r="K461" s="219">
        <f>Scores!M457*calcs!$BN$4</f>
        <v>0.393353625529117</v>
      </c>
      <c r="L461" s="219">
        <f>Scores!N457*calcs!$BN$4</f>
        <v>0.393353625529117</v>
      </c>
      <c r="M461" s="219">
        <f>Scores!O457*calcs!$BN$5</f>
        <v>0.852569288001883</v>
      </c>
      <c r="N461" s="219">
        <f>Scores!P457*calcs!$BN$5</f>
        <v>0.852569288001883</v>
      </c>
      <c r="O461" s="219">
        <f>Scores!Q457*calcs!$BN$5</f>
        <v>0.852569288001883</v>
      </c>
      <c r="P461" s="219">
        <f>Scores!R457*calcs!$BN$5</f>
        <v>0.852569288001883</v>
      </c>
      <c r="Q461" s="219">
        <f>Scores!S457*calcs!$BN$5</f>
        <v>0.852569288001883</v>
      </c>
      <c r="R461" s="219">
        <f>Scores!T457*calcs!$BN$6</f>
        <v>-1.08972236982626</v>
      </c>
      <c r="S461" s="219">
        <f>Scores!U457*calcs!$BN$6</f>
        <v>-1.08972236982626</v>
      </c>
      <c r="T461" s="219">
        <f>Scores!V457*calcs!$BN$6</f>
        <v>-1.08972236982626</v>
      </c>
      <c r="U461" s="219">
        <f>Scores!W457*calcs!$BN$6</f>
        <v>-1.08972236982626</v>
      </c>
      <c r="V461" s="219">
        <f>Scores!X457*calcs!$BN$6</f>
        <v>-1.08972236982626</v>
      </c>
      <c r="W461" s="219">
        <f>Scores!Y457*calcs!$BN$7</f>
        <v>-0.920837058235026</v>
      </c>
      <c r="X461" s="219">
        <f>Scores!Z457*calcs!$BN$7</f>
        <v>-0.858135825863654</v>
      </c>
      <c r="Y461" s="219">
        <f>Scores!AA457*calcs!$BN$7</f>
        <v>-1.32147717323322</v>
      </c>
      <c r="Z461" s="219">
        <f>Scores!AB457*calcs!$BN$7</f>
        <v>-0.686794533024773</v>
      </c>
      <c r="AA461" s="219">
        <f>Scores!AC457*calcs!$BN$7</f>
        <v>-0.542521817088761</v>
      </c>
      <c r="AB461" s="219">
        <f>Scores!AD457*calcs!$BN$8</f>
        <v>-0.737600494039407</v>
      </c>
      <c r="AC461" s="219">
        <f>Scores!AE457*calcs!$BN$8</f>
        <v>-0.706369864350943</v>
      </c>
      <c r="AD461" s="219">
        <f>Scores!AF457*calcs!$BN$8</f>
        <v>-0.727933826463916</v>
      </c>
      <c r="AE461" s="219">
        <f>Scores!AG457*calcs!$BN$8</f>
        <v>-0.758661895846575</v>
      </c>
      <c r="AF461" s="219">
        <f>Scores!AH457*calcs!$BN$8</f>
        <v>-0.78614884231355</v>
      </c>
      <c r="AG461" s="219">
        <f>Scores!AI457*calcs!$BN$9</f>
        <v>1.92018382164021</v>
      </c>
      <c r="AH461" s="219">
        <f>Scores!AJ457*calcs!$BN$9</f>
        <v>1.85206453486449</v>
      </c>
      <c r="AI461" s="219">
        <f>Scores!AK457*calcs!$BN$9</f>
        <v>1.86522269188937</v>
      </c>
      <c r="AJ461" s="219">
        <f>Scores!AL457*calcs!$BN$9</f>
        <v>1.81476785615652</v>
      </c>
      <c r="AK461" s="219">
        <f>Scores!AM457*calcs!$BN$9</f>
        <v>1.81077976046687</v>
      </c>
      <c r="AL461" s="219">
        <f>Scores!AN457*calcs!$BN$10</f>
        <v>-1.47250702145255</v>
      </c>
      <c r="AM461" s="219">
        <f>Scores!AO457*calcs!$BN$10</f>
        <v>-1.55029943826609</v>
      </c>
      <c r="AN461" s="219">
        <f>Scores!AP457*calcs!$BN$10</f>
        <v>-1.64553933906816</v>
      </c>
      <c r="AO461" s="219">
        <f>Scores!AQ457*calcs!$BN$10</f>
        <v>-1.44423306992205</v>
      </c>
      <c r="AP461" s="219">
        <f>Scores!AR457*calcs!$BN$10</f>
        <v>-1.46692648544376</v>
      </c>
      <c r="AQ461" s="219">
        <f>Scores!AS457*calcs!$BN$11</f>
        <v>-1.17824185244761</v>
      </c>
      <c r="AR461" s="219">
        <f>Scores!AT457*calcs!$BN$11</f>
        <v>-1.22101889650772</v>
      </c>
      <c r="AS461" s="219">
        <f>Scores!AU457*calcs!$BN$11</f>
        <v>-1.05629885964399</v>
      </c>
      <c r="AT461" s="219">
        <f>Scores!AV457*calcs!$BN$11</f>
        <v>-1.1211152924643</v>
      </c>
      <c r="AU461" s="219">
        <f>Scores!AW457*calcs!$BN$11</f>
        <v>-1.04649773015655</v>
      </c>
      <c r="AV461" s="219">
        <f>Scores!AX457*calcs!$BN$12</f>
        <v>-1.7520336865378</v>
      </c>
      <c r="AW461" s="219">
        <f>Scores!AY457*calcs!$BN$12</f>
        <v>-1.60313825822203</v>
      </c>
      <c r="AX461" s="219">
        <f>Scores!AZ457*calcs!$BN$12</f>
        <v>-1.55960977479912</v>
      </c>
      <c r="AY461" s="219">
        <f>Scores!BA457*calcs!$BN$12</f>
        <v>-1.41074719411817</v>
      </c>
      <c r="AZ461" s="219">
        <f>Scores!BB457*calcs!$BN$12</f>
        <v>-1.35078810165757</v>
      </c>
      <c r="BA461" s="219">
        <f>Scores!BC457*calcs!$BN$13</f>
        <v>-1.29440665381718</v>
      </c>
      <c r="BB461" s="219">
        <f>Scores!BD457*calcs!$BN$13</f>
        <v>-1.23159850472731</v>
      </c>
      <c r="BC461" s="219">
        <f>Scores!BE457*calcs!$BN$13</f>
        <v>-1.27362719951886</v>
      </c>
      <c r="BD461" s="219">
        <f>Scores!BF457*calcs!$BN$13</f>
        <v>-1.1692144404922</v>
      </c>
      <c r="BE461" s="219">
        <f>Scores!BG457*calcs!$BN$13</f>
        <v>-1.1692144404922</v>
      </c>
      <c r="BF461" s="219">
        <f>Scores!BH457*calcs!$BN$14</f>
        <v>2.45661840411941</v>
      </c>
      <c r="BG461" s="219">
        <f>Scores!BI457*calcs!$BN$14</f>
        <v>2.45661840411941</v>
      </c>
      <c r="BH461" s="219">
        <f>Scores!BJ457*calcs!$BN$14</f>
        <v>2.45661840411941</v>
      </c>
      <c r="BI461" s="219">
        <f>Scores!BK457*calcs!$BN$14</f>
        <v>2.13214223678161</v>
      </c>
      <c r="BJ461" s="219">
        <f>Scores!BL457*calcs!$BN$14</f>
        <v>2.13214223678161</v>
      </c>
    </row>
    <row r="462" spans="1:62">
      <c r="A462" t="s">
        <v>926</v>
      </c>
      <c r="B462" s="22" t="s">
        <v>927</v>
      </c>
      <c r="C462" s="219">
        <f>Scores!E458*calcs!$BN$3</f>
        <v>-0.895400634354599</v>
      </c>
      <c r="D462" s="219">
        <f>Scores!F458*calcs!$BN$3</f>
        <v>-0.895400634354599</v>
      </c>
      <c r="E462" s="219">
        <f>Scores!G458*calcs!$BN$3</f>
        <v>-0.895400634354599</v>
      </c>
      <c r="F462" s="219">
        <f>Scores!H458*calcs!$BN$3</f>
        <v>-0.895400634354599</v>
      </c>
      <c r="G462" s="219">
        <f>Scores!I458*calcs!$BN$3</f>
        <v>-0.895400634354599</v>
      </c>
      <c r="H462" s="219">
        <f>Scores!J458*calcs!$BN$4</f>
        <v>-1.50267561507408</v>
      </c>
      <c r="I462" s="219">
        <f>Scores!K458*calcs!$BN$4</f>
        <v>-1.50267561507408</v>
      </c>
      <c r="J462" s="219">
        <f>Scores!L458*calcs!$BN$4</f>
        <v>-1.50267561507408</v>
      </c>
      <c r="K462" s="219">
        <f>Scores!M458*calcs!$BN$4</f>
        <v>-1.50267561507408</v>
      </c>
      <c r="L462" s="219">
        <f>Scores!N458*calcs!$BN$4</f>
        <v>-1.50267561507408</v>
      </c>
      <c r="M462" s="219">
        <f>Scores!O458*calcs!$BN$5</f>
        <v>0.523285845361384</v>
      </c>
      <c r="N462" s="219">
        <f>Scores!P458*calcs!$BN$5</f>
        <v>0.523285845361384</v>
      </c>
      <c r="O462" s="219">
        <f>Scores!Q458*calcs!$BN$5</f>
        <v>0.523285845361384</v>
      </c>
      <c r="P462" s="219">
        <f>Scores!R458*calcs!$BN$5</f>
        <v>0.523285845361384</v>
      </c>
      <c r="Q462" s="219">
        <f>Scores!S458*calcs!$BN$5</f>
        <v>0.523285845361384</v>
      </c>
      <c r="R462" s="219">
        <f>Scores!T458*calcs!$BN$6</f>
        <v>-0.650276516439278</v>
      </c>
      <c r="S462" s="219">
        <f>Scores!U458*calcs!$BN$6</f>
        <v>-0.650276516439278</v>
      </c>
      <c r="T462" s="219">
        <f>Scores!V458*calcs!$BN$6</f>
        <v>-0.650276516439278</v>
      </c>
      <c r="U462" s="219">
        <f>Scores!W458*calcs!$BN$6</f>
        <v>-0.650276516439278</v>
      </c>
      <c r="V462" s="219">
        <f>Scores!X458*calcs!$BN$6</f>
        <v>-0.650276516439278</v>
      </c>
      <c r="W462" s="219">
        <f>Scores!Y458*calcs!$BN$7</f>
        <v>-0.0012088683127809</v>
      </c>
      <c r="X462" s="219">
        <f>Scores!Z458*calcs!$BN$7</f>
        <v>-0.257246367095537</v>
      </c>
      <c r="Y462" s="219">
        <f>Scores!AA458*calcs!$BN$7</f>
        <v>-0.303294360575462</v>
      </c>
      <c r="Z462" s="219">
        <f>Scores!AB458*calcs!$BN$7</f>
        <v>-0.183991923709856</v>
      </c>
      <c r="AA462" s="219">
        <f>Scores!AC458*calcs!$BN$7</f>
        <v>-0.694888151328244</v>
      </c>
      <c r="AB462" s="219">
        <f>Scores!AD458*calcs!$BN$8</f>
        <v>0.105242646997949</v>
      </c>
      <c r="AC462" s="219">
        <f>Scores!AE458*calcs!$BN$8</f>
        <v>0.139674718568399</v>
      </c>
      <c r="AD462" s="219">
        <f>Scores!AF458*calcs!$BN$8</f>
        <v>0.0390220401967257</v>
      </c>
      <c r="AE462" s="219">
        <f>Scores!AG458*calcs!$BN$8</f>
        <v>0.142511360285017</v>
      </c>
      <c r="AF462" s="219">
        <f>Scores!AH458*calcs!$BN$8</f>
        <v>-0.0279323882678626</v>
      </c>
      <c r="AG462" s="219">
        <f>Scores!AI458*calcs!$BN$9</f>
        <v>1.97359559636297</v>
      </c>
      <c r="AH462" s="219">
        <f>Scores!AJ458*calcs!$BN$9</f>
        <v>2.03686832933707</v>
      </c>
      <c r="AI462" s="219">
        <f>Scores!AK458*calcs!$BN$9</f>
        <v>1.98030749249202</v>
      </c>
      <c r="AJ462" s="219">
        <f>Scores!AL458*calcs!$BN$9</f>
        <v>2.0600054900051</v>
      </c>
      <c r="AK462" s="219">
        <f>Scores!AM458*calcs!$BN$9</f>
        <v>2.05260683746579</v>
      </c>
      <c r="AL462" s="219">
        <f>Scores!AN458*calcs!$BN$10</f>
        <v>-1.55708438493639</v>
      </c>
      <c r="AM462" s="219">
        <f>Scores!AO458*calcs!$BN$10</f>
        <v>-1.73492785140171</v>
      </c>
      <c r="AN462" s="219">
        <f>Scores!AP458*calcs!$BN$10</f>
        <v>-1.82784082721173</v>
      </c>
      <c r="AO462" s="219">
        <f>Scores!AQ458*calcs!$BN$10</f>
        <v>-2.0409819431037</v>
      </c>
      <c r="AP462" s="219">
        <f>Scores!AR458*calcs!$BN$10</f>
        <v>-2.00331899541437</v>
      </c>
      <c r="AQ462" s="219">
        <f>Scores!AS458*calcs!$BN$11</f>
        <v>-0.995515460784745</v>
      </c>
      <c r="AR462" s="219">
        <f>Scores!AT458*calcs!$BN$11</f>
        <v>-1.01187571993196</v>
      </c>
      <c r="AS462" s="219">
        <f>Scores!AU458*calcs!$BN$11</f>
        <v>-0.591737421287742</v>
      </c>
      <c r="AT462" s="219">
        <f>Scores!AV458*calcs!$BN$11</f>
        <v>-0.220358752103331</v>
      </c>
      <c r="AU462" s="219">
        <f>Scores!AW458*calcs!$BN$11</f>
        <v>-0.214782039576379</v>
      </c>
      <c r="AV462" s="219">
        <f>Scores!AX458*calcs!$BN$12</f>
        <v>-0.608501415873663</v>
      </c>
      <c r="AW462" s="219">
        <f>Scores!AY458*calcs!$BN$12</f>
        <v>-0.573177056798189</v>
      </c>
      <c r="AX462" s="219">
        <f>Scores!AZ458*calcs!$BN$12</f>
        <v>-0.63277639169324</v>
      </c>
      <c r="AY462" s="219">
        <f>Scores!BA458*calcs!$BN$12</f>
        <v>-0.472281681208449</v>
      </c>
      <c r="AZ462" s="219">
        <f>Scores!BB458*calcs!$BN$12</f>
        <v>-0.443084510169073</v>
      </c>
      <c r="BA462" s="219">
        <f>Scores!BC458*calcs!$BN$13</f>
        <v>-0.966490301516824</v>
      </c>
      <c r="BB462" s="219">
        <f>Scores!BD458*calcs!$BN$13</f>
        <v>-1.12064368448161</v>
      </c>
      <c r="BC462" s="219">
        <f>Scores!BE458*calcs!$BN$13</f>
        <v>-1.06135599959905</v>
      </c>
      <c r="BD462" s="219">
        <f>Scores!BF458*calcs!$BN$13</f>
        <v>-0.876910830369149</v>
      </c>
      <c r="BE462" s="219">
        <f>Scores!BG458*calcs!$BN$13</f>
        <v>-0.876910830369149</v>
      </c>
      <c r="BF462" s="219">
        <f>Scores!BH458*calcs!$BN$14</f>
        <v>-0.41437262838331</v>
      </c>
      <c r="BG462" s="219">
        <f>Scores!BI458*calcs!$BN$14</f>
        <v>-0.41437262838331</v>
      </c>
      <c r="BH462" s="219">
        <f>Scores!BJ458*calcs!$BN$14</f>
        <v>-0.41437262838331</v>
      </c>
      <c r="BI462" s="219">
        <f>Scores!BK458*calcs!$BN$14</f>
        <v>-0.424636494857146</v>
      </c>
      <c r="BJ462" s="219">
        <f>Scores!BL458*calcs!$BN$14</f>
        <v>-0.424636494857146</v>
      </c>
    </row>
    <row r="463" spans="1:62">
      <c r="A463" t="s">
        <v>928</v>
      </c>
      <c r="B463" s="22" t="s">
        <v>929</v>
      </c>
      <c r="C463" s="219">
        <f>Scores!E459*calcs!$BN$3</f>
        <v>-0.0749709771940269</v>
      </c>
      <c r="D463" s="219">
        <f>Scores!F459*calcs!$BN$3</f>
        <v>-0.0749709771940269</v>
      </c>
      <c r="E463" s="219">
        <f>Scores!G459*calcs!$BN$3</f>
        <v>-0.0749709771940269</v>
      </c>
      <c r="F463" s="219">
        <f>Scores!H459*calcs!$BN$3</f>
        <v>-0.0749709771940269</v>
      </c>
      <c r="G463" s="219">
        <f>Scores!I459*calcs!$BN$3</f>
        <v>-0.0749709771940269</v>
      </c>
      <c r="H463" s="219">
        <f>Scores!J459*calcs!$BN$4</f>
        <v>-1.32656472133719</v>
      </c>
      <c r="I463" s="219">
        <f>Scores!K459*calcs!$BN$4</f>
        <v>-1.32656472133719</v>
      </c>
      <c r="J463" s="219">
        <f>Scores!L459*calcs!$BN$4</f>
        <v>-1.32656472133719</v>
      </c>
      <c r="K463" s="219">
        <f>Scores!M459*calcs!$BN$4</f>
        <v>-1.32656472133719</v>
      </c>
      <c r="L463" s="219">
        <f>Scores!N459*calcs!$BN$4</f>
        <v>-1.32656472133719</v>
      </c>
      <c r="M463" s="219">
        <f>Scores!O459*calcs!$BN$5</f>
        <v>0.906066198255181</v>
      </c>
      <c r="N463" s="219">
        <f>Scores!P459*calcs!$BN$5</f>
        <v>0.906066198255181</v>
      </c>
      <c r="O463" s="219">
        <f>Scores!Q459*calcs!$BN$5</f>
        <v>0.906066198255181</v>
      </c>
      <c r="P463" s="219">
        <f>Scores!R459*calcs!$BN$5</f>
        <v>0.906066198255181</v>
      </c>
      <c r="Q463" s="219">
        <f>Scores!S459*calcs!$BN$5</f>
        <v>0.906066198255181</v>
      </c>
      <c r="R463" s="219">
        <f>Scores!T459*calcs!$BN$6</f>
        <v>-0.924045596356265</v>
      </c>
      <c r="S463" s="219">
        <f>Scores!U459*calcs!$BN$6</f>
        <v>-0.924045596356265</v>
      </c>
      <c r="T463" s="219">
        <f>Scores!V459*calcs!$BN$6</f>
        <v>-0.924045596356265</v>
      </c>
      <c r="U463" s="219">
        <f>Scores!W459*calcs!$BN$6</f>
        <v>-0.924045596356265</v>
      </c>
      <c r="V463" s="219">
        <f>Scores!X459*calcs!$BN$6</f>
        <v>-0.924045596356265</v>
      </c>
      <c r="W463" s="219">
        <f>Scores!Y459*calcs!$BN$7</f>
        <v>-1.54965669624465</v>
      </c>
      <c r="X463" s="219">
        <f>Scores!Z459*calcs!$BN$7</f>
        <v>-2.82560525710163</v>
      </c>
      <c r="Y463" s="219">
        <f>Scores!AA459*calcs!$BN$7</f>
        <v>-2.70952872254033</v>
      </c>
      <c r="Z463" s="219">
        <f>Scores!AB459*calcs!$BN$7</f>
        <v>-4.34177855687986</v>
      </c>
      <c r="AA463" s="219">
        <f>Scores!AC459*calcs!$BN$7</f>
        <v>-3.67959962430486</v>
      </c>
      <c r="AB463" s="219">
        <f>Scores!AD459*calcs!$BN$8</f>
        <v>0.0347600199165713</v>
      </c>
      <c r="AC463" s="219">
        <f>Scores!AE459*calcs!$BN$8</f>
        <v>0.00679716531511716</v>
      </c>
      <c r="AD463" s="219">
        <f>Scores!AF459*calcs!$BN$8</f>
        <v>0.0443495712717619</v>
      </c>
      <c r="AE463" s="219">
        <f>Scores!AG459*calcs!$BN$8</f>
        <v>0.163089942817336</v>
      </c>
      <c r="AF463" s="219">
        <f>Scores!AH459*calcs!$BN$8</f>
        <v>0.0927241179817225</v>
      </c>
      <c r="AG463" s="219">
        <f>Scores!AI459*calcs!$BN$9</f>
        <v>2.32234818157956</v>
      </c>
      <c r="AH463" s="219">
        <f>Scores!AJ459*calcs!$BN$9</f>
        <v>2.37741209967249</v>
      </c>
      <c r="AI463" s="219">
        <f>Scores!AK459*calcs!$BN$9</f>
        <v>2.37561308082816</v>
      </c>
      <c r="AJ463" s="219">
        <f>Scores!AL459*calcs!$BN$9</f>
        <v>2.37478883302677</v>
      </c>
      <c r="AK463" s="219">
        <f>Scores!AM459*calcs!$BN$9</f>
        <v>2.36905905334139</v>
      </c>
      <c r="AL463" s="219">
        <f>Scores!AN459*calcs!$BN$10</f>
        <v>-2.36983847613619</v>
      </c>
      <c r="AM463" s="219">
        <f>Scores!AO459*calcs!$BN$10</f>
        <v>-2.48871152307575</v>
      </c>
      <c r="AN463" s="219">
        <f>Scores!AP459*calcs!$BN$10</f>
        <v>-2.81747747713393</v>
      </c>
      <c r="AO463" s="219">
        <f>Scores!AQ459*calcs!$BN$10</f>
        <v>-2.72695149860126</v>
      </c>
      <c r="AP463" s="219">
        <f>Scores!AR459*calcs!$BN$10</f>
        <v>-2.70439957900943</v>
      </c>
      <c r="AQ463" s="219">
        <f>Scores!AS459*calcs!$BN$11</f>
        <v>-1.11084855832591</v>
      </c>
      <c r="AR463" s="219">
        <f>Scores!AT459*calcs!$BN$11</f>
        <v>-1.13886383857887</v>
      </c>
      <c r="AS463" s="219">
        <f>Scores!AU459*calcs!$BN$11</f>
        <v>-0.600300290349161</v>
      </c>
      <c r="AT463" s="219">
        <f>Scores!AV459*calcs!$BN$11</f>
        <v>-0.254247490434097</v>
      </c>
      <c r="AU463" s="219">
        <f>Scores!AW459*calcs!$BN$11</f>
        <v>-0.196137709732273</v>
      </c>
      <c r="AV463" s="219">
        <f>Scores!AX459*calcs!$BN$12</f>
        <v>-0.567972575989057</v>
      </c>
      <c r="AW463" s="219">
        <f>Scores!AY459*calcs!$BN$12</f>
        <v>-0.541830951559109</v>
      </c>
      <c r="AX463" s="219">
        <f>Scores!AZ459*calcs!$BN$12</f>
        <v>-0.554411845589546</v>
      </c>
      <c r="AY463" s="219">
        <f>Scores!BA459*calcs!$BN$12</f>
        <v>-0.422060767235847</v>
      </c>
      <c r="AZ463" s="219">
        <f>Scores!BB459*calcs!$BN$12</f>
        <v>-0.279203111224014</v>
      </c>
      <c r="BA463" s="219">
        <f>Scores!BC459*calcs!$BN$13</f>
        <v>-1.20811287689603</v>
      </c>
      <c r="BB463" s="219">
        <f>Scores!BD459*calcs!$BN$13</f>
        <v>-1.20385979966588</v>
      </c>
      <c r="BC463" s="219">
        <f>Scores!BE459*calcs!$BN$13</f>
        <v>-1.07955067387789</v>
      </c>
      <c r="BD463" s="219">
        <f>Scores!BF459*calcs!$BN$13</f>
        <v>-0.870267566502716</v>
      </c>
      <c r="BE463" s="219">
        <f>Scores!BG459*calcs!$BN$13</f>
        <v>-0.870267566502716</v>
      </c>
      <c r="BF463" s="219">
        <f>Scores!BH459*calcs!$BN$14</f>
        <v>-0.651203820930574</v>
      </c>
      <c r="BG463" s="219">
        <f>Scores!BI459*calcs!$BN$14</f>
        <v>-0.651203820930574</v>
      </c>
      <c r="BH463" s="219">
        <f>Scores!BJ459*calcs!$BN$14</f>
        <v>-0.651203820930574</v>
      </c>
      <c r="BI463" s="219">
        <f>Scores!BK459*calcs!$BN$14</f>
        <v>-0.399224621298764</v>
      </c>
      <c r="BJ463" s="219">
        <f>Scores!BL459*calcs!$BN$14</f>
        <v>-0.399224621298764</v>
      </c>
    </row>
    <row r="464" spans="1:62">
      <c r="A464" t="s">
        <v>930</v>
      </c>
      <c r="B464" s="22" t="s">
        <v>931</v>
      </c>
      <c r="C464" s="219">
        <f>Scores!E460*calcs!$BN$3</f>
        <v>-0.409840225014669</v>
      </c>
      <c r="D464" s="219">
        <f>Scores!F460*calcs!$BN$3</f>
        <v>-0.409840225014669</v>
      </c>
      <c r="E464" s="219">
        <f>Scores!G460*calcs!$BN$3</f>
        <v>-0.409840225014669</v>
      </c>
      <c r="F464" s="219">
        <f>Scores!H460*calcs!$BN$3</f>
        <v>-0.409840225014669</v>
      </c>
      <c r="G464" s="219">
        <f>Scores!I460*calcs!$BN$3</f>
        <v>-0.409840225014669</v>
      </c>
      <c r="H464" s="219">
        <f>Scores!J460*calcs!$BN$4</f>
        <v>-1.31625095111521</v>
      </c>
      <c r="I464" s="219">
        <f>Scores!K460*calcs!$BN$4</f>
        <v>-1.31625095111521</v>
      </c>
      <c r="J464" s="219">
        <f>Scores!L460*calcs!$BN$4</f>
        <v>-1.31625095111521</v>
      </c>
      <c r="K464" s="219">
        <f>Scores!M460*calcs!$BN$4</f>
        <v>-1.31625095111521</v>
      </c>
      <c r="L464" s="219">
        <f>Scores!N460*calcs!$BN$4</f>
        <v>-1.31625095111521</v>
      </c>
      <c r="M464" s="219">
        <f>Scores!O460*calcs!$BN$5</f>
        <v>-0.14050771892136</v>
      </c>
      <c r="N464" s="219">
        <f>Scores!P460*calcs!$BN$5</f>
        <v>-0.14050771892136</v>
      </c>
      <c r="O464" s="219">
        <f>Scores!Q460*calcs!$BN$5</f>
        <v>-0.14050771892136</v>
      </c>
      <c r="P464" s="219">
        <f>Scores!R460*calcs!$BN$5</f>
        <v>-0.14050771892136</v>
      </c>
      <c r="Q464" s="219">
        <f>Scores!S460*calcs!$BN$5</f>
        <v>-0.14050771892136</v>
      </c>
      <c r="R464" s="219">
        <f>Scores!T460*calcs!$BN$6</f>
        <v>-0.830145358896517</v>
      </c>
      <c r="S464" s="219">
        <f>Scores!U460*calcs!$BN$6</f>
        <v>-0.830145358896517</v>
      </c>
      <c r="T464" s="219">
        <f>Scores!V460*calcs!$BN$6</f>
        <v>-0.830145358896517</v>
      </c>
      <c r="U464" s="219">
        <f>Scores!W460*calcs!$BN$6</f>
        <v>-0.830145358896517</v>
      </c>
      <c r="V464" s="219">
        <f>Scores!X460*calcs!$BN$6</f>
        <v>-0.830145358896517</v>
      </c>
      <c r="W464" s="219">
        <f>Scores!Y460*calcs!$BN$7</f>
        <v>-0.789439900666261</v>
      </c>
      <c r="X464" s="219">
        <f>Scores!Z460*calcs!$BN$7</f>
        <v>-0.440016466285543</v>
      </c>
      <c r="Y464" s="219">
        <f>Scores!AA460*calcs!$BN$7</f>
        <v>-0.971341385844327</v>
      </c>
      <c r="Z464" s="219">
        <f>Scores!AB460*calcs!$BN$7</f>
        <v>-0.531229679217251</v>
      </c>
      <c r="AA464" s="219">
        <f>Scores!AC460*calcs!$BN$7</f>
        <v>-0.59245809951964</v>
      </c>
      <c r="AB464" s="219">
        <f>Scores!AD460*calcs!$BN$8</f>
        <v>-0.382006818477661</v>
      </c>
      <c r="AC464" s="219">
        <f>Scores!AE460*calcs!$BN$8</f>
        <v>-0.421920068239518</v>
      </c>
      <c r="AD464" s="219">
        <f>Scores!AF460*calcs!$BN$8</f>
        <v>-0.38959907954572</v>
      </c>
      <c r="AE464" s="219">
        <f>Scores!AG460*calcs!$BN$8</f>
        <v>-0.364865686583935</v>
      </c>
      <c r="AF464" s="219">
        <f>Scores!AH460*calcs!$BN$8</f>
        <v>-0.456575662375573</v>
      </c>
      <c r="AG464" s="219">
        <f>Scores!AI460*calcs!$BN$9</f>
        <v>1.67468016875018</v>
      </c>
      <c r="AH464" s="219">
        <f>Scores!AJ460*calcs!$BN$9</f>
        <v>1.67459034057563</v>
      </c>
      <c r="AI464" s="219">
        <f>Scores!AK460*calcs!$BN$9</f>
        <v>1.76285646595082</v>
      </c>
      <c r="AJ464" s="219">
        <f>Scores!AL460*calcs!$BN$9</f>
        <v>1.85408847793677</v>
      </c>
      <c r="AK464" s="219">
        <f>Scores!AM460*calcs!$BN$9</f>
        <v>1.84995578611672</v>
      </c>
      <c r="AL464" s="219">
        <f>Scores!AN460*calcs!$BN$10</f>
        <v>-0.974678236389439</v>
      </c>
      <c r="AM464" s="219">
        <f>Scores!AO460*calcs!$BN$10</f>
        <v>-1.08827365564096</v>
      </c>
      <c r="AN464" s="219">
        <f>Scores!AP460*calcs!$BN$10</f>
        <v>-1.19741893225221</v>
      </c>
      <c r="AO464" s="219">
        <f>Scores!AQ460*calcs!$BN$10</f>
        <v>-1.18197885237993</v>
      </c>
      <c r="AP464" s="219">
        <f>Scores!AR460*calcs!$BN$10</f>
        <v>-1.14144778587698</v>
      </c>
      <c r="AQ464" s="219">
        <f>Scores!AS460*calcs!$BN$11</f>
        <v>-1.25734573600783</v>
      </c>
      <c r="AR464" s="219">
        <f>Scores!AT460*calcs!$BN$11</f>
        <v>-1.11894949911781</v>
      </c>
      <c r="AS464" s="219">
        <f>Scores!AU460*calcs!$BN$11</f>
        <v>-1.00683885063889</v>
      </c>
      <c r="AT464" s="219">
        <f>Scores!AV460*calcs!$BN$11</f>
        <v>-0.910596732402276</v>
      </c>
      <c r="AU464" s="219">
        <f>Scores!AW460*calcs!$BN$11</f>
        <v>-0.898641281317629</v>
      </c>
      <c r="AV464" s="219">
        <f>Scores!AX460*calcs!$BN$12</f>
        <v>-1.3802294783164</v>
      </c>
      <c r="AW464" s="219">
        <f>Scores!AY460*calcs!$BN$12</f>
        <v>-1.47374591772113</v>
      </c>
      <c r="AX464" s="219">
        <f>Scores!AZ460*calcs!$BN$12</f>
        <v>-1.53986148113613</v>
      </c>
      <c r="AY464" s="219">
        <f>Scores!BA460*calcs!$BN$12</f>
        <v>-1.47432588109089</v>
      </c>
      <c r="AZ464" s="219">
        <f>Scores!BB460*calcs!$BN$12</f>
        <v>-1.40258371067316</v>
      </c>
      <c r="BA464" s="219">
        <f>Scores!BC460*calcs!$BN$13</f>
        <v>-1.40946502304537</v>
      </c>
      <c r="BB464" s="219">
        <f>Scores!BD460*calcs!$BN$13</f>
        <v>-1.33700558396073</v>
      </c>
      <c r="BC464" s="219">
        <f>Scores!BE460*calcs!$BN$13</f>
        <v>-1.26756230809258</v>
      </c>
      <c r="BD464" s="219">
        <f>Scores!BF460*calcs!$BN$13</f>
        <v>-1.17585770435863</v>
      </c>
      <c r="BE464" s="219">
        <f>Scores!BG460*calcs!$BN$13</f>
        <v>-1.17585770435863</v>
      </c>
      <c r="BF464" s="219">
        <f>Scores!BH460*calcs!$BN$14</f>
        <v>0.710505259897927</v>
      </c>
      <c r="BG464" s="219">
        <f>Scores!BI460*calcs!$BN$14</f>
        <v>0.710505259897927</v>
      </c>
      <c r="BH464" s="219">
        <f>Scores!BJ460*calcs!$BN$14</f>
        <v>0.710505259897927</v>
      </c>
      <c r="BI464" s="219">
        <f>Scores!BK460*calcs!$BN$14</f>
        <v>-0.0185380270886009</v>
      </c>
      <c r="BJ464" s="219">
        <f>Scores!BL460*calcs!$BN$14</f>
        <v>-0.0185380270886009</v>
      </c>
    </row>
    <row r="465" spans="1:62">
      <c r="A465" t="s">
        <v>932</v>
      </c>
      <c r="B465" s="22" t="s">
        <v>933</v>
      </c>
      <c r="C465" s="219">
        <f>Scores!E461*calcs!$BN$3</f>
        <v>-0.239615024039176</v>
      </c>
      <c r="D465" s="219">
        <f>Scores!F461*calcs!$BN$3</f>
        <v>-0.239615024039176</v>
      </c>
      <c r="E465" s="219">
        <f>Scores!G461*calcs!$BN$3</f>
        <v>-0.239615024039176</v>
      </c>
      <c r="F465" s="219">
        <f>Scores!H461*calcs!$BN$3</f>
        <v>-0.239615024039176</v>
      </c>
      <c r="G465" s="219">
        <f>Scores!I461*calcs!$BN$3</f>
        <v>-0.239615024039176</v>
      </c>
      <c r="H465" s="219">
        <f>Scores!J461*calcs!$BN$4</f>
        <v>-0.417535817969223</v>
      </c>
      <c r="I465" s="219">
        <f>Scores!K461*calcs!$BN$4</f>
        <v>-0.417535817969223</v>
      </c>
      <c r="J465" s="219">
        <f>Scores!L461*calcs!$BN$4</f>
        <v>-0.417535817969223</v>
      </c>
      <c r="K465" s="219">
        <f>Scores!M461*calcs!$BN$4</f>
        <v>-0.417535817969223</v>
      </c>
      <c r="L465" s="219">
        <f>Scores!N461*calcs!$BN$4</f>
        <v>-0.417535817969223</v>
      </c>
      <c r="M465" s="219">
        <f>Scores!O461*calcs!$BN$5</f>
        <v>0.199297382593056</v>
      </c>
      <c r="N465" s="219">
        <f>Scores!P461*calcs!$BN$5</f>
        <v>0.199297382593056</v>
      </c>
      <c r="O465" s="219">
        <f>Scores!Q461*calcs!$BN$5</f>
        <v>0.199297382593056</v>
      </c>
      <c r="P465" s="219">
        <f>Scores!R461*calcs!$BN$5</f>
        <v>0.199297382593056</v>
      </c>
      <c r="Q465" s="219">
        <f>Scores!S461*calcs!$BN$5</f>
        <v>0.199297382593056</v>
      </c>
      <c r="R465" s="219">
        <f>Scores!T461*calcs!$BN$6</f>
        <v>-0.73848268306659</v>
      </c>
      <c r="S465" s="219">
        <f>Scores!U461*calcs!$BN$6</f>
        <v>-0.73848268306659</v>
      </c>
      <c r="T465" s="219">
        <f>Scores!V461*calcs!$BN$6</f>
        <v>-0.73848268306659</v>
      </c>
      <c r="U465" s="219">
        <f>Scores!W461*calcs!$BN$6</f>
        <v>-0.73848268306659</v>
      </c>
      <c r="V465" s="219">
        <f>Scores!X461*calcs!$BN$6</f>
        <v>-0.73848268306659</v>
      </c>
      <c r="W465" s="219">
        <f>Scores!Y461*calcs!$BN$7</f>
        <v>-1.23154732872085</v>
      </c>
      <c r="X465" s="219">
        <f>Scores!Z461*calcs!$BN$7</f>
        <v>0.0727216266087456</v>
      </c>
      <c r="Y465" s="219">
        <f>Scores!AA461*calcs!$BN$7</f>
        <v>-0.984131890188106</v>
      </c>
      <c r="Z465" s="219">
        <f>Scores!AB461*calcs!$BN$7</f>
        <v>-0.889699057110913</v>
      </c>
      <c r="AA465" s="219">
        <f>Scores!AC461*calcs!$BN$7</f>
        <v>-0.358039056957778</v>
      </c>
      <c r="AB465" s="219">
        <f>Scores!AD461*calcs!$BN$8</f>
        <v>-0.0809315725233173</v>
      </c>
      <c r="AC465" s="219">
        <f>Scores!AE461*calcs!$BN$8</f>
        <v>-0.0202547912110083</v>
      </c>
      <c r="AD465" s="219">
        <f>Scores!AF461*calcs!$BN$8</f>
        <v>-0.000703401977583876</v>
      </c>
      <c r="AE465" s="219">
        <f>Scores!AG461*calcs!$BN$8</f>
        <v>0.0132137695814934</v>
      </c>
      <c r="AF465" s="219">
        <f>Scores!AH461*calcs!$BN$8</f>
        <v>-0.101254418988764</v>
      </c>
      <c r="AG465" s="219">
        <f>Scores!AI461*calcs!$BN$9</f>
        <v>2.05491878177462</v>
      </c>
      <c r="AH465" s="219">
        <f>Scores!AJ461*calcs!$BN$9</f>
        <v>2.10645791988533</v>
      </c>
      <c r="AI465" s="219">
        <f>Scores!AK461*calcs!$BN$9</f>
        <v>2.11237324025385</v>
      </c>
      <c r="AJ465" s="219">
        <f>Scores!AL461*calcs!$BN$9</f>
        <v>2.11080168078369</v>
      </c>
      <c r="AK465" s="219">
        <f>Scores!AM461*calcs!$BN$9</f>
        <v>2.10335204501888</v>
      </c>
      <c r="AL465" s="219">
        <f>Scores!AN461*calcs!$BN$10</f>
        <v>-1.42861244040397</v>
      </c>
      <c r="AM465" s="219">
        <f>Scores!AO461*calcs!$BN$10</f>
        <v>-1.3879887453996</v>
      </c>
      <c r="AN465" s="219">
        <f>Scores!AP461*calcs!$BN$10</f>
        <v>-1.54657567407594</v>
      </c>
      <c r="AO465" s="219">
        <f>Scores!AQ461*calcs!$BN$10</f>
        <v>-1.56743974930426</v>
      </c>
      <c r="AP465" s="219">
        <f>Scores!AR461*calcs!$BN$10</f>
        <v>-1.46692648544376</v>
      </c>
      <c r="AQ465" s="219">
        <f>Scores!AS461*calcs!$BN$11</f>
        <v>-0.933000393472242</v>
      </c>
      <c r="AR465" s="219">
        <f>Scores!AT461*calcs!$BN$11</f>
        <v>-0.838720342159014</v>
      </c>
      <c r="AS465" s="219">
        <f>Scores!AU461*calcs!$BN$11</f>
        <v>-1.03563547803212</v>
      </c>
      <c r="AT465" s="219">
        <f>Scores!AV461*calcs!$BN$11</f>
        <v>-0.806549832113302</v>
      </c>
      <c r="AU465" s="219">
        <f>Scores!AW461*calcs!$BN$11</f>
        <v>-0.880677017908994</v>
      </c>
      <c r="AV465" s="219">
        <f>Scores!AX461*calcs!$BN$12</f>
        <v>-0.820333589530109</v>
      </c>
      <c r="AW465" s="219">
        <f>Scores!AY461*calcs!$BN$12</f>
        <v>-0.749383014307139</v>
      </c>
      <c r="AX465" s="219">
        <f>Scores!AZ461*calcs!$BN$12</f>
        <v>-0.704454338242022</v>
      </c>
      <c r="AY465" s="219">
        <f>Scores!BA461*calcs!$BN$12</f>
        <v>-0.690896394481023</v>
      </c>
      <c r="AZ465" s="219">
        <f>Scores!BB461*calcs!$BN$12</f>
        <v>-0.593413147450606</v>
      </c>
      <c r="BA465" s="219">
        <f>Scores!BC461*calcs!$BN$13</f>
        <v>-1.23112455074167</v>
      </c>
      <c r="BB465" s="219">
        <f>Scores!BD461*calcs!$BN$13</f>
        <v>-1.1594778715676</v>
      </c>
      <c r="BC465" s="219">
        <f>Scores!BE461*calcs!$BN$13</f>
        <v>-1.10381023958301</v>
      </c>
      <c r="BD465" s="219">
        <f>Scores!BF461*calcs!$BN$13</f>
        <v>-0.976559788365643</v>
      </c>
      <c r="BE465" s="219">
        <f>Scores!BG461*calcs!$BN$13</f>
        <v>-0.976559788365643</v>
      </c>
      <c r="BF465" s="219">
        <f>Scores!BH461*calcs!$BN$14</f>
        <v>1.00958670094585</v>
      </c>
      <c r="BG465" s="219">
        <f>Scores!BI461*calcs!$BN$14</f>
        <v>1.00958670094585</v>
      </c>
      <c r="BH465" s="219">
        <f>Scores!BJ461*calcs!$BN$14</f>
        <v>1.00958670094585</v>
      </c>
      <c r="BI465" s="219">
        <f>Scores!BK461*calcs!$BN$14</f>
        <v>0.863554310623973</v>
      </c>
      <c r="BJ465" s="219">
        <f>Scores!BL461*calcs!$BN$14</f>
        <v>0.863554310623973</v>
      </c>
    </row>
    <row r="466" spans="1:62">
      <c r="A466" t="s">
        <v>934</v>
      </c>
      <c r="B466" s="22" t="s">
        <v>935</v>
      </c>
      <c r="C466" s="219">
        <f>Scores!E462*calcs!$BN$3</f>
        <v>-0.789358705878063</v>
      </c>
      <c r="D466" s="219">
        <f>Scores!F462*calcs!$BN$3</f>
        <v>-0.789358705878063</v>
      </c>
      <c r="E466" s="219">
        <f>Scores!G462*calcs!$BN$3</f>
        <v>-0.789358705878063</v>
      </c>
      <c r="F466" s="219">
        <f>Scores!H462*calcs!$BN$3</f>
        <v>-0.789358705878063</v>
      </c>
      <c r="G466" s="219">
        <f>Scores!I462*calcs!$BN$3</f>
        <v>-0.789358705878063</v>
      </c>
      <c r="H466" s="219">
        <f>Scores!J462*calcs!$BN$4</f>
        <v>-0.517769468103655</v>
      </c>
      <c r="I466" s="219">
        <f>Scores!K462*calcs!$BN$4</f>
        <v>-0.517769468103655</v>
      </c>
      <c r="J466" s="219">
        <f>Scores!L462*calcs!$BN$4</f>
        <v>-0.517769468103655</v>
      </c>
      <c r="K466" s="219">
        <f>Scores!M462*calcs!$BN$4</f>
        <v>-0.517769468103655</v>
      </c>
      <c r="L466" s="219">
        <f>Scores!N462*calcs!$BN$4</f>
        <v>-0.517769468103655</v>
      </c>
      <c r="M466" s="219">
        <f>Scores!O462*calcs!$BN$5</f>
        <v>0.213645278468911</v>
      </c>
      <c r="N466" s="219">
        <f>Scores!P462*calcs!$BN$5</f>
        <v>0.213645278468911</v>
      </c>
      <c r="O466" s="219">
        <f>Scores!Q462*calcs!$BN$5</f>
        <v>0.213645278468911</v>
      </c>
      <c r="P466" s="219">
        <f>Scores!R462*calcs!$BN$5</f>
        <v>0.213645278468911</v>
      </c>
      <c r="Q466" s="219">
        <f>Scores!S462*calcs!$BN$5</f>
        <v>0.213645278468911</v>
      </c>
      <c r="R466" s="219">
        <f>Scores!T462*calcs!$BN$6</f>
        <v>-0.891110776977159</v>
      </c>
      <c r="S466" s="219">
        <f>Scores!U462*calcs!$BN$6</f>
        <v>-0.891110776977159</v>
      </c>
      <c r="T466" s="219">
        <f>Scores!V462*calcs!$BN$6</f>
        <v>-0.891110776977159</v>
      </c>
      <c r="U466" s="219">
        <f>Scores!W462*calcs!$BN$6</f>
        <v>-0.891110776977159</v>
      </c>
      <c r="V466" s="219">
        <f>Scores!X462*calcs!$BN$6</f>
        <v>-0.891110776977159</v>
      </c>
      <c r="W466" s="219">
        <f>Scores!Y462*calcs!$BN$7</f>
        <v>-1.99506459512988</v>
      </c>
      <c r="X466" s="219">
        <f>Scores!Z462*calcs!$BN$7</f>
        <v>-1.77351047414016</v>
      </c>
      <c r="Y466" s="219">
        <f>Scores!AA462*calcs!$BN$7</f>
        <v>-2.06531892214393</v>
      </c>
      <c r="Z466" s="219">
        <f>Scores!AB462*calcs!$BN$7</f>
        <v>-1.72717944214252</v>
      </c>
      <c r="AA466" s="219">
        <f>Scores!AC462*calcs!$BN$7</f>
        <v>-1.82515135847321</v>
      </c>
      <c r="AB466" s="219">
        <f>Scores!AD462*calcs!$BN$8</f>
        <v>-0.0949033355019886</v>
      </c>
      <c r="AC466" s="219">
        <f>Scores!AE462*calcs!$BN$8</f>
        <v>-0.187506452863835</v>
      </c>
      <c r="AD466" s="219">
        <f>Scores!AF462*calcs!$BN$8</f>
        <v>-0.0617001712389924</v>
      </c>
      <c r="AE466" s="219">
        <f>Scores!AG462*calcs!$BN$8</f>
        <v>0.00298443855962121</v>
      </c>
      <c r="AF466" s="219">
        <f>Scores!AH462*calcs!$BN$8</f>
        <v>-0.139475477556042</v>
      </c>
      <c r="AG466" s="219">
        <f>Scores!AI462*calcs!$BN$9</f>
        <v>2.51911770101981</v>
      </c>
      <c r="AH466" s="219">
        <f>Scores!AJ462*calcs!$BN$9</f>
        <v>2.50878647434972</v>
      </c>
      <c r="AI466" s="219">
        <f>Scores!AK462*calcs!$BN$9</f>
        <v>2.52685358069512</v>
      </c>
      <c r="AJ466" s="219">
        <f>Scores!AL462*calcs!$BN$9</f>
        <v>2.57563141240591</v>
      </c>
      <c r="AK466" s="219">
        <f>Scores!AM462*calcs!$BN$9</f>
        <v>2.56193590741015</v>
      </c>
      <c r="AL466" s="219">
        <f>Scores!AN462*calcs!$BN$10</f>
        <v>-1.82045187122784</v>
      </c>
      <c r="AM466" s="219">
        <f>Scores!AO462*calcs!$BN$10</f>
        <v>-2.04111285952105</v>
      </c>
      <c r="AN466" s="219">
        <f>Scores!AP462*calcs!$BN$10</f>
        <v>-2.05203768840692</v>
      </c>
      <c r="AO466" s="219">
        <f>Scores!AQ462*calcs!$BN$10</f>
        <v>-2.17003241755542</v>
      </c>
      <c r="AP466" s="219">
        <f>Scores!AR462*calcs!$BN$10</f>
        <v>-2.18414429681989</v>
      </c>
      <c r="AQ466" s="219">
        <f>Scores!AS462*calcs!$BN$11</f>
        <v>-1.27304266048557</v>
      </c>
      <c r="AR466" s="219">
        <f>Scores!AT462*calcs!$BN$11</f>
        <v>-1.19845542538307</v>
      </c>
      <c r="AS466" s="219">
        <f>Scores!AU462*calcs!$BN$11</f>
        <v>-1.32957975005737</v>
      </c>
      <c r="AT466" s="219">
        <f>Scores!AV462*calcs!$BN$11</f>
        <v>-0.945891706217179</v>
      </c>
      <c r="AU466" s="219">
        <f>Scores!AW462*calcs!$BN$11</f>
        <v>-0.998831433180411</v>
      </c>
      <c r="AV466" s="219">
        <f>Scores!AX462*calcs!$BN$12</f>
        <v>-0.733391215309228</v>
      </c>
      <c r="AW466" s="219">
        <f>Scores!AY462*calcs!$BN$12</f>
        <v>-0.682859272746928</v>
      </c>
      <c r="AX466" s="219">
        <f>Scores!AZ462*calcs!$BN$12</f>
        <v>-0.676695194686846</v>
      </c>
      <c r="AY466" s="219">
        <f>Scores!BA462*calcs!$BN$12</f>
        <v>-0.51722514320427</v>
      </c>
      <c r="AZ466" s="219">
        <f>Scores!BB462*calcs!$BN$12</f>
        <v>-0.34853805795941</v>
      </c>
      <c r="BA466" s="219">
        <f>Scores!BC462*calcs!$BN$13</f>
        <v>-1.22537163228026</v>
      </c>
      <c r="BB466" s="219">
        <f>Scores!BD462*calcs!$BN$13</f>
        <v>-1.35919654800987</v>
      </c>
      <c r="BC466" s="219">
        <f>Scores!BE462*calcs!$BN$13</f>
        <v>-1.09168045673045</v>
      </c>
      <c r="BD466" s="219">
        <f>Scores!BF462*calcs!$BN$13</f>
        <v>-1.02306263543067</v>
      </c>
      <c r="BE466" s="219">
        <f>Scores!BG462*calcs!$BN$13</f>
        <v>-1.02306263543067</v>
      </c>
      <c r="BF466" s="219">
        <f>Scores!BH462*calcs!$BN$14</f>
        <v>0.19913963005515</v>
      </c>
      <c r="BG466" s="219">
        <f>Scores!BI462*calcs!$BN$14</f>
        <v>0.19913963005515</v>
      </c>
      <c r="BH466" s="219">
        <f>Scores!BJ462*calcs!$BN$14</f>
        <v>0.19913963005515</v>
      </c>
      <c r="BI466" s="219">
        <f>Scores!BK462*calcs!$BN$14</f>
        <v>0.0409745036680913</v>
      </c>
      <c r="BJ466" s="219">
        <f>Scores!BL462*calcs!$BN$14</f>
        <v>0.0409745036680913</v>
      </c>
    </row>
    <row r="467" spans="1:62">
      <c r="A467" t="s">
        <v>936</v>
      </c>
      <c r="B467" s="22" t="s">
        <v>937</v>
      </c>
      <c r="C467" s="219">
        <f>Scores!E463*calcs!$BN$3</f>
        <v>-0.387515608493293</v>
      </c>
      <c r="D467" s="219">
        <f>Scores!F463*calcs!$BN$3</f>
        <v>-0.387515608493293</v>
      </c>
      <c r="E467" s="219">
        <f>Scores!G463*calcs!$BN$3</f>
        <v>-0.387515608493293</v>
      </c>
      <c r="F467" s="219">
        <f>Scores!H463*calcs!$BN$3</f>
        <v>-0.387515608493293</v>
      </c>
      <c r="G467" s="219">
        <f>Scores!I463*calcs!$BN$3</f>
        <v>-0.387515608493293</v>
      </c>
      <c r="H467" s="219">
        <f>Scores!J463*calcs!$BN$4</f>
        <v>-1.00386809299246</v>
      </c>
      <c r="I467" s="219">
        <f>Scores!K463*calcs!$BN$4</f>
        <v>-1.00386809299246</v>
      </c>
      <c r="J467" s="219">
        <f>Scores!L463*calcs!$BN$4</f>
        <v>-1.00386809299246</v>
      </c>
      <c r="K467" s="219">
        <f>Scores!M463*calcs!$BN$4</f>
        <v>-1.00386809299246</v>
      </c>
      <c r="L467" s="219">
        <f>Scores!N463*calcs!$BN$4</f>
        <v>-1.00386809299246</v>
      </c>
      <c r="M467" s="219">
        <f>Scores!O463*calcs!$BN$5</f>
        <v>0.183179423304561</v>
      </c>
      <c r="N467" s="219">
        <f>Scores!P463*calcs!$BN$5</f>
        <v>0.183179423304561</v>
      </c>
      <c r="O467" s="219">
        <f>Scores!Q463*calcs!$BN$5</f>
        <v>0.183179423304561</v>
      </c>
      <c r="P467" s="219">
        <f>Scores!R463*calcs!$BN$5</f>
        <v>0.183179423304561</v>
      </c>
      <c r="Q467" s="219">
        <f>Scores!S463*calcs!$BN$5</f>
        <v>0.183179423304561</v>
      </c>
      <c r="R467" s="219">
        <f>Scores!T463*calcs!$BN$6</f>
        <v>-0.510963235396417</v>
      </c>
      <c r="S467" s="219">
        <f>Scores!U463*calcs!$BN$6</f>
        <v>-0.510963235396417</v>
      </c>
      <c r="T467" s="219">
        <f>Scores!V463*calcs!$BN$6</f>
        <v>-0.510963235396417</v>
      </c>
      <c r="U467" s="219">
        <f>Scores!W463*calcs!$BN$6</f>
        <v>-0.510963235396417</v>
      </c>
      <c r="V467" s="219">
        <f>Scores!X463*calcs!$BN$6</f>
        <v>-0.510963235396417</v>
      </c>
      <c r="W467" s="219">
        <f>Scores!Y463*calcs!$BN$7</f>
        <v>-0.0308026567677231</v>
      </c>
      <c r="X467" s="219">
        <f>Scores!Z463*calcs!$BN$7</f>
        <v>1.00521029204032</v>
      </c>
      <c r="Y467" s="219">
        <f>Scores!AA463*calcs!$BN$7</f>
        <v>0.672992886228762</v>
      </c>
      <c r="Z467" s="219">
        <f>Scores!AB463*calcs!$BN$7</f>
        <v>-0.17057293180647</v>
      </c>
      <c r="AA467" s="219">
        <f>Scores!AC463*calcs!$BN$7</f>
        <v>0.593804194630048</v>
      </c>
      <c r="AB467" s="219">
        <f>Scores!AD463*calcs!$BN$8</f>
        <v>0.18773991099382</v>
      </c>
      <c r="AC467" s="219">
        <f>Scores!AE463*calcs!$BN$8</f>
        <v>0.196397861868686</v>
      </c>
      <c r="AD467" s="219">
        <f>Scores!AF463*calcs!$BN$8</f>
        <v>0.146479475497447</v>
      </c>
      <c r="AE467" s="219">
        <f>Scores!AG463*calcs!$BN$8</f>
        <v>0.153427933184327</v>
      </c>
      <c r="AF467" s="219">
        <f>Scores!AH463*calcs!$BN$8</f>
        <v>0.142279468762802</v>
      </c>
      <c r="AG467" s="219">
        <f>Scores!AI463*calcs!$BN$9</f>
        <v>2.32534018396471</v>
      </c>
      <c r="AH467" s="219">
        <f>Scores!AJ463*calcs!$BN$9</f>
        <v>2.30161720049012</v>
      </c>
      <c r="AI467" s="219">
        <f>Scores!AK463*calcs!$BN$9</f>
        <v>2.23648985102417</v>
      </c>
      <c r="AJ467" s="219">
        <f>Scores!AL463*calcs!$BN$9</f>
        <v>2.23830011963793</v>
      </c>
      <c r="AK467" s="219">
        <f>Scores!AM463*calcs!$BN$9</f>
        <v>2.2289589944077</v>
      </c>
      <c r="AL467" s="219">
        <f>Scores!AN463*calcs!$BN$10</f>
        <v>-1.54814720618631</v>
      </c>
      <c r="AM467" s="219">
        <f>Scores!AO463*calcs!$BN$10</f>
        <v>-1.46314565318343</v>
      </c>
      <c r="AN467" s="219">
        <f>Scores!AP463*calcs!$BN$10</f>
        <v>-1.45417939188641</v>
      </c>
      <c r="AO467" s="219">
        <f>Scores!AQ463*calcs!$BN$10</f>
        <v>-1.47851666766319</v>
      </c>
      <c r="AP467" s="219">
        <f>Scores!AR463*calcs!$BN$10</f>
        <v>-1.42372001607482</v>
      </c>
      <c r="AQ467" s="219">
        <f>Scores!AS463*calcs!$BN$11</f>
        <v>-1.04379422617676</v>
      </c>
      <c r="AR467" s="219">
        <f>Scores!AT463*calcs!$BN$11</f>
        <v>-0.79934500438271</v>
      </c>
      <c r="AS467" s="219">
        <f>Scores!AU463*calcs!$BN$11</f>
        <v>-0.779240629263576</v>
      </c>
      <c r="AT467" s="219">
        <f>Scores!AV463*calcs!$BN$11</f>
        <v>-0.316384179265248</v>
      </c>
      <c r="AU467" s="219">
        <f>Scores!AW463*calcs!$BN$11</f>
        <v>-0.5785671970328</v>
      </c>
      <c r="AV467" s="219">
        <f>Scores!AX463*calcs!$BN$12</f>
        <v>-0.577815294246747</v>
      </c>
      <c r="AW467" s="219">
        <f>Scores!AY463*calcs!$BN$12</f>
        <v>-0.582968033633732</v>
      </c>
      <c r="AX467" s="219">
        <f>Scores!AZ463*calcs!$BN$12</f>
        <v>-0.515305025696082</v>
      </c>
      <c r="AY467" s="219">
        <f>Scores!BA463*calcs!$BN$12</f>
        <v>-0.380927447220191</v>
      </c>
      <c r="AZ467" s="219">
        <f>Scores!BB463*calcs!$BN$12</f>
        <v>-0.287445923497715</v>
      </c>
      <c r="BA467" s="219">
        <f>Scores!BC463*calcs!$BN$13</f>
        <v>-1.31741832766281</v>
      </c>
      <c r="BB467" s="219">
        <f>Scores!BD463*calcs!$BN$13</f>
        <v>-1.45350814521872</v>
      </c>
      <c r="BC467" s="219">
        <f>Scores!BE463*calcs!$BN$13</f>
        <v>-1.3221463309291</v>
      </c>
      <c r="BD467" s="219">
        <f>Scores!BF463*calcs!$BN$13</f>
        <v>-1.08285201022857</v>
      </c>
      <c r="BE467" s="219">
        <f>Scores!BG463*calcs!$BN$13</f>
        <v>-1.08285201022857</v>
      </c>
      <c r="BF467" s="219">
        <f>Scores!BH463*calcs!$BN$14</f>
        <v>-1.314085192949</v>
      </c>
      <c r="BG467" s="219">
        <f>Scores!BI463*calcs!$BN$14</f>
        <v>-1.314085192949</v>
      </c>
      <c r="BH467" s="219">
        <f>Scores!BJ463*calcs!$BN$14</f>
        <v>-1.314085192949</v>
      </c>
      <c r="BI467" s="219">
        <f>Scores!BK463*calcs!$BN$14</f>
        <v>-0.696909116164085</v>
      </c>
      <c r="BJ467" s="219">
        <f>Scores!BL463*calcs!$BN$14</f>
        <v>-0.696909116164085</v>
      </c>
    </row>
    <row r="468" spans="1:62">
      <c r="A468" t="s">
        <v>938</v>
      </c>
      <c r="B468" s="22" t="s">
        <v>939</v>
      </c>
      <c r="C468" s="219">
        <f>Scores!E464*calcs!$BN$3</f>
        <v>-0.192175213931251</v>
      </c>
      <c r="D468" s="219">
        <f>Scores!F464*calcs!$BN$3</f>
        <v>-0.192175213931251</v>
      </c>
      <c r="E468" s="219">
        <f>Scores!G464*calcs!$BN$3</f>
        <v>-0.192175213931251</v>
      </c>
      <c r="F468" s="219">
        <f>Scores!H464*calcs!$BN$3</f>
        <v>-0.192175213931251</v>
      </c>
      <c r="G468" s="219">
        <f>Scores!I464*calcs!$BN$3</f>
        <v>-0.192175213931251</v>
      </c>
      <c r="H468" s="219">
        <f>Scores!J464*calcs!$BN$4</f>
        <v>-1.54342541702247</v>
      </c>
      <c r="I468" s="219">
        <f>Scores!K464*calcs!$BN$4</f>
        <v>-1.54342541702247</v>
      </c>
      <c r="J468" s="219">
        <f>Scores!L464*calcs!$BN$4</f>
        <v>-1.54342541702247</v>
      </c>
      <c r="K468" s="219">
        <f>Scores!M464*calcs!$BN$4</f>
        <v>-1.54342541702247</v>
      </c>
      <c r="L468" s="219">
        <f>Scores!N464*calcs!$BN$4</f>
        <v>-1.54342541702247</v>
      </c>
      <c r="M468" s="219">
        <f>Scores!O464*calcs!$BN$5</f>
        <v>0.384323886283449</v>
      </c>
      <c r="N468" s="219">
        <f>Scores!P464*calcs!$BN$5</f>
        <v>0.384323886283449</v>
      </c>
      <c r="O468" s="219">
        <f>Scores!Q464*calcs!$BN$5</f>
        <v>0.384323886283449</v>
      </c>
      <c r="P468" s="219">
        <f>Scores!R464*calcs!$BN$5</f>
        <v>0.384323886283449</v>
      </c>
      <c r="Q468" s="219">
        <f>Scores!S464*calcs!$BN$5</f>
        <v>0.384323886283449</v>
      </c>
      <c r="R468" s="219">
        <f>Scores!T464*calcs!$BN$6</f>
        <v>-0.41278891774353</v>
      </c>
      <c r="S468" s="219">
        <f>Scores!U464*calcs!$BN$6</f>
        <v>-0.41278891774353</v>
      </c>
      <c r="T468" s="219">
        <f>Scores!V464*calcs!$BN$6</f>
        <v>-0.41278891774353</v>
      </c>
      <c r="U468" s="219">
        <f>Scores!W464*calcs!$BN$6</f>
        <v>-0.41278891774353</v>
      </c>
      <c r="V468" s="219">
        <f>Scores!X464*calcs!$BN$6</f>
        <v>-0.41278891774353</v>
      </c>
      <c r="W468" s="219">
        <f>Scores!Y464*calcs!$BN$7</f>
        <v>0.956216930363866</v>
      </c>
      <c r="X468" s="219">
        <f>Scores!Z464*calcs!$BN$7</f>
        <v>0.90738361922732</v>
      </c>
      <c r="Y468" s="219">
        <f>Scores!AA464*calcs!$BN$7</f>
        <v>0.754510305227246</v>
      </c>
      <c r="Z468" s="219">
        <f>Scores!AB464*calcs!$BN$7</f>
        <v>-0.114243140446322</v>
      </c>
      <c r="AA468" s="219">
        <f>Scores!AC464*calcs!$BN$7</f>
        <v>0.136311628418097</v>
      </c>
      <c r="AB468" s="219">
        <f>Scores!AD464*calcs!$BN$8</f>
        <v>0.052748920054444</v>
      </c>
      <c r="AC468" s="219">
        <f>Scores!AE464*calcs!$BN$8</f>
        <v>0.0087556780047911</v>
      </c>
      <c r="AD468" s="219">
        <f>Scores!AF464*calcs!$BN$8</f>
        <v>0.0737095364819864</v>
      </c>
      <c r="AE468" s="219">
        <f>Scores!AG464*calcs!$BN$8</f>
        <v>0.296140567271888</v>
      </c>
      <c r="AF468" s="219">
        <f>Scores!AH464*calcs!$BN$8</f>
        <v>0.206457709938299</v>
      </c>
      <c r="AG468" s="219">
        <f>Scores!AI464*calcs!$BN$9</f>
        <v>2.09654345515875</v>
      </c>
      <c r="AH468" s="219">
        <f>Scores!AJ464*calcs!$BN$9</f>
        <v>2.08101775068384</v>
      </c>
      <c r="AI468" s="219">
        <f>Scores!AK464*calcs!$BN$9</f>
        <v>2.08765737836885</v>
      </c>
      <c r="AJ468" s="219">
        <f>Scores!AL464*calcs!$BN$9</f>
        <v>2.0270857247058</v>
      </c>
      <c r="AK468" s="219">
        <f>Scores!AM464*calcs!$BN$9</f>
        <v>2.02056564655806</v>
      </c>
      <c r="AL468" s="219">
        <f>Scores!AN464*calcs!$BN$10</f>
        <v>-1.81402827400122</v>
      </c>
      <c r="AM468" s="219">
        <f>Scores!AO464*calcs!$BN$10</f>
        <v>-1.77753440827917</v>
      </c>
      <c r="AN468" s="219">
        <f>Scores!AP464*calcs!$BN$10</f>
        <v>-1.86390046222914</v>
      </c>
      <c r="AO468" s="219">
        <f>Scores!AQ464*calcs!$BN$10</f>
        <v>-1.85555383032112</v>
      </c>
      <c r="AP468" s="219">
        <f>Scores!AR464*calcs!$BN$10</f>
        <v>-1.89388422309151</v>
      </c>
      <c r="AQ468" s="219">
        <f>Scores!AS464*calcs!$BN$11</f>
        <v>-1.06061138556397</v>
      </c>
      <c r="AR468" s="219">
        <f>Scores!AT464*calcs!$BN$11</f>
        <v>-0.853549195327975</v>
      </c>
      <c r="AS468" s="219">
        <f>Scores!AU464*calcs!$BN$11</f>
        <v>-1.0217483470703</v>
      </c>
      <c r="AT468" s="219">
        <f>Scores!AV464*calcs!$BN$11</f>
        <v>-0.45751931462734</v>
      </c>
      <c r="AU468" s="219">
        <f>Scores!AW464*calcs!$BN$11</f>
        <v>-0.678955288869359</v>
      </c>
      <c r="AV468" s="219">
        <f>Scores!AX464*calcs!$BN$12</f>
        <v>-0.535159889819498</v>
      </c>
      <c r="AW468" s="219">
        <f>Scores!AY464*calcs!$BN$12</f>
        <v>-0.45777836990199</v>
      </c>
      <c r="AX468" s="219">
        <f>Scores!AZ464*calcs!$BN$12</f>
        <v>-0.432738925778593</v>
      </c>
      <c r="AY468" s="219">
        <f>Scores!BA464*calcs!$BN$12</f>
        <v>-0.337096860318263</v>
      </c>
      <c r="AZ468" s="219">
        <f>Scores!BB464*calcs!$BN$12</f>
        <v>-0.262076820650324</v>
      </c>
      <c r="BA468" s="219">
        <f>Scores!BC464*calcs!$BN$13</f>
        <v>-1.11031326305207</v>
      </c>
      <c r="BB468" s="219">
        <f>Scores!BD464*calcs!$BN$13</f>
        <v>-1.23714624573959</v>
      </c>
      <c r="BC468" s="219">
        <f>Scores!BE464*calcs!$BN$13</f>
        <v>-1.13413469671441</v>
      </c>
      <c r="BD468" s="219">
        <f>Scores!BF464*calcs!$BN$13</f>
        <v>-1.09613853796144</v>
      </c>
      <c r="BE468" s="219">
        <f>Scores!BG464*calcs!$BN$13</f>
        <v>-1.09613853796144</v>
      </c>
      <c r="BF468" s="219">
        <f>Scores!BH464*calcs!$BN$14</f>
        <v>-1.43157472870616</v>
      </c>
      <c r="BG468" s="219">
        <f>Scores!BI464*calcs!$BN$14</f>
        <v>-1.43157472870616</v>
      </c>
      <c r="BH468" s="219">
        <f>Scores!BJ464*calcs!$BN$14</f>
        <v>-1.43157472870616</v>
      </c>
      <c r="BI468" s="219">
        <f>Scores!BK464*calcs!$BN$14</f>
        <v>-0.631846085051577</v>
      </c>
      <c r="BJ468" s="219">
        <f>Scores!BL464*calcs!$BN$14</f>
        <v>-0.631846085051577</v>
      </c>
    </row>
    <row r="469" spans="1:62">
      <c r="A469" t="s">
        <v>940</v>
      </c>
      <c r="B469" s="22" t="s">
        <v>941</v>
      </c>
      <c r="C469" s="219">
        <f>Scores!E465*calcs!$BN$3</f>
        <v>-0.524253884686721</v>
      </c>
      <c r="D469" s="219">
        <f>Scores!F465*calcs!$BN$3</f>
        <v>-0.524253884686721</v>
      </c>
      <c r="E469" s="219">
        <f>Scores!G465*calcs!$BN$3</f>
        <v>-0.524253884686721</v>
      </c>
      <c r="F469" s="219">
        <f>Scores!H465*calcs!$BN$3</f>
        <v>-0.524253884686721</v>
      </c>
      <c r="G469" s="219">
        <f>Scores!I465*calcs!$BN$3</f>
        <v>-0.524253884686721</v>
      </c>
      <c r="H469" s="219">
        <f>Scores!J465*calcs!$BN$4</f>
        <v>-0.391262261207032</v>
      </c>
      <c r="I469" s="219">
        <f>Scores!K465*calcs!$BN$4</f>
        <v>-0.391262261207032</v>
      </c>
      <c r="J469" s="219">
        <f>Scores!L465*calcs!$BN$4</f>
        <v>-0.391262261207032</v>
      </c>
      <c r="K469" s="219">
        <f>Scores!M465*calcs!$BN$4</f>
        <v>-0.391262261207032</v>
      </c>
      <c r="L469" s="219">
        <f>Scores!N465*calcs!$BN$4</f>
        <v>-0.391262261207032</v>
      </c>
      <c r="M469" s="219">
        <f>Scores!O465*calcs!$BN$5</f>
        <v>0.312866859426195</v>
      </c>
      <c r="N469" s="219">
        <f>Scores!P465*calcs!$BN$5</f>
        <v>0.312866859426195</v>
      </c>
      <c r="O469" s="219">
        <f>Scores!Q465*calcs!$BN$5</f>
        <v>0.312866859426195</v>
      </c>
      <c r="P469" s="219">
        <f>Scores!R465*calcs!$BN$5</f>
        <v>0.312866859426195</v>
      </c>
      <c r="Q469" s="219">
        <f>Scores!S465*calcs!$BN$5</f>
        <v>0.312866859426195</v>
      </c>
      <c r="R469" s="219">
        <f>Scores!T465*calcs!$BN$6</f>
        <v>-0.767131492131412</v>
      </c>
      <c r="S469" s="219">
        <f>Scores!U465*calcs!$BN$6</f>
        <v>-0.767131492131412</v>
      </c>
      <c r="T469" s="219">
        <f>Scores!V465*calcs!$BN$6</f>
        <v>-0.767131492131412</v>
      </c>
      <c r="U469" s="219">
        <f>Scores!W465*calcs!$BN$6</f>
        <v>-0.767131492131412</v>
      </c>
      <c r="V469" s="219">
        <f>Scores!X465*calcs!$BN$6</f>
        <v>-0.767131492131412</v>
      </c>
      <c r="W469" s="219">
        <f>Scores!Y465*calcs!$BN$7</f>
        <v>-1.5027396047156</v>
      </c>
      <c r="X469" s="219">
        <f>Scores!Z465*calcs!$BN$7</f>
        <v>-1.86666053867293</v>
      </c>
      <c r="Y469" s="219">
        <f>Scores!AA465*calcs!$BN$7</f>
        <v>-1.39915352765403</v>
      </c>
      <c r="Z469" s="219">
        <f>Scores!AB465*calcs!$BN$7</f>
        <v>-1.25808290760606</v>
      </c>
      <c r="AA469" s="219">
        <f>Scores!AC465*calcs!$BN$7</f>
        <v>-0.966692012118214</v>
      </c>
      <c r="AB469" s="219">
        <f>Scores!AD465*calcs!$BN$8</f>
        <v>-0.261303854352556</v>
      </c>
      <c r="AC469" s="219">
        <f>Scores!AE465*calcs!$BN$8</f>
        <v>-0.286104828778745</v>
      </c>
      <c r="AD469" s="219">
        <f>Scores!AF465*calcs!$BN$8</f>
        <v>-0.387571324444791</v>
      </c>
      <c r="AE469" s="219">
        <f>Scores!AG465*calcs!$BN$8</f>
        <v>-0.437086241143002</v>
      </c>
      <c r="AF469" s="219">
        <f>Scores!AH465*calcs!$BN$8</f>
        <v>-0.46178761080798</v>
      </c>
      <c r="AG469" s="219">
        <f>Scores!AI465*calcs!$BN$9</f>
        <v>2.11530161652736</v>
      </c>
      <c r="AH469" s="219">
        <f>Scores!AJ465*calcs!$BN$9</f>
        <v>2.17361996657725</v>
      </c>
      <c r="AI469" s="219">
        <f>Scores!AK465*calcs!$BN$9</f>
        <v>2.17762311563025</v>
      </c>
      <c r="AJ469" s="219">
        <f>Scores!AL465*calcs!$BN$9</f>
        <v>2.24449159058949</v>
      </c>
      <c r="AK469" s="219">
        <f>Scores!AM465*calcs!$BN$9</f>
        <v>2.23508063273532</v>
      </c>
      <c r="AL469" s="219">
        <f>Scores!AN465*calcs!$BN$10</f>
        <v>-1.58574351102439</v>
      </c>
      <c r="AM469" s="219">
        <f>Scores!AO465*calcs!$BN$10</f>
        <v>-1.63048092054213</v>
      </c>
      <c r="AN469" s="219">
        <f>Scores!AP465*calcs!$BN$10</f>
        <v>-1.80179775747693</v>
      </c>
      <c r="AO469" s="219">
        <f>Scores!AQ465*calcs!$BN$10</f>
        <v>-1.87134955844704</v>
      </c>
      <c r="AP469" s="219">
        <f>Scores!AR465*calcs!$BN$10</f>
        <v>-2.02966440356616</v>
      </c>
      <c r="AQ469" s="219">
        <f>Scores!AS465*calcs!$BN$11</f>
        <v>-1.71600860689043</v>
      </c>
      <c r="AR469" s="219">
        <f>Scores!AT465*calcs!$BN$11</f>
        <v>-1.62688604288696</v>
      </c>
      <c r="AS469" s="219">
        <f>Scores!AU465*calcs!$BN$11</f>
        <v>-1.71067080043724</v>
      </c>
      <c r="AT469" s="219">
        <f>Scores!AV465*calcs!$BN$11</f>
        <v>-0.902833811786882</v>
      </c>
      <c r="AU469" s="219">
        <f>Scores!AW465*calcs!$BN$11</f>
        <v>-1.11130152518171</v>
      </c>
      <c r="AV469" s="219">
        <f>Scores!AX465*calcs!$BN$12</f>
        <v>-1.49799650211486</v>
      </c>
      <c r="AW469" s="219">
        <f>Scores!AY465*calcs!$BN$12</f>
        <v>-1.36584394865761</v>
      </c>
      <c r="AX469" s="219">
        <f>Scores!AZ465*calcs!$BN$12</f>
        <v>-1.43730101387653</v>
      </c>
      <c r="AY469" s="219">
        <f>Scores!BA465*calcs!$BN$12</f>
        <v>-1.32788317666169</v>
      </c>
      <c r="AZ469" s="219">
        <f>Scores!BB465*calcs!$BN$12</f>
        <v>-1.2290786567573</v>
      </c>
      <c r="BA469" s="219">
        <f>Scores!BC465*calcs!$BN$13</f>
        <v>-1.72012261996149</v>
      </c>
      <c r="BB469" s="219">
        <f>Scores!BD465*calcs!$BN$13</f>
        <v>-1.7197997138084</v>
      </c>
      <c r="BC469" s="219">
        <f>Scores!BE465*calcs!$BN$13</f>
        <v>-1.69210470793219</v>
      </c>
      <c r="BD469" s="219">
        <f>Scores!BF465*calcs!$BN$13</f>
        <v>-1.42165846741665</v>
      </c>
      <c r="BE469" s="219">
        <f>Scores!BG465*calcs!$BN$13</f>
        <v>-1.42165846741665</v>
      </c>
      <c r="BF469" s="219">
        <f>Scores!BH465*calcs!$BN$14</f>
        <v>-0.125180172859268</v>
      </c>
      <c r="BG469" s="219">
        <f>Scores!BI465*calcs!$BN$14</f>
        <v>-0.125180172859268</v>
      </c>
      <c r="BH469" s="219">
        <f>Scores!BJ465*calcs!$BN$14</f>
        <v>-0.125180172859268</v>
      </c>
      <c r="BI469" s="219">
        <f>Scores!BK465*calcs!$BN$14</f>
        <v>-0.40327590208523</v>
      </c>
      <c r="BJ469" s="219">
        <f>Scores!BL465*calcs!$BN$14</f>
        <v>-0.40327590208523</v>
      </c>
    </row>
    <row r="470" spans="1:62">
      <c r="A470" t="s">
        <v>942</v>
      </c>
      <c r="B470" s="22" t="s">
        <v>943</v>
      </c>
      <c r="C470" s="219">
        <f>Scores!E466*calcs!$BN$3</f>
        <v>-0.624714659032913</v>
      </c>
      <c r="D470" s="219">
        <f>Scores!F466*calcs!$BN$3</f>
        <v>-0.624714659032913</v>
      </c>
      <c r="E470" s="219">
        <f>Scores!G466*calcs!$BN$3</f>
        <v>-0.624714659032913</v>
      </c>
      <c r="F470" s="219">
        <f>Scores!H466*calcs!$BN$3</f>
        <v>-0.624714659032913</v>
      </c>
      <c r="G470" s="219">
        <f>Scores!I466*calcs!$BN$3</f>
        <v>-0.624714659032913</v>
      </c>
      <c r="H470" s="219">
        <f>Scores!J466*calcs!$BN$4</f>
        <v>-0.285399809631528</v>
      </c>
      <c r="I470" s="219">
        <f>Scores!K466*calcs!$BN$4</f>
        <v>-0.285399809631528</v>
      </c>
      <c r="J470" s="219">
        <f>Scores!L466*calcs!$BN$4</f>
        <v>-0.285399809631528</v>
      </c>
      <c r="K470" s="219">
        <f>Scores!M466*calcs!$BN$4</f>
        <v>-0.285399809631528</v>
      </c>
      <c r="L470" s="219">
        <f>Scores!N466*calcs!$BN$4</f>
        <v>-0.285399809631528</v>
      </c>
      <c r="M470" s="219">
        <f>Scores!O466*calcs!$BN$5</f>
        <v>1.00335653098448</v>
      </c>
      <c r="N470" s="219">
        <f>Scores!P466*calcs!$BN$5</f>
        <v>1.00335653098448</v>
      </c>
      <c r="O470" s="219">
        <f>Scores!Q466*calcs!$BN$5</f>
        <v>1.00335653098448</v>
      </c>
      <c r="P470" s="219">
        <f>Scores!R466*calcs!$BN$5</f>
        <v>1.00335653098448</v>
      </c>
      <c r="Q470" s="219">
        <f>Scores!S466*calcs!$BN$5</f>
        <v>1.00335653098448</v>
      </c>
      <c r="R470" s="219">
        <f>Scores!T466*calcs!$BN$6</f>
        <v>-0.801733546965275</v>
      </c>
      <c r="S470" s="219">
        <f>Scores!U466*calcs!$BN$6</f>
        <v>-0.801733546965275</v>
      </c>
      <c r="T470" s="219">
        <f>Scores!V466*calcs!$BN$6</f>
        <v>-0.801733546965275</v>
      </c>
      <c r="U470" s="219">
        <f>Scores!W466*calcs!$BN$6</f>
        <v>-0.801733546965275</v>
      </c>
      <c r="V470" s="219">
        <f>Scores!X466*calcs!$BN$6</f>
        <v>-0.801733546965275</v>
      </c>
      <c r="W470" s="219">
        <f>Scores!Y466*calcs!$BN$7</f>
        <v>-0.785082557006377</v>
      </c>
      <c r="X470" s="219">
        <f>Scores!Z466*calcs!$BN$7</f>
        <v>-0.564328161222233</v>
      </c>
      <c r="Y470" s="219">
        <f>Scores!AA466*calcs!$BN$7</f>
        <v>-1.33161972372972</v>
      </c>
      <c r="Z470" s="219">
        <f>Scores!AB466*calcs!$BN$7</f>
        <v>-0.609606367263416</v>
      </c>
      <c r="AA470" s="219">
        <f>Scores!AC466*calcs!$BN$7</f>
        <v>-0.671327855873273</v>
      </c>
      <c r="AB470" s="219">
        <f>Scores!AD466*calcs!$BN$8</f>
        <v>-0.0606741968493495</v>
      </c>
      <c r="AC470" s="219">
        <f>Scores!AE466*calcs!$BN$8</f>
        <v>-0.221105051260624</v>
      </c>
      <c r="AD470" s="219">
        <f>Scores!AF466*calcs!$BN$8</f>
        <v>-0.27237677038571</v>
      </c>
      <c r="AE470" s="219">
        <f>Scores!AG466*calcs!$BN$8</f>
        <v>-0.243880566379925</v>
      </c>
      <c r="AF470" s="219">
        <f>Scores!AH466*calcs!$BN$8</f>
        <v>-0.310306971896769</v>
      </c>
      <c r="AG470" s="219">
        <f>Scores!AI466*calcs!$BN$9</f>
        <v>1.89060919554788</v>
      </c>
      <c r="AH470" s="219">
        <f>Scores!AJ466*calcs!$BN$9</f>
        <v>1.81880651835597</v>
      </c>
      <c r="AI470" s="219">
        <f>Scores!AK466*calcs!$BN$9</f>
        <v>1.83291156470765</v>
      </c>
      <c r="AJ470" s="219">
        <f>Scores!AL466*calcs!$BN$9</f>
        <v>1.77777969667211</v>
      </c>
      <c r="AK470" s="219">
        <f>Scores!AM466*calcs!$BN$9</f>
        <v>1.77472921231556</v>
      </c>
      <c r="AL470" s="219">
        <f>Scores!AN466*calcs!$BN$10</f>
        <v>-1.54090643636564</v>
      </c>
      <c r="AM470" s="219">
        <f>Scores!AO466*calcs!$BN$10</f>
        <v>-1.31668797674753</v>
      </c>
      <c r="AN470" s="219">
        <f>Scores!AP466*calcs!$BN$10</f>
        <v>-1.42603346558918</v>
      </c>
      <c r="AO470" s="219">
        <f>Scores!AQ466*calcs!$BN$10</f>
        <v>-1.46799435808862</v>
      </c>
      <c r="AP470" s="219">
        <f>Scores!AR466*calcs!$BN$10</f>
        <v>-1.48770172158632</v>
      </c>
      <c r="AQ470" s="219">
        <f>Scores!AS466*calcs!$BN$11</f>
        <v>-1.14655833409856</v>
      </c>
      <c r="AR470" s="219">
        <f>Scores!AT466*calcs!$BN$11</f>
        <v>-1.64305779163402</v>
      </c>
      <c r="AS470" s="219">
        <f>Scores!AU466*calcs!$BN$11</f>
        <v>-1.3768735920131</v>
      </c>
      <c r="AT470" s="219">
        <f>Scores!AV466*calcs!$BN$11</f>
        <v>-1.02944972389313</v>
      </c>
      <c r="AU470" s="219">
        <f>Scores!AW466*calcs!$BN$11</f>
        <v>-0.897623921799682</v>
      </c>
      <c r="AV470" s="219">
        <f>Scores!AX466*calcs!$BN$12</f>
        <v>-0.844043852913372</v>
      </c>
      <c r="AW470" s="219">
        <f>Scores!AY466*calcs!$BN$12</f>
        <v>-0.933387523687012</v>
      </c>
      <c r="AX470" s="219">
        <f>Scores!AZ466*calcs!$BN$12</f>
        <v>-1.04347404944382</v>
      </c>
      <c r="AY470" s="219">
        <f>Scores!BA466*calcs!$BN$12</f>
        <v>-0.973105416411093</v>
      </c>
      <c r="AZ470" s="219">
        <f>Scores!BB466*calcs!$BN$12</f>
        <v>-0.773850884472372</v>
      </c>
      <c r="BA470" s="219">
        <f>Scores!BC466*calcs!$BN$13</f>
        <v>-1.47850004458229</v>
      </c>
      <c r="BB470" s="219">
        <f>Scores!BD466*calcs!$BN$13</f>
        <v>-1.54227200141528</v>
      </c>
      <c r="BC470" s="219">
        <f>Scores!BE466*calcs!$BN$13</f>
        <v>-1.40705481089702</v>
      </c>
      <c r="BD470" s="219">
        <f>Scores!BF466*calcs!$BN$13</f>
        <v>-1.15592791275933</v>
      </c>
      <c r="BE470" s="219">
        <f>Scores!BG466*calcs!$BN$13</f>
        <v>-1.15592791275933</v>
      </c>
      <c r="BF470" s="219">
        <f>Scores!BH466*calcs!$BN$14</f>
        <v>-0.353356248526483</v>
      </c>
      <c r="BG470" s="219">
        <f>Scores!BI466*calcs!$BN$14</f>
        <v>-0.353356248526483</v>
      </c>
      <c r="BH470" s="219">
        <f>Scores!BJ466*calcs!$BN$14</f>
        <v>-0.353356248526483</v>
      </c>
      <c r="BI470" s="219">
        <f>Scores!BK466*calcs!$BN$14</f>
        <v>-0.262183034261026</v>
      </c>
      <c r="BJ470" s="219">
        <f>Scores!BL466*calcs!$BN$14</f>
        <v>-0.262183034261026</v>
      </c>
    </row>
    <row r="471" spans="1:62">
      <c r="A471" t="s">
        <v>944</v>
      </c>
      <c r="B471" s="22" t="s">
        <v>945</v>
      </c>
      <c r="C471" s="219">
        <f>Scores!E467*calcs!$BN$3</f>
        <v>0.192924421062487</v>
      </c>
      <c r="D471" s="219">
        <f>Scores!F467*calcs!$BN$3</f>
        <v>0.192924421062487</v>
      </c>
      <c r="E471" s="219">
        <f>Scores!G467*calcs!$BN$3</f>
        <v>0.192924421062487</v>
      </c>
      <c r="F471" s="219">
        <f>Scores!H467*calcs!$BN$3</f>
        <v>0.192924421062487</v>
      </c>
      <c r="G471" s="219">
        <f>Scores!I467*calcs!$BN$3</f>
        <v>0.192924421062487</v>
      </c>
      <c r="H471" s="219">
        <f>Scores!J467*calcs!$BN$4</f>
        <v>-0.584873118724624</v>
      </c>
      <c r="I471" s="219">
        <f>Scores!K467*calcs!$BN$4</f>
        <v>-0.584873118724624</v>
      </c>
      <c r="J471" s="219">
        <f>Scores!L467*calcs!$BN$4</f>
        <v>-0.584873118724624</v>
      </c>
      <c r="K471" s="219">
        <f>Scores!M467*calcs!$BN$4</f>
        <v>-0.584873118724624</v>
      </c>
      <c r="L471" s="219">
        <f>Scores!N467*calcs!$BN$4</f>
        <v>-0.584873118724624</v>
      </c>
      <c r="M471" s="219">
        <f>Scores!O467*calcs!$BN$5</f>
        <v>1.07213824104457</v>
      </c>
      <c r="N471" s="219">
        <f>Scores!P467*calcs!$BN$5</f>
        <v>1.07213824104457</v>
      </c>
      <c r="O471" s="219">
        <f>Scores!Q467*calcs!$BN$5</f>
        <v>1.07213824104457</v>
      </c>
      <c r="P471" s="219">
        <f>Scores!R467*calcs!$BN$5</f>
        <v>1.07213824104457</v>
      </c>
      <c r="Q471" s="219">
        <f>Scores!S467*calcs!$BN$5</f>
        <v>1.07213824104457</v>
      </c>
      <c r="R471" s="219">
        <f>Scores!T467*calcs!$BN$6</f>
        <v>-0.833213398405343</v>
      </c>
      <c r="S471" s="219">
        <f>Scores!U467*calcs!$BN$6</f>
        <v>-0.833213398405343</v>
      </c>
      <c r="T471" s="219">
        <f>Scores!V467*calcs!$BN$6</f>
        <v>-0.833213398405343</v>
      </c>
      <c r="U471" s="219">
        <f>Scores!W467*calcs!$BN$6</f>
        <v>-0.833213398405343</v>
      </c>
      <c r="V471" s="219">
        <f>Scores!X467*calcs!$BN$6</f>
        <v>-0.833213398405343</v>
      </c>
      <c r="W471" s="219">
        <f>Scores!Y467*calcs!$BN$7</f>
        <v>-0.3712390086237</v>
      </c>
      <c r="X471" s="219">
        <f>Scores!Z467*calcs!$BN$7</f>
        <v>-0.596725525848246</v>
      </c>
      <c r="Y471" s="219">
        <f>Scores!AA467*calcs!$BN$7</f>
        <v>-0.571709591542765</v>
      </c>
      <c r="Z471" s="219">
        <f>Scores!AB467*calcs!$BN$7</f>
        <v>-0.333010456841009</v>
      </c>
      <c r="AA471" s="219">
        <f>Scores!AC467*calcs!$BN$7</f>
        <v>0.206900149031404</v>
      </c>
      <c r="AB471" s="219">
        <f>Scores!AD467*calcs!$BN$8</f>
        <v>-0.274384064678613</v>
      </c>
      <c r="AC471" s="219">
        <f>Scores!AE467*calcs!$BN$8</f>
        <v>-0.34226582829975</v>
      </c>
      <c r="AD471" s="219">
        <f>Scores!AF467*calcs!$BN$8</f>
        <v>-0.400983594500544</v>
      </c>
      <c r="AE471" s="219">
        <f>Scores!AG467*calcs!$BN$8</f>
        <v>-0.449454057959033</v>
      </c>
      <c r="AF471" s="219">
        <f>Scores!AH467*calcs!$BN$8</f>
        <v>-0.553959457070076</v>
      </c>
      <c r="AG471" s="219">
        <f>Scores!AI467*calcs!$BN$9</f>
        <v>1.97527590490247</v>
      </c>
      <c r="AH471" s="219">
        <f>Scores!AJ467*calcs!$BN$9</f>
        <v>1.97213382650148</v>
      </c>
      <c r="AI471" s="219">
        <f>Scores!AK467*calcs!$BN$9</f>
        <v>1.91662361412465</v>
      </c>
      <c r="AJ471" s="219">
        <f>Scores!AL467*calcs!$BN$9</f>
        <v>1.9268920621486</v>
      </c>
      <c r="AK471" s="219">
        <f>Scores!AM467*calcs!$BN$9</f>
        <v>1.9221968959906</v>
      </c>
      <c r="AL471" s="219">
        <f>Scores!AN467*calcs!$BN$10</f>
        <v>-1.56809626589631</v>
      </c>
      <c r="AM471" s="219">
        <f>Scores!AO467*calcs!$BN$10</f>
        <v>-1.74958090006327</v>
      </c>
      <c r="AN471" s="219">
        <f>Scores!AP467*calcs!$BN$10</f>
        <v>-1.76087293360797</v>
      </c>
      <c r="AO471" s="219">
        <f>Scores!AQ467*calcs!$BN$10</f>
        <v>-1.77601105654414</v>
      </c>
      <c r="AP471" s="219">
        <f>Scores!AR467*calcs!$BN$10</f>
        <v>-1.81231478631383</v>
      </c>
      <c r="AQ471" s="219">
        <f>Scores!AS467*calcs!$BN$11</f>
        <v>-0.993927840876771</v>
      </c>
      <c r="AR471" s="219">
        <f>Scores!AT467*calcs!$BN$11</f>
        <v>-1.40467502166101</v>
      </c>
      <c r="AS471" s="219">
        <f>Scores!AU467*calcs!$BN$11</f>
        <v>-1.37160007948285</v>
      </c>
      <c r="AT471" s="219">
        <f>Scores!AV467*calcs!$BN$11</f>
        <v>-1.14129586792464</v>
      </c>
      <c r="AU471" s="219">
        <f>Scores!AW467*calcs!$BN$11</f>
        <v>-1.46240718286526</v>
      </c>
      <c r="AV471" s="219">
        <f>Scores!AX467*calcs!$BN$12</f>
        <v>-0.983367037167636</v>
      </c>
      <c r="AW471" s="219">
        <f>Scores!AY467*calcs!$BN$12</f>
        <v>-1.0593245012443</v>
      </c>
      <c r="AX471" s="219">
        <f>Scores!AZ467*calcs!$BN$12</f>
        <v>-1.17072863503441</v>
      </c>
      <c r="AY471" s="219">
        <f>Scores!BA467*calcs!$BN$12</f>
        <v>-1.2031562590225</v>
      </c>
      <c r="AZ471" s="219">
        <f>Scores!BB467*calcs!$BN$12</f>
        <v>-1.11254833717194</v>
      </c>
      <c r="BA471" s="219">
        <f>Scores!BC467*calcs!$BN$13</f>
        <v>-1.68560510919303</v>
      </c>
      <c r="BB471" s="219">
        <f>Scores!BD467*calcs!$BN$13</f>
        <v>-1.6088448935627</v>
      </c>
      <c r="BC471" s="219">
        <f>Scores!BE467*calcs!$BN$13</f>
        <v>-1.47983350801239</v>
      </c>
      <c r="BD471" s="219">
        <f>Scores!BF467*calcs!$BN$13</f>
        <v>-1.42165846741665</v>
      </c>
      <c r="BE471" s="219">
        <f>Scores!BG467*calcs!$BN$13</f>
        <v>-1.42165846741665</v>
      </c>
      <c r="BF471" s="219">
        <f>Scores!BH467*calcs!$BN$14</f>
        <v>0.891481348906497</v>
      </c>
      <c r="BG471" s="219">
        <f>Scores!BI467*calcs!$BN$14</f>
        <v>0.891481348906497</v>
      </c>
      <c r="BH471" s="219">
        <f>Scores!BJ467*calcs!$BN$14</f>
        <v>0.891481348906497</v>
      </c>
      <c r="BI471" s="219">
        <f>Scores!BK467*calcs!$BN$14</f>
        <v>0.520855894070207</v>
      </c>
      <c r="BJ471" s="219">
        <f>Scores!BL467*calcs!$BN$14</f>
        <v>0.520855894070207</v>
      </c>
    </row>
    <row r="472" spans="1:62">
      <c r="A472" t="s">
        <v>946</v>
      </c>
      <c r="B472" s="22" t="s">
        <v>947</v>
      </c>
      <c r="C472" s="219">
        <f>Scores!E468*calcs!$BN$3</f>
        <v>-0.677735623271182</v>
      </c>
      <c r="D472" s="219">
        <f>Scores!F468*calcs!$BN$3</f>
        <v>-0.677735623271182</v>
      </c>
      <c r="E472" s="219">
        <f>Scores!G468*calcs!$BN$3</f>
        <v>-0.677735623271182</v>
      </c>
      <c r="F472" s="219">
        <f>Scores!H468*calcs!$BN$3</f>
        <v>-0.677735623271182</v>
      </c>
      <c r="G472" s="219">
        <f>Scores!I468*calcs!$BN$3</f>
        <v>-0.677735623271182</v>
      </c>
      <c r="H472" s="219">
        <f>Scores!J468*calcs!$BN$4</f>
        <v>-1.42545970937012</v>
      </c>
      <c r="I472" s="219">
        <f>Scores!K468*calcs!$BN$4</f>
        <v>-1.42545970937012</v>
      </c>
      <c r="J472" s="219">
        <f>Scores!L468*calcs!$BN$4</f>
        <v>-1.42545970937012</v>
      </c>
      <c r="K472" s="219">
        <f>Scores!M468*calcs!$BN$4</f>
        <v>-1.42545970937012</v>
      </c>
      <c r="L472" s="219">
        <f>Scores!N468*calcs!$BN$4</f>
        <v>-1.42545970937012</v>
      </c>
      <c r="M472" s="219">
        <f>Scores!O468*calcs!$BN$5</f>
        <v>-0.451568134953975</v>
      </c>
      <c r="N472" s="219">
        <f>Scores!P468*calcs!$BN$5</f>
        <v>-0.451568134953975</v>
      </c>
      <c r="O472" s="219">
        <f>Scores!Q468*calcs!$BN$5</f>
        <v>-0.451568134953975</v>
      </c>
      <c r="P472" s="219">
        <f>Scores!R468*calcs!$BN$5</f>
        <v>-0.451568134953975</v>
      </c>
      <c r="Q472" s="219">
        <f>Scores!S468*calcs!$BN$5</f>
        <v>-0.451568134953975</v>
      </c>
      <c r="R472" s="219">
        <f>Scores!T468*calcs!$BN$6</f>
        <v>-0.849866045781891</v>
      </c>
      <c r="S472" s="219">
        <f>Scores!U468*calcs!$BN$6</f>
        <v>-0.849866045781891</v>
      </c>
      <c r="T472" s="219">
        <f>Scores!V468*calcs!$BN$6</f>
        <v>-0.849866045781891</v>
      </c>
      <c r="U472" s="219">
        <f>Scores!W468*calcs!$BN$6</f>
        <v>-0.849866045781891</v>
      </c>
      <c r="V472" s="219">
        <f>Scores!X468*calcs!$BN$6</f>
        <v>-0.849866045781891</v>
      </c>
      <c r="W472" s="219">
        <f>Scores!Y468*calcs!$BN$7</f>
        <v>-0.423931288977629</v>
      </c>
      <c r="X472" s="219">
        <f>Scores!Z468*calcs!$BN$7</f>
        <v>0.475341402210316</v>
      </c>
      <c r="Y472" s="219">
        <f>Scores!AA468*calcs!$BN$7</f>
        <v>0.687694896539267</v>
      </c>
      <c r="Z472" s="219">
        <f>Scores!AB468*calcs!$BN$7</f>
        <v>0.28175098668101</v>
      </c>
      <c r="AA472" s="219">
        <f>Scores!AC468*calcs!$BN$7</f>
        <v>0.627268848588616</v>
      </c>
      <c r="AB472" s="219">
        <f>Scores!AD468*calcs!$BN$8</f>
        <v>-0.0489113747828521</v>
      </c>
      <c r="AC472" s="219">
        <f>Scores!AE468*calcs!$BN$8</f>
        <v>-0.210284608942409</v>
      </c>
      <c r="AD472" s="219">
        <f>Scores!AF468*calcs!$BN$8</f>
        <v>-0.240330634565309</v>
      </c>
      <c r="AE472" s="219">
        <f>Scores!AG468*calcs!$BN$8</f>
        <v>-0.295143971405528</v>
      </c>
      <c r="AF472" s="219">
        <f>Scores!AH468*calcs!$BN$8</f>
        <v>-0.372291636595797</v>
      </c>
      <c r="AG472" s="219">
        <f>Scores!AI468*calcs!$BN$9</f>
        <v>1.51198095779787</v>
      </c>
      <c r="AH472" s="219">
        <f>Scores!AJ468*calcs!$BN$9</f>
        <v>1.44038803533733</v>
      </c>
      <c r="AI472" s="219">
        <f>Scores!AK468*calcs!$BN$9</f>
        <v>1.40133756125507</v>
      </c>
      <c r="AJ472" s="219">
        <f>Scores!AL468*calcs!$BN$9</f>
        <v>1.41611882875479</v>
      </c>
      <c r="AK472" s="219">
        <f>Scores!AM468*calcs!$BN$9</f>
        <v>1.43825295235347</v>
      </c>
      <c r="AL472" s="219">
        <f>Scores!AN468*calcs!$BN$10</f>
        <v>-0.889030273367829</v>
      </c>
      <c r="AM472" s="219">
        <f>Scores!AO468*calcs!$BN$10</f>
        <v>-0.859431827823087</v>
      </c>
      <c r="AN472" s="219">
        <f>Scores!AP468*calcs!$BN$10</f>
        <v>-0.885249722616894</v>
      </c>
      <c r="AO472" s="219">
        <f>Scores!AQ468*calcs!$BN$10</f>
        <v>-0.970483515652406</v>
      </c>
      <c r="AP472" s="219">
        <f>Scores!AR468*calcs!$BN$10</f>
        <v>-0.827655156640392</v>
      </c>
      <c r="AQ472" s="219">
        <f>Scores!AS468*calcs!$BN$11</f>
        <v>-0.899715521826131</v>
      </c>
      <c r="AR472" s="219">
        <f>Scores!AT468*calcs!$BN$11</f>
        <v>-1.18033573632582</v>
      </c>
      <c r="AS472" s="219">
        <f>Scores!AU468*calcs!$BN$11</f>
        <v>-1.42309455299619</v>
      </c>
      <c r="AT472" s="219">
        <f>Scores!AV468*calcs!$BN$11</f>
        <v>-0.900020505284791</v>
      </c>
      <c r="AU472" s="219">
        <f>Scores!AW468*calcs!$BN$11</f>
        <v>-1.29590376405152</v>
      </c>
      <c r="AV472" s="219">
        <f>Scores!AX468*calcs!$BN$12</f>
        <v>-1.05883809151705</v>
      </c>
      <c r="AW472" s="219">
        <f>Scores!AY468*calcs!$BN$12</f>
        <v>-1.14052460408818</v>
      </c>
      <c r="AX472" s="219">
        <f>Scores!AZ468*calcs!$BN$12</f>
        <v>-1.24679740571877</v>
      </c>
      <c r="AY472" s="219">
        <f>Scores!BA468*calcs!$BN$12</f>
        <v>-1.15026401983858</v>
      </c>
      <c r="AZ472" s="219">
        <f>Scores!BB468*calcs!$BN$12</f>
        <v>-1.04167473771115</v>
      </c>
      <c r="BA472" s="219">
        <f>Scores!BC468*calcs!$BN$13</f>
        <v>-1.31741832766281</v>
      </c>
      <c r="BB472" s="219">
        <f>Scores!BD468*calcs!$BN$13</f>
        <v>-1.32036236092387</v>
      </c>
      <c r="BC472" s="219">
        <f>Scores!BE468*calcs!$BN$13</f>
        <v>-1.24936763381373</v>
      </c>
      <c r="BD472" s="219">
        <f>Scores!BF468*calcs!$BN$13</f>
        <v>-1.26222013462226</v>
      </c>
      <c r="BE472" s="219">
        <f>Scores!BG468*calcs!$BN$13</f>
        <v>-1.26222013462226</v>
      </c>
      <c r="BF472" s="219">
        <f>Scores!BH468*calcs!$BN$14</f>
        <v>0.416648533833604</v>
      </c>
      <c r="BG472" s="219">
        <f>Scores!BI468*calcs!$BN$14</f>
        <v>0.416648533833604</v>
      </c>
      <c r="BH472" s="219">
        <f>Scores!BJ468*calcs!$BN$14</f>
        <v>0.416648533833604</v>
      </c>
      <c r="BI472" s="219">
        <f>Scores!BK468*calcs!$BN$14</f>
        <v>0.37434842364072</v>
      </c>
      <c r="BJ472" s="219">
        <f>Scores!BL468*calcs!$BN$14</f>
        <v>0.37434842364072</v>
      </c>
    </row>
    <row r="473" spans="1:62">
      <c r="A473" t="s">
        <v>948</v>
      </c>
      <c r="B473" s="22" t="s">
        <v>949</v>
      </c>
      <c r="C473" s="219">
        <f>Scores!E469*calcs!$BN$3</f>
        <v>1.24218139756716</v>
      </c>
      <c r="D473" s="219">
        <f>Scores!F469*calcs!$BN$3</f>
        <v>1.24218139756716</v>
      </c>
      <c r="E473" s="219">
        <f>Scores!G469*calcs!$BN$3</f>
        <v>1.24218139756716</v>
      </c>
      <c r="F473" s="219">
        <f>Scores!H469*calcs!$BN$3</f>
        <v>1.24218139756716</v>
      </c>
      <c r="G473" s="219">
        <f>Scores!I469*calcs!$BN$3</f>
        <v>1.24218139756716</v>
      </c>
      <c r="H473" s="219">
        <f>Scores!J469*calcs!$BN$4</f>
        <v>1.28540816854408</v>
      </c>
      <c r="I473" s="219">
        <f>Scores!K469*calcs!$BN$4</f>
        <v>1.28540816854408</v>
      </c>
      <c r="J473" s="219">
        <f>Scores!L469*calcs!$BN$4</f>
        <v>1.28540816854408</v>
      </c>
      <c r="K473" s="219">
        <f>Scores!M469*calcs!$BN$4</f>
        <v>1.28540816854408</v>
      </c>
      <c r="L473" s="219">
        <f>Scores!N469*calcs!$BN$4</f>
        <v>1.28540816854408</v>
      </c>
      <c r="M473" s="219">
        <f>Scores!O469*calcs!$BN$5</f>
        <v>2.13334729728583</v>
      </c>
      <c r="N473" s="219">
        <f>Scores!P469*calcs!$BN$5</f>
        <v>2.13334729728583</v>
      </c>
      <c r="O473" s="219">
        <f>Scores!Q469*calcs!$BN$5</f>
        <v>2.13334729728583</v>
      </c>
      <c r="P473" s="219">
        <f>Scores!R469*calcs!$BN$5</f>
        <v>2.13334729728583</v>
      </c>
      <c r="Q473" s="219">
        <f>Scores!S469*calcs!$BN$5</f>
        <v>2.13334729728583</v>
      </c>
      <c r="R473" s="219">
        <f>Scores!T469*calcs!$BN$6</f>
        <v>-0.693932238879005</v>
      </c>
      <c r="S473" s="219">
        <f>Scores!U469*calcs!$BN$6</f>
        <v>-0.693932238879005</v>
      </c>
      <c r="T473" s="219">
        <f>Scores!V469*calcs!$BN$6</f>
        <v>-0.693932238879005</v>
      </c>
      <c r="U473" s="219">
        <f>Scores!W469*calcs!$BN$6</f>
        <v>-0.693932238879005</v>
      </c>
      <c r="V473" s="219">
        <f>Scores!X469*calcs!$BN$6</f>
        <v>-0.693932238879005</v>
      </c>
      <c r="W473" s="219">
        <f>Scores!Y469*calcs!$BN$7</f>
        <v>0.505850371751696</v>
      </c>
      <c r="X473" s="219">
        <f>Scores!Z469*calcs!$BN$7</f>
        <v>0.423257022156715</v>
      </c>
      <c r="Y473" s="219">
        <f>Scores!AA469*calcs!$BN$7</f>
        <v>0.773212535269272</v>
      </c>
      <c r="Z473" s="219">
        <f>Scores!AB469*calcs!$BN$7</f>
        <v>0.516066883333727</v>
      </c>
      <c r="AA473" s="219">
        <f>Scores!AC469*calcs!$BN$7</f>
        <v>1.18166430679124</v>
      </c>
      <c r="AB473" s="219">
        <f>Scores!AD469*calcs!$BN$8</f>
        <v>0.406873268482851</v>
      </c>
      <c r="AC473" s="219">
        <f>Scores!AE469*calcs!$BN$8</f>
        <v>0.228152186527478</v>
      </c>
      <c r="AD473" s="219">
        <f>Scores!AF469*calcs!$BN$8</f>
        <v>0.305463039888937</v>
      </c>
      <c r="AE473" s="219">
        <f>Scores!AG469*calcs!$BN$8</f>
        <v>0.427334671385213</v>
      </c>
      <c r="AF473" s="219">
        <f>Scores!AH469*calcs!$BN$8</f>
        <v>0.344406048986716</v>
      </c>
      <c r="AG473" s="219">
        <f>Scores!AI469*calcs!$BN$9</f>
        <v>2.6713101439736</v>
      </c>
      <c r="AH473" s="219">
        <f>Scores!AJ469*calcs!$BN$9</f>
        <v>2.62308904828474</v>
      </c>
      <c r="AI473" s="219">
        <f>Scores!AK469*calcs!$BN$9</f>
        <v>2.61429535853383</v>
      </c>
      <c r="AJ473" s="219">
        <f>Scores!AL469*calcs!$BN$9</f>
        <v>2.54684634166521</v>
      </c>
      <c r="AK473" s="219">
        <f>Scores!AM469*calcs!$BN$9</f>
        <v>2.63700214142225</v>
      </c>
      <c r="AL473" s="219">
        <f>Scores!AN469*calcs!$BN$10</f>
        <v>-1.01750221790024</v>
      </c>
      <c r="AM473" s="219">
        <f>Scores!AO469*calcs!$BN$10</f>
        <v>-1.02278968645</v>
      </c>
      <c r="AN473" s="219">
        <f>Scores!AP469*calcs!$BN$10</f>
        <v>-0.838204177289523</v>
      </c>
      <c r="AO473" s="219">
        <f>Scores!AQ469*calcs!$BN$10</f>
        <v>-0.947299463080485</v>
      </c>
      <c r="AP473" s="219">
        <f>Scores!AR469*calcs!$BN$10</f>
        <v>-1.00438893632537</v>
      </c>
      <c r="AQ473" s="219">
        <f>Scores!AS469*calcs!$BN$11</f>
        <v>-0.661313910061399</v>
      </c>
      <c r="AR473" s="219">
        <f>Scores!AT469*calcs!$BN$11</f>
        <v>-0.859385831935278</v>
      </c>
      <c r="AS473" s="219">
        <f>Scores!AU469*calcs!$BN$11</f>
        <v>-0.777939604297009</v>
      </c>
      <c r="AT473" s="219">
        <f>Scores!AV469*calcs!$BN$11</f>
        <v>-0.628564009269374</v>
      </c>
      <c r="AU473" s="219">
        <f>Scores!AW469*calcs!$BN$11</f>
        <v>-0.664088634229294</v>
      </c>
      <c r="AV473" s="219">
        <f>Scores!AX469*calcs!$BN$12</f>
        <v>-1.02992415288331</v>
      </c>
      <c r="AW473" s="219">
        <f>Scores!AY469*calcs!$BN$12</f>
        <v>-0.951805823849875</v>
      </c>
      <c r="AX473" s="219">
        <f>Scores!AZ469*calcs!$BN$12</f>
        <v>-0.821458442028504</v>
      </c>
      <c r="AY473" s="219">
        <f>Scores!BA469*calcs!$BN$12</f>
        <v>-0.783651347838585</v>
      </c>
      <c r="AZ473" s="219">
        <f>Scores!BB469*calcs!$BN$12</f>
        <v>-0.684140355506649</v>
      </c>
      <c r="BA473" s="219">
        <f>Scores!BC469*calcs!$BN$13</f>
        <v>-1.41521794150678</v>
      </c>
      <c r="BB473" s="219">
        <f>Scores!BD469*calcs!$BN$13</f>
        <v>-1.39803073509586</v>
      </c>
      <c r="BC473" s="219">
        <f>Scores!BE469*calcs!$BN$13</f>
        <v>-1.31001654807654</v>
      </c>
      <c r="BD473" s="219">
        <f>Scores!BF469*calcs!$BN$13</f>
        <v>-1.19578749595793</v>
      </c>
      <c r="BE473" s="219">
        <f>Scores!BG469*calcs!$BN$13</f>
        <v>-1.19578749595793</v>
      </c>
      <c r="BF473" s="219">
        <f>Scores!BH469*calcs!$BN$14</f>
        <v>2.44193805110957</v>
      </c>
      <c r="BG473" s="219">
        <f>Scores!BI469*calcs!$BN$14</f>
        <v>2.44193805110957</v>
      </c>
      <c r="BH473" s="219">
        <f>Scores!BJ469*calcs!$BN$14</f>
        <v>2.44193805110957</v>
      </c>
      <c r="BI473" s="219">
        <f>Scores!BK469*calcs!$BN$14</f>
        <v>2.02309767647884</v>
      </c>
      <c r="BJ473" s="219">
        <f>Scores!BL469*calcs!$BN$14</f>
        <v>2.02309767647884</v>
      </c>
    </row>
    <row r="474" spans="1:62">
      <c r="A474" t="s">
        <v>950</v>
      </c>
      <c r="B474" s="22" t="s">
        <v>951</v>
      </c>
      <c r="C474" s="219">
        <f>Scores!E470*calcs!$BN$3</f>
        <v>-0.114039056106435</v>
      </c>
      <c r="D474" s="219">
        <f>Scores!F470*calcs!$BN$3</f>
        <v>-0.114039056106435</v>
      </c>
      <c r="E474" s="219">
        <f>Scores!G470*calcs!$BN$3</f>
        <v>-0.114039056106435</v>
      </c>
      <c r="F474" s="219">
        <f>Scores!H470*calcs!$BN$3</f>
        <v>-0.114039056106435</v>
      </c>
      <c r="G474" s="219">
        <f>Scores!I470*calcs!$BN$3</f>
        <v>-0.114039056106435</v>
      </c>
      <c r="H474" s="219">
        <f>Scores!J470*calcs!$BN$4</f>
        <v>0.295874848699278</v>
      </c>
      <c r="I474" s="219">
        <f>Scores!K470*calcs!$BN$4</f>
        <v>0.295874848699278</v>
      </c>
      <c r="J474" s="219">
        <f>Scores!L470*calcs!$BN$4</f>
        <v>0.295874848699278</v>
      </c>
      <c r="K474" s="219">
        <f>Scores!M470*calcs!$BN$4</f>
        <v>0.295874848699278</v>
      </c>
      <c r="L474" s="219">
        <f>Scores!N470*calcs!$BN$4</f>
        <v>0.295874848699278</v>
      </c>
      <c r="M474" s="219">
        <f>Scores!O470*calcs!$BN$5</f>
        <v>-0.609408968107552</v>
      </c>
      <c r="N474" s="219">
        <f>Scores!P470*calcs!$BN$5</f>
        <v>-0.609408968107552</v>
      </c>
      <c r="O474" s="219">
        <f>Scores!Q470*calcs!$BN$5</f>
        <v>-0.609408968107552</v>
      </c>
      <c r="P474" s="219">
        <f>Scores!R470*calcs!$BN$5</f>
        <v>-0.609408968107552</v>
      </c>
      <c r="Q474" s="219">
        <f>Scores!S470*calcs!$BN$5</f>
        <v>-0.609408968107552</v>
      </c>
      <c r="R474" s="219">
        <f>Scores!T470*calcs!$BN$6</f>
        <v>-0.868626158275092</v>
      </c>
      <c r="S474" s="219">
        <f>Scores!U470*calcs!$BN$6</f>
        <v>-0.868626158275092</v>
      </c>
      <c r="T474" s="219">
        <f>Scores!V470*calcs!$BN$6</f>
        <v>-0.868626158275092</v>
      </c>
      <c r="U474" s="219">
        <f>Scores!W470*calcs!$BN$6</f>
        <v>-0.868626158275092</v>
      </c>
      <c r="V474" s="219">
        <f>Scores!X470*calcs!$BN$6</f>
        <v>-0.868626158275092</v>
      </c>
      <c r="W474" s="219">
        <f>Scores!Y470*calcs!$BN$7</f>
        <v>-0.6225955149515</v>
      </c>
      <c r="X474" s="219">
        <f>Scores!Z470*calcs!$BN$7</f>
        <v>0.174593975984919</v>
      </c>
      <c r="Y474" s="219">
        <f>Scores!AA470*calcs!$BN$7</f>
        <v>-0.8412226695439</v>
      </c>
      <c r="Z474" s="219">
        <f>Scores!AB470*calcs!$BN$7</f>
        <v>-0.49760164380505</v>
      </c>
      <c r="AA474" s="219">
        <f>Scores!AC470*calcs!$BN$7</f>
        <v>-0.316596694915418</v>
      </c>
      <c r="AB474" s="219">
        <f>Scores!AD470*calcs!$BN$8</f>
        <v>0.182759607414524</v>
      </c>
      <c r="AC474" s="219">
        <f>Scores!AE470*calcs!$BN$8</f>
        <v>0.29488633328391</v>
      </c>
      <c r="AD474" s="219">
        <f>Scores!AF470*calcs!$BN$8</f>
        <v>0.491807596215389</v>
      </c>
      <c r="AE474" s="219">
        <f>Scores!AG470*calcs!$BN$8</f>
        <v>0.600767873434449</v>
      </c>
      <c r="AF474" s="219">
        <f>Scores!AH470*calcs!$BN$8</f>
        <v>0.625461514527269</v>
      </c>
      <c r="AG474" s="219">
        <f>Scores!AI470*calcs!$BN$9</f>
        <v>2.1615147226742</v>
      </c>
      <c r="AH474" s="219">
        <f>Scores!AJ470*calcs!$BN$9</f>
        <v>2.13814234058384</v>
      </c>
      <c r="AI474" s="219">
        <f>Scores!AK470*calcs!$BN$9</f>
        <v>2.2466412208916</v>
      </c>
      <c r="AJ474" s="219">
        <f>Scores!AL470*calcs!$BN$9</f>
        <v>2.34040846823324</v>
      </c>
      <c r="AK474" s="219">
        <f>Scores!AM470*calcs!$BN$9</f>
        <v>2.37866889894951</v>
      </c>
      <c r="AL474" s="219">
        <f>Scores!AN470*calcs!$BN$10</f>
        <v>-1.78339265645887</v>
      </c>
      <c r="AM474" s="219">
        <f>Scores!AO470*calcs!$BN$10</f>
        <v>-1.77753440827917</v>
      </c>
      <c r="AN474" s="219">
        <f>Scores!AP470*calcs!$BN$10</f>
        <v>-1.74370167883777</v>
      </c>
      <c r="AO474" s="219">
        <f>Scores!AQ470*calcs!$BN$10</f>
        <v>-1.7133922771878</v>
      </c>
      <c r="AP474" s="219">
        <f>Scores!AR470*calcs!$BN$10</f>
        <v>-1.63838630471909</v>
      </c>
      <c r="AQ474" s="219">
        <f>Scores!AS470*calcs!$BN$11</f>
        <v>-1.54637915670864</v>
      </c>
      <c r="AR474" s="219">
        <f>Scores!AT470*calcs!$BN$11</f>
        <v>-1.28958519015373</v>
      </c>
      <c r="AS474" s="219">
        <f>Scores!AU470*calcs!$BN$11</f>
        <v>-1.029716373032</v>
      </c>
      <c r="AT474" s="219">
        <f>Scores!AV470*calcs!$BN$11</f>
        <v>-0.638041878458746</v>
      </c>
      <c r="AU474" s="219">
        <f>Scores!AW470*calcs!$BN$11</f>
        <v>-0.618774017714128</v>
      </c>
      <c r="AV474" s="219">
        <f>Scores!AX470*calcs!$BN$12</f>
        <v>-0.825842846414848</v>
      </c>
      <c r="AW474" s="219">
        <f>Scores!AY470*calcs!$BN$12</f>
        <v>-0.737286964250392</v>
      </c>
      <c r="AX474" s="219">
        <f>Scores!AZ470*calcs!$BN$12</f>
        <v>-0.541033466613533</v>
      </c>
      <c r="AY474" s="219">
        <f>Scores!BA470*calcs!$BN$12</f>
        <v>-0.392274569983131</v>
      </c>
      <c r="AZ474" s="219">
        <f>Scores!BB470*calcs!$BN$12</f>
        <v>-0.0907320688413878</v>
      </c>
      <c r="BA474" s="219">
        <f>Scores!BC470*calcs!$BN$13</f>
        <v>-1.41521794150678</v>
      </c>
      <c r="BB474" s="219">
        <f>Scores!BD470*calcs!$BN$13</f>
        <v>-1.459055886231</v>
      </c>
      <c r="BC474" s="219">
        <f>Scores!BE470*calcs!$BN$13</f>
        <v>-1.31001654807654</v>
      </c>
      <c r="BD474" s="219">
        <f>Scores!BF470*calcs!$BN$13</f>
        <v>-1.25557687075583</v>
      </c>
      <c r="BE474" s="219">
        <f>Scores!BG470*calcs!$BN$13</f>
        <v>-1.25557687075583</v>
      </c>
      <c r="BF474" s="219">
        <f>Scores!BH470*calcs!$BN$14</f>
        <v>1.2408454956718</v>
      </c>
      <c r="BG474" s="219">
        <f>Scores!BI470*calcs!$BN$14</f>
        <v>1.2408454956718</v>
      </c>
      <c r="BH474" s="219">
        <f>Scores!BJ470*calcs!$BN$14</f>
        <v>1.2408454956718</v>
      </c>
      <c r="BI474" s="219">
        <f>Scores!BK470*calcs!$BN$14</f>
        <v>1.27390631647174</v>
      </c>
      <c r="BJ474" s="219">
        <f>Scores!BL470*calcs!$BN$14</f>
        <v>1.27390631647174</v>
      </c>
    </row>
    <row r="475" spans="1:62">
      <c r="A475" t="s">
        <v>952</v>
      </c>
      <c r="B475" s="22" t="s">
        <v>953</v>
      </c>
      <c r="C475" s="219">
        <f>Scores!E471*calcs!$BN$3</f>
        <v>-0.100086170780575</v>
      </c>
      <c r="D475" s="219">
        <f>Scores!F471*calcs!$BN$3</f>
        <v>-0.100086170780575</v>
      </c>
      <c r="E475" s="219">
        <f>Scores!G471*calcs!$BN$3</f>
        <v>-0.100086170780575</v>
      </c>
      <c r="F475" s="219">
        <f>Scores!H471*calcs!$BN$3</f>
        <v>-0.100086170780575</v>
      </c>
      <c r="G475" s="219">
        <f>Scores!I471*calcs!$BN$3</f>
        <v>-0.100086170780575</v>
      </c>
      <c r="H475" s="219">
        <f>Scores!J471*calcs!$BN$4</f>
        <v>-1.53831730508303</v>
      </c>
      <c r="I475" s="219">
        <f>Scores!K471*calcs!$BN$4</f>
        <v>-1.53831730508303</v>
      </c>
      <c r="J475" s="219">
        <f>Scores!L471*calcs!$BN$4</f>
        <v>-1.53831730508303</v>
      </c>
      <c r="K475" s="219">
        <f>Scores!M471*calcs!$BN$4</f>
        <v>-1.53831730508303</v>
      </c>
      <c r="L475" s="219">
        <f>Scores!N471*calcs!$BN$4</f>
        <v>-1.53831730508303</v>
      </c>
      <c r="M475" s="219">
        <f>Scores!O471*calcs!$BN$5</f>
        <v>-0.0410532990418476</v>
      </c>
      <c r="N475" s="219">
        <f>Scores!P471*calcs!$BN$5</f>
        <v>-0.0410532990418476</v>
      </c>
      <c r="O475" s="219">
        <f>Scores!Q471*calcs!$BN$5</f>
        <v>-0.0410532990418476</v>
      </c>
      <c r="P475" s="219">
        <f>Scores!R471*calcs!$BN$5</f>
        <v>-0.0410532990418476</v>
      </c>
      <c r="Q475" s="219">
        <f>Scores!S471*calcs!$BN$5</f>
        <v>-0.0410532990418476</v>
      </c>
      <c r="R475" s="219">
        <f>Scores!T471*calcs!$BN$6</f>
        <v>-0.545572618925033</v>
      </c>
      <c r="S475" s="219">
        <f>Scores!U471*calcs!$BN$6</f>
        <v>-0.545572618925033</v>
      </c>
      <c r="T475" s="219">
        <f>Scores!V471*calcs!$BN$6</f>
        <v>-0.545572618925033</v>
      </c>
      <c r="U475" s="219">
        <f>Scores!W471*calcs!$BN$6</f>
        <v>-0.545572618925033</v>
      </c>
      <c r="V475" s="219">
        <f>Scores!X471*calcs!$BN$6</f>
        <v>-0.545572618925033</v>
      </c>
      <c r="W475" s="219">
        <f>Scores!Y471*calcs!$BN$7</f>
        <v>0.213272207804728</v>
      </c>
      <c r="X475" s="219">
        <f>Scores!Z471*calcs!$BN$7</f>
        <v>-0.169493011694388</v>
      </c>
      <c r="Y475" s="219">
        <f>Scores!AA471*calcs!$BN$7</f>
        <v>0.403709877510363</v>
      </c>
      <c r="Z475" s="219">
        <f>Scores!AB471*calcs!$BN$7</f>
        <v>-0.576754710929221</v>
      </c>
      <c r="AA475" s="219">
        <f>Scores!AC471*calcs!$BN$7</f>
        <v>-0.0469092382422186</v>
      </c>
      <c r="AB475" s="219">
        <f>Scores!AD471*calcs!$BN$8</f>
        <v>0.273164779167509</v>
      </c>
      <c r="AC475" s="219">
        <f>Scores!AE471*calcs!$BN$8</f>
        <v>0.0752863540730248</v>
      </c>
      <c r="AD475" s="219">
        <f>Scores!AF471*calcs!$BN$8</f>
        <v>0.0233895418708355</v>
      </c>
      <c r="AE475" s="219">
        <f>Scores!AG471*calcs!$BN$8</f>
        <v>0.0913568409965118</v>
      </c>
      <c r="AF475" s="219">
        <f>Scores!AH471*calcs!$BN$8</f>
        <v>-0.0143154397054092</v>
      </c>
      <c r="AG475" s="219">
        <f>Scores!AI471*calcs!$BN$9</f>
        <v>2.31609320300835</v>
      </c>
      <c r="AH475" s="219">
        <f>Scores!AJ471*calcs!$BN$9</f>
        <v>2.28572695706301</v>
      </c>
      <c r="AI475" s="219">
        <f>Scores!AK471*calcs!$BN$9</f>
        <v>2.28653830684788</v>
      </c>
      <c r="AJ475" s="219">
        <f>Scores!AL471*calcs!$BN$9</f>
        <v>2.28731940578833</v>
      </c>
      <c r="AK475" s="219">
        <f>Scores!AM471*calcs!$BN$9</f>
        <v>2.27695708723499</v>
      </c>
      <c r="AL475" s="219">
        <f>Scores!AN471*calcs!$BN$10</f>
        <v>-1.15714563587026</v>
      </c>
      <c r="AM475" s="219">
        <f>Scores!AO471*calcs!$BN$10</f>
        <v>-1.13287867813336</v>
      </c>
      <c r="AN475" s="219">
        <f>Scores!AP471*calcs!$BN$10</f>
        <v>-1.21701246434108</v>
      </c>
      <c r="AO475" s="219">
        <f>Scores!AQ471*calcs!$BN$10</f>
        <v>-1.27398384023028</v>
      </c>
      <c r="AP475" s="219">
        <f>Scores!AR471*calcs!$BN$10</f>
        <v>-1.38539942239947</v>
      </c>
      <c r="AQ475" s="219">
        <f>Scores!AS471*calcs!$BN$11</f>
        <v>-1.16318426835401</v>
      </c>
      <c r="AR475" s="219">
        <f>Scores!AT471*calcs!$BN$11</f>
        <v>-0.874190958939168</v>
      </c>
      <c r="AS475" s="219">
        <f>Scores!AU471*calcs!$BN$11</f>
        <v>-0.660127456824436</v>
      </c>
      <c r="AT475" s="219">
        <f>Scores!AV471*calcs!$BN$11</f>
        <v>-0.378028032683715</v>
      </c>
      <c r="AU475" s="219">
        <f>Scores!AW471*calcs!$BN$11</f>
        <v>-0.522010662075997</v>
      </c>
      <c r="AV475" s="219">
        <f>Scores!AX471*calcs!$BN$12</f>
        <v>-0.611413996909439</v>
      </c>
      <c r="AW475" s="219">
        <f>Scores!AY471*calcs!$BN$12</f>
        <v>-0.665344663774956</v>
      </c>
      <c r="AX475" s="219">
        <f>Scores!AZ471*calcs!$BN$12</f>
        <v>-0.712040486670531</v>
      </c>
      <c r="AY475" s="219">
        <f>Scores!BA471*calcs!$BN$12</f>
        <v>-0.549667544102596</v>
      </c>
      <c r="AZ475" s="219">
        <f>Scores!BB471*calcs!$BN$12</f>
        <v>-0.468244737651696</v>
      </c>
      <c r="BA475" s="219">
        <f>Scores!BC471*calcs!$BN$13</f>
        <v>-1.2483833061259</v>
      </c>
      <c r="BB475" s="219">
        <f>Scores!BD471*calcs!$BN$13</f>
        <v>-1.30371913788702</v>
      </c>
      <c r="BC475" s="219">
        <f>Scores!BE471*calcs!$BN$13</f>
        <v>-1.02496665104136</v>
      </c>
      <c r="BD475" s="219">
        <f>Scores!BF471*calcs!$BN$13</f>
        <v>-0.983203052232076</v>
      </c>
      <c r="BE475" s="219">
        <f>Scores!BG471*calcs!$BN$13</f>
        <v>-0.983203052232076</v>
      </c>
      <c r="BF475" s="219">
        <f>Scores!BH471*calcs!$BN$14</f>
        <v>0.0309353292425201</v>
      </c>
      <c r="BG475" s="219">
        <f>Scores!BI471*calcs!$BN$14</f>
        <v>0.0309353292425201</v>
      </c>
      <c r="BH475" s="219">
        <f>Scores!BJ471*calcs!$BN$14</f>
        <v>0.0309353292425201</v>
      </c>
      <c r="BI475" s="219">
        <f>Scores!BK471*calcs!$BN$14</f>
        <v>0.000544706597781062</v>
      </c>
      <c r="BJ475" s="219">
        <f>Scores!BL471*calcs!$BN$14</f>
        <v>0.000544706597781062</v>
      </c>
    </row>
    <row r="476" spans="1:62">
      <c r="A476" t="s">
        <v>954</v>
      </c>
      <c r="B476" s="22" t="s">
        <v>955</v>
      </c>
      <c r="C476" s="219">
        <f>Scores!E472*calcs!$BN$3</f>
        <v>-0.194965790996423</v>
      </c>
      <c r="D476" s="219">
        <f>Scores!F472*calcs!$BN$3</f>
        <v>-0.194965790996423</v>
      </c>
      <c r="E476" s="219">
        <f>Scores!G472*calcs!$BN$3</f>
        <v>-0.194965790996423</v>
      </c>
      <c r="F476" s="219">
        <f>Scores!H472*calcs!$BN$3</f>
        <v>-0.194965790996423</v>
      </c>
      <c r="G476" s="219">
        <f>Scores!I472*calcs!$BN$3</f>
        <v>-0.194965790996423</v>
      </c>
      <c r="H476" s="219">
        <f>Scores!J472*calcs!$BN$4</f>
        <v>-0.00797378316852271</v>
      </c>
      <c r="I476" s="219">
        <f>Scores!K472*calcs!$BN$4</f>
        <v>-0.00797378316852271</v>
      </c>
      <c r="J476" s="219">
        <f>Scores!L472*calcs!$BN$4</f>
        <v>-0.00797378316852271</v>
      </c>
      <c r="K476" s="219">
        <f>Scores!M472*calcs!$BN$4</f>
        <v>-0.00797378316852271</v>
      </c>
      <c r="L476" s="219">
        <f>Scores!N472*calcs!$BN$4</f>
        <v>-0.00797378316852271</v>
      </c>
      <c r="M476" s="219">
        <f>Scores!O472*calcs!$BN$5</f>
        <v>0.597509205388081</v>
      </c>
      <c r="N476" s="219">
        <f>Scores!P472*calcs!$BN$5</f>
        <v>0.597509205388081</v>
      </c>
      <c r="O476" s="219">
        <f>Scores!Q472*calcs!$BN$5</f>
        <v>0.597509205388081</v>
      </c>
      <c r="P476" s="219">
        <f>Scores!R472*calcs!$BN$5</f>
        <v>0.597509205388081</v>
      </c>
      <c r="Q476" s="219">
        <f>Scores!S472*calcs!$BN$5</f>
        <v>0.597509205388081</v>
      </c>
      <c r="R476" s="219">
        <f>Scores!T472*calcs!$BN$6</f>
        <v>-0.904221566610899</v>
      </c>
      <c r="S476" s="219">
        <f>Scores!U472*calcs!$BN$6</f>
        <v>-0.904221566610899</v>
      </c>
      <c r="T476" s="219">
        <f>Scores!V472*calcs!$BN$6</f>
        <v>-0.904221566610899</v>
      </c>
      <c r="U476" s="219">
        <f>Scores!W472*calcs!$BN$6</f>
        <v>-0.904221566610899</v>
      </c>
      <c r="V476" s="219">
        <f>Scores!X472*calcs!$BN$6</f>
        <v>-0.904221566610899</v>
      </c>
      <c r="W476" s="219">
        <f>Scores!Y472*calcs!$BN$7</f>
        <v>-0.0733048568900644</v>
      </c>
      <c r="X476" s="219">
        <f>Scores!Z472*calcs!$BN$7</f>
        <v>-0.31203352283843</v>
      </c>
      <c r="Y476" s="219">
        <f>Scores!AA472*calcs!$BN$7</f>
        <v>-0.94791317538768</v>
      </c>
      <c r="Z476" s="219">
        <f>Scores!AB472*calcs!$BN$7</f>
        <v>0.111838532373019</v>
      </c>
      <c r="AA476" s="219">
        <f>Scores!AC472*calcs!$BN$7</f>
        <v>-0.735181031255164</v>
      </c>
      <c r="AB476" s="219">
        <f>Scores!AD472*calcs!$BN$8</f>
        <v>-0.389806480354389</v>
      </c>
      <c r="AC476" s="219">
        <f>Scores!AE472*calcs!$BN$8</f>
        <v>-0.400215880528053</v>
      </c>
      <c r="AD476" s="219">
        <f>Scores!AF472*calcs!$BN$8</f>
        <v>-0.45556547745857</v>
      </c>
      <c r="AE476" s="219">
        <f>Scores!AG472*calcs!$BN$8</f>
        <v>-0.411106916434467</v>
      </c>
      <c r="AF476" s="219">
        <f>Scores!AH472*calcs!$BN$8</f>
        <v>-0.532021349474061</v>
      </c>
      <c r="AG476" s="219">
        <f>Scores!AI472*calcs!$BN$9</f>
        <v>1.91652948565754</v>
      </c>
      <c r="AH476" s="219">
        <f>Scores!AJ472*calcs!$BN$9</f>
        <v>1.92394121284468</v>
      </c>
      <c r="AI476" s="219">
        <f>Scores!AK472*calcs!$BN$9</f>
        <v>1.86606741297424</v>
      </c>
      <c r="AJ476" s="219">
        <f>Scores!AL472*calcs!$BN$9</f>
        <v>1.87810491025122</v>
      </c>
      <c r="AK476" s="219">
        <f>Scores!AM472*calcs!$BN$9</f>
        <v>1.91962844740538</v>
      </c>
      <c r="AL476" s="219">
        <f>Scores!AN472*calcs!$BN$10</f>
        <v>-1.27920432713294</v>
      </c>
      <c r="AM476" s="219">
        <f>Scores!AO472*calcs!$BN$10</f>
        <v>-1.26625572574973</v>
      </c>
      <c r="AN476" s="219">
        <f>Scores!AP472*calcs!$BN$10</f>
        <v>-1.31098605862888</v>
      </c>
      <c r="AO476" s="219">
        <f>Scores!AQ472*calcs!$BN$10</f>
        <v>-1.255316161536</v>
      </c>
      <c r="AP476" s="219">
        <f>Scores!AR472*calcs!$BN$10</f>
        <v>-1.27930814916867</v>
      </c>
      <c r="AQ476" s="219">
        <f>Scores!AS472*calcs!$BN$11</f>
        <v>-1.25961468703563</v>
      </c>
      <c r="AR476" s="219">
        <f>Scores!AT472*calcs!$BN$11</f>
        <v>-1.34859962831243</v>
      </c>
      <c r="AS476" s="219">
        <f>Scores!AU472*calcs!$BN$11</f>
        <v>-1.3946609654971</v>
      </c>
      <c r="AT476" s="219">
        <f>Scores!AV472*calcs!$BN$11</f>
        <v>-1.17268565373763</v>
      </c>
      <c r="AU476" s="219">
        <f>Scores!AW472*calcs!$BN$11</f>
        <v>-1.13204360620199</v>
      </c>
      <c r="AV476" s="219">
        <f>Scores!AX472*calcs!$BN$12</f>
        <v>-1.37887909983618</v>
      </c>
      <c r="AW476" s="219">
        <f>Scores!AY472*calcs!$BN$12</f>
        <v>-1.28745220417642</v>
      </c>
      <c r="AX476" s="219">
        <f>Scores!AZ472*calcs!$BN$12</f>
        <v>-1.18876776898865</v>
      </c>
      <c r="AY476" s="219">
        <f>Scores!BA472*calcs!$BN$12</f>
        <v>-0.981841591582979</v>
      </c>
      <c r="AZ476" s="219">
        <f>Scores!BB472*calcs!$BN$12</f>
        <v>-0.923306159717225</v>
      </c>
      <c r="BA476" s="219">
        <f>Scores!BC472*calcs!$BN$13</f>
        <v>-1.61081716919471</v>
      </c>
      <c r="BB476" s="219">
        <f>Scores!BD472*calcs!$BN$13</f>
        <v>-1.51453329635385</v>
      </c>
      <c r="BC476" s="219">
        <f>Scores!BE472*calcs!$BN$13</f>
        <v>-1.49802818229123</v>
      </c>
      <c r="BD476" s="219">
        <f>Scores!BF472*calcs!$BN$13</f>
        <v>-1.44158825901595</v>
      </c>
      <c r="BE476" s="219">
        <f>Scores!BG472*calcs!$BN$13</f>
        <v>-1.44158825901595</v>
      </c>
      <c r="BF476" s="219">
        <f>Scores!BH472*calcs!$BN$14</f>
        <v>1.27430559344784</v>
      </c>
      <c r="BG476" s="219">
        <f>Scores!BI472*calcs!$BN$14</f>
        <v>1.27430559344784</v>
      </c>
      <c r="BH476" s="219">
        <f>Scores!BJ472*calcs!$BN$14</f>
        <v>1.27430559344784</v>
      </c>
      <c r="BI476" s="219">
        <f>Scores!BK472*calcs!$BN$14</f>
        <v>0.92689721601918</v>
      </c>
      <c r="BJ476" s="219">
        <f>Scores!BL472*calcs!$BN$14</f>
        <v>0.92689721601918</v>
      </c>
    </row>
    <row r="477" spans="1:62">
      <c r="A477" t="s">
        <v>956</v>
      </c>
      <c r="B477" s="22" t="s">
        <v>957</v>
      </c>
      <c r="C477" s="219">
        <f>Scores!E473*calcs!$BN$3</f>
        <v>0.686856561597933</v>
      </c>
      <c r="D477" s="219">
        <f>Scores!F473*calcs!$BN$3</f>
        <v>0.686856561597933</v>
      </c>
      <c r="E477" s="219">
        <f>Scores!G473*calcs!$BN$3</f>
        <v>0.686856561597933</v>
      </c>
      <c r="F477" s="219">
        <f>Scores!H473*calcs!$BN$3</f>
        <v>0.686856561597933</v>
      </c>
      <c r="G477" s="219">
        <f>Scores!I473*calcs!$BN$3</f>
        <v>0.686856561597933</v>
      </c>
      <c r="H477" s="219">
        <f>Scores!J473*calcs!$BN$4</f>
        <v>-0.651323134431488</v>
      </c>
      <c r="I477" s="219">
        <f>Scores!K473*calcs!$BN$4</f>
        <v>-0.651323134431488</v>
      </c>
      <c r="J477" s="219">
        <f>Scores!L473*calcs!$BN$4</f>
        <v>-0.651323134431488</v>
      </c>
      <c r="K477" s="219">
        <f>Scores!M473*calcs!$BN$4</f>
        <v>-0.651323134431488</v>
      </c>
      <c r="L477" s="219">
        <f>Scores!N473*calcs!$BN$4</f>
        <v>-0.651323134431488</v>
      </c>
      <c r="M477" s="219">
        <f>Scores!O473*calcs!$BN$5</f>
        <v>-0.0510624925134128</v>
      </c>
      <c r="N477" s="219">
        <f>Scores!P473*calcs!$BN$5</f>
        <v>-0.0510624925134128</v>
      </c>
      <c r="O477" s="219">
        <f>Scores!Q473*calcs!$BN$5</f>
        <v>-0.0510624925134128</v>
      </c>
      <c r="P477" s="219">
        <f>Scores!R473*calcs!$BN$5</f>
        <v>-0.0510624925134128</v>
      </c>
      <c r="Q477" s="219">
        <f>Scores!S473*calcs!$BN$5</f>
        <v>-0.0510624925134128</v>
      </c>
      <c r="R477" s="219">
        <f>Scores!T473*calcs!$BN$6</f>
        <v>0.336934815964454</v>
      </c>
      <c r="S477" s="219">
        <f>Scores!U473*calcs!$BN$6</f>
        <v>0.336934815964454</v>
      </c>
      <c r="T477" s="219">
        <f>Scores!V473*calcs!$BN$6</f>
        <v>0.336934815964454</v>
      </c>
      <c r="U477" s="219">
        <f>Scores!W473*calcs!$BN$6</f>
        <v>0.336934815964454</v>
      </c>
      <c r="V477" s="219">
        <f>Scores!X473*calcs!$BN$6</f>
        <v>0.336934815964454</v>
      </c>
      <c r="W477" s="219">
        <f>Scores!Y473*calcs!$BN$7</f>
        <v>-0.300285621581657</v>
      </c>
      <c r="X477" s="219">
        <f>Scores!Z473*calcs!$BN$7</f>
        <v>0.526338291675622</v>
      </c>
      <c r="Y477" s="219">
        <f>Scores!AA473*calcs!$BN$7</f>
        <v>-0.0227845516643314</v>
      </c>
      <c r="Z477" s="219">
        <f>Scores!AB473*calcs!$BN$7</f>
        <v>-0.180079615100511</v>
      </c>
      <c r="AA477" s="219">
        <f>Scores!AC473*calcs!$BN$7</f>
        <v>0.0216988845883196</v>
      </c>
      <c r="AB477" s="219">
        <f>Scores!AD473*calcs!$BN$8</f>
        <v>0.419047343898908</v>
      </c>
      <c r="AC477" s="219">
        <f>Scores!AE473*calcs!$BN$8</f>
        <v>0.313155383979268</v>
      </c>
      <c r="AD477" s="219">
        <f>Scores!AF473*calcs!$BN$8</f>
        <v>0.220704085957495</v>
      </c>
      <c r="AE477" s="219">
        <f>Scores!AG473*calcs!$BN$8</f>
        <v>0.212800282233543</v>
      </c>
      <c r="AF477" s="219">
        <f>Scores!AH473*calcs!$BN$8</f>
        <v>0.232704517810343</v>
      </c>
      <c r="AG477" s="219">
        <f>Scores!AI473*calcs!$BN$9</f>
        <v>0.374704228967873</v>
      </c>
      <c r="AH477" s="219">
        <f>Scores!AJ473*calcs!$BN$9</f>
        <v>0.348203701508324</v>
      </c>
      <c r="AI477" s="219">
        <f>Scores!AK473*calcs!$BN$9</f>
        <v>0.275019606639086</v>
      </c>
      <c r="AJ477" s="219">
        <f>Scores!AL473*calcs!$BN$9</f>
        <v>0.260310505001893</v>
      </c>
      <c r="AK477" s="219">
        <f>Scores!AM473*calcs!$BN$9</f>
        <v>0.293470092461753</v>
      </c>
      <c r="AL477" s="219">
        <f>Scores!AN473*calcs!$BN$10</f>
        <v>0.0431382544022536</v>
      </c>
      <c r="AM477" s="219">
        <f>Scores!AO473*calcs!$BN$10</f>
        <v>0.04182090357882</v>
      </c>
      <c r="AN477" s="219">
        <f>Scores!AP473*calcs!$BN$10</f>
        <v>0.0924015145671471</v>
      </c>
      <c r="AO477" s="219">
        <f>Scores!AQ473*calcs!$BN$10</f>
        <v>0.101742915717294</v>
      </c>
      <c r="AP477" s="219">
        <f>Scores!AR473*calcs!$BN$10</f>
        <v>0.0121047281981606</v>
      </c>
      <c r="AQ477" s="219">
        <f>Scores!AS473*calcs!$BN$11</f>
        <v>-0.119466795564643</v>
      </c>
      <c r="AR477" s="219">
        <f>Scores!AT473*calcs!$BN$11</f>
        <v>0.0513976876265187</v>
      </c>
      <c r="AS477" s="219">
        <f>Scores!AU473*calcs!$BN$11</f>
        <v>0.000465249380389837</v>
      </c>
      <c r="AT477" s="219">
        <f>Scores!AV473*calcs!$BN$11</f>
        <v>-0.00312256307235978</v>
      </c>
      <c r="AU477" s="219">
        <f>Scores!AW473*calcs!$BN$11</f>
        <v>-0.218899903462235</v>
      </c>
      <c r="AV477" s="219">
        <f>Scores!AX473*calcs!$BN$12</f>
        <v>-0.156619861841742</v>
      </c>
      <c r="AW477" s="219">
        <f>Scores!AY473*calcs!$BN$12</f>
        <v>-0.147690665270009</v>
      </c>
      <c r="AX477" s="219">
        <f>Scores!AZ473*calcs!$BN$12</f>
        <v>-0.20352116755514</v>
      </c>
      <c r="AY477" s="219">
        <f>Scores!BA473*calcs!$BN$12</f>
        <v>-0.191356494104562</v>
      </c>
      <c r="AZ477" s="219">
        <f>Scores!BB473*calcs!$BN$12</f>
        <v>-0.132119823626022</v>
      </c>
      <c r="BA477" s="219">
        <f>Scores!BC473*calcs!$BN$13</f>
        <v>-0.304904678454712</v>
      </c>
      <c r="BB477" s="219">
        <f>Scores!BD473*calcs!$BN$13</f>
        <v>-0.360603165798536</v>
      </c>
      <c r="BC477" s="219">
        <f>Scores!BE473*calcs!$BN$13</f>
        <v>-0.44880196554474</v>
      </c>
      <c r="BD477" s="219">
        <f>Scores!BF473*calcs!$BN$13</f>
        <v>-0.325519929455214</v>
      </c>
      <c r="BE477" s="219">
        <f>Scores!BG473*calcs!$BN$13</f>
        <v>-0.325519929455214</v>
      </c>
      <c r="BF477" s="219">
        <f>Scores!BH473*calcs!$BN$14</f>
        <v>2.15753581478249</v>
      </c>
      <c r="BG477" s="219">
        <f>Scores!BI473*calcs!$BN$14</f>
        <v>2.15753581478249</v>
      </c>
      <c r="BH477" s="219">
        <f>Scores!BJ473*calcs!$BN$14</f>
        <v>2.15753581478249</v>
      </c>
      <c r="BI477" s="219">
        <f>Scores!BK473*calcs!$BN$14</f>
        <v>1.06954943353631</v>
      </c>
      <c r="BJ477" s="219">
        <f>Scores!BL473*calcs!$BN$14</f>
        <v>1.06954943353631</v>
      </c>
    </row>
    <row r="478" spans="1:62">
      <c r="A478" t="s">
        <v>958</v>
      </c>
      <c r="B478" s="22" t="s">
        <v>959</v>
      </c>
      <c r="C478" s="219">
        <f>Scores!E474*calcs!$BN$3</f>
        <v>1.04963158007029</v>
      </c>
      <c r="D478" s="219">
        <f>Scores!F474*calcs!$BN$3</f>
        <v>1.04963158007029</v>
      </c>
      <c r="E478" s="219">
        <f>Scores!G474*calcs!$BN$3</f>
        <v>1.04963158007029</v>
      </c>
      <c r="F478" s="219">
        <f>Scores!H474*calcs!$BN$3</f>
        <v>1.04963158007029</v>
      </c>
      <c r="G478" s="219">
        <f>Scores!I474*calcs!$BN$3</f>
        <v>1.04963158007029</v>
      </c>
      <c r="H478" s="219">
        <f>Scores!J474*calcs!$BN$4</f>
        <v>-1.32608479394621</v>
      </c>
      <c r="I478" s="219">
        <f>Scores!K474*calcs!$BN$4</f>
        <v>-1.32608479394621</v>
      </c>
      <c r="J478" s="219">
        <f>Scores!L474*calcs!$BN$4</f>
        <v>-1.32608479394621</v>
      </c>
      <c r="K478" s="219">
        <f>Scores!M474*calcs!$BN$4</f>
        <v>-1.32608479394621</v>
      </c>
      <c r="L478" s="219">
        <f>Scores!N474*calcs!$BN$4</f>
        <v>-1.32608479394621</v>
      </c>
      <c r="M478" s="219">
        <f>Scores!O474*calcs!$BN$5</f>
        <v>0.216818882001314</v>
      </c>
      <c r="N478" s="219">
        <f>Scores!P474*calcs!$BN$5</f>
        <v>0.216818882001314</v>
      </c>
      <c r="O478" s="219">
        <f>Scores!Q474*calcs!$BN$5</f>
        <v>0.216818882001314</v>
      </c>
      <c r="P478" s="219">
        <f>Scores!R474*calcs!$BN$5</f>
        <v>0.216818882001314</v>
      </c>
      <c r="Q478" s="219">
        <f>Scores!S474*calcs!$BN$5</f>
        <v>0.216818882001314</v>
      </c>
      <c r="R478" s="219">
        <f>Scores!T474*calcs!$BN$6</f>
        <v>0.573603821142919</v>
      </c>
      <c r="S478" s="219">
        <f>Scores!U474*calcs!$BN$6</f>
        <v>0.573603821142919</v>
      </c>
      <c r="T478" s="219">
        <f>Scores!V474*calcs!$BN$6</f>
        <v>0.573603821142919</v>
      </c>
      <c r="U478" s="219">
        <f>Scores!W474*calcs!$BN$6</f>
        <v>0.573603821142919</v>
      </c>
      <c r="V478" s="219">
        <f>Scores!X474*calcs!$BN$6</f>
        <v>0.573603821142919</v>
      </c>
      <c r="W478" s="219">
        <f>Scores!Y474*calcs!$BN$7</f>
        <v>1.13337262986126</v>
      </c>
      <c r="X478" s="219">
        <f>Scores!Z474*calcs!$BN$7</f>
        <v>0.859438227942777</v>
      </c>
      <c r="Y478" s="219">
        <f>Scores!AA474*calcs!$BN$7</f>
        <v>0.876365411939528</v>
      </c>
      <c r="Z478" s="219">
        <f>Scores!AB474*calcs!$BN$7</f>
        <v>1.20996293194505</v>
      </c>
      <c r="AA478" s="219">
        <f>Scores!AC474*calcs!$BN$7</f>
        <v>0.608884934941021</v>
      </c>
      <c r="AB478" s="219">
        <f>Scores!AD474*calcs!$BN$8</f>
        <v>0.71373658902256</v>
      </c>
      <c r="AC478" s="219">
        <f>Scores!AE474*calcs!$BN$8</f>
        <v>0.732246816381914</v>
      </c>
      <c r="AD478" s="219">
        <f>Scores!AF474*calcs!$BN$8</f>
        <v>0.813877917481063</v>
      </c>
      <c r="AE478" s="219">
        <f>Scores!AG474*calcs!$BN$8</f>
        <v>0.863161868858169</v>
      </c>
      <c r="AF478" s="219">
        <f>Scores!AH474*calcs!$BN$8</f>
        <v>0.911050902503949</v>
      </c>
      <c r="AG478" s="219">
        <f>Scores!AI474*calcs!$BN$9</f>
        <v>-0.0887275430881089</v>
      </c>
      <c r="AH478" s="219">
        <f>Scores!AJ474*calcs!$BN$9</f>
        <v>-0.0890664536331783</v>
      </c>
      <c r="AI478" s="219">
        <f>Scores!AK474*calcs!$BN$9</f>
        <v>0.120903903352709</v>
      </c>
      <c r="AJ478" s="219">
        <f>Scores!AL474*calcs!$BN$9</f>
        <v>0.123863919540765</v>
      </c>
      <c r="AK478" s="219">
        <f>Scores!AM474*calcs!$BN$9</f>
        <v>0.0884930290030942</v>
      </c>
      <c r="AL478" s="219">
        <f>Scores!AN474*calcs!$BN$10</f>
        <v>0.311014481241777</v>
      </c>
      <c r="AM478" s="219">
        <f>Scores!AO474*calcs!$BN$10</f>
        <v>0.285434498053884</v>
      </c>
      <c r="AN478" s="219">
        <f>Scores!AP474*calcs!$BN$10</f>
        <v>0.285044743445977</v>
      </c>
      <c r="AO478" s="219">
        <f>Scores!AQ474*calcs!$BN$10</f>
        <v>0.260737659230873</v>
      </c>
      <c r="AP478" s="219">
        <f>Scores!AR474*calcs!$BN$10</f>
        <v>0.260143943244342</v>
      </c>
      <c r="AQ478" s="219">
        <f>Scores!AS474*calcs!$BN$11</f>
        <v>0.257329809559489</v>
      </c>
      <c r="AR478" s="219">
        <f>Scores!AT474*calcs!$BN$11</f>
        <v>0.269600675114328</v>
      </c>
      <c r="AS478" s="219">
        <f>Scores!AU474*calcs!$BN$11</f>
        <v>0.248418313285551</v>
      </c>
      <c r="AT478" s="219">
        <f>Scores!AV474*calcs!$BN$11</f>
        <v>0.193593605393864</v>
      </c>
      <c r="AU478" s="219">
        <f>Scores!AW474*calcs!$BN$11</f>
        <v>0.363084689301766</v>
      </c>
      <c r="AV478" s="219">
        <f>Scores!AX474*calcs!$BN$12</f>
        <v>0.399119232457438</v>
      </c>
      <c r="AW478" s="219">
        <f>Scores!AY474*calcs!$BN$12</f>
        <v>0.363494713958906</v>
      </c>
      <c r="AX478" s="219">
        <f>Scores!AZ474*calcs!$BN$12</f>
        <v>0.424048039740674</v>
      </c>
      <c r="AY478" s="219">
        <f>Scores!BA474*calcs!$BN$12</f>
        <v>0.453104738886718</v>
      </c>
      <c r="AZ478" s="219">
        <f>Scores!BB474*calcs!$BN$12</f>
        <v>0.489000661925039</v>
      </c>
      <c r="BA478" s="219">
        <f>Scores!BC474*calcs!$BN$13</f>
        <v>0.230116738456387</v>
      </c>
      <c r="BB478" s="219">
        <f>Scores!BD474*calcs!$BN$13</f>
        <v>0.210814158466837</v>
      </c>
      <c r="BC478" s="219">
        <f>Scores!BE474*calcs!$BN$13</f>
        <v>0.200141417067249</v>
      </c>
      <c r="BD478" s="219">
        <f>Scores!BF474*calcs!$BN$13</f>
        <v>0.259087290790885</v>
      </c>
      <c r="BE478" s="219">
        <f>Scores!BG474*calcs!$BN$13</f>
        <v>0.259087290790885</v>
      </c>
      <c r="BF478" s="219">
        <f>Scores!BH474*calcs!$BN$14</f>
        <v>2.12822456638228</v>
      </c>
      <c r="BG478" s="219">
        <f>Scores!BI474*calcs!$BN$14</f>
        <v>2.12822456638228</v>
      </c>
      <c r="BH478" s="219">
        <f>Scores!BJ474*calcs!$BN$14</f>
        <v>2.12822456638228</v>
      </c>
      <c r="BI478" s="219">
        <f>Scores!BK474*calcs!$BN$14</f>
        <v>0.996336182698208</v>
      </c>
      <c r="BJ478" s="219">
        <f>Scores!BL474*calcs!$BN$14</f>
        <v>0.996336182698208</v>
      </c>
    </row>
    <row r="479" spans="1:62">
      <c r="A479" t="s">
        <v>960</v>
      </c>
      <c r="B479" s="22" t="s">
        <v>961</v>
      </c>
      <c r="C479" s="219">
        <f>Scores!E475*calcs!$BN$3</f>
        <v>0.79289849007447</v>
      </c>
      <c r="D479" s="219">
        <f>Scores!F475*calcs!$BN$3</f>
        <v>0.79289849007447</v>
      </c>
      <c r="E479" s="219">
        <f>Scores!G475*calcs!$BN$3</f>
        <v>0.79289849007447</v>
      </c>
      <c r="F479" s="219">
        <f>Scores!H475*calcs!$BN$3</f>
        <v>0.79289849007447</v>
      </c>
      <c r="G479" s="219">
        <f>Scores!I475*calcs!$BN$3</f>
        <v>0.79289849007447</v>
      </c>
      <c r="H479" s="219">
        <f>Scores!J475*calcs!$BN$4</f>
        <v>-0.118403131639019</v>
      </c>
      <c r="I479" s="219">
        <f>Scores!K475*calcs!$BN$4</f>
        <v>-0.118403131639019</v>
      </c>
      <c r="J479" s="219">
        <f>Scores!L475*calcs!$BN$4</f>
        <v>-0.118403131639019</v>
      </c>
      <c r="K479" s="219">
        <f>Scores!M475*calcs!$BN$4</f>
        <v>-0.118403131639019</v>
      </c>
      <c r="L479" s="219">
        <f>Scores!N475*calcs!$BN$4</f>
        <v>-0.118403131639019</v>
      </c>
      <c r="M479" s="219">
        <f>Scores!O475*calcs!$BN$5</f>
        <v>-0.256910106967425</v>
      </c>
      <c r="N479" s="219">
        <f>Scores!P475*calcs!$BN$5</f>
        <v>-0.256910106967425</v>
      </c>
      <c r="O479" s="219">
        <f>Scores!Q475*calcs!$BN$5</f>
        <v>-0.256910106967425</v>
      </c>
      <c r="P479" s="219">
        <f>Scores!R475*calcs!$BN$5</f>
        <v>-0.256910106967425</v>
      </c>
      <c r="Q479" s="219">
        <f>Scores!S475*calcs!$BN$5</f>
        <v>-0.256910106967425</v>
      </c>
      <c r="R479" s="219">
        <f>Scores!T475*calcs!$BN$6</f>
        <v>0.466675383160013</v>
      </c>
      <c r="S479" s="219">
        <f>Scores!U475*calcs!$BN$6</f>
        <v>0.466675383160013</v>
      </c>
      <c r="T479" s="219">
        <f>Scores!V475*calcs!$BN$6</f>
        <v>0.466675383160013</v>
      </c>
      <c r="U479" s="219">
        <f>Scores!W475*calcs!$BN$6</f>
        <v>0.466675383160013</v>
      </c>
      <c r="V479" s="219">
        <f>Scores!X475*calcs!$BN$6</f>
        <v>0.466675383160013</v>
      </c>
      <c r="W479" s="219">
        <f>Scores!Y475*calcs!$BN$7</f>
        <v>0.253524838208355</v>
      </c>
      <c r="X479" s="219">
        <f>Scores!Z475*calcs!$BN$7</f>
        <v>0.707005233857553</v>
      </c>
      <c r="Y479" s="219">
        <f>Scores!AA475*calcs!$BN$7</f>
        <v>0.787170003651675</v>
      </c>
      <c r="Z479" s="219">
        <f>Scores!AB475*calcs!$BN$7</f>
        <v>0.448874301880892</v>
      </c>
      <c r="AA479" s="219">
        <f>Scores!AC475*calcs!$BN$7</f>
        <v>0.883975965896665</v>
      </c>
      <c r="AB479" s="219">
        <f>Scores!AD475*calcs!$BN$8</f>
        <v>0.564902132056671</v>
      </c>
      <c r="AC479" s="219">
        <f>Scores!AE475*calcs!$BN$8</f>
        <v>0.619515365359076</v>
      </c>
      <c r="AD479" s="219">
        <f>Scores!AF475*calcs!$BN$8</f>
        <v>0.622081293042596</v>
      </c>
      <c r="AE479" s="219">
        <f>Scores!AG475*calcs!$BN$8</f>
        <v>0.557188451117572</v>
      </c>
      <c r="AF479" s="219">
        <f>Scores!AH475*calcs!$BN$8</f>
        <v>0.476156572938336</v>
      </c>
      <c r="AG479" s="219">
        <f>Scores!AI475*calcs!$BN$9</f>
        <v>0.688561376558028</v>
      </c>
      <c r="AH479" s="219">
        <f>Scores!AJ475*calcs!$BN$9</f>
        <v>0.656925746934427</v>
      </c>
      <c r="AI479" s="219">
        <f>Scores!AK475*calcs!$BN$9</f>
        <v>0.640155272886808</v>
      </c>
      <c r="AJ479" s="219">
        <f>Scores!AL475*calcs!$BN$9</f>
        <v>0.672442669293787</v>
      </c>
      <c r="AK479" s="219">
        <f>Scores!AM475*calcs!$BN$9</f>
        <v>0.698022345038741</v>
      </c>
      <c r="AL479" s="219">
        <f>Scores!AN475*calcs!$BN$10</f>
        <v>-0.000432657018623785</v>
      </c>
      <c r="AM479" s="219">
        <f>Scores!AO475*calcs!$BN$10</f>
        <v>-0.0305010722229921</v>
      </c>
      <c r="AN479" s="219">
        <f>Scores!AP475*calcs!$BN$10</f>
        <v>-0.083659021730061</v>
      </c>
      <c r="AO479" s="219">
        <f>Scores!AQ475*calcs!$BN$10</f>
        <v>-0.0124417642593511</v>
      </c>
      <c r="AP479" s="219">
        <f>Scores!AR475*calcs!$BN$10</f>
        <v>-0.00245457630678006</v>
      </c>
      <c r="AQ479" s="219">
        <f>Scores!AS475*calcs!$BN$11</f>
        <v>0.285999116471108</v>
      </c>
      <c r="AR479" s="219">
        <f>Scores!AT475*calcs!$BN$11</f>
        <v>0.187039601697979</v>
      </c>
      <c r="AS479" s="219">
        <f>Scores!AU475*calcs!$BN$11</f>
        <v>0.425874489370404</v>
      </c>
      <c r="AT479" s="219">
        <f>Scores!AV475*calcs!$BN$11</f>
        <v>0.295392890123764</v>
      </c>
      <c r="AU479" s="219">
        <f>Scores!AW475*calcs!$BN$11</f>
        <v>0.262921585274763</v>
      </c>
      <c r="AV479" s="219">
        <f>Scores!AX475*calcs!$BN$12</f>
        <v>-0.026055222685851</v>
      </c>
      <c r="AW479" s="219">
        <f>Scores!AY475*calcs!$BN$12</f>
        <v>-0.0398512469712432</v>
      </c>
      <c r="AX479" s="219">
        <f>Scores!AZ475*calcs!$BN$12</f>
        <v>-0.0183186205042506</v>
      </c>
      <c r="AY479" s="219">
        <f>Scores!BA475*calcs!$BN$12</f>
        <v>-0.0399955063212006</v>
      </c>
      <c r="AZ479" s="219">
        <f>Scores!BB475*calcs!$BN$12</f>
        <v>0.0711462486427591</v>
      </c>
      <c r="BA479" s="219">
        <f>Scores!BC475*calcs!$BN$13</f>
        <v>-0.0805408584597353</v>
      </c>
      <c r="BB479" s="219">
        <f>Scores!BD475*calcs!$BN$13</f>
        <v>-0.0166432230368554</v>
      </c>
      <c r="BC479" s="219">
        <f>Scores!BE475*calcs!$BN$13</f>
        <v>-0.066713805689083</v>
      </c>
      <c r="BD479" s="219">
        <f>Scores!BF475*calcs!$BN$13</f>
        <v>-0.0730759025307625</v>
      </c>
      <c r="BE479" s="219">
        <f>Scores!BG475*calcs!$BN$13</f>
        <v>-0.0730759025307625</v>
      </c>
      <c r="BF479" s="219">
        <f>Scores!BH475*calcs!$BN$14</f>
        <v>2.58983741193458</v>
      </c>
      <c r="BG479" s="219">
        <f>Scores!BI475*calcs!$BN$14</f>
        <v>2.58983741193458</v>
      </c>
      <c r="BH479" s="219">
        <f>Scores!BJ475*calcs!$BN$14</f>
        <v>2.58983741193458</v>
      </c>
      <c r="BI479" s="219">
        <f>Scores!BK475*calcs!$BN$14</f>
        <v>1.63799593384277</v>
      </c>
      <c r="BJ479" s="219">
        <f>Scores!BL475*calcs!$BN$14</f>
        <v>1.63799593384277</v>
      </c>
    </row>
    <row r="480" spans="1:62">
      <c r="A480" t="s">
        <v>962</v>
      </c>
      <c r="B480" s="22" t="s">
        <v>963</v>
      </c>
      <c r="C480" s="219">
        <f>Scores!E476*calcs!$BN$3</f>
        <v>0.0310709512825098</v>
      </c>
      <c r="D480" s="219">
        <f>Scores!F476*calcs!$BN$3</f>
        <v>0.0310709512825098</v>
      </c>
      <c r="E480" s="219">
        <f>Scores!G476*calcs!$BN$3</f>
        <v>0.0310709512825098</v>
      </c>
      <c r="F480" s="219">
        <f>Scores!H476*calcs!$BN$3</f>
        <v>0.0310709512825098</v>
      </c>
      <c r="G480" s="219">
        <f>Scores!I476*calcs!$BN$3</f>
        <v>0.0310709512825098</v>
      </c>
      <c r="H480" s="219">
        <f>Scores!J476*calcs!$BN$4</f>
        <v>0.341166591699834</v>
      </c>
      <c r="I480" s="219">
        <f>Scores!K476*calcs!$BN$4</f>
        <v>0.341166591699834</v>
      </c>
      <c r="J480" s="219">
        <f>Scores!L476*calcs!$BN$4</f>
        <v>0.341166591699834</v>
      </c>
      <c r="K480" s="219">
        <f>Scores!M476*calcs!$BN$4</f>
        <v>0.341166591699834</v>
      </c>
      <c r="L480" s="219">
        <f>Scores!N476*calcs!$BN$4</f>
        <v>0.341166591699834</v>
      </c>
      <c r="M480" s="219">
        <f>Scores!O476*calcs!$BN$5</f>
        <v>0.810293851796712</v>
      </c>
      <c r="N480" s="219">
        <f>Scores!P476*calcs!$BN$5</f>
        <v>0.810293851796712</v>
      </c>
      <c r="O480" s="219">
        <f>Scores!Q476*calcs!$BN$5</f>
        <v>0.810293851796712</v>
      </c>
      <c r="P480" s="219">
        <f>Scores!R476*calcs!$BN$5</f>
        <v>0.810293851796712</v>
      </c>
      <c r="Q480" s="219">
        <f>Scores!S476*calcs!$BN$5</f>
        <v>0.810293851796712</v>
      </c>
      <c r="R480" s="219">
        <f>Scores!T476*calcs!$BN$6</f>
        <v>0.449738841752012</v>
      </c>
      <c r="S480" s="219">
        <f>Scores!U476*calcs!$BN$6</f>
        <v>0.449738841752012</v>
      </c>
      <c r="T480" s="219">
        <f>Scores!V476*calcs!$BN$6</f>
        <v>0.449738841752012</v>
      </c>
      <c r="U480" s="219">
        <f>Scores!W476*calcs!$BN$6</f>
        <v>0.449738841752012</v>
      </c>
      <c r="V480" s="219">
        <f>Scores!X476*calcs!$BN$6</f>
        <v>0.449738841752012</v>
      </c>
      <c r="W480" s="219">
        <f>Scores!Y476*calcs!$BN$7</f>
        <v>0.247390806681201</v>
      </c>
      <c r="X480" s="219">
        <f>Scores!Z476*calcs!$BN$7</f>
        <v>0.491045094444045</v>
      </c>
      <c r="Y480" s="219">
        <f>Scores!AA476*calcs!$BN$7</f>
        <v>-0.665105805947171</v>
      </c>
      <c r="Z480" s="219">
        <f>Scores!AB476*calcs!$BN$7</f>
        <v>0.381124283015497</v>
      </c>
      <c r="AA480" s="219">
        <f>Scores!AC476*calcs!$BN$7</f>
        <v>0.153481097127819</v>
      </c>
      <c r="AB480" s="219">
        <f>Scores!AD476*calcs!$BN$8</f>
        <v>0.449042023131233</v>
      </c>
      <c r="AC480" s="219">
        <f>Scores!AE476*calcs!$BN$8</f>
        <v>0.551532198816525</v>
      </c>
      <c r="AD480" s="219">
        <f>Scores!AF476*calcs!$BN$8</f>
        <v>0.42752199859164</v>
      </c>
      <c r="AE480" s="219">
        <f>Scores!AG476*calcs!$BN$8</f>
        <v>0.442297246827624</v>
      </c>
      <c r="AF480" s="219">
        <f>Scores!AH476*calcs!$BN$8</f>
        <v>0.338677765336646</v>
      </c>
      <c r="AG480" s="219">
        <f>Scores!AI476*calcs!$BN$9</f>
        <v>0.790670201071582</v>
      </c>
      <c r="AH480" s="219">
        <f>Scores!AJ476*calcs!$BN$9</f>
        <v>0.825383508604675</v>
      </c>
      <c r="AI480" s="219">
        <f>Scores!AK476*calcs!$BN$9</f>
        <v>0.867772311586686</v>
      </c>
      <c r="AJ480" s="219">
        <f>Scores!AL476*calcs!$BN$9</f>
        <v>0.847574320414255</v>
      </c>
      <c r="AK480" s="219">
        <f>Scores!AM476*calcs!$BN$9</f>
        <v>0.869932984626999</v>
      </c>
      <c r="AL480" s="219">
        <f>Scores!AN476*calcs!$BN$10</f>
        <v>0.284121430651857</v>
      </c>
      <c r="AM480" s="219">
        <f>Scores!AO476*calcs!$BN$10</f>
        <v>0.226575515219668</v>
      </c>
      <c r="AN480" s="219">
        <f>Scores!AP476*calcs!$BN$10</f>
        <v>0.137725593824895</v>
      </c>
      <c r="AO480" s="219">
        <f>Scores!AQ476*calcs!$BN$10</f>
        <v>0.101038072013735</v>
      </c>
      <c r="AP480" s="219">
        <f>Scores!AR476*calcs!$BN$10</f>
        <v>0.0613290434291512</v>
      </c>
      <c r="AQ480" s="219">
        <f>Scores!AS476*calcs!$BN$11</f>
        <v>-0.24056459301893</v>
      </c>
      <c r="AR480" s="219">
        <f>Scores!AT476*calcs!$BN$11</f>
        <v>-0.243978093061197</v>
      </c>
      <c r="AS480" s="219">
        <f>Scores!AU476*calcs!$BN$11</f>
        <v>-0.0901533117146927</v>
      </c>
      <c r="AT480" s="219">
        <f>Scores!AV476*calcs!$BN$11</f>
        <v>-0.379715804420075</v>
      </c>
      <c r="AU480" s="219">
        <f>Scores!AW476*calcs!$BN$11</f>
        <v>-0.495100453370003</v>
      </c>
      <c r="AV480" s="219">
        <f>Scores!AX476*calcs!$BN$12</f>
        <v>-0.303255258637498</v>
      </c>
      <c r="AW480" s="219">
        <f>Scores!AY476*calcs!$BN$12</f>
        <v>-0.373685619747065</v>
      </c>
      <c r="AX480" s="219">
        <f>Scores!AZ476*calcs!$BN$12</f>
        <v>-0.428483874576704</v>
      </c>
      <c r="AY480" s="219">
        <f>Scores!BA476*calcs!$BN$12</f>
        <v>-0.455283833402337</v>
      </c>
      <c r="AZ480" s="219">
        <f>Scores!BB476*calcs!$BN$12</f>
        <v>-0.504310211661551</v>
      </c>
      <c r="BA480" s="219">
        <f>Scores!BC476*calcs!$BN$13</f>
        <v>-0.402704292298677</v>
      </c>
      <c r="BB480" s="219">
        <f>Scores!BD476*calcs!$BN$13</f>
        <v>-0.343959942761681</v>
      </c>
      <c r="BC480" s="219">
        <f>Scores!BE476*calcs!$BN$13</f>
        <v>-0.436672182692179</v>
      </c>
      <c r="BD480" s="219">
        <f>Scores!BF476*calcs!$BN$13</f>
        <v>-0.51817458158177</v>
      </c>
      <c r="BE480" s="219">
        <f>Scores!BG476*calcs!$BN$13</f>
        <v>-0.51817458158177</v>
      </c>
      <c r="BF480" s="219">
        <f>Scores!BH476*calcs!$BN$14</f>
        <v>3.19994645147658</v>
      </c>
      <c r="BG480" s="219">
        <f>Scores!BI476*calcs!$BN$14</f>
        <v>3.19994645147658</v>
      </c>
      <c r="BH480" s="219">
        <f>Scores!BJ476*calcs!$BN$14</f>
        <v>3.19994645147658</v>
      </c>
      <c r="BI480" s="219">
        <f>Scores!BK476*calcs!$BN$14</f>
        <v>1.92866912050161</v>
      </c>
      <c r="BJ480" s="219">
        <f>Scores!BL476*calcs!$BN$14</f>
        <v>1.92866912050161</v>
      </c>
    </row>
    <row r="481" spans="1:62">
      <c r="A481" t="s">
        <v>964</v>
      </c>
      <c r="B481" s="22" t="s">
        <v>965</v>
      </c>
      <c r="C481" s="219">
        <f>Scores!E477*calcs!$BN$3</f>
        <v>0.963123691049962</v>
      </c>
      <c r="D481" s="219">
        <f>Scores!F477*calcs!$BN$3</f>
        <v>0.963123691049962</v>
      </c>
      <c r="E481" s="219">
        <f>Scores!G477*calcs!$BN$3</f>
        <v>0.963123691049962</v>
      </c>
      <c r="F481" s="219">
        <f>Scores!H477*calcs!$BN$3</f>
        <v>0.963123691049962</v>
      </c>
      <c r="G481" s="219">
        <f>Scores!I477*calcs!$BN$3</f>
        <v>0.963123691049962</v>
      </c>
      <c r="H481" s="219">
        <f>Scores!J477*calcs!$BN$4</f>
        <v>-0.511627797498425</v>
      </c>
      <c r="I481" s="219">
        <f>Scores!K477*calcs!$BN$4</f>
        <v>-0.511627797498425</v>
      </c>
      <c r="J481" s="219">
        <f>Scores!L477*calcs!$BN$4</f>
        <v>-0.511627797498425</v>
      </c>
      <c r="K481" s="219">
        <f>Scores!M477*calcs!$BN$4</f>
        <v>-0.511627797498425</v>
      </c>
      <c r="L481" s="219">
        <f>Scores!N477*calcs!$BN$4</f>
        <v>-0.511627797498425</v>
      </c>
      <c r="M481" s="219">
        <f>Scores!O477*calcs!$BN$5</f>
        <v>-0.43156500320228</v>
      </c>
      <c r="N481" s="219">
        <f>Scores!P477*calcs!$BN$5</f>
        <v>-0.43156500320228</v>
      </c>
      <c r="O481" s="219">
        <f>Scores!Q477*calcs!$BN$5</f>
        <v>-0.43156500320228</v>
      </c>
      <c r="P481" s="219">
        <f>Scores!R477*calcs!$BN$5</f>
        <v>-0.43156500320228</v>
      </c>
      <c r="Q481" s="219">
        <f>Scores!S477*calcs!$BN$5</f>
        <v>-0.43156500320228</v>
      </c>
      <c r="R481" s="219">
        <f>Scores!T477*calcs!$BN$6</f>
        <v>0.765751548495786</v>
      </c>
      <c r="S481" s="219">
        <f>Scores!U477*calcs!$BN$6</f>
        <v>0.765751548495786</v>
      </c>
      <c r="T481" s="219">
        <f>Scores!V477*calcs!$BN$6</f>
        <v>0.765751548495786</v>
      </c>
      <c r="U481" s="219">
        <f>Scores!W477*calcs!$BN$6</f>
        <v>0.765751548495786</v>
      </c>
      <c r="V481" s="219">
        <f>Scores!X477*calcs!$BN$6</f>
        <v>0.765751548495786</v>
      </c>
      <c r="W481" s="219">
        <f>Scores!Y477*calcs!$BN$7</f>
        <v>0.835514440222663</v>
      </c>
      <c r="X481" s="219">
        <f>Scores!Z477*calcs!$BN$7</f>
        <v>0.573528887780317</v>
      </c>
      <c r="Y481" s="219">
        <f>Scores!AA477*calcs!$BN$7</f>
        <v>0.350975537581431</v>
      </c>
      <c r="Z481" s="219">
        <f>Scores!AB477*calcs!$BN$7</f>
        <v>0.885979571116807</v>
      </c>
      <c r="AA481" s="219">
        <f>Scores!AC477*calcs!$BN$7</f>
        <v>0.674352398003403</v>
      </c>
      <c r="AB481" s="219">
        <f>Scores!AD477*calcs!$BN$8</f>
        <v>1.34141258718607</v>
      </c>
      <c r="AC481" s="219">
        <f>Scores!AE477*calcs!$BN$8</f>
        <v>1.3625775747421</v>
      </c>
      <c r="AD481" s="219">
        <f>Scores!AF477*calcs!$BN$8</f>
        <v>1.47554134743541</v>
      </c>
      <c r="AE481" s="219">
        <f>Scores!AG477*calcs!$BN$8</f>
        <v>1.45498114749759</v>
      </c>
      <c r="AF481" s="219">
        <f>Scores!AH477*calcs!$BN$8</f>
        <v>1.43646012473339</v>
      </c>
      <c r="AG481" s="219">
        <f>Scores!AI477*calcs!$BN$9</f>
        <v>1.04998863207597</v>
      </c>
      <c r="AH481" s="219">
        <f>Scores!AJ477*calcs!$BN$9</f>
        <v>0.997180547762388</v>
      </c>
      <c r="AI481" s="219">
        <f>Scores!AK477*calcs!$BN$9</f>
        <v>1.16325824078319</v>
      </c>
      <c r="AJ481" s="219">
        <f>Scores!AL477*calcs!$BN$9</f>
        <v>1.19558462622559</v>
      </c>
      <c r="AK481" s="219">
        <f>Scores!AM477*calcs!$BN$9</f>
        <v>1.28535617091266</v>
      </c>
      <c r="AL481" s="219">
        <f>Scores!AN477*calcs!$BN$10</f>
        <v>0.11733329213609</v>
      </c>
      <c r="AM481" s="219">
        <f>Scores!AO477*calcs!$BN$10</f>
        <v>0.202394253251868</v>
      </c>
      <c r="AN481" s="219">
        <f>Scores!AP477*calcs!$BN$10</f>
        <v>0.203518612102272</v>
      </c>
      <c r="AO481" s="219">
        <f>Scores!AQ477*calcs!$BN$10</f>
        <v>0.239848228883491</v>
      </c>
      <c r="AP481" s="219">
        <f>Scores!AR477*calcs!$BN$10</f>
        <v>0.248814228713556</v>
      </c>
      <c r="AQ481" s="219">
        <f>Scores!AS477*calcs!$BN$11</f>
        <v>0.530187270778353</v>
      </c>
      <c r="AR481" s="219">
        <f>Scores!AT477*calcs!$BN$11</f>
        <v>0.447615266370293</v>
      </c>
      <c r="AS481" s="219">
        <f>Scores!AU477*calcs!$BN$11</f>
        <v>0.705910532347836</v>
      </c>
      <c r="AT481" s="219">
        <f>Scores!AV477*calcs!$BN$11</f>
        <v>0.753502361421369</v>
      </c>
      <c r="AU481" s="219">
        <f>Scores!AW477*calcs!$BN$11</f>
        <v>0.64618403687301</v>
      </c>
      <c r="AV481" s="219">
        <f>Scores!AX477*calcs!$BN$12</f>
        <v>0.637355122179133</v>
      </c>
      <c r="AW481" s="219">
        <f>Scores!AY477*calcs!$BN$12</f>
        <v>0.67686073113776</v>
      </c>
      <c r="AX481" s="219">
        <f>Scores!AZ477*calcs!$BN$12</f>
        <v>0.752585846455172</v>
      </c>
      <c r="AY481" s="219">
        <f>Scores!BA477*calcs!$BN$12</f>
        <v>0.827363828239688</v>
      </c>
      <c r="AZ481" s="219">
        <f>Scores!BB477*calcs!$BN$12</f>
        <v>0.83430791585837</v>
      </c>
      <c r="BA481" s="219">
        <f>Scores!BC477*calcs!$BN$13</f>
        <v>0.650079786139293</v>
      </c>
      <c r="BB481" s="219">
        <f>Scores!BD477*calcs!$BN$13</f>
        <v>0.665728921474221</v>
      </c>
      <c r="BC481" s="219">
        <f>Scores!BE477*calcs!$BN$13</f>
        <v>0.703527405448511</v>
      </c>
      <c r="BD481" s="219">
        <f>Scores!BF477*calcs!$BN$13</f>
        <v>0.797191663971953</v>
      </c>
      <c r="BE481" s="219">
        <f>Scores!BG477*calcs!$BN$13</f>
        <v>0.797191663971953</v>
      </c>
      <c r="BF481" s="219">
        <f>Scores!BH477*calcs!$BN$14</f>
        <v>2.71896729770343</v>
      </c>
      <c r="BG481" s="219">
        <f>Scores!BI477*calcs!$BN$14</f>
        <v>2.71896729770343</v>
      </c>
      <c r="BH481" s="219">
        <f>Scores!BJ477*calcs!$BN$14</f>
        <v>2.71896729770343</v>
      </c>
      <c r="BI481" s="219">
        <f>Scores!BK477*calcs!$BN$14</f>
        <v>2.05774595119057</v>
      </c>
      <c r="BJ481" s="219">
        <f>Scores!BL477*calcs!$BN$14</f>
        <v>2.05774595119057</v>
      </c>
    </row>
    <row r="482" spans="1:62">
      <c r="A482" t="s">
        <v>966</v>
      </c>
      <c r="B482" s="22" t="s">
        <v>967</v>
      </c>
      <c r="C482" s="219">
        <f>Scores!E478*calcs!$BN$3</f>
        <v>1.58263179951815</v>
      </c>
      <c r="D482" s="219">
        <f>Scores!F478*calcs!$BN$3</f>
        <v>1.58263179951815</v>
      </c>
      <c r="E482" s="219">
        <f>Scores!G478*calcs!$BN$3</f>
        <v>1.58263179951815</v>
      </c>
      <c r="F482" s="219">
        <f>Scores!H478*calcs!$BN$3</f>
        <v>1.58263179951815</v>
      </c>
      <c r="G482" s="219">
        <f>Scores!I478*calcs!$BN$3</f>
        <v>1.58263179951815</v>
      </c>
      <c r="H482" s="219">
        <f>Scores!J478*calcs!$BN$4</f>
        <v>-1.1128083983808</v>
      </c>
      <c r="I482" s="219">
        <f>Scores!K478*calcs!$BN$4</f>
        <v>-1.1128083983808</v>
      </c>
      <c r="J482" s="219">
        <f>Scores!L478*calcs!$BN$4</f>
        <v>-1.1128083983808</v>
      </c>
      <c r="K482" s="219">
        <f>Scores!M478*calcs!$BN$4</f>
        <v>-1.1128083983808</v>
      </c>
      <c r="L482" s="219">
        <f>Scores!N478*calcs!$BN$4</f>
        <v>-1.1128083983808</v>
      </c>
      <c r="M482" s="219">
        <f>Scores!O478*calcs!$BN$5</f>
        <v>0.234426531156632</v>
      </c>
      <c r="N482" s="219">
        <f>Scores!P478*calcs!$BN$5</f>
        <v>0.234426531156632</v>
      </c>
      <c r="O482" s="219">
        <f>Scores!Q478*calcs!$BN$5</f>
        <v>0.234426531156632</v>
      </c>
      <c r="P482" s="219">
        <f>Scores!R478*calcs!$BN$5</f>
        <v>0.234426531156632</v>
      </c>
      <c r="Q482" s="219">
        <f>Scores!S478*calcs!$BN$5</f>
        <v>0.234426531156632</v>
      </c>
      <c r="R482" s="219">
        <f>Scores!T478*calcs!$BN$6</f>
        <v>0.778662282000878</v>
      </c>
      <c r="S482" s="219">
        <f>Scores!U478*calcs!$BN$6</f>
        <v>0.778662282000878</v>
      </c>
      <c r="T482" s="219">
        <f>Scores!V478*calcs!$BN$6</f>
        <v>0.778662282000878</v>
      </c>
      <c r="U482" s="219">
        <f>Scores!W478*calcs!$BN$6</f>
        <v>0.778662282000878</v>
      </c>
      <c r="V482" s="219">
        <f>Scores!X478*calcs!$BN$6</f>
        <v>0.778662282000878</v>
      </c>
      <c r="W482" s="219">
        <f>Scores!Y478*calcs!$BN$7</f>
        <v>0.564692658047817</v>
      </c>
      <c r="X482" s="219">
        <f>Scores!Z478*calcs!$BN$7</f>
        <v>1.11063254175364</v>
      </c>
      <c r="Y482" s="219">
        <f>Scores!AA478*calcs!$BN$7</f>
        <v>1.3024569104937</v>
      </c>
      <c r="Z482" s="219">
        <f>Scores!AB478*calcs!$BN$7</f>
        <v>0.904942262082527</v>
      </c>
      <c r="AA482" s="219">
        <f>Scores!AC478*calcs!$BN$7</f>
        <v>0.927833238152263</v>
      </c>
      <c r="AB482" s="219">
        <f>Scores!AD478*calcs!$BN$8</f>
        <v>1.09027809065197</v>
      </c>
      <c r="AC482" s="219">
        <f>Scores!AE478*calcs!$BN$8</f>
        <v>1.03463314012872</v>
      </c>
      <c r="AD482" s="219">
        <f>Scores!AF478*calcs!$BN$8</f>
        <v>1.12409028337002</v>
      </c>
      <c r="AE482" s="219">
        <f>Scores!AG478*calcs!$BN$8</f>
        <v>1.07304995837944</v>
      </c>
      <c r="AF482" s="219">
        <f>Scores!AH478*calcs!$BN$8</f>
        <v>1.05114655441711</v>
      </c>
      <c r="AG482" s="219">
        <f>Scores!AI478*calcs!$BN$9</f>
        <v>0.122114049186239</v>
      </c>
      <c r="AH482" s="219">
        <f>Scores!AJ478*calcs!$BN$9</f>
        <v>0.165639923062577</v>
      </c>
      <c r="AI482" s="219">
        <f>Scores!AK478*calcs!$BN$9</f>
        <v>0.152737638785634</v>
      </c>
      <c r="AJ482" s="219">
        <f>Scores!AL478*calcs!$BN$9</f>
        <v>0.0514928794534161</v>
      </c>
      <c r="AK482" s="219">
        <f>Scores!AM478*calcs!$BN$9</f>
        <v>0.0174530330372847</v>
      </c>
      <c r="AL482" s="219">
        <f>Scores!AN478*calcs!$BN$10</f>
        <v>0.313100064756913</v>
      </c>
      <c r="AM482" s="219">
        <f>Scores!AO478*calcs!$BN$10</f>
        <v>0.287397325037386</v>
      </c>
      <c r="AN482" s="219">
        <f>Scores!AP478*calcs!$BN$10</f>
        <v>0.260339855160006</v>
      </c>
      <c r="AO482" s="219">
        <f>Scores!AQ478*calcs!$BN$10</f>
        <v>0.222271189025975</v>
      </c>
      <c r="AP482" s="219">
        <f>Scores!AR478*calcs!$BN$10</f>
        <v>0.208574208138695</v>
      </c>
      <c r="AQ482" s="219">
        <f>Scores!AS478*calcs!$BN$11</f>
        <v>0.405838448720373</v>
      </c>
      <c r="AR482" s="219">
        <f>Scores!AT478*calcs!$BN$11</f>
        <v>0.379953495230971</v>
      </c>
      <c r="AS482" s="219">
        <f>Scores!AU478*calcs!$BN$11</f>
        <v>0.300306520495223</v>
      </c>
      <c r="AT482" s="219">
        <f>Scores!AV478*calcs!$BN$11</f>
        <v>0.543495335368625</v>
      </c>
      <c r="AU482" s="219">
        <f>Scores!AW478*calcs!$BN$11</f>
        <v>0.348735400970397</v>
      </c>
      <c r="AV482" s="219">
        <f>Scores!AX478*calcs!$BN$12</f>
        <v>0.668895794028571</v>
      </c>
      <c r="AW482" s="219">
        <f>Scores!AY478*calcs!$BN$12</f>
        <v>0.589034950217699</v>
      </c>
      <c r="AX482" s="219">
        <f>Scores!AZ478*calcs!$BN$12</f>
        <v>0.600600258599945</v>
      </c>
      <c r="AY482" s="219">
        <f>Scores!BA478*calcs!$BN$12</f>
        <v>0.625296393662781</v>
      </c>
      <c r="AZ482" s="219">
        <f>Scores!BB478*calcs!$BN$12</f>
        <v>0.659912109733171</v>
      </c>
      <c r="BA482" s="219">
        <f>Scores!BC478*calcs!$BN$13</f>
        <v>0.264634249224845</v>
      </c>
      <c r="BB482" s="219">
        <f>Scores!BD478*calcs!$BN$13</f>
        <v>0.338412201749396</v>
      </c>
      <c r="BC482" s="219">
        <f>Scores!BE478*calcs!$BN$13</f>
        <v>0.321439245592854</v>
      </c>
      <c r="BD482" s="219">
        <f>Scores!BF478*calcs!$BN$13</f>
        <v>0.40523909585241</v>
      </c>
      <c r="BE482" s="219">
        <f>Scores!BG478*calcs!$BN$13</f>
        <v>0.40523909585241</v>
      </c>
      <c r="BF482" s="219">
        <f>Scores!BH478*calcs!$BN$14</f>
        <v>1.7019284197972</v>
      </c>
      <c r="BG482" s="219">
        <f>Scores!BI478*calcs!$BN$14</f>
        <v>1.7019284197972</v>
      </c>
      <c r="BH482" s="219">
        <f>Scores!BJ478*calcs!$BN$14</f>
        <v>1.7019284197972</v>
      </c>
      <c r="BI482" s="219">
        <f>Scores!BK478*calcs!$BN$14</f>
        <v>0.937435902458782</v>
      </c>
      <c r="BJ482" s="219">
        <f>Scores!BL478*calcs!$BN$14</f>
        <v>0.937435902458782</v>
      </c>
    </row>
    <row r="483" spans="1:62">
      <c r="A483" t="s">
        <v>968</v>
      </c>
      <c r="B483" s="22" t="s">
        <v>969</v>
      </c>
      <c r="C483" s="219">
        <f>Scores!E479*calcs!$BN$3</f>
        <v>-0.465651766318109</v>
      </c>
      <c r="D483" s="219">
        <f>Scores!F479*calcs!$BN$3</f>
        <v>-0.465651766318109</v>
      </c>
      <c r="E483" s="219">
        <f>Scores!G479*calcs!$BN$3</f>
        <v>-0.465651766318109</v>
      </c>
      <c r="F483" s="219">
        <f>Scores!H479*calcs!$BN$3</f>
        <v>-0.465651766318109</v>
      </c>
      <c r="G483" s="219">
        <f>Scores!I479*calcs!$BN$3</f>
        <v>-0.465651766318109</v>
      </c>
      <c r="H483" s="219">
        <f>Scores!J479*calcs!$BN$4</f>
        <v>-0.457605947263726</v>
      </c>
      <c r="I483" s="219">
        <f>Scores!K479*calcs!$BN$4</f>
        <v>-0.457605947263726</v>
      </c>
      <c r="J483" s="219">
        <f>Scores!L479*calcs!$BN$4</f>
        <v>-0.457605947263726</v>
      </c>
      <c r="K483" s="219">
        <f>Scores!M479*calcs!$BN$4</f>
        <v>-0.457605947263726</v>
      </c>
      <c r="L483" s="219">
        <f>Scores!N479*calcs!$BN$4</f>
        <v>-0.457605947263726</v>
      </c>
      <c r="M483" s="219">
        <f>Scores!O479*calcs!$BN$5</f>
        <v>0.310571310466184</v>
      </c>
      <c r="N483" s="219">
        <f>Scores!P479*calcs!$BN$5</f>
        <v>0.310571310466184</v>
      </c>
      <c r="O483" s="219">
        <f>Scores!Q479*calcs!$BN$5</f>
        <v>0.310571310466184</v>
      </c>
      <c r="P483" s="219">
        <f>Scores!R479*calcs!$BN$5</f>
        <v>0.310571310466184</v>
      </c>
      <c r="Q483" s="219">
        <f>Scores!S479*calcs!$BN$5</f>
        <v>0.310571310466184</v>
      </c>
      <c r="R483" s="219">
        <f>Scores!T479*calcs!$BN$6</f>
        <v>0.144466631783583</v>
      </c>
      <c r="S483" s="219">
        <f>Scores!U479*calcs!$BN$6</f>
        <v>0.144466631783583</v>
      </c>
      <c r="T483" s="219">
        <f>Scores!V479*calcs!$BN$6</f>
        <v>0.144466631783583</v>
      </c>
      <c r="U483" s="219">
        <f>Scores!W479*calcs!$BN$6</f>
        <v>0.144466631783583</v>
      </c>
      <c r="V483" s="219">
        <f>Scores!X479*calcs!$BN$6</f>
        <v>0.144466631783583</v>
      </c>
      <c r="W483" s="219">
        <f>Scores!Y479*calcs!$BN$7</f>
        <v>-0.870215272359412</v>
      </c>
      <c r="X483" s="219">
        <f>Scores!Z479*calcs!$BN$7</f>
        <v>-0.0446222725376329</v>
      </c>
      <c r="Y483" s="219">
        <f>Scores!AA479*calcs!$BN$7</f>
        <v>-1.02325721638964</v>
      </c>
      <c r="Z483" s="219">
        <f>Scores!AB479*calcs!$BN$7</f>
        <v>-0.176987878895629</v>
      </c>
      <c r="AA483" s="219">
        <f>Scores!AC479*calcs!$BN$7</f>
        <v>-0.297347507812376</v>
      </c>
      <c r="AB483" s="219">
        <f>Scores!AD479*calcs!$BN$8</f>
        <v>-0.117186223247993</v>
      </c>
      <c r="AC483" s="219">
        <f>Scores!AE479*calcs!$BN$8</f>
        <v>-0.15217482612236</v>
      </c>
      <c r="AD483" s="219">
        <f>Scores!AF479*calcs!$BN$8</f>
        <v>-0.132920776755495</v>
      </c>
      <c r="AE483" s="219">
        <f>Scores!AG479*calcs!$BN$8</f>
        <v>0.0040693676073954</v>
      </c>
      <c r="AF483" s="219">
        <f>Scores!AH479*calcs!$BN$8</f>
        <v>0.178413829473222</v>
      </c>
      <c r="AG483" s="219">
        <f>Scores!AI479*calcs!$BN$9</f>
        <v>1.80228580699921</v>
      </c>
      <c r="AH483" s="219">
        <f>Scores!AJ479*calcs!$BN$9</f>
        <v>1.84303956462233</v>
      </c>
      <c r="AI483" s="219">
        <f>Scores!AK479*calcs!$BN$9</f>
        <v>1.87391942739457</v>
      </c>
      <c r="AJ483" s="219">
        <f>Scores!AL479*calcs!$BN$9</f>
        <v>1.86563175784854</v>
      </c>
      <c r="AK483" s="219">
        <f>Scores!AM479*calcs!$BN$9</f>
        <v>1.91962844740538</v>
      </c>
      <c r="AL483" s="219">
        <f>Scores!AN479*calcs!$BN$10</f>
        <v>-1.04319660680673</v>
      </c>
      <c r="AM483" s="219">
        <f>Scores!AO479*calcs!$BN$10</f>
        <v>-1.12407155879869</v>
      </c>
      <c r="AN483" s="219">
        <f>Scores!AP479*calcs!$BN$10</f>
        <v>-1.04654873516788</v>
      </c>
      <c r="AO483" s="219">
        <f>Scores!AQ479*calcs!$BN$10</f>
        <v>-1.00068902414611</v>
      </c>
      <c r="AP483" s="219">
        <f>Scores!AR479*calcs!$BN$10</f>
        <v>-0.915050981759336</v>
      </c>
      <c r="AQ483" s="219">
        <f>Scores!AS479*calcs!$BN$11</f>
        <v>-1.09821949128437</v>
      </c>
      <c r="AR483" s="219">
        <f>Scores!AT479*calcs!$BN$11</f>
        <v>-0.867755602808362</v>
      </c>
      <c r="AS483" s="219">
        <f>Scores!AU479*calcs!$BN$11</f>
        <v>-0.969586928335648</v>
      </c>
      <c r="AT483" s="219">
        <f>Scores!AV479*calcs!$BN$11</f>
        <v>-0.713412387723172</v>
      </c>
      <c r="AU483" s="219">
        <f>Scores!AW479*calcs!$BN$11</f>
        <v>-0.545017269973672</v>
      </c>
      <c r="AV483" s="219">
        <f>Scores!AX479*calcs!$BN$12</f>
        <v>-0.802229270522081</v>
      </c>
      <c r="AW483" s="219">
        <f>Scores!AY479*calcs!$BN$12</f>
        <v>-0.802386268131784</v>
      </c>
      <c r="AX483" s="219">
        <f>Scores!AZ479*calcs!$BN$12</f>
        <v>-0.800437618663708</v>
      </c>
      <c r="AY483" s="219">
        <f>Scores!BA479*calcs!$BN$12</f>
        <v>-0.622585702312167</v>
      </c>
      <c r="AZ483" s="219">
        <f>Scores!BB479*calcs!$BN$12</f>
        <v>-0.508458393029757</v>
      </c>
      <c r="BA483" s="219">
        <f>Scores!BC479*calcs!$BN$13</f>
        <v>-1.42097085996819</v>
      </c>
      <c r="BB483" s="219">
        <f>Scores!BD479*calcs!$BN$13</f>
        <v>-1.48679459129243</v>
      </c>
      <c r="BC483" s="219">
        <f>Scores!BE479*calcs!$BN$13</f>
        <v>-1.66784514222707</v>
      </c>
      <c r="BD483" s="219">
        <f>Scores!BF479*calcs!$BN$13</f>
        <v>-1.46151805061525</v>
      </c>
      <c r="BE483" s="219">
        <f>Scores!BG479*calcs!$BN$13</f>
        <v>-1.46151805061525</v>
      </c>
      <c r="BF483" s="219">
        <f>Scores!BH479*calcs!$BN$14</f>
        <v>0.00850808913416665</v>
      </c>
      <c r="BG483" s="219">
        <f>Scores!BI479*calcs!$BN$14</f>
        <v>0.00850808913416665</v>
      </c>
      <c r="BH483" s="219">
        <f>Scores!BJ479*calcs!$BN$14</f>
        <v>0.00850808913416665</v>
      </c>
      <c r="BI483" s="219">
        <f>Scores!BK479*calcs!$BN$14</f>
        <v>-0.222723932332691</v>
      </c>
      <c r="BJ483" s="219">
        <f>Scores!BL479*calcs!$BN$14</f>
        <v>-0.222723932332691</v>
      </c>
    </row>
    <row r="484" spans="1:62">
      <c r="A484" t="s">
        <v>970</v>
      </c>
      <c r="B484" s="22" t="s">
        <v>971</v>
      </c>
      <c r="C484" s="219">
        <f>Scores!E480*calcs!$BN$3</f>
        <v>0.681275407467589</v>
      </c>
      <c r="D484" s="219">
        <f>Scores!F480*calcs!$BN$3</f>
        <v>0.681275407467589</v>
      </c>
      <c r="E484" s="219">
        <f>Scores!G480*calcs!$BN$3</f>
        <v>0.681275407467589</v>
      </c>
      <c r="F484" s="219">
        <f>Scores!H480*calcs!$BN$3</f>
        <v>0.681275407467589</v>
      </c>
      <c r="G484" s="219">
        <f>Scores!I480*calcs!$BN$3</f>
        <v>0.681275407467589</v>
      </c>
      <c r="H484" s="219">
        <f>Scores!J480*calcs!$BN$4</f>
        <v>-1.41396414026839</v>
      </c>
      <c r="I484" s="219">
        <f>Scores!K480*calcs!$BN$4</f>
        <v>-1.41396414026839</v>
      </c>
      <c r="J484" s="219">
        <f>Scores!L480*calcs!$BN$4</f>
        <v>-1.41396414026839</v>
      </c>
      <c r="K484" s="219">
        <f>Scores!M480*calcs!$BN$4</f>
        <v>-1.41396414026839</v>
      </c>
      <c r="L484" s="219">
        <f>Scores!N480*calcs!$BN$4</f>
        <v>-1.41396414026839</v>
      </c>
      <c r="M484" s="219">
        <f>Scores!O480*calcs!$BN$5</f>
        <v>0.385666457643312</v>
      </c>
      <c r="N484" s="219">
        <f>Scores!P480*calcs!$BN$5</f>
        <v>0.385666457643312</v>
      </c>
      <c r="O484" s="219">
        <f>Scores!Q480*calcs!$BN$5</f>
        <v>0.385666457643312</v>
      </c>
      <c r="P484" s="219">
        <f>Scores!R480*calcs!$BN$5</f>
        <v>0.385666457643312</v>
      </c>
      <c r="Q484" s="219">
        <f>Scores!S480*calcs!$BN$5</f>
        <v>0.385666457643312</v>
      </c>
      <c r="R484" s="219">
        <f>Scores!T480*calcs!$BN$6</f>
        <v>0.343577659635108</v>
      </c>
      <c r="S484" s="219">
        <f>Scores!U480*calcs!$BN$6</f>
        <v>0.343577659635108</v>
      </c>
      <c r="T484" s="219">
        <f>Scores!V480*calcs!$BN$6</f>
        <v>0.343577659635108</v>
      </c>
      <c r="U484" s="219">
        <f>Scores!W480*calcs!$BN$6</f>
        <v>0.343577659635108</v>
      </c>
      <c r="V484" s="219">
        <f>Scores!X480*calcs!$BN$6</f>
        <v>0.343577659635108</v>
      </c>
      <c r="W484" s="219">
        <f>Scores!Y480*calcs!$BN$7</f>
        <v>-0.0401071654167065</v>
      </c>
      <c r="X484" s="219">
        <f>Scores!Z480*calcs!$BN$7</f>
        <v>-0.376325885250908</v>
      </c>
      <c r="Y484" s="219">
        <f>Scores!AA480*calcs!$BN$7</f>
        <v>-0.0966533495136143</v>
      </c>
      <c r="Z484" s="219">
        <f>Scores!AB480*calcs!$BN$7</f>
        <v>0.158388987885988</v>
      </c>
      <c r="AA484" s="219">
        <f>Scores!AC480*calcs!$BN$7</f>
        <v>0.147269582247579</v>
      </c>
      <c r="AB484" s="219">
        <f>Scores!AD480*calcs!$BN$8</f>
        <v>0.536941687728641</v>
      </c>
      <c r="AC484" s="219">
        <f>Scores!AE480*calcs!$BN$8</f>
        <v>0.629768405201541</v>
      </c>
      <c r="AD484" s="219">
        <f>Scores!AF480*calcs!$BN$8</f>
        <v>0.554142000369124</v>
      </c>
      <c r="AE484" s="219">
        <f>Scores!AG480*calcs!$BN$8</f>
        <v>0.558309340915523</v>
      </c>
      <c r="AF484" s="219">
        <f>Scores!AH480*calcs!$BN$8</f>
        <v>0.546276286052452</v>
      </c>
      <c r="AG484" s="219">
        <f>Scores!AI480*calcs!$BN$9</f>
        <v>0.554274238783136</v>
      </c>
      <c r="AH484" s="219">
        <f>Scores!AJ480*calcs!$BN$9</f>
        <v>0.532433821488195</v>
      </c>
      <c r="AI484" s="219">
        <f>Scores!AK480*calcs!$BN$9</f>
        <v>0.58316319799629</v>
      </c>
      <c r="AJ484" s="219">
        <f>Scores!AL480*calcs!$BN$9</f>
        <v>0.499897935994623</v>
      </c>
      <c r="AK484" s="219">
        <f>Scores!AM480*calcs!$BN$9</f>
        <v>0.569731711352126</v>
      </c>
      <c r="AL484" s="219">
        <f>Scores!AN480*calcs!$BN$10</f>
        <v>-0.161022587684143</v>
      </c>
      <c r="AM484" s="219">
        <f>Scores!AO480*calcs!$BN$10</f>
        <v>-0.146311944970972</v>
      </c>
      <c r="AN484" s="219">
        <f>Scores!AP480*calcs!$BN$10</f>
        <v>-0.124624066556144</v>
      </c>
      <c r="AO484" s="219">
        <f>Scores!AQ480*calcs!$BN$10</f>
        <v>-0.118408998131083</v>
      </c>
      <c r="AP484" s="219">
        <f>Scores!AR480*calcs!$BN$10</f>
        <v>-0.15335728641374</v>
      </c>
      <c r="AQ484" s="219">
        <f>Scores!AS480*calcs!$BN$11</f>
        <v>-0.203647662685125</v>
      </c>
      <c r="AR484" s="219">
        <f>Scores!AT480*calcs!$BN$11</f>
        <v>-0.256633603375466</v>
      </c>
      <c r="AS484" s="219">
        <f>Scores!AU480*calcs!$BN$11</f>
        <v>0.0940783658560322</v>
      </c>
      <c r="AT484" s="219">
        <f>Scores!AV480*calcs!$BN$11</f>
        <v>0.246488674933637</v>
      </c>
      <c r="AU484" s="219">
        <f>Scores!AW480*calcs!$BN$11</f>
        <v>0.0750880244228397</v>
      </c>
      <c r="AV484" s="219">
        <f>Scores!AX480*calcs!$BN$12</f>
        <v>0.160835422411954</v>
      </c>
      <c r="AW484" s="219">
        <f>Scores!AY480*calcs!$BN$12</f>
        <v>0.23202985444754</v>
      </c>
      <c r="AX484" s="219">
        <f>Scores!AZ480*calcs!$BN$12</f>
        <v>0.170512474371305</v>
      </c>
      <c r="AY484" s="219">
        <f>Scores!BA480*calcs!$BN$12</f>
        <v>0.215254880079888</v>
      </c>
      <c r="AZ484" s="219">
        <f>Scores!BB480*calcs!$BN$12</f>
        <v>0.28786498553933</v>
      </c>
      <c r="BA484" s="219">
        <f>Scores!BC480*calcs!$BN$13</f>
        <v>-0.241622575379206</v>
      </c>
      <c r="BB484" s="219">
        <f>Scores!BD480*calcs!$BN$13</f>
        <v>-0.216361899479122</v>
      </c>
      <c r="BC484" s="219">
        <f>Scores!BE480*calcs!$BN$13</f>
        <v>-0.236530765624931</v>
      </c>
      <c r="BD484" s="219">
        <f>Scores!BF480*calcs!$BN$13</f>
        <v>-0.119578749595793</v>
      </c>
      <c r="BE484" s="219">
        <f>Scores!BG480*calcs!$BN$13</f>
        <v>-0.119578749595793</v>
      </c>
      <c r="BF484" s="219">
        <f>Scores!BH480*calcs!$BN$14</f>
        <v>1.47676309608164</v>
      </c>
      <c r="BG484" s="219">
        <f>Scores!BI480*calcs!$BN$14</f>
        <v>1.47676309608164</v>
      </c>
      <c r="BH484" s="219">
        <f>Scores!BJ480*calcs!$BN$14</f>
        <v>1.47676309608164</v>
      </c>
      <c r="BI484" s="219">
        <f>Scores!BK480*calcs!$BN$14</f>
        <v>1.14207626941895</v>
      </c>
      <c r="BJ484" s="219">
        <f>Scores!BL480*calcs!$BN$14</f>
        <v>1.14207626941895</v>
      </c>
    </row>
    <row r="485" spans="1:62">
      <c r="A485" t="s">
        <v>972</v>
      </c>
      <c r="B485" s="22" t="s">
        <v>973</v>
      </c>
      <c r="C485" s="219">
        <f>Scores!E481*calcs!$BN$3</f>
        <v>-0.0526463606726508</v>
      </c>
      <c r="D485" s="219">
        <f>Scores!F481*calcs!$BN$3</f>
        <v>-0.0526463606726508</v>
      </c>
      <c r="E485" s="219">
        <f>Scores!G481*calcs!$BN$3</f>
        <v>-0.0526463606726508</v>
      </c>
      <c r="F485" s="219">
        <f>Scores!H481*calcs!$BN$3</f>
        <v>-0.0526463606726508</v>
      </c>
      <c r="G485" s="219">
        <f>Scores!I481*calcs!$BN$3</f>
        <v>-0.0526463606726508</v>
      </c>
      <c r="H485" s="219">
        <f>Scores!J481*calcs!$BN$4</f>
        <v>0.0865605956009273</v>
      </c>
      <c r="I485" s="219">
        <f>Scores!K481*calcs!$BN$4</f>
        <v>0.0865605956009273</v>
      </c>
      <c r="J485" s="219">
        <f>Scores!L481*calcs!$BN$4</f>
        <v>0.0865605956009273</v>
      </c>
      <c r="K485" s="219">
        <f>Scores!M481*calcs!$BN$4</f>
        <v>0.0865605956009273</v>
      </c>
      <c r="L485" s="219">
        <f>Scores!N481*calcs!$BN$4</f>
        <v>0.0865605956009273</v>
      </c>
      <c r="M485" s="219">
        <f>Scores!O481*calcs!$BN$5</f>
        <v>0.653526737899332</v>
      </c>
      <c r="N485" s="219">
        <f>Scores!P481*calcs!$BN$5</f>
        <v>0.653526737899332</v>
      </c>
      <c r="O485" s="219">
        <f>Scores!Q481*calcs!$BN$5</f>
        <v>0.653526737899332</v>
      </c>
      <c r="P485" s="219">
        <f>Scores!R481*calcs!$BN$5</f>
        <v>0.653526737899332</v>
      </c>
      <c r="Q485" s="219">
        <f>Scores!S481*calcs!$BN$5</f>
        <v>0.653526737899332</v>
      </c>
      <c r="R485" s="219">
        <f>Scores!T481*calcs!$BN$6</f>
        <v>0.421869114660101</v>
      </c>
      <c r="S485" s="219">
        <f>Scores!U481*calcs!$BN$6</f>
        <v>0.421869114660101</v>
      </c>
      <c r="T485" s="219">
        <f>Scores!V481*calcs!$BN$6</f>
        <v>0.421869114660101</v>
      </c>
      <c r="U485" s="219">
        <f>Scores!W481*calcs!$BN$6</f>
        <v>0.421869114660101</v>
      </c>
      <c r="V485" s="219">
        <f>Scores!X481*calcs!$BN$6</f>
        <v>0.421869114660101</v>
      </c>
      <c r="W485" s="219">
        <f>Scores!Y481*calcs!$BN$7</f>
        <v>0.601791311223775</v>
      </c>
      <c r="X485" s="219">
        <f>Scores!Z481*calcs!$BN$7</f>
        <v>0.24883729518408</v>
      </c>
      <c r="Y485" s="219">
        <f>Scores!AA481*calcs!$BN$7</f>
        <v>0.0366817641715401</v>
      </c>
      <c r="Z485" s="219">
        <f>Scores!AB481*calcs!$BN$7</f>
        <v>0.215428648197905</v>
      </c>
      <c r="AA485" s="219">
        <f>Scores!AC481*calcs!$BN$7</f>
        <v>-0.321469151000797</v>
      </c>
      <c r="AB485" s="219">
        <f>Scores!AD481*calcs!$BN$8</f>
        <v>0.494454528137184</v>
      </c>
      <c r="AC485" s="219">
        <f>Scores!AE481*calcs!$BN$8</f>
        <v>0.54061428029445</v>
      </c>
      <c r="AD485" s="219">
        <f>Scores!AF481*calcs!$BN$8</f>
        <v>0.553722622019287</v>
      </c>
      <c r="AE485" s="219">
        <f>Scores!AG481*calcs!$BN$8</f>
        <v>0.40892757220583</v>
      </c>
      <c r="AF485" s="219">
        <f>Scores!AH481*calcs!$BN$8</f>
        <v>0.394851901776046</v>
      </c>
      <c r="AG485" s="219">
        <f>Scores!AI481*calcs!$BN$9</f>
        <v>0.664778860207913</v>
      </c>
      <c r="AH485" s="219">
        <f>Scores!AJ481*calcs!$BN$9</f>
        <v>0.657597003904791</v>
      </c>
      <c r="AI485" s="219">
        <f>Scores!AK481*calcs!$BN$9</f>
        <v>0.643711789116493</v>
      </c>
      <c r="AJ485" s="219">
        <f>Scores!AL481*calcs!$BN$9</f>
        <v>0.675917390620295</v>
      </c>
      <c r="AK485" s="219">
        <f>Scores!AM481*calcs!$BN$9</f>
        <v>0.629806056114468</v>
      </c>
      <c r="AL485" s="219">
        <f>Scores!AN481*calcs!$BN$10</f>
        <v>-0.125335936425139</v>
      </c>
      <c r="AM485" s="219">
        <f>Scores!AO481*calcs!$BN$10</f>
        <v>-0.133151618522338</v>
      </c>
      <c r="AN485" s="219">
        <f>Scores!AP481*calcs!$BN$10</f>
        <v>-0.0925499701459226</v>
      </c>
      <c r="AO485" s="219">
        <f>Scores!AQ481*calcs!$BN$10</f>
        <v>-0.125921600532437</v>
      </c>
      <c r="AP485" s="219">
        <f>Scores!AR481*calcs!$BN$10</f>
        <v>-0.138199202924275</v>
      </c>
      <c r="AQ485" s="219">
        <f>Scores!AS481*calcs!$BN$11</f>
        <v>0.268046156289074</v>
      </c>
      <c r="AR485" s="219">
        <f>Scores!AT481*calcs!$BN$11</f>
        <v>0.15283563973883</v>
      </c>
      <c r="AS485" s="219">
        <f>Scores!AU481*calcs!$BN$11</f>
        <v>0.208545312471051</v>
      </c>
      <c r="AT485" s="219">
        <f>Scores!AV481*calcs!$BN$11</f>
        <v>0.1992866523973</v>
      </c>
      <c r="AU485" s="219">
        <f>Scores!AW481*calcs!$BN$11</f>
        <v>0.139466230644582</v>
      </c>
      <c r="AV485" s="219">
        <f>Scores!AX481*calcs!$BN$12</f>
        <v>-0.0293816231172706</v>
      </c>
      <c r="AW485" s="219">
        <f>Scores!AY481*calcs!$BN$12</f>
        <v>-0.0192003003046875</v>
      </c>
      <c r="AX485" s="219">
        <f>Scores!AZ481*calcs!$BN$12</f>
        <v>-0.107105548767853</v>
      </c>
      <c r="AY485" s="219">
        <f>Scores!BA481*calcs!$BN$12</f>
        <v>-0.0809424063416848</v>
      </c>
      <c r="AZ485" s="219">
        <f>Scores!BB481*calcs!$BN$12</f>
        <v>-0.0118488246123683</v>
      </c>
      <c r="BA485" s="219">
        <f>Scores!BC481*calcs!$BN$13</f>
        <v>-0.281893004609074</v>
      </c>
      <c r="BB485" s="219">
        <f>Scores!BD481*calcs!$BN$13</f>
        <v>-0.16088448935627</v>
      </c>
      <c r="BC485" s="219">
        <f>Scores!BE481*calcs!$BN$13</f>
        <v>-0.315374354166574</v>
      </c>
      <c r="BD485" s="219">
        <f>Scores!BF481*calcs!$BN$13</f>
        <v>-0.219227707592287</v>
      </c>
      <c r="BE485" s="219">
        <f>Scores!BG481*calcs!$BN$13</f>
        <v>-0.219227707592287</v>
      </c>
      <c r="BF485" s="219">
        <f>Scores!BH481*calcs!$BN$14</f>
        <v>2.47717660498159</v>
      </c>
      <c r="BG485" s="219">
        <f>Scores!BI481*calcs!$BN$14</f>
        <v>2.47717660498159</v>
      </c>
      <c r="BH485" s="219">
        <f>Scores!BJ481*calcs!$BN$14</f>
        <v>2.47717660498159</v>
      </c>
      <c r="BI485" s="219">
        <f>Scores!BK481*calcs!$BN$14</f>
        <v>1.22481953252907</v>
      </c>
      <c r="BJ485" s="219">
        <f>Scores!BL481*calcs!$BN$14</f>
        <v>1.22481953252907</v>
      </c>
    </row>
    <row r="486" spans="1:62">
      <c r="A486" t="s">
        <v>974</v>
      </c>
      <c r="B486" s="22" t="s">
        <v>975</v>
      </c>
      <c r="C486" s="219">
        <f>Scores!E482*calcs!$BN$3</f>
        <v>0.871034647899286</v>
      </c>
      <c r="D486" s="219">
        <f>Scores!F482*calcs!$BN$3</f>
        <v>0.871034647899286</v>
      </c>
      <c r="E486" s="219">
        <f>Scores!G482*calcs!$BN$3</f>
        <v>0.871034647899286</v>
      </c>
      <c r="F486" s="219">
        <f>Scores!H482*calcs!$BN$3</f>
        <v>0.871034647899286</v>
      </c>
      <c r="G486" s="219">
        <f>Scores!I482*calcs!$BN$3</f>
        <v>0.871034647899286</v>
      </c>
      <c r="H486" s="219">
        <f>Scores!J482*calcs!$BN$4</f>
        <v>-0.0166099313498706</v>
      </c>
      <c r="I486" s="219">
        <f>Scores!K482*calcs!$BN$4</f>
        <v>-0.0166099313498706</v>
      </c>
      <c r="J486" s="219">
        <f>Scores!L482*calcs!$BN$4</f>
        <v>-0.0166099313498706</v>
      </c>
      <c r="K486" s="219">
        <f>Scores!M482*calcs!$BN$4</f>
        <v>-0.0166099313498706</v>
      </c>
      <c r="L486" s="219">
        <f>Scores!N482*calcs!$BN$4</f>
        <v>-0.0166099313498706</v>
      </c>
      <c r="M486" s="219">
        <f>Scores!O482*calcs!$BN$5</f>
        <v>0.489423358738967</v>
      </c>
      <c r="N486" s="219">
        <f>Scores!P482*calcs!$BN$5</f>
        <v>0.489423358738967</v>
      </c>
      <c r="O486" s="219">
        <f>Scores!Q482*calcs!$BN$5</f>
        <v>0.489423358738967</v>
      </c>
      <c r="P486" s="219">
        <f>Scores!R482*calcs!$BN$5</f>
        <v>0.489423358738967</v>
      </c>
      <c r="Q486" s="219">
        <f>Scores!S482*calcs!$BN$5</f>
        <v>0.489423358738967</v>
      </c>
      <c r="R486" s="219">
        <f>Scores!T482*calcs!$BN$6</f>
        <v>0.238409651970996</v>
      </c>
      <c r="S486" s="219">
        <f>Scores!U482*calcs!$BN$6</f>
        <v>0.238409651970996</v>
      </c>
      <c r="T486" s="219">
        <f>Scores!V482*calcs!$BN$6</f>
        <v>0.238409651970996</v>
      </c>
      <c r="U486" s="219">
        <f>Scores!W482*calcs!$BN$6</f>
        <v>0.238409651970996</v>
      </c>
      <c r="V486" s="219">
        <f>Scores!X482*calcs!$BN$6</f>
        <v>0.238409651970996</v>
      </c>
      <c r="W486" s="219">
        <f>Scores!Y482*calcs!$BN$7</f>
        <v>0.293851215444357</v>
      </c>
      <c r="X486" s="219">
        <f>Scores!Z482*calcs!$BN$7</f>
        <v>0.313745397922159</v>
      </c>
      <c r="Y486" s="219">
        <f>Scores!AA482*calcs!$BN$7</f>
        <v>0.535825848184259</v>
      </c>
      <c r="Z486" s="219">
        <f>Scores!AB482*calcs!$BN$7</f>
        <v>0.591182414994368</v>
      </c>
      <c r="AA486" s="219">
        <f>Scores!AC482*calcs!$BN$7</f>
        <v>0.280925914699523</v>
      </c>
      <c r="AB486" s="219">
        <f>Scores!AD482*calcs!$BN$8</f>
        <v>0.227889344643351</v>
      </c>
      <c r="AC486" s="219">
        <f>Scores!AE482*calcs!$BN$8</f>
        <v>0.246987345737185</v>
      </c>
      <c r="AD486" s="219">
        <f>Scores!AF482*calcs!$BN$8</f>
        <v>0.266995974115964</v>
      </c>
      <c r="AE486" s="219">
        <f>Scores!AG482*calcs!$BN$8</f>
        <v>0.120601874815771</v>
      </c>
      <c r="AF486" s="219">
        <f>Scores!AH482*calcs!$BN$8</f>
        <v>0.201198957734955</v>
      </c>
      <c r="AG486" s="219">
        <f>Scores!AI482*calcs!$BN$9</f>
        <v>-0.117565280698104</v>
      </c>
      <c r="AH486" s="219">
        <f>Scores!AJ482*calcs!$BN$9</f>
        <v>-0.106205626825799</v>
      </c>
      <c r="AI486" s="219">
        <f>Scores!AK482*calcs!$BN$9</f>
        <v>0.0209149899238341</v>
      </c>
      <c r="AJ486" s="219">
        <f>Scores!AL482*calcs!$BN$9</f>
        <v>0.0114828735514671</v>
      </c>
      <c r="AK486" s="219">
        <f>Scores!AM482*calcs!$BN$9</f>
        <v>0.0492188848919151</v>
      </c>
      <c r="AL486" s="219">
        <f>Scores!AN482*calcs!$BN$10</f>
        <v>-0.0679269757041316</v>
      </c>
      <c r="AM486" s="219">
        <f>Scores!AO482*calcs!$BN$10</f>
        <v>-0.0595110092206333</v>
      </c>
      <c r="AN486" s="219">
        <f>Scores!AP482*calcs!$BN$10</f>
        <v>-0.195439051920118</v>
      </c>
      <c r="AO486" s="219">
        <f>Scores!AQ482*calcs!$BN$10</f>
        <v>-0.164423687839376</v>
      </c>
      <c r="AP486" s="219">
        <f>Scores!AR482*calcs!$BN$10</f>
        <v>-0.158591562118695</v>
      </c>
      <c r="AQ486" s="219">
        <f>Scores!AS482*calcs!$BN$11</f>
        <v>-0.0736215521946518</v>
      </c>
      <c r="AR486" s="219">
        <f>Scores!AT482*calcs!$BN$11</f>
        <v>-0.00353183447196855</v>
      </c>
      <c r="AS486" s="219">
        <f>Scores!AU482*calcs!$BN$11</f>
        <v>0.055661563384446</v>
      </c>
      <c r="AT486" s="219">
        <f>Scores!AV482*calcs!$BN$11</f>
        <v>-0.0826679788207856</v>
      </c>
      <c r="AU486" s="219">
        <f>Scores!AW482*calcs!$BN$11</f>
        <v>-0.292165419402112</v>
      </c>
      <c r="AV486" s="219">
        <f>Scores!AX482*calcs!$BN$12</f>
        <v>-0.289828144567292</v>
      </c>
      <c r="AW486" s="219">
        <f>Scores!AY482*calcs!$BN$12</f>
        <v>-0.267547812760324</v>
      </c>
      <c r="AX486" s="219">
        <f>Scores!AZ482*calcs!$BN$12</f>
        <v>-0.324235120130445</v>
      </c>
      <c r="AY486" s="219">
        <f>Scores!BA482*calcs!$BN$12</f>
        <v>-0.305780035653128</v>
      </c>
      <c r="AZ486" s="219">
        <f>Scores!BB482*calcs!$BN$12</f>
        <v>-0.355805318679794</v>
      </c>
      <c r="BA486" s="219">
        <f>Scores!BC482*calcs!$BN$13</f>
        <v>-0.506256824604051</v>
      </c>
      <c r="BB486" s="219">
        <f>Scores!BD482*calcs!$BN$13</f>
        <v>-0.454914763007384</v>
      </c>
      <c r="BC486" s="219">
        <f>Scores!BE482*calcs!$BN$13</f>
        <v>-0.412412616987058</v>
      </c>
      <c r="BD486" s="219">
        <f>Scores!BF482*calcs!$BN$13</f>
        <v>-0.391952568119544</v>
      </c>
      <c r="BE486" s="219">
        <f>Scores!BG482*calcs!$BN$13</f>
        <v>-0.391952568119544</v>
      </c>
      <c r="BF486" s="219">
        <f>Scores!BH482*calcs!$BN$14</f>
        <v>1.94449567940271</v>
      </c>
      <c r="BG486" s="219">
        <f>Scores!BI482*calcs!$BN$14</f>
        <v>1.94449567940271</v>
      </c>
      <c r="BH486" s="219">
        <f>Scores!BJ482*calcs!$BN$14</f>
        <v>1.94449567940271</v>
      </c>
      <c r="BI486" s="219">
        <f>Scores!BK482*calcs!$BN$14</f>
        <v>0.978284916297324</v>
      </c>
      <c r="BJ486" s="219">
        <f>Scores!BL482*calcs!$BN$14</f>
        <v>0.978284916297324</v>
      </c>
    </row>
    <row r="487" spans="1:62">
      <c r="A487" t="s">
        <v>976</v>
      </c>
      <c r="B487" s="22" t="s">
        <v>977</v>
      </c>
      <c r="C487" s="219">
        <f>Scores!E483*calcs!$BN$3</f>
        <v>-0.23124329284366</v>
      </c>
      <c r="D487" s="219">
        <f>Scores!F483*calcs!$BN$3</f>
        <v>-0.23124329284366</v>
      </c>
      <c r="E487" s="219">
        <f>Scores!G483*calcs!$BN$3</f>
        <v>-0.23124329284366</v>
      </c>
      <c r="F487" s="219">
        <f>Scores!H483*calcs!$BN$3</f>
        <v>-0.23124329284366</v>
      </c>
      <c r="G487" s="219">
        <f>Scores!I483*calcs!$BN$3</f>
        <v>-0.23124329284366</v>
      </c>
      <c r="H487" s="219">
        <f>Scores!J483*calcs!$BN$4</f>
        <v>-0.0224787187380712</v>
      </c>
      <c r="I487" s="219">
        <f>Scores!K483*calcs!$BN$4</f>
        <v>-0.0224787187380712</v>
      </c>
      <c r="J487" s="219">
        <f>Scores!L483*calcs!$BN$4</f>
        <v>-0.0224787187380712</v>
      </c>
      <c r="K487" s="219">
        <f>Scores!M483*calcs!$BN$4</f>
        <v>-0.0224787187380712</v>
      </c>
      <c r="L487" s="219">
        <f>Scores!N483*calcs!$BN$4</f>
        <v>-0.0224787187380712</v>
      </c>
      <c r="M487" s="219">
        <f>Scores!O483*calcs!$BN$5</f>
        <v>0.655185364694163</v>
      </c>
      <c r="N487" s="219">
        <f>Scores!P483*calcs!$BN$5</f>
        <v>0.655185364694163</v>
      </c>
      <c r="O487" s="219">
        <f>Scores!Q483*calcs!$BN$5</f>
        <v>0.655185364694163</v>
      </c>
      <c r="P487" s="219">
        <f>Scores!R483*calcs!$BN$5</f>
        <v>0.655185364694163</v>
      </c>
      <c r="Q487" s="219">
        <f>Scores!S483*calcs!$BN$5</f>
        <v>0.655185364694163</v>
      </c>
      <c r="R487" s="219">
        <f>Scores!T483*calcs!$BN$6</f>
        <v>0.155514885412269</v>
      </c>
      <c r="S487" s="219">
        <f>Scores!U483*calcs!$BN$6</f>
        <v>0.155514885412269</v>
      </c>
      <c r="T487" s="219">
        <f>Scores!V483*calcs!$BN$6</f>
        <v>0.155514885412269</v>
      </c>
      <c r="U487" s="219">
        <f>Scores!W483*calcs!$BN$6</f>
        <v>0.155514885412269</v>
      </c>
      <c r="V487" s="219">
        <f>Scores!X483*calcs!$BN$6</f>
        <v>0.155514885412269</v>
      </c>
      <c r="W487" s="219">
        <f>Scores!Y483*calcs!$BN$7</f>
        <v>0.588252386604386</v>
      </c>
      <c r="X487" s="219">
        <f>Scores!Z483*calcs!$BN$7</f>
        <v>0.593880818654842</v>
      </c>
      <c r="Y487" s="219">
        <f>Scores!AA483*calcs!$BN$7</f>
        <v>0.504245184545865</v>
      </c>
      <c r="Z487" s="219">
        <f>Scores!AB483*calcs!$BN$7</f>
        <v>0.396002839335965</v>
      </c>
      <c r="AA487" s="219">
        <f>Scores!AC483*calcs!$BN$7</f>
        <v>0.348616053081209</v>
      </c>
      <c r="AB487" s="219">
        <f>Scores!AD483*calcs!$BN$8</f>
        <v>0.196929374372392</v>
      </c>
      <c r="AC487" s="219">
        <f>Scores!AE483*calcs!$BN$8</f>
        <v>0.202158806110121</v>
      </c>
      <c r="AD487" s="219">
        <f>Scores!AF483*calcs!$BN$8</f>
        <v>0.225485627822977</v>
      </c>
      <c r="AE487" s="219">
        <f>Scores!AG483*calcs!$BN$8</f>
        <v>-0.0248781978774874</v>
      </c>
      <c r="AF487" s="219">
        <f>Scores!AH483*calcs!$BN$8</f>
        <v>-0.126590216228311</v>
      </c>
      <c r="AG487" s="219">
        <f>Scores!AI483*calcs!$BN$9</f>
        <v>1.57130792269259</v>
      </c>
      <c r="AH487" s="219">
        <f>Scores!AJ483*calcs!$BN$9</f>
        <v>1.51353835349496</v>
      </c>
      <c r="AI487" s="219">
        <f>Scores!AK483*calcs!$BN$9</f>
        <v>1.48994616818508</v>
      </c>
      <c r="AJ487" s="219">
        <f>Scores!AL483*calcs!$BN$9</f>
        <v>1.50268956155278</v>
      </c>
      <c r="AK487" s="219">
        <f>Scores!AM483*calcs!$BN$9</f>
        <v>1.43763521325812</v>
      </c>
      <c r="AL487" s="219">
        <f>Scores!AN483*calcs!$BN$10</f>
        <v>-0.446515797756177</v>
      </c>
      <c r="AM487" s="219">
        <f>Scores!AO483*calcs!$BN$10</f>
        <v>-0.46011261784618</v>
      </c>
      <c r="AN487" s="219">
        <f>Scores!AP483*calcs!$BN$10</f>
        <v>-0.488482955136563</v>
      </c>
      <c r="AO487" s="219">
        <f>Scores!AQ483*calcs!$BN$10</f>
        <v>-0.433938298987955</v>
      </c>
      <c r="AP487" s="219">
        <f>Scores!AR483*calcs!$BN$10</f>
        <v>-0.4489399144583</v>
      </c>
      <c r="AQ487" s="219">
        <f>Scores!AS483*calcs!$BN$11</f>
        <v>-0.516752801336079</v>
      </c>
      <c r="AR487" s="219">
        <f>Scores!AT483*calcs!$BN$11</f>
        <v>-0.532257376667158</v>
      </c>
      <c r="AS487" s="219">
        <f>Scores!AU483*calcs!$BN$11</f>
        <v>-0.384346614569424</v>
      </c>
      <c r="AT487" s="219">
        <f>Scores!AV483*calcs!$BN$11</f>
        <v>-0.498354332333862</v>
      </c>
      <c r="AU487" s="219">
        <f>Scores!AW483*calcs!$BN$11</f>
        <v>-0.801327822911283</v>
      </c>
      <c r="AV487" s="219">
        <f>Scores!AX483*calcs!$BN$12</f>
        <v>-0.387323770185981</v>
      </c>
      <c r="AW487" s="219">
        <f>Scores!AY483*calcs!$BN$12</f>
        <v>-0.463926660597279</v>
      </c>
      <c r="AX487" s="219">
        <f>Scores!AZ483*calcs!$BN$12</f>
        <v>-0.539707681309604</v>
      </c>
      <c r="AY487" s="219">
        <f>Scores!BA483*calcs!$BN$12</f>
        <v>-0.559608493402847</v>
      </c>
      <c r="AZ487" s="219">
        <f>Scores!BB483*calcs!$BN$12</f>
        <v>-0.621600700385997</v>
      </c>
      <c r="BA487" s="219">
        <f>Scores!BC483*calcs!$BN$13</f>
        <v>-0.828420258442992</v>
      </c>
      <c r="BB487" s="219">
        <f>Scores!BD483*calcs!$BN$13</f>
        <v>-0.821065669818206</v>
      </c>
      <c r="BC487" s="219">
        <f>Scores!BE483*calcs!$BN$13</f>
        <v>-0.861214582531798</v>
      </c>
      <c r="BD487" s="219">
        <f>Scores!BF483*calcs!$BN$13</f>
        <v>-0.817121455571252</v>
      </c>
      <c r="BE487" s="219">
        <f>Scores!BG483*calcs!$BN$13</f>
        <v>-0.817121455571252</v>
      </c>
      <c r="BF487" s="219">
        <f>Scores!BH483*calcs!$BN$14</f>
        <v>1.68295381386611</v>
      </c>
      <c r="BG487" s="219">
        <f>Scores!BI483*calcs!$BN$14</f>
        <v>1.68295381386611</v>
      </c>
      <c r="BH487" s="219">
        <f>Scores!BJ483*calcs!$BN$14</f>
        <v>1.68295381386611</v>
      </c>
      <c r="BI487" s="219">
        <f>Scores!BK483*calcs!$BN$14</f>
        <v>1.35945714900819</v>
      </c>
      <c r="BJ487" s="219">
        <f>Scores!BL483*calcs!$BN$14</f>
        <v>1.35945714900819</v>
      </c>
    </row>
    <row r="488" spans="1:62">
      <c r="A488" t="s">
        <v>978</v>
      </c>
      <c r="B488" s="22" t="s">
        <v>979</v>
      </c>
      <c r="C488" s="219">
        <f>Scores!E484*calcs!$BN$3</f>
        <v>0.0254897971521654</v>
      </c>
      <c r="D488" s="219">
        <f>Scores!F484*calcs!$BN$3</f>
        <v>0.0254897971521654</v>
      </c>
      <c r="E488" s="219">
        <f>Scores!G484*calcs!$BN$3</f>
        <v>0.0254897971521654</v>
      </c>
      <c r="F488" s="219">
        <f>Scores!H484*calcs!$BN$3</f>
        <v>0.0254897971521654</v>
      </c>
      <c r="G488" s="219">
        <f>Scores!I484*calcs!$BN$3</f>
        <v>0.0254897971521654</v>
      </c>
      <c r="H488" s="219">
        <f>Scores!J484*calcs!$BN$4</f>
        <v>0.125936264781175</v>
      </c>
      <c r="I488" s="219">
        <f>Scores!K484*calcs!$BN$4</f>
        <v>0.125936264781175</v>
      </c>
      <c r="J488" s="219">
        <f>Scores!L484*calcs!$BN$4</f>
        <v>0.125936264781175</v>
      </c>
      <c r="K488" s="219">
        <f>Scores!M484*calcs!$BN$4</f>
        <v>0.125936264781175</v>
      </c>
      <c r="L488" s="219">
        <f>Scores!N484*calcs!$BN$4</f>
        <v>0.125936264781175</v>
      </c>
      <c r="M488" s="219">
        <f>Scores!O484*calcs!$BN$5</f>
        <v>0.365902704913156</v>
      </c>
      <c r="N488" s="219">
        <f>Scores!P484*calcs!$BN$5</f>
        <v>0.365902704913156</v>
      </c>
      <c r="O488" s="219">
        <f>Scores!Q484*calcs!$BN$5</f>
        <v>0.365902704913156</v>
      </c>
      <c r="P488" s="219">
        <f>Scores!R484*calcs!$BN$5</f>
        <v>0.365902704913156</v>
      </c>
      <c r="Q488" s="219">
        <f>Scores!S484*calcs!$BN$5</f>
        <v>0.365902704913156</v>
      </c>
      <c r="R488" s="219">
        <f>Scores!T484*calcs!$BN$6</f>
        <v>-0.280821352053549</v>
      </c>
      <c r="S488" s="219">
        <f>Scores!U484*calcs!$BN$6</f>
        <v>-0.280821352053549</v>
      </c>
      <c r="T488" s="219">
        <f>Scores!V484*calcs!$BN$6</f>
        <v>-0.280821352053549</v>
      </c>
      <c r="U488" s="219">
        <f>Scores!W484*calcs!$BN$6</f>
        <v>-0.280821352053549</v>
      </c>
      <c r="V488" s="219">
        <f>Scores!X484*calcs!$BN$6</f>
        <v>-0.280821352053549</v>
      </c>
      <c r="W488" s="219">
        <f>Scores!Y484*calcs!$BN$7</f>
        <v>0.584650912398245</v>
      </c>
      <c r="X488" s="219">
        <f>Scores!Z484*calcs!$BN$7</f>
        <v>0.880071087527903</v>
      </c>
      <c r="Y488" s="219">
        <f>Scores!AA484*calcs!$BN$7</f>
        <v>1.00596674741614</v>
      </c>
      <c r="Z488" s="219">
        <f>Scores!AB484*calcs!$BN$7</f>
        <v>-0.0309867712068581</v>
      </c>
      <c r="AA488" s="219">
        <f>Scores!AC484*calcs!$BN$7</f>
        <v>0.511626298373341</v>
      </c>
      <c r="AB488" s="219">
        <f>Scores!AD484*calcs!$BN$8</f>
        <v>-1.24122411598885</v>
      </c>
      <c r="AC488" s="219">
        <f>Scores!AE484*calcs!$BN$8</f>
        <v>-1.20055110356493</v>
      </c>
      <c r="AD488" s="219">
        <f>Scores!AF484*calcs!$BN$8</f>
        <v>-1.22360282458674</v>
      </c>
      <c r="AE488" s="219">
        <f>Scores!AG484*calcs!$BN$8</f>
        <v>-1.21213609494762</v>
      </c>
      <c r="AF488" s="219">
        <f>Scores!AH484*calcs!$BN$8</f>
        <v>-1.21941538748251</v>
      </c>
      <c r="AG488" s="219">
        <f>Scores!AI484*calcs!$BN$9</f>
        <v>-0.284751151905417</v>
      </c>
      <c r="AH488" s="219">
        <f>Scores!AJ484*calcs!$BN$9</f>
        <v>-0.177628165894931</v>
      </c>
      <c r="AI488" s="219">
        <f>Scores!AK484*calcs!$BN$9</f>
        <v>-0.184254347565207</v>
      </c>
      <c r="AJ488" s="219">
        <f>Scores!AL484*calcs!$BN$9</f>
        <v>-0.0470290406654965</v>
      </c>
      <c r="AK488" s="219">
        <f>Scores!AM484*calcs!$BN$9</f>
        <v>0.0082386402551082</v>
      </c>
      <c r="AL488" s="219">
        <f>Scores!AN484*calcs!$BN$10</f>
        <v>-0.415289977904548</v>
      </c>
      <c r="AM488" s="219">
        <f>Scores!AO484*calcs!$BN$10</f>
        <v>-0.402965728066105</v>
      </c>
      <c r="AN488" s="219">
        <f>Scores!AP484*calcs!$BN$10</f>
        <v>-0.460579666134998</v>
      </c>
      <c r="AO488" s="219">
        <f>Scores!AQ484*calcs!$BN$10</f>
        <v>-0.408270240783328</v>
      </c>
      <c r="AP488" s="219">
        <f>Scores!AR484*calcs!$BN$10</f>
        <v>-0.373196866021881</v>
      </c>
      <c r="AQ488" s="219">
        <f>Scores!AS484*calcs!$BN$11</f>
        <v>-0.325417735011374</v>
      </c>
      <c r="AR488" s="219">
        <f>Scores!AT484*calcs!$BN$11</f>
        <v>-0.324653432301707</v>
      </c>
      <c r="AS488" s="219">
        <f>Scores!AU484*calcs!$BN$11</f>
        <v>-0.35613044499738</v>
      </c>
      <c r="AT488" s="219">
        <f>Scores!AV484*calcs!$BN$11</f>
        <v>-0.248160839888694</v>
      </c>
      <c r="AU488" s="219">
        <f>Scores!AW484*calcs!$BN$11</f>
        <v>-0.386101987632413</v>
      </c>
      <c r="AV488" s="219">
        <f>Scores!AX484*calcs!$BN$12</f>
        <v>-1.22497057817999</v>
      </c>
      <c r="AW488" s="219">
        <f>Scores!AY484*calcs!$BN$12</f>
        <v>-1.30316834050427</v>
      </c>
      <c r="AX488" s="219">
        <f>Scores!AZ484*calcs!$BN$12</f>
        <v>-1.32576779677487</v>
      </c>
      <c r="AY488" s="219">
        <f>Scores!BA484*calcs!$BN$12</f>
        <v>-1.32087939514551</v>
      </c>
      <c r="AZ488" s="219">
        <f>Scores!BB484*calcs!$BN$12</f>
        <v>-1.31062201315311</v>
      </c>
      <c r="BA488" s="219">
        <f>Scores!BC484*calcs!$BN$13</f>
        <v>-0.880196524595679</v>
      </c>
      <c r="BB488" s="219">
        <f>Scores!BD484*calcs!$BN$13</f>
        <v>-0.859899856904202</v>
      </c>
      <c r="BC488" s="219">
        <f>Scores!BE484*calcs!$BN$13</f>
        <v>-0.970382628204843</v>
      </c>
      <c r="BD488" s="219">
        <f>Scores!BF484*calcs!$BN$13</f>
        <v>-0.870267566502716</v>
      </c>
      <c r="BE488" s="219">
        <f>Scores!BG484*calcs!$BN$13</f>
        <v>-0.870267566502716</v>
      </c>
      <c r="BF488" s="219">
        <f>Scores!BH484*calcs!$BN$14</f>
        <v>2.16528829663433</v>
      </c>
      <c r="BG488" s="219">
        <f>Scores!BI484*calcs!$BN$14</f>
        <v>2.16528829663433</v>
      </c>
      <c r="BH488" s="219">
        <f>Scores!BJ484*calcs!$BN$14</f>
        <v>2.16528829663433</v>
      </c>
      <c r="BI488" s="219">
        <f>Scores!BK484*calcs!$BN$14</f>
        <v>0.99607896504555</v>
      </c>
      <c r="BJ488" s="219">
        <f>Scores!BL484*calcs!$BN$14</f>
        <v>0.99607896504555</v>
      </c>
    </row>
    <row r="489" spans="1:62">
      <c r="A489" t="s">
        <v>980</v>
      </c>
      <c r="B489" s="22" t="s">
        <v>981</v>
      </c>
      <c r="C489" s="219">
        <f>Scores!E485*calcs!$BN$3</f>
        <v>0.198505575192831</v>
      </c>
      <c r="D489" s="219">
        <f>Scores!F485*calcs!$BN$3</f>
        <v>0.198505575192831</v>
      </c>
      <c r="E489" s="219">
        <f>Scores!G485*calcs!$BN$3</f>
        <v>0.198505575192831</v>
      </c>
      <c r="F489" s="219">
        <f>Scores!H485*calcs!$BN$3</f>
        <v>0.198505575192831</v>
      </c>
      <c r="G489" s="219">
        <f>Scores!I485*calcs!$BN$3</f>
        <v>0.198505575192831</v>
      </c>
      <c r="H489" s="219">
        <f>Scores!J485*calcs!$BN$4</f>
        <v>-0.178805532841375</v>
      </c>
      <c r="I489" s="219">
        <f>Scores!K485*calcs!$BN$4</f>
        <v>-0.178805532841375</v>
      </c>
      <c r="J489" s="219">
        <f>Scores!L485*calcs!$BN$4</f>
        <v>-0.178805532841375</v>
      </c>
      <c r="K489" s="219">
        <f>Scores!M485*calcs!$BN$4</f>
        <v>-0.178805532841375</v>
      </c>
      <c r="L489" s="219">
        <f>Scores!N485*calcs!$BN$4</f>
        <v>-0.178805532841375</v>
      </c>
      <c r="M489" s="219">
        <f>Scores!O485*calcs!$BN$5</f>
        <v>0.163272965652458</v>
      </c>
      <c r="N489" s="219">
        <f>Scores!P485*calcs!$BN$5</f>
        <v>0.163272965652458</v>
      </c>
      <c r="O489" s="219">
        <f>Scores!Q485*calcs!$BN$5</f>
        <v>0.163272965652458</v>
      </c>
      <c r="P489" s="219">
        <f>Scores!R485*calcs!$BN$5</f>
        <v>0.163272965652458</v>
      </c>
      <c r="Q489" s="219">
        <f>Scores!S485*calcs!$BN$5</f>
        <v>0.163272965652458</v>
      </c>
      <c r="R489" s="219">
        <f>Scores!T485*calcs!$BN$6</f>
        <v>-0.0993063742217939</v>
      </c>
      <c r="S489" s="219">
        <f>Scores!U485*calcs!$BN$6</f>
        <v>-0.0993063742217939</v>
      </c>
      <c r="T489" s="219">
        <f>Scores!V485*calcs!$BN$6</f>
        <v>-0.0993063742217939</v>
      </c>
      <c r="U489" s="219">
        <f>Scores!W485*calcs!$BN$6</f>
        <v>-0.0993063742217939</v>
      </c>
      <c r="V489" s="219">
        <f>Scores!X485*calcs!$BN$6</f>
        <v>-0.0993063742217939</v>
      </c>
      <c r="W489" s="219">
        <f>Scores!Y485*calcs!$BN$7</f>
        <v>-2.19237778976243</v>
      </c>
      <c r="X489" s="219">
        <f>Scores!Z485*calcs!$BN$7</f>
        <v>-1.76444514089975</v>
      </c>
      <c r="Y489" s="219">
        <f>Scores!AA485*calcs!$BN$7</f>
        <v>-1.5671692209907</v>
      </c>
      <c r="Z489" s="219">
        <f>Scores!AB485*calcs!$BN$7</f>
        <v>-0.861400107097876</v>
      </c>
      <c r="AA489" s="219">
        <f>Scores!AC485*calcs!$BN$7</f>
        <v>-0.968616190220385</v>
      </c>
      <c r="AB489" s="219">
        <f>Scores!AD485*calcs!$BN$8</f>
        <v>-0.062573325818784</v>
      </c>
      <c r="AC489" s="219">
        <f>Scores!AE485*calcs!$BN$8</f>
        <v>0.0821292358839265</v>
      </c>
      <c r="AD489" s="219">
        <f>Scores!AF485*calcs!$BN$8</f>
        <v>0.115642865324612</v>
      </c>
      <c r="AE489" s="219">
        <f>Scores!AG485*calcs!$BN$8</f>
        <v>0.116169523787326</v>
      </c>
      <c r="AF489" s="219">
        <f>Scores!AH485*calcs!$BN$8</f>
        <v>0.151368451419779</v>
      </c>
      <c r="AG489" s="219">
        <f>Scores!AI485*calcs!$BN$9</f>
        <v>2.02035267508308</v>
      </c>
      <c r="AH489" s="219">
        <f>Scores!AJ485*calcs!$BN$9</f>
        <v>2.06974266769374</v>
      </c>
      <c r="AI489" s="219">
        <f>Scores!AK485*calcs!$BN$9</f>
        <v>2.08310834598204</v>
      </c>
      <c r="AJ489" s="219">
        <f>Scores!AL485*calcs!$BN$9</f>
        <v>2.10073601455835</v>
      </c>
      <c r="AK489" s="219">
        <f>Scores!AM485*calcs!$BN$9</f>
        <v>2.16933544248263</v>
      </c>
      <c r="AL489" s="219">
        <f>Scores!AN485*calcs!$BN$10</f>
        <v>-1.15515072989926</v>
      </c>
      <c r="AM489" s="219">
        <f>Scores!AO485*calcs!$BN$10</f>
        <v>-1.24886529437118</v>
      </c>
      <c r="AN489" s="219">
        <f>Scores!AP485*calcs!$BN$10</f>
        <v>-1.38138820318667</v>
      </c>
      <c r="AO489" s="219">
        <f>Scores!AQ485*calcs!$BN$10</f>
        <v>-1.42399197259498</v>
      </c>
      <c r="AP489" s="219">
        <f>Scores!AR485*calcs!$BN$10</f>
        <v>-1.44441997962266</v>
      </c>
      <c r="AQ489" s="219">
        <f>Scores!AS485*calcs!$BN$11</f>
        <v>-1.05049102249172</v>
      </c>
      <c r="AR489" s="219">
        <f>Scores!AT485*calcs!$BN$11</f>
        <v>-0.898738978799571</v>
      </c>
      <c r="AS489" s="219">
        <f>Scores!AU485*calcs!$BN$11</f>
        <v>-0.937499752568575</v>
      </c>
      <c r="AT489" s="219">
        <f>Scores!AV485*calcs!$BN$11</f>
        <v>-0.711821304868011</v>
      </c>
      <c r="AU489" s="219">
        <f>Scores!AW485*calcs!$BN$11</f>
        <v>-0.927800595756706</v>
      </c>
      <c r="AV489" s="219">
        <f>Scores!AX485*calcs!$BN$12</f>
        <v>-1.07672592916607</v>
      </c>
      <c r="AW489" s="219">
        <f>Scores!AY485*calcs!$BN$12</f>
        <v>-1.18492466739022</v>
      </c>
      <c r="AX489" s="219">
        <f>Scores!AZ485*calcs!$BN$12</f>
        <v>-1.16716076322449</v>
      </c>
      <c r="AY489" s="219">
        <f>Scores!BA485*calcs!$BN$12</f>
        <v>-1.1937803143316</v>
      </c>
      <c r="AZ489" s="219">
        <f>Scores!BB485*calcs!$BN$12</f>
        <v>-0.981544382311666</v>
      </c>
      <c r="BA489" s="219">
        <f>Scores!BC485*calcs!$BN$13</f>
        <v>-1.62232300611753</v>
      </c>
      <c r="BB489" s="219">
        <f>Scores!BD485*calcs!$BN$13</f>
        <v>-1.69760874975926</v>
      </c>
      <c r="BC489" s="219">
        <f>Scores!BE485*calcs!$BN$13</f>
        <v>-1.96502482211481</v>
      </c>
      <c r="BD489" s="219">
        <f>Scores!BF485*calcs!$BN$13</f>
        <v>-1.76710818847116</v>
      </c>
      <c r="BE489" s="219">
        <f>Scores!BG485*calcs!$BN$13</f>
        <v>-1.76710818847116</v>
      </c>
      <c r="BF489" s="219">
        <f>Scores!BH485*calcs!$BN$14</f>
        <v>1.54703571559133</v>
      </c>
      <c r="BG489" s="219">
        <f>Scores!BI485*calcs!$BN$14</f>
        <v>1.54703571559133</v>
      </c>
      <c r="BH489" s="219">
        <f>Scores!BJ485*calcs!$BN$14</f>
        <v>1.54703571559133</v>
      </c>
      <c r="BI489" s="219">
        <f>Scores!BK485*calcs!$BN$14</f>
        <v>1.10213762352317</v>
      </c>
      <c r="BJ489" s="219">
        <f>Scores!BL485*calcs!$BN$14</f>
        <v>1.10213762352317</v>
      </c>
    </row>
    <row r="490" spans="1:62">
      <c r="A490" t="s">
        <v>982</v>
      </c>
      <c r="B490" s="22" t="s">
        <v>983</v>
      </c>
      <c r="C490" s="219">
        <f>Scores!E486*calcs!$BN$3</f>
        <v>0.656160213881041</v>
      </c>
      <c r="D490" s="219">
        <f>Scores!F486*calcs!$BN$3</f>
        <v>0.656160213881041</v>
      </c>
      <c r="E490" s="219">
        <f>Scores!G486*calcs!$BN$3</f>
        <v>0.656160213881041</v>
      </c>
      <c r="F490" s="219">
        <f>Scores!H486*calcs!$BN$3</f>
        <v>0.656160213881041</v>
      </c>
      <c r="G490" s="219">
        <f>Scores!I486*calcs!$BN$3</f>
        <v>0.656160213881041</v>
      </c>
      <c r="H490" s="219">
        <f>Scores!J486*calcs!$BN$4</f>
        <v>-1.45485248341231</v>
      </c>
      <c r="I490" s="219">
        <f>Scores!K486*calcs!$BN$4</f>
        <v>-1.45485248341231</v>
      </c>
      <c r="J490" s="219">
        <f>Scores!L486*calcs!$BN$4</f>
        <v>-1.45485248341231</v>
      </c>
      <c r="K490" s="219">
        <f>Scores!M486*calcs!$BN$4</f>
        <v>-1.45485248341231</v>
      </c>
      <c r="L490" s="219">
        <f>Scores!N486*calcs!$BN$4</f>
        <v>-1.45485248341231</v>
      </c>
      <c r="M490" s="219">
        <f>Scores!O486*calcs!$BN$5</f>
        <v>-0.496434481620997</v>
      </c>
      <c r="N490" s="219">
        <f>Scores!P486*calcs!$BN$5</f>
        <v>-0.496434481620997</v>
      </c>
      <c r="O490" s="219">
        <f>Scores!Q486*calcs!$BN$5</f>
        <v>-0.496434481620997</v>
      </c>
      <c r="P490" s="219">
        <f>Scores!R486*calcs!$BN$5</f>
        <v>-0.496434481620997</v>
      </c>
      <c r="Q490" s="219">
        <f>Scores!S486*calcs!$BN$5</f>
        <v>-0.496434481620997</v>
      </c>
      <c r="R490" s="219">
        <f>Scores!T486*calcs!$BN$6</f>
        <v>0.497158617897622</v>
      </c>
      <c r="S490" s="219">
        <f>Scores!U486*calcs!$BN$6</f>
        <v>0.497158617897622</v>
      </c>
      <c r="T490" s="219">
        <f>Scores!V486*calcs!$BN$6</f>
        <v>0.497158617897622</v>
      </c>
      <c r="U490" s="219">
        <f>Scores!W486*calcs!$BN$6</f>
        <v>0.497158617897622</v>
      </c>
      <c r="V490" s="219">
        <f>Scores!X486*calcs!$BN$6</f>
        <v>0.497158617897622</v>
      </c>
      <c r="W490" s="219">
        <f>Scores!Y486*calcs!$BN$7</f>
        <v>0.382529928793589</v>
      </c>
      <c r="X490" s="219">
        <f>Scores!Z486*calcs!$BN$7</f>
        <v>0.24210732386074</v>
      </c>
      <c r="Y490" s="219">
        <f>Scores!AA486*calcs!$BN$7</f>
        <v>0.64410944523476</v>
      </c>
      <c r="Z490" s="219">
        <f>Scores!AB486*calcs!$BN$7</f>
        <v>0.309449954735752</v>
      </c>
      <c r="AA490" s="219">
        <f>Scores!AC486*calcs!$BN$7</f>
        <v>-0.0298146465861181</v>
      </c>
      <c r="AB490" s="219">
        <f>Scores!AD486*calcs!$BN$8</f>
        <v>0.572326306855441</v>
      </c>
      <c r="AC490" s="219">
        <f>Scores!AE486*calcs!$BN$8</f>
        <v>0.64374098182444</v>
      </c>
      <c r="AD490" s="219">
        <f>Scores!AF486*calcs!$BN$8</f>
        <v>0.589287606267901</v>
      </c>
      <c r="AE490" s="219">
        <f>Scores!AG486*calcs!$BN$8</f>
        <v>0.485834966348026</v>
      </c>
      <c r="AF490" s="219">
        <f>Scores!AH486*calcs!$BN$8</f>
        <v>0.437613949173624</v>
      </c>
      <c r="AG490" s="219">
        <f>Scores!AI486*calcs!$BN$9</f>
        <v>0.41940069429307</v>
      </c>
      <c r="AH490" s="219">
        <f>Scores!AJ486*calcs!$BN$9</f>
        <v>0.398371631964973</v>
      </c>
      <c r="AI490" s="219">
        <f>Scores!AK486*calcs!$BN$9</f>
        <v>0.405425201727558</v>
      </c>
      <c r="AJ490" s="219">
        <f>Scores!AL486*calcs!$BN$9</f>
        <v>0.442787147044337</v>
      </c>
      <c r="AK490" s="219">
        <f>Scores!AM486*calcs!$BN$9</f>
        <v>0.399142502887481</v>
      </c>
      <c r="AL490" s="219">
        <f>Scores!AN486*calcs!$BN$10</f>
        <v>0.184863416826206</v>
      </c>
      <c r="AM490" s="219">
        <f>Scores!AO486*calcs!$BN$10</f>
        <v>0.129616232902056</v>
      </c>
      <c r="AN490" s="219">
        <f>Scores!AP486*calcs!$BN$10</f>
        <v>0.10976356105701</v>
      </c>
      <c r="AO490" s="219">
        <f>Scores!AQ486*calcs!$BN$10</f>
        <v>0.0588884185408742</v>
      </c>
      <c r="AP490" s="219">
        <f>Scores!AR486*calcs!$BN$10</f>
        <v>0.0831088160219084</v>
      </c>
      <c r="AQ490" s="219">
        <f>Scores!AS486*calcs!$BN$11</f>
        <v>-0.18909618197155</v>
      </c>
      <c r="AR490" s="219">
        <f>Scores!AT486*calcs!$BN$11</f>
        <v>-0.0922020359820017</v>
      </c>
      <c r="AS490" s="219">
        <f>Scores!AU486*calcs!$BN$11</f>
        <v>-0.208600530076005</v>
      </c>
      <c r="AT490" s="219">
        <f>Scores!AV486*calcs!$BN$11</f>
        <v>-0.0281263027089544</v>
      </c>
      <c r="AU490" s="219">
        <f>Scores!AW486*calcs!$BN$11</f>
        <v>-0.352207943086808</v>
      </c>
      <c r="AV490" s="219">
        <f>Scores!AX486*calcs!$BN$12</f>
        <v>0.0929956813451409</v>
      </c>
      <c r="AW490" s="219">
        <f>Scores!AY486*calcs!$BN$12</f>
        <v>0.103077785335406</v>
      </c>
      <c r="AX490" s="219">
        <f>Scores!AZ486*calcs!$BN$12</f>
        <v>0.0621695295545332</v>
      </c>
      <c r="AY490" s="219">
        <f>Scores!BA486*calcs!$BN$12</f>
        <v>0.0439364503099345</v>
      </c>
      <c r="AZ490" s="219">
        <f>Scores!BB486*calcs!$BN$12</f>
        <v>0.0670894096788536</v>
      </c>
      <c r="BA490" s="219">
        <f>Scores!BC486*calcs!$BN$13</f>
        <v>-0.535021416911099</v>
      </c>
      <c r="BB490" s="219">
        <f>Scores!BD486*calcs!$BN$13</f>
        <v>-0.48265346806881</v>
      </c>
      <c r="BC490" s="219">
        <f>Scores!BE486*calcs!$BN$13</f>
        <v>-0.588294468349186</v>
      </c>
      <c r="BD490" s="219">
        <f>Scores!BF486*calcs!$BN$13</f>
        <v>-0.372022776520245</v>
      </c>
      <c r="BE490" s="219">
        <f>Scores!BG486*calcs!$BN$13</f>
        <v>-0.372022776520245</v>
      </c>
      <c r="BF490" s="219">
        <f>Scores!BH486*calcs!$BN$14</f>
        <v>1.29334190541447</v>
      </c>
      <c r="BG490" s="219">
        <f>Scores!BI486*calcs!$BN$14</f>
        <v>1.29334190541447</v>
      </c>
      <c r="BH490" s="219">
        <f>Scores!BJ486*calcs!$BN$14</f>
        <v>1.29334190541447</v>
      </c>
      <c r="BI490" s="219">
        <f>Scores!BK486*calcs!$BN$14</f>
        <v>0.952818431876887</v>
      </c>
      <c r="BJ490" s="219">
        <f>Scores!BL486*calcs!$BN$14</f>
        <v>0.952818431876887</v>
      </c>
    </row>
    <row r="491" spans="1:62">
      <c r="A491" t="s">
        <v>984</v>
      </c>
      <c r="B491" s="22" t="s">
        <v>985</v>
      </c>
      <c r="C491" s="219">
        <f>Scores!E487*calcs!$BN$3</f>
        <v>1.5379825664754</v>
      </c>
      <c r="D491" s="219">
        <f>Scores!F487*calcs!$BN$3</f>
        <v>1.5379825664754</v>
      </c>
      <c r="E491" s="219">
        <f>Scores!G487*calcs!$BN$3</f>
        <v>1.5379825664754</v>
      </c>
      <c r="F491" s="219">
        <f>Scores!H487*calcs!$BN$3</f>
        <v>1.5379825664754</v>
      </c>
      <c r="G491" s="219">
        <f>Scores!I487*calcs!$BN$3</f>
        <v>1.5379825664754</v>
      </c>
      <c r="H491" s="219">
        <f>Scores!J487*calcs!$BN$4</f>
        <v>0.0936429501672154</v>
      </c>
      <c r="I491" s="219">
        <f>Scores!K487*calcs!$BN$4</f>
        <v>0.0936429501672154</v>
      </c>
      <c r="J491" s="219">
        <f>Scores!L487*calcs!$BN$4</f>
        <v>0.0936429501672154</v>
      </c>
      <c r="K491" s="219">
        <f>Scores!M487*calcs!$BN$4</f>
        <v>0.0936429501672154</v>
      </c>
      <c r="L491" s="219">
        <f>Scores!N487*calcs!$BN$4</f>
        <v>0.0936429501672154</v>
      </c>
      <c r="M491" s="219">
        <f>Scores!O487*calcs!$BN$5</f>
        <v>0.568015484113105</v>
      </c>
      <c r="N491" s="219">
        <f>Scores!P487*calcs!$BN$5</f>
        <v>0.568015484113105</v>
      </c>
      <c r="O491" s="219">
        <f>Scores!Q487*calcs!$BN$5</f>
        <v>0.568015484113105</v>
      </c>
      <c r="P491" s="219">
        <f>Scores!R487*calcs!$BN$5</f>
        <v>0.568015484113105</v>
      </c>
      <c r="Q491" s="219">
        <f>Scores!S487*calcs!$BN$5</f>
        <v>0.568015484113105</v>
      </c>
      <c r="R491" s="219">
        <f>Scores!T487*calcs!$BN$6</f>
        <v>0.938011675597157</v>
      </c>
      <c r="S491" s="219">
        <f>Scores!U487*calcs!$BN$6</f>
        <v>0.938011675597157</v>
      </c>
      <c r="T491" s="219">
        <f>Scores!V487*calcs!$BN$6</f>
        <v>0.938011675597157</v>
      </c>
      <c r="U491" s="219">
        <f>Scores!W487*calcs!$BN$6</f>
        <v>0.938011675597157</v>
      </c>
      <c r="V491" s="219">
        <f>Scores!X487*calcs!$BN$6</f>
        <v>0.938011675597157</v>
      </c>
      <c r="W491" s="219">
        <f>Scores!Y487*calcs!$BN$7</f>
        <v>0.913370134266195</v>
      </c>
      <c r="X491" s="219">
        <f>Scores!Z487*calcs!$BN$7</f>
        <v>0.280767854454049</v>
      </c>
      <c r="Y491" s="219">
        <f>Scores!AA487*calcs!$BN$7</f>
        <v>0.668507276752408</v>
      </c>
      <c r="Z491" s="219">
        <f>Scores!AB487*calcs!$BN$7</f>
        <v>0.417253996163489</v>
      </c>
      <c r="AA491" s="219">
        <f>Scores!AC487*calcs!$BN$7</f>
        <v>0.433183566368973</v>
      </c>
      <c r="AB491" s="219">
        <f>Scores!AD487*calcs!$BN$8</f>
        <v>1.34638597047322</v>
      </c>
      <c r="AC491" s="219">
        <f>Scores!AE487*calcs!$BN$8</f>
        <v>1.35079207162319</v>
      </c>
      <c r="AD491" s="219">
        <f>Scores!AF487*calcs!$BN$8</f>
        <v>1.33975762924531</v>
      </c>
      <c r="AE491" s="219">
        <f>Scores!AG487*calcs!$BN$8</f>
        <v>1.38458605303557</v>
      </c>
      <c r="AF491" s="219">
        <f>Scores!AH487*calcs!$BN$8</f>
        <v>1.3621311108159</v>
      </c>
      <c r="AG491" s="219">
        <f>Scores!AI487*calcs!$BN$9</f>
        <v>-0.7027158299237</v>
      </c>
      <c r="AH491" s="219">
        <f>Scores!AJ487*calcs!$BN$9</f>
        <v>-0.550765234381262</v>
      </c>
      <c r="AI491" s="219">
        <f>Scores!AK487*calcs!$BN$9</f>
        <v>-0.536193129704376</v>
      </c>
      <c r="AJ491" s="219">
        <f>Scores!AL487*calcs!$BN$9</f>
        <v>-0.56383921508237</v>
      </c>
      <c r="AK491" s="219">
        <f>Scores!AM487*calcs!$BN$9</f>
        <v>-0.515521912065809</v>
      </c>
      <c r="AL491" s="219">
        <f>Scores!AN487*calcs!$BN$10</f>
        <v>0.705189765602596</v>
      </c>
      <c r="AM491" s="219">
        <f>Scores!AO487*calcs!$BN$10</f>
        <v>0.749643079652037</v>
      </c>
      <c r="AN491" s="219">
        <f>Scores!AP487*calcs!$BN$10</f>
        <v>0.689655913818442</v>
      </c>
      <c r="AO491" s="219">
        <f>Scores!AQ487*calcs!$BN$10</f>
        <v>0.664208191157805</v>
      </c>
      <c r="AP491" s="219">
        <f>Scores!AR487*calcs!$BN$10</f>
        <v>0.618049115689508</v>
      </c>
      <c r="AQ491" s="219">
        <f>Scores!AS487*calcs!$BN$11</f>
        <v>0.760689679905539</v>
      </c>
      <c r="AR491" s="219">
        <f>Scores!AT487*calcs!$BN$11</f>
        <v>0.75769838181192</v>
      </c>
      <c r="AS491" s="219">
        <f>Scores!AU487*calcs!$BN$11</f>
        <v>0.744104234838952</v>
      </c>
      <c r="AT491" s="219">
        <f>Scores!AV487*calcs!$BN$11</f>
        <v>1.14523247277513</v>
      </c>
      <c r="AU491" s="219">
        <f>Scores!AW487*calcs!$BN$11</f>
        <v>0.938803253027764</v>
      </c>
      <c r="AV491" s="219">
        <f>Scores!AX487*calcs!$BN$12</f>
        <v>0.764545471977626</v>
      </c>
      <c r="AW491" s="219">
        <f>Scores!AY487*calcs!$BN$12</f>
        <v>0.777451657598473</v>
      </c>
      <c r="AX491" s="219">
        <f>Scores!AZ487*calcs!$BN$12</f>
        <v>0.855335432147313</v>
      </c>
      <c r="AY491" s="219">
        <f>Scores!BA487*calcs!$BN$12</f>
        <v>0.856634881754766</v>
      </c>
      <c r="AZ491" s="219">
        <f>Scores!BB487*calcs!$BN$12</f>
        <v>0.915325848628346</v>
      </c>
      <c r="BA491" s="219">
        <f>Scores!BC487*calcs!$BN$13</f>
        <v>0.880196524595679</v>
      </c>
      <c r="BB491" s="219">
        <f>Scores!BD487*calcs!$BN$13</f>
        <v>0.865447597916487</v>
      </c>
      <c r="BC491" s="219">
        <f>Scores!BE487*calcs!$BN$13</f>
        <v>0.891539039663199</v>
      </c>
      <c r="BD491" s="219">
        <f>Scores!BF487*calcs!$BN$13</f>
        <v>0.949986732899911</v>
      </c>
      <c r="BE491" s="219">
        <f>Scores!BG487*calcs!$BN$13</f>
        <v>0.949986732899911</v>
      </c>
      <c r="BF491" s="219">
        <f>Scores!BH487*calcs!$BN$14</f>
        <v>2.83787482820491</v>
      </c>
      <c r="BG491" s="219">
        <f>Scores!BI487*calcs!$BN$14</f>
        <v>2.83787482820491</v>
      </c>
      <c r="BH491" s="219">
        <f>Scores!BJ487*calcs!$BN$14</f>
        <v>2.83787482820491</v>
      </c>
      <c r="BI491" s="219">
        <f>Scores!BK487*calcs!$BN$14</f>
        <v>2.05225412154502</v>
      </c>
      <c r="BJ491" s="219">
        <f>Scores!BL487*calcs!$BN$14</f>
        <v>2.05225412154502</v>
      </c>
    </row>
    <row r="492" spans="1:62">
      <c r="A492" t="s">
        <v>986</v>
      </c>
      <c r="B492" s="22" t="s">
        <v>987</v>
      </c>
      <c r="C492" s="219">
        <f>Scores!E488*calcs!$BN$3</f>
        <v>0.619882712033805</v>
      </c>
      <c r="D492" s="219">
        <f>Scores!F488*calcs!$BN$3</f>
        <v>0.619882712033805</v>
      </c>
      <c r="E492" s="219">
        <f>Scores!G488*calcs!$BN$3</f>
        <v>0.619882712033805</v>
      </c>
      <c r="F492" s="219">
        <f>Scores!H488*calcs!$BN$3</f>
        <v>0.619882712033805</v>
      </c>
      <c r="G492" s="219">
        <f>Scores!I488*calcs!$BN$3</f>
        <v>0.619882712033805</v>
      </c>
      <c r="H492" s="219">
        <f>Scores!J488*calcs!$BN$4</f>
        <v>-1.29605319213139</v>
      </c>
      <c r="I492" s="219">
        <f>Scores!K488*calcs!$BN$4</f>
        <v>-1.29605319213139</v>
      </c>
      <c r="J492" s="219">
        <f>Scores!L488*calcs!$BN$4</f>
        <v>-1.29605319213139</v>
      </c>
      <c r="K492" s="219">
        <f>Scores!M488*calcs!$BN$4</f>
        <v>-1.29605319213139</v>
      </c>
      <c r="L492" s="219">
        <f>Scores!N488*calcs!$BN$4</f>
        <v>-1.29605319213139</v>
      </c>
      <c r="M492" s="219">
        <f>Scores!O488*calcs!$BN$5</f>
        <v>0.136176064467417</v>
      </c>
      <c r="N492" s="219">
        <f>Scores!P488*calcs!$BN$5</f>
        <v>0.136176064467417</v>
      </c>
      <c r="O492" s="219">
        <f>Scores!Q488*calcs!$BN$5</f>
        <v>0.136176064467417</v>
      </c>
      <c r="P492" s="219">
        <f>Scores!R488*calcs!$BN$5</f>
        <v>0.136176064467417</v>
      </c>
      <c r="Q492" s="219">
        <f>Scores!S488*calcs!$BN$5</f>
        <v>0.136176064467417</v>
      </c>
      <c r="R492" s="219">
        <f>Scores!T488*calcs!$BN$6</f>
        <v>0.393139691275781</v>
      </c>
      <c r="S492" s="219">
        <f>Scores!U488*calcs!$BN$6</f>
        <v>0.393139691275781</v>
      </c>
      <c r="T492" s="219">
        <f>Scores!V488*calcs!$BN$6</f>
        <v>0.393139691275781</v>
      </c>
      <c r="U492" s="219">
        <f>Scores!W488*calcs!$BN$6</f>
        <v>0.393139691275781</v>
      </c>
      <c r="V492" s="219">
        <f>Scores!X488*calcs!$BN$6</f>
        <v>0.393139691275781</v>
      </c>
      <c r="W492" s="219">
        <f>Scores!Y488*calcs!$BN$7</f>
        <v>-0.204365245870511</v>
      </c>
      <c r="X492" s="219">
        <f>Scores!Z488*calcs!$BN$7</f>
        <v>0.540780714495674</v>
      </c>
      <c r="Y492" s="219">
        <f>Scores!AA488*calcs!$BN$7</f>
        <v>0.350860417637783</v>
      </c>
      <c r="Z492" s="219">
        <f>Scores!AB488*calcs!$BN$7</f>
        <v>0.648558469294366</v>
      </c>
      <c r="AA492" s="219">
        <f>Scores!AC488*calcs!$BN$7</f>
        <v>0.100573058539905</v>
      </c>
      <c r="AB492" s="219">
        <f>Scores!AD488*calcs!$BN$8</f>
        <v>0.425836732111709</v>
      </c>
      <c r="AC492" s="219">
        <f>Scores!AE488*calcs!$BN$8</f>
        <v>0.522685287607929</v>
      </c>
      <c r="AD492" s="219">
        <f>Scores!AF488*calcs!$BN$8</f>
        <v>0.381409503529902</v>
      </c>
      <c r="AE492" s="219">
        <f>Scores!AG488*calcs!$BN$8</f>
        <v>0.378892047454776</v>
      </c>
      <c r="AF492" s="219">
        <f>Scores!AH488*calcs!$BN$8</f>
        <v>0.333879203116691</v>
      </c>
      <c r="AG492" s="219">
        <f>Scores!AI488*calcs!$BN$9</f>
        <v>1.4560564778554</v>
      </c>
      <c r="AH492" s="219">
        <f>Scores!AJ488*calcs!$BN$9</f>
        <v>1.43483745296609</v>
      </c>
      <c r="AI492" s="219">
        <f>Scores!AK488*calcs!$BN$9</f>
        <v>1.46902824598512</v>
      </c>
      <c r="AJ492" s="219">
        <f>Scores!AL488*calcs!$BN$9</f>
        <v>1.45477247944499</v>
      </c>
      <c r="AK492" s="219">
        <f>Scores!AM488*calcs!$BN$9</f>
        <v>1.45699961795556</v>
      </c>
      <c r="AL492" s="219">
        <f>Scores!AN488*calcs!$BN$10</f>
        <v>-0.219418926107968</v>
      </c>
      <c r="AM492" s="219">
        <f>Scores!AO488*calcs!$BN$10</f>
        <v>-0.217138429130893</v>
      </c>
      <c r="AN492" s="219">
        <f>Scores!AP488*calcs!$BN$10</f>
        <v>-0.27444831479514</v>
      </c>
      <c r="AO492" s="219">
        <f>Scores!AQ488*calcs!$BN$10</f>
        <v>-0.361463781704303</v>
      </c>
      <c r="AP492" s="219">
        <f>Scores!AR488*calcs!$BN$10</f>
        <v>-0.362376430530964</v>
      </c>
      <c r="AQ492" s="219">
        <f>Scores!AS488*calcs!$BN$11</f>
        <v>-0.292318476886007</v>
      </c>
      <c r="AR492" s="219">
        <f>Scores!AT488*calcs!$BN$11</f>
        <v>-0.300825736344807</v>
      </c>
      <c r="AS492" s="219">
        <f>Scores!AU488*calcs!$BN$11</f>
        <v>-0.300818586219784</v>
      </c>
      <c r="AT492" s="219">
        <f>Scores!AV488*calcs!$BN$11</f>
        <v>-0.307980992866139</v>
      </c>
      <c r="AU492" s="219">
        <f>Scores!AW488*calcs!$BN$11</f>
        <v>-0.198760304445225</v>
      </c>
      <c r="AV492" s="219">
        <f>Scores!AX488*calcs!$BN$12</f>
        <v>-0.26080405313176</v>
      </c>
      <c r="AW492" s="219">
        <f>Scores!AY488*calcs!$BN$12</f>
        <v>-0.297590471786885</v>
      </c>
      <c r="AX492" s="219">
        <f>Scores!AZ488*calcs!$BN$12</f>
        <v>-0.405621599470343</v>
      </c>
      <c r="AY492" s="219">
        <f>Scores!BA488*calcs!$BN$12</f>
        <v>-0.260387022789286</v>
      </c>
      <c r="AZ492" s="219">
        <f>Scores!BB488*calcs!$BN$12</f>
        <v>-0.270278940522761</v>
      </c>
      <c r="BA492" s="219">
        <f>Scores!BC488*calcs!$BN$13</f>
        <v>-0.678844378446341</v>
      </c>
      <c r="BB492" s="219">
        <f>Scores!BD488*calcs!$BN$13</f>
        <v>-0.671276662486506</v>
      </c>
      <c r="BC492" s="219">
        <f>Scores!BE488*calcs!$BN$13</f>
        <v>-0.727786971153632</v>
      </c>
      <c r="BD492" s="219">
        <f>Scores!BF488*calcs!$BN$13</f>
        <v>-0.67761291437616</v>
      </c>
      <c r="BE492" s="219">
        <f>Scores!BG488*calcs!$BN$13</f>
        <v>-0.67761291437616</v>
      </c>
      <c r="BF492" s="219">
        <f>Scores!BH488*calcs!$BN$14</f>
        <v>1.50900283192491</v>
      </c>
      <c r="BG492" s="219">
        <f>Scores!BI488*calcs!$BN$14</f>
        <v>1.50900283192491</v>
      </c>
      <c r="BH492" s="219">
        <f>Scores!BJ488*calcs!$BN$14</f>
        <v>1.50900283192491</v>
      </c>
      <c r="BI492" s="219">
        <f>Scores!BK488*calcs!$BN$14</f>
        <v>0.885117354858775</v>
      </c>
      <c r="BJ492" s="219">
        <f>Scores!BL488*calcs!$BN$14</f>
        <v>0.885117354858775</v>
      </c>
    </row>
    <row r="493" spans="1:62">
      <c r="A493" t="s">
        <v>988</v>
      </c>
      <c r="B493" s="22" t="s">
        <v>989</v>
      </c>
      <c r="C493" s="219">
        <f>Scores!E489*calcs!$BN$3</f>
        <v>0.600348672577601</v>
      </c>
      <c r="D493" s="219">
        <f>Scores!F489*calcs!$BN$3</f>
        <v>0.600348672577601</v>
      </c>
      <c r="E493" s="219">
        <f>Scores!G489*calcs!$BN$3</f>
        <v>0.600348672577601</v>
      </c>
      <c r="F493" s="219">
        <f>Scores!H489*calcs!$BN$3</f>
        <v>0.600348672577601</v>
      </c>
      <c r="G493" s="219">
        <f>Scores!I489*calcs!$BN$3</f>
        <v>0.600348672577601</v>
      </c>
      <c r="H493" s="219">
        <f>Scores!J489*calcs!$BN$4</f>
        <v>-1.2840321852189</v>
      </c>
      <c r="I493" s="219">
        <f>Scores!K489*calcs!$BN$4</f>
        <v>-1.2840321852189</v>
      </c>
      <c r="J493" s="219">
        <f>Scores!L489*calcs!$BN$4</f>
        <v>-1.2840321852189</v>
      </c>
      <c r="K493" s="219">
        <f>Scores!M489*calcs!$BN$4</f>
        <v>-1.2840321852189</v>
      </c>
      <c r="L493" s="219">
        <f>Scores!N489*calcs!$BN$4</f>
        <v>-1.2840321852189</v>
      </c>
      <c r="M493" s="219">
        <f>Scores!O489*calcs!$BN$5</f>
        <v>-0.295339297647512</v>
      </c>
      <c r="N493" s="219">
        <f>Scores!P489*calcs!$BN$5</f>
        <v>-0.295339297647512</v>
      </c>
      <c r="O493" s="219">
        <f>Scores!Q489*calcs!$BN$5</f>
        <v>-0.295339297647512</v>
      </c>
      <c r="P493" s="219">
        <f>Scores!R489*calcs!$BN$5</f>
        <v>-0.295339297647512</v>
      </c>
      <c r="Q493" s="219">
        <f>Scores!S489*calcs!$BN$5</f>
        <v>-0.295339297647512</v>
      </c>
      <c r="R493" s="219">
        <f>Scores!T489*calcs!$BN$6</f>
        <v>0.555170902594731</v>
      </c>
      <c r="S493" s="219">
        <f>Scores!U489*calcs!$BN$6</f>
        <v>0.555170902594731</v>
      </c>
      <c r="T493" s="219">
        <f>Scores!V489*calcs!$BN$6</f>
        <v>0.555170902594731</v>
      </c>
      <c r="U493" s="219">
        <f>Scores!W489*calcs!$BN$6</f>
        <v>0.555170902594731</v>
      </c>
      <c r="V493" s="219">
        <f>Scores!X489*calcs!$BN$6</f>
        <v>0.555170902594731</v>
      </c>
      <c r="W493" s="219">
        <f>Scores!Y489*calcs!$BN$7</f>
        <v>0.784249645903931</v>
      </c>
      <c r="X493" s="219">
        <f>Scores!Z489*calcs!$BN$7</f>
        <v>0.250336756356079</v>
      </c>
      <c r="Y493" s="219">
        <f>Scores!AA489*calcs!$BN$7</f>
        <v>0.695665797061726</v>
      </c>
      <c r="Z493" s="219">
        <f>Scores!AB489*calcs!$BN$7</f>
        <v>0.344845430899941</v>
      </c>
      <c r="AA493" s="219">
        <f>Scores!AC489*calcs!$BN$7</f>
        <v>-0.272616260968058</v>
      </c>
      <c r="AB493" s="219">
        <f>Scores!AD489*calcs!$BN$8</f>
        <v>0.700038165664122</v>
      </c>
      <c r="AC493" s="219">
        <f>Scores!AE489*calcs!$BN$8</f>
        <v>0.761859670801521</v>
      </c>
      <c r="AD493" s="219">
        <f>Scores!AF489*calcs!$BN$8</f>
        <v>0.865236297353695</v>
      </c>
      <c r="AE493" s="219">
        <f>Scores!AG489*calcs!$BN$8</f>
        <v>0.795243026406344</v>
      </c>
      <c r="AF493" s="219">
        <f>Scores!AH489*calcs!$BN$8</f>
        <v>0.782276051198101</v>
      </c>
      <c r="AG493" s="219">
        <f>Scores!AI489*calcs!$BN$9</f>
        <v>1.24980332657438</v>
      </c>
      <c r="AH493" s="219">
        <f>Scores!AJ489*calcs!$BN$9</f>
        <v>1.2762013064811</v>
      </c>
      <c r="AI493" s="219">
        <f>Scores!AK489*calcs!$BN$9</f>
        <v>1.31791191979257</v>
      </c>
      <c r="AJ493" s="219">
        <f>Scores!AL489*calcs!$BN$9</f>
        <v>1.33461186046155</v>
      </c>
      <c r="AK493" s="219">
        <f>Scores!AM489*calcs!$BN$9</f>
        <v>1.34801295747799</v>
      </c>
      <c r="AL493" s="219">
        <f>Scores!AN489*calcs!$BN$10</f>
        <v>0.156465551102861</v>
      </c>
      <c r="AM493" s="219">
        <f>Scores!AO489*calcs!$BN$10</f>
        <v>0.221405728178276</v>
      </c>
      <c r="AN493" s="219">
        <f>Scores!AP489*calcs!$BN$10</f>
        <v>0.160412841506749</v>
      </c>
      <c r="AO493" s="219">
        <f>Scores!AQ489*calcs!$BN$10</f>
        <v>0.118367505139181</v>
      </c>
      <c r="AP493" s="219">
        <f>Scores!AR489*calcs!$BN$10</f>
        <v>0.0525313027759195</v>
      </c>
      <c r="AQ493" s="219">
        <f>Scores!AS489*calcs!$BN$11</f>
        <v>-0.042583083372536</v>
      </c>
      <c r="AR493" s="219">
        <f>Scores!AT489*calcs!$BN$11</f>
        <v>0.139645590477133</v>
      </c>
      <c r="AS493" s="219">
        <f>Scores!AU489*calcs!$BN$11</f>
        <v>0.0645235412521414</v>
      </c>
      <c r="AT493" s="219">
        <f>Scores!AV489*calcs!$BN$11</f>
        <v>0.126615716487804</v>
      </c>
      <c r="AU493" s="219">
        <f>Scores!AW489*calcs!$BN$11</f>
        <v>-0.154885837600305</v>
      </c>
      <c r="AV493" s="219">
        <f>Scores!AX489*calcs!$BN$12</f>
        <v>0.0707400331113187</v>
      </c>
      <c r="AW493" s="219">
        <f>Scores!AY489*calcs!$BN$12</f>
        <v>0.0279778587218052</v>
      </c>
      <c r="AX493" s="219">
        <f>Scores!AZ489*calcs!$BN$12</f>
        <v>0.00770170970275595</v>
      </c>
      <c r="AY493" s="219">
        <f>Scores!BA489*calcs!$BN$12</f>
        <v>0.0616670761482618</v>
      </c>
      <c r="AZ493" s="219">
        <f>Scores!BB489*calcs!$BN$12</f>
        <v>0.0971346049145666</v>
      </c>
      <c r="BA493" s="219">
        <f>Scores!BC489*calcs!$BN$13</f>
        <v>-0.109305450766784</v>
      </c>
      <c r="BB493" s="219">
        <f>Scores!BD489*calcs!$BN$13</f>
        <v>-0.194170935429981</v>
      </c>
      <c r="BC493" s="219">
        <f>Scores!BE489*calcs!$BN$13</f>
        <v>-0.157687177083287</v>
      </c>
      <c r="BD493" s="219">
        <f>Scores!BF489*calcs!$BN$13</f>
        <v>-0.106292221862927</v>
      </c>
      <c r="BE493" s="219">
        <f>Scores!BG489*calcs!$BN$13</f>
        <v>-0.106292221862927</v>
      </c>
      <c r="BF493" s="219">
        <f>Scores!BH489*calcs!$BN$14</f>
        <v>2.53333240301097</v>
      </c>
      <c r="BG493" s="219">
        <f>Scores!BI489*calcs!$BN$14</f>
        <v>2.53333240301097</v>
      </c>
      <c r="BH493" s="219">
        <f>Scores!BJ489*calcs!$BN$14</f>
        <v>2.53333240301097</v>
      </c>
      <c r="BI493" s="219">
        <f>Scores!BK489*calcs!$BN$14</f>
        <v>1.4662330114253</v>
      </c>
      <c r="BJ493" s="219">
        <f>Scores!BL489*calcs!$BN$14</f>
        <v>1.4662330114253</v>
      </c>
    </row>
    <row r="494" spans="1:62">
      <c r="A494" t="s">
        <v>990</v>
      </c>
      <c r="B494" s="22" t="s">
        <v>991</v>
      </c>
      <c r="C494" s="219">
        <f>Scores!E490*calcs!$BN$3</f>
        <v>0.153856342150078</v>
      </c>
      <c r="D494" s="219">
        <f>Scores!F490*calcs!$BN$3</f>
        <v>0.153856342150078</v>
      </c>
      <c r="E494" s="219">
        <f>Scores!G490*calcs!$BN$3</f>
        <v>0.153856342150078</v>
      </c>
      <c r="F494" s="219">
        <f>Scores!H490*calcs!$BN$3</f>
        <v>0.153856342150078</v>
      </c>
      <c r="G494" s="219">
        <f>Scores!I490*calcs!$BN$3</f>
        <v>0.153856342150078</v>
      </c>
      <c r="H494" s="219">
        <f>Scores!J490*calcs!$BN$4</f>
        <v>-1.40963883110952</v>
      </c>
      <c r="I494" s="219">
        <f>Scores!K490*calcs!$BN$4</f>
        <v>-1.40963883110952</v>
      </c>
      <c r="J494" s="219">
        <f>Scores!L490*calcs!$BN$4</f>
        <v>-1.40963883110952</v>
      </c>
      <c r="K494" s="219">
        <f>Scores!M490*calcs!$BN$4</f>
        <v>-1.40963883110952</v>
      </c>
      <c r="L494" s="219">
        <f>Scores!N490*calcs!$BN$4</f>
        <v>-1.40963883110952</v>
      </c>
      <c r="M494" s="219">
        <f>Scores!O490*calcs!$BN$5</f>
        <v>-0.00931124617466073</v>
      </c>
      <c r="N494" s="219">
        <f>Scores!P490*calcs!$BN$5</f>
        <v>-0.00931124617466073</v>
      </c>
      <c r="O494" s="219">
        <f>Scores!Q490*calcs!$BN$5</f>
        <v>-0.00931124617466073</v>
      </c>
      <c r="P494" s="219">
        <f>Scores!R490*calcs!$BN$5</f>
        <v>-0.00931124617466073</v>
      </c>
      <c r="Q494" s="219">
        <f>Scores!S490*calcs!$BN$5</f>
        <v>-0.00931124617466073</v>
      </c>
      <c r="R494" s="219">
        <f>Scores!T490*calcs!$BN$6</f>
        <v>0.0337880394872341</v>
      </c>
      <c r="S494" s="219">
        <f>Scores!U490*calcs!$BN$6</f>
        <v>0.0337880394872341</v>
      </c>
      <c r="T494" s="219">
        <f>Scores!V490*calcs!$BN$6</f>
        <v>0.0337880394872341</v>
      </c>
      <c r="U494" s="219">
        <f>Scores!W490*calcs!$BN$6</f>
        <v>0.0337880394872341</v>
      </c>
      <c r="V494" s="219">
        <f>Scores!X490*calcs!$BN$6</f>
        <v>0.0337880394872341</v>
      </c>
      <c r="W494" s="219">
        <f>Scores!Y490*calcs!$BN$7</f>
        <v>0.61472183349437</v>
      </c>
      <c r="X494" s="219">
        <f>Scores!Z490*calcs!$BN$7</f>
        <v>-1.44178146963736</v>
      </c>
      <c r="Y494" s="219">
        <f>Scores!AA490*calcs!$BN$7</f>
        <v>-0.73166471525633</v>
      </c>
      <c r="Z494" s="219">
        <f>Scores!AB490*calcs!$BN$7</f>
        <v>-0.396811654135665</v>
      </c>
      <c r="AA494" s="219">
        <f>Scores!AC490*calcs!$BN$7</f>
        <v>-1.04779572494111</v>
      </c>
      <c r="AB494" s="219">
        <f>Scores!AD490*calcs!$BN$8</f>
        <v>0.184573243978082</v>
      </c>
      <c r="AC494" s="219">
        <f>Scores!AE490*calcs!$BN$8</f>
        <v>0.211549478226219</v>
      </c>
      <c r="AD494" s="219">
        <f>Scores!AF490*calcs!$BN$8</f>
        <v>0.195036032109626</v>
      </c>
      <c r="AE494" s="219">
        <f>Scores!AG490*calcs!$BN$8</f>
        <v>0.139772292903008</v>
      </c>
      <c r="AF494" s="219">
        <f>Scores!AH490*calcs!$BN$8</f>
        <v>0.136410094382434</v>
      </c>
      <c r="AG494" s="219">
        <f>Scores!AI490*calcs!$BN$9</f>
        <v>1.45212428785945</v>
      </c>
      <c r="AH494" s="219">
        <f>Scores!AJ490*calcs!$BN$9</f>
        <v>1.4804970262112</v>
      </c>
      <c r="AI494" s="219">
        <f>Scores!AK490*calcs!$BN$9</f>
        <v>1.44291979446293</v>
      </c>
      <c r="AJ494" s="219">
        <f>Scores!AL490*calcs!$BN$9</f>
        <v>1.48596010982289</v>
      </c>
      <c r="AK494" s="219">
        <f>Scores!AM490*calcs!$BN$9</f>
        <v>1.49657761830206</v>
      </c>
      <c r="AL494" s="219">
        <f>Scores!AN490*calcs!$BN$10</f>
        <v>-0.31090652297196</v>
      </c>
      <c r="AM494" s="219">
        <f>Scores!AO490*calcs!$BN$10</f>
        <v>-0.326476814052773</v>
      </c>
      <c r="AN494" s="219">
        <f>Scores!AP490*calcs!$BN$10</f>
        <v>-0.361027931826185</v>
      </c>
      <c r="AO494" s="219">
        <f>Scores!AQ490*calcs!$BN$10</f>
        <v>-0.414066253926308</v>
      </c>
      <c r="AP494" s="219">
        <f>Scores!AR490*calcs!$BN$10</f>
        <v>-0.4489399144583</v>
      </c>
      <c r="AQ494" s="219">
        <f>Scores!AS490*calcs!$BN$11</f>
        <v>-0.632112016947583</v>
      </c>
      <c r="AR494" s="219">
        <f>Scores!AT490*calcs!$BN$11</f>
        <v>-0.31165318530387</v>
      </c>
      <c r="AS494" s="219">
        <f>Scores!AU490*calcs!$BN$11</f>
        <v>-0.518938432935339</v>
      </c>
      <c r="AT494" s="219">
        <f>Scores!AV490*calcs!$BN$11</f>
        <v>-0.464162257697587</v>
      </c>
      <c r="AU494" s="219">
        <f>Scores!AW490*calcs!$BN$11</f>
        <v>-0.7488721540621</v>
      </c>
      <c r="AV494" s="219">
        <f>Scores!AX490*calcs!$BN$12</f>
        <v>-0.285924648297306</v>
      </c>
      <c r="AW494" s="219">
        <f>Scores!AY490*calcs!$BN$12</f>
        <v>-0.324861565275505</v>
      </c>
      <c r="AX494" s="219">
        <f>Scores!AZ490*calcs!$BN$12</f>
        <v>-0.322694498143554</v>
      </c>
      <c r="AY494" s="219">
        <f>Scores!BA490*calcs!$BN$12</f>
        <v>-0.412188770432089</v>
      </c>
      <c r="AZ494" s="219">
        <f>Scores!BB490*calcs!$BN$12</f>
        <v>-0.362206391653146</v>
      </c>
      <c r="BA494" s="219">
        <f>Scores!BC490*calcs!$BN$13</f>
        <v>-0.609809356909425</v>
      </c>
      <c r="BB494" s="219">
        <f>Scores!BD490*calcs!$BN$13</f>
        <v>-0.64353795742508</v>
      </c>
      <c r="BC494" s="219">
        <f>Scores!BE490*calcs!$BN$13</f>
        <v>-0.697462514022231</v>
      </c>
      <c r="BD494" s="219">
        <f>Scores!BF490*calcs!$BN$13</f>
        <v>-0.651039858910429</v>
      </c>
      <c r="BE494" s="219">
        <f>Scores!BG490*calcs!$BN$13</f>
        <v>-0.651039858910429</v>
      </c>
      <c r="BF494" s="219">
        <f>Scores!BH490*calcs!$BN$14</f>
        <v>0.918612040830347</v>
      </c>
      <c r="BG494" s="219">
        <f>Scores!BI490*calcs!$BN$14</f>
        <v>0.918612040830347</v>
      </c>
      <c r="BH494" s="219">
        <f>Scores!BJ490*calcs!$BN$14</f>
        <v>0.918612040830347</v>
      </c>
      <c r="BI494" s="219">
        <f>Scores!BK490*calcs!$BN$14</f>
        <v>0.750811679825088</v>
      </c>
      <c r="BJ494" s="219">
        <f>Scores!BL490*calcs!$BN$14</f>
        <v>0.750811679825088</v>
      </c>
    </row>
    <row r="495" spans="1:62">
      <c r="A495" t="s">
        <v>992</v>
      </c>
      <c r="B495" s="22" t="s">
        <v>993</v>
      </c>
      <c r="C495" s="219">
        <f>Scores!E491*calcs!$BN$3</f>
        <v>0.471982127579688</v>
      </c>
      <c r="D495" s="219">
        <f>Scores!F491*calcs!$BN$3</f>
        <v>0.471982127579688</v>
      </c>
      <c r="E495" s="219">
        <f>Scores!G491*calcs!$BN$3</f>
        <v>0.471982127579688</v>
      </c>
      <c r="F495" s="219">
        <f>Scores!H491*calcs!$BN$3</f>
        <v>0.471982127579688</v>
      </c>
      <c r="G495" s="219">
        <f>Scores!I491*calcs!$BN$3</f>
        <v>0.471982127579688</v>
      </c>
      <c r="H495" s="219">
        <f>Scores!J491*calcs!$BN$4</f>
        <v>-0.134238966129033</v>
      </c>
      <c r="I495" s="219">
        <f>Scores!K491*calcs!$BN$4</f>
        <v>-0.134238966129033</v>
      </c>
      <c r="J495" s="219">
        <f>Scores!L491*calcs!$BN$4</f>
        <v>-0.134238966129033</v>
      </c>
      <c r="K495" s="219">
        <f>Scores!M491*calcs!$BN$4</f>
        <v>-0.134238966129033</v>
      </c>
      <c r="L495" s="219">
        <f>Scores!N491*calcs!$BN$4</f>
        <v>-0.134238966129033</v>
      </c>
      <c r="M495" s="219">
        <f>Scores!O491*calcs!$BN$5</f>
        <v>-0.0190393332865609</v>
      </c>
      <c r="N495" s="219">
        <f>Scores!P491*calcs!$BN$5</f>
        <v>-0.0190393332865609</v>
      </c>
      <c r="O495" s="219">
        <f>Scores!Q491*calcs!$BN$5</f>
        <v>-0.0190393332865609</v>
      </c>
      <c r="P495" s="219">
        <f>Scores!R491*calcs!$BN$5</f>
        <v>-0.0190393332865609</v>
      </c>
      <c r="Q495" s="219">
        <f>Scores!S491*calcs!$BN$5</f>
        <v>-0.0190393332865609</v>
      </c>
      <c r="R495" s="219">
        <f>Scores!T491*calcs!$BN$6</f>
        <v>0.346420939344001</v>
      </c>
      <c r="S495" s="219">
        <f>Scores!U491*calcs!$BN$6</f>
        <v>0.346420939344001</v>
      </c>
      <c r="T495" s="219">
        <f>Scores!V491*calcs!$BN$6</f>
        <v>0.346420939344001</v>
      </c>
      <c r="U495" s="219">
        <f>Scores!W491*calcs!$BN$6</f>
        <v>0.346420939344001</v>
      </c>
      <c r="V495" s="219">
        <f>Scores!X491*calcs!$BN$6</f>
        <v>0.346420939344001</v>
      </c>
      <c r="W495" s="219">
        <f>Scores!Y491*calcs!$BN$7</f>
        <v>0.157442497823661</v>
      </c>
      <c r="X495" s="219">
        <f>Scores!Z491*calcs!$BN$7</f>
        <v>0.400473103146775</v>
      </c>
      <c r="Y495" s="219">
        <f>Scores!AA491*calcs!$BN$7</f>
        <v>0.565591464187503</v>
      </c>
      <c r="Z495" s="219">
        <f>Scores!AB491*calcs!$BN$7</f>
        <v>0.760243577383934</v>
      </c>
      <c r="AA495" s="219">
        <f>Scores!AC491*calcs!$BN$7</f>
        <v>0.385169557339964</v>
      </c>
      <c r="AB495" s="219">
        <f>Scores!AD491*calcs!$BN$8</f>
        <v>0.919777687437882</v>
      </c>
      <c r="AC495" s="219">
        <f>Scores!AE491*calcs!$BN$8</f>
        <v>0.936832822072903</v>
      </c>
      <c r="AD495" s="219">
        <f>Scores!AF491*calcs!$BN$8</f>
        <v>0.88924594243347</v>
      </c>
      <c r="AE495" s="219">
        <f>Scores!AG491*calcs!$BN$8</f>
        <v>0.92900414714853</v>
      </c>
      <c r="AF495" s="219">
        <f>Scores!AH491*calcs!$BN$8</f>
        <v>0.939647765456787</v>
      </c>
      <c r="AG495" s="219">
        <f>Scores!AI491*calcs!$BN$9</f>
        <v>-0.356402239565694</v>
      </c>
      <c r="AH495" s="219">
        <f>Scores!AJ491*calcs!$BN$9</f>
        <v>-0.264602192792036</v>
      </c>
      <c r="AI495" s="219">
        <f>Scores!AK491*calcs!$BN$9</f>
        <v>-0.271868857763194</v>
      </c>
      <c r="AJ495" s="219">
        <f>Scores!AL491*calcs!$BN$9</f>
        <v>-0.200036690983504</v>
      </c>
      <c r="AK495" s="219">
        <f>Scores!AM491*calcs!$BN$9</f>
        <v>-0.235449352600997</v>
      </c>
      <c r="AL495" s="219">
        <f>Scores!AN491*calcs!$BN$10</f>
        <v>0.0622088052977135</v>
      </c>
      <c r="AM495" s="219">
        <f>Scores!AO491*calcs!$BN$10</f>
        <v>0.0142720383969354</v>
      </c>
      <c r="AN495" s="219">
        <f>Scores!AP491*calcs!$BN$10</f>
        <v>-0.0358559863111622</v>
      </c>
      <c r="AO495" s="219">
        <f>Scores!AQ491*calcs!$BN$10</f>
        <v>-0.0232493677139306</v>
      </c>
      <c r="AP495" s="219">
        <f>Scores!AR491*calcs!$BN$10</f>
        <v>-0.019729306651928</v>
      </c>
      <c r="AQ495" s="219">
        <f>Scores!AS491*calcs!$BN$11</f>
        <v>0.403876657106622</v>
      </c>
      <c r="AR495" s="219">
        <f>Scores!AT491*calcs!$BN$11</f>
        <v>0.305078532273494</v>
      </c>
      <c r="AS495" s="219">
        <f>Scores!AU491*calcs!$BN$11</f>
        <v>0.412261028625031</v>
      </c>
      <c r="AT495" s="219">
        <f>Scores!AV491*calcs!$BN$11</f>
        <v>0.566025388949962</v>
      </c>
      <c r="AU495" s="219">
        <f>Scores!AW491*calcs!$BN$11</f>
        <v>0.607502548992053</v>
      </c>
      <c r="AV495" s="219">
        <f>Scores!AX491*calcs!$BN$12</f>
        <v>0.43120205004126</v>
      </c>
      <c r="AW495" s="219">
        <f>Scores!AY491*calcs!$BN$12</f>
        <v>0.453644242767694</v>
      </c>
      <c r="AX495" s="219">
        <f>Scores!AZ491*calcs!$BN$12</f>
        <v>0.459879432727568</v>
      </c>
      <c r="AY495" s="219">
        <f>Scores!BA491*calcs!$BN$12</f>
        <v>0.557685224277987</v>
      </c>
      <c r="AZ495" s="219">
        <f>Scores!BB491*calcs!$BN$12</f>
        <v>0.613463194238054</v>
      </c>
      <c r="BA495" s="219">
        <f>Scores!BC491*calcs!$BN$13</f>
        <v>0.540774335372509</v>
      </c>
      <c r="BB495" s="219">
        <f>Scores!BD491*calcs!$BN$13</f>
        <v>0.593608288314514</v>
      </c>
      <c r="BC495" s="219">
        <f>Scores!BE491*calcs!$BN$13</f>
        <v>0.703527405448511</v>
      </c>
      <c r="BD495" s="219">
        <f>Scores!BF491*calcs!$BN$13</f>
        <v>0.783905136239088</v>
      </c>
      <c r="BE495" s="219">
        <f>Scores!BG491*calcs!$BN$13</f>
        <v>0.783905136239088</v>
      </c>
      <c r="BF495" s="219">
        <f>Scores!BH491*calcs!$BN$14</f>
        <v>2.80019668214175</v>
      </c>
      <c r="BG495" s="219">
        <f>Scores!BI491*calcs!$BN$14</f>
        <v>2.80019668214175</v>
      </c>
      <c r="BH495" s="219">
        <f>Scores!BJ491*calcs!$BN$14</f>
        <v>2.80019668214175</v>
      </c>
      <c r="BI495" s="219">
        <f>Scores!BK491*calcs!$BN$14</f>
        <v>2.46288776130179</v>
      </c>
      <c r="BJ495" s="219">
        <f>Scores!BL491*calcs!$BN$14</f>
        <v>2.46288776130179</v>
      </c>
    </row>
    <row r="496" spans="1:62">
      <c r="A496" t="s">
        <v>994</v>
      </c>
      <c r="B496" s="22" t="s">
        <v>995</v>
      </c>
      <c r="C496" s="219">
        <f>Scores!E492*calcs!$BN$3</f>
        <v>-0.515882153491205</v>
      </c>
      <c r="D496" s="219">
        <f>Scores!F492*calcs!$BN$3</f>
        <v>-0.515882153491205</v>
      </c>
      <c r="E496" s="219">
        <f>Scores!G492*calcs!$BN$3</f>
        <v>-0.515882153491205</v>
      </c>
      <c r="F496" s="219">
        <f>Scores!H492*calcs!$BN$3</f>
        <v>-0.515882153491205</v>
      </c>
      <c r="G496" s="219">
        <f>Scores!I492*calcs!$BN$3</f>
        <v>-0.515882153491205</v>
      </c>
      <c r="H496" s="219">
        <f>Scores!J492*calcs!$BN$4</f>
        <v>-1.60288338215221</v>
      </c>
      <c r="I496" s="219">
        <f>Scores!K492*calcs!$BN$4</f>
        <v>-1.60288338215221</v>
      </c>
      <c r="J496" s="219">
        <f>Scores!L492*calcs!$BN$4</f>
        <v>-1.60288338215221</v>
      </c>
      <c r="K496" s="219">
        <f>Scores!M492*calcs!$BN$4</f>
        <v>-1.60288338215221</v>
      </c>
      <c r="L496" s="219">
        <f>Scores!N492*calcs!$BN$4</f>
        <v>-1.60288338215221</v>
      </c>
      <c r="M496" s="219">
        <f>Scores!O492*calcs!$BN$5</f>
        <v>-0.0740848564162925</v>
      </c>
      <c r="N496" s="219">
        <f>Scores!P492*calcs!$BN$5</f>
        <v>-0.0740848564162925</v>
      </c>
      <c r="O496" s="219">
        <f>Scores!Q492*calcs!$BN$5</f>
        <v>-0.0740848564162925</v>
      </c>
      <c r="P496" s="219">
        <f>Scores!R492*calcs!$BN$5</f>
        <v>-0.0740848564162925</v>
      </c>
      <c r="Q496" s="219">
        <f>Scores!S492*calcs!$BN$5</f>
        <v>-0.0740848564162925</v>
      </c>
      <c r="R496" s="219">
        <f>Scores!T492*calcs!$BN$6</f>
        <v>-0.162591192211222</v>
      </c>
      <c r="S496" s="219">
        <f>Scores!U492*calcs!$BN$6</f>
        <v>-0.162591192211222</v>
      </c>
      <c r="T496" s="219">
        <f>Scores!V492*calcs!$BN$6</f>
        <v>-0.162591192211222</v>
      </c>
      <c r="U496" s="219">
        <f>Scores!W492*calcs!$BN$6</f>
        <v>-0.162591192211222</v>
      </c>
      <c r="V496" s="219">
        <f>Scores!X492*calcs!$BN$6</f>
        <v>-0.162591192211222</v>
      </c>
      <c r="W496" s="219">
        <f>Scores!Y492*calcs!$BN$7</f>
        <v>0.562560307049949</v>
      </c>
      <c r="X496" s="219">
        <f>Scores!Z492*calcs!$BN$7</f>
        <v>0.9911553630295</v>
      </c>
      <c r="Y496" s="219">
        <f>Scores!AA492*calcs!$BN$7</f>
        <v>0.440094544623601</v>
      </c>
      <c r="Z496" s="219">
        <f>Scores!AB492*calcs!$BN$7</f>
        <v>-0.182623169165442</v>
      </c>
      <c r="AA496" s="219">
        <f>Scores!AC492*calcs!$BN$7</f>
        <v>0.308912449329892</v>
      </c>
      <c r="AB496" s="219">
        <f>Scores!AD492*calcs!$BN$8</f>
        <v>-0.19447679780569</v>
      </c>
      <c r="AC496" s="219">
        <f>Scores!AE492*calcs!$BN$8</f>
        <v>-0.215726103056194</v>
      </c>
      <c r="AD496" s="219">
        <f>Scores!AF492*calcs!$BN$8</f>
        <v>-0.499843870303349</v>
      </c>
      <c r="AE496" s="219">
        <f>Scores!AG492*calcs!$BN$8</f>
        <v>-0.341885030776827</v>
      </c>
      <c r="AF496" s="219">
        <f>Scores!AH492*calcs!$BN$8</f>
        <v>-0.157293399611168</v>
      </c>
      <c r="AG496" s="219">
        <f>Scores!AI492*calcs!$BN$9</f>
        <v>1.73121502600606</v>
      </c>
      <c r="AH496" s="219">
        <f>Scores!AJ492*calcs!$BN$9</f>
        <v>1.73801070791277</v>
      </c>
      <c r="AI496" s="219">
        <f>Scores!AK492*calcs!$BN$9</f>
        <v>1.70033717462998</v>
      </c>
      <c r="AJ496" s="219">
        <f>Scores!AL492*calcs!$BN$9</f>
        <v>1.70824186886341</v>
      </c>
      <c r="AK496" s="219">
        <f>Scores!AM492*calcs!$BN$9</f>
        <v>1.74087214776688</v>
      </c>
      <c r="AL496" s="219">
        <f>Scores!AN492*calcs!$BN$10</f>
        <v>-0.779591209506883</v>
      </c>
      <c r="AM496" s="219">
        <f>Scores!AO492*calcs!$BN$10</f>
        <v>-0.788340907865077</v>
      </c>
      <c r="AN496" s="219">
        <f>Scores!AP492*calcs!$BN$10</f>
        <v>-0.86796768555786</v>
      </c>
      <c r="AO496" s="219">
        <f>Scores!AQ492*calcs!$BN$10</f>
        <v>-0.851960961177587</v>
      </c>
      <c r="AP496" s="219">
        <f>Scores!AR492*calcs!$BN$10</f>
        <v>-0.90339820507681</v>
      </c>
      <c r="AQ496" s="219">
        <f>Scores!AS492*calcs!$BN$11</f>
        <v>-1.53165929220444</v>
      </c>
      <c r="AR496" s="219">
        <f>Scores!AT492*calcs!$BN$11</f>
        <v>-1.23519073203018</v>
      </c>
      <c r="AS496" s="219">
        <f>Scores!AU492*calcs!$BN$11</f>
        <v>-1.17233943195111</v>
      </c>
      <c r="AT496" s="219">
        <f>Scores!AV492*calcs!$BN$11</f>
        <v>-0.748996357973159</v>
      </c>
      <c r="AU496" s="219">
        <f>Scores!AW492*calcs!$BN$11</f>
        <v>-0.963624581372844</v>
      </c>
      <c r="AV496" s="219">
        <f>Scores!AX492*calcs!$BN$12</f>
        <v>-0.754517689418619</v>
      </c>
      <c r="AW496" s="219">
        <f>Scores!AY492*calcs!$BN$12</f>
        <v>-0.842313082751875</v>
      </c>
      <c r="AX496" s="219">
        <f>Scores!AZ492*calcs!$BN$12</f>
        <v>-0.828606261584314</v>
      </c>
      <c r="AY496" s="219">
        <f>Scores!BA492*calcs!$BN$12</f>
        <v>-0.716651423301726</v>
      </c>
      <c r="AZ496" s="219">
        <f>Scores!BB492*calcs!$BN$12</f>
        <v>-0.501340113801916</v>
      </c>
      <c r="BA496" s="219">
        <f>Scores!BC492*calcs!$BN$13</f>
        <v>-0.799655666135944</v>
      </c>
      <c r="BB496" s="219">
        <f>Scores!BD492*calcs!$BN$13</f>
        <v>-0.865447597916487</v>
      </c>
      <c r="BC496" s="219">
        <f>Scores!BE492*calcs!$BN$13</f>
        <v>-0.770241211137594</v>
      </c>
      <c r="BD496" s="219">
        <f>Scores!BF492*calcs!$BN$13</f>
        <v>-0.63111006731113</v>
      </c>
      <c r="BE496" s="219">
        <f>Scores!BG492*calcs!$BN$13</f>
        <v>-0.63111006731113</v>
      </c>
      <c r="BF496" s="219">
        <f>Scores!BH492*calcs!$BN$14</f>
        <v>0.458880902356246</v>
      </c>
      <c r="BG496" s="219">
        <f>Scores!BI492*calcs!$BN$14</f>
        <v>0.458880902356246</v>
      </c>
      <c r="BH496" s="219">
        <f>Scores!BJ492*calcs!$BN$14</f>
        <v>0.458880902356246</v>
      </c>
      <c r="BI496" s="219">
        <f>Scores!BK492*calcs!$BN$14</f>
        <v>0.429459264669773</v>
      </c>
      <c r="BJ496" s="219">
        <f>Scores!BL492*calcs!$BN$14</f>
        <v>0.429459264669773</v>
      </c>
    </row>
    <row r="497" spans="1:62">
      <c r="A497" t="s">
        <v>996</v>
      </c>
      <c r="B497" s="22" t="s">
        <v>997</v>
      </c>
      <c r="C497" s="219">
        <f>Scores!E493*calcs!$BN$3</f>
        <v>0.884987533225146</v>
      </c>
      <c r="D497" s="219">
        <f>Scores!F493*calcs!$BN$3</f>
        <v>0.884987533225146</v>
      </c>
      <c r="E497" s="219">
        <f>Scores!G493*calcs!$BN$3</f>
        <v>0.884987533225146</v>
      </c>
      <c r="F497" s="219">
        <f>Scores!H493*calcs!$BN$3</f>
        <v>0.884987533225146</v>
      </c>
      <c r="G497" s="219">
        <f>Scores!I493*calcs!$BN$3</f>
        <v>0.884987533225146</v>
      </c>
      <c r="H497" s="219">
        <f>Scores!J493*calcs!$BN$4</f>
        <v>-0.0818470880905813</v>
      </c>
      <c r="I497" s="219">
        <f>Scores!K493*calcs!$BN$4</f>
        <v>-0.0818470880905813</v>
      </c>
      <c r="J497" s="219">
        <f>Scores!L493*calcs!$BN$4</f>
        <v>-0.0818470880905813</v>
      </c>
      <c r="K497" s="219">
        <f>Scores!M493*calcs!$BN$4</f>
        <v>-0.0818470880905813</v>
      </c>
      <c r="L497" s="219">
        <f>Scores!N493*calcs!$BN$4</f>
        <v>-0.0818470880905813</v>
      </c>
      <c r="M497" s="219">
        <f>Scores!O493*calcs!$BN$5</f>
        <v>-0.10209848088817</v>
      </c>
      <c r="N497" s="219">
        <f>Scores!P493*calcs!$BN$5</f>
        <v>-0.10209848088817</v>
      </c>
      <c r="O497" s="219">
        <f>Scores!Q493*calcs!$BN$5</f>
        <v>-0.10209848088817</v>
      </c>
      <c r="P497" s="219">
        <f>Scores!R493*calcs!$BN$5</f>
        <v>-0.10209848088817</v>
      </c>
      <c r="Q497" s="219">
        <f>Scores!S493*calcs!$BN$5</f>
        <v>-0.10209848088817</v>
      </c>
      <c r="R497" s="219">
        <f>Scores!T493*calcs!$BN$6</f>
        <v>0.559794238631117</v>
      </c>
      <c r="S497" s="219">
        <f>Scores!U493*calcs!$BN$6</f>
        <v>0.559794238631117</v>
      </c>
      <c r="T497" s="219">
        <f>Scores!V493*calcs!$BN$6</f>
        <v>0.559794238631117</v>
      </c>
      <c r="U497" s="219">
        <f>Scores!W493*calcs!$BN$6</f>
        <v>0.559794238631117</v>
      </c>
      <c r="V497" s="219">
        <f>Scores!X493*calcs!$BN$6</f>
        <v>0.559794238631117</v>
      </c>
      <c r="W497" s="219">
        <f>Scores!Y493*calcs!$BN$7</f>
        <v>0.419525414518192</v>
      </c>
      <c r="X497" s="219">
        <f>Scores!Z493*calcs!$BN$7</f>
        <v>0.809313342428359</v>
      </c>
      <c r="Y497" s="219">
        <f>Scores!AA493*calcs!$BN$7</f>
        <v>0.680070143120887</v>
      </c>
      <c r="Z497" s="219">
        <f>Scores!AB493*calcs!$BN$7</f>
        <v>0.630646240895774</v>
      </c>
      <c r="AA497" s="219">
        <f>Scores!AC493*calcs!$BN$7</f>
        <v>1.09400554727646</v>
      </c>
      <c r="AB497" s="219">
        <f>Scores!AD493*calcs!$BN$8</f>
        <v>0.915526172654384</v>
      </c>
      <c r="AC497" s="219">
        <f>Scores!AE493*calcs!$BN$8</f>
        <v>0.98703276649707</v>
      </c>
      <c r="AD497" s="219">
        <f>Scores!AF493*calcs!$BN$8</f>
        <v>0.927387846958936</v>
      </c>
      <c r="AE497" s="219">
        <f>Scores!AG493*calcs!$BN$8</f>
        <v>0.934060872833005</v>
      </c>
      <c r="AF497" s="219">
        <f>Scores!AH493*calcs!$BN$8</f>
        <v>0.9207005728903</v>
      </c>
      <c r="AG497" s="219">
        <f>Scores!AI493*calcs!$BN$9</f>
        <v>0.119045231942755</v>
      </c>
      <c r="AH497" s="219">
        <f>Scores!AJ493*calcs!$BN$9</f>
        <v>0.112655804954757</v>
      </c>
      <c r="AI497" s="219">
        <f>Scores!AK493*calcs!$BN$9</f>
        <v>0.115231485062325</v>
      </c>
      <c r="AJ497" s="219">
        <f>Scores!AL493*calcs!$BN$9</f>
        <v>0.0105742323154211</v>
      </c>
      <c r="AK497" s="219">
        <f>Scores!AM493*calcs!$BN$9</f>
        <v>-0.024811268360096</v>
      </c>
      <c r="AL497" s="219">
        <f>Scores!AN493*calcs!$BN$10</f>
        <v>0.371787414834014</v>
      </c>
      <c r="AM497" s="219">
        <f>Scores!AO493*calcs!$BN$10</f>
        <v>0.387100013858438</v>
      </c>
      <c r="AN497" s="219">
        <f>Scores!AP493*calcs!$BN$10</f>
        <v>0.425752807172521</v>
      </c>
      <c r="AO497" s="219">
        <f>Scores!AQ493*calcs!$BN$10</f>
        <v>0.436543674908075</v>
      </c>
      <c r="AP497" s="219">
        <f>Scores!AR493*calcs!$BN$10</f>
        <v>0.407285850475127</v>
      </c>
      <c r="AQ497" s="219">
        <f>Scores!AS493*calcs!$BN$11</f>
        <v>0.443965442257189</v>
      </c>
      <c r="AR497" s="219">
        <f>Scores!AT493*calcs!$BN$11</f>
        <v>0.425786648448849</v>
      </c>
      <c r="AS497" s="219">
        <f>Scores!AU493*calcs!$BN$11</f>
        <v>0.327500687074893</v>
      </c>
      <c r="AT497" s="219">
        <f>Scores!AV493*calcs!$BN$11</f>
        <v>0.668852699812506</v>
      </c>
      <c r="AU497" s="219">
        <f>Scores!AW493*calcs!$BN$11</f>
        <v>0.521209449789159</v>
      </c>
      <c r="AV497" s="219">
        <f>Scores!AX493*calcs!$BN$12</f>
        <v>0.447023481708387</v>
      </c>
      <c r="AW497" s="219">
        <f>Scores!AY493*calcs!$BN$12</f>
        <v>0.44967820613691</v>
      </c>
      <c r="AX497" s="219">
        <f>Scores!AZ493*calcs!$BN$12</f>
        <v>0.430767161166608</v>
      </c>
      <c r="AY497" s="219">
        <f>Scores!BA493*calcs!$BN$12</f>
        <v>0.496758043559718</v>
      </c>
      <c r="AZ497" s="219">
        <f>Scores!BB493*calcs!$BN$12</f>
        <v>0.540426439920304</v>
      </c>
      <c r="BA497" s="219">
        <f>Scores!BC493*calcs!$BN$13</f>
        <v>0.442974721528545</v>
      </c>
      <c r="BB497" s="219">
        <f>Scores!BD493*calcs!$BN$13</f>
        <v>0.432723798958244</v>
      </c>
      <c r="BC497" s="219">
        <f>Scores!BE493*calcs!$BN$13</f>
        <v>0.527645554086383</v>
      </c>
      <c r="BD497" s="219">
        <f>Scores!BF493*calcs!$BN$13</f>
        <v>0.584607220246099</v>
      </c>
      <c r="BE497" s="219">
        <f>Scores!BG493*calcs!$BN$13</f>
        <v>0.584607220246099</v>
      </c>
      <c r="BF497" s="219">
        <f>Scores!BH493*calcs!$BN$14</f>
        <v>2.57178589494068</v>
      </c>
      <c r="BG497" s="219">
        <f>Scores!BI493*calcs!$BN$14</f>
        <v>2.57178589494068</v>
      </c>
      <c r="BH497" s="219">
        <f>Scores!BJ493*calcs!$BN$14</f>
        <v>2.57178589494068</v>
      </c>
      <c r="BI497" s="219">
        <f>Scores!BK493*calcs!$BN$14</f>
        <v>2.13024403301631</v>
      </c>
      <c r="BJ497" s="219">
        <f>Scores!BL493*calcs!$BN$14</f>
        <v>2.13024403301631</v>
      </c>
    </row>
    <row r="498" spans="1:62">
      <c r="A498" t="s">
        <v>998</v>
      </c>
      <c r="B498" s="22" t="s">
        <v>999</v>
      </c>
      <c r="C498" s="219">
        <f>Scores!E494*calcs!$BN$3</f>
        <v>0.951961382789274</v>
      </c>
      <c r="D498" s="219">
        <f>Scores!F494*calcs!$BN$3</f>
        <v>0.951961382789274</v>
      </c>
      <c r="E498" s="219">
        <f>Scores!G494*calcs!$BN$3</f>
        <v>0.951961382789274</v>
      </c>
      <c r="F498" s="219">
        <f>Scores!H494*calcs!$BN$3</f>
        <v>0.951961382789274</v>
      </c>
      <c r="G498" s="219">
        <f>Scores!I494*calcs!$BN$3</f>
        <v>0.951961382789274</v>
      </c>
      <c r="H498" s="219">
        <f>Scores!J494*calcs!$BN$4</f>
        <v>0.326998601687225</v>
      </c>
      <c r="I498" s="219">
        <f>Scores!K494*calcs!$BN$4</f>
        <v>0.326998601687225</v>
      </c>
      <c r="J498" s="219">
        <f>Scores!L494*calcs!$BN$4</f>
        <v>0.326998601687225</v>
      </c>
      <c r="K498" s="219">
        <f>Scores!M494*calcs!$BN$4</f>
        <v>0.326998601687225</v>
      </c>
      <c r="L498" s="219">
        <f>Scores!N494*calcs!$BN$4</f>
        <v>0.326998601687225</v>
      </c>
      <c r="M498" s="219">
        <f>Scores!O494*calcs!$BN$5</f>
        <v>-0.028807664234059</v>
      </c>
      <c r="N498" s="219">
        <f>Scores!P494*calcs!$BN$5</f>
        <v>-0.028807664234059</v>
      </c>
      <c r="O498" s="219">
        <f>Scores!Q494*calcs!$BN$5</f>
        <v>-0.028807664234059</v>
      </c>
      <c r="P498" s="219">
        <f>Scores!R494*calcs!$BN$5</f>
        <v>-0.028807664234059</v>
      </c>
      <c r="Q498" s="219">
        <f>Scores!S494*calcs!$BN$5</f>
        <v>-0.028807664234059</v>
      </c>
      <c r="R498" s="219">
        <f>Scores!T494*calcs!$BN$6</f>
        <v>2.03143218473116</v>
      </c>
      <c r="S498" s="219">
        <f>Scores!U494*calcs!$BN$6</f>
        <v>2.03143218473116</v>
      </c>
      <c r="T498" s="219">
        <f>Scores!V494*calcs!$BN$6</f>
        <v>2.03143218473116</v>
      </c>
      <c r="U498" s="219">
        <f>Scores!W494*calcs!$BN$6</f>
        <v>2.03143218473116</v>
      </c>
      <c r="V498" s="219">
        <f>Scores!X494*calcs!$BN$6</f>
        <v>2.03143218473116</v>
      </c>
      <c r="W498" s="219">
        <f>Scores!Y494*calcs!$BN$7</f>
        <v>0.90395663852013</v>
      </c>
      <c r="X498" s="219">
        <f>Scores!Z494*calcs!$BN$7</f>
        <v>1.49064511862308</v>
      </c>
      <c r="Y498" s="219">
        <f>Scores!AA494*calcs!$BN$7</f>
        <v>0.594810897998225</v>
      </c>
      <c r="Z498" s="219">
        <f>Scores!AB494*calcs!$BN$7</f>
        <v>0.853973644819088</v>
      </c>
      <c r="AA498" s="219">
        <f>Scores!AC494*calcs!$BN$7</f>
        <v>0.436942012703079</v>
      </c>
      <c r="AB498" s="219">
        <f>Scores!AD494*calcs!$BN$8</f>
        <v>1.3893480091368</v>
      </c>
      <c r="AC498" s="219">
        <f>Scores!AE494*calcs!$BN$8</f>
        <v>1.32532956488478</v>
      </c>
      <c r="AD498" s="219">
        <f>Scores!AF494*calcs!$BN$8</f>
        <v>1.35425627434617</v>
      </c>
      <c r="AE498" s="219">
        <f>Scores!AG494*calcs!$BN$8</f>
        <v>1.37088850973579</v>
      </c>
      <c r="AF498" s="219">
        <f>Scores!AH494*calcs!$BN$8</f>
        <v>1.27744236822466</v>
      </c>
      <c r="AG498" s="219">
        <f>Scores!AI494*calcs!$BN$9</f>
        <v>0.834578644348423</v>
      </c>
      <c r="AH498" s="219">
        <f>Scores!AJ494*calcs!$BN$9</f>
        <v>0.787133227063986</v>
      </c>
      <c r="AI498" s="219">
        <f>Scores!AK494*calcs!$BN$9</f>
        <v>0.758279952709666</v>
      </c>
      <c r="AJ498" s="219">
        <f>Scores!AL494*calcs!$BN$9</f>
        <v>0.717865837938861</v>
      </c>
      <c r="AK498" s="219">
        <f>Scores!AM494*calcs!$BN$9</f>
        <v>0.674572995721022</v>
      </c>
      <c r="AL498" s="219">
        <f>Scores!AN494*calcs!$BN$10</f>
        <v>0.400119239009165</v>
      </c>
      <c r="AM498" s="219">
        <f>Scores!AO494*calcs!$BN$10</f>
        <v>0.412036838489744</v>
      </c>
      <c r="AN498" s="219">
        <f>Scores!AP494*calcs!$BN$10</f>
        <v>0.364817624653259</v>
      </c>
      <c r="AO498" s="219">
        <f>Scores!AQ494*calcs!$BN$10</f>
        <v>0.41310762176472</v>
      </c>
      <c r="AP498" s="219">
        <f>Scores!AR494*calcs!$BN$10</f>
        <v>0.308490569905885</v>
      </c>
      <c r="AQ498" s="219">
        <f>Scores!AS494*calcs!$BN$11</f>
        <v>0.709826463365622</v>
      </c>
      <c r="AR498" s="219">
        <f>Scores!AT494*calcs!$BN$11</f>
        <v>0.732896438365853</v>
      </c>
      <c r="AS498" s="219">
        <f>Scores!AU494*calcs!$BN$11</f>
        <v>0.78163856408228</v>
      </c>
      <c r="AT498" s="219">
        <f>Scores!AV494*calcs!$BN$11</f>
        <v>1.10492763943413</v>
      </c>
      <c r="AU498" s="219">
        <f>Scores!AW494*calcs!$BN$11</f>
        <v>1.00215984482389</v>
      </c>
      <c r="AV498" s="219">
        <f>Scores!AX494*calcs!$BN$12</f>
        <v>0.503103340061375</v>
      </c>
      <c r="AW498" s="219">
        <f>Scores!AY494*calcs!$BN$12</f>
        <v>0.568029775436498</v>
      </c>
      <c r="AX498" s="219">
        <f>Scores!AZ494*calcs!$BN$12</f>
        <v>0.624516149325851</v>
      </c>
      <c r="AY498" s="219">
        <f>Scores!BA494*calcs!$BN$12</f>
        <v>0.600525666388647</v>
      </c>
      <c r="AZ498" s="219">
        <f>Scores!BB494*calcs!$BN$12</f>
        <v>0.606746616345348</v>
      </c>
      <c r="BA498" s="219">
        <f>Scores!BC494*calcs!$BN$13</f>
        <v>0.52351557998828</v>
      </c>
      <c r="BB498" s="219">
        <f>Scores!BD494*calcs!$BN$13</f>
        <v>0.576965065277658</v>
      </c>
      <c r="BC498" s="219">
        <f>Scores!BE494*calcs!$BN$13</f>
        <v>0.618618925480587</v>
      </c>
      <c r="BD498" s="219">
        <f>Scores!BF494*calcs!$BN$13</f>
        <v>0.670969650509727</v>
      </c>
      <c r="BE498" s="219">
        <f>Scores!BG494*calcs!$BN$13</f>
        <v>0.670969650509727</v>
      </c>
      <c r="BF498" s="219">
        <f>Scores!BH494*calcs!$BN$14</f>
        <v>2.60764960957439</v>
      </c>
      <c r="BG498" s="219">
        <f>Scores!BI494*calcs!$BN$14</f>
        <v>2.60764960957439</v>
      </c>
      <c r="BH498" s="219">
        <f>Scores!BJ494*calcs!$BN$14</f>
        <v>2.60764960957439</v>
      </c>
      <c r="BI498" s="219">
        <f>Scores!BK494*calcs!$BN$14</f>
        <v>2.93475148636342</v>
      </c>
      <c r="BJ498" s="219">
        <f>Scores!BL494*calcs!$BN$14</f>
        <v>2.93475148636342</v>
      </c>
    </row>
    <row r="499" spans="1:62">
      <c r="A499" t="s">
        <v>1000</v>
      </c>
      <c r="B499" s="22" t="s">
        <v>1001</v>
      </c>
      <c r="C499" s="219">
        <f>Scores!E495*calcs!$BN$3</f>
        <v>0.661741368011385</v>
      </c>
      <c r="D499" s="219">
        <f>Scores!F495*calcs!$BN$3</f>
        <v>0.661741368011385</v>
      </c>
      <c r="E499" s="219">
        <f>Scores!G495*calcs!$BN$3</f>
        <v>0.661741368011385</v>
      </c>
      <c r="F499" s="219">
        <f>Scores!H495*calcs!$BN$3</f>
        <v>0.661741368011385</v>
      </c>
      <c r="G499" s="219">
        <f>Scores!I495*calcs!$BN$3</f>
        <v>0.661741368011385</v>
      </c>
      <c r="H499" s="219">
        <f>Scores!J495*calcs!$BN$4</f>
        <v>-1.32359674175755</v>
      </c>
      <c r="I499" s="219">
        <f>Scores!K495*calcs!$BN$4</f>
        <v>-1.32359674175755</v>
      </c>
      <c r="J499" s="219">
        <f>Scores!L495*calcs!$BN$4</f>
        <v>-1.32359674175755</v>
      </c>
      <c r="K499" s="219">
        <f>Scores!M495*calcs!$BN$4</f>
        <v>-1.32359674175755</v>
      </c>
      <c r="L499" s="219">
        <f>Scores!N495*calcs!$BN$4</f>
        <v>-1.32359674175755</v>
      </c>
      <c r="M499" s="219">
        <f>Scores!O495*calcs!$BN$5</f>
        <v>-0.747839533574714</v>
      </c>
      <c r="N499" s="219">
        <f>Scores!P495*calcs!$BN$5</f>
        <v>-0.747839533574714</v>
      </c>
      <c r="O499" s="219">
        <f>Scores!Q495*calcs!$BN$5</f>
        <v>-0.747839533574714</v>
      </c>
      <c r="P499" s="219">
        <f>Scores!R495*calcs!$BN$5</f>
        <v>-0.747839533574714</v>
      </c>
      <c r="Q499" s="219">
        <f>Scores!S495*calcs!$BN$5</f>
        <v>-0.747839533574714</v>
      </c>
      <c r="R499" s="219">
        <f>Scores!T495*calcs!$BN$6</f>
        <v>2.48321238229132</v>
      </c>
      <c r="S499" s="219">
        <f>Scores!U495*calcs!$BN$6</f>
        <v>2.48321238229132</v>
      </c>
      <c r="T499" s="219">
        <f>Scores!V495*calcs!$BN$6</f>
        <v>2.48321238229132</v>
      </c>
      <c r="U499" s="219">
        <f>Scores!W495*calcs!$BN$6</f>
        <v>2.48321238229132</v>
      </c>
      <c r="V499" s="219">
        <f>Scores!X495*calcs!$BN$6</f>
        <v>2.48321238229132</v>
      </c>
      <c r="W499" s="219">
        <f>Scores!Y495*calcs!$BN$7</f>
        <v>1.13105085351703</v>
      </c>
      <c r="X499" s="219">
        <f>Scores!Z495*calcs!$BN$7</f>
        <v>1.31162139053816</v>
      </c>
      <c r="Y499" s="219">
        <f>Scores!AA495*calcs!$BN$7</f>
        <v>1.47425496079287</v>
      </c>
      <c r="Z499" s="219">
        <f>Scores!AB495*calcs!$BN$7</f>
        <v>1.03258608795307</v>
      </c>
      <c r="AA499" s="219">
        <f>Scores!AC495*calcs!$BN$7</f>
        <v>1.43529857812205</v>
      </c>
      <c r="AB499" s="219">
        <f>Scores!AD495*calcs!$BN$8</f>
        <v>1.74190110795449</v>
      </c>
      <c r="AC499" s="219">
        <f>Scores!AE495*calcs!$BN$8</f>
        <v>1.79966864426015</v>
      </c>
      <c r="AD499" s="219">
        <f>Scores!AF495*calcs!$BN$8</f>
        <v>1.6933843630284</v>
      </c>
      <c r="AE499" s="219">
        <f>Scores!AG495*calcs!$BN$8</f>
        <v>1.65554836412947</v>
      </c>
      <c r="AF499" s="219">
        <f>Scores!AH495*calcs!$BN$8</f>
        <v>1.61264804911231</v>
      </c>
      <c r="AG499" s="219">
        <f>Scores!AI495*calcs!$BN$9</f>
        <v>0.628214831060009</v>
      </c>
      <c r="AH499" s="219">
        <f>Scores!AJ495*calcs!$BN$9</f>
        <v>0.605631891125813</v>
      </c>
      <c r="AI499" s="219">
        <f>Scores!AK495*calcs!$BN$9</f>
        <v>0.495063222429149</v>
      </c>
      <c r="AJ499" s="219">
        <f>Scores!AL495*calcs!$BN$9</f>
        <v>0.46194505849954</v>
      </c>
      <c r="AK499" s="219">
        <f>Scores!AM495*calcs!$BN$9</f>
        <v>0.424566856072116</v>
      </c>
      <c r="AL499" s="219">
        <f>Scores!AN495*calcs!$BN$10</f>
        <v>0.949724432752364</v>
      </c>
      <c r="AM499" s="219">
        <f>Scores!AO495*calcs!$BN$10</f>
        <v>0.914609765674521</v>
      </c>
      <c r="AN499" s="219">
        <f>Scores!AP495*calcs!$BN$10</f>
        <v>0.902085659106181</v>
      </c>
      <c r="AO499" s="219">
        <f>Scores!AQ495*calcs!$BN$10</f>
        <v>0.833330403229034</v>
      </c>
      <c r="AP499" s="219">
        <f>Scores!AR495*calcs!$BN$10</f>
        <v>0.847107803231528</v>
      </c>
      <c r="AQ499" s="219">
        <f>Scores!AS495*calcs!$BN$11</f>
        <v>0.817609978917982</v>
      </c>
      <c r="AR499" s="219">
        <f>Scores!AT495*calcs!$BN$11</f>
        <v>0.889137629088296</v>
      </c>
      <c r="AS499" s="219">
        <f>Scores!AU495*calcs!$BN$11</f>
        <v>0.912728995911604</v>
      </c>
      <c r="AT499" s="219">
        <f>Scores!AV495*calcs!$BN$11</f>
        <v>1.16628310608532</v>
      </c>
      <c r="AU499" s="219">
        <f>Scores!AW495*calcs!$BN$11</f>
        <v>1.0985364310249</v>
      </c>
      <c r="AV499" s="219">
        <f>Scores!AX495*calcs!$BN$12</f>
        <v>0.892474816443525</v>
      </c>
      <c r="AW499" s="219">
        <f>Scores!AY495*calcs!$BN$12</f>
        <v>0.904682848174116</v>
      </c>
      <c r="AX499" s="219">
        <f>Scores!AZ495*calcs!$BN$12</f>
        <v>0.917814325700707</v>
      </c>
      <c r="AY499" s="219">
        <f>Scores!BA495*calcs!$BN$12</f>
        <v>0.926795719123686</v>
      </c>
      <c r="AZ499" s="219">
        <f>Scores!BB495*calcs!$BN$12</f>
        <v>0.951037739559673</v>
      </c>
      <c r="BA499" s="219">
        <f>Scores!BC495*calcs!$BN$13</f>
        <v>0.903208198441318</v>
      </c>
      <c r="BB499" s="219">
        <f>Scores!BD495*calcs!$BN$13</f>
        <v>0.909829526014769</v>
      </c>
      <c r="BC499" s="219">
        <f>Scores!BE495*calcs!$BN$13</f>
        <v>0.940058171073441</v>
      </c>
      <c r="BD499" s="219">
        <f>Scores!BF495*calcs!$BN$13</f>
        <v>1.089495274095</v>
      </c>
      <c r="BE499" s="219">
        <f>Scores!BG495*calcs!$BN$13</f>
        <v>1.089495274095</v>
      </c>
      <c r="BF499" s="219">
        <f>Scores!BH495*calcs!$BN$14</f>
        <v>2.68161104227661</v>
      </c>
      <c r="BG499" s="219">
        <f>Scores!BI495*calcs!$BN$14</f>
        <v>2.68161104227661</v>
      </c>
      <c r="BH499" s="219">
        <f>Scores!BJ495*calcs!$BN$14</f>
        <v>2.68161104227661</v>
      </c>
      <c r="BI499" s="219">
        <f>Scores!BK495*calcs!$BN$14</f>
        <v>2.89950347599538</v>
      </c>
      <c r="BJ499" s="219">
        <f>Scores!BL495*calcs!$BN$14</f>
        <v>2.89950347599538</v>
      </c>
    </row>
    <row r="500" spans="1:62">
      <c r="A500" t="s">
        <v>1002</v>
      </c>
      <c r="B500" s="22" t="s">
        <v>1003</v>
      </c>
      <c r="C500" s="219">
        <f>Scores!E496*calcs!$BN$3</f>
        <v>0.084091915520778</v>
      </c>
      <c r="D500" s="219">
        <f>Scores!F496*calcs!$BN$3</f>
        <v>0.084091915520778</v>
      </c>
      <c r="E500" s="219">
        <f>Scores!G496*calcs!$BN$3</f>
        <v>0.084091915520778</v>
      </c>
      <c r="F500" s="219">
        <f>Scores!H496*calcs!$BN$3</f>
        <v>0.084091915520778</v>
      </c>
      <c r="G500" s="219">
        <f>Scores!I496*calcs!$BN$3</f>
        <v>0.084091915520778</v>
      </c>
      <c r="H500" s="219">
        <f>Scores!J496*calcs!$BN$4</f>
        <v>0.154378613207918</v>
      </c>
      <c r="I500" s="219">
        <f>Scores!K496*calcs!$BN$4</f>
        <v>0.154378613207918</v>
      </c>
      <c r="J500" s="219">
        <f>Scores!L496*calcs!$BN$4</f>
        <v>0.154378613207918</v>
      </c>
      <c r="K500" s="219">
        <f>Scores!M496*calcs!$BN$4</f>
        <v>0.154378613207918</v>
      </c>
      <c r="L500" s="219">
        <f>Scores!N496*calcs!$BN$4</f>
        <v>0.154378613207918</v>
      </c>
      <c r="M500" s="219">
        <f>Scores!O496*calcs!$BN$5</f>
        <v>-0.271973883837039</v>
      </c>
      <c r="N500" s="219">
        <f>Scores!P496*calcs!$BN$5</f>
        <v>-0.271973883837039</v>
      </c>
      <c r="O500" s="219">
        <f>Scores!Q496*calcs!$BN$5</f>
        <v>-0.271973883837039</v>
      </c>
      <c r="P500" s="219">
        <f>Scores!R496*calcs!$BN$5</f>
        <v>-0.271973883837039</v>
      </c>
      <c r="Q500" s="219">
        <f>Scores!S496*calcs!$BN$5</f>
        <v>-0.271973883837039</v>
      </c>
      <c r="R500" s="219">
        <f>Scores!T496*calcs!$BN$6</f>
        <v>1.75112285929413</v>
      </c>
      <c r="S500" s="219">
        <f>Scores!U496*calcs!$BN$6</f>
        <v>1.75112285929413</v>
      </c>
      <c r="T500" s="219">
        <f>Scores!V496*calcs!$BN$6</f>
        <v>1.75112285929413</v>
      </c>
      <c r="U500" s="219">
        <f>Scores!W496*calcs!$BN$6</f>
        <v>1.75112285929413</v>
      </c>
      <c r="V500" s="219">
        <f>Scores!X496*calcs!$BN$6</f>
        <v>1.75112285929413</v>
      </c>
      <c r="W500" s="219">
        <f>Scores!Y496*calcs!$BN$7</f>
        <v>-0.529366078292371</v>
      </c>
      <c r="X500" s="219">
        <f>Scores!Z496*calcs!$BN$7</f>
        <v>-0.671432637196033</v>
      </c>
      <c r="Y500" s="219">
        <f>Scores!AA496*calcs!$BN$7</f>
        <v>-0.736298546128298</v>
      </c>
      <c r="Z500" s="219">
        <f>Scores!AB496*calcs!$BN$7</f>
        <v>-1.64205147692776</v>
      </c>
      <c r="AA500" s="219">
        <f>Scores!AC496*calcs!$BN$7</f>
        <v>-1.18065402870402</v>
      </c>
      <c r="AB500" s="219">
        <f>Scores!AD496*calcs!$BN$8</f>
        <v>1.29580292851591</v>
      </c>
      <c r="AC500" s="219">
        <f>Scores!AE496*calcs!$BN$8</f>
        <v>1.28916908816198</v>
      </c>
      <c r="AD500" s="219">
        <f>Scores!AF496*calcs!$BN$8</f>
        <v>1.26504908281256</v>
      </c>
      <c r="AE500" s="219">
        <f>Scores!AG496*calcs!$BN$8</f>
        <v>1.26356271864411</v>
      </c>
      <c r="AF500" s="219">
        <f>Scores!AH496*calcs!$BN$8</f>
        <v>1.22355335191443</v>
      </c>
      <c r="AG500" s="219">
        <f>Scores!AI496*calcs!$BN$9</f>
        <v>1.52754369198186</v>
      </c>
      <c r="AH500" s="219">
        <f>Scores!AJ496*calcs!$BN$9</f>
        <v>1.55512768584715</v>
      </c>
      <c r="AI500" s="219">
        <f>Scores!AK496*calcs!$BN$9</f>
        <v>1.51162438765046</v>
      </c>
      <c r="AJ500" s="219">
        <f>Scores!AL496*calcs!$BN$9</f>
        <v>1.53580872124493</v>
      </c>
      <c r="AK500" s="219">
        <f>Scores!AM496*calcs!$BN$9</f>
        <v>1.54550941685087</v>
      </c>
      <c r="AL500" s="219">
        <f>Scores!AN496*calcs!$BN$10</f>
        <v>0.155502493047895</v>
      </c>
      <c r="AM500" s="219">
        <f>Scores!AO496*calcs!$BN$10</f>
        <v>0.105622478304401</v>
      </c>
      <c r="AN500" s="219">
        <f>Scores!AP496*calcs!$BN$10</f>
        <v>0.0948171036439974</v>
      </c>
      <c r="AO500" s="219">
        <f>Scores!AQ496*calcs!$BN$10</f>
        <v>0.130758981513828</v>
      </c>
      <c r="AP500" s="219">
        <f>Scores!AR496*calcs!$BN$10</f>
        <v>0.104313656729453</v>
      </c>
      <c r="AQ500" s="219">
        <f>Scores!AS496*calcs!$BN$11</f>
        <v>0.67690189182153</v>
      </c>
      <c r="AR500" s="219">
        <f>Scores!AT496*calcs!$BN$11</f>
        <v>0.676745155787116</v>
      </c>
      <c r="AS500" s="219">
        <f>Scores!AU496*calcs!$BN$11</f>
        <v>0.862574314234992</v>
      </c>
      <c r="AT500" s="219">
        <f>Scores!AV496*calcs!$BN$11</f>
        <v>1.08760137333992</v>
      </c>
      <c r="AU500" s="219">
        <f>Scores!AW496*calcs!$BN$11</f>
        <v>0.977187635850702</v>
      </c>
      <c r="AV500" s="219">
        <f>Scores!AX496*calcs!$BN$12</f>
        <v>0.652093420011622</v>
      </c>
      <c r="AW500" s="219">
        <f>Scores!AY496*calcs!$BN$12</f>
        <v>0.675481751539215</v>
      </c>
      <c r="AX500" s="219">
        <f>Scores!AZ496*calcs!$BN$12</f>
        <v>0.66709930879641</v>
      </c>
      <c r="AY500" s="219">
        <f>Scores!BA496*calcs!$BN$12</f>
        <v>0.690314412180333</v>
      </c>
      <c r="AZ500" s="219">
        <f>Scores!BB496*calcs!$BN$12</f>
        <v>0.747831763695426</v>
      </c>
      <c r="BA500" s="219">
        <f>Scores!BC496*calcs!$BN$13</f>
        <v>0.655832704600702</v>
      </c>
      <c r="BB500" s="219">
        <f>Scores!BD496*calcs!$BN$13</f>
        <v>0.649085698437365</v>
      </c>
      <c r="BC500" s="219">
        <f>Scores!BE496*calcs!$BN$13</f>
        <v>0.752046536858753</v>
      </c>
      <c r="BD500" s="219">
        <f>Scores!BF496*calcs!$BN$13</f>
        <v>0.843694511036984</v>
      </c>
      <c r="BE500" s="219">
        <f>Scores!BG496*calcs!$BN$13</f>
        <v>0.843694511036984</v>
      </c>
      <c r="BF500" s="219">
        <f>Scores!BH496*calcs!$BN$14</f>
        <v>2.92136309430169</v>
      </c>
      <c r="BG500" s="219">
        <f>Scores!BI496*calcs!$BN$14</f>
        <v>2.92136309430169</v>
      </c>
      <c r="BH500" s="219">
        <f>Scores!BJ496*calcs!$BN$14</f>
        <v>2.92136309430169</v>
      </c>
      <c r="BI500" s="219">
        <f>Scores!BK496*calcs!$BN$14</f>
        <v>2.60546941765029</v>
      </c>
      <c r="BJ500" s="219">
        <f>Scores!BL496*calcs!$BN$14</f>
        <v>2.60546941765029</v>
      </c>
    </row>
    <row r="501" spans="1:62">
      <c r="A501" t="s">
        <v>1004</v>
      </c>
      <c r="B501" s="22" t="s">
        <v>1005</v>
      </c>
      <c r="C501" s="219">
        <f>Scores!E497*calcs!$BN$3</f>
        <v>0.181762112801798</v>
      </c>
      <c r="D501" s="219">
        <f>Scores!F497*calcs!$BN$3</f>
        <v>0.181762112801798</v>
      </c>
      <c r="E501" s="219">
        <f>Scores!G497*calcs!$BN$3</f>
        <v>0.181762112801798</v>
      </c>
      <c r="F501" s="219">
        <f>Scores!H497*calcs!$BN$3</f>
        <v>0.181762112801798</v>
      </c>
      <c r="G501" s="219">
        <f>Scores!I497*calcs!$BN$3</f>
        <v>0.181762112801798</v>
      </c>
      <c r="H501" s="219">
        <f>Scores!J497*calcs!$BN$4</f>
        <v>-0.672868348168798</v>
      </c>
      <c r="I501" s="219">
        <f>Scores!K497*calcs!$BN$4</f>
        <v>-0.672868348168798</v>
      </c>
      <c r="J501" s="219">
        <f>Scores!L497*calcs!$BN$4</f>
        <v>-0.672868348168798</v>
      </c>
      <c r="K501" s="219">
        <f>Scores!M497*calcs!$BN$4</f>
        <v>-0.672868348168798</v>
      </c>
      <c r="L501" s="219">
        <f>Scores!N497*calcs!$BN$4</f>
        <v>-0.672868348168798</v>
      </c>
      <c r="M501" s="219">
        <f>Scores!O497*calcs!$BN$5</f>
        <v>-0.113223681156636</v>
      </c>
      <c r="N501" s="219">
        <f>Scores!P497*calcs!$BN$5</f>
        <v>-0.113223681156636</v>
      </c>
      <c r="O501" s="219">
        <f>Scores!Q497*calcs!$BN$5</f>
        <v>-0.113223681156636</v>
      </c>
      <c r="P501" s="219">
        <f>Scores!R497*calcs!$BN$5</f>
        <v>-0.113223681156636</v>
      </c>
      <c r="Q501" s="219">
        <f>Scores!S497*calcs!$BN$5</f>
        <v>-0.113223681156636</v>
      </c>
      <c r="R501" s="219">
        <f>Scores!T497*calcs!$BN$6</f>
        <v>1.17571380183289</v>
      </c>
      <c r="S501" s="219">
        <f>Scores!U497*calcs!$BN$6</f>
        <v>1.17571380183289</v>
      </c>
      <c r="T501" s="219">
        <f>Scores!V497*calcs!$BN$6</f>
        <v>1.17571380183289</v>
      </c>
      <c r="U501" s="219">
        <f>Scores!W497*calcs!$BN$6</f>
        <v>1.17571380183289</v>
      </c>
      <c r="V501" s="219">
        <f>Scores!X497*calcs!$BN$6</f>
        <v>1.17571380183289</v>
      </c>
      <c r="W501" s="219">
        <f>Scores!Y497*calcs!$BN$7</f>
        <v>0.316576004122466</v>
      </c>
      <c r="X501" s="219">
        <f>Scores!Z497*calcs!$BN$7</f>
        <v>0.764598144839108</v>
      </c>
      <c r="Y501" s="219">
        <f>Scores!AA497*calcs!$BN$7</f>
        <v>1.00642112556603</v>
      </c>
      <c r="Z501" s="219">
        <f>Scores!AB497*calcs!$BN$7</f>
        <v>0.678236481635211</v>
      </c>
      <c r="AA501" s="219">
        <f>Scores!AC497*calcs!$BN$7</f>
        <v>0.818698339482422</v>
      </c>
      <c r="AB501" s="219">
        <f>Scores!AD497*calcs!$BN$8</f>
        <v>0.903687063706074</v>
      </c>
      <c r="AC501" s="219">
        <f>Scores!AE497*calcs!$BN$8</f>
        <v>0.917307472172885</v>
      </c>
      <c r="AD501" s="219">
        <f>Scores!AF497*calcs!$BN$8</f>
        <v>0.797239516249904</v>
      </c>
      <c r="AE501" s="219">
        <f>Scores!AG497*calcs!$BN$8</f>
        <v>0.867482405909812</v>
      </c>
      <c r="AF501" s="219">
        <f>Scores!AH497*calcs!$BN$8</f>
        <v>0.74516726771111</v>
      </c>
      <c r="AG501" s="219">
        <f>Scores!AI497*calcs!$BN$9</f>
        <v>-0.0996822148724463</v>
      </c>
      <c r="AH501" s="219">
        <f>Scores!AJ497*calcs!$BN$9</f>
        <v>-0.0902729835480251</v>
      </c>
      <c r="AI501" s="219">
        <f>Scores!AK497*calcs!$BN$9</f>
        <v>-0.00197986430746195</v>
      </c>
      <c r="AJ501" s="219">
        <f>Scores!AL497*calcs!$BN$9</f>
        <v>-0.0028736579780565</v>
      </c>
      <c r="AK501" s="219">
        <f>Scores!AM497*calcs!$BN$9</f>
        <v>0.0351263978873147</v>
      </c>
      <c r="AL501" s="219">
        <f>Scores!AN497*calcs!$BN$10</f>
        <v>0.475984137289083</v>
      </c>
      <c r="AM501" s="219">
        <f>Scores!AO497*calcs!$BN$10</f>
        <v>0.433137228562387</v>
      </c>
      <c r="AN501" s="219">
        <f>Scores!AP497*calcs!$BN$10</f>
        <v>0.391028714192795</v>
      </c>
      <c r="AO501" s="219">
        <f>Scores!AQ497*calcs!$BN$10</f>
        <v>0.392447965160996</v>
      </c>
      <c r="AP501" s="219">
        <f>Scores!AR497*calcs!$BN$10</f>
        <v>0.349133181262012</v>
      </c>
      <c r="AQ501" s="219">
        <f>Scores!AS497*calcs!$BN$11</f>
        <v>0.230531890651605</v>
      </c>
      <c r="AR501" s="219">
        <f>Scores!AT497*calcs!$BN$11</f>
        <v>0.380618898798327</v>
      </c>
      <c r="AS501" s="219">
        <f>Scores!AU497*calcs!$BN$11</f>
        <v>0.404491805298882</v>
      </c>
      <c r="AT501" s="219">
        <f>Scores!AV497*calcs!$BN$11</f>
        <v>0.586204978926121</v>
      </c>
      <c r="AU501" s="219">
        <f>Scores!AW497*calcs!$BN$11</f>
        <v>0.591426658222336</v>
      </c>
      <c r="AV501" s="219">
        <f>Scores!AX497*calcs!$BN$12</f>
        <v>0.259236515078613</v>
      </c>
      <c r="AW501" s="219">
        <f>Scores!AY497*calcs!$BN$12</f>
        <v>0.274947693722868</v>
      </c>
      <c r="AX501" s="219">
        <f>Scores!AZ497*calcs!$BN$12</f>
        <v>0.210878170140596</v>
      </c>
      <c r="AY501" s="219">
        <f>Scores!BA497*calcs!$BN$12</f>
        <v>0.257110005236388</v>
      </c>
      <c r="AZ501" s="219">
        <f>Scores!BB497*calcs!$BN$12</f>
        <v>0.2688221319534</v>
      </c>
      <c r="BA501" s="219">
        <f>Scores!BC497*calcs!$BN$13</f>
        <v>-0.155328798458061</v>
      </c>
      <c r="BB501" s="219">
        <f>Scores!BD497*calcs!$BN$13</f>
        <v>-0.0332864460737109</v>
      </c>
      <c r="BC501" s="219">
        <f>Scores!BE497*calcs!$BN$13</f>
        <v>-0.0485191314102422</v>
      </c>
      <c r="BD501" s="219">
        <f>Scores!BF497*calcs!$BN$13</f>
        <v>0.0863624302636283</v>
      </c>
      <c r="BE501" s="219">
        <f>Scores!BG497*calcs!$BN$13</f>
        <v>0.0863624302636283</v>
      </c>
      <c r="BF501" s="219">
        <f>Scores!BH497*calcs!$BN$14</f>
        <v>2.73693736567346</v>
      </c>
      <c r="BG501" s="219">
        <f>Scores!BI497*calcs!$BN$14</f>
        <v>2.73693736567346</v>
      </c>
      <c r="BH501" s="219">
        <f>Scores!BJ497*calcs!$BN$14</f>
        <v>2.73693736567346</v>
      </c>
      <c r="BI501" s="219">
        <f>Scores!BK497*calcs!$BN$14</f>
        <v>2.42332620320393</v>
      </c>
      <c r="BJ501" s="219">
        <f>Scores!BL497*calcs!$BN$14</f>
        <v>2.42332620320393</v>
      </c>
    </row>
    <row r="502" spans="1:62">
      <c r="A502" t="s">
        <v>1006</v>
      </c>
      <c r="B502" s="22" t="s">
        <v>1007</v>
      </c>
      <c r="C502" s="219">
        <f>Scores!E498*calcs!$BN$3</f>
        <v>0.385474238559355</v>
      </c>
      <c r="D502" s="219">
        <f>Scores!F498*calcs!$BN$3</f>
        <v>0.385474238559355</v>
      </c>
      <c r="E502" s="219">
        <f>Scores!G498*calcs!$BN$3</f>
        <v>0.385474238559355</v>
      </c>
      <c r="F502" s="219">
        <f>Scores!H498*calcs!$BN$3</f>
        <v>0.385474238559355</v>
      </c>
      <c r="G502" s="219">
        <f>Scores!I498*calcs!$BN$3</f>
        <v>0.385474238559355</v>
      </c>
      <c r="H502" s="219">
        <f>Scores!J498*calcs!$BN$4</f>
        <v>-0.106477527037723</v>
      </c>
      <c r="I502" s="219">
        <f>Scores!K498*calcs!$BN$4</f>
        <v>-0.106477527037723</v>
      </c>
      <c r="J502" s="219">
        <f>Scores!L498*calcs!$BN$4</f>
        <v>-0.106477527037723</v>
      </c>
      <c r="K502" s="219">
        <f>Scores!M498*calcs!$BN$4</f>
        <v>-0.106477527037723</v>
      </c>
      <c r="L502" s="219">
        <f>Scores!N498*calcs!$BN$4</f>
        <v>-0.106477527037723</v>
      </c>
      <c r="M502" s="219">
        <f>Scores!O498*calcs!$BN$5</f>
        <v>0.267017901114431</v>
      </c>
      <c r="N502" s="219">
        <f>Scores!P498*calcs!$BN$5</f>
        <v>0.267017901114431</v>
      </c>
      <c r="O502" s="219">
        <f>Scores!Q498*calcs!$BN$5</f>
        <v>0.267017901114431</v>
      </c>
      <c r="P502" s="219">
        <f>Scores!R498*calcs!$BN$5</f>
        <v>0.267017901114431</v>
      </c>
      <c r="Q502" s="219">
        <f>Scores!S498*calcs!$BN$5</f>
        <v>0.267017901114431</v>
      </c>
      <c r="R502" s="219">
        <f>Scores!T498*calcs!$BN$6</f>
        <v>1.968513304805</v>
      </c>
      <c r="S502" s="219">
        <f>Scores!U498*calcs!$BN$6</f>
        <v>1.968513304805</v>
      </c>
      <c r="T502" s="219">
        <f>Scores!V498*calcs!$BN$6</f>
        <v>1.968513304805</v>
      </c>
      <c r="U502" s="219">
        <f>Scores!W498*calcs!$BN$6</f>
        <v>1.968513304805</v>
      </c>
      <c r="V502" s="219">
        <f>Scores!X498*calcs!$BN$6</f>
        <v>1.968513304805</v>
      </c>
      <c r="W502" s="219">
        <f>Scores!Y498*calcs!$BN$7</f>
        <v>0.704943404527067</v>
      </c>
      <c r="X502" s="219">
        <f>Scores!Z498*calcs!$BN$7</f>
        <v>0.817817412262078</v>
      </c>
      <c r="Y502" s="219">
        <f>Scores!AA498*calcs!$BN$7</f>
        <v>1.08426051500804</v>
      </c>
      <c r="Z502" s="219">
        <f>Scores!AB498*calcs!$BN$7</f>
        <v>0.638355884563642</v>
      </c>
      <c r="AA502" s="219">
        <f>Scores!AC498*calcs!$BN$7</f>
        <v>0.370545565783052</v>
      </c>
      <c r="AB502" s="219">
        <f>Scores!AD498*calcs!$BN$8</f>
        <v>1.36239662962688</v>
      </c>
      <c r="AC502" s="219">
        <f>Scores!AE498*calcs!$BN$8</f>
        <v>1.17691057176099</v>
      </c>
      <c r="AD502" s="219">
        <f>Scores!AF498*calcs!$BN$8</f>
        <v>1.19804691607489</v>
      </c>
      <c r="AE502" s="219">
        <f>Scores!AG498*calcs!$BN$8</f>
        <v>1.31338146844414</v>
      </c>
      <c r="AF502" s="219">
        <f>Scores!AH498*calcs!$BN$8</f>
        <v>1.23631293150952</v>
      </c>
      <c r="AG502" s="219">
        <f>Scores!AI498*calcs!$BN$9</f>
        <v>0.344926287641725</v>
      </c>
      <c r="AH502" s="219">
        <f>Scores!AJ498*calcs!$BN$9</f>
        <v>0.240360452550239</v>
      </c>
      <c r="AI502" s="219">
        <f>Scores!AK498*calcs!$BN$9</f>
        <v>0.246614427510904</v>
      </c>
      <c r="AJ502" s="219">
        <f>Scores!AL498*calcs!$BN$9</f>
        <v>0.237387119677783</v>
      </c>
      <c r="AK502" s="219">
        <f>Scores!AM498*calcs!$BN$9</f>
        <v>0.20423624194251</v>
      </c>
      <c r="AL502" s="219">
        <f>Scores!AN498*calcs!$BN$10</f>
        <v>0.652633061021154</v>
      </c>
      <c r="AM502" s="219">
        <f>Scores!AO498*calcs!$BN$10</f>
        <v>0.659212836483566</v>
      </c>
      <c r="AN502" s="219">
        <f>Scores!AP498*calcs!$BN$10</f>
        <v>0.654931820838716</v>
      </c>
      <c r="AO502" s="219">
        <f>Scores!AQ498*calcs!$BN$10</f>
        <v>0.581684328351862</v>
      </c>
      <c r="AP502" s="219">
        <f>Scores!AR498*calcs!$BN$10</f>
        <v>0.571598001316602</v>
      </c>
      <c r="AQ502" s="219">
        <f>Scores!AS498*calcs!$BN$11</f>
        <v>0.534307698260444</v>
      </c>
      <c r="AR502" s="219">
        <f>Scores!AT498*calcs!$BN$11</f>
        <v>0.498842213681248</v>
      </c>
      <c r="AS502" s="219">
        <f>Scores!AU498*calcs!$BN$11</f>
        <v>0.698867179099534</v>
      </c>
      <c r="AT502" s="219">
        <f>Scores!AV498*calcs!$BN$11</f>
        <v>0.956385675599868</v>
      </c>
      <c r="AU502" s="219">
        <f>Scores!AW498*calcs!$BN$11</f>
        <v>0.847305228218669</v>
      </c>
      <c r="AV502" s="219">
        <f>Scores!AX498*calcs!$BN$12</f>
        <v>0.550434898594054</v>
      </c>
      <c r="AW502" s="219">
        <f>Scores!AY498*calcs!$BN$12</f>
        <v>0.594808997131536</v>
      </c>
      <c r="AX502" s="219">
        <f>Scores!AZ498*calcs!$BN$12</f>
        <v>0.560390024742102</v>
      </c>
      <c r="AY502" s="219">
        <f>Scores!BA498*calcs!$BN$12</f>
        <v>0.657688883175109</v>
      </c>
      <c r="AZ502" s="219">
        <f>Scores!BB498*calcs!$BN$12</f>
        <v>0.622513174780182</v>
      </c>
      <c r="BA502" s="219">
        <f>Scores!BC498*calcs!$BN$13</f>
        <v>0.598303519986606</v>
      </c>
      <c r="BB502" s="219">
        <f>Scores!BD498*calcs!$BN$13</f>
        <v>0.560321842240803</v>
      </c>
      <c r="BC502" s="219">
        <f>Scores!BE498*calcs!$BN$13</f>
        <v>0.69139762259595</v>
      </c>
      <c r="BD502" s="219">
        <f>Scores!BF498*calcs!$BN$13</f>
        <v>0.803834927838386</v>
      </c>
      <c r="BE502" s="219">
        <f>Scores!BG498*calcs!$BN$13</f>
        <v>0.803834927838386</v>
      </c>
      <c r="BF502" s="219">
        <f>Scores!BH498*calcs!$BN$14</f>
        <v>2.92424881562038</v>
      </c>
      <c r="BG502" s="219">
        <f>Scores!BI498*calcs!$BN$14</f>
        <v>2.92424881562038</v>
      </c>
      <c r="BH502" s="219">
        <f>Scores!BJ498*calcs!$BN$14</f>
        <v>2.92424881562038</v>
      </c>
      <c r="BI502" s="219">
        <f>Scores!BK498*calcs!$BN$14</f>
        <v>2.52197587739509</v>
      </c>
      <c r="BJ502" s="219">
        <f>Scores!BL498*calcs!$BN$14</f>
        <v>2.52197587739509</v>
      </c>
    </row>
    <row r="503" spans="1:62">
      <c r="A503" t="s">
        <v>1008</v>
      </c>
      <c r="B503" s="22" t="s">
        <v>1009</v>
      </c>
      <c r="C503" s="219">
        <f>Scores!E499*calcs!$BN$3</f>
        <v>0.527793668883128</v>
      </c>
      <c r="D503" s="219">
        <f>Scores!F499*calcs!$BN$3</f>
        <v>0.527793668883128</v>
      </c>
      <c r="E503" s="219">
        <f>Scores!G499*calcs!$BN$3</f>
        <v>0.527793668883128</v>
      </c>
      <c r="F503" s="219">
        <f>Scores!H499*calcs!$BN$3</f>
        <v>0.527793668883128</v>
      </c>
      <c r="G503" s="219">
        <f>Scores!I499*calcs!$BN$3</f>
        <v>0.527793668883128</v>
      </c>
      <c r="H503" s="219">
        <f>Scores!J499*calcs!$BN$4</f>
        <v>1.0078283341012</v>
      </c>
      <c r="I503" s="219">
        <f>Scores!K499*calcs!$BN$4</f>
        <v>1.0078283341012</v>
      </c>
      <c r="J503" s="219">
        <f>Scores!L499*calcs!$BN$4</f>
        <v>1.0078283341012</v>
      </c>
      <c r="K503" s="219">
        <f>Scores!M499*calcs!$BN$4</f>
        <v>1.0078283341012</v>
      </c>
      <c r="L503" s="219">
        <f>Scores!N499*calcs!$BN$4</f>
        <v>1.0078283341012</v>
      </c>
      <c r="M503" s="219">
        <f>Scores!O499*calcs!$BN$5</f>
        <v>1.61475549329921</v>
      </c>
      <c r="N503" s="219">
        <f>Scores!P499*calcs!$BN$5</f>
        <v>1.61475549329921</v>
      </c>
      <c r="O503" s="219">
        <f>Scores!Q499*calcs!$BN$5</f>
        <v>1.61475549329921</v>
      </c>
      <c r="P503" s="219">
        <f>Scores!R499*calcs!$BN$5</f>
        <v>1.61475549329921</v>
      </c>
      <c r="Q503" s="219">
        <f>Scores!S499*calcs!$BN$5</f>
        <v>1.61475549329921</v>
      </c>
      <c r="R503" s="219">
        <f>Scores!T499*calcs!$BN$6</f>
        <v>1.18280702477793</v>
      </c>
      <c r="S503" s="219">
        <f>Scores!U499*calcs!$BN$6</f>
        <v>1.18280702477793</v>
      </c>
      <c r="T503" s="219">
        <f>Scores!V499*calcs!$BN$6</f>
        <v>1.18280702477793</v>
      </c>
      <c r="U503" s="219">
        <f>Scores!W499*calcs!$BN$6</f>
        <v>1.18280702477793</v>
      </c>
      <c r="V503" s="219">
        <f>Scores!X499*calcs!$BN$6</f>
        <v>1.18280702477793</v>
      </c>
      <c r="W503" s="219">
        <f>Scores!Y499*calcs!$BN$7</f>
        <v>0.920284986692314</v>
      </c>
      <c r="X503" s="219">
        <f>Scores!Z499*calcs!$BN$7</f>
        <v>1.38290651609934</v>
      </c>
      <c r="Y503" s="219">
        <f>Scores!AA499*calcs!$BN$7</f>
        <v>0.845285962339204</v>
      </c>
      <c r="Z503" s="219">
        <f>Scores!AB499*calcs!$BN$7</f>
        <v>0.702933728885162</v>
      </c>
      <c r="AA503" s="219">
        <f>Scores!AC499*calcs!$BN$7</f>
        <v>1.37002831010006</v>
      </c>
      <c r="AB503" s="219">
        <f>Scores!AD499*calcs!$BN$8</f>
        <v>0.50624769804183</v>
      </c>
      <c r="AC503" s="219">
        <f>Scores!AE499*calcs!$BN$8</f>
        <v>0.472923185457584</v>
      </c>
      <c r="AD503" s="219">
        <f>Scores!AF499*calcs!$BN$8</f>
        <v>0.417176604962703</v>
      </c>
      <c r="AE503" s="219">
        <f>Scores!AG499*calcs!$BN$8</f>
        <v>0.419661964788411</v>
      </c>
      <c r="AF503" s="219">
        <f>Scores!AH499*calcs!$BN$8</f>
        <v>0.448660811417998</v>
      </c>
      <c r="AG503" s="219">
        <f>Scores!AI499*calcs!$BN$9</f>
        <v>0.57317634507948</v>
      </c>
      <c r="AH503" s="219">
        <f>Scores!AJ499*calcs!$BN$9</f>
        <v>0.450262946487638</v>
      </c>
      <c r="AI503" s="219">
        <f>Scores!AK499*calcs!$BN$9</f>
        <v>0.575153099335015</v>
      </c>
      <c r="AJ503" s="219">
        <f>Scores!AL499*calcs!$BN$9</f>
        <v>0.535935760038119</v>
      </c>
      <c r="AK503" s="219">
        <f>Scores!AM499*calcs!$BN$9</f>
        <v>0.493096457803288</v>
      </c>
      <c r="AL503" s="219">
        <f>Scores!AN499*calcs!$BN$10</f>
        <v>0.370823634304888</v>
      </c>
      <c r="AM503" s="219">
        <f>Scores!AO499*calcs!$BN$10</f>
        <v>0.342141796374113</v>
      </c>
      <c r="AN503" s="219">
        <f>Scores!AP499*calcs!$BN$10</f>
        <v>0.298220683865162</v>
      </c>
      <c r="AO503" s="219">
        <f>Scores!AQ499*calcs!$BN$10</f>
        <v>0.275433491394451</v>
      </c>
      <c r="AP503" s="219">
        <f>Scores!AR499*calcs!$BN$10</f>
        <v>0.353045304280249</v>
      </c>
      <c r="AQ503" s="219">
        <f>Scores!AS499*calcs!$BN$11</f>
        <v>0.269684688855052</v>
      </c>
      <c r="AR503" s="219">
        <f>Scores!AT499*calcs!$BN$11</f>
        <v>0.415800635935068</v>
      </c>
      <c r="AS503" s="219">
        <f>Scores!AU499*calcs!$BN$11</f>
        <v>0.608162286869945</v>
      </c>
      <c r="AT503" s="219">
        <f>Scores!AV499*calcs!$BN$11</f>
        <v>0.571985929903292</v>
      </c>
      <c r="AU503" s="219">
        <f>Scores!AW499*calcs!$BN$11</f>
        <v>0.576210833792513</v>
      </c>
      <c r="AV503" s="219">
        <f>Scores!AX499*calcs!$BN$12</f>
        <v>0.0239181419350135</v>
      </c>
      <c r="AW503" s="219">
        <f>Scores!AY499*calcs!$BN$12</f>
        <v>-0.00772349100681423</v>
      </c>
      <c r="AX503" s="219">
        <f>Scores!AZ499*calcs!$BN$12</f>
        <v>0.0167288511787505</v>
      </c>
      <c r="AY503" s="219">
        <f>Scores!BA499*calcs!$BN$12</f>
        <v>0.0485166923462417</v>
      </c>
      <c r="AZ503" s="219">
        <f>Scores!BB499*calcs!$BN$12</f>
        <v>0.000606424476424269</v>
      </c>
      <c r="BA503" s="219">
        <f>Scores!BC499*calcs!$BN$13</f>
        <v>-0.0632821030755062</v>
      </c>
      <c r="BB503" s="219">
        <f>Scores!BD499*calcs!$BN$13</f>
        <v>0.0277387050614261</v>
      </c>
      <c r="BC503" s="219">
        <f>Scores!BE499*calcs!$BN$13</f>
        <v>0.0121297828525605</v>
      </c>
      <c r="BD503" s="219">
        <f>Scores!BF499*calcs!$BN$13</f>
        <v>0.0930056941300611</v>
      </c>
      <c r="BE503" s="219">
        <f>Scores!BG499*calcs!$BN$13</f>
        <v>0.0930056941300611</v>
      </c>
      <c r="BF503" s="219">
        <f>Scores!BH499*calcs!$BN$14</f>
        <v>3.54649729887294</v>
      </c>
      <c r="BG503" s="219">
        <f>Scores!BI499*calcs!$BN$14</f>
        <v>3.54649729887294</v>
      </c>
      <c r="BH503" s="219">
        <f>Scores!BJ499*calcs!$BN$14</f>
        <v>3.54649729887294</v>
      </c>
      <c r="BI503" s="219">
        <f>Scores!BK499*calcs!$BN$14</f>
        <v>2.8226401748687</v>
      </c>
      <c r="BJ503" s="219">
        <f>Scores!BL499*calcs!$BN$14</f>
        <v>2.8226401748687</v>
      </c>
    </row>
    <row r="504" spans="1:62">
      <c r="A504" t="s">
        <v>1010</v>
      </c>
      <c r="B504" s="22" t="s">
        <v>1011</v>
      </c>
      <c r="C504" s="219">
        <f>Scores!E500*calcs!$BN$3</f>
        <v>0.639416751490009</v>
      </c>
      <c r="D504" s="219">
        <f>Scores!F500*calcs!$BN$3</f>
        <v>0.639416751490009</v>
      </c>
      <c r="E504" s="219">
        <f>Scores!G500*calcs!$BN$3</f>
        <v>0.639416751490009</v>
      </c>
      <c r="F504" s="219">
        <f>Scores!H500*calcs!$BN$3</f>
        <v>0.639416751490009</v>
      </c>
      <c r="G504" s="219">
        <f>Scores!I500*calcs!$BN$3</f>
        <v>0.639416751490009</v>
      </c>
      <c r="H504" s="219">
        <f>Scores!J500*calcs!$BN$4</f>
        <v>0.769715701338743</v>
      </c>
      <c r="I504" s="219">
        <f>Scores!K500*calcs!$BN$4</f>
        <v>0.769715701338743</v>
      </c>
      <c r="J504" s="219">
        <f>Scores!L500*calcs!$BN$4</f>
        <v>0.769715701338743</v>
      </c>
      <c r="K504" s="219">
        <f>Scores!M500*calcs!$BN$4</f>
        <v>0.769715701338743</v>
      </c>
      <c r="L504" s="219">
        <f>Scores!N500*calcs!$BN$4</f>
        <v>0.769715701338743</v>
      </c>
      <c r="M504" s="219">
        <f>Scores!O500*calcs!$BN$5</f>
        <v>-0.0446925645724015</v>
      </c>
      <c r="N504" s="219">
        <f>Scores!P500*calcs!$BN$5</f>
        <v>-0.0446925645724015</v>
      </c>
      <c r="O504" s="219">
        <f>Scores!Q500*calcs!$BN$5</f>
        <v>-0.0446925645724015</v>
      </c>
      <c r="P504" s="219">
        <f>Scores!R500*calcs!$BN$5</f>
        <v>-0.0446925645724015</v>
      </c>
      <c r="Q504" s="219">
        <f>Scores!S500*calcs!$BN$5</f>
        <v>-0.0446925645724015</v>
      </c>
      <c r="R504" s="219">
        <f>Scores!T500*calcs!$BN$6</f>
        <v>1.5248363462403</v>
      </c>
      <c r="S504" s="219">
        <f>Scores!U500*calcs!$BN$6</f>
        <v>1.5248363462403</v>
      </c>
      <c r="T504" s="219">
        <f>Scores!V500*calcs!$BN$6</f>
        <v>1.5248363462403</v>
      </c>
      <c r="U504" s="219">
        <f>Scores!W500*calcs!$BN$6</f>
        <v>1.5248363462403</v>
      </c>
      <c r="V504" s="219">
        <f>Scores!X500*calcs!$BN$6</f>
        <v>1.5248363462403</v>
      </c>
      <c r="W504" s="219">
        <f>Scores!Y500*calcs!$BN$7</f>
        <v>0.110915145371552</v>
      </c>
      <c r="X504" s="219">
        <f>Scores!Z500*calcs!$BN$7</f>
        <v>0.781004847465365</v>
      </c>
      <c r="Y504" s="219">
        <f>Scores!AA500*calcs!$BN$7</f>
        <v>0.0769835466002534</v>
      </c>
      <c r="Z504" s="219">
        <f>Scores!AB500*calcs!$BN$7</f>
        <v>0.909653242865672</v>
      </c>
      <c r="AA504" s="219">
        <f>Scores!AC500*calcs!$BN$7</f>
        <v>0.645069970144213</v>
      </c>
      <c r="AB504" s="219">
        <f>Scores!AD500*calcs!$BN$8</f>
        <v>1.08481709321454</v>
      </c>
      <c r="AC504" s="219">
        <f>Scores!AE500*calcs!$BN$8</f>
        <v>1.08362532573763</v>
      </c>
      <c r="AD504" s="219">
        <f>Scores!AF500*calcs!$BN$8</f>
        <v>1.1095083386001</v>
      </c>
      <c r="AE504" s="219">
        <f>Scores!AG500*calcs!$BN$8</f>
        <v>0.999641812319285</v>
      </c>
      <c r="AF504" s="219">
        <f>Scores!AH500*calcs!$BN$8</f>
        <v>0.974556755898948</v>
      </c>
      <c r="AG504" s="219">
        <f>Scores!AI500*calcs!$BN$9</f>
        <v>0.96165694761776</v>
      </c>
      <c r="AH504" s="219">
        <f>Scores!AJ500*calcs!$BN$9</f>
        <v>0.938235324470642</v>
      </c>
      <c r="AI504" s="219">
        <f>Scores!AK500*calcs!$BN$9</f>
        <v>1.00694486375516</v>
      </c>
      <c r="AJ504" s="219">
        <f>Scores!AL500*calcs!$BN$9</f>
        <v>1.00235831524222</v>
      </c>
      <c r="AK504" s="219">
        <f>Scores!AM500*calcs!$BN$9</f>
        <v>1.08969222448385</v>
      </c>
      <c r="AL504" s="219">
        <f>Scores!AN500*calcs!$BN$10</f>
        <v>0.400119239009165</v>
      </c>
      <c r="AM504" s="219">
        <f>Scores!AO500*calcs!$BN$10</f>
        <v>0.417857635751163</v>
      </c>
      <c r="AN504" s="219">
        <f>Scores!AP500*calcs!$BN$10</f>
        <v>0.354388809186601</v>
      </c>
      <c r="AO504" s="219">
        <f>Scores!AQ500*calcs!$BN$10</f>
        <v>0.407974010123795</v>
      </c>
      <c r="AP504" s="219">
        <f>Scores!AR500*calcs!$BN$10</f>
        <v>0.338787789280453</v>
      </c>
      <c r="AQ504" s="219">
        <f>Scores!AS500*calcs!$BN$11</f>
        <v>0.717208895937701</v>
      </c>
      <c r="AR504" s="219">
        <f>Scores!AT500*calcs!$BN$11</f>
        <v>0.84222216837622</v>
      </c>
      <c r="AS504" s="219">
        <f>Scores!AU500*calcs!$BN$11</f>
        <v>0.890046682007294</v>
      </c>
      <c r="AT504" s="219">
        <f>Scores!AV500*calcs!$BN$11</f>
        <v>1.16858134844972</v>
      </c>
      <c r="AU504" s="219">
        <f>Scores!AW500*calcs!$BN$11</f>
        <v>1.11014447962103</v>
      </c>
      <c r="AV504" s="219">
        <f>Scores!AX500*calcs!$BN$12</f>
        <v>0.519213553915505</v>
      </c>
      <c r="AW504" s="219">
        <f>Scores!AY500*calcs!$BN$12</f>
        <v>0.577468124688764</v>
      </c>
      <c r="AX504" s="219">
        <f>Scores!AZ500*calcs!$BN$12</f>
        <v>0.566088093308108</v>
      </c>
      <c r="AY504" s="219">
        <f>Scores!BA500*calcs!$BN$12</f>
        <v>0.60714741017715</v>
      </c>
      <c r="AZ504" s="219">
        <f>Scores!BB500*calcs!$BN$12</f>
        <v>0.633032434243564</v>
      </c>
      <c r="BA504" s="219">
        <f>Scores!BC500*calcs!$BN$13</f>
        <v>0.615562275370835</v>
      </c>
      <c r="BB504" s="219">
        <f>Scores!BD500*calcs!$BN$13</f>
        <v>0.637990216412795</v>
      </c>
      <c r="BC504" s="219">
        <f>Scores!BE500*calcs!$BN$13</f>
        <v>0.69139762259595</v>
      </c>
      <c r="BD504" s="219">
        <f>Scores!BF500*calcs!$BN$13</f>
        <v>0.770618608506221</v>
      </c>
      <c r="BE504" s="219">
        <f>Scores!BG500*calcs!$BN$13</f>
        <v>0.770618608506221</v>
      </c>
      <c r="BF504" s="219">
        <f>Scores!BH500*calcs!$BN$14</f>
        <v>2.99473157056856</v>
      </c>
      <c r="BG504" s="219">
        <f>Scores!BI500*calcs!$BN$14</f>
        <v>2.99473157056856</v>
      </c>
      <c r="BH504" s="219">
        <f>Scores!BJ500*calcs!$BN$14</f>
        <v>2.99473157056856</v>
      </c>
      <c r="BI504" s="219">
        <f>Scores!BK500*calcs!$BN$14</f>
        <v>3.01424490347502</v>
      </c>
      <c r="BJ504" s="219">
        <f>Scores!BL500*calcs!$BN$14</f>
        <v>3.01424490347502</v>
      </c>
    </row>
    <row r="505" spans="1:62">
      <c r="A505" t="s">
        <v>1012</v>
      </c>
      <c r="B505" s="22" t="s">
        <v>288</v>
      </c>
      <c r="C505" s="219">
        <f>Scores!E501*calcs!$BN$3</f>
        <v>0.296175772473851</v>
      </c>
      <c r="D505" s="219">
        <f>Scores!F501*calcs!$BN$3</f>
        <v>0.296175772473851</v>
      </c>
      <c r="E505" s="219">
        <f>Scores!G501*calcs!$BN$3</f>
        <v>0.296175772473851</v>
      </c>
      <c r="F505" s="219">
        <f>Scores!H501*calcs!$BN$3</f>
        <v>0.296175772473851</v>
      </c>
      <c r="G505" s="219">
        <f>Scores!I501*calcs!$BN$3</f>
        <v>0.296175772473851</v>
      </c>
      <c r="H505" s="219">
        <f>Scores!J501*calcs!$BN$4</f>
        <v>-0.416881530550847</v>
      </c>
      <c r="I505" s="219">
        <f>Scores!K501*calcs!$BN$4</f>
        <v>-0.416881530550847</v>
      </c>
      <c r="J505" s="219">
        <f>Scores!L501*calcs!$BN$4</f>
        <v>-0.416881530550847</v>
      </c>
      <c r="K505" s="219">
        <f>Scores!M501*calcs!$BN$4</f>
        <v>-0.416881530550847</v>
      </c>
      <c r="L505" s="219">
        <f>Scores!N501*calcs!$BN$4</f>
        <v>-0.416881530550847</v>
      </c>
      <c r="M505" s="219">
        <f>Scores!O501*calcs!$BN$5</f>
        <v>0.152648905775162</v>
      </c>
      <c r="N505" s="219">
        <f>Scores!P501*calcs!$BN$5</f>
        <v>0.152648905775162</v>
      </c>
      <c r="O505" s="219">
        <f>Scores!Q501*calcs!$BN$5</f>
        <v>0.152648905775162</v>
      </c>
      <c r="P505" s="219">
        <f>Scores!R501*calcs!$BN$5</f>
        <v>0.152648905775162</v>
      </c>
      <c r="Q505" s="219">
        <f>Scores!S501*calcs!$BN$5</f>
        <v>0.152648905775162</v>
      </c>
      <c r="R505" s="219">
        <f>Scores!T501*calcs!$BN$6</f>
        <v>1.36584444704189</v>
      </c>
      <c r="S505" s="219">
        <f>Scores!U501*calcs!$BN$6</f>
        <v>1.36584444704189</v>
      </c>
      <c r="T505" s="219">
        <f>Scores!V501*calcs!$BN$6</f>
        <v>1.36584444704189</v>
      </c>
      <c r="U505" s="219">
        <f>Scores!W501*calcs!$BN$6</f>
        <v>1.36584444704189</v>
      </c>
      <c r="V505" s="219">
        <f>Scores!X501*calcs!$BN$6</f>
        <v>1.36584444704189</v>
      </c>
      <c r="W505" s="219">
        <f>Scores!Y501*calcs!$BN$7</f>
        <v>0.304753655217337</v>
      </c>
      <c r="X505" s="219">
        <f>Scores!Z501*calcs!$BN$7</f>
        <v>0.153717831821484</v>
      </c>
      <c r="Y505" s="219">
        <f>Scores!AA501*calcs!$BN$7</f>
        <v>0.0228578685696358</v>
      </c>
      <c r="Z505" s="219">
        <f>Scores!AB501*calcs!$BN$7</f>
        <v>0.797697770819763</v>
      </c>
      <c r="AA505" s="219">
        <f>Scores!AC501*calcs!$BN$7</f>
        <v>-0.183446066104048</v>
      </c>
      <c r="AB505" s="219">
        <f>Scores!AD501*calcs!$BN$8</f>
        <v>0.542064412417616</v>
      </c>
      <c r="AC505" s="219">
        <f>Scores!AE501*calcs!$BN$8</f>
        <v>0.551532198816525</v>
      </c>
      <c r="AD505" s="219">
        <f>Scores!AF501*calcs!$BN$8</f>
        <v>0.434233888116755</v>
      </c>
      <c r="AE505" s="219">
        <f>Scores!AG501*calcs!$BN$8</f>
        <v>0.315728575872141</v>
      </c>
      <c r="AF505" s="219">
        <f>Scores!AH501*calcs!$BN$8</f>
        <v>0.362717775409073</v>
      </c>
      <c r="AG505" s="219">
        <f>Scores!AI501*calcs!$BN$9</f>
        <v>-0.0239411928220085</v>
      </c>
      <c r="AH505" s="219">
        <f>Scores!AJ501*calcs!$BN$9</f>
        <v>-0.0386978514547026</v>
      </c>
      <c r="AI505" s="219">
        <f>Scores!AK501*calcs!$BN$9</f>
        <v>-0.0418465259042465</v>
      </c>
      <c r="AJ505" s="219">
        <f>Scores!AL501*calcs!$BN$9</f>
        <v>-0.0617212228614474</v>
      </c>
      <c r="AK505" s="219">
        <f>Scores!AM501*calcs!$BN$9</f>
        <v>-0.0885820348328646</v>
      </c>
      <c r="AL505" s="219">
        <f>Scores!AN501*calcs!$BN$10</f>
        <v>0.544994404791292</v>
      </c>
      <c r="AM505" s="219">
        <f>Scores!AO501*calcs!$BN$10</f>
        <v>0.438006549348382</v>
      </c>
      <c r="AN505" s="219">
        <f>Scores!AP501*calcs!$BN$10</f>
        <v>0.427889674432812</v>
      </c>
      <c r="AO505" s="219">
        <f>Scores!AQ501*calcs!$BN$10</f>
        <v>0.443909291610272</v>
      </c>
      <c r="AP505" s="219">
        <f>Scores!AR501*calcs!$BN$10</f>
        <v>0.423028838273152</v>
      </c>
      <c r="AQ505" s="219">
        <f>Scores!AS501*calcs!$BN$11</f>
        <v>0.0451693888922696</v>
      </c>
      <c r="AR505" s="219">
        <f>Scores!AT501*calcs!$BN$11</f>
        <v>0.14256705754441</v>
      </c>
      <c r="AS505" s="219">
        <f>Scores!AU501*calcs!$BN$11</f>
        <v>0.0681091746733967</v>
      </c>
      <c r="AT505" s="219">
        <f>Scores!AV501*calcs!$BN$11</f>
        <v>0.37408178878289</v>
      </c>
      <c r="AU505" s="219">
        <f>Scores!AW501*calcs!$BN$11</f>
        <v>0.173293576058472</v>
      </c>
      <c r="AV505" s="219">
        <f>Scores!AX501*calcs!$BN$12</f>
        <v>-0.0586754075617091</v>
      </c>
      <c r="AW505" s="219">
        <f>Scores!AY501*calcs!$BN$12</f>
        <v>0.0233749599938749</v>
      </c>
      <c r="AX505" s="219">
        <f>Scores!AZ501*calcs!$BN$12</f>
        <v>-0.00713002385314626</v>
      </c>
      <c r="AY505" s="219">
        <f>Scores!BA501*calcs!$BN$12</f>
        <v>-0.0963657907184435</v>
      </c>
      <c r="AZ505" s="219">
        <f>Scores!BB501*calcs!$BN$12</f>
        <v>-0.0721853181490602</v>
      </c>
      <c r="BA505" s="219">
        <f>Scores!BC501*calcs!$BN$13</f>
        <v>-0.207105064610748</v>
      </c>
      <c r="BB505" s="219">
        <f>Scores!BD501*calcs!$BN$13</f>
        <v>-0.177527712393126</v>
      </c>
      <c r="BC505" s="219">
        <f>Scores!BE501*calcs!$BN$13</f>
        <v>-0.194076525640968</v>
      </c>
      <c r="BD505" s="219">
        <f>Scores!BF501*calcs!$BN$13</f>
        <v>-0.312233401722348</v>
      </c>
      <c r="BE505" s="219">
        <f>Scores!BG501*calcs!$BN$13</f>
        <v>-0.312233401722348</v>
      </c>
      <c r="BF505" s="219">
        <f>Scores!BH501*calcs!$BN$14</f>
        <v>2.22094714069885</v>
      </c>
      <c r="BG505" s="219">
        <f>Scores!BI501*calcs!$BN$14</f>
        <v>2.22094714069885</v>
      </c>
      <c r="BH505" s="219">
        <f>Scores!BJ501*calcs!$BN$14</f>
        <v>2.22094714069885</v>
      </c>
      <c r="BI505" s="219">
        <f>Scores!BK501*calcs!$BN$14</f>
        <v>1.346340842421</v>
      </c>
      <c r="BJ505" s="219">
        <f>Scores!BL501*calcs!$BN$14</f>
        <v>1.346340842421</v>
      </c>
    </row>
    <row r="506" spans="1:62">
      <c r="A506" t="s">
        <v>1013</v>
      </c>
      <c r="B506" s="22" t="s">
        <v>1014</v>
      </c>
      <c r="C506" s="219">
        <f>Scores!E502*calcs!$BN$3</f>
        <v>-0.147525980888499</v>
      </c>
      <c r="D506" s="219">
        <f>Scores!F502*calcs!$BN$3</f>
        <v>-0.147525980888499</v>
      </c>
      <c r="E506" s="219">
        <f>Scores!G502*calcs!$BN$3</f>
        <v>-0.147525980888499</v>
      </c>
      <c r="F506" s="219">
        <f>Scores!H502*calcs!$BN$3</f>
        <v>-0.147525980888499</v>
      </c>
      <c r="G506" s="219">
        <f>Scores!I502*calcs!$BN$3</f>
        <v>-0.147525980888499</v>
      </c>
      <c r="H506" s="219">
        <f>Scores!J502*calcs!$BN$4</f>
        <v>-0.991521029472219</v>
      </c>
      <c r="I506" s="219">
        <f>Scores!K502*calcs!$BN$4</f>
        <v>-0.991521029472219</v>
      </c>
      <c r="J506" s="219">
        <f>Scores!L502*calcs!$BN$4</f>
        <v>-0.991521029472219</v>
      </c>
      <c r="K506" s="219">
        <f>Scores!M502*calcs!$BN$4</f>
        <v>-0.991521029472219</v>
      </c>
      <c r="L506" s="219">
        <f>Scores!N502*calcs!$BN$4</f>
        <v>-0.991521029472219</v>
      </c>
      <c r="M506" s="219">
        <f>Scores!O502*calcs!$BN$5</f>
        <v>-0.502896315186593</v>
      </c>
      <c r="N506" s="219">
        <f>Scores!P502*calcs!$BN$5</f>
        <v>-0.502896315186593</v>
      </c>
      <c r="O506" s="219">
        <f>Scores!Q502*calcs!$BN$5</f>
        <v>-0.502896315186593</v>
      </c>
      <c r="P506" s="219">
        <f>Scores!R502*calcs!$BN$5</f>
        <v>-0.502896315186593</v>
      </c>
      <c r="Q506" s="219">
        <f>Scores!S502*calcs!$BN$5</f>
        <v>-0.502896315186593</v>
      </c>
      <c r="R506" s="219">
        <f>Scores!T502*calcs!$BN$6</f>
        <v>2.1259929413732</v>
      </c>
      <c r="S506" s="219">
        <f>Scores!U502*calcs!$BN$6</f>
        <v>2.1259929413732</v>
      </c>
      <c r="T506" s="219">
        <f>Scores!V502*calcs!$BN$6</f>
        <v>2.1259929413732</v>
      </c>
      <c r="U506" s="219">
        <f>Scores!W502*calcs!$BN$6</f>
        <v>2.1259929413732</v>
      </c>
      <c r="V506" s="219">
        <f>Scores!X502*calcs!$BN$6</f>
        <v>2.1259929413732</v>
      </c>
      <c r="W506" s="219">
        <f>Scores!Y502*calcs!$BN$7</f>
        <v>0.763241463013297</v>
      </c>
      <c r="X506" s="219">
        <f>Scores!Z502*calcs!$BN$7</f>
        <v>0.48080412847021</v>
      </c>
      <c r="Y506" s="219">
        <f>Scores!AA502*calcs!$BN$7</f>
        <v>1.33472069305963</v>
      </c>
      <c r="Z506" s="219">
        <f>Scores!AB502*calcs!$BN$7</f>
        <v>1.59771141807422</v>
      </c>
      <c r="AA506" s="219">
        <f>Scores!AC502*calcs!$BN$7</f>
        <v>0.898850280398998</v>
      </c>
      <c r="AB506" s="219">
        <f>Scores!AD502*calcs!$BN$8</f>
        <v>1.56835359785844</v>
      </c>
      <c r="AC506" s="219">
        <f>Scores!AE502*calcs!$BN$8</f>
        <v>1.47057180466401</v>
      </c>
      <c r="AD506" s="219">
        <f>Scores!AF502*calcs!$BN$8</f>
        <v>1.36943884402897</v>
      </c>
      <c r="AE506" s="219">
        <f>Scores!AG502*calcs!$BN$8</f>
        <v>1.37542686895472</v>
      </c>
      <c r="AF506" s="219">
        <f>Scores!AH502*calcs!$BN$8</f>
        <v>1.40184721078972</v>
      </c>
      <c r="AG506" s="219">
        <f>Scores!AI502*calcs!$BN$9</f>
        <v>0.898788646754499</v>
      </c>
      <c r="AH506" s="219">
        <f>Scores!AJ502*calcs!$BN$9</f>
        <v>0.869708159180001</v>
      </c>
      <c r="AI506" s="219">
        <f>Scores!AK502*calcs!$BN$9</f>
        <v>0.857769609690696</v>
      </c>
      <c r="AJ506" s="219">
        <f>Scores!AL502*calcs!$BN$9</f>
        <v>0.78409095191658</v>
      </c>
      <c r="AK506" s="219">
        <f>Scores!AM502*calcs!$BN$9</f>
        <v>0.821228707916815</v>
      </c>
      <c r="AL506" s="219">
        <f>Scores!AN502*calcs!$BN$10</f>
        <v>0.714922488673234</v>
      </c>
      <c r="AM506" s="219">
        <f>Scores!AO502*calcs!$BN$10</f>
        <v>0.684423692154776</v>
      </c>
      <c r="AN506" s="219">
        <f>Scores!AP502*calcs!$BN$10</f>
        <v>0.663102195657475</v>
      </c>
      <c r="AO506" s="219">
        <f>Scores!AQ502*calcs!$BN$10</f>
        <v>0.657320861254452</v>
      </c>
      <c r="AP506" s="219">
        <f>Scores!AR502*calcs!$BN$10</f>
        <v>0.645126340734412</v>
      </c>
      <c r="AQ506" s="219">
        <f>Scores!AS502*calcs!$BN$11</f>
        <v>0.599288160893746</v>
      </c>
      <c r="AR506" s="219">
        <f>Scores!AT502*calcs!$BN$11</f>
        <v>0.683038464990729</v>
      </c>
      <c r="AS506" s="219">
        <f>Scores!AU502*calcs!$BN$11</f>
        <v>0.810886928784197</v>
      </c>
      <c r="AT506" s="219">
        <f>Scores!AV502*calcs!$BN$11</f>
        <v>1.1786228411644</v>
      </c>
      <c r="AU506" s="219">
        <f>Scores!AW502*calcs!$BN$11</f>
        <v>0.96245058471702</v>
      </c>
      <c r="AV506" s="219">
        <f>Scores!AX502*calcs!$BN$12</f>
        <v>0.710589919833706</v>
      </c>
      <c r="AW506" s="219">
        <f>Scores!AY502*calcs!$BN$12</f>
        <v>0.688857212921491</v>
      </c>
      <c r="AX506" s="219">
        <f>Scores!AZ502*calcs!$BN$12</f>
        <v>0.662579791324897</v>
      </c>
      <c r="AY506" s="219">
        <f>Scores!BA502*calcs!$BN$12</f>
        <v>0.704883238755986</v>
      </c>
      <c r="AZ506" s="219">
        <f>Scores!BB502*calcs!$BN$12</f>
        <v>0.753526231893936</v>
      </c>
      <c r="BA506" s="219">
        <f>Scores!BC502*calcs!$BN$13</f>
        <v>0.609809356909425</v>
      </c>
      <c r="BB506" s="219">
        <f>Scores!BD502*calcs!$BN$13</f>
        <v>0.62134699337594</v>
      </c>
      <c r="BC506" s="219">
        <f>Scores!BE502*calcs!$BN$13</f>
        <v>0.642878491185708</v>
      </c>
      <c r="BD506" s="219">
        <f>Scores!BF502*calcs!$BN$13</f>
        <v>0.750688816906923</v>
      </c>
      <c r="BE506" s="219">
        <f>Scores!BG502*calcs!$BN$13</f>
        <v>0.750688816906923</v>
      </c>
      <c r="BF506" s="219">
        <f>Scores!BH502*calcs!$BN$14</f>
        <v>2.93583588196285</v>
      </c>
      <c r="BG506" s="219">
        <f>Scores!BI502*calcs!$BN$14</f>
        <v>2.93583588196285</v>
      </c>
      <c r="BH506" s="219">
        <f>Scores!BJ502*calcs!$BN$14</f>
        <v>2.93583588196285</v>
      </c>
      <c r="BI506" s="219">
        <f>Scores!BK502*calcs!$BN$14</f>
        <v>3.1890922160878</v>
      </c>
      <c r="BJ506" s="219">
        <f>Scores!BL502*calcs!$BN$14</f>
        <v>3.1890922160878</v>
      </c>
    </row>
    <row r="507" spans="1:62">
      <c r="A507" t="s">
        <v>1015</v>
      </c>
      <c r="B507" s="22" t="s">
        <v>1016</v>
      </c>
      <c r="C507" s="219">
        <f>Scores!E503*calcs!$BN$3</f>
        <v>0.485935012905548</v>
      </c>
      <c r="D507" s="219">
        <f>Scores!F503*calcs!$BN$3</f>
        <v>0.485935012905548</v>
      </c>
      <c r="E507" s="219">
        <f>Scores!G503*calcs!$BN$3</f>
        <v>0.485935012905548</v>
      </c>
      <c r="F507" s="219">
        <f>Scores!H503*calcs!$BN$3</f>
        <v>0.485935012905548</v>
      </c>
      <c r="G507" s="219">
        <f>Scores!I503*calcs!$BN$3</f>
        <v>0.485935012905548</v>
      </c>
      <c r="H507" s="219">
        <f>Scores!J503*calcs!$BN$4</f>
        <v>-0.570637321098914</v>
      </c>
      <c r="I507" s="219">
        <f>Scores!K503*calcs!$BN$4</f>
        <v>-0.570637321098914</v>
      </c>
      <c r="J507" s="219">
        <f>Scores!L503*calcs!$BN$4</f>
        <v>-0.570637321098914</v>
      </c>
      <c r="K507" s="219">
        <f>Scores!M503*calcs!$BN$4</f>
        <v>-0.570637321098914</v>
      </c>
      <c r="L507" s="219">
        <f>Scores!N503*calcs!$BN$4</f>
        <v>-0.570637321098914</v>
      </c>
      <c r="M507" s="219">
        <f>Scores!O503*calcs!$BN$5</f>
        <v>-0.339794464524109</v>
      </c>
      <c r="N507" s="219">
        <f>Scores!P503*calcs!$BN$5</f>
        <v>-0.339794464524109</v>
      </c>
      <c r="O507" s="219">
        <f>Scores!Q503*calcs!$BN$5</f>
        <v>-0.339794464524109</v>
      </c>
      <c r="P507" s="219">
        <f>Scores!R503*calcs!$BN$5</f>
        <v>-0.339794464524109</v>
      </c>
      <c r="Q507" s="219">
        <f>Scores!S503*calcs!$BN$5</f>
        <v>-0.339794464524109</v>
      </c>
      <c r="R507" s="219">
        <f>Scores!T503*calcs!$BN$6</f>
        <v>1.45570918891197</v>
      </c>
      <c r="S507" s="219">
        <f>Scores!U503*calcs!$BN$6</f>
        <v>1.45570918891197</v>
      </c>
      <c r="T507" s="219">
        <f>Scores!V503*calcs!$BN$6</f>
        <v>1.45570918891197</v>
      </c>
      <c r="U507" s="219">
        <f>Scores!W503*calcs!$BN$6</f>
        <v>1.45570918891197</v>
      </c>
      <c r="V507" s="219">
        <f>Scores!X503*calcs!$BN$6</f>
        <v>1.45570918891197</v>
      </c>
      <c r="W507" s="219">
        <f>Scores!Y503*calcs!$BN$7</f>
        <v>0.317198934609721</v>
      </c>
      <c r="X507" s="219">
        <f>Scores!Z503*calcs!$BN$7</f>
        <v>-0.139407657341834</v>
      </c>
      <c r="Y507" s="219">
        <f>Scores!AA503*calcs!$BN$7</f>
        <v>0.950579230094476</v>
      </c>
      <c r="Z507" s="219">
        <f>Scores!AB503*calcs!$BN$7</f>
        <v>0.274910758262801</v>
      </c>
      <c r="AA507" s="219">
        <f>Scores!AC503*calcs!$BN$7</f>
        <v>0.582664504679122</v>
      </c>
      <c r="AB507" s="219">
        <f>Scores!AD503*calcs!$BN$8</f>
        <v>1.14982540517511</v>
      </c>
      <c r="AC507" s="219">
        <f>Scores!AE503*calcs!$BN$8</f>
        <v>0.994051888174276</v>
      </c>
      <c r="AD507" s="219">
        <f>Scores!AF503*calcs!$BN$8</f>
        <v>1.09556330636037</v>
      </c>
      <c r="AE507" s="219">
        <f>Scores!AG503*calcs!$BN$8</f>
        <v>0.978456200180713</v>
      </c>
      <c r="AF507" s="219">
        <f>Scores!AH503*calcs!$BN$8</f>
        <v>0.905257093634522</v>
      </c>
      <c r="AG507" s="219">
        <f>Scores!AI503*calcs!$BN$9</f>
        <v>1.11255825034149</v>
      </c>
      <c r="AH507" s="219">
        <f>Scores!AJ503*calcs!$BN$9</f>
        <v>1.15826921352247</v>
      </c>
      <c r="AI507" s="219">
        <f>Scores!AK503*calcs!$BN$9</f>
        <v>1.10592469081601</v>
      </c>
      <c r="AJ507" s="219">
        <f>Scores!AL503*calcs!$BN$9</f>
        <v>1.14079595231746</v>
      </c>
      <c r="AK507" s="219">
        <f>Scores!AM503*calcs!$BN$9</f>
        <v>1.17069109838879</v>
      </c>
      <c r="AL507" s="219">
        <f>Scores!AN503*calcs!$BN$10</f>
        <v>0.244275808757405</v>
      </c>
      <c r="AM507" s="219">
        <f>Scores!AO503*calcs!$BN$10</f>
        <v>0.198018596324361</v>
      </c>
      <c r="AN507" s="219">
        <f>Scores!AP503*calcs!$BN$10</f>
        <v>0.225071497400033</v>
      </c>
      <c r="AO507" s="219">
        <f>Scores!AQ503*calcs!$BN$10</f>
        <v>0.245822690706982</v>
      </c>
      <c r="AP507" s="219">
        <f>Scores!AR503*calcs!$BN$10</f>
        <v>0.219688375187326</v>
      </c>
      <c r="AQ507" s="219">
        <f>Scores!AS503*calcs!$BN$11</f>
        <v>0.442137435717752</v>
      </c>
      <c r="AR507" s="219">
        <f>Scores!AT503*calcs!$BN$11</f>
        <v>0.54661955978179</v>
      </c>
      <c r="AS507" s="219">
        <f>Scores!AU503*calcs!$BN$11</f>
        <v>0.666352137985474</v>
      </c>
      <c r="AT507" s="219">
        <f>Scores!AV503*calcs!$BN$11</f>
        <v>0.887238179007196</v>
      </c>
      <c r="AU507" s="219">
        <f>Scores!AW503*calcs!$BN$11</f>
        <v>0.711115002540745</v>
      </c>
      <c r="AV507" s="219">
        <f>Scores!AX503*calcs!$BN$12</f>
        <v>0.370469935591063</v>
      </c>
      <c r="AW507" s="219">
        <f>Scores!AY503*calcs!$BN$12</f>
        <v>0.371482865520179</v>
      </c>
      <c r="AX507" s="219">
        <f>Scores!AZ503*calcs!$BN$12</f>
        <v>0.406327826053048</v>
      </c>
      <c r="AY507" s="219">
        <f>Scores!BA503*calcs!$BN$12</f>
        <v>0.40574729807922</v>
      </c>
      <c r="AZ507" s="219">
        <f>Scores!BB503*calcs!$BN$12</f>
        <v>0.440720925495088</v>
      </c>
      <c r="BA507" s="219">
        <f>Scores!BC503*calcs!$BN$13</f>
        <v>0.304904678454712</v>
      </c>
      <c r="BB507" s="219">
        <f>Scores!BD503*calcs!$BN$13</f>
        <v>0.305125755675685</v>
      </c>
      <c r="BC507" s="219">
        <f>Scores!BE503*calcs!$BN$13</f>
        <v>0.376023268429377</v>
      </c>
      <c r="BD507" s="219">
        <f>Scores!BF503*calcs!$BN$13</f>
        <v>0.504888053848904</v>
      </c>
      <c r="BE507" s="219">
        <f>Scores!BG503*calcs!$BN$13</f>
        <v>0.504888053848904</v>
      </c>
      <c r="BF507" s="219">
        <f>Scores!BH503*calcs!$BN$14</f>
        <v>2.74223615655577</v>
      </c>
      <c r="BG507" s="219">
        <f>Scores!BI503*calcs!$BN$14</f>
        <v>2.74223615655577</v>
      </c>
      <c r="BH507" s="219">
        <f>Scores!BJ503*calcs!$BN$14</f>
        <v>2.74223615655577</v>
      </c>
      <c r="BI507" s="219">
        <f>Scores!BK503*calcs!$BN$14</f>
        <v>3.09202714955514</v>
      </c>
      <c r="BJ507" s="219">
        <f>Scores!BL503*calcs!$BN$14</f>
        <v>3.09202714955514</v>
      </c>
    </row>
    <row r="508" spans="1:62">
      <c r="A508" t="s">
        <v>1017</v>
      </c>
      <c r="B508" s="22" t="s">
        <v>1018</v>
      </c>
      <c r="C508" s="219">
        <f>Scores!E504*calcs!$BN$3</f>
        <v>-0.24519617816952</v>
      </c>
      <c r="D508" s="219">
        <f>Scores!F504*calcs!$BN$3</f>
        <v>-0.24519617816952</v>
      </c>
      <c r="E508" s="219">
        <f>Scores!G504*calcs!$BN$3</f>
        <v>-0.24519617816952</v>
      </c>
      <c r="F508" s="219">
        <f>Scores!H504*calcs!$BN$3</f>
        <v>-0.24519617816952</v>
      </c>
      <c r="G508" s="219">
        <f>Scores!I504*calcs!$BN$3</f>
        <v>-0.24519617816952</v>
      </c>
      <c r="H508" s="219">
        <f>Scores!J504*calcs!$BN$4</f>
        <v>-0.983192355029189</v>
      </c>
      <c r="I508" s="219">
        <f>Scores!K504*calcs!$BN$4</f>
        <v>-0.983192355029189</v>
      </c>
      <c r="J508" s="219">
        <f>Scores!L504*calcs!$BN$4</f>
        <v>-0.983192355029189</v>
      </c>
      <c r="K508" s="219">
        <f>Scores!M504*calcs!$BN$4</f>
        <v>-0.983192355029189</v>
      </c>
      <c r="L508" s="219">
        <f>Scores!N504*calcs!$BN$4</f>
        <v>-0.983192355029189</v>
      </c>
      <c r="M508" s="219">
        <f>Scores!O504*calcs!$BN$5</f>
        <v>-0.507032318343492</v>
      </c>
      <c r="N508" s="219">
        <f>Scores!P504*calcs!$BN$5</f>
        <v>-0.507032318343492</v>
      </c>
      <c r="O508" s="219">
        <f>Scores!Q504*calcs!$BN$5</f>
        <v>-0.507032318343492</v>
      </c>
      <c r="P508" s="219">
        <f>Scores!R504*calcs!$BN$5</f>
        <v>-0.507032318343492</v>
      </c>
      <c r="Q508" s="219">
        <f>Scores!S504*calcs!$BN$5</f>
        <v>-0.507032318343492</v>
      </c>
      <c r="R508" s="219">
        <f>Scores!T504*calcs!$BN$6</f>
        <v>1.59359434828049</v>
      </c>
      <c r="S508" s="219">
        <f>Scores!U504*calcs!$BN$6</f>
        <v>1.59359434828049</v>
      </c>
      <c r="T508" s="219">
        <f>Scores!V504*calcs!$BN$6</f>
        <v>1.59359434828049</v>
      </c>
      <c r="U508" s="219">
        <f>Scores!W504*calcs!$BN$6</f>
        <v>1.59359434828049</v>
      </c>
      <c r="V508" s="219">
        <f>Scores!X504*calcs!$BN$6</f>
        <v>1.59359434828049</v>
      </c>
      <c r="W508" s="219">
        <f>Scores!Y504*calcs!$BN$7</f>
        <v>0.724571286865102</v>
      </c>
      <c r="X508" s="219">
        <f>Scores!Z504*calcs!$BN$7</f>
        <v>1.18966612258091</v>
      </c>
      <c r="Y508" s="219">
        <f>Scores!AA504*calcs!$BN$7</f>
        <v>0.976046713987848</v>
      </c>
      <c r="Z508" s="219">
        <f>Scores!AB504*calcs!$BN$7</f>
        <v>1.4109582492022</v>
      </c>
      <c r="AA508" s="219">
        <f>Scores!AC504*calcs!$BN$7</f>
        <v>0.793417048624445</v>
      </c>
      <c r="AB508" s="219">
        <f>Scores!AD504*calcs!$BN$8</f>
        <v>1.03826110786671</v>
      </c>
      <c r="AC508" s="219">
        <f>Scores!AE504*calcs!$BN$8</f>
        <v>1.00081632792638</v>
      </c>
      <c r="AD508" s="219">
        <f>Scores!AF504*calcs!$BN$8</f>
        <v>1.00581450912513</v>
      </c>
      <c r="AE508" s="219">
        <f>Scores!AG504*calcs!$BN$8</f>
        <v>0.943822329902005</v>
      </c>
      <c r="AF508" s="219">
        <f>Scores!AH504*calcs!$BN$8</f>
        <v>0.982237980631516</v>
      </c>
      <c r="AG508" s="219">
        <f>Scores!AI504*calcs!$BN$9</f>
        <v>0.834578644348423</v>
      </c>
      <c r="AH508" s="219">
        <f>Scores!AJ504*calcs!$BN$9</f>
        <v>0.712682436351482</v>
      </c>
      <c r="AI508" s="219">
        <f>Scores!AK504*calcs!$BN$9</f>
        <v>0.686647702440089</v>
      </c>
      <c r="AJ508" s="219">
        <f>Scores!AL504*calcs!$BN$9</f>
        <v>0.73345075719959</v>
      </c>
      <c r="AK508" s="219">
        <f>Scores!AM504*calcs!$BN$9</f>
        <v>0.674572995721022</v>
      </c>
      <c r="AL508" s="219">
        <f>Scores!AN504*calcs!$BN$10</f>
        <v>0.2029812551577</v>
      </c>
      <c r="AM508" s="219">
        <f>Scores!AO504*calcs!$BN$10</f>
        <v>0.202394253251868</v>
      </c>
      <c r="AN508" s="219">
        <f>Scores!AP504*calcs!$BN$10</f>
        <v>0.223050914403368</v>
      </c>
      <c r="AO508" s="219">
        <f>Scores!AQ504*calcs!$BN$10</f>
        <v>0.238098134005903</v>
      </c>
      <c r="AP508" s="219">
        <f>Scores!AR504*calcs!$BN$10</f>
        <v>0.263935835531522</v>
      </c>
      <c r="AQ508" s="219">
        <f>Scores!AS504*calcs!$BN$11</f>
        <v>0.395780968410901</v>
      </c>
      <c r="AR508" s="219">
        <f>Scores!AT504*calcs!$BN$11</f>
        <v>0.629976215949497</v>
      </c>
      <c r="AS508" s="219">
        <f>Scores!AU504*calcs!$BN$11</f>
        <v>0.688582651677083</v>
      </c>
      <c r="AT508" s="219">
        <f>Scores!AV504*calcs!$BN$11</f>
        <v>0.79820210479924</v>
      </c>
      <c r="AU508" s="219">
        <f>Scores!AW504*calcs!$BN$11</f>
        <v>0.93816066249273</v>
      </c>
      <c r="AV508" s="219">
        <f>Scores!AX504*calcs!$BN$12</f>
        <v>0.502292034327713</v>
      </c>
      <c r="AW508" s="219">
        <f>Scores!AY504*calcs!$BN$12</f>
        <v>0.473930948123719</v>
      </c>
      <c r="AX508" s="219">
        <f>Scores!AZ504*calcs!$BN$12</f>
        <v>0.481912080401191</v>
      </c>
      <c r="AY508" s="219">
        <f>Scores!BA504*calcs!$BN$12</f>
        <v>0.516851972251941</v>
      </c>
      <c r="AZ508" s="219">
        <f>Scores!BB504*calcs!$BN$12</f>
        <v>0.554594242643155</v>
      </c>
      <c r="BA508" s="219">
        <f>Scores!BC504*calcs!$BN$13</f>
        <v>0.454480558451364</v>
      </c>
      <c r="BB508" s="219">
        <f>Scores!BD504*calcs!$BN$13</f>
        <v>0.46046250401967</v>
      </c>
      <c r="BC508" s="219">
        <f>Scores!BE504*calcs!$BN$13</f>
        <v>0.564034902644065</v>
      </c>
      <c r="BD508" s="219">
        <f>Scores!BF504*calcs!$BN$13</f>
        <v>0.624466803444697</v>
      </c>
      <c r="BE508" s="219">
        <f>Scores!BG504*calcs!$BN$13</f>
        <v>0.624466803444697</v>
      </c>
      <c r="BF508" s="219">
        <f>Scores!BH504*calcs!$BN$14</f>
        <v>2.77799940504459</v>
      </c>
      <c r="BG508" s="219">
        <f>Scores!BI504*calcs!$BN$14</f>
        <v>2.77799940504459</v>
      </c>
      <c r="BH508" s="219">
        <f>Scores!BJ504*calcs!$BN$14</f>
        <v>2.77799940504459</v>
      </c>
      <c r="BI508" s="219">
        <f>Scores!BK504*calcs!$BN$14</f>
        <v>2.90316951857836</v>
      </c>
      <c r="BJ508" s="219">
        <f>Scores!BL504*calcs!$BN$14</f>
        <v>2.90316951857836</v>
      </c>
    </row>
    <row r="509" spans="1:62">
      <c r="A509" t="s">
        <v>1019</v>
      </c>
      <c r="B509" s="22" t="s">
        <v>1020</v>
      </c>
      <c r="C509" s="219">
        <f>Scores!E505*calcs!$BN$3</f>
        <v>0.360359044972807</v>
      </c>
      <c r="D509" s="219">
        <f>Scores!F505*calcs!$BN$3</f>
        <v>0.360359044972807</v>
      </c>
      <c r="E509" s="219">
        <f>Scores!G505*calcs!$BN$3</f>
        <v>0.360359044972807</v>
      </c>
      <c r="F509" s="219">
        <f>Scores!H505*calcs!$BN$3</f>
        <v>0.360359044972807</v>
      </c>
      <c r="G509" s="219">
        <f>Scores!I505*calcs!$BN$3</f>
        <v>0.360359044972807</v>
      </c>
      <c r="H509" s="219">
        <f>Scores!J505*calcs!$BN$4</f>
        <v>-0.864498908877097</v>
      </c>
      <c r="I509" s="219">
        <f>Scores!K505*calcs!$BN$4</f>
        <v>-0.864498908877097</v>
      </c>
      <c r="J509" s="219">
        <f>Scores!L505*calcs!$BN$4</f>
        <v>-0.864498908877097</v>
      </c>
      <c r="K509" s="219">
        <f>Scores!M505*calcs!$BN$4</f>
        <v>-0.864498908877097</v>
      </c>
      <c r="L509" s="219">
        <f>Scores!N505*calcs!$BN$4</f>
        <v>-0.864498908877097</v>
      </c>
      <c r="M509" s="219">
        <f>Scores!O505*calcs!$BN$5</f>
        <v>-0.39865283768652</v>
      </c>
      <c r="N509" s="219">
        <f>Scores!P505*calcs!$BN$5</f>
        <v>-0.39865283768652</v>
      </c>
      <c r="O509" s="219">
        <f>Scores!Q505*calcs!$BN$5</f>
        <v>-0.39865283768652</v>
      </c>
      <c r="P509" s="219">
        <f>Scores!R505*calcs!$BN$5</f>
        <v>-0.39865283768652</v>
      </c>
      <c r="Q509" s="219">
        <f>Scores!S505*calcs!$BN$5</f>
        <v>-0.39865283768652</v>
      </c>
      <c r="R509" s="219">
        <f>Scores!T505*calcs!$BN$6</f>
        <v>2.33778002456779</v>
      </c>
      <c r="S509" s="219">
        <f>Scores!U505*calcs!$BN$6</f>
        <v>2.33778002456779</v>
      </c>
      <c r="T509" s="219">
        <f>Scores!V505*calcs!$BN$6</f>
        <v>2.33778002456779</v>
      </c>
      <c r="U509" s="219">
        <f>Scores!W505*calcs!$BN$6</f>
        <v>2.33778002456779</v>
      </c>
      <c r="V509" s="219">
        <f>Scores!X505*calcs!$BN$6</f>
        <v>2.33778002456779</v>
      </c>
      <c r="W509" s="219">
        <f>Scores!Y505*calcs!$BN$7</f>
        <v>1.35622306493834</v>
      </c>
      <c r="X509" s="219">
        <f>Scores!Z505*calcs!$BN$7</f>
        <v>1.12839291040058</v>
      </c>
      <c r="Y509" s="219">
        <f>Scores!AA505*calcs!$BN$7</f>
        <v>1.06129953631344</v>
      </c>
      <c r="Z509" s="219">
        <f>Scores!AB505*calcs!$BN$7</f>
        <v>0.854868006021137</v>
      </c>
      <c r="AA509" s="219">
        <f>Scores!AC505*calcs!$BN$7</f>
        <v>1.31724464468507</v>
      </c>
      <c r="AB509" s="219">
        <f>Scores!AD505*calcs!$BN$8</f>
        <v>1.73482141486638</v>
      </c>
      <c r="AC509" s="219">
        <f>Scores!AE505*calcs!$BN$8</f>
        <v>1.71986440613669</v>
      </c>
      <c r="AD509" s="219">
        <f>Scores!AF505*calcs!$BN$8</f>
        <v>1.64308519622959</v>
      </c>
      <c r="AE509" s="219">
        <f>Scores!AG505*calcs!$BN$8</f>
        <v>1.64617684628935</v>
      </c>
      <c r="AF509" s="219">
        <f>Scores!AH505*calcs!$BN$8</f>
        <v>1.59890016835214</v>
      </c>
      <c r="AG509" s="219">
        <f>Scores!AI505*calcs!$BN$9</f>
        <v>1.37516571222433</v>
      </c>
      <c r="AH509" s="219">
        <f>Scores!AJ505*calcs!$BN$9</f>
        <v>1.34654931646967</v>
      </c>
      <c r="AI509" s="219">
        <f>Scores!AK505*calcs!$BN$9</f>
        <v>1.28924453069337</v>
      </c>
      <c r="AJ509" s="219">
        <f>Scores!AL505*calcs!$BN$9</f>
        <v>1.26169749424742</v>
      </c>
      <c r="AK509" s="219">
        <f>Scores!AM505*calcs!$BN$9</f>
        <v>1.24579914510065</v>
      </c>
      <c r="AL509" s="219">
        <f>Scores!AN505*calcs!$BN$10</f>
        <v>0.835458520548052</v>
      </c>
      <c r="AM509" s="219">
        <f>Scores!AO505*calcs!$BN$10</f>
        <v>0.876245420087897</v>
      </c>
      <c r="AN509" s="219">
        <f>Scores!AP505*calcs!$BN$10</f>
        <v>0.850874916938601</v>
      </c>
      <c r="AO509" s="219">
        <f>Scores!AQ505*calcs!$BN$10</f>
        <v>0.819371025762084</v>
      </c>
      <c r="AP509" s="219">
        <f>Scores!AR505*calcs!$BN$10</f>
        <v>0.843741445523242</v>
      </c>
      <c r="AQ509" s="219">
        <f>Scores!AS505*calcs!$BN$11</f>
        <v>0.871157223174132</v>
      </c>
      <c r="AR509" s="219">
        <f>Scores!AT505*calcs!$BN$11</f>
        <v>0.892197055636839</v>
      </c>
      <c r="AS509" s="219">
        <f>Scores!AU505*calcs!$BN$11</f>
        <v>0.876098239208995</v>
      </c>
      <c r="AT509" s="219">
        <f>Scores!AV505*calcs!$BN$11</f>
        <v>1.14880970457948</v>
      </c>
      <c r="AU509" s="219">
        <f>Scores!AW505*calcs!$BN$11</f>
        <v>1.07466172114632</v>
      </c>
      <c r="AV509" s="219">
        <f>Scores!AX505*calcs!$BN$12</f>
        <v>0.889104064006353</v>
      </c>
      <c r="AW509" s="219">
        <f>Scores!AY505*calcs!$BN$12</f>
        <v>0.861191781361122</v>
      </c>
      <c r="AX509" s="219">
        <f>Scores!AZ505*calcs!$BN$12</f>
        <v>0.87023665385125</v>
      </c>
      <c r="AY509" s="219">
        <f>Scores!BA505*calcs!$BN$12</f>
        <v>0.915981936802828</v>
      </c>
      <c r="AZ509" s="219">
        <f>Scores!BB505*calcs!$BN$12</f>
        <v>0.943612494910585</v>
      </c>
      <c r="BA509" s="219">
        <f>Scores!BC505*calcs!$BN$13</f>
        <v>0.903208198441318</v>
      </c>
      <c r="BB509" s="219">
        <f>Scores!BD505*calcs!$BN$13</f>
        <v>0.898734043990198</v>
      </c>
      <c r="BC509" s="219">
        <f>Scores!BE505*calcs!$BN$13</f>
        <v>0.90973371394204</v>
      </c>
      <c r="BD509" s="219">
        <f>Scores!BF505*calcs!$BN$13</f>
        <v>0.949986732899911</v>
      </c>
      <c r="BE509" s="219">
        <f>Scores!BG505*calcs!$BN$13</f>
        <v>0.949986732899911</v>
      </c>
      <c r="BF509" s="219">
        <f>Scores!BH505*calcs!$BN$14</f>
        <v>3.29188878149324</v>
      </c>
      <c r="BG509" s="219">
        <f>Scores!BI505*calcs!$BN$14</f>
        <v>3.29188878149324</v>
      </c>
      <c r="BH509" s="219">
        <f>Scores!BJ505*calcs!$BN$14</f>
        <v>3.29188878149324</v>
      </c>
      <c r="BI509" s="219">
        <f>Scores!BK505*calcs!$BN$14</f>
        <v>3.40351626555168</v>
      </c>
      <c r="BJ509" s="219">
        <f>Scores!BL505*calcs!$BN$14</f>
        <v>3.40351626555168</v>
      </c>
    </row>
    <row r="510" spans="1:62">
      <c r="A510" t="s">
        <v>1021</v>
      </c>
      <c r="B510" s="22" t="s">
        <v>1022</v>
      </c>
      <c r="C510" s="219">
        <f>Scores!E506*calcs!$BN$3</f>
        <v>0.324081543125571</v>
      </c>
      <c r="D510" s="219">
        <f>Scores!F506*calcs!$BN$3</f>
        <v>0.324081543125571</v>
      </c>
      <c r="E510" s="219">
        <f>Scores!G506*calcs!$BN$3</f>
        <v>0.324081543125571</v>
      </c>
      <c r="F510" s="219">
        <f>Scores!H506*calcs!$BN$3</f>
        <v>0.324081543125571</v>
      </c>
      <c r="G510" s="219">
        <f>Scores!I506*calcs!$BN$3</f>
        <v>0.324081543125571</v>
      </c>
      <c r="H510" s="219">
        <f>Scores!J506*calcs!$BN$4</f>
        <v>0.493100309330935</v>
      </c>
      <c r="I510" s="219">
        <f>Scores!K506*calcs!$BN$4</f>
        <v>0.493100309330935</v>
      </c>
      <c r="J510" s="219">
        <f>Scores!L506*calcs!$BN$4</f>
        <v>0.493100309330935</v>
      </c>
      <c r="K510" s="219">
        <f>Scores!M506*calcs!$BN$4</f>
        <v>0.493100309330935</v>
      </c>
      <c r="L510" s="219">
        <f>Scores!N506*calcs!$BN$4</f>
        <v>0.493100309330935</v>
      </c>
      <c r="M510" s="219">
        <f>Scores!O506*calcs!$BN$5</f>
        <v>-0.567087020673275</v>
      </c>
      <c r="N510" s="219">
        <f>Scores!P506*calcs!$BN$5</f>
        <v>-0.567087020673275</v>
      </c>
      <c r="O510" s="219">
        <f>Scores!Q506*calcs!$BN$5</f>
        <v>-0.567087020673275</v>
      </c>
      <c r="P510" s="219">
        <f>Scores!R506*calcs!$BN$5</f>
        <v>-0.567087020673275</v>
      </c>
      <c r="Q510" s="219">
        <f>Scores!S506*calcs!$BN$5</f>
        <v>-0.567087020673275</v>
      </c>
      <c r="R510" s="219">
        <f>Scores!T506*calcs!$BN$6</f>
        <v>2.17274542286214</v>
      </c>
      <c r="S510" s="219">
        <f>Scores!U506*calcs!$BN$6</f>
        <v>2.17274542286214</v>
      </c>
      <c r="T510" s="219">
        <f>Scores!V506*calcs!$BN$6</f>
        <v>2.17274542286214</v>
      </c>
      <c r="U510" s="219">
        <f>Scores!W506*calcs!$BN$6</f>
        <v>2.17274542286214</v>
      </c>
      <c r="V510" s="219">
        <f>Scores!X506*calcs!$BN$6</f>
        <v>2.17274542286214</v>
      </c>
      <c r="W510" s="219">
        <f>Scores!Y506*calcs!$BN$7</f>
        <v>0.632274317335577</v>
      </c>
      <c r="X510" s="219">
        <f>Scores!Z506*calcs!$BN$7</f>
        <v>1.55570453939173</v>
      </c>
      <c r="Y510" s="219">
        <f>Scores!AA506*calcs!$BN$7</f>
        <v>1.25696822059879</v>
      </c>
      <c r="Z510" s="219">
        <f>Scores!AB506*calcs!$BN$7</f>
        <v>1.13343957895057</v>
      </c>
      <c r="AA510" s="219">
        <f>Scores!AC506*calcs!$BN$7</f>
        <v>0.828201096682756</v>
      </c>
      <c r="AB510" s="219">
        <f>Scores!AD506*calcs!$BN$8</f>
        <v>1.37056201107666</v>
      </c>
      <c r="AC510" s="219">
        <f>Scores!AE506*calcs!$BN$8</f>
        <v>1.41448447880134</v>
      </c>
      <c r="AD510" s="219">
        <f>Scores!AF506*calcs!$BN$8</f>
        <v>1.45370495321218</v>
      </c>
      <c r="AE510" s="219">
        <f>Scores!AG506*calcs!$BN$8</f>
        <v>1.44140309608151</v>
      </c>
      <c r="AF510" s="219">
        <f>Scores!AH506*calcs!$BN$8</f>
        <v>1.47302671463891</v>
      </c>
      <c r="AG510" s="219">
        <f>Scores!AI506*calcs!$BN$9</f>
        <v>0.537570051823576</v>
      </c>
      <c r="AH510" s="219">
        <f>Scores!AJ506*calcs!$BN$9</f>
        <v>0.453404964209925</v>
      </c>
      <c r="AI510" s="219">
        <f>Scores!AK506*calcs!$BN$9</f>
        <v>0.522431322825288</v>
      </c>
      <c r="AJ510" s="219">
        <f>Scores!AL506*calcs!$BN$9</f>
        <v>0.411695773038852</v>
      </c>
      <c r="AK510" s="219">
        <f>Scores!AM506*calcs!$BN$9</f>
        <v>0.457901008025303</v>
      </c>
      <c r="AL510" s="219">
        <f>Scores!AN506*calcs!$BN$10</f>
        <v>0.579220521288345</v>
      </c>
      <c r="AM510" s="219">
        <f>Scores!AO506*calcs!$BN$10</f>
        <v>0.542155910604378</v>
      </c>
      <c r="AN510" s="219">
        <f>Scores!AP506*calcs!$BN$10</f>
        <v>0.541374651905016</v>
      </c>
      <c r="AO510" s="219">
        <f>Scores!AQ506*calcs!$BN$10</f>
        <v>0.506323201560469</v>
      </c>
      <c r="AP510" s="219">
        <f>Scores!AR506*calcs!$BN$10</f>
        <v>0.467745184567073</v>
      </c>
      <c r="AQ510" s="219">
        <f>Scores!AS506*calcs!$BN$11</f>
        <v>0.671572040037573</v>
      </c>
      <c r="AR510" s="219">
        <f>Scores!AT506*calcs!$BN$11</f>
        <v>0.612689538010689</v>
      </c>
      <c r="AS510" s="219">
        <f>Scores!AU506*calcs!$BN$11</f>
        <v>0.732420279391164</v>
      </c>
      <c r="AT510" s="219">
        <f>Scores!AV506*calcs!$BN$11</f>
        <v>1.13419352398102</v>
      </c>
      <c r="AU510" s="219">
        <f>Scores!AW506*calcs!$BN$11</f>
        <v>1.17527656992032</v>
      </c>
      <c r="AV510" s="219">
        <f>Scores!AX506*calcs!$BN$12</f>
        <v>0.655208865671157</v>
      </c>
      <c r="AW510" s="219">
        <f>Scores!AY506*calcs!$BN$12</f>
        <v>0.709206870455499</v>
      </c>
      <c r="AX510" s="219">
        <f>Scores!AZ506*calcs!$BN$12</f>
        <v>0.72987832229344</v>
      </c>
      <c r="AY510" s="219">
        <f>Scores!BA506*calcs!$BN$12</f>
        <v>0.733411585931202</v>
      </c>
      <c r="AZ510" s="219">
        <f>Scores!BB506*calcs!$BN$12</f>
        <v>0.787875220777119</v>
      </c>
      <c r="BA510" s="219">
        <f>Scores!BC506*calcs!$BN$13</f>
        <v>0.770891073828896</v>
      </c>
      <c r="BB510" s="219">
        <f>Scores!BD506*calcs!$BN$13</f>
        <v>0.798874705769065</v>
      </c>
      <c r="BC510" s="219">
        <f>Scores!BE506*calcs!$BN$13</f>
        <v>0.836955016826677</v>
      </c>
      <c r="BD510" s="219">
        <f>Scores!BF506*calcs!$BN$13</f>
        <v>0.910127149701313</v>
      </c>
      <c r="BE510" s="219">
        <f>Scores!BG506*calcs!$BN$13</f>
        <v>0.910127149701313</v>
      </c>
      <c r="BF510" s="219">
        <f>Scores!BH506*calcs!$BN$14</f>
        <v>2.89621788481578</v>
      </c>
      <c r="BG510" s="219">
        <f>Scores!BI506*calcs!$BN$14</f>
        <v>2.89621788481578</v>
      </c>
      <c r="BH510" s="219">
        <f>Scores!BJ506*calcs!$BN$14</f>
        <v>2.89621788481578</v>
      </c>
      <c r="BI510" s="219">
        <f>Scores!BK506*calcs!$BN$14</f>
        <v>3.38720877565783</v>
      </c>
      <c r="BJ510" s="219">
        <f>Scores!BL506*calcs!$BN$14</f>
        <v>3.38720877565783</v>
      </c>
    </row>
    <row r="511" spans="1:62">
      <c r="A511" t="s">
        <v>1023</v>
      </c>
      <c r="B511" s="22" t="s">
        <v>1024</v>
      </c>
      <c r="C511" s="219">
        <f>Scores!E507*calcs!$BN$3</f>
        <v>0.505469052361752</v>
      </c>
      <c r="D511" s="219">
        <f>Scores!F507*calcs!$BN$3</f>
        <v>0.505469052361752</v>
      </c>
      <c r="E511" s="219">
        <f>Scores!G507*calcs!$BN$3</f>
        <v>0.505469052361752</v>
      </c>
      <c r="F511" s="219">
        <f>Scores!H507*calcs!$BN$3</f>
        <v>0.505469052361752</v>
      </c>
      <c r="G511" s="219">
        <f>Scores!I507*calcs!$BN$3</f>
        <v>0.505469052361752</v>
      </c>
      <c r="H511" s="219">
        <f>Scores!J507*calcs!$BN$4</f>
        <v>-0.714045479866385</v>
      </c>
      <c r="I511" s="219">
        <f>Scores!K507*calcs!$BN$4</f>
        <v>-0.714045479866385</v>
      </c>
      <c r="J511" s="219">
        <f>Scores!L507*calcs!$BN$4</f>
        <v>-0.714045479866385</v>
      </c>
      <c r="K511" s="219">
        <f>Scores!M507*calcs!$BN$4</f>
        <v>-0.714045479866385</v>
      </c>
      <c r="L511" s="219">
        <f>Scores!N507*calcs!$BN$4</f>
        <v>-0.714045479866385</v>
      </c>
      <c r="M511" s="219">
        <f>Scores!O507*calcs!$BN$5</f>
        <v>-0.623768411410512</v>
      </c>
      <c r="N511" s="219">
        <f>Scores!P507*calcs!$BN$5</f>
        <v>-0.623768411410512</v>
      </c>
      <c r="O511" s="219">
        <f>Scores!Q507*calcs!$BN$5</f>
        <v>-0.623768411410512</v>
      </c>
      <c r="P511" s="219">
        <f>Scores!R507*calcs!$BN$5</f>
        <v>-0.623768411410512</v>
      </c>
      <c r="Q511" s="219">
        <f>Scores!S507*calcs!$BN$5</f>
        <v>-0.623768411410512</v>
      </c>
      <c r="R511" s="219">
        <f>Scores!T507*calcs!$BN$6</f>
        <v>2.0682577468016</v>
      </c>
      <c r="S511" s="219">
        <f>Scores!U507*calcs!$BN$6</f>
        <v>2.0682577468016</v>
      </c>
      <c r="T511" s="219">
        <f>Scores!V507*calcs!$BN$6</f>
        <v>2.0682577468016</v>
      </c>
      <c r="U511" s="219">
        <f>Scores!W507*calcs!$BN$6</f>
        <v>2.0682577468016</v>
      </c>
      <c r="V511" s="219">
        <f>Scores!X507*calcs!$BN$6</f>
        <v>2.0682577468016</v>
      </c>
      <c r="W511" s="219">
        <f>Scores!Y507*calcs!$BN$7</f>
        <v>1.28418415016247</v>
      </c>
      <c r="X511" s="219">
        <f>Scores!Z507*calcs!$BN$7</f>
        <v>1.02169948405199</v>
      </c>
      <c r="Y511" s="219">
        <f>Scores!AA507*calcs!$BN$7</f>
        <v>1.26278248297172</v>
      </c>
      <c r="Z511" s="219">
        <f>Scores!AB507*calcs!$BN$7</f>
        <v>1.60144343410993</v>
      </c>
      <c r="AA511" s="219">
        <f>Scores!AC507*calcs!$BN$7</f>
        <v>0.771218016531172</v>
      </c>
      <c r="AB511" s="219">
        <f>Scores!AD507*calcs!$BN$8</f>
        <v>1.52911406383246</v>
      </c>
      <c r="AC511" s="219">
        <f>Scores!AE507*calcs!$BN$8</f>
        <v>1.55396007315081</v>
      </c>
      <c r="AD511" s="219">
        <f>Scores!AF507*calcs!$BN$8</f>
        <v>1.47282365903666</v>
      </c>
      <c r="AE511" s="219">
        <f>Scores!AG507*calcs!$BN$8</f>
        <v>1.52278519472775</v>
      </c>
      <c r="AF511" s="219">
        <f>Scores!AH507*calcs!$BN$8</f>
        <v>1.45480201075482</v>
      </c>
      <c r="AG511" s="219">
        <f>Scores!AI507*calcs!$BN$9</f>
        <v>1.27255427804418</v>
      </c>
      <c r="AH511" s="219">
        <f>Scores!AJ507*calcs!$BN$9</f>
        <v>1.19959261217216</v>
      </c>
      <c r="AI511" s="219">
        <f>Scores!AK507*calcs!$BN$9</f>
        <v>1.15079612944377</v>
      </c>
      <c r="AJ511" s="219">
        <f>Scores!AL507*calcs!$BN$9</f>
        <v>1.20038314084008</v>
      </c>
      <c r="AK511" s="219">
        <f>Scores!AM507*calcs!$BN$9</f>
        <v>1.14047390190612</v>
      </c>
      <c r="AL511" s="219">
        <f>Scores!AN507*calcs!$BN$10</f>
        <v>0.652633061021154</v>
      </c>
      <c r="AM511" s="219">
        <f>Scores!AO507*calcs!$BN$10</f>
        <v>0.58408617292822</v>
      </c>
      <c r="AN511" s="219">
        <f>Scores!AP507*calcs!$BN$10</f>
        <v>0.636234232311171</v>
      </c>
      <c r="AO511" s="219">
        <f>Scores!AQ507*calcs!$BN$10</f>
        <v>0.615600080934551</v>
      </c>
      <c r="AP511" s="219">
        <f>Scores!AR507*calcs!$BN$10</f>
        <v>0.628294552192986</v>
      </c>
      <c r="AQ511" s="219">
        <f>Scores!AS507*calcs!$BN$11</f>
        <v>0.822105549797696</v>
      </c>
      <c r="AR511" s="219">
        <f>Scores!AT507*calcs!$BN$11</f>
        <v>0.793825728660217</v>
      </c>
      <c r="AS511" s="219">
        <f>Scores!AU507*calcs!$BN$11</f>
        <v>0.849179826465412</v>
      </c>
      <c r="AT511" s="219">
        <f>Scores!AV507*calcs!$BN$11</f>
        <v>1.12127585978239</v>
      </c>
      <c r="AU511" s="219">
        <f>Scores!AW507*calcs!$BN$11</f>
        <v>0.96245058471702</v>
      </c>
      <c r="AV511" s="219">
        <f>Scores!AX507*calcs!$BN$12</f>
        <v>0.770725250802386</v>
      </c>
      <c r="AW511" s="219">
        <f>Scores!AY507*calcs!$BN$12</f>
        <v>0.813724852096941</v>
      </c>
      <c r="AX511" s="219">
        <f>Scores!AZ507*calcs!$BN$12</f>
        <v>0.788714802070882</v>
      </c>
      <c r="AY511" s="219">
        <f>Scores!BA507*calcs!$BN$12</f>
        <v>0.844845489246342</v>
      </c>
      <c r="AZ511" s="219">
        <f>Scores!BB507*calcs!$BN$12</f>
        <v>0.880085401801722</v>
      </c>
      <c r="BA511" s="219">
        <f>Scores!BC507*calcs!$BN$13</f>
        <v>0.903208198441318</v>
      </c>
      <c r="BB511" s="219">
        <f>Scores!BD507*calcs!$BN$13</f>
        <v>0.898734043990198</v>
      </c>
      <c r="BC511" s="219">
        <f>Scores!BE507*calcs!$BN$13</f>
        <v>0.952187953926002</v>
      </c>
      <c r="BD511" s="219">
        <f>Scores!BF507*calcs!$BN$13</f>
        <v>1.07620874636214</v>
      </c>
      <c r="BE511" s="219">
        <f>Scores!BG507*calcs!$BN$13</f>
        <v>1.07620874636214</v>
      </c>
      <c r="BF511" s="219">
        <f>Scores!BH507*calcs!$BN$14</f>
        <v>2.99195678948616</v>
      </c>
      <c r="BG511" s="219">
        <f>Scores!BI507*calcs!$BN$14</f>
        <v>2.99195678948616</v>
      </c>
      <c r="BH511" s="219">
        <f>Scores!BJ507*calcs!$BN$14</f>
        <v>2.99195678948616</v>
      </c>
      <c r="BI511" s="219">
        <f>Scores!BK507*calcs!$BN$14</f>
        <v>2.98055970009154</v>
      </c>
      <c r="BJ511" s="219">
        <f>Scores!BL507*calcs!$BN$14</f>
        <v>2.98055970009154</v>
      </c>
    </row>
    <row r="512" spans="1:62">
      <c r="A512" t="s">
        <v>1025</v>
      </c>
      <c r="B512" s="22" t="s">
        <v>1026</v>
      </c>
      <c r="C512" s="219">
        <f>Scores!E508*calcs!$BN$3</f>
        <v>0.625463866164149</v>
      </c>
      <c r="D512" s="219">
        <f>Scores!F508*calcs!$BN$3</f>
        <v>0.625463866164149</v>
      </c>
      <c r="E512" s="219">
        <f>Scores!G508*calcs!$BN$3</f>
        <v>0.625463866164149</v>
      </c>
      <c r="F512" s="219">
        <f>Scores!H508*calcs!$BN$3</f>
        <v>0.625463866164149</v>
      </c>
      <c r="G512" s="219">
        <f>Scores!I508*calcs!$BN$3</f>
        <v>0.625463866164149</v>
      </c>
      <c r="H512" s="219">
        <f>Scores!J508*calcs!$BN$4</f>
        <v>-0.487939281062416</v>
      </c>
      <c r="I512" s="219">
        <f>Scores!K508*calcs!$BN$4</f>
        <v>-0.487939281062416</v>
      </c>
      <c r="J512" s="219">
        <f>Scores!L508*calcs!$BN$4</f>
        <v>-0.487939281062416</v>
      </c>
      <c r="K512" s="219">
        <f>Scores!M508*calcs!$BN$4</f>
        <v>-0.487939281062416</v>
      </c>
      <c r="L512" s="219">
        <f>Scores!N508*calcs!$BN$4</f>
        <v>-0.487939281062416</v>
      </c>
      <c r="M512" s="219">
        <f>Scores!O508*calcs!$BN$5</f>
        <v>-0.435930822331334</v>
      </c>
      <c r="N512" s="219">
        <f>Scores!P508*calcs!$BN$5</f>
        <v>-0.435930822331334</v>
      </c>
      <c r="O512" s="219">
        <f>Scores!Q508*calcs!$BN$5</f>
        <v>-0.435930822331334</v>
      </c>
      <c r="P512" s="219">
        <f>Scores!R508*calcs!$BN$5</f>
        <v>-0.435930822331334</v>
      </c>
      <c r="Q512" s="219">
        <f>Scores!S508*calcs!$BN$5</f>
        <v>-0.435930822331334</v>
      </c>
      <c r="R512" s="219">
        <f>Scores!T508*calcs!$BN$6</f>
        <v>2.06611649780802</v>
      </c>
      <c r="S512" s="219">
        <f>Scores!U508*calcs!$BN$6</f>
        <v>2.06611649780802</v>
      </c>
      <c r="T512" s="219">
        <f>Scores!V508*calcs!$BN$6</f>
        <v>2.06611649780802</v>
      </c>
      <c r="U512" s="219">
        <f>Scores!W508*calcs!$BN$6</f>
        <v>2.06611649780802</v>
      </c>
      <c r="V512" s="219">
        <f>Scores!X508*calcs!$BN$6</f>
        <v>2.06611649780802</v>
      </c>
      <c r="W512" s="219">
        <f>Scores!Y508*calcs!$BN$7</f>
        <v>0.693412128883438</v>
      </c>
      <c r="X512" s="219">
        <f>Scores!Z508*calcs!$BN$7</f>
        <v>0.363602334862495</v>
      </c>
      <c r="Y512" s="219">
        <f>Scores!AA508*calcs!$BN$7</f>
        <v>0.987383862508837</v>
      </c>
      <c r="Z512" s="219">
        <f>Scores!AB508*calcs!$BN$7</f>
        <v>0.927804438312911</v>
      </c>
      <c r="AA512" s="219">
        <f>Scores!AC508*calcs!$BN$7</f>
        <v>0.320524689344394</v>
      </c>
      <c r="AB512" s="219">
        <f>Scores!AD508*calcs!$BN$8</f>
        <v>1.6067433308179</v>
      </c>
      <c r="AC512" s="219">
        <f>Scores!AE508*calcs!$BN$8</f>
        <v>1.58606563388604</v>
      </c>
      <c r="AD512" s="219">
        <f>Scores!AF508*calcs!$BN$8</f>
        <v>1.58369157963669</v>
      </c>
      <c r="AE512" s="219">
        <f>Scores!AG508*calcs!$BN$8</f>
        <v>1.55099736822562</v>
      </c>
      <c r="AF512" s="219">
        <f>Scores!AH508*calcs!$BN$8</f>
        <v>1.43659879826681</v>
      </c>
      <c r="AG512" s="219">
        <f>Scores!AI508*calcs!$BN$9</f>
        <v>1.24132471111979</v>
      </c>
      <c r="AH512" s="219">
        <f>Scores!AJ508*calcs!$BN$9</f>
        <v>1.29472906847959</v>
      </c>
      <c r="AI512" s="219">
        <f>Scores!AK508*calcs!$BN$9</f>
        <v>1.25045345790086</v>
      </c>
      <c r="AJ512" s="219">
        <f>Scores!AL508*calcs!$BN$9</f>
        <v>1.19776783666631</v>
      </c>
      <c r="AK512" s="219">
        <f>Scores!AM508*calcs!$BN$9</f>
        <v>1.22647334173842</v>
      </c>
      <c r="AL512" s="219">
        <f>Scores!AN508*calcs!$BN$10</f>
        <v>0.576501538335278</v>
      </c>
      <c r="AM512" s="219">
        <f>Scores!AO508*calcs!$BN$10</f>
        <v>0.571462007927493</v>
      </c>
      <c r="AN512" s="219">
        <f>Scores!AP508*calcs!$BN$10</f>
        <v>0.527610146579719</v>
      </c>
      <c r="AO512" s="219">
        <f>Scores!AQ508*calcs!$BN$10</f>
        <v>0.534114181872245</v>
      </c>
      <c r="AP512" s="219">
        <f>Scores!AR508*calcs!$BN$10</f>
        <v>0.512213251907287</v>
      </c>
      <c r="AQ512" s="219">
        <f>Scores!AS508*calcs!$BN$11</f>
        <v>0.783908916099426</v>
      </c>
      <c r="AR512" s="219">
        <f>Scores!AT508*calcs!$BN$11</f>
        <v>0.882332833134095</v>
      </c>
      <c r="AS512" s="219">
        <f>Scores!AU508*calcs!$BN$11</f>
        <v>0.881270786746697</v>
      </c>
      <c r="AT512" s="219">
        <f>Scores!AV508*calcs!$BN$11</f>
        <v>1.00425701939479</v>
      </c>
      <c r="AU512" s="219">
        <f>Scores!AW508*calcs!$BN$11</f>
        <v>0.963743798168776</v>
      </c>
      <c r="AV512" s="219">
        <f>Scores!AX508*calcs!$BN$12</f>
        <v>0.766837680148931</v>
      </c>
      <c r="AW512" s="219">
        <f>Scores!AY508*calcs!$BN$12</f>
        <v>0.810477371854072</v>
      </c>
      <c r="AX512" s="219">
        <f>Scores!AZ508*calcs!$BN$12</f>
        <v>0.852286537191629</v>
      </c>
      <c r="AY512" s="219">
        <f>Scores!BA508*calcs!$BN$12</f>
        <v>0.819651330736753</v>
      </c>
      <c r="AZ512" s="219">
        <f>Scores!BB508*calcs!$BN$12</f>
        <v>0.809029935645867</v>
      </c>
      <c r="BA512" s="219">
        <f>Scores!BC508*calcs!$BN$13</f>
        <v>0.822667339981583</v>
      </c>
      <c r="BB512" s="219">
        <f>Scores!BD508*calcs!$BN$13</f>
        <v>0.809970187793635</v>
      </c>
      <c r="BC512" s="219">
        <f>Scores!BE508*calcs!$BN$13</f>
        <v>0.855149691105517</v>
      </c>
      <c r="BD512" s="219">
        <f>Scores!BF508*calcs!$BN$13</f>
        <v>0.996489579964942</v>
      </c>
      <c r="BE512" s="219">
        <f>Scores!BG508*calcs!$BN$13</f>
        <v>0.996489579964942</v>
      </c>
      <c r="BF512" s="219">
        <f>Scores!BH508*calcs!$BN$14</f>
        <v>3.37407912076415</v>
      </c>
      <c r="BG512" s="219">
        <f>Scores!BI508*calcs!$BN$14</f>
        <v>3.37407912076415</v>
      </c>
      <c r="BH512" s="219">
        <f>Scores!BJ508*calcs!$BN$14</f>
        <v>3.37407912076415</v>
      </c>
      <c r="BI512" s="219">
        <f>Scores!BK508*calcs!$BN$14</f>
        <v>3.34550272866957</v>
      </c>
      <c r="BJ512" s="219">
        <f>Scores!BL508*calcs!$BN$14</f>
        <v>3.34550272866957</v>
      </c>
    </row>
    <row r="513" spans="1:62">
      <c r="A513" t="s">
        <v>1027</v>
      </c>
      <c r="B513" s="22" t="s">
        <v>1028</v>
      </c>
      <c r="C513" s="219">
        <f>Scores!E509*calcs!$BN$3</f>
        <v>-0.203337522191939</v>
      </c>
      <c r="D513" s="219">
        <f>Scores!F509*calcs!$BN$3</f>
        <v>-0.203337522191939</v>
      </c>
      <c r="E513" s="219">
        <f>Scores!G509*calcs!$BN$3</f>
        <v>-0.203337522191939</v>
      </c>
      <c r="F513" s="219">
        <f>Scores!H509*calcs!$BN$3</f>
        <v>-0.203337522191939</v>
      </c>
      <c r="G513" s="219">
        <f>Scores!I509*calcs!$BN$3</f>
        <v>-0.203337522191939</v>
      </c>
      <c r="H513" s="219">
        <f>Scores!J509*calcs!$BN$4</f>
        <v>-0.489098163015403</v>
      </c>
      <c r="I513" s="219">
        <f>Scores!K509*calcs!$BN$4</f>
        <v>-0.489098163015403</v>
      </c>
      <c r="J513" s="219">
        <f>Scores!L509*calcs!$BN$4</f>
        <v>-0.489098163015403</v>
      </c>
      <c r="K513" s="219">
        <f>Scores!M509*calcs!$BN$4</f>
        <v>-0.489098163015403</v>
      </c>
      <c r="L513" s="219">
        <f>Scores!N509*calcs!$BN$4</f>
        <v>-0.489098163015403</v>
      </c>
      <c r="M513" s="219">
        <f>Scores!O509*calcs!$BN$5</f>
        <v>-0.727486537985577</v>
      </c>
      <c r="N513" s="219">
        <f>Scores!P509*calcs!$BN$5</f>
        <v>-0.727486537985577</v>
      </c>
      <c r="O513" s="219">
        <f>Scores!Q509*calcs!$BN$5</f>
        <v>-0.727486537985577</v>
      </c>
      <c r="P513" s="219">
        <f>Scores!R509*calcs!$BN$5</f>
        <v>-0.727486537985577</v>
      </c>
      <c r="Q513" s="219">
        <f>Scores!S509*calcs!$BN$5</f>
        <v>-0.727486537985577</v>
      </c>
      <c r="R513" s="219">
        <f>Scores!T509*calcs!$BN$6</f>
        <v>1.80340560975982</v>
      </c>
      <c r="S513" s="219">
        <f>Scores!U509*calcs!$BN$6</f>
        <v>1.80340560975982</v>
      </c>
      <c r="T513" s="219">
        <f>Scores!V509*calcs!$BN$6</f>
        <v>1.80340560975982</v>
      </c>
      <c r="U513" s="219">
        <f>Scores!W509*calcs!$BN$6</f>
        <v>1.80340560975982</v>
      </c>
      <c r="V513" s="219">
        <f>Scores!X509*calcs!$BN$6</f>
        <v>1.80340560975982</v>
      </c>
      <c r="W513" s="219">
        <f>Scores!Y509*calcs!$BN$7</f>
        <v>-0.274669935824218</v>
      </c>
      <c r="X513" s="219">
        <f>Scores!Z509*calcs!$BN$7</f>
        <v>-0.15171254955541</v>
      </c>
      <c r="Y513" s="219">
        <f>Scores!AA509*calcs!$BN$7</f>
        <v>-0.180740436260849</v>
      </c>
      <c r="Z513" s="219">
        <f>Scores!AB509*calcs!$BN$7</f>
        <v>0.320183111787654</v>
      </c>
      <c r="AA513" s="219">
        <f>Scores!AC509*calcs!$BN$7</f>
        <v>-0.00807562199134228</v>
      </c>
      <c r="AB513" s="219">
        <f>Scores!AD509*calcs!$BN$8</f>
        <v>1.6561555007894</v>
      </c>
      <c r="AC513" s="219">
        <f>Scores!AE509*calcs!$BN$8</f>
        <v>1.58869049364109</v>
      </c>
      <c r="AD513" s="219">
        <f>Scores!AF509*calcs!$BN$8</f>
        <v>1.59064770736397</v>
      </c>
      <c r="AE513" s="219">
        <f>Scores!AG509*calcs!$BN$8</f>
        <v>1.62667905749447</v>
      </c>
      <c r="AF513" s="219">
        <f>Scores!AH509*calcs!$BN$8</f>
        <v>1.61135630192679</v>
      </c>
      <c r="AG513" s="219">
        <f>Scores!AI509*calcs!$BN$9</f>
        <v>1.34759846125056</v>
      </c>
      <c r="AH513" s="219">
        <f>Scores!AJ509*calcs!$BN$9</f>
        <v>1.29120376895168</v>
      </c>
      <c r="AI513" s="219">
        <f>Scores!AK509*calcs!$BN$9</f>
        <v>1.25804766608542</v>
      </c>
      <c r="AJ513" s="219">
        <f>Scores!AL509*calcs!$BN$9</f>
        <v>1.289214179679</v>
      </c>
      <c r="AK513" s="219">
        <f>Scores!AM509*calcs!$BN$9</f>
        <v>1.31617451268407</v>
      </c>
      <c r="AL513" s="219">
        <f>Scores!AN509*calcs!$BN$10</f>
        <v>0.421383560862807</v>
      </c>
      <c r="AM513" s="219">
        <f>Scores!AO509*calcs!$BN$10</f>
        <v>0.344515590257285</v>
      </c>
      <c r="AN513" s="219">
        <f>Scores!AP509*calcs!$BN$10</f>
        <v>0.323717395493633</v>
      </c>
      <c r="AO513" s="219">
        <f>Scores!AQ509*calcs!$BN$10</f>
        <v>0.276869466678625</v>
      </c>
      <c r="AP513" s="219">
        <f>Scores!AR509*calcs!$BN$10</f>
        <v>0.273532239858308</v>
      </c>
      <c r="AQ513" s="219">
        <f>Scores!AS509*calcs!$BN$11</f>
        <v>0.588315613733286</v>
      </c>
      <c r="AR513" s="219">
        <f>Scores!AT509*calcs!$BN$11</f>
        <v>0.719264656624969</v>
      </c>
      <c r="AS513" s="219">
        <f>Scores!AU509*calcs!$BN$11</f>
        <v>0.847922384756431</v>
      </c>
      <c r="AT513" s="219">
        <f>Scores!AV509*calcs!$BN$11</f>
        <v>1.12441730516193</v>
      </c>
      <c r="AU513" s="219">
        <f>Scores!AW509*calcs!$BN$11</f>
        <v>0.988696742288232</v>
      </c>
      <c r="AV513" s="219">
        <f>Scores!AX509*calcs!$BN$12</f>
        <v>0.79613506773246</v>
      </c>
      <c r="AW513" s="219">
        <f>Scores!AY509*calcs!$BN$12</f>
        <v>0.809017095503252</v>
      </c>
      <c r="AX513" s="219">
        <f>Scores!AZ509*calcs!$BN$12</f>
        <v>0.883263309941375</v>
      </c>
      <c r="AY513" s="219">
        <f>Scores!BA509*calcs!$BN$12</f>
        <v>0.922915978510955</v>
      </c>
      <c r="AZ513" s="219">
        <f>Scores!BB509*calcs!$BN$12</f>
        <v>0.924426460079049</v>
      </c>
      <c r="BA513" s="219">
        <f>Scores!BC509*calcs!$BN$13</f>
        <v>0.839926095365812</v>
      </c>
      <c r="BB513" s="219">
        <f>Scores!BD509*calcs!$BN$13</f>
        <v>0.870995338928773</v>
      </c>
      <c r="BC513" s="219">
        <f>Scores!BE509*calcs!$BN$13</f>
        <v>0.940058171073441</v>
      </c>
      <c r="BD513" s="219">
        <f>Scores!BF509*calcs!$BN$13</f>
        <v>0.989846316098509</v>
      </c>
      <c r="BE513" s="219">
        <f>Scores!BG509*calcs!$BN$13</f>
        <v>0.989846316098509</v>
      </c>
      <c r="BF513" s="219">
        <f>Scores!BH509*calcs!$BN$14</f>
        <v>3.24646134258764</v>
      </c>
      <c r="BG513" s="219">
        <f>Scores!BI509*calcs!$BN$14</f>
        <v>3.24646134258764</v>
      </c>
      <c r="BH513" s="219">
        <f>Scores!BJ509*calcs!$BN$14</f>
        <v>3.24646134258764</v>
      </c>
      <c r="BI513" s="219">
        <f>Scores!BK509*calcs!$BN$14</f>
        <v>3.5018379778458</v>
      </c>
      <c r="BJ513" s="219">
        <f>Scores!BL509*calcs!$BN$14</f>
        <v>3.5018379778458</v>
      </c>
    </row>
    <row r="514" spans="1:62">
      <c r="A514" t="s">
        <v>1029</v>
      </c>
      <c r="B514" s="22" t="s">
        <v>1030</v>
      </c>
      <c r="C514" s="219">
        <f>Scores!E510*calcs!$BN$3</f>
        <v>0.12874114856353</v>
      </c>
      <c r="D514" s="219">
        <f>Scores!F510*calcs!$BN$3</f>
        <v>0.12874114856353</v>
      </c>
      <c r="E514" s="219">
        <f>Scores!G510*calcs!$BN$3</f>
        <v>0.12874114856353</v>
      </c>
      <c r="F514" s="219">
        <f>Scores!H510*calcs!$BN$3</f>
        <v>0.12874114856353</v>
      </c>
      <c r="G514" s="219">
        <f>Scores!I510*calcs!$BN$3</f>
        <v>0.12874114856353</v>
      </c>
      <c r="H514" s="219">
        <f>Scores!J510*calcs!$BN$4</f>
        <v>-0.980587100080972</v>
      </c>
      <c r="I514" s="219">
        <f>Scores!K510*calcs!$BN$4</f>
        <v>-0.980587100080972</v>
      </c>
      <c r="J514" s="219">
        <f>Scores!L510*calcs!$BN$4</f>
        <v>-0.980587100080972</v>
      </c>
      <c r="K514" s="219">
        <f>Scores!M510*calcs!$BN$4</f>
        <v>-0.980587100080972</v>
      </c>
      <c r="L514" s="219">
        <f>Scores!N510*calcs!$BN$4</f>
        <v>-0.980587100080972</v>
      </c>
      <c r="M514" s="219">
        <f>Scores!O510*calcs!$BN$5</f>
        <v>-0.504783920085969</v>
      </c>
      <c r="N514" s="219">
        <f>Scores!P510*calcs!$BN$5</f>
        <v>-0.504783920085969</v>
      </c>
      <c r="O514" s="219">
        <f>Scores!Q510*calcs!$BN$5</f>
        <v>-0.504783920085969</v>
      </c>
      <c r="P514" s="219">
        <f>Scores!R510*calcs!$BN$5</f>
        <v>-0.504783920085969</v>
      </c>
      <c r="Q514" s="219">
        <f>Scores!S510*calcs!$BN$5</f>
        <v>-0.504783920085969</v>
      </c>
      <c r="R514" s="219">
        <f>Scores!T510*calcs!$BN$6</f>
        <v>1.74443862586983</v>
      </c>
      <c r="S514" s="219">
        <f>Scores!U510*calcs!$BN$6</f>
        <v>1.74443862586983</v>
      </c>
      <c r="T514" s="219">
        <f>Scores!V510*calcs!$BN$6</f>
        <v>1.74443862586983</v>
      </c>
      <c r="U514" s="219">
        <f>Scores!W510*calcs!$BN$6</f>
        <v>1.74443862586983</v>
      </c>
      <c r="V514" s="219">
        <f>Scores!X510*calcs!$BN$6</f>
        <v>1.74443862586983</v>
      </c>
      <c r="W514" s="219">
        <f>Scores!Y510*calcs!$BN$7</f>
        <v>-0.725715318939656</v>
      </c>
      <c r="X514" s="219">
        <f>Scores!Z510*calcs!$BN$7</f>
        <v>0.261492704884178</v>
      </c>
      <c r="Y514" s="219">
        <f>Scores!AA510*calcs!$BN$7</f>
        <v>0.504643320828658</v>
      </c>
      <c r="Z514" s="219">
        <f>Scores!AB510*calcs!$BN$7</f>
        <v>0.778113347969284</v>
      </c>
      <c r="AA514" s="219">
        <f>Scores!AC510*calcs!$BN$7</f>
        <v>0.494068664022571</v>
      </c>
      <c r="AB514" s="219">
        <f>Scores!AD510*calcs!$BN$8</f>
        <v>1.20414569679401</v>
      </c>
      <c r="AC514" s="219">
        <f>Scores!AE510*calcs!$BN$8</f>
        <v>1.16999743867126</v>
      </c>
      <c r="AD514" s="219">
        <f>Scores!AF510*calcs!$BN$8</f>
        <v>1.12728442365296</v>
      </c>
      <c r="AE514" s="219">
        <f>Scores!AG510*calcs!$BN$8</f>
        <v>1.16040860141112</v>
      </c>
      <c r="AF514" s="219">
        <f>Scores!AH510*calcs!$BN$8</f>
        <v>1.16355061094679</v>
      </c>
      <c r="AG514" s="219">
        <f>Scores!AI510*calcs!$BN$9</f>
        <v>1.02378411810499</v>
      </c>
      <c r="AH514" s="219">
        <f>Scores!AJ510*calcs!$BN$9</f>
        <v>1.07392295933522</v>
      </c>
      <c r="AI514" s="219">
        <f>Scores!AK510*calcs!$BN$9</f>
        <v>1.03590790493791</v>
      </c>
      <c r="AJ514" s="219">
        <f>Scores!AL510*calcs!$BN$9</f>
        <v>0.988141148276221</v>
      </c>
      <c r="AK514" s="219">
        <f>Scores!AM510*calcs!$BN$9</f>
        <v>1.0079145152529</v>
      </c>
      <c r="AL514" s="219">
        <f>Scores!AN510*calcs!$BN$10</f>
        <v>0.400119239009165</v>
      </c>
      <c r="AM514" s="219">
        <f>Scores!AO510*calcs!$BN$10</f>
        <v>0.396029646020842</v>
      </c>
      <c r="AN514" s="219">
        <f>Scores!AP510*calcs!$BN$10</f>
        <v>0.332835923888839</v>
      </c>
      <c r="AO514" s="219">
        <f>Scores!AQ510*calcs!$BN$10</f>
        <v>0.366905116996392</v>
      </c>
      <c r="AP514" s="219">
        <f>Scores!AR510*calcs!$BN$10</f>
        <v>0.391563590771635</v>
      </c>
      <c r="AQ514" s="219">
        <f>Scores!AS510*calcs!$BN$11</f>
        <v>0.485787959990244</v>
      </c>
      <c r="AR514" s="219">
        <f>Scores!AT510*calcs!$BN$11</f>
        <v>0.576877738868262</v>
      </c>
      <c r="AS514" s="219">
        <f>Scores!AU510*calcs!$BN$11</f>
        <v>0.733585006504091</v>
      </c>
      <c r="AT514" s="219">
        <f>Scores!AV510*calcs!$BN$11</f>
        <v>0.799684514256762</v>
      </c>
      <c r="AU514" s="219">
        <f>Scores!AW510*calcs!$BN$11</f>
        <v>0.789722248899849</v>
      </c>
      <c r="AV514" s="219">
        <f>Scores!AX510*calcs!$BN$12</f>
        <v>0.512129630093122</v>
      </c>
      <c r="AW514" s="219">
        <f>Scores!AY510*calcs!$BN$12</f>
        <v>0.468564094854929</v>
      </c>
      <c r="AX514" s="219">
        <f>Scores!AZ510*calcs!$BN$12</f>
        <v>0.525924110006808</v>
      </c>
      <c r="AY514" s="219">
        <f>Scores!BA510*calcs!$BN$12</f>
        <v>0.578455455590996</v>
      </c>
      <c r="AZ514" s="219">
        <f>Scores!BB510*calcs!$BN$12</f>
        <v>0.596563016746695</v>
      </c>
      <c r="BA514" s="219">
        <f>Scores!BC510*calcs!$BN$13</f>
        <v>0.402704292298677</v>
      </c>
      <c r="BB514" s="219">
        <f>Scores!BD510*calcs!$BN$13</f>
        <v>0.454914763007384</v>
      </c>
      <c r="BC514" s="219">
        <f>Scores!BE510*calcs!$BN$13</f>
        <v>0.515515771233823</v>
      </c>
      <c r="BD514" s="219">
        <f>Scores!BF510*calcs!$BN$13</f>
        <v>0.571320692513233</v>
      </c>
      <c r="BE514" s="219">
        <f>Scores!BG510*calcs!$BN$13</f>
        <v>0.571320692513233</v>
      </c>
      <c r="BF514" s="219">
        <f>Scores!BH510*calcs!$BN$14</f>
        <v>2.79464249076977</v>
      </c>
      <c r="BG514" s="219">
        <f>Scores!BI510*calcs!$BN$14</f>
        <v>2.79464249076977</v>
      </c>
      <c r="BH514" s="219">
        <f>Scores!BJ510*calcs!$BN$14</f>
        <v>2.79464249076977</v>
      </c>
      <c r="BI514" s="219">
        <f>Scores!BK510*calcs!$BN$14</f>
        <v>2.44863968520525</v>
      </c>
      <c r="BJ514" s="219">
        <f>Scores!BL510*calcs!$BN$14</f>
        <v>2.44863968520525</v>
      </c>
    </row>
    <row r="515" spans="1:62">
      <c r="A515" t="s">
        <v>1031</v>
      </c>
      <c r="B515" s="22" t="s">
        <v>1032</v>
      </c>
      <c r="C515" s="219">
        <f>Scores!E511*calcs!$BN$3</f>
        <v>1.0189352323534</v>
      </c>
      <c r="D515" s="219">
        <f>Scores!F511*calcs!$BN$3</f>
        <v>1.0189352323534</v>
      </c>
      <c r="E515" s="219">
        <f>Scores!G511*calcs!$BN$3</f>
        <v>1.0189352323534</v>
      </c>
      <c r="F515" s="219">
        <f>Scores!H511*calcs!$BN$3</f>
        <v>1.0189352323534</v>
      </c>
      <c r="G515" s="219">
        <f>Scores!I511*calcs!$BN$3</f>
        <v>1.0189352323534</v>
      </c>
      <c r="H515" s="219">
        <f>Scores!J511*calcs!$BN$4</f>
        <v>-0.740212561370111</v>
      </c>
      <c r="I515" s="219">
        <f>Scores!K511*calcs!$BN$4</f>
        <v>-0.740212561370111</v>
      </c>
      <c r="J515" s="219">
        <f>Scores!L511*calcs!$BN$4</f>
        <v>-0.740212561370111</v>
      </c>
      <c r="K515" s="219">
        <f>Scores!M511*calcs!$BN$4</f>
        <v>-0.740212561370111</v>
      </c>
      <c r="L515" s="219">
        <f>Scores!N511*calcs!$BN$4</f>
        <v>-0.740212561370111</v>
      </c>
      <c r="M515" s="219">
        <f>Scores!O511*calcs!$BN$5</f>
        <v>0.32733110672035</v>
      </c>
      <c r="N515" s="219">
        <f>Scores!P511*calcs!$BN$5</f>
        <v>0.32733110672035</v>
      </c>
      <c r="O515" s="219">
        <f>Scores!Q511*calcs!$BN$5</f>
        <v>0.32733110672035</v>
      </c>
      <c r="P515" s="219">
        <f>Scores!R511*calcs!$BN$5</f>
        <v>0.32733110672035</v>
      </c>
      <c r="Q515" s="219">
        <f>Scores!S511*calcs!$BN$5</f>
        <v>0.32733110672035</v>
      </c>
      <c r="R515" s="219">
        <f>Scores!T511*calcs!$BN$6</f>
        <v>1.81666588219301</v>
      </c>
      <c r="S515" s="219">
        <f>Scores!U511*calcs!$BN$6</f>
        <v>1.81666588219301</v>
      </c>
      <c r="T515" s="219">
        <f>Scores!V511*calcs!$BN$6</f>
        <v>1.81666588219301</v>
      </c>
      <c r="U515" s="219">
        <f>Scores!W511*calcs!$BN$6</f>
        <v>1.81666588219301</v>
      </c>
      <c r="V515" s="219">
        <f>Scores!X511*calcs!$BN$6</f>
        <v>1.81666588219301</v>
      </c>
      <c r="W515" s="219">
        <f>Scores!Y511*calcs!$BN$7</f>
        <v>0.207557830446666</v>
      </c>
      <c r="X515" s="219">
        <f>Scores!Z511*calcs!$BN$7</f>
        <v>0.843627467408128</v>
      </c>
      <c r="Y515" s="219">
        <f>Scores!AA511*calcs!$BN$7</f>
        <v>0.741306329568579</v>
      </c>
      <c r="Z515" s="219">
        <f>Scores!AB511*calcs!$BN$7</f>
        <v>0.825744885674559</v>
      </c>
      <c r="AA515" s="219">
        <f>Scores!AC511*calcs!$BN$7</f>
        <v>0.960853902638083</v>
      </c>
      <c r="AB515" s="219">
        <f>Scores!AD511*calcs!$BN$8</f>
        <v>1.09166501063607</v>
      </c>
      <c r="AC515" s="219">
        <f>Scores!AE511*calcs!$BN$8</f>
        <v>1.19496153038415</v>
      </c>
      <c r="AD515" s="219">
        <f>Scores!AF511*calcs!$BN$8</f>
        <v>1.19891364826553</v>
      </c>
      <c r="AE515" s="219">
        <f>Scores!AG511*calcs!$BN$8</f>
        <v>1.16826604393473</v>
      </c>
      <c r="AF515" s="219">
        <f>Scores!AH511*calcs!$BN$8</f>
        <v>1.18216753280952</v>
      </c>
      <c r="AG515" s="219">
        <f>Scores!AI511*calcs!$BN$9</f>
        <v>0.287269616858872</v>
      </c>
      <c r="AH515" s="219">
        <f>Scores!AJ511*calcs!$BN$9</f>
        <v>0.255457847705829</v>
      </c>
      <c r="AI515" s="219">
        <f>Scores!AK511*calcs!$BN$9</f>
        <v>0.277977259311196</v>
      </c>
      <c r="AJ515" s="219">
        <f>Scores!AL511*calcs!$BN$9</f>
        <v>0.265652079711897</v>
      </c>
      <c r="AK515" s="219">
        <f>Scores!AM511*calcs!$BN$9</f>
        <v>0.317119208913364</v>
      </c>
      <c r="AL515" s="219">
        <f>Scores!AN511*calcs!$BN$10</f>
        <v>0.656526150249409</v>
      </c>
      <c r="AM515" s="219">
        <f>Scores!AO511*calcs!$BN$10</f>
        <v>0.634211533960518</v>
      </c>
      <c r="AN515" s="219">
        <f>Scores!AP511*calcs!$BN$10</f>
        <v>0.614255026205322</v>
      </c>
      <c r="AO515" s="219">
        <f>Scores!AQ511*calcs!$BN$10</f>
        <v>0.592784029197106</v>
      </c>
      <c r="AP515" s="219">
        <f>Scores!AR511*calcs!$BN$10</f>
        <v>0.544135609485854</v>
      </c>
      <c r="AQ515" s="219">
        <f>Scores!AS511*calcs!$BN$11</f>
        <v>0.653462176585141</v>
      </c>
      <c r="AR515" s="219">
        <f>Scores!AT511*calcs!$BN$11</f>
        <v>0.476434168892596</v>
      </c>
      <c r="AS515" s="219">
        <f>Scores!AU511*calcs!$BN$11</f>
        <v>0.574943671075647</v>
      </c>
      <c r="AT515" s="219">
        <f>Scores!AV511*calcs!$BN$11</f>
        <v>0.815015613455475</v>
      </c>
      <c r="AU515" s="219">
        <f>Scores!AW511*calcs!$BN$11</f>
        <v>0.703484591002848</v>
      </c>
      <c r="AV515" s="219">
        <f>Scores!AX511*calcs!$BN$12</f>
        <v>0.413346434302645</v>
      </c>
      <c r="AW515" s="219">
        <f>Scores!AY511*calcs!$BN$12</f>
        <v>0.468564094854929</v>
      </c>
      <c r="AX515" s="219">
        <f>Scores!AZ511*calcs!$BN$12</f>
        <v>0.416294558528869</v>
      </c>
      <c r="AY515" s="219">
        <f>Scores!BA511*calcs!$BN$12</f>
        <v>0.475481129668261</v>
      </c>
      <c r="AZ515" s="219">
        <f>Scores!BB511*calcs!$BN$12</f>
        <v>0.537544428163592</v>
      </c>
      <c r="BA515" s="219">
        <f>Scores!BC511*calcs!$BN$13</f>
        <v>0.276140086147664</v>
      </c>
      <c r="BB515" s="219">
        <f>Scores!BD511*calcs!$BN$13</f>
        <v>0.282934791626544</v>
      </c>
      <c r="BC515" s="219">
        <f>Scores!BE511*calcs!$BN$13</f>
        <v>0.285049897035172</v>
      </c>
      <c r="BD515" s="219">
        <f>Scores!BF511*calcs!$BN$13</f>
        <v>0.33880645718808</v>
      </c>
      <c r="BE515" s="219">
        <f>Scores!BG511*calcs!$BN$13</f>
        <v>0.33880645718808</v>
      </c>
      <c r="BF515" s="219">
        <f>Scores!BH511*calcs!$BN$14</f>
        <v>2.71962159445968</v>
      </c>
      <c r="BG515" s="219">
        <f>Scores!BI511*calcs!$BN$14</f>
        <v>2.71962159445968</v>
      </c>
      <c r="BH515" s="219">
        <f>Scores!BJ511*calcs!$BN$14</f>
        <v>2.71962159445968</v>
      </c>
      <c r="BI515" s="219">
        <f>Scores!BK511*calcs!$BN$14</f>
        <v>1.83249506335477</v>
      </c>
      <c r="BJ515" s="219">
        <f>Scores!BL511*calcs!$BN$14</f>
        <v>1.83249506335477</v>
      </c>
    </row>
    <row r="516" spans="1:62">
      <c r="A516" t="s">
        <v>1033</v>
      </c>
      <c r="B516" s="22" t="s">
        <v>65</v>
      </c>
      <c r="C516" s="219">
        <f>Scores!E512*calcs!$BN$3</f>
        <v>0.619882712033805</v>
      </c>
      <c r="D516" s="219">
        <f>Scores!F512*calcs!$BN$3</f>
        <v>0.619882712033805</v>
      </c>
      <c r="E516" s="219">
        <f>Scores!G512*calcs!$BN$3</f>
        <v>0.619882712033805</v>
      </c>
      <c r="F516" s="219">
        <f>Scores!H512*calcs!$BN$3</f>
        <v>0.619882712033805</v>
      </c>
      <c r="G516" s="219">
        <f>Scores!I512*calcs!$BN$3</f>
        <v>0.619882712033805</v>
      </c>
      <c r="H516" s="219">
        <f>Scores!J512*calcs!$BN$4</f>
        <v>0.364880769238602</v>
      </c>
      <c r="I516" s="219">
        <f>Scores!K512*calcs!$BN$4</f>
        <v>0.364880769238602</v>
      </c>
      <c r="J516" s="219">
        <f>Scores!L512*calcs!$BN$4</f>
        <v>0.364880769238602</v>
      </c>
      <c r="K516" s="219">
        <f>Scores!M512*calcs!$BN$4</f>
        <v>0.364880769238602</v>
      </c>
      <c r="L516" s="219">
        <f>Scores!N512*calcs!$BN$4</f>
        <v>0.364880769238602</v>
      </c>
      <c r="M516" s="219">
        <f>Scores!O512*calcs!$BN$5</f>
        <v>-0.134528687851956</v>
      </c>
      <c r="N516" s="219">
        <f>Scores!P512*calcs!$BN$5</f>
        <v>-0.134528687851956</v>
      </c>
      <c r="O516" s="219">
        <f>Scores!Q512*calcs!$BN$5</f>
        <v>-0.134528687851956</v>
      </c>
      <c r="P516" s="219">
        <f>Scores!R512*calcs!$BN$5</f>
        <v>-0.134528687851956</v>
      </c>
      <c r="Q516" s="219">
        <f>Scores!S512*calcs!$BN$5</f>
        <v>-0.134528687851956</v>
      </c>
      <c r="R516" s="219">
        <f>Scores!T512*calcs!$BN$6</f>
        <v>-0.377396798947559</v>
      </c>
      <c r="S516" s="219">
        <f>Scores!U512*calcs!$BN$6</f>
        <v>-0.377396798947559</v>
      </c>
      <c r="T516" s="219">
        <f>Scores!V512*calcs!$BN$6</f>
        <v>-0.377396798947559</v>
      </c>
      <c r="U516" s="219">
        <f>Scores!W512*calcs!$BN$6</f>
        <v>-0.377396798947559</v>
      </c>
      <c r="V516" s="219">
        <f>Scores!X512*calcs!$BN$6</f>
        <v>-0.377396798947559</v>
      </c>
      <c r="W516" s="219">
        <f>Scores!Y512*calcs!$BN$7</f>
        <v>0.701951684257921</v>
      </c>
      <c r="X516" s="219">
        <f>Scores!Z512*calcs!$BN$7</f>
        <v>0.69664925941303</v>
      </c>
      <c r="Y516" s="219">
        <f>Scores!AA512*calcs!$BN$7</f>
        <v>0.713044629817408</v>
      </c>
      <c r="Z516" s="219">
        <f>Scores!AB512*calcs!$BN$7</f>
        <v>0.882567343303528</v>
      </c>
      <c r="AA516" s="219">
        <f>Scores!AC512*calcs!$BN$7</f>
        <v>0.527701018892543</v>
      </c>
      <c r="AB516" s="219">
        <f>Scores!AD512*calcs!$BN$8</f>
        <v>-0.813425616034191</v>
      </c>
      <c r="AC516" s="219">
        <f>Scores!AE512*calcs!$BN$8</f>
        <v>-0.686765760049472</v>
      </c>
      <c r="AD516" s="219">
        <f>Scores!AF512*calcs!$BN$8</f>
        <v>-0.804026866433389</v>
      </c>
      <c r="AE516" s="219">
        <f>Scores!AG512*calcs!$BN$8</f>
        <v>-0.728324299704554</v>
      </c>
      <c r="AF516" s="219">
        <f>Scores!AH512*calcs!$BN$8</f>
        <v>-0.764485515055102</v>
      </c>
      <c r="AG516" s="219">
        <f>Scores!AI512*calcs!$BN$9</f>
        <v>1.49012458039297</v>
      </c>
      <c r="AH516" s="219">
        <f>Scores!AJ512*calcs!$BN$9</f>
        <v>1.51726360117891</v>
      </c>
      <c r="AI516" s="219">
        <f>Scores!AK512*calcs!$BN$9</f>
        <v>1.57013345957488</v>
      </c>
      <c r="AJ516" s="219">
        <f>Scores!AL512*calcs!$BN$9</f>
        <v>1.60980479101166</v>
      </c>
      <c r="AK516" s="219">
        <f>Scores!AM512*calcs!$BN$9</f>
        <v>1.65475579720166</v>
      </c>
      <c r="AL516" s="219">
        <f>Scores!AN512*calcs!$BN$10</f>
        <v>-0.840299535786569</v>
      </c>
      <c r="AM516" s="219">
        <f>Scores!AO512*calcs!$BN$10</f>
        <v>-0.826337778877117</v>
      </c>
      <c r="AN516" s="219">
        <f>Scores!AP512*calcs!$BN$10</f>
        <v>-0.775700809926015</v>
      </c>
      <c r="AO516" s="219">
        <f>Scores!AQ512*calcs!$BN$10</f>
        <v>-0.762489444007174</v>
      </c>
      <c r="AP516" s="219">
        <f>Scores!AR512*calcs!$BN$10</f>
        <v>-0.751912108203973</v>
      </c>
      <c r="AQ516" s="219">
        <f>Scores!AS512*calcs!$BN$11</f>
        <v>-1.64849162178518</v>
      </c>
      <c r="AR516" s="219">
        <f>Scores!AT512*calcs!$BN$11</f>
        <v>-1.55865650035069</v>
      </c>
      <c r="AS516" s="219">
        <f>Scores!AU512*calcs!$BN$11</f>
        <v>-1.55940319517247</v>
      </c>
      <c r="AT516" s="219">
        <f>Scores!AV512*calcs!$BN$11</f>
        <v>-1.39283444106037</v>
      </c>
      <c r="AU516" s="219">
        <f>Scores!AW512*calcs!$BN$11</f>
        <v>-1.24964980694152</v>
      </c>
      <c r="AV516" s="219">
        <f>Scores!AX512*calcs!$BN$12</f>
        <v>-1.3511822745491</v>
      </c>
      <c r="AW516" s="219">
        <f>Scores!AY512*calcs!$BN$12</f>
        <v>-1.29085242486622</v>
      </c>
      <c r="AX516" s="219">
        <f>Scores!AZ512*calcs!$BN$12</f>
        <v>-1.29887823709627</v>
      </c>
      <c r="AY516" s="219">
        <f>Scores!BA512*calcs!$BN$12</f>
        <v>-1.15867525266958</v>
      </c>
      <c r="AZ516" s="219">
        <f>Scores!BB512*calcs!$BN$12</f>
        <v>-1.06997884947388</v>
      </c>
      <c r="BA516" s="219">
        <f>Scores!BC512*calcs!$BN$13</f>
        <v>-1.04703115997656</v>
      </c>
      <c r="BB516" s="219">
        <f>Scores!BD512*calcs!$BN$13</f>
        <v>-0.981950159174476</v>
      </c>
      <c r="BC516" s="219">
        <f>Scores!BE512*calcs!$BN$13</f>
        <v>-0.861214582531798</v>
      </c>
      <c r="BD516" s="219">
        <f>Scores!BF512*calcs!$BN$13</f>
        <v>-0.850337774903417</v>
      </c>
      <c r="BE516" s="219">
        <f>Scores!BG512*calcs!$BN$13</f>
        <v>-0.850337774903417</v>
      </c>
      <c r="BF516" s="219">
        <f>Scores!BH512*calcs!$BN$14</f>
        <v>1.24612761570126</v>
      </c>
      <c r="BG516" s="219">
        <f>Scores!BI512*calcs!$BN$14</f>
        <v>1.24612761570126</v>
      </c>
      <c r="BH516" s="219">
        <f>Scores!BJ512*calcs!$BN$14</f>
        <v>1.24612761570126</v>
      </c>
      <c r="BI516" s="219">
        <f>Scores!BK512*calcs!$BN$14</f>
        <v>0.933494539412631</v>
      </c>
      <c r="BJ516" s="219">
        <f>Scores!BL512*calcs!$BN$14</f>
        <v>0.933494539412631</v>
      </c>
    </row>
    <row r="517" spans="1:62">
      <c r="A517" t="s">
        <v>1034</v>
      </c>
      <c r="B517" s="22" t="s">
        <v>1035</v>
      </c>
      <c r="C517" s="219">
        <f>Scores!E513*calcs!$BN$3</f>
        <v>0.477563281710032</v>
      </c>
      <c r="D517" s="219">
        <f>Scores!F513*calcs!$BN$3</f>
        <v>0.477563281710032</v>
      </c>
      <c r="E517" s="219">
        <f>Scores!G513*calcs!$BN$3</f>
        <v>0.477563281710032</v>
      </c>
      <c r="F517" s="219">
        <f>Scores!H513*calcs!$BN$3</f>
        <v>0.477563281710032</v>
      </c>
      <c r="G517" s="219">
        <f>Scores!I513*calcs!$BN$3</f>
        <v>0.477563281710032</v>
      </c>
      <c r="H517" s="219">
        <f>Scores!J513*calcs!$BN$4</f>
        <v>-0.380480795481475</v>
      </c>
      <c r="I517" s="219">
        <f>Scores!K513*calcs!$BN$4</f>
        <v>-0.380480795481475</v>
      </c>
      <c r="J517" s="219">
        <f>Scores!L513*calcs!$BN$4</f>
        <v>-0.380480795481475</v>
      </c>
      <c r="K517" s="219">
        <f>Scores!M513*calcs!$BN$4</f>
        <v>-0.380480795481475</v>
      </c>
      <c r="L517" s="219">
        <f>Scores!N513*calcs!$BN$4</f>
        <v>-0.380480795481475</v>
      </c>
      <c r="M517" s="219">
        <f>Scores!O513*calcs!$BN$5</f>
        <v>-1.44548763055452</v>
      </c>
      <c r="N517" s="219">
        <f>Scores!P513*calcs!$BN$5</f>
        <v>-1.44548763055452</v>
      </c>
      <c r="O517" s="219">
        <f>Scores!Q513*calcs!$BN$5</f>
        <v>-1.44548763055452</v>
      </c>
      <c r="P517" s="219">
        <f>Scores!R513*calcs!$BN$5</f>
        <v>-1.44548763055452</v>
      </c>
      <c r="Q517" s="219">
        <f>Scores!S513*calcs!$BN$5</f>
        <v>-1.44548763055452</v>
      </c>
      <c r="R517" s="219">
        <f>Scores!T513*calcs!$BN$6</f>
        <v>-0.452635209991344</v>
      </c>
      <c r="S517" s="219">
        <f>Scores!U513*calcs!$BN$6</f>
        <v>-0.452635209991344</v>
      </c>
      <c r="T517" s="219">
        <f>Scores!V513*calcs!$BN$6</f>
        <v>-0.452635209991344</v>
      </c>
      <c r="U517" s="219">
        <f>Scores!W513*calcs!$BN$6</f>
        <v>-0.452635209991344</v>
      </c>
      <c r="V517" s="219">
        <f>Scores!X513*calcs!$BN$6</f>
        <v>-0.452635209991344</v>
      </c>
      <c r="W517" s="219">
        <f>Scores!Y513*calcs!$BN$7</f>
        <v>0.772414077944298</v>
      </c>
      <c r="X517" s="219">
        <f>Scores!Z513*calcs!$BN$7</f>
        <v>0.297022418181272</v>
      </c>
      <c r="Y517" s="219">
        <f>Scores!AA513*calcs!$BN$7</f>
        <v>-0.0634980675662881</v>
      </c>
      <c r="Z517" s="219">
        <f>Scores!AB513*calcs!$BN$7</f>
        <v>0.732841721063877</v>
      </c>
      <c r="AA517" s="219">
        <f>Scores!AC513*calcs!$BN$7</f>
        <v>-0.453416881470374</v>
      </c>
      <c r="AB517" s="219">
        <f>Scores!AD513*calcs!$BN$8</f>
        <v>-0.855438127209854</v>
      </c>
      <c r="AC517" s="219">
        <f>Scores!AE513*calcs!$BN$8</f>
        <v>-1.02198120367656</v>
      </c>
      <c r="AD517" s="219">
        <f>Scores!AF513*calcs!$BN$8</f>
        <v>-0.925483064846203</v>
      </c>
      <c r="AE517" s="219">
        <f>Scores!AG513*calcs!$BN$8</f>
        <v>-0.952112892699699</v>
      </c>
      <c r="AF517" s="219">
        <f>Scores!AH513*calcs!$BN$8</f>
        <v>-1.0552825253458</v>
      </c>
      <c r="AG517" s="219">
        <f>Scores!AI513*calcs!$BN$9</f>
        <v>1.26474688631309</v>
      </c>
      <c r="AH517" s="219">
        <f>Scores!AJ513*calcs!$BN$9</f>
        <v>1.29053638887801</v>
      </c>
      <c r="AI517" s="219">
        <f>Scores!AK513*calcs!$BN$9</f>
        <v>1.34855211846419</v>
      </c>
      <c r="AJ517" s="219">
        <f>Scores!AL513*calcs!$BN$9</f>
        <v>1.31074897697329</v>
      </c>
      <c r="AK517" s="219">
        <f>Scores!AM513*calcs!$BN$9</f>
        <v>1.36120957644689</v>
      </c>
      <c r="AL517" s="219">
        <f>Scores!AN513*calcs!$BN$10</f>
        <v>-1.23162212545427</v>
      </c>
      <c r="AM517" s="219">
        <f>Scores!AO513*calcs!$BN$10</f>
        <v>-1.24519920343192</v>
      </c>
      <c r="AN517" s="219">
        <f>Scores!AP513*calcs!$BN$10</f>
        <v>-1.23236955705939</v>
      </c>
      <c r="AO517" s="219">
        <f>Scores!AQ513*calcs!$BN$10</f>
        <v>-1.23311675984552</v>
      </c>
      <c r="AP517" s="219">
        <f>Scores!AR513*calcs!$BN$10</f>
        <v>-1.21434335128948</v>
      </c>
      <c r="AQ517" s="219">
        <f>Scores!AS513*calcs!$BN$11</f>
        <v>-1.8085879821788</v>
      </c>
      <c r="AR517" s="219">
        <f>Scores!AT513*calcs!$BN$11</f>
        <v>-1.89756289569931</v>
      </c>
      <c r="AS517" s="219">
        <f>Scores!AU513*calcs!$BN$11</f>
        <v>-1.81512303207151</v>
      </c>
      <c r="AT517" s="219">
        <f>Scores!AV513*calcs!$BN$11</f>
        <v>-1.42949233457319</v>
      </c>
      <c r="AU517" s="219">
        <f>Scores!AW513*calcs!$BN$11</f>
        <v>-1.37578490450316</v>
      </c>
      <c r="AV517" s="219">
        <f>Scores!AX513*calcs!$BN$12</f>
        <v>-1.45399242987266</v>
      </c>
      <c r="AW517" s="219">
        <f>Scores!AY513*calcs!$BN$12</f>
        <v>-1.43568018470011</v>
      </c>
      <c r="AX517" s="219">
        <f>Scores!AZ513*calcs!$BN$12</f>
        <v>-1.32576779677487</v>
      </c>
      <c r="AY517" s="219">
        <f>Scores!BA513*calcs!$BN$12</f>
        <v>-1.32614130353849</v>
      </c>
      <c r="AZ517" s="219">
        <f>Scores!BB513*calcs!$BN$12</f>
        <v>-1.26312475411681</v>
      </c>
      <c r="BA517" s="219">
        <f>Scores!BC513*calcs!$BN$13</f>
        <v>-1.17359536612757</v>
      </c>
      <c r="BB517" s="219">
        <f>Scores!BD513*calcs!$BN$13</f>
        <v>-1.14283464853075</v>
      </c>
      <c r="BC517" s="219">
        <f>Scores!BE513*calcs!$BN$13</f>
        <v>-1.12200491386185</v>
      </c>
      <c r="BD517" s="219">
        <f>Scores!BF513*calcs!$BN$13</f>
        <v>-1.089495274095</v>
      </c>
      <c r="BE517" s="219">
        <f>Scores!BG513*calcs!$BN$13</f>
        <v>-1.089495274095</v>
      </c>
      <c r="BF517" s="219">
        <f>Scores!BH513*calcs!$BN$14</f>
        <v>0.918277194843324</v>
      </c>
      <c r="BG517" s="219">
        <f>Scores!BI513*calcs!$BN$14</f>
        <v>0.918277194843324</v>
      </c>
      <c r="BH517" s="219">
        <f>Scores!BJ513*calcs!$BN$14</f>
        <v>0.918277194843324</v>
      </c>
      <c r="BI517" s="219">
        <f>Scores!BK513*calcs!$BN$14</f>
        <v>0.553296358065533</v>
      </c>
      <c r="BJ517" s="219">
        <f>Scores!BL513*calcs!$BN$14</f>
        <v>0.553296358065533</v>
      </c>
    </row>
    <row r="518" spans="1:62">
      <c r="A518" t="s">
        <v>1036</v>
      </c>
      <c r="B518" s="22" t="s">
        <v>1037</v>
      </c>
      <c r="C518" s="219">
        <f>Scores!E514*calcs!$BN$3</f>
        <v>-0.253567909365035</v>
      </c>
      <c r="D518" s="219">
        <f>Scores!F514*calcs!$BN$3</f>
        <v>-0.253567909365035</v>
      </c>
      <c r="E518" s="219">
        <f>Scores!G514*calcs!$BN$3</f>
        <v>-0.253567909365035</v>
      </c>
      <c r="F518" s="219">
        <f>Scores!H514*calcs!$BN$3</f>
        <v>-0.253567909365035</v>
      </c>
      <c r="G518" s="219">
        <f>Scores!I514*calcs!$BN$3</f>
        <v>-0.253567909365035</v>
      </c>
      <c r="H518" s="219">
        <f>Scores!J514*calcs!$BN$4</f>
        <v>-0.162972009940462</v>
      </c>
      <c r="I518" s="219">
        <f>Scores!K514*calcs!$BN$4</f>
        <v>-0.162972009940462</v>
      </c>
      <c r="J518" s="219">
        <f>Scores!L514*calcs!$BN$4</f>
        <v>-0.162972009940462</v>
      </c>
      <c r="K518" s="219">
        <f>Scores!M514*calcs!$BN$4</f>
        <v>-0.162972009940462</v>
      </c>
      <c r="L518" s="219">
        <f>Scores!N514*calcs!$BN$4</f>
        <v>-0.162972009940462</v>
      </c>
      <c r="M518" s="219">
        <f>Scores!O514*calcs!$BN$5</f>
        <v>-1.29269377414061</v>
      </c>
      <c r="N518" s="219">
        <f>Scores!P514*calcs!$BN$5</f>
        <v>-1.29269377414061</v>
      </c>
      <c r="O518" s="219">
        <f>Scores!Q514*calcs!$BN$5</f>
        <v>-1.29269377414061</v>
      </c>
      <c r="P518" s="219">
        <f>Scores!R514*calcs!$BN$5</f>
        <v>-1.29269377414061</v>
      </c>
      <c r="Q518" s="219">
        <f>Scores!S514*calcs!$BN$5</f>
        <v>-1.29269377414061</v>
      </c>
      <c r="R518" s="219">
        <f>Scores!T514*calcs!$BN$6</f>
        <v>-0.707669998411024</v>
      </c>
      <c r="S518" s="219">
        <f>Scores!U514*calcs!$BN$6</f>
        <v>-0.707669998411024</v>
      </c>
      <c r="T518" s="219">
        <f>Scores!V514*calcs!$BN$6</f>
        <v>-0.707669998411024</v>
      </c>
      <c r="U518" s="219">
        <f>Scores!W514*calcs!$BN$6</f>
        <v>-0.707669998411024</v>
      </c>
      <c r="V518" s="219">
        <f>Scores!X514*calcs!$BN$6</f>
        <v>-0.707669998411024</v>
      </c>
      <c r="W518" s="219">
        <f>Scores!Y514*calcs!$BN$7</f>
        <v>0.553654303814368</v>
      </c>
      <c r="X518" s="219">
        <f>Scores!Z514*calcs!$BN$7</f>
        <v>1.22657490271231</v>
      </c>
      <c r="Y518" s="219">
        <f>Scores!AA514*calcs!$BN$7</f>
        <v>1.30922470935942</v>
      </c>
      <c r="Z518" s="219">
        <f>Scores!AB514*calcs!$BN$7</f>
        <v>0.797662149022069</v>
      </c>
      <c r="AA518" s="219">
        <f>Scores!AC514*calcs!$BN$7</f>
        <v>0.690391940391129</v>
      </c>
      <c r="AB518" s="219">
        <f>Scores!AD514*calcs!$BN$8</f>
        <v>-0.438054388758509</v>
      </c>
      <c r="AC518" s="219">
        <f>Scores!AE514*calcs!$BN$8</f>
        <v>-0.348357981774761</v>
      </c>
      <c r="AD518" s="219">
        <f>Scores!AF514*calcs!$BN$8</f>
        <v>0.107203782895034</v>
      </c>
      <c r="AE518" s="219">
        <f>Scores!AG514*calcs!$BN$8</f>
        <v>0.0989647764203102</v>
      </c>
      <c r="AF518" s="219">
        <f>Scores!AH514*calcs!$BN$8</f>
        <v>0.255543120838969</v>
      </c>
      <c r="AG518" s="219">
        <f>Scores!AI514*calcs!$BN$9</f>
        <v>2.01238271848307</v>
      </c>
      <c r="AH518" s="219">
        <f>Scores!AJ514*calcs!$BN$9</f>
        <v>1.99379194579301</v>
      </c>
      <c r="AI518" s="219">
        <f>Scores!AK514*calcs!$BN$9</f>
        <v>1.99637346180692</v>
      </c>
      <c r="AJ518" s="219">
        <f>Scores!AL514*calcs!$BN$9</f>
        <v>2.04012319837535</v>
      </c>
      <c r="AK518" s="219">
        <f>Scores!AM514*calcs!$BN$9</f>
        <v>2.05634345617576</v>
      </c>
      <c r="AL518" s="219">
        <f>Scores!AN514*calcs!$BN$10</f>
        <v>-0.803382310346219</v>
      </c>
      <c r="AM518" s="219">
        <f>Scores!AO514*calcs!$BN$10</f>
        <v>-0.769585005578283</v>
      </c>
      <c r="AN518" s="219">
        <f>Scores!AP514*calcs!$BN$10</f>
        <v>-0.723950710065906</v>
      </c>
      <c r="AO518" s="219">
        <f>Scores!AQ514*calcs!$BN$10</f>
        <v>-0.791635110097589</v>
      </c>
      <c r="AP518" s="219">
        <f>Scores!AR514*calcs!$BN$10</f>
        <v>-0.732976346094869</v>
      </c>
      <c r="AQ518" s="219">
        <f>Scores!AS514*calcs!$BN$11</f>
        <v>-0.904654752205305</v>
      </c>
      <c r="AR518" s="219">
        <f>Scores!AT514*calcs!$BN$11</f>
        <v>-0.600511121585094</v>
      </c>
      <c r="AS518" s="219">
        <f>Scores!AU514*calcs!$BN$11</f>
        <v>-0.341667769607918</v>
      </c>
      <c r="AT518" s="219">
        <f>Scores!AV514*calcs!$BN$11</f>
        <v>0.168278066275607</v>
      </c>
      <c r="AU518" s="219">
        <f>Scores!AW514*calcs!$BN$11</f>
        <v>-0.0752738868156128</v>
      </c>
      <c r="AV518" s="219">
        <f>Scores!AX514*calcs!$BN$12</f>
        <v>-0.592528896155038</v>
      </c>
      <c r="AW518" s="219">
        <f>Scores!AY514*calcs!$BN$12</f>
        <v>-0.577682794249955</v>
      </c>
      <c r="AX518" s="219">
        <f>Scores!AZ514*calcs!$BN$12</f>
        <v>-0.377491340973277</v>
      </c>
      <c r="AY518" s="219">
        <f>Scores!BA514*calcs!$BN$12</f>
        <v>-0.297700496215752</v>
      </c>
      <c r="AZ518" s="219">
        <f>Scores!BB514*calcs!$BN$12</f>
        <v>-0.208956614095602</v>
      </c>
      <c r="BA518" s="219">
        <f>Scores!BC514*calcs!$BN$13</f>
        <v>-1.05278407843797</v>
      </c>
      <c r="BB518" s="219">
        <f>Scores!BD514*calcs!$BN$13</f>
        <v>-1.0485230513219</v>
      </c>
      <c r="BC518" s="219">
        <f>Scores!BE514*calcs!$BN$13</f>
        <v>-1.00070708533624</v>
      </c>
      <c r="BD518" s="219">
        <f>Scores!BF514*calcs!$BN$13</f>
        <v>-0.996489579964941</v>
      </c>
      <c r="BE518" s="219">
        <f>Scores!BG514*calcs!$BN$13</f>
        <v>-0.996489579964941</v>
      </c>
      <c r="BF518" s="219">
        <f>Scores!BH514*calcs!$BN$14</f>
        <v>1.25566375935131</v>
      </c>
      <c r="BG518" s="219">
        <f>Scores!BI514*calcs!$BN$14</f>
        <v>1.25566375935131</v>
      </c>
      <c r="BH518" s="219">
        <f>Scores!BJ514*calcs!$BN$14</f>
        <v>1.25566375935131</v>
      </c>
      <c r="BI518" s="219">
        <f>Scores!BK514*calcs!$BN$14</f>
        <v>1.48156569155642</v>
      </c>
      <c r="BJ518" s="219">
        <f>Scores!BL514*calcs!$BN$14</f>
        <v>1.48156569155642</v>
      </c>
    </row>
    <row r="519" spans="1:62">
      <c r="A519" t="s">
        <v>1038</v>
      </c>
      <c r="B519" s="22" t="s">
        <v>1039</v>
      </c>
      <c r="C519" s="219">
        <f>Scores!E515*calcs!$BN$3</f>
        <v>0.444076356927968</v>
      </c>
      <c r="D519" s="219">
        <f>Scores!F515*calcs!$BN$3</f>
        <v>0.444076356927968</v>
      </c>
      <c r="E519" s="219">
        <f>Scores!G515*calcs!$BN$3</f>
        <v>0.444076356927968</v>
      </c>
      <c r="F519" s="219">
        <f>Scores!H515*calcs!$BN$3</f>
        <v>0.444076356927968</v>
      </c>
      <c r="G519" s="219">
        <f>Scores!I515*calcs!$BN$3</f>
        <v>0.444076356927968</v>
      </c>
      <c r="H519" s="219">
        <f>Scores!J515*calcs!$BN$4</f>
        <v>-0.702497521196497</v>
      </c>
      <c r="I519" s="219">
        <f>Scores!K515*calcs!$BN$4</f>
        <v>-0.702497521196497</v>
      </c>
      <c r="J519" s="219">
        <f>Scores!L515*calcs!$BN$4</f>
        <v>-0.702497521196497</v>
      </c>
      <c r="K519" s="219">
        <f>Scores!M515*calcs!$BN$4</f>
        <v>-0.702497521196497</v>
      </c>
      <c r="L519" s="219">
        <f>Scores!N515*calcs!$BN$4</f>
        <v>-0.702497521196497</v>
      </c>
      <c r="M519" s="219">
        <f>Scores!O515*calcs!$BN$5</f>
        <v>-1.77360017015272</v>
      </c>
      <c r="N519" s="219">
        <f>Scores!P515*calcs!$BN$5</f>
        <v>-1.77360017015272</v>
      </c>
      <c r="O519" s="219">
        <f>Scores!Q515*calcs!$BN$5</f>
        <v>-1.77360017015272</v>
      </c>
      <c r="P519" s="219">
        <f>Scores!R515*calcs!$BN$5</f>
        <v>-1.77360017015272</v>
      </c>
      <c r="Q519" s="219">
        <f>Scores!S515*calcs!$BN$5</f>
        <v>-1.77360017015272</v>
      </c>
      <c r="R519" s="219">
        <f>Scores!T515*calcs!$BN$6</f>
        <v>-0.213886883952132</v>
      </c>
      <c r="S519" s="219">
        <f>Scores!U515*calcs!$BN$6</f>
        <v>-0.213886883952132</v>
      </c>
      <c r="T519" s="219">
        <f>Scores!V515*calcs!$BN$6</f>
        <v>-0.213886883952132</v>
      </c>
      <c r="U519" s="219">
        <f>Scores!W515*calcs!$BN$6</f>
        <v>-0.213886883952132</v>
      </c>
      <c r="V519" s="219">
        <f>Scores!X515*calcs!$BN$6</f>
        <v>-0.213886883952132</v>
      </c>
      <c r="W519" s="219">
        <f>Scores!Y515*calcs!$BN$7</f>
        <v>1.79190081518373</v>
      </c>
      <c r="X519" s="219">
        <f>Scores!Z515*calcs!$BN$7</f>
        <v>1.62622560757355</v>
      </c>
      <c r="Y519" s="219">
        <f>Scores!AA515*calcs!$BN$7</f>
        <v>1.45854067414829</v>
      </c>
      <c r="Z519" s="219">
        <f>Scores!AB515*calcs!$BN$7</f>
        <v>1.60020232962526</v>
      </c>
      <c r="AA519" s="219">
        <f>Scores!AC515*calcs!$BN$7</f>
        <v>1.42066009939343</v>
      </c>
      <c r="AB519" s="219">
        <f>Scores!AD515*calcs!$BN$8</f>
        <v>0.416220188944468</v>
      </c>
      <c r="AC519" s="219">
        <f>Scores!AE515*calcs!$BN$8</f>
        <v>0.630397029513221</v>
      </c>
      <c r="AD519" s="219">
        <f>Scores!AF515*calcs!$BN$8</f>
        <v>0.647441692613308</v>
      </c>
      <c r="AE519" s="219">
        <f>Scores!AG515*calcs!$BN$8</f>
        <v>0.747061283470433</v>
      </c>
      <c r="AF519" s="219">
        <f>Scores!AH515*calcs!$BN$8</f>
        <v>0.847735840070617</v>
      </c>
      <c r="AG519" s="219">
        <f>Scores!AI515*calcs!$BN$9</f>
        <v>1.79697326864654</v>
      </c>
      <c r="AH519" s="219">
        <f>Scores!AJ515*calcs!$BN$9</f>
        <v>1.94805686636664</v>
      </c>
      <c r="AI519" s="219">
        <f>Scores!AK515*calcs!$BN$9</f>
        <v>1.96489624919936</v>
      </c>
      <c r="AJ519" s="219">
        <f>Scores!AL515*calcs!$BN$9</f>
        <v>1.9614686468963</v>
      </c>
      <c r="AK519" s="219">
        <f>Scores!AM515*calcs!$BN$9</f>
        <v>1.97526349936554</v>
      </c>
      <c r="AL519" s="219">
        <f>Scores!AN515*calcs!$BN$10</f>
        <v>-0.478748902119148</v>
      </c>
      <c r="AM519" s="219">
        <f>Scores!AO515*calcs!$BN$10</f>
        <v>-0.429341215656909</v>
      </c>
      <c r="AN519" s="219">
        <f>Scores!AP515*calcs!$BN$10</f>
        <v>-0.480111968436094</v>
      </c>
      <c r="AO519" s="219">
        <f>Scores!AQ515*calcs!$BN$10</f>
        <v>-0.491691429948364</v>
      </c>
      <c r="AP519" s="219">
        <f>Scores!AR515*calcs!$BN$10</f>
        <v>-0.4489399144583</v>
      </c>
      <c r="AQ519" s="219">
        <f>Scores!AS515*calcs!$BN$11</f>
        <v>-0.417656425901024</v>
      </c>
      <c r="AR519" s="219">
        <f>Scores!AT515*calcs!$BN$11</f>
        <v>-0.303950946915194</v>
      </c>
      <c r="AS519" s="219">
        <f>Scores!AU515*calcs!$BN$11</f>
        <v>-0.12164146117241</v>
      </c>
      <c r="AT519" s="219">
        <f>Scores!AV515*calcs!$BN$11</f>
        <v>0.241028874194708</v>
      </c>
      <c r="AU519" s="219">
        <f>Scores!AW515*calcs!$BN$11</f>
        <v>0.162964215602415</v>
      </c>
      <c r="AV519" s="219">
        <f>Scores!AX515*calcs!$BN$12</f>
        <v>-0.372116477047173</v>
      </c>
      <c r="AW519" s="219">
        <f>Scores!AY515*calcs!$BN$12</f>
        <v>-0.171304038593448</v>
      </c>
      <c r="AX519" s="219">
        <f>Scores!AZ515*calcs!$BN$12</f>
        <v>-0.160291023927152</v>
      </c>
      <c r="AY519" s="219">
        <f>Scores!BA515*calcs!$BN$12</f>
        <v>-0.0688471164131533</v>
      </c>
      <c r="AZ519" s="219">
        <f>Scores!BB515*calcs!$BN$12</f>
        <v>-0.0435872003024844</v>
      </c>
      <c r="BA519" s="219">
        <f>Scores!BC515*calcs!$BN$13</f>
        <v>-1.12181909997489</v>
      </c>
      <c r="BB519" s="219">
        <f>Scores!BD515*calcs!$BN$13</f>
        <v>-1.04297531030961</v>
      </c>
      <c r="BC519" s="219">
        <f>Scores!BE515*calcs!$BN$13</f>
        <v>-1.07348578245161</v>
      </c>
      <c r="BD519" s="219">
        <f>Scores!BF515*calcs!$BN$13</f>
        <v>-1.00313284383137</v>
      </c>
      <c r="BE519" s="219">
        <f>Scores!BG515*calcs!$BN$13</f>
        <v>-1.00313284383137</v>
      </c>
      <c r="BF519" s="219">
        <f>Scores!BH515*calcs!$BN$14</f>
        <v>1.3486305132657</v>
      </c>
      <c r="BG519" s="219">
        <f>Scores!BI515*calcs!$BN$14</f>
        <v>1.3486305132657</v>
      </c>
      <c r="BH519" s="219">
        <f>Scores!BJ515*calcs!$BN$14</f>
        <v>1.3486305132657</v>
      </c>
      <c r="BI519" s="219">
        <f>Scores!BK515*calcs!$BN$14</f>
        <v>1.08111685120835</v>
      </c>
      <c r="BJ519" s="219">
        <f>Scores!BL515*calcs!$BN$14</f>
        <v>1.08111685120835</v>
      </c>
    </row>
    <row r="520" spans="1:62">
      <c r="A520" t="s">
        <v>1040</v>
      </c>
      <c r="B520" s="22" t="s">
        <v>1041</v>
      </c>
      <c r="C520" s="219">
        <f>Scores!E516*calcs!$BN$3</f>
        <v>0.865453493768942</v>
      </c>
      <c r="D520" s="219">
        <f>Scores!F516*calcs!$BN$3</f>
        <v>0.865453493768942</v>
      </c>
      <c r="E520" s="219">
        <f>Scores!G516*calcs!$BN$3</f>
        <v>0.865453493768942</v>
      </c>
      <c r="F520" s="219">
        <f>Scores!H516*calcs!$BN$3</f>
        <v>0.865453493768942</v>
      </c>
      <c r="G520" s="219">
        <f>Scores!I516*calcs!$BN$3</f>
        <v>0.865453493768942</v>
      </c>
      <c r="H520" s="219">
        <f>Scores!J516*calcs!$BN$4</f>
        <v>-0.555827597256311</v>
      </c>
      <c r="I520" s="219">
        <f>Scores!K516*calcs!$BN$4</f>
        <v>-0.555827597256311</v>
      </c>
      <c r="J520" s="219">
        <f>Scores!L516*calcs!$BN$4</f>
        <v>-0.555827597256311</v>
      </c>
      <c r="K520" s="219">
        <f>Scores!M516*calcs!$BN$4</f>
        <v>-0.555827597256311</v>
      </c>
      <c r="L520" s="219">
        <f>Scores!N516*calcs!$BN$4</f>
        <v>-0.555827597256311</v>
      </c>
      <c r="M520" s="219">
        <f>Scores!O516*calcs!$BN$5</f>
        <v>-0.165514604025749</v>
      </c>
      <c r="N520" s="219">
        <f>Scores!P516*calcs!$BN$5</f>
        <v>-0.165514604025749</v>
      </c>
      <c r="O520" s="219">
        <f>Scores!Q516*calcs!$BN$5</f>
        <v>-0.165514604025749</v>
      </c>
      <c r="P520" s="219">
        <f>Scores!R516*calcs!$BN$5</f>
        <v>-0.165514604025749</v>
      </c>
      <c r="Q520" s="219">
        <f>Scores!S516*calcs!$BN$5</f>
        <v>-0.165514604025749</v>
      </c>
      <c r="R520" s="219">
        <f>Scores!T516*calcs!$BN$6</f>
        <v>0.229435148827304</v>
      </c>
      <c r="S520" s="219">
        <f>Scores!U516*calcs!$BN$6</f>
        <v>0.229435148827304</v>
      </c>
      <c r="T520" s="219">
        <f>Scores!V516*calcs!$BN$6</f>
        <v>0.229435148827304</v>
      </c>
      <c r="U520" s="219">
        <f>Scores!W516*calcs!$BN$6</f>
        <v>0.229435148827304</v>
      </c>
      <c r="V520" s="219">
        <f>Scores!X516*calcs!$BN$6</f>
        <v>0.229435148827304</v>
      </c>
      <c r="W520" s="219">
        <f>Scores!Y516*calcs!$BN$7</f>
        <v>-0.750427670469941</v>
      </c>
      <c r="X520" s="219">
        <f>Scores!Z516*calcs!$BN$7</f>
        <v>-0.0199836993407283</v>
      </c>
      <c r="Y520" s="219">
        <f>Scores!AA516*calcs!$BN$7</f>
        <v>0.256012579122409</v>
      </c>
      <c r="Z520" s="219">
        <f>Scores!AB516*calcs!$BN$7</f>
        <v>-0.353751012331565</v>
      </c>
      <c r="AA520" s="219">
        <f>Scores!AC516*calcs!$BN$7</f>
        <v>-0.745336044521811</v>
      </c>
      <c r="AB520" s="219">
        <f>Scores!AD516*calcs!$BN$8</f>
        <v>0.0268792775504385</v>
      </c>
      <c r="AC520" s="219">
        <f>Scores!AE516*calcs!$BN$8</f>
        <v>0.0507998362885588</v>
      </c>
      <c r="AD520" s="219">
        <f>Scores!AF516*calcs!$BN$8</f>
        <v>0.0651633417450381</v>
      </c>
      <c r="AE520" s="219">
        <f>Scores!AG516*calcs!$BN$8</f>
        <v>0.137622793969837</v>
      </c>
      <c r="AF520" s="219">
        <f>Scores!AH516*calcs!$BN$8</f>
        <v>0.175491538427322</v>
      </c>
      <c r="AG520" s="219">
        <f>Scores!AI516*calcs!$BN$9</f>
        <v>1.68857167634923</v>
      </c>
      <c r="AH520" s="219">
        <f>Scores!AJ516*calcs!$BN$9</f>
        <v>1.72867140724326</v>
      </c>
      <c r="AI520" s="219">
        <f>Scores!AK516*calcs!$BN$9</f>
        <v>1.76533629245548</v>
      </c>
      <c r="AJ520" s="219">
        <f>Scores!AL516*calcs!$BN$9</f>
        <v>1.69361099258583</v>
      </c>
      <c r="AK520" s="219">
        <f>Scores!AM516*calcs!$BN$9</f>
        <v>1.71992030477932</v>
      </c>
      <c r="AL520" s="219">
        <f>Scores!AN516*calcs!$BN$10</f>
        <v>-0.118198606173338</v>
      </c>
      <c r="AM520" s="219">
        <f>Scores!AO516*calcs!$BN$10</f>
        <v>-0.237855175747671</v>
      </c>
      <c r="AN520" s="219">
        <f>Scores!AP516*calcs!$BN$10</f>
        <v>-0.396513714587402</v>
      </c>
      <c r="AO520" s="219">
        <f>Scores!AQ516*calcs!$BN$10</f>
        <v>-0.458579634864396</v>
      </c>
      <c r="AP520" s="219">
        <f>Scores!AR516*calcs!$BN$10</f>
        <v>-0.424702138958645</v>
      </c>
      <c r="AQ520" s="219">
        <f>Scores!AS516*calcs!$BN$11</f>
        <v>-0.392318995595981</v>
      </c>
      <c r="AR520" s="219">
        <f>Scores!AT516*calcs!$BN$11</f>
        <v>-0.236926796597797</v>
      </c>
      <c r="AS520" s="219">
        <f>Scores!AU516*calcs!$BN$11</f>
        <v>-0.180067453123306</v>
      </c>
      <c r="AT520" s="219">
        <f>Scores!AV516*calcs!$BN$11</f>
        <v>0.113613623111404</v>
      </c>
      <c r="AU520" s="219">
        <f>Scores!AW516*calcs!$BN$11</f>
        <v>-0.194628494898177</v>
      </c>
      <c r="AV520" s="219">
        <f>Scores!AX516*calcs!$BN$12</f>
        <v>-0.618352247274915</v>
      </c>
      <c r="AW520" s="219">
        <f>Scores!AY516*calcs!$BN$12</f>
        <v>-0.550804681291584</v>
      </c>
      <c r="AX520" s="219">
        <f>Scores!AZ516*calcs!$BN$12</f>
        <v>-0.535415161302415</v>
      </c>
      <c r="AY520" s="219">
        <f>Scores!BA516*calcs!$BN$12</f>
        <v>-0.486045931704644</v>
      </c>
      <c r="AZ520" s="219">
        <f>Scores!BB516*calcs!$BN$12</f>
        <v>-0.519704011543807</v>
      </c>
      <c r="BA520" s="219">
        <f>Scores!BC516*calcs!$BN$13</f>
        <v>-0.419963047682906</v>
      </c>
      <c r="BB520" s="219">
        <f>Scores!BD516*calcs!$BN$13</f>
        <v>-0.371698647823106</v>
      </c>
      <c r="BC520" s="219">
        <f>Scores!BE516*calcs!$BN$13</f>
        <v>-0.363893485576816</v>
      </c>
      <c r="BD520" s="219">
        <f>Scores!BF516*calcs!$BN$13</f>
        <v>-0.33880645718808</v>
      </c>
      <c r="BE520" s="219">
        <f>Scores!BG516*calcs!$BN$13</f>
        <v>-0.33880645718808</v>
      </c>
      <c r="BF520" s="219">
        <f>Scores!BH516*calcs!$BN$14</f>
        <v>2.47814365053483</v>
      </c>
      <c r="BG520" s="219">
        <f>Scores!BI516*calcs!$BN$14</f>
        <v>2.47814365053483</v>
      </c>
      <c r="BH520" s="219">
        <f>Scores!BJ516*calcs!$BN$14</f>
        <v>2.47814365053483</v>
      </c>
      <c r="BI520" s="219">
        <f>Scores!BK516*calcs!$BN$14</f>
        <v>2.44073666276301</v>
      </c>
      <c r="BJ520" s="219">
        <f>Scores!BL516*calcs!$BN$14</f>
        <v>2.44073666276301</v>
      </c>
    </row>
    <row r="521" spans="1:62">
      <c r="A521" t="s">
        <v>1042</v>
      </c>
      <c r="B521" s="22" t="s">
        <v>1043</v>
      </c>
      <c r="C521" s="219">
        <f>Scores!E517*calcs!$BN$3</f>
        <v>-0.820055053594955</v>
      </c>
      <c r="D521" s="219">
        <f>Scores!F517*calcs!$BN$3</f>
        <v>-0.820055053594955</v>
      </c>
      <c r="E521" s="219">
        <f>Scores!G517*calcs!$BN$3</f>
        <v>-0.820055053594955</v>
      </c>
      <c r="F521" s="219">
        <f>Scores!H517*calcs!$BN$3</f>
        <v>-0.820055053594955</v>
      </c>
      <c r="G521" s="219">
        <f>Scores!I517*calcs!$BN$3</f>
        <v>-0.820055053594955</v>
      </c>
      <c r="H521" s="219">
        <f>Scores!J517*calcs!$BN$4</f>
        <v>-1.10265971134055</v>
      </c>
      <c r="I521" s="219">
        <f>Scores!K517*calcs!$BN$4</f>
        <v>-1.10265971134055</v>
      </c>
      <c r="J521" s="219">
        <f>Scores!L517*calcs!$BN$4</f>
        <v>-1.10265971134055</v>
      </c>
      <c r="K521" s="219">
        <f>Scores!M517*calcs!$BN$4</f>
        <v>-1.10265971134055</v>
      </c>
      <c r="L521" s="219">
        <f>Scores!N517*calcs!$BN$4</f>
        <v>-1.10265971134055</v>
      </c>
      <c r="M521" s="219">
        <f>Scores!O517*calcs!$BN$5</f>
        <v>-0.667339764124887</v>
      </c>
      <c r="N521" s="219">
        <f>Scores!P517*calcs!$BN$5</f>
        <v>-0.667339764124887</v>
      </c>
      <c r="O521" s="219">
        <f>Scores!Q517*calcs!$BN$5</f>
        <v>-0.667339764124887</v>
      </c>
      <c r="P521" s="219">
        <f>Scores!R517*calcs!$BN$5</f>
        <v>-0.667339764124887</v>
      </c>
      <c r="Q521" s="219">
        <f>Scores!S517*calcs!$BN$5</f>
        <v>-0.667339764124887</v>
      </c>
      <c r="R521" s="219">
        <f>Scores!T517*calcs!$BN$6</f>
        <v>0.0440599595435933</v>
      </c>
      <c r="S521" s="219">
        <f>Scores!U517*calcs!$BN$6</f>
        <v>0.0440599595435933</v>
      </c>
      <c r="T521" s="219">
        <f>Scores!V517*calcs!$BN$6</f>
        <v>0.0440599595435933</v>
      </c>
      <c r="U521" s="219">
        <f>Scores!W517*calcs!$BN$6</f>
        <v>0.0440599595435933</v>
      </c>
      <c r="V521" s="219">
        <f>Scores!X517*calcs!$BN$6</f>
        <v>0.0440599595435933</v>
      </c>
      <c r="W521" s="219">
        <f>Scores!Y517*calcs!$BN$7</f>
        <v>0.82906999528128</v>
      </c>
      <c r="X521" s="219">
        <f>Scores!Z517*calcs!$BN$7</f>
        <v>0.760275044697692</v>
      </c>
      <c r="Y521" s="219">
        <f>Scores!AA517*calcs!$BN$7</f>
        <v>0.343886819225875</v>
      </c>
      <c r="Z521" s="219">
        <f>Scores!AB517*calcs!$BN$7</f>
        <v>0.533267000162487</v>
      </c>
      <c r="AA521" s="219">
        <f>Scores!AC517*calcs!$BN$7</f>
        <v>0.580684174694293</v>
      </c>
      <c r="AB521" s="219">
        <f>Scores!AD517*calcs!$BN$8</f>
        <v>0.490981807166141</v>
      </c>
      <c r="AC521" s="219">
        <f>Scores!AE517*calcs!$BN$8</f>
        <v>0.424122628714727</v>
      </c>
      <c r="AD521" s="219">
        <f>Scores!AF517*calcs!$BN$8</f>
        <v>0.389345702101967</v>
      </c>
      <c r="AE521" s="219">
        <f>Scores!AG517*calcs!$BN$8</f>
        <v>0.466205243096053</v>
      </c>
      <c r="AF521" s="219">
        <f>Scores!AH517*calcs!$BN$8</f>
        <v>0.444552249351741</v>
      </c>
      <c r="AG521" s="219">
        <f>Scores!AI517*calcs!$BN$9</f>
        <v>1.68039124948902</v>
      </c>
      <c r="AH521" s="219">
        <f>Scores!AJ517*calcs!$BN$9</f>
        <v>1.69923487728493</v>
      </c>
      <c r="AI521" s="219">
        <f>Scores!AK517*calcs!$BN$9</f>
        <v>1.7263571708002</v>
      </c>
      <c r="AJ521" s="219">
        <f>Scores!AL517*calcs!$BN$9</f>
        <v>1.75221232150612</v>
      </c>
      <c r="AK521" s="219">
        <f>Scores!AM517*calcs!$BN$9</f>
        <v>1.77583971004224</v>
      </c>
      <c r="AL521" s="219">
        <f>Scores!AN517*calcs!$BN$10</f>
        <v>-0.548085497493343</v>
      </c>
      <c r="AM521" s="219">
        <f>Scores!AO517*calcs!$BN$10</f>
        <v>-0.487164399990595</v>
      </c>
      <c r="AN521" s="219">
        <f>Scores!AP517*calcs!$BN$10</f>
        <v>-0.469594574889349</v>
      </c>
      <c r="AO521" s="219">
        <f>Scores!AQ517*calcs!$BN$10</f>
        <v>-0.457631891176841</v>
      </c>
      <c r="AP521" s="219">
        <f>Scores!AR517*calcs!$BN$10</f>
        <v>-0.4489399144583</v>
      </c>
      <c r="AQ521" s="219">
        <f>Scores!AS517*calcs!$BN$11</f>
        <v>-0.269084095692121</v>
      </c>
      <c r="AR521" s="219">
        <f>Scores!AT517*calcs!$BN$11</f>
        <v>-0.100795225625473</v>
      </c>
      <c r="AS521" s="219">
        <f>Scores!AU517*calcs!$BN$11</f>
        <v>-0.0327919687485895</v>
      </c>
      <c r="AT521" s="219">
        <f>Scores!AV517*calcs!$BN$11</f>
        <v>0.328523946867563</v>
      </c>
      <c r="AU521" s="219">
        <f>Scores!AW517*calcs!$BN$11</f>
        <v>0.14478293466871</v>
      </c>
      <c r="AV521" s="219">
        <f>Scores!AX517*calcs!$BN$12</f>
        <v>0.0101307961249666</v>
      </c>
      <c r="AW521" s="219">
        <f>Scores!AY517*calcs!$BN$12</f>
        <v>0.0305102981076125</v>
      </c>
      <c r="AX521" s="219">
        <f>Scores!AZ517*calcs!$BN$12</f>
        <v>-0.00942282036993984</v>
      </c>
      <c r="AY521" s="219">
        <f>Scores!BA517*calcs!$BN$12</f>
        <v>-0.0425880577272563</v>
      </c>
      <c r="AZ521" s="219">
        <f>Scores!BB517*calcs!$BN$12</f>
        <v>-0.0293505970388612</v>
      </c>
      <c r="BA521" s="219">
        <f>Scores!BC517*calcs!$BN$13</f>
        <v>0.0805408584597353</v>
      </c>
      <c r="BB521" s="219">
        <f>Scores!BD517*calcs!$BN$13</f>
        <v>0.194170935429981</v>
      </c>
      <c r="BC521" s="219">
        <f>Scores!BE517*calcs!$BN$13</f>
        <v>0.260790331330051</v>
      </c>
      <c r="BD521" s="219">
        <f>Scores!BF517*calcs!$BN$13</f>
        <v>0.33880645718808</v>
      </c>
      <c r="BE521" s="219">
        <f>Scores!BG517*calcs!$BN$13</f>
        <v>0.33880645718808</v>
      </c>
      <c r="BF521" s="219">
        <f>Scores!BH517*calcs!$BN$14</f>
        <v>1.94788033883907</v>
      </c>
      <c r="BG521" s="219">
        <f>Scores!BI517*calcs!$BN$14</f>
        <v>1.94788033883907</v>
      </c>
      <c r="BH521" s="219">
        <f>Scores!BJ517*calcs!$BN$14</f>
        <v>1.94788033883907</v>
      </c>
      <c r="BI521" s="219">
        <f>Scores!BK517*calcs!$BN$14</f>
        <v>2.16852822674028</v>
      </c>
      <c r="BJ521" s="219">
        <f>Scores!BL517*calcs!$BN$14</f>
        <v>2.16852822674028</v>
      </c>
    </row>
    <row r="522" spans="1:62">
      <c r="A522" t="s">
        <v>1044</v>
      </c>
      <c r="B522" s="22" t="s">
        <v>1045</v>
      </c>
      <c r="C522" s="219">
        <f>Scores!E518*calcs!$BN$3</f>
        <v>0.145484610954562</v>
      </c>
      <c r="D522" s="219">
        <f>Scores!F518*calcs!$BN$3</f>
        <v>0.145484610954562</v>
      </c>
      <c r="E522" s="219">
        <f>Scores!G518*calcs!$BN$3</f>
        <v>0.145484610954562</v>
      </c>
      <c r="F522" s="219">
        <f>Scores!H518*calcs!$BN$3</f>
        <v>0.145484610954562</v>
      </c>
      <c r="G522" s="219">
        <f>Scores!I518*calcs!$BN$3</f>
        <v>0.145484610954562</v>
      </c>
      <c r="H522" s="219">
        <f>Scores!J518*calcs!$BN$4</f>
        <v>0.377642819230855</v>
      </c>
      <c r="I522" s="219">
        <f>Scores!K518*calcs!$BN$4</f>
        <v>0.377642819230855</v>
      </c>
      <c r="J522" s="219">
        <f>Scores!L518*calcs!$BN$4</f>
        <v>0.377642819230855</v>
      </c>
      <c r="K522" s="219">
        <f>Scores!M518*calcs!$BN$4</f>
        <v>0.377642819230855</v>
      </c>
      <c r="L522" s="219">
        <f>Scores!N518*calcs!$BN$4</f>
        <v>0.377642819230855</v>
      </c>
      <c r="M522" s="219">
        <f>Scores!O518*calcs!$BN$5</f>
        <v>0.296570339061534</v>
      </c>
      <c r="N522" s="219">
        <f>Scores!P518*calcs!$BN$5</f>
        <v>0.296570339061534</v>
      </c>
      <c r="O522" s="219">
        <f>Scores!Q518*calcs!$BN$5</f>
        <v>0.296570339061534</v>
      </c>
      <c r="P522" s="219">
        <f>Scores!R518*calcs!$BN$5</f>
        <v>0.296570339061534</v>
      </c>
      <c r="Q522" s="219">
        <f>Scores!S518*calcs!$BN$5</f>
        <v>0.296570339061534</v>
      </c>
      <c r="R522" s="219">
        <f>Scores!T518*calcs!$BN$6</f>
        <v>-0.687269481078131</v>
      </c>
      <c r="S522" s="219">
        <f>Scores!U518*calcs!$BN$6</f>
        <v>-0.687269481078131</v>
      </c>
      <c r="T522" s="219">
        <f>Scores!V518*calcs!$BN$6</f>
        <v>-0.687269481078131</v>
      </c>
      <c r="U522" s="219">
        <f>Scores!W518*calcs!$BN$6</f>
        <v>-0.687269481078131</v>
      </c>
      <c r="V522" s="219">
        <f>Scores!X518*calcs!$BN$6</f>
        <v>-0.687269481078131</v>
      </c>
      <c r="W522" s="219">
        <f>Scores!Y518*calcs!$BN$7</f>
        <v>0.515801636480714</v>
      </c>
      <c r="X522" s="219">
        <f>Scores!Z518*calcs!$BN$7</f>
        <v>-0.842139010213557</v>
      </c>
      <c r="Y522" s="219">
        <f>Scores!AA518*calcs!$BN$7</f>
        <v>-0.0500024839888859</v>
      </c>
      <c r="Z522" s="219">
        <f>Scores!AB518*calcs!$BN$7</f>
        <v>-0.211610215410735</v>
      </c>
      <c r="AA522" s="219">
        <f>Scores!AC518*calcs!$BN$7</f>
        <v>0.708113256239871</v>
      </c>
      <c r="AB522" s="219">
        <f>Scores!AD518*calcs!$BN$8</f>
        <v>-1.13354346936904</v>
      </c>
      <c r="AC522" s="219">
        <f>Scores!AE518*calcs!$BN$8</f>
        <v>-0.833476701337518</v>
      </c>
      <c r="AD522" s="219">
        <f>Scores!AF518*calcs!$BN$8</f>
        <v>-0.878054921251117</v>
      </c>
      <c r="AE522" s="219">
        <f>Scores!AG518*calcs!$BN$8</f>
        <v>-0.511235563748611</v>
      </c>
      <c r="AF522" s="219">
        <f>Scores!AH518*calcs!$BN$8</f>
        <v>-0.405235338019169</v>
      </c>
      <c r="AG522" s="219">
        <f>Scores!AI518*calcs!$BN$9</f>
        <v>1.60604143912967</v>
      </c>
      <c r="AH522" s="219">
        <f>Scores!AJ518*calcs!$BN$9</f>
        <v>1.63991240469716</v>
      </c>
      <c r="AI522" s="219">
        <f>Scores!AK518*calcs!$BN$9</f>
        <v>1.65911074718116</v>
      </c>
      <c r="AJ522" s="219">
        <f>Scores!AL518*calcs!$BN$9</f>
        <v>1.69390584203952</v>
      </c>
      <c r="AK522" s="219">
        <f>Scores!AM518*calcs!$BN$9</f>
        <v>1.71735765560491</v>
      </c>
      <c r="AL522" s="219">
        <f>Scores!AN518*calcs!$BN$10</f>
        <v>-1.27444610696508</v>
      </c>
      <c r="AM522" s="219">
        <f>Scores!AO518*calcs!$BN$10</f>
        <v>-1.29709475739437</v>
      </c>
      <c r="AN522" s="219">
        <f>Scores!AP518*calcs!$BN$10</f>
        <v>-1.35906557198542</v>
      </c>
      <c r="AO522" s="219">
        <f>Scores!AQ518*calcs!$BN$10</f>
        <v>-1.06984374096064</v>
      </c>
      <c r="AP522" s="219">
        <f>Scores!AR518*calcs!$BN$10</f>
        <v>-0.918058149935472</v>
      </c>
      <c r="AQ522" s="219">
        <f>Scores!AS518*calcs!$BN$11</f>
        <v>-1.84034531844165</v>
      </c>
      <c r="AR522" s="219">
        <f>Scores!AT518*calcs!$BN$11</f>
        <v>-1.75336735677377</v>
      </c>
      <c r="AS522" s="219">
        <f>Scores!AU518*calcs!$BN$11</f>
        <v>-1.43157651875045</v>
      </c>
      <c r="AT522" s="219">
        <f>Scores!AV518*calcs!$BN$11</f>
        <v>-0.560788253722029</v>
      </c>
      <c r="AU522" s="219">
        <f>Scores!AW518*calcs!$BN$11</f>
        <v>-0.532504165513104</v>
      </c>
      <c r="AV522" s="219">
        <f>Scores!AX518*calcs!$BN$12</f>
        <v>-1.69522590070853</v>
      </c>
      <c r="AW522" s="219">
        <f>Scores!AY518*calcs!$BN$12</f>
        <v>-1.51653486929418</v>
      </c>
      <c r="AX522" s="219">
        <f>Scores!AZ518*calcs!$BN$12</f>
        <v>-1.36096867489958</v>
      </c>
      <c r="AY522" s="219">
        <f>Scores!BA518*calcs!$BN$12</f>
        <v>-0.981841591582979</v>
      </c>
      <c r="AZ522" s="219">
        <f>Scores!BB518*calcs!$BN$12</f>
        <v>-0.852059169393834</v>
      </c>
      <c r="BA522" s="219">
        <f>Scores!BC518*calcs!$BN$13</f>
        <v>-1.2483833061259</v>
      </c>
      <c r="BB522" s="219">
        <f>Scores!BD518*calcs!$BN$13</f>
        <v>-1.25378946877645</v>
      </c>
      <c r="BC522" s="219">
        <f>Scores!BE518*calcs!$BN$13</f>
        <v>-0.90366882251576</v>
      </c>
      <c r="BD522" s="219">
        <f>Scores!BF518*calcs!$BN$13</f>
        <v>-1.02970589929711</v>
      </c>
      <c r="BE522" s="219">
        <f>Scores!BG518*calcs!$BN$13</f>
        <v>-1.02970589929711</v>
      </c>
      <c r="BF522" s="219">
        <f>Scores!BH518*calcs!$BN$14</f>
        <v>1.01266482760285</v>
      </c>
      <c r="BG522" s="219">
        <f>Scores!BI518*calcs!$BN$14</f>
        <v>1.01266482760285</v>
      </c>
      <c r="BH522" s="219">
        <f>Scores!BJ518*calcs!$BN$14</f>
        <v>1.01266482760285</v>
      </c>
      <c r="BI522" s="219">
        <f>Scores!BK518*calcs!$BN$14</f>
        <v>0.524700419069849</v>
      </c>
      <c r="BJ522" s="219">
        <f>Scores!BL518*calcs!$BN$14</f>
        <v>0.524700419069849</v>
      </c>
    </row>
    <row r="523" spans="1:62">
      <c r="A523" t="s">
        <v>1046</v>
      </c>
      <c r="B523" s="22" t="s">
        <v>1047</v>
      </c>
      <c r="C523" s="219">
        <f>Scores!E519*calcs!$BN$3</f>
        <v>0.471982127579688</v>
      </c>
      <c r="D523" s="219">
        <f>Scores!F519*calcs!$BN$3</f>
        <v>0.471982127579688</v>
      </c>
      <c r="E523" s="219">
        <f>Scores!G519*calcs!$BN$3</f>
        <v>0.471982127579688</v>
      </c>
      <c r="F523" s="219">
        <f>Scores!H519*calcs!$BN$3</f>
        <v>0.471982127579688</v>
      </c>
      <c r="G523" s="219">
        <f>Scores!I519*calcs!$BN$3</f>
        <v>0.471982127579688</v>
      </c>
      <c r="H523" s="219">
        <f>Scores!J519*calcs!$BN$4</f>
        <v>-0.784154024840443</v>
      </c>
      <c r="I523" s="219">
        <f>Scores!K519*calcs!$BN$4</f>
        <v>-0.784154024840443</v>
      </c>
      <c r="J523" s="219">
        <f>Scores!L519*calcs!$BN$4</f>
        <v>-0.784154024840443</v>
      </c>
      <c r="K523" s="219">
        <f>Scores!M519*calcs!$BN$4</f>
        <v>-0.784154024840443</v>
      </c>
      <c r="L523" s="219">
        <f>Scores!N519*calcs!$BN$4</f>
        <v>-0.784154024840443</v>
      </c>
      <c r="M523" s="219">
        <f>Scores!O519*calcs!$BN$5</f>
        <v>-1.95181567172433</v>
      </c>
      <c r="N523" s="219">
        <f>Scores!P519*calcs!$BN$5</f>
        <v>-1.95181567172433</v>
      </c>
      <c r="O523" s="219">
        <f>Scores!Q519*calcs!$BN$5</f>
        <v>-1.95181567172433</v>
      </c>
      <c r="P523" s="219">
        <f>Scores!R519*calcs!$BN$5</f>
        <v>-1.95181567172433</v>
      </c>
      <c r="Q523" s="219">
        <f>Scores!S519*calcs!$BN$5</f>
        <v>-1.95181567172433</v>
      </c>
      <c r="R523" s="219">
        <f>Scores!T519*calcs!$BN$6</f>
        <v>-0.24723236149865</v>
      </c>
      <c r="S523" s="219">
        <f>Scores!U519*calcs!$BN$6</f>
        <v>-0.24723236149865</v>
      </c>
      <c r="T523" s="219">
        <f>Scores!V519*calcs!$BN$6</f>
        <v>-0.24723236149865</v>
      </c>
      <c r="U523" s="219">
        <f>Scores!W519*calcs!$BN$6</f>
        <v>-0.24723236149865</v>
      </c>
      <c r="V523" s="219">
        <f>Scores!X519*calcs!$BN$6</f>
        <v>-0.24723236149865</v>
      </c>
      <c r="W523" s="219">
        <f>Scores!Y519*calcs!$BN$7</f>
        <v>0.339609658579241</v>
      </c>
      <c r="X523" s="219">
        <f>Scores!Z519*calcs!$BN$7</f>
        <v>0.120911764806526</v>
      </c>
      <c r="Y523" s="219">
        <f>Scores!AA519*calcs!$BN$7</f>
        <v>0.367637957628015</v>
      </c>
      <c r="Z523" s="219">
        <f>Scores!AB519*calcs!$BN$7</f>
        <v>0.280715876593647</v>
      </c>
      <c r="AA523" s="219">
        <f>Scores!AC519*calcs!$BN$7</f>
        <v>0.583538239478392</v>
      </c>
      <c r="AB523" s="219">
        <f>Scores!AD519*calcs!$BN$8</f>
        <v>-0.0781379262856707</v>
      </c>
      <c r="AC523" s="219">
        <f>Scores!AE519*calcs!$BN$8</f>
        <v>-0.0612478455376818</v>
      </c>
      <c r="AD523" s="219">
        <f>Scores!AF519*calcs!$BN$8</f>
        <v>-0.18751447925896</v>
      </c>
      <c r="AE523" s="219">
        <f>Scores!AG519*calcs!$BN$8</f>
        <v>-0.173971639134193</v>
      </c>
      <c r="AF523" s="219">
        <f>Scores!AH519*calcs!$BN$8</f>
        <v>-0.189818665335071</v>
      </c>
      <c r="AG523" s="219">
        <f>Scores!AI519*calcs!$BN$9</f>
        <v>1.85565984497197</v>
      </c>
      <c r="AH523" s="219">
        <f>Scores!AJ519*calcs!$BN$9</f>
        <v>1.86546469352019</v>
      </c>
      <c r="AI523" s="219">
        <f>Scores!AK519*calcs!$BN$9</f>
        <v>1.94469065610641</v>
      </c>
      <c r="AJ523" s="219">
        <f>Scores!AL519*calcs!$BN$9</f>
        <v>1.95434755251932</v>
      </c>
      <c r="AK523" s="219">
        <f>Scores!AM519*calcs!$BN$9</f>
        <v>1.96353409040723</v>
      </c>
      <c r="AL523" s="219">
        <f>Scores!AN519*calcs!$BN$10</f>
        <v>-0.788088031235217</v>
      </c>
      <c r="AM523" s="219">
        <f>Scores!AO519*calcs!$BN$10</f>
        <v>-0.84192920011306</v>
      </c>
      <c r="AN523" s="219">
        <f>Scores!AP519*calcs!$BN$10</f>
        <v>-0.977100549208429</v>
      </c>
      <c r="AO523" s="219">
        <f>Scores!AQ519*calcs!$BN$10</f>
        <v>-1.02715564416155</v>
      </c>
      <c r="AP523" s="219">
        <f>Scores!AR519*calcs!$BN$10</f>
        <v>-1.17141206877491</v>
      </c>
      <c r="AQ523" s="219">
        <f>Scores!AS519*calcs!$BN$11</f>
        <v>-1.63457734126345</v>
      </c>
      <c r="AR523" s="219">
        <f>Scores!AT519*calcs!$BN$11</f>
        <v>-1.85791386778915</v>
      </c>
      <c r="AS523" s="219">
        <f>Scores!AU519*calcs!$BN$11</f>
        <v>-1.83767420554854</v>
      </c>
      <c r="AT523" s="219">
        <f>Scores!AV519*calcs!$BN$11</f>
        <v>-1.02726678339975</v>
      </c>
      <c r="AU523" s="219">
        <f>Scores!AW519*calcs!$BN$11</f>
        <v>-1.23275113630316</v>
      </c>
      <c r="AV523" s="219">
        <f>Scores!AX519*calcs!$BN$12</f>
        <v>-1.10231449270681</v>
      </c>
      <c r="AW523" s="219">
        <f>Scores!AY519*calcs!$BN$12</f>
        <v>-1.08423572835462</v>
      </c>
      <c r="AX523" s="219">
        <f>Scores!AZ519*calcs!$BN$12</f>
        <v>-1.04567556366369</v>
      </c>
      <c r="AY523" s="219">
        <f>Scores!BA519*calcs!$BN$12</f>
        <v>-1.08761137142358</v>
      </c>
      <c r="AZ523" s="219">
        <f>Scores!BB519*calcs!$BN$12</f>
        <v>-1.00874259271372</v>
      </c>
      <c r="BA523" s="219">
        <f>Scores!BC519*calcs!$BN$13</f>
        <v>-1.25413622458731</v>
      </c>
      <c r="BB523" s="219">
        <f>Scores!BD519*calcs!$BN$13</f>
        <v>-1.23159850472731</v>
      </c>
      <c r="BC523" s="219">
        <f>Scores!BE519*calcs!$BN$13</f>
        <v>-1.26756230809258</v>
      </c>
      <c r="BD523" s="219">
        <f>Scores!BF519*calcs!$BN$13</f>
        <v>-1.05627895476284</v>
      </c>
      <c r="BE523" s="219">
        <f>Scores!BG519*calcs!$BN$13</f>
        <v>-1.05627895476284</v>
      </c>
      <c r="BF523" s="219">
        <f>Scores!BH519*calcs!$BN$14</f>
        <v>1.23876732454601</v>
      </c>
      <c r="BG523" s="219">
        <f>Scores!BI519*calcs!$BN$14</f>
        <v>1.23876732454601</v>
      </c>
      <c r="BH523" s="219">
        <f>Scores!BJ519*calcs!$BN$14</f>
        <v>1.23876732454601</v>
      </c>
      <c r="BI523" s="219">
        <f>Scores!BK519*calcs!$BN$14</f>
        <v>0.590282425297199</v>
      </c>
      <c r="BJ523" s="219">
        <f>Scores!BL519*calcs!$BN$14</f>
        <v>0.590282425297199</v>
      </c>
    </row>
    <row r="524" spans="1:62">
      <c r="A524" t="s">
        <v>1048</v>
      </c>
      <c r="B524" s="22" t="s">
        <v>378</v>
      </c>
      <c r="C524" s="219">
        <f>Scores!E520*calcs!$BN$3</f>
        <v>0.480353858775204</v>
      </c>
      <c r="D524" s="219">
        <f>Scores!F520*calcs!$BN$3</f>
        <v>0.480353858775204</v>
      </c>
      <c r="E524" s="219">
        <f>Scores!G520*calcs!$BN$3</f>
        <v>0.480353858775204</v>
      </c>
      <c r="F524" s="219">
        <f>Scores!H520*calcs!$BN$3</f>
        <v>0.480353858775204</v>
      </c>
      <c r="G524" s="219">
        <f>Scores!I520*calcs!$BN$3</f>
        <v>0.480353858775204</v>
      </c>
      <c r="H524" s="219">
        <f>Scores!J520*calcs!$BN$4</f>
        <v>1.23019517740795</v>
      </c>
      <c r="I524" s="219">
        <f>Scores!K520*calcs!$BN$4</f>
        <v>1.23019517740795</v>
      </c>
      <c r="J524" s="219">
        <f>Scores!L520*calcs!$BN$4</f>
        <v>1.23019517740795</v>
      </c>
      <c r="K524" s="219">
        <f>Scores!M520*calcs!$BN$4</f>
        <v>1.23019517740795</v>
      </c>
      <c r="L524" s="219">
        <f>Scores!N520*calcs!$BN$4</f>
        <v>1.23019517740795</v>
      </c>
      <c r="M524" s="219">
        <f>Scores!O520*calcs!$BN$5</f>
        <v>0.10460680487344</v>
      </c>
      <c r="N524" s="219">
        <f>Scores!P520*calcs!$BN$5</f>
        <v>0.10460680487344</v>
      </c>
      <c r="O524" s="219">
        <f>Scores!Q520*calcs!$BN$5</f>
        <v>0.10460680487344</v>
      </c>
      <c r="P524" s="219">
        <f>Scores!R520*calcs!$BN$5</f>
        <v>0.10460680487344</v>
      </c>
      <c r="Q524" s="219">
        <f>Scores!S520*calcs!$BN$5</f>
        <v>0.10460680487344</v>
      </c>
      <c r="R524" s="219">
        <f>Scores!T520*calcs!$BN$6</f>
        <v>-0.70981639720777</v>
      </c>
      <c r="S524" s="219">
        <f>Scores!U520*calcs!$BN$6</f>
        <v>-0.70981639720777</v>
      </c>
      <c r="T524" s="219">
        <f>Scores!V520*calcs!$BN$6</f>
        <v>-0.70981639720777</v>
      </c>
      <c r="U524" s="219">
        <f>Scores!W520*calcs!$BN$6</f>
        <v>-0.70981639720777</v>
      </c>
      <c r="V524" s="219">
        <f>Scores!X520*calcs!$BN$6</f>
        <v>-0.70981639720777</v>
      </c>
      <c r="W524" s="219">
        <f>Scores!Y520*calcs!$BN$7</f>
        <v>-0.348908311103343</v>
      </c>
      <c r="X524" s="219">
        <f>Scores!Z520*calcs!$BN$7</f>
        <v>0.227091045773513</v>
      </c>
      <c r="Y524" s="219">
        <f>Scores!AA520*calcs!$BN$7</f>
        <v>-0.30150693920788</v>
      </c>
      <c r="Z524" s="219">
        <f>Scores!AB520*calcs!$BN$7</f>
        <v>0.142923683335712</v>
      </c>
      <c r="AA524" s="219">
        <f>Scores!AC520*calcs!$BN$7</f>
        <v>-0.50989971287865</v>
      </c>
      <c r="AB524" s="219">
        <f>Scores!AD520*calcs!$BN$8</f>
        <v>-0.119046789490824</v>
      </c>
      <c r="AC524" s="219">
        <f>Scores!AE520*calcs!$BN$8</f>
        <v>-0.0698476116747148</v>
      </c>
      <c r="AD524" s="219">
        <f>Scores!AF520*calcs!$BN$8</f>
        <v>-0.0528052226966174</v>
      </c>
      <c r="AE524" s="219">
        <f>Scores!AG520*calcs!$BN$8</f>
        <v>-0.0593774742833714</v>
      </c>
      <c r="AF524" s="219">
        <f>Scores!AH520*calcs!$BN$8</f>
        <v>-0.0898276090062862</v>
      </c>
      <c r="AG524" s="219">
        <f>Scores!AI520*calcs!$BN$9</f>
        <v>1.73010633152364</v>
      </c>
      <c r="AH524" s="219">
        <f>Scores!AJ520*calcs!$BN$9</f>
        <v>1.7367180711419</v>
      </c>
      <c r="AI524" s="219">
        <f>Scores!AK520*calcs!$BN$9</f>
        <v>1.76863420605447</v>
      </c>
      <c r="AJ524" s="219">
        <f>Scores!AL520*calcs!$BN$9</f>
        <v>1.77435931203452</v>
      </c>
      <c r="AK524" s="219">
        <f>Scores!AM520*calcs!$BN$9</f>
        <v>1.81495187833007</v>
      </c>
      <c r="AL524" s="219">
        <f>Scores!AN520*calcs!$BN$10</f>
        <v>-0.810289404138284</v>
      </c>
      <c r="AM524" s="219">
        <f>Scores!AO520*calcs!$BN$10</f>
        <v>-0.716493701524535</v>
      </c>
      <c r="AN524" s="219">
        <f>Scores!AP520*calcs!$BN$10</f>
        <v>-0.636370386844863</v>
      </c>
      <c r="AO524" s="219">
        <f>Scores!AQ520*calcs!$BN$10</f>
        <v>-0.684201866483063</v>
      </c>
      <c r="AP524" s="219">
        <f>Scores!AR520*calcs!$BN$10</f>
        <v>-0.827655156640392</v>
      </c>
      <c r="AQ524" s="219">
        <f>Scores!AS520*calcs!$BN$11</f>
        <v>-0.688406265786237</v>
      </c>
      <c r="AR524" s="219">
        <f>Scores!AT520*calcs!$BN$11</f>
        <v>-0.657264155399749</v>
      </c>
      <c r="AS524" s="219">
        <f>Scores!AU520*calcs!$BN$11</f>
        <v>-0.337302160620101</v>
      </c>
      <c r="AT524" s="219">
        <f>Scores!AV520*calcs!$BN$11</f>
        <v>-0.169539894977726</v>
      </c>
      <c r="AU524" s="219">
        <f>Scores!AW520*calcs!$BN$11</f>
        <v>-0.308056054223892</v>
      </c>
      <c r="AV524" s="219">
        <f>Scores!AX520*calcs!$BN$12</f>
        <v>-0.828214046722383</v>
      </c>
      <c r="AW524" s="219">
        <f>Scores!AY520*calcs!$BN$12</f>
        <v>-0.7154425157376</v>
      </c>
      <c r="AX524" s="219">
        <f>Scores!AZ520*calcs!$BN$12</f>
        <v>-0.629670431858707</v>
      </c>
      <c r="AY524" s="219">
        <f>Scores!BA520*calcs!$BN$12</f>
        <v>-0.600909167480128</v>
      </c>
      <c r="AZ524" s="219">
        <f>Scores!BB520*calcs!$BN$12</f>
        <v>-0.666315549459833</v>
      </c>
      <c r="BA524" s="219">
        <f>Scores!BC520*calcs!$BN$13</f>
        <v>-1.22537163228026</v>
      </c>
      <c r="BB524" s="219">
        <f>Scores!BD520*calcs!$BN$13</f>
        <v>-1.12064368448161</v>
      </c>
      <c r="BC524" s="219">
        <f>Scores!BE520*calcs!$BN$13</f>
        <v>-1.15232937099325</v>
      </c>
      <c r="BD524" s="219">
        <f>Scores!BF520*calcs!$BN$13</f>
        <v>-1.13599812116003</v>
      </c>
      <c r="BE524" s="219">
        <f>Scores!BG520*calcs!$BN$13</f>
        <v>-1.13599812116003</v>
      </c>
      <c r="BF524" s="219">
        <f>Scores!BH520*calcs!$BN$14</f>
        <v>1.68894135618215</v>
      </c>
      <c r="BG524" s="219">
        <f>Scores!BI520*calcs!$BN$14</f>
        <v>1.68894135618215</v>
      </c>
      <c r="BH524" s="219">
        <f>Scores!BJ520*calcs!$BN$14</f>
        <v>1.68894135618215</v>
      </c>
      <c r="BI524" s="219">
        <f>Scores!BK520*calcs!$BN$14</f>
        <v>1.65155401857027</v>
      </c>
      <c r="BJ524" s="219">
        <f>Scores!BL520*calcs!$BN$14</f>
        <v>1.65155401857027</v>
      </c>
    </row>
    <row r="525" spans="1:62">
      <c r="A525" t="s">
        <v>1049</v>
      </c>
      <c r="B525" s="22" t="s">
        <v>1050</v>
      </c>
      <c r="C525" s="219">
        <f>Scores!E521*calcs!$BN$3</f>
        <v>0.790107913009298</v>
      </c>
      <c r="D525" s="219">
        <f>Scores!F521*calcs!$BN$3</f>
        <v>0.790107913009298</v>
      </c>
      <c r="E525" s="219">
        <f>Scores!G521*calcs!$BN$3</f>
        <v>0.790107913009298</v>
      </c>
      <c r="F525" s="219">
        <f>Scores!H521*calcs!$BN$3</f>
        <v>0.790107913009298</v>
      </c>
      <c r="G525" s="219">
        <f>Scores!I521*calcs!$BN$3</f>
        <v>0.790107913009298</v>
      </c>
      <c r="H525" s="219">
        <f>Scores!J521*calcs!$BN$4</f>
        <v>0.195176029779206</v>
      </c>
      <c r="I525" s="219">
        <f>Scores!K521*calcs!$BN$4</f>
        <v>0.195176029779206</v>
      </c>
      <c r="J525" s="219">
        <f>Scores!L521*calcs!$BN$4</f>
        <v>0.195176029779206</v>
      </c>
      <c r="K525" s="219">
        <f>Scores!M521*calcs!$BN$4</f>
        <v>0.195176029779206</v>
      </c>
      <c r="L525" s="219">
        <f>Scores!N521*calcs!$BN$4</f>
        <v>0.195176029779206</v>
      </c>
      <c r="M525" s="219">
        <f>Scores!O521*calcs!$BN$5</f>
        <v>-0.893404808579975</v>
      </c>
      <c r="N525" s="219">
        <f>Scores!P521*calcs!$BN$5</f>
        <v>-0.893404808579975</v>
      </c>
      <c r="O525" s="219">
        <f>Scores!Q521*calcs!$BN$5</f>
        <v>-0.893404808579975</v>
      </c>
      <c r="P525" s="219">
        <f>Scores!R521*calcs!$BN$5</f>
        <v>-0.893404808579975</v>
      </c>
      <c r="Q525" s="219">
        <f>Scores!S521*calcs!$BN$5</f>
        <v>-0.893404808579975</v>
      </c>
      <c r="R525" s="219">
        <f>Scores!T521*calcs!$BN$6</f>
        <v>-0.471023013409023</v>
      </c>
      <c r="S525" s="219">
        <f>Scores!U521*calcs!$BN$6</f>
        <v>-0.471023013409023</v>
      </c>
      <c r="T525" s="219">
        <f>Scores!V521*calcs!$BN$6</f>
        <v>-0.471023013409023</v>
      </c>
      <c r="U525" s="219">
        <f>Scores!W521*calcs!$BN$6</f>
        <v>-0.471023013409023</v>
      </c>
      <c r="V525" s="219">
        <f>Scores!X521*calcs!$BN$6</f>
        <v>-0.471023013409023</v>
      </c>
      <c r="W525" s="219">
        <f>Scores!Y521*calcs!$BN$7</f>
        <v>-0.297385269370128</v>
      </c>
      <c r="X525" s="219">
        <f>Scores!Z521*calcs!$BN$7</f>
        <v>-0.44132194685743</v>
      </c>
      <c r="Y525" s="219">
        <f>Scores!AA521*calcs!$BN$7</f>
        <v>-0.203830179957129</v>
      </c>
      <c r="Z525" s="219">
        <f>Scores!AB521*calcs!$BN$7</f>
        <v>0.404822128315263</v>
      </c>
      <c r="AA525" s="219">
        <f>Scores!AC521*calcs!$BN$7</f>
        <v>0.305977971488313</v>
      </c>
      <c r="AB525" s="219">
        <f>Scores!AD521*calcs!$BN$8</f>
        <v>-0.748116914083644</v>
      </c>
      <c r="AC525" s="219">
        <f>Scores!AE521*calcs!$BN$8</f>
        <v>-0.745516521605997</v>
      </c>
      <c r="AD525" s="219">
        <f>Scores!AF521*calcs!$BN$8</f>
        <v>-0.676235396866406</v>
      </c>
      <c r="AE525" s="219">
        <f>Scores!AG521*calcs!$BN$8</f>
        <v>-0.918315965943821</v>
      </c>
      <c r="AF525" s="219">
        <f>Scores!AH521*calcs!$BN$8</f>
        <v>-0.88736274835712</v>
      </c>
      <c r="AG525" s="219">
        <f>Scores!AI521*calcs!$BN$9</f>
        <v>1.40606357902207</v>
      </c>
      <c r="AH525" s="219">
        <f>Scores!AJ521*calcs!$BN$9</f>
        <v>1.38668819155093</v>
      </c>
      <c r="AI525" s="219">
        <f>Scores!AK521*calcs!$BN$9</f>
        <v>1.36604802335738</v>
      </c>
      <c r="AJ525" s="219">
        <f>Scores!AL521*calcs!$BN$9</f>
        <v>1.33634105491722</v>
      </c>
      <c r="AK525" s="219">
        <f>Scores!AM521*calcs!$BN$9</f>
        <v>1.368235114603</v>
      </c>
      <c r="AL525" s="219">
        <f>Scores!AN521*calcs!$BN$10</f>
        <v>-1.16864568205603</v>
      </c>
      <c r="AM525" s="219">
        <f>Scores!AO521*calcs!$BN$10</f>
        <v>-1.20896959885568</v>
      </c>
      <c r="AN525" s="219">
        <f>Scores!AP521*calcs!$BN$10</f>
        <v>-1.2251297847779</v>
      </c>
      <c r="AO525" s="219">
        <f>Scores!AQ521*calcs!$BN$10</f>
        <v>-1.18686800632367</v>
      </c>
      <c r="AP525" s="219">
        <f>Scores!AR521*calcs!$BN$10</f>
        <v>-1.22320218736391</v>
      </c>
      <c r="AQ525" s="219">
        <f>Scores!AS521*calcs!$BN$11</f>
        <v>-1.64304860727278</v>
      </c>
      <c r="AR525" s="219">
        <f>Scores!AT521*calcs!$BN$11</f>
        <v>-1.72548576166287</v>
      </c>
      <c r="AS525" s="219">
        <f>Scores!AU521*calcs!$BN$11</f>
        <v>-1.91363605305009</v>
      </c>
      <c r="AT525" s="219">
        <f>Scores!AV521*calcs!$BN$11</f>
        <v>-1.40134340431092</v>
      </c>
      <c r="AU525" s="219">
        <f>Scores!AW521*calcs!$BN$11</f>
        <v>-1.82376719698137</v>
      </c>
      <c r="AV525" s="219">
        <f>Scores!AX521*calcs!$BN$12</f>
        <v>-1.64881180000119</v>
      </c>
      <c r="AW525" s="219">
        <f>Scores!AY521*calcs!$BN$12</f>
        <v>-1.6013604392258</v>
      </c>
      <c r="AX525" s="219">
        <f>Scores!AZ521*calcs!$BN$12</f>
        <v>-1.52810071304498</v>
      </c>
      <c r="AY525" s="219">
        <f>Scores!BA521*calcs!$BN$12</f>
        <v>-1.68235871984667</v>
      </c>
      <c r="AZ525" s="219">
        <f>Scores!BB521*calcs!$BN$12</f>
        <v>-1.65461450565959</v>
      </c>
      <c r="BA525" s="219">
        <f>Scores!BC521*calcs!$BN$13</f>
        <v>-1.3116654092014</v>
      </c>
      <c r="BB525" s="219">
        <f>Scores!BD521*calcs!$BN$13</f>
        <v>-1.29817139687473</v>
      </c>
      <c r="BC525" s="219">
        <f>Scores!BE521*calcs!$BN$13</f>
        <v>-1.3221463309291</v>
      </c>
      <c r="BD525" s="219">
        <f>Scores!BF521*calcs!$BN$13</f>
        <v>-1.40172867581735</v>
      </c>
      <c r="BE525" s="219">
        <f>Scores!BG521*calcs!$BN$13</f>
        <v>-1.40172867581735</v>
      </c>
      <c r="BF525" s="219">
        <f>Scores!BH521*calcs!$BN$14</f>
        <v>1.46164511737232</v>
      </c>
      <c r="BG525" s="219">
        <f>Scores!BI521*calcs!$BN$14</f>
        <v>1.46164511737232</v>
      </c>
      <c r="BH525" s="219">
        <f>Scores!BJ521*calcs!$BN$14</f>
        <v>1.46164511737232</v>
      </c>
      <c r="BI525" s="219">
        <f>Scores!BK521*calcs!$BN$14</f>
        <v>0.880881053442726</v>
      </c>
      <c r="BJ525" s="219">
        <f>Scores!BL521*calcs!$BN$14</f>
        <v>0.880881053442726</v>
      </c>
    </row>
    <row r="526" spans="1:62">
      <c r="A526" t="s">
        <v>1051</v>
      </c>
      <c r="B526" s="22" t="s">
        <v>1052</v>
      </c>
      <c r="C526" s="219">
        <f>Scores!E522*calcs!$BN$3</f>
        <v>0.497097321166236</v>
      </c>
      <c r="D526" s="219">
        <f>Scores!F522*calcs!$BN$3</f>
        <v>0.497097321166236</v>
      </c>
      <c r="E526" s="219">
        <f>Scores!G522*calcs!$BN$3</f>
        <v>0.497097321166236</v>
      </c>
      <c r="F526" s="219">
        <f>Scores!H522*calcs!$BN$3</f>
        <v>0.497097321166236</v>
      </c>
      <c r="G526" s="219">
        <f>Scores!I522*calcs!$BN$3</f>
        <v>0.497097321166236</v>
      </c>
      <c r="H526" s="219">
        <f>Scores!J522*calcs!$BN$4</f>
        <v>0.361686920073811</v>
      </c>
      <c r="I526" s="219">
        <f>Scores!K522*calcs!$BN$4</f>
        <v>0.361686920073811</v>
      </c>
      <c r="J526" s="219">
        <f>Scores!L522*calcs!$BN$4</f>
        <v>0.361686920073811</v>
      </c>
      <c r="K526" s="219">
        <f>Scores!M522*calcs!$BN$4</f>
        <v>0.361686920073811</v>
      </c>
      <c r="L526" s="219">
        <f>Scores!N522*calcs!$BN$4</f>
        <v>0.361686920073811</v>
      </c>
      <c r="M526" s="219">
        <f>Scores!O522*calcs!$BN$5</f>
        <v>-0.0134062178612886</v>
      </c>
      <c r="N526" s="219">
        <f>Scores!P522*calcs!$BN$5</f>
        <v>-0.0134062178612886</v>
      </c>
      <c r="O526" s="219">
        <f>Scores!Q522*calcs!$BN$5</f>
        <v>-0.0134062178612886</v>
      </c>
      <c r="P526" s="219">
        <f>Scores!R522*calcs!$BN$5</f>
        <v>-0.0134062178612886</v>
      </c>
      <c r="Q526" s="219">
        <f>Scores!S522*calcs!$BN$5</f>
        <v>-0.0134062178612886</v>
      </c>
      <c r="R526" s="219">
        <f>Scores!T522*calcs!$BN$6</f>
        <v>-0.673634485224688</v>
      </c>
      <c r="S526" s="219">
        <f>Scores!U522*calcs!$BN$6</f>
        <v>-0.673634485224688</v>
      </c>
      <c r="T526" s="219">
        <f>Scores!V522*calcs!$BN$6</f>
        <v>-0.673634485224688</v>
      </c>
      <c r="U526" s="219">
        <f>Scores!W522*calcs!$BN$6</f>
        <v>-0.673634485224688</v>
      </c>
      <c r="V526" s="219">
        <f>Scores!X522*calcs!$BN$6</f>
        <v>-0.673634485224688</v>
      </c>
      <c r="W526" s="219">
        <f>Scores!Y522*calcs!$BN$7</f>
        <v>0.838482253114033</v>
      </c>
      <c r="X526" s="219">
        <f>Scores!Z522*calcs!$BN$7</f>
        <v>0.471756748708788</v>
      </c>
      <c r="Y526" s="219">
        <f>Scores!AA522*calcs!$BN$7</f>
        <v>-0.290823499727033</v>
      </c>
      <c r="Z526" s="219">
        <f>Scores!AB522*calcs!$BN$7</f>
        <v>0.192235081133433</v>
      </c>
      <c r="AA526" s="219">
        <f>Scores!AC522*calcs!$BN$7</f>
        <v>0.433432031031553</v>
      </c>
      <c r="AB526" s="219">
        <f>Scores!AD522*calcs!$BN$8</f>
        <v>-0.600780940954415</v>
      </c>
      <c r="AC526" s="219">
        <f>Scores!AE522*calcs!$BN$8</f>
        <v>-0.530497749771247</v>
      </c>
      <c r="AD526" s="219">
        <f>Scores!AF522*calcs!$BN$8</f>
        <v>-0.485986924197775</v>
      </c>
      <c r="AE526" s="219">
        <f>Scores!AG522*calcs!$BN$8</f>
        <v>-0.509625454847077</v>
      </c>
      <c r="AF526" s="219">
        <f>Scores!AH522*calcs!$BN$8</f>
        <v>-0.504525587953723</v>
      </c>
      <c r="AG526" s="219">
        <f>Scores!AI522*calcs!$BN$9</f>
        <v>1.57887958890551</v>
      </c>
      <c r="AH526" s="219">
        <f>Scores!AJ522*calcs!$BN$9</f>
        <v>1.56916154634994</v>
      </c>
      <c r="AI526" s="219">
        <f>Scores!AK522*calcs!$BN$9</f>
        <v>1.65814252886166</v>
      </c>
      <c r="AJ526" s="219">
        <f>Scores!AL522*calcs!$BN$9</f>
        <v>1.72197510612716</v>
      </c>
      <c r="AK526" s="219">
        <f>Scores!AM522*calcs!$BN$9</f>
        <v>1.74319334319991</v>
      </c>
      <c r="AL526" s="219">
        <f>Scores!AN522*calcs!$BN$10</f>
        <v>-1.33868207923128</v>
      </c>
      <c r="AM526" s="219">
        <f>Scores!AO522*calcs!$BN$10</f>
        <v>-1.31951392184655</v>
      </c>
      <c r="AN526" s="219">
        <f>Scores!AP522*calcs!$BN$10</f>
        <v>-1.21701246434108</v>
      </c>
      <c r="AO526" s="219">
        <f>Scores!AQ522*calcs!$BN$10</f>
        <v>-1.29265151892455</v>
      </c>
      <c r="AP526" s="219">
        <f>Scores!AR522*calcs!$BN$10</f>
        <v>-1.38539942239947</v>
      </c>
      <c r="AQ526" s="219">
        <f>Scores!AS522*calcs!$BN$11</f>
        <v>-1.46912069792252</v>
      </c>
      <c r="AR526" s="219">
        <f>Scores!AT522*calcs!$BN$11</f>
        <v>-1.27189731178877</v>
      </c>
      <c r="AS526" s="219">
        <f>Scores!AU522*calcs!$BN$11</f>
        <v>-1.13148531492841</v>
      </c>
      <c r="AT526" s="219">
        <f>Scores!AV522*calcs!$BN$11</f>
        <v>-0.858635876825873</v>
      </c>
      <c r="AU526" s="219">
        <f>Scores!AW522*calcs!$BN$11</f>
        <v>-1.06272168073313</v>
      </c>
      <c r="AV526" s="219">
        <f>Scores!AX522*calcs!$BN$12</f>
        <v>-1.30643461497503</v>
      </c>
      <c r="AW526" s="219">
        <f>Scores!AY522*calcs!$BN$12</f>
        <v>-1.2627770297066</v>
      </c>
      <c r="AX526" s="219">
        <f>Scores!AZ522*calcs!$BN$12</f>
        <v>-1.19154176794623</v>
      </c>
      <c r="AY526" s="219">
        <f>Scores!BA522*calcs!$BN$12</f>
        <v>-1.05146257350555</v>
      </c>
      <c r="AZ526" s="219">
        <f>Scores!BB522*calcs!$BN$12</f>
        <v>-0.979154606970722</v>
      </c>
      <c r="BA526" s="219">
        <f>Scores!BC522*calcs!$BN$13</f>
        <v>-1.37494751227691</v>
      </c>
      <c r="BB526" s="219">
        <f>Scores!BD522*calcs!$BN$13</f>
        <v>-1.32591010193616</v>
      </c>
      <c r="BC526" s="219">
        <f>Scores!BE522*calcs!$BN$13</f>
        <v>-1.24330274238745</v>
      </c>
      <c r="BD526" s="219">
        <f>Scores!BF522*calcs!$BN$13</f>
        <v>-1.07620874636214</v>
      </c>
      <c r="BE526" s="219">
        <f>Scores!BG522*calcs!$BN$13</f>
        <v>-1.07620874636214</v>
      </c>
      <c r="BF526" s="219">
        <f>Scores!BH522*calcs!$BN$14</f>
        <v>1.43785140420847</v>
      </c>
      <c r="BG526" s="219">
        <f>Scores!BI522*calcs!$BN$14</f>
        <v>1.43785140420847</v>
      </c>
      <c r="BH526" s="219">
        <f>Scores!BJ522*calcs!$BN$14</f>
        <v>1.43785140420847</v>
      </c>
      <c r="BI526" s="219">
        <f>Scores!BK522*calcs!$BN$14</f>
        <v>0.947681019084366</v>
      </c>
      <c r="BJ526" s="219">
        <f>Scores!BL522*calcs!$BN$14</f>
        <v>0.947681019084366</v>
      </c>
    </row>
    <row r="527" spans="1:62">
      <c r="A527" t="s">
        <v>1053</v>
      </c>
      <c r="B527" s="22" t="s">
        <v>1054</v>
      </c>
      <c r="C527" s="219">
        <f>Scores!E523*calcs!$BN$3</f>
        <v>0.184552689866971</v>
      </c>
      <c r="D527" s="219">
        <f>Scores!F523*calcs!$BN$3</f>
        <v>0.184552689866971</v>
      </c>
      <c r="E527" s="219">
        <f>Scores!G523*calcs!$BN$3</f>
        <v>0.184552689866971</v>
      </c>
      <c r="F527" s="219">
        <f>Scores!H523*calcs!$BN$3</f>
        <v>0.184552689866971</v>
      </c>
      <c r="G527" s="219">
        <f>Scores!I523*calcs!$BN$3</f>
        <v>0.184552689866971</v>
      </c>
      <c r="H527" s="219">
        <f>Scores!J523*calcs!$BN$4</f>
        <v>-0.353185985752354</v>
      </c>
      <c r="I527" s="219">
        <f>Scores!K523*calcs!$BN$4</f>
        <v>-0.353185985752354</v>
      </c>
      <c r="J527" s="219">
        <f>Scores!L523*calcs!$BN$4</f>
        <v>-0.353185985752354</v>
      </c>
      <c r="K527" s="219">
        <f>Scores!M523*calcs!$BN$4</f>
        <v>-0.353185985752354</v>
      </c>
      <c r="L527" s="219">
        <f>Scores!N523*calcs!$BN$4</f>
        <v>-0.353185985752354</v>
      </c>
      <c r="M527" s="219">
        <f>Scores!O523*calcs!$BN$5</f>
        <v>-0.197727855522072</v>
      </c>
      <c r="N527" s="219">
        <f>Scores!P523*calcs!$BN$5</f>
        <v>-0.197727855522072</v>
      </c>
      <c r="O527" s="219">
        <f>Scores!Q523*calcs!$BN$5</f>
        <v>-0.197727855522072</v>
      </c>
      <c r="P527" s="219">
        <f>Scores!R523*calcs!$BN$5</f>
        <v>-0.197727855522072</v>
      </c>
      <c r="Q527" s="219">
        <f>Scores!S523*calcs!$BN$5</f>
        <v>-0.197727855522072</v>
      </c>
      <c r="R527" s="219">
        <f>Scores!T523*calcs!$BN$6</f>
        <v>-0.727092202189301</v>
      </c>
      <c r="S527" s="219">
        <f>Scores!U523*calcs!$BN$6</f>
        <v>-0.727092202189301</v>
      </c>
      <c r="T527" s="219">
        <f>Scores!V523*calcs!$BN$6</f>
        <v>-0.727092202189301</v>
      </c>
      <c r="U527" s="219">
        <f>Scores!W523*calcs!$BN$6</f>
        <v>-0.727092202189301</v>
      </c>
      <c r="V527" s="219">
        <f>Scores!X523*calcs!$BN$6</f>
        <v>-0.727092202189301</v>
      </c>
      <c r="W527" s="219">
        <f>Scores!Y523*calcs!$BN$7</f>
        <v>-2.68011477668976</v>
      </c>
      <c r="X527" s="219">
        <f>Scores!Z523*calcs!$BN$7</f>
        <v>-3.07172307718169</v>
      </c>
      <c r="Y527" s="219">
        <f>Scores!AA523*calcs!$BN$7</f>
        <v>-3.47413132667356</v>
      </c>
      <c r="Z527" s="219">
        <f>Scores!AB523*calcs!$BN$7</f>
        <v>-2.85434139789484</v>
      </c>
      <c r="AA527" s="219">
        <f>Scores!AC523*calcs!$BN$7</f>
        <v>-3.14080746288067</v>
      </c>
      <c r="AB527" s="219">
        <f>Scores!AD523*calcs!$BN$8</f>
        <v>-1.54982223022817</v>
      </c>
      <c r="AC527" s="219">
        <f>Scores!AE523*calcs!$BN$8</f>
        <v>-1.47758317687877</v>
      </c>
      <c r="AD527" s="219">
        <f>Scores!AF523*calcs!$BN$8</f>
        <v>-1.39294896029735</v>
      </c>
      <c r="AE527" s="219">
        <f>Scores!AG523*calcs!$BN$8</f>
        <v>-1.58946299745776</v>
      </c>
      <c r="AF527" s="219">
        <f>Scores!AH523*calcs!$BN$8</f>
        <v>-1.63747959773327</v>
      </c>
      <c r="AG527" s="219">
        <f>Scores!AI523*calcs!$BN$9</f>
        <v>1.83895131340862</v>
      </c>
      <c r="AH527" s="219">
        <f>Scores!AJ523*calcs!$BN$9</f>
        <v>1.96923891069579</v>
      </c>
      <c r="AI527" s="219">
        <f>Scores!AK523*calcs!$BN$9</f>
        <v>2.05470426326143</v>
      </c>
      <c r="AJ527" s="219">
        <f>Scores!AL523*calcs!$BN$9</f>
        <v>2.07013859843305</v>
      </c>
      <c r="AK527" s="219">
        <f>Scores!AM523*calcs!$BN$9</f>
        <v>2.08515185439315</v>
      </c>
      <c r="AL527" s="219">
        <f>Scores!AN523*calcs!$BN$10</f>
        <v>-2.40928161700141</v>
      </c>
      <c r="AM527" s="219">
        <f>Scores!AO523*calcs!$BN$10</f>
        <v>-2.48146882625448</v>
      </c>
      <c r="AN527" s="219">
        <f>Scores!AP523*calcs!$BN$10</f>
        <v>-2.45966834512545</v>
      </c>
      <c r="AO527" s="219">
        <f>Scores!AQ523*calcs!$BN$10</f>
        <v>-2.52309503633843</v>
      </c>
      <c r="AP527" s="219">
        <f>Scores!AR523*calcs!$BN$10</f>
        <v>-2.70745990419878</v>
      </c>
      <c r="AQ527" s="219">
        <f>Scores!AS523*calcs!$BN$11</f>
        <v>-1.7991327120901</v>
      </c>
      <c r="AR527" s="219">
        <f>Scores!AT523*calcs!$BN$11</f>
        <v>-2.10722804101987</v>
      </c>
      <c r="AS527" s="219">
        <f>Scores!AU523*calcs!$BN$11</f>
        <v>-1.38815495629378</v>
      </c>
      <c r="AT527" s="219">
        <f>Scores!AV523*calcs!$BN$11</f>
        <v>-1.4962508330981</v>
      </c>
      <c r="AU527" s="219">
        <f>Scores!AW523*calcs!$BN$11</f>
        <v>-1.66862621481383</v>
      </c>
      <c r="AV527" s="219">
        <f>Scores!AX523*calcs!$BN$12</f>
        <v>-1.72547624309341</v>
      </c>
      <c r="AW527" s="219">
        <f>Scores!AY523*calcs!$BN$12</f>
        <v>-1.60363758392776</v>
      </c>
      <c r="AX527" s="219">
        <f>Scores!AZ523*calcs!$BN$12</f>
        <v>-1.66113947660061</v>
      </c>
      <c r="AY527" s="219">
        <f>Scores!BA523*calcs!$BN$12</f>
        <v>-1.78595506249179</v>
      </c>
      <c r="AZ527" s="219">
        <f>Scores!BB523*calcs!$BN$12</f>
        <v>-1.78093122150473</v>
      </c>
      <c r="BA527" s="219">
        <f>Scores!BC523*calcs!$BN$13</f>
        <v>-1.19660703997321</v>
      </c>
      <c r="BB527" s="219">
        <f>Scores!BD523*calcs!$BN$13</f>
        <v>-0.998593382211331</v>
      </c>
      <c r="BC527" s="219">
        <f>Scores!BE523*calcs!$BN$13</f>
        <v>-0.994642193909964</v>
      </c>
      <c r="BD527" s="219">
        <f>Scores!BF523*calcs!$BN$13</f>
        <v>-0.943343469033478</v>
      </c>
      <c r="BE527" s="219">
        <f>Scores!BG523*calcs!$BN$13</f>
        <v>-0.943343469033478</v>
      </c>
      <c r="BF527" s="219">
        <f>Scores!BH523*calcs!$BN$14</f>
        <v>0.999235513482629</v>
      </c>
      <c r="BG527" s="219">
        <f>Scores!BI523*calcs!$BN$14</f>
        <v>0.999235513482629</v>
      </c>
      <c r="BH527" s="219">
        <f>Scores!BJ523*calcs!$BN$14</f>
        <v>0.999235513482629</v>
      </c>
      <c r="BI527" s="219">
        <f>Scores!BK523*calcs!$BN$14</f>
        <v>0.978779790052345</v>
      </c>
      <c r="BJ527" s="219">
        <f>Scores!BL523*calcs!$BN$14</f>
        <v>0.978779790052345</v>
      </c>
    </row>
    <row r="528" spans="1:62">
      <c r="A528" t="s">
        <v>1055</v>
      </c>
      <c r="B528" s="22" t="s">
        <v>1056</v>
      </c>
      <c r="C528" s="219">
        <f>Scores!E524*calcs!$BN$3</f>
        <v>1.34264217191336</v>
      </c>
      <c r="D528" s="219">
        <f>Scores!F524*calcs!$BN$3</f>
        <v>1.34264217191336</v>
      </c>
      <c r="E528" s="219">
        <f>Scores!G524*calcs!$BN$3</f>
        <v>1.34264217191336</v>
      </c>
      <c r="F528" s="219">
        <f>Scores!H524*calcs!$BN$3</f>
        <v>1.34264217191336</v>
      </c>
      <c r="G528" s="219">
        <f>Scores!I524*calcs!$BN$3</f>
        <v>1.34264217191336</v>
      </c>
      <c r="H528" s="219">
        <f>Scores!J524*calcs!$BN$4</f>
        <v>0.78744912251147</v>
      </c>
      <c r="I528" s="219">
        <f>Scores!K524*calcs!$BN$4</f>
        <v>0.78744912251147</v>
      </c>
      <c r="J528" s="219">
        <f>Scores!L524*calcs!$BN$4</f>
        <v>0.78744912251147</v>
      </c>
      <c r="K528" s="219">
        <f>Scores!M524*calcs!$BN$4</f>
        <v>0.78744912251147</v>
      </c>
      <c r="L528" s="219">
        <f>Scores!N524*calcs!$BN$4</f>
        <v>0.78744912251147</v>
      </c>
      <c r="M528" s="219">
        <f>Scores!O524*calcs!$BN$5</f>
        <v>0.288141800297534</v>
      </c>
      <c r="N528" s="219">
        <f>Scores!P524*calcs!$BN$5</f>
        <v>0.288141800297534</v>
      </c>
      <c r="O528" s="219">
        <f>Scores!Q524*calcs!$BN$5</f>
        <v>0.288141800297534</v>
      </c>
      <c r="P528" s="219">
        <f>Scores!R524*calcs!$BN$5</f>
        <v>0.288141800297534</v>
      </c>
      <c r="Q528" s="219">
        <f>Scores!S524*calcs!$BN$5</f>
        <v>0.288141800297534</v>
      </c>
      <c r="R528" s="219">
        <f>Scores!T524*calcs!$BN$6</f>
        <v>-0.307994978474847</v>
      </c>
      <c r="S528" s="219">
        <f>Scores!U524*calcs!$BN$6</f>
        <v>-0.307994978474847</v>
      </c>
      <c r="T528" s="219">
        <f>Scores!V524*calcs!$BN$6</f>
        <v>-0.307994978474847</v>
      </c>
      <c r="U528" s="219">
        <f>Scores!W524*calcs!$BN$6</f>
        <v>-0.307994978474847</v>
      </c>
      <c r="V528" s="219">
        <f>Scores!X524*calcs!$BN$6</f>
        <v>-0.307994978474847</v>
      </c>
      <c r="W528" s="219">
        <f>Scores!Y524*calcs!$BN$7</f>
        <v>-0.124210519528328</v>
      </c>
      <c r="X528" s="219">
        <f>Scores!Z524*calcs!$BN$7</f>
        <v>-0.867895788656325</v>
      </c>
      <c r="Y528" s="219">
        <f>Scores!AA524*calcs!$BN$7</f>
        <v>-1.62076132834595</v>
      </c>
      <c r="Z528" s="219">
        <f>Scores!AB524*calcs!$BN$7</f>
        <v>-0.701133415381536</v>
      </c>
      <c r="AA528" s="219">
        <f>Scores!AC524*calcs!$BN$7</f>
        <v>-1.97000144748066</v>
      </c>
      <c r="AB528" s="219">
        <f>Scores!AD524*calcs!$BN$8</f>
        <v>-0.853836997071132</v>
      </c>
      <c r="AC528" s="219">
        <f>Scores!AE524*calcs!$BN$8</f>
        <v>-0.954896429859159</v>
      </c>
      <c r="AD528" s="219">
        <f>Scores!AF524*calcs!$BN$8</f>
        <v>-0.932936058839717</v>
      </c>
      <c r="AE528" s="219">
        <f>Scores!AG524*calcs!$BN$8</f>
        <v>-1.12523656588468</v>
      </c>
      <c r="AF528" s="219">
        <f>Scores!AH524*calcs!$BN$8</f>
        <v>-0.961021484038373</v>
      </c>
      <c r="AG528" s="219">
        <f>Scores!AI524*calcs!$BN$9</f>
        <v>2.05585104499697</v>
      </c>
      <c r="AH528" s="219">
        <f>Scores!AJ524*calcs!$BN$9</f>
        <v>2.16223656883286</v>
      </c>
      <c r="AI528" s="219">
        <f>Scores!AK524*calcs!$BN$9</f>
        <v>2.25058183704267</v>
      </c>
      <c r="AJ528" s="219">
        <f>Scores!AL524*calcs!$BN$9</f>
        <v>2.36081405162339</v>
      </c>
      <c r="AK528" s="219">
        <f>Scores!AM524*calcs!$BN$9</f>
        <v>2.44494167567385</v>
      </c>
      <c r="AL528" s="219">
        <f>Scores!AN524*calcs!$BN$10</f>
        <v>-1.71825827898615</v>
      </c>
      <c r="AM528" s="219">
        <f>Scores!AO524*calcs!$BN$10</f>
        <v>-1.9873789469137</v>
      </c>
      <c r="AN528" s="219">
        <f>Scores!AP524*calcs!$BN$10</f>
        <v>-2.32786776611979</v>
      </c>
      <c r="AO528" s="219">
        <f>Scores!AQ524*calcs!$BN$10</f>
        <v>-2.67111221408593</v>
      </c>
      <c r="AP528" s="219">
        <f>Scores!AR524*calcs!$BN$10</f>
        <v>-2.90638104150654</v>
      </c>
      <c r="AQ528" s="219">
        <f>Scores!AS524*calcs!$BN$11</f>
        <v>-2.21856960639711</v>
      </c>
      <c r="AR528" s="219">
        <f>Scores!AT524*calcs!$BN$11</f>
        <v>-1.9199371580002</v>
      </c>
      <c r="AS528" s="219">
        <f>Scores!AU524*calcs!$BN$11</f>
        <v>-1.99020214252041</v>
      </c>
      <c r="AT528" s="219">
        <f>Scores!AV524*calcs!$BN$11</f>
        <v>-1.65738969560313</v>
      </c>
      <c r="AU528" s="219">
        <f>Scores!AW524*calcs!$BN$11</f>
        <v>-2.10124998691813</v>
      </c>
      <c r="AV528" s="219">
        <f>Scores!AX524*calcs!$BN$12</f>
        <v>-2.13224214901375</v>
      </c>
      <c r="AW528" s="219">
        <f>Scores!AY524*calcs!$BN$12</f>
        <v>-2.024255912267</v>
      </c>
      <c r="AX528" s="219">
        <f>Scores!AZ524*calcs!$BN$12</f>
        <v>-2.02758530438629</v>
      </c>
      <c r="AY528" s="219">
        <f>Scores!BA524*calcs!$BN$12</f>
        <v>-1.92978391544605</v>
      </c>
      <c r="AZ528" s="219">
        <f>Scores!BB524*calcs!$BN$12</f>
        <v>-1.91018635214849</v>
      </c>
      <c r="BA528" s="219">
        <f>Scores!BC524*calcs!$BN$13</f>
        <v>-1.19660703997321</v>
      </c>
      <c r="BB528" s="219">
        <f>Scores!BD524*calcs!$BN$13</f>
        <v>-1.16502561257989</v>
      </c>
      <c r="BC528" s="219">
        <f>Scores!BE524*calcs!$BN$13</f>
        <v>-1.10381023958301</v>
      </c>
      <c r="BD528" s="219">
        <f>Scores!BF524*calcs!$BN$13</f>
        <v>-1.0695654824957</v>
      </c>
      <c r="BE528" s="219">
        <f>Scores!BG524*calcs!$BN$13</f>
        <v>-1.0695654824957</v>
      </c>
      <c r="BF528" s="219">
        <f>Scores!BH524*calcs!$BN$14</f>
        <v>1.60002362441437</v>
      </c>
      <c r="BG528" s="219">
        <f>Scores!BI524*calcs!$BN$14</f>
        <v>1.60002362441437</v>
      </c>
      <c r="BH528" s="219">
        <f>Scores!BJ524*calcs!$BN$14</f>
        <v>1.60002362441437</v>
      </c>
      <c r="BI528" s="219">
        <f>Scores!BK524*calcs!$BN$14</f>
        <v>0.926243133489674</v>
      </c>
      <c r="BJ528" s="219">
        <f>Scores!BL524*calcs!$BN$14</f>
        <v>0.926243133489674</v>
      </c>
    </row>
    <row r="529" spans="1:62">
      <c r="A529" t="s">
        <v>1057</v>
      </c>
      <c r="B529" s="22" t="s">
        <v>1058</v>
      </c>
      <c r="C529" s="219">
        <f>Scores!E525*calcs!$BN$3</f>
        <v>-0.619133504902569</v>
      </c>
      <c r="D529" s="219">
        <f>Scores!F525*calcs!$BN$3</f>
        <v>-0.619133504902569</v>
      </c>
      <c r="E529" s="219">
        <f>Scores!G525*calcs!$BN$3</f>
        <v>-0.619133504902569</v>
      </c>
      <c r="F529" s="219">
        <f>Scores!H525*calcs!$BN$3</f>
        <v>-0.619133504902569</v>
      </c>
      <c r="G529" s="219">
        <f>Scores!I525*calcs!$BN$3</f>
        <v>-0.619133504902569</v>
      </c>
      <c r="H529" s="219">
        <f>Scores!J525*calcs!$BN$4</f>
        <v>-0.311549152107997</v>
      </c>
      <c r="I529" s="219">
        <f>Scores!K525*calcs!$BN$4</f>
        <v>-0.311549152107997</v>
      </c>
      <c r="J529" s="219">
        <f>Scores!L525*calcs!$BN$4</f>
        <v>-0.311549152107997</v>
      </c>
      <c r="K529" s="219">
        <f>Scores!M525*calcs!$BN$4</f>
        <v>-0.311549152107997</v>
      </c>
      <c r="L529" s="219">
        <f>Scores!N525*calcs!$BN$4</f>
        <v>-0.311549152107997</v>
      </c>
      <c r="M529" s="219">
        <f>Scores!O525*calcs!$BN$5</f>
        <v>-0.0898434213489781</v>
      </c>
      <c r="N529" s="219">
        <f>Scores!P525*calcs!$BN$5</f>
        <v>-0.0898434213489781</v>
      </c>
      <c r="O529" s="219">
        <f>Scores!Q525*calcs!$BN$5</f>
        <v>-0.0898434213489781</v>
      </c>
      <c r="P529" s="219">
        <f>Scores!R525*calcs!$BN$5</f>
        <v>-0.0898434213489781</v>
      </c>
      <c r="Q529" s="219">
        <f>Scores!S525*calcs!$BN$5</f>
        <v>-0.0898434213489781</v>
      </c>
      <c r="R529" s="219">
        <f>Scores!T525*calcs!$BN$6</f>
        <v>0.0658790035681081</v>
      </c>
      <c r="S529" s="219">
        <f>Scores!U525*calcs!$BN$6</f>
        <v>0.0658790035681081</v>
      </c>
      <c r="T529" s="219">
        <f>Scores!V525*calcs!$BN$6</f>
        <v>0.0658790035681081</v>
      </c>
      <c r="U529" s="219">
        <f>Scores!W525*calcs!$BN$6</f>
        <v>0.0658790035681081</v>
      </c>
      <c r="V529" s="219">
        <f>Scores!X525*calcs!$BN$6</f>
        <v>0.0658790035681081</v>
      </c>
      <c r="W529" s="219">
        <f>Scores!Y525*calcs!$BN$7</f>
        <v>0.102836409522825</v>
      </c>
      <c r="X529" s="219">
        <f>Scores!Z525*calcs!$BN$7</f>
        <v>-0.525752544083155</v>
      </c>
      <c r="Y529" s="219">
        <f>Scores!AA525*calcs!$BN$7</f>
        <v>-0.779375507157136</v>
      </c>
      <c r="Z529" s="219">
        <f>Scores!AB525*calcs!$BN$7</f>
        <v>-0.103027495065113</v>
      </c>
      <c r="AA529" s="219">
        <f>Scores!AC525*calcs!$BN$7</f>
        <v>-0.402709094892341</v>
      </c>
      <c r="AB529" s="219">
        <f>Scores!AD525*calcs!$BN$8</f>
        <v>0.289607309610342</v>
      </c>
      <c r="AC529" s="219">
        <f>Scores!AE525*calcs!$BN$8</f>
        <v>0.229817533032712</v>
      </c>
      <c r="AD529" s="219">
        <f>Scores!AF525*calcs!$BN$8</f>
        <v>0.2527997950807</v>
      </c>
      <c r="AE529" s="219">
        <f>Scores!AG525*calcs!$BN$8</f>
        <v>0.195431538761685</v>
      </c>
      <c r="AF529" s="219">
        <f>Scores!AH525*calcs!$BN$8</f>
        <v>0.363022970849445</v>
      </c>
      <c r="AG529" s="219">
        <f>Scores!AI525*calcs!$BN$9</f>
        <v>2.01618537751445</v>
      </c>
      <c r="AH529" s="219">
        <f>Scores!AJ525*calcs!$BN$9</f>
        <v>2.01935714058174</v>
      </c>
      <c r="AI529" s="219">
        <f>Scores!AK525*calcs!$BN$9</f>
        <v>2.04307686097814</v>
      </c>
      <c r="AJ529" s="219">
        <f>Scores!AL525*calcs!$BN$9</f>
        <v>2.05784079079808</v>
      </c>
      <c r="AK529" s="219">
        <f>Scores!AM525*calcs!$BN$9</f>
        <v>2.07219001559035</v>
      </c>
      <c r="AL529" s="219">
        <f>Scores!AN525*calcs!$BN$10</f>
        <v>-0.548085497493343</v>
      </c>
      <c r="AM529" s="219">
        <f>Scores!AO525*calcs!$BN$10</f>
        <v>-0.584550815710487</v>
      </c>
      <c r="AN529" s="219">
        <f>Scores!AP525*calcs!$BN$10</f>
        <v>-0.646527184041433</v>
      </c>
      <c r="AO529" s="219">
        <f>Scores!AQ525*calcs!$BN$10</f>
        <v>-0.581786314246603</v>
      </c>
      <c r="AP529" s="219">
        <f>Scores!AR525*calcs!$BN$10</f>
        <v>-0.701416742579694</v>
      </c>
      <c r="AQ529" s="219">
        <f>Scores!AS525*calcs!$BN$11</f>
        <v>-0.636848952904471</v>
      </c>
      <c r="AR529" s="219">
        <f>Scores!AT525*calcs!$BN$11</f>
        <v>-0.635166428659064</v>
      </c>
      <c r="AS529" s="219">
        <f>Scores!AU525*calcs!$BN$11</f>
        <v>-0.433859803019805</v>
      </c>
      <c r="AT529" s="219">
        <f>Scores!AV525*calcs!$BN$11</f>
        <v>-0.00480072991606986</v>
      </c>
      <c r="AU529" s="219">
        <f>Scores!AW525*calcs!$BN$11</f>
        <v>-0.271275048258359</v>
      </c>
      <c r="AV529" s="219">
        <f>Scores!AX525*calcs!$BN$12</f>
        <v>-0.367457783721044</v>
      </c>
      <c r="AW529" s="219">
        <f>Scores!AY525*calcs!$BN$12</f>
        <v>-0.349621342187008</v>
      </c>
      <c r="AX529" s="219">
        <f>Scores!AZ525*calcs!$BN$12</f>
        <v>-0.309342440923836</v>
      </c>
      <c r="AY529" s="219">
        <f>Scores!BA525*calcs!$BN$12</f>
        <v>-0.308997976616898</v>
      </c>
      <c r="AZ529" s="219">
        <f>Scores!BB525*calcs!$BN$12</f>
        <v>-0.322159678863615</v>
      </c>
      <c r="BA529" s="219">
        <f>Scores!BC525*calcs!$BN$13</f>
        <v>-0.287645923070483</v>
      </c>
      <c r="BB529" s="219">
        <f>Scores!BD525*calcs!$BN$13</f>
        <v>-0.271839309601973</v>
      </c>
      <c r="BC529" s="219">
        <f>Scores!BE525*calcs!$BN$13</f>
        <v>-0.066713805689083</v>
      </c>
      <c r="BD529" s="219">
        <f>Scores!BF525*calcs!$BN$13</f>
        <v>-0.0199297915992989</v>
      </c>
      <c r="BE529" s="219">
        <f>Scores!BG525*calcs!$BN$13</f>
        <v>-0.0199297915992989</v>
      </c>
      <c r="BF529" s="219">
        <f>Scores!BH525*calcs!$BN$14</f>
        <v>1.94811176854412</v>
      </c>
      <c r="BG529" s="219">
        <f>Scores!BI525*calcs!$BN$14</f>
        <v>1.94811176854412</v>
      </c>
      <c r="BH529" s="219">
        <f>Scores!BJ525*calcs!$BN$14</f>
        <v>1.94811176854412</v>
      </c>
      <c r="BI529" s="219">
        <f>Scores!BK525*calcs!$BN$14</f>
        <v>1.67718758230601</v>
      </c>
      <c r="BJ529" s="219">
        <f>Scores!BL525*calcs!$BN$14</f>
        <v>1.67718758230601</v>
      </c>
    </row>
    <row r="530" spans="1:62">
      <c r="A530" t="s">
        <v>1059</v>
      </c>
      <c r="B530" s="22" t="s">
        <v>1060</v>
      </c>
      <c r="C530" s="219">
        <f>Scores!E526*calcs!$BN$3</f>
        <v>0.915683880942038</v>
      </c>
      <c r="D530" s="219">
        <f>Scores!F526*calcs!$BN$3</f>
        <v>0.915683880942038</v>
      </c>
      <c r="E530" s="219">
        <f>Scores!G526*calcs!$BN$3</f>
        <v>0.915683880942038</v>
      </c>
      <c r="F530" s="219">
        <f>Scores!H526*calcs!$BN$3</f>
        <v>0.915683880942038</v>
      </c>
      <c r="G530" s="219">
        <f>Scores!I526*calcs!$BN$3</f>
        <v>0.915683880942038</v>
      </c>
      <c r="H530" s="219">
        <f>Scores!J526*calcs!$BN$4</f>
        <v>1.3963536788265</v>
      </c>
      <c r="I530" s="219">
        <f>Scores!K526*calcs!$BN$4</f>
        <v>1.3963536788265</v>
      </c>
      <c r="J530" s="219">
        <f>Scores!L526*calcs!$BN$4</f>
        <v>1.3963536788265</v>
      </c>
      <c r="K530" s="219">
        <f>Scores!M526*calcs!$BN$4</f>
        <v>1.3963536788265</v>
      </c>
      <c r="L530" s="219">
        <f>Scores!N526*calcs!$BN$4</f>
        <v>1.3963536788265</v>
      </c>
      <c r="M530" s="219">
        <f>Scores!O526*calcs!$BN$5</f>
        <v>2.23481743611515</v>
      </c>
      <c r="N530" s="219">
        <f>Scores!P526*calcs!$BN$5</f>
        <v>2.23481743611515</v>
      </c>
      <c r="O530" s="219">
        <f>Scores!Q526*calcs!$BN$5</f>
        <v>2.23481743611515</v>
      </c>
      <c r="P530" s="219">
        <f>Scores!R526*calcs!$BN$5</f>
        <v>2.23481743611515</v>
      </c>
      <c r="Q530" s="219">
        <f>Scores!S526*calcs!$BN$5</f>
        <v>2.23481743611515</v>
      </c>
      <c r="R530" s="219">
        <f>Scores!T526*calcs!$BN$6</f>
        <v>-0.171158844851361</v>
      </c>
      <c r="S530" s="219">
        <f>Scores!U526*calcs!$BN$6</f>
        <v>-0.171158844851361</v>
      </c>
      <c r="T530" s="219">
        <f>Scores!V526*calcs!$BN$6</f>
        <v>-0.171158844851361</v>
      </c>
      <c r="U530" s="219">
        <f>Scores!W526*calcs!$BN$6</f>
        <v>-0.171158844851361</v>
      </c>
      <c r="V530" s="219">
        <f>Scores!X526*calcs!$BN$6</f>
        <v>-0.171158844851361</v>
      </c>
      <c r="W530" s="219">
        <f>Scores!Y526*calcs!$BN$7</f>
        <v>0.21622660403116</v>
      </c>
      <c r="X530" s="219">
        <f>Scores!Z526*calcs!$BN$7</f>
        <v>-0.263828890703485</v>
      </c>
      <c r="Y530" s="219">
        <f>Scores!AA526*calcs!$BN$7</f>
        <v>-0.282870032829725</v>
      </c>
      <c r="Z530" s="219">
        <f>Scores!AB526*calcs!$BN$7</f>
        <v>-0.00571978893676957</v>
      </c>
      <c r="AA530" s="219">
        <f>Scores!AC526*calcs!$BN$7</f>
        <v>0.0346705866037326</v>
      </c>
      <c r="AB530" s="219">
        <f>Scores!AD526*calcs!$BN$8</f>
        <v>0.539521252648165</v>
      </c>
      <c r="AC530" s="219">
        <f>Scores!AE526*calcs!$BN$8</f>
        <v>0.546396936637297</v>
      </c>
      <c r="AD530" s="219">
        <f>Scores!AF526*calcs!$BN$8</f>
        <v>0.494275394908258</v>
      </c>
      <c r="AE530" s="219">
        <f>Scores!AG526*calcs!$BN$8</f>
        <v>0.545699330688577</v>
      </c>
      <c r="AF530" s="219">
        <f>Scores!AH526*calcs!$BN$8</f>
        <v>0.465681997121065</v>
      </c>
      <c r="AG530" s="219">
        <f>Scores!AI526*calcs!$BN$9</f>
        <v>1.93348115827678</v>
      </c>
      <c r="AH530" s="219">
        <f>Scores!AJ526*calcs!$BN$9</f>
        <v>1.86960994461949</v>
      </c>
      <c r="AI530" s="219">
        <f>Scores!AK526*calcs!$BN$9</f>
        <v>1.89822609287191</v>
      </c>
      <c r="AJ530" s="219">
        <f>Scores!AL526*calcs!$BN$9</f>
        <v>1.94697556174119</v>
      </c>
      <c r="AK530" s="219">
        <f>Scores!AM526*calcs!$BN$9</f>
        <v>1.95635050534954</v>
      </c>
      <c r="AL530" s="219">
        <f>Scores!AN526*calcs!$BN$10</f>
        <v>-0.869265358824381</v>
      </c>
      <c r="AM530" s="219">
        <f>Scores!AO526*calcs!$BN$10</f>
        <v>-0.901056666800137</v>
      </c>
      <c r="AN530" s="219">
        <f>Scores!AP526*calcs!$BN$10</f>
        <v>-0.974429465133065</v>
      </c>
      <c r="AO530" s="219">
        <f>Scores!AQ526*calcs!$BN$10</f>
        <v>-0.884116550576789</v>
      </c>
      <c r="AP530" s="219">
        <f>Scores!AR526*calcs!$BN$10</f>
        <v>-0.84513432166418</v>
      </c>
      <c r="AQ530" s="219">
        <f>Scores!AS526*calcs!$BN$11</f>
        <v>-0.559464773430851</v>
      </c>
      <c r="AR530" s="219">
        <f>Scores!AT526*calcs!$BN$11</f>
        <v>-0.520399261921995</v>
      </c>
      <c r="AS530" s="219">
        <f>Scores!AU526*calcs!$BN$11</f>
        <v>-0.265243450516353</v>
      </c>
      <c r="AT530" s="219">
        <f>Scores!AV526*calcs!$BN$11</f>
        <v>0.1434934338514</v>
      </c>
      <c r="AU530" s="219">
        <f>Scores!AW526*calcs!$BN$11</f>
        <v>-0.119414840066421</v>
      </c>
      <c r="AV530" s="219">
        <f>Scores!AX526*calcs!$BN$12</f>
        <v>-0.327840228323524</v>
      </c>
      <c r="AW530" s="219">
        <f>Scores!AY526*calcs!$BN$12</f>
        <v>-0.292423335725165</v>
      </c>
      <c r="AX530" s="219">
        <f>Scores!AZ526*calcs!$BN$12</f>
        <v>-0.244168537861253</v>
      </c>
      <c r="AY530" s="219">
        <f>Scores!BA526*calcs!$BN$12</f>
        <v>-0.152123354633108</v>
      </c>
      <c r="AZ530" s="219">
        <f>Scores!BB526*calcs!$BN$12</f>
        <v>-0.151080716212085</v>
      </c>
      <c r="BA530" s="219">
        <f>Scores!BC526*calcs!$BN$13</f>
        <v>-1.09305450766784</v>
      </c>
      <c r="BB530" s="219">
        <f>Scores!BD526*calcs!$BN$13</f>
        <v>-1.0096888642359</v>
      </c>
      <c r="BC530" s="219">
        <f>Scores!BE526*calcs!$BN$13</f>
        <v>-0.849084799679237</v>
      </c>
      <c r="BD530" s="219">
        <f>Scores!BF526*calcs!$BN$13</f>
        <v>-0.949986732899911</v>
      </c>
      <c r="BE530" s="219">
        <f>Scores!BG526*calcs!$BN$13</f>
        <v>-0.949986732899911</v>
      </c>
      <c r="BF530" s="219">
        <f>Scores!BH526*calcs!$BN$14</f>
        <v>2.43779011399906</v>
      </c>
      <c r="BG530" s="219">
        <f>Scores!BI526*calcs!$BN$14</f>
        <v>2.43779011399906</v>
      </c>
      <c r="BH530" s="219">
        <f>Scores!BJ526*calcs!$BN$14</f>
        <v>2.43779011399906</v>
      </c>
      <c r="BI530" s="219">
        <f>Scores!BK526*calcs!$BN$14</f>
        <v>2.26674937200494</v>
      </c>
      <c r="BJ530" s="219">
        <f>Scores!BL526*calcs!$BN$14</f>
        <v>2.26674937200494</v>
      </c>
    </row>
    <row r="531" spans="1:62">
      <c r="A531" t="s">
        <v>1061</v>
      </c>
      <c r="B531" s="22" t="s">
        <v>1062</v>
      </c>
      <c r="C531" s="219">
        <f>Scores!E527*calcs!$BN$3</f>
        <v>1.06079388833098</v>
      </c>
      <c r="D531" s="219">
        <f>Scores!F527*calcs!$BN$3</f>
        <v>1.06079388833098</v>
      </c>
      <c r="E531" s="219">
        <f>Scores!G527*calcs!$BN$3</f>
        <v>1.06079388833098</v>
      </c>
      <c r="F531" s="219">
        <f>Scores!H527*calcs!$BN$3</f>
        <v>1.06079388833098</v>
      </c>
      <c r="G531" s="219">
        <f>Scores!I527*calcs!$BN$3</f>
        <v>1.06079388833098</v>
      </c>
      <c r="H531" s="219">
        <f>Scores!J527*calcs!$BN$4</f>
        <v>1.04867885685921</v>
      </c>
      <c r="I531" s="219">
        <f>Scores!K527*calcs!$BN$4</f>
        <v>1.04867885685921</v>
      </c>
      <c r="J531" s="219">
        <f>Scores!L527*calcs!$BN$4</f>
        <v>1.04867885685921</v>
      </c>
      <c r="K531" s="219">
        <f>Scores!M527*calcs!$BN$4</f>
        <v>1.04867885685921</v>
      </c>
      <c r="L531" s="219">
        <f>Scores!N527*calcs!$BN$4</f>
        <v>1.04867885685921</v>
      </c>
      <c r="M531" s="219">
        <f>Scores!O527*calcs!$BN$5</f>
        <v>1.10888496933552</v>
      </c>
      <c r="N531" s="219">
        <f>Scores!P527*calcs!$BN$5</f>
        <v>1.10888496933552</v>
      </c>
      <c r="O531" s="219">
        <f>Scores!Q527*calcs!$BN$5</f>
        <v>1.10888496933552</v>
      </c>
      <c r="P531" s="219">
        <f>Scores!R527*calcs!$BN$5</f>
        <v>1.10888496933552</v>
      </c>
      <c r="Q531" s="219">
        <f>Scores!S527*calcs!$BN$5</f>
        <v>1.10888496933552</v>
      </c>
      <c r="R531" s="219">
        <f>Scores!T527*calcs!$BN$6</f>
        <v>-0.68404790037206</v>
      </c>
      <c r="S531" s="219">
        <f>Scores!U527*calcs!$BN$6</f>
        <v>-0.68404790037206</v>
      </c>
      <c r="T531" s="219">
        <f>Scores!V527*calcs!$BN$6</f>
        <v>-0.68404790037206</v>
      </c>
      <c r="U531" s="219">
        <f>Scores!W527*calcs!$BN$6</f>
        <v>-0.68404790037206</v>
      </c>
      <c r="V531" s="219">
        <f>Scores!X527*calcs!$BN$6</f>
        <v>-0.68404790037206</v>
      </c>
      <c r="W531" s="219">
        <f>Scores!Y527*calcs!$BN$7</f>
        <v>-0.746464134495462</v>
      </c>
      <c r="X531" s="219">
        <f>Scores!Z527*calcs!$BN$7</f>
        <v>-0.205984631711608</v>
      </c>
      <c r="Y531" s="219">
        <f>Scores!AA527*calcs!$BN$7</f>
        <v>-0.595365712535849</v>
      </c>
      <c r="Z531" s="219">
        <f>Scores!AB527*calcs!$BN$7</f>
        <v>-0.692193748266265</v>
      </c>
      <c r="AA531" s="219">
        <f>Scores!AC527*calcs!$BN$7</f>
        <v>-0.596726488668173</v>
      </c>
      <c r="AB531" s="219">
        <f>Scores!AD527*calcs!$BN$8</f>
        <v>0.161725476096379</v>
      </c>
      <c r="AC531" s="219">
        <f>Scores!AE527*calcs!$BN$8</f>
        <v>0.0929554928926369</v>
      </c>
      <c r="AD531" s="219">
        <f>Scores!AF527*calcs!$BN$8</f>
        <v>0.304260944083532</v>
      </c>
      <c r="AE531" s="219">
        <f>Scores!AG527*calcs!$BN$8</f>
        <v>0.2768539126501</v>
      </c>
      <c r="AF531" s="219">
        <f>Scores!AH527*calcs!$BN$8</f>
        <v>0.434184849745297</v>
      </c>
      <c r="AG531" s="219">
        <f>Scores!AI527*calcs!$BN$9</f>
        <v>1.94721407200598</v>
      </c>
      <c r="AH531" s="219">
        <f>Scores!AJ527*calcs!$BN$9</f>
        <v>2.03686832933707</v>
      </c>
      <c r="AI531" s="219">
        <f>Scores!AK527*calcs!$BN$9</f>
        <v>2.12768186486139</v>
      </c>
      <c r="AJ531" s="219">
        <f>Scores!AL527*calcs!$BN$9</f>
        <v>2.20715546281858</v>
      </c>
      <c r="AK531" s="219">
        <f>Scores!AM527*calcs!$BN$9</f>
        <v>2.33215198286318</v>
      </c>
      <c r="AL531" s="219">
        <f>Scores!AN527*calcs!$BN$10</f>
        <v>-1.14597416243266</v>
      </c>
      <c r="AM531" s="219">
        <f>Scores!AO527*calcs!$BN$10</f>
        <v>-1.31292004994885</v>
      </c>
      <c r="AN531" s="219">
        <f>Scores!AP527*calcs!$BN$10</f>
        <v>-1.25489329304624</v>
      </c>
      <c r="AO531" s="219">
        <f>Scores!AQ527*calcs!$BN$10</f>
        <v>-1.3981644854574</v>
      </c>
      <c r="AP531" s="219">
        <f>Scores!AR527*calcs!$BN$10</f>
        <v>-1.39737460792302</v>
      </c>
      <c r="AQ531" s="219">
        <f>Scores!AS527*calcs!$BN$11</f>
        <v>-0.822461343061585</v>
      </c>
      <c r="AR531" s="219">
        <f>Scores!AT527*calcs!$BN$11</f>
        <v>-0.769491718248672</v>
      </c>
      <c r="AS531" s="219">
        <f>Scores!AU527*calcs!$BN$11</f>
        <v>-0.321026863954995</v>
      </c>
      <c r="AT531" s="219">
        <f>Scores!AV527*calcs!$BN$11</f>
        <v>0.12931615126598</v>
      </c>
      <c r="AU531" s="219">
        <f>Scores!AW527*calcs!$BN$11</f>
        <v>-0.0417598758392046</v>
      </c>
      <c r="AV531" s="219">
        <f>Scores!AX527*calcs!$BN$12</f>
        <v>-0.762583461227139</v>
      </c>
      <c r="AW531" s="219">
        <f>Scores!AY527*calcs!$BN$12</f>
        <v>-0.813224302694847</v>
      </c>
      <c r="AX531" s="219">
        <f>Scores!AZ527*calcs!$BN$12</f>
        <v>-0.732853005861767</v>
      </c>
      <c r="AY531" s="219">
        <f>Scores!BA527*calcs!$BN$12</f>
        <v>-0.661266843634581</v>
      </c>
      <c r="AZ531" s="219">
        <f>Scores!BB527*calcs!$BN$12</f>
        <v>-0.434221453758946</v>
      </c>
      <c r="BA531" s="219">
        <f>Scores!BC527*calcs!$BN$13</f>
        <v>-1.28865373535577</v>
      </c>
      <c r="BB531" s="219">
        <f>Scores!BD527*calcs!$BN$13</f>
        <v>-1.15393013055532</v>
      </c>
      <c r="BC531" s="219">
        <f>Scores!BE527*calcs!$BN$13</f>
        <v>-1.23117295953489</v>
      </c>
      <c r="BD531" s="219">
        <f>Scores!BF527*calcs!$BN$13</f>
        <v>-1.02970589929711</v>
      </c>
      <c r="BE531" s="219">
        <f>Scores!BG527*calcs!$BN$13</f>
        <v>-1.02970589929711</v>
      </c>
      <c r="BF531" s="219">
        <f>Scores!BH527*calcs!$BN$14</f>
        <v>2.64982568487162</v>
      </c>
      <c r="BG531" s="219">
        <f>Scores!BI527*calcs!$BN$14</f>
        <v>2.64982568487162</v>
      </c>
      <c r="BH531" s="219">
        <f>Scores!BJ527*calcs!$BN$14</f>
        <v>2.64982568487162</v>
      </c>
      <c r="BI531" s="219">
        <f>Scores!BK527*calcs!$BN$14</f>
        <v>2.20486125701853</v>
      </c>
      <c r="BJ531" s="219">
        <f>Scores!BL527*calcs!$BN$14</f>
        <v>2.20486125701853</v>
      </c>
    </row>
    <row r="532" spans="1:62">
      <c r="A532" t="s">
        <v>1063</v>
      </c>
      <c r="B532" s="22" t="s">
        <v>1064</v>
      </c>
      <c r="C532" s="219">
        <f>Scores!E528*calcs!$BN$3</f>
        <v>0.178971535736626</v>
      </c>
      <c r="D532" s="219">
        <f>Scores!F528*calcs!$BN$3</f>
        <v>0.178971535736626</v>
      </c>
      <c r="E532" s="219">
        <f>Scores!G528*calcs!$BN$3</f>
        <v>0.178971535736626</v>
      </c>
      <c r="F532" s="219">
        <f>Scores!H528*calcs!$BN$3</f>
        <v>0.178971535736626</v>
      </c>
      <c r="G532" s="219">
        <f>Scores!I528*calcs!$BN$3</f>
        <v>0.178971535736626</v>
      </c>
      <c r="H532" s="219">
        <f>Scores!J528*calcs!$BN$4</f>
        <v>1.51827200779874</v>
      </c>
      <c r="I532" s="219">
        <f>Scores!K528*calcs!$BN$4</f>
        <v>1.51827200779874</v>
      </c>
      <c r="J532" s="219">
        <f>Scores!L528*calcs!$BN$4</f>
        <v>1.51827200779874</v>
      </c>
      <c r="K532" s="219">
        <f>Scores!M528*calcs!$BN$4</f>
        <v>1.51827200779874</v>
      </c>
      <c r="L532" s="219">
        <f>Scores!N528*calcs!$BN$4</f>
        <v>1.51827200779874</v>
      </c>
      <c r="M532" s="219">
        <f>Scores!O528*calcs!$BN$5</f>
        <v>2.07217988346796</v>
      </c>
      <c r="N532" s="219">
        <f>Scores!P528*calcs!$BN$5</f>
        <v>2.07217988346796</v>
      </c>
      <c r="O532" s="219">
        <f>Scores!Q528*calcs!$BN$5</f>
        <v>2.07217988346796</v>
      </c>
      <c r="P532" s="219">
        <f>Scores!R528*calcs!$BN$5</f>
        <v>2.07217988346796</v>
      </c>
      <c r="Q532" s="219">
        <f>Scores!S528*calcs!$BN$5</f>
        <v>2.07217988346796</v>
      </c>
      <c r="R532" s="219">
        <f>Scores!T528*calcs!$BN$6</f>
        <v>-0.708015861666122</v>
      </c>
      <c r="S532" s="219">
        <f>Scores!U528*calcs!$BN$6</f>
        <v>-0.708015861666122</v>
      </c>
      <c r="T532" s="219">
        <f>Scores!V528*calcs!$BN$6</f>
        <v>-0.708015861666122</v>
      </c>
      <c r="U532" s="219">
        <f>Scores!W528*calcs!$BN$6</f>
        <v>-0.708015861666122</v>
      </c>
      <c r="V532" s="219">
        <f>Scores!X528*calcs!$BN$6</f>
        <v>-0.708015861666122</v>
      </c>
      <c r="W532" s="219">
        <f>Scores!Y528*calcs!$BN$7</f>
        <v>-0.0999968233659034</v>
      </c>
      <c r="X532" s="219">
        <f>Scores!Z528*calcs!$BN$7</f>
        <v>0.180293775937368</v>
      </c>
      <c r="Y532" s="219">
        <f>Scores!AA528*calcs!$BN$7</f>
        <v>-0.426633999315736</v>
      </c>
      <c r="Z532" s="219">
        <f>Scores!AB528*calcs!$BN$7</f>
        <v>-0.00136171288398996</v>
      </c>
      <c r="AA532" s="219">
        <f>Scores!AC528*calcs!$BN$7</f>
        <v>0.588340756775579</v>
      </c>
      <c r="AB532" s="219">
        <f>Scores!AD528*calcs!$BN$8</f>
        <v>-0.30311880978161</v>
      </c>
      <c r="AC532" s="219">
        <f>Scores!AE528*calcs!$BN$8</f>
        <v>-0.257093483722315</v>
      </c>
      <c r="AD532" s="219">
        <f>Scores!AF528*calcs!$BN$8</f>
        <v>-0.221134181942725</v>
      </c>
      <c r="AE532" s="219">
        <f>Scores!AG528*calcs!$BN$8</f>
        <v>-0.320828763072309</v>
      </c>
      <c r="AF532" s="219">
        <f>Scores!AH528*calcs!$BN$8</f>
        <v>-0.306790111488313</v>
      </c>
      <c r="AG532" s="219">
        <f>Scores!AI528*calcs!$BN$9</f>
        <v>1.72147930258234</v>
      </c>
      <c r="AH532" s="219">
        <f>Scores!AJ528*calcs!$BN$9</f>
        <v>1.79250827417249</v>
      </c>
      <c r="AI532" s="219">
        <f>Scores!AK528*calcs!$BN$9</f>
        <v>1.81594509547748</v>
      </c>
      <c r="AJ532" s="219">
        <f>Scores!AL528*calcs!$BN$9</f>
        <v>1.91413903089075</v>
      </c>
      <c r="AK532" s="219">
        <f>Scores!AM528*calcs!$BN$9</f>
        <v>1.94741794245063</v>
      </c>
      <c r="AL532" s="219">
        <f>Scores!AN528*calcs!$BN$10</f>
        <v>-0.898546713703564</v>
      </c>
      <c r="AM532" s="219">
        <f>Scores!AO528*calcs!$BN$10</f>
        <v>-0.952455052874525</v>
      </c>
      <c r="AN532" s="219">
        <f>Scores!AP528*calcs!$BN$10</f>
        <v>-1.04654873516788</v>
      </c>
      <c r="AO532" s="219">
        <f>Scores!AQ528*calcs!$BN$10</f>
        <v>-1.0043395924241</v>
      </c>
      <c r="AP532" s="219">
        <f>Scores!AR528*calcs!$BN$10</f>
        <v>-0.987557147783942</v>
      </c>
      <c r="AQ532" s="219">
        <f>Scores!AS528*calcs!$BN$11</f>
        <v>-0.937974672051508</v>
      </c>
      <c r="AR532" s="219">
        <f>Scores!AT528*calcs!$BN$11</f>
        <v>-0.882813650311139</v>
      </c>
      <c r="AS532" s="219">
        <f>Scores!AU528*calcs!$BN$11</f>
        <v>-0.695400769467466</v>
      </c>
      <c r="AT532" s="219">
        <f>Scores!AV528*calcs!$BN$11</f>
        <v>-0.510030028647969</v>
      </c>
      <c r="AU532" s="219">
        <f>Scores!AW528*calcs!$BN$11</f>
        <v>-0.917606622338194</v>
      </c>
      <c r="AV532" s="219">
        <f>Scores!AX528*calcs!$BN$12</f>
        <v>-1.09530604936306</v>
      </c>
      <c r="AW532" s="219">
        <f>Scores!AY528*calcs!$BN$12</f>
        <v>-1.0234211138686</v>
      </c>
      <c r="AX532" s="219">
        <f>Scores!AZ528*calcs!$BN$12</f>
        <v>-0.994405684427829</v>
      </c>
      <c r="AY532" s="219">
        <f>Scores!BA528*calcs!$BN$12</f>
        <v>-0.991701663885086</v>
      </c>
      <c r="AZ532" s="219">
        <f>Scores!BB528*calcs!$BN$12</f>
        <v>-1.06633803802602</v>
      </c>
      <c r="BA532" s="219">
        <f>Scores!BC528*calcs!$BN$13</f>
        <v>-1.16208952920475</v>
      </c>
      <c r="BB532" s="219">
        <f>Scores!BD528*calcs!$BN$13</f>
        <v>-1.17057335359217</v>
      </c>
      <c r="BC532" s="219">
        <f>Scores!BE528*calcs!$BN$13</f>
        <v>-0.988577302483684</v>
      </c>
      <c r="BD532" s="219">
        <f>Scores!BF528*calcs!$BN$13</f>
        <v>-0.890197358102014</v>
      </c>
      <c r="BE532" s="219">
        <f>Scores!BG528*calcs!$BN$13</f>
        <v>-0.890197358102014</v>
      </c>
      <c r="BF532" s="219">
        <f>Scores!BH528*calcs!$BN$14</f>
        <v>2.48413396048966</v>
      </c>
      <c r="BG532" s="219">
        <f>Scores!BI528*calcs!$BN$14</f>
        <v>2.48413396048966</v>
      </c>
      <c r="BH532" s="219">
        <f>Scores!BJ528*calcs!$BN$14</f>
        <v>2.48413396048966</v>
      </c>
      <c r="BI532" s="219">
        <f>Scores!BK528*calcs!$BN$14</f>
        <v>1.95395706982765</v>
      </c>
      <c r="BJ532" s="219">
        <f>Scores!BL528*calcs!$BN$14</f>
        <v>1.95395706982765</v>
      </c>
    </row>
    <row r="533" spans="1:62">
      <c r="A533" t="s">
        <v>1065</v>
      </c>
      <c r="B533" s="22" t="s">
        <v>1066</v>
      </c>
      <c r="C533" s="219">
        <f>Scores!E529*calcs!$BN$3</f>
        <v>0.533374823013472</v>
      </c>
      <c r="D533" s="219">
        <f>Scores!F529*calcs!$BN$3</f>
        <v>0.533374823013472</v>
      </c>
      <c r="E533" s="219">
        <f>Scores!G529*calcs!$BN$3</f>
        <v>0.533374823013472</v>
      </c>
      <c r="F533" s="219">
        <f>Scores!H529*calcs!$BN$3</f>
        <v>0.533374823013472</v>
      </c>
      <c r="G533" s="219">
        <f>Scores!I529*calcs!$BN$3</f>
        <v>0.533374823013472</v>
      </c>
      <c r="H533" s="219">
        <f>Scores!J529*calcs!$BN$4</f>
        <v>-0.0394701738652155</v>
      </c>
      <c r="I533" s="219">
        <f>Scores!K529*calcs!$BN$4</f>
        <v>-0.0394701738652155</v>
      </c>
      <c r="J533" s="219">
        <f>Scores!L529*calcs!$BN$4</f>
        <v>-0.0394701738652155</v>
      </c>
      <c r="K533" s="219">
        <f>Scores!M529*calcs!$BN$4</f>
        <v>-0.0394701738652155</v>
      </c>
      <c r="L533" s="219">
        <f>Scores!N529*calcs!$BN$4</f>
        <v>-0.0394701738652155</v>
      </c>
      <c r="M533" s="219">
        <f>Scores!O529*calcs!$BN$5</f>
        <v>-0.415517713704779</v>
      </c>
      <c r="N533" s="219">
        <f>Scores!P529*calcs!$BN$5</f>
        <v>-0.415517713704779</v>
      </c>
      <c r="O533" s="219">
        <f>Scores!Q529*calcs!$BN$5</f>
        <v>-0.415517713704779</v>
      </c>
      <c r="P533" s="219">
        <f>Scores!R529*calcs!$BN$5</f>
        <v>-0.415517713704779</v>
      </c>
      <c r="Q533" s="219">
        <f>Scores!S529*calcs!$BN$5</f>
        <v>-0.415517713704779</v>
      </c>
      <c r="R533" s="219">
        <f>Scores!T529*calcs!$BN$6</f>
        <v>0.0238714802529461</v>
      </c>
      <c r="S533" s="219">
        <f>Scores!U529*calcs!$BN$6</f>
        <v>0.0238714802529461</v>
      </c>
      <c r="T533" s="219">
        <f>Scores!V529*calcs!$BN$6</f>
        <v>0.0238714802529461</v>
      </c>
      <c r="U533" s="219">
        <f>Scores!W529*calcs!$BN$6</f>
        <v>0.0238714802529461</v>
      </c>
      <c r="V533" s="219">
        <f>Scores!X529*calcs!$BN$6</f>
        <v>0.0238714802529461</v>
      </c>
      <c r="W533" s="219">
        <f>Scores!Y529*calcs!$BN$7</f>
        <v>0.0810547709007569</v>
      </c>
      <c r="X533" s="219">
        <f>Scores!Z529*calcs!$BN$7</f>
        <v>0.446933701025242</v>
      </c>
      <c r="Y533" s="219">
        <f>Scores!AA529*calcs!$BN$7</f>
        <v>0.156755761499353</v>
      </c>
      <c r="Z533" s="219">
        <f>Scores!AB529*calcs!$BN$7</f>
        <v>0.441277980782114</v>
      </c>
      <c r="AA533" s="219">
        <f>Scores!AC529*calcs!$BN$7</f>
        <v>0.738489700460225</v>
      </c>
      <c r="AB533" s="219">
        <f>Scores!AD529*calcs!$BN$8</f>
        <v>0.446317272830876</v>
      </c>
      <c r="AC533" s="219">
        <f>Scores!AE529*calcs!$BN$8</f>
        <v>0.578475401135408</v>
      </c>
      <c r="AD533" s="219">
        <f>Scores!AF529*calcs!$BN$8</f>
        <v>0.534798470154077</v>
      </c>
      <c r="AE533" s="219">
        <f>Scores!AG529*calcs!$BN$8</f>
        <v>0.530102368318489</v>
      </c>
      <c r="AF533" s="219">
        <f>Scores!AH529*calcs!$BN$8</f>
        <v>0.557934942837685</v>
      </c>
      <c r="AG533" s="219">
        <f>Scores!AI529*calcs!$BN$9</f>
        <v>1.91102542405401</v>
      </c>
      <c r="AH533" s="219">
        <f>Scores!AJ529*calcs!$BN$9</f>
        <v>1.92799876724679</v>
      </c>
      <c r="AI533" s="219">
        <f>Scores!AK529*calcs!$BN$9</f>
        <v>1.94739184804198</v>
      </c>
      <c r="AJ533" s="219">
        <f>Scores!AL529*calcs!$BN$9</f>
        <v>2.02924397495789</v>
      </c>
      <c r="AK533" s="219">
        <f>Scores!AM529*calcs!$BN$9</f>
        <v>2.04508858054334</v>
      </c>
      <c r="AL533" s="219">
        <f>Scores!AN529*calcs!$BN$10</f>
        <v>-0.426531273051134</v>
      </c>
      <c r="AM533" s="219">
        <f>Scores!AO529*calcs!$BN$10</f>
        <v>-0.465739388532219</v>
      </c>
      <c r="AN533" s="219">
        <f>Scores!AP529*calcs!$BN$10</f>
        <v>-0.396513714587402</v>
      </c>
      <c r="AO533" s="219">
        <f>Scores!AQ529*calcs!$BN$10</f>
        <v>-0.459606357192581</v>
      </c>
      <c r="AP533" s="219">
        <f>Scores!AR529*calcs!$BN$10</f>
        <v>-0.549930645706857</v>
      </c>
      <c r="AQ533" s="219">
        <f>Scores!AS529*calcs!$BN$11</f>
        <v>-0.679800458673642</v>
      </c>
      <c r="AR533" s="219">
        <f>Scores!AT529*calcs!$BN$11</f>
        <v>-0.472556581366585</v>
      </c>
      <c r="AS533" s="219">
        <f>Scores!AU529*calcs!$BN$11</f>
        <v>-0.245167430346451</v>
      </c>
      <c r="AT533" s="219">
        <f>Scores!AV529*calcs!$BN$11</f>
        <v>0.0864109193713945</v>
      </c>
      <c r="AU533" s="219">
        <f>Scores!AW529*calcs!$BN$11</f>
        <v>-0.268059876693219</v>
      </c>
      <c r="AV533" s="219">
        <f>Scores!AX529*calcs!$BN$12</f>
        <v>-0.394189542431281</v>
      </c>
      <c r="AW533" s="219">
        <f>Scores!AY529*calcs!$BN$12</f>
        <v>-0.264784567060028</v>
      </c>
      <c r="AX533" s="219">
        <f>Scores!AZ529*calcs!$BN$12</f>
        <v>-0.322468192088983</v>
      </c>
      <c r="AY533" s="219">
        <f>Scores!BA529*calcs!$BN$12</f>
        <v>-0.257987077340997</v>
      </c>
      <c r="AZ533" s="219">
        <f>Scores!BB529*calcs!$BN$12</f>
        <v>-0.231914496357996</v>
      </c>
      <c r="BA533" s="219">
        <f>Scores!BC529*calcs!$BN$13</f>
        <v>-0.540774335372509</v>
      </c>
      <c r="BB533" s="219">
        <f>Scores!BD529*calcs!$BN$13</f>
        <v>-0.554774101228517</v>
      </c>
      <c r="BC533" s="219">
        <f>Scores!BE529*calcs!$BN$13</f>
        <v>-0.357828594150536</v>
      </c>
      <c r="BD533" s="219">
        <f>Scores!BF529*calcs!$BN$13</f>
        <v>-0.345449721054513</v>
      </c>
      <c r="BE533" s="219">
        <f>Scores!BG529*calcs!$BN$13</f>
        <v>-0.345449721054513</v>
      </c>
      <c r="BF533" s="219">
        <f>Scores!BH529*calcs!$BN$14</f>
        <v>1.5456555114622</v>
      </c>
      <c r="BG533" s="219">
        <f>Scores!BI529*calcs!$BN$14</f>
        <v>1.5456555114622</v>
      </c>
      <c r="BH533" s="219">
        <f>Scores!BJ529*calcs!$BN$14</f>
        <v>1.5456555114622</v>
      </c>
      <c r="BI533" s="219">
        <f>Scores!BK529*calcs!$BN$14</f>
        <v>1.46492401106658</v>
      </c>
      <c r="BJ533" s="219">
        <f>Scores!BL529*calcs!$BN$14</f>
        <v>1.46492401106658</v>
      </c>
    </row>
    <row r="534" spans="1:62">
      <c r="A534" t="s">
        <v>1067</v>
      </c>
      <c r="B534" s="22" t="s">
        <v>1068</v>
      </c>
      <c r="C534" s="219">
        <f>Scores!E530*calcs!$BN$3</f>
        <v>0.926846189202726</v>
      </c>
      <c r="D534" s="219">
        <f>Scores!F530*calcs!$BN$3</f>
        <v>0.926846189202726</v>
      </c>
      <c r="E534" s="219">
        <f>Scores!G530*calcs!$BN$3</f>
        <v>0.926846189202726</v>
      </c>
      <c r="F534" s="219">
        <f>Scores!H530*calcs!$BN$3</f>
        <v>0.926846189202726</v>
      </c>
      <c r="G534" s="219">
        <f>Scores!I530*calcs!$BN$3</f>
        <v>0.926846189202726</v>
      </c>
      <c r="H534" s="219">
        <f>Scores!J530*calcs!$BN$4</f>
        <v>1.45817426229904</v>
      </c>
      <c r="I534" s="219">
        <f>Scores!K530*calcs!$BN$4</f>
        <v>1.45817426229904</v>
      </c>
      <c r="J534" s="219">
        <f>Scores!L530*calcs!$BN$4</f>
        <v>1.45817426229904</v>
      </c>
      <c r="K534" s="219">
        <f>Scores!M530*calcs!$BN$4</f>
        <v>1.45817426229904</v>
      </c>
      <c r="L534" s="219">
        <f>Scores!N530*calcs!$BN$4</f>
        <v>1.45817426229904</v>
      </c>
      <c r="M534" s="219">
        <f>Scores!O530*calcs!$BN$5</f>
        <v>2.61802839588569</v>
      </c>
      <c r="N534" s="219">
        <f>Scores!P530*calcs!$BN$5</f>
        <v>2.61802839588569</v>
      </c>
      <c r="O534" s="219">
        <f>Scores!Q530*calcs!$BN$5</f>
        <v>2.61802839588569</v>
      </c>
      <c r="P534" s="219">
        <f>Scores!R530*calcs!$BN$5</f>
        <v>2.61802839588569</v>
      </c>
      <c r="Q534" s="219">
        <f>Scores!S530*calcs!$BN$5</f>
        <v>2.61802839588569</v>
      </c>
      <c r="R534" s="219">
        <f>Scores!T530*calcs!$BN$6</f>
        <v>0.0119801803903451</v>
      </c>
      <c r="S534" s="219">
        <f>Scores!U530*calcs!$BN$6</f>
        <v>0.0119801803903451</v>
      </c>
      <c r="T534" s="219">
        <f>Scores!V530*calcs!$BN$6</f>
        <v>0.0119801803903451</v>
      </c>
      <c r="U534" s="219">
        <f>Scores!W530*calcs!$BN$6</f>
        <v>0.0119801803903451</v>
      </c>
      <c r="V534" s="219">
        <f>Scores!X530*calcs!$BN$6</f>
        <v>0.0119801803903451</v>
      </c>
      <c r="W534" s="219">
        <f>Scores!Y530*calcs!$BN$7</f>
        <v>0.987393933338624</v>
      </c>
      <c r="X534" s="219">
        <f>Scores!Z530*calcs!$BN$7</f>
        <v>0.593498956832603</v>
      </c>
      <c r="Y534" s="219">
        <f>Scores!AA530*calcs!$BN$7</f>
        <v>1.08183479755245</v>
      </c>
      <c r="Z534" s="219">
        <f>Scores!AB530*calcs!$BN$7</f>
        <v>0.922561285837217</v>
      </c>
      <c r="AA534" s="219">
        <f>Scores!AC530*calcs!$BN$7</f>
        <v>1.11937904389517</v>
      </c>
      <c r="AB534" s="219">
        <f>Scores!AD530*calcs!$BN$8</f>
        <v>1.0162325664235</v>
      </c>
      <c r="AC534" s="219">
        <f>Scores!AE530*calcs!$BN$8</f>
        <v>0.992460928570989</v>
      </c>
      <c r="AD534" s="219">
        <f>Scores!AF530*calcs!$BN$8</f>
        <v>1.02353104280427</v>
      </c>
      <c r="AE534" s="219">
        <f>Scores!AG530*calcs!$BN$8</f>
        <v>0.991084891904291</v>
      </c>
      <c r="AF534" s="219">
        <f>Scores!AH530*calcs!$BN$8</f>
        <v>1.0628619067878</v>
      </c>
      <c r="AG534" s="219">
        <f>Scores!AI530*calcs!$BN$9</f>
        <v>1.70239115193269</v>
      </c>
      <c r="AH534" s="219">
        <f>Scores!AJ530*calcs!$BN$9</f>
        <v>1.71036049490698</v>
      </c>
      <c r="AI534" s="219">
        <f>Scores!AK530*calcs!$BN$9</f>
        <v>1.73648278171295</v>
      </c>
      <c r="AJ534" s="219">
        <f>Scores!AL530*calcs!$BN$9</f>
        <v>1.77777969667211</v>
      </c>
      <c r="AK534" s="219">
        <f>Scores!AM530*calcs!$BN$9</f>
        <v>1.84719854710797</v>
      </c>
      <c r="AL534" s="219">
        <f>Scores!AN530*calcs!$BN$10</f>
        <v>-0.137231486844806</v>
      </c>
      <c r="AM534" s="219">
        <f>Scores!AO530*calcs!$BN$10</f>
        <v>-0.131884327827284</v>
      </c>
      <c r="AN534" s="219">
        <f>Scores!AP530*calcs!$BN$10</f>
        <v>-0.120572922375175</v>
      </c>
      <c r="AO534" s="219">
        <f>Scores!AQ530*calcs!$BN$10</f>
        <v>-0.205777781613497</v>
      </c>
      <c r="AP534" s="219">
        <f>Scores!AR530*calcs!$BN$10</f>
        <v>-0.224516067239282</v>
      </c>
      <c r="AQ534" s="219">
        <f>Scores!AS530*calcs!$BN$11</f>
        <v>-0.0834253811614652</v>
      </c>
      <c r="AR534" s="219">
        <f>Scores!AT530*calcs!$BN$11</f>
        <v>0.152554619171161</v>
      </c>
      <c r="AS534" s="219">
        <f>Scores!AU530*calcs!$BN$11</f>
        <v>0.365080565514136</v>
      </c>
      <c r="AT534" s="219">
        <f>Scores!AV530*calcs!$BN$11</f>
        <v>0.382630106311404</v>
      </c>
      <c r="AU534" s="219">
        <f>Scores!AW530*calcs!$BN$11</f>
        <v>0.251656757374309</v>
      </c>
      <c r="AV534" s="219">
        <f>Scores!AX530*calcs!$BN$12</f>
        <v>0.0834942315222399</v>
      </c>
      <c r="AW534" s="219">
        <f>Scores!AY530*calcs!$BN$12</f>
        <v>0.0898876459403268</v>
      </c>
      <c r="AX534" s="219">
        <f>Scores!AZ530*calcs!$BN$12</f>
        <v>0.177101854769407</v>
      </c>
      <c r="AY534" s="219">
        <f>Scores!BA530*calcs!$BN$12</f>
        <v>0.231056094476146</v>
      </c>
      <c r="AZ534" s="219">
        <f>Scores!BB530*calcs!$BN$12</f>
        <v>0.305146035999578</v>
      </c>
      <c r="BA534" s="219">
        <f>Scores!BC530*calcs!$BN$13</f>
        <v>-0.627068112293654</v>
      </c>
      <c r="BB534" s="219">
        <f>Scores!BD530*calcs!$BN$13</f>
        <v>-0.477105727056525</v>
      </c>
      <c r="BC534" s="219">
        <f>Scores!BE530*calcs!$BN$13</f>
        <v>-0.351763702724256</v>
      </c>
      <c r="BD534" s="219">
        <f>Scores!BF530*calcs!$BN$13</f>
        <v>-0.259087290790885</v>
      </c>
      <c r="BE534" s="219">
        <f>Scores!BG530*calcs!$BN$13</f>
        <v>-0.259087290790885</v>
      </c>
      <c r="BF534" s="219">
        <f>Scores!BH530*calcs!$BN$14</f>
        <v>4.0077948167559</v>
      </c>
      <c r="BG534" s="219">
        <f>Scores!BI530*calcs!$BN$14</f>
        <v>4.0077948167559</v>
      </c>
      <c r="BH534" s="219">
        <f>Scores!BJ530*calcs!$BN$14</f>
        <v>4.0077948167559</v>
      </c>
      <c r="BI534" s="219">
        <f>Scores!BK530*calcs!$BN$14</f>
        <v>4.02511653641441</v>
      </c>
      <c r="BJ534" s="219">
        <f>Scores!BL530*calcs!$BN$14</f>
        <v>4.02511653641441</v>
      </c>
    </row>
    <row r="535" spans="1:62">
      <c r="A535" t="s">
        <v>1069</v>
      </c>
      <c r="B535" s="22" t="s">
        <v>1070</v>
      </c>
      <c r="C535" s="219">
        <f>Scores!E531*calcs!$BN$3</f>
        <v>0.190133843997314</v>
      </c>
      <c r="D535" s="219">
        <f>Scores!F531*calcs!$BN$3</f>
        <v>0.190133843997314</v>
      </c>
      <c r="E535" s="219">
        <f>Scores!G531*calcs!$BN$3</f>
        <v>0.190133843997314</v>
      </c>
      <c r="F535" s="219">
        <f>Scores!H531*calcs!$BN$3</f>
        <v>0.190133843997314</v>
      </c>
      <c r="G535" s="219">
        <f>Scores!I531*calcs!$BN$3</f>
        <v>0.190133843997314</v>
      </c>
      <c r="H535" s="219">
        <f>Scores!J531*calcs!$BN$4</f>
        <v>-0.482342132377801</v>
      </c>
      <c r="I535" s="219">
        <f>Scores!K531*calcs!$BN$4</f>
        <v>-0.482342132377801</v>
      </c>
      <c r="J535" s="219">
        <f>Scores!L531*calcs!$BN$4</f>
        <v>-0.482342132377801</v>
      </c>
      <c r="K535" s="219">
        <f>Scores!M531*calcs!$BN$4</f>
        <v>-0.482342132377801</v>
      </c>
      <c r="L535" s="219">
        <f>Scores!N531*calcs!$BN$4</f>
        <v>-0.482342132377801</v>
      </c>
      <c r="M535" s="219">
        <f>Scores!O531*calcs!$BN$5</f>
        <v>-0.511249859718611</v>
      </c>
      <c r="N535" s="219">
        <f>Scores!P531*calcs!$BN$5</f>
        <v>-0.511249859718611</v>
      </c>
      <c r="O535" s="219">
        <f>Scores!Q531*calcs!$BN$5</f>
        <v>-0.511249859718611</v>
      </c>
      <c r="P535" s="219">
        <f>Scores!R531*calcs!$BN$5</f>
        <v>-0.511249859718611</v>
      </c>
      <c r="Q535" s="219">
        <f>Scores!S531*calcs!$BN$5</f>
        <v>-0.511249859718611</v>
      </c>
      <c r="R535" s="219">
        <f>Scores!T531*calcs!$BN$6</f>
        <v>-0.448110493331466</v>
      </c>
      <c r="S535" s="219">
        <f>Scores!U531*calcs!$BN$6</f>
        <v>-0.448110493331466</v>
      </c>
      <c r="T535" s="219">
        <f>Scores!V531*calcs!$BN$6</f>
        <v>-0.448110493331466</v>
      </c>
      <c r="U535" s="219">
        <f>Scores!W531*calcs!$BN$6</f>
        <v>-0.448110493331466</v>
      </c>
      <c r="V535" s="219">
        <f>Scores!X531*calcs!$BN$6</f>
        <v>-0.448110493331466</v>
      </c>
      <c r="W535" s="219">
        <f>Scores!Y531*calcs!$BN$7</f>
        <v>-0.518241903314242</v>
      </c>
      <c r="X535" s="219">
        <f>Scores!Z531*calcs!$BN$7</f>
        <v>-0.121913754650072</v>
      </c>
      <c r="Y535" s="219">
        <f>Scores!AA531*calcs!$BN$7</f>
        <v>0.415321620662312</v>
      </c>
      <c r="Z535" s="219">
        <f>Scores!AB531*calcs!$BN$7</f>
        <v>0.81330255772605</v>
      </c>
      <c r="AA535" s="219">
        <f>Scores!AC531*calcs!$BN$7</f>
        <v>0.295366391143711</v>
      </c>
      <c r="AB535" s="219">
        <f>Scores!AD531*calcs!$BN$8</f>
        <v>-0.609526005568926</v>
      </c>
      <c r="AC535" s="219">
        <f>Scores!AE531*calcs!$BN$8</f>
        <v>-0.478451109189511</v>
      </c>
      <c r="AD535" s="219">
        <f>Scores!AF531*calcs!$BN$8</f>
        <v>-0.453077907103498</v>
      </c>
      <c r="AE535" s="219">
        <f>Scores!AG531*calcs!$BN$8</f>
        <v>-0.397453009982538</v>
      </c>
      <c r="AF535" s="219">
        <f>Scores!AH531*calcs!$BN$8</f>
        <v>-0.461198933436826</v>
      </c>
      <c r="AG535" s="219">
        <f>Scores!AI531*calcs!$BN$9</f>
        <v>1.43789421160994</v>
      </c>
      <c r="AH535" s="219">
        <f>Scores!AJ531*calcs!$BN$9</f>
        <v>1.50473573118991</v>
      </c>
      <c r="AI535" s="219">
        <f>Scores!AK531*calcs!$BN$9</f>
        <v>1.55706961335263</v>
      </c>
      <c r="AJ535" s="219">
        <f>Scores!AL531*calcs!$BN$9</f>
        <v>1.54055181385339</v>
      </c>
      <c r="AK535" s="219">
        <f>Scores!AM531*calcs!$BN$9</f>
        <v>1.50735988720457</v>
      </c>
      <c r="AL535" s="219">
        <f>Scores!AN531*calcs!$BN$10</f>
        <v>-1.15376034088917</v>
      </c>
      <c r="AM535" s="219">
        <f>Scores!AO531*calcs!$BN$10</f>
        <v>-1.07864366017171</v>
      </c>
      <c r="AN535" s="219">
        <f>Scores!AP531*calcs!$BN$10</f>
        <v>-1.1894135748559</v>
      </c>
      <c r="AO535" s="219">
        <f>Scores!AQ531*calcs!$BN$10</f>
        <v>-1.11841985111133</v>
      </c>
      <c r="AP535" s="219">
        <f>Scores!AR531*calcs!$BN$10</f>
        <v>-1.15587503319821</v>
      </c>
      <c r="AQ535" s="219">
        <f>Scores!AS531*calcs!$BN$11</f>
        <v>-1.76477318332344</v>
      </c>
      <c r="AR535" s="219">
        <f>Scores!AT531*calcs!$BN$11</f>
        <v>-1.44401306020001</v>
      </c>
      <c r="AS535" s="219">
        <f>Scores!AU531*calcs!$BN$11</f>
        <v>-1.08007429710996</v>
      </c>
      <c r="AT535" s="219">
        <f>Scores!AV531*calcs!$BN$11</f>
        <v>-0.756344624618623</v>
      </c>
      <c r="AU535" s="219">
        <f>Scores!AW531*calcs!$BN$11</f>
        <v>-1.02956839042447</v>
      </c>
      <c r="AV535" s="219">
        <f>Scores!AX531*calcs!$BN$12</f>
        <v>-1.11754817318632</v>
      </c>
      <c r="AW535" s="219">
        <f>Scores!AY531*calcs!$BN$12</f>
        <v>-1.03565050082535</v>
      </c>
      <c r="AX535" s="219">
        <f>Scores!AZ531*calcs!$BN$12</f>
        <v>-1.08376175966748</v>
      </c>
      <c r="AY535" s="219">
        <f>Scores!BA531*calcs!$BN$12</f>
        <v>-0.984839372904587</v>
      </c>
      <c r="AZ535" s="219">
        <f>Scores!BB531*calcs!$BN$12</f>
        <v>-0.988076150920308</v>
      </c>
      <c r="BA535" s="219">
        <f>Scores!BC531*calcs!$BN$13</f>
        <v>-0.793902747674534</v>
      </c>
      <c r="BB535" s="219">
        <f>Scores!BD531*calcs!$BN$13</f>
        <v>-0.776683741719924</v>
      </c>
      <c r="BC535" s="219">
        <f>Scores!BE531*calcs!$BN$13</f>
        <v>-0.812695451121556</v>
      </c>
      <c r="BD535" s="219">
        <f>Scores!BF531*calcs!$BN$13</f>
        <v>-0.763975344639789</v>
      </c>
      <c r="BE535" s="219">
        <f>Scores!BG531*calcs!$BN$13</f>
        <v>-0.763975344639789</v>
      </c>
      <c r="BF535" s="219">
        <f>Scores!BH531*calcs!$BN$14</f>
        <v>1.3351763937292</v>
      </c>
      <c r="BG535" s="219">
        <f>Scores!BI531*calcs!$BN$14</f>
        <v>1.3351763937292</v>
      </c>
      <c r="BH535" s="219">
        <f>Scores!BJ531*calcs!$BN$14</f>
        <v>1.3351763937292</v>
      </c>
      <c r="BI535" s="219">
        <f>Scores!BK531*calcs!$BN$14</f>
        <v>1.41559653492042</v>
      </c>
      <c r="BJ535" s="219">
        <f>Scores!BL531*calcs!$BN$14</f>
        <v>1.41559653492042</v>
      </c>
    </row>
    <row r="536" spans="1:62">
      <c r="A536" t="s">
        <v>1071</v>
      </c>
      <c r="B536" s="22" t="s">
        <v>61</v>
      </c>
      <c r="C536" s="219">
        <f>Scores!E532*calcs!$BN$3</f>
        <v>0.441285779862796</v>
      </c>
      <c r="D536" s="219">
        <f>Scores!F532*calcs!$BN$3</f>
        <v>0.441285779862796</v>
      </c>
      <c r="E536" s="219">
        <f>Scores!G532*calcs!$BN$3</f>
        <v>0.441285779862796</v>
      </c>
      <c r="F536" s="219">
        <f>Scores!H532*calcs!$BN$3</f>
        <v>0.441285779862796</v>
      </c>
      <c r="G536" s="219">
        <f>Scores!I532*calcs!$BN$3</f>
        <v>0.441285779862796</v>
      </c>
      <c r="H536" s="219">
        <f>Scores!J532*calcs!$BN$4</f>
        <v>-0.693173575768608</v>
      </c>
      <c r="I536" s="219">
        <f>Scores!K532*calcs!$BN$4</f>
        <v>-0.693173575768608</v>
      </c>
      <c r="J536" s="219">
        <f>Scores!L532*calcs!$BN$4</f>
        <v>-0.693173575768608</v>
      </c>
      <c r="K536" s="219">
        <f>Scores!M532*calcs!$BN$4</f>
        <v>-0.693173575768608</v>
      </c>
      <c r="L536" s="219">
        <f>Scores!N532*calcs!$BN$4</f>
        <v>-0.693173575768608</v>
      </c>
      <c r="M536" s="219">
        <f>Scores!O532*calcs!$BN$5</f>
        <v>-0.44098061218654</v>
      </c>
      <c r="N536" s="219">
        <f>Scores!P532*calcs!$BN$5</f>
        <v>-0.44098061218654</v>
      </c>
      <c r="O536" s="219">
        <f>Scores!Q532*calcs!$BN$5</f>
        <v>-0.44098061218654</v>
      </c>
      <c r="P536" s="219">
        <f>Scores!R532*calcs!$BN$5</f>
        <v>-0.44098061218654</v>
      </c>
      <c r="Q536" s="219">
        <f>Scores!S532*calcs!$BN$5</f>
        <v>-0.44098061218654</v>
      </c>
      <c r="R536" s="219">
        <f>Scores!T532*calcs!$BN$6</f>
        <v>0.593429511916221</v>
      </c>
      <c r="S536" s="219">
        <f>Scores!U532*calcs!$BN$6</f>
        <v>0.593429511916221</v>
      </c>
      <c r="T536" s="219">
        <f>Scores!V532*calcs!$BN$6</f>
        <v>0.593429511916221</v>
      </c>
      <c r="U536" s="219">
        <f>Scores!W532*calcs!$BN$6</f>
        <v>0.593429511916221</v>
      </c>
      <c r="V536" s="219">
        <f>Scores!X532*calcs!$BN$6</f>
        <v>0.593429511916221</v>
      </c>
      <c r="W536" s="219">
        <f>Scores!Y532*calcs!$BN$7</f>
        <v>0.415872946078762</v>
      </c>
      <c r="X536" s="219">
        <f>Scores!Z532*calcs!$BN$7</f>
        <v>-0.0536225419570295</v>
      </c>
      <c r="Y536" s="219">
        <f>Scores!AA532*calcs!$BN$7</f>
        <v>-0.0443341863546787</v>
      </c>
      <c r="Z536" s="219">
        <f>Scores!AB532*calcs!$BN$7</f>
        <v>-0.710316529823537</v>
      </c>
      <c r="AA536" s="219">
        <f>Scores!AC532*calcs!$BN$7</f>
        <v>-0.0428597199153521</v>
      </c>
      <c r="AB536" s="219">
        <f>Scores!AD532*calcs!$BN$8</f>
        <v>1.21275508145544</v>
      </c>
      <c r="AC536" s="219">
        <f>Scores!AE532*calcs!$BN$8</f>
        <v>1.19496153038415</v>
      </c>
      <c r="AD536" s="219">
        <f>Scores!AF532*calcs!$BN$8</f>
        <v>1.20305032462997</v>
      </c>
      <c r="AE536" s="219">
        <f>Scores!AG532*calcs!$BN$8</f>
        <v>1.20249404854611</v>
      </c>
      <c r="AF536" s="219">
        <f>Scores!AH532*calcs!$BN$8</f>
        <v>1.1717677350793</v>
      </c>
      <c r="AG536" s="219">
        <f>Scores!AI532*calcs!$BN$9</f>
        <v>1.699639706794</v>
      </c>
      <c r="AH536" s="219">
        <f>Scores!AJ532*calcs!$BN$9</f>
        <v>1.69710372579474</v>
      </c>
      <c r="AI536" s="219">
        <f>Scores!AK532*calcs!$BN$9</f>
        <v>1.72498884500118</v>
      </c>
      <c r="AJ536" s="219">
        <f>Scores!AL532*calcs!$BN$9</f>
        <v>1.7323265852659</v>
      </c>
      <c r="AK536" s="219">
        <f>Scores!AM532*calcs!$BN$9</f>
        <v>1.76756280031943</v>
      </c>
      <c r="AL536" s="219">
        <f>Scores!AN532*calcs!$BN$10</f>
        <v>0.164439671797976</v>
      </c>
      <c r="AM536" s="219">
        <f>Scores!AO532*calcs!$BN$10</f>
        <v>0.192592781734253</v>
      </c>
      <c r="AN536" s="219">
        <f>Scores!AP532*calcs!$BN$10</f>
        <v>0.128514571266062</v>
      </c>
      <c r="AO536" s="219">
        <f>Scores!AQ532*calcs!$BN$10</f>
        <v>0.0537548068999489</v>
      </c>
      <c r="AP536" s="219">
        <f>Scores!AR532*calcs!$BN$10</f>
        <v>0.0560137417844903</v>
      </c>
      <c r="AQ536" s="219">
        <f>Scores!AS532*calcs!$BN$11</f>
        <v>0.3329150955649</v>
      </c>
      <c r="AR536" s="219">
        <f>Scores!AT532*calcs!$BN$11</f>
        <v>0.387543432396437</v>
      </c>
      <c r="AS536" s="219">
        <f>Scores!AU532*calcs!$BN$11</f>
        <v>0.401051343290991</v>
      </c>
      <c r="AT536" s="219">
        <f>Scores!AV532*calcs!$BN$11</f>
        <v>0.777533016143822</v>
      </c>
      <c r="AU536" s="219">
        <f>Scores!AW532*calcs!$BN$11</f>
        <v>0.654219847526034</v>
      </c>
      <c r="AV536" s="219">
        <f>Scores!AX532*calcs!$BN$12</f>
        <v>0.364777710762112</v>
      </c>
      <c r="AW536" s="219">
        <f>Scores!AY532*calcs!$BN$12</f>
        <v>0.406398044491449</v>
      </c>
      <c r="AX536" s="219">
        <f>Scores!AZ532*calcs!$BN$12</f>
        <v>0.475907917242795</v>
      </c>
      <c r="AY536" s="219">
        <f>Scores!BA532*calcs!$BN$12</f>
        <v>0.441738953092918</v>
      </c>
      <c r="AZ536" s="219">
        <f>Scores!BB532*calcs!$BN$12</f>
        <v>0.453290305151851</v>
      </c>
      <c r="BA536" s="219">
        <f>Scores!BC532*calcs!$BN$13</f>
        <v>0.69035021536916</v>
      </c>
      <c r="BB536" s="219">
        <f>Scores!BD532*calcs!$BN$13</f>
        <v>0.676824403498791</v>
      </c>
      <c r="BC536" s="219">
        <f>Scores!BE532*calcs!$BN$13</f>
        <v>0.812695451121556</v>
      </c>
      <c r="BD536" s="219">
        <f>Scores!BF532*calcs!$BN$13</f>
        <v>0.863624302636283</v>
      </c>
      <c r="BE536" s="219">
        <f>Scores!BG532*calcs!$BN$13</f>
        <v>0.863624302636283</v>
      </c>
      <c r="BF536" s="219">
        <f>Scores!BH532*calcs!$BN$14</f>
        <v>2.37362946975766</v>
      </c>
      <c r="BG536" s="219">
        <f>Scores!BI532*calcs!$BN$14</f>
        <v>2.37362946975766</v>
      </c>
      <c r="BH536" s="219">
        <f>Scores!BJ532*calcs!$BN$14</f>
        <v>2.37362946975766</v>
      </c>
      <c r="BI536" s="219">
        <f>Scores!BK532*calcs!$BN$14</f>
        <v>2.93524232273624</v>
      </c>
      <c r="BJ536" s="219">
        <f>Scores!BL532*calcs!$BN$14</f>
        <v>2.93524232273624</v>
      </c>
    </row>
    <row r="537" spans="1:62">
      <c r="A537" t="s">
        <v>1072</v>
      </c>
      <c r="B537" s="22" t="s">
        <v>1073</v>
      </c>
      <c r="C537" s="219">
        <f>Scores!E533*calcs!$BN$3</f>
        <v>0.480353858775204</v>
      </c>
      <c r="D537" s="219">
        <f>Scores!F533*calcs!$BN$3</f>
        <v>0.480353858775204</v>
      </c>
      <c r="E537" s="219">
        <f>Scores!G533*calcs!$BN$3</f>
        <v>0.480353858775204</v>
      </c>
      <c r="F537" s="219">
        <f>Scores!H533*calcs!$BN$3</f>
        <v>0.480353858775204</v>
      </c>
      <c r="G537" s="219">
        <f>Scores!I533*calcs!$BN$3</f>
        <v>0.480353858775204</v>
      </c>
      <c r="H537" s="219">
        <f>Scores!J533*calcs!$BN$4</f>
        <v>-0.326878713116568</v>
      </c>
      <c r="I537" s="219">
        <f>Scores!K533*calcs!$BN$4</f>
        <v>-0.326878713116568</v>
      </c>
      <c r="J537" s="219">
        <f>Scores!L533*calcs!$BN$4</f>
        <v>-0.326878713116568</v>
      </c>
      <c r="K537" s="219">
        <f>Scores!M533*calcs!$BN$4</f>
        <v>-0.326878713116568</v>
      </c>
      <c r="L537" s="219">
        <f>Scores!N533*calcs!$BN$4</f>
        <v>-0.326878713116568</v>
      </c>
      <c r="M537" s="219">
        <f>Scores!O533*calcs!$BN$5</f>
        <v>-0.163079104863102</v>
      </c>
      <c r="N537" s="219">
        <f>Scores!P533*calcs!$BN$5</f>
        <v>-0.163079104863102</v>
      </c>
      <c r="O537" s="219">
        <f>Scores!Q533*calcs!$BN$5</f>
        <v>-0.163079104863102</v>
      </c>
      <c r="P537" s="219">
        <f>Scores!R533*calcs!$BN$5</f>
        <v>-0.163079104863102</v>
      </c>
      <c r="Q537" s="219">
        <f>Scores!S533*calcs!$BN$5</f>
        <v>-0.163079104863102</v>
      </c>
      <c r="R537" s="219">
        <f>Scores!T533*calcs!$BN$6</f>
        <v>0.76369958807204</v>
      </c>
      <c r="S537" s="219">
        <f>Scores!U533*calcs!$BN$6</f>
        <v>0.76369958807204</v>
      </c>
      <c r="T537" s="219">
        <f>Scores!V533*calcs!$BN$6</f>
        <v>0.76369958807204</v>
      </c>
      <c r="U537" s="219">
        <f>Scores!W533*calcs!$BN$6</f>
        <v>0.76369958807204</v>
      </c>
      <c r="V537" s="219">
        <f>Scores!X533*calcs!$BN$6</f>
        <v>0.76369958807204</v>
      </c>
      <c r="W537" s="219">
        <f>Scores!Y533*calcs!$BN$7</f>
        <v>0.20695923679381</v>
      </c>
      <c r="X537" s="219">
        <f>Scores!Z533*calcs!$BN$7</f>
        <v>0.282505842154857</v>
      </c>
      <c r="Y537" s="219">
        <f>Scores!AA533*calcs!$BN$7</f>
        <v>0.0351221125627457</v>
      </c>
      <c r="Z537" s="219">
        <f>Scores!AB533*calcs!$BN$7</f>
        <v>0.129490411915346</v>
      </c>
      <c r="AA537" s="219">
        <f>Scores!AC533*calcs!$BN$7</f>
        <v>-0.101210283372179</v>
      </c>
      <c r="AB537" s="219">
        <f>Scores!AD533*calcs!$BN$8</f>
        <v>1.1501835776928</v>
      </c>
      <c r="AC537" s="219">
        <f>Scores!AE533*calcs!$BN$8</f>
        <v>1.11496296375876</v>
      </c>
      <c r="AD537" s="219">
        <f>Scores!AF533*calcs!$BN$8</f>
        <v>1.05294806797739</v>
      </c>
      <c r="AE537" s="219">
        <f>Scores!AG533*calcs!$BN$8</f>
        <v>1.09613264578678</v>
      </c>
      <c r="AF537" s="219">
        <f>Scores!AH533*calcs!$BN$8</f>
        <v>1.08231313372761</v>
      </c>
      <c r="AG537" s="219">
        <f>Scores!AI533*calcs!$BN$9</f>
        <v>0.734746610456766</v>
      </c>
      <c r="AH537" s="219">
        <f>Scores!AJ533*calcs!$BN$9</f>
        <v>0.78211685848278</v>
      </c>
      <c r="AI537" s="219">
        <f>Scores!AK533*calcs!$BN$9</f>
        <v>0.734912303287778</v>
      </c>
      <c r="AJ537" s="219">
        <f>Scores!AL533*calcs!$BN$9</f>
        <v>0.780992963533894</v>
      </c>
      <c r="AK537" s="219">
        <f>Scores!AM533*calcs!$BN$9</f>
        <v>0.804576188338454</v>
      </c>
      <c r="AL537" s="219">
        <f>Scores!AN533*calcs!$BN$10</f>
        <v>0.395689171956323</v>
      </c>
      <c r="AM537" s="219">
        <f>Scores!AO533*calcs!$BN$10</f>
        <v>0.306534888126527</v>
      </c>
      <c r="AN537" s="219">
        <f>Scores!AP533*calcs!$BN$10</f>
        <v>0.304330494946639</v>
      </c>
      <c r="AO537" s="219">
        <f>Scores!AQ533*calcs!$BN$10</f>
        <v>0.301327368292959</v>
      </c>
      <c r="AP537" s="219">
        <f>Scores!AR533*calcs!$BN$10</f>
        <v>0.293830625047224</v>
      </c>
      <c r="AQ537" s="219">
        <f>Scores!AS533*calcs!$BN$11</f>
        <v>0.428175475236891</v>
      </c>
      <c r="AR537" s="219">
        <f>Scores!AT533*calcs!$BN$11</f>
        <v>0.68128204357816</v>
      </c>
      <c r="AS537" s="219">
        <f>Scores!AU533*calcs!$BN$11</f>
        <v>0.62198297222908</v>
      </c>
      <c r="AT537" s="219">
        <f>Scores!AV533*calcs!$BN$11</f>
        <v>0.549479253342991</v>
      </c>
      <c r="AU537" s="219">
        <f>Scores!AW533*calcs!$BN$11</f>
        <v>0.388263812137284</v>
      </c>
      <c r="AV537" s="219">
        <f>Scores!AX533*calcs!$BN$12</f>
        <v>0.565103253984848</v>
      </c>
      <c r="AW537" s="219">
        <f>Scores!AY533*calcs!$BN$12</f>
        <v>0.553335981714221</v>
      </c>
      <c r="AX537" s="219">
        <f>Scores!AZ533*calcs!$BN$12</f>
        <v>0.588279951256296</v>
      </c>
      <c r="AY537" s="219">
        <f>Scores!BA533*calcs!$BN$12</f>
        <v>0.638057071349456</v>
      </c>
      <c r="AZ537" s="219">
        <f>Scores!BB533*calcs!$BN$12</f>
        <v>0.649977820151201</v>
      </c>
      <c r="BA537" s="219">
        <f>Scores!BC533*calcs!$BN$13</f>
        <v>0.471739313835593</v>
      </c>
      <c r="BB537" s="219">
        <f>Scores!BD533*calcs!$BN$13</f>
        <v>0.593608288314514</v>
      </c>
      <c r="BC537" s="219">
        <f>Scores!BE533*calcs!$BN$13</f>
        <v>0.576164685496625</v>
      </c>
      <c r="BD537" s="219">
        <f>Scores!BF533*calcs!$BN$13</f>
        <v>0.651039858910429</v>
      </c>
      <c r="BE537" s="219">
        <f>Scores!BG533*calcs!$BN$13</f>
        <v>0.651039858910429</v>
      </c>
      <c r="BF537" s="219">
        <f>Scores!BH533*calcs!$BN$14</f>
        <v>2.92816232809366</v>
      </c>
      <c r="BG537" s="219">
        <f>Scores!BI533*calcs!$BN$14</f>
        <v>2.92816232809366</v>
      </c>
      <c r="BH537" s="219">
        <f>Scores!BJ533*calcs!$BN$14</f>
        <v>2.92816232809366</v>
      </c>
      <c r="BI537" s="219">
        <f>Scores!BK533*calcs!$BN$14</f>
        <v>1.50119370431412</v>
      </c>
      <c r="BJ537" s="219">
        <f>Scores!BL533*calcs!$BN$14</f>
        <v>1.50119370431412</v>
      </c>
    </row>
    <row r="538" spans="1:62">
      <c r="A538" t="s">
        <v>1074</v>
      </c>
      <c r="B538" s="22" t="s">
        <v>1075</v>
      </c>
      <c r="C538" s="219">
        <f>Scores!E534*calcs!$BN$3</f>
        <v>1.44310294625955</v>
      </c>
      <c r="D538" s="219">
        <f>Scores!F534*calcs!$BN$3</f>
        <v>1.44310294625955</v>
      </c>
      <c r="E538" s="219">
        <f>Scores!G534*calcs!$BN$3</f>
        <v>1.44310294625955</v>
      </c>
      <c r="F538" s="219">
        <f>Scores!H534*calcs!$BN$3</f>
        <v>1.44310294625955</v>
      </c>
      <c r="G538" s="219">
        <f>Scores!I534*calcs!$BN$3</f>
        <v>1.44310294625955</v>
      </c>
      <c r="H538" s="219">
        <f>Scores!J534*calcs!$BN$4</f>
        <v>0.422143380149719</v>
      </c>
      <c r="I538" s="219">
        <f>Scores!K534*calcs!$BN$4</f>
        <v>0.422143380149719</v>
      </c>
      <c r="J538" s="219">
        <f>Scores!L534*calcs!$BN$4</f>
        <v>0.422143380149719</v>
      </c>
      <c r="K538" s="219">
        <f>Scores!M534*calcs!$BN$4</f>
        <v>0.422143380149719</v>
      </c>
      <c r="L538" s="219">
        <f>Scores!N534*calcs!$BN$4</f>
        <v>0.422143380149719</v>
      </c>
      <c r="M538" s="219">
        <f>Scores!O534*calcs!$BN$5</f>
        <v>0.488393754363739</v>
      </c>
      <c r="N538" s="219">
        <f>Scores!P534*calcs!$BN$5</f>
        <v>0.488393754363739</v>
      </c>
      <c r="O538" s="219">
        <f>Scores!Q534*calcs!$BN$5</f>
        <v>0.488393754363739</v>
      </c>
      <c r="P538" s="219">
        <f>Scores!R534*calcs!$BN$5</f>
        <v>0.488393754363739</v>
      </c>
      <c r="Q538" s="219">
        <f>Scores!S534*calcs!$BN$5</f>
        <v>0.488393754363739</v>
      </c>
      <c r="R538" s="219">
        <f>Scores!T534*calcs!$BN$6</f>
        <v>0.239941484641119</v>
      </c>
      <c r="S538" s="219">
        <f>Scores!U534*calcs!$BN$6</f>
        <v>0.239941484641119</v>
      </c>
      <c r="T538" s="219">
        <f>Scores!V534*calcs!$BN$6</f>
        <v>0.239941484641119</v>
      </c>
      <c r="U538" s="219">
        <f>Scores!W534*calcs!$BN$6</f>
        <v>0.239941484641119</v>
      </c>
      <c r="V538" s="219">
        <f>Scores!X534*calcs!$BN$6</f>
        <v>0.239941484641119</v>
      </c>
      <c r="W538" s="219">
        <f>Scores!Y534*calcs!$BN$7</f>
        <v>-0.0796706468573598</v>
      </c>
      <c r="X538" s="219">
        <f>Scores!Z534*calcs!$BN$7</f>
        <v>0.170188409853034</v>
      </c>
      <c r="Y538" s="219">
        <f>Scores!AA534*calcs!$BN$7</f>
        <v>0.317777934883145</v>
      </c>
      <c r="Z538" s="219">
        <f>Scores!AB534*calcs!$BN$7</f>
        <v>0.554198557327025</v>
      </c>
      <c r="AA538" s="219">
        <f>Scores!AC534*calcs!$BN$7</f>
        <v>0.549652338902681</v>
      </c>
      <c r="AB538" s="219">
        <f>Scores!AD534*calcs!$BN$8</f>
        <v>0.104319826040609</v>
      </c>
      <c r="AC538" s="219">
        <f>Scores!AE534*calcs!$BN$8</f>
        <v>0.0749815976287375</v>
      </c>
      <c r="AD538" s="219">
        <f>Scores!AF534*calcs!$BN$8</f>
        <v>0.0501816033955698</v>
      </c>
      <c r="AE538" s="219">
        <f>Scores!AG534*calcs!$BN$8</f>
        <v>-0.125891981660844</v>
      </c>
      <c r="AF538" s="219">
        <f>Scores!AH534*calcs!$BN$8</f>
        <v>-0.264409930096725</v>
      </c>
      <c r="AG538" s="219">
        <f>Scores!AI534*calcs!$BN$9</f>
        <v>0.416143462002164</v>
      </c>
      <c r="AH538" s="219">
        <f>Scores!AJ534*calcs!$BN$9</f>
        <v>0.297603181576893</v>
      </c>
      <c r="AI538" s="219">
        <f>Scores!AK534*calcs!$BN$9</f>
        <v>0.26812315689883</v>
      </c>
      <c r="AJ538" s="219">
        <f>Scores!AL534*calcs!$BN$9</f>
        <v>0.24194298494644</v>
      </c>
      <c r="AK538" s="219">
        <f>Scores!AM534*calcs!$BN$9</f>
        <v>0.210275879230196</v>
      </c>
      <c r="AL538" s="219">
        <f>Scores!AN534*calcs!$BN$10</f>
        <v>0.342788959501799</v>
      </c>
      <c r="AM538" s="219">
        <f>Scores!AO534*calcs!$BN$10</f>
        <v>0.401486643453422</v>
      </c>
      <c r="AN538" s="219">
        <f>Scores!AP534*calcs!$BN$10</f>
        <v>0.307690891041451</v>
      </c>
      <c r="AO538" s="219">
        <f>Scores!AQ534*calcs!$BN$10</f>
        <v>0.298641956798142</v>
      </c>
      <c r="AP538" s="219">
        <f>Scores!AR534*calcs!$BN$10</f>
        <v>0.300517617438894</v>
      </c>
      <c r="AQ538" s="219">
        <f>Scores!AS534*calcs!$BN$11</f>
        <v>0.0782929133359107</v>
      </c>
      <c r="AR538" s="219">
        <f>Scores!AT534*calcs!$BN$11</f>
        <v>0.149690125430263</v>
      </c>
      <c r="AS538" s="219">
        <f>Scores!AU534*calcs!$BN$11</f>
        <v>0.0475607369900493</v>
      </c>
      <c r="AT538" s="219">
        <f>Scores!AV534*calcs!$BN$11</f>
        <v>0.11863715918865</v>
      </c>
      <c r="AU538" s="219">
        <f>Scores!AW534*calcs!$BN$11</f>
        <v>-0.0340542906575915</v>
      </c>
      <c r="AV538" s="219">
        <f>Scores!AX534*calcs!$BN$12</f>
        <v>-0.298013657957684</v>
      </c>
      <c r="AW538" s="219">
        <f>Scores!AY534*calcs!$BN$12</f>
        <v>-0.345246018994271</v>
      </c>
      <c r="AX538" s="219">
        <f>Scores!AZ534*calcs!$BN$12</f>
        <v>-0.538148148734458</v>
      </c>
      <c r="AY538" s="219">
        <f>Scores!BA534*calcs!$BN$12</f>
        <v>-0.618378885492384</v>
      </c>
      <c r="AZ538" s="219">
        <f>Scores!BB534*calcs!$BN$12</f>
        <v>-0.703828235820249</v>
      </c>
      <c r="BA538" s="219">
        <f>Scores!BC534*calcs!$BN$13</f>
        <v>-0.483245150758412</v>
      </c>
      <c r="BB538" s="219">
        <f>Scores!BD534*calcs!$BN$13</f>
        <v>-0.377246388835392</v>
      </c>
      <c r="BC538" s="219">
        <f>Scores!BE534*calcs!$BN$13</f>
        <v>-0.4609317483973</v>
      </c>
      <c r="BD538" s="219">
        <f>Scores!BF534*calcs!$BN$13</f>
        <v>-0.551390900913934</v>
      </c>
      <c r="BE538" s="219">
        <f>Scores!BG534*calcs!$BN$13</f>
        <v>-0.551390900913934</v>
      </c>
      <c r="BF538" s="219">
        <f>Scores!BH534*calcs!$BN$14</f>
        <v>2.624094268048</v>
      </c>
      <c r="BG538" s="219">
        <f>Scores!BI534*calcs!$BN$14</f>
        <v>2.624094268048</v>
      </c>
      <c r="BH538" s="219">
        <f>Scores!BJ534*calcs!$BN$14</f>
        <v>2.624094268048</v>
      </c>
      <c r="BI538" s="219">
        <f>Scores!BK534*calcs!$BN$14</f>
        <v>1.22433800508355</v>
      </c>
      <c r="BJ538" s="219">
        <f>Scores!BL534*calcs!$BN$14</f>
        <v>1.22433800508355</v>
      </c>
    </row>
    <row r="539" spans="1:62">
      <c r="A539" t="s">
        <v>1076</v>
      </c>
      <c r="B539" s="22" t="s">
        <v>544</v>
      </c>
      <c r="C539" s="219">
        <f>Scores!E535*calcs!$BN$3</f>
        <v>1.2979929388706</v>
      </c>
      <c r="D539" s="219">
        <f>Scores!F535*calcs!$BN$3</f>
        <v>1.2979929388706</v>
      </c>
      <c r="E539" s="219">
        <f>Scores!G535*calcs!$BN$3</f>
        <v>1.2979929388706</v>
      </c>
      <c r="F539" s="219">
        <f>Scores!H535*calcs!$BN$3</f>
        <v>1.2979929388706</v>
      </c>
      <c r="G539" s="219">
        <f>Scores!I535*calcs!$BN$3</f>
        <v>1.2979929388706</v>
      </c>
      <c r="H539" s="219">
        <f>Scores!J535*calcs!$BN$4</f>
        <v>0.5975644252547</v>
      </c>
      <c r="I539" s="219">
        <f>Scores!K535*calcs!$BN$4</f>
        <v>0.5975644252547</v>
      </c>
      <c r="J539" s="219">
        <f>Scores!L535*calcs!$BN$4</f>
        <v>0.5975644252547</v>
      </c>
      <c r="K539" s="219">
        <f>Scores!M535*calcs!$BN$4</f>
        <v>0.5975644252547</v>
      </c>
      <c r="L539" s="219">
        <f>Scores!N535*calcs!$BN$4</f>
        <v>0.5975644252547</v>
      </c>
      <c r="M539" s="219">
        <f>Scores!O535*calcs!$BN$5</f>
        <v>0.6925601132254</v>
      </c>
      <c r="N539" s="219">
        <f>Scores!P535*calcs!$BN$5</f>
        <v>0.6925601132254</v>
      </c>
      <c r="O539" s="219">
        <f>Scores!Q535*calcs!$BN$5</f>
        <v>0.6925601132254</v>
      </c>
      <c r="P539" s="219">
        <f>Scores!R535*calcs!$BN$5</f>
        <v>0.6925601132254</v>
      </c>
      <c r="Q539" s="219">
        <f>Scores!S535*calcs!$BN$5</f>
        <v>0.6925601132254</v>
      </c>
      <c r="R539" s="219">
        <f>Scores!T535*calcs!$BN$6</f>
        <v>0.894873990423859</v>
      </c>
      <c r="S539" s="219">
        <f>Scores!U535*calcs!$BN$6</f>
        <v>0.894873990423859</v>
      </c>
      <c r="T539" s="219">
        <f>Scores!V535*calcs!$BN$6</f>
        <v>0.894873990423859</v>
      </c>
      <c r="U539" s="219">
        <f>Scores!W535*calcs!$BN$6</f>
        <v>0.894873990423859</v>
      </c>
      <c r="V539" s="219">
        <f>Scores!X535*calcs!$BN$6</f>
        <v>0.894873990423859</v>
      </c>
      <c r="W539" s="219">
        <f>Scores!Y535*calcs!$BN$7</f>
        <v>-0.714827439287716</v>
      </c>
      <c r="X539" s="219">
        <f>Scores!Z535*calcs!$BN$7</f>
        <v>-0.36937184210528</v>
      </c>
      <c r="Y539" s="219">
        <f>Scores!AA535*calcs!$BN$7</f>
        <v>-0.587521371042527</v>
      </c>
      <c r="Z539" s="219">
        <f>Scores!AB535*calcs!$BN$7</f>
        <v>-0.293646367862913</v>
      </c>
      <c r="AA539" s="219">
        <f>Scores!AC535*calcs!$BN$7</f>
        <v>-0.754269706893112</v>
      </c>
      <c r="AB539" s="219">
        <f>Scores!AD535*calcs!$BN$8</f>
        <v>1.04783833913827</v>
      </c>
      <c r="AC539" s="219">
        <f>Scores!AE535*calcs!$BN$8</f>
        <v>1.00081632792638</v>
      </c>
      <c r="AD539" s="219">
        <f>Scores!AF535*calcs!$BN$8</f>
        <v>1.00912388666157</v>
      </c>
      <c r="AE539" s="219">
        <f>Scores!AG535*calcs!$BN$8</f>
        <v>0.974219077752999</v>
      </c>
      <c r="AF539" s="219">
        <f>Scores!AH535*calcs!$BN$8</f>
        <v>0.960744994059189</v>
      </c>
      <c r="AG539" s="219">
        <f>Scores!AI535*calcs!$BN$9</f>
        <v>0.557865638979441</v>
      </c>
      <c r="AH539" s="219">
        <f>Scores!AJ535*calcs!$BN$9</f>
        <v>0.51941875655518</v>
      </c>
      <c r="AI539" s="219">
        <f>Scores!AK535*calcs!$BN$9</f>
        <v>0.515043370272224</v>
      </c>
      <c r="AJ539" s="219">
        <f>Scores!AL535*calcs!$BN$9</f>
        <v>0.567002849730789</v>
      </c>
      <c r="AK539" s="219">
        <f>Scores!AM535*calcs!$BN$9</f>
        <v>0.509133793293256</v>
      </c>
      <c r="AL539" s="219">
        <f>Scores!AN535*calcs!$BN$10</f>
        <v>0.588397088754946</v>
      </c>
      <c r="AM539" s="219">
        <f>Scores!AO535*calcs!$BN$10</f>
        <v>0.550148482601591</v>
      </c>
      <c r="AN539" s="219">
        <f>Scores!AP535*calcs!$BN$10</f>
        <v>0.506565241743521</v>
      </c>
      <c r="AO539" s="219">
        <f>Scores!AQ535*calcs!$BN$10</f>
        <v>0.544467684341338</v>
      </c>
      <c r="AP539" s="219">
        <f>Scores!AR535*calcs!$BN$10</f>
        <v>0.495620454278213</v>
      </c>
      <c r="AQ539" s="219">
        <f>Scores!AS535*calcs!$BN$11</f>
        <v>0.480549200341324</v>
      </c>
      <c r="AR539" s="219">
        <f>Scores!AT535*calcs!$BN$11</f>
        <v>0.637742694443744</v>
      </c>
      <c r="AS539" s="219">
        <f>Scores!AU535*calcs!$BN$11</f>
        <v>0.701831736843867</v>
      </c>
      <c r="AT539" s="219">
        <f>Scores!AV535*calcs!$BN$11</f>
        <v>1.07894989623794</v>
      </c>
      <c r="AU539" s="219">
        <f>Scores!AW535*calcs!$BN$11</f>
        <v>0.763020561348325</v>
      </c>
      <c r="AV539" s="219">
        <f>Scores!AX535*calcs!$BN$12</f>
        <v>0.475946122421554</v>
      </c>
      <c r="AW539" s="219">
        <f>Scores!AY535*calcs!$BN$12</f>
        <v>0.45783038831735</v>
      </c>
      <c r="AX539" s="219">
        <f>Scores!AZ535*calcs!$BN$12</f>
        <v>0.530984904946926</v>
      </c>
      <c r="AY539" s="219">
        <f>Scores!BA535*calcs!$BN$12</f>
        <v>0.460117670546722</v>
      </c>
      <c r="AZ539" s="219">
        <f>Scores!BB535*calcs!$BN$12</f>
        <v>0.489408699886592</v>
      </c>
      <c r="BA539" s="219">
        <f>Scores!BC535*calcs!$BN$13</f>
        <v>0.448727639989954</v>
      </c>
      <c r="BB539" s="219">
        <f>Scores!BD535*calcs!$BN$13</f>
        <v>0.47155798604424</v>
      </c>
      <c r="BC539" s="219">
        <f>Scores!BE535*calcs!$BN$13</f>
        <v>0.485191314102421</v>
      </c>
      <c r="BD539" s="219">
        <f>Scores!BF535*calcs!$BN$13</f>
        <v>0.438455415184574</v>
      </c>
      <c r="BE539" s="219">
        <f>Scores!BG535*calcs!$BN$13</f>
        <v>0.438455415184574</v>
      </c>
      <c r="BF539" s="219">
        <f>Scores!BH535*calcs!$BN$14</f>
        <v>3.37765718931115</v>
      </c>
      <c r="BG539" s="219">
        <f>Scores!BI535*calcs!$BN$14</f>
        <v>3.37765718931115</v>
      </c>
      <c r="BH539" s="219">
        <f>Scores!BJ535*calcs!$BN$14</f>
        <v>3.37765718931115</v>
      </c>
      <c r="BI539" s="219">
        <f>Scores!BK535*calcs!$BN$14</f>
        <v>2.52984223927587</v>
      </c>
      <c r="BJ539" s="219">
        <f>Scores!BL535*calcs!$BN$14</f>
        <v>2.52984223927587</v>
      </c>
    </row>
    <row r="540" spans="1:62">
      <c r="A540" t="s">
        <v>1077</v>
      </c>
      <c r="B540" s="22" t="s">
        <v>1078</v>
      </c>
      <c r="C540" s="219">
        <f>Scores!E536*calcs!$BN$3</f>
        <v>0.145484610954562</v>
      </c>
      <c r="D540" s="219">
        <f>Scores!F536*calcs!$BN$3</f>
        <v>0.145484610954562</v>
      </c>
      <c r="E540" s="219">
        <f>Scores!G536*calcs!$BN$3</f>
        <v>0.145484610954562</v>
      </c>
      <c r="F540" s="219">
        <f>Scores!H536*calcs!$BN$3</f>
        <v>0.145484610954562</v>
      </c>
      <c r="G540" s="219">
        <f>Scores!I536*calcs!$BN$3</f>
        <v>0.145484610954562</v>
      </c>
      <c r="H540" s="219">
        <f>Scores!J536*calcs!$BN$4</f>
        <v>-0.788703686923345</v>
      </c>
      <c r="I540" s="219">
        <f>Scores!K536*calcs!$BN$4</f>
        <v>-0.788703686923345</v>
      </c>
      <c r="J540" s="219">
        <f>Scores!L536*calcs!$BN$4</f>
        <v>-0.788703686923345</v>
      </c>
      <c r="K540" s="219">
        <f>Scores!M536*calcs!$BN$4</f>
        <v>-0.788703686923345</v>
      </c>
      <c r="L540" s="219">
        <f>Scores!N536*calcs!$BN$4</f>
        <v>-0.788703686923345</v>
      </c>
      <c r="M540" s="219">
        <f>Scores!O536*calcs!$BN$5</f>
        <v>-0.3140539556218</v>
      </c>
      <c r="N540" s="219">
        <f>Scores!P536*calcs!$BN$5</f>
        <v>-0.3140539556218</v>
      </c>
      <c r="O540" s="219">
        <f>Scores!Q536*calcs!$BN$5</f>
        <v>-0.3140539556218</v>
      </c>
      <c r="P540" s="219">
        <f>Scores!R536*calcs!$BN$5</f>
        <v>-0.3140539556218</v>
      </c>
      <c r="Q540" s="219">
        <f>Scores!S536*calcs!$BN$5</f>
        <v>-0.3140539556218</v>
      </c>
      <c r="R540" s="219">
        <f>Scores!T536*calcs!$BN$6</f>
        <v>0.845166567727648</v>
      </c>
      <c r="S540" s="219">
        <f>Scores!U536*calcs!$BN$6</f>
        <v>0.845166567727648</v>
      </c>
      <c r="T540" s="219">
        <f>Scores!V536*calcs!$BN$6</f>
        <v>0.845166567727648</v>
      </c>
      <c r="U540" s="219">
        <f>Scores!W536*calcs!$BN$6</f>
        <v>0.845166567727648</v>
      </c>
      <c r="V540" s="219">
        <f>Scores!X536*calcs!$BN$6</f>
        <v>0.845166567727648</v>
      </c>
      <c r="W540" s="219">
        <f>Scores!Y536*calcs!$BN$7</f>
        <v>0.744086921109662</v>
      </c>
      <c r="X540" s="219">
        <f>Scores!Z536*calcs!$BN$7</f>
        <v>0.846723147963236</v>
      </c>
      <c r="Y540" s="219">
        <f>Scores!AA536*calcs!$BN$7</f>
        <v>0.710323226816682</v>
      </c>
      <c r="Z540" s="219">
        <f>Scores!AB536*calcs!$BN$7</f>
        <v>0.978177562343122</v>
      </c>
      <c r="AA540" s="219">
        <f>Scores!AC536*calcs!$BN$7</f>
        <v>1.28120791535915</v>
      </c>
      <c r="AB540" s="219">
        <f>Scores!AD536*calcs!$BN$8</f>
        <v>1.22862335906672</v>
      </c>
      <c r="AC540" s="219">
        <f>Scores!AE536*calcs!$BN$8</f>
        <v>1.20378342745562</v>
      </c>
      <c r="AD540" s="219">
        <f>Scores!AF536*calcs!$BN$8</f>
        <v>1.19721928458457</v>
      </c>
      <c r="AE540" s="219">
        <f>Scores!AG536*calcs!$BN$8</f>
        <v>1.07877724172111</v>
      </c>
      <c r="AF540" s="219">
        <f>Scores!AH536*calcs!$BN$8</f>
        <v>1.14563357336461</v>
      </c>
      <c r="AG540" s="219">
        <f>Scores!AI536*calcs!$BN$9</f>
        <v>0.344926287641725</v>
      </c>
      <c r="AH540" s="219">
        <f>Scores!AJ536*calcs!$BN$9</f>
        <v>0.314682513415876</v>
      </c>
      <c r="AI540" s="219">
        <f>Scores!AK536*calcs!$BN$9</f>
        <v>0.29940545292063</v>
      </c>
      <c r="AJ540" s="219">
        <f>Scores!AL536*calcs!$BN$9</f>
        <v>0.251236950094499</v>
      </c>
      <c r="AK540" s="219">
        <f>Scores!AM536*calcs!$BN$9</f>
        <v>0.302673315347774</v>
      </c>
      <c r="AL540" s="219">
        <f>Scores!AN536*calcs!$BN$10</f>
        <v>0.781105005553569</v>
      </c>
      <c r="AM540" s="219">
        <f>Scores!AO536*calcs!$BN$10</f>
        <v>0.753159811330811</v>
      </c>
      <c r="AN540" s="219">
        <f>Scores!AP536*calcs!$BN$10</f>
        <v>0.689655913818442</v>
      </c>
      <c r="AO540" s="219">
        <f>Scores!AQ536*calcs!$BN$10</f>
        <v>0.698231187226922</v>
      </c>
      <c r="AP540" s="219">
        <f>Scores!AR536*calcs!$BN$10</f>
        <v>0.683219335854482</v>
      </c>
      <c r="AQ540" s="219">
        <f>Scores!AS536*calcs!$BN$11</f>
        <v>0.329295620786614</v>
      </c>
      <c r="AR540" s="219">
        <f>Scores!AT536*calcs!$BN$11</f>
        <v>0.604049024585244</v>
      </c>
      <c r="AS540" s="219">
        <f>Scores!AU536*calcs!$BN$11</f>
        <v>0.570155402132325</v>
      </c>
      <c r="AT540" s="219">
        <f>Scores!AV536*calcs!$BN$11</f>
        <v>0.616247180214862</v>
      </c>
      <c r="AU540" s="219">
        <f>Scores!AW536*calcs!$BN$11</f>
        <v>0.678215880794192</v>
      </c>
      <c r="AV540" s="219">
        <f>Scores!AX536*calcs!$BN$12</f>
        <v>0.648095264748553</v>
      </c>
      <c r="AW540" s="219">
        <f>Scores!AY536*calcs!$BN$12</f>
        <v>0.642442070307672</v>
      </c>
      <c r="AX540" s="219">
        <f>Scores!AZ536*calcs!$BN$12</f>
        <v>0.663048733739235</v>
      </c>
      <c r="AY540" s="219">
        <f>Scores!BA536*calcs!$BN$12</f>
        <v>0.604107321575769</v>
      </c>
      <c r="AZ540" s="219">
        <f>Scores!BB536*calcs!$BN$12</f>
        <v>0.502843273071872</v>
      </c>
      <c r="BA540" s="219">
        <f>Scores!BC536*calcs!$BN$13</f>
        <v>0.604056438448015</v>
      </c>
      <c r="BB540" s="219">
        <f>Scores!BD536*calcs!$BN$13</f>
        <v>0.599156029326799</v>
      </c>
      <c r="BC540" s="219">
        <f>Scores!BE536*calcs!$BN$13</f>
        <v>0.661073165464549</v>
      </c>
      <c r="BD540" s="219">
        <f>Scores!BF536*calcs!$BN$13</f>
        <v>0.657683122776862</v>
      </c>
      <c r="BE540" s="219">
        <f>Scores!BG536*calcs!$BN$13</f>
        <v>0.657683122776862</v>
      </c>
      <c r="BF540" s="219">
        <f>Scores!BH536*calcs!$BN$14</f>
        <v>2.711377455331</v>
      </c>
      <c r="BG540" s="219">
        <f>Scores!BI536*calcs!$BN$14</f>
        <v>2.711377455331</v>
      </c>
      <c r="BH540" s="219">
        <f>Scores!BJ536*calcs!$BN$14</f>
        <v>2.711377455331</v>
      </c>
      <c r="BI540" s="219">
        <f>Scores!BK536*calcs!$BN$14</f>
        <v>1.29394539143206</v>
      </c>
      <c r="BJ540" s="219">
        <f>Scores!BL536*calcs!$BN$14</f>
        <v>1.29394539143206</v>
      </c>
    </row>
    <row r="541" spans="1:62">
      <c r="A541" t="s">
        <v>1079</v>
      </c>
      <c r="B541" s="22" t="s">
        <v>1080</v>
      </c>
      <c r="C541" s="219">
        <f>Scores!E537*calcs!$BN$3</f>
        <v>1.03288811767926</v>
      </c>
      <c r="D541" s="219">
        <f>Scores!F537*calcs!$BN$3</f>
        <v>1.03288811767926</v>
      </c>
      <c r="E541" s="219">
        <f>Scores!G537*calcs!$BN$3</f>
        <v>1.03288811767926</v>
      </c>
      <c r="F541" s="219">
        <f>Scores!H537*calcs!$BN$3</f>
        <v>1.03288811767926</v>
      </c>
      <c r="G541" s="219">
        <f>Scores!I537*calcs!$BN$3</f>
        <v>1.03288811767926</v>
      </c>
      <c r="H541" s="219">
        <f>Scores!J537*calcs!$BN$4</f>
        <v>-0.153712630393933</v>
      </c>
      <c r="I541" s="219">
        <f>Scores!K537*calcs!$BN$4</f>
        <v>-0.153712630393933</v>
      </c>
      <c r="J541" s="219">
        <f>Scores!L537*calcs!$BN$4</f>
        <v>-0.153712630393933</v>
      </c>
      <c r="K541" s="219">
        <f>Scores!M537*calcs!$BN$4</f>
        <v>-0.153712630393933</v>
      </c>
      <c r="L541" s="219">
        <f>Scores!N537*calcs!$BN$4</f>
        <v>-0.153712630393933</v>
      </c>
      <c r="M541" s="219">
        <f>Scores!O537*calcs!$BN$5</f>
        <v>0.0454583374830861</v>
      </c>
      <c r="N541" s="219">
        <f>Scores!P537*calcs!$BN$5</f>
        <v>0.0454583374830861</v>
      </c>
      <c r="O541" s="219">
        <f>Scores!Q537*calcs!$BN$5</f>
        <v>0.0454583374830861</v>
      </c>
      <c r="P541" s="219">
        <f>Scores!R537*calcs!$BN$5</f>
        <v>0.0454583374830861</v>
      </c>
      <c r="Q541" s="219">
        <f>Scores!S537*calcs!$BN$5</f>
        <v>0.0454583374830861</v>
      </c>
      <c r="R541" s="219">
        <f>Scores!T537*calcs!$BN$6</f>
        <v>0.844188473057782</v>
      </c>
      <c r="S541" s="219">
        <f>Scores!U537*calcs!$BN$6</f>
        <v>0.844188473057782</v>
      </c>
      <c r="T541" s="219">
        <f>Scores!V537*calcs!$BN$6</f>
        <v>0.844188473057782</v>
      </c>
      <c r="U541" s="219">
        <f>Scores!W537*calcs!$BN$6</f>
        <v>0.844188473057782</v>
      </c>
      <c r="V541" s="219">
        <f>Scores!X537*calcs!$BN$6</f>
        <v>0.844188473057782</v>
      </c>
      <c r="W541" s="219">
        <f>Scores!Y537*calcs!$BN$7</f>
        <v>-0.240150885664717</v>
      </c>
      <c r="X541" s="219">
        <f>Scores!Z537*calcs!$BN$7</f>
        <v>-0.0487206979194859</v>
      </c>
      <c r="Y541" s="219">
        <f>Scores!AA537*calcs!$BN$7</f>
        <v>0.589162990486923</v>
      </c>
      <c r="Z541" s="219">
        <f>Scores!AB537*calcs!$BN$7</f>
        <v>0.267474024457161</v>
      </c>
      <c r="AA541" s="219">
        <f>Scores!AC537*calcs!$BN$7</f>
        <v>0.178973116939508</v>
      </c>
      <c r="AB541" s="219">
        <f>Scores!AD537*calcs!$BN$8</f>
        <v>0.70569148324062</v>
      </c>
      <c r="AC541" s="219">
        <f>Scores!AE537*calcs!$BN$8</f>
        <v>0.768302508382088</v>
      </c>
      <c r="AD541" s="219">
        <f>Scores!AF537*calcs!$BN$8</f>
        <v>0.944540882617195</v>
      </c>
      <c r="AE541" s="219">
        <f>Scores!AG537*calcs!$BN$8</f>
        <v>1.15044485145112</v>
      </c>
      <c r="AF541" s="219">
        <f>Scores!AH537*calcs!$BN$8</f>
        <v>1.18174119108747</v>
      </c>
      <c r="AG541" s="219">
        <f>Scores!AI537*calcs!$BN$9</f>
        <v>0.768686190801359</v>
      </c>
      <c r="AH541" s="219">
        <f>Scores!AJ537*calcs!$BN$9</f>
        <v>0.722117823145834</v>
      </c>
      <c r="AI541" s="219">
        <f>Scores!AK537*calcs!$BN$9</f>
        <v>0.6775252344644</v>
      </c>
      <c r="AJ541" s="219">
        <f>Scores!AL537*calcs!$BN$9</f>
        <v>0.637626649665807</v>
      </c>
      <c r="AK541" s="219">
        <f>Scores!AM537*calcs!$BN$9</f>
        <v>0.663846659696482</v>
      </c>
      <c r="AL541" s="219">
        <f>Scores!AN537*calcs!$BN$10</f>
        <v>0.688073597443889</v>
      </c>
      <c r="AM541" s="219">
        <f>Scores!AO537*calcs!$BN$10</f>
        <v>0.686341909434107</v>
      </c>
      <c r="AN541" s="219">
        <f>Scores!AP537*calcs!$BN$10</f>
        <v>0.641042183646825</v>
      </c>
      <c r="AO541" s="219">
        <f>Scores!AQ537*calcs!$BN$10</f>
        <v>0.639152134340947</v>
      </c>
      <c r="AP541" s="219">
        <f>Scores!AR537*calcs!$BN$10</f>
        <v>0.687205812087978</v>
      </c>
      <c r="AQ541" s="219">
        <f>Scores!AS537*calcs!$BN$11</f>
        <v>0.648753612087509</v>
      </c>
      <c r="AR541" s="219">
        <f>Scores!AT537*calcs!$BN$11</f>
        <v>0.583141997150856</v>
      </c>
      <c r="AS541" s="219">
        <f>Scores!AU537*calcs!$BN$11</f>
        <v>0.688998899673633</v>
      </c>
      <c r="AT541" s="219">
        <f>Scores!AV537*calcs!$BN$11</f>
        <v>1.08404259238634</v>
      </c>
      <c r="AU541" s="219">
        <f>Scores!AW537*calcs!$BN$11</f>
        <v>0.918382608773207</v>
      </c>
      <c r="AV541" s="219">
        <f>Scores!AX537*calcs!$BN$12</f>
        <v>0.548504851832107</v>
      </c>
      <c r="AW541" s="219">
        <f>Scores!AY537*calcs!$BN$12</f>
        <v>0.553335981714221</v>
      </c>
      <c r="AX541" s="219">
        <f>Scores!AZ537*calcs!$BN$12</f>
        <v>0.553079073131585</v>
      </c>
      <c r="AY541" s="219">
        <f>Scores!BA537*calcs!$BN$12</f>
        <v>0.461370764918572</v>
      </c>
      <c r="AZ541" s="219">
        <f>Scores!BB537*calcs!$BN$12</f>
        <v>0.55619610425016</v>
      </c>
      <c r="BA541" s="219">
        <f>Scores!BC537*calcs!$BN$13</f>
        <v>0.546527253833919</v>
      </c>
      <c r="BB541" s="219">
        <f>Scores!BD537*calcs!$BN$13</f>
        <v>0.449367021995099</v>
      </c>
      <c r="BC541" s="219">
        <f>Scores!BE537*calcs!$BN$13</f>
        <v>0.521580662660103</v>
      </c>
      <c r="BD541" s="219">
        <f>Scores!BF537*calcs!$BN$13</f>
        <v>0.657683122776862</v>
      </c>
      <c r="BE541" s="219">
        <f>Scores!BG537*calcs!$BN$13</f>
        <v>0.657683122776862</v>
      </c>
      <c r="BF541" s="219">
        <f>Scores!BH537*calcs!$BN$14</f>
        <v>2.35045334394183</v>
      </c>
      <c r="BG541" s="219">
        <f>Scores!BI537*calcs!$BN$14</f>
        <v>2.35045334394183</v>
      </c>
      <c r="BH541" s="219">
        <f>Scores!BJ537*calcs!$BN$14</f>
        <v>2.35045334394183</v>
      </c>
      <c r="BI541" s="219">
        <f>Scores!BK537*calcs!$BN$14</f>
        <v>1.50875872003805</v>
      </c>
      <c r="BJ541" s="219">
        <f>Scores!BL537*calcs!$BN$14</f>
        <v>1.50875872003805</v>
      </c>
    </row>
    <row r="542" spans="1:62">
      <c r="A542" t="s">
        <v>1081</v>
      </c>
      <c r="B542" s="22" t="s">
        <v>1082</v>
      </c>
      <c r="C542" s="219">
        <f>Scores!E538*calcs!$BN$3</f>
        <v>1.15288293148166</v>
      </c>
      <c r="D542" s="219">
        <f>Scores!F538*calcs!$BN$3</f>
        <v>1.15288293148166</v>
      </c>
      <c r="E542" s="219">
        <f>Scores!G538*calcs!$BN$3</f>
        <v>1.15288293148166</v>
      </c>
      <c r="F542" s="219">
        <f>Scores!H538*calcs!$BN$3</f>
        <v>1.15288293148166</v>
      </c>
      <c r="G542" s="219">
        <f>Scores!I538*calcs!$BN$3</f>
        <v>1.15288293148166</v>
      </c>
      <c r="H542" s="219">
        <f>Scores!J538*calcs!$BN$4</f>
        <v>0.250512246644237</v>
      </c>
      <c r="I542" s="219">
        <f>Scores!K538*calcs!$BN$4</f>
        <v>0.250512246644237</v>
      </c>
      <c r="J542" s="219">
        <f>Scores!L538*calcs!$BN$4</f>
        <v>0.250512246644237</v>
      </c>
      <c r="K542" s="219">
        <f>Scores!M538*calcs!$BN$4</f>
        <v>0.250512246644237</v>
      </c>
      <c r="L542" s="219">
        <f>Scores!N538*calcs!$BN$4</f>
        <v>0.250512246644237</v>
      </c>
      <c r="M542" s="219">
        <f>Scores!O538*calcs!$BN$5</f>
        <v>0.164904159622283</v>
      </c>
      <c r="N542" s="219">
        <f>Scores!P538*calcs!$BN$5</f>
        <v>0.164904159622283</v>
      </c>
      <c r="O542" s="219">
        <f>Scores!Q538*calcs!$BN$5</f>
        <v>0.164904159622283</v>
      </c>
      <c r="P542" s="219">
        <f>Scores!R538*calcs!$BN$5</f>
        <v>0.164904159622283</v>
      </c>
      <c r="Q542" s="219">
        <f>Scores!S538*calcs!$BN$5</f>
        <v>0.164904159622283</v>
      </c>
      <c r="R542" s="219">
        <f>Scores!T538*calcs!$BN$6</f>
        <v>1.43712062199586</v>
      </c>
      <c r="S542" s="219">
        <f>Scores!U538*calcs!$BN$6</f>
        <v>1.43712062199586</v>
      </c>
      <c r="T542" s="219">
        <f>Scores!V538*calcs!$BN$6</f>
        <v>1.43712062199586</v>
      </c>
      <c r="U542" s="219">
        <f>Scores!W538*calcs!$BN$6</f>
        <v>1.43712062199586</v>
      </c>
      <c r="V542" s="219">
        <f>Scores!X538*calcs!$BN$6</f>
        <v>1.43712062199586</v>
      </c>
      <c r="W542" s="219">
        <f>Scores!Y538*calcs!$BN$7</f>
        <v>0.667837000359116</v>
      </c>
      <c r="X542" s="219">
        <f>Scores!Z538*calcs!$BN$7</f>
        <v>0.402001778388254</v>
      </c>
      <c r="Y542" s="219">
        <f>Scores!AA538*calcs!$BN$7</f>
        <v>0.504331783041964</v>
      </c>
      <c r="Z542" s="219">
        <f>Scores!AB538*calcs!$BN$7</f>
        <v>0.00276278848368538</v>
      </c>
      <c r="AA542" s="219">
        <f>Scores!AC538*calcs!$BN$7</f>
        <v>-0.0641197098703138</v>
      </c>
      <c r="AB542" s="219">
        <f>Scores!AD538*calcs!$BN$8</f>
        <v>1.43511440746984</v>
      </c>
      <c r="AC542" s="219">
        <f>Scores!AE538*calcs!$BN$8</f>
        <v>1.43564097869301</v>
      </c>
      <c r="AD542" s="219">
        <f>Scores!AF538*calcs!$BN$8</f>
        <v>1.39183439532187</v>
      </c>
      <c r="AE542" s="219">
        <f>Scores!AG538*calcs!$BN$8</f>
        <v>1.37841919371446</v>
      </c>
      <c r="AF542" s="219">
        <f>Scores!AH538*calcs!$BN$8</f>
        <v>1.35539956844745</v>
      </c>
      <c r="AG542" s="219">
        <f>Scores!AI538*calcs!$BN$9</f>
        <v>-0.652732425129761</v>
      </c>
      <c r="AH542" s="219">
        <f>Scores!AJ538*calcs!$BN$9</f>
        <v>-0.620665596559025</v>
      </c>
      <c r="AI542" s="219">
        <f>Scores!AK538*calcs!$BN$9</f>
        <v>-0.559576201927136</v>
      </c>
      <c r="AJ542" s="219">
        <f>Scores!AL538*calcs!$BN$9</f>
        <v>-0.566024839482859</v>
      </c>
      <c r="AK542" s="219">
        <f>Scores!AM538*calcs!$BN$9</f>
        <v>-0.517667338584567</v>
      </c>
      <c r="AL542" s="219">
        <f>Scores!AN538*calcs!$BN$10</f>
        <v>0.834883959078766</v>
      </c>
      <c r="AM542" s="219">
        <f>Scores!AO538*calcs!$BN$10</f>
        <v>0.78791820583032</v>
      </c>
      <c r="AN542" s="219">
        <f>Scores!AP538*calcs!$BN$10</f>
        <v>0.785936353444048</v>
      </c>
      <c r="AO542" s="219">
        <f>Scores!AQ538*calcs!$BN$10</f>
        <v>0.770126976792707</v>
      </c>
      <c r="AP542" s="219">
        <f>Scores!AR538*calcs!$BN$10</f>
        <v>0.776414291357537</v>
      </c>
      <c r="AQ542" s="219">
        <f>Scores!AS538*calcs!$BN$11</f>
        <v>0.730080829653122</v>
      </c>
      <c r="AR542" s="219">
        <f>Scores!AT538*calcs!$BN$11</f>
        <v>0.780260893821082</v>
      </c>
      <c r="AS542" s="219">
        <f>Scores!AU538*calcs!$BN$11</f>
        <v>0.76969154700483</v>
      </c>
      <c r="AT542" s="219">
        <f>Scores!AV538*calcs!$BN$11</f>
        <v>1.12815932098166</v>
      </c>
      <c r="AU542" s="219">
        <f>Scores!AW538*calcs!$BN$11</f>
        <v>0.894589756807917</v>
      </c>
      <c r="AV542" s="219">
        <f>Scores!AX538*calcs!$BN$12</f>
        <v>0.821314487214338</v>
      </c>
      <c r="AW542" s="219">
        <f>Scores!AY538*calcs!$BN$12</f>
        <v>0.85112440478404</v>
      </c>
      <c r="AX542" s="219">
        <f>Scores!AZ538*calcs!$BN$12</f>
        <v>0.868555850610613</v>
      </c>
      <c r="AY542" s="219">
        <f>Scores!BA538*calcs!$BN$12</f>
        <v>0.826456475592284</v>
      </c>
      <c r="AZ542" s="219">
        <f>Scores!BB538*calcs!$BN$12</f>
        <v>0.812097568498774</v>
      </c>
      <c r="BA542" s="219">
        <f>Scores!BC538*calcs!$BN$13</f>
        <v>0.86869068767286</v>
      </c>
      <c r="BB542" s="219">
        <f>Scores!BD538*calcs!$BN$13</f>
        <v>0.865447597916487</v>
      </c>
      <c r="BC542" s="219">
        <f>Scores!BE538*calcs!$BN$13</f>
        <v>0.867279473958078</v>
      </c>
      <c r="BD542" s="219">
        <f>Scores!BF538*calcs!$BN$13</f>
        <v>0.930056941300612</v>
      </c>
      <c r="BE542" s="219">
        <f>Scores!BG538*calcs!$BN$13</f>
        <v>0.930056941300612</v>
      </c>
      <c r="BF542" s="219">
        <f>Scores!BH538*calcs!$BN$14</f>
        <v>2.78727587905534</v>
      </c>
      <c r="BG542" s="219">
        <f>Scores!BI538*calcs!$BN$14</f>
        <v>2.78727587905534</v>
      </c>
      <c r="BH542" s="219">
        <f>Scores!BJ538*calcs!$BN$14</f>
        <v>2.78727587905534</v>
      </c>
      <c r="BI542" s="219">
        <f>Scores!BK538*calcs!$BN$14</f>
        <v>1.57968175837639</v>
      </c>
      <c r="BJ542" s="219">
        <f>Scores!BL538*calcs!$BN$14</f>
        <v>1.57968175837639</v>
      </c>
    </row>
    <row r="543" spans="1:62">
      <c r="A543" t="s">
        <v>1083</v>
      </c>
      <c r="B543" s="22" t="s">
        <v>1084</v>
      </c>
      <c r="C543" s="219">
        <f>Scores!E539*calcs!$BN$3</f>
        <v>1.13334889202546</v>
      </c>
      <c r="D543" s="219">
        <f>Scores!F539*calcs!$BN$3</f>
        <v>1.13334889202546</v>
      </c>
      <c r="E543" s="219">
        <f>Scores!G539*calcs!$BN$3</f>
        <v>1.13334889202546</v>
      </c>
      <c r="F543" s="219">
        <f>Scores!H539*calcs!$BN$3</f>
        <v>1.13334889202546</v>
      </c>
      <c r="G543" s="219">
        <f>Scores!I539*calcs!$BN$3</f>
        <v>1.13334889202546</v>
      </c>
      <c r="H543" s="219">
        <f>Scores!J539*calcs!$BN$4</f>
        <v>-1.15222451202695</v>
      </c>
      <c r="I543" s="219">
        <f>Scores!K539*calcs!$BN$4</f>
        <v>-1.15222451202695</v>
      </c>
      <c r="J543" s="219">
        <f>Scores!L539*calcs!$BN$4</f>
        <v>-1.15222451202695</v>
      </c>
      <c r="K543" s="219">
        <f>Scores!M539*calcs!$BN$4</f>
        <v>-1.15222451202695</v>
      </c>
      <c r="L543" s="219">
        <f>Scores!N539*calcs!$BN$4</f>
        <v>-1.15222451202695</v>
      </c>
      <c r="M543" s="219">
        <f>Scores!O539*calcs!$BN$5</f>
        <v>-0.359423620863475</v>
      </c>
      <c r="N543" s="219">
        <f>Scores!P539*calcs!$BN$5</f>
        <v>-0.359423620863475</v>
      </c>
      <c r="O543" s="219">
        <f>Scores!Q539*calcs!$BN$5</f>
        <v>-0.359423620863475</v>
      </c>
      <c r="P543" s="219">
        <f>Scores!R539*calcs!$BN$5</f>
        <v>-0.359423620863475</v>
      </c>
      <c r="Q543" s="219">
        <f>Scores!S539*calcs!$BN$5</f>
        <v>-0.359423620863475</v>
      </c>
      <c r="R543" s="219">
        <f>Scores!T539*calcs!$BN$6</f>
        <v>1.21679574890329</v>
      </c>
      <c r="S543" s="219">
        <f>Scores!U539*calcs!$BN$6</f>
        <v>1.21679574890329</v>
      </c>
      <c r="T543" s="219">
        <f>Scores!V539*calcs!$BN$6</f>
        <v>1.21679574890329</v>
      </c>
      <c r="U543" s="219">
        <f>Scores!W539*calcs!$BN$6</f>
        <v>1.21679574890329</v>
      </c>
      <c r="V543" s="219">
        <f>Scores!X539*calcs!$BN$6</f>
        <v>1.21679574890329</v>
      </c>
      <c r="W543" s="219">
        <f>Scores!Y539*calcs!$BN$7</f>
        <v>1.25032600772828</v>
      </c>
      <c r="X543" s="219">
        <f>Scores!Z539*calcs!$BN$7</f>
        <v>0.866611858685547</v>
      </c>
      <c r="Y543" s="219">
        <f>Scores!AA539*calcs!$BN$7</f>
        <v>1.1248243861324</v>
      </c>
      <c r="Z543" s="219">
        <f>Scores!AB539*calcs!$BN$7</f>
        <v>1.2260211625825</v>
      </c>
      <c r="AA543" s="219">
        <f>Scores!AC539*calcs!$BN$7</f>
        <v>0.987779299094879</v>
      </c>
      <c r="AB543" s="219">
        <f>Scores!AD539*calcs!$BN$8</f>
        <v>1.6413802747951</v>
      </c>
      <c r="AC543" s="219">
        <f>Scores!AE539*calcs!$BN$8</f>
        <v>1.64279065653135</v>
      </c>
      <c r="AD543" s="219">
        <f>Scores!AF539*calcs!$BN$8</f>
        <v>1.67628938379852</v>
      </c>
      <c r="AE543" s="219">
        <f>Scores!AG539*calcs!$BN$8</f>
        <v>1.51000798744699</v>
      </c>
      <c r="AF543" s="219">
        <f>Scores!AH539*calcs!$BN$8</f>
        <v>1.46142136075045</v>
      </c>
      <c r="AG543" s="219">
        <f>Scores!AI539*calcs!$BN$9</f>
        <v>0.00336042226252597</v>
      </c>
      <c r="AH543" s="219">
        <f>Scores!AJ539*calcs!$BN$9</f>
        <v>-0.120373452626881</v>
      </c>
      <c r="AI543" s="219">
        <f>Scores!AK539*calcs!$BN$9</f>
        <v>-0.186502803804463</v>
      </c>
      <c r="AJ543" s="219">
        <f>Scores!AL539*calcs!$BN$9</f>
        <v>-0.200414010081395</v>
      </c>
      <c r="AK543" s="219">
        <f>Scores!AM539*calcs!$BN$9</f>
        <v>-0.242116182991635</v>
      </c>
      <c r="AL543" s="219">
        <f>Scores!AN539*calcs!$BN$10</f>
        <v>0.72839856677104</v>
      </c>
      <c r="AM543" s="219">
        <f>Scores!AO539*calcs!$BN$10</f>
        <v>0.733817787097555</v>
      </c>
      <c r="AN543" s="219">
        <f>Scores!AP539*calcs!$BN$10</f>
        <v>0.660860324518181</v>
      </c>
      <c r="AO543" s="219">
        <f>Scores!AQ539*calcs!$BN$10</f>
        <v>0.651453876521966</v>
      </c>
      <c r="AP543" s="219">
        <f>Scores!AR539*calcs!$BN$10</f>
        <v>0.664306750932781</v>
      </c>
      <c r="AQ543" s="219">
        <f>Scores!AS539*calcs!$BN$11</f>
        <v>0.805347251225734</v>
      </c>
      <c r="AR543" s="219">
        <f>Scores!AT539*calcs!$BN$11</f>
        <v>0.858583399719091</v>
      </c>
      <c r="AS543" s="219">
        <f>Scores!AU539*calcs!$BN$11</f>
        <v>0.842178162404041</v>
      </c>
      <c r="AT543" s="219">
        <f>Scores!AV539*calcs!$BN$11</f>
        <v>1.18638408676497</v>
      </c>
      <c r="AU543" s="219">
        <f>Scores!AW539*calcs!$BN$11</f>
        <v>0.924359570319838</v>
      </c>
      <c r="AV543" s="219">
        <f>Scores!AX539*calcs!$BN$12</f>
        <v>0.878065493047981</v>
      </c>
      <c r="AW543" s="219">
        <f>Scores!AY539*calcs!$BN$12</f>
        <v>0.87288069721894</v>
      </c>
      <c r="AX543" s="219">
        <f>Scores!AZ539*calcs!$BN$12</f>
        <v>0.940288732503407</v>
      </c>
      <c r="AY543" s="219">
        <f>Scores!BA539*calcs!$BN$12</f>
        <v>0.935338793280784</v>
      </c>
      <c r="AZ543" s="219">
        <f>Scores!BB539*calcs!$BN$12</f>
        <v>0.979051162553959</v>
      </c>
      <c r="BA543" s="219">
        <f>Scores!BC539*calcs!$BN$13</f>
        <v>0.822667339981583</v>
      </c>
      <c r="BB543" s="219">
        <f>Scores!BD539*calcs!$BN$13</f>
        <v>0.832161151842776</v>
      </c>
      <c r="BC543" s="219">
        <f>Scores!BE539*calcs!$BN$13</f>
        <v>0.830890125400397</v>
      </c>
      <c r="BD543" s="219">
        <f>Scores!BF539*calcs!$BN$13</f>
        <v>0.876910830369149</v>
      </c>
      <c r="BE543" s="219">
        <f>Scores!BG539*calcs!$BN$13</f>
        <v>0.876910830369149</v>
      </c>
      <c r="BF543" s="219">
        <f>Scores!BH539*calcs!$BN$14</f>
        <v>2.68493542383994</v>
      </c>
      <c r="BG543" s="219">
        <f>Scores!BI539*calcs!$BN$14</f>
        <v>2.68493542383994</v>
      </c>
      <c r="BH543" s="219">
        <f>Scores!BJ539*calcs!$BN$14</f>
        <v>2.68493542383994</v>
      </c>
      <c r="BI543" s="219">
        <f>Scores!BK539*calcs!$BN$14</f>
        <v>1.12834563504682</v>
      </c>
      <c r="BJ543" s="219">
        <f>Scores!BL539*calcs!$BN$14</f>
        <v>1.12834563504682</v>
      </c>
    </row>
    <row r="544" spans="1:62">
      <c r="A544" t="s">
        <v>1085</v>
      </c>
      <c r="B544" s="22" t="s">
        <v>908</v>
      </c>
      <c r="C544" s="219">
        <f>Scores!E540*calcs!$BN$3</f>
        <v>-1.28608142347868</v>
      </c>
      <c r="D544" s="219">
        <f>Scores!F540*calcs!$BN$3</f>
        <v>-1.28608142347868</v>
      </c>
      <c r="E544" s="219">
        <f>Scores!G540*calcs!$BN$3</f>
        <v>-1.28608142347868</v>
      </c>
      <c r="F544" s="219">
        <f>Scores!H540*calcs!$BN$3</f>
        <v>-1.28608142347868</v>
      </c>
      <c r="G544" s="219">
        <f>Scores!I540*calcs!$BN$3</f>
        <v>-1.28608142347868</v>
      </c>
      <c r="H544" s="219">
        <f>Scores!J540*calcs!$BN$4</f>
        <v>1.15365440057395</v>
      </c>
      <c r="I544" s="219">
        <f>Scores!K540*calcs!$BN$4</f>
        <v>1.15365440057395</v>
      </c>
      <c r="J544" s="219">
        <f>Scores!L540*calcs!$BN$4</f>
        <v>1.15365440057395</v>
      </c>
      <c r="K544" s="219">
        <f>Scores!M540*calcs!$BN$4</f>
        <v>1.15365440057395</v>
      </c>
      <c r="L544" s="219">
        <f>Scores!N540*calcs!$BN$4</f>
        <v>1.15365440057395</v>
      </c>
      <c r="M544" s="219">
        <f>Scores!O540*calcs!$BN$5</f>
        <v>-0.646817450390483</v>
      </c>
      <c r="N544" s="219">
        <f>Scores!P540*calcs!$BN$5</f>
        <v>-0.646817450390483</v>
      </c>
      <c r="O544" s="219">
        <f>Scores!Q540*calcs!$BN$5</f>
        <v>-0.646817450390483</v>
      </c>
      <c r="P544" s="219">
        <f>Scores!R540*calcs!$BN$5</f>
        <v>-0.646817450390483</v>
      </c>
      <c r="Q544" s="219">
        <f>Scores!S540*calcs!$BN$5</f>
        <v>-0.646817450390483</v>
      </c>
      <c r="R544" s="219">
        <f>Scores!T540*calcs!$BN$6</f>
        <v>-0.113168615722544</v>
      </c>
      <c r="S544" s="219">
        <f>Scores!U540*calcs!$BN$6</f>
        <v>-0.113168615722544</v>
      </c>
      <c r="T544" s="219">
        <f>Scores!V540*calcs!$BN$6</f>
        <v>-0.113168615722544</v>
      </c>
      <c r="U544" s="219">
        <f>Scores!W540*calcs!$BN$6</f>
        <v>-0.113168615722544</v>
      </c>
      <c r="V544" s="219">
        <f>Scores!X540*calcs!$BN$6</f>
        <v>-0.113168615722544</v>
      </c>
      <c r="W544" s="219">
        <f>Scores!Y540*calcs!$BN$7</f>
        <v>-0.116712774987432</v>
      </c>
      <c r="X544" s="219">
        <f>Scores!Z540*calcs!$BN$7</f>
        <v>-0.324352805969327</v>
      </c>
      <c r="Y544" s="219">
        <f>Scores!AA540*calcs!$BN$7</f>
        <v>-0.211304762633506</v>
      </c>
      <c r="Z544" s="219">
        <f>Scores!AB540*calcs!$BN$7</f>
        <v>-0.477092269015041</v>
      </c>
      <c r="AA544" s="219">
        <f>Scores!AC540*calcs!$BN$7</f>
        <v>0.0455315982111279</v>
      </c>
      <c r="AB544" s="219">
        <f>Scores!AD540*calcs!$BN$8</f>
        <v>-0.215389903559277</v>
      </c>
      <c r="AC544" s="219">
        <f>Scores!AE540*calcs!$BN$8</f>
        <v>-0.23551512215016</v>
      </c>
      <c r="AD544" s="219">
        <f>Scores!AF540*calcs!$BN$8</f>
        <v>-0.292489054438204</v>
      </c>
      <c r="AE544" s="219">
        <f>Scores!AG540*calcs!$BN$8</f>
        <v>-0.456198865088864</v>
      </c>
      <c r="AF544" s="219">
        <f>Scores!AH540*calcs!$BN$8</f>
        <v>-0.319724143177573</v>
      </c>
      <c r="AG544" s="219">
        <f>Scores!AI540*calcs!$BN$9</f>
        <v>1.36312002212493</v>
      </c>
      <c r="AH544" s="219">
        <f>Scores!AJ540*calcs!$BN$9</f>
        <v>1.38490393129514</v>
      </c>
      <c r="AI544" s="219">
        <f>Scores!AK540*calcs!$BN$9</f>
        <v>1.41136262262307</v>
      </c>
      <c r="AJ544" s="219">
        <f>Scores!AL540*calcs!$BN$9</f>
        <v>1.42591332772098</v>
      </c>
      <c r="AK544" s="219">
        <f>Scores!AM540*calcs!$BN$9</f>
        <v>1.51299938289141</v>
      </c>
      <c r="AL544" s="219">
        <f>Scores!AN540*calcs!$BN$10</f>
        <v>-0.889030273367829</v>
      </c>
      <c r="AM544" s="219">
        <f>Scores!AO540*calcs!$BN$10</f>
        <v>-0.811785785723569</v>
      </c>
      <c r="AN544" s="219">
        <f>Scores!AP540*calcs!$BN$10</f>
        <v>-0.938784308679075</v>
      </c>
      <c r="AO544" s="219">
        <f>Scores!AQ540*calcs!$BN$10</f>
        <v>-0.901273979403223</v>
      </c>
      <c r="AP544" s="219">
        <f>Scores!AR540*calcs!$BN$10</f>
        <v>-0.866832595486816</v>
      </c>
      <c r="AQ544" s="219">
        <f>Scores!AS540*calcs!$BN$11</f>
        <v>-0.442596717800031</v>
      </c>
      <c r="AR544" s="219">
        <f>Scores!AT540*calcs!$BN$11</f>
        <v>-0.126244731134178</v>
      </c>
      <c r="AS544" s="219">
        <f>Scores!AU540*calcs!$BN$11</f>
        <v>-0.393878816392274</v>
      </c>
      <c r="AT544" s="219">
        <f>Scores!AV540*calcs!$BN$11</f>
        <v>-0.285338364468538</v>
      </c>
      <c r="AU544" s="219">
        <f>Scores!AW540*calcs!$BN$11</f>
        <v>-0.496927599534179</v>
      </c>
      <c r="AV544" s="219">
        <f>Scores!AX540*calcs!$BN$12</f>
        <v>-0.738271966091767</v>
      </c>
      <c r="AW544" s="219">
        <f>Scores!AY540*calcs!$BN$12</f>
        <v>-0.839477731971182</v>
      </c>
      <c r="AX544" s="219">
        <f>Scores!AZ540*calcs!$BN$12</f>
        <v>-0.797332696570516</v>
      </c>
      <c r="AY544" s="219">
        <f>Scores!BA540*calcs!$BN$12</f>
        <v>-0.898032041702717</v>
      </c>
      <c r="AZ544" s="219">
        <f>Scores!BB540*calcs!$BN$12</f>
        <v>-0.854357459404266</v>
      </c>
      <c r="BA544" s="219">
        <f>Scores!BC540*calcs!$BN$13</f>
        <v>-0.500503906142641</v>
      </c>
      <c r="BB544" s="219">
        <f>Scores!BD540*calcs!$BN$13</f>
        <v>-0.527035396167091</v>
      </c>
      <c r="BC544" s="219">
        <f>Scores!BE540*calcs!$BN$13</f>
        <v>-0.539775336938944</v>
      </c>
      <c r="BD544" s="219">
        <f>Scores!BF540*calcs!$BN$13</f>
        <v>-0.624466803444697</v>
      </c>
      <c r="BE544" s="219">
        <f>Scores!BG540*calcs!$BN$13</f>
        <v>-0.624466803444697</v>
      </c>
      <c r="BF544" s="219">
        <f>Scores!BH540*calcs!$BN$14</f>
        <v>1.81856643860888</v>
      </c>
      <c r="BG544" s="219">
        <f>Scores!BI540*calcs!$BN$14</f>
        <v>1.81856643860888</v>
      </c>
      <c r="BH544" s="219">
        <f>Scores!BJ540*calcs!$BN$14</f>
        <v>1.81856643860888</v>
      </c>
      <c r="BI544" s="219">
        <f>Scores!BK540*calcs!$BN$14</f>
        <v>0.356178304504608</v>
      </c>
      <c r="BJ544" s="219">
        <f>Scores!BL540*calcs!$BN$14</f>
        <v>0.356178304504608</v>
      </c>
    </row>
    <row r="545" spans="1:62">
      <c r="A545" t="s">
        <v>1086</v>
      </c>
      <c r="B545" s="22" t="s">
        <v>1087</v>
      </c>
      <c r="C545" s="219">
        <f>Scores!E541*calcs!$BN$3</f>
        <v>0.326872120190743</v>
      </c>
      <c r="D545" s="219">
        <f>Scores!F541*calcs!$BN$3</f>
        <v>0.326872120190743</v>
      </c>
      <c r="E545" s="219">
        <f>Scores!G541*calcs!$BN$3</f>
        <v>0.326872120190743</v>
      </c>
      <c r="F545" s="219">
        <f>Scores!H541*calcs!$BN$3</f>
        <v>0.326872120190743</v>
      </c>
      <c r="G545" s="219">
        <f>Scores!I541*calcs!$BN$3</f>
        <v>0.326872120190743</v>
      </c>
      <c r="H545" s="219">
        <f>Scores!J541*calcs!$BN$4</f>
        <v>-1.62075158420171</v>
      </c>
      <c r="I545" s="219">
        <f>Scores!K541*calcs!$BN$4</f>
        <v>-1.62075158420171</v>
      </c>
      <c r="J545" s="219">
        <f>Scores!L541*calcs!$BN$4</f>
        <v>-1.62075158420171</v>
      </c>
      <c r="K545" s="219">
        <f>Scores!M541*calcs!$BN$4</f>
        <v>-1.62075158420171</v>
      </c>
      <c r="L545" s="219">
        <f>Scores!N541*calcs!$BN$4</f>
        <v>-1.62075158420171</v>
      </c>
      <c r="M545" s="219">
        <f>Scores!O541*calcs!$BN$5</f>
        <v>-0.658411857752167</v>
      </c>
      <c r="N545" s="219">
        <f>Scores!P541*calcs!$BN$5</f>
        <v>-0.658411857752167</v>
      </c>
      <c r="O545" s="219">
        <f>Scores!Q541*calcs!$BN$5</f>
        <v>-0.658411857752167</v>
      </c>
      <c r="P545" s="219">
        <f>Scores!R541*calcs!$BN$5</f>
        <v>-0.658411857752167</v>
      </c>
      <c r="Q545" s="219">
        <f>Scores!S541*calcs!$BN$5</f>
        <v>-0.658411857752167</v>
      </c>
      <c r="R545" s="219">
        <f>Scores!T541*calcs!$BN$6</f>
        <v>0.787653507847645</v>
      </c>
      <c r="S545" s="219">
        <f>Scores!U541*calcs!$BN$6</f>
        <v>0.787653507847645</v>
      </c>
      <c r="T545" s="219">
        <f>Scores!V541*calcs!$BN$6</f>
        <v>0.787653507847645</v>
      </c>
      <c r="U545" s="219">
        <f>Scores!W541*calcs!$BN$6</f>
        <v>0.787653507847645</v>
      </c>
      <c r="V545" s="219">
        <f>Scores!X541*calcs!$BN$6</f>
        <v>0.787653507847645</v>
      </c>
      <c r="W545" s="219">
        <f>Scores!Y541*calcs!$BN$7</f>
        <v>1.13325411779127</v>
      </c>
      <c r="X545" s="219">
        <f>Scores!Z541*calcs!$BN$7</f>
        <v>0.365600706352733</v>
      </c>
      <c r="Y545" s="219">
        <f>Scores!AA541*calcs!$BN$7</f>
        <v>0.563100753126677</v>
      </c>
      <c r="Z545" s="219">
        <f>Scores!AB541*calcs!$BN$7</f>
        <v>0.209936915952679</v>
      </c>
      <c r="AA545" s="219">
        <f>Scores!AC541*calcs!$BN$7</f>
        <v>-0.277721569980688</v>
      </c>
      <c r="AB545" s="219">
        <f>Scores!AD541*calcs!$BN$8</f>
        <v>1.19503357434212</v>
      </c>
      <c r="AC545" s="219">
        <f>Scores!AE541*calcs!$BN$8</f>
        <v>1.20358882678493</v>
      </c>
      <c r="AD545" s="219">
        <f>Scores!AF541*calcs!$BN$8</f>
        <v>1.25710174551703</v>
      </c>
      <c r="AE545" s="219">
        <f>Scores!AG541*calcs!$BN$8</f>
        <v>1.19504429040906</v>
      </c>
      <c r="AF545" s="219">
        <f>Scores!AH541*calcs!$BN$8</f>
        <v>1.25921712913191</v>
      </c>
      <c r="AG545" s="219">
        <f>Scores!AI541*calcs!$BN$9</f>
        <v>0.636363386127256</v>
      </c>
      <c r="AH545" s="219">
        <f>Scores!AJ541*calcs!$BN$9</f>
        <v>0.599149700556592</v>
      </c>
      <c r="AI545" s="219">
        <f>Scores!AK541*calcs!$BN$9</f>
        <v>0.561911915833724</v>
      </c>
      <c r="AJ545" s="219">
        <f>Scores!AL541*calcs!$BN$9</f>
        <v>0.528249968180501</v>
      </c>
      <c r="AK545" s="219">
        <f>Scores!AM541*calcs!$BN$9</f>
        <v>0.556481628019564</v>
      </c>
      <c r="AL545" s="219">
        <f>Scores!AN541*calcs!$BN$10</f>
        <v>0.734387934814509</v>
      </c>
      <c r="AM545" s="219">
        <f>Scores!AO541*calcs!$BN$10</f>
        <v>0.708683498922788</v>
      </c>
      <c r="AN545" s="219">
        <f>Scores!AP541*calcs!$BN$10</f>
        <v>0.663102195657475</v>
      </c>
      <c r="AO545" s="219">
        <f>Scores!AQ541*calcs!$BN$10</f>
        <v>0.639719907056994</v>
      </c>
      <c r="AP545" s="219">
        <f>Scores!AR541*calcs!$BN$10</f>
        <v>0.628294552192986</v>
      </c>
      <c r="AQ545" s="219">
        <f>Scores!AS541*calcs!$BN$11</f>
        <v>0.625602068400948</v>
      </c>
      <c r="AR545" s="219">
        <f>Scores!AT541*calcs!$BN$11</f>
        <v>0.688738762791999</v>
      </c>
      <c r="AS545" s="219">
        <f>Scores!AU541*calcs!$BN$11</f>
        <v>0.877747617116531</v>
      </c>
      <c r="AT545" s="219">
        <f>Scores!AV541*calcs!$BN$11</f>
        <v>0.804385423404298</v>
      </c>
      <c r="AU545" s="219">
        <f>Scores!AW541*calcs!$BN$11</f>
        <v>0.742245596377109</v>
      </c>
      <c r="AV545" s="219">
        <f>Scores!AX541*calcs!$BN$12</f>
        <v>0.732056525273003</v>
      </c>
      <c r="AW545" s="219">
        <f>Scores!AY541*calcs!$BN$12</f>
        <v>0.786707999656271</v>
      </c>
      <c r="AX545" s="219">
        <f>Scores!AZ541*calcs!$BN$12</f>
        <v>0.781627840225968</v>
      </c>
      <c r="AY545" s="219">
        <f>Scores!BA541*calcs!$BN$12</f>
        <v>0.775909647818645</v>
      </c>
      <c r="AZ545" s="219">
        <f>Scores!BB541*calcs!$BN$12</f>
        <v>0.802424448845812</v>
      </c>
      <c r="BA545" s="219">
        <f>Scores!BC541*calcs!$BN$13</f>
        <v>0.655832704600702</v>
      </c>
      <c r="BB545" s="219">
        <f>Scores!BD541*calcs!$BN$13</f>
        <v>0.64353795742508</v>
      </c>
      <c r="BC545" s="219">
        <f>Scores!BE541*calcs!$BN$13</f>
        <v>0.618618925480587</v>
      </c>
      <c r="BD545" s="219">
        <f>Scores!BF541*calcs!$BN$13</f>
        <v>0.657683122776862</v>
      </c>
      <c r="BE545" s="219">
        <f>Scores!BG541*calcs!$BN$13</f>
        <v>0.657683122776862</v>
      </c>
      <c r="BF545" s="219">
        <f>Scores!BH541*calcs!$BN$14</f>
        <v>2.60818008242838</v>
      </c>
      <c r="BG545" s="219">
        <f>Scores!BI541*calcs!$BN$14</f>
        <v>2.60818008242838</v>
      </c>
      <c r="BH545" s="219">
        <f>Scores!BJ541*calcs!$BN$14</f>
        <v>2.60818008242838</v>
      </c>
      <c r="BI545" s="219">
        <f>Scores!BK541*calcs!$BN$14</f>
        <v>1.00101545803183</v>
      </c>
      <c r="BJ545" s="219">
        <f>Scores!BL541*calcs!$BN$14</f>
        <v>1.00101545803183</v>
      </c>
    </row>
    <row r="546" spans="1:62">
      <c r="A546" t="s">
        <v>1088</v>
      </c>
      <c r="B546" s="22" t="s">
        <v>1089</v>
      </c>
      <c r="C546" s="219">
        <f>Scores!E542*calcs!$BN$3</f>
        <v>-0.354028683711228</v>
      </c>
      <c r="D546" s="219">
        <f>Scores!F542*calcs!$BN$3</f>
        <v>-0.354028683711228</v>
      </c>
      <c r="E546" s="219">
        <f>Scores!G542*calcs!$BN$3</f>
        <v>-0.354028683711228</v>
      </c>
      <c r="F546" s="219">
        <f>Scores!H542*calcs!$BN$3</f>
        <v>-0.354028683711228</v>
      </c>
      <c r="G546" s="219">
        <f>Scores!I542*calcs!$BN$3</f>
        <v>-0.354028683711228</v>
      </c>
      <c r="H546" s="219">
        <f>Scores!J542*calcs!$BN$4</f>
        <v>-0.31894456098893</v>
      </c>
      <c r="I546" s="219">
        <f>Scores!K542*calcs!$BN$4</f>
        <v>-0.31894456098893</v>
      </c>
      <c r="J546" s="219">
        <f>Scores!L542*calcs!$BN$4</f>
        <v>-0.31894456098893</v>
      </c>
      <c r="K546" s="219">
        <f>Scores!M542*calcs!$BN$4</f>
        <v>-0.31894456098893</v>
      </c>
      <c r="L546" s="219">
        <f>Scores!N542*calcs!$BN$4</f>
        <v>-0.31894456098893</v>
      </c>
      <c r="M546" s="219">
        <f>Scores!O542*calcs!$BN$5</f>
        <v>-0.210597020763166</v>
      </c>
      <c r="N546" s="219">
        <f>Scores!P542*calcs!$BN$5</f>
        <v>-0.210597020763166</v>
      </c>
      <c r="O546" s="219">
        <f>Scores!Q542*calcs!$BN$5</f>
        <v>-0.210597020763166</v>
      </c>
      <c r="P546" s="219">
        <f>Scores!R542*calcs!$BN$5</f>
        <v>-0.210597020763166</v>
      </c>
      <c r="Q546" s="219">
        <f>Scores!S542*calcs!$BN$5</f>
        <v>-0.210597020763166</v>
      </c>
      <c r="R546" s="219">
        <f>Scores!T542*calcs!$BN$6</f>
        <v>0.0191750252344438</v>
      </c>
      <c r="S546" s="219">
        <f>Scores!U542*calcs!$BN$6</f>
        <v>0.0191750252344438</v>
      </c>
      <c r="T546" s="219">
        <f>Scores!V542*calcs!$BN$6</f>
        <v>0.0191750252344438</v>
      </c>
      <c r="U546" s="219">
        <f>Scores!W542*calcs!$BN$6</f>
        <v>0.0191750252344438</v>
      </c>
      <c r="V546" s="219">
        <f>Scores!X542*calcs!$BN$6</f>
        <v>0.0191750252344438</v>
      </c>
      <c r="W546" s="219">
        <f>Scores!Y542*calcs!$BN$7</f>
        <v>0.0660446637741542</v>
      </c>
      <c r="X546" s="219">
        <f>Scores!Z542*calcs!$BN$7</f>
        <v>-0.021928904525323</v>
      </c>
      <c r="Y546" s="219">
        <f>Scores!AA542*calcs!$BN$7</f>
        <v>-1.10859660121555</v>
      </c>
      <c r="Z546" s="219">
        <f>Scores!AB542*calcs!$BN$7</f>
        <v>-0.477503217511968</v>
      </c>
      <c r="AA546" s="219">
        <f>Scores!AC542*calcs!$BN$7</f>
        <v>-1.20575609672305</v>
      </c>
      <c r="AB546" s="219">
        <f>Scores!AD542*calcs!$BN$8</f>
        <v>0.373559075621342</v>
      </c>
      <c r="AC546" s="219">
        <f>Scores!AE542*calcs!$BN$8</f>
        <v>0.516878441845159</v>
      </c>
      <c r="AD546" s="219">
        <f>Scores!AF542*calcs!$BN$8</f>
        <v>0.299692980022991</v>
      </c>
      <c r="AE546" s="219">
        <f>Scores!AG542*calcs!$BN$8</f>
        <v>0.292513158271841</v>
      </c>
      <c r="AF546" s="219">
        <f>Scores!AH542*calcs!$BN$8</f>
        <v>0.315624059358448</v>
      </c>
      <c r="AG546" s="219">
        <f>Scores!AI542*calcs!$BN$9</f>
        <v>1.26911753144485</v>
      </c>
      <c r="AH546" s="219">
        <f>Scores!AJ542*calcs!$BN$9</f>
        <v>1.29802587637144</v>
      </c>
      <c r="AI546" s="219">
        <f>Scores!AK542*calcs!$BN$9</f>
        <v>1.35152377600245</v>
      </c>
      <c r="AJ546" s="219">
        <f>Scores!AL542*calcs!$BN$9</f>
        <v>1.48113833802105</v>
      </c>
      <c r="AK546" s="219">
        <f>Scores!AM542*calcs!$BN$9</f>
        <v>1.51299938289141</v>
      </c>
      <c r="AL546" s="219">
        <f>Scores!AN542*calcs!$BN$10</f>
        <v>-0.512791007237185</v>
      </c>
      <c r="AM546" s="219">
        <f>Scores!AO542*calcs!$BN$10</f>
        <v>-0.498917932922306</v>
      </c>
      <c r="AN546" s="219">
        <f>Scores!AP542*calcs!$BN$10</f>
        <v>-0.572385258617134</v>
      </c>
      <c r="AO546" s="219">
        <f>Scores!AQ542*calcs!$BN$10</f>
        <v>-0.625121077339656</v>
      </c>
      <c r="AP546" s="219">
        <f>Scores!AR542*calcs!$BN$10</f>
        <v>-0.657886254972557</v>
      </c>
      <c r="AQ546" s="219">
        <f>Scores!AS542*calcs!$BN$11</f>
        <v>-0.388559788237019</v>
      </c>
      <c r="AR546" s="219">
        <f>Scores!AT542*calcs!$BN$11</f>
        <v>-0.113184998928587</v>
      </c>
      <c r="AS546" s="219">
        <f>Scores!AU542*calcs!$BN$11</f>
        <v>0.0801730961520071</v>
      </c>
      <c r="AT546" s="219">
        <f>Scores!AV542*calcs!$BN$11</f>
        <v>0.133116763176004</v>
      </c>
      <c r="AU546" s="219">
        <f>Scores!AW542*calcs!$BN$11</f>
        <v>-0.149173483702977</v>
      </c>
      <c r="AV546" s="219">
        <f>Scores!AX542*calcs!$BN$12</f>
        <v>-0.0476918092758065</v>
      </c>
      <c r="AW546" s="219">
        <f>Scores!AY542*calcs!$BN$12</f>
        <v>0.0229061753660817</v>
      </c>
      <c r="AX546" s="219">
        <f>Scores!AZ542*calcs!$BN$12</f>
        <v>-0.0195597281036342</v>
      </c>
      <c r="AY546" s="219">
        <f>Scores!BA542*calcs!$BN$12</f>
        <v>-0.00615719818866358</v>
      </c>
      <c r="AZ546" s="219">
        <f>Scores!BB542*calcs!$BN$12</f>
        <v>-0.104804717351731</v>
      </c>
      <c r="BA546" s="219">
        <f>Scores!BC542*calcs!$BN$13</f>
        <v>-0.201352146149338</v>
      </c>
      <c r="BB546" s="219">
        <f>Scores!BD542*calcs!$BN$13</f>
        <v>-0.155336748343985</v>
      </c>
      <c r="BC546" s="219">
        <f>Scores!BE542*calcs!$BN$13</f>
        <v>-0.194076525640968</v>
      </c>
      <c r="BD546" s="219">
        <f>Scores!BF542*calcs!$BN$13</f>
        <v>-0.126222013462226</v>
      </c>
      <c r="BE546" s="219">
        <f>Scores!BG542*calcs!$BN$13</f>
        <v>-0.126222013462226</v>
      </c>
      <c r="BF546" s="219">
        <f>Scores!BH542*calcs!$BN$14</f>
        <v>3.04817671060778</v>
      </c>
      <c r="BG546" s="219">
        <f>Scores!BI542*calcs!$BN$14</f>
        <v>3.04817671060778</v>
      </c>
      <c r="BH546" s="219">
        <f>Scores!BJ542*calcs!$BN$14</f>
        <v>3.04817671060778</v>
      </c>
      <c r="BI546" s="219">
        <f>Scores!BK542*calcs!$BN$14</f>
        <v>1.89992216058679</v>
      </c>
      <c r="BJ546" s="219">
        <f>Scores!BL542*calcs!$BN$14</f>
        <v>1.89992216058679</v>
      </c>
    </row>
    <row r="547" spans="1:62">
      <c r="A547" t="s">
        <v>1090</v>
      </c>
      <c r="B547" s="22" t="s">
        <v>1091</v>
      </c>
      <c r="C547" s="219">
        <f>Scores!E543*calcs!$BN$3</f>
        <v>0.499887898231408</v>
      </c>
      <c r="D547" s="219">
        <f>Scores!F543*calcs!$BN$3</f>
        <v>0.499887898231408</v>
      </c>
      <c r="E547" s="219">
        <f>Scores!G543*calcs!$BN$3</f>
        <v>0.499887898231408</v>
      </c>
      <c r="F547" s="219">
        <f>Scores!H543*calcs!$BN$3</f>
        <v>0.499887898231408</v>
      </c>
      <c r="G547" s="219">
        <f>Scores!I543*calcs!$BN$3</f>
        <v>0.499887898231408</v>
      </c>
      <c r="H547" s="219">
        <f>Scores!J543*calcs!$BN$4</f>
        <v>-0.656208434864964</v>
      </c>
      <c r="I547" s="219">
        <f>Scores!K543*calcs!$BN$4</f>
        <v>-0.656208434864964</v>
      </c>
      <c r="J547" s="219">
        <f>Scores!L543*calcs!$BN$4</f>
        <v>-0.656208434864964</v>
      </c>
      <c r="K547" s="219">
        <f>Scores!M543*calcs!$BN$4</f>
        <v>-0.656208434864964</v>
      </c>
      <c r="L547" s="219">
        <f>Scores!N543*calcs!$BN$4</f>
        <v>-0.656208434864964</v>
      </c>
      <c r="M547" s="219">
        <f>Scores!O543*calcs!$BN$5</f>
        <v>-0.317421669694264</v>
      </c>
      <c r="N547" s="219">
        <f>Scores!P543*calcs!$BN$5</f>
        <v>-0.317421669694264</v>
      </c>
      <c r="O547" s="219">
        <f>Scores!Q543*calcs!$BN$5</f>
        <v>-0.317421669694264</v>
      </c>
      <c r="P547" s="219">
        <f>Scores!R543*calcs!$BN$5</f>
        <v>-0.317421669694264</v>
      </c>
      <c r="Q547" s="219">
        <f>Scores!S543*calcs!$BN$5</f>
        <v>-0.317421669694264</v>
      </c>
      <c r="R547" s="219">
        <f>Scores!T543*calcs!$BN$6</f>
        <v>0.453539251149388</v>
      </c>
      <c r="S547" s="219">
        <f>Scores!U543*calcs!$BN$6</f>
        <v>0.453539251149388</v>
      </c>
      <c r="T547" s="219">
        <f>Scores!V543*calcs!$BN$6</f>
        <v>0.453539251149388</v>
      </c>
      <c r="U547" s="219">
        <f>Scores!W543*calcs!$BN$6</f>
        <v>0.453539251149388</v>
      </c>
      <c r="V547" s="219">
        <f>Scores!X543*calcs!$BN$6</f>
        <v>0.453539251149388</v>
      </c>
      <c r="W547" s="219">
        <f>Scores!Y543*calcs!$BN$7</f>
        <v>0.287472385798822</v>
      </c>
      <c r="X547" s="219">
        <f>Scores!Z543*calcs!$BN$7</f>
        <v>-0.0921767836031427</v>
      </c>
      <c r="Y547" s="219">
        <f>Scores!AA543*calcs!$BN$7</f>
        <v>0.286241512139284</v>
      </c>
      <c r="Z547" s="219">
        <f>Scores!AB543*calcs!$BN$7</f>
        <v>-0.349218706767468</v>
      </c>
      <c r="AA547" s="219">
        <f>Scores!AC543*calcs!$BN$7</f>
        <v>0.278902415308476</v>
      </c>
      <c r="AB547" s="219">
        <f>Scores!AD543*calcs!$BN$8</f>
        <v>0.998533333703235</v>
      </c>
      <c r="AC547" s="219">
        <f>Scores!AE543*calcs!$BN$8</f>
        <v>0.987375506217763</v>
      </c>
      <c r="AD547" s="219">
        <f>Scores!AF543*calcs!$BN$8</f>
        <v>0.998744475297293</v>
      </c>
      <c r="AE547" s="219">
        <f>Scores!AG543*calcs!$BN$8</f>
        <v>1.09613264578678</v>
      </c>
      <c r="AF547" s="219">
        <f>Scores!AH543*calcs!$BN$8</f>
        <v>1.08231313372761</v>
      </c>
      <c r="AG547" s="219">
        <f>Scores!AI543*calcs!$BN$9</f>
        <v>0.0110065948750327</v>
      </c>
      <c r="AH547" s="219">
        <f>Scores!AJ543*calcs!$BN$9</f>
        <v>0.087846354083917</v>
      </c>
      <c r="AI547" s="219">
        <f>Scores!AK543*calcs!$BN$9</f>
        <v>0.0991358793941314</v>
      </c>
      <c r="AJ547" s="219">
        <f>Scores!AL543*calcs!$BN$9</f>
        <v>0.143865965796062</v>
      </c>
      <c r="AK547" s="219">
        <f>Scores!AM543*calcs!$BN$9</f>
        <v>0.179167194708198</v>
      </c>
      <c r="AL547" s="219">
        <f>Scores!AN543*calcs!$BN$10</f>
        <v>0.354022595351216</v>
      </c>
      <c r="AM547" s="219">
        <f>Scores!AO543*calcs!$BN$10</f>
        <v>0.311667415441494</v>
      </c>
      <c r="AN547" s="219">
        <f>Scores!AP543*calcs!$BN$10</f>
        <v>0.27108982006282</v>
      </c>
      <c r="AO547" s="219">
        <f>Scores!AQ543*calcs!$BN$10</f>
        <v>0.246940718650559</v>
      </c>
      <c r="AP547" s="219">
        <f>Scores!AR543*calcs!$BN$10</f>
        <v>0.252679902636946</v>
      </c>
      <c r="AQ547" s="219">
        <f>Scores!AS543*calcs!$BN$11</f>
        <v>0.369666685621343</v>
      </c>
      <c r="AR547" s="219">
        <f>Scores!AT543*calcs!$BN$11</f>
        <v>0.424104793709686</v>
      </c>
      <c r="AS547" s="219">
        <f>Scores!AU543*calcs!$BN$11</f>
        <v>0.593261860467128</v>
      </c>
      <c r="AT547" s="219">
        <f>Scores!AV543*calcs!$BN$11</f>
        <v>0.581393482539608</v>
      </c>
      <c r="AU547" s="219">
        <f>Scores!AW543*calcs!$BN$11</f>
        <v>0.571664992568158</v>
      </c>
      <c r="AV547" s="219">
        <f>Scores!AX543*calcs!$BN$12</f>
        <v>0.403715713053582</v>
      </c>
      <c r="AW547" s="219">
        <f>Scores!AY543*calcs!$BN$12</f>
        <v>0.388226429769816</v>
      </c>
      <c r="AX547" s="219">
        <f>Scores!AZ543*calcs!$BN$12</f>
        <v>0.394675121570385</v>
      </c>
      <c r="AY547" s="219">
        <f>Scores!BA543*calcs!$BN$12</f>
        <v>0.461370764918572</v>
      </c>
      <c r="AZ547" s="219">
        <f>Scores!BB543*calcs!$BN$12</f>
        <v>0.518348483190098</v>
      </c>
      <c r="BA547" s="219">
        <f>Scores!BC543*calcs!$BN$13</f>
        <v>0.258881330763435</v>
      </c>
      <c r="BB547" s="219">
        <f>Scores!BD543*calcs!$BN$13</f>
        <v>0.277387050614259</v>
      </c>
      <c r="BC547" s="219">
        <f>Scores!BE543*calcs!$BN$13</f>
        <v>0.181946742788408</v>
      </c>
      <c r="BD547" s="219">
        <f>Scores!BF543*calcs!$BN$13</f>
        <v>0.245800763058019</v>
      </c>
      <c r="BE547" s="219">
        <f>Scores!BG543*calcs!$BN$13</f>
        <v>0.245800763058019</v>
      </c>
      <c r="BF547" s="219">
        <f>Scores!BH543*calcs!$BN$14</f>
        <v>2.5889912470755</v>
      </c>
      <c r="BG547" s="219">
        <f>Scores!BI543*calcs!$BN$14</f>
        <v>2.5889912470755</v>
      </c>
      <c r="BH547" s="219">
        <f>Scores!BJ543*calcs!$BN$14</f>
        <v>2.5889912470755</v>
      </c>
      <c r="BI547" s="219">
        <f>Scores!BK543*calcs!$BN$14</f>
        <v>1.43119225583017</v>
      </c>
      <c r="BJ547" s="219">
        <f>Scores!BL543*calcs!$BN$14</f>
        <v>1.43119225583017</v>
      </c>
    </row>
    <row r="548" spans="1:62">
      <c r="A548" t="s">
        <v>1092</v>
      </c>
      <c r="B548" s="22" t="s">
        <v>1093</v>
      </c>
      <c r="C548" s="219">
        <f>Scores!E544*calcs!$BN$3</f>
        <v>0.385474238559356</v>
      </c>
      <c r="D548" s="219">
        <f>Scores!F544*calcs!$BN$3</f>
        <v>0.385474238559356</v>
      </c>
      <c r="E548" s="219">
        <f>Scores!G544*calcs!$BN$3</f>
        <v>0.385474238559356</v>
      </c>
      <c r="F548" s="219">
        <f>Scores!H544*calcs!$BN$3</f>
        <v>0.385474238559356</v>
      </c>
      <c r="G548" s="219">
        <f>Scores!I544*calcs!$BN$3</f>
        <v>0.385474238559356</v>
      </c>
      <c r="H548" s="219">
        <f>Scores!J544*calcs!$BN$4</f>
        <v>-0.446499076176545</v>
      </c>
      <c r="I548" s="219">
        <f>Scores!K544*calcs!$BN$4</f>
        <v>-0.446499076176545</v>
      </c>
      <c r="J548" s="219">
        <f>Scores!L544*calcs!$BN$4</f>
        <v>-0.446499076176545</v>
      </c>
      <c r="K548" s="219">
        <f>Scores!M544*calcs!$BN$4</f>
        <v>-0.446499076176545</v>
      </c>
      <c r="L548" s="219">
        <f>Scores!N544*calcs!$BN$4</f>
        <v>-0.446499076176545</v>
      </c>
      <c r="M548" s="219">
        <f>Scores!O544*calcs!$BN$5</f>
        <v>0.175041823629372</v>
      </c>
      <c r="N548" s="219">
        <f>Scores!P544*calcs!$BN$5</f>
        <v>0.175041823629372</v>
      </c>
      <c r="O548" s="219">
        <f>Scores!Q544*calcs!$BN$5</f>
        <v>0.175041823629372</v>
      </c>
      <c r="P548" s="219">
        <f>Scores!R544*calcs!$BN$5</f>
        <v>0.175041823629372</v>
      </c>
      <c r="Q548" s="219">
        <f>Scores!S544*calcs!$BN$5</f>
        <v>0.175041823629372</v>
      </c>
      <c r="R548" s="219">
        <f>Scores!T544*calcs!$BN$6</f>
        <v>0.620134061620877</v>
      </c>
      <c r="S548" s="219">
        <f>Scores!U544*calcs!$BN$6</f>
        <v>0.620134061620877</v>
      </c>
      <c r="T548" s="219">
        <f>Scores!V544*calcs!$BN$6</f>
        <v>0.620134061620877</v>
      </c>
      <c r="U548" s="219">
        <f>Scores!W544*calcs!$BN$6</f>
        <v>0.620134061620877</v>
      </c>
      <c r="V548" s="219">
        <f>Scores!X544*calcs!$BN$6</f>
        <v>0.620134061620877</v>
      </c>
      <c r="W548" s="219">
        <f>Scores!Y544*calcs!$BN$7</f>
        <v>-0.357516643832918</v>
      </c>
      <c r="X548" s="219">
        <f>Scores!Z544*calcs!$BN$7</f>
        <v>-0.933860306405282</v>
      </c>
      <c r="Y548" s="219">
        <f>Scores!AA544*calcs!$BN$7</f>
        <v>0.0876671224264633</v>
      </c>
      <c r="Z548" s="219">
        <f>Scores!AB544*calcs!$BN$7</f>
        <v>0.00542208955317066</v>
      </c>
      <c r="AA548" s="219">
        <f>Scores!AC544*calcs!$BN$7</f>
        <v>-0.109269043754639</v>
      </c>
      <c r="AB548" s="219">
        <f>Scores!AD544*calcs!$BN$8</f>
        <v>1.04745011074901</v>
      </c>
      <c r="AC548" s="219">
        <f>Scores!AE544*calcs!$BN$8</f>
        <v>0.894811869557119</v>
      </c>
      <c r="AD548" s="219">
        <f>Scores!AF544*calcs!$BN$8</f>
        <v>0.90647423737621</v>
      </c>
      <c r="AE548" s="219">
        <f>Scores!AG544*calcs!$BN$8</f>
        <v>0.7553541824267</v>
      </c>
      <c r="AF548" s="219">
        <f>Scores!AH544*calcs!$BN$8</f>
        <v>0.850002453258723</v>
      </c>
      <c r="AG548" s="219">
        <f>Scores!AI544*calcs!$BN$9</f>
        <v>-0.223204704812615</v>
      </c>
      <c r="AH548" s="219">
        <f>Scores!AJ544*calcs!$BN$9</f>
        <v>-0.0912740536585318</v>
      </c>
      <c r="AI548" s="219">
        <f>Scores!AK544*calcs!$BN$9</f>
        <v>-0.00101731788332387</v>
      </c>
      <c r="AJ548" s="219">
        <f>Scores!AL544*calcs!$BN$9</f>
        <v>0.0560636819852485</v>
      </c>
      <c r="AK548" s="219">
        <f>Scores!AM544*calcs!$BN$9</f>
        <v>0.184210076199132</v>
      </c>
      <c r="AL548" s="219">
        <f>Scores!AN544*calcs!$BN$10</f>
        <v>0.28457830100937</v>
      </c>
      <c r="AM548" s="219">
        <f>Scores!AO544*calcs!$BN$10</f>
        <v>0.157691595992476</v>
      </c>
      <c r="AN548" s="219">
        <f>Scores!AP544*calcs!$BN$10</f>
        <v>0.220411414092409</v>
      </c>
      <c r="AO548" s="219">
        <f>Scores!AQ544*calcs!$BN$10</f>
        <v>0.132146444119484</v>
      </c>
      <c r="AP548" s="219">
        <f>Scores!AR544*calcs!$BN$10</f>
        <v>0.0751200963450284</v>
      </c>
      <c r="AQ548" s="219">
        <f>Scores!AS544*calcs!$BN$11</f>
        <v>0.246825869376541</v>
      </c>
      <c r="AR548" s="219">
        <f>Scores!AT544*calcs!$BN$11</f>
        <v>0.585424323811956</v>
      </c>
      <c r="AS548" s="219">
        <f>Scores!AU544*calcs!$BN$11</f>
        <v>0.41413859092885</v>
      </c>
      <c r="AT548" s="219">
        <f>Scores!AV544*calcs!$BN$11</f>
        <v>0.663758589094037</v>
      </c>
      <c r="AU548" s="219">
        <f>Scores!AW544*calcs!$BN$11</f>
        <v>0.573203059147827</v>
      </c>
      <c r="AV548" s="219">
        <f>Scores!AX544*calcs!$BN$12</f>
        <v>0.367752173271156</v>
      </c>
      <c r="AW548" s="219">
        <f>Scores!AY544*calcs!$BN$12</f>
        <v>0.329774773113205</v>
      </c>
      <c r="AX548" s="219">
        <f>Scores!AZ544*calcs!$BN$12</f>
        <v>0.281817344376655</v>
      </c>
      <c r="AY548" s="219">
        <f>Scores!BA544*calcs!$BN$12</f>
        <v>0.33132846252458</v>
      </c>
      <c r="AZ548" s="219">
        <f>Scores!BB544*calcs!$BN$12</f>
        <v>0.350430356590595</v>
      </c>
      <c r="BA548" s="219">
        <f>Scores!BC544*calcs!$BN$13</f>
        <v>0.3566809446074</v>
      </c>
      <c r="BB548" s="219">
        <f>Scores!BD544*calcs!$BN$13</f>
        <v>0.305125755675685</v>
      </c>
      <c r="BC548" s="219">
        <f>Scores!BE544*calcs!$BN$13</f>
        <v>0.485191314102421</v>
      </c>
      <c r="BD548" s="219">
        <f>Scores!BF544*calcs!$BN$13</f>
        <v>0.431812151318142</v>
      </c>
      <c r="BE548" s="219">
        <f>Scores!BG544*calcs!$BN$13</f>
        <v>0.431812151318142</v>
      </c>
      <c r="BF548" s="219">
        <f>Scores!BH544*calcs!$BN$14</f>
        <v>3.70778753089165</v>
      </c>
      <c r="BG548" s="219">
        <f>Scores!BI544*calcs!$BN$14</f>
        <v>3.70778753089165</v>
      </c>
      <c r="BH548" s="219">
        <f>Scores!BJ544*calcs!$BN$14</f>
        <v>3.70778753089165</v>
      </c>
      <c r="BI548" s="219">
        <f>Scores!BK544*calcs!$BN$14</f>
        <v>2.92842444396632</v>
      </c>
      <c r="BJ548" s="219">
        <f>Scores!BL544*calcs!$BN$14</f>
        <v>2.92842444396632</v>
      </c>
    </row>
    <row r="549" spans="1:62">
      <c r="A549" t="s">
        <v>1094</v>
      </c>
      <c r="B549" s="22" t="s">
        <v>1095</v>
      </c>
      <c r="C549" s="219">
        <f>Scores!E545*calcs!$BN$3</f>
        <v>0.290594618343507</v>
      </c>
      <c r="D549" s="219">
        <f>Scores!F545*calcs!$BN$3</f>
        <v>0.290594618343507</v>
      </c>
      <c r="E549" s="219">
        <f>Scores!G545*calcs!$BN$3</f>
        <v>0.290594618343507</v>
      </c>
      <c r="F549" s="219">
        <f>Scores!H545*calcs!$BN$3</f>
        <v>0.290594618343507</v>
      </c>
      <c r="G549" s="219">
        <f>Scores!I545*calcs!$BN$3</f>
        <v>0.290594618343507</v>
      </c>
      <c r="H549" s="219">
        <f>Scores!J545*calcs!$BN$4</f>
        <v>-0.453340049859752</v>
      </c>
      <c r="I549" s="219">
        <f>Scores!K545*calcs!$BN$4</f>
        <v>-0.453340049859752</v>
      </c>
      <c r="J549" s="219">
        <f>Scores!L545*calcs!$BN$4</f>
        <v>-0.453340049859752</v>
      </c>
      <c r="K549" s="219">
        <f>Scores!M545*calcs!$BN$4</f>
        <v>-0.453340049859752</v>
      </c>
      <c r="L549" s="219">
        <f>Scores!N545*calcs!$BN$4</f>
        <v>-0.453340049859752</v>
      </c>
      <c r="M549" s="219">
        <f>Scores!O545*calcs!$BN$5</f>
        <v>0.0338084981938102</v>
      </c>
      <c r="N549" s="219">
        <f>Scores!P545*calcs!$BN$5</f>
        <v>0.0338084981938102</v>
      </c>
      <c r="O549" s="219">
        <f>Scores!Q545*calcs!$BN$5</f>
        <v>0.0338084981938102</v>
      </c>
      <c r="P549" s="219">
        <f>Scores!R545*calcs!$BN$5</f>
        <v>0.0338084981938102</v>
      </c>
      <c r="Q549" s="219">
        <f>Scores!S545*calcs!$BN$5</f>
        <v>0.0338084981938102</v>
      </c>
      <c r="R549" s="219">
        <f>Scores!T545*calcs!$BN$6</f>
        <v>0.782287580595185</v>
      </c>
      <c r="S549" s="219">
        <f>Scores!U545*calcs!$BN$6</f>
        <v>0.782287580595185</v>
      </c>
      <c r="T549" s="219">
        <f>Scores!V545*calcs!$BN$6</f>
        <v>0.782287580595185</v>
      </c>
      <c r="U549" s="219">
        <f>Scores!W545*calcs!$BN$6</f>
        <v>0.782287580595185</v>
      </c>
      <c r="V549" s="219">
        <f>Scores!X545*calcs!$BN$6</f>
        <v>0.782287580595185</v>
      </c>
      <c r="W549" s="219">
        <f>Scores!Y545*calcs!$BN$7</f>
        <v>-0.378684800530977</v>
      </c>
      <c r="X549" s="219">
        <f>Scores!Z545*calcs!$BN$7</f>
        <v>-0.680471370866195</v>
      </c>
      <c r="Y549" s="219">
        <f>Scores!AA545*calcs!$BN$7</f>
        <v>0.549790935018956</v>
      </c>
      <c r="Z549" s="219">
        <f>Scores!AB545*calcs!$BN$7</f>
        <v>0.429072399193495</v>
      </c>
      <c r="AA549" s="219">
        <f>Scores!AC545*calcs!$BN$7</f>
        <v>-0.177851379762453</v>
      </c>
      <c r="AB549" s="219">
        <f>Scores!AD545*calcs!$BN$8</f>
        <v>1.44433275784498</v>
      </c>
      <c r="AC549" s="219">
        <f>Scores!AE545*calcs!$BN$8</f>
        <v>1.42153218344732</v>
      </c>
      <c r="AD549" s="219">
        <f>Scores!AF545*calcs!$BN$8</f>
        <v>1.33170940176076</v>
      </c>
      <c r="AE549" s="219">
        <f>Scores!AG545*calcs!$BN$8</f>
        <v>1.19396901626432</v>
      </c>
      <c r="AF549" s="219">
        <f>Scores!AH545*calcs!$BN$8</f>
        <v>1.13090724110529</v>
      </c>
      <c r="AG549" s="219">
        <f>Scores!AI545*calcs!$BN$9</f>
        <v>0.689396226366898</v>
      </c>
      <c r="AH549" s="219">
        <f>Scores!AJ545*calcs!$BN$9</f>
        <v>0.679922879120114</v>
      </c>
      <c r="AI549" s="219">
        <f>Scores!AK545*calcs!$BN$9</f>
        <v>0.758279952709666</v>
      </c>
      <c r="AJ549" s="219">
        <f>Scores!AL545*calcs!$BN$9</f>
        <v>0.702129608782398</v>
      </c>
      <c r="AK549" s="219">
        <f>Scores!AM545*calcs!$BN$9</f>
        <v>0.727163283996682</v>
      </c>
      <c r="AL549" s="219">
        <f>Scores!AN545*calcs!$BN$10</f>
        <v>0.548249606088567</v>
      </c>
      <c r="AM549" s="219">
        <f>Scores!AO545*calcs!$BN$10</f>
        <v>0.441049874839628</v>
      </c>
      <c r="AN549" s="219">
        <f>Scores!AP545*calcs!$BN$10</f>
        <v>0.418373937414329</v>
      </c>
      <c r="AO549" s="219">
        <f>Scores!AQ545*calcs!$BN$10</f>
        <v>0.406107242254367</v>
      </c>
      <c r="AP549" s="219">
        <f>Scores!AR545*calcs!$BN$10</f>
        <v>0.358985935530164</v>
      </c>
      <c r="AQ549" s="219">
        <f>Scores!AS545*calcs!$BN$11</f>
        <v>0.53592916277886</v>
      </c>
      <c r="AR549" s="219">
        <f>Scores!AT545*calcs!$BN$11</f>
        <v>0.653757708718088</v>
      </c>
      <c r="AS549" s="219">
        <f>Scores!AU545*calcs!$BN$11</f>
        <v>0.649336412002367</v>
      </c>
      <c r="AT549" s="219">
        <f>Scores!AV545*calcs!$BN$11</f>
        <v>0.809492785051052</v>
      </c>
      <c r="AU549" s="219">
        <f>Scores!AW545*calcs!$BN$11</f>
        <v>0.604035590800161</v>
      </c>
      <c r="AV549" s="219">
        <f>Scores!AX545*calcs!$BN$12</f>
        <v>0.724171274615283</v>
      </c>
      <c r="AW549" s="219">
        <f>Scores!AY545*calcs!$BN$12</f>
        <v>0.720658147363388</v>
      </c>
      <c r="AX549" s="219">
        <f>Scores!AZ545*calcs!$BN$12</f>
        <v>0.733752967996173</v>
      </c>
      <c r="AY549" s="219">
        <f>Scores!BA545*calcs!$BN$12</f>
        <v>0.684312847157845</v>
      </c>
      <c r="AZ549" s="219">
        <f>Scores!BB545*calcs!$BN$12</f>
        <v>0.697460549009316</v>
      </c>
      <c r="BA549" s="219">
        <f>Scores!BC545*calcs!$BN$13</f>
        <v>0.70185605229198</v>
      </c>
      <c r="BB549" s="219">
        <f>Scores!BD545*calcs!$BN$13</f>
        <v>0.660181180461936</v>
      </c>
      <c r="BC549" s="219">
        <f>Scores!BE545*calcs!$BN$13</f>
        <v>0.69746251402223</v>
      </c>
      <c r="BD549" s="219">
        <f>Scores!BF545*calcs!$BN$13</f>
        <v>0.664326386643294</v>
      </c>
      <c r="BE549" s="219">
        <f>Scores!BG545*calcs!$BN$13</f>
        <v>0.664326386643294</v>
      </c>
      <c r="BF549" s="219">
        <f>Scores!BH545*calcs!$BN$14</f>
        <v>3.54196586337756</v>
      </c>
      <c r="BG549" s="219">
        <f>Scores!BI545*calcs!$BN$14</f>
        <v>3.54196586337756</v>
      </c>
      <c r="BH549" s="219">
        <f>Scores!BJ545*calcs!$BN$14</f>
        <v>3.54196586337756</v>
      </c>
      <c r="BI549" s="219">
        <f>Scores!BK545*calcs!$BN$14</f>
        <v>2.57642334037015</v>
      </c>
      <c r="BJ549" s="219">
        <f>Scores!BL545*calcs!$BN$14</f>
        <v>2.57642334037015</v>
      </c>
    </row>
    <row r="550" spans="1:62">
      <c r="A550" t="s">
        <v>1096</v>
      </c>
      <c r="B550" s="22" t="s">
        <v>1097</v>
      </c>
      <c r="C550" s="219">
        <f>Scores!E546*calcs!$BN$3</f>
        <v>0.0896730696511219</v>
      </c>
      <c r="D550" s="219">
        <f>Scores!F546*calcs!$BN$3</f>
        <v>0.0896730696511219</v>
      </c>
      <c r="E550" s="219">
        <f>Scores!G546*calcs!$BN$3</f>
        <v>0.0896730696511219</v>
      </c>
      <c r="F550" s="219">
        <f>Scores!H546*calcs!$BN$3</f>
        <v>0.0896730696511219</v>
      </c>
      <c r="G550" s="219">
        <f>Scores!I546*calcs!$BN$3</f>
        <v>0.0896730696511219</v>
      </c>
      <c r="H550" s="219">
        <f>Scores!J546*calcs!$BN$4</f>
        <v>-0.652204766464426</v>
      </c>
      <c r="I550" s="219">
        <f>Scores!K546*calcs!$BN$4</f>
        <v>-0.652204766464426</v>
      </c>
      <c r="J550" s="219">
        <f>Scores!L546*calcs!$BN$4</f>
        <v>-0.652204766464426</v>
      </c>
      <c r="K550" s="219">
        <f>Scores!M546*calcs!$BN$4</f>
        <v>-0.652204766464426</v>
      </c>
      <c r="L550" s="219">
        <f>Scores!N546*calcs!$BN$4</f>
        <v>-0.652204766464426</v>
      </c>
      <c r="M550" s="219">
        <f>Scores!O546*calcs!$BN$5</f>
        <v>-0.303871510940074</v>
      </c>
      <c r="N550" s="219">
        <f>Scores!P546*calcs!$BN$5</f>
        <v>-0.303871510940074</v>
      </c>
      <c r="O550" s="219">
        <f>Scores!Q546*calcs!$BN$5</f>
        <v>-0.303871510940074</v>
      </c>
      <c r="P550" s="219">
        <f>Scores!R546*calcs!$BN$5</f>
        <v>-0.303871510940074</v>
      </c>
      <c r="Q550" s="219">
        <f>Scores!S546*calcs!$BN$5</f>
        <v>-0.303871510940074</v>
      </c>
      <c r="R550" s="219">
        <f>Scores!T546*calcs!$BN$6</f>
        <v>0.525450974867155</v>
      </c>
      <c r="S550" s="219">
        <f>Scores!U546*calcs!$BN$6</f>
        <v>0.525450974867155</v>
      </c>
      <c r="T550" s="219">
        <f>Scores!V546*calcs!$BN$6</f>
        <v>0.525450974867155</v>
      </c>
      <c r="U550" s="219">
        <f>Scores!W546*calcs!$BN$6</f>
        <v>0.525450974867155</v>
      </c>
      <c r="V550" s="219">
        <f>Scores!X546*calcs!$BN$6</f>
        <v>0.525450974867155</v>
      </c>
      <c r="W550" s="219">
        <f>Scores!Y546*calcs!$BN$7</f>
        <v>0.671586065172127</v>
      </c>
      <c r="X550" s="219">
        <f>Scores!Z546*calcs!$BN$7</f>
        <v>0.382707507295655</v>
      </c>
      <c r="Y550" s="219">
        <f>Scores!AA546*calcs!$BN$7</f>
        <v>0.302397675367304</v>
      </c>
      <c r="Z550" s="219">
        <f>Scores!AB546*calcs!$BN$7</f>
        <v>-0.931051343516966</v>
      </c>
      <c r="AA550" s="219">
        <f>Scores!AC546*calcs!$BN$7</f>
        <v>-0.47064453608032</v>
      </c>
      <c r="AB550" s="219">
        <f>Scores!AD546*calcs!$BN$8</f>
        <v>0.889281954753667</v>
      </c>
      <c r="AC550" s="219">
        <f>Scores!AE546*calcs!$BN$8</f>
        <v>0.935156661629324</v>
      </c>
      <c r="AD550" s="219">
        <f>Scores!AF546*calcs!$BN$8</f>
        <v>0.79509383422778</v>
      </c>
      <c r="AE550" s="219">
        <f>Scores!AG546*calcs!$BN$8</f>
        <v>0.836209947250302</v>
      </c>
      <c r="AF550" s="219">
        <f>Scores!AH546*calcs!$BN$8</f>
        <v>0.92021957589591</v>
      </c>
      <c r="AG550" s="219">
        <f>Scores!AI546*calcs!$BN$9</f>
        <v>0.990741056898701</v>
      </c>
      <c r="AH550" s="219">
        <f>Scores!AJ546*calcs!$BN$9</f>
        <v>1.02768762924042</v>
      </c>
      <c r="AI550" s="219">
        <f>Scores!AK546*calcs!$BN$9</f>
        <v>1.064316629543</v>
      </c>
      <c r="AJ550" s="219">
        <f>Scores!AL546*calcs!$BN$9</f>
        <v>1.00235831524222</v>
      </c>
      <c r="AK550" s="219">
        <f>Scores!AM546*calcs!$BN$9</f>
        <v>1.06294731328882</v>
      </c>
      <c r="AL550" s="219">
        <f>Scores!AN546*calcs!$BN$10</f>
        <v>0.17861588636707</v>
      </c>
      <c r="AM550" s="219">
        <f>Scores!AO546*calcs!$BN$10</f>
        <v>0.0955309874000939</v>
      </c>
      <c r="AN550" s="219">
        <f>Scores!AP546*calcs!$BN$10</f>
        <v>0.0576774215874205</v>
      </c>
      <c r="AO550" s="219">
        <f>Scores!AQ546*calcs!$BN$10</f>
        <v>0.0588884185408742</v>
      </c>
      <c r="AP550" s="219">
        <f>Scores!AR546*calcs!$BN$10</f>
        <v>-0.00458069696464428</v>
      </c>
      <c r="AQ550" s="219">
        <f>Scores!AS546*calcs!$BN$11</f>
        <v>-0.0592742997731075</v>
      </c>
      <c r="AR550" s="219">
        <f>Scores!AT546*calcs!$BN$11</f>
        <v>0.194554146654173</v>
      </c>
      <c r="AS550" s="219">
        <f>Scores!AU546*calcs!$BN$11</f>
        <v>0.291279885370038</v>
      </c>
      <c r="AT550" s="219">
        <f>Scores!AV546*calcs!$BN$11</f>
        <v>0.101540250690462</v>
      </c>
      <c r="AU550" s="219">
        <f>Scores!AW546*calcs!$BN$11</f>
        <v>0.15985681657359</v>
      </c>
      <c r="AV550" s="219">
        <f>Scores!AX546*calcs!$BN$12</f>
        <v>-0.0336333531651044</v>
      </c>
      <c r="AW550" s="219">
        <f>Scores!AY546*calcs!$BN$12</f>
        <v>0.0156400136352852</v>
      </c>
      <c r="AX550" s="219">
        <f>Scores!AZ546*calcs!$BN$12</f>
        <v>0.111056617822713</v>
      </c>
      <c r="AY550" s="219">
        <f>Scores!BA546*calcs!$BN$12</f>
        <v>0.268979009027165</v>
      </c>
      <c r="AZ550" s="219">
        <f>Scores!BB546*calcs!$BN$12</f>
        <v>0.373123627857425</v>
      </c>
      <c r="BA550" s="219">
        <f>Scores!BC546*calcs!$BN$13</f>
        <v>0.0460233476912774</v>
      </c>
      <c r="BB550" s="219">
        <f>Scores!BD546*calcs!$BN$13</f>
        <v>-0.0665728921474221</v>
      </c>
      <c r="BC550" s="219">
        <f>Scores!BE546*calcs!$BN$13</f>
        <v>0.103103154246764</v>
      </c>
      <c r="BD550" s="219">
        <f>Scores!BF546*calcs!$BN$13</f>
        <v>0.265730554657318</v>
      </c>
      <c r="BE550" s="219">
        <f>Scores!BG546*calcs!$BN$13</f>
        <v>0.265730554657318</v>
      </c>
      <c r="BF550" s="219">
        <f>Scores!BH546*calcs!$BN$14</f>
        <v>2.89163621167632</v>
      </c>
      <c r="BG550" s="219">
        <f>Scores!BI546*calcs!$BN$14</f>
        <v>2.89163621167632</v>
      </c>
      <c r="BH550" s="219">
        <f>Scores!BJ546*calcs!$BN$14</f>
        <v>2.89163621167632</v>
      </c>
      <c r="BI550" s="219">
        <f>Scores!BK546*calcs!$BN$14</f>
        <v>1.53141572540255</v>
      </c>
      <c r="BJ550" s="219">
        <f>Scores!BL546*calcs!$BN$14</f>
        <v>1.53141572540255</v>
      </c>
    </row>
    <row r="551" spans="1:62">
      <c r="A551" t="s">
        <v>1098</v>
      </c>
      <c r="B551" s="22" t="s">
        <v>1099</v>
      </c>
      <c r="C551" s="219">
        <f>Scores!E547*calcs!$BN$3</f>
        <v>0.190133843997314</v>
      </c>
      <c r="D551" s="219">
        <f>Scores!F547*calcs!$BN$3</f>
        <v>0.190133843997314</v>
      </c>
      <c r="E551" s="219">
        <f>Scores!G547*calcs!$BN$3</f>
        <v>0.190133843997314</v>
      </c>
      <c r="F551" s="219">
        <f>Scores!H547*calcs!$BN$3</f>
        <v>0.190133843997314</v>
      </c>
      <c r="G551" s="219">
        <f>Scores!I547*calcs!$BN$3</f>
        <v>0.190133843997314</v>
      </c>
      <c r="H551" s="219">
        <f>Scores!J547*calcs!$BN$4</f>
        <v>-0.775232303937947</v>
      </c>
      <c r="I551" s="219">
        <f>Scores!K547*calcs!$BN$4</f>
        <v>-0.775232303937947</v>
      </c>
      <c r="J551" s="219">
        <f>Scores!L547*calcs!$BN$4</f>
        <v>-0.775232303937947</v>
      </c>
      <c r="K551" s="219">
        <f>Scores!M547*calcs!$BN$4</f>
        <v>-0.775232303937947</v>
      </c>
      <c r="L551" s="219">
        <f>Scores!N547*calcs!$BN$4</f>
        <v>-0.775232303937947</v>
      </c>
      <c r="M551" s="219">
        <f>Scores!O547*calcs!$BN$5</f>
        <v>-0.273117687937913</v>
      </c>
      <c r="N551" s="219">
        <f>Scores!P547*calcs!$BN$5</f>
        <v>-0.273117687937913</v>
      </c>
      <c r="O551" s="219">
        <f>Scores!Q547*calcs!$BN$5</f>
        <v>-0.273117687937913</v>
      </c>
      <c r="P551" s="219">
        <f>Scores!R547*calcs!$BN$5</f>
        <v>-0.273117687937913</v>
      </c>
      <c r="Q551" s="219">
        <f>Scores!S547*calcs!$BN$5</f>
        <v>-0.273117687937913</v>
      </c>
      <c r="R551" s="219">
        <f>Scores!T547*calcs!$BN$6</f>
        <v>0.459459667607902</v>
      </c>
      <c r="S551" s="219">
        <f>Scores!U547*calcs!$BN$6</f>
        <v>0.459459667607902</v>
      </c>
      <c r="T551" s="219">
        <f>Scores!V547*calcs!$BN$6</f>
        <v>0.459459667607902</v>
      </c>
      <c r="U551" s="219">
        <f>Scores!W547*calcs!$BN$6</f>
        <v>0.459459667607902</v>
      </c>
      <c r="V551" s="219">
        <f>Scores!X547*calcs!$BN$6</f>
        <v>0.459459667607902</v>
      </c>
      <c r="W551" s="219">
        <f>Scores!Y547*calcs!$BN$7</f>
        <v>-0.936233870863931</v>
      </c>
      <c r="X551" s="219">
        <f>Scores!Z547*calcs!$BN$7</f>
        <v>-0.563071750026746</v>
      </c>
      <c r="Y551" s="219">
        <f>Scores!AA547*calcs!$BN$7</f>
        <v>0.409791733878187</v>
      </c>
      <c r="Z551" s="219">
        <f>Scores!AB547*calcs!$BN$7</f>
        <v>0.749797883423356</v>
      </c>
      <c r="AA551" s="219">
        <f>Scores!AC547*calcs!$BN$7</f>
        <v>0.153364851435077</v>
      </c>
      <c r="AB551" s="219">
        <f>Scores!AD547*calcs!$BN$8</f>
        <v>0.825965814680623</v>
      </c>
      <c r="AC551" s="219">
        <f>Scores!AE547*calcs!$BN$8</f>
        <v>0.784302221707166</v>
      </c>
      <c r="AD551" s="219">
        <f>Scores!AF547*calcs!$BN$8</f>
        <v>0.743987589700831</v>
      </c>
      <c r="AE551" s="219">
        <f>Scores!AG547*calcs!$BN$8</f>
        <v>0.605771017503035</v>
      </c>
      <c r="AF551" s="219">
        <f>Scores!AH547*calcs!$BN$8</f>
        <v>0.680291772104483</v>
      </c>
      <c r="AG551" s="219">
        <f>Scores!AI547*calcs!$BN$9</f>
        <v>0.88141168240698</v>
      </c>
      <c r="AH551" s="219">
        <f>Scores!AJ547*calcs!$BN$9</f>
        <v>0.922809968285095</v>
      </c>
      <c r="AI551" s="219">
        <f>Scores!AK547*calcs!$BN$9</f>
        <v>0.872948627287318</v>
      </c>
      <c r="AJ551" s="219">
        <f>Scores!AL547*calcs!$BN$9</f>
        <v>0.812463617797621</v>
      </c>
      <c r="AK551" s="219">
        <f>Scores!AM547*calcs!$BN$9</f>
        <v>0.895452206478794</v>
      </c>
      <c r="AL551" s="219">
        <f>Scores!AN547*calcs!$BN$10</f>
        <v>0.245066892159699</v>
      </c>
      <c r="AM551" s="219">
        <f>Scores!AO547*calcs!$BN$10</f>
        <v>0.265061707638918</v>
      </c>
      <c r="AN551" s="219">
        <f>Scores!AP547*calcs!$BN$10</f>
        <v>0.224353067890108</v>
      </c>
      <c r="AO551" s="219">
        <f>Scores!AQ547*calcs!$BN$10</f>
        <v>0.24171123310802</v>
      </c>
      <c r="AP551" s="219">
        <f>Scores!AR547*calcs!$BN$10</f>
        <v>0.235190845612577</v>
      </c>
      <c r="AQ551" s="219">
        <f>Scores!AS547*calcs!$BN$11</f>
        <v>0.372976611433879</v>
      </c>
      <c r="AR551" s="219">
        <f>Scores!AT547*calcs!$BN$11</f>
        <v>0.287086190428488</v>
      </c>
      <c r="AS551" s="219">
        <f>Scores!AU547*calcs!$BN$11</f>
        <v>0.471812587873733</v>
      </c>
      <c r="AT551" s="219">
        <f>Scores!AV547*calcs!$BN$11</f>
        <v>0.545375995303425</v>
      </c>
      <c r="AU551" s="219">
        <f>Scores!AW547*calcs!$BN$11</f>
        <v>0.548332889732277</v>
      </c>
      <c r="AV551" s="219">
        <f>Scores!AX547*calcs!$BN$12</f>
        <v>0.241197291975645</v>
      </c>
      <c r="AW551" s="219">
        <f>Scores!AY547*calcs!$BN$12</f>
        <v>0.255423350751567</v>
      </c>
      <c r="AX551" s="219">
        <f>Scores!AZ547*calcs!$BN$12</f>
        <v>0.260408915008987</v>
      </c>
      <c r="AY551" s="219">
        <f>Scores!BA547*calcs!$BN$12</f>
        <v>0.231959021013075</v>
      </c>
      <c r="AZ551" s="219">
        <f>Scores!BB547*calcs!$BN$12</f>
        <v>0.278715587696807</v>
      </c>
      <c r="BA551" s="219">
        <f>Scores!BC547*calcs!$BN$13</f>
        <v>0.35092802614599</v>
      </c>
      <c r="BB551" s="219">
        <f>Scores!BD547*calcs!$BN$13</f>
        <v>0.327316719724825</v>
      </c>
      <c r="BC551" s="219">
        <f>Scores!BE547*calcs!$BN$13</f>
        <v>0.400282834134498</v>
      </c>
      <c r="BD551" s="219">
        <f>Scores!BF547*calcs!$BN$13</f>
        <v>0.418525623585276</v>
      </c>
      <c r="BE551" s="219">
        <f>Scores!BG547*calcs!$BN$13</f>
        <v>0.418525623585276</v>
      </c>
      <c r="BF551" s="219">
        <f>Scores!BH547*calcs!$BN$14</f>
        <v>2.88865448788715</v>
      </c>
      <c r="BG551" s="219">
        <f>Scores!BI547*calcs!$BN$14</f>
        <v>2.88865448788715</v>
      </c>
      <c r="BH551" s="219">
        <f>Scores!BJ547*calcs!$BN$14</f>
        <v>2.88865448788715</v>
      </c>
      <c r="BI551" s="219">
        <f>Scores!BK547*calcs!$BN$14</f>
        <v>1.48803036055948</v>
      </c>
      <c r="BJ551" s="219">
        <f>Scores!BL547*calcs!$BN$14</f>
        <v>1.48803036055948</v>
      </c>
    </row>
    <row r="552" spans="1:62">
      <c r="A552" t="s">
        <v>1100</v>
      </c>
      <c r="B552" s="22" t="s">
        <v>1101</v>
      </c>
      <c r="C552" s="219">
        <f>Scores!E548*calcs!$BN$3</f>
        <v>0.0729296072600902</v>
      </c>
      <c r="D552" s="219">
        <f>Scores!F548*calcs!$BN$3</f>
        <v>0.0729296072600902</v>
      </c>
      <c r="E552" s="219">
        <f>Scores!G548*calcs!$BN$3</f>
        <v>0.0729296072600902</v>
      </c>
      <c r="F552" s="219">
        <f>Scores!H548*calcs!$BN$3</f>
        <v>0.0729296072600902</v>
      </c>
      <c r="G552" s="219">
        <f>Scores!I548*calcs!$BN$3</f>
        <v>0.0729296072600902</v>
      </c>
      <c r="H552" s="219">
        <f>Scores!J548*calcs!$BN$4</f>
        <v>-0.655537933236297</v>
      </c>
      <c r="I552" s="219">
        <f>Scores!K548*calcs!$BN$4</f>
        <v>-0.655537933236297</v>
      </c>
      <c r="J552" s="219">
        <f>Scores!L548*calcs!$BN$4</f>
        <v>-0.655537933236297</v>
      </c>
      <c r="K552" s="219">
        <f>Scores!M548*calcs!$BN$4</f>
        <v>-0.655537933236297</v>
      </c>
      <c r="L552" s="219">
        <f>Scores!N548*calcs!$BN$4</f>
        <v>-0.655537933236297</v>
      </c>
      <c r="M552" s="219">
        <f>Scores!O548*calcs!$BN$5</f>
        <v>-0.126183755086153</v>
      </c>
      <c r="N552" s="219">
        <f>Scores!P548*calcs!$BN$5</f>
        <v>-0.126183755086153</v>
      </c>
      <c r="O552" s="219">
        <f>Scores!Q548*calcs!$BN$5</f>
        <v>-0.126183755086153</v>
      </c>
      <c r="P552" s="219">
        <f>Scores!R548*calcs!$BN$5</f>
        <v>-0.126183755086153</v>
      </c>
      <c r="Q552" s="219">
        <f>Scores!S548*calcs!$BN$5</f>
        <v>-0.126183755086153</v>
      </c>
      <c r="R552" s="219">
        <f>Scores!T548*calcs!$BN$6</f>
        <v>0.267285362996894</v>
      </c>
      <c r="S552" s="219">
        <f>Scores!U548*calcs!$BN$6</f>
        <v>0.267285362996894</v>
      </c>
      <c r="T552" s="219">
        <f>Scores!V548*calcs!$BN$6</f>
        <v>0.267285362996894</v>
      </c>
      <c r="U552" s="219">
        <f>Scores!W548*calcs!$BN$6</f>
        <v>0.267285362996894</v>
      </c>
      <c r="V552" s="219">
        <f>Scores!X548*calcs!$BN$6</f>
        <v>0.267285362996894</v>
      </c>
      <c r="W552" s="219">
        <f>Scores!Y548*calcs!$BN$7</f>
        <v>-0.125181293801255</v>
      </c>
      <c r="X552" s="219">
        <f>Scores!Z548*calcs!$BN$7</f>
        <v>0.587675288015373</v>
      </c>
      <c r="Y552" s="219">
        <f>Scores!AA548*calcs!$BN$7</f>
        <v>-0.318738711497067</v>
      </c>
      <c r="Z552" s="219">
        <f>Scores!AB548*calcs!$BN$7</f>
        <v>0.149166630033514</v>
      </c>
      <c r="AA552" s="219">
        <f>Scores!AC548*calcs!$BN$7</f>
        <v>0.376390570131028</v>
      </c>
      <c r="AB552" s="219">
        <f>Scores!AD548*calcs!$BN$8</f>
        <v>0.653398295658011</v>
      </c>
      <c r="AC552" s="219">
        <f>Scores!AE548*calcs!$BN$8</f>
        <v>0.443308331466455</v>
      </c>
      <c r="AD552" s="219">
        <f>Scores!AF548*calcs!$BN$8</f>
        <v>0.329393133131426</v>
      </c>
      <c r="AE552" s="219">
        <f>Scores!AG548*calcs!$BN$8</f>
        <v>0.272114650473139</v>
      </c>
      <c r="AF552" s="219">
        <f>Scores!AH548*calcs!$BN$8</f>
        <v>0.400256814574903</v>
      </c>
      <c r="AG552" s="219">
        <f>Scores!AI548*calcs!$BN$9</f>
        <v>0.0888580908945989</v>
      </c>
      <c r="AH552" s="219">
        <f>Scores!AJ548*calcs!$BN$9</f>
        <v>0.0676100738805134</v>
      </c>
      <c r="AI552" s="219">
        <f>Scores!AK548*calcs!$BN$9</f>
        <v>0.151233584905358</v>
      </c>
      <c r="AJ552" s="219">
        <f>Scores!AL548*calcs!$BN$9</f>
        <v>0.194765496885223</v>
      </c>
      <c r="AK552" s="219">
        <f>Scores!AM548*calcs!$BN$9</f>
        <v>0.229130584468402</v>
      </c>
      <c r="AL552" s="219">
        <f>Scores!AN548*calcs!$BN$10</f>
        <v>0.197772933082062</v>
      </c>
      <c r="AM552" s="219">
        <f>Scores!AO548*calcs!$BN$10</f>
        <v>0.140583171609251</v>
      </c>
      <c r="AN552" s="219">
        <f>Scores!AP548*calcs!$BN$10</f>
        <v>0.0514833941910366</v>
      </c>
      <c r="AO552" s="219">
        <f>Scores!AQ548*calcs!$BN$10</f>
        <v>0.0361924512862571</v>
      </c>
      <c r="AP552" s="219">
        <f>Scores!AR548*calcs!$BN$10</f>
        <v>-0.0231411556805958</v>
      </c>
      <c r="AQ552" s="219">
        <f>Scores!AS548*calcs!$BN$11</f>
        <v>0.183828142604957</v>
      </c>
      <c r="AR552" s="219">
        <f>Scores!AT548*calcs!$BN$11</f>
        <v>0.454077613177448</v>
      </c>
      <c r="AS552" s="219">
        <f>Scores!AU548*calcs!$BN$11</f>
        <v>0.507989102290171</v>
      </c>
      <c r="AT552" s="219">
        <f>Scores!AV548*calcs!$BN$11</f>
        <v>0.740964628522698</v>
      </c>
      <c r="AU552" s="219">
        <f>Scores!AW548*calcs!$BN$11</f>
        <v>0.397962913025455</v>
      </c>
      <c r="AV552" s="219">
        <f>Scores!AX548*calcs!$BN$12</f>
        <v>0.117465095928114</v>
      </c>
      <c r="AW552" s="219">
        <f>Scores!AY548*calcs!$BN$12</f>
        <v>0.0431151876798591</v>
      </c>
      <c r="AX552" s="219">
        <f>Scores!AZ548*calcs!$BN$12</f>
        <v>-0.0211864153448062</v>
      </c>
      <c r="AY552" s="219">
        <f>Scores!BA548*calcs!$BN$12</f>
        <v>-0.030651518961875</v>
      </c>
      <c r="AZ552" s="219">
        <f>Scores!BB548*calcs!$BN$12</f>
        <v>-0.0959217559617181</v>
      </c>
      <c r="BA552" s="219">
        <f>Scores!BC548*calcs!$BN$13</f>
        <v>0.143822961535242</v>
      </c>
      <c r="BB552" s="219">
        <f>Scores!BD548*calcs!$BN$13</f>
        <v>0.166432230368555</v>
      </c>
      <c r="BC552" s="219">
        <f>Scores!BE548*calcs!$BN$13</f>
        <v>0.194076525640968</v>
      </c>
      <c r="BD552" s="219">
        <f>Scores!BF548*calcs!$BN$13</f>
        <v>0.219227707592287</v>
      </c>
      <c r="BE552" s="219">
        <f>Scores!BG548*calcs!$BN$13</f>
        <v>0.219227707592287</v>
      </c>
      <c r="BF552" s="219">
        <f>Scores!BH548*calcs!$BN$14</f>
        <v>3.025813782189</v>
      </c>
      <c r="BG552" s="219">
        <f>Scores!BI548*calcs!$BN$14</f>
        <v>3.025813782189</v>
      </c>
      <c r="BH552" s="219">
        <f>Scores!BJ548*calcs!$BN$14</f>
        <v>3.025813782189</v>
      </c>
      <c r="BI552" s="219">
        <f>Scores!BK548*calcs!$BN$14</f>
        <v>1.9563176530158</v>
      </c>
      <c r="BJ552" s="219">
        <f>Scores!BL548*calcs!$BN$14</f>
        <v>1.9563176530158</v>
      </c>
    </row>
    <row r="553" spans="1:62">
      <c r="A553" t="s">
        <v>1102</v>
      </c>
      <c r="B553" s="22" t="s">
        <v>1103</v>
      </c>
      <c r="C553" s="219">
        <f>Scores!E549*calcs!$BN$3</f>
        <v>-0.153107135018843</v>
      </c>
      <c r="D553" s="219">
        <f>Scores!F549*calcs!$BN$3</f>
        <v>-0.153107135018843</v>
      </c>
      <c r="E553" s="219">
        <f>Scores!G549*calcs!$BN$3</f>
        <v>-0.153107135018843</v>
      </c>
      <c r="F553" s="219">
        <f>Scores!H549*calcs!$BN$3</f>
        <v>-0.153107135018843</v>
      </c>
      <c r="G553" s="219">
        <f>Scores!I549*calcs!$BN$3</f>
        <v>-0.153107135018843</v>
      </c>
      <c r="H553" s="219">
        <f>Scores!J549*calcs!$BN$4</f>
        <v>0.55083712933025</v>
      </c>
      <c r="I553" s="219">
        <f>Scores!K549*calcs!$BN$4</f>
        <v>0.55083712933025</v>
      </c>
      <c r="J553" s="219">
        <f>Scores!L549*calcs!$BN$4</f>
        <v>0.55083712933025</v>
      </c>
      <c r="K553" s="219">
        <f>Scores!M549*calcs!$BN$4</f>
        <v>0.55083712933025</v>
      </c>
      <c r="L553" s="219">
        <f>Scores!N549*calcs!$BN$4</f>
        <v>0.55083712933025</v>
      </c>
      <c r="M553" s="219">
        <f>Scores!O549*calcs!$BN$5</f>
        <v>0.063153734446753</v>
      </c>
      <c r="N553" s="219">
        <f>Scores!P549*calcs!$BN$5</f>
        <v>0.063153734446753</v>
      </c>
      <c r="O553" s="219">
        <f>Scores!Q549*calcs!$BN$5</f>
        <v>0.063153734446753</v>
      </c>
      <c r="P553" s="219">
        <f>Scores!R549*calcs!$BN$5</f>
        <v>0.063153734446753</v>
      </c>
      <c r="Q553" s="219">
        <f>Scores!S549*calcs!$BN$5</f>
        <v>0.063153734446753</v>
      </c>
      <c r="R553" s="219">
        <f>Scores!T549*calcs!$BN$6</f>
        <v>0.0191822039812513</v>
      </c>
      <c r="S553" s="219">
        <f>Scores!U549*calcs!$BN$6</f>
        <v>0.0191822039812513</v>
      </c>
      <c r="T553" s="219">
        <f>Scores!V549*calcs!$BN$6</f>
        <v>0.0191822039812513</v>
      </c>
      <c r="U553" s="219">
        <f>Scores!W549*calcs!$BN$6</f>
        <v>0.0191822039812513</v>
      </c>
      <c r="V553" s="219">
        <f>Scores!X549*calcs!$BN$6</f>
        <v>0.0191822039812513</v>
      </c>
      <c r="W553" s="219">
        <f>Scores!Y549*calcs!$BN$7</f>
        <v>0.25806315070638</v>
      </c>
      <c r="X553" s="219">
        <f>Scores!Z549*calcs!$BN$7</f>
        <v>0.92407949826259</v>
      </c>
      <c r="Y553" s="219">
        <f>Scores!AA549*calcs!$BN$7</f>
        <v>-0.262848547375623</v>
      </c>
      <c r="Z553" s="219">
        <f>Scores!AB549*calcs!$BN$7</f>
        <v>-0.0265002553511028</v>
      </c>
      <c r="AA553" s="219">
        <f>Scores!AC549*calcs!$BN$7</f>
        <v>0.0116181352918756</v>
      </c>
      <c r="AB553" s="219">
        <f>Scores!AD549*calcs!$BN$8</f>
        <v>0.086218338031244</v>
      </c>
      <c r="AC553" s="219">
        <f>Scores!AE549*calcs!$BN$8</f>
        <v>0.0705372328162159</v>
      </c>
      <c r="AD553" s="219">
        <f>Scores!AF549*calcs!$BN$8</f>
        <v>-0.088691739229648</v>
      </c>
      <c r="AE553" s="219">
        <f>Scores!AG549*calcs!$BN$8</f>
        <v>-0.149115131669044</v>
      </c>
      <c r="AF553" s="219">
        <f>Scores!AH549*calcs!$BN$8</f>
        <v>-0.233360491580734</v>
      </c>
      <c r="AG553" s="219">
        <f>Scores!AI549*calcs!$BN$9</f>
        <v>1.40046716174821</v>
      </c>
      <c r="AH553" s="219">
        <f>Scores!AJ549*calcs!$BN$9</f>
        <v>1.34813735632743</v>
      </c>
      <c r="AI553" s="219">
        <f>Scores!AK549*calcs!$BN$9</f>
        <v>1.38753865179658</v>
      </c>
      <c r="AJ553" s="219">
        <f>Scores!AL549*calcs!$BN$9</f>
        <v>1.3227344071416</v>
      </c>
      <c r="AK553" s="219">
        <f>Scores!AM549*calcs!$BN$9</f>
        <v>1.33635395361519</v>
      </c>
      <c r="AL553" s="219">
        <f>Scores!AN549*calcs!$BN$10</f>
        <v>-0.443966751237676</v>
      </c>
      <c r="AM553" s="219">
        <f>Scores!AO549*calcs!$BN$10</f>
        <v>-0.570638470607645</v>
      </c>
      <c r="AN553" s="219">
        <f>Scores!AP549*calcs!$BN$10</f>
        <v>-0.667064004746585</v>
      </c>
      <c r="AO553" s="219">
        <f>Scores!AQ549*calcs!$BN$10</f>
        <v>-0.609947840962536</v>
      </c>
      <c r="AP553" s="219">
        <f>Scores!AR549*calcs!$BN$10</f>
        <v>-0.532518450664003</v>
      </c>
      <c r="AQ553" s="219">
        <f>Scores!AS549*calcs!$BN$11</f>
        <v>-0.381586173042301</v>
      </c>
      <c r="AR553" s="219">
        <f>Scores!AT549*calcs!$BN$11</f>
        <v>-0.234691723076678</v>
      </c>
      <c r="AS553" s="219">
        <f>Scores!AU549*calcs!$BN$11</f>
        <v>-0.283623393120178</v>
      </c>
      <c r="AT553" s="219">
        <f>Scores!AV549*calcs!$BN$11</f>
        <v>-0.499233322964491</v>
      </c>
      <c r="AU553" s="219">
        <f>Scores!AW549*calcs!$BN$11</f>
        <v>-0.437430680025375</v>
      </c>
      <c r="AV553" s="219">
        <f>Scores!AX549*calcs!$BN$12</f>
        <v>-0.750000916578478</v>
      </c>
      <c r="AW553" s="219">
        <f>Scores!AY549*calcs!$BN$12</f>
        <v>-0.836922962778162</v>
      </c>
      <c r="AX553" s="219">
        <f>Scores!AZ549*calcs!$BN$12</f>
        <v>-0.875469667039879</v>
      </c>
      <c r="AY553" s="219">
        <f>Scores!BA549*calcs!$BN$12</f>
        <v>-0.87481096547713</v>
      </c>
      <c r="AZ553" s="219">
        <f>Scores!BB549*calcs!$BN$12</f>
        <v>-0.904761336874429</v>
      </c>
      <c r="BA553" s="219">
        <f>Scores!BC549*calcs!$BN$13</f>
        <v>-0.500503906142641</v>
      </c>
      <c r="BB553" s="219">
        <f>Scores!BD549*calcs!$BN$13</f>
        <v>-0.460462504019669</v>
      </c>
      <c r="BC553" s="219">
        <f>Scores!BE549*calcs!$BN$13</f>
        <v>-0.557970011217785</v>
      </c>
      <c r="BD553" s="219">
        <f>Scores!BF549*calcs!$BN$13</f>
        <v>-0.558034164780367</v>
      </c>
      <c r="BE553" s="219">
        <f>Scores!BG549*calcs!$BN$13</f>
        <v>-0.558034164780367</v>
      </c>
      <c r="BF553" s="219">
        <f>Scores!BH549*calcs!$BN$14</f>
        <v>2.55034971851043</v>
      </c>
      <c r="BG553" s="219">
        <f>Scores!BI549*calcs!$BN$14</f>
        <v>2.55034971851043</v>
      </c>
      <c r="BH553" s="219">
        <f>Scores!BJ549*calcs!$BN$14</f>
        <v>2.55034971851043</v>
      </c>
      <c r="BI553" s="219">
        <f>Scores!BK549*calcs!$BN$14</f>
        <v>1.40033084699446</v>
      </c>
      <c r="BJ553" s="219">
        <f>Scores!BL549*calcs!$BN$14</f>
        <v>1.40033084699446</v>
      </c>
    </row>
    <row r="554" spans="1:62">
      <c r="A554" t="s">
        <v>1104</v>
      </c>
      <c r="B554" s="22" t="s">
        <v>1105</v>
      </c>
      <c r="C554" s="219">
        <f>Scores!E550*calcs!$BN$3</f>
        <v>0.608720403773117</v>
      </c>
      <c r="D554" s="219">
        <f>Scores!F550*calcs!$BN$3</f>
        <v>0.608720403773117</v>
      </c>
      <c r="E554" s="219">
        <f>Scores!G550*calcs!$BN$3</f>
        <v>0.608720403773117</v>
      </c>
      <c r="F554" s="219">
        <f>Scores!H550*calcs!$BN$3</f>
        <v>0.608720403773117</v>
      </c>
      <c r="G554" s="219">
        <f>Scores!I550*calcs!$BN$3</f>
        <v>0.608720403773117</v>
      </c>
      <c r="H554" s="219">
        <f>Scores!J550*calcs!$BN$4</f>
        <v>-0.689755608057154</v>
      </c>
      <c r="I554" s="219">
        <f>Scores!K550*calcs!$BN$4</f>
        <v>-0.689755608057154</v>
      </c>
      <c r="J554" s="219">
        <f>Scores!L550*calcs!$BN$4</f>
        <v>-0.689755608057154</v>
      </c>
      <c r="K554" s="219">
        <f>Scores!M550*calcs!$BN$4</f>
        <v>-0.689755608057154</v>
      </c>
      <c r="L554" s="219">
        <f>Scores!N550*calcs!$BN$4</f>
        <v>-0.689755608057154</v>
      </c>
      <c r="M554" s="219">
        <f>Scores!O550*calcs!$BN$5</f>
        <v>-0.410058737350241</v>
      </c>
      <c r="N554" s="219">
        <f>Scores!P550*calcs!$BN$5</f>
        <v>-0.410058737350241</v>
      </c>
      <c r="O554" s="219">
        <f>Scores!Q550*calcs!$BN$5</f>
        <v>-0.410058737350241</v>
      </c>
      <c r="P554" s="219">
        <f>Scores!R550*calcs!$BN$5</f>
        <v>-0.410058737350241</v>
      </c>
      <c r="Q554" s="219">
        <f>Scores!S550*calcs!$BN$5</f>
        <v>-0.410058737350241</v>
      </c>
      <c r="R554" s="219">
        <f>Scores!T550*calcs!$BN$6</f>
        <v>0.90688466743108</v>
      </c>
      <c r="S554" s="219">
        <f>Scores!U550*calcs!$BN$6</f>
        <v>0.90688466743108</v>
      </c>
      <c r="T554" s="219">
        <f>Scores!V550*calcs!$BN$6</f>
        <v>0.90688466743108</v>
      </c>
      <c r="U554" s="219">
        <f>Scores!W550*calcs!$BN$6</f>
        <v>0.90688466743108</v>
      </c>
      <c r="V554" s="219">
        <f>Scores!X550*calcs!$BN$6</f>
        <v>0.90688466743108</v>
      </c>
      <c r="W554" s="219">
        <f>Scores!Y550*calcs!$BN$7</f>
        <v>1.27056154832989</v>
      </c>
      <c r="X554" s="219">
        <f>Scores!Z550*calcs!$BN$7</f>
        <v>0.339053813130557</v>
      </c>
      <c r="Y554" s="219">
        <f>Scores!AA550*calcs!$BN$7</f>
        <v>0.165398525404938</v>
      </c>
      <c r="Z554" s="219">
        <f>Scores!AB550*calcs!$BN$7</f>
        <v>0.535282182117219</v>
      </c>
      <c r="AA554" s="219">
        <f>Scores!AC550*calcs!$BN$7</f>
        <v>0.532816360743025</v>
      </c>
      <c r="AB554" s="219">
        <f>Scores!AD550*calcs!$BN$8</f>
        <v>1.50408324858638</v>
      </c>
      <c r="AC554" s="219">
        <f>Scores!AE550*calcs!$BN$8</f>
        <v>1.48213587211631</v>
      </c>
      <c r="AD554" s="219">
        <f>Scores!AF550*calcs!$BN$8</f>
        <v>1.45370495321218</v>
      </c>
      <c r="AE554" s="219">
        <f>Scores!AG550*calcs!$BN$8</f>
        <v>1.34829645779978</v>
      </c>
      <c r="AF554" s="219">
        <f>Scores!AH550*calcs!$BN$8</f>
        <v>1.42660529908509</v>
      </c>
      <c r="AG554" s="219">
        <f>Scores!AI550*calcs!$BN$9</f>
        <v>0.882334833637942</v>
      </c>
      <c r="AH554" s="219">
        <f>Scores!AJ550*calcs!$BN$9</f>
        <v>0.864919513894631</v>
      </c>
      <c r="AI554" s="219">
        <f>Scores!AK550*calcs!$BN$9</f>
        <v>1.04556664947601</v>
      </c>
      <c r="AJ554" s="219">
        <f>Scores!AL550*calcs!$BN$9</f>
        <v>1.06853015076944</v>
      </c>
      <c r="AK554" s="219">
        <f>Scores!AM550*calcs!$BN$9</f>
        <v>1.09932645177651</v>
      </c>
      <c r="AL554" s="219">
        <f>Scores!AN550*calcs!$BN$10</f>
        <v>0.495151322562064</v>
      </c>
      <c r="AM554" s="219">
        <f>Scores!AO550*calcs!$BN$10</f>
        <v>0.488270505848971</v>
      </c>
      <c r="AN554" s="219">
        <f>Scores!AP550*calcs!$BN$10</f>
        <v>0.476970844317618</v>
      </c>
      <c r="AO554" s="219">
        <f>Scores!AQ550*calcs!$BN$10</f>
        <v>0.43235866541819</v>
      </c>
      <c r="AP554" s="219">
        <f>Scores!AR550*calcs!$BN$10</f>
        <v>0.43243374007457</v>
      </c>
      <c r="AQ554" s="219">
        <f>Scores!AS550*calcs!$BN$11</f>
        <v>0.625292411519134</v>
      </c>
      <c r="AR554" s="219">
        <f>Scores!AT550*calcs!$BN$11</f>
        <v>0.646052283322204</v>
      </c>
      <c r="AS554" s="219">
        <f>Scores!AU550*calcs!$BN$11</f>
        <v>0.871022805829485</v>
      </c>
      <c r="AT554" s="219">
        <f>Scores!AV550*calcs!$BN$11</f>
        <v>0.963224438999143</v>
      </c>
      <c r="AU554" s="219">
        <f>Scores!AW550*calcs!$BN$11</f>
        <v>0.812505004232877</v>
      </c>
      <c r="AV554" s="219">
        <f>Scores!AX550*calcs!$BN$12</f>
        <v>0.717528017415653</v>
      </c>
      <c r="AW554" s="219">
        <f>Scores!AY550*calcs!$BN$12</f>
        <v>0.682450086315296</v>
      </c>
      <c r="AX554" s="219">
        <f>Scores!AZ550*calcs!$BN$12</f>
        <v>0.594979473221967</v>
      </c>
      <c r="AY554" s="219">
        <f>Scores!BA550*calcs!$BN$12</f>
        <v>0.581966180419016</v>
      </c>
      <c r="AZ554" s="219">
        <f>Scores!BB550*calcs!$BN$12</f>
        <v>0.656245883816015</v>
      </c>
      <c r="BA554" s="219">
        <f>Scores!BC550*calcs!$BN$13</f>
        <v>0.477492232297003</v>
      </c>
      <c r="BB554" s="219">
        <f>Scores!BD550*calcs!$BN$13</f>
        <v>0.543678619203947</v>
      </c>
      <c r="BC554" s="219">
        <f>Scores!BE550*calcs!$BN$13</f>
        <v>0.357828594150536</v>
      </c>
      <c r="BD554" s="219">
        <f>Scores!BF550*calcs!$BN$13</f>
        <v>0.445098679051007</v>
      </c>
      <c r="BE554" s="219">
        <f>Scores!BG550*calcs!$BN$13</f>
        <v>0.445098679051007</v>
      </c>
      <c r="BF554" s="219">
        <f>Scores!BH550*calcs!$BN$14</f>
        <v>2.96943209599378</v>
      </c>
      <c r="BG554" s="219">
        <f>Scores!BI550*calcs!$BN$14</f>
        <v>2.96943209599378</v>
      </c>
      <c r="BH554" s="219">
        <f>Scores!BJ550*calcs!$BN$14</f>
        <v>2.96943209599378</v>
      </c>
      <c r="BI554" s="219">
        <f>Scores!BK550*calcs!$BN$14</f>
        <v>1.82209657220394</v>
      </c>
      <c r="BJ554" s="219">
        <f>Scores!BL550*calcs!$BN$14</f>
        <v>1.82209657220394</v>
      </c>
    </row>
    <row r="555" spans="1:62">
      <c r="A555" t="s">
        <v>1106</v>
      </c>
      <c r="B555" s="22" t="s">
        <v>1107</v>
      </c>
      <c r="C555" s="219">
        <f>Scores!E551*calcs!$BN$3</f>
        <v>0.977076576375822</v>
      </c>
      <c r="D555" s="219">
        <f>Scores!F551*calcs!$BN$3</f>
        <v>0.977076576375822</v>
      </c>
      <c r="E555" s="219">
        <f>Scores!G551*calcs!$BN$3</f>
        <v>0.977076576375822</v>
      </c>
      <c r="F555" s="219">
        <f>Scores!H551*calcs!$BN$3</f>
        <v>0.977076576375822</v>
      </c>
      <c r="G555" s="219">
        <f>Scores!I551*calcs!$BN$3</f>
        <v>0.977076576375822</v>
      </c>
      <c r="H555" s="219">
        <f>Scores!J551*calcs!$BN$4</f>
        <v>0.7864758306244</v>
      </c>
      <c r="I555" s="219">
        <f>Scores!K551*calcs!$BN$4</f>
        <v>0.7864758306244</v>
      </c>
      <c r="J555" s="219">
        <f>Scores!L551*calcs!$BN$4</f>
        <v>0.7864758306244</v>
      </c>
      <c r="K555" s="219">
        <f>Scores!M551*calcs!$BN$4</f>
        <v>0.7864758306244</v>
      </c>
      <c r="L555" s="219">
        <f>Scores!N551*calcs!$BN$4</f>
        <v>0.7864758306244</v>
      </c>
      <c r="M555" s="219">
        <f>Scores!O551*calcs!$BN$5</f>
        <v>-0.336970068598002</v>
      </c>
      <c r="N555" s="219">
        <f>Scores!P551*calcs!$BN$5</f>
        <v>-0.336970068598002</v>
      </c>
      <c r="O555" s="219">
        <f>Scores!Q551*calcs!$BN$5</f>
        <v>-0.336970068598002</v>
      </c>
      <c r="P555" s="219">
        <f>Scores!R551*calcs!$BN$5</f>
        <v>-0.336970068598002</v>
      </c>
      <c r="Q555" s="219">
        <f>Scores!S551*calcs!$BN$5</f>
        <v>-0.336970068598002</v>
      </c>
      <c r="R555" s="219">
        <f>Scores!T551*calcs!$BN$6</f>
        <v>-1.02914896508222</v>
      </c>
      <c r="S555" s="219">
        <f>Scores!U551*calcs!$BN$6</f>
        <v>-1.02914896508222</v>
      </c>
      <c r="T555" s="219">
        <f>Scores!V551*calcs!$BN$6</f>
        <v>-1.02914896508222</v>
      </c>
      <c r="U555" s="219">
        <f>Scores!W551*calcs!$BN$6</f>
        <v>-1.02914896508222</v>
      </c>
      <c r="V555" s="219">
        <f>Scores!X551*calcs!$BN$6</f>
        <v>-1.02914896508222</v>
      </c>
      <c r="W555" s="219">
        <f>Scores!Y551*calcs!$BN$7</f>
        <v>-1.01374894222558</v>
      </c>
      <c r="X555" s="219">
        <f>Scores!Z551*calcs!$BN$7</f>
        <v>-1.50813847196528</v>
      </c>
      <c r="Y555" s="219">
        <f>Scores!AA551*calcs!$BN$7</f>
        <v>-0.864331205164152</v>
      </c>
      <c r="Z555" s="219">
        <f>Scores!AB551*calcs!$BN$7</f>
        <v>-1.43380860892798</v>
      </c>
      <c r="AA555" s="219">
        <f>Scores!AC551*calcs!$BN$7</f>
        <v>-0.248117016166478</v>
      </c>
      <c r="AB555" s="219">
        <f>Scores!AD551*calcs!$BN$8</f>
        <v>-0.893758771441269</v>
      </c>
      <c r="AC555" s="219">
        <f>Scores!AE551*calcs!$BN$8</f>
        <v>-0.809726360136967</v>
      </c>
      <c r="AD555" s="219">
        <f>Scores!AF551*calcs!$BN$8</f>
        <v>-0.814752868371144</v>
      </c>
      <c r="AE555" s="219">
        <f>Scores!AG551*calcs!$BN$8</f>
        <v>-0.884400728195954</v>
      </c>
      <c r="AF555" s="219">
        <f>Scores!AH551*calcs!$BN$8</f>
        <v>-0.762680237783565</v>
      </c>
      <c r="AG555" s="219">
        <f>Scores!AI551*calcs!$BN$9</f>
        <v>2.12064396295482</v>
      </c>
      <c r="AH555" s="219">
        <f>Scores!AJ551*calcs!$BN$9</f>
        <v>2.17876544596091</v>
      </c>
      <c r="AI555" s="219">
        <f>Scores!AK551*calcs!$BN$9</f>
        <v>2.24842055126132</v>
      </c>
      <c r="AJ555" s="219">
        <f>Scores!AL551*calcs!$BN$9</f>
        <v>2.31521213335973</v>
      </c>
      <c r="AK555" s="219">
        <f>Scores!AM551*calcs!$BN$9</f>
        <v>2.34260337718807</v>
      </c>
      <c r="AL555" s="219">
        <f>Scores!AN551*calcs!$BN$10</f>
        <v>-2.41393639760041</v>
      </c>
      <c r="AM555" s="219">
        <f>Scores!AO551*calcs!$BN$10</f>
        <v>-2.39890208249196</v>
      </c>
      <c r="AN555" s="219">
        <f>Scores!AP551*calcs!$BN$10</f>
        <v>-2.43866919008237</v>
      </c>
      <c r="AO555" s="219">
        <f>Scores!AQ551*calcs!$BN$10</f>
        <v>-2.66339249733266</v>
      </c>
      <c r="AP555" s="219">
        <f>Scores!AR551*calcs!$BN$10</f>
        <v>-2.90301468379826</v>
      </c>
      <c r="AQ555" s="219">
        <f>Scores!AS551*calcs!$BN$11</f>
        <v>-1.56201109125834</v>
      </c>
      <c r="AR555" s="219">
        <f>Scores!AT551*calcs!$BN$11</f>
        <v>-1.5589280828691</v>
      </c>
      <c r="AS555" s="219">
        <f>Scores!AU551*calcs!$BN$11</f>
        <v>-1.36781565063892</v>
      </c>
      <c r="AT555" s="219">
        <f>Scores!AV551*calcs!$BN$11</f>
        <v>-1.59556727447368</v>
      </c>
      <c r="AU555" s="219">
        <f>Scores!AW551*calcs!$BN$11</f>
        <v>-1.31360509037383</v>
      </c>
      <c r="AV555" s="219">
        <f>Scores!AX551*calcs!$BN$12</f>
        <v>-1.33512761315654</v>
      </c>
      <c r="AW555" s="219">
        <f>Scores!AY551*calcs!$BN$12</f>
        <v>-1.24082467285403</v>
      </c>
      <c r="AX555" s="219">
        <f>Scores!AZ551*calcs!$BN$12</f>
        <v>-1.33600119491541</v>
      </c>
      <c r="AY555" s="219">
        <f>Scores!BA551*calcs!$BN$12</f>
        <v>-1.30066848277025</v>
      </c>
      <c r="AZ555" s="219">
        <f>Scores!BB551*calcs!$BN$12</f>
        <v>-1.17381977085431</v>
      </c>
      <c r="BA555" s="219">
        <f>Scores!BC551*calcs!$BN$13</f>
        <v>-2.39321407994642</v>
      </c>
      <c r="BB555" s="219">
        <f>Scores!BD551*calcs!$BN$13</f>
        <v>-2.37443315325805</v>
      </c>
      <c r="BC555" s="219">
        <f>Scores!BE551*calcs!$BN$13</f>
        <v>-2.20762047916602</v>
      </c>
      <c r="BD555" s="219">
        <f>Scores!BF551*calcs!$BN$13</f>
        <v>-2.19892033978931</v>
      </c>
      <c r="BE555" s="219">
        <f>Scores!BG551*calcs!$BN$13</f>
        <v>-2.19892033978931</v>
      </c>
      <c r="BF555" s="219">
        <f>Scores!BH551*calcs!$BN$14</f>
        <v>1.15248537129542</v>
      </c>
      <c r="BG555" s="219">
        <f>Scores!BI551*calcs!$BN$14</f>
        <v>1.15248537129542</v>
      </c>
      <c r="BH555" s="219">
        <f>Scores!BJ551*calcs!$BN$14</f>
        <v>1.15248537129542</v>
      </c>
      <c r="BI555" s="219">
        <f>Scores!BK551*calcs!$BN$14</f>
        <v>1.232401004846</v>
      </c>
      <c r="BJ555" s="219">
        <f>Scores!BL551*calcs!$BN$14</f>
        <v>1.232401004846</v>
      </c>
    </row>
    <row r="556" spans="1:62">
      <c r="A556" t="s">
        <v>1108</v>
      </c>
      <c r="B556" s="22" t="s">
        <v>1109</v>
      </c>
      <c r="C556" s="219">
        <f>Scores!E552*calcs!$BN$3</f>
        <v>1.25613428289302</v>
      </c>
      <c r="D556" s="219">
        <f>Scores!F552*calcs!$BN$3</f>
        <v>1.25613428289302</v>
      </c>
      <c r="E556" s="219">
        <f>Scores!G552*calcs!$BN$3</f>
        <v>1.25613428289302</v>
      </c>
      <c r="F556" s="219">
        <f>Scores!H552*calcs!$BN$3</f>
        <v>1.25613428289302</v>
      </c>
      <c r="G556" s="219">
        <f>Scores!I552*calcs!$BN$3</f>
        <v>1.25613428289302</v>
      </c>
      <c r="H556" s="219">
        <f>Scores!J552*calcs!$BN$4</f>
        <v>0.937661641830697</v>
      </c>
      <c r="I556" s="219">
        <f>Scores!K552*calcs!$BN$4</f>
        <v>0.937661641830697</v>
      </c>
      <c r="J556" s="219">
        <f>Scores!L552*calcs!$BN$4</f>
        <v>0.937661641830697</v>
      </c>
      <c r="K556" s="219">
        <f>Scores!M552*calcs!$BN$4</f>
        <v>0.937661641830697</v>
      </c>
      <c r="L556" s="219">
        <f>Scores!N552*calcs!$BN$4</f>
        <v>0.937661641830697</v>
      </c>
      <c r="M556" s="219">
        <f>Scores!O552*calcs!$BN$5</f>
        <v>0.159091480797829</v>
      </c>
      <c r="N556" s="219">
        <f>Scores!P552*calcs!$BN$5</f>
        <v>0.159091480797829</v>
      </c>
      <c r="O556" s="219">
        <f>Scores!Q552*calcs!$BN$5</f>
        <v>0.159091480797829</v>
      </c>
      <c r="P556" s="219">
        <f>Scores!R552*calcs!$BN$5</f>
        <v>0.159091480797829</v>
      </c>
      <c r="Q556" s="219">
        <f>Scores!S552*calcs!$BN$5</f>
        <v>0.159091480797829</v>
      </c>
      <c r="R556" s="219">
        <f>Scores!T552*calcs!$BN$6</f>
        <v>-1.03956701564687</v>
      </c>
      <c r="S556" s="219">
        <f>Scores!U552*calcs!$BN$6</f>
        <v>-1.03956701564687</v>
      </c>
      <c r="T556" s="219">
        <f>Scores!V552*calcs!$BN$6</f>
        <v>-1.03956701564687</v>
      </c>
      <c r="U556" s="219">
        <f>Scores!W552*calcs!$BN$6</f>
        <v>-1.03956701564687</v>
      </c>
      <c r="V556" s="219">
        <f>Scores!X552*calcs!$BN$6</f>
        <v>-1.03956701564687</v>
      </c>
      <c r="W556" s="219">
        <f>Scores!Y552*calcs!$BN$7</f>
        <v>0.331258844046052</v>
      </c>
      <c r="X556" s="219">
        <f>Scores!Z552*calcs!$BN$7</f>
        <v>0.485274629338095</v>
      </c>
      <c r="Y556" s="219">
        <f>Scores!AA552*calcs!$BN$7</f>
        <v>0.280895558186201</v>
      </c>
      <c r="Z556" s="219">
        <f>Scores!AB552*calcs!$BN$7</f>
        <v>0.0398234621344181</v>
      </c>
      <c r="AA556" s="219">
        <f>Scores!AC552*calcs!$BN$7</f>
        <v>1.04994788362639</v>
      </c>
      <c r="AB556" s="219">
        <f>Scores!AD552*calcs!$BN$8</f>
        <v>-0.147513156265117</v>
      </c>
      <c r="AC556" s="219">
        <f>Scores!AE552*calcs!$BN$8</f>
        <v>-0.0940294586220793</v>
      </c>
      <c r="AD556" s="219">
        <f>Scores!AF552*calcs!$BN$8</f>
        <v>-0.249465018110608</v>
      </c>
      <c r="AE556" s="219">
        <f>Scores!AG552*calcs!$BN$8</f>
        <v>-0.374611428161088</v>
      </c>
      <c r="AF556" s="219">
        <f>Scores!AH552*calcs!$BN$8</f>
        <v>-0.38319108069425</v>
      </c>
      <c r="AG556" s="219">
        <f>Scores!AI552*calcs!$BN$9</f>
        <v>2.31732524424207</v>
      </c>
      <c r="AH556" s="219">
        <f>Scores!AJ552*calcs!$BN$9</f>
        <v>2.3119872600964</v>
      </c>
      <c r="AI556" s="219">
        <f>Scores!AK552*calcs!$BN$9</f>
        <v>2.30637119187629</v>
      </c>
      <c r="AJ556" s="219">
        <f>Scores!AL552*calcs!$BN$9</f>
        <v>2.31139922458103</v>
      </c>
      <c r="AK556" s="219">
        <f>Scores!AM552*calcs!$BN$9</f>
        <v>2.32285329815875</v>
      </c>
      <c r="AL556" s="219">
        <f>Scores!AN552*calcs!$BN$10</f>
        <v>-2.27545667478014</v>
      </c>
      <c r="AM556" s="219">
        <f>Scores!AO552*calcs!$BN$10</f>
        <v>-2.10418467767297</v>
      </c>
      <c r="AN556" s="219">
        <f>Scores!AP552*calcs!$BN$10</f>
        <v>-1.90597003641611</v>
      </c>
      <c r="AO556" s="219">
        <f>Scores!AQ552*calcs!$BN$10</f>
        <v>-1.73992910043935</v>
      </c>
      <c r="AP556" s="219">
        <f>Scores!AR552*calcs!$BN$10</f>
        <v>-1.68506646494065</v>
      </c>
      <c r="AQ556" s="219">
        <f>Scores!AS552*calcs!$BN$11</f>
        <v>-1.5382125614423</v>
      </c>
      <c r="AR556" s="219">
        <f>Scores!AT552*calcs!$BN$11</f>
        <v>-1.4764167236475</v>
      </c>
      <c r="AS556" s="219">
        <f>Scores!AU552*calcs!$BN$11</f>
        <v>-1.56028215807807</v>
      </c>
      <c r="AT556" s="219">
        <f>Scores!AV552*calcs!$BN$11</f>
        <v>-1.07747534207992</v>
      </c>
      <c r="AU556" s="219">
        <f>Scores!AW552*calcs!$BN$11</f>
        <v>-1.12871115980348</v>
      </c>
      <c r="AV556" s="219">
        <f>Scores!AX552*calcs!$BN$12</f>
        <v>-0.890314534776548</v>
      </c>
      <c r="AW556" s="219">
        <f>Scores!AY552*calcs!$BN$12</f>
        <v>-0.897337856793376</v>
      </c>
      <c r="AX556" s="219">
        <f>Scores!AZ552*calcs!$BN$12</f>
        <v>-0.92015204443995</v>
      </c>
      <c r="AY556" s="219">
        <f>Scores!BA552*calcs!$BN$12</f>
        <v>-0.898361547604044</v>
      </c>
      <c r="AZ556" s="219">
        <f>Scores!BB552*calcs!$BN$12</f>
        <v>-0.82652495652564</v>
      </c>
      <c r="BA556" s="219">
        <f>Scores!BC552*calcs!$BN$13</f>
        <v>-2.15734442302863</v>
      </c>
      <c r="BB556" s="219">
        <f>Scores!BD552*calcs!$BN$13</f>
        <v>-2.51312667856518</v>
      </c>
      <c r="BC556" s="219">
        <f>Scores!BE552*calcs!$BN$13</f>
        <v>-2.37743743910186</v>
      </c>
      <c r="BD556" s="219">
        <f>Scores!BF552*calcs!$BN$13</f>
        <v>-2.2985692977858</v>
      </c>
      <c r="BE556" s="219">
        <f>Scores!BG552*calcs!$BN$13</f>
        <v>-2.2985692977858</v>
      </c>
      <c r="BF556" s="219">
        <f>Scores!BH552*calcs!$BN$14</f>
        <v>1.02358625776086</v>
      </c>
      <c r="BG556" s="219">
        <f>Scores!BI552*calcs!$BN$14</f>
        <v>1.02358625776086</v>
      </c>
      <c r="BH556" s="219">
        <f>Scores!BJ552*calcs!$BN$14</f>
        <v>1.02358625776086</v>
      </c>
      <c r="BI556" s="219">
        <f>Scores!BK552*calcs!$BN$14</f>
        <v>1.14878218808155</v>
      </c>
      <c r="BJ556" s="219">
        <f>Scores!BL552*calcs!$BN$14</f>
        <v>1.14878218808155</v>
      </c>
    </row>
    <row r="557" spans="1:62">
      <c r="A557" t="s">
        <v>1110</v>
      </c>
      <c r="B557" s="22" t="s">
        <v>1111</v>
      </c>
      <c r="C557" s="219">
        <f>Scores!E553*calcs!$BN$3</f>
        <v>1.1193960066996</v>
      </c>
      <c r="D557" s="219">
        <f>Scores!F553*calcs!$BN$3</f>
        <v>1.1193960066996</v>
      </c>
      <c r="E557" s="219">
        <f>Scores!G553*calcs!$BN$3</f>
        <v>1.1193960066996</v>
      </c>
      <c r="F557" s="219">
        <f>Scores!H553*calcs!$BN$3</f>
        <v>1.1193960066996</v>
      </c>
      <c r="G557" s="219">
        <f>Scores!I553*calcs!$BN$3</f>
        <v>1.1193960066996</v>
      </c>
      <c r="H557" s="219">
        <f>Scores!J553*calcs!$BN$4</f>
        <v>1.72707388131835</v>
      </c>
      <c r="I557" s="219">
        <f>Scores!K553*calcs!$BN$4</f>
        <v>1.72707388131835</v>
      </c>
      <c r="J557" s="219">
        <f>Scores!L553*calcs!$BN$4</f>
        <v>1.72707388131835</v>
      </c>
      <c r="K557" s="219">
        <f>Scores!M553*calcs!$BN$4</f>
        <v>1.72707388131835</v>
      </c>
      <c r="L557" s="219">
        <f>Scores!N553*calcs!$BN$4</f>
        <v>1.72707388131835</v>
      </c>
      <c r="M557" s="219">
        <f>Scores!O553*calcs!$BN$5</f>
        <v>2.71690890602827</v>
      </c>
      <c r="N557" s="219">
        <f>Scores!P553*calcs!$BN$5</f>
        <v>2.71690890602827</v>
      </c>
      <c r="O557" s="219">
        <f>Scores!Q553*calcs!$BN$5</f>
        <v>2.71690890602827</v>
      </c>
      <c r="P557" s="219">
        <f>Scores!R553*calcs!$BN$5</f>
        <v>2.71690890602827</v>
      </c>
      <c r="Q557" s="219">
        <f>Scores!S553*calcs!$BN$5</f>
        <v>2.71690890602827</v>
      </c>
      <c r="R557" s="219">
        <f>Scores!T553*calcs!$BN$6</f>
        <v>-0.475067717354997</v>
      </c>
      <c r="S557" s="219">
        <f>Scores!U553*calcs!$BN$6</f>
        <v>-0.475067717354997</v>
      </c>
      <c r="T557" s="219">
        <f>Scores!V553*calcs!$BN$6</f>
        <v>-0.475067717354997</v>
      </c>
      <c r="U557" s="219">
        <f>Scores!W553*calcs!$BN$6</f>
        <v>-0.475067717354997</v>
      </c>
      <c r="V557" s="219">
        <f>Scores!X553*calcs!$BN$6</f>
        <v>-0.475067717354997</v>
      </c>
      <c r="W557" s="219">
        <f>Scores!Y553*calcs!$BN$7</f>
        <v>-0.240961743632977</v>
      </c>
      <c r="X557" s="219">
        <f>Scores!Z553*calcs!$BN$7</f>
        <v>0.304659831868616</v>
      </c>
      <c r="Y557" s="219">
        <f>Scores!AA553*calcs!$BN$7</f>
        <v>0.537564363845868</v>
      </c>
      <c r="Z557" s="219">
        <f>Scores!AB553*calcs!$BN$7</f>
        <v>0.197607380831275</v>
      </c>
      <c r="AA557" s="219">
        <f>Scores!AC553*calcs!$BN$7</f>
        <v>0.905689452438604</v>
      </c>
      <c r="AB557" s="219">
        <f>Scores!AD553*calcs!$BN$8</f>
        <v>0.856418906272848</v>
      </c>
      <c r="AC557" s="219">
        <f>Scores!AE553*calcs!$BN$8</f>
        <v>0.948944433020059</v>
      </c>
      <c r="AD557" s="219">
        <f>Scores!AF553*calcs!$BN$8</f>
        <v>0.922859445545156</v>
      </c>
      <c r="AE557" s="219">
        <f>Scores!AG553*calcs!$BN$8</f>
        <v>0.992190321153305</v>
      </c>
      <c r="AF557" s="219">
        <f>Scores!AH553*calcs!$BN$8</f>
        <v>0.95290168290884</v>
      </c>
      <c r="AG557" s="219">
        <f>Scores!AI553*calcs!$BN$9</f>
        <v>2.543846382931</v>
      </c>
      <c r="AH557" s="219">
        <f>Scores!AJ553*calcs!$BN$9</f>
        <v>2.58928428704852</v>
      </c>
      <c r="AI557" s="219">
        <f>Scores!AK553*calcs!$BN$9</f>
        <v>2.6177367552359</v>
      </c>
      <c r="AJ557" s="219">
        <f>Scores!AL553*calcs!$BN$9</f>
        <v>2.59161445547699</v>
      </c>
      <c r="AK557" s="219">
        <f>Scores!AM553*calcs!$BN$9</f>
        <v>2.55207008367261</v>
      </c>
      <c r="AL557" s="219">
        <f>Scores!AN553*calcs!$BN$10</f>
        <v>-1.31191709078703</v>
      </c>
      <c r="AM557" s="219">
        <f>Scores!AO553*calcs!$BN$10</f>
        <v>-1.07148289430995</v>
      </c>
      <c r="AN557" s="219">
        <f>Scores!AP553*calcs!$BN$10</f>
        <v>-0.977100549208429</v>
      </c>
      <c r="AO557" s="219">
        <f>Scores!AQ553*calcs!$BN$10</f>
        <v>-0.85878891754729</v>
      </c>
      <c r="AP557" s="219">
        <f>Scores!AR553*calcs!$BN$10</f>
        <v>-0.852902839452531</v>
      </c>
      <c r="AQ557" s="219">
        <f>Scores!AS553*calcs!$BN$11</f>
        <v>-0.338478961869669</v>
      </c>
      <c r="AR557" s="219">
        <f>Scores!AT553*calcs!$BN$11</f>
        <v>-0.191742261898277</v>
      </c>
      <c r="AS557" s="219">
        <f>Scores!AU553*calcs!$BN$11</f>
        <v>-0.0788121547625372</v>
      </c>
      <c r="AT557" s="219">
        <f>Scores!AV553*calcs!$BN$11</f>
        <v>0.296091278428465</v>
      </c>
      <c r="AU557" s="219">
        <f>Scores!AW553*calcs!$BN$11</f>
        <v>0.022591632795403</v>
      </c>
      <c r="AV557" s="219">
        <f>Scores!AX553*calcs!$BN$12</f>
        <v>-0.326572673426371</v>
      </c>
      <c r="AW557" s="219">
        <f>Scores!AY553*calcs!$BN$12</f>
        <v>-0.11379142209845</v>
      </c>
      <c r="AX557" s="219">
        <f>Scores!AZ553*calcs!$BN$12</f>
        <v>-0.0770166453007431</v>
      </c>
      <c r="AY557" s="219">
        <f>Scores!BA553*calcs!$BN$12</f>
        <v>-0.00505400569782218</v>
      </c>
      <c r="AZ557" s="219">
        <f>Scores!BB553*calcs!$BN$12</f>
        <v>7.31196121251086e-5</v>
      </c>
      <c r="BA557" s="219">
        <f>Scores!BC553*calcs!$BN$13</f>
        <v>-2.10556815687594</v>
      </c>
      <c r="BB557" s="219">
        <f>Scores!BD553*calcs!$BN$13</f>
        <v>-2.07485513859466</v>
      </c>
      <c r="BC557" s="219">
        <f>Scores!BE553*calcs!$BN$13</f>
        <v>-2.09845243349297</v>
      </c>
      <c r="BD557" s="219">
        <f>Scores!BF553*calcs!$BN$13</f>
        <v>-1.90661672966626</v>
      </c>
      <c r="BE557" s="219">
        <f>Scores!BG553*calcs!$BN$13</f>
        <v>-1.90661672966626</v>
      </c>
      <c r="BF557" s="219">
        <f>Scores!BH553*calcs!$BN$14</f>
        <v>2.91946563370858</v>
      </c>
      <c r="BG557" s="219">
        <f>Scores!BI553*calcs!$BN$14</f>
        <v>2.91946563370858</v>
      </c>
      <c r="BH557" s="219">
        <f>Scores!BJ553*calcs!$BN$14</f>
        <v>2.91946563370858</v>
      </c>
      <c r="BI557" s="219">
        <f>Scores!BK553*calcs!$BN$14</f>
        <v>2.80013339834139</v>
      </c>
      <c r="BJ557" s="219">
        <f>Scores!BL553*calcs!$BN$14</f>
        <v>2.80013339834139</v>
      </c>
    </row>
    <row r="558" spans="1:62">
      <c r="A558" t="s">
        <v>1112</v>
      </c>
      <c r="B558" s="22" t="s">
        <v>1113</v>
      </c>
      <c r="C558" s="219">
        <f>Scores!E554*calcs!$BN$3</f>
        <v>0.97428599931065</v>
      </c>
      <c r="D558" s="219">
        <f>Scores!F554*calcs!$BN$3</f>
        <v>0.97428599931065</v>
      </c>
      <c r="E558" s="219">
        <f>Scores!G554*calcs!$BN$3</f>
        <v>0.97428599931065</v>
      </c>
      <c r="F558" s="219">
        <f>Scores!H554*calcs!$BN$3</f>
        <v>0.97428599931065</v>
      </c>
      <c r="G558" s="219">
        <f>Scores!I554*calcs!$BN$3</f>
        <v>0.97428599931065</v>
      </c>
      <c r="H558" s="219">
        <f>Scores!J554*calcs!$BN$4</f>
        <v>1.0348748371549</v>
      </c>
      <c r="I558" s="219">
        <f>Scores!K554*calcs!$BN$4</f>
        <v>1.0348748371549</v>
      </c>
      <c r="J558" s="219">
        <f>Scores!L554*calcs!$BN$4</f>
        <v>1.0348748371549</v>
      </c>
      <c r="K558" s="219">
        <f>Scores!M554*calcs!$BN$4</f>
        <v>1.0348748371549</v>
      </c>
      <c r="L558" s="219">
        <f>Scores!N554*calcs!$BN$4</f>
        <v>1.0348748371549</v>
      </c>
      <c r="M558" s="219">
        <f>Scores!O554*calcs!$BN$5</f>
        <v>1.69398628715958</v>
      </c>
      <c r="N558" s="219">
        <f>Scores!P554*calcs!$BN$5</f>
        <v>1.69398628715958</v>
      </c>
      <c r="O558" s="219">
        <f>Scores!Q554*calcs!$BN$5</f>
        <v>1.69398628715958</v>
      </c>
      <c r="P558" s="219">
        <f>Scores!R554*calcs!$BN$5</f>
        <v>1.69398628715958</v>
      </c>
      <c r="Q558" s="219">
        <f>Scores!S554*calcs!$BN$5</f>
        <v>1.69398628715958</v>
      </c>
      <c r="R558" s="219">
        <f>Scores!T554*calcs!$BN$6</f>
        <v>-0.903916481471361</v>
      </c>
      <c r="S558" s="219">
        <f>Scores!U554*calcs!$BN$6</f>
        <v>-0.903916481471361</v>
      </c>
      <c r="T558" s="219">
        <f>Scores!V554*calcs!$BN$6</f>
        <v>-0.903916481471361</v>
      </c>
      <c r="U558" s="219">
        <f>Scores!W554*calcs!$BN$6</f>
        <v>-0.903916481471361</v>
      </c>
      <c r="V558" s="219">
        <f>Scores!X554*calcs!$BN$6</f>
        <v>-0.903916481471361</v>
      </c>
      <c r="W558" s="219">
        <f>Scores!Y554*calcs!$BN$7</f>
        <v>-1.98525097143328</v>
      </c>
      <c r="X558" s="219">
        <f>Scores!Z554*calcs!$BN$7</f>
        <v>-0.411053937207655</v>
      </c>
      <c r="Y558" s="219">
        <f>Scores!AA554*calcs!$BN$7</f>
        <v>-0.974379143330317</v>
      </c>
      <c r="Z558" s="219">
        <f>Scores!AB554*calcs!$BN$7</f>
        <v>-1.75127063292688</v>
      </c>
      <c r="AA558" s="219">
        <f>Scores!AC554*calcs!$BN$7</f>
        <v>-1.08294159067423</v>
      </c>
      <c r="AB558" s="219">
        <f>Scores!AD554*calcs!$BN$8</f>
        <v>-0.643833399063693</v>
      </c>
      <c r="AC558" s="219">
        <f>Scores!AE554*calcs!$BN$8</f>
        <v>-0.757985933812789</v>
      </c>
      <c r="AD558" s="219">
        <f>Scores!AF554*calcs!$BN$8</f>
        <v>-0.742024751159716</v>
      </c>
      <c r="AE558" s="219">
        <f>Scores!AG554*calcs!$BN$8</f>
        <v>-0.876079322399525</v>
      </c>
      <c r="AF558" s="219">
        <f>Scores!AH554*calcs!$BN$8</f>
        <v>-0.917955833464349</v>
      </c>
      <c r="AG558" s="219">
        <f>Scores!AI554*calcs!$BN$9</f>
        <v>1.38874663733641</v>
      </c>
      <c r="AH558" s="219">
        <f>Scores!AJ554*calcs!$BN$9</f>
        <v>1.52123370082331</v>
      </c>
      <c r="AI558" s="219">
        <f>Scores!AK554*calcs!$BN$9</f>
        <v>1.6112303617922</v>
      </c>
      <c r="AJ558" s="219">
        <f>Scores!AL554*calcs!$BN$9</f>
        <v>1.67337958141097</v>
      </c>
      <c r="AK558" s="219">
        <f>Scores!AM554*calcs!$BN$9</f>
        <v>1.76723216113935</v>
      </c>
      <c r="AL558" s="219">
        <f>Scores!AN554*calcs!$BN$10</f>
        <v>-1.63515579738301</v>
      </c>
      <c r="AM558" s="219">
        <f>Scores!AO554*calcs!$BN$10</f>
        <v>-1.6558013886293</v>
      </c>
      <c r="AN558" s="219">
        <f>Scores!AP554*calcs!$BN$10</f>
        <v>-1.64754265212469</v>
      </c>
      <c r="AO558" s="219">
        <f>Scores!AQ554*calcs!$BN$10</f>
        <v>-1.68969868499891</v>
      </c>
      <c r="AP558" s="219">
        <f>Scores!AR554*calcs!$BN$10</f>
        <v>-1.73074534953615</v>
      </c>
      <c r="AQ558" s="219">
        <f>Scores!AS554*calcs!$BN$11</f>
        <v>-1.58509179998944</v>
      </c>
      <c r="AR558" s="219">
        <f>Scores!AT554*calcs!$BN$11</f>
        <v>-1.50836013263103</v>
      </c>
      <c r="AS558" s="219">
        <f>Scores!AU554*calcs!$BN$11</f>
        <v>-1.2647731389022</v>
      </c>
      <c r="AT558" s="219">
        <f>Scores!AV554*calcs!$BN$11</f>
        <v>-1.4246152864003</v>
      </c>
      <c r="AU558" s="219">
        <f>Scores!AW554*calcs!$BN$11</f>
        <v>-1.68056609297336</v>
      </c>
      <c r="AV558" s="219">
        <f>Scores!AX554*calcs!$BN$12</f>
        <v>-1.46356490429706</v>
      </c>
      <c r="AW558" s="219">
        <f>Scores!AY554*calcs!$BN$12</f>
        <v>-1.45040372294409</v>
      </c>
      <c r="AX558" s="219">
        <f>Scores!AZ554*calcs!$BN$12</f>
        <v>-1.41140070221287</v>
      </c>
      <c r="AY558" s="219">
        <f>Scores!BA554*calcs!$BN$12</f>
        <v>-1.30205673232078</v>
      </c>
      <c r="AZ558" s="219">
        <f>Scores!BB554*calcs!$BN$12</f>
        <v>-1.52639961064744</v>
      </c>
      <c r="BA558" s="219">
        <f>Scores!BC554*calcs!$BN$13</f>
        <v>-2.3184261399481</v>
      </c>
      <c r="BB558" s="219">
        <f>Scores!BD554*calcs!$BN$13</f>
        <v>-2.26347833301235</v>
      </c>
      <c r="BC558" s="219">
        <f>Scores!BE554*calcs!$BN$13</f>
        <v>-2.37743743910186</v>
      </c>
      <c r="BD558" s="219">
        <f>Scores!BF554*calcs!$BN$13</f>
        <v>-2.2387799229879</v>
      </c>
      <c r="BE558" s="219">
        <f>Scores!BG554*calcs!$BN$13</f>
        <v>-2.2387799229879</v>
      </c>
      <c r="BF558" s="219">
        <f>Scores!BH554*calcs!$BN$14</f>
        <v>2.21636347118765</v>
      </c>
      <c r="BG558" s="219">
        <f>Scores!BI554*calcs!$BN$14</f>
        <v>2.21636347118765</v>
      </c>
      <c r="BH558" s="219">
        <f>Scores!BJ554*calcs!$BN$14</f>
        <v>2.21636347118765</v>
      </c>
      <c r="BI558" s="219">
        <f>Scores!BK554*calcs!$BN$14</f>
        <v>2.18589523053704</v>
      </c>
      <c r="BJ558" s="219">
        <f>Scores!BL554*calcs!$BN$14</f>
        <v>2.18589523053704</v>
      </c>
    </row>
    <row r="559" spans="1:62">
      <c r="A559" t="s">
        <v>1114</v>
      </c>
      <c r="B559" s="22" t="s">
        <v>1115</v>
      </c>
      <c r="C559" s="219">
        <f>Scores!E555*calcs!$BN$3</f>
        <v>0.781736181813781</v>
      </c>
      <c r="D559" s="219">
        <f>Scores!F555*calcs!$BN$3</f>
        <v>0.781736181813781</v>
      </c>
      <c r="E559" s="219">
        <f>Scores!G555*calcs!$BN$3</f>
        <v>0.781736181813781</v>
      </c>
      <c r="F559" s="219">
        <f>Scores!H555*calcs!$BN$3</f>
        <v>0.781736181813781</v>
      </c>
      <c r="G559" s="219">
        <f>Scores!I555*calcs!$BN$3</f>
        <v>0.781736181813781</v>
      </c>
      <c r="H559" s="219">
        <f>Scores!J555*calcs!$BN$4</f>
        <v>0.41744309454126</v>
      </c>
      <c r="I559" s="219">
        <f>Scores!K555*calcs!$BN$4</f>
        <v>0.41744309454126</v>
      </c>
      <c r="J559" s="219">
        <f>Scores!L555*calcs!$BN$4</f>
        <v>0.41744309454126</v>
      </c>
      <c r="K559" s="219">
        <f>Scores!M555*calcs!$BN$4</f>
        <v>0.41744309454126</v>
      </c>
      <c r="L559" s="219">
        <f>Scores!N555*calcs!$BN$4</f>
        <v>0.41744309454126</v>
      </c>
      <c r="M559" s="219">
        <f>Scores!O555*calcs!$BN$5</f>
        <v>-0.745172349833053</v>
      </c>
      <c r="N559" s="219">
        <f>Scores!P555*calcs!$BN$5</f>
        <v>-0.745172349833053</v>
      </c>
      <c r="O559" s="219">
        <f>Scores!Q555*calcs!$BN$5</f>
        <v>-0.745172349833053</v>
      </c>
      <c r="P559" s="219">
        <f>Scores!R555*calcs!$BN$5</f>
        <v>-0.745172349833053</v>
      </c>
      <c r="Q559" s="219">
        <f>Scores!S555*calcs!$BN$5</f>
        <v>-0.745172349833053</v>
      </c>
      <c r="R559" s="219">
        <f>Scores!T555*calcs!$BN$6</f>
        <v>-0.912191238655069</v>
      </c>
      <c r="S559" s="219">
        <f>Scores!U555*calcs!$BN$6</f>
        <v>-0.912191238655069</v>
      </c>
      <c r="T559" s="219">
        <f>Scores!V555*calcs!$BN$6</f>
        <v>-0.912191238655069</v>
      </c>
      <c r="U559" s="219">
        <f>Scores!W555*calcs!$BN$6</f>
        <v>-0.912191238655069</v>
      </c>
      <c r="V559" s="219">
        <f>Scores!X555*calcs!$BN$6</f>
        <v>-0.912191238655069</v>
      </c>
      <c r="W559" s="219">
        <f>Scores!Y555*calcs!$BN$7</f>
        <v>-2.01272744192731</v>
      </c>
      <c r="X559" s="219">
        <f>Scores!Z555*calcs!$BN$7</f>
        <v>0.211286644125424</v>
      </c>
      <c r="Y559" s="219">
        <f>Scores!AA555*calcs!$BN$7</f>
        <v>-0.979927797820129</v>
      </c>
      <c r="Z559" s="219">
        <f>Scores!AB555*calcs!$BN$7</f>
        <v>-0.324005946413982</v>
      </c>
      <c r="AA559" s="219">
        <f>Scores!AC555*calcs!$BN$7</f>
        <v>-0.622702893365203</v>
      </c>
      <c r="AB559" s="219">
        <f>Scores!AD555*calcs!$BN$8</f>
        <v>-0.2627008794003</v>
      </c>
      <c r="AC559" s="219">
        <f>Scores!AE555*calcs!$BN$8</f>
        <v>-0.282542860622991</v>
      </c>
      <c r="AD559" s="219">
        <f>Scores!AF555*calcs!$BN$8</f>
        <v>-0.176548058668744</v>
      </c>
      <c r="AE559" s="219">
        <f>Scores!AG555*calcs!$BN$8</f>
        <v>-0.266503949699807</v>
      </c>
      <c r="AF559" s="219">
        <f>Scores!AH555*calcs!$BN$8</f>
        <v>-0.287892315369241</v>
      </c>
      <c r="AG559" s="219">
        <f>Scores!AI555*calcs!$BN$9</f>
        <v>1.86407901625917</v>
      </c>
      <c r="AH559" s="219">
        <f>Scores!AJ555*calcs!$BN$9</f>
        <v>1.85551609088187</v>
      </c>
      <c r="AI559" s="219">
        <f>Scores!AK555*calcs!$BN$9</f>
        <v>1.96923500012634</v>
      </c>
      <c r="AJ559" s="219">
        <f>Scores!AL555*calcs!$BN$9</f>
        <v>1.97095542014851</v>
      </c>
      <c r="AK559" s="219">
        <f>Scores!AM555*calcs!$BN$9</f>
        <v>1.99867958719486</v>
      </c>
      <c r="AL559" s="219">
        <f>Scores!AN555*calcs!$BN$10</f>
        <v>-1.96707746009636</v>
      </c>
      <c r="AM559" s="219">
        <f>Scores!AO555*calcs!$BN$10</f>
        <v>-1.90350161991685</v>
      </c>
      <c r="AN559" s="219">
        <f>Scores!AP555*calcs!$BN$10</f>
        <v>-1.91616080283408</v>
      </c>
      <c r="AO559" s="219">
        <f>Scores!AQ555*calcs!$BN$10</f>
        <v>-1.85349351795686</v>
      </c>
      <c r="AP559" s="219">
        <f>Scores!AR555*calcs!$BN$10</f>
        <v>-1.99134380989082</v>
      </c>
      <c r="AQ559" s="219">
        <f>Scores!AS555*calcs!$BN$11</f>
        <v>-1.57590225855021</v>
      </c>
      <c r="AR559" s="219">
        <f>Scores!AT555*calcs!$BN$11</f>
        <v>-1.700734391929</v>
      </c>
      <c r="AS559" s="219">
        <f>Scores!AU555*calcs!$BN$11</f>
        <v>-1.57833439470482</v>
      </c>
      <c r="AT559" s="219">
        <f>Scores!AV555*calcs!$BN$11</f>
        <v>-1.25068885580427</v>
      </c>
      <c r="AU559" s="219">
        <f>Scores!AW555*calcs!$BN$11</f>
        <v>-1.1819324480132</v>
      </c>
      <c r="AV559" s="219">
        <f>Scores!AX555*calcs!$BN$12</f>
        <v>-0.9816219243965</v>
      </c>
      <c r="AW559" s="219">
        <f>Scores!AY555*calcs!$BN$12</f>
        <v>-1.06486514744426</v>
      </c>
      <c r="AX559" s="219">
        <f>Scores!AZ555*calcs!$BN$12</f>
        <v>-0.913767275065216</v>
      </c>
      <c r="AY559" s="219">
        <f>Scores!BA555*calcs!$BN$12</f>
        <v>-0.936101091603271</v>
      </c>
      <c r="AZ559" s="219">
        <f>Scores!BB555*calcs!$BN$12</f>
        <v>-0.841821332074637</v>
      </c>
      <c r="BA559" s="219">
        <f>Scores!BC555*calcs!$BN$13</f>
        <v>-1.87545141841955</v>
      </c>
      <c r="BB559" s="219">
        <f>Scores!BD555*calcs!$BN$13</f>
        <v>-1.78082486494354</v>
      </c>
      <c r="BC559" s="219">
        <f>Scores!BE555*calcs!$BN$13</f>
        <v>-1.74062383934244</v>
      </c>
      <c r="BD559" s="219">
        <f>Scores!BF555*calcs!$BN$13</f>
        <v>-1.64752943887537</v>
      </c>
      <c r="BE559" s="219">
        <f>Scores!BG555*calcs!$BN$13</f>
        <v>-1.64752943887537</v>
      </c>
      <c r="BF559" s="219">
        <f>Scores!BH555*calcs!$BN$14</f>
        <v>1.61247670612208</v>
      </c>
      <c r="BG559" s="219">
        <f>Scores!BI555*calcs!$BN$14</f>
        <v>1.61247670612208</v>
      </c>
      <c r="BH559" s="219">
        <f>Scores!BJ555*calcs!$BN$14</f>
        <v>1.61247670612208</v>
      </c>
      <c r="BI559" s="219">
        <f>Scores!BK555*calcs!$BN$14</f>
        <v>1.80973994464706</v>
      </c>
      <c r="BJ559" s="219">
        <f>Scores!BL555*calcs!$BN$14</f>
        <v>1.80973994464706</v>
      </c>
    </row>
    <row r="560" spans="1:62">
      <c r="A560" t="s">
        <v>1116</v>
      </c>
      <c r="B560" s="22" t="s">
        <v>1117</v>
      </c>
      <c r="C560" s="219">
        <f>Scores!E556*calcs!$BN$3</f>
        <v>0.951961382789274</v>
      </c>
      <c r="D560" s="219">
        <f>Scores!F556*calcs!$BN$3</f>
        <v>0.951961382789274</v>
      </c>
      <c r="E560" s="219">
        <f>Scores!G556*calcs!$BN$3</f>
        <v>0.951961382789274</v>
      </c>
      <c r="F560" s="219">
        <f>Scores!H556*calcs!$BN$3</f>
        <v>0.951961382789274</v>
      </c>
      <c r="G560" s="219">
        <f>Scores!I556*calcs!$BN$3</f>
        <v>0.951961382789274</v>
      </c>
      <c r="H560" s="219">
        <f>Scores!J556*calcs!$BN$4</f>
        <v>0.782230586215526</v>
      </c>
      <c r="I560" s="219">
        <f>Scores!K556*calcs!$BN$4</f>
        <v>0.782230586215526</v>
      </c>
      <c r="J560" s="219">
        <f>Scores!L556*calcs!$BN$4</f>
        <v>0.782230586215526</v>
      </c>
      <c r="K560" s="219">
        <f>Scores!M556*calcs!$BN$4</f>
        <v>0.782230586215526</v>
      </c>
      <c r="L560" s="219">
        <f>Scores!N556*calcs!$BN$4</f>
        <v>0.782230586215526</v>
      </c>
      <c r="M560" s="219">
        <f>Scores!O556*calcs!$BN$5</f>
        <v>1.41252501155218</v>
      </c>
      <c r="N560" s="219">
        <f>Scores!P556*calcs!$BN$5</f>
        <v>1.41252501155218</v>
      </c>
      <c r="O560" s="219">
        <f>Scores!Q556*calcs!$BN$5</f>
        <v>1.41252501155218</v>
      </c>
      <c r="P560" s="219">
        <f>Scores!R556*calcs!$BN$5</f>
        <v>1.41252501155218</v>
      </c>
      <c r="Q560" s="219">
        <f>Scores!S556*calcs!$BN$5</f>
        <v>1.41252501155218</v>
      </c>
      <c r="R560" s="219">
        <f>Scores!T556*calcs!$BN$6</f>
        <v>-1.0036084857906</v>
      </c>
      <c r="S560" s="219">
        <f>Scores!U556*calcs!$BN$6</f>
        <v>-1.0036084857906</v>
      </c>
      <c r="T560" s="219">
        <f>Scores!V556*calcs!$BN$6</f>
        <v>-1.0036084857906</v>
      </c>
      <c r="U560" s="219">
        <f>Scores!W556*calcs!$BN$6</f>
        <v>-1.0036084857906</v>
      </c>
      <c r="V560" s="219">
        <f>Scores!X556*calcs!$BN$6</f>
        <v>-1.0036084857906</v>
      </c>
      <c r="W560" s="219">
        <f>Scores!Y556*calcs!$BN$7</f>
        <v>0.207602975250006</v>
      </c>
      <c r="X560" s="219">
        <f>Scores!Z556*calcs!$BN$7</f>
        <v>-0.657986623330488</v>
      </c>
      <c r="Y560" s="219">
        <f>Scores!AA556*calcs!$BN$7</f>
        <v>-0.598472213174615</v>
      </c>
      <c r="Z560" s="219">
        <f>Scores!AB556*calcs!$BN$7</f>
        <v>0.743216712278372</v>
      </c>
      <c r="AA560" s="219">
        <f>Scores!AC556*calcs!$BN$7</f>
        <v>0.685828253081582</v>
      </c>
      <c r="AB560" s="219">
        <f>Scores!AD556*calcs!$BN$8</f>
        <v>-0.410099205295296</v>
      </c>
      <c r="AC560" s="219">
        <f>Scores!AE556*calcs!$BN$8</f>
        <v>-0.37805057820587</v>
      </c>
      <c r="AD560" s="219">
        <f>Scores!AF556*calcs!$BN$8</f>
        <v>-0.43076540949298</v>
      </c>
      <c r="AE560" s="219">
        <f>Scores!AG556*calcs!$BN$8</f>
        <v>-0.307111915412153</v>
      </c>
      <c r="AF560" s="219">
        <f>Scores!AH556*calcs!$BN$8</f>
        <v>-0.247720514336585</v>
      </c>
      <c r="AG560" s="219">
        <f>Scores!AI556*calcs!$BN$9</f>
        <v>2.22762993464404</v>
      </c>
      <c r="AH560" s="219">
        <f>Scores!AJ556*calcs!$BN$9</f>
        <v>2.23279771401209</v>
      </c>
      <c r="AI560" s="219">
        <f>Scores!AK556*calcs!$BN$9</f>
        <v>2.27147567610315</v>
      </c>
      <c r="AJ560" s="219">
        <f>Scores!AL556*calcs!$BN$9</f>
        <v>2.33896739968266</v>
      </c>
      <c r="AK560" s="219">
        <f>Scores!AM556*calcs!$BN$9</f>
        <v>2.3097063190148</v>
      </c>
      <c r="AL560" s="219">
        <f>Scores!AN556*calcs!$BN$10</f>
        <v>-1.71125071837529</v>
      </c>
      <c r="AM560" s="219">
        <f>Scores!AO556*calcs!$BN$10</f>
        <v>-1.68112185671647</v>
      </c>
      <c r="AN560" s="219">
        <f>Scores!AP556*calcs!$BN$10</f>
        <v>-1.59657836796675</v>
      </c>
      <c r="AO560" s="219">
        <f>Scores!AQ556*calcs!$BN$10</f>
        <v>-1.52384353967671</v>
      </c>
      <c r="AP560" s="219">
        <f>Scores!AR556*calcs!$BN$10</f>
        <v>-1.50373199638768</v>
      </c>
      <c r="AQ560" s="219">
        <f>Scores!AS556*calcs!$BN$11</f>
        <v>-2.25979995987297</v>
      </c>
      <c r="AR560" s="219">
        <f>Scores!AT556*calcs!$BN$11</f>
        <v>-2.45506533757574</v>
      </c>
      <c r="AS560" s="219">
        <f>Scores!AU556*calcs!$BN$11</f>
        <v>-2.64384030898396</v>
      </c>
      <c r="AT560" s="219">
        <f>Scores!AV556*calcs!$BN$11</f>
        <v>-1.47225556801602</v>
      </c>
      <c r="AU560" s="219">
        <f>Scores!AW556*calcs!$BN$11</f>
        <v>-1.71879523129688</v>
      </c>
      <c r="AV560" s="219">
        <f>Scores!AX556*calcs!$BN$12</f>
        <v>-1.51741720215557</v>
      </c>
      <c r="AW560" s="219">
        <f>Scores!AY556*calcs!$BN$12</f>
        <v>-1.39231855558596</v>
      </c>
      <c r="AX560" s="219">
        <f>Scores!AZ556*calcs!$BN$12</f>
        <v>-1.38515738642176</v>
      </c>
      <c r="AY560" s="219">
        <f>Scores!BA556*calcs!$BN$12</f>
        <v>-1.10625856551606</v>
      </c>
      <c r="AZ560" s="219">
        <f>Scores!BB556*calcs!$BN$12</f>
        <v>-1.17834941038943</v>
      </c>
      <c r="BA560" s="219">
        <f>Scores!BC556*calcs!$BN$13</f>
        <v>-2.52553120455884</v>
      </c>
      <c r="BB560" s="219">
        <f>Scores!BD556*calcs!$BN$13</f>
        <v>-2.55196086565118</v>
      </c>
      <c r="BC560" s="219">
        <f>Scores!BE556*calcs!$BN$13</f>
        <v>-2.29252895913394</v>
      </c>
      <c r="BD560" s="219">
        <f>Scores!BF556*calcs!$BN$13</f>
        <v>-2.29192603391937</v>
      </c>
      <c r="BE560" s="219">
        <f>Scores!BG556*calcs!$BN$13</f>
        <v>-2.29192603391937</v>
      </c>
      <c r="BF560" s="219">
        <f>Scores!BH556*calcs!$BN$14</f>
        <v>1.18381006254953</v>
      </c>
      <c r="BG560" s="219">
        <f>Scores!BI556*calcs!$BN$14</f>
        <v>1.18381006254953</v>
      </c>
      <c r="BH560" s="219">
        <f>Scores!BJ556*calcs!$BN$14</f>
        <v>1.18381006254953</v>
      </c>
      <c r="BI560" s="219">
        <f>Scores!BK556*calcs!$BN$14</f>
        <v>1.0015956746067</v>
      </c>
      <c r="BJ560" s="219">
        <f>Scores!BL556*calcs!$BN$14</f>
        <v>1.0015956746067</v>
      </c>
    </row>
    <row r="561" spans="1:62">
      <c r="A561" t="s">
        <v>1118</v>
      </c>
      <c r="B561" s="22" t="s">
        <v>1119</v>
      </c>
      <c r="C561" s="219">
        <f>Scores!E557*calcs!$BN$3</f>
        <v>1.02730696354892</v>
      </c>
      <c r="D561" s="219">
        <f>Scores!F557*calcs!$BN$3</f>
        <v>1.02730696354892</v>
      </c>
      <c r="E561" s="219">
        <f>Scores!G557*calcs!$BN$3</f>
        <v>1.02730696354892</v>
      </c>
      <c r="F561" s="219">
        <f>Scores!H557*calcs!$BN$3</f>
        <v>1.02730696354892</v>
      </c>
      <c r="G561" s="219">
        <f>Scores!I557*calcs!$BN$3</f>
        <v>1.02730696354892</v>
      </c>
      <c r="H561" s="219">
        <f>Scores!J557*calcs!$BN$4</f>
        <v>-0.613860322210619</v>
      </c>
      <c r="I561" s="219">
        <f>Scores!K557*calcs!$BN$4</f>
        <v>-0.613860322210619</v>
      </c>
      <c r="J561" s="219">
        <f>Scores!L557*calcs!$BN$4</f>
        <v>-0.613860322210619</v>
      </c>
      <c r="K561" s="219">
        <f>Scores!M557*calcs!$BN$4</f>
        <v>-0.613860322210619</v>
      </c>
      <c r="L561" s="219">
        <f>Scores!N557*calcs!$BN$4</f>
        <v>-0.613860322210619</v>
      </c>
      <c r="M561" s="219">
        <f>Scores!O557*calcs!$BN$5</f>
        <v>-0.702437473102198</v>
      </c>
      <c r="N561" s="219">
        <f>Scores!P557*calcs!$BN$5</f>
        <v>-0.702437473102198</v>
      </c>
      <c r="O561" s="219">
        <f>Scores!Q557*calcs!$BN$5</f>
        <v>-0.702437473102198</v>
      </c>
      <c r="P561" s="219">
        <f>Scores!R557*calcs!$BN$5</f>
        <v>-0.702437473102198</v>
      </c>
      <c r="Q561" s="219">
        <f>Scores!S557*calcs!$BN$5</f>
        <v>-0.702437473102198</v>
      </c>
      <c r="R561" s="219">
        <f>Scores!T557*calcs!$BN$6</f>
        <v>-1.06707920701943</v>
      </c>
      <c r="S561" s="219">
        <f>Scores!U557*calcs!$BN$6</f>
        <v>-1.06707920701943</v>
      </c>
      <c r="T561" s="219">
        <f>Scores!V557*calcs!$BN$6</f>
        <v>-1.06707920701943</v>
      </c>
      <c r="U561" s="219">
        <f>Scores!W557*calcs!$BN$6</f>
        <v>-1.06707920701943</v>
      </c>
      <c r="V561" s="219">
        <f>Scores!X557*calcs!$BN$6</f>
        <v>-1.06707920701943</v>
      </c>
      <c r="W561" s="219">
        <f>Scores!Y557*calcs!$BN$7</f>
        <v>-0.437600535453653</v>
      </c>
      <c r="X561" s="219">
        <f>Scores!Z557*calcs!$BN$7</f>
        <v>-1.0455624543848</v>
      </c>
      <c r="Y561" s="219">
        <f>Scores!AA557*calcs!$BN$7</f>
        <v>-0.392682838042676</v>
      </c>
      <c r="Z561" s="219">
        <f>Scores!AB557*calcs!$BN$7</f>
        <v>0.237627732083888</v>
      </c>
      <c r="AA561" s="219">
        <f>Scores!AC557*calcs!$BN$7</f>
        <v>-0.659579614939602</v>
      </c>
      <c r="AB561" s="219">
        <f>Scores!AD557*calcs!$BN$8</f>
        <v>-1.45576027017391</v>
      </c>
      <c r="AC561" s="219">
        <f>Scores!AE557*calcs!$BN$8</f>
        <v>-1.46782509046405</v>
      </c>
      <c r="AD561" s="219">
        <f>Scores!AF557*calcs!$BN$8</f>
        <v>-1.67346018659044</v>
      </c>
      <c r="AE561" s="219">
        <f>Scores!AG557*calcs!$BN$8</f>
        <v>-1.60810996647716</v>
      </c>
      <c r="AF561" s="219">
        <f>Scores!AH557*calcs!$BN$8</f>
        <v>-1.73298564576469</v>
      </c>
      <c r="AG561" s="219">
        <f>Scores!AI557*calcs!$BN$9</f>
        <v>1.66510267159383</v>
      </c>
      <c r="AH561" s="219">
        <f>Scores!AJ557*calcs!$BN$9</f>
        <v>1.65820213855514</v>
      </c>
      <c r="AI561" s="219">
        <f>Scores!AK557*calcs!$BN$9</f>
        <v>1.69438155739151</v>
      </c>
      <c r="AJ561" s="219">
        <f>Scores!AL557*calcs!$BN$9</f>
        <v>1.76029773074665</v>
      </c>
      <c r="AK561" s="219">
        <f>Scores!AM557*calcs!$BN$9</f>
        <v>1.78933467154682</v>
      </c>
      <c r="AL561" s="219">
        <f>Scores!AN557*calcs!$BN$10</f>
        <v>-2.01426730478967</v>
      </c>
      <c r="AM561" s="219">
        <f>Scores!AO557*calcs!$BN$10</f>
        <v>-1.93956525512347</v>
      </c>
      <c r="AN561" s="219">
        <f>Scores!AP557*calcs!$BN$10</f>
        <v>-1.93021703237609</v>
      </c>
      <c r="AO561" s="219">
        <f>Scores!AQ557*calcs!$BN$10</f>
        <v>-1.94215799487359</v>
      </c>
      <c r="AP561" s="219">
        <f>Scores!AR557*calcs!$BN$10</f>
        <v>-1.84888039590383</v>
      </c>
      <c r="AQ561" s="219">
        <f>Scores!AS557*calcs!$BN$11</f>
        <v>-2.81542180151664</v>
      </c>
      <c r="AR561" s="219">
        <f>Scores!AT557*calcs!$BN$11</f>
        <v>-3.29446722246688</v>
      </c>
      <c r="AS561" s="219">
        <f>Scores!AU557*calcs!$BN$11</f>
        <v>-3.44093645450351</v>
      </c>
      <c r="AT561" s="219">
        <f>Scores!AV557*calcs!$BN$11</f>
        <v>-2.66346721624209</v>
      </c>
      <c r="AU561" s="219">
        <f>Scores!AW557*calcs!$BN$11</f>
        <v>-2.92147075301245</v>
      </c>
      <c r="AV561" s="219">
        <f>Scores!AX557*calcs!$BN$12</f>
        <v>-2.57752755360078</v>
      </c>
      <c r="AW561" s="219">
        <f>Scores!AY557*calcs!$BN$12</f>
        <v>-2.45733504201308</v>
      </c>
      <c r="AX561" s="219">
        <f>Scores!AZ557*calcs!$BN$12</f>
        <v>-2.57231625856993</v>
      </c>
      <c r="AY561" s="219">
        <f>Scores!BA557*calcs!$BN$12</f>
        <v>-2.43089732613995</v>
      </c>
      <c r="AZ561" s="219">
        <f>Scores!BB557*calcs!$BN$12</f>
        <v>-2.44255510799242</v>
      </c>
      <c r="BA561" s="219">
        <f>Scores!BC557*calcs!$BN$13</f>
        <v>-2.48526077532898</v>
      </c>
      <c r="BB561" s="219">
        <f>Scores!BD557*calcs!$BN$13</f>
        <v>-2.51312667856518</v>
      </c>
      <c r="BC561" s="219">
        <f>Scores!BE557*calcs!$BN$13</f>
        <v>-2.51692994190631</v>
      </c>
      <c r="BD561" s="219">
        <f>Scores!BF557*calcs!$BN$13</f>
        <v>-2.50451047764522</v>
      </c>
      <c r="BE561" s="219">
        <f>Scores!BG557*calcs!$BN$13</f>
        <v>-2.50451047764522</v>
      </c>
      <c r="BF561" s="219">
        <f>Scores!BH557*calcs!$BN$14</f>
        <v>1.19980613370085</v>
      </c>
      <c r="BG561" s="219">
        <f>Scores!BI557*calcs!$BN$14</f>
        <v>1.19980613370085</v>
      </c>
      <c r="BH561" s="219">
        <f>Scores!BJ557*calcs!$BN$14</f>
        <v>1.19980613370085</v>
      </c>
      <c r="BI561" s="219">
        <f>Scores!BK557*calcs!$BN$14</f>
        <v>0.946343446569182</v>
      </c>
      <c r="BJ561" s="219">
        <f>Scores!BL557*calcs!$BN$14</f>
        <v>0.946343446569182</v>
      </c>
    </row>
    <row r="562" spans="1:62">
      <c r="A562" t="s">
        <v>1120</v>
      </c>
      <c r="B562" s="22" t="s">
        <v>1121</v>
      </c>
      <c r="C562" s="219">
        <f>Scores!E558*calcs!$BN$3</f>
        <v>1.1389300461558</v>
      </c>
      <c r="D562" s="219">
        <f>Scores!F558*calcs!$BN$3</f>
        <v>1.1389300461558</v>
      </c>
      <c r="E562" s="219">
        <f>Scores!G558*calcs!$BN$3</f>
        <v>1.1389300461558</v>
      </c>
      <c r="F562" s="219">
        <f>Scores!H558*calcs!$BN$3</f>
        <v>1.1389300461558</v>
      </c>
      <c r="G562" s="219">
        <f>Scores!I558*calcs!$BN$3</f>
        <v>1.1389300461558</v>
      </c>
      <c r="H562" s="219">
        <f>Scores!J558*calcs!$BN$4</f>
        <v>1.05576329940568</v>
      </c>
      <c r="I562" s="219">
        <f>Scores!K558*calcs!$BN$4</f>
        <v>1.05576329940568</v>
      </c>
      <c r="J562" s="219">
        <f>Scores!L558*calcs!$BN$4</f>
        <v>1.05576329940568</v>
      </c>
      <c r="K562" s="219">
        <f>Scores!M558*calcs!$BN$4</f>
        <v>1.05576329940568</v>
      </c>
      <c r="L562" s="219">
        <f>Scores!N558*calcs!$BN$4</f>
        <v>1.05576329940568</v>
      </c>
      <c r="M562" s="219">
        <f>Scores!O558*calcs!$BN$5</f>
        <v>0.946636550336288</v>
      </c>
      <c r="N562" s="219">
        <f>Scores!P558*calcs!$BN$5</f>
        <v>0.946636550336288</v>
      </c>
      <c r="O562" s="219">
        <f>Scores!Q558*calcs!$BN$5</f>
        <v>0.946636550336288</v>
      </c>
      <c r="P562" s="219">
        <f>Scores!R558*calcs!$BN$5</f>
        <v>0.946636550336288</v>
      </c>
      <c r="Q562" s="219">
        <f>Scores!S558*calcs!$BN$5</f>
        <v>0.946636550336288</v>
      </c>
      <c r="R562" s="219">
        <f>Scores!T558*calcs!$BN$6</f>
        <v>-0.838356666707023</v>
      </c>
      <c r="S562" s="219">
        <f>Scores!U558*calcs!$BN$6</f>
        <v>-0.838356666707023</v>
      </c>
      <c r="T562" s="219">
        <f>Scores!V558*calcs!$BN$6</f>
        <v>-0.838356666707023</v>
      </c>
      <c r="U562" s="219">
        <f>Scores!W558*calcs!$BN$6</f>
        <v>-0.838356666707023</v>
      </c>
      <c r="V562" s="219">
        <f>Scores!X558*calcs!$BN$6</f>
        <v>-0.838356666707023</v>
      </c>
      <c r="W562" s="219">
        <f>Scores!Y558*calcs!$BN$7</f>
        <v>-0.918033396529714</v>
      </c>
      <c r="X562" s="219">
        <f>Scores!Z558*calcs!$BN$7</f>
        <v>-0.435236190278165</v>
      </c>
      <c r="Y562" s="219">
        <f>Scores!AA558*calcs!$BN$7</f>
        <v>-0.451137751128032</v>
      </c>
      <c r="Z562" s="219">
        <f>Scores!AB558*calcs!$BN$7</f>
        <v>-0.311452331776502</v>
      </c>
      <c r="AA562" s="219">
        <f>Scores!AC558*calcs!$BN$7</f>
        <v>-0.991150234538172</v>
      </c>
      <c r="AB562" s="219">
        <f>Scores!AD558*calcs!$BN$8</f>
        <v>-0.374853760694341</v>
      </c>
      <c r="AC562" s="219">
        <f>Scores!AE558*calcs!$BN$8</f>
        <v>-0.218879803775183</v>
      </c>
      <c r="AD562" s="219">
        <f>Scores!AF558*calcs!$BN$8</f>
        <v>-0.306772206691209</v>
      </c>
      <c r="AE562" s="219">
        <f>Scores!AG558*calcs!$BN$8</f>
        <v>-0.215440886609851</v>
      </c>
      <c r="AF562" s="219">
        <f>Scores!AH558*calcs!$BN$8</f>
        <v>-0.284045556323348</v>
      </c>
      <c r="AG562" s="219">
        <f>Scores!AI558*calcs!$BN$9</f>
        <v>2.00617125764533</v>
      </c>
      <c r="AH562" s="219">
        <f>Scores!AJ558*calcs!$BN$9</f>
        <v>2.05165555539713</v>
      </c>
      <c r="AI562" s="219">
        <f>Scores!AK558*calcs!$BN$9</f>
        <v>2.05235244896685</v>
      </c>
      <c r="AJ562" s="219">
        <f>Scores!AL558*calcs!$BN$9</f>
        <v>2.03751176185046</v>
      </c>
      <c r="AK562" s="219">
        <f>Scores!AM558*calcs!$BN$9</f>
        <v>2.11197212978086</v>
      </c>
      <c r="AL562" s="219">
        <f>Scores!AN558*calcs!$BN$10</f>
        <v>-1.4763305912303</v>
      </c>
      <c r="AM562" s="219">
        <f>Scores!AO558*calcs!$BN$10</f>
        <v>-1.47494090229236</v>
      </c>
      <c r="AN562" s="219">
        <f>Scores!AP558*calcs!$BN$10</f>
        <v>-1.49300135919294</v>
      </c>
      <c r="AO562" s="219">
        <f>Scores!AQ558*calcs!$BN$10</f>
        <v>-1.53399793632909</v>
      </c>
      <c r="AP562" s="219">
        <f>Scores!AR558*calcs!$BN$10</f>
        <v>-1.55262433453183</v>
      </c>
      <c r="AQ562" s="219">
        <f>Scores!AS558*calcs!$BN$11</f>
        <v>-1.75640327800654</v>
      </c>
      <c r="AR562" s="219">
        <f>Scores!AT558*calcs!$BN$11</f>
        <v>-1.74784767224166</v>
      </c>
      <c r="AS562" s="219">
        <f>Scores!AU558*calcs!$BN$11</f>
        <v>-1.63529435418761</v>
      </c>
      <c r="AT562" s="219">
        <f>Scores!AV558*calcs!$BN$11</f>
        <v>-1.18428070765913</v>
      </c>
      <c r="AU562" s="219">
        <f>Scores!AW558*calcs!$BN$11</f>
        <v>-1.11645651256965</v>
      </c>
      <c r="AV562" s="219">
        <f>Scores!AX558*calcs!$BN$12</f>
        <v>-1.41518072512922</v>
      </c>
      <c r="AW562" s="219">
        <f>Scores!AY558*calcs!$BN$12</f>
        <v>-1.3591177858314</v>
      </c>
      <c r="AX562" s="219">
        <f>Scores!AZ558*calcs!$BN$12</f>
        <v>-1.34060434779351</v>
      </c>
      <c r="AY562" s="219">
        <f>Scores!BA558*calcs!$BN$12</f>
        <v>-1.10888688632652</v>
      </c>
      <c r="AZ562" s="219">
        <f>Scores!BB558*calcs!$BN$12</f>
        <v>-1.08375687352962</v>
      </c>
      <c r="BA562" s="219">
        <f>Scores!BC558*calcs!$BN$13</f>
        <v>-2.38746116148501</v>
      </c>
      <c r="BB562" s="219">
        <f>Scores!BD558*calcs!$BN$13</f>
        <v>-2.41881508135634</v>
      </c>
      <c r="BC562" s="219">
        <f>Scores!BE558*calcs!$BN$13</f>
        <v>-2.17123113060834</v>
      </c>
      <c r="BD562" s="219">
        <f>Scores!BF558*calcs!$BN$13</f>
        <v>-2.07269832632708</v>
      </c>
      <c r="BE562" s="219">
        <f>Scores!BG558*calcs!$BN$13</f>
        <v>-2.07269832632708</v>
      </c>
      <c r="BF562" s="219">
        <f>Scores!BH558*calcs!$BN$14</f>
        <v>1.8719594007504</v>
      </c>
      <c r="BG562" s="219">
        <f>Scores!BI558*calcs!$BN$14</f>
        <v>1.8719594007504</v>
      </c>
      <c r="BH562" s="219">
        <f>Scores!BJ558*calcs!$BN$14</f>
        <v>1.8719594007504</v>
      </c>
      <c r="BI562" s="219">
        <f>Scores!BK558*calcs!$BN$14</f>
        <v>1.61724632105459</v>
      </c>
      <c r="BJ562" s="219">
        <f>Scores!BL558*calcs!$BN$14</f>
        <v>1.61724632105459</v>
      </c>
    </row>
    <row r="563" spans="1:62">
      <c r="A563" t="s">
        <v>1122</v>
      </c>
      <c r="B563" s="22" t="s">
        <v>1123</v>
      </c>
      <c r="C563" s="219">
        <f>Scores!E559*calcs!$BN$3</f>
        <v>0.893359264420662</v>
      </c>
      <c r="D563" s="219">
        <f>Scores!F559*calcs!$BN$3</f>
        <v>0.893359264420662</v>
      </c>
      <c r="E563" s="219">
        <f>Scores!G559*calcs!$BN$3</f>
        <v>0.893359264420662</v>
      </c>
      <c r="F563" s="219">
        <f>Scores!H559*calcs!$BN$3</f>
        <v>0.893359264420662</v>
      </c>
      <c r="G563" s="219">
        <f>Scores!I559*calcs!$BN$3</f>
        <v>0.893359264420662</v>
      </c>
      <c r="H563" s="219">
        <f>Scores!J559*calcs!$BN$4</f>
        <v>0.289598017265238</v>
      </c>
      <c r="I563" s="219">
        <f>Scores!K559*calcs!$BN$4</f>
        <v>0.289598017265238</v>
      </c>
      <c r="J563" s="219">
        <f>Scores!L559*calcs!$BN$4</f>
        <v>0.289598017265238</v>
      </c>
      <c r="K563" s="219">
        <f>Scores!M559*calcs!$BN$4</f>
        <v>0.289598017265238</v>
      </c>
      <c r="L563" s="219">
        <f>Scores!N559*calcs!$BN$4</f>
        <v>0.289598017265238</v>
      </c>
      <c r="M563" s="219">
        <f>Scores!O559*calcs!$BN$5</f>
        <v>-0.268810497838305</v>
      </c>
      <c r="N563" s="219">
        <f>Scores!P559*calcs!$BN$5</f>
        <v>-0.268810497838305</v>
      </c>
      <c r="O563" s="219">
        <f>Scores!Q559*calcs!$BN$5</f>
        <v>-0.268810497838305</v>
      </c>
      <c r="P563" s="219">
        <f>Scores!R559*calcs!$BN$5</f>
        <v>-0.268810497838305</v>
      </c>
      <c r="Q563" s="219">
        <f>Scores!S559*calcs!$BN$5</f>
        <v>-0.268810497838305</v>
      </c>
      <c r="R563" s="219">
        <f>Scores!T559*calcs!$BN$6</f>
        <v>-0.760782901712473</v>
      </c>
      <c r="S563" s="219">
        <f>Scores!U559*calcs!$BN$6</f>
        <v>-0.760782901712473</v>
      </c>
      <c r="T563" s="219">
        <f>Scores!V559*calcs!$BN$6</f>
        <v>-0.760782901712473</v>
      </c>
      <c r="U563" s="219">
        <f>Scores!W559*calcs!$BN$6</f>
        <v>-0.760782901712473</v>
      </c>
      <c r="V563" s="219">
        <f>Scores!X559*calcs!$BN$6</f>
        <v>-0.760782901712473</v>
      </c>
      <c r="W563" s="219">
        <f>Scores!Y559*calcs!$BN$7</f>
        <v>0.289630890713145</v>
      </c>
      <c r="X563" s="219">
        <f>Scores!Z559*calcs!$BN$7</f>
        <v>0.37678326795821</v>
      </c>
      <c r="Y563" s="219">
        <f>Scores!AA559*calcs!$BN$7</f>
        <v>0.881571018676265</v>
      </c>
      <c r="Z563" s="219">
        <f>Scores!AB559*calcs!$BN$7</f>
        <v>0.743146733339244</v>
      </c>
      <c r="AA563" s="219">
        <f>Scores!AC559*calcs!$BN$7</f>
        <v>0.341988146578128</v>
      </c>
      <c r="AB563" s="219">
        <f>Scores!AD559*calcs!$BN$8</f>
        <v>0.14789748235945</v>
      </c>
      <c r="AC563" s="219">
        <f>Scores!AE559*calcs!$BN$8</f>
        <v>0.342649757658333</v>
      </c>
      <c r="AD563" s="219">
        <f>Scores!AF559*calcs!$BN$8</f>
        <v>0.348544428574139</v>
      </c>
      <c r="AE563" s="219">
        <f>Scores!AG559*calcs!$BN$8</f>
        <v>0.199500613337009</v>
      </c>
      <c r="AF563" s="219">
        <f>Scores!AH559*calcs!$BN$8</f>
        <v>0.325473586075466</v>
      </c>
      <c r="AG563" s="219">
        <f>Scores!AI559*calcs!$BN$9</f>
        <v>1.79074202065394</v>
      </c>
      <c r="AH563" s="219">
        <f>Scores!AJ559*calcs!$BN$9</f>
        <v>1.90998047481709</v>
      </c>
      <c r="AI563" s="219">
        <f>Scores!AK559*calcs!$BN$9</f>
        <v>1.95073150352595</v>
      </c>
      <c r="AJ563" s="219">
        <f>Scores!AL559*calcs!$BN$9</f>
        <v>1.9722342456302</v>
      </c>
      <c r="AK563" s="219">
        <f>Scores!AM559*calcs!$BN$9</f>
        <v>2.04054857032447</v>
      </c>
      <c r="AL563" s="219">
        <f>Scores!AN559*calcs!$BN$10</f>
        <v>-1.2247150316622</v>
      </c>
      <c r="AM563" s="219">
        <f>Scores!AO559*calcs!$BN$10</f>
        <v>-1.18614754507692</v>
      </c>
      <c r="AN563" s="219">
        <f>Scores!AP559*calcs!$BN$10</f>
        <v>-1.24817250085662</v>
      </c>
      <c r="AO563" s="219">
        <f>Scores!AQ559*calcs!$BN$10</f>
        <v>-1.20894805639216</v>
      </c>
      <c r="AP563" s="219">
        <f>Scores!AR559*calcs!$BN$10</f>
        <v>-1.09397748823941</v>
      </c>
      <c r="AQ563" s="219">
        <f>Scores!AS559*calcs!$BN$11</f>
        <v>-1.00177934296712</v>
      </c>
      <c r="AR563" s="219">
        <f>Scores!AT559*calcs!$BN$11</f>
        <v>-0.750698508065522</v>
      </c>
      <c r="AS563" s="219">
        <f>Scores!AU559*calcs!$BN$11</f>
        <v>-0.745811677600181</v>
      </c>
      <c r="AT563" s="219">
        <f>Scores!AV559*calcs!$BN$11</f>
        <v>-0.412395844766577</v>
      </c>
      <c r="AU563" s="219">
        <f>Scores!AW559*calcs!$BN$11</f>
        <v>-0.269302349772629</v>
      </c>
      <c r="AV563" s="219">
        <f>Scores!AX559*calcs!$BN$12</f>
        <v>-0.707440911058629</v>
      </c>
      <c r="AW563" s="219">
        <f>Scores!AY559*calcs!$BN$12</f>
        <v>-0.537822154425567</v>
      </c>
      <c r="AX563" s="219">
        <f>Scores!AZ559*calcs!$BN$12</f>
        <v>-0.489924524218318</v>
      </c>
      <c r="AY563" s="219">
        <f>Scores!BA559*calcs!$BN$12</f>
        <v>-0.529080201612862</v>
      </c>
      <c r="AZ563" s="219">
        <f>Scores!BB559*calcs!$BN$12</f>
        <v>-0.427226104075682</v>
      </c>
      <c r="BA563" s="219">
        <f>Scores!BC559*calcs!$BN$13</f>
        <v>-2.26664987379541</v>
      </c>
      <c r="BB563" s="219">
        <f>Scores!BD559*calcs!$BN$13</f>
        <v>-2.25793059200007</v>
      </c>
      <c r="BC563" s="219">
        <f>Scores!BE559*calcs!$BN$13</f>
        <v>-2.26220450200254</v>
      </c>
      <c r="BD563" s="219">
        <f>Scores!BF559*calcs!$BN$13</f>
        <v>-2.20556360365574</v>
      </c>
      <c r="BE563" s="219">
        <f>Scores!BG559*calcs!$BN$13</f>
        <v>-2.20556360365574</v>
      </c>
      <c r="BF563" s="219">
        <f>Scores!BH559*calcs!$BN$14</f>
        <v>1.22807609870736</v>
      </c>
      <c r="BG563" s="219">
        <f>Scores!BI559*calcs!$BN$14</f>
        <v>1.22807609870736</v>
      </c>
      <c r="BH563" s="219">
        <f>Scores!BJ559*calcs!$BN$14</f>
        <v>1.22807609870736</v>
      </c>
      <c r="BI563" s="219">
        <f>Scores!BK559*calcs!$BN$14</f>
        <v>1.24046693657455</v>
      </c>
      <c r="BJ563" s="219">
        <f>Scores!BL559*calcs!$BN$14</f>
        <v>1.24046693657455</v>
      </c>
    </row>
    <row r="564" spans="1:62">
      <c r="A564" t="s">
        <v>1124</v>
      </c>
      <c r="B564" s="22" t="s">
        <v>1125</v>
      </c>
      <c r="C564" s="219">
        <f>Scores!E560*calcs!$BN$3</f>
        <v>1.20311331865476</v>
      </c>
      <c r="D564" s="219">
        <f>Scores!F560*calcs!$BN$3</f>
        <v>1.20311331865476</v>
      </c>
      <c r="E564" s="219">
        <f>Scores!G560*calcs!$BN$3</f>
        <v>1.20311331865476</v>
      </c>
      <c r="F564" s="219">
        <f>Scores!H560*calcs!$BN$3</f>
        <v>1.20311331865476</v>
      </c>
      <c r="G564" s="219">
        <f>Scores!I560*calcs!$BN$3</f>
        <v>1.20311331865476</v>
      </c>
      <c r="H564" s="219">
        <f>Scores!J560*calcs!$BN$4</f>
        <v>0.259649523474924</v>
      </c>
      <c r="I564" s="219">
        <f>Scores!K560*calcs!$BN$4</f>
        <v>0.259649523474924</v>
      </c>
      <c r="J564" s="219">
        <f>Scores!L560*calcs!$BN$4</f>
        <v>0.259649523474924</v>
      </c>
      <c r="K564" s="219">
        <f>Scores!M560*calcs!$BN$4</f>
        <v>0.259649523474924</v>
      </c>
      <c r="L564" s="219">
        <f>Scores!N560*calcs!$BN$4</f>
        <v>0.259649523474924</v>
      </c>
      <c r="M564" s="219">
        <f>Scores!O560*calcs!$BN$5</f>
        <v>-0.462781600497565</v>
      </c>
      <c r="N564" s="219">
        <f>Scores!P560*calcs!$BN$5</f>
        <v>-0.462781600497565</v>
      </c>
      <c r="O564" s="219">
        <f>Scores!Q560*calcs!$BN$5</f>
        <v>-0.462781600497565</v>
      </c>
      <c r="P564" s="219">
        <f>Scores!R560*calcs!$BN$5</f>
        <v>-0.462781600497565</v>
      </c>
      <c r="Q564" s="219">
        <f>Scores!S560*calcs!$BN$5</f>
        <v>-0.462781600497565</v>
      </c>
      <c r="R564" s="219">
        <f>Scores!T560*calcs!$BN$6</f>
        <v>-1.02921461365835</v>
      </c>
      <c r="S564" s="219">
        <f>Scores!U560*calcs!$BN$6</f>
        <v>-1.02921461365835</v>
      </c>
      <c r="T564" s="219">
        <f>Scores!V560*calcs!$BN$6</f>
        <v>-1.02921461365835</v>
      </c>
      <c r="U564" s="219">
        <f>Scores!W560*calcs!$BN$6</f>
        <v>-1.02921461365835</v>
      </c>
      <c r="V564" s="219">
        <f>Scores!X560*calcs!$BN$6</f>
        <v>-1.02921461365835</v>
      </c>
      <c r="W564" s="219">
        <f>Scores!Y560*calcs!$BN$7</f>
        <v>-1.08840520570237</v>
      </c>
      <c r="X564" s="219">
        <f>Scores!Z560*calcs!$BN$7</f>
        <v>-1.7524942297647</v>
      </c>
      <c r="Y564" s="219">
        <f>Scores!AA560*calcs!$BN$7</f>
        <v>-0.815683466183266</v>
      </c>
      <c r="Z564" s="219">
        <f>Scores!AB560*calcs!$BN$7</f>
        <v>-0.434726037721386</v>
      </c>
      <c r="AA564" s="219">
        <f>Scores!AC560*calcs!$BN$7</f>
        <v>0.350175024589823</v>
      </c>
      <c r="AB564" s="219">
        <f>Scores!AD560*calcs!$BN$8</f>
        <v>-0.377797854599061</v>
      </c>
      <c r="AC564" s="219">
        <f>Scores!AE560*calcs!$BN$8</f>
        <v>-0.367098834807134</v>
      </c>
      <c r="AD564" s="219">
        <f>Scores!AF560*calcs!$BN$8</f>
        <v>-0.42394041022388</v>
      </c>
      <c r="AE564" s="219">
        <f>Scores!AG560*calcs!$BN$8</f>
        <v>-0.310863836380535</v>
      </c>
      <c r="AF564" s="219">
        <f>Scores!AH560*calcs!$BN$8</f>
        <v>-0.181672130102011</v>
      </c>
      <c r="AG564" s="219">
        <f>Scores!AI560*calcs!$BN$9</f>
        <v>2.37530786529144</v>
      </c>
      <c r="AH564" s="219">
        <f>Scores!AJ560*calcs!$BN$9</f>
        <v>2.4464139586963</v>
      </c>
      <c r="AI564" s="219">
        <f>Scores!AK560*calcs!$BN$9</f>
        <v>2.54702160364824</v>
      </c>
      <c r="AJ564" s="219">
        <f>Scores!AL560*calcs!$BN$9</f>
        <v>2.5690933133582</v>
      </c>
      <c r="AK564" s="219">
        <f>Scores!AM560*calcs!$BN$9</f>
        <v>2.69116434187781</v>
      </c>
      <c r="AL564" s="219">
        <f>Scores!AN560*calcs!$BN$10</f>
        <v>-2.77553935360698</v>
      </c>
      <c r="AM564" s="219">
        <f>Scores!AO560*calcs!$BN$10</f>
        <v>-2.6886099553429</v>
      </c>
      <c r="AN564" s="219">
        <f>Scores!AP560*calcs!$BN$10</f>
        <v>-2.85220157011366</v>
      </c>
      <c r="AO564" s="219">
        <f>Scores!AQ560*calcs!$BN$10</f>
        <v>-2.97054640391575</v>
      </c>
      <c r="AP564" s="219">
        <f>Scores!AR560*calcs!$BN$10</f>
        <v>-2.94400503942267</v>
      </c>
      <c r="AQ564" s="219">
        <f>Scores!AS560*calcs!$BN$11</f>
        <v>-2.30094561072563</v>
      </c>
      <c r="AR564" s="219">
        <f>Scores!AT560*calcs!$BN$11</f>
        <v>-2.41761801680207</v>
      </c>
      <c r="AS564" s="219">
        <f>Scores!AU560*calcs!$BN$11</f>
        <v>-2.30892200921995</v>
      </c>
      <c r="AT564" s="219">
        <f>Scores!AV560*calcs!$BN$11</f>
        <v>-1.67380272776139</v>
      </c>
      <c r="AU564" s="219">
        <f>Scores!AW560*calcs!$BN$11</f>
        <v>-1.73177191748363</v>
      </c>
      <c r="AV564" s="219">
        <f>Scores!AX560*calcs!$BN$12</f>
        <v>-1.3825775449624</v>
      </c>
      <c r="AW564" s="219">
        <f>Scores!AY560*calcs!$BN$12</f>
        <v>-1.36046596523687</v>
      </c>
      <c r="AX564" s="219">
        <f>Scores!AZ560*calcs!$BN$12</f>
        <v>-1.31608755529057</v>
      </c>
      <c r="AY564" s="219">
        <f>Scores!BA560*calcs!$BN$12</f>
        <v>-1.2414365019477</v>
      </c>
      <c r="AZ564" s="219">
        <f>Scores!BB560*calcs!$BN$12</f>
        <v>-0.998927314899179</v>
      </c>
      <c r="BA564" s="219">
        <f>Scores!BC560*calcs!$BN$13</f>
        <v>-2.51402536763603</v>
      </c>
      <c r="BB564" s="219">
        <f>Scores!BD560*calcs!$BN$13</f>
        <v>-2.54086538362661</v>
      </c>
      <c r="BC564" s="219">
        <f>Scores!BE560*calcs!$BN$13</f>
        <v>-2.32285341626534</v>
      </c>
      <c r="BD564" s="219">
        <f>Scores!BF560*calcs!$BN$13</f>
        <v>-2.22549339525504</v>
      </c>
      <c r="BE564" s="219">
        <f>Scores!BG560*calcs!$BN$13</f>
        <v>-2.22549339525504</v>
      </c>
      <c r="BF564" s="219">
        <f>Scores!BH560*calcs!$BN$14</f>
        <v>1.18012675669232</v>
      </c>
      <c r="BG564" s="219">
        <f>Scores!BI560*calcs!$BN$14</f>
        <v>1.18012675669232</v>
      </c>
      <c r="BH564" s="219">
        <f>Scores!BJ560*calcs!$BN$14</f>
        <v>1.18012675669232</v>
      </c>
      <c r="BI564" s="219">
        <f>Scores!BK560*calcs!$BN$14</f>
        <v>1.18223921962915</v>
      </c>
      <c r="BJ564" s="219">
        <f>Scores!BL560*calcs!$BN$14</f>
        <v>1.18223921962915</v>
      </c>
    </row>
    <row r="565" spans="1:62">
      <c r="A565" t="s">
        <v>1126</v>
      </c>
      <c r="B565" s="22" t="s">
        <v>1127</v>
      </c>
      <c r="C565" s="219">
        <f>Scores!E561*calcs!$BN$3</f>
        <v>0.801270221269986</v>
      </c>
      <c r="D565" s="219">
        <f>Scores!F561*calcs!$BN$3</f>
        <v>0.801270221269986</v>
      </c>
      <c r="E565" s="219">
        <f>Scores!G561*calcs!$BN$3</f>
        <v>0.801270221269986</v>
      </c>
      <c r="F565" s="219">
        <f>Scores!H561*calcs!$BN$3</f>
        <v>0.801270221269986</v>
      </c>
      <c r="G565" s="219">
        <f>Scores!I561*calcs!$BN$3</f>
        <v>0.801270221269986</v>
      </c>
      <c r="H565" s="219">
        <f>Scores!J561*calcs!$BN$4</f>
        <v>0.990983198548112</v>
      </c>
      <c r="I565" s="219">
        <f>Scores!K561*calcs!$BN$4</f>
        <v>0.990983198548112</v>
      </c>
      <c r="J565" s="219">
        <f>Scores!L561*calcs!$BN$4</f>
        <v>0.990983198548112</v>
      </c>
      <c r="K565" s="219">
        <f>Scores!M561*calcs!$BN$4</f>
        <v>0.990983198548112</v>
      </c>
      <c r="L565" s="219">
        <f>Scores!N561*calcs!$BN$4</f>
        <v>0.990983198548112</v>
      </c>
      <c r="M565" s="219">
        <f>Scores!O561*calcs!$BN$5</f>
        <v>2.24253682510044</v>
      </c>
      <c r="N565" s="219">
        <f>Scores!P561*calcs!$BN$5</f>
        <v>2.24253682510044</v>
      </c>
      <c r="O565" s="219">
        <f>Scores!Q561*calcs!$BN$5</f>
        <v>2.24253682510044</v>
      </c>
      <c r="P565" s="219">
        <f>Scores!R561*calcs!$BN$5</f>
        <v>2.24253682510044</v>
      </c>
      <c r="Q565" s="219">
        <f>Scores!S561*calcs!$BN$5</f>
        <v>2.24253682510044</v>
      </c>
      <c r="R565" s="219">
        <f>Scores!T561*calcs!$BN$6</f>
        <v>-0.164606873079753</v>
      </c>
      <c r="S565" s="219">
        <f>Scores!U561*calcs!$BN$6</f>
        <v>-0.164606873079753</v>
      </c>
      <c r="T565" s="219">
        <f>Scores!V561*calcs!$BN$6</f>
        <v>-0.164606873079753</v>
      </c>
      <c r="U565" s="219">
        <f>Scores!W561*calcs!$BN$6</f>
        <v>-0.164606873079753</v>
      </c>
      <c r="V565" s="219">
        <f>Scores!X561*calcs!$BN$6</f>
        <v>-0.164606873079753</v>
      </c>
      <c r="W565" s="219">
        <f>Scores!Y561*calcs!$BN$7</f>
        <v>1.10880165536879</v>
      </c>
      <c r="X565" s="219">
        <f>Scores!Z561*calcs!$BN$7</f>
        <v>1.36434453385478</v>
      </c>
      <c r="Y565" s="219">
        <f>Scores!AA561*calcs!$BN$7</f>
        <v>1.01137246858134</v>
      </c>
      <c r="Z565" s="219">
        <f>Scores!AB561*calcs!$BN$7</f>
        <v>1.18654436172728</v>
      </c>
      <c r="AA565" s="219">
        <f>Scores!AC561*calcs!$BN$7</f>
        <v>0.802685425503116</v>
      </c>
      <c r="AB565" s="219">
        <f>Scores!AD561*calcs!$BN$8</f>
        <v>1.04437158094362</v>
      </c>
      <c r="AC565" s="219">
        <f>Scores!AE561*calcs!$BN$8</f>
        <v>1.04023902789989</v>
      </c>
      <c r="AD565" s="219">
        <f>Scores!AF561*calcs!$BN$8</f>
        <v>0.954541545473302</v>
      </c>
      <c r="AE565" s="219">
        <f>Scores!AG561*calcs!$BN$8</f>
        <v>0.916223464523658</v>
      </c>
      <c r="AF565" s="219">
        <f>Scores!AH561*calcs!$BN$8</f>
        <v>1.03426946440444</v>
      </c>
      <c r="AG565" s="219">
        <f>Scores!AI561*calcs!$BN$9</f>
        <v>2.66336403559424</v>
      </c>
      <c r="AH565" s="219">
        <f>Scores!AJ561*calcs!$BN$9</f>
        <v>2.60160153738885</v>
      </c>
      <c r="AI565" s="219">
        <f>Scores!AK561*calcs!$BN$9</f>
        <v>2.53472860827758</v>
      </c>
      <c r="AJ565" s="219">
        <f>Scores!AL561*calcs!$BN$9</f>
        <v>2.50470665877799</v>
      </c>
      <c r="AK565" s="219">
        <f>Scores!AM561*calcs!$BN$9</f>
        <v>2.61405151972904</v>
      </c>
      <c r="AL565" s="219">
        <f>Scores!AN561*calcs!$BN$10</f>
        <v>-1.30656409309818</v>
      </c>
      <c r="AM565" s="219">
        <f>Scores!AO561*calcs!$BN$10</f>
        <v>-1.23379358717644</v>
      </c>
      <c r="AN565" s="219">
        <f>Scores!AP561*calcs!$BN$10</f>
        <v>-1.07372411228245</v>
      </c>
      <c r="AO565" s="219">
        <f>Scores!AQ561*calcs!$BN$10</f>
        <v>-1.07675575663425</v>
      </c>
      <c r="AP565" s="219">
        <f>Scores!AR561*calcs!$BN$10</f>
        <v>-0.933695424451378</v>
      </c>
      <c r="AQ565" s="219">
        <f>Scores!AS561*calcs!$BN$11</f>
        <v>-0.322099189600367</v>
      </c>
      <c r="AR565" s="219">
        <f>Scores!AT561*calcs!$BN$11</f>
        <v>-0.266326609837128</v>
      </c>
      <c r="AS565" s="219">
        <f>Scores!AU561*calcs!$BN$11</f>
        <v>-0.395443865094664</v>
      </c>
      <c r="AT565" s="219">
        <f>Scores!AV561*calcs!$BN$11</f>
        <v>0.163184104108929</v>
      </c>
      <c r="AU565" s="219">
        <f>Scores!AW561*calcs!$BN$11</f>
        <v>0.322958429031005</v>
      </c>
      <c r="AV565" s="219">
        <f>Scores!AX561*calcs!$BN$12</f>
        <v>-0.0622644773820347</v>
      </c>
      <c r="AW565" s="219">
        <f>Scores!AY561*calcs!$BN$12</f>
        <v>0.00129400201294335</v>
      </c>
      <c r="AX565" s="219">
        <f>Scores!AZ561*calcs!$BN$12</f>
        <v>0.0307162267163613</v>
      </c>
      <c r="AY565" s="219">
        <f>Scores!BA561*calcs!$BN$12</f>
        <v>0.117814057969631</v>
      </c>
      <c r="AZ565" s="219">
        <f>Scores!BB561*calcs!$BN$12</f>
        <v>0.214044102043461</v>
      </c>
      <c r="BA565" s="219">
        <f>Scores!BC561*calcs!$BN$13</f>
        <v>-1.783404723037</v>
      </c>
      <c r="BB565" s="219">
        <f>Scores!BD561*calcs!$BN$13</f>
        <v>-1.80301582899268</v>
      </c>
      <c r="BC565" s="219">
        <f>Scores!BE561*calcs!$BN$13</f>
        <v>-1.77094829647384</v>
      </c>
      <c r="BD565" s="219">
        <f>Scores!BF561*calcs!$BN$13</f>
        <v>-1.64088617500894</v>
      </c>
      <c r="BE565" s="219">
        <f>Scores!BG561*calcs!$BN$13</f>
        <v>-1.64088617500894</v>
      </c>
      <c r="BF565" s="219">
        <f>Scores!BH561*calcs!$BN$14</f>
        <v>3.57084804315117</v>
      </c>
      <c r="BG565" s="219">
        <f>Scores!BI561*calcs!$BN$14</f>
        <v>3.57084804315117</v>
      </c>
      <c r="BH565" s="219">
        <f>Scores!BJ561*calcs!$BN$14</f>
        <v>3.57084804315117</v>
      </c>
      <c r="BI565" s="219">
        <f>Scores!BK561*calcs!$BN$14</f>
        <v>3.50144015066885</v>
      </c>
      <c r="BJ565" s="219">
        <f>Scores!BL561*calcs!$BN$14</f>
        <v>3.50144015066885</v>
      </c>
    </row>
    <row r="566" spans="1:62">
      <c r="A566" t="s">
        <v>1128</v>
      </c>
      <c r="B566" s="22" t="s">
        <v>1129</v>
      </c>
      <c r="C566" s="219">
        <f>Scores!E562*calcs!$BN$3</f>
        <v>1.02172580941857</v>
      </c>
      <c r="D566" s="219">
        <f>Scores!F562*calcs!$BN$3</f>
        <v>1.02172580941857</v>
      </c>
      <c r="E566" s="219">
        <f>Scores!G562*calcs!$BN$3</f>
        <v>1.02172580941857</v>
      </c>
      <c r="F566" s="219">
        <f>Scores!H562*calcs!$BN$3</f>
        <v>1.02172580941857</v>
      </c>
      <c r="G566" s="219">
        <f>Scores!I562*calcs!$BN$3</f>
        <v>1.02172580941857</v>
      </c>
      <c r="H566" s="219">
        <f>Scores!J562*calcs!$BN$4</f>
        <v>0.43418147016109</v>
      </c>
      <c r="I566" s="219">
        <f>Scores!K562*calcs!$BN$4</f>
        <v>0.43418147016109</v>
      </c>
      <c r="J566" s="219">
        <f>Scores!L562*calcs!$BN$4</f>
        <v>0.43418147016109</v>
      </c>
      <c r="K566" s="219">
        <f>Scores!M562*calcs!$BN$4</f>
        <v>0.43418147016109</v>
      </c>
      <c r="L566" s="219">
        <f>Scores!N562*calcs!$BN$4</f>
        <v>0.43418147016109</v>
      </c>
      <c r="M566" s="219">
        <f>Scores!O562*calcs!$BN$5</f>
        <v>-0.35246134231514</v>
      </c>
      <c r="N566" s="219">
        <f>Scores!P562*calcs!$BN$5</f>
        <v>-0.35246134231514</v>
      </c>
      <c r="O566" s="219">
        <f>Scores!Q562*calcs!$BN$5</f>
        <v>-0.35246134231514</v>
      </c>
      <c r="P566" s="219">
        <f>Scores!R562*calcs!$BN$5</f>
        <v>-0.35246134231514</v>
      </c>
      <c r="Q566" s="219">
        <f>Scores!S562*calcs!$BN$5</f>
        <v>-0.35246134231514</v>
      </c>
      <c r="R566" s="219">
        <f>Scores!T562*calcs!$BN$6</f>
        <v>-0.986656545402977</v>
      </c>
      <c r="S566" s="219">
        <f>Scores!U562*calcs!$BN$6</f>
        <v>-0.986656545402977</v>
      </c>
      <c r="T566" s="219">
        <f>Scores!V562*calcs!$BN$6</f>
        <v>-0.986656545402977</v>
      </c>
      <c r="U566" s="219">
        <f>Scores!W562*calcs!$BN$6</f>
        <v>-0.986656545402977</v>
      </c>
      <c r="V566" s="219">
        <f>Scores!X562*calcs!$BN$6</f>
        <v>-0.986656545402977</v>
      </c>
      <c r="W566" s="219">
        <f>Scores!Y562*calcs!$BN$7</f>
        <v>-1.81557299469836</v>
      </c>
      <c r="X566" s="219">
        <f>Scores!Z562*calcs!$BN$7</f>
        <v>-1.26565646492099</v>
      </c>
      <c r="Y566" s="219">
        <f>Scores!AA562*calcs!$BN$7</f>
        <v>-0.869329529299529</v>
      </c>
      <c r="Z566" s="219">
        <f>Scores!AB562*calcs!$BN$7</f>
        <v>-1.52612647218192</v>
      </c>
      <c r="AA566" s="219">
        <f>Scores!AC562*calcs!$BN$7</f>
        <v>-1.71747294885073</v>
      </c>
      <c r="AB566" s="219">
        <f>Scores!AD562*calcs!$BN$8</f>
        <v>-0.818787883574442</v>
      </c>
      <c r="AC566" s="219">
        <f>Scores!AE562*calcs!$BN$8</f>
        <v>-0.843909041969966</v>
      </c>
      <c r="AD566" s="219">
        <f>Scores!AF562*calcs!$BN$8</f>
        <v>-0.843024407896692</v>
      </c>
      <c r="AE566" s="219">
        <f>Scores!AG562*calcs!$BN$8</f>
        <v>-0.872541882688493</v>
      </c>
      <c r="AF566" s="219">
        <f>Scores!AH562*calcs!$BN$8</f>
        <v>-1.0322714609043</v>
      </c>
      <c r="AG566" s="219">
        <f>Scores!AI562*calcs!$BN$9</f>
        <v>1.70452688906831</v>
      </c>
      <c r="AH566" s="219">
        <f>Scores!AJ562*calcs!$BN$9</f>
        <v>1.83940882946744</v>
      </c>
      <c r="AI566" s="219">
        <f>Scores!AK562*calcs!$BN$9</f>
        <v>1.90992577923502</v>
      </c>
      <c r="AJ566" s="219">
        <f>Scores!AL562*calcs!$BN$9</f>
        <v>1.99103675379437</v>
      </c>
      <c r="AK566" s="219">
        <f>Scores!AM562*calcs!$BN$9</f>
        <v>2.01737835635954</v>
      </c>
      <c r="AL566" s="219">
        <f>Scores!AN562*calcs!$BN$10</f>
        <v>-2.51634157077842</v>
      </c>
      <c r="AM566" s="219">
        <f>Scores!AO562*calcs!$BN$10</f>
        <v>-2.60531894189825</v>
      </c>
      <c r="AN566" s="219">
        <f>Scores!AP562*calcs!$BN$10</f>
        <v>-2.74018836695325</v>
      </c>
      <c r="AO566" s="219">
        <f>Scores!AQ562*calcs!$BN$10</f>
        <v>-2.61986325576905</v>
      </c>
      <c r="AP566" s="219">
        <f>Scores!AR562*calcs!$BN$10</f>
        <v>-2.63033970942715</v>
      </c>
      <c r="AQ566" s="219">
        <f>Scores!AS562*calcs!$BN$11</f>
        <v>-2.33169404767254</v>
      </c>
      <c r="AR566" s="219">
        <f>Scores!AT562*calcs!$BN$11</f>
        <v>-2.42326838684623</v>
      </c>
      <c r="AS566" s="219">
        <f>Scores!AU562*calcs!$BN$11</f>
        <v>-2.50678494737074</v>
      </c>
      <c r="AT566" s="219">
        <f>Scores!AV562*calcs!$BN$11</f>
        <v>-1.80049981810586</v>
      </c>
      <c r="AU566" s="219">
        <f>Scores!AW562*calcs!$BN$11</f>
        <v>-1.70999194021473</v>
      </c>
      <c r="AV566" s="219">
        <f>Scores!AX562*calcs!$BN$12</f>
        <v>-1.71309777369137</v>
      </c>
      <c r="AW566" s="219">
        <f>Scores!AY562*calcs!$BN$12</f>
        <v>-1.62266107474937</v>
      </c>
      <c r="AX566" s="219">
        <f>Scores!AZ562*calcs!$BN$12</f>
        <v>-1.63986073855254</v>
      </c>
      <c r="AY566" s="219">
        <f>Scores!BA562*calcs!$BN$12</f>
        <v>-1.42224991709021</v>
      </c>
      <c r="AZ566" s="219">
        <f>Scores!BB562*calcs!$BN$12</f>
        <v>-1.33158354219867</v>
      </c>
      <c r="BA566" s="219">
        <f>Scores!BC562*calcs!$BN$13</f>
        <v>-2.47950785686757</v>
      </c>
      <c r="BB566" s="219">
        <f>Scores!BD562*calcs!$BN$13</f>
        <v>-2.63517698083546</v>
      </c>
      <c r="BC566" s="219">
        <f>Scores!BE562*calcs!$BN$13</f>
        <v>-2.26826939342882</v>
      </c>
      <c r="BD566" s="219">
        <f>Scores!BF562*calcs!$BN$13</f>
        <v>-2.15241749272427</v>
      </c>
      <c r="BE566" s="219">
        <f>Scores!BG562*calcs!$BN$13</f>
        <v>-2.15241749272427</v>
      </c>
      <c r="BF566" s="219">
        <f>Scores!BH562*calcs!$BN$14</f>
        <v>0.984380619289734</v>
      </c>
      <c r="BG566" s="219">
        <f>Scores!BI562*calcs!$BN$14</f>
        <v>0.984380619289734</v>
      </c>
      <c r="BH566" s="219">
        <f>Scores!BJ562*calcs!$BN$14</f>
        <v>0.984380619289734</v>
      </c>
      <c r="BI566" s="219">
        <f>Scores!BK562*calcs!$BN$14</f>
        <v>1.24579725570444</v>
      </c>
      <c r="BJ566" s="219">
        <f>Scores!BL562*calcs!$BN$14</f>
        <v>1.24579725570444</v>
      </c>
    </row>
    <row r="567" spans="1:62">
      <c r="A567" t="s">
        <v>1130</v>
      </c>
      <c r="B567" s="22" t="s">
        <v>1131</v>
      </c>
      <c r="C567" s="219">
        <f>Scores!E563*calcs!$BN$3</f>
        <v>0.703600023988965</v>
      </c>
      <c r="D567" s="219">
        <f>Scores!F563*calcs!$BN$3</f>
        <v>0.703600023988965</v>
      </c>
      <c r="E567" s="219">
        <f>Scores!G563*calcs!$BN$3</f>
        <v>0.703600023988965</v>
      </c>
      <c r="F567" s="219">
        <f>Scores!H563*calcs!$BN$3</f>
        <v>0.703600023988965</v>
      </c>
      <c r="G567" s="219">
        <f>Scores!I563*calcs!$BN$3</f>
        <v>0.703600023988965</v>
      </c>
      <c r="H567" s="219">
        <f>Scores!J563*calcs!$BN$4</f>
        <v>0.946926278597814</v>
      </c>
      <c r="I567" s="219">
        <f>Scores!K563*calcs!$BN$4</f>
        <v>0.946926278597814</v>
      </c>
      <c r="J567" s="219">
        <f>Scores!L563*calcs!$BN$4</f>
        <v>0.946926278597814</v>
      </c>
      <c r="K567" s="219">
        <f>Scores!M563*calcs!$BN$4</f>
        <v>0.946926278597814</v>
      </c>
      <c r="L567" s="219">
        <f>Scores!N563*calcs!$BN$4</f>
        <v>0.946926278597814</v>
      </c>
      <c r="M567" s="219">
        <f>Scores!O563*calcs!$BN$5</f>
        <v>1.19882913500461</v>
      </c>
      <c r="N567" s="219">
        <f>Scores!P563*calcs!$BN$5</f>
        <v>1.19882913500461</v>
      </c>
      <c r="O567" s="219">
        <f>Scores!Q563*calcs!$BN$5</f>
        <v>1.19882913500461</v>
      </c>
      <c r="P567" s="219">
        <f>Scores!R563*calcs!$BN$5</f>
        <v>1.19882913500461</v>
      </c>
      <c r="Q567" s="219">
        <f>Scores!S563*calcs!$BN$5</f>
        <v>1.19882913500461</v>
      </c>
      <c r="R567" s="219">
        <f>Scores!T563*calcs!$BN$6</f>
        <v>-0.363181405332667</v>
      </c>
      <c r="S567" s="219">
        <f>Scores!U563*calcs!$BN$6</f>
        <v>-0.363181405332667</v>
      </c>
      <c r="T567" s="219">
        <f>Scores!V563*calcs!$BN$6</f>
        <v>-0.363181405332667</v>
      </c>
      <c r="U567" s="219">
        <f>Scores!W563*calcs!$BN$6</f>
        <v>-0.363181405332667</v>
      </c>
      <c r="V567" s="219">
        <f>Scores!X563*calcs!$BN$6</f>
        <v>-0.363181405332667</v>
      </c>
      <c r="W567" s="219">
        <f>Scores!Y563*calcs!$BN$7</f>
        <v>0.22610554718996</v>
      </c>
      <c r="X567" s="219">
        <f>Scores!Z563*calcs!$BN$7</f>
        <v>0.916862779848018</v>
      </c>
      <c r="Y567" s="219">
        <f>Scores!AA563*calcs!$BN$7</f>
        <v>0.925298221370296</v>
      </c>
      <c r="Z567" s="219">
        <f>Scores!AB563*calcs!$BN$7</f>
        <v>0.490799296890757</v>
      </c>
      <c r="AA567" s="219">
        <f>Scores!AC563*calcs!$BN$7</f>
        <v>0.610691649149966</v>
      </c>
      <c r="AB567" s="219">
        <f>Scores!AD563*calcs!$BN$8</f>
        <v>0.671374078889533</v>
      </c>
      <c r="AC567" s="219">
        <f>Scores!AE563*calcs!$BN$8</f>
        <v>0.680881394337852</v>
      </c>
      <c r="AD567" s="219">
        <f>Scores!AF563*calcs!$BN$8</f>
        <v>0.62867426131388</v>
      </c>
      <c r="AE567" s="219">
        <f>Scores!AG563*calcs!$BN$8</f>
        <v>0.543958554866002</v>
      </c>
      <c r="AF567" s="219">
        <f>Scores!AH563*calcs!$BN$8</f>
        <v>0.496320131386584</v>
      </c>
      <c r="AG567" s="219">
        <f>Scores!AI563*calcs!$BN$9</f>
        <v>2.2688782034708</v>
      </c>
      <c r="AH567" s="219">
        <f>Scores!AJ563*calcs!$BN$9</f>
        <v>2.26818412831948</v>
      </c>
      <c r="AI567" s="219">
        <f>Scores!AK563*calcs!$BN$9</f>
        <v>2.22566140970657</v>
      </c>
      <c r="AJ567" s="219">
        <f>Scores!AL563*calcs!$BN$9</f>
        <v>2.15905108999716</v>
      </c>
      <c r="AK567" s="219">
        <f>Scores!AM563*calcs!$BN$9</f>
        <v>2.1778398870983</v>
      </c>
      <c r="AL567" s="219">
        <f>Scores!AN563*calcs!$BN$10</f>
        <v>-0.833970868568223</v>
      </c>
      <c r="AM567" s="219">
        <f>Scores!AO563*calcs!$BN$10</f>
        <v>-0.962502857671022</v>
      </c>
      <c r="AN567" s="219">
        <f>Scores!AP563*calcs!$BN$10</f>
        <v>-0.762442519879211</v>
      </c>
      <c r="AO567" s="219">
        <f>Scores!AQ563*calcs!$BN$10</f>
        <v>-0.701778906340579</v>
      </c>
      <c r="AP567" s="219">
        <f>Scores!AR563*calcs!$BN$10</f>
        <v>-0.607012363369086</v>
      </c>
      <c r="AQ567" s="219">
        <f>Scores!AS563*calcs!$BN$11</f>
        <v>-0.548263087459595</v>
      </c>
      <c r="AR567" s="219">
        <f>Scores!AT563*calcs!$BN$11</f>
        <v>-0.520343335873676</v>
      </c>
      <c r="AS567" s="219">
        <f>Scores!AU563*calcs!$BN$11</f>
        <v>-0.536192214760478</v>
      </c>
      <c r="AT567" s="219">
        <f>Scores!AV563*calcs!$BN$11</f>
        <v>-0.0435935058941576</v>
      </c>
      <c r="AU567" s="219">
        <f>Scores!AW563*calcs!$BN$11</f>
        <v>0.11048156270006</v>
      </c>
      <c r="AV567" s="219">
        <f>Scores!AX563*calcs!$BN$12</f>
        <v>-0.10505723293207</v>
      </c>
      <c r="AW567" s="219">
        <f>Scores!AY563*calcs!$BN$12</f>
        <v>-0.0197918884128253</v>
      </c>
      <c r="AX567" s="219">
        <f>Scores!AZ563*calcs!$BN$12</f>
        <v>0.0483842494602834</v>
      </c>
      <c r="AY567" s="219">
        <f>Scores!BA563*calcs!$BN$12</f>
        <v>0.0229269674789716</v>
      </c>
      <c r="AZ567" s="219">
        <f>Scores!BB563*calcs!$BN$12</f>
        <v>0.150225104155545</v>
      </c>
      <c r="BA567" s="219">
        <f>Scores!BC563*calcs!$BN$13</f>
        <v>-1.49575879996651</v>
      </c>
      <c r="BB567" s="219">
        <f>Scores!BD563*calcs!$BN$13</f>
        <v>-1.70315649077155</v>
      </c>
      <c r="BC567" s="219">
        <f>Scores!BE563*calcs!$BN$13</f>
        <v>-1.21297828525605</v>
      </c>
      <c r="BD567" s="219">
        <f>Scores!BF563*calcs!$BN$13</f>
        <v>-1.11606832956073</v>
      </c>
      <c r="BE567" s="219">
        <f>Scores!BG563*calcs!$BN$13</f>
        <v>-1.11606832956073</v>
      </c>
      <c r="BF567" s="219">
        <f>Scores!BH563*calcs!$BN$14</f>
        <v>3.33988868798165</v>
      </c>
      <c r="BG567" s="219">
        <f>Scores!BI563*calcs!$BN$14</f>
        <v>3.33988868798165</v>
      </c>
      <c r="BH567" s="219">
        <f>Scores!BJ563*calcs!$BN$14</f>
        <v>3.33988868798165</v>
      </c>
      <c r="BI567" s="219">
        <f>Scores!BK563*calcs!$BN$14</f>
        <v>3.28968698187063</v>
      </c>
      <c r="BJ567" s="219">
        <f>Scores!BL563*calcs!$BN$14</f>
        <v>3.28968698187063</v>
      </c>
    </row>
    <row r="568" spans="1:62">
      <c r="A568" t="s">
        <v>1132</v>
      </c>
      <c r="B568" s="22" t="s">
        <v>1133</v>
      </c>
      <c r="C568" s="219">
        <f>Scores!E564*calcs!$BN$3</f>
        <v>1.0189352323534</v>
      </c>
      <c r="D568" s="219">
        <f>Scores!F564*calcs!$BN$3</f>
        <v>1.0189352323534</v>
      </c>
      <c r="E568" s="219">
        <f>Scores!G564*calcs!$BN$3</f>
        <v>1.0189352323534</v>
      </c>
      <c r="F568" s="219">
        <f>Scores!H564*calcs!$BN$3</f>
        <v>1.0189352323534</v>
      </c>
      <c r="G568" s="219">
        <f>Scores!I564*calcs!$BN$3</f>
        <v>1.0189352323534</v>
      </c>
      <c r="H568" s="219">
        <f>Scores!J564*calcs!$BN$4</f>
        <v>0.978544754046447</v>
      </c>
      <c r="I568" s="219">
        <f>Scores!K564*calcs!$BN$4</f>
        <v>0.978544754046447</v>
      </c>
      <c r="J568" s="219">
        <f>Scores!L564*calcs!$BN$4</f>
        <v>0.978544754046447</v>
      </c>
      <c r="K568" s="219">
        <f>Scores!M564*calcs!$BN$4</f>
        <v>0.978544754046447</v>
      </c>
      <c r="L568" s="219">
        <f>Scores!N564*calcs!$BN$4</f>
        <v>0.978544754046447</v>
      </c>
      <c r="M568" s="219">
        <f>Scores!O564*calcs!$BN$5</f>
        <v>1.13652283563051</v>
      </c>
      <c r="N568" s="219">
        <f>Scores!P564*calcs!$BN$5</f>
        <v>1.13652283563051</v>
      </c>
      <c r="O568" s="219">
        <f>Scores!Q564*calcs!$BN$5</f>
        <v>1.13652283563051</v>
      </c>
      <c r="P568" s="219">
        <f>Scores!R564*calcs!$BN$5</f>
        <v>1.13652283563051</v>
      </c>
      <c r="Q568" s="219">
        <f>Scores!S564*calcs!$BN$5</f>
        <v>1.13652283563051</v>
      </c>
      <c r="R568" s="219">
        <f>Scores!T564*calcs!$BN$6</f>
        <v>-0.855525419388416</v>
      </c>
      <c r="S568" s="219">
        <f>Scores!U564*calcs!$BN$6</f>
        <v>-0.855525419388416</v>
      </c>
      <c r="T568" s="219">
        <f>Scores!V564*calcs!$BN$6</f>
        <v>-0.855525419388416</v>
      </c>
      <c r="U568" s="219">
        <f>Scores!W564*calcs!$BN$6</f>
        <v>-0.855525419388416</v>
      </c>
      <c r="V568" s="219">
        <f>Scores!X564*calcs!$BN$6</f>
        <v>-0.855525419388416</v>
      </c>
      <c r="W568" s="219">
        <f>Scores!Y564*calcs!$BN$7</f>
        <v>0.200009395678034</v>
      </c>
      <c r="X568" s="219">
        <f>Scores!Z564*calcs!$BN$7</f>
        <v>-0.913207125091722</v>
      </c>
      <c r="Y568" s="219">
        <f>Scores!AA564*calcs!$BN$7</f>
        <v>-0.407670538489258</v>
      </c>
      <c r="Z568" s="219">
        <f>Scores!AB564*calcs!$BN$7</f>
        <v>0.30072928936132</v>
      </c>
      <c r="AA568" s="219">
        <f>Scores!AC564*calcs!$BN$7</f>
        <v>-0.257329058386522</v>
      </c>
      <c r="AB568" s="219">
        <f>Scores!AD564*calcs!$BN$8</f>
        <v>-0.209439299455049</v>
      </c>
      <c r="AC568" s="219">
        <f>Scores!AE564*calcs!$BN$8</f>
        <v>-0.0777840267745432</v>
      </c>
      <c r="AD568" s="219">
        <f>Scores!AF564*calcs!$BN$8</f>
        <v>-0.218704758045593</v>
      </c>
      <c r="AE568" s="219">
        <f>Scores!AG564*calcs!$BN$8</f>
        <v>-0.406606752510236</v>
      </c>
      <c r="AF568" s="219">
        <f>Scores!AH564*calcs!$BN$8</f>
        <v>-0.583957787901367</v>
      </c>
      <c r="AG568" s="219">
        <f>Scores!AI564*calcs!$BN$9</f>
        <v>2.0245036941456</v>
      </c>
      <c r="AH568" s="219">
        <f>Scores!AJ564*calcs!$BN$9</f>
        <v>2.01935714058174</v>
      </c>
      <c r="AI568" s="219">
        <f>Scores!AK564*calcs!$BN$9</f>
        <v>2.02775230812508</v>
      </c>
      <c r="AJ568" s="219">
        <f>Scores!AL564*calcs!$BN$9</f>
        <v>2.02812691183914</v>
      </c>
      <c r="AK568" s="219">
        <f>Scores!AM564*calcs!$BN$9</f>
        <v>1.98380720708705</v>
      </c>
      <c r="AL568" s="219">
        <f>Scores!AN564*calcs!$BN$10</f>
        <v>-1.94250021853363</v>
      </c>
      <c r="AM568" s="219">
        <f>Scores!AO564*calcs!$BN$10</f>
        <v>-1.90900606950102</v>
      </c>
      <c r="AN568" s="219">
        <f>Scores!AP564*calcs!$BN$10</f>
        <v>-1.94659722520239</v>
      </c>
      <c r="AO568" s="219">
        <f>Scores!AQ564*calcs!$BN$10</f>
        <v>-1.96170112332732</v>
      </c>
      <c r="AP568" s="219">
        <f>Scores!AR564*calcs!$BN$10</f>
        <v>-2.00015754643615</v>
      </c>
      <c r="AQ568" s="219">
        <f>Scores!AS564*calcs!$BN$11</f>
        <v>-1.72436289471914</v>
      </c>
      <c r="AR568" s="219">
        <f>Scores!AT564*calcs!$BN$11</f>
        <v>-1.6496826749551</v>
      </c>
      <c r="AS568" s="219">
        <f>Scores!AU564*calcs!$BN$11</f>
        <v>-1.89772984392055</v>
      </c>
      <c r="AT568" s="219">
        <f>Scores!AV564*calcs!$BN$11</f>
        <v>-1.58725010873955</v>
      </c>
      <c r="AU568" s="219">
        <f>Scores!AW564*calcs!$BN$11</f>
        <v>-1.41706216651432</v>
      </c>
      <c r="AV568" s="219">
        <f>Scores!AX564*calcs!$BN$12</f>
        <v>-0.982697746758251</v>
      </c>
      <c r="AW568" s="219">
        <f>Scores!AY564*calcs!$BN$12</f>
        <v>-0.909625631847318</v>
      </c>
      <c r="AX568" s="219">
        <f>Scores!AZ564*calcs!$BN$12</f>
        <v>-0.966293660756927</v>
      </c>
      <c r="AY568" s="219">
        <f>Scores!BA564*calcs!$BN$12</f>
        <v>-1.0966009982791</v>
      </c>
      <c r="AZ568" s="219">
        <f>Scores!BB564*calcs!$BN$12</f>
        <v>-1.0290275001971</v>
      </c>
      <c r="BA568" s="219">
        <f>Scores!BC564*calcs!$BN$13</f>
        <v>-2.5600487153273</v>
      </c>
      <c r="BB568" s="219">
        <f>Scores!BD564*calcs!$BN$13</f>
        <v>-2.48538797350376</v>
      </c>
      <c r="BC568" s="219">
        <f>Scores!BE564*calcs!$BN$13</f>
        <v>-2.39563211338071</v>
      </c>
      <c r="BD568" s="219">
        <f>Scores!BF564*calcs!$BN$13</f>
        <v>-2.33178561711796</v>
      </c>
      <c r="BE568" s="219">
        <f>Scores!BG564*calcs!$BN$13</f>
        <v>-2.33178561711796</v>
      </c>
      <c r="BF568" s="219">
        <f>Scores!BH564*calcs!$BN$14</f>
        <v>1.48962968600824</v>
      </c>
      <c r="BG568" s="219">
        <f>Scores!BI564*calcs!$BN$14</f>
        <v>1.48962968600824</v>
      </c>
      <c r="BH568" s="219">
        <f>Scores!BJ564*calcs!$BN$14</f>
        <v>1.48962968600824</v>
      </c>
      <c r="BI568" s="219">
        <f>Scores!BK564*calcs!$BN$14</f>
        <v>1.49087457792099</v>
      </c>
      <c r="BJ568" s="219">
        <f>Scores!BL564*calcs!$BN$14</f>
        <v>1.49087457792099</v>
      </c>
    </row>
    <row r="569" spans="1:62">
      <c r="A569" t="s">
        <v>1134</v>
      </c>
      <c r="B569" s="22" t="s">
        <v>1135</v>
      </c>
      <c r="C569" s="219">
        <f>Scores!E565*calcs!$BN$3</f>
        <v>1.05242215713547</v>
      </c>
      <c r="D569" s="219">
        <f>Scores!F565*calcs!$BN$3</f>
        <v>1.05242215713547</v>
      </c>
      <c r="E569" s="219">
        <f>Scores!G565*calcs!$BN$3</f>
        <v>1.05242215713547</v>
      </c>
      <c r="F569" s="219">
        <f>Scores!H565*calcs!$BN$3</f>
        <v>1.05242215713547</v>
      </c>
      <c r="G569" s="219">
        <f>Scores!I565*calcs!$BN$3</f>
        <v>1.05242215713547</v>
      </c>
      <c r="H569" s="219">
        <f>Scores!J565*calcs!$BN$4</f>
        <v>1.0083634131993</v>
      </c>
      <c r="I569" s="219">
        <f>Scores!K565*calcs!$BN$4</f>
        <v>1.0083634131993</v>
      </c>
      <c r="J569" s="219">
        <f>Scores!L565*calcs!$BN$4</f>
        <v>1.0083634131993</v>
      </c>
      <c r="K569" s="219">
        <f>Scores!M565*calcs!$BN$4</f>
        <v>1.0083634131993</v>
      </c>
      <c r="L569" s="219">
        <f>Scores!N565*calcs!$BN$4</f>
        <v>1.0083634131993</v>
      </c>
      <c r="M569" s="219">
        <f>Scores!O565*calcs!$BN$5</f>
        <v>0.11319856166259</v>
      </c>
      <c r="N569" s="219">
        <f>Scores!P565*calcs!$BN$5</f>
        <v>0.11319856166259</v>
      </c>
      <c r="O569" s="219">
        <f>Scores!Q565*calcs!$BN$5</f>
        <v>0.11319856166259</v>
      </c>
      <c r="P569" s="219">
        <f>Scores!R565*calcs!$BN$5</f>
        <v>0.11319856166259</v>
      </c>
      <c r="Q569" s="219">
        <f>Scores!S565*calcs!$BN$5</f>
        <v>0.11319856166259</v>
      </c>
      <c r="R569" s="219">
        <f>Scores!T565*calcs!$BN$6</f>
        <v>-1.08698986821364</v>
      </c>
      <c r="S569" s="219">
        <f>Scores!U565*calcs!$BN$6</f>
        <v>-1.08698986821364</v>
      </c>
      <c r="T569" s="219">
        <f>Scores!V565*calcs!$BN$6</f>
        <v>-1.08698986821364</v>
      </c>
      <c r="U569" s="219">
        <f>Scores!W565*calcs!$BN$6</f>
        <v>-1.08698986821364</v>
      </c>
      <c r="V569" s="219">
        <f>Scores!X565*calcs!$BN$6</f>
        <v>-1.08698986821364</v>
      </c>
      <c r="W569" s="219">
        <f>Scores!Y565*calcs!$BN$7</f>
        <v>0.594688464963117</v>
      </c>
      <c r="X569" s="219">
        <f>Scores!Z565*calcs!$BN$7</f>
        <v>0.0890734119185059</v>
      </c>
      <c r="Y569" s="219">
        <f>Scores!AA565*calcs!$BN$7</f>
        <v>0.379427652269455</v>
      </c>
      <c r="Z569" s="219">
        <f>Scores!AB565*calcs!$BN$7</f>
        <v>0.839015687912626</v>
      </c>
      <c r="AA569" s="219">
        <f>Scores!AC565*calcs!$BN$7</f>
        <v>0.702224565916891</v>
      </c>
      <c r="AB569" s="219">
        <f>Scores!AD565*calcs!$BN$8</f>
        <v>-0.475426828775616</v>
      </c>
      <c r="AC569" s="219">
        <f>Scores!AE565*calcs!$BN$8</f>
        <v>-0.612110714263269</v>
      </c>
      <c r="AD569" s="219">
        <f>Scores!AF565*calcs!$BN$8</f>
        <v>-0.675236551195383</v>
      </c>
      <c r="AE569" s="219">
        <f>Scores!AG565*calcs!$BN$8</f>
        <v>-0.668264904433</v>
      </c>
      <c r="AF569" s="219">
        <f>Scores!AH565*calcs!$BN$8</f>
        <v>-0.48069592796943</v>
      </c>
      <c r="AG569" s="219">
        <f>Scores!AI565*calcs!$BN$9</f>
        <v>2.16461174615871</v>
      </c>
      <c r="AH569" s="219">
        <f>Scores!AJ565*calcs!$BN$9</f>
        <v>2.1839252541649</v>
      </c>
      <c r="AI569" s="219">
        <f>Scores!AK565*calcs!$BN$9</f>
        <v>2.17797018943544</v>
      </c>
      <c r="AJ569" s="219">
        <f>Scores!AL565*calcs!$BN$9</f>
        <v>2.24773240210419</v>
      </c>
      <c r="AK569" s="219">
        <f>Scores!AM565*calcs!$BN$9</f>
        <v>2.28613827733843</v>
      </c>
      <c r="AL569" s="219">
        <f>Scores!AN565*calcs!$BN$10</f>
        <v>-2.7036964898882</v>
      </c>
      <c r="AM569" s="219">
        <f>Scores!AO565*calcs!$BN$10</f>
        <v>-2.47499300321428</v>
      </c>
      <c r="AN569" s="219">
        <f>Scores!AP565*calcs!$BN$10</f>
        <v>-2.33338276912245</v>
      </c>
      <c r="AO569" s="219">
        <f>Scores!AQ565*calcs!$BN$10</f>
        <v>-2.28203848972106</v>
      </c>
      <c r="AP569" s="219">
        <f>Scores!AR565*calcs!$BN$10</f>
        <v>-2.23112928943285</v>
      </c>
      <c r="AQ569" s="219">
        <f>Scores!AS565*calcs!$BN$11</f>
        <v>-2.56281144653841</v>
      </c>
      <c r="AR569" s="219">
        <f>Scores!AT565*calcs!$BN$11</f>
        <v>-2.88495054374979</v>
      </c>
      <c r="AS569" s="219">
        <f>Scores!AU565*calcs!$BN$11</f>
        <v>-3.43922415954117</v>
      </c>
      <c r="AT569" s="219">
        <f>Scores!AV565*calcs!$BN$11</f>
        <v>-2.39493853724359</v>
      </c>
      <c r="AU569" s="219">
        <f>Scores!AW565*calcs!$BN$11</f>
        <v>-1.89917214132902</v>
      </c>
      <c r="AV569" s="219">
        <f>Scores!AX565*calcs!$BN$12</f>
        <v>-0.879831333416922</v>
      </c>
      <c r="AW569" s="219">
        <f>Scores!AY565*calcs!$BN$12</f>
        <v>-0.892736278068003</v>
      </c>
      <c r="AX569" s="219">
        <f>Scores!AZ565*calcs!$BN$12</f>
        <v>-0.914180886949894</v>
      </c>
      <c r="AY569" s="219">
        <f>Scores!BA565*calcs!$BN$12</f>
        <v>-0.749708937015723</v>
      </c>
      <c r="AZ569" s="219">
        <f>Scores!BB565*calcs!$BN$12</f>
        <v>-0.462728841626659</v>
      </c>
      <c r="BA569" s="219">
        <f>Scores!BC565*calcs!$BN$13</f>
        <v>-1.96749811380211</v>
      </c>
      <c r="BB569" s="219">
        <f>Scores!BD565*calcs!$BN$13</f>
        <v>-2.26347833301235</v>
      </c>
      <c r="BC569" s="219">
        <f>Scores!BE565*calcs!$BN$13</f>
        <v>-1.94683014783597</v>
      </c>
      <c r="BD569" s="219">
        <f>Scores!BF565*calcs!$BN$13</f>
        <v>-1.83354082713549</v>
      </c>
      <c r="BE569" s="219">
        <f>Scores!BG565*calcs!$BN$13</f>
        <v>-1.83354082713549</v>
      </c>
      <c r="BF569" s="219">
        <f>Scores!BH565*calcs!$BN$14</f>
        <v>1.35164069465201</v>
      </c>
      <c r="BG569" s="219">
        <f>Scores!BI565*calcs!$BN$14</f>
        <v>1.35164069465201</v>
      </c>
      <c r="BH569" s="219">
        <f>Scores!BJ565*calcs!$BN$14</f>
        <v>1.35164069465201</v>
      </c>
      <c r="BI569" s="219">
        <f>Scores!BK565*calcs!$BN$14</f>
        <v>1.89730389871066</v>
      </c>
      <c r="BJ569" s="219">
        <f>Scores!BL565*calcs!$BN$14</f>
        <v>1.89730389871066</v>
      </c>
    </row>
    <row r="570" spans="1:62">
      <c r="A570" t="s">
        <v>1136</v>
      </c>
      <c r="B570" s="22" t="s">
        <v>1137</v>
      </c>
      <c r="C570" s="219">
        <f>Scores!E566*calcs!$BN$3</f>
        <v>0.938008497463414</v>
      </c>
      <c r="D570" s="219">
        <f>Scores!F566*calcs!$BN$3</f>
        <v>0.938008497463414</v>
      </c>
      <c r="E570" s="219">
        <f>Scores!G566*calcs!$BN$3</f>
        <v>0.938008497463414</v>
      </c>
      <c r="F570" s="219">
        <f>Scores!H566*calcs!$BN$3</f>
        <v>0.938008497463414</v>
      </c>
      <c r="G570" s="219">
        <f>Scores!I566*calcs!$BN$3</f>
        <v>0.938008497463414</v>
      </c>
      <c r="H570" s="219">
        <f>Scores!J566*calcs!$BN$4</f>
        <v>0.817931745683885</v>
      </c>
      <c r="I570" s="219">
        <f>Scores!K566*calcs!$BN$4</f>
        <v>0.817931745683885</v>
      </c>
      <c r="J570" s="219">
        <f>Scores!L566*calcs!$BN$4</f>
        <v>0.817931745683885</v>
      </c>
      <c r="K570" s="219">
        <f>Scores!M566*calcs!$BN$4</f>
        <v>0.817931745683885</v>
      </c>
      <c r="L570" s="219">
        <f>Scores!N566*calcs!$BN$4</f>
        <v>0.817931745683885</v>
      </c>
      <c r="M570" s="219">
        <f>Scores!O566*calcs!$BN$5</f>
        <v>0.141053670231343</v>
      </c>
      <c r="N570" s="219">
        <f>Scores!P566*calcs!$BN$5</f>
        <v>0.141053670231343</v>
      </c>
      <c r="O570" s="219">
        <f>Scores!Q566*calcs!$BN$5</f>
        <v>0.141053670231343</v>
      </c>
      <c r="P570" s="219">
        <f>Scores!R566*calcs!$BN$5</f>
        <v>0.141053670231343</v>
      </c>
      <c r="Q570" s="219">
        <f>Scores!S566*calcs!$BN$5</f>
        <v>0.141053670231343</v>
      </c>
      <c r="R570" s="219">
        <f>Scores!T566*calcs!$BN$6</f>
        <v>-1.29472119192924</v>
      </c>
      <c r="S570" s="219">
        <f>Scores!U566*calcs!$BN$6</f>
        <v>-1.29472119192924</v>
      </c>
      <c r="T570" s="219">
        <f>Scores!V566*calcs!$BN$6</f>
        <v>-1.29472119192924</v>
      </c>
      <c r="U570" s="219">
        <f>Scores!W566*calcs!$BN$6</f>
        <v>-1.29472119192924</v>
      </c>
      <c r="V570" s="219">
        <f>Scores!X566*calcs!$BN$6</f>
        <v>-1.29472119192924</v>
      </c>
      <c r="W570" s="219">
        <f>Scores!Y566*calcs!$BN$7</f>
        <v>0.598772997198678</v>
      </c>
      <c r="X570" s="219">
        <f>Scores!Z566*calcs!$BN$7</f>
        <v>-0.500854561543791</v>
      </c>
      <c r="Y570" s="219">
        <f>Scores!AA566*calcs!$BN$7</f>
        <v>-0.0185380509868755</v>
      </c>
      <c r="Z570" s="219">
        <f>Scores!AB566*calcs!$BN$7</f>
        <v>0.683023950790855</v>
      </c>
      <c r="AA570" s="219">
        <f>Scores!AC566*calcs!$BN$7</f>
        <v>0.722569395030959</v>
      </c>
      <c r="AB570" s="219">
        <f>Scores!AD566*calcs!$BN$8</f>
        <v>-0.948276282096771</v>
      </c>
      <c r="AC570" s="219">
        <f>Scores!AE566*calcs!$BN$8</f>
        <v>-0.774526990821797</v>
      </c>
      <c r="AD570" s="219">
        <f>Scores!AF566*calcs!$BN$8</f>
        <v>-0.84030599063462</v>
      </c>
      <c r="AE570" s="219">
        <f>Scores!AG566*calcs!$BN$8</f>
        <v>-0.822950346930016</v>
      </c>
      <c r="AF570" s="219">
        <f>Scores!AH566*calcs!$BN$8</f>
        <v>-0.879942577650407</v>
      </c>
      <c r="AG570" s="219">
        <f>Scores!AI566*calcs!$BN$9</f>
        <v>1.57544345122655</v>
      </c>
      <c r="AH570" s="219">
        <f>Scores!AJ566*calcs!$BN$9</f>
        <v>1.58858189720062</v>
      </c>
      <c r="AI570" s="219">
        <f>Scores!AK566*calcs!$BN$9</f>
        <v>1.60924167108644</v>
      </c>
      <c r="AJ570" s="219">
        <f>Scores!AL566*calcs!$BN$9</f>
        <v>1.68323367392286</v>
      </c>
      <c r="AK570" s="219">
        <f>Scores!AM566*calcs!$BN$9</f>
        <v>1.73302810802769</v>
      </c>
      <c r="AL570" s="219">
        <f>Scores!AN566*calcs!$BN$10</f>
        <v>-1.72409791282853</v>
      </c>
      <c r="AM570" s="219">
        <f>Scores!AO566*calcs!$BN$10</f>
        <v>-1.61360060848402</v>
      </c>
      <c r="AN570" s="219">
        <f>Scores!AP566*calcs!$BN$10</f>
        <v>-1.50490676250027</v>
      </c>
      <c r="AO570" s="219">
        <f>Scores!AQ566*calcs!$BN$10</f>
        <v>-1.46066062717301</v>
      </c>
      <c r="AP570" s="219">
        <f>Scores!AR566*calcs!$BN$10</f>
        <v>-1.37805464194503</v>
      </c>
      <c r="AQ570" s="219">
        <f>Scores!AS566*calcs!$BN$11</f>
        <v>-2.08139614162643</v>
      </c>
      <c r="AR570" s="219">
        <f>Scores!AT566*calcs!$BN$11</f>
        <v>-1.86042832550041</v>
      </c>
      <c r="AS570" s="219">
        <f>Scores!AU566*calcs!$BN$11</f>
        <v>-1.81794385554814</v>
      </c>
      <c r="AT570" s="219">
        <f>Scores!AV566*calcs!$BN$11</f>
        <v>-1.33678846744511</v>
      </c>
      <c r="AU570" s="219">
        <f>Scores!AW566*calcs!$BN$11</f>
        <v>-1.09640302772803</v>
      </c>
      <c r="AV570" s="219">
        <f>Scores!AX566*calcs!$BN$12</f>
        <v>-1.37561770670031</v>
      </c>
      <c r="AW570" s="219">
        <f>Scores!AY566*calcs!$BN$12</f>
        <v>-1.23656185797197</v>
      </c>
      <c r="AX570" s="219">
        <f>Scores!AZ566*calcs!$BN$12</f>
        <v>-1.20822200732271</v>
      </c>
      <c r="AY570" s="219">
        <f>Scores!BA566*calcs!$BN$12</f>
        <v>-1.16739652591952</v>
      </c>
      <c r="AZ570" s="219">
        <f>Scores!BB566*calcs!$BN$12</f>
        <v>-1.20410840847782</v>
      </c>
      <c r="BA570" s="219">
        <f>Scores!BC566*calcs!$BN$13</f>
        <v>-2.17460317841285</v>
      </c>
      <c r="BB570" s="219">
        <f>Scores!BD566*calcs!$BN$13</f>
        <v>-2.30231252009835</v>
      </c>
      <c r="BC570" s="219">
        <f>Scores!BE566*calcs!$BN$13</f>
        <v>-2.26826939342882</v>
      </c>
      <c r="BD570" s="219">
        <f>Scores!BF566*calcs!$BN$13</f>
        <v>-2.09262811792638</v>
      </c>
      <c r="BE570" s="219">
        <f>Scores!BG566*calcs!$BN$13</f>
        <v>-2.09262811792638</v>
      </c>
      <c r="BF570" s="219">
        <f>Scores!BH566*calcs!$BN$14</f>
        <v>0.733025121147719</v>
      </c>
      <c r="BG570" s="219">
        <f>Scores!BI566*calcs!$BN$14</f>
        <v>0.733025121147719</v>
      </c>
      <c r="BH570" s="219">
        <f>Scores!BJ566*calcs!$BN$14</f>
        <v>0.733025121147719</v>
      </c>
      <c r="BI570" s="219">
        <f>Scores!BK566*calcs!$BN$14</f>
        <v>1.12203901898265</v>
      </c>
      <c r="BJ570" s="219">
        <f>Scores!BL566*calcs!$BN$14</f>
        <v>1.12203901898265</v>
      </c>
    </row>
    <row r="571" spans="1:62">
      <c r="A571" t="s">
        <v>1138</v>
      </c>
      <c r="B571" s="22" t="s">
        <v>1139</v>
      </c>
      <c r="C571" s="219">
        <f>Scores!E567*calcs!$BN$3</f>
        <v>0.312919234864883</v>
      </c>
      <c r="D571" s="219">
        <f>Scores!F567*calcs!$BN$3</f>
        <v>0.312919234864883</v>
      </c>
      <c r="E571" s="219">
        <f>Scores!G567*calcs!$BN$3</f>
        <v>0.312919234864883</v>
      </c>
      <c r="F571" s="219">
        <f>Scores!H567*calcs!$BN$3</f>
        <v>0.312919234864883</v>
      </c>
      <c r="G571" s="219">
        <f>Scores!I567*calcs!$BN$3</f>
        <v>0.312919234864883</v>
      </c>
      <c r="H571" s="219">
        <f>Scores!J567*calcs!$BN$4</f>
        <v>0.188620803009764</v>
      </c>
      <c r="I571" s="219">
        <f>Scores!K567*calcs!$BN$4</f>
        <v>0.188620803009764</v>
      </c>
      <c r="J571" s="219">
        <f>Scores!L567*calcs!$BN$4</f>
        <v>0.188620803009764</v>
      </c>
      <c r="K571" s="219">
        <f>Scores!M567*calcs!$BN$4</f>
        <v>0.188620803009764</v>
      </c>
      <c r="L571" s="219">
        <f>Scores!N567*calcs!$BN$4</f>
        <v>0.188620803009764</v>
      </c>
      <c r="M571" s="219">
        <f>Scores!O567*calcs!$BN$5</f>
        <v>-0.655244817751139</v>
      </c>
      <c r="N571" s="219">
        <f>Scores!P567*calcs!$BN$5</f>
        <v>-0.655244817751139</v>
      </c>
      <c r="O571" s="219">
        <f>Scores!Q567*calcs!$BN$5</f>
        <v>-0.655244817751139</v>
      </c>
      <c r="P571" s="219">
        <f>Scores!R567*calcs!$BN$5</f>
        <v>-0.655244817751139</v>
      </c>
      <c r="Q571" s="219">
        <f>Scores!S567*calcs!$BN$5</f>
        <v>-0.655244817751139</v>
      </c>
      <c r="R571" s="219">
        <f>Scores!T567*calcs!$BN$6</f>
        <v>-1.18134634151372</v>
      </c>
      <c r="S571" s="219">
        <f>Scores!U567*calcs!$BN$6</f>
        <v>-1.18134634151372</v>
      </c>
      <c r="T571" s="219">
        <f>Scores!V567*calcs!$BN$6</f>
        <v>-1.18134634151372</v>
      </c>
      <c r="U571" s="219">
        <f>Scores!W567*calcs!$BN$6</f>
        <v>-1.18134634151372</v>
      </c>
      <c r="V571" s="219">
        <f>Scores!X567*calcs!$BN$6</f>
        <v>-1.18134634151372</v>
      </c>
      <c r="W571" s="219">
        <f>Scores!Y567*calcs!$BN$7</f>
        <v>-0.607910266773058</v>
      </c>
      <c r="X571" s="219">
        <f>Scores!Z567*calcs!$BN$7</f>
        <v>-0.260423189052824</v>
      </c>
      <c r="Y571" s="219">
        <f>Scores!AA567*calcs!$BN$7</f>
        <v>-0.424680306483957</v>
      </c>
      <c r="Z571" s="219">
        <f>Scores!AB567*calcs!$BN$7</f>
        <v>0.423163610037625</v>
      </c>
      <c r="AA571" s="219">
        <f>Scores!AC567*calcs!$BN$7</f>
        <v>0.0530478295029955</v>
      </c>
      <c r="AB571" s="219">
        <f>Scores!AD567*calcs!$BN$8</f>
        <v>0.114695458497476</v>
      </c>
      <c r="AC571" s="219">
        <f>Scores!AE567*calcs!$BN$8</f>
        <v>0.131647248988387</v>
      </c>
      <c r="AD571" s="219">
        <f>Scores!AF567*calcs!$BN$8</f>
        <v>0.185128889834882</v>
      </c>
      <c r="AE571" s="219">
        <f>Scores!AG567*calcs!$BN$8</f>
        <v>0.107569439702285</v>
      </c>
      <c r="AF571" s="219">
        <f>Scores!AH567*calcs!$BN$8</f>
        <v>0.127478437716657</v>
      </c>
      <c r="AG571" s="219">
        <f>Scores!AI567*calcs!$BN$9</f>
        <v>2.4366633071914</v>
      </c>
      <c r="AH571" s="219">
        <f>Scores!AJ567*calcs!$BN$9</f>
        <v>2.49199882913973</v>
      </c>
      <c r="AI571" s="219">
        <f>Scores!AK567*calcs!$BN$9</f>
        <v>2.48693741035348</v>
      </c>
      <c r="AJ571" s="219">
        <f>Scores!AL567*calcs!$BN$9</f>
        <v>2.58098179730195</v>
      </c>
      <c r="AK571" s="219">
        <f>Scores!AM567*calcs!$BN$9</f>
        <v>2.60098394087023</v>
      </c>
      <c r="AL571" s="219">
        <f>Scores!AN567*calcs!$BN$10</f>
        <v>-2.97516994410848</v>
      </c>
      <c r="AM571" s="219">
        <f>Scores!AO567*calcs!$BN$10</f>
        <v>-3.0167765483148</v>
      </c>
      <c r="AN571" s="219">
        <f>Scores!AP567*calcs!$BN$10</f>
        <v>-3.04665649080013</v>
      </c>
      <c r="AO571" s="219">
        <f>Scores!AQ567*calcs!$BN$10</f>
        <v>-2.92887355647765</v>
      </c>
      <c r="AP571" s="219">
        <f>Scores!AR567*calcs!$BN$10</f>
        <v>-3.12785194336742</v>
      </c>
      <c r="AQ571" s="219">
        <f>Scores!AS567*calcs!$BN$11</f>
        <v>-1.38908895600312</v>
      </c>
      <c r="AR571" s="219">
        <f>Scores!AT567*calcs!$BN$11</f>
        <v>-1.62347560923806</v>
      </c>
      <c r="AS571" s="219">
        <f>Scores!AU567*calcs!$BN$11</f>
        <v>-1.7596370932542</v>
      </c>
      <c r="AT571" s="219">
        <f>Scores!AV567*calcs!$BN$11</f>
        <v>-1.12828035542995</v>
      </c>
      <c r="AU571" s="219">
        <f>Scores!AW567*calcs!$BN$11</f>
        <v>-0.802617096914696</v>
      </c>
      <c r="AV571" s="219">
        <f>Scores!AX567*calcs!$BN$12</f>
        <v>-0.693740642615097</v>
      </c>
      <c r="AW571" s="219">
        <f>Scores!AY567*calcs!$BN$12</f>
        <v>-0.627112542801415</v>
      </c>
      <c r="AX571" s="219">
        <f>Scores!AZ567*calcs!$BN$12</f>
        <v>-0.602257520034126</v>
      </c>
      <c r="AY571" s="219">
        <f>Scores!BA567*calcs!$BN$12</f>
        <v>-0.486523432932023</v>
      </c>
      <c r="AZ571" s="219">
        <f>Scores!BB567*calcs!$BN$12</f>
        <v>-0.396697970370423</v>
      </c>
      <c r="BA571" s="219">
        <f>Scores!BC567*calcs!$BN$13</f>
        <v>-2.22062652610413</v>
      </c>
      <c r="BB571" s="219">
        <f>Scores!BD567*calcs!$BN$13</f>
        <v>-2.29121703807378</v>
      </c>
      <c r="BC571" s="219">
        <f>Scores!BE567*calcs!$BN$13</f>
        <v>-2.19549069631346</v>
      </c>
      <c r="BD571" s="219">
        <f>Scores!BF567*calcs!$BN$13</f>
        <v>-2.16570402045714</v>
      </c>
      <c r="BE571" s="219">
        <f>Scores!BG567*calcs!$BN$13</f>
        <v>-2.16570402045714</v>
      </c>
      <c r="BF571" s="219">
        <f>Scores!BH567*calcs!$BN$14</f>
        <v>1.63990856498245</v>
      </c>
      <c r="BG571" s="219">
        <f>Scores!BI567*calcs!$BN$14</f>
        <v>1.63990856498245</v>
      </c>
      <c r="BH571" s="219">
        <f>Scores!BJ567*calcs!$BN$14</f>
        <v>1.63990856498245</v>
      </c>
      <c r="BI571" s="219">
        <f>Scores!BK567*calcs!$BN$14</f>
        <v>1.82209616145855</v>
      </c>
      <c r="BJ571" s="219">
        <f>Scores!BL567*calcs!$BN$14</f>
        <v>1.82209616145855</v>
      </c>
    </row>
    <row r="572" spans="1:62">
      <c r="A572" t="s">
        <v>1140</v>
      </c>
      <c r="B572" s="22" t="s">
        <v>1141</v>
      </c>
      <c r="C572" s="219">
        <f>Scores!E568*calcs!$BN$3</f>
        <v>-0.70285081685773</v>
      </c>
      <c r="D572" s="219">
        <f>Scores!F568*calcs!$BN$3</f>
        <v>-0.70285081685773</v>
      </c>
      <c r="E572" s="219">
        <f>Scores!G568*calcs!$BN$3</f>
        <v>-0.70285081685773</v>
      </c>
      <c r="F572" s="219">
        <f>Scores!H568*calcs!$BN$3</f>
        <v>-0.70285081685773</v>
      </c>
      <c r="G572" s="219">
        <f>Scores!I568*calcs!$BN$3</f>
        <v>-0.70285081685773</v>
      </c>
      <c r="H572" s="219">
        <f>Scores!J568*calcs!$BN$4</f>
        <v>0.810991292010012</v>
      </c>
      <c r="I572" s="219">
        <f>Scores!K568*calcs!$BN$4</f>
        <v>0.810991292010012</v>
      </c>
      <c r="J572" s="219">
        <f>Scores!L568*calcs!$BN$4</f>
        <v>0.810991292010012</v>
      </c>
      <c r="K572" s="219">
        <f>Scores!M568*calcs!$BN$4</f>
        <v>0.810991292010012</v>
      </c>
      <c r="L572" s="219">
        <f>Scores!N568*calcs!$BN$4</f>
        <v>0.810991292010012</v>
      </c>
      <c r="M572" s="219">
        <f>Scores!O568*calcs!$BN$5</f>
        <v>0.243896762478811</v>
      </c>
      <c r="N572" s="219">
        <f>Scores!P568*calcs!$BN$5</f>
        <v>0.243896762478811</v>
      </c>
      <c r="O572" s="219">
        <f>Scores!Q568*calcs!$BN$5</f>
        <v>0.243896762478811</v>
      </c>
      <c r="P572" s="219">
        <f>Scores!R568*calcs!$BN$5</f>
        <v>0.243896762478811</v>
      </c>
      <c r="Q572" s="219">
        <f>Scores!S568*calcs!$BN$5</f>
        <v>0.243896762478811</v>
      </c>
      <c r="R572" s="219">
        <f>Scores!T568*calcs!$BN$6</f>
        <v>-0.635806298457696</v>
      </c>
      <c r="S572" s="219">
        <f>Scores!U568*calcs!$BN$6</f>
        <v>-0.635806298457696</v>
      </c>
      <c r="T572" s="219">
        <f>Scores!V568*calcs!$BN$6</f>
        <v>-0.635806298457696</v>
      </c>
      <c r="U572" s="219">
        <f>Scores!W568*calcs!$BN$6</f>
        <v>-0.635806298457696</v>
      </c>
      <c r="V572" s="219">
        <f>Scores!X568*calcs!$BN$6</f>
        <v>-0.635806298457696</v>
      </c>
      <c r="W572" s="219">
        <f>Scores!Y568*calcs!$BN$7</f>
        <v>-0.00158693010640798</v>
      </c>
      <c r="X572" s="219">
        <f>Scores!Z568*calcs!$BN$7</f>
        <v>-0.0747533469604349</v>
      </c>
      <c r="Y572" s="219">
        <f>Scores!AA568*calcs!$BN$7</f>
        <v>0.298452532592296</v>
      </c>
      <c r="Z572" s="219">
        <f>Scores!AB568*calcs!$BN$7</f>
        <v>-0.336945603849476</v>
      </c>
      <c r="AA572" s="219">
        <f>Scores!AC568*calcs!$BN$7</f>
        <v>-0.251483866327167</v>
      </c>
      <c r="AB572" s="219">
        <f>Scores!AD568*calcs!$BN$8</f>
        <v>-0.448807148421898</v>
      </c>
      <c r="AC572" s="219">
        <f>Scores!AE568*calcs!$BN$8</f>
        <v>-0.36945488362341</v>
      </c>
      <c r="AD572" s="219">
        <f>Scores!AF568*calcs!$BN$8</f>
        <v>-0.381852914731098</v>
      </c>
      <c r="AE572" s="219">
        <f>Scores!AG568*calcs!$BN$8</f>
        <v>-0.392128283937015</v>
      </c>
      <c r="AF572" s="219">
        <f>Scores!AH568*calcs!$BN$8</f>
        <v>-0.355006152758159</v>
      </c>
      <c r="AG572" s="219">
        <f>Scores!AI568*calcs!$BN$9</f>
        <v>1.66990068274179</v>
      </c>
      <c r="AH572" s="219">
        <f>Scores!AJ568*calcs!$BN$9</f>
        <v>1.67919298454735</v>
      </c>
      <c r="AI572" s="219">
        <f>Scores!AK568*calcs!$BN$9</f>
        <v>1.64048173647686</v>
      </c>
      <c r="AJ572" s="219">
        <f>Scores!AL568*calcs!$BN$9</f>
        <v>1.57525444078621</v>
      </c>
      <c r="AK572" s="219">
        <f>Scores!AM568*calcs!$BN$9</f>
        <v>1.52123244343959</v>
      </c>
      <c r="AL572" s="219">
        <f>Scores!AN568*calcs!$BN$10</f>
        <v>-1.09162064743818</v>
      </c>
      <c r="AM572" s="219">
        <f>Scores!AO568*calcs!$BN$10</f>
        <v>-1.09582949823992</v>
      </c>
      <c r="AN572" s="219">
        <f>Scores!AP568*calcs!$BN$10</f>
        <v>-1.00024994452825</v>
      </c>
      <c r="AO572" s="219">
        <f>Scores!AQ568*calcs!$BN$10</f>
        <v>-0.981523540686654</v>
      </c>
      <c r="AP572" s="219">
        <f>Scores!AR568*calcs!$BN$10</f>
        <v>-1.00999953250584</v>
      </c>
      <c r="AQ572" s="219">
        <f>Scores!AS568*calcs!$BN$11</f>
        <v>-1.38473635742367</v>
      </c>
      <c r="AR572" s="219">
        <f>Scores!AT568*calcs!$BN$11</f>
        <v>-1.11666926449853</v>
      </c>
      <c r="AS572" s="219">
        <f>Scores!AU568*calcs!$BN$11</f>
        <v>-1.30702450793964</v>
      </c>
      <c r="AT572" s="219">
        <f>Scores!AV568*calcs!$BN$11</f>
        <v>-1.15026633597688</v>
      </c>
      <c r="AU572" s="219">
        <f>Scores!AW568*calcs!$BN$11</f>
        <v>-1.41462788236984</v>
      </c>
      <c r="AV572" s="219">
        <f>Scores!AX568*calcs!$BN$12</f>
        <v>-1.06582361560383</v>
      </c>
      <c r="AW572" s="219">
        <f>Scores!AY568*calcs!$BN$12</f>
        <v>-1.12581225564375</v>
      </c>
      <c r="AX572" s="219">
        <f>Scores!AZ568*calcs!$BN$12</f>
        <v>-1.08376175966748</v>
      </c>
      <c r="AY572" s="219">
        <f>Scores!BA568*calcs!$BN$12</f>
        <v>-1.03180174629145</v>
      </c>
      <c r="AZ572" s="219">
        <f>Scores!BB568*calcs!$BN$12</f>
        <v>-0.93817744802002</v>
      </c>
      <c r="BA572" s="219">
        <f>Scores!BC568*calcs!$BN$13</f>
        <v>-1.38645334919973</v>
      </c>
      <c r="BB572" s="219">
        <f>Scores!BD568*calcs!$BN$13</f>
        <v>-1.40357847610815</v>
      </c>
      <c r="BC572" s="219">
        <f>Scores!BE568*calcs!$BN$13</f>
        <v>-1.21904317668233</v>
      </c>
      <c r="BD572" s="219">
        <f>Scores!BF568*calcs!$BN$13</f>
        <v>-1.07620874636214</v>
      </c>
      <c r="BE572" s="219">
        <f>Scores!BG568*calcs!$BN$13</f>
        <v>-1.07620874636214</v>
      </c>
      <c r="BF572" s="219">
        <f>Scores!BH568*calcs!$BN$14</f>
        <v>1.16489578922872</v>
      </c>
      <c r="BG572" s="219">
        <f>Scores!BI568*calcs!$BN$14</f>
        <v>1.16489578922872</v>
      </c>
      <c r="BH572" s="219">
        <f>Scores!BJ568*calcs!$BN$14</f>
        <v>1.16489578922872</v>
      </c>
      <c r="BI572" s="219">
        <f>Scores!BK568*calcs!$BN$14</f>
        <v>0.57282869022612</v>
      </c>
      <c r="BJ572" s="219">
        <f>Scores!BL568*calcs!$BN$14</f>
        <v>0.57282869022612</v>
      </c>
    </row>
    <row r="573" spans="1:62">
      <c r="A573" t="s">
        <v>1142</v>
      </c>
      <c r="B573" s="22" t="s">
        <v>1143</v>
      </c>
      <c r="C573" s="219">
        <f>Scores!E569*calcs!$BN$3</f>
        <v>-0.465651766318108</v>
      </c>
      <c r="D573" s="219">
        <f>Scores!F569*calcs!$BN$3</f>
        <v>-0.465651766318108</v>
      </c>
      <c r="E573" s="219">
        <f>Scores!G569*calcs!$BN$3</f>
        <v>-0.465651766318108</v>
      </c>
      <c r="F573" s="219">
        <f>Scores!H569*calcs!$BN$3</f>
        <v>-0.465651766318108</v>
      </c>
      <c r="G573" s="219">
        <f>Scores!I569*calcs!$BN$3</f>
        <v>-0.465651766318108</v>
      </c>
      <c r="H573" s="219">
        <f>Scores!J569*calcs!$BN$4</f>
        <v>0.712875838426313</v>
      </c>
      <c r="I573" s="219">
        <f>Scores!K569*calcs!$BN$4</f>
        <v>0.712875838426313</v>
      </c>
      <c r="J573" s="219">
        <f>Scores!L569*calcs!$BN$4</f>
        <v>0.712875838426313</v>
      </c>
      <c r="K573" s="219">
        <f>Scores!M569*calcs!$BN$4</f>
        <v>0.712875838426313</v>
      </c>
      <c r="L573" s="219">
        <f>Scores!N569*calcs!$BN$4</f>
        <v>0.712875838426313</v>
      </c>
      <c r="M573" s="219">
        <f>Scores!O569*calcs!$BN$5</f>
        <v>0.00826977573633404</v>
      </c>
      <c r="N573" s="219">
        <f>Scores!P569*calcs!$BN$5</f>
        <v>0.00826977573633404</v>
      </c>
      <c r="O573" s="219">
        <f>Scores!Q569*calcs!$BN$5</f>
        <v>0.00826977573633404</v>
      </c>
      <c r="P573" s="219">
        <f>Scores!R569*calcs!$BN$5</f>
        <v>0.00826977573633404</v>
      </c>
      <c r="Q573" s="219">
        <f>Scores!S569*calcs!$BN$5</f>
        <v>0.00826977573633404</v>
      </c>
      <c r="R573" s="219">
        <f>Scores!T569*calcs!$BN$6</f>
        <v>-0.49873618190931</v>
      </c>
      <c r="S573" s="219">
        <f>Scores!U569*calcs!$BN$6</f>
        <v>-0.49873618190931</v>
      </c>
      <c r="T573" s="219">
        <f>Scores!V569*calcs!$BN$6</f>
        <v>-0.49873618190931</v>
      </c>
      <c r="U573" s="219">
        <f>Scores!W569*calcs!$BN$6</f>
        <v>-0.49873618190931</v>
      </c>
      <c r="V573" s="219">
        <f>Scores!X569*calcs!$BN$6</f>
        <v>-0.49873618190931</v>
      </c>
      <c r="W573" s="219">
        <f>Scores!Y569*calcs!$BN$7</f>
        <v>-0.69081600675158</v>
      </c>
      <c r="X573" s="219">
        <f>Scores!Z569*calcs!$BN$7</f>
        <v>-0.206126303439283</v>
      </c>
      <c r="Y573" s="219">
        <f>Scores!AA569*calcs!$BN$7</f>
        <v>-0.380955179479913</v>
      </c>
      <c r="Z573" s="219">
        <f>Scores!AB569*calcs!$BN$7</f>
        <v>-0.802673299885308</v>
      </c>
      <c r="AA573" s="219">
        <f>Scores!AC569*calcs!$BN$7</f>
        <v>-0.00558558102332966</v>
      </c>
      <c r="AB573" s="219">
        <f>Scores!AD569*calcs!$BN$8</f>
        <v>-0.382006818477661</v>
      </c>
      <c r="AC573" s="219">
        <f>Scores!AE569*calcs!$BN$8</f>
        <v>-0.545581234869295</v>
      </c>
      <c r="AD573" s="219">
        <f>Scores!AF569*calcs!$BN$8</f>
        <v>-0.489162091980907</v>
      </c>
      <c r="AE573" s="219">
        <f>Scores!AG569*calcs!$BN$8</f>
        <v>-0.598979878368637</v>
      </c>
      <c r="AF573" s="219">
        <f>Scores!AH569*calcs!$BN$8</f>
        <v>-0.611992682000535</v>
      </c>
      <c r="AG573" s="219">
        <f>Scores!AI569*calcs!$BN$9</f>
        <v>2.18852607123029</v>
      </c>
      <c r="AH573" s="219">
        <f>Scores!AJ569*calcs!$BN$9</f>
        <v>2.10032439963949</v>
      </c>
      <c r="AI573" s="219">
        <f>Scores!AK569*calcs!$BN$9</f>
        <v>2.11504255333743</v>
      </c>
      <c r="AJ573" s="219">
        <f>Scores!AL569*calcs!$BN$9</f>
        <v>2.12176308502907</v>
      </c>
      <c r="AK573" s="219">
        <f>Scores!AM569*calcs!$BN$9</f>
        <v>2.12881291313824</v>
      </c>
      <c r="AL573" s="219">
        <f>Scores!AN569*calcs!$BN$10</f>
        <v>-1.82890397284181</v>
      </c>
      <c r="AM573" s="219">
        <f>Scores!AO569*calcs!$BN$10</f>
        <v>-1.59250021841137</v>
      </c>
      <c r="AN573" s="219">
        <f>Scores!AP569*calcs!$BN$10</f>
        <v>-1.54657567407594</v>
      </c>
      <c r="AO573" s="219">
        <f>Scores!AQ569*calcs!$BN$10</f>
        <v>-1.57360008327337</v>
      </c>
      <c r="AP573" s="219">
        <f>Scores!AR569*calcs!$BN$10</f>
        <v>-1.60023425069186</v>
      </c>
      <c r="AQ573" s="219">
        <f>Scores!AS569*calcs!$BN$11</f>
        <v>-1.35774681898811</v>
      </c>
      <c r="AR573" s="219">
        <f>Scores!AT569*calcs!$BN$11</f>
        <v>-1.48343173986913</v>
      </c>
      <c r="AS573" s="219">
        <f>Scores!AU569*calcs!$BN$11</f>
        <v>-1.31659696868357</v>
      </c>
      <c r="AT573" s="219">
        <f>Scores!AV569*calcs!$BN$11</f>
        <v>-1.52473568240298</v>
      </c>
      <c r="AU573" s="219">
        <f>Scores!AW569*calcs!$BN$11</f>
        <v>-1.53634208959395</v>
      </c>
      <c r="AV573" s="219">
        <f>Scores!AX569*calcs!$BN$12</f>
        <v>-1.33109820794429</v>
      </c>
      <c r="AW573" s="219">
        <f>Scores!AY569*calcs!$BN$12</f>
        <v>-1.40876828698263</v>
      </c>
      <c r="AX573" s="219">
        <f>Scores!AZ569*calcs!$BN$12</f>
        <v>-1.26839153102358</v>
      </c>
      <c r="AY573" s="219">
        <f>Scores!BA569*calcs!$BN$12</f>
        <v>-1.23471445149251</v>
      </c>
      <c r="AZ573" s="219">
        <f>Scores!BB569*calcs!$BN$12</f>
        <v>-1.24101095527694</v>
      </c>
      <c r="BA573" s="219">
        <f>Scores!BC569*calcs!$BN$13</f>
        <v>-1.65684051688598</v>
      </c>
      <c r="BB573" s="219">
        <f>Scores!BD569*calcs!$BN$13</f>
        <v>-1.48124685028014</v>
      </c>
      <c r="BC573" s="219">
        <f>Scores!BE569*calcs!$BN$13</f>
        <v>-1.36460057091306</v>
      </c>
      <c r="BD573" s="219">
        <f>Scores!BF569*calcs!$BN$13</f>
        <v>-1.33529603715302</v>
      </c>
      <c r="BE573" s="219">
        <f>Scores!BG569*calcs!$BN$13</f>
        <v>-1.33529603715302</v>
      </c>
      <c r="BF573" s="219">
        <f>Scores!BH569*calcs!$BN$14</f>
        <v>1.07576642407135</v>
      </c>
      <c r="BG573" s="219">
        <f>Scores!BI569*calcs!$BN$14</f>
        <v>1.07576642407135</v>
      </c>
      <c r="BH573" s="219">
        <f>Scores!BJ569*calcs!$BN$14</f>
        <v>1.07576642407135</v>
      </c>
      <c r="BI573" s="219">
        <f>Scores!BK569*calcs!$BN$14</f>
        <v>0.862565284829268</v>
      </c>
      <c r="BJ573" s="219">
        <f>Scores!BL569*calcs!$BN$14</f>
        <v>0.862565284829268</v>
      </c>
    </row>
    <row r="574" spans="1:62">
      <c r="A574" t="s">
        <v>1144</v>
      </c>
      <c r="B574" s="22" t="s">
        <v>1145</v>
      </c>
      <c r="C574" s="219">
        <f>Scores!E570*calcs!$BN$3</f>
        <v>-1.56234855293071</v>
      </c>
      <c r="D574" s="219">
        <f>Scores!F570*calcs!$BN$3</f>
        <v>-1.56234855293071</v>
      </c>
      <c r="E574" s="219">
        <f>Scores!G570*calcs!$BN$3</f>
        <v>-1.56234855293071</v>
      </c>
      <c r="F574" s="219">
        <f>Scores!H570*calcs!$BN$3</f>
        <v>-1.56234855293071</v>
      </c>
      <c r="G574" s="219">
        <f>Scores!I570*calcs!$BN$3</f>
        <v>-1.56234855293071</v>
      </c>
      <c r="H574" s="219">
        <f>Scores!J570*calcs!$BN$4</f>
        <v>-1.4402581571838</v>
      </c>
      <c r="I574" s="219">
        <f>Scores!K570*calcs!$BN$4</f>
        <v>-1.4402581571838</v>
      </c>
      <c r="J574" s="219">
        <f>Scores!L570*calcs!$BN$4</f>
        <v>-1.4402581571838</v>
      </c>
      <c r="K574" s="219">
        <f>Scores!M570*calcs!$BN$4</f>
        <v>-1.4402581571838</v>
      </c>
      <c r="L574" s="219">
        <f>Scores!N570*calcs!$BN$4</f>
        <v>-1.4402581571838</v>
      </c>
      <c r="M574" s="219">
        <f>Scores!O570*calcs!$BN$5</f>
        <v>-0.288749966846172</v>
      </c>
      <c r="N574" s="219">
        <f>Scores!P570*calcs!$BN$5</f>
        <v>-0.288749966846172</v>
      </c>
      <c r="O574" s="219">
        <f>Scores!Q570*calcs!$BN$5</f>
        <v>-0.288749966846172</v>
      </c>
      <c r="P574" s="219">
        <f>Scores!R570*calcs!$BN$5</f>
        <v>-0.288749966846172</v>
      </c>
      <c r="Q574" s="219">
        <f>Scores!S570*calcs!$BN$5</f>
        <v>-0.288749966846172</v>
      </c>
      <c r="R574" s="219">
        <f>Scores!T570*calcs!$BN$6</f>
        <v>-0.12770080476413</v>
      </c>
      <c r="S574" s="219">
        <f>Scores!U570*calcs!$BN$6</f>
        <v>-0.12770080476413</v>
      </c>
      <c r="T574" s="219">
        <f>Scores!V570*calcs!$BN$6</f>
        <v>-0.12770080476413</v>
      </c>
      <c r="U574" s="219">
        <f>Scores!W570*calcs!$BN$6</f>
        <v>-0.12770080476413</v>
      </c>
      <c r="V574" s="219">
        <f>Scores!X570*calcs!$BN$6</f>
        <v>-0.12770080476413</v>
      </c>
      <c r="W574" s="219">
        <f>Scores!Y570*calcs!$BN$7</f>
        <v>-0.080972380582555</v>
      </c>
      <c r="X574" s="219">
        <f>Scores!Z570*calcs!$BN$7</f>
        <v>0.592076433465151</v>
      </c>
      <c r="Y574" s="219">
        <f>Scores!AA570*calcs!$BN$7</f>
        <v>0.047128724896901</v>
      </c>
      <c r="Z574" s="219">
        <f>Scores!AB570*calcs!$BN$7</f>
        <v>0.735340292689728</v>
      </c>
      <c r="AA574" s="219">
        <f>Scores!AC570*calcs!$BN$7</f>
        <v>0.202778666812782</v>
      </c>
      <c r="AB574" s="219">
        <f>Scores!AD570*calcs!$BN$8</f>
        <v>0.653398295658011</v>
      </c>
      <c r="AC574" s="219">
        <f>Scores!AE570*calcs!$BN$8</f>
        <v>0.608305375131315</v>
      </c>
      <c r="AD574" s="219">
        <f>Scores!AF570*calcs!$BN$8</f>
        <v>0.587757740925408</v>
      </c>
      <c r="AE574" s="219">
        <f>Scores!AG570*calcs!$BN$8</f>
        <v>0.523086985385651</v>
      </c>
      <c r="AF574" s="219">
        <f>Scores!AH570*calcs!$BN$8</f>
        <v>0.613055301183058</v>
      </c>
      <c r="AG574" s="219">
        <f>Scores!AI570*calcs!$BN$9</f>
        <v>1.66808293402494</v>
      </c>
      <c r="AH574" s="219">
        <f>Scores!AJ570*calcs!$BN$9</f>
        <v>1.68787340958172</v>
      </c>
      <c r="AI574" s="219">
        <f>Scores!AK570*calcs!$BN$9</f>
        <v>1.78238001806338</v>
      </c>
      <c r="AJ574" s="219">
        <f>Scores!AL570*calcs!$BN$9</f>
        <v>1.86933524964748</v>
      </c>
      <c r="AK574" s="219">
        <f>Scores!AM570*calcs!$BN$9</f>
        <v>1.88124219548986</v>
      </c>
      <c r="AL574" s="219">
        <f>Scores!AN570*calcs!$BN$10</f>
        <v>-0.177493349803683</v>
      </c>
      <c r="AM574" s="219">
        <f>Scores!AO570*calcs!$BN$10</f>
        <v>-0.121965341040999</v>
      </c>
      <c r="AN574" s="219">
        <f>Scores!AP570*calcs!$BN$10</f>
        <v>-0.181117494750083</v>
      </c>
      <c r="AO574" s="219">
        <f>Scores!AQ570*calcs!$BN$10</f>
        <v>-0.220695969287981</v>
      </c>
      <c r="AP574" s="219">
        <f>Scores!AR570*calcs!$BN$10</f>
        <v>-0.262495487537885</v>
      </c>
      <c r="AQ574" s="219">
        <f>Scores!AS570*calcs!$BN$11</f>
        <v>-0.740669843228028</v>
      </c>
      <c r="AR574" s="219">
        <f>Scores!AT570*calcs!$BN$11</f>
        <v>-0.77692668278918</v>
      </c>
      <c r="AS574" s="219">
        <f>Scores!AU570*calcs!$BN$11</f>
        <v>-0.448332888874531</v>
      </c>
      <c r="AT574" s="219">
        <f>Scores!AV570*calcs!$BN$11</f>
        <v>-0.330652172542717</v>
      </c>
      <c r="AU574" s="219">
        <f>Scores!AW570*calcs!$BN$11</f>
        <v>-0.520259562197742</v>
      </c>
      <c r="AV574" s="219">
        <f>Scores!AX570*calcs!$BN$12</f>
        <v>-0.259814595469185</v>
      </c>
      <c r="AW574" s="219">
        <f>Scores!AY570*calcs!$BN$12</f>
        <v>-0.379619277227628</v>
      </c>
      <c r="AX574" s="219">
        <f>Scores!AZ570*calcs!$BN$12</f>
        <v>-0.260328559990694</v>
      </c>
      <c r="AY574" s="219">
        <f>Scores!BA570*calcs!$BN$12</f>
        <v>-0.328528313442286</v>
      </c>
      <c r="AZ574" s="219">
        <f>Scores!BB570*calcs!$BN$12</f>
        <v>-0.334187517802703</v>
      </c>
      <c r="BA574" s="219">
        <f>Scores!BC570*calcs!$BN$13</f>
        <v>-0.540774335372509</v>
      </c>
      <c r="BB574" s="219">
        <f>Scores!BD570*calcs!$BN$13</f>
        <v>-0.538130878191662</v>
      </c>
      <c r="BC574" s="219">
        <f>Scores!BE570*calcs!$BN$13</f>
        <v>-0.636813599759428</v>
      </c>
      <c r="BD574" s="219">
        <f>Scores!BF570*calcs!$BN$13</f>
        <v>-0.624466803444697</v>
      </c>
      <c r="BE574" s="219">
        <f>Scores!BG570*calcs!$BN$13</f>
        <v>-0.624466803444697</v>
      </c>
      <c r="BF574" s="219">
        <f>Scores!BH570*calcs!$BN$14</f>
        <v>1.88977701851495</v>
      </c>
      <c r="BG574" s="219">
        <f>Scores!BI570*calcs!$BN$14</f>
        <v>1.88977701851495</v>
      </c>
      <c r="BH574" s="219">
        <f>Scores!BJ570*calcs!$BN$14</f>
        <v>1.88977701851495</v>
      </c>
      <c r="BI574" s="219">
        <f>Scores!BK570*calcs!$BN$14</f>
        <v>1.10474798313599</v>
      </c>
      <c r="BJ574" s="219">
        <f>Scores!BL570*calcs!$BN$14</f>
        <v>1.10474798313599</v>
      </c>
    </row>
    <row r="575" spans="1:62">
      <c r="A575" t="s">
        <v>1146</v>
      </c>
      <c r="B575" s="22" t="s">
        <v>1147</v>
      </c>
      <c r="C575" s="219">
        <f>Scores!E571*calcs!$BN$3</f>
        <v>0.346406159646947</v>
      </c>
      <c r="D575" s="219">
        <f>Scores!F571*calcs!$BN$3</f>
        <v>0.346406159646947</v>
      </c>
      <c r="E575" s="219">
        <f>Scores!G571*calcs!$BN$3</f>
        <v>0.346406159646947</v>
      </c>
      <c r="F575" s="219">
        <f>Scores!H571*calcs!$BN$3</f>
        <v>0.346406159646947</v>
      </c>
      <c r="G575" s="219">
        <f>Scores!I571*calcs!$BN$3</f>
        <v>0.346406159646947</v>
      </c>
      <c r="H575" s="219">
        <f>Scores!J571*calcs!$BN$4</f>
        <v>-0.266319387090358</v>
      </c>
      <c r="I575" s="219">
        <f>Scores!K571*calcs!$BN$4</f>
        <v>-0.266319387090358</v>
      </c>
      <c r="J575" s="219">
        <f>Scores!L571*calcs!$BN$4</f>
        <v>-0.266319387090358</v>
      </c>
      <c r="K575" s="219">
        <f>Scores!M571*calcs!$BN$4</f>
        <v>-0.266319387090358</v>
      </c>
      <c r="L575" s="219">
        <f>Scores!N571*calcs!$BN$4</f>
        <v>-0.266319387090358</v>
      </c>
      <c r="M575" s="219">
        <f>Scores!O571*calcs!$BN$5</f>
        <v>-0.0569673733535888</v>
      </c>
      <c r="N575" s="219">
        <f>Scores!P571*calcs!$BN$5</f>
        <v>-0.0569673733535888</v>
      </c>
      <c r="O575" s="219">
        <f>Scores!Q571*calcs!$BN$5</f>
        <v>-0.0569673733535888</v>
      </c>
      <c r="P575" s="219">
        <f>Scores!R571*calcs!$BN$5</f>
        <v>-0.0569673733535888</v>
      </c>
      <c r="Q575" s="219">
        <f>Scores!S571*calcs!$BN$5</f>
        <v>-0.0569673733535888</v>
      </c>
      <c r="R575" s="219">
        <f>Scores!T571*calcs!$BN$6</f>
        <v>-0.0116743433215386</v>
      </c>
      <c r="S575" s="219">
        <f>Scores!U571*calcs!$BN$6</f>
        <v>-0.0116743433215386</v>
      </c>
      <c r="T575" s="219">
        <f>Scores!V571*calcs!$BN$6</f>
        <v>-0.0116743433215386</v>
      </c>
      <c r="U575" s="219">
        <f>Scores!W571*calcs!$BN$6</f>
        <v>-0.0116743433215386</v>
      </c>
      <c r="V575" s="219">
        <f>Scores!X571*calcs!$BN$6</f>
        <v>-0.0116743433215386</v>
      </c>
      <c r="W575" s="219">
        <f>Scores!Y571*calcs!$BN$7</f>
        <v>0.0511662625090164</v>
      </c>
      <c r="X575" s="219">
        <f>Scores!Z571*calcs!$BN$7</f>
        <v>0.588495163148056</v>
      </c>
      <c r="Y575" s="219">
        <f>Scores!AA571*calcs!$BN$7</f>
        <v>0.688769208022333</v>
      </c>
      <c r="Z575" s="219">
        <f>Scores!AB571*calcs!$BN$7</f>
        <v>0.718934862635097</v>
      </c>
      <c r="AA575" s="219">
        <f>Scores!AC571*calcs!$BN$7</f>
        <v>0.750367879095429</v>
      </c>
      <c r="AB575" s="219">
        <f>Scores!AD571*calcs!$BN$8</f>
        <v>0.608380681999938</v>
      </c>
      <c r="AC575" s="219">
        <f>Scores!AE571*calcs!$BN$8</f>
        <v>0.668993942916091</v>
      </c>
      <c r="AD575" s="219">
        <f>Scores!AF571*calcs!$BN$8</f>
        <v>0.611777957120242</v>
      </c>
      <c r="AE575" s="219">
        <f>Scores!AG571*calcs!$BN$8</f>
        <v>0.533410967099305</v>
      </c>
      <c r="AF575" s="219">
        <f>Scores!AH571*calcs!$BN$8</f>
        <v>0.630518742877077</v>
      </c>
      <c r="AG575" s="219">
        <f>Scores!AI571*calcs!$BN$9</f>
        <v>-1.52321264400267</v>
      </c>
      <c r="AH575" s="219">
        <f>Scores!AJ571*calcs!$BN$9</f>
        <v>-1.5459923642433</v>
      </c>
      <c r="AI575" s="219">
        <f>Scores!AK571*calcs!$BN$9</f>
        <v>-1.52830347972721</v>
      </c>
      <c r="AJ575" s="219">
        <f>Scores!AL571*calcs!$BN$9</f>
        <v>-1.59797904944099</v>
      </c>
      <c r="AK575" s="219">
        <f>Scores!AM571*calcs!$BN$9</f>
        <v>-1.59063414837058</v>
      </c>
      <c r="AL575" s="219">
        <f>Scores!AN571*calcs!$BN$10</f>
        <v>0.305003093462854</v>
      </c>
      <c r="AM575" s="219">
        <f>Scores!AO571*calcs!$BN$10</f>
        <v>0.338782654086605</v>
      </c>
      <c r="AN575" s="219">
        <f>Scores!AP571*calcs!$BN$10</f>
        <v>0.330840286361269</v>
      </c>
      <c r="AO575" s="219">
        <f>Scores!AQ571*calcs!$BN$10</f>
        <v>0.358104639897663</v>
      </c>
      <c r="AP575" s="219">
        <f>Scores!AR571*calcs!$BN$10</f>
        <v>0.348355332240842</v>
      </c>
      <c r="AQ575" s="219">
        <f>Scores!AS571*calcs!$BN$11</f>
        <v>0.25885612581033</v>
      </c>
      <c r="AR575" s="219">
        <f>Scores!AT571*calcs!$BN$11</f>
        <v>0.162380648675173</v>
      </c>
      <c r="AS575" s="219">
        <f>Scores!AU571*calcs!$BN$11</f>
        <v>0.146461260970334</v>
      </c>
      <c r="AT575" s="219">
        <f>Scores!AV571*calcs!$BN$11</f>
        <v>0.125089383787096</v>
      </c>
      <c r="AU575" s="219">
        <f>Scores!AW571*calcs!$BN$11</f>
        <v>-0.00786788729539319</v>
      </c>
      <c r="AV575" s="219">
        <f>Scores!AX571*calcs!$BN$12</f>
        <v>0.205134428168013</v>
      </c>
      <c r="AW575" s="219">
        <f>Scores!AY571*calcs!$BN$12</f>
        <v>0.134153617037585</v>
      </c>
      <c r="AX575" s="219">
        <f>Scores!AZ571*calcs!$BN$12</f>
        <v>0.0879683399968156</v>
      </c>
      <c r="AY575" s="219">
        <f>Scores!BA571*calcs!$BN$12</f>
        <v>0.133775574540924</v>
      </c>
      <c r="AZ575" s="219">
        <f>Scores!BB571*calcs!$BN$12</f>
        <v>0.0818933132664392</v>
      </c>
      <c r="BA575" s="219">
        <f>Scores!BC571*calcs!$BN$13</f>
        <v>0.069035021536916</v>
      </c>
      <c r="BB575" s="219">
        <f>Scores!BD571*calcs!$BN$13</f>
        <v>0</v>
      </c>
      <c r="BC575" s="219">
        <f>Scores!BE571*calcs!$BN$13</f>
        <v>-0.133427611378166</v>
      </c>
      <c r="BD575" s="219">
        <f>Scores!BF571*calcs!$BN$13</f>
        <v>-0.0730759025307625</v>
      </c>
      <c r="BE575" s="219">
        <f>Scores!BG571*calcs!$BN$13</f>
        <v>-0.0730759025307625</v>
      </c>
      <c r="BF575" s="219">
        <f>Scores!BH571*calcs!$BN$14</f>
        <v>2.34706502145414</v>
      </c>
      <c r="BG575" s="219">
        <f>Scores!BI571*calcs!$BN$14</f>
        <v>2.34706502145414</v>
      </c>
      <c r="BH575" s="219">
        <f>Scores!BJ571*calcs!$BN$14</f>
        <v>2.34706502145414</v>
      </c>
      <c r="BI575" s="219">
        <f>Scores!BK571*calcs!$BN$14</f>
        <v>1.46134796501215</v>
      </c>
      <c r="BJ575" s="219">
        <f>Scores!BL571*calcs!$BN$14</f>
        <v>1.46134796501215</v>
      </c>
    </row>
    <row r="576" spans="1:62">
      <c r="A576" t="s">
        <v>1148</v>
      </c>
      <c r="B576" s="22" t="s">
        <v>1149</v>
      </c>
      <c r="C576" s="219">
        <f>Scores!E572*calcs!$BN$3</f>
        <v>1.01614465528823</v>
      </c>
      <c r="D576" s="219">
        <f>Scores!F572*calcs!$BN$3</f>
        <v>1.01614465528823</v>
      </c>
      <c r="E576" s="219">
        <f>Scores!G572*calcs!$BN$3</f>
        <v>1.01614465528823</v>
      </c>
      <c r="F576" s="219">
        <f>Scores!H572*calcs!$BN$3</f>
        <v>1.01614465528823</v>
      </c>
      <c r="G576" s="219">
        <f>Scores!I572*calcs!$BN$3</f>
        <v>1.01614465528823</v>
      </c>
      <c r="H576" s="219">
        <f>Scores!J572*calcs!$BN$4</f>
        <v>-0.600500582436109</v>
      </c>
      <c r="I576" s="219">
        <f>Scores!K572*calcs!$BN$4</f>
        <v>-0.600500582436109</v>
      </c>
      <c r="J576" s="219">
        <f>Scores!L572*calcs!$BN$4</f>
        <v>-0.600500582436109</v>
      </c>
      <c r="K576" s="219">
        <f>Scores!M572*calcs!$BN$4</f>
        <v>-0.600500582436109</v>
      </c>
      <c r="L576" s="219">
        <f>Scores!N572*calcs!$BN$4</f>
        <v>-0.600500582436109</v>
      </c>
      <c r="M576" s="219">
        <f>Scores!O572*calcs!$BN$5</f>
        <v>-0.0864865935966489</v>
      </c>
      <c r="N576" s="219">
        <f>Scores!P572*calcs!$BN$5</f>
        <v>-0.0864865935966489</v>
      </c>
      <c r="O576" s="219">
        <f>Scores!Q572*calcs!$BN$5</f>
        <v>-0.0864865935966489</v>
      </c>
      <c r="P576" s="219">
        <f>Scores!R572*calcs!$BN$5</f>
        <v>-0.0864865935966489</v>
      </c>
      <c r="Q576" s="219">
        <f>Scores!S572*calcs!$BN$5</f>
        <v>-0.0864865935966489</v>
      </c>
      <c r="R576" s="219">
        <f>Scores!T572*calcs!$BN$6</f>
        <v>0.166297488251874</v>
      </c>
      <c r="S576" s="219">
        <f>Scores!U572*calcs!$BN$6</f>
        <v>0.166297488251874</v>
      </c>
      <c r="T576" s="219">
        <f>Scores!V572*calcs!$BN$6</f>
        <v>0.166297488251874</v>
      </c>
      <c r="U576" s="219">
        <f>Scores!W572*calcs!$BN$6</f>
        <v>0.166297488251874</v>
      </c>
      <c r="V576" s="219">
        <f>Scores!X572*calcs!$BN$6</f>
        <v>0.166297488251874</v>
      </c>
      <c r="W576" s="219">
        <f>Scores!Y572*calcs!$BN$7</f>
        <v>0.149216021500384</v>
      </c>
      <c r="X576" s="219">
        <f>Scores!Z572*calcs!$BN$7</f>
        <v>0.887874857441056</v>
      </c>
      <c r="Y576" s="219">
        <f>Scores!AA572*calcs!$BN$7</f>
        <v>0.432755515737616</v>
      </c>
      <c r="Z576" s="219">
        <f>Scores!AB572*calcs!$BN$7</f>
        <v>0.924221872842149</v>
      </c>
      <c r="AA576" s="219">
        <f>Scores!AC572*calcs!$BN$7</f>
        <v>0.85269303350146</v>
      </c>
      <c r="AB576" s="219">
        <f>Scores!AD572*calcs!$BN$8</f>
        <v>0.573751748416805</v>
      </c>
      <c r="AC576" s="219">
        <f>Scores!AE572*calcs!$BN$8</f>
        <v>0.554152499261823</v>
      </c>
      <c r="AD576" s="219">
        <f>Scores!AF572*calcs!$BN$8</f>
        <v>0.496844033152565</v>
      </c>
      <c r="AE576" s="219">
        <f>Scores!AG572*calcs!$BN$8</f>
        <v>0.374941182022525</v>
      </c>
      <c r="AF576" s="219">
        <f>Scores!AH572*calcs!$BN$8</f>
        <v>0.41773682517884</v>
      </c>
      <c r="AG576" s="219">
        <f>Scores!AI572*calcs!$BN$9</f>
        <v>-0.184926578320468</v>
      </c>
      <c r="AH576" s="219">
        <f>Scores!AJ572*calcs!$BN$9</f>
        <v>-0.190418871107875</v>
      </c>
      <c r="AI576" s="219">
        <f>Scores!AK572*calcs!$BN$9</f>
        <v>-0.186502803804463</v>
      </c>
      <c r="AJ576" s="219">
        <f>Scores!AL572*calcs!$BN$9</f>
        <v>-0.115517213055851</v>
      </c>
      <c r="AK576" s="219">
        <f>Scores!AM572*calcs!$BN$9</f>
        <v>-0.139242843231797</v>
      </c>
      <c r="AL576" s="219">
        <f>Scores!AN572*calcs!$BN$10</f>
        <v>0.395689171956323</v>
      </c>
      <c r="AM576" s="219">
        <f>Scores!AO572*calcs!$BN$10</f>
        <v>0.413066125810361</v>
      </c>
      <c r="AN576" s="219">
        <f>Scores!AP572*calcs!$BN$10</f>
        <v>0.396981415846462</v>
      </c>
      <c r="AO576" s="219">
        <f>Scores!AQ572*calcs!$BN$10</f>
        <v>0.328769716235233</v>
      </c>
      <c r="AP576" s="219">
        <f>Scores!AR572*calcs!$BN$10</f>
        <v>0.340196962274619</v>
      </c>
      <c r="AQ576" s="219">
        <f>Scores!AS572*calcs!$BN$11</f>
        <v>0.0916329173682559</v>
      </c>
      <c r="AR576" s="219">
        <f>Scores!AT572*calcs!$BN$11</f>
        <v>0.0753301671757284</v>
      </c>
      <c r="AS576" s="219">
        <f>Scores!AU572*calcs!$BN$11</f>
        <v>0.018620380100144</v>
      </c>
      <c r="AT576" s="219">
        <f>Scores!AV572*calcs!$BN$11</f>
        <v>0.280705410891322</v>
      </c>
      <c r="AU576" s="219">
        <f>Scores!AW572*calcs!$BN$11</f>
        <v>-0.06959298093486</v>
      </c>
      <c r="AV576" s="219">
        <f>Scores!AX572*calcs!$BN$12</f>
        <v>0.0497867071505196</v>
      </c>
      <c r="AW576" s="219">
        <f>Scores!AY572*calcs!$BN$12</f>
        <v>-0.00772349100681423</v>
      </c>
      <c r="AX576" s="219">
        <f>Scores!AZ572*calcs!$BN$12</f>
        <v>-0.00193935256758079</v>
      </c>
      <c r="AY576" s="219">
        <f>Scores!BA572*calcs!$BN$12</f>
        <v>0.0395116024054781</v>
      </c>
      <c r="AZ576" s="219">
        <f>Scores!BB572*calcs!$BN$12</f>
        <v>0.047765230186662</v>
      </c>
      <c r="BA576" s="219">
        <f>Scores!BC572*calcs!$BN$13</f>
        <v>-0.0230116738456386</v>
      </c>
      <c r="BB576" s="219">
        <f>Scores!BD572*calcs!$BN$13</f>
        <v>-0.110954820245703</v>
      </c>
      <c r="BC576" s="219">
        <f>Scores!BE572*calcs!$BN$13</f>
        <v>-0.127362719951886</v>
      </c>
      <c r="BD576" s="219">
        <f>Scores!BF572*calcs!$BN$13</f>
        <v>-0.0531461109314636</v>
      </c>
      <c r="BE576" s="219">
        <f>Scores!BG572*calcs!$BN$13</f>
        <v>-0.0531461109314636</v>
      </c>
      <c r="BF576" s="219">
        <f>Scores!BH572*calcs!$BN$14</f>
        <v>2.26737167654358</v>
      </c>
      <c r="BG576" s="219">
        <f>Scores!BI572*calcs!$BN$14</f>
        <v>2.26737167654358</v>
      </c>
      <c r="BH576" s="219">
        <f>Scores!BJ572*calcs!$BN$14</f>
        <v>2.26737167654358</v>
      </c>
      <c r="BI576" s="219">
        <f>Scores!BK572*calcs!$BN$14</f>
        <v>1.29113902370348</v>
      </c>
      <c r="BJ576" s="219">
        <f>Scores!BL572*calcs!$BN$14</f>
        <v>1.29113902370348</v>
      </c>
    </row>
    <row r="577" spans="1:62">
      <c r="A577" t="s">
        <v>1150</v>
      </c>
      <c r="B577" s="22" t="s">
        <v>1151</v>
      </c>
      <c r="C577" s="219">
        <f>Scores!E573*calcs!$BN$3</f>
        <v>-1.36700815836867</v>
      </c>
      <c r="D577" s="219">
        <f>Scores!F573*calcs!$BN$3</f>
        <v>-1.36700815836867</v>
      </c>
      <c r="E577" s="219">
        <f>Scores!G573*calcs!$BN$3</f>
        <v>-1.36700815836867</v>
      </c>
      <c r="F577" s="219">
        <f>Scores!H573*calcs!$BN$3</f>
        <v>-1.36700815836867</v>
      </c>
      <c r="G577" s="219">
        <f>Scores!I573*calcs!$BN$3</f>
        <v>-1.36700815836867</v>
      </c>
      <c r="H577" s="219">
        <f>Scores!J573*calcs!$BN$4</f>
        <v>-1.57696857050094</v>
      </c>
      <c r="I577" s="219">
        <f>Scores!K573*calcs!$BN$4</f>
        <v>-1.57696857050094</v>
      </c>
      <c r="J577" s="219">
        <f>Scores!L573*calcs!$BN$4</f>
        <v>-1.57696857050094</v>
      </c>
      <c r="K577" s="219">
        <f>Scores!M573*calcs!$BN$4</f>
        <v>-1.57696857050094</v>
      </c>
      <c r="L577" s="219">
        <f>Scores!N573*calcs!$BN$4</f>
        <v>-1.57696857050094</v>
      </c>
      <c r="M577" s="219">
        <f>Scores!O573*calcs!$BN$5</f>
        <v>-0.593789140309133</v>
      </c>
      <c r="N577" s="219">
        <f>Scores!P573*calcs!$BN$5</f>
        <v>-0.593789140309133</v>
      </c>
      <c r="O577" s="219">
        <f>Scores!Q573*calcs!$BN$5</f>
        <v>-0.593789140309133</v>
      </c>
      <c r="P577" s="219">
        <f>Scores!R573*calcs!$BN$5</f>
        <v>-0.593789140309133</v>
      </c>
      <c r="Q577" s="219">
        <f>Scores!S573*calcs!$BN$5</f>
        <v>-0.593789140309133</v>
      </c>
      <c r="R577" s="219">
        <f>Scores!T573*calcs!$BN$6</f>
        <v>-0.504305321964047</v>
      </c>
      <c r="S577" s="219">
        <f>Scores!U573*calcs!$BN$6</f>
        <v>-0.504305321964047</v>
      </c>
      <c r="T577" s="219">
        <f>Scores!V573*calcs!$BN$6</f>
        <v>-0.504305321964047</v>
      </c>
      <c r="U577" s="219">
        <f>Scores!W573*calcs!$BN$6</f>
        <v>-0.504305321964047</v>
      </c>
      <c r="V577" s="219">
        <f>Scores!X573*calcs!$BN$6</f>
        <v>-0.504305321964047</v>
      </c>
      <c r="W577" s="219">
        <f>Scores!Y573*calcs!$BN$7</f>
        <v>-0.353860258980751</v>
      </c>
      <c r="X577" s="219">
        <f>Scores!Z573*calcs!$BN$7</f>
        <v>-0.748938896681703</v>
      </c>
      <c r="Y577" s="219">
        <f>Scores!AA573*calcs!$BN$7</f>
        <v>-0.652071778274194</v>
      </c>
      <c r="Z577" s="219">
        <f>Scores!AB573*calcs!$BN$7</f>
        <v>0.285799814957066</v>
      </c>
      <c r="AA577" s="219">
        <f>Scores!AC573*calcs!$BN$7</f>
        <v>0.285737024071654</v>
      </c>
      <c r="AB577" s="219">
        <f>Scores!AD573*calcs!$BN$8</f>
        <v>-0.227048229967561</v>
      </c>
      <c r="AC577" s="219">
        <f>Scores!AE573*calcs!$BN$8</f>
        <v>-0.0814119965848559</v>
      </c>
      <c r="AD577" s="219">
        <f>Scores!AF573*calcs!$BN$8</f>
        <v>-0.0788229471830648</v>
      </c>
      <c r="AE577" s="219">
        <f>Scores!AG573*calcs!$BN$8</f>
        <v>-0.0251806069190234</v>
      </c>
      <c r="AF577" s="219">
        <f>Scores!AH573*calcs!$BN$8</f>
        <v>0.0825362341758802</v>
      </c>
      <c r="AG577" s="219">
        <f>Scores!AI573*calcs!$BN$9</f>
        <v>1.43959614763978</v>
      </c>
      <c r="AH577" s="219">
        <f>Scores!AJ573*calcs!$BN$9</f>
        <v>1.39645914057071</v>
      </c>
      <c r="AI577" s="219">
        <f>Scores!AK573*calcs!$BN$9</f>
        <v>1.45779835409153</v>
      </c>
      <c r="AJ577" s="219">
        <f>Scores!AL573*calcs!$BN$9</f>
        <v>1.49369775038329</v>
      </c>
      <c r="AK577" s="219">
        <f>Scores!AM573*calcs!$BN$9</f>
        <v>1.43729725734048</v>
      </c>
      <c r="AL577" s="219">
        <f>Scores!AN573*calcs!$BN$10</f>
        <v>-0.745734642927828</v>
      </c>
      <c r="AM577" s="219">
        <f>Scores!AO573*calcs!$BN$10</f>
        <v>-0.718006274289599</v>
      </c>
      <c r="AN577" s="219">
        <f>Scores!AP573*calcs!$BN$10</f>
        <v>-0.699307805370617</v>
      </c>
      <c r="AO577" s="219">
        <f>Scores!AQ573*calcs!$BN$10</f>
        <v>-0.639282764624967</v>
      </c>
      <c r="AP577" s="219">
        <f>Scores!AR573*calcs!$BN$10</f>
        <v>-0.628478992233514</v>
      </c>
      <c r="AQ577" s="219">
        <f>Scores!AS573*calcs!$BN$11</f>
        <v>-0.980047506824198</v>
      </c>
      <c r="AR577" s="219">
        <f>Scores!AT573*calcs!$BN$11</f>
        <v>-0.925208626317439</v>
      </c>
      <c r="AS577" s="219">
        <f>Scores!AU573*calcs!$BN$11</f>
        <v>-0.626428019023746</v>
      </c>
      <c r="AT577" s="219">
        <f>Scores!AV573*calcs!$BN$11</f>
        <v>-0.592933908014748</v>
      </c>
      <c r="AU577" s="219">
        <f>Scores!AW573*calcs!$BN$11</f>
        <v>-0.549530048573311</v>
      </c>
      <c r="AV577" s="219">
        <f>Scores!AX573*calcs!$BN$12</f>
        <v>-0.384054354831077</v>
      </c>
      <c r="AW577" s="219">
        <f>Scores!AY573*calcs!$BN$12</f>
        <v>-0.327833415206957</v>
      </c>
      <c r="AX577" s="219">
        <f>Scores!AZ573*calcs!$BN$12</f>
        <v>-0.402272759173074</v>
      </c>
      <c r="AY577" s="219">
        <f>Scores!BA573*calcs!$BN$12</f>
        <v>-0.341973375947087</v>
      </c>
      <c r="AZ577" s="219">
        <f>Scores!BB573*calcs!$BN$12</f>
        <v>-0.316466274181315</v>
      </c>
      <c r="BA577" s="219">
        <f>Scores!BC573*calcs!$BN$13</f>
        <v>-0.368186781530219</v>
      </c>
      <c r="BB577" s="219">
        <f>Scores!BD573*calcs!$BN$13</f>
        <v>-0.399437352884532</v>
      </c>
      <c r="BC577" s="219">
        <f>Scores!BE573*calcs!$BN$13</f>
        <v>-0.44880196554474</v>
      </c>
      <c r="BD577" s="219">
        <f>Scores!BF573*calcs!$BN$13</f>
        <v>-0.318876665588781</v>
      </c>
      <c r="BE577" s="219">
        <f>Scores!BG573*calcs!$BN$13</f>
        <v>-0.318876665588781</v>
      </c>
      <c r="BF577" s="219">
        <f>Scores!BH573*calcs!$BN$14</f>
        <v>0.748335880473035</v>
      </c>
      <c r="BG577" s="219">
        <f>Scores!BI573*calcs!$BN$14</f>
        <v>0.748335880473035</v>
      </c>
      <c r="BH577" s="219">
        <f>Scores!BJ573*calcs!$BN$14</f>
        <v>0.748335880473035</v>
      </c>
      <c r="BI577" s="219">
        <f>Scores!BK573*calcs!$BN$14</f>
        <v>0.508966068817593</v>
      </c>
      <c r="BJ577" s="219">
        <f>Scores!BL573*calcs!$BN$14</f>
        <v>0.508966068817593</v>
      </c>
    </row>
    <row r="578" spans="1:62">
      <c r="A578" t="s">
        <v>1152</v>
      </c>
      <c r="B578" s="22" t="s">
        <v>1153</v>
      </c>
      <c r="C578" s="219">
        <f>Scores!E574*calcs!$BN$3</f>
        <v>-1.85535914477377</v>
      </c>
      <c r="D578" s="219">
        <f>Scores!F574*calcs!$BN$3</f>
        <v>-1.85535914477377</v>
      </c>
      <c r="E578" s="219">
        <f>Scores!G574*calcs!$BN$3</f>
        <v>-1.85535914477377</v>
      </c>
      <c r="F578" s="219">
        <f>Scores!H574*calcs!$BN$3</f>
        <v>-1.85535914477377</v>
      </c>
      <c r="G578" s="219">
        <f>Scores!I574*calcs!$BN$3</f>
        <v>-1.85535914477377</v>
      </c>
      <c r="H578" s="219">
        <f>Scores!J574*calcs!$BN$4</f>
        <v>-1.39077766772854</v>
      </c>
      <c r="I578" s="219">
        <f>Scores!K574*calcs!$BN$4</f>
        <v>-1.39077766772854</v>
      </c>
      <c r="J578" s="219">
        <f>Scores!L574*calcs!$BN$4</f>
        <v>-1.39077766772854</v>
      </c>
      <c r="K578" s="219">
        <f>Scores!M574*calcs!$BN$4</f>
        <v>-1.39077766772854</v>
      </c>
      <c r="L578" s="219">
        <f>Scores!N574*calcs!$BN$4</f>
        <v>-1.39077766772854</v>
      </c>
      <c r="M578" s="219">
        <f>Scores!O574*calcs!$BN$5</f>
        <v>-0.718064369387306</v>
      </c>
      <c r="N578" s="219">
        <f>Scores!P574*calcs!$BN$5</f>
        <v>-0.718064369387306</v>
      </c>
      <c r="O578" s="219">
        <f>Scores!Q574*calcs!$BN$5</f>
        <v>-0.718064369387306</v>
      </c>
      <c r="P578" s="219">
        <f>Scores!R574*calcs!$BN$5</f>
        <v>-0.718064369387306</v>
      </c>
      <c r="Q578" s="219">
        <f>Scores!S574*calcs!$BN$5</f>
        <v>-0.718064369387306</v>
      </c>
      <c r="R578" s="219">
        <f>Scores!T574*calcs!$BN$6</f>
        <v>-0.213426063369301</v>
      </c>
      <c r="S578" s="219">
        <f>Scores!U574*calcs!$BN$6</f>
        <v>-0.213426063369301</v>
      </c>
      <c r="T578" s="219">
        <f>Scores!V574*calcs!$BN$6</f>
        <v>-0.213426063369301</v>
      </c>
      <c r="U578" s="219">
        <f>Scores!W574*calcs!$BN$6</f>
        <v>-0.213426063369301</v>
      </c>
      <c r="V578" s="219">
        <f>Scores!X574*calcs!$BN$6</f>
        <v>-0.213426063369301</v>
      </c>
      <c r="W578" s="219">
        <f>Scores!Y574*calcs!$BN$7</f>
        <v>-1.60377906177516</v>
      </c>
      <c r="X578" s="219">
        <f>Scores!Z574*calcs!$BN$7</f>
        <v>-1.01150943460753</v>
      </c>
      <c r="Y578" s="219">
        <f>Scores!AA574*calcs!$BN$7</f>
        <v>-0.210431811073017</v>
      </c>
      <c r="Z578" s="219">
        <f>Scores!AB574*calcs!$BN$7</f>
        <v>-1.00448251842695</v>
      </c>
      <c r="AA578" s="219">
        <f>Scores!AC574*calcs!$BN$7</f>
        <v>-0.507159299503774</v>
      </c>
      <c r="AB578" s="219">
        <f>Scores!AD574*calcs!$BN$8</f>
        <v>0.684031583058474</v>
      </c>
      <c r="AC578" s="219">
        <f>Scores!AE574*calcs!$BN$8</f>
        <v>0.67042190921691</v>
      </c>
      <c r="AD578" s="219">
        <f>Scores!AF574*calcs!$BN$8</f>
        <v>0.670334472588461</v>
      </c>
      <c r="AE578" s="219">
        <f>Scores!AG574*calcs!$BN$8</f>
        <v>0.748854013097743</v>
      </c>
      <c r="AF578" s="219">
        <f>Scores!AH574*calcs!$BN$8</f>
        <v>0.736018475934473</v>
      </c>
      <c r="AG578" s="219">
        <f>Scores!AI574*calcs!$BN$9</f>
        <v>1.99083431730523</v>
      </c>
      <c r="AH578" s="219">
        <f>Scores!AJ574*calcs!$BN$9</f>
        <v>1.99585488980118</v>
      </c>
      <c r="AI578" s="219">
        <f>Scores!AK574*calcs!$BN$9</f>
        <v>2.08997815590856</v>
      </c>
      <c r="AJ578" s="219">
        <f>Scores!AL574*calcs!$BN$9</f>
        <v>2.09681451027647</v>
      </c>
      <c r="AK578" s="219">
        <f>Scores!AM574*calcs!$BN$9</f>
        <v>2.10387980531043</v>
      </c>
      <c r="AL578" s="219">
        <f>Scores!AN574*calcs!$BN$10</f>
        <v>-0.929907710264507</v>
      </c>
      <c r="AM578" s="219">
        <f>Scores!AO574*calcs!$BN$10</f>
        <v>-1.02278968645</v>
      </c>
      <c r="AN578" s="219">
        <f>Scores!AP574*calcs!$BN$10</f>
        <v>-0.897731193826197</v>
      </c>
      <c r="AO578" s="219">
        <f>Scores!AQ574*calcs!$BN$10</f>
        <v>-0.93263200124927</v>
      </c>
      <c r="AP578" s="219">
        <f>Scores!AR574*calcs!$BN$10</f>
        <v>-0.881757334094977</v>
      </c>
      <c r="AQ578" s="219">
        <f>Scores!AS574*calcs!$BN$11</f>
        <v>-0.711575746473995</v>
      </c>
      <c r="AR578" s="219">
        <f>Scores!AT574*calcs!$BN$11</f>
        <v>-0.681325150052703</v>
      </c>
      <c r="AS578" s="219">
        <f>Scores!AU574*calcs!$BN$11</f>
        <v>-0.621472219347174</v>
      </c>
      <c r="AT578" s="219">
        <f>Scores!AV574*calcs!$BN$11</f>
        <v>-0.792326353614809</v>
      </c>
      <c r="AU578" s="219">
        <f>Scores!AW574*calcs!$BN$11</f>
        <v>-1.05861382623932</v>
      </c>
      <c r="AV578" s="219">
        <f>Scores!AX574*calcs!$BN$12</f>
        <v>-0.204316168882448</v>
      </c>
      <c r="AW578" s="219">
        <f>Scores!AY574*calcs!$BN$12</f>
        <v>-0.220382016232114</v>
      </c>
      <c r="AX578" s="219">
        <f>Scores!AZ574*calcs!$BN$12</f>
        <v>-0.113459907359268</v>
      </c>
      <c r="AY578" s="219">
        <f>Scores!BA574*calcs!$BN$12</f>
        <v>-0.0358914805006341</v>
      </c>
      <c r="AZ578" s="219">
        <f>Scores!BB574*calcs!$BN$12</f>
        <v>0.0573877070870964</v>
      </c>
      <c r="BA578" s="219">
        <f>Scores!BC574*calcs!$BN$13</f>
        <v>-0.673091459984931</v>
      </c>
      <c r="BB578" s="219">
        <f>Scores!BD574*calcs!$BN$13</f>
        <v>-0.782231482732209</v>
      </c>
      <c r="BC578" s="219">
        <f>Scores!BE574*calcs!$BN$13</f>
        <v>-0.527645554086383</v>
      </c>
      <c r="BD578" s="219">
        <f>Scores!BF574*calcs!$BN$13</f>
        <v>-0.491601526116038</v>
      </c>
      <c r="BE578" s="219">
        <f>Scores!BG574*calcs!$BN$13</f>
        <v>-0.491601526116038</v>
      </c>
      <c r="BF578" s="219">
        <f>Scores!BH574*calcs!$BN$14</f>
        <v>0.657254731201584</v>
      </c>
      <c r="BG578" s="219">
        <f>Scores!BI574*calcs!$BN$14</f>
        <v>0.657254731201584</v>
      </c>
      <c r="BH578" s="219">
        <f>Scores!BJ574*calcs!$BN$14</f>
        <v>0.657254731201584</v>
      </c>
      <c r="BI578" s="219">
        <f>Scores!BK574*calcs!$BN$14</f>
        <v>0.591259428069473</v>
      </c>
      <c r="BJ578" s="219">
        <f>Scores!BL574*calcs!$BN$14</f>
        <v>0.591259428069473</v>
      </c>
    </row>
    <row r="579" spans="1:62">
      <c r="A579" t="s">
        <v>1154</v>
      </c>
      <c r="B579" s="22" t="s">
        <v>1155</v>
      </c>
      <c r="C579" s="219">
        <f>Scores!E575*calcs!$BN$3</f>
        <v>0.0171180659566496</v>
      </c>
      <c r="D579" s="219">
        <f>Scores!F575*calcs!$BN$3</f>
        <v>0.0171180659566496</v>
      </c>
      <c r="E579" s="219">
        <f>Scores!G575*calcs!$BN$3</f>
        <v>0.0171180659566496</v>
      </c>
      <c r="F579" s="219">
        <f>Scores!H575*calcs!$BN$3</f>
        <v>0.0171180659566496</v>
      </c>
      <c r="G579" s="219">
        <f>Scores!I575*calcs!$BN$3</f>
        <v>0.0171180659566496</v>
      </c>
      <c r="H579" s="219">
        <f>Scores!J575*calcs!$BN$4</f>
        <v>-0.75917539212021</v>
      </c>
      <c r="I579" s="219">
        <f>Scores!K575*calcs!$BN$4</f>
        <v>-0.75917539212021</v>
      </c>
      <c r="J579" s="219">
        <f>Scores!L575*calcs!$BN$4</f>
        <v>-0.75917539212021</v>
      </c>
      <c r="K579" s="219">
        <f>Scores!M575*calcs!$BN$4</f>
        <v>-0.75917539212021</v>
      </c>
      <c r="L579" s="219">
        <f>Scores!N575*calcs!$BN$4</f>
        <v>-0.75917539212021</v>
      </c>
      <c r="M579" s="219">
        <f>Scores!O575*calcs!$BN$5</f>
        <v>0.0919183498994229</v>
      </c>
      <c r="N579" s="219">
        <f>Scores!P575*calcs!$BN$5</f>
        <v>0.0919183498994229</v>
      </c>
      <c r="O579" s="219">
        <f>Scores!Q575*calcs!$BN$5</f>
        <v>0.0919183498994229</v>
      </c>
      <c r="P579" s="219">
        <f>Scores!R575*calcs!$BN$5</f>
        <v>0.0919183498994229</v>
      </c>
      <c r="Q579" s="219">
        <f>Scores!S575*calcs!$BN$5</f>
        <v>0.0919183498994229</v>
      </c>
      <c r="R579" s="219">
        <f>Scores!T575*calcs!$BN$6</f>
        <v>-0.01656028211231</v>
      </c>
      <c r="S579" s="219">
        <f>Scores!U575*calcs!$BN$6</f>
        <v>-0.01656028211231</v>
      </c>
      <c r="T579" s="219">
        <f>Scores!V575*calcs!$BN$6</f>
        <v>-0.01656028211231</v>
      </c>
      <c r="U579" s="219">
        <f>Scores!W575*calcs!$BN$6</f>
        <v>-0.01656028211231</v>
      </c>
      <c r="V579" s="219">
        <f>Scores!X575*calcs!$BN$6</f>
        <v>-0.01656028211231</v>
      </c>
      <c r="W579" s="219">
        <f>Scores!Y575*calcs!$BN$7</f>
        <v>-0.0798594914462979</v>
      </c>
      <c r="X579" s="219">
        <f>Scores!Z575*calcs!$BN$7</f>
        <v>0.840510989426531</v>
      </c>
      <c r="Y579" s="219">
        <f>Scores!AA575*calcs!$BN$7</f>
        <v>0.626442389633448</v>
      </c>
      <c r="Z579" s="219">
        <f>Scores!AB575*calcs!$BN$7</f>
        <v>0.899758027207923</v>
      </c>
      <c r="AA579" s="219">
        <f>Scores!AC575*calcs!$BN$7</f>
        <v>0.181614344118209</v>
      </c>
      <c r="AB579" s="219">
        <f>Scores!AD575*calcs!$BN$8</f>
        <v>0.32407096927898</v>
      </c>
      <c r="AC579" s="219">
        <f>Scores!AE575*calcs!$BN$8</f>
        <v>0.245563782952081</v>
      </c>
      <c r="AD579" s="219">
        <f>Scores!AF575*calcs!$BN$8</f>
        <v>0.251065910618378</v>
      </c>
      <c r="AE579" s="219">
        <f>Scores!AG575*calcs!$BN$8</f>
        <v>0.199981252325189</v>
      </c>
      <c r="AF579" s="219">
        <f>Scores!AH575*calcs!$BN$8</f>
        <v>0.339366882166729</v>
      </c>
      <c r="AG579" s="219">
        <f>Scores!AI575*calcs!$BN$9</f>
        <v>0.929181381226708</v>
      </c>
      <c r="AH579" s="219">
        <f>Scores!AJ575*calcs!$BN$9</f>
        <v>0.787133227063986</v>
      </c>
      <c r="AI579" s="219">
        <f>Scores!AK575*calcs!$BN$9</f>
        <v>0.742444149424497</v>
      </c>
      <c r="AJ579" s="219">
        <f>Scores!AL575*calcs!$BN$9</f>
        <v>0.717865837938861</v>
      </c>
      <c r="AK579" s="219">
        <f>Scores!AM575*calcs!$BN$9</f>
        <v>0.77306026285544</v>
      </c>
      <c r="AL579" s="219">
        <f>Scores!AN575*calcs!$BN$10</f>
        <v>0.160157273646895</v>
      </c>
      <c r="AM579" s="219">
        <f>Scores!AO575*calcs!$BN$10</f>
        <v>0.181974520923504</v>
      </c>
      <c r="AN579" s="219">
        <f>Scores!AP575*calcs!$BN$10</f>
        <v>0.163193858964525</v>
      </c>
      <c r="AO579" s="219">
        <f>Scores!AQ575*calcs!$BN$10</f>
        <v>0.162844054269612</v>
      </c>
      <c r="AP579" s="219">
        <f>Scores!AR575*calcs!$BN$10</f>
        <v>0.213811759360362</v>
      </c>
      <c r="AQ579" s="219">
        <f>Scores!AS575*calcs!$BN$11</f>
        <v>-0.405597108383766</v>
      </c>
      <c r="AR579" s="219">
        <f>Scores!AT575*calcs!$BN$11</f>
        <v>-0.46818012869889</v>
      </c>
      <c r="AS579" s="219">
        <f>Scores!AU575*calcs!$BN$11</f>
        <v>-0.222549260649067</v>
      </c>
      <c r="AT579" s="219">
        <f>Scores!AV575*calcs!$BN$11</f>
        <v>-0.487733195547089</v>
      </c>
      <c r="AU579" s="219">
        <f>Scores!AW575*calcs!$BN$11</f>
        <v>-0.497927721645097</v>
      </c>
      <c r="AV579" s="219">
        <f>Scores!AX575*calcs!$BN$12</f>
        <v>-0.275966925327326</v>
      </c>
      <c r="AW579" s="219">
        <f>Scores!AY575*calcs!$BN$12</f>
        <v>-0.340069109873093</v>
      </c>
      <c r="AX579" s="219">
        <f>Scores!AZ575*calcs!$BN$12</f>
        <v>-0.303430843070831</v>
      </c>
      <c r="AY579" s="219">
        <f>Scores!BA575*calcs!$BN$12</f>
        <v>-0.265006272630616</v>
      </c>
      <c r="AZ579" s="219">
        <f>Scores!BB575*calcs!$BN$12</f>
        <v>-0.215674761768436</v>
      </c>
      <c r="BA579" s="219">
        <f>Scores!BC575*calcs!$BN$13</f>
        <v>-0.304904678454712</v>
      </c>
      <c r="BB579" s="219">
        <f>Scores!BD575*calcs!$BN$13</f>
        <v>-0.216361899479122</v>
      </c>
      <c r="BC579" s="219">
        <f>Scores!BE575*calcs!$BN$13</f>
        <v>-0.242595657051211</v>
      </c>
      <c r="BD579" s="219">
        <f>Scores!BF575*calcs!$BN$13</f>
        <v>-0.239157499191586</v>
      </c>
      <c r="BE579" s="219">
        <f>Scores!BG575*calcs!$BN$13</f>
        <v>-0.239157499191586</v>
      </c>
      <c r="BF579" s="219">
        <f>Scores!BH575*calcs!$BN$14</f>
        <v>2.35636869920099</v>
      </c>
      <c r="BG579" s="219">
        <f>Scores!BI575*calcs!$BN$14</f>
        <v>2.35636869920099</v>
      </c>
      <c r="BH579" s="219">
        <f>Scores!BJ575*calcs!$BN$14</f>
        <v>2.35636869920099</v>
      </c>
      <c r="BI579" s="219">
        <f>Scores!BK575*calcs!$BN$14</f>
        <v>1.26763622036508</v>
      </c>
      <c r="BJ579" s="219">
        <f>Scores!BL575*calcs!$BN$14</f>
        <v>1.26763622036508</v>
      </c>
    </row>
    <row r="580" spans="1:62">
      <c r="A580" t="s">
        <v>1156</v>
      </c>
      <c r="B580" s="22" t="s">
        <v>1157</v>
      </c>
      <c r="C580" s="219">
        <f>Scores!E576*calcs!$BN$3</f>
        <v>-0.127991941432295</v>
      </c>
      <c r="D580" s="219">
        <f>Scores!F576*calcs!$BN$3</f>
        <v>-0.127991941432295</v>
      </c>
      <c r="E580" s="219">
        <f>Scores!G576*calcs!$BN$3</f>
        <v>-0.127991941432295</v>
      </c>
      <c r="F580" s="219">
        <f>Scores!H576*calcs!$BN$3</f>
        <v>-0.127991941432295</v>
      </c>
      <c r="G580" s="219">
        <f>Scores!I576*calcs!$BN$3</f>
        <v>-0.127991941432295</v>
      </c>
      <c r="H580" s="219">
        <f>Scores!J576*calcs!$BN$4</f>
        <v>0.826195412549016</v>
      </c>
      <c r="I580" s="219">
        <f>Scores!K576*calcs!$BN$4</f>
        <v>0.826195412549016</v>
      </c>
      <c r="J580" s="219">
        <f>Scores!L576*calcs!$BN$4</f>
        <v>0.826195412549016</v>
      </c>
      <c r="K580" s="219">
        <f>Scores!M576*calcs!$BN$4</f>
        <v>0.826195412549016</v>
      </c>
      <c r="L580" s="219">
        <f>Scores!N576*calcs!$BN$4</f>
        <v>0.826195412549016</v>
      </c>
      <c r="M580" s="219">
        <f>Scores!O576*calcs!$BN$5</f>
        <v>0.1104133489819</v>
      </c>
      <c r="N580" s="219">
        <f>Scores!P576*calcs!$BN$5</f>
        <v>0.1104133489819</v>
      </c>
      <c r="O580" s="219">
        <f>Scores!Q576*calcs!$BN$5</f>
        <v>0.1104133489819</v>
      </c>
      <c r="P580" s="219">
        <f>Scores!R576*calcs!$BN$5</f>
        <v>0.1104133489819</v>
      </c>
      <c r="Q580" s="219">
        <f>Scores!S576*calcs!$BN$5</f>
        <v>0.1104133489819</v>
      </c>
      <c r="R580" s="219">
        <f>Scores!T576*calcs!$BN$6</f>
        <v>-0.511962480568122</v>
      </c>
      <c r="S580" s="219">
        <f>Scores!U576*calcs!$BN$6</f>
        <v>-0.511962480568122</v>
      </c>
      <c r="T580" s="219">
        <f>Scores!V576*calcs!$BN$6</f>
        <v>-0.511962480568122</v>
      </c>
      <c r="U580" s="219">
        <f>Scores!W576*calcs!$BN$6</f>
        <v>-0.511962480568122</v>
      </c>
      <c r="V580" s="219">
        <f>Scores!X576*calcs!$BN$6</f>
        <v>-0.511962480568122</v>
      </c>
      <c r="W580" s="219">
        <f>Scores!Y576*calcs!$BN$7</f>
        <v>0.0831642528082147</v>
      </c>
      <c r="X580" s="219">
        <f>Scores!Z576*calcs!$BN$7</f>
        <v>0.631772530621574</v>
      </c>
      <c r="Y580" s="219">
        <f>Scores!AA576*calcs!$BN$7</f>
        <v>0.816105238889958</v>
      </c>
      <c r="Z580" s="219">
        <f>Scores!AB576*calcs!$BN$7</f>
        <v>0.237275686679403</v>
      </c>
      <c r="AA580" s="219">
        <f>Scores!AC576*calcs!$BN$7</f>
        <v>0.199133231130325</v>
      </c>
      <c r="AB580" s="219">
        <f>Scores!AD576*calcs!$BN$8</f>
        <v>-0.0782879849978642</v>
      </c>
      <c r="AC580" s="219">
        <f>Scores!AE576*calcs!$BN$8</f>
        <v>-0.250559236158836</v>
      </c>
      <c r="AD580" s="219">
        <f>Scores!AF576*calcs!$BN$8</f>
        <v>-0.358093844694849</v>
      </c>
      <c r="AE580" s="219">
        <f>Scores!AG576*calcs!$BN$8</f>
        <v>-0.431617139352042</v>
      </c>
      <c r="AF580" s="219">
        <f>Scores!AH576*calcs!$BN$8</f>
        <v>-0.498760347634943</v>
      </c>
      <c r="AG580" s="219">
        <f>Scores!AI576*calcs!$BN$9</f>
        <v>-0.270681053833515</v>
      </c>
      <c r="AH580" s="219">
        <f>Scores!AJ576*calcs!$BN$9</f>
        <v>-0.182371433714673</v>
      </c>
      <c r="AI580" s="219">
        <f>Scores!AK576*calcs!$BN$9</f>
        <v>-0.200767143757964</v>
      </c>
      <c r="AJ580" s="219">
        <f>Scores!AL576*calcs!$BN$9</f>
        <v>-0.215887810524475</v>
      </c>
      <c r="AK580" s="219">
        <f>Scores!AM576*calcs!$BN$9</f>
        <v>-0.238848128878577</v>
      </c>
      <c r="AL580" s="219">
        <f>Scores!AN576*calcs!$BN$10</f>
        <v>-0.0774635993703768</v>
      </c>
      <c r="AM580" s="219">
        <f>Scores!AO576*calcs!$BN$10</f>
        <v>0.0322298171821639</v>
      </c>
      <c r="AN580" s="219">
        <f>Scores!AP576*calcs!$BN$10</f>
        <v>-0.0197076999102556</v>
      </c>
      <c r="AO580" s="219">
        <f>Scores!AQ576*calcs!$BN$10</f>
        <v>0.0531578753137947</v>
      </c>
      <c r="AP580" s="219">
        <f>Scores!AR576*calcs!$BN$10</f>
        <v>-0.0261880162085221</v>
      </c>
      <c r="AQ580" s="219">
        <f>Scores!AS576*calcs!$BN$11</f>
        <v>-0.282785890545901</v>
      </c>
      <c r="AR580" s="219">
        <f>Scores!AT576*calcs!$BN$11</f>
        <v>-0.27211579411429</v>
      </c>
      <c r="AS580" s="219">
        <f>Scores!AU576*calcs!$BN$11</f>
        <v>-0.370285114772536</v>
      </c>
      <c r="AT580" s="219">
        <f>Scores!AV576*calcs!$BN$11</f>
        <v>-0.541524114112356</v>
      </c>
      <c r="AU580" s="219">
        <f>Scores!AW576*calcs!$BN$11</f>
        <v>-0.402682221581969</v>
      </c>
      <c r="AV580" s="219">
        <f>Scores!AX576*calcs!$BN$12</f>
        <v>-0.662116207580211</v>
      </c>
      <c r="AW580" s="219">
        <f>Scores!AY576*calcs!$BN$12</f>
        <v>-0.790671421307733</v>
      </c>
      <c r="AX580" s="219">
        <f>Scores!AZ576*calcs!$BN$12</f>
        <v>-0.821458442028504</v>
      </c>
      <c r="AY580" s="219">
        <f>Scores!BA576*calcs!$BN$12</f>
        <v>-0.867892880953919</v>
      </c>
      <c r="AZ580" s="219">
        <f>Scores!BB576*calcs!$BN$12</f>
        <v>-0.7965295172063</v>
      </c>
      <c r="BA580" s="219">
        <f>Scores!BC576*calcs!$BN$13</f>
        <v>-0.460233476912773</v>
      </c>
      <c r="BB580" s="219">
        <f>Scores!BD576*calcs!$BN$13</f>
        <v>-0.404985093896818</v>
      </c>
      <c r="BC580" s="219">
        <f>Scores!BE576*calcs!$BN$13</f>
        <v>-0.521580662660103</v>
      </c>
      <c r="BD580" s="219">
        <f>Scores!BF576*calcs!$BN$13</f>
        <v>-0.591250484112532</v>
      </c>
      <c r="BE580" s="219">
        <f>Scores!BG576*calcs!$BN$13</f>
        <v>-0.591250484112532</v>
      </c>
      <c r="BF580" s="219">
        <f>Scores!BH576*calcs!$BN$14</f>
        <v>1.96958197875453</v>
      </c>
      <c r="BG580" s="219">
        <f>Scores!BI576*calcs!$BN$14</f>
        <v>1.96958197875453</v>
      </c>
      <c r="BH580" s="219">
        <f>Scores!BJ576*calcs!$BN$14</f>
        <v>1.96958197875453</v>
      </c>
      <c r="BI580" s="219">
        <f>Scores!BK576*calcs!$BN$14</f>
        <v>0.757832486281047</v>
      </c>
      <c r="BJ580" s="219">
        <f>Scores!BL576*calcs!$BN$14</f>
        <v>0.757832486281047</v>
      </c>
    </row>
    <row r="581" spans="1:62">
      <c r="A581" t="s">
        <v>1158</v>
      </c>
      <c r="B581" s="22" t="s">
        <v>1159</v>
      </c>
      <c r="C581" s="219">
        <f>Scores!E577*calcs!$BN$3</f>
        <v>-2.94368420019086</v>
      </c>
      <c r="D581" s="219">
        <f>Scores!F577*calcs!$BN$3</f>
        <v>-2.94368420019086</v>
      </c>
      <c r="E581" s="219">
        <f>Scores!G577*calcs!$BN$3</f>
        <v>-2.94368420019086</v>
      </c>
      <c r="F581" s="219">
        <f>Scores!H577*calcs!$BN$3</f>
        <v>-2.94368420019086</v>
      </c>
      <c r="G581" s="219">
        <f>Scores!I577*calcs!$BN$3</f>
        <v>-2.94368420019086</v>
      </c>
      <c r="H581" s="219">
        <f>Scores!J577*calcs!$BN$4</f>
        <v>-0.189518063316239</v>
      </c>
      <c r="I581" s="219">
        <f>Scores!K577*calcs!$BN$4</f>
        <v>-0.189518063316239</v>
      </c>
      <c r="J581" s="219">
        <f>Scores!L577*calcs!$BN$4</f>
        <v>-0.189518063316239</v>
      </c>
      <c r="K581" s="219">
        <f>Scores!M577*calcs!$BN$4</f>
        <v>-0.189518063316239</v>
      </c>
      <c r="L581" s="219">
        <f>Scores!N577*calcs!$BN$4</f>
        <v>-0.189518063316239</v>
      </c>
      <c r="M581" s="219">
        <f>Scores!O577*calcs!$BN$5</f>
        <v>-0.653844257964856</v>
      </c>
      <c r="N581" s="219">
        <f>Scores!P577*calcs!$BN$5</f>
        <v>-0.653844257964856</v>
      </c>
      <c r="O581" s="219">
        <f>Scores!Q577*calcs!$BN$5</f>
        <v>-0.653844257964856</v>
      </c>
      <c r="P581" s="219">
        <f>Scores!R577*calcs!$BN$5</f>
        <v>-0.653844257964856</v>
      </c>
      <c r="Q581" s="219">
        <f>Scores!S577*calcs!$BN$5</f>
        <v>-0.653844257964856</v>
      </c>
      <c r="R581" s="219">
        <f>Scores!T577*calcs!$BN$6</f>
        <v>-0.265421957660646</v>
      </c>
      <c r="S581" s="219">
        <f>Scores!U577*calcs!$BN$6</f>
        <v>-0.265421957660646</v>
      </c>
      <c r="T581" s="219">
        <f>Scores!V577*calcs!$BN$6</f>
        <v>-0.265421957660646</v>
      </c>
      <c r="U581" s="219">
        <f>Scores!W577*calcs!$BN$6</f>
        <v>-0.265421957660646</v>
      </c>
      <c r="V581" s="219">
        <f>Scores!X577*calcs!$BN$6</f>
        <v>-0.265421957660646</v>
      </c>
      <c r="W581" s="219">
        <f>Scores!Y577*calcs!$BN$7</f>
        <v>0.753777190864363</v>
      </c>
      <c r="X581" s="219">
        <f>Scores!Z577*calcs!$BN$7</f>
        <v>0.32032774566981</v>
      </c>
      <c r="Y581" s="219">
        <f>Scores!AA577*calcs!$BN$7</f>
        <v>0.38567217682872</v>
      </c>
      <c r="Z581" s="219">
        <f>Scores!AB577*calcs!$BN$7</f>
        <v>0.419889123397314</v>
      </c>
      <c r="AA581" s="219">
        <f>Scores!AC577*calcs!$BN$7</f>
        <v>0.321057834613039</v>
      </c>
      <c r="AB581" s="219">
        <f>Scores!AD577*calcs!$BN$8</f>
        <v>0.142087128183605</v>
      </c>
      <c r="AC581" s="219">
        <f>Scores!AE577*calcs!$BN$8</f>
        <v>0.217201271629425</v>
      </c>
      <c r="AD581" s="219">
        <f>Scores!AF577*calcs!$BN$8</f>
        <v>0.0989648368076583</v>
      </c>
      <c r="AE581" s="219">
        <f>Scores!AG577*calcs!$BN$8</f>
        <v>0.171395880922906</v>
      </c>
      <c r="AF581" s="219">
        <f>Scores!AH577*calcs!$BN$8</f>
        <v>0.285615769420204</v>
      </c>
      <c r="AG581" s="219">
        <f>Scores!AI577*calcs!$BN$9</f>
        <v>1.6593204530309</v>
      </c>
      <c r="AH581" s="219">
        <f>Scores!AJ577*calcs!$BN$9</f>
        <v>1.67919298454735</v>
      </c>
      <c r="AI581" s="219">
        <f>Scores!AK577*calcs!$BN$9</f>
        <v>1.67003346009802</v>
      </c>
      <c r="AJ581" s="219">
        <f>Scores!AL577*calcs!$BN$9</f>
        <v>1.69923672016218</v>
      </c>
      <c r="AK581" s="219">
        <f>Scores!AM577*calcs!$BN$9</f>
        <v>1.71477118366262</v>
      </c>
      <c r="AL581" s="219">
        <f>Scores!AN577*calcs!$BN$10</f>
        <v>-0.918677645183002</v>
      </c>
      <c r="AM581" s="219">
        <f>Scores!AO577*calcs!$BN$10</f>
        <v>-0.876710062870164</v>
      </c>
      <c r="AN581" s="219">
        <f>Scores!AP577*calcs!$BN$10</f>
        <v>-0.838204177289523</v>
      </c>
      <c r="AO581" s="219">
        <f>Scores!AQ577*calcs!$BN$10</f>
        <v>-0.798995126787088</v>
      </c>
      <c r="AP581" s="219">
        <f>Scores!AR577*calcs!$BN$10</f>
        <v>-0.852902839452531</v>
      </c>
      <c r="AQ581" s="219">
        <f>Scores!AS577*calcs!$BN$11</f>
        <v>-1.12347762536746</v>
      </c>
      <c r="AR581" s="219">
        <f>Scores!AT577*calcs!$BN$11</f>
        <v>-1.32089606408999</v>
      </c>
      <c r="AS581" s="219">
        <f>Scores!AU577*calcs!$BN$11</f>
        <v>-0.978740323303685</v>
      </c>
      <c r="AT581" s="219">
        <f>Scores!AV577*calcs!$BN$11</f>
        <v>-0.9173155174963</v>
      </c>
      <c r="AU581" s="219">
        <f>Scores!AW577*calcs!$BN$11</f>
        <v>-0.786518512984367</v>
      </c>
      <c r="AV581" s="219">
        <f>Scores!AX577*calcs!$BN$12</f>
        <v>-0.49473546124943</v>
      </c>
      <c r="AW581" s="219">
        <f>Scores!AY577*calcs!$BN$12</f>
        <v>-0.553722066677862</v>
      </c>
      <c r="AX581" s="219">
        <f>Scores!AZ577*calcs!$BN$12</f>
        <v>-0.562788763421756</v>
      </c>
      <c r="AY581" s="219">
        <f>Scores!BA577*calcs!$BN$12</f>
        <v>-0.528141434644642</v>
      </c>
      <c r="AZ581" s="219">
        <f>Scores!BB577*calcs!$BN$12</f>
        <v>-0.510823584160751</v>
      </c>
      <c r="BA581" s="219">
        <f>Scores!BC577*calcs!$BN$13</f>
        <v>-0.926219872286957</v>
      </c>
      <c r="BB581" s="219">
        <f>Scores!BD577*calcs!$BN$13</f>
        <v>-0.96530693613762</v>
      </c>
      <c r="BC581" s="219">
        <f>Scores!BE577*calcs!$BN$13</f>
        <v>-0.830890125400396</v>
      </c>
      <c r="BD581" s="219">
        <f>Scores!BF577*calcs!$BN$13</f>
        <v>-0.817121455571252</v>
      </c>
      <c r="BE581" s="219">
        <f>Scores!BG577*calcs!$BN$13</f>
        <v>-0.817121455571252</v>
      </c>
      <c r="BF581" s="219">
        <f>Scores!BH577*calcs!$BN$14</f>
        <v>1.36067013212661</v>
      </c>
      <c r="BG581" s="219">
        <f>Scores!BI577*calcs!$BN$14</f>
        <v>1.36067013212661</v>
      </c>
      <c r="BH581" s="219">
        <f>Scores!BJ577*calcs!$BN$14</f>
        <v>1.36067013212661</v>
      </c>
      <c r="BI581" s="219">
        <f>Scores!BK577*calcs!$BN$14</f>
        <v>0.81425456836505</v>
      </c>
      <c r="BJ581" s="219">
        <f>Scores!BL577*calcs!$BN$14</f>
        <v>0.81425456836505</v>
      </c>
    </row>
    <row r="582" spans="1:62">
      <c r="A582" t="s">
        <v>1160</v>
      </c>
      <c r="B582" s="22" t="s">
        <v>1161</v>
      </c>
      <c r="C582" s="219">
        <f>Scores!E578*calcs!$BN$3</f>
        <v>-2.9994957414943</v>
      </c>
      <c r="D582" s="219">
        <f>Scores!F578*calcs!$BN$3</f>
        <v>-2.9994957414943</v>
      </c>
      <c r="E582" s="219">
        <f>Scores!G578*calcs!$BN$3</f>
        <v>-2.9994957414943</v>
      </c>
      <c r="F582" s="219">
        <f>Scores!H578*calcs!$BN$3</f>
        <v>-2.9994957414943</v>
      </c>
      <c r="G582" s="219">
        <f>Scores!I578*calcs!$BN$3</f>
        <v>-2.9994957414943</v>
      </c>
      <c r="H582" s="219">
        <f>Scores!J578*calcs!$BN$4</f>
        <v>0.932029508775123</v>
      </c>
      <c r="I582" s="219">
        <f>Scores!K578*calcs!$BN$4</f>
        <v>0.932029508775123</v>
      </c>
      <c r="J582" s="219">
        <f>Scores!L578*calcs!$BN$4</f>
        <v>0.932029508775123</v>
      </c>
      <c r="K582" s="219">
        <f>Scores!M578*calcs!$BN$4</f>
        <v>0.932029508775123</v>
      </c>
      <c r="L582" s="219">
        <f>Scores!N578*calcs!$BN$4</f>
        <v>0.932029508775123</v>
      </c>
      <c r="M582" s="219">
        <f>Scores!O578*calcs!$BN$5</f>
        <v>0.615705759990095</v>
      </c>
      <c r="N582" s="219">
        <f>Scores!P578*calcs!$BN$5</f>
        <v>0.615705759990095</v>
      </c>
      <c r="O582" s="219">
        <f>Scores!Q578*calcs!$BN$5</f>
        <v>0.615705759990095</v>
      </c>
      <c r="P582" s="219">
        <f>Scores!R578*calcs!$BN$5</f>
        <v>0.615705759990095</v>
      </c>
      <c r="Q582" s="219">
        <f>Scores!S578*calcs!$BN$5</f>
        <v>0.615705759990095</v>
      </c>
      <c r="R582" s="219">
        <f>Scores!T578*calcs!$BN$6</f>
        <v>-0.620311716605204</v>
      </c>
      <c r="S582" s="219">
        <f>Scores!U578*calcs!$BN$6</f>
        <v>-0.620311716605204</v>
      </c>
      <c r="T582" s="219">
        <f>Scores!V578*calcs!$BN$6</f>
        <v>-0.620311716605204</v>
      </c>
      <c r="U582" s="219">
        <f>Scores!W578*calcs!$BN$6</f>
        <v>-0.620311716605204</v>
      </c>
      <c r="V582" s="219">
        <f>Scores!X578*calcs!$BN$6</f>
        <v>-0.620311716605204</v>
      </c>
      <c r="W582" s="219">
        <f>Scores!Y578*calcs!$BN$7</f>
        <v>0.485054649247957</v>
      </c>
      <c r="X582" s="219">
        <f>Scores!Z578*calcs!$BN$7</f>
        <v>-0.028316223101605</v>
      </c>
      <c r="Y582" s="219">
        <f>Scores!AA578*calcs!$BN$7</f>
        <v>0.0982662743191263</v>
      </c>
      <c r="Z582" s="219">
        <f>Scores!AB578*calcs!$BN$7</f>
        <v>0.775867023585236</v>
      </c>
      <c r="AA582" s="219">
        <f>Scores!AC578*calcs!$BN$7</f>
        <v>0.779590230514664</v>
      </c>
      <c r="AB582" s="219">
        <f>Scores!AD578*calcs!$BN$8</f>
        <v>-0.395998779479495</v>
      </c>
      <c r="AC582" s="219">
        <f>Scores!AE578*calcs!$BN$8</f>
        <v>-0.648814957553332</v>
      </c>
      <c r="AD582" s="219">
        <f>Scores!AF578*calcs!$BN$8</f>
        <v>-0.590858844729268</v>
      </c>
      <c r="AE582" s="219">
        <f>Scores!AG578*calcs!$BN$8</f>
        <v>-0.610692206718365</v>
      </c>
      <c r="AF582" s="219">
        <f>Scores!AH578*calcs!$BN$8</f>
        <v>-0.611992682000535</v>
      </c>
      <c r="AG582" s="219">
        <f>Scores!AI578*calcs!$BN$9</f>
        <v>1.3509691294919</v>
      </c>
      <c r="AH582" s="219">
        <f>Scores!AJ578*calcs!$BN$9</f>
        <v>1.37324780316127</v>
      </c>
      <c r="AI582" s="219">
        <f>Scores!AK578*calcs!$BN$9</f>
        <v>1.32111165108242</v>
      </c>
      <c r="AJ582" s="219">
        <f>Scores!AL578*calcs!$BN$9</f>
        <v>1.30695959204168</v>
      </c>
      <c r="AK582" s="219">
        <f>Scores!AM578*calcs!$BN$9</f>
        <v>1.32458895880818</v>
      </c>
      <c r="AL582" s="219">
        <f>Scores!AN578*calcs!$BN$10</f>
        <v>-0.928900876843406</v>
      </c>
      <c r="AM582" s="219">
        <f>Scores!AO578*calcs!$BN$10</f>
        <v>-0.848165768607438</v>
      </c>
      <c r="AN582" s="219">
        <f>Scores!AP578*calcs!$BN$10</f>
        <v>-0.796535265713851</v>
      </c>
      <c r="AO582" s="219">
        <f>Scores!AQ578*calcs!$BN$10</f>
        <v>-0.751891019974296</v>
      </c>
      <c r="AP582" s="219">
        <f>Scores!AR578*calcs!$BN$10</f>
        <v>-0.69510482187666</v>
      </c>
      <c r="AQ582" s="219">
        <f>Scores!AS578*calcs!$BN$11</f>
        <v>-1.52824775720237</v>
      </c>
      <c r="AR582" s="219">
        <f>Scores!AT578*calcs!$BN$11</f>
        <v>-1.5859533147016</v>
      </c>
      <c r="AS582" s="219">
        <f>Scores!AU578*calcs!$BN$11</f>
        <v>-1.50845922268466</v>
      </c>
      <c r="AT582" s="219">
        <f>Scores!AV578*calcs!$BN$11</f>
        <v>-1.27172015807676</v>
      </c>
      <c r="AU582" s="219">
        <f>Scores!AW578*calcs!$BN$11</f>
        <v>-1.29291367514573</v>
      </c>
      <c r="AV582" s="219">
        <f>Scores!AX578*calcs!$BN$12</f>
        <v>-1.20240227255028</v>
      </c>
      <c r="AW582" s="219">
        <f>Scores!AY578*calcs!$BN$12</f>
        <v>-1.3735809077527</v>
      </c>
      <c r="AX582" s="219">
        <f>Scores!AZ578*calcs!$BN$12</f>
        <v>-1.3840468016293</v>
      </c>
      <c r="AY582" s="219">
        <f>Scores!BA578*calcs!$BN$12</f>
        <v>-1.39021213163117</v>
      </c>
      <c r="AZ582" s="219">
        <f>Scores!BB578*calcs!$BN$12</f>
        <v>-1.35457352049828</v>
      </c>
      <c r="BA582" s="219">
        <f>Scores!BC578*calcs!$BN$13</f>
        <v>-1.20811287689603</v>
      </c>
      <c r="BB582" s="219">
        <f>Scores!BD578*calcs!$BN$13</f>
        <v>-1.18721657662903</v>
      </c>
      <c r="BC582" s="219">
        <f>Scores!BE578*calcs!$BN$13</f>
        <v>-1.49196329086495</v>
      </c>
      <c r="BD582" s="219">
        <f>Scores!BF578*calcs!$BN$13</f>
        <v>-1.29543645395442</v>
      </c>
      <c r="BE582" s="219">
        <f>Scores!BG578*calcs!$BN$13</f>
        <v>-1.29543645395442</v>
      </c>
      <c r="BF582" s="219">
        <f>Scores!BH578*calcs!$BN$14</f>
        <v>1.60104676493026</v>
      </c>
      <c r="BG582" s="219">
        <f>Scores!BI578*calcs!$BN$14</f>
        <v>1.60104676493026</v>
      </c>
      <c r="BH582" s="219">
        <f>Scores!BJ578*calcs!$BN$14</f>
        <v>1.60104676493026</v>
      </c>
      <c r="BI582" s="219">
        <f>Scores!BK578*calcs!$BN$14</f>
        <v>0.67115289768457</v>
      </c>
      <c r="BJ582" s="219">
        <f>Scores!BL578*calcs!$BN$14</f>
        <v>0.67115289768457</v>
      </c>
    </row>
    <row r="583" spans="1:62">
      <c r="A583" t="s">
        <v>1162</v>
      </c>
      <c r="B583" s="22" t="s">
        <v>1163</v>
      </c>
      <c r="C583" s="219">
        <f>Scores!E579*calcs!$BN$3</f>
        <v>-1.6432752878207</v>
      </c>
      <c r="D583" s="219">
        <f>Scores!F579*calcs!$BN$3</f>
        <v>-1.6432752878207</v>
      </c>
      <c r="E583" s="219">
        <f>Scores!G579*calcs!$BN$3</f>
        <v>-1.6432752878207</v>
      </c>
      <c r="F583" s="219">
        <f>Scores!H579*calcs!$BN$3</f>
        <v>-1.6432752878207</v>
      </c>
      <c r="G583" s="219">
        <f>Scores!I579*calcs!$BN$3</f>
        <v>-1.6432752878207</v>
      </c>
      <c r="H583" s="219">
        <f>Scores!J579*calcs!$BN$4</f>
        <v>0.314244508180336</v>
      </c>
      <c r="I583" s="219">
        <f>Scores!K579*calcs!$BN$4</f>
        <v>0.314244508180336</v>
      </c>
      <c r="J583" s="219">
        <f>Scores!L579*calcs!$BN$4</f>
        <v>0.314244508180336</v>
      </c>
      <c r="K583" s="219">
        <f>Scores!M579*calcs!$BN$4</f>
        <v>0.314244508180336</v>
      </c>
      <c r="L583" s="219">
        <f>Scores!N579*calcs!$BN$4</f>
        <v>0.314244508180336</v>
      </c>
      <c r="M583" s="219">
        <f>Scores!O579*calcs!$BN$5</f>
        <v>0.0190642887331759</v>
      </c>
      <c r="N583" s="219">
        <f>Scores!P579*calcs!$BN$5</f>
        <v>0.0190642887331759</v>
      </c>
      <c r="O583" s="219">
        <f>Scores!Q579*calcs!$BN$5</f>
        <v>0.0190642887331759</v>
      </c>
      <c r="P583" s="219">
        <f>Scores!R579*calcs!$BN$5</f>
        <v>0.0190642887331759</v>
      </c>
      <c r="Q583" s="219">
        <f>Scores!S579*calcs!$BN$5</f>
        <v>0.0190642887331759</v>
      </c>
      <c r="R583" s="219">
        <f>Scores!T579*calcs!$BN$6</f>
        <v>-0.636284772207485</v>
      </c>
      <c r="S583" s="219">
        <f>Scores!U579*calcs!$BN$6</f>
        <v>-0.636284772207485</v>
      </c>
      <c r="T583" s="219">
        <f>Scores!V579*calcs!$BN$6</f>
        <v>-0.636284772207485</v>
      </c>
      <c r="U583" s="219">
        <f>Scores!W579*calcs!$BN$6</f>
        <v>-0.636284772207485</v>
      </c>
      <c r="V583" s="219">
        <f>Scores!X579*calcs!$BN$6</f>
        <v>-0.636284772207485</v>
      </c>
      <c r="W583" s="219">
        <f>Scores!Y579*calcs!$BN$7</f>
        <v>-0.276761571498477</v>
      </c>
      <c r="X583" s="219">
        <f>Scores!Z579*calcs!$BN$7</f>
        <v>-0.738942751521491</v>
      </c>
      <c r="Y583" s="219">
        <f>Scores!AA579*calcs!$BN$7</f>
        <v>-0.703818696987733</v>
      </c>
      <c r="Z583" s="219">
        <f>Scores!AB579*calcs!$BN$7</f>
        <v>-0.28888508859606</v>
      </c>
      <c r="AA583" s="219">
        <f>Scores!AC579*calcs!$BN$7</f>
        <v>-0.902850471561934</v>
      </c>
      <c r="AB583" s="219">
        <f>Scores!AD579*calcs!$BN$8</f>
        <v>-0.16179795984758</v>
      </c>
      <c r="AC583" s="219">
        <f>Scores!AE579*calcs!$BN$8</f>
        <v>-0.201496066168611</v>
      </c>
      <c r="AD583" s="219">
        <f>Scores!AF579*calcs!$BN$8</f>
        <v>-0.170124409798082</v>
      </c>
      <c r="AE583" s="219">
        <f>Scores!AG579*calcs!$BN$8</f>
        <v>-0.228555297245875</v>
      </c>
      <c r="AF583" s="219">
        <f>Scores!AH579*calcs!$BN$8</f>
        <v>-0.282212296636843</v>
      </c>
      <c r="AG583" s="219">
        <f>Scores!AI579*calcs!$BN$9</f>
        <v>1.46790240587669</v>
      </c>
      <c r="AH583" s="219">
        <f>Scores!AJ579*calcs!$BN$9</f>
        <v>1.49612282057247</v>
      </c>
      <c r="AI583" s="219">
        <f>Scores!AK579*calcs!$BN$9</f>
        <v>1.4547303054436</v>
      </c>
      <c r="AJ583" s="219">
        <f>Scores!AL579*calcs!$BN$9</f>
        <v>1.48878769205237</v>
      </c>
      <c r="AK583" s="219">
        <f>Scores!AM579*calcs!$BN$9</f>
        <v>1.49935319579732</v>
      </c>
      <c r="AL583" s="219">
        <f>Scores!AN579*calcs!$BN$10</f>
        <v>-1.34975724686339</v>
      </c>
      <c r="AM583" s="219">
        <f>Scores!AO579*calcs!$BN$10</f>
        <v>-1.35020953240481</v>
      </c>
      <c r="AN583" s="219">
        <f>Scores!AP579*calcs!$BN$10</f>
        <v>-1.43450067052758</v>
      </c>
      <c r="AO583" s="219">
        <f>Scores!AQ579*calcs!$BN$10</f>
        <v>-1.2347817149723</v>
      </c>
      <c r="AP583" s="219">
        <f>Scores!AR579*calcs!$BN$10</f>
        <v>-1.23666761819705</v>
      </c>
      <c r="AQ583" s="219">
        <f>Scores!AS579*calcs!$BN$11</f>
        <v>-1.76817987599748</v>
      </c>
      <c r="AR583" s="219">
        <f>Scores!AT579*calcs!$BN$11</f>
        <v>-1.72264735541212</v>
      </c>
      <c r="AS583" s="219">
        <f>Scores!AU579*calcs!$BN$11</f>
        <v>-1.81314441764926</v>
      </c>
      <c r="AT583" s="219">
        <f>Scores!AV579*calcs!$BN$11</f>
        <v>-1.5130751079677</v>
      </c>
      <c r="AU583" s="219">
        <f>Scores!AW579*calcs!$BN$11</f>
        <v>-1.80704487669757</v>
      </c>
      <c r="AV583" s="219">
        <f>Scores!AX579*calcs!$BN$12</f>
        <v>-0.927938294257414</v>
      </c>
      <c r="AW583" s="219">
        <f>Scores!AY579*calcs!$BN$12</f>
        <v>-0.913581711999387</v>
      </c>
      <c r="AX583" s="219">
        <f>Scores!AZ579*calcs!$BN$12</f>
        <v>-0.81295255004547</v>
      </c>
      <c r="AY583" s="219">
        <f>Scores!BA579*calcs!$BN$12</f>
        <v>-0.84342648446939</v>
      </c>
      <c r="AZ583" s="219">
        <f>Scores!BB579*calcs!$BN$12</f>
        <v>-0.837540703230373</v>
      </c>
      <c r="BA583" s="219">
        <f>Scores!BC579*calcs!$BN$13</f>
        <v>-1.09305450766784</v>
      </c>
      <c r="BB583" s="219">
        <f>Scores!BD579*calcs!$BN$13</f>
        <v>-1.02078434626047</v>
      </c>
      <c r="BC583" s="219">
        <f>Scores!BE579*calcs!$BN$13</f>
        <v>-0.861214582531798</v>
      </c>
      <c r="BD583" s="219">
        <f>Scores!BF579*calcs!$BN$13</f>
        <v>-0.896840621968447</v>
      </c>
      <c r="BE583" s="219">
        <f>Scores!BG579*calcs!$BN$13</f>
        <v>-0.896840621968447</v>
      </c>
      <c r="BF583" s="219">
        <f>Scores!BH579*calcs!$BN$14</f>
        <v>1.64244303020324</v>
      </c>
      <c r="BG583" s="219">
        <f>Scores!BI579*calcs!$BN$14</f>
        <v>1.64244303020324</v>
      </c>
      <c r="BH583" s="219">
        <f>Scores!BJ579*calcs!$BN$14</f>
        <v>1.64244303020324</v>
      </c>
      <c r="BI583" s="219">
        <f>Scores!BK579*calcs!$BN$14</f>
        <v>1.33831810073112</v>
      </c>
      <c r="BJ583" s="219">
        <f>Scores!BL579*calcs!$BN$14</f>
        <v>1.33831810073112</v>
      </c>
    </row>
    <row r="584" spans="1:62">
      <c r="A584" t="s">
        <v>1164</v>
      </c>
      <c r="B584" s="22" t="s">
        <v>1165</v>
      </c>
      <c r="C584" s="219">
        <f>Scores!E580*calcs!$BN$3</f>
        <v>0.424542317471764</v>
      </c>
      <c r="D584" s="219">
        <f>Scores!F580*calcs!$BN$3</f>
        <v>0.424542317471764</v>
      </c>
      <c r="E584" s="219">
        <f>Scores!G580*calcs!$BN$3</f>
        <v>0.424542317471764</v>
      </c>
      <c r="F584" s="219">
        <f>Scores!H580*calcs!$BN$3</f>
        <v>0.424542317471764</v>
      </c>
      <c r="G584" s="219">
        <f>Scores!I580*calcs!$BN$3</f>
        <v>0.424542317471764</v>
      </c>
      <c r="H584" s="219">
        <f>Scores!J580*calcs!$BN$4</f>
        <v>-0.447157647742818</v>
      </c>
      <c r="I584" s="219">
        <f>Scores!K580*calcs!$BN$4</f>
        <v>-0.447157647742818</v>
      </c>
      <c r="J584" s="219">
        <f>Scores!L580*calcs!$BN$4</f>
        <v>-0.447157647742818</v>
      </c>
      <c r="K584" s="219">
        <f>Scores!M580*calcs!$BN$4</f>
        <v>-0.447157647742818</v>
      </c>
      <c r="L584" s="219">
        <f>Scores!N580*calcs!$BN$4</f>
        <v>-0.447157647742818</v>
      </c>
      <c r="M584" s="219">
        <f>Scores!O580*calcs!$BN$5</f>
        <v>0.356386444643066</v>
      </c>
      <c r="N584" s="219">
        <f>Scores!P580*calcs!$BN$5</f>
        <v>0.356386444643066</v>
      </c>
      <c r="O584" s="219">
        <f>Scores!Q580*calcs!$BN$5</f>
        <v>0.356386444643066</v>
      </c>
      <c r="P584" s="219">
        <f>Scores!R580*calcs!$BN$5</f>
        <v>0.356386444643066</v>
      </c>
      <c r="Q584" s="219">
        <f>Scores!S580*calcs!$BN$5</f>
        <v>0.356386444643066</v>
      </c>
      <c r="R584" s="219">
        <f>Scores!T580*calcs!$BN$6</f>
        <v>-0.382137752510482</v>
      </c>
      <c r="S584" s="219">
        <f>Scores!U580*calcs!$BN$6</f>
        <v>-0.382137752510482</v>
      </c>
      <c r="T584" s="219">
        <f>Scores!V580*calcs!$BN$6</f>
        <v>-0.382137752510482</v>
      </c>
      <c r="U584" s="219">
        <f>Scores!W580*calcs!$BN$6</f>
        <v>-0.382137752510482</v>
      </c>
      <c r="V584" s="219">
        <f>Scores!X580*calcs!$BN$6</f>
        <v>-0.382137752510482</v>
      </c>
      <c r="W584" s="219">
        <f>Scores!Y580*calcs!$BN$7</f>
        <v>-0.472337022769714</v>
      </c>
      <c r="X584" s="219">
        <f>Scores!Z580*calcs!$BN$7</f>
        <v>0.35969200663367</v>
      </c>
      <c r="Y584" s="219">
        <f>Scores!AA580*calcs!$BN$7</f>
        <v>0.396295193545512</v>
      </c>
      <c r="Z584" s="219">
        <f>Scores!AB580*calcs!$BN$7</f>
        <v>0.823250334953912</v>
      </c>
      <c r="AA584" s="219">
        <f>Scores!AC580*calcs!$BN$7</f>
        <v>0.683453547729163</v>
      </c>
      <c r="AB584" s="219">
        <f>Scores!AD580*calcs!$BN$8</f>
        <v>0.1031830176149</v>
      </c>
      <c r="AC584" s="219">
        <f>Scores!AE580*calcs!$BN$8</f>
        <v>0.0471560092372988</v>
      </c>
      <c r="AD584" s="219">
        <f>Scores!AF580*calcs!$BN$8</f>
        <v>-0.00520032825583513</v>
      </c>
      <c r="AE584" s="219">
        <f>Scores!AG580*calcs!$BN$8</f>
        <v>-0.173119986586356</v>
      </c>
      <c r="AF584" s="219">
        <f>Scores!AH580*calcs!$BN$8</f>
        <v>-0.12359890645298</v>
      </c>
      <c r="AG584" s="219">
        <f>Scores!AI580*calcs!$BN$9</f>
        <v>0.0534551288396518</v>
      </c>
      <c r="AH584" s="219">
        <f>Scores!AJ580*calcs!$BN$9</f>
        <v>0.128566453086485</v>
      </c>
      <c r="AI584" s="219">
        <f>Scores!AK580*calcs!$BN$9</f>
        <v>0.107885096236704</v>
      </c>
      <c r="AJ584" s="219">
        <f>Scores!AL580*calcs!$BN$9</f>
        <v>0.106758037338301</v>
      </c>
      <c r="AK584" s="219">
        <f>Scores!AM580*calcs!$BN$9</f>
        <v>0.0639519394876324</v>
      </c>
      <c r="AL584" s="219">
        <f>Scores!AN580*calcs!$BN$10</f>
        <v>-0.13425759923989</v>
      </c>
      <c r="AM584" s="219">
        <f>Scores!AO580*calcs!$BN$10</f>
        <v>-0.0809917880856783</v>
      </c>
      <c r="AN584" s="219">
        <f>Scores!AP580*calcs!$BN$10</f>
        <v>-0.0941164705810983</v>
      </c>
      <c r="AO584" s="219">
        <f>Scores!AQ580*calcs!$BN$10</f>
        <v>-0.0471266311600948</v>
      </c>
      <c r="AP584" s="219">
        <f>Scores!AR580*calcs!$BN$10</f>
        <v>-0.0543714760918404</v>
      </c>
      <c r="AQ584" s="219">
        <f>Scores!AS580*calcs!$BN$11</f>
        <v>-0.155843999543006</v>
      </c>
      <c r="AR584" s="219">
        <f>Scores!AT580*calcs!$BN$11</f>
        <v>-0.250337237724509</v>
      </c>
      <c r="AS584" s="219">
        <f>Scores!AU580*calcs!$BN$11</f>
        <v>-0.401154603290874</v>
      </c>
      <c r="AT584" s="219">
        <f>Scores!AV580*calcs!$BN$11</f>
        <v>-0.071807534604211</v>
      </c>
      <c r="AU584" s="219">
        <f>Scores!AW580*calcs!$BN$11</f>
        <v>-0.324797094035421</v>
      </c>
      <c r="AV584" s="219">
        <f>Scores!AX580*calcs!$BN$12</f>
        <v>-0.328323783627907</v>
      </c>
      <c r="AW584" s="219">
        <f>Scores!AY580*calcs!$BN$12</f>
        <v>-0.390949123214063</v>
      </c>
      <c r="AX584" s="219">
        <f>Scores!AZ580*calcs!$BN$12</f>
        <v>-0.427188858993521</v>
      </c>
      <c r="AY584" s="219">
        <f>Scores!BA580*calcs!$BN$12</f>
        <v>-0.49717378639487</v>
      </c>
      <c r="AZ584" s="219">
        <f>Scores!BB580*calcs!$BN$12</f>
        <v>-0.465829016764819</v>
      </c>
      <c r="BA584" s="219">
        <f>Scores!BC580*calcs!$BN$13</f>
        <v>-0.235869656917796</v>
      </c>
      <c r="BB584" s="219">
        <f>Scores!BD580*calcs!$BN$13</f>
        <v>-0.32176897871254</v>
      </c>
      <c r="BC584" s="219">
        <f>Scores!BE580*calcs!$BN$13</f>
        <v>-0.497321096954982</v>
      </c>
      <c r="BD584" s="219">
        <f>Scores!BF580*calcs!$BN$13</f>
        <v>-0.438455415184574</v>
      </c>
      <c r="BE584" s="219">
        <f>Scores!BG580*calcs!$BN$13</f>
        <v>-0.438455415184574</v>
      </c>
      <c r="BF584" s="219">
        <f>Scores!BH580*calcs!$BN$14</f>
        <v>2.48314005255993</v>
      </c>
      <c r="BG584" s="219">
        <f>Scores!BI580*calcs!$BN$14</f>
        <v>2.48314005255993</v>
      </c>
      <c r="BH584" s="219">
        <f>Scores!BJ580*calcs!$BN$14</f>
        <v>2.48314005255993</v>
      </c>
      <c r="BI584" s="219">
        <f>Scores!BK580*calcs!$BN$14</f>
        <v>1.51151878539084</v>
      </c>
      <c r="BJ584" s="219">
        <f>Scores!BL580*calcs!$BN$14</f>
        <v>1.51151878539084</v>
      </c>
    </row>
    <row r="585" spans="1:62">
      <c r="A585" t="s">
        <v>1166</v>
      </c>
      <c r="B585" s="22" t="s">
        <v>1167</v>
      </c>
      <c r="C585" s="219">
        <f>Scores!E581*calcs!$BN$3</f>
        <v>-1.71303971445</v>
      </c>
      <c r="D585" s="219">
        <f>Scores!F581*calcs!$BN$3</f>
        <v>-1.71303971445</v>
      </c>
      <c r="E585" s="219">
        <f>Scores!G581*calcs!$BN$3</f>
        <v>-1.71303971445</v>
      </c>
      <c r="F585" s="219">
        <f>Scores!H581*calcs!$BN$3</f>
        <v>-1.71303971445</v>
      </c>
      <c r="G585" s="219">
        <f>Scores!I581*calcs!$BN$3</f>
        <v>-1.71303971445</v>
      </c>
      <c r="H585" s="219">
        <f>Scores!J581*calcs!$BN$4</f>
        <v>-1.18440887979904</v>
      </c>
      <c r="I585" s="219">
        <f>Scores!K581*calcs!$BN$4</f>
        <v>-1.18440887979904</v>
      </c>
      <c r="J585" s="219">
        <f>Scores!L581*calcs!$BN$4</f>
        <v>-1.18440887979904</v>
      </c>
      <c r="K585" s="219">
        <f>Scores!M581*calcs!$BN$4</f>
        <v>-1.18440887979904</v>
      </c>
      <c r="L585" s="219">
        <f>Scores!N581*calcs!$BN$4</f>
        <v>-1.18440887979904</v>
      </c>
      <c r="M585" s="219">
        <f>Scores!O581*calcs!$BN$5</f>
        <v>-0.28136140808816</v>
      </c>
      <c r="N585" s="219">
        <f>Scores!P581*calcs!$BN$5</f>
        <v>-0.28136140808816</v>
      </c>
      <c r="O585" s="219">
        <f>Scores!Q581*calcs!$BN$5</f>
        <v>-0.28136140808816</v>
      </c>
      <c r="P585" s="219">
        <f>Scores!R581*calcs!$BN$5</f>
        <v>-0.28136140808816</v>
      </c>
      <c r="Q585" s="219">
        <f>Scores!S581*calcs!$BN$5</f>
        <v>-0.28136140808816</v>
      </c>
      <c r="R585" s="219">
        <f>Scores!T581*calcs!$BN$6</f>
        <v>-0.532906048316574</v>
      </c>
      <c r="S585" s="219">
        <f>Scores!U581*calcs!$BN$6</f>
        <v>-0.532906048316574</v>
      </c>
      <c r="T585" s="219">
        <f>Scores!V581*calcs!$BN$6</f>
        <v>-0.532906048316574</v>
      </c>
      <c r="U585" s="219">
        <f>Scores!W581*calcs!$BN$6</f>
        <v>-0.532906048316574</v>
      </c>
      <c r="V585" s="219">
        <f>Scores!X581*calcs!$BN$6</f>
        <v>-0.532906048316574</v>
      </c>
      <c r="W585" s="219">
        <f>Scores!Y581*calcs!$BN$7</f>
        <v>-2.07949910173923</v>
      </c>
      <c r="X585" s="219">
        <f>Scores!Z581*calcs!$BN$7</f>
        <v>-1.93313746920995</v>
      </c>
      <c r="Y585" s="219">
        <f>Scores!AA581*calcs!$BN$7</f>
        <v>-1.65107978867287</v>
      </c>
      <c r="Z585" s="219">
        <f>Scores!AB581*calcs!$BN$7</f>
        <v>-2.25778783356932</v>
      </c>
      <c r="AA585" s="219">
        <f>Scores!AC581*calcs!$BN$7</f>
        <v>-2.76644731708192</v>
      </c>
      <c r="AB585" s="219">
        <f>Scores!AD581*calcs!$BN$8</f>
        <v>-0.0861767858674691</v>
      </c>
      <c r="AC585" s="219">
        <f>Scores!AE581*calcs!$BN$8</f>
        <v>-0.0278278052633256</v>
      </c>
      <c r="AD585" s="219">
        <f>Scores!AF581*calcs!$BN$8</f>
        <v>-0.129327941774403</v>
      </c>
      <c r="AE585" s="219">
        <f>Scores!AG581*calcs!$BN$8</f>
        <v>-0.0879698498952106</v>
      </c>
      <c r="AF585" s="219">
        <f>Scores!AH581*calcs!$BN$8</f>
        <v>-0.261973691685026</v>
      </c>
      <c r="AG585" s="219">
        <f>Scores!AI581*calcs!$BN$9</f>
        <v>1.7787437545313</v>
      </c>
      <c r="AH585" s="219">
        <f>Scores!AJ581*calcs!$BN$9</f>
        <v>1.79250827417249</v>
      </c>
      <c r="AI585" s="219">
        <f>Scores!AK581*calcs!$BN$9</f>
        <v>1.84961701133428</v>
      </c>
      <c r="AJ585" s="219">
        <f>Scores!AL581*calcs!$BN$9</f>
        <v>1.92981251758254</v>
      </c>
      <c r="AK585" s="219">
        <f>Scores!AM581*calcs!$BN$9</f>
        <v>1.93987124447847</v>
      </c>
      <c r="AL585" s="219">
        <f>Scores!AN581*calcs!$BN$10</f>
        <v>-1.23162212545427</v>
      </c>
      <c r="AM585" s="219">
        <f>Scores!AO581*calcs!$BN$10</f>
        <v>-1.30412822075191</v>
      </c>
      <c r="AN585" s="219">
        <f>Scores!AP581*calcs!$BN$10</f>
        <v>-1.37064026964533</v>
      </c>
      <c r="AO585" s="219">
        <f>Scores!AQ581*calcs!$BN$10</f>
        <v>-1.52384353967671</v>
      </c>
      <c r="AP585" s="219">
        <f>Scores!AR581*calcs!$BN$10</f>
        <v>-1.42777315579048</v>
      </c>
      <c r="AQ585" s="219">
        <f>Scores!AS581*calcs!$BN$11</f>
        <v>-1.51791045136142</v>
      </c>
      <c r="AR585" s="219">
        <f>Scores!AT581*calcs!$BN$11</f>
        <v>-1.63722728617532</v>
      </c>
      <c r="AS585" s="219">
        <f>Scores!AU581*calcs!$BN$11</f>
        <v>-1.76626194463531</v>
      </c>
      <c r="AT585" s="219">
        <f>Scores!AV581*calcs!$BN$11</f>
        <v>-1.53830618713339</v>
      </c>
      <c r="AU585" s="219">
        <f>Scores!AW581*calcs!$BN$11</f>
        <v>-1.82867353373042</v>
      </c>
      <c r="AV585" s="219">
        <f>Scores!AX581*calcs!$BN$12</f>
        <v>-0.760397717926898</v>
      </c>
      <c r="AW585" s="219">
        <f>Scores!AY581*calcs!$BN$12</f>
        <v>-0.75378523277399</v>
      </c>
      <c r="AX585" s="219">
        <f>Scores!AZ581*calcs!$BN$12</f>
        <v>-0.769438624412707</v>
      </c>
      <c r="AY585" s="219">
        <f>Scores!BA581*calcs!$BN$12</f>
        <v>-0.795181356490283</v>
      </c>
      <c r="AZ585" s="219">
        <f>Scores!BB581*calcs!$BN$12</f>
        <v>-0.837120284326026</v>
      </c>
      <c r="BA585" s="219">
        <f>Scores!BC581*calcs!$BN$13</f>
        <v>-1.01826656766951</v>
      </c>
      <c r="BB585" s="219">
        <f>Scores!BD581*calcs!$BN$13</f>
        <v>-1.03187982828504</v>
      </c>
      <c r="BC585" s="219">
        <f>Scores!BE581*calcs!$BN$13</f>
        <v>-0.90973371394204</v>
      </c>
      <c r="BD585" s="219">
        <f>Scores!BF581*calcs!$BN$13</f>
        <v>-0.863624302636283</v>
      </c>
      <c r="BE585" s="219">
        <f>Scores!BG581*calcs!$BN$13</f>
        <v>-0.863624302636283</v>
      </c>
      <c r="BF585" s="219">
        <f>Scores!BH581*calcs!$BN$14</f>
        <v>0.336895269114836</v>
      </c>
      <c r="BG585" s="219">
        <f>Scores!BI581*calcs!$BN$14</f>
        <v>0.336895269114836</v>
      </c>
      <c r="BH585" s="219">
        <f>Scores!BJ581*calcs!$BN$14</f>
        <v>0.336895269114836</v>
      </c>
      <c r="BI585" s="219">
        <f>Scores!BK581*calcs!$BN$14</f>
        <v>0.0982969405175276</v>
      </c>
      <c r="BJ585" s="219">
        <f>Scores!BL581*calcs!$BN$14</f>
        <v>0.0982969405175276</v>
      </c>
    </row>
    <row r="586" spans="1:62">
      <c r="A586" t="s">
        <v>1168</v>
      </c>
      <c r="B586" s="22" t="s">
        <v>1169</v>
      </c>
      <c r="C586" s="219">
        <f>Scores!E582*calcs!$BN$3</f>
        <v>-0.817264476529783</v>
      </c>
      <c r="D586" s="219">
        <f>Scores!F582*calcs!$BN$3</f>
        <v>-0.817264476529783</v>
      </c>
      <c r="E586" s="219">
        <f>Scores!G582*calcs!$BN$3</f>
        <v>-0.817264476529783</v>
      </c>
      <c r="F586" s="219">
        <f>Scores!H582*calcs!$BN$3</f>
        <v>-0.817264476529783</v>
      </c>
      <c r="G586" s="219">
        <f>Scores!I582*calcs!$BN$3</f>
        <v>-0.817264476529783</v>
      </c>
      <c r="H586" s="219">
        <f>Scores!J582*calcs!$BN$4</f>
        <v>-0.673188193625903</v>
      </c>
      <c r="I586" s="219">
        <f>Scores!K582*calcs!$BN$4</f>
        <v>-0.673188193625903</v>
      </c>
      <c r="J586" s="219">
        <f>Scores!L582*calcs!$BN$4</f>
        <v>-0.673188193625903</v>
      </c>
      <c r="K586" s="219">
        <f>Scores!M582*calcs!$BN$4</f>
        <v>-0.673188193625903</v>
      </c>
      <c r="L586" s="219">
        <f>Scores!N582*calcs!$BN$4</f>
        <v>-0.673188193625903</v>
      </c>
      <c r="M586" s="219">
        <f>Scores!O582*calcs!$BN$5</f>
        <v>-0.384005029968622</v>
      </c>
      <c r="N586" s="219">
        <f>Scores!P582*calcs!$BN$5</f>
        <v>-0.384005029968622</v>
      </c>
      <c r="O586" s="219">
        <f>Scores!Q582*calcs!$BN$5</f>
        <v>-0.384005029968622</v>
      </c>
      <c r="P586" s="219">
        <f>Scores!R582*calcs!$BN$5</f>
        <v>-0.384005029968622</v>
      </c>
      <c r="Q586" s="219">
        <f>Scores!S582*calcs!$BN$5</f>
        <v>-0.384005029968622</v>
      </c>
      <c r="R586" s="219">
        <f>Scores!T582*calcs!$BN$6</f>
        <v>-0.408481400471208</v>
      </c>
      <c r="S586" s="219">
        <f>Scores!U582*calcs!$BN$6</f>
        <v>-0.408481400471208</v>
      </c>
      <c r="T586" s="219">
        <f>Scores!V582*calcs!$BN$6</f>
        <v>-0.408481400471208</v>
      </c>
      <c r="U586" s="219">
        <f>Scores!W582*calcs!$BN$6</f>
        <v>-0.408481400471208</v>
      </c>
      <c r="V586" s="219">
        <f>Scores!X582*calcs!$BN$6</f>
        <v>-0.408481400471208</v>
      </c>
      <c r="W586" s="219">
        <f>Scores!Y582*calcs!$BN$7</f>
        <v>-1.3661456869723</v>
      </c>
      <c r="X586" s="219">
        <f>Scores!Z582*calcs!$BN$7</f>
        <v>0.480535983651346</v>
      </c>
      <c r="Y586" s="219">
        <f>Scores!AA582*calcs!$BN$7</f>
        <v>0.442433933547451</v>
      </c>
      <c r="Z586" s="219">
        <f>Scores!AB582*calcs!$BN$7</f>
        <v>0.312662705248257</v>
      </c>
      <c r="AA586" s="219">
        <f>Scores!AC582*calcs!$BN$7</f>
        <v>0.511094447335856</v>
      </c>
      <c r="AB586" s="219">
        <f>Scores!AD582*calcs!$BN$8</f>
        <v>-0.168351794925856</v>
      </c>
      <c r="AC586" s="219">
        <f>Scores!AE582*calcs!$BN$8</f>
        <v>0.014944578104162</v>
      </c>
      <c r="AD586" s="219">
        <f>Scores!AF582*calcs!$BN$8</f>
        <v>-0.0992654449938447</v>
      </c>
      <c r="AE586" s="219">
        <f>Scores!AG582*calcs!$BN$8</f>
        <v>-0.249413455114598</v>
      </c>
      <c r="AF586" s="219">
        <f>Scores!AH582*calcs!$BN$8</f>
        <v>-0.464809487979901</v>
      </c>
      <c r="AG586" s="219">
        <f>Scores!AI582*calcs!$BN$9</f>
        <v>2.07308012332749</v>
      </c>
      <c r="AH586" s="219">
        <f>Scores!AJ582*calcs!$BN$9</f>
        <v>2.14606630639595</v>
      </c>
      <c r="AI586" s="219">
        <f>Scores!AK582*calcs!$BN$9</f>
        <v>2.16433586828087</v>
      </c>
      <c r="AJ586" s="219">
        <f>Scores!AL582*calcs!$BN$9</f>
        <v>2.17455090021081</v>
      </c>
      <c r="AK586" s="219">
        <f>Scores!AM582*calcs!$BN$9</f>
        <v>2.16086680605481</v>
      </c>
      <c r="AL586" s="219">
        <f>Scores!AN582*calcs!$BN$10</f>
        <v>-1.31191709078703</v>
      </c>
      <c r="AM586" s="219">
        <f>Scores!AO582*calcs!$BN$10</f>
        <v>-1.28654456235804</v>
      </c>
      <c r="AN586" s="219">
        <f>Scores!AP582*calcs!$BN$10</f>
        <v>-1.28093636278104</v>
      </c>
      <c r="AO586" s="219">
        <f>Scores!AQ582*calcs!$BN$10</f>
        <v>-1.33232033614988</v>
      </c>
      <c r="AP586" s="219">
        <f>Scores!AR582*calcs!$BN$10</f>
        <v>-1.35785649569532</v>
      </c>
      <c r="AQ586" s="219">
        <f>Scores!AS582*calcs!$BN$11</f>
        <v>-1.55974423593654</v>
      </c>
      <c r="AR586" s="219">
        <f>Scores!AT582*calcs!$BN$11</f>
        <v>-1.73165456458116</v>
      </c>
      <c r="AS586" s="219">
        <f>Scores!AU582*calcs!$BN$11</f>
        <v>-1.40392219113966</v>
      </c>
      <c r="AT586" s="219">
        <f>Scores!AV582*calcs!$BN$11</f>
        <v>-1.40298769715009</v>
      </c>
      <c r="AU586" s="219">
        <f>Scores!AW582*calcs!$BN$11</f>
        <v>-1.39637075128622</v>
      </c>
      <c r="AV586" s="219">
        <f>Scores!AX582*calcs!$BN$12</f>
        <v>-1.17772897205296</v>
      </c>
      <c r="AW586" s="219">
        <f>Scores!AY582*calcs!$BN$12</f>
        <v>-1.04899800316101</v>
      </c>
      <c r="AX586" s="219">
        <f>Scores!AZ582*calcs!$BN$12</f>
        <v>-1.04393448041781</v>
      </c>
      <c r="AY586" s="219">
        <f>Scores!BA582*calcs!$BN$12</f>
        <v>-1.04893256427444</v>
      </c>
      <c r="AZ586" s="219">
        <f>Scores!BB582*calcs!$BN$12</f>
        <v>-1.09337962048919</v>
      </c>
      <c r="BA586" s="219">
        <f>Scores!BC582*calcs!$BN$13</f>
        <v>-1.40946502304537</v>
      </c>
      <c r="BB586" s="219">
        <f>Scores!BD582*calcs!$BN$13</f>
        <v>-1.50898555534157</v>
      </c>
      <c r="BC586" s="219">
        <f>Scores!BE582*calcs!$BN$13</f>
        <v>-1.49802818229123</v>
      </c>
      <c r="BD586" s="219">
        <f>Scores!BF582*calcs!$BN$13</f>
        <v>-1.36851235648519</v>
      </c>
      <c r="BE586" s="219">
        <f>Scores!BG582*calcs!$BN$13</f>
        <v>-1.36851235648519</v>
      </c>
      <c r="BF586" s="219">
        <f>Scores!BH582*calcs!$BN$14</f>
        <v>1.01796685523511</v>
      </c>
      <c r="BG586" s="219">
        <f>Scores!BI582*calcs!$BN$14</f>
        <v>1.01796685523511</v>
      </c>
      <c r="BH586" s="219">
        <f>Scores!BJ582*calcs!$BN$14</f>
        <v>1.01796685523511</v>
      </c>
      <c r="BI586" s="219">
        <f>Scores!BK582*calcs!$BN$14</f>
        <v>0.490972602838869</v>
      </c>
      <c r="BJ586" s="219">
        <f>Scores!BL582*calcs!$BN$14</f>
        <v>0.490972602838869</v>
      </c>
    </row>
    <row r="587" spans="1:62">
      <c r="A587" t="s">
        <v>1170</v>
      </c>
      <c r="B587" s="22" t="s">
        <v>1171</v>
      </c>
      <c r="C587" s="219">
        <f>Scores!E583*calcs!$BN$3</f>
        <v>-1.12980910782905</v>
      </c>
      <c r="D587" s="219">
        <f>Scores!F583*calcs!$BN$3</f>
        <v>-1.12980910782905</v>
      </c>
      <c r="E587" s="219">
        <f>Scores!G583*calcs!$BN$3</f>
        <v>-1.12980910782905</v>
      </c>
      <c r="F587" s="219">
        <f>Scores!H583*calcs!$BN$3</f>
        <v>-1.12980910782905</v>
      </c>
      <c r="G587" s="219">
        <f>Scores!I583*calcs!$BN$3</f>
        <v>-1.12980910782905</v>
      </c>
      <c r="H587" s="219">
        <f>Scores!J583*calcs!$BN$4</f>
        <v>-0.811986087287073</v>
      </c>
      <c r="I587" s="219">
        <f>Scores!K583*calcs!$BN$4</f>
        <v>-0.811986087287073</v>
      </c>
      <c r="J587" s="219">
        <f>Scores!L583*calcs!$BN$4</f>
        <v>-0.811986087287073</v>
      </c>
      <c r="K587" s="219">
        <f>Scores!M583*calcs!$BN$4</f>
        <v>-0.811986087287073</v>
      </c>
      <c r="L587" s="219">
        <f>Scores!N583*calcs!$BN$4</f>
        <v>-0.811986087287073</v>
      </c>
      <c r="M587" s="219">
        <f>Scores!O583*calcs!$BN$5</f>
        <v>-0.505491812122416</v>
      </c>
      <c r="N587" s="219">
        <f>Scores!P583*calcs!$BN$5</f>
        <v>-0.505491812122416</v>
      </c>
      <c r="O587" s="219">
        <f>Scores!Q583*calcs!$BN$5</f>
        <v>-0.505491812122416</v>
      </c>
      <c r="P587" s="219">
        <f>Scores!R583*calcs!$BN$5</f>
        <v>-0.505491812122416</v>
      </c>
      <c r="Q587" s="219">
        <f>Scores!S583*calcs!$BN$5</f>
        <v>-0.505491812122416</v>
      </c>
      <c r="R587" s="219">
        <f>Scores!T583*calcs!$BN$6</f>
        <v>-0.480794399535897</v>
      </c>
      <c r="S587" s="219">
        <f>Scores!U583*calcs!$BN$6</f>
        <v>-0.480794399535897</v>
      </c>
      <c r="T587" s="219">
        <f>Scores!V583*calcs!$BN$6</f>
        <v>-0.480794399535897</v>
      </c>
      <c r="U587" s="219">
        <f>Scores!W583*calcs!$BN$6</f>
        <v>-0.480794399535897</v>
      </c>
      <c r="V587" s="219">
        <f>Scores!X583*calcs!$BN$6</f>
        <v>-0.480794399535897</v>
      </c>
      <c r="W587" s="219">
        <f>Scores!Y583*calcs!$BN$7</f>
        <v>0.80965618557393</v>
      </c>
      <c r="X587" s="219">
        <f>Scores!Z583*calcs!$BN$7</f>
        <v>-0.163127987197911</v>
      </c>
      <c r="Y587" s="219">
        <f>Scores!AA583*calcs!$BN$7</f>
        <v>0.845455715858562</v>
      </c>
      <c r="Z587" s="219">
        <f>Scores!AB583*calcs!$BN$7</f>
        <v>0.0849881566514336</v>
      </c>
      <c r="AA587" s="219">
        <f>Scores!AC583*calcs!$BN$7</f>
        <v>0.814640005461249</v>
      </c>
      <c r="AB587" s="219">
        <f>Scores!AD583*calcs!$BN$8</f>
        <v>-0.0922638235754979</v>
      </c>
      <c r="AC587" s="219">
        <f>Scores!AE583*calcs!$BN$8</f>
        <v>0.0145810734296506</v>
      </c>
      <c r="AD587" s="219">
        <f>Scores!AF583*calcs!$BN$8</f>
        <v>0.112548387744358</v>
      </c>
      <c r="AE587" s="219">
        <f>Scores!AG583*calcs!$BN$8</f>
        <v>0.213068530798524</v>
      </c>
      <c r="AF587" s="219">
        <f>Scores!AH583*calcs!$BN$8</f>
        <v>0.201751081460263</v>
      </c>
      <c r="AG587" s="219">
        <f>Scores!AI583*calcs!$BN$9</f>
        <v>1.67894956341557</v>
      </c>
      <c r="AH587" s="219">
        <f>Scores!AJ583*calcs!$BN$9</f>
        <v>1.65880702498165</v>
      </c>
      <c r="AI587" s="219">
        <f>Scores!AK583*calcs!$BN$9</f>
        <v>1.6101722763526</v>
      </c>
      <c r="AJ587" s="219">
        <f>Scores!AL583*calcs!$BN$9</f>
        <v>1.56515158229729</v>
      </c>
      <c r="AK587" s="219">
        <f>Scores!AM583*calcs!$BN$9</f>
        <v>1.51109142922981</v>
      </c>
      <c r="AL587" s="219">
        <f>Scores!AN583*calcs!$BN$10</f>
        <v>-0.473967067955411</v>
      </c>
      <c r="AM587" s="219">
        <f>Scores!AO583*calcs!$BN$10</f>
        <v>-0.413222862129195</v>
      </c>
      <c r="AN587" s="219">
        <f>Scores!AP583*calcs!$BN$10</f>
        <v>-0.332224536727794</v>
      </c>
      <c r="AO587" s="219">
        <f>Scores!AQ583*calcs!$BN$10</f>
        <v>-0.323932335253841</v>
      </c>
      <c r="AP587" s="219">
        <f>Scores!AR583*calcs!$BN$10</f>
        <v>-0.281782842046893</v>
      </c>
      <c r="AQ587" s="219">
        <f>Scores!AS583*calcs!$BN$11</f>
        <v>-0.677250589899539</v>
      </c>
      <c r="AR587" s="219">
        <f>Scores!AT583*calcs!$BN$11</f>
        <v>-0.518667238943636</v>
      </c>
      <c r="AS587" s="219">
        <f>Scores!AU583*calcs!$BN$11</f>
        <v>-0.500562648924784</v>
      </c>
      <c r="AT587" s="219">
        <f>Scores!AV583*calcs!$BN$11</f>
        <v>-0.473987006465413</v>
      </c>
      <c r="AU587" s="219">
        <f>Scores!AW583*calcs!$BN$11</f>
        <v>-0.525087664271707</v>
      </c>
      <c r="AV587" s="219">
        <f>Scores!AX583*calcs!$BN$12</f>
        <v>-0.38653846943897</v>
      </c>
      <c r="AW587" s="219">
        <f>Scores!AY583*calcs!$BN$12</f>
        <v>-0.308886028967876</v>
      </c>
      <c r="AX587" s="219">
        <f>Scores!AZ583*calcs!$BN$12</f>
        <v>-0.202043378688271</v>
      </c>
      <c r="AY587" s="219">
        <f>Scores!BA583*calcs!$BN$12</f>
        <v>-0.11504761362502</v>
      </c>
      <c r="AZ587" s="219">
        <f>Scores!BB583*calcs!$BN$12</f>
        <v>-0.148256311620952</v>
      </c>
      <c r="BA587" s="219">
        <f>Scores!BC583*calcs!$BN$13</f>
        <v>-0.414210129221496</v>
      </c>
      <c r="BB587" s="219">
        <f>Scores!BD583*calcs!$BN$13</f>
        <v>-0.410532834909103</v>
      </c>
      <c r="BC587" s="219">
        <f>Scores!BE583*calcs!$BN$13</f>
        <v>-0.278985005608892</v>
      </c>
      <c r="BD587" s="219">
        <f>Scores!BF583*calcs!$BN$13</f>
        <v>-0.212584443725854</v>
      </c>
      <c r="BE587" s="219">
        <f>Scores!BG583*calcs!$BN$13</f>
        <v>-0.212584443725854</v>
      </c>
      <c r="BF587" s="219">
        <f>Scores!BH583*calcs!$BN$14</f>
        <v>1.41463056293475</v>
      </c>
      <c r="BG587" s="219">
        <f>Scores!BI583*calcs!$BN$14</f>
        <v>1.41463056293475</v>
      </c>
      <c r="BH587" s="219">
        <f>Scores!BJ583*calcs!$BN$14</f>
        <v>1.41463056293475</v>
      </c>
      <c r="BI587" s="219">
        <f>Scores!BK583*calcs!$BN$14</f>
        <v>1.32576771827611</v>
      </c>
      <c r="BJ587" s="219">
        <f>Scores!BL583*calcs!$BN$14</f>
        <v>1.32576771827611</v>
      </c>
    </row>
    <row r="588" spans="1:62">
      <c r="A588" t="s">
        <v>1172</v>
      </c>
      <c r="B588" s="22" t="s">
        <v>1173</v>
      </c>
      <c r="C588" s="219">
        <f>Scores!E584*calcs!$BN$3</f>
        <v>-1.34747411891247</v>
      </c>
      <c r="D588" s="219">
        <f>Scores!F584*calcs!$BN$3</f>
        <v>-1.34747411891247</v>
      </c>
      <c r="E588" s="219">
        <f>Scores!G584*calcs!$BN$3</f>
        <v>-1.34747411891247</v>
      </c>
      <c r="F588" s="219">
        <f>Scores!H584*calcs!$BN$3</f>
        <v>-1.34747411891247</v>
      </c>
      <c r="G588" s="219">
        <f>Scores!I584*calcs!$BN$3</f>
        <v>-1.34747411891247</v>
      </c>
      <c r="H588" s="219">
        <f>Scores!J584*calcs!$BN$4</f>
        <v>0.146348370789574</v>
      </c>
      <c r="I588" s="219">
        <f>Scores!K584*calcs!$BN$4</f>
        <v>0.146348370789574</v>
      </c>
      <c r="J588" s="219">
        <f>Scores!L584*calcs!$BN$4</f>
        <v>0.146348370789574</v>
      </c>
      <c r="K588" s="219">
        <f>Scores!M584*calcs!$BN$4</f>
        <v>0.146348370789574</v>
      </c>
      <c r="L588" s="219">
        <f>Scores!N584*calcs!$BN$4</f>
        <v>0.146348370789574</v>
      </c>
      <c r="M588" s="219">
        <f>Scores!O584*calcs!$BN$5</f>
        <v>0.574883880677391</v>
      </c>
      <c r="N588" s="219">
        <f>Scores!P584*calcs!$BN$5</f>
        <v>0.574883880677391</v>
      </c>
      <c r="O588" s="219">
        <f>Scores!Q584*calcs!$BN$5</f>
        <v>0.574883880677391</v>
      </c>
      <c r="P588" s="219">
        <f>Scores!R584*calcs!$BN$5</f>
        <v>0.574883880677391</v>
      </c>
      <c r="Q588" s="219">
        <f>Scores!S584*calcs!$BN$5</f>
        <v>0.574883880677391</v>
      </c>
      <c r="R588" s="219">
        <f>Scores!T584*calcs!$BN$6</f>
        <v>-0.625744312191745</v>
      </c>
      <c r="S588" s="219">
        <f>Scores!U584*calcs!$BN$6</f>
        <v>-0.625744312191745</v>
      </c>
      <c r="T588" s="219">
        <f>Scores!V584*calcs!$BN$6</f>
        <v>-0.625744312191745</v>
      </c>
      <c r="U588" s="219">
        <f>Scores!W584*calcs!$BN$6</f>
        <v>-0.625744312191745</v>
      </c>
      <c r="V588" s="219">
        <f>Scores!X584*calcs!$BN$6</f>
        <v>-0.625744312191745</v>
      </c>
      <c r="W588" s="219">
        <f>Scores!Y584*calcs!$BN$7</f>
        <v>-1.26271217741034</v>
      </c>
      <c r="X588" s="219">
        <f>Scores!Z584*calcs!$BN$7</f>
        <v>-0.785390110793283</v>
      </c>
      <c r="Y588" s="219">
        <f>Scores!AA584*calcs!$BN$7</f>
        <v>-0.315627929886975</v>
      </c>
      <c r="Z588" s="219">
        <f>Scores!AB584*calcs!$BN$7</f>
        <v>-0.857165718315943</v>
      </c>
      <c r="AA588" s="219">
        <f>Scores!AC584*calcs!$BN$7</f>
        <v>0.102533630848994</v>
      </c>
      <c r="AB588" s="219">
        <f>Scores!AD584*calcs!$BN$8</f>
        <v>-0.501190140968099</v>
      </c>
      <c r="AC588" s="219">
        <f>Scores!AE584*calcs!$BN$8</f>
        <v>-0.437472988580261</v>
      </c>
      <c r="AD588" s="219">
        <f>Scores!AF584*calcs!$BN$8</f>
        <v>-0.52366947563069</v>
      </c>
      <c r="AE588" s="219">
        <f>Scores!AG584*calcs!$BN$8</f>
        <v>-0.510800221803767</v>
      </c>
      <c r="AF588" s="219">
        <f>Scores!AH584*calcs!$BN$8</f>
        <v>-0.520066670552175</v>
      </c>
      <c r="AG588" s="219">
        <f>Scores!AI584*calcs!$BN$9</f>
        <v>1.69882327330658</v>
      </c>
      <c r="AH588" s="219">
        <f>Scores!AJ584*calcs!$BN$9</f>
        <v>1.70693789447029</v>
      </c>
      <c r="AI588" s="219">
        <f>Scores!AK584*calcs!$BN$9</f>
        <v>1.74534269126161</v>
      </c>
      <c r="AJ588" s="219">
        <f>Scores!AL584*calcs!$BN$9</f>
        <v>1.69146048510252</v>
      </c>
      <c r="AK588" s="219">
        <f>Scores!AM584*calcs!$BN$9</f>
        <v>1.70846444385813</v>
      </c>
      <c r="AL588" s="219">
        <f>Scores!AN584*calcs!$BN$10</f>
        <v>-1.28515210234278</v>
      </c>
      <c r="AM588" s="219">
        <f>Scores!AO584*calcs!$BN$10</f>
        <v>-1.39204651272126</v>
      </c>
      <c r="AN588" s="219">
        <f>Scores!AP584*calcs!$BN$10</f>
        <v>-1.24655951073111</v>
      </c>
      <c r="AO588" s="219">
        <f>Scores!AQ584*calcs!$BN$10</f>
        <v>-1.29638505466341</v>
      </c>
      <c r="AP588" s="219">
        <f>Scores!AR584*calcs!$BN$10</f>
        <v>-1.29726205694619</v>
      </c>
      <c r="AQ588" s="219">
        <f>Scores!AS584*calcs!$BN$11</f>
        <v>-1.85782607402419</v>
      </c>
      <c r="AR588" s="219">
        <f>Scores!AT584*calcs!$BN$11</f>
        <v>-1.94787557701418</v>
      </c>
      <c r="AS588" s="219">
        <f>Scores!AU584*calcs!$BN$11</f>
        <v>-1.98539447816026</v>
      </c>
      <c r="AT588" s="219">
        <f>Scores!AV584*calcs!$BN$11</f>
        <v>-1.48366528275894</v>
      </c>
      <c r="AU588" s="219">
        <f>Scores!AW584*calcs!$BN$11</f>
        <v>-1.57179796735053</v>
      </c>
      <c r="AV588" s="219">
        <f>Scores!AX584*calcs!$BN$12</f>
        <v>-1.10548412815074</v>
      </c>
      <c r="AW588" s="219">
        <f>Scores!AY584*calcs!$BN$12</f>
        <v>-1.05585557492781</v>
      </c>
      <c r="AX588" s="219">
        <f>Scores!AZ584*calcs!$BN$12</f>
        <v>-1.10059696224886</v>
      </c>
      <c r="AY588" s="219">
        <f>Scores!BA584*calcs!$BN$12</f>
        <v>-1.04174317529779</v>
      </c>
      <c r="AZ588" s="219">
        <f>Scores!BB584*calcs!$BN$12</f>
        <v>-1.06120356034314</v>
      </c>
      <c r="BA588" s="219">
        <f>Scores!BC584*calcs!$BN$13</f>
        <v>-1.17934828458898</v>
      </c>
      <c r="BB588" s="219">
        <f>Scores!BD584*calcs!$BN$13</f>
        <v>-1.13173916650618</v>
      </c>
      <c r="BC588" s="219">
        <f>Scores!BE584*calcs!$BN$13</f>
        <v>-1.00070708533624</v>
      </c>
      <c r="BD588" s="219">
        <f>Scores!BF584*calcs!$BN$13</f>
        <v>-0.876910830369149</v>
      </c>
      <c r="BE588" s="219">
        <f>Scores!BG584*calcs!$BN$13</f>
        <v>-0.876910830369149</v>
      </c>
      <c r="BF588" s="219">
        <f>Scores!BH584*calcs!$BN$14</f>
        <v>1.09365676680637</v>
      </c>
      <c r="BG588" s="219">
        <f>Scores!BI584*calcs!$BN$14</f>
        <v>1.09365676680637</v>
      </c>
      <c r="BH588" s="219">
        <f>Scores!BJ584*calcs!$BN$14</f>
        <v>1.09365676680637</v>
      </c>
      <c r="BI588" s="219">
        <f>Scores!BK584*calcs!$BN$14</f>
        <v>1.05767655854543</v>
      </c>
      <c r="BJ588" s="219">
        <f>Scores!BL584*calcs!$BN$14</f>
        <v>1.05767655854543</v>
      </c>
    </row>
    <row r="589" spans="1:62">
      <c r="A589" t="s">
        <v>1174</v>
      </c>
      <c r="B589" s="22" t="s">
        <v>1175</v>
      </c>
      <c r="C589" s="219">
        <f>Scores!E585*calcs!$BN$3</f>
        <v>0.0757201843252616</v>
      </c>
      <c r="D589" s="219">
        <f>Scores!F585*calcs!$BN$3</f>
        <v>0.0757201843252616</v>
      </c>
      <c r="E589" s="219">
        <f>Scores!G585*calcs!$BN$3</f>
        <v>0.0757201843252616</v>
      </c>
      <c r="F589" s="219">
        <f>Scores!H585*calcs!$BN$3</f>
        <v>0.0757201843252616</v>
      </c>
      <c r="G589" s="219">
        <f>Scores!I585*calcs!$BN$3</f>
        <v>0.0757201843252616</v>
      </c>
      <c r="H589" s="219">
        <f>Scores!J585*calcs!$BN$4</f>
        <v>-0.452873679164506</v>
      </c>
      <c r="I589" s="219">
        <f>Scores!K585*calcs!$BN$4</f>
        <v>-0.452873679164506</v>
      </c>
      <c r="J589" s="219">
        <f>Scores!L585*calcs!$BN$4</f>
        <v>-0.452873679164506</v>
      </c>
      <c r="K589" s="219">
        <f>Scores!M585*calcs!$BN$4</f>
        <v>-0.452873679164506</v>
      </c>
      <c r="L589" s="219">
        <f>Scores!N585*calcs!$BN$4</f>
        <v>-0.452873679164506</v>
      </c>
      <c r="M589" s="219">
        <f>Scores!O585*calcs!$BN$5</f>
        <v>-0.0338611988932095</v>
      </c>
      <c r="N589" s="219">
        <f>Scores!P585*calcs!$BN$5</f>
        <v>-0.0338611988932095</v>
      </c>
      <c r="O589" s="219">
        <f>Scores!Q585*calcs!$BN$5</f>
        <v>-0.0338611988932095</v>
      </c>
      <c r="P589" s="219">
        <f>Scores!R585*calcs!$BN$5</f>
        <v>-0.0338611988932095</v>
      </c>
      <c r="Q589" s="219">
        <f>Scores!S585*calcs!$BN$5</f>
        <v>-0.0338611988932095</v>
      </c>
      <c r="R589" s="219">
        <f>Scores!T585*calcs!$BN$6</f>
        <v>-0.296314360925935</v>
      </c>
      <c r="S589" s="219">
        <f>Scores!U585*calcs!$BN$6</f>
        <v>-0.296314360925935</v>
      </c>
      <c r="T589" s="219">
        <f>Scores!V585*calcs!$BN$6</f>
        <v>-0.296314360925935</v>
      </c>
      <c r="U589" s="219">
        <f>Scores!W585*calcs!$BN$6</f>
        <v>-0.296314360925935</v>
      </c>
      <c r="V589" s="219">
        <f>Scores!X585*calcs!$BN$6</f>
        <v>-0.296314360925935</v>
      </c>
      <c r="W589" s="219">
        <f>Scores!Y585*calcs!$BN$7</f>
        <v>-0.307476979632342</v>
      </c>
      <c r="X589" s="219">
        <f>Scores!Z585*calcs!$BN$7</f>
        <v>-0.12943285356416</v>
      </c>
      <c r="Y589" s="219">
        <f>Scores!AA585*calcs!$BN$7</f>
        <v>0.1080402746331</v>
      </c>
      <c r="Z589" s="219">
        <f>Scores!AB585*calcs!$BN$7</f>
        <v>0.393897231765256</v>
      </c>
      <c r="AA589" s="219">
        <f>Scores!AC585*calcs!$BN$7</f>
        <v>0.10678816829507</v>
      </c>
      <c r="AB589" s="219">
        <f>Scores!AD585*calcs!$BN$8</f>
        <v>0.122421314049974</v>
      </c>
      <c r="AC589" s="219">
        <f>Scores!AE585*calcs!$BN$8</f>
        <v>0.06677661643639</v>
      </c>
      <c r="AD589" s="219">
        <f>Scores!AF585*calcs!$BN$8</f>
        <v>-0.122852942467822</v>
      </c>
      <c r="AE589" s="219">
        <f>Scores!AG585*calcs!$BN$8</f>
        <v>-0.00814643655647553</v>
      </c>
      <c r="AF589" s="219">
        <f>Scores!AH585*calcs!$BN$8</f>
        <v>-0.0279323882678626</v>
      </c>
      <c r="AG589" s="219">
        <f>Scores!AI585*calcs!$BN$9</f>
        <v>0.497380770326815</v>
      </c>
      <c r="AH589" s="219">
        <f>Scores!AJ585*calcs!$BN$9</f>
        <v>0.554416167618506</v>
      </c>
      <c r="AI589" s="219">
        <f>Scores!AK585*calcs!$BN$9</f>
        <v>0.515043370272224</v>
      </c>
      <c r="AJ589" s="219">
        <f>Scores!AL585*calcs!$BN$9</f>
        <v>0.600100666261906</v>
      </c>
      <c r="AK589" s="219">
        <f>Scores!AM585*calcs!$BN$9</f>
        <v>0.627010852080499</v>
      </c>
      <c r="AL589" s="219">
        <f>Scores!AN585*calcs!$BN$10</f>
        <v>-0.31846369617975</v>
      </c>
      <c r="AM589" s="219">
        <f>Scores!AO585*calcs!$BN$10</f>
        <v>-0.333924010549</v>
      </c>
      <c r="AN589" s="219">
        <f>Scores!AP585*calcs!$BN$10</f>
        <v>-0.332224536727794</v>
      </c>
      <c r="AO589" s="219">
        <f>Scores!AQ585*calcs!$BN$10</f>
        <v>-0.328332573803206</v>
      </c>
      <c r="AP589" s="219">
        <f>Scores!AR585*calcs!$BN$10</f>
        <v>-0.324186658210081</v>
      </c>
      <c r="AQ589" s="219">
        <f>Scores!AS585*calcs!$BN$11</f>
        <v>-0.981886354497829</v>
      </c>
      <c r="AR589" s="219">
        <f>Scores!AT585*calcs!$BN$11</f>
        <v>-0.779998083609929</v>
      </c>
      <c r="AS589" s="219">
        <f>Scores!AU585*calcs!$BN$11</f>
        <v>-0.564861738426332</v>
      </c>
      <c r="AT589" s="219">
        <f>Scores!AV585*calcs!$BN$11</f>
        <v>-0.85285877576412</v>
      </c>
      <c r="AU589" s="219">
        <f>Scores!AW585*calcs!$BN$11</f>
        <v>-0.542849873127153</v>
      </c>
      <c r="AV589" s="219">
        <f>Scores!AX585*calcs!$BN$12</f>
        <v>-0.506387444982864</v>
      </c>
      <c r="AW589" s="219">
        <f>Scores!AY585*calcs!$BN$12</f>
        <v>-0.679116834932404</v>
      </c>
      <c r="AX589" s="219">
        <f>Scores!AZ585*calcs!$BN$12</f>
        <v>-0.744208673756805</v>
      </c>
      <c r="AY589" s="219">
        <f>Scores!BA585*calcs!$BN$12</f>
        <v>-0.85066368190279</v>
      </c>
      <c r="AZ589" s="219">
        <f>Scores!BB585*calcs!$BN$12</f>
        <v>-0.776006663594085</v>
      </c>
      <c r="BA589" s="219">
        <f>Scores!BC585*calcs!$BN$13</f>
        <v>-0.678844378446341</v>
      </c>
      <c r="BB589" s="219">
        <f>Scores!BD585*calcs!$BN$13</f>
        <v>-0.682372144511077</v>
      </c>
      <c r="BC589" s="219">
        <f>Scores!BE585*calcs!$BN$13</f>
        <v>-0.752046536858753</v>
      </c>
      <c r="BD589" s="219">
        <f>Scores!BF585*calcs!$BN$13</f>
        <v>-0.790548400105521</v>
      </c>
      <c r="BE589" s="219">
        <f>Scores!BG585*calcs!$BN$13</f>
        <v>-0.790548400105521</v>
      </c>
      <c r="BF589" s="219">
        <f>Scores!BH585*calcs!$BN$14</f>
        <v>2.35632909376167</v>
      </c>
      <c r="BG589" s="219">
        <f>Scores!BI585*calcs!$BN$14</f>
        <v>2.35632909376167</v>
      </c>
      <c r="BH589" s="219">
        <f>Scores!BJ585*calcs!$BN$14</f>
        <v>2.35632909376167</v>
      </c>
      <c r="BI589" s="219">
        <f>Scores!BK585*calcs!$BN$14</f>
        <v>1.53279252912937</v>
      </c>
      <c r="BJ589" s="219">
        <f>Scores!BL585*calcs!$BN$14</f>
        <v>1.53279252912937</v>
      </c>
    </row>
    <row r="590" spans="1:62">
      <c r="A590" t="s">
        <v>1176</v>
      </c>
      <c r="B590" s="22" t="s">
        <v>1177</v>
      </c>
      <c r="C590" s="219">
        <f>Scores!E586*calcs!$BN$3</f>
        <v>-1.56513912999588</v>
      </c>
      <c r="D590" s="219">
        <f>Scores!F586*calcs!$BN$3</f>
        <v>-1.56513912999588</v>
      </c>
      <c r="E590" s="219">
        <f>Scores!G586*calcs!$BN$3</f>
        <v>-1.56513912999588</v>
      </c>
      <c r="F590" s="219">
        <f>Scores!H586*calcs!$BN$3</f>
        <v>-1.56513912999588</v>
      </c>
      <c r="G590" s="219">
        <f>Scores!I586*calcs!$BN$3</f>
        <v>-1.56513912999588</v>
      </c>
      <c r="H590" s="219">
        <f>Scores!J586*calcs!$BN$4</f>
        <v>-1.09566375660595</v>
      </c>
      <c r="I590" s="219">
        <f>Scores!K586*calcs!$BN$4</f>
        <v>-1.09566375660595</v>
      </c>
      <c r="J590" s="219">
        <f>Scores!L586*calcs!$BN$4</f>
        <v>-1.09566375660595</v>
      </c>
      <c r="K590" s="219">
        <f>Scores!M586*calcs!$BN$4</f>
        <v>-1.09566375660595</v>
      </c>
      <c r="L590" s="219">
        <f>Scores!N586*calcs!$BN$4</f>
        <v>-1.09566375660595</v>
      </c>
      <c r="M590" s="219">
        <f>Scores!O586*calcs!$BN$5</f>
        <v>-0.570895443970225</v>
      </c>
      <c r="N590" s="219">
        <f>Scores!P586*calcs!$BN$5</f>
        <v>-0.570895443970225</v>
      </c>
      <c r="O590" s="219">
        <f>Scores!Q586*calcs!$BN$5</f>
        <v>-0.570895443970225</v>
      </c>
      <c r="P590" s="219">
        <f>Scores!R586*calcs!$BN$5</f>
        <v>-0.570895443970225</v>
      </c>
      <c r="Q590" s="219">
        <f>Scores!S586*calcs!$BN$5</f>
        <v>-0.570895443970225</v>
      </c>
      <c r="R590" s="219">
        <f>Scores!T586*calcs!$BN$6</f>
        <v>-0.312570806303565</v>
      </c>
      <c r="S590" s="219">
        <f>Scores!U586*calcs!$BN$6</f>
        <v>-0.312570806303565</v>
      </c>
      <c r="T590" s="219">
        <f>Scores!V586*calcs!$BN$6</f>
        <v>-0.312570806303565</v>
      </c>
      <c r="U590" s="219">
        <f>Scores!W586*calcs!$BN$6</f>
        <v>-0.312570806303565</v>
      </c>
      <c r="V590" s="219">
        <f>Scores!X586*calcs!$BN$6</f>
        <v>-0.312570806303565</v>
      </c>
      <c r="W590" s="219">
        <f>Scores!Y586*calcs!$BN$7</f>
        <v>0.404551415643663</v>
      </c>
      <c r="X590" s="219">
        <f>Scores!Z586*calcs!$BN$7</f>
        <v>-0.190610963848693</v>
      </c>
      <c r="Y590" s="219">
        <f>Scores!AA586*calcs!$BN$7</f>
        <v>0.510642731039409</v>
      </c>
      <c r="Z590" s="219">
        <f>Scores!AB586*calcs!$BN$7</f>
        <v>-0.467292891968175</v>
      </c>
      <c r="AA590" s="219">
        <f>Scores!AC586*calcs!$BN$7</f>
        <v>-0.43052392242896</v>
      </c>
      <c r="AB590" s="219">
        <f>Scores!AD586*calcs!$BN$8</f>
        <v>0.246710511974148</v>
      </c>
      <c r="AC590" s="219">
        <f>Scores!AE586*calcs!$BN$8</f>
        <v>0.202158806110121</v>
      </c>
      <c r="AD590" s="219">
        <f>Scores!AF586*calcs!$BN$8</f>
        <v>0.189143043228306</v>
      </c>
      <c r="AE590" s="219">
        <f>Scores!AG586*calcs!$BN$8</f>
        <v>0.194481282131332</v>
      </c>
      <c r="AF590" s="219">
        <f>Scores!AH586*calcs!$BN$8</f>
        <v>0.214917649788627</v>
      </c>
      <c r="AG590" s="219">
        <f>Scores!AI586*calcs!$BN$9</f>
        <v>1.60503324818249</v>
      </c>
      <c r="AH590" s="219">
        <f>Scores!AJ586*calcs!$BN$9</f>
        <v>1.53572716502732</v>
      </c>
      <c r="AI590" s="219">
        <f>Scores!AK586*calcs!$BN$9</f>
        <v>1.42258884341764</v>
      </c>
      <c r="AJ590" s="219">
        <f>Scores!AL586*calcs!$BN$9</f>
        <v>1.38274729067392</v>
      </c>
      <c r="AK590" s="219">
        <f>Scores!AM586*calcs!$BN$9</f>
        <v>1.33199654813111</v>
      </c>
      <c r="AL590" s="219">
        <f>Scores!AN586*calcs!$BN$10</f>
        <v>-0.918677645183002</v>
      </c>
      <c r="AM590" s="219">
        <f>Scores!AO586*calcs!$BN$10</f>
        <v>-0.882120419299047</v>
      </c>
      <c r="AN590" s="219">
        <f>Scores!AP586*calcs!$BN$10</f>
        <v>-0.86796768555786</v>
      </c>
      <c r="AO590" s="219">
        <f>Scores!AQ586*calcs!$BN$10</f>
        <v>-0.752576262907456</v>
      </c>
      <c r="AP590" s="219">
        <f>Scores!AR586*calcs!$BN$10</f>
        <v>-0.720570157126835</v>
      </c>
      <c r="AQ590" s="219">
        <f>Scores!AS586*calcs!$BN$11</f>
        <v>-1.29401025038704</v>
      </c>
      <c r="AR590" s="219">
        <f>Scores!AT586*calcs!$BN$11</f>
        <v>-1.46647512631169</v>
      </c>
      <c r="AS590" s="219">
        <f>Scores!AU586*calcs!$BN$11</f>
        <v>-1.07933129137697</v>
      </c>
      <c r="AT590" s="219">
        <f>Scores!AV586*calcs!$BN$11</f>
        <v>-1.082085217136</v>
      </c>
      <c r="AU590" s="219">
        <f>Scores!AW586*calcs!$BN$11</f>
        <v>-0.919941031225224</v>
      </c>
      <c r="AV590" s="219">
        <f>Scores!AX586*calcs!$BN$12</f>
        <v>-0.632307591760022</v>
      </c>
      <c r="AW590" s="219">
        <f>Scores!AY586*calcs!$BN$12</f>
        <v>-0.679116834932404</v>
      </c>
      <c r="AX590" s="219">
        <f>Scores!AZ586*calcs!$BN$12</f>
        <v>-0.684220582481269</v>
      </c>
      <c r="AY590" s="219">
        <f>Scores!BA586*calcs!$BN$12</f>
        <v>-0.695415109112038</v>
      </c>
      <c r="AZ590" s="219">
        <f>Scores!BB586*calcs!$BN$12</f>
        <v>-0.695380201357826</v>
      </c>
      <c r="BA590" s="219">
        <f>Scores!BC586*calcs!$BN$13</f>
        <v>-0.995254893823873</v>
      </c>
      <c r="BB590" s="219">
        <f>Scores!BD586*calcs!$BN$13</f>
        <v>-1.06516627435875</v>
      </c>
      <c r="BC590" s="219">
        <f>Scores!BE586*calcs!$BN$13</f>
        <v>-1.08561556530417</v>
      </c>
      <c r="BD590" s="219">
        <f>Scores!BF586*calcs!$BN$13</f>
        <v>-1.04299242702997</v>
      </c>
      <c r="BE590" s="219">
        <f>Scores!BG586*calcs!$BN$13</f>
        <v>-1.04299242702997</v>
      </c>
      <c r="BF590" s="219">
        <f>Scores!BH586*calcs!$BN$14</f>
        <v>1.44130964319779</v>
      </c>
      <c r="BG590" s="219">
        <f>Scores!BI586*calcs!$BN$14</f>
        <v>1.44130964319779</v>
      </c>
      <c r="BH590" s="219">
        <f>Scores!BJ586*calcs!$BN$14</f>
        <v>1.44130964319779</v>
      </c>
      <c r="BI590" s="219">
        <f>Scores!BK586*calcs!$BN$14</f>
        <v>1.21697235182101</v>
      </c>
      <c r="BJ590" s="219">
        <f>Scores!BL586*calcs!$BN$14</f>
        <v>1.21697235182101</v>
      </c>
    </row>
    <row r="591" spans="1:62">
      <c r="A591" t="s">
        <v>1178</v>
      </c>
      <c r="B591" s="22" t="s">
        <v>1179</v>
      </c>
      <c r="C591" s="219">
        <f>Scores!E587*calcs!$BN$3</f>
        <v>-1.83582510531757</v>
      </c>
      <c r="D591" s="219">
        <f>Scores!F587*calcs!$BN$3</f>
        <v>-1.83582510531757</v>
      </c>
      <c r="E591" s="219">
        <f>Scores!G587*calcs!$BN$3</f>
        <v>-1.83582510531757</v>
      </c>
      <c r="F591" s="219">
        <f>Scores!H587*calcs!$BN$3</f>
        <v>-1.83582510531757</v>
      </c>
      <c r="G591" s="219">
        <f>Scores!I587*calcs!$BN$3</f>
        <v>-1.83582510531757</v>
      </c>
      <c r="H591" s="219">
        <f>Scores!J587*calcs!$BN$4</f>
        <v>-0.40533646136561</v>
      </c>
      <c r="I591" s="219">
        <f>Scores!K587*calcs!$BN$4</f>
        <v>-0.40533646136561</v>
      </c>
      <c r="J591" s="219">
        <f>Scores!L587*calcs!$BN$4</f>
        <v>-0.40533646136561</v>
      </c>
      <c r="K591" s="219">
        <f>Scores!M587*calcs!$BN$4</f>
        <v>-0.40533646136561</v>
      </c>
      <c r="L591" s="219">
        <f>Scores!N587*calcs!$BN$4</f>
        <v>-0.40533646136561</v>
      </c>
      <c r="M591" s="219">
        <f>Scores!O587*calcs!$BN$5</f>
        <v>-0.243631644114817</v>
      </c>
      <c r="N591" s="219">
        <f>Scores!P587*calcs!$BN$5</f>
        <v>-0.243631644114817</v>
      </c>
      <c r="O591" s="219">
        <f>Scores!Q587*calcs!$BN$5</f>
        <v>-0.243631644114817</v>
      </c>
      <c r="P591" s="219">
        <f>Scores!R587*calcs!$BN$5</f>
        <v>-0.243631644114817</v>
      </c>
      <c r="Q591" s="219">
        <f>Scores!S587*calcs!$BN$5</f>
        <v>-0.243631644114817</v>
      </c>
      <c r="R591" s="219">
        <f>Scores!T587*calcs!$BN$6</f>
        <v>-0.545535327345422</v>
      </c>
      <c r="S591" s="219">
        <f>Scores!U587*calcs!$BN$6</f>
        <v>-0.545535327345422</v>
      </c>
      <c r="T591" s="219">
        <f>Scores!V587*calcs!$BN$6</f>
        <v>-0.545535327345422</v>
      </c>
      <c r="U591" s="219">
        <f>Scores!W587*calcs!$BN$6</f>
        <v>-0.545535327345422</v>
      </c>
      <c r="V591" s="219">
        <f>Scores!X587*calcs!$BN$6</f>
        <v>-0.545535327345422</v>
      </c>
      <c r="W591" s="219">
        <f>Scores!Y587*calcs!$BN$7</f>
        <v>-0.0389422496355589</v>
      </c>
      <c r="X591" s="219">
        <f>Scores!Z587*calcs!$BN$7</f>
        <v>-0.160294754129239</v>
      </c>
      <c r="Y591" s="219">
        <f>Scores!AA587*calcs!$BN$7</f>
        <v>-0.0319235084350197</v>
      </c>
      <c r="Z591" s="219">
        <f>Scores!AB587*calcs!$BN$7</f>
        <v>-0.36771874205298</v>
      </c>
      <c r="AA591" s="219">
        <f>Scores!AC587*calcs!$BN$7</f>
        <v>0.408630514103026</v>
      </c>
      <c r="AB591" s="219">
        <f>Scores!AD587*calcs!$BN$8</f>
        <v>-0.444758643576793</v>
      </c>
      <c r="AC591" s="219">
        <f>Scores!AE587*calcs!$BN$8</f>
        <v>-0.474752142258535</v>
      </c>
      <c r="AD591" s="219">
        <f>Scores!AF587*calcs!$BN$8</f>
        <v>-0.60443101589485</v>
      </c>
      <c r="AE591" s="219">
        <f>Scores!AG587*calcs!$BN$8</f>
        <v>-0.59567526377659</v>
      </c>
      <c r="AF591" s="219">
        <f>Scores!AH587*calcs!$BN$8</f>
        <v>-0.490865273313046</v>
      </c>
      <c r="AG591" s="219">
        <f>Scores!AI587*calcs!$BN$9</f>
        <v>1.17474593227247</v>
      </c>
      <c r="AH591" s="219">
        <f>Scores!AJ587*calcs!$BN$9</f>
        <v>1.2282503979517</v>
      </c>
      <c r="AI591" s="219">
        <f>Scores!AK587*calcs!$BN$9</f>
        <v>1.27070467972636</v>
      </c>
      <c r="AJ591" s="219">
        <f>Scores!AL587*calcs!$BN$9</f>
        <v>1.31074897697329</v>
      </c>
      <c r="AK591" s="219">
        <f>Scores!AM587*calcs!$BN$9</f>
        <v>1.25236496290961</v>
      </c>
      <c r="AL591" s="219">
        <f>Scores!AN587*calcs!$BN$10</f>
        <v>-0.589262402792193</v>
      </c>
      <c r="AM591" s="219">
        <f>Scores!AO587*calcs!$BN$10</f>
        <v>-0.726065451053456</v>
      </c>
      <c r="AN591" s="219">
        <f>Scores!AP587*calcs!$BN$10</f>
        <v>-0.75356420065144</v>
      </c>
      <c r="AO591" s="219">
        <f>Scores!AQ587*calcs!$BN$10</f>
        <v>-0.741954997443473</v>
      </c>
      <c r="AP591" s="219">
        <f>Scores!AR587*calcs!$BN$10</f>
        <v>-0.614197474683213</v>
      </c>
      <c r="AQ591" s="219">
        <f>Scores!AS587*calcs!$BN$11</f>
        <v>-1.63634895834032</v>
      </c>
      <c r="AR591" s="219">
        <f>Scores!AT587*calcs!$BN$11</f>
        <v>-1.48723552074823</v>
      </c>
      <c r="AS591" s="219">
        <f>Scores!AU587*calcs!$BN$11</f>
        <v>-1.34578140284616</v>
      </c>
      <c r="AT591" s="219">
        <f>Scores!AV587*calcs!$BN$11</f>
        <v>-1.28990852654806</v>
      </c>
      <c r="AU591" s="219">
        <f>Scores!AW587*calcs!$BN$11</f>
        <v>-0.795397162495586</v>
      </c>
      <c r="AV591" s="219">
        <f>Scores!AX587*calcs!$BN$12</f>
        <v>-1.05205535575363</v>
      </c>
      <c r="AW591" s="219">
        <f>Scores!AY587*calcs!$BN$12</f>
        <v>-1.123843195225</v>
      </c>
      <c r="AX591" s="219">
        <f>Scores!AZ587*calcs!$BN$12</f>
        <v>-1.09865443887409</v>
      </c>
      <c r="AY591" s="219">
        <f>Scores!BA587*calcs!$BN$12</f>
        <v>-1.07128603474409</v>
      </c>
      <c r="AZ591" s="219">
        <f>Scores!BB587*calcs!$BN$12</f>
        <v>-1.11961233194584</v>
      </c>
      <c r="BA591" s="219">
        <f>Scores!BC587*calcs!$BN$13</f>
        <v>-0.954984464594005</v>
      </c>
      <c r="BB591" s="219">
        <f>Scores!BD587*calcs!$BN$13</f>
        <v>-0.94311597208848</v>
      </c>
      <c r="BC591" s="219">
        <f>Scores!BE587*calcs!$BN$13</f>
        <v>-0.897603931089479</v>
      </c>
      <c r="BD591" s="219">
        <f>Scores!BF587*calcs!$BN$13</f>
        <v>-0.863624302636283</v>
      </c>
      <c r="BE591" s="219">
        <f>Scores!BG587*calcs!$BN$13</f>
        <v>-0.863624302636283</v>
      </c>
      <c r="BF591" s="219">
        <f>Scores!BH587*calcs!$BN$14</f>
        <v>1.4984257711863</v>
      </c>
      <c r="BG591" s="219">
        <f>Scores!BI587*calcs!$BN$14</f>
        <v>1.4984257711863</v>
      </c>
      <c r="BH591" s="219">
        <f>Scores!BJ587*calcs!$BN$14</f>
        <v>1.4984257711863</v>
      </c>
      <c r="BI591" s="219">
        <f>Scores!BK587*calcs!$BN$14</f>
        <v>0.876854930229426</v>
      </c>
      <c r="BJ591" s="219">
        <f>Scores!BL587*calcs!$BN$14</f>
        <v>0.876854930229426</v>
      </c>
    </row>
    <row r="592" spans="1:62">
      <c r="A592" t="s">
        <v>1180</v>
      </c>
      <c r="B592" s="22" t="s">
        <v>1181</v>
      </c>
      <c r="C592" s="219">
        <f>Scores!E588*calcs!$BN$3</f>
        <v>0.346406159646947</v>
      </c>
      <c r="D592" s="219">
        <f>Scores!F588*calcs!$BN$3</f>
        <v>0.346406159646947</v>
      </c>
      <c r="E592" s="219">
        <f>Scores!G588*calcs!$BN$3</f>
        <v>0.346406159646947</v>
      </c>
      <c r="F592" s="219">
        <f>Scores!H588*calcs!$BN$3</f>
        <v>0.346406159646947</v>
      </c>
      <c r="G592" s="219">
        <f>Scores!I588*calcs!$BN$3</f>
        <v>0.346406159646947</v>
      </c>
      <c r="H592" s="219">
        <f>Scores!J588*calcs!$BN$4</f>
        <v>-0.0610496959042746</v>
      </c>
      <c r="I592" s="219">
        <f>Scores!K588*calcs!$BN$4</f>
        <v>-0.0610496959042746</v>
      </c>
      <c r="J592" s="219">
        <f>Scores!L588*calcs!$BN$4</f>
        <v>-0.0610496959042746</v>
      </c>
      <c r="K592" s="219">
        <f>Scores!M588*calcs!$BN$4</f>
        <v>-0.0610496959042746</v>
      </c>
      <c r="L592" s="219">
        <f>Scores!N588*calcs!$BN$4</f>
        <v>-0.0610496959042746</v>
      </c>
      <c r="M592" s="219">
        <f>Scores!O588*calcs!$BN$5</f>
        <v>-0.63897312635509</v>
      </c>
      <c r="N592" s="219">
        <f>Scores!P588*calcs!$BN$5</f>
        <v>-0.63897312635509</v>
      </c>
      <c r="O592" s="219">
        <f>Scores!Q588*calcs!$BN$5</f>
        <v>-0.63897312635509</v>
      </c>
      <c r="P592" s="219">
        <f>Scores!R588*calcs!$BN$5</f>
        <v>-0.63897312635509</v>
      </c>
      <c r="Q592" s="219">
        <f>Scores!S588*calcs!$BN$5</f>
        <v>-0.63897312635509</v>
      </c>
      <c r="R592" s="219">
        <f>Scores!T588*calcs!$BN$6</f>
        <v>-0.0152653288954576</v>
      </c>
      <c r="S592" s="219">
        <f>Scores!U588*calcs!$BN$6</f>
        <v>-0.0152653288954576</v>
      </c>
      <c r="T592" s="219">
        <f>Scores!V588*calcs!$BN$6</f>
        <v>-0.0152653288954576</v>
      </c>
      <c r="U592" s="219">
        <f>Scores!W588*calcs!$BN$6</f>
        <v>-0.0152653288954576</v>
      </c>
      <c r="V592" s="219">
        <f>Scores!X588*calcs!$BN$6</f>
        <v>-0.0152653288954576</v>
      </c>
      <c r="W592" s="219">
        <f>Scores!Y588*calcs!$BN$7</f>
        <v>0.564814019372548</v>
      </c>
      <c r="X592" s="219">
        <f>Scores!Z588*calcs!$BN$7</f>
        <v>0.600077721051657</v>
      </c>
      <c r="Y592" s="219">
        <f>Scores!AA588*calcs!$BN$7</f>
        <v>0.303662397834501</v>
      </c>
      <c r="Z592" s="219">
        <f>Scores!AB588*calcs!$BN$7</f>
        <v>0.687526791953861</v>
      </c>
      <c r="AA592" s="219">
        <f>Scores!AC588*calcs!$BN$7</f>
        <v>0.523338279506846</v>
      </c>
      <c r="AB592" s="219">
        <f>Scores!AD588*calcs!$BN$8</f>
        <v>1.15005603333285</v>
      </c>
      <c r="AC592" s="219">
        <f>Scores!AE588*calcs!$BN$8</f>
        <v>1.1219803818838</v>
      </c>
      <c r="AD592" s="219">
        <f>Scores!AF588*calcs!$BN$8</f>
        <v>1.18396149104303</v>
      </c>
      <c r="AE592" s="219">
        <f>Scores!AG588*calcs!$BN$8</f>
        <v>1.23422979431246</v>
      </c>
      <c r="AF592" s="219">
        <f>Scores!AH588*calcs!$BN$8</f>
        <v>1.14676916025363</v>
      </c>
      <c r="AG592" s="219">
        <f>Scores!AI588*calcs!$BN$9</f>
        <v>1.97527590490247</v>
      </c>
      <c r="AH592" s="219">
        <f>Scores!AJ588*calcs!$BN$9</f>
        <v>2.00177117094916</v>
      </c>
      <c r="AI592" s="219">
        <f>Scores!AK588*calcs!$BN$9</f>
        <v>2.03865232842507</v>
      </c>
      <c r="AJ592" s="219">
        <f>Scores!AL588*calcs!$BN$9</f>
        <v>2.05216128381936</v>
      </c>
      <c r="AK592" s="219">
        <f>Scores!AM588*calcs!$BN$9</f>
        <v>2.07173374396583</v>
      </c>
      <c r="AL592" s="219">
        <f>Scores!AN588*calcs!$BN$10</f>
        <v>-0.202199492982994</v>
      </c>
      <c r="AM592" s="219">
        <f>Scores!AO588*calcs!$BN$10</f>
        <v>-0.170658548900945</v>
      </c>
      <c r="AN592" s="219">
        <f>Scores!AP588*calcs!$BN$10</f>
        <v>-0.205157251428356</v>
      </c>
      <c r="AO592" s="219">
        <f>Scores!AQ588*calcs!$BN$10</f>
        <v>-0.125921600532437</v>
      </c>
      <c r="AP592" s="219">
        <f>Scores!AR588*calcs!$BN$10</f>
        <v>-0.169273274077677</v>
      </c>
      <c r="AQ592" s="219">
        <f>Scores!AS588*calcs!$BN$11</f>
        <v>0.234793936251959</v>
      </c>
      <c r="AR592" s="219">
        <f>Scores!AT588*calcs!$BN$11</f>
        <v>0.243956222656489</v>
      </c>
      <c r="AS592" s="219">
        <f>Scores!AU588*calcs!$BN$11</f>
        <v>0.490764243610495</v>
      </c>
      <c r="AT592" s="219">
        <f>Scores!AV588*calcs!$BN$11</f>
        <v>0.734725472340894</v>
      </c>
      <c r="AU592" s="219">
        <f>Scores!AW588*calcs!$BN$11</f>
        <v>0.666942203853752</v>
      </c>
      <c r="AV592" s="219">
        <f>Scores!AX588*calcs!$BN$12</f>
        <v>0.447699921684973</v>
      </c>
      <c r="AW592" s="219">
        <f>Scores!AY588*calcs!$BN$12</f>
        <v>0.486410807877938</v>
      </c>
      <c r="AX592" s="219">
        <f>Scores!AZ588*calcs!$BN$12</f>
        <v>0.512789916415387</v>
      </c>
      <c r="AY592" s="219">
        <f>Scores!BA588*calcs!$BN$12</f>
        <v>0.593210941965735</v>
      </c>
      <c r="AZ592" s="219">
        <f>Scores!BB588*calcs!$BN$12</f>
        <v>0.617842958545673</v>
      </c>
      <c r="BA592" s="219">
        <f>Scores!BC588*calcs!$BN$13</f>
        <v>0.506256824604051</v>
      </c>
      <c r="BB592" s="219">
        <f>Scores!BD588*calcs!$BN$13</f>
        <v>0.521487655154806</v>
      </c>
      <c r="BC592" s="219">
        <f>Scores!BE588*calcs!$BN$13</f>
        <v>0.594359359775466</v>
      </c>
      <c r="BD592" s="219">
        <f>Scores!BF588*calcs!$BN$13</f>
        <v>0.730759025307624</v>
      </c>
      <c r="BE592" s="219">
        <f>Scores!BG588*calcs!$BN$13</f>
        <v>0.730759025307624</v>
      </c>
      <c r="BF592" s="219">
        <f>Scores!BH588*calcs!$BN$14</f>
        <v>3.00249007610483</v>
      </c>
      <c r="BG592" s="219">
        <f>Scores!BI588*calcs!$BN$14</f>
        <v>3.00249007610483</v>
      </c>
      <c r="BH592" s="219">
        <f>Scores!BJ588*calcs!$BN$14</f>
        <v>3.00249007610483</v>
      </c>
      <c r="BI592" s="219">
        <f>Scores!BK588*calcs!$BN$14</f>
        <v>3.23932366573742</v>
      </c>
      <c r="BJ592" s="219">
        <f>Scores!BL588*calcs!$BN$14</f>
        <v>3.23932366573742</v>
      </c>
    </row>
    <row r="593" spans="1:62">
      <c r="A593" t="s">
        <v>1182</v>
      </c>
      <c r="B593" s="22" t="s">
        <v>1183</v>
      </c>
      <c r="C593" s="219">
        <f>Scores!E589*calcs!$BN$3</f>
        <v>-1.81070991173102</v>
      </c>
      <c r="D593" s="219">
        <f>Scores!F589*calcs!$BN$3</f>
        <v>-1.81070991173102</v>
      </c>
      <c r="E593" s="219">
        <f>Scores!G589*calcs!$BN$3</f>
        <v>-1.81070991173102</v>
      </c>
      <c r="F593" s="219">
        <f>Scores!H589*calcs!$BN$3</f>
        <v>-1.81070991173102</v>
      </c>
      <c r="G593" s="219">
        <f>Scores!I589*calcs!$BN$3</f>
        <v>-1.81070991173102</v>
      </c>
      <c r="H593" s="219">
        <f>Scores!J589*calcs!$BN$4</f>
        <v>0.86382441710812</v>
      </c>
      <c r="I593" s="219">
        <f>Scores!K589*calcs!$BN$4</f>
        <v>0.86382441710812</v>
      </c>
      <c r="J593" s="219">
        <f>Scores!L589*calcs!$BN$4</f>
        <v>0.86382441710812</v>
      </c>
      <c r="K593" s="219">
        <f>Scores!M589*calcs!$BN$4</f>
        <v>0.86382441710812</v>
      </c>
      <c r="L593" s="219">
        <f>Scores!N589*calcs!$BN$4</f>
        <v>0.86382441710812</v>
      </c>
      <c r="M593" s="219">
        <f>Scores!O589*calcs!$BN$5</f>
        <v>-0.29949365791005</v>
      </c>
      <c r="N593" s="219">
        <f>Scores!P589*calcs!$BN$5</f>
        <v>-0.29949365791005</v>
      </c>
      <c r="O593" s="219">
        <f>Scores!Q589*calcs!$BN$5</f>
        <v>-0.29949365791005</v>
      </c>
      <c r="P593" s="219">
        <f>Scores!R589*calcs!$BN$5</f>
        <v>-0.29949365791005</v>
      </c>
      <c r="Q593" s="219">
        <f>Scores!S589*calcs!$BN$5</f>
        <v>-0.29949365791005</v>
      </c>
      <c r="R593" s="219">
        <f>Scores!T589*calcs!$BN$6</f>
        <v>-0.244585670769643</v>
      </c>
      <c r="S593" s="219">
        <f>Scores!U589*calcs!$BN$6</f>
        <v>-0.244585670769643</v>
      </c>
      <c r="T593" s="219">
        <f>Scores!V589*calcs!$BN$6</f>
        <v>-0.244585670769643</v>
      </c>
      <c r="U593" s="219">
        <f>Scores!W589*calcs!$BN$6</f>
        <v>-0.244585670769643</v>
      </c>
      <c r="V593" s="219">
        <f>Scores!X589*calcs!$BN$6</f>
        <v>-0.244585670769643</v>
      </c>
      <c r="W593" s="219">
        <f>Scores!Y589*calcs!$BN$7</f>
        <v>0.339563575359345</v>
      </c>
      <c r="X593" s="219">
        <f>Scores!Z589*calcs!$BN$7</f>
        <v>0.254964972009383</v>
      </c>
      <c r="Y593" s="219">
        <f>Scores!AA589*calcs!$BN$7</f>
        <v>-0.264588645359084</v>
      </c>
      <c r="Z593" s="219">
        <f>Scores!AB589*calcs!$BN$7</f>
        <v>0.197393831605453</v>
      </c>
      <c r="AA593" s="219">
        <f>Scores!AC589*calcs!$BN$7</f>
        <v>-0.473634666071641</v>
      </c>
      <c r="AB593" s="219">
        <f>Scores!AD589*calcs!$BN$8</f>
        <v>0.870041501357394</v>
      </c>
      <c r="AC593" s="219">
        <f>Scores!AE589*calcs!$BN$8</f>
        <v>0.874967263882604</v>
      </c>
      <c r="AD593" s="219">
        <f>Scores!AF589*calcs!$BN$8</f>
        <v>0.910576399650266</v>
      </c>
      <c r="AE593" s="219">
        <f>Scores!AG589*calcs!$BN$8</f>
        <v>0.871224409510096</v>
      </c>
      <c r="AF593" s="219">
        <f>Scores!AH589*calcs!$BN$8</f>
        <v>0.879622747304149</v>
      </c>
      <c r="AG593" s="219">
        <f>Scores!AI589*calcs!$BN$9</f>
        <v>2.3400670260494</v>
      </c>
      <c r="AH593" s="219">
        <f>Scores!AJ589*calcs!$BN$9</f>
        <v>2.32802343474528</v>
      </c>
      <c r="AI593" s="219">
        <f>Scores!AK589*calcs!$BN$9</f>
        <v>2.27739084316822</v>
      </c>
      <c r="AJ593" s="219">
        <f>Scores!AL589*calcs!$BN$9</f>
        <v>2.27776392214044</v>
      </c>
      <c r="AK593" s="219">
        <f>Scores!AM589*calcs!$BN$9</f>
        <v>2.29049371203758</v>
      </c>
      <c r="AL593" s="219">
        <f>Scores!AN589*calcs!$BN$10</f>
        <v>-1.01750221790024</v>
      </c>
      <c r="AM593" s="219">
        <f>Scores!AO589*calcs!$BN$10</f>
        <v>-1.10535643021252</v>
      </c>
      <c r="AN593" s="219">
        <f>Scores!AP589*calcs!$BN$10</f>
        <v>-1.01937335805331</v>
      </c>
      <c r="AO593" s="219">
        <f>Scores!AQ589*calcs!$BN$10</f>
        <v>-0.969619513693203</v>
      </c>
      <c r="AP593" s="219">
        <f>Scores!AR589*calcs!$BN$10</f>
        <v>-1.02853889379785</v>
      </c>
      <c r="AQ593" s="219">
        <f>Scores!AS589*calcs!$BN$11</f>
        <v>0.0500415263501174</v>
      </c>
      <c r="AR593" s="219">
        <f>Scores!AT589*calcs!$BN$11</f>
        <v>0.10178843610265</v>
      </c>
      <c r="AS593" s="219">
        <f>Scores!AU589*calcs!$BN$11</f>
        <v>0.313323470718665</v>
      </c>
      <c r="AT593" s="219">
        <f>Scores!AV589*calcs!$BN$11</f>
        <v>0.405660643565924</v>
      </c>
      <c r="AU593" s="219">
        <f>Scores!AW589*calcs!$BN$11</f>
        <v>0.431517674821554</v>
      </c>
      <c r="AV593" s="219">
        <f>Scores!AX589*calcs!$BN$12</f>
        <v>0.228392810314959</v>
      </c>
      <c r="AW593" s="219">
        <f>Scores!AY589*calcs!$BN$12</f>
        <v>0.236046919469443</v>
      </c>
      <c r="AX593" s="219">
        <f>Scores!AZ589*calcs!$BN$12</f>
        <v>0.242389777580219</v>
      </c>
      <c r="AY593" s="219">
        <f>Scores!BA589*calcs!$BN$12</f>
        <v>0.275623622260464</v>
      </c>
      <c r="AZ593" s="219">
        <f>Scores!BB589*calcs!$BN$12</f>
        <v>0.329212996180739</v>
      </c>
      <c r="BA593" s="219">
        <f>Scores!BC589*calcs!$BN$13</f>
        <v>0.0345175107684579</v>
      </c>
      <c r="BB593" s="219">
        <f>Scores!BD589*calcs!$BN$13</f>
        <v>0.122050302270274</v>
      </c>
      <c r="BC593" s="219">
        <f>Scores!BE589*calcs!$BN$13</f>
        <v>0.0181946742788408</v>
      </c>
      <c r="BD593" s="219">
        <f>Scores!BF589*calcs!$BN$13</f>
        <v>0.0996489579964942</v>
      </c>
      <c r="BE593" s="219">
        <f>Scores!BG589*calcs!$BN$13</f>
        <v>0.0996489579964942</v>
      </c>
      <c r="BF593" s="219">
        <f>Scores!BH589*calcs!$BN$14</f>
        <v>2.58899124707549</v>
      </c>
      <c r="BG593" s="219">
        <f>Scores!BI589*calcs!$BN$14</f>
        <v>2.58899124707549</v>
      </c>
      <c r="BH593" s="219">
        <f>Scores!BJ589*calcs!$BN$14</f>
        <v>2.58899124707549</v>
      </c>
      <c r="BI593" s="219">
        <f>Scores!BK589*calcs!$BN$14</f>
        <v>2.35086699151663</v>
      </c>
      <c r="BJ593" s="219">
        <f>Scores!BL589*calcs!$BN$14</f>
        <v>2.35086699151663</v>
      </c>
    </row>
    <row r="594" spans="1:62">
      <c r="A594" t="s">
        <v>1184</v>
      </c>
      <c r="B594" s="22" t="s">
        <v>1185</v>
      </c>
      <c r="C594" s="219">
        <f>Scores!E590*calcs!$BN$3</f>
        <v>-0.122410787301951</v>
      </c>
      <c r="D594" s="219">
        <f>Scores!F590*calcs!$BN$3</f>
        <v>-0.122410787301951</v>
      </c>
      <c r="E594" s="219">
        <f>Scores!G590*calcs!$BN$3</f>
        <v>-0.122410787301951</v>
      </c>
      <c r="F594" s="219">
        <f>Scores!H590*calcs!$BN$3</f>
        <v>-0.122410787301951</v>
      </c>
      <c r="G594" s="219">
        <f>Scores!I590*calcs!$BN$3</f>
        <v>-0.122410787301951</v>
      </c>
      <c r="H594" s="219">
        <f>Scores!J590*calcs!$BN$4</f>
        <v>0.606368563958008</v>
      </c>
      <c r="I594" s="219">
        <f>Scores!K590*calcs!$BN$4</f>
        <v>0.606368563958008</v>
      </c>
      <c r="J594" s="219">
        <f>Scores!L590*calcs!$BN$4</f>
        <v>0.606368563958008</v>
      </c>
      <c r="K594" s="219">
        <f>Scores!M590*calcs!$BN$4</f>
        <v>0.606368563958008</v>
      </c>
      <c r="L594" s="219">
        <f>Scores!N590*calcs!$BN$4</f>
        <v>0.606368563958008</v>
      </c>
      <c r="M594" s="219">
        <f>Scores!O590*calcs!$BN$5</f>
        <v>-0.642124784581819</v>
      </c>
      <c r="N594" s="219">
        <f>Scores!P590*calcs!$BN$5</f>
        <v>-0.642124784581819</v>
      </c>
      <c r="O594" s="219">
        <f>Scores!Q590*calcs!$BN$5</f>
        <v>-0.642124784581819</v>
      </c>
      <c r="P594" s="219">
        <f>Scores!R590*calcs!$BN$5</f>
        <v>-0.642124784581819</v>
      </c>
      <c r="Q594" s="219">
        <f>Scores!S590*calcs!$BN$5</f>
        <v>-0.642124784581819</v>
      </c>
      <c r="R594" s="219">
        <f>Scores!T590*calcs!$BN$6</f>
        <v>-0.565561322194711</v>
      </c>
      <c r="S594" s="219">
        <f>Scores!U590*calcs!$BN$6</f>
        <v>-0.565561322194711</v>
      </c>
      <c r="T594" s="219">
        <f>Scores!V590*calcs!$BN$6</f>
        <v>-0.565561322194711</v>
      </c>
      <c r="U594" s="219">
        <f>Scores!W590*calcs!$BN$6</f>
        <v>-0.565561322194711</v>
      </c>
      <c r="V594" s="219">
        <f>Scores!X590*calcs!$BN$6</f>
        <v>-0.565561322194711</v>
      </c>
      <c r="W594" s="219">
        <f>Scores!Y590*calcs!$BN$7</f>
        <v>-0.0425928641975986</v>
      </c>
      <c r="X594" s="219">
        <f>Scores!Z590*calcs!$BN$7</f>
        <v>-0.104118469279672</v>
      </c>
      <c r="Y594" s="219">
        <f>Scores!AA590*calcs!$BN$7</f>
        <v>0.647846984184235</v>
      </c>
      <c r="Z594" s="219">
        <f>Scores!AB590*calcs!$BN$7</f>
        <v>0.432562029059627</v>
      </c>
      <c r="AA594" s="219">
        <f>Scores!AC590*calcs!$BN$7</f>
        <v>1.03305168530302</v>
      </c>
      <c r="AB594" s="219">
        <f>Scores!AD590*calcs!$BN$8</f>
        <v>0.835921633085773</v>
      </c>
      <c r="AC594" s="219">
        <f>Scores!AE590*calcs!$BN$8</f>
        <v>0.751460704882007</v>
      </c>
      <c r="AD594" s="219">
        <f>Scores!AF590*calcs!$BN$8</f>
        <v>0.727726511896801</v>
      </c>
      <c r="AE594" s="219">
        <f>Scores!AG590*calcs!$BN$8</f>
        <v>0.695268705814665</v>
      </c>
      <c r="AF594" s="219">
        <f>Scores!AH590*calcs!$BN$8</f>
        <v>0.784199521510734</v>
      </c>
      <c r="AG594" s="219">
        <f>Scores!AI590*calcs!$BN$9</f>
        <v>1.83525019327757</v>
      </c>
      <c r="AH594" s="219">
        <f>Scores!AJ590*calcs!$BN$9</f>
        <v>1.85369752910927</v>
      </c>
      <c r="AI594" s="219">
        <f>Scores!AK590*calcs!$BN$9</f>
        <v>1.81770387423019</v>
      </c>
      <c r="AJ594" s="219">
        <f>Scores!AL590*calcs!$BN$9</f>
        <v>1.91041590913734</v>
      </c>
      <c r="AK594" s="219">
        <f>Scores!AM590*calcs!$BN$9</f>
        <v>1.9469756080281</v>
      </c>
      <c r="AL594" s="219">
        <f>Scores!AN590*calcs!$BN$10</f>
        <v>-0.503614439770584</v>
      </c>
      <c r="AM594" s="219">
        <f>Scores!AO590*calcs!$BN$10</f>
        <v>-0.474179544561276</v>
      </c>
      <c r="AN594" s="219">
        <f>Scores!AP590*calcs!$BN$10</f>
        <v>-0.463183973108477</v>
      </c>
      <c r="AO594" s="219">
        <f>Scores!AQ590*calcs!$BN$10</f>
        <v>-0.374322163803016</v>
      </c>
      <c r="AP594" s="219">
        <f>Scores!AR590*calcs!$BN$10</f>
        <v>-0.351206948733889</v>
      </c>
      <c r="AQ594" s="219">
        <f>Scores!AS590*calcs!$BN$11</f>
        <v>-0.122684778993499</v>
      </c>
      <c r="AR594" s="219">
        <f>Scores!AT590*calcs!$BN$11</f>
        <v>0.0425108642004439</v>
      </c>
      <c r="AS594" s="219">
        <f>Scores!AU590*calcs!$BN$11</f>
        <v>0.108026235436263</v>
      </c>
      <c r="AT594" s="219">
        <f>Scores!AV590*calcs!$BN$11</f>
        <v>0.525982768085848</v>
      </c>
      <c r="AU594" s="219">
        <f>Scores!AW590*calcs!$BN$11</f>
        <v>0.433845236939093</v>
      </c>
      <c r="AV594" s="219">
        <f>Scores!AX590*calcs!$BN$12</f>
        <v>0.14248239917275</v>
      </c>
      <c r="AW594" s="219">
        <f>Scores!AY590*calcs!$BN$12</f>
        <v>0.122337862208559</v>
      </c>
      <c r="AX594" s="219">
        <f>Scores!AZ590*calcs!$BN$12</f>
        <v>0.0945413186123223</v>
      </c>
      <c r="AY594" s="219">
        <f>Scores!BA590*calcs!$BN$12</f>
        <v>0.17625922253316</v>
      </c>
      <c r="AZ594" s="219">
        <f>Scores!BB590*calcs!$BN$12</f>
        <v>0.222231663868034</v>
      </c>
      <c r="BA594" s="219">
        <f>Scores!BC590*calcs!$BN$13</f>
        <v>-0.592550601525196</v>
      </c>
      <c r="BB594" s="219">
        <f>Scores!BD590*calcs!$BN$13</f>
        <v>-0.49374895009338</v>
      </c>
      <c r="BC594" s="219">
        <f>Scores!BE590*calcs!$BN$13</f>
        <v>-0.509450879807542</v>
      </c>
      <c r="BD594" s="219">
        <f>Scores!BF590*calcs!$BN$13</f>
        <v>-0.398595831985977</v>
      </c>
      <c r="BE594" s="219">
        <f>Scores!BG590*calcs!$BN$13</f>
        <v>-0.398595831985977</v>
      </c>
      <c r="BF594" s="219">
        <f>Scores!BH590*calcs!$BN$14</f>
        <v>2.83174245556342</v>
      </c>
      <c r="BG594" s="219">
        <f>Scores!BI590*calcs!$BN$14</f>
        <v>2.83174245556342</v>
      </c>
      <c r="BH594" s="219">
        <f>Scores!BJ590*calcs!$BN$14</f>
        <v>2.83174245556342</v>
      </c>
      <c r="BI594" s="219">
        <f>Scores!BK590*calcs!$BN$14</f>
        <v>2.68805427135717</v>
      </c>
      <c r="BJ594" s="219">
        <f>Scores!BL590*calcs!$BN$14</f>
        <v>2.68805427135717</v>
      </c>
    </row>
    <row r="595" spans="1:62">
      <c r="A595" t="s">
        <v>1186</v>
      </c>
      <c r="B595" s="22" t="s">
        <v>1187</v>
      </c>
      <c r="C595" s="219">
        <f>Scores!E591*calcs!$BN$3</f>
        <v>0.332453274321087</v>
      </c>
      <c r="D595" s="219">
        <f>Scores!F591*calcs!$BN$3</f>
        <v>0.332453274321087</v>
      </c>
      <c r="E595" s="219">
        <f>Scores!G591*calcs!$BN$3</f>
        <v>0.332453274321087</v>
      </c>
      <c r="F595" s="219">
        <f>Scores!H591*calcs!$BN$3</f>
        <v>0.332453274321087</v>
      </c>
      <c r="G595" s="219">
        <f>Scores!I591*calcs!$BN$3</f>
        <v>0.332453274321087</v>
      </c>
      <c r="H595" s="219">
        <f>Scores!J591*calcs!$BN$4</f>
        <v>-0.259741669647143</v>
      </c>
      <c r="I595" s="219">
        <f>Scores!K591*calcs!$BN$4</f>
        <v>-0.259741669647143</v>
      </c>
      <c r="J595" s="219">
        <f>Scores!L591*calcs!$BN$4</f>
        <v>-0.259741669647143</v>
      </c>
      <c r="K595" s="219">
        <f>Scores!M591*calcs!$BN$4</f>
        <v>-0.259741669647143</v>
      </c>
      <c r="L595" s="219">
        <f>Scores!N591*calcs!$BN$4</f>
        <v>-0.259741669647143</v>
      </c>
      <c r="M595" s="219">
        <f>Scores!O591*calcs!$BN$5</f>
        <v>-0.536106955279783</v>
      </c>
      <c r="N595" s="219">
        <f>Scores!P591*calcs!$BN$5</f>
        <v>-0.536106955279783</v>
      </c>
      <c r="O595" s="219">
        <f>Scores!Q591*calcs!$BN$5</f>
        <v>-0.536106955279783</v>
      </c>
      <c r="P595" s="219">
        <f>Scores!R591*calcs!$BN$5</f>
        <v>-0.536106955279783</v>
      </c>
      <c r="Q595" s="219">
        <f>Scores!S591*calcs!$BN$5</f>
        <v>-0.536106955279783</v>
      </c>
      <c r="R595" s="219">
        <f>Scores!T591*calcs!$BN$6</f>
        <v>0.326027262536224</v>
      </c>
      <c r="S595" s="219">
        <f>Scores!U591*calcs!$BN$6</f>
        <v>0.326027262536224</v>
      </c>
      <c r="T595" s="219">
        <f>Scores!V591*calcs!$BN$6</f>
        <v>0.326027262536224</v>
      </c>
      <c r="U595" s="219">
        <f>Scores!W591*calcs!$BN$6</f>
        <v>0.326027262536224</v>
      </c>
      <c r="V595" s="219">
        <f>Scores!X591*calcs!$BN$6</f>
        <v>0.326027262536224</v>
      </c>
      <c r="W595" s="219">
        <f>Scores!Y591*calcs!$BN$7</f>
        <v>1.02278482860936</v>
      </c>
      <c r="X595" s="219">
        <f>Scores!Z591*calcs!$BN$7</f>
        <v>0.813711000895622</v>
      </c>
      <c r="Y595" s="219">
        <f>Scores!AA591*calcs!$BN$7</f>
        <v>1.08404472916254</v>
      </c>
      <c r="Z595" s="219">
        <f>Scores!AB591*calcs!$BN$7</f>
        <v>1.01035713403842</v>
      </c>
      <c r="AA595" s="219">
        <f>Scores!AC591*calcs!$BN$7</f>
        <v>1.03147136036316</v>
      </c>
      <c r="AB595" s="219">
        <f>Scores!AD591*calcs!$BN$8</f>
        <v>1.21787148872263</v>
      </c>
      <c r="AC595" s="219">
        <f>Scores!AE591*calcs!$BN$8</f>
        <v>1.23861966286808</v>
      </c>
      <c r="AD595" s="219">
        <f>Scores!AF591*calcs!$BN$8</f>
        <v>1.27228353603174</v>
      </c>
      <c r="AE595" s="219">
        <f>Scores!AG591*calcs!$BN$8</f>
        <v>1.33876926690584</v>
      </c>
      <c r="AF595" s="219">
        <f>Scores!AH591*calcs!$BN$8</f>
        <v>1.29593761085953</v>
      </c>
      <c r="AG595" s="219">
        <f>Scores!AI591*calcs!$BN$9</f>
        <v>1.26012728774555</v>
      </c>
      <c r="AH595" s="219">
        <f>Scores!AJ591*calcs!$BN$9</f>
        <v>1.37825572869824</v>
      </c>
      <c r="AI595" s="219">
        <f>Scores!AK591*calcs!$BN$9</f>
        <v>1.42258884341764</v>
      </c>
      <c r="AJ595" s="219">
        <f>Scores!AL591*calcs!$BN$9</f>
        <v>1.44543270920364</v>
      </c>
      <c r="AK595" s="219">
        <f>Scores!AM591*calcs!$BN$9</f>
        <v>1.48163979552722</v>
      </c>
      <c r="AL595" s="219">
        <f>Scores!AN591*calcs!$BN$10</f>
        <v>0.234275703184827</v>
      </c>
      <c r="AM595" s="219">
        <f>Scores!AO591*calcs!$BN$10</f>
        <v>0.176600907152881</v>
      </c>
      <c r="AN595" s="219">
        <f>Scores!AP591*calcs!$BN$10</f>
        <v>0.154173848394239</v>
      </c>
      <c r="AO595" s="219">
        <f>Scores!AQ591*calcs!$BN$10</f>
        <v>0.133460882377473</v>
      </c>
      <c r="AP595" s="219">
        <f>Scores!AR591*calcs!$BN$10</f>
        <v>0.125112663165083</v>
      </c>
      <c r="AQ595" s="219">
        <f>Scores!AS591*calcs!$BN$11</f>
        <v>0.515468402098818</v>
      </c>
      <c r="AR595" s="219">
        <f>Scores!AT591*calcs!$BN$11</f>
        <v>0.556971318103575</v>
      </c>
      <c r="AS595" s="219">
        <f>Scores!AU591*calcs!$BN$11</f>
        <v>0.605952584268921</v>
      </c>
      <c r="AT595" s="219">
        <f>Scores!AV591*calcs!$BN$11</f>
        <v>1.01895240865277</v>
      </c>
      <c r="AU595" s="219">
        <f>Scores!AW591*calcs!$BN$11</f>
        <v>0.922792038863164</v>
      </c>
      <c r="AV595" s="219">
        <f>Scores!AX591*calcs!$BN$12</f>
        <v>0.520116930393307</v>
      </c>
      <c r="AW595" s="219">
        <f>Scores!AY591*calcs!$BN$12</f>
        <v>0.54836795485642</v>
      </c>
      <c r="AX595" s="219">
        <f>Scores!AZ591*calcs!$BN$12</f>
        <v>0.569533437092206</v>
      </c>
      <c r="AY595" s="219">
        <f>Scores!BA591*calcs!$BN$12</f>
        <v>0.630569589629904</v>
      </c>
      <c r="AZ595" s="219">
        <f>Scores!BB591*calcs!$BN$12</f>
        <v>0.65485298077939</v>
      </c>
      <c r="BA595" s="219">
        <f>Scores!BC591*calcs!$BN$13</f>
        <v>0.143822961535242</v>
      </c>
      <c r="BB595" s="219">
        <f>Scores!BD591*calcs!$BN$13</f>
        <v>0.138693525307129</v>
      </c>
      <c r="BC595" s="219">
        <f>Scores!BE591*calcs!$BN$13</f>
        <v>0.109168045673045</v>
      </c>
      <c r="BD595" s="219">
        <f>Scores!BF591*calcs!$BN$13</f>
        <v>0.179368124393689</v>
      </c>
      <c r="BE595" s="219">
        <f>Scores!BG591*calcs!$BN$13</f>
        <v>0.179368124393689</v>
      </c>
      <c r="BF595" s="219">
        <f>Scores!BH591*calcs!$BN$14</f>
        <v>3.58362549413233</v>
      </c>
      <c r="BG595" s="219">
        <f>Scores!BI591*calcs!$BN$14</f>
        <v>3.58362549413233</v>
      </c>
      <c r="BH595" s="219">
        <f>Scores!BJ591*calcs!$BN$14</f>
        <v>3.58362549413233</v>
      </c>
      <c r="BI595" s="219">
        <f>Scores!BK591*calcs!$BN$14</f>
        <v>3.55464039598129</v>
      </c>
      <c r="BJ595" s="219">
        <f>Scores!BL591*calcs!$BN$14</f>
        <v>3.55464039598129</v>
      </c>
    </row>
    <row r="596" spans="1:62">
      <c r="A596" t="s">
        <v>1188</v>
      </c>
      <c r="B596" s="22" t="s">
        <v>284</v>
      </c>
      <c r="C596" s="219">
        <f>Scores!E592*calcs!$BN$3</f>
        <v>0.452448088123484</v>
      </c>
      <c r="D596" s="219">
        <f>Scores!F592*calcs!$BN$3</f>
        <v>0.452448088123484</v>
      </c>
      <c r="E596" s="219">
        <f>Scores!G592*calcs!$BN$3</f>
        <v>0.452448088123484</v>
      </c>
      <c r="F596" s="219">
        <f>Scores!H592*calcs!$BN$3</f>
        <v>0.452448088123484</v>
      </c>
      <c r="G596" s="219">
        <f>Scores!I592*calcs!$BN$3</f>
        <v>0.452448088123484</v>
      </c>
      <c r="H596" s="219">
        <f>Scores!J592*calcs!$BN$4</f>
        <v>0.50841593633096</v>
      </c>
      <c r="I596" s="219">
        <f>Scores!K592*calcs!$BN$4</f>
        <v>0.50841593633096</v>
      </c>
      <c r="J596" s="219">
        <f>Scores!L592*calcs!$BN$4</f>
        <v>0.50841593633096</v>
      </c>
      <c r="K596" s="219">
        <f>Scores!M592*calcs!$BN$4</f>
        <v>0.50841593633096</v>
      </c>
      <c r="L596" s="219">
        <f>Scores!N592*calcs!$BN$4</f>
        <v>0.50841593633096</v>
      </c>
      <c r="M596" s="219">
        <f>Scores!O592*calcs!$BN$5</f>
        <v>-0.0289398596495606</v>
      </c>
      <c r="N596" s="219">
        <f>Scores!P592*calcs!$BN$5</f>
        <v>-0.0289398596495606</v>
      </c>
      <c r="O596" s="219">
        <f>Scores!Q592*calcs!$BN$5</f>
        <v>-0.0289398596495606</v>
      </c>
      <c r="P596" s="219">
        <f>Scores!R592*calcs!$BN$5</f>
        <v>-0.0289398596495606</v>
      </c>
      <c r="Q596" s="219">
        <f>Scores!S592*calcs!$BN$5</f>
        <v>-0.0289398596495606</v>
      </c>
      <c r="R596" s="219">
        <f>Scores!T592*calcs!$BN$6</f>
        <v>0.0979395446347261</v>
      </c>
      <c r="S596" s="219">
        <f>Scores!U592*calcs!$BN$6</f>
        <v>0.0979395446347261</v>
      </c>
      <c r="T596" s="219">
        <f>Scores!V592*calcs!$BN$6</f>
        <v>0.0979395446347261</v>
      </c>
      <c r="U596" s="219">
        <f>Scores!W592*calcs!$BN$6</f>
        <v>0.0979395446347261</v>
      </c>
      <c r="V596" s="219">
        <f>Scores!X592*calcs!$BN$6</f>
        <v>0.0979395446347261</v>
      </c>
      <c r="W596" s="219">
        <f>Scores!Y592*calcs!$BN$7</f>
        <v>-0.406764248596567</v>
      </c>
      <c r="X596" s="219">
        <f>Scores!Z592*calcs!$BN$7</f>
        <v>0.549843620301603</v>
      </c>
      <c r="Y596" s="219">
        <f>Scores!AA592*calcs!$BN$7</f>
        <v>-0.13419566345117</v>
      </c>
      <c r="Z596" s="219">
        <f>Scores!AB592*calcs!$BN$7</f>
        <v>-0.217541993590177</v>
      </c>
      <c r="AA596" s="219">
        <f>Scores!AC592*calcs!$BN$7</f>
        <v>-0.286473672763395</v>
      </c>
      <c r="AB596" s="219">
        <f>Scores!AD592*calcs!$BN$8</f>
        <v>1.11677404118169</v>
      </c>
      <c r="AC596" s="219">
        <f>Scores!AE592*calcs!$BN$8</f>
        <v>1.10304305444592</v>
      </c>
      <c r="AD596" s="219">
        <f>Scores!AF592*calcs!$BN$8</f>
        <v>1.08547022358545</v>
      </c>
      <c r="AE596" s="219">
        <f>Scores!AG592*calcs!$BN$8</f>
        <v>1.04243483158923</v>
      </c>
      <c r="AF596" s="219">
        <f>Scores!AH592*calcs!$BN$8</f>
        <v>1.10477790694965</v>
      </c>
      <c r="AG596" s="219">
        <f>Scores!AI592*calcs!$BN$9</f>
        <v>2.42816349250107</v>
      </c>
      <c r="AH596" s="219">
        <f>Scores!AJ592*calcs!$BN$9</f>
        <v>2.48103448176638</v>
      </c>
      <c r="AI596" s="219">
        <f>Scores!AK592*calcs!$BN$9</f>
        <v>2.50387249251223</v>
      </c>
      <c r="AJ596" s="219">
        <f>Scores!AL592*calcs!$BN$9</f>
        <v>2.50380762133799</v>
      </c>
      <c r="AK596" s="219">
        <f>Scores!AM592*calcs!$BN$9</f>
        <v>2.50587538282897</v>
      </c>
      <c r="AL596" s="219">
        <f>Scores!AN592*calcs!$BN$10</f>
        <v>-0.742205193902212</v>
      </c>
      <c r="AM596" s="219">
        <f>Scores!AO592*calcs!$BN$10</f>
        <v>-0.691212128165607</v>
      </c>
      <c r="AN596" s="219">
        <f>Scores!AP592*calcs!$BN$10</f>
        <v>-0.748913652484512</v>
      </c>
      <c r="AO596" s="219">
        <f>Scores!AQ592*calcs!$BN$10</f>
        <v>-0.785957382937118</v>
      </c>
      <c r="AP596" s="219">
        <f>Scores!AR592*calcs!$BN$10</f>
        <v>-0.795193850167641</v>
      </c>
      <c r="AQ596" s="219">
        <f>Scores!AS592*calcs!$BN$11</f>
        <v>0.205907084464046</v>
      </c>
      <c r="AR596" s="219">
        <f>Scores!AT592*calcs!$BN$11</f>
        <v>0.229626776149276</v>
      </c>
      <c r="AS596" s="219">
        <f>Scores!AU592*calcs!$BN$11</f>
        <v>0.283073853438052</v>
      </c>
      <c r="AT596" s="219">
        <f>Scores!AV592*calcs!$BN$11</f>
        <v>0.499116866771405</v>
      </c>
      <c r="AU596" s="219">
        <f>Scores!AW592*calcs!$BN$11</f>
        <v>0.44219603232263</v>
      </c>
      <c r="AV596" s="219">
        <f>Scores!AX592*calcs!$BN$12</f>
        <v>0.364078161246096</v>
      </c>
      <c r="AW596" s="219">
        <f>Scores!AY592*calcs!$BN$12</f>
        <v>0.337929445243191</v>
      </c>
      <c r="AX596" s="219">
        <f>Scores!AZ592*calcs!$BN$12</f>
        <v>0.384114858132972</v>
      </c>
      <c r="AY596" s="219">
        <f>Scores!BA592*calcs!$BN$12</f>
        <v>0.449556145132092</v>
      </c>
      <c r="AZ596" s="219">
        <f>Scores!BB592*calcs!$BN$12</f>
        <v>0.494934595150679</v>
      </c>
      <c r="BA596" s="219">
        <f>Scores!BC592*calcs!$BN$13</f>
        <v>-0.069035021536916</v>
      </c>
      <c r="BB596" s="219">
        <f>Scores!BD592*calcs!$BN$13</f>
        <v>0</v>
      </c>
      <c r="BC596" s="219">
        <f>Scores!BE592*calcs!$BN$13</f>
        <v>-0.0485191314102422</v>
      </c>
      <c r="BD596" s="219">
        <f>Scores!BF592*calcs!$BN$13</f>
        <v>0.0863624302636283</v>
      </c>
      <c r="BE596" s="219">
        <f>Scores!BG592*calcs!$BN$13</f>
        <v>0.0863624302636283</v>
      </c>
      <c r="BF596" s="219">
        <f>Scores!BH592*calcs!$BN$14</f>
        <v>3.3853059590312</v>
      </c>
      <c r="BG596" s="219">
        <f>Scores!BI592*calcs!$BN$14</f>
        <v>3.3853059590312</v>
      </c>
      <c r="BH596" s="219">
        <f>Scores!BJ592*calcs!$BN$14</f>
        <v>3.3853059590312</v>
      </c>
      <c r="BI596" s="219">
        <f>Scores!BK592*calcs!$BN$14</f>
        <v>3.37310757240118</v>
      </c>
      <c r="BJ596" s="219">
        <f>Scores!BL592*calcs!$BN$14</f>
        <v>3.37310757240118</v>
      </c>
    </row>
    <row r="597" spans="1:62">
      <c r="A597" t="s">
        <v>1189</v>
      </c>
      <c r="B597" s="22" t="s">
        <v>1190</v>
      </c>
      <c r="C597" s="219">
        <f>Scores!E593*calcs!$BN$3</f>
        <v>-0.448908303927077</v>
      </c>
      <c r="D597" s="219">
        <f>Scores!F593*calcs!$BN$3</f>
        <v>-0.448908303927077</v>
      </c>
      <c r="E597" s="219">
        <f>Scores!G593*calcs!$BN$3</f>
        <v>-0.448908303927077</v>
      </c>
      <c r="F597" s="219">
        <f>Scores!H593*calcs!$BN$3</f>
        <v>-0.448908303927077</v>
      </c>
      <c r="G597" s="219">
        <f>Scores!I593*calcs!$BN$3</f>
        <v>-0.448908303927077</v>
      </c>
      <c r="H597" s="219">
        <f>Scores!J593*calcs!$BN$4</f>
        <v>0.0558704016450236</v>
      </c>
      <c r="I597" s="219">
        <f>Scores!K593*calcs!$BN$4</f>
        <v>0.0558704016450236</v>
      </c>
      <c r="J597" s="219">
        <f>Scores!L593*calcs!$BN$4</f>
        <v>0.0558704016450236</v>
      </c>
      <c r="K597" s="219">
        <f>Scores!M593*calcs!$BN$4</f>
        <v>0.0558704016450236</v>
      </c>
      <c r="L597" s="219">
        <f>Scores!N593*calcs!$BN$4</f>
        <v>0.0558704016450236</v>
      </c>
      <c r="M597" s="219">
        <f>Scores!O593*calcs!$BN$5</f>
        <v>-0.720526005115737</v>
      </c>
      <c r="N597" s="219">
        <f>Scores!P593*calcs!$BN$5</f>
        <v>-0.720526005115737</v>
      </c>
      <c r="O597" s="219">
        <f>Scores!Q593*calcs!$BN$5</f>
        <v>-0.720526005115737</v>
      </c>
      <c r="P597" s="219">
        <f>Scores!R593*calcs!$BN$5</f>
        <v>-0.720526005115737</v>
      </c>
      <c r="Q597" s="219">
        <f>Scores!S593*calcs!$BN$5</f>
        <v>-0.720526005115737</v>
      </c>
      <c r="R597" s="219">
        <f>Scores!T593*calcs!$BN$6</f>
        <v>-0.493539082576321</v>
      </c>
      <c r="S597" s="219">
        <f>Scores!U593*calcs!$BN$6</f>
        <v>-0.493539082576321</v>
      </c>
      <c r="T597" s="219">
        <f>Scores!V593*calcs!$BN$6</f>
        <v>-0.493539082576321</v>
      </c>
      <c r="U597" s="219">
        <f>Scores!W593*calcs!$BN$6</f>
        <v>-0.493539082576321</v>
      </c>
      <c r="V597" s="219">
        <f>Scores!X593*calcs!$BN$6</f>
        <v>-0.493539082576321</v>
      </c>
      <c r="W597" s="219">
        <f>Scores!Y593*calcs!$BN$7</f>
        <v>-0.2214033537155</v>
      </c>
      <c r="X597" s="219">
        <f>Scores!Z593*calcs!$BN$7</f>
        <v>0.0742708146773086</v>
      </c>
      <c r="Y597" s="219">
        <f>Scores!AA593*calcs!$BN$7</f>
        <v>-0.565157377999147</v>
      </c>
      <c r="Z597" s="219">
        <f>Scores!AB593*calcs!$BN$7</f>
        <v>0.164834076241575</v>
      </c>
      <c r="AA597" s="219">
        <f>Scores!AC593*calcs!$BN$7</f>
        <v>-0.280916021089923</v>
      </c>
      <c r="AB597" s="219">
        <f>Scores!AD593*calcs!$BN$8</f>
        <v>0.479087670382645</v>
      </c>
      <c r="AC597" s="219">
        <f>Scores!AE593*calcs!$BN$8</f>
        <v>0.546396936637297</v>
      </c>
      <c r="AD597" s="219">
        <f>Scores!AF593*calcs!$BN$8</f>
        <v>0.485023858105315</v>
      </c>
      <c r="AE597" s="219">
        <f>Scores!AG593*calcs!$BN$8</f>
        <v>0.384965398350264</v>
      </c>
      <c r="AF597" s="219">
        <f>Scores!AH593*calcs!$BN$8</f>
        <v>0.410112832031642</v>
      </c>
      <c r="AG597" s="219">
        <f>Scores!AI593*calcs!$BN$9</f>
        <v>1.51031247919331</v>
      </c>
      <c r="AH597" s="219">
        <f>Scores!AJ593*calcs!$BN$9</f>
        <v>1.54359813757447</v>
      </c>
      <c r="AI597" s="219">
        <f>Scores!AK593*calcs!$BN$9</f>
        <v>1.64441279382587</v>
      </c>
      <c r="AJ597" s="219">
        <f>Scores!AL593*calcs!$BN$9</f>
        <v>1.72961180898737</v>
      </c>
      <c r="AK597" s="219">
        <f>Scores!AM593*calcs!$BN$9</f>
        <v>1.75058812105739</v>
      </c>
      <c r="AL597" s="219">
        <f>Scores!AN593*calcs!$BN$10</f>
        <v>-0.668792654169403</v>
      </c>
      <c r="AM597" s="219">
        <f>Scores!AO593*calcs!$BN$10</f>
        <v>-0.679154762409811</v>
      </c>
      <c r="AN597" s="219">
        <f>Scores!AP593*calcs!$BN$10</f>
        <v>-0.678881868323719</v>
      </c>
      <c r="AO597" s="219">
        <f>Scores!AQ593*calcs!$BN$10</f>
        <v>-0.769956515484884</v>
      </c>
      <c r="AP597" s="219">
        <f>Scores!AR593*calcs!$BN$10</f>
        <v>-0.871264790588633</v>
      </c>
      <c r="AQ597" s="219">
        <f>Scores!AS593*calcs!$BN$11</f>
        <v>-0.540340022199156</v>
      </c>
      <c r="AR597" s="219">
        <f>Scores!AT593*calcs!$BN$11</f>
        <v>-0.428177208244077</v>
      </c>
      <c r="AS597" s="219">
        <f>Scores!AU593*calcs!$BN$11</f>
        <v>-0.285661315889906</v>
      </c>
      <c r="AT597" s="219">
        <f>Scores!AV593*calcs!$BN$11</f>
        <v>-0.267888393927813</v>
      </c>
      <c r="AU597" s="219">
        <f>Scores!AW593*calcs!$BN$11</f>
        <v>-0.469821348792688</v>
      </c>
      <c r="AV597" s="219">
        <f>Scores!AX593*calcs!$BN$12</f>
        <v>-0.22055444791156</v>
      </c>
      <c r="AW597" s="219">
        <f>Scores!AY593*calcs!$BN$12</f>
        <v>-0.157469899760222</v>
      </c>
      <c r="AX597" s="219">
        <f>Scores!AZ593*calcs!$BN$12</f>
        <v>-0.25154995445043</v>
      </c>
      <c r="AY597" s="219">
        <f>Scores!BA593*calcs!$BN$12</f>
        <v>-0.323707333733066</v>
      </c>
      <c r="AZ597" s="219">
        <f>Scores!BB593*calcs!$BN$12</f>
        <v>-0.29465624509907</v>
      </c>
      <c r="BA597" s="219">
        <f>Scores!BC593*calcs!$BN$13</f>
        <v>-0.477492232297002</v>
      </c>
      <c r="BB597" s="219">
        <f>Scores!BD593*calcs!$BN$13</f>
        <v>-0.443819280982814</v>
      </c>
      <c r="BC597" s="219">
        <f>Scores!BE593*calcs!$BN$13</f>
        <v>-0.533710445512664</v>
      </c>
      <c r="BD597" s="219">
        <f>Scores!BF593*calcs!$BN$13</f>
        <v>-0.558034164780367</v>
      </c>
      <c r="BE597" s="219">
        <f>Scores!BG593*calcs!$BN$13</f>
        <v>-0.558034164780367</v>
      </c>
      <c r="BF597" s="219">
        <f>Scores!BH593*calcs!$BN$14</f>
        <v>2.08901038079136</v>
      </c>
      <c r="BG597" s="219">
        <f>Scores!BI593*calcs!$BN$14</f>
        <v>2.08901038079136</v>
      </c>
      <c r="BH597" s="219">
        <f>Scores!BJ593*calcs!$BN$14</f>
        <v>2.08901038079136</v>
      </c>
      <c r="BI597" s="219">
        <f>Scores!BK593*calcs!$BN$14</f>
        <v>1.95520111970874</v>
      </c>
      <c r="BJ597" s="219">
        <f>Scores!BL593*calcs!$BN$14</f>
        <v>1.95520111970874</v>
      </c>
    </row>
    <row r="598" spans="1:62">
      <c r="A598" t="s">
        <v>1191</v>
      </c>
      <c r="B598" s="22" t="s">
        <v>890</v>
      </c>
      <c r="C598" s="219">
        <f>Scores!E594*calcs!$BN$3</f>
        <v>-0.627505236098085</v>
      </c>
      <c r="D598" s="219">
        <f>Scores!F594*calcs!$BN$3</f>
        <v>-0.627505236098085</v>
      </c>
      <c r="E598" s="219">
        <f>Scores!G594*calcs!$BN$3</f>
        <v>-0.627505236098085</v>
      </c>
      <c r="F598" s="219">
        <f>Scores!H594*calcs!$BN$3</f>
        <v>-0.627505236098085</v>
      </c>
      <c r="G598" s="219">
        <f>Scores!I594*calcs!$BN$3</f>
        <v>-0.627505236098085</v>
      </c>
      <c r="H598" s="219">
        <f>Scores!J594*calcs!$BN$4</f>
        <v>-0.351041230152335</v>
      </c>
      <c r="I598" s="219">
        <f>Scores!K594*calcs!$BN$4</f>
        <v>-0.351041230152335</v>
      </c>
      <c r="J598" s="219">
        <f>Scores!L594*calcs!$BN$4</f>
        <v>-0.351041230152335</v>
      </c>
      <c r="K598" s="219">
        <f>Scores!M594*calcs!$BN$4</f>
        <v>-0.351041230152335</v>
      </c>
      <c r="L598" s="219">
        <f>Scores!N594*calcs!$BN$4</f>
        <v>-0.351041230152335</v>
      </c>
      <c r="M598" s="219">
        <f>Scores!O594*calcs!$BN$5</f>
        <v>-0.939456099732425</v>
      </c>
      <c r="N598" s="219">
        <f>Scores!P594*calcs!$BN$5</f>
        <v>-0.939456099732425</v>
      </c>
      <c r="O598" s="219">
        <f>Scores!Q594*calcs!$BN$5</f>
        <v>-0.939456099732425</v>
      </c>
      <c r="P598" s="219">
        <f>Scores!R594*calcs!$BN$5</f>
        <v>-0.939456099732425</v>
      </c>
      <c r="Q598" s="219">
        <f>Scores!S594*calcs!$BN$5</f>
        <v>-0.939456099732425</v>
      </c>
      <c r="R598" s="219">
        <f>Scores!T594*calcs!$BN$6</f>
        <v>-0.451780244344048</v>
      </c>
      <c r="S598" s="219">
        <f>Scores!U594*calcs!$BN$6</f>
        <v>-0.451780244344048</v>
      </c>
      <c r="T598" s="219">
        <f>Scores!V594*calcs!$BN$6</f>
        <v>-0.451780244344048</v>
      </c>
      <c r="U598" s="219">
        <f>Scores!W594*calcs!$BN$6</f>
        <v>-0.451780244344048</v>
      </c>
      <c r="V598" s="219">
        <f>Scores!X594*calcs!$BN$6</f>
        <v>-0.451780244344048</v>
      </c>
      <c r="W598" s="219">
        <f>Scores!Y594*calcs!$BN$7</f>
        <v>0.204943482445395</v>
      </c>
      <c r="X598" s="219">
        <f>Scores!Z594*calcs!$BN$7</f>
        <v>0.549665961320908</v>
      </c>
      <c r="Y598" s="219">
        <f>Scores!AA594*calcs!$BN$7</f>
        <v>0.429684853145397</v>
      </c>
      <c r="Z598" s="219">
        <f>Scores!AB594*calcs!$BN$7</f>
        <v>-0.0348248845380325</v>
      </c>
      <c r="AA598" s="219">
        <f>Scores!AC594*calcs!$BN$7</f>
        <v>0.623976150940428</v>
      </c>
      <c r="AB598" s="219">
        <f>Scores!AD594*calcs!$BN$8</f>
        <v>0.64529653420155</v>
      </c>
      <c r="AC598" s="219">
        <f>Scores!AE594*calcs!$BN$8</f>
        <v>0.575098422947192</v>
      </c>
      <c r="AD598" s="219">
        <f>Scores!AF594*calcs!$BN$8</f>
        <v>0.607104432411511</v>
      </c>
      <c r="AE598" s="219">
        <f>Scores!AG594*calcs!$BN$8</f>
        <v>0.571830399943361</v>
      </c>
      <c r="AF598" s="219">
        <f>Scores!AH594*calcs!$BN$8</f>
        <v>0.567809111339463</v>
      </c>
      <c r="AG598" s="219">
        <f>Scores!AI594*calcs!$BN$9</f>
        <v>1.79912256305406</v>
      </c>
      <c r="AH598" s="219">
        <f>Scores!AJ594*calcs!$BN$9</f>
        <v>1.74516421480856</v>
      </c>
      <c r="AI598" s="219">
        <f>Scores!AK594*calcs!$BN$9</f>
        <v>1.77716349316172</v>
      </c>
      <c r="AJ598" s="219">
        <f>Scores!AL594*calcs!$BN$9</f>
        <v>1.80604931474183</v>
      </c>
      <c r="AK598" s="219">
        <f>Scores!AM594*calcs!$BN$9</f>
        <v>1.83264741271538</v>
      </c>
      <c r="AL598" s="219">
        <f>Scores!AN594*calcs!$BN$10</f>
        <v>-0.696322356569206</v>
      </c>
      <c r="AM598" s="219">
        <f>Scores!AO594*calcs!$BN$10</f>
        <v>-0.655234504539441</v>
      </c>
      <c r="AN598" s="219">
        <f>Scores!AP594*calcs!$BN$10</f>
        <v>-0.734031898350343</v>
      </c>
      <c r="AO598" s="219">
        <f>Scores!AQ594*calcs!$BN$10</f>
        <v>-0.73201897491265</v>
      </c>
      <c r="AP598" s="219">
        <f>Scores!AR594*calcs!$BN$10</f>
        <v>-0.781231997921297</v>
      </c>
      <c r="AQ598" s="219">
        <f>Scores!AS594*calcs!$BN$11</f>
        <v>-0.232594776387495</v>
      </c>
      <c r="AR598" s="219">
        <f>Scores!AT594*calcs!$BN$11</f>
        <v>-0.124361324970511</v>
      </c>
      <c r="AS598" s="219">
        <f>Scores!AU594*calcs!$BN$11</f>
        <v>-0.11856325216828</v>
      </c>
      <c r="AT598" s="219">
        <f>Scores!AV594*calcs!$BN$11</f>
        <v>0.171518294776069</v>
      </c>
      <c r="AU598" s="219">
        <f>Scores!AW594*calcs!$BN$11</f>
        <v>-0.0945358765183504</v>
      </c>
      <c r="AV598" s="219">
        <f>Scores!AX594*calcs!$BN$12</f>
        <v>-0.0899491802683956</v>
      </c>
      <c r="AW598" s="219">
        <f>Scores!AY594*calcs!$BN$12</f>
        <v>-0.168344685284126</v>
      </c>
      <c r="AX598" s="219">
        <f>Scores!AZ594*calcs!$BN$12</f>
        <v>-0.145732725696306</v>
      </c>
      <c r="AY598" s="219">
        <f>Scores!BA594*calcs!$BN$12</f>
        <v>-0.176982707049546</v>
      </c>
      <c r="AZ598" s="219">
        <f>Scores!BB594*calcs!$BN$12</f>
        <v>-0.203175289781876</v>
      </c>
      <c r="BA598" s="219">
        <f>Scores!BC594*calcs!$BN$13</f>
        <v>-1.00100781228528</v>
      </c>
      <c r="BB598" s="219">
        <f>Scores!BD594*calcs!$BN$13</f>
        <v>-0.898734043990198</v>
      </c>
      <c r="BC598" s="219">
        <f>Scores!BE594*calcs!$BN$13</f>
        <v>-1.09168045673045</v>
      </c>
      <c r="BD598" s="219">
        <f>Scores!BF594*calcs!$BN$13</f>
        <v>-0.85698103876985</v>
      </c>
      <c r="BE598" s="219">
        <f>Scores!BG594*calcs!$BN$13</f>
        <v>-0.85698103876985</v>
      </c>
      <c r="BF598" s="219">
        <f>Scores!BH594*calcs!$BN$14</f>
        <v>1.87459733377009</v>
      </c>
      <c r="BG598" s="219">
        <f>Scores!BI594*calcs!$BN$14</f>
        <v>1.87459733377009</v>
      </c>
      <c r="BH598" s="219">
        <f>Scores!BJ594*calcs!$BN$14</f>
        <v>1.87459733377009</v>
      </c>
      <c r="BI598" s="219">
        <f>Scores!BK594*calcs!$BN$14</f>
        <v>2.0509570293447</v>
      </c>
      <c r="BJ598" s="219">
        <f>Scores!BL594*calcs!$BN$14</f>
        <v>2.0509570293447</v>
      </c>
    </row>
    <row r="599" spans="1:62">
      <c r="A599" t="s">
        <v>1192</v>
      </c>
      <c r="B599" s="22" t="s">
        <v>1193</v>
      </c>
      <c r="C599" s="219">
        <f>Scores!E595*calcs!$BN$3</f>
        <v>0.720343486379997</v>
      </c>
      <c r="D599" s="219">
        <f>Scores!F595*calcs!$BN$3</f>
        <v>0.720343486379997</v>
      </c>
      <c r="E599" s="219">
        <f>Scores!G595*calcs!$BN$3</f>
        <v>0.720343486379997</v>
      </c>
      <c r="F599" s="219">
        <f>Scores!H595*calcs!$BN$3</f>
        <v>0.720343486379997</v>
      </c>
      <c r="G599" s="219">
        <f>Scores!I595*calcs!$BN$3</f>
        <v>0.720343486379997</v>
      </c>
      <c r="H599" s="219">
        <f>Scores!J595*calcs!$BN$4</f>
        <v>1.00071453936519</v>
      </c>
      <c r="I599" s="219">
        <f>Scores!K595*calcs!$BN$4</f>
        <v>1.00071453936519</v>
      </c>
      <c r="J599" s="219">
        <f>Scores!L595*calcs!$BN$4</f>
        <v>1.00071453936519</v>
      </c>
      <c r="K599" s="219">
        <f>Scores!M595*calcs!$BN$4</f>
        <v>1.00071453936519</v>
      </c>
      <c r="L599" s="219">
        <f>Scores!N595*calcs!$BN$4</f>
        <v>1.00071453936519</v>
      </c>
      <c r="M599" s="219">
        <f>Scores!O595*calcs!$BN$5</f>
        <v>-0.270357803065984</v>
      </c>
      <c r="N599" s="219">
        <f>Scores!P595*calcs!$BN$5</f>
        <v>-0.270357803065984</v>
      </c>
      <c r="O599" s="219">
        <f>Scores!Q595*calcs!$BN$5</f>
        <v>-0.270357803065984</v>
      </c>
      <c r="P599" s="219">
        <f>Scores!R595*calcs!$BN$5</f>
        <v>-0.270357803065984</v>
      </c>
      <c r="Q599" s="219">
        <f>Scores!S595*calcs!$BN$5</f>
        <v>-0.270357803065984</v>
      </c>
      <c r="R599" s="219">
        <f>Scores!T595*calcs!$BN$6</f>
        <v>-1.09163681936546</v>
      </c>
      <c r="S599" s="219">
        <f>Scores!U595*calcs!$BN$6</f>
        <v>-1.09163681936546</v>
      </c>
      <c r="T599" s="219">
        <f>Scores!V595*calcs!$BN$6</f>
        <v>-1.09163681936546</v>
      </c>
      <c r="U599" s="219">
        <f>Scores!W595*calcs!$BN$6</f>
        <v>-1.09163681936546</v>
      </c>
      <c r="V599" s="219">
        <f>Scores!X595*calcs!$BN$6</f>
        <v>-1.09163681936546</v>
      </c>
      <c r="W599" s="219">
        <f>Scores!Y595*calcs!$BN$7</f>
        <v>-0.403225497123584</v>
      </c>
      <c r="X599" s="219">
        <f>Scores!Z595*calcs!$BN$7</f>
        <v>-0.798825472786015</v>
      </c>
      <c r="Y599" s="219">
        <f>Scores!AA595*calcs!$BN$7</f>
        <v>-0.194716023746398</v>
      </c>
      <c r="Z599" s="219">
        <f>Scores!AB595*calcs!$BN$7</f>
        <v>-0.891099346322984</v>
      </c>
      <c r="AA599" s="219">
        <f>Scores!AC595*calcs!$BN$7</f>
        <v>-0.307317270169366</v>
      </c>
      <c r="AB599" s="219">
        <f>Scores!AD595*calcs!$BN$8</f>
        <v>-0.613320726954779</v>
      </c>
      <c r="AC599" s="219">
        <f>Scores!AE595*calcs!$BN$8</f>
        <v>-0.704686972339316</v>
      </c>
      <c r="AD599" s="219">
        <f>Scores!AF595*calcs!$BN$8</f>
        <v>-0.561114469607763</v>
      </c>
      <c r="AE599" s="219">
        <f>Scores!AG595*calcs!$BN$8</f>
        <v>-0.599224261077518</v>
      </c>
      <c r="AF599" s="219">
        <f>Scores!AH595*calcs!$BN$8</f>
        <v>-0.703515532152459</v>
      </c>
      <c r="AG599" s="219">
        <f>Scores!AI595*calcs!$BN$9</f>
        <v>1.65017944574393</v>
      </c>
      <c r="AH599" s="219">
        <f>Scores!AJ595*calcs!$BN$9</f>
        <v>1.67774835906717</v>
      </c>
      <c r="AI599" s="219">
        <f>Scores!AK595*calcs!$BN$9</f>
        <v>1.70426492880874</v>
      </c>
      <c r="AJ599" s="219">
        <f>Scores!AL595*calcs!$BN$9</f>
        <v>1.76006754115973</v>
      </c>
      <c r="AK599" s="219">
        <f>Scores!AM595*calcs!$BN$9</f>
        <v>1.79594556361992</v>
      </c>
      <c r="AL599" s="219">
        <f>Scores!AN595*calcs!$BN$10</f>
        <v>-1.72202578469091</v>
      </c>
      <c r="AM599" s="219">
        <f>Scores!AO595*calcs!$BN$10</f>
        <v>-1.75790005027112</v>
      </c>
      <c r="AN599" s="219">
        <f>Scores!AP595*calcs!$BN$10</f>
        <v>-1.75223191507845</v>
      </c>
      <c r="AO599" s="219">
        <f>Scores!AQ595*calcs!$BN$10</f>
        <v>-1.72562122799497</v>
      </c>
      <c r="AP599" s="219">
        <f>Scores!AR595*calcs!$BN$10</f>
        <v>-1.71946846887564</v>
      </c>
      <c r="AQ599" s="219">
        <f>Scores!AS595*calcs!$BN$11</f>
        <v>-1.25342938170718</v>
      </c>
      <c r="AR599" s="219">
        <f>Scores!AT595*calcs!$BN$11</f>
        <v>-1.27424925189923</v>
      </c>
      <c r="AS599" s="219">
        <f>Scores!AU595*calcs!$BN$11</f>
        <v>-1.07575385636628</v>
      </c>
      <c r="AT599" s="219">
        <f>Scores!AV595*calcs!$BN$11</f>
        <v>-0.725560346542092</v>
      </c>
      <c r="AU599" s="219">
        <f>Scores!AW595*calcs!$BN$11</f>
        <v>-0.927614205268213</v>
      </c>
      <c r="AV599" s="219">
        <f>Scores!AX595*calcs!$BN$12</f>
        <v>-1.36808086057056</v>
      </c>
      <c r="AW599" s="219">
        <f>Scores!AY595*calcs!$BN$12</f>
        <v>-1.39049683982439</v>
      </c>
      <c r="AX599" s="219">
        <f>Scores!AZ595*calcs!$BN$12</f>
        <v>-1.37877864299839</v>
      </c>
      <c r="AY599" s="219">
        <f>Scores!BA595*calcs!$BN$12</f>
        <v>-1.43355681280217</v>
      </c>
      <c r="AZ599" s="219">
        <f>Scores!BB595*calcs!$BN$12</f>
        <v>-1.51399038610969</v>
      </c>
      <c r="BA599" s="219">
        <f>Scores!BC595*calcs!$BN$13</f>
        <v>-1.58780549534907</v>
      </c>
      <c r="BB599" s="219">
        <f>Scores!BD595*calcs!$BN$13</f>
        <v>-1.49234233230471</v>
      </c>
      <c r="BC599" s="219">
        <f>Scores!BE595*calcs!$BN$13</f>
        <v>-1.46770372515982</v>
      </c>
      <c r="BD599" s="219">
        <f>Scores!BF595*calcs!$BN$13</f>
        <v>-1.58109680021104</v>
      </c>
      <c r="BE599" s="219">
        <f>Scores!BG595*calcs!$BN$13</f>
        <v>-1.58109680021104</v>
      </c>
      <c r="BF599" s="219">
        <f>Scores!BH595*calcs!$BN$14</f>
        <v>2.29878070508482</v>
      </c>
      <c r="BG599" s="219">
        <f>Scores!BI595*calcs!$BN$14</f>
        <v>2.29878070508482</v>
      </c>
      <c r="BH599" s="219">
        <f>Scores!BJ595*calcs!$BN$14</f>
        <v>2.29878070508482</v>
      </c>
      <c r="BI599" s="219">
        <f>Scores!BK595*calcs!$BN$14</f>
        <v>1.67766854357901</v>
      </c>
      <c r="BJ599" s="219">
        <f>Scores!BL595*calcs!$BN$14</f>
        <v>1.67766854357901</v>
      </c>
    </row>
    <row r="600" spans="1:62">
      <c r="A600" t="s">
        <v>1194</v>
      </c>
      <c r="B600" s="22" t="s">
        <v>1195</v>
      </c>
      <c r="C600" s="219">
        <f>Scores!E596*calcs!$BN$3</f>
        <v>0.0282803742173374</v>
      </c>
      <c r="D600" s="219">
        <f>Scores!F596*calcs!$BN$3</f>
        <v>0.0282803742173374</v>
      </c>
      <c r="E600" s="219">
        <f>Scores!G596*calcs!$BN$3</f>
        <v>0.0282803742173374</v>
      </c>
      <c r="F600" s="219">
        <f>Scores!H596*calcs!$BN$3</f>
        <v>0.0282803742173374</v>
      </c>
      <c r="G600" s="219">
        <f>Scores!I596*calcs!$BN$3</f>
        <v>0.0282803742173374</v>
      </c>
      <c r="H600" s="219">
        <f>Scores!J596*calcs!$BN$4</f>
        <v>-0.399986333982327</v>
      </c>
      <c r="I600" s="219">
        <f>Scores!K596*calcs!$BN$4</f>
        <v>-0.399986333982327</v>
      </c>
      <c r="J600" s="219">
        <f>Scores!L596*calcs!$BN$4</f>
        <v>-0.399986333982327</v>
      </c>
      <c r="K600" s="219">
        <f>Scores!M596*calcs!$BN$4</f>
        <v>-0.399986333982327</v>
      </c>
      <c r="L600" s="219">
        <f>Scores!N596*calcs!$BN$4</f>
        <v>-0.399986333982327</v>
      </c>
      <c r="M600" s="219">
        <f>Scores!O596*calcs!$BN$5</f>
        <v>-0.758808742817343</v>
      </c>
      <c r="N600" s="219">
        <f>Scores!P596*calcs!$BN$5</f>
        <v>-0.758808742817343</v>
      </c>
      <c r="O600" s="219">
        <f>Scores!Q596*calcs!$BN$5</f>
        <v>-0.758808742817343</v>
      </c>
      <c r="P600" s="219">
        <f>Scores!R596*calcs!$BN$5</f>
        <v>-0.758808742817343</v>
      </c>
      <c r="Q600" s="219">
        <f>Scores!S596*calcs!$BN$5</f>
        <v>-0.758808742817343</v>
      </c>
      <c r="R600" s="219">
        <f>Scores!T596*calcs!$BN$6</f>
        <v>-0.240663104738018</v>
      </c>
      <c r="S600" s="219">
        <f>Scores!U596*calcs!$BN$6</f>
        <v>-0.240663104738018</v>
      </c>
      <c r="T600" s="219">
        <f>Scores!V596*calcs!$BN$6</f>
        <v>-0.240663104738018</v>
      </c>
      <c r="U600" s="219">
        <f>Scores!W596*calcs!$BN$6</f>
        <v>-0.240663104738018</v>
      </c>
      <c r="V600" s="219">
        <f>Scores!X596*calcs!$BN$6</f>
        <v>-0.240663104738018</v>
      </c>
      <c r="W600" s="219">
        <f>Scores!Y596*calcs!$BN$7</f>
        <v>-1.41679593517523</v>
      </c>
      <c r="X600" s="219">
        <f>Scores!Z596*calcs!$BN$7</f>
        <v>-1.47262205819458</v>
      </c>
      <c r="Y600" s="219">
        <f>Scores!AA596*calcs!$BN$7</f>
        <v>-1.40587179319246</v>
      </c>
      <c r="Z600" s="219">
        <f>Scores!AB596*calcs!$BN$7</f>
        <v>-1.0980658234109</v>
      </c>
      <c r="AA600" s="219">
        <f>Scores!AC596*calcs!$BN$7</f>
        <v>-1.671039885003</v>
      </c>
      <c r="AB600" s="219">
        <f>Scores!AD596*calcs!$BN$8</f>
        <v>0.904710216564727</v>
      </c>
      <c r="AC600" s="219">
        <f>Scores!AE596*calcs!$BN$8</f>
        <v>0.881698534860792</v>
      </c>
      <c r="AD600" s="219">
        <f>Scores!AF596*calcs!$BN$8</f>
        <v>0.895073526190697</v>
      </c>
      <c r="AE600" s="219">
        <f>Scores!AG596*calcs!$BN$8</f>
        <v>0.952480797471681</v>
      </c>
      <c r="AF600" s="219">
        <f>Scores!AH596*calcs!$BN$8</f>
        <v>0.963060683194324</v>
      </c>
      <c r="AG600" s="219">
        <f>Scores!AI596*calcs!$BN$9</f>
        <v>1.72986752103392</v>
      </c>
      <c r="AH600" s="219">
        <f>Scores!AJ596*calcs!$BN$9</f>
        <v>1.80886057506077</v>
      </c>
      <c r="AI600" s="219">
        <f>Scores!AK596*calcs!$BN$9</f>
        <v>1.83818968858659</v>
      </c>
      <c r="AJ600" s="219">
        <f>Scores!AL596*calcs!$BN$9</f>
        <v>1.85014787575402</v>
      </c>
      <c r="AK600" s="219">
        <f>Scores!AM596*calcs!$BN$9</f>
        <v>1.93361292422317</v>
      </c>
      <c r="AL600" s="219">
        <f>Scores!AN596*calcs!$BN$10</f>
        <v>-0.455437460570928</v>
      </c>
      <c r="AM600" s="219">
        <f>Scores!AO596*calcs!$BN$10</f>
        <v>-0.449122831350012</v>
      </c>
      <c r="AN600" s="219">
        <f>Scores!AP596*calcs!$BN$10</f>
        <v>-0.401352684963932</v>
      </c>
      <c r="AO600" s="219">
        <f>Scores!AQ596*calcs!$BN$10</f>
        <v>-0.414066253926308</v>
      </c>
      <c r="AP600" s="219">
        <f>Scores!AR596*calcs!$BN$10</f>
        <v>-0.351206948733889</v>
      </c>
      <c r="AQ600" s="219">
        <f>Scores!AS596*calcs!$BN$11</f>
        <v>0.181086608178917</v>
      </c>
      <c r="AR600" s="219">
        <f>Scores!AT596*calcs!$BN$11</f>
        <v>0.271888775472027</v>
      </c>
      <c r="AS600" s="219">
        <f>Scores!AU596*calcs!$BN$11</f>
        <v>0.311348812007585</v>
      </c>
      <c r="AT600" s="219">
        <f>Scores!AV596*calcs!$BN$11</f>
        <v>0.836360422316936</v>
      </c>
      <c r="AU600" s="219">
        <f>Scores!AW596*calcs!$BN$11</f>
        <v>0.592691015472585</v>
      </c>
      <c r="AV600" s="219">
        <f>Scores!AX596*calcs!$BN$12</f>
        <v>0.291793641838744</v>
      </c>
      <c r="AW600" s="219">
        <f>Scores!AY596*calcs!$BN$12</f>
        <v>0.35630307186845</v>
      </c>
      <c r="AX600" s="219">
        <f>Scores!AZ596*calcs!$BN$12</f>
        <v>0.325982145812454</v>
      </c>
      <c r="AY600" s="219">
        <f>Scores!BA596*calcs!$BN$12</f>
        <v>0.391663606986903</v>
      </c>
      <c r="AZ600" s="219">
        <f>Scores!BB596*calcs!$BN$12</f>
        <v>0.460971592719873</v>
      </c>
      <c r="BA600" s="219">
        <f>Scores!BC596*calcs!$BN$13</f>
        <v>0.477492232297003</v>
      </c>
      <c r="BB600" s="219">
        <f>Scores!BD596*calcs!$BN$13</f>
        <v>0.427176057945958</v>
      </c>
      <c r="BC600" s="219">
        <f>Scores!BE596*calcs!$BN$13</f>
        <v>0.436672182692179</v>
      </c>
      <c r="BD600" s="219">
        <f>Scores!BF596*calcs!$BN$13</f>
        <v>0.584607220246099</v>
      </c>
      <c r="BE600" s="219">
        <f>Scores!BG596*calcs!$BN$13</f>
        <v>0.584607220246099</v>
      </c>
      <c r="BF600" s="219">
        <f>Scores!BH596*calcs!$BN$14</f>
        <v>2.89859356718439</v>
      </c>
      <c r="BG600" s="219">
        <f>Scores!BI596*calcs!$BN$14</f>
        <v>2.89859356718439</v>
      </c>
      <c r="BH600" s="219">
        <f>Scores!BJ596*calcs!$BN$14</f>
        <v>2.89859356718439</v>
      </c>
      <c r="BI600" s="219">
        <f>Scores!BK596*calcs!$BN$14</f>
        <v>3.19044264772407</v>
      </c>
      <c r="BJ600" s="219">
        <f>Scores!BL596*calcs!$BN$14</f>
        <v>3.19044264772407</v>
      </c>
    </row>
    <row r="601" spans="1:62">
      <c r="A601" t="s">
        <v>1196</v>
      </c>
      <c r="B601" s="22" t="s">
        <v>1197</v>
      </c>
      <c r="C601" s="219">
        <f>Scores!E597*calcs!$BN$3</f>
        <v>-0.108457901976091</v>
      </c>
      <c r="D601" s="219">
        <f>Scores!F597*calcs!$BN$3</f>
        <v>-0.108457901976091</v>
      </c>
      <c r="E601" s="219">
        <f>Scores!G597*calcs!$BN$3</f>
        <v>-0.108457901976091</v>
      </c>
      <c r="F601" s="219">
        <f>Scores!H597*calcs!$BN$3</f>
        <v>-0.108457901976091</v>
      </c>
      <c r="G601" s="219">
        <f>Scores!I597*calcs!$BN$3</f>
        <v>-0.108457901976091</v>
      </c>
      <c r="H601" s="219">
        <f>Scores!J597*calcs!$BN$4</f>
        <v>0.132674894357046</v>
      </c>
      <c r="I601" s="219">
        <f>Scores!K597*calcs!$BN$4</f>
        <v>0.132674894357046</v>
      </c>
      <c r="J601" s="219">
        <f>Scores!L597*calcs!$BN$4</f>
        <v>0.132674894357046</v>
      </c>
      <c r="K601" s="219">
        <f>Scores!M597*calcs!$BN$4</f>
        <v>0.132674894357046</v>
      </c>
      <c r="L601" s="219">
        <f>Scores!N597*calcs!$BN$4</f>
        <v>0.132674894357046</v>
      </c>
      <c r="M601" s="219">
        <f>Scores!O597*calcs!$BN$5</f>
        <v>-0.498586512213157</v>
      </c>
      <c r="N601" s="219">
        <f>Scores!P597*calcs!$BN$5</f>
        <v>-0.498586512213157</v>
      </c>
      <c r="O601" s="219">
        <f>Scores!Q597*calcs!$BN$5</f>
        <v>-0.498586512213157</v>
      </c>
      <c r="P601" s="219">
        <f>Scores!R597*calcs!$BN$5</f>
        <v>-0.498586512213157</v>
      </c>
      <c r="Q601" s="219">
        <f>Scores!S597*calcs!$BN$5</f>
        <v>-0.498586512213157</v>
      </c>
      <c r="R601" s="219">
        <f>Scores!T597*calcs!$BN$6</f>
        <v>0.169540186257065</v>
      </c>
      <c r="S601" s="219">
        <f>Scores!U597*calcs!$BN$6</f>
        <v>0.169540186257065</v>
      </c>
      <c r="T601" s="219">
        <f>Scores!V597*calcs!$BN$6</f>
        <v>0.169540186257065</v>
      </c>
      <c r="U601" s="219">
        <f>Scores!W597*calcs!$BN$6</f>
        <v>0.169540186257065</v>
      </c>
      <c r="V601" s="219">
        <f>Scores!X597*calcs!$BN$6</f>
        <v>0.169540186257065</v>
      </c>
      <c r="W601" s="219">
        <f>Scores!Y597*calcs!$BN$7</f>
        <v>0.268608791404486</v>
      </c>
      <c r="X601" s="219">
        <f>Scores!Z597*calcs!$BN$7</f>
        <v>0.0136981679664373</v>
      </c>
      <c r="Y601" s="219">
        <f>Scores!AA597*calcs!$BN$7</f>
        <v>-0.106483271559053</v>
      </c>
      <c r="Z601" s="219">
        <f>Scores!AB597*calcs!$BN$7</f>
        <v>0.54381141147102</v>
      </c>
      <c r="AA601" s="219">
        <f>Scores!AC597*calcs!$BN$7</f>
        <v>0.843269660714625</v>
      </c>
      <c r="AB601" s="219">
        <f>Scores!AD597*calcs!$BN$8</f>
        <v>1.25107116641925</v>
      </c>
      <c r="AC601" s="219">
        <f>Scores!AE597*calcs!$BN$8</f>
        <v>1.32596241942119</v>
      </c>
      <c r="AD601" s="219">
        <f>Scores!AF597*calcs!$BN$8</f>
        <v>1.2771299173145</v>
      </c>
      <c r="AE601" s="219">
        <f>Scores!AG597*calcs!$BN$8</f>
        <v>1.40738336286318</v>
      </c>
      <c r="AF601" s="219">
        <f>Scores!AH597*calcs!$BN$8</f>
        <v>1.33860261557074</v>
      </c>
      <c r="AG601" s="219">
        <f>Scores!AI597*calcs!$BN$9</f>
        <v>2.45927782117114</v>
      </c>
      <c r="AH601" s="219">
        <f>Scores!AJ597*calcs!$BN$9</f>
        <v>2.50943020003687</v>
      </c>
      <c r="AI601" s="219">
        <f>Scores!AK597*calcs!$BN$9</f>
        <v>2.5146305364811</v>
      </c>
      <c r="AJ601" s="219">
        <f>Scores!AL597*calcs!$BN$9</f>
        <v>2.5141686279062</v>
      </c>
      <c r="AK601" s="219">
        <f>Scores!AM597*calcs!$BN$9</f>
        <v>2.58660825556219</v>
      </c>
      <c r="AL601" s="219">
        <f>Scores!AN597*calcs!$BN$10</f>
        <v>-0.375142495238168</v>
      </c>
      <c r="AM601" s="219">
        <f>Scores!AO597*calcs!$BN$10</f>
        <v>-0.484729739597598</v>
      </c>
      <c r="AN601" s="219">
        <f>Scores!AP597*calcs!$BN$10</f>
        <v>-0.54652179625982</v>
      </c>
      <c r="AO601" s="219">
        <f>Scores!AQ597*calcs!$BN$10</f>
        <v>-0.464739968833507</v>
      </c>
      <c r="AP601" s="219">
        <f>Scores!AR597*calcs!$BN$10</f>
        <v>-0.608398963798128</v>
      </c>
      <c r="AQ601" s="219">
        <f>Scores!AS597*calcs!$BN$11</f>
        <v>0.445391329820354</v>
      </c>
      <c r="AR601" s="219">
        <f>Scores!AT597*calcs!$BN$11</f>
        <v>0.528672683357061</v>
      </c>
      <c r="AS601" s="219">
        <f>Scores!AU597*calcs!$BN$11</f>
        <v>0.697829014940252</v>
      </c>
      <c r="AT601" s="219">
        <f>Scores!AV597*calcs!$BN$11</f>
        <v>1.00425701939479</v>
      </c>
      <c r="AU601" s="219">
        <f>Scores!AW597*calcs!$BN$11</f>
        <v>0.714447792717677</v>
      </c>
      <c r="AV601" s="219">
        <f>Scores!AX597*calcs!$BN$12</f>
        <v>0.575952941245664</v>
      </c>
      <c r="AW601" s="219">
        <f>Scores!AY597*calcs!$BN$12</f>
        <v>0.617038351062854</v>
      </c>
      <c r="AX601" s="219">
        <f>Scores!AZ597*calcs!$BN$12</f>
        <v>0.61920887815228</v>
      </c>
      <c r="AY601" s="219">
        <f>Scores!BA597*calcs!$BN$12</f>
        <v>0.732440782049714</v>
      </c>
      <c r="AZ601" s="219">
        <f>Scores!BB597*calcs!$BN$12</f>
        <v>0.789301130994707</v>
      </c>
      <c r="BA601" s="219">
        <f>Scores!BC597*calcs!$BN$13</f>
        <v>0.70185605229198</v>
      </c>
      <c r="BB601" s="219">
        <f>Scores!BD597*calcs!$BN$13</f>
        <v>0.743397295646213</v>
      </c>
      <c r="BC601" s="219">
        <f>Scores!BE597*calcs!$BN$13</f>
        <v>0.800565668268995</v>
      </c>
      <c r="BD601" s="219">
        <f>Scores!BF597*calcs!$BN$13</f>
        <v>0.936700205167045</v>
      </c>
      <c r="BE601" s="219">
        <f>Scores!BG597*calcs!$BN$13</f>
        <v>0.936700205167045</v>
      </c>
      <c r="BF601" s="219">
        <f>Scores!BH597*calcs!$BN$14</f>
        <v>3.05629362536719</v>
      </c>
      <c r="BG601" s="219">
        <f>Scores!BI597*calcs!$BN$14</f>
        <v>3.05629362536719</v>
      </c>
      <c r="BH601" s="219">
        <f>Scores!BJ597*calcs!$BN$14</f>
        <v>3.05629362536719</v>
      </c>
      <c r="BI601" s="219">
        <f>Scores!BK597*calcs!$BN$14</f>
        <v>3.29319655097629</v>
      </c>
      <c r="BJ601" s="219">
        <f>Scores!BL597*calcs!$BN$14</f>
        <v>3.29319655097629</v>
      </c>
    </row>
    <row r="602" spans="1:62">
      <c r="A602" t="s">
        <v>1198</v>
      </c>
      <c r="B602" s="22" t="s">
        <v>1199</v>
      </c>
      <c r="C602" s="219">
        <f>Scores!E598*calcs!$BN$3</f>
        <v>0.0673484531297457</v>
      </c>
      <c r="D602" s="219">
        <f>Scores!F598*calcs!$BN$3</f>
        <v>0.0673484531297457</v>
      </c>
      <c r="E602" s="219">
        <f>Scores!G598*calcs!$BN$3</f>
        <v>0.0673484531297457</v>
      </c>
      <c r="F602" s="219">
        <f>Scores!H598*calcs!$BN$3</f>
        <v>0.0673484531297457</v>
      </c>
      <c r="G602" s="219">
        <f>Scores!I598*calcs!$BN$3</f>
        <v>0.0673484531297457</v>
      </c>
      <c r="H602" s="219">
        <f>Scores!J598*calcs!$BN$4</f>
        <v>-0.110559120089358</v>
      </c>
      <c r="I602" s="219">
        <f>Scores!K598*calcs!$BN$4</f>
        <v>-0.110559120089358</v>
      </c>
      <c r="J602" s="219">
        <f>Scores!L598*calcs!$BN$4</f>
        <v>-0.110559120089358</v>
      </c>
      <c r="K602" s="219">
        <f>Scores!M598*calcs!$BN$4</f>
        <v>-0.110559120089358</v>
      </c>
      <c r="L602" s="219">
        <f>Scores!N598*calcs!$BN$4</f>
        <v>-0.110559120089358</v>
      </c>
      <c r="M602" s="219">
        <f>Scores!O598*calcs!$BN$5</f>
        <v>-1.19286233198968</v>
      </c>
      <c r="N602" s="219">
        <f>Scores!P598*calcs!$BN$5</f>
        <v>-1.19286233198968</v>
      </c>
      <c r="O602" s="219">
        <f>Scores!Q598*calcs!$BN$5</f>
        <v>-1.19286233198968</v>
      </c>
      <c r="P602" s="219">
        <f>Scores!R598*calcs!$BN$5</f>
        <v>-1.19286233198968</v>
      </c>
      <c r="Q602" s="219">
        <f>Scores!S598*calcs!$BN$5</f>
        <v>-1.19286233198968</v>
      </c>
      <c r="R602" s="219">
        <f>Scores!T598*calcs!$BN$6</f>
        <v>-0.44211594482277</v>
      </c>
      <c r="S602" s="219">
        <f>Scores!U598*calcs!$BN$6</f>
        <v>-0.44211594482277</v>
      </c>
      <c r="T602" s="219">
        <f>Scores!V598*calcs!$BN$6</f>
        <v>-0.44211594482277</v>
      </c>
      <c r="U602" s="219">
        <f>Scores!W598*calcs!$BN$6</f>
        <v>-0.44211594482277</v>
      </c>
      <c r="V602" s="219">
        <f>Scores!X598*calcs!$BN$6</f>
        <v>-0.44211594482277</v>
      </c>
      <c r="W602" s="219">
        <f>Scores!Y598*calcs!$BN$7</f>
        <v>0.635701154084798</v>
      </c>
      <c r="X602" s="219">
        <f>Scores!Z598*calcs!$BN$7</f>
        <v>0.00232756230791969</v>
      </c>
      <c r="Y602" s="219">
        <f>Scores!AA598*calcs!$BN$7</f>
        <v>-0.0606003114444447</v>
      </c>
      <c r="Z602" s="219">
        <f>Scores!AB598*calcs!$BN$7</f>
        <v>0.869082144626348</v>
      </c>
      <c r="AA602" s="219">
        <f>Scores!AC598*calcs!$BN$7</f>
        <v>0.278747135391718</v>
      </c>
      <c r="AB602" s="219">
        <f>Scores!AD598*calcs!$BN$8</f>
        <v>0.486885777302859</v>
      </c>
      <c r="AC602" s="219">
        <f>Scores!AE598*calcs!$BN$8</f>
        <v>0.525216735116965</v>
      </c>
      <c r="AD602" s="219">
        <f>Scores!AF598*calcs!$BN$8</f>
        <v>0.511377408066365</v>
      </c>
      <c r="AE602" s="219">
        <f>Scores!AG598*calcs!$BN$8</f>
        <v>0.558397832215361</v>
      </c>
      <c r="AF602" s="219">
        <f>Scores!AH598*calcs!$BN$8</f>
        <v>0.630396739702879</v>
      </c>
      <c r="AG602" s="219">
        <f>Scores!AI598*calcs!$BN$9</f>
        <v>2.14167312555005</v>
      </c>
      <c r="AH602" s="219">
        <f>Scores!AJ598*calcs!$BN$9</f>
        <v>2.1694497741356</v>
      </c>
      <c r="AI602" s="219">
        <f>Scores!AK598*calcs!$BN$9</f>
        <v>2.24414409247501</v>
      </c>
      <c r="AJ602" s="219">
        <f>Scores!AL598*calcs!$BN$9</f>
        <v>2.32951054127982</v>
      </c>
      <c r="AK602" s="219">
        <f>Scores!AM598*calcs!$BN$9</f>
        <v>2.37699575618739</v>
      </c>
      <c r="AL602" s="219">
        <f>Scores!AN598*calcs!$BN$10</f>
        <v>-1.32678652881161</v>
      </c>
      <c r="AM602" s="219">
        <f>Scores!AO598*calcs!$BN$10</f>
        <v>-1.3510179764689</v>
      </c>
      <c r="AN602" s="219">
        <f>Scores!AP598*calcs!$BN$10</f>
        <v>-1.50330411205505</v>
      </c>
      <c r="AO602" s="219">
        <f>Scores!AQ598*calcs!$BN$10</f>
        <v>-1.50014994748783</v>
      </c>
      <c r="AP602" s="219">
        <f>Scores!AR598*calcs!$BN$10</f>
        <v>-1.47438426252058</v>
      </c>
      <c r="AQ602" s="219">
        <f>Scores!AS598*calcs!$BN$11</f>
        <v>-0.52459397250262</v>
      </c>
      <c r="AR602" s="219">
        <f>Scores!AT598*calcs!$BN$11</f>
        <v>-0.375232762381015</v>
      </c>
      <c r="AS602" s="219">
        <f>Scores!AU598*calcs!$BN$11</f>
        <v>-0.120574870062748</v>
      </c>
      <c r="AT602" s="219">
        <f>Scores!AV598*calcs!$BN$11</f>
        <v>0.0235728104784814</v>
      </c>
      <c r="AU602" s="219">
        <f>Scores!AW598*calcs!$BN$11</f>
        <v>0.0117726430306844</v>
      </c>
      <c r="AV602" s="219">
        <f>Scores!AX598*calcs!$BN$12</f>
        <v>-0.380132068608087</v>
      </c>
      <c r="AW602" s="219">
        <f>Scores!AY598*calcs!$BN$12</f>
        <v>-0.379882429419183</v>
      </c>
      <c r="AX602" s="219">
        <f>Scores!AZ598*calcs!$BN$12</f>
        <v>-0.345903009619888</v>
      </c>
      <c r="AY602" s="219">
        <f>Scores!BA598*calcs!$BN$12</f>
        <v>-0.268185513412099</v>
      </c>
      <c r="AZ602" s="219">
        <f>Scores!BB598*calcs!$BN$12</f>
        <v>-0.101555696454217</v>
      </c>
      <c r="BA602" s="219">
        <f>Scores!BC598*calcs!$BN$13</f>
        <v>-1.12181909997489</v>
      </c>
      <c r="BB602" s="219">
        <f>Scores!BD598*calcs!$BN$13</f>
        <v>-1.13173916650618</v>
      </c>
      <c r="BC602" s="219">
        <f>Scores!BE598*calcs!$BN$13</f>
        <v>-1.09168045673045</v>
      </c>
      <c r="BD602" s="219">
        <f>Scores!BF598*calcs!$BN$13</f>
        <v>-1.1492846488929</v>
      </c>
      <c r="BE602" s="219">
        <f>Scores!BG598*calcs!$BN$13</f>
        <v>-1.1492846488929</v>
      </c>
      <c r="BF602" s="219">
        <f>Scores!BH598*calcs!$BN$14</f>
        <v>2.08188522264582</v>
      </c>
      <c r="BG602" s="219">
        <f>Scores!BI598*calcs!$BN$14</f>
        <v>2.08188522264582</v>
      </c>
      <c r="BH602" s="219">
        <f>Scores!BJ598*calcs!$BN$14</f>
        <v>2.08188522264582</v>
      </c>
      <c r="BI602" s="219">
        <f>Scores!BK598*calcs!$BN$14</f>
        <v>2.03597230739762</v>
      </c>
      <c r="BJ602" s="219">
        <f>Scores!BL598*calcs!$BN$14</f>
        <v>2.03597230739762</v>
      </c>
    </row>
    <row r="603" spans="1:62">
      <c r="A603" t="s">
        <v>1200</v>
      </c>
      <c r="B603" s="22" t="s">
        <v>1201</v>
      </c>
      <c r="C603" s="219">
        <f>Scores!E599*calcs!$BN$3</f>
        <v>1.33985159484818</v>
      </c>
      <c r="D603" s="219">
        <f>Scores!F599*calcs!$BN$3</f>
        <v>1.33985159484818</v>
      </c>
      <c r="E603" s="219">
        <f>Scores!G599*calcs!$BN$3</f>
        <v>1.33985159484818</v>
      </c>
      <c r="F603" s="219">
        <f>Scores!H599*calcs!$BN$3</f>
        <v>1.33985159484818</v>
      </c>
      <c r="G603" s="219">
        <f>Scores!I599*calcs!$BN$3</f>
        <v>1.33985159484818</v>
      </c>
      <c r="H603" s="219">
        <f>Scores!J599*calcs!$BN$4</f>
        <v>0.141398893287676</v>
      </c>
      <c r="I603" s="219">
        <f>Scores!K599*calcs!$BN$4</f>
        <v>0.141398893287676</v>
      </c>
      <c r="J603" s="219">
        <f>Scores!L599*calcs!$BN$4</f>
        <v>0.141398893287676</v>
      </c>
      <c r="K603" s="219">
        <f>Scores!M599*calcs!$BN$4</f>
        <v>0.141398893287676</v>
      </c>
      <c r="L603" s="219">
        <f>Scores!N599*calcs!$BN$4</f>
        <v>0.141398893287676</v>
      </c>
      <c r="M603" s="219">
        <f>Scores!O599*calcs!$BN$5</f>
        <v>-0.592764395205954</v>
      </c>
      <c r="N603" s="219">
        <f>Scores!P599*calcs!$BN$5</f>
        <v>-0.592764395205954</v>
      </c>
      <c r="O603" s="219">
        <f>Scores!Q599*calcs!$BN$5</f>
        <v>-0.592764395205954</v>
      </c>
      <c r="P603" s="219">
        <f>Scores!R599*calcs!$BN$5</f>
        <v>-0.592764395205954</v>
      </c>
      <c r="Q603" s="219">
        <f>Scores!S599*calcs!$BN$5</f>
        <v>-0.592764395205954</v>
      </c>
      <c r="R603" s="219">
        <f>Scores!T599*calcs!$BN$6</f>
        <v>-0.853674426814353</v>
      </c>
      <c r="S603" s="219">
        <f>Scores!U599*calcs!$BN$6</f>
        <v>-0.853674426814353</v>
      </c>
      <c r="T603" s="219">
        <f>Scores!V599*calcs!$BN$6</f>
        <v>-0.853674426814353</v>
      </c>
      <c r="U603" s="219">
        <f>Scores!W599*calcs!$BN$6</f>
        <v>-0.853674426814353</v>
      </c>
      <c r="V603" s="219">
        <f>Scores!X599*calcs!$BN$6</f>
        <v>-0.853674426814353</v>
      </c>
      <c r="W603" s="219">
        <f>Scores!Y599*calcs!$BN$7</f>
        <v>0.00667529545045947</v>
      </c>
      <c r="X603" s="219">
        <f>Scores!Z599*calcs!$BN$7</f>
        <v>-0.032365756492417</v>
      </c>
      <c r="Y603" s="219">
        <f>Scores!AA599*calcs!$BN$7</f>
        <v>0.405142489152041</v>
      </c>
      <c r="Z603" s="219">
        <f>Scores!AB599*calcs!$BN$7</f>
        <v>-0.264604322186535</v>
      </c>
      <c r="AA603" s="219">
        <f>Scores!AC599*calcs!$BN$7</f>
        <v>-0.228545418522173</v>
      </c>
      <c r="AB603" s="219">
        <f>Scores!AD599*calcs!$BN$8</f>
        <v>-0.776446861957917</v>
      </c>
      <c r="AC603" s="219">
        <f>Scores!AE599*calcs!$BN$8</f>
        <v>-0.951666674063724</v>
      </c>
      <c r="AD603" s="219">
        <f>Scores!AF599*calcs!$BN$8</f>
        <v>-1.02033935203638</v>
      </c>
      <c r="AE603" s="219">
        <f>Scores!AG599*calcs!$BN$8</f>
        <v>-1.11144492714295</v>
      </c>
      <c r="AF603" s="219">
        <f>Scores!AH599*calcs!$BN$8</f>
        <v>-1.07963246578694</v>
      </c>
      <c r="AG603" s="219">
        <f>Scores!AI599*calcs!$BN$9</f>
        <v>0.685113353741468</v>
      </c>
      <c r="AH603" s="219">
        <f>Scores!AJ599*calcs!$BN$9</f>
        <v>0.734504586903474</v>
      </c>
      <c r="AI603" s="219">
        <f>Scores!AK599*calcs!$BN$9</f>
        <v>0.858367302001518</v>
      </c>
      <c r="AJ603" s="219">
        <f>Scores!AL599*calcs!$BN$9</f>
        <v>0.973159360565831</v>
      </c>
      <c r="AK603" s="219">
        <f>Scores!AM599*calcs!$BN$9</f>
        <v>1.07786757135904</v>
      </c>
      <c r="AL603" s="219">
        <f>Scores!AN599*calcs!$BN$10</f>
        <v>-0.725520525781119</v>
      </c>
      <c r="AM603" s="219">
        <f>Scores!AO599*calcs!$BN$10</f>
        <v>-0.816692853182324</v>
      </c>
      <c r="AN603" s="219">
        <f>Scores!AP599*calcs!$BN$10</f>
        <v>-0.828513732737041</v>
      </c>
      <c r="AO603" s="219">
        <f>Scores!AQ599*calcs!$BN$10</f>
        <v>-0.859294692093194</v>
      </c>
      <c r="AP603" s="219">
        <f>Scores!AR599*calcs!$BN$10</f>
        <v>-0.980988644938507</v>
      </c>
      <c r="AQ603" s="219">
        <f>Scores!AS599*calcs!$BN$11</f>
        <v>-0.857653805667283</v>
      </c>
      <c r="AR603" s="219">
        <f>Scores!AT599*calcs!$BN$11</f>
        <v>-0.61702898728305</v>
      </c>
      <c r="AS603" s="219">
        <f>Scores!AU599*calcs!$BN$11</f>
        <v>-0.447878440903614</v>
      </c>
      <c r="AT603" s="219">
        <f>Scores!AV599*calcs!$BN$11</f>
        <v>-0.179079568794406</v>
      </c>
      <c r="AU603" s="219">
        <f>Scores!AW599*calcs!$BN$11</f>
        <v>-0.435780468909129</v>
      </c>
      <c r="AV603" s="219">
        <f>Scores!AX599*calcs!$BN$12</f>
        <v>-1.38326461471004</v>
      </c>
      <c r="AW603" s="219">
        <f>Scores!AY599*calcs!$BN$12</f>
        <v>-1.4430419538221</v>
      </c>
      <c r="AX603" s="219">
        <f>Scores!AZ599*calcs!$BN$12</f>
        <v>-1.50617229716401</v>
      </c>
      <c r="AY603" s="219">
        <f>Scores!BA599*calcs!$BN$12</f>
        <v>-1.57702893261925</v>
      </c>
      <c r="AZ603" s="219">
        <f>Scores!BB599*calcs!$BN$12</f>
        <v>-1.54384446253385</v>
      </c>
      <c r="BA603" s="219">
        <f>Scores!BC599*calcs!$BN$13</f>
        <v>-1.21961871381885</v>
      </c>
      <c r="BB603" s="219">
        <f>Scores!BD599*calcs!$BN$13</f>
        <v>-1.3092668788993</v>
      </c>
      <c r="BC603" s="219">
        <f>Scores!BE599*calcs!$BN$13</f>
        <v>-1.12806980528813</v>
      </c>
      <c r="BD603" s="219">
        <f>Scores!BF599*calcs!$BN$13</f>
        <v>-1.26886339848869</v>
      </c>
      <c r="BE603" s="219">
        <f>Scores!BG599*calcs!$BN$13</f>
        <v>-1.26886339848869</v>
      </c>
      <c r="BF603" s="219">
        <f>Scores!BH599*calcs!$BN$14</f>
        <v>1.75726366593111</v>
      </c>
      <c r="BG603" s="219">
        <f>Scores!BI599*calcs!$BN$14</f>
        <v>1.75726366593111</v>
      </c>
      <c r="BH603" s="219">
        <f>Scores!BJ599*calcs!$BN$14</f>
        <v>1.75726366593111</v>
      </c>
      <c r="BI603" s="219">
        <f>Scores!BK599*calcs!$BN$14</f>
        <v>1.21072020988031</v>
      </c>
      <c r="BJ603" s="219">
        <f>Scores!BL599*calcs!$BN$14</f>
        <v>1.21072020988031</v>
      </c>
    </row>
    <row r="604" spans="1:62">
      <c r="A604" t="s">
        <v>1202</v>
      </c>
      <c r="B604" s="22" t="s">
        <v>1203</v>
      </c>
      <c r="C604" s="219">
        <f>Scores!E600*calcs!$BN$3</f>
        <v>0.469191550514516</v>
      </c>
      <c r="D604" s="219">
        <f>Scores!F600*calcs!$BN$3</f>
        <v>0.469191550514516</v>
      </c>
      <c r="E604" s="219">
        <f>Scores!G600*calcs!$BN$3</f>
        <v>0.469191550514516</v>
      </c>
      <c r="F604" s="219">
        <f>Scores!H600*calcs!$BN$3</f>
        <v>0.469191550514516</v>
      </c>
      <c r="G604" s="219">
        <f>Scores!I600*calcs!$BN$3</f>
        <v>0.469191550514516</v>
      </c>
      <c r="H604" s="219">
        <f>Scores!J600*calcs!$BN$4</f>
        <v>1.04709128202753</v>
      </c>
      <c r="I604" s="219">
        <f>Scores!K600*calcs!$BN$4</f>
        <v>1.04709128202753</v>
      </c>
      <c r="J604" s="219">
        <f>Scores!L600*calcs!$BN$4</f>
        <v>1.04709128202753</v>
      </c>
      <c r="K604" s="219">
        <f>Scores!M600*calcs!$BN$4</f>
        <v>1.04709128202753</v>
      </c>
      <c r="L604" s="219">
        <f>Scores!N600*calcs!$BN$4</f>
        <v>1.04709128202753</v>
      </c>
      <c r="M604" s="219">
        <f>Scores!O600*calcs!$BN$5</f>
        <v>-0.32234960405852</v>
      </c>
      <c r="N604" s="219">
        <f>Scores!P600*calcs!$BN$5</f>
        <v>-0.32234960405852</v>
      </c>
      <c r="O604" s="219">
        <f>Scores!Q600*calcs!$BN$5</f>
        <v>-0.32234960405852</v>
      </c>
      <c r="P604" s="219">
        <f>Scores!R600*calcs!$BN$5</f>
        <v>-0.32234960405852</v>
      </c>
      <c r="Q604" s="219">
        <f>Scores!S600*calcs!$BN$5</f>
        <v>-0.32234960405852</v>
      </c>
      <c r="R604" s="219">
        <f>Scores!T600*calcs!$BN$6</f>
        <v>-0.246080357944948</v>
      </c>
      <c r="S604" s="219">
        <f>Scores!U600*calcs!$BN$6</f>
        <v>-0.246080357944948</v>
      </c>
      <c r="T604" s="219">
        <f>Scores!V600*calcs!$BN$6</f>
        <v>-0.246080357944948</v>
      </c>
      <c r="U604" s="219">
        <f>Scores!W600*calcs!$BN$6</f>
        <v>-0.246080357944948</v>
      </c>
      <c r="V604" s="219">
        <f>Scores!X600*calcs!$BN$6</f>
        <v>-0.246080357944948</v>
      </c>
      <c r="W604" s="219">
        <f>Scores!Y600*calcs!$BN$7</f>
        <v>-1.71221618130708</v>
      </c>
      <c r="X604" s="219">
        <f>Scores!Z600*calcs!$BN$7</f>
        <v>-1.85170469247493</v>
      </c>
      <c r="Y604" s="219">
        <f>Scores!AA600*calcs!$BN$7</f>
        <v>-1.75365830927524</v>
      </c>
      <c r="Z604" s="219">
        <f>Scores!AB600*calcs!$BN$7</f>
        <v>-1.00586216209283</v>
      </c>
      <c r="AA604" s="219">
        <f>Scores!AC600*calcs!$BN$7</f>
        <v>-1.58914578818685</v>
      </c>
      <c r="AB604" s="219">
        <f>Scores!AD600*calcs!$BN$8</f>
        <v>0.845139983460913</v>
      </c>
      <c r="AC604" s="219">
        <f>Scores!AE600*calcs!$BN$8</f>
        <v>0.975277523310749</v>
      </c>
      <c r="AD604" s="219">
        <f>Scores!AF600*calcs!$BN$8</f>
        <v>0.913764266434427</v>
      </c>
      <c r="AE604" s="219">
        <f>Scores!AG600*calcs!$BN$8</f>
        <v>0.953563105917891</v>
      </c>
      <c r="AF604" s="219">
        <f>Scores!AH600*calcs!$BN$8</f>
        <v>1.00951858823463</v>
      </c>
      <c r="AG604" s="219">
        <f>Scores!AI600*calcs!$BN$9</f>
        <v>1.57305919242891</v>
      </c>
      <c r="AH604" s="219">
        <f>Scores!AJ600*calcs!$BN$9</f>
        <v>1.68307364515095</v>
      </c>
      <c r="AI604" s="219">
        <f>Scores!AK600*calcs!$BN$9</f>
        <v>1.65731891457689</v>
      </c>
      <c r="AJ604" s="219">
        <f>Scores!AL600*calcs!$BN$9</f>
        <v>1.6611167107295</v>
      </c>
      <c r="AK604" s="219">
        <f>Scores!AM600*calcs!$BN$9</f>
        <v>1.73887088249618</v>
      </c>
      <c r="AL604" s="219">
        <f>Scores!AN600*calcs!$BN$10</f>
        <v>-0.601857691471842</v>
      </c>
      <c r="AM604" s="219">
        <f>Scores!AO600*calcs!$BN$10</f>
        <v>-0.631811870398082</v>
      </c>
      <c r="AN604" s="219">
        <f>Scores!AP600*calcs!$BN$10</f>
        <v>-0.600096111142827</v>
      </c>
      <c r="AO604" s="219">
        <f>Scores!AQ600*calcs!$BN$10</f>
        <v>-0.570834609412629</v>
      </c>
      <c r="AP604" s="219">
        <f>Scores!AR600*calcs!$BN$10</f>
        <v>-0.563578041821528</v>
      </c>
      <c r="AQ604" s="219">
        <f>Scores!AS600*calcs!$BN$11</f>
        <v>-0.168551769466114</v>
      </c>
      <c r="AR604" s="219">
        <f>Scores!AT600*calcs!$BN$11</f>
        <v>-0.0585964624659837</v>
      </c>
      <c r="AS604" s="219">
        <f>Scores!AU600*calcs!$BN$11</f>
        <v>0.068979871185403</v>
      </c>
      <c r="AT604" s="219">
        <f>Scores!AV600*calcs!$BN$11</f>
        <v>0.477672237650601</v>
      </c>
      <c r="AU604" s="219">
        <f>Scores!AW600*calcs!$BN$11</f>
        <v>0.400950088584169</v>
      </c>
      <c r="AV604" s="219">
        <f>Scores!AX600*calcs!$BN$12</f>
        <v>0.0565282120248636</v>
      </c>
      <c r="AW604" s="219">
        <f>Scores!AY600*calcs!$BN$12</f>
        <v>0.128899377124252</v>
      </c>
      <c r="AX604" s="219">
        <f>Scores!AZ600*calcs!$BN$12</f>
        <v>0.136933098691145</v>
      </c>
      <c r="AY604" s="219">
        <f>Scores!BA600*calcs!$BN$12</f>
        <v>0.182599036994289</v>
      </c>
      <c r="AZ604" s="219">
        <f>Scores!BB600*calcs!$BN$12</f>
        <v>0.339005596962992</v>
      </c>
      <c r="BA604" s="219">
        <f>Scores!BC600*calcs!$BN$13</f>
        <v>-0.615562275370835</v>
      </c>
      <c r="BB604" s="219">
        <f>Scores!BD600*calcs!$BN$13</f>
        <v>-0.604703770339084</v>
      </c>
      <c r="BC604" s="219">
        <f>Scores!BE600*calcs!$BN$13</f>
        <v>-0.624683816906867</v>
      </c>
      <c r="BD604" s="219">
        <f>Scores!BF600*calcs!$BN$13</f>
        <v>-0.478314998383172</v>
      </c>
      <c r="BE604" s="219">
        <f>Scores!BG600*calcs!$BN$13</f>
        <v>-0.478314998383172</v>
      </c>
      <c r="BF604" s="219">
        <f>Scores!BH600*calcs!$BN$14</f>
        <v>2.77075215972369</v>
      </c>
      <c r="BG604" s="219">
        <f>Scores!BI600*calcs!$BN$14</f>
        <v>2.77075215972369</v>
      </c>
      <c r="BH604" s="219">
        <f>Scores!BJ600*calcs!$BN$14</f>
        <v>2.77075215972369</v>
      </c>
      <c r="BI604" s="219">
        <f>Scores!BK600*calcs!$BN$14</f>
        <v>2.5144227221486</v>
      </c>
      <c r="BJ604" s="219">
        <f>Scores!BL600*calcs!$BN$14</f>
        <v>2.5144227221486</v>
      </c>
    </row>
    <row r="605" spans="1:62">
      <c r="A605" t="s">
        <v>1204</v>
      </c>
      <c r="B605" s="22" t="s">
        <v>1205</v>
      </c>
      <c r="C605" s="219">
        <f>Scores!E601*calcs!$BN$3</f>
        <v>-0.658201583814978</v>
      </c>
      <c r="D605" s="219">
        <f>Scores!F601*calcs!$BN$3</f>
        <v>-0.658201583814978</v>
      </c>
      <c r="E605" s="219">
        <f>Scores!G601*calcs!$BN$3</f>
        <v>-0.658201583814978</v>
      </c>
      <c r="F605" s="219">
        <f>Scores!H601*calcs!$BN$3</f>
        <v>-0.658201583814978</v>
      </c>
      <c r="G605" s="219">
        <f>Scores!I601*calcs!$BN$3</f>
        <v>-0.658201583814978</v>
      </c>
      <c r="H605" s="219">
        <f>Scores!J601*calcs!$BN$4</f>
        <v>0.674277211072659</v>
      </c>
      <c r="I605" s="219">
        <f>Scores!K601*calcs!$BN$4</f>
        <v>0.674277211072659</v>
      </c>
      <c r="J605" s="219">
        <f>Scores!L601*calcs!$BN$4</f>
        <v>0.674277211072659</v>
      </c>
      <c r="K605" s="219">
        <f>Scores!M601*calcs!$BN$4</f>
        <v>0.674277211072659</v>
      </c>
      <c r="L605" s="219">
        <f>Scores!N601*calcs!$BN$4</f>
        <v>0.674277211072659</v>
      </c>
      <c r="M605" s="219">
        <f>Scores!O601*calcs!$BN$5</f>
        <v>-0.813438846839132</v>
      </c>
      <c r="N605" s="219">
        <f>Scores!P601*calcs!$BN$5</f>
        <v>-0.813438846839132</v>
      </c>
      <c r="O605" s="219">
        <f>Scores!Q601*calcs!$BN$5</f>
        <v>-0.813438846839132</v>
      </c>
      <c r="P605" s="219">
        <f>Scores!R601*calcs!$BN$5</f>
        <v>-0.813438846839132</v>
      </c>
      <c r="Q605" s="219">
        <f>Scores!S601*calcs!$BN$5</f>
        <v>-0.813438846839132</v>
      </c>
      <c r="R605" s="219">
        <f>Scores!T601*calcs!$BN$6</f>
        <v>-0.313796798413733</v>
      </c>
      <c r="S605" s="219">
        <f>Scores!U601*calcs!$BN$6</f>
        <v>-0.313796798413733</v>
      </c>
      <c r="T605" s="219">
        <f>Scores!V601*calcs!$BN$6</f>
        <v>-0.313796798413733</v>
      </c>
      <c r="U605" s="219">
        <f>Scores!W601*calcs!$BN$6</f>
        <v>-0.313796798413733</v>
      </c>
      <c r="V605" s="219">
        <f>Scores!X601*calcs!$BN$6</f>
        <v>-0.313796798413733</v>
      </c>
      <c r="W605" s="219">
        <f>Scores!Y601*calcs!$BN$7</f>
        <v>-0.118413918219264</v>
      </c>
      <c r="X605" s="219">
        <f>Scores!Z601*calcs!$BN$7</f>
        <v>-0.13458604730043</v>
      </c>
      <c r="Y605" s="219">
        <f>Scores!AA601*calcs!$BN$7</f>
        <v>-0.430426670738107</v>
      </c>
      <c r="Z605" s="219">
        <f>Scores!AB601*calcs!$BN$7</f>
        <v>-0.902948175642005</v>
      </c>
      <c r="AA605" s="219">
        <f>Scores!AC601*calcs!$BN$7</f>
        <v>-0.161621129938413</v>
      </c>
      <c r="AB605" s="219">
        <f>Scores!AD601*calcs!$BN$8</f>
        <v>0.767357978031434</v>
      </c>
      <c r="AC605" s="219">
        <f>Scores!AE601*calcs!$BN$8</f>
        <v>0.774340136051929</v>
      </c>
      <c r="AD605" s="219">
        <f>Scores!AF601*calcs!$BN$8</f>
        <v>0.74146826778753</v>
      </c>
      <c r="AE605" s="219">
        <f>Scores!AG601*calcs!$BN$8</f>
        <v>0.857847405442533</v>
      </c>
      <c r="AF605" s="219">
        <f>Scores!AH601*calcs!$BN$8</f>
        <v>0.759000569352977</v>
      </c>
      <c r="AG605" s="219">
        <f>Scores!AI601*calcs!$BN$9</f>
        <v>2.03925769073856</v>
      </c>
      <c r="AH605" s="219">
        <f>Scores!AJ601*calcs!$BN$9</f>
        <v>2.03351037853455</v>
      </c>
      <c r="AI605" s="219">
        <f>Scores!AK601*calcs!$BN$9</f>
        <v>2.04882765266713</v>
      </c>
      <c r="AJ605" s="219">
        <f>Scores!AL601*calcs!$BN$9</f>
        <v>2.05582094135212</v>
      </c>
      <c r="AK605" s="219">
        <f>Scores!AM601*calcs!$BN$9</f>
        <v>2.06974870985028</v>
      </c>
      <c r="AL605" s="219">
        <f>Scores!AN601*calcs!$BN$10</f>
        <v>-0.375142495238168</v>
      </c>
      <c r="AM605" s="219">
        <f>Scores!AO601*calcs!$BN$10</f>
        <v>-0.36543138034073</v>
      </c>
      <c r="AN605" s="219">
        <f>Scores!AP601*calcs!$BN$10</f>
        <v>-0.54652179625982</v>
      </c>
      <c r="AO605" s="219">
        <f>Scores!AQ601*calcs!$BN$10</f>
        <v>-0.557144978370162</v>
      </c>
      <c r="AP605" s="219">
        <f>Scores!AR601*calcs!$BN$10</f>
        <v>-0.497415465457607</v>
      </c>
      <c r="AQ605" s="219">
        <f>Scores!AS601*calcs!$BN$11</f>
        <v>0.144164978927605</v>
      </c>
      <c r="AR605" s="219">
        <f>Scores!AT601*calcs!$BN$11</f>
        <v>0.247367247110268</v>
      </c>
      <c r="AS605" s="219">
        <f>Scores!AU601*calcs!$BN$11</f>
        <v>0.338277718017127</v>
      </c>
      <c r="AT605" s="219">
        <f>Scores!AV601*calcs!$BN$11</f>
        <v>0.455422176450142</v>
      </c>
      <c r="AU605" s="219">
        <f>Scores!AW601*calcs!$BN$11</f>
        <v>0.490397600094584</v>
      </c>
      <c r="AV605" s="219">
        <f>Scores!AX601*calcs!$BN$12</f>
        <v>0.203696535413846</v>
      </c>
      <c r="AW605" s="219">
        <f>Scores!AY601*calcs!$BN$12</f>
        <v>0.232802281212295</v>
      </c>
      <c r="AX605" s="219">
        <f>Scores!AZ601*calcs!$BN$12</f>
        <v>0.279652533895273</v>
      </c>
      <c r="AY605" s="219">
        <f>Scores!BA601*calcs!$BN$12</f>
        <v>0.332243213896314</v>
      </c>
      <c r="AZ605" s="219">
        <f>Scores!BB601*calcs!$BN$12</f>
        <v>0.314884221251772</v>
      </c>
      <c r="BA605" s="219">
        <f>Scores!BC601*calcs!$BN$13</f>
        <v>-0.0920466953825548</v>
      </c>
      <c r="BB605" s="219">
        <f>Scores!BD601*calcs!$BN$13</f>
        <v>-0.0166432230368554</v>
      </c>
      <c r="BC605" s="219">
        <f>Scores!BE601*calcs!$BN$13</f>
        <v>0.0606489142628025</v>
      </c>
      <c r="BD605" s="219">
        <f>Scores!BF601*calcs!$BN$13</f>
        <v>0.126222013462226</v>
      </c>
      <c r="BE605" s="219">
        <f>Scores!BG601*calcs!$BN$13</f>
        <v>0.126222013462226</v>
      </c>
      <c r="BF605" s="219">
        <f>Scores!BH601*calcs!$BN$14</f>
        <v>2.79260491731684</v>
      </c>
      <c r="BG605" s="219">
        <f>Scores!BI601*calcs!$BN$14</f>
        <v>2.79260491731684</v>
      </c>
      <c r="BH605" s="219">
        <f>Scores!BJ601*calcs!$BN$14</f>
        <v>2.79260491731684</v>
      </c>
      <c r="BI605" s="219">
        <f>Scores!BK601*calcs!$BN$14</f>
        <v>2.97513344884177</v>
      </c>
      <c r="BJ605" s="219">
        <f>Scores!BL601*calcs!$BN$14</f>
        <v>2.97513344884177</v>
      </c>
    </row>
    <row r="606" spans="1:62">
      <c r="A606" t="s">
        <v>1206</v>
      </c>
      <c r="B606" s="22" t="s">
        <v>1207</v>
      </c>
      <c r="C606" s="219">
        <f>Scores!E602*calcs!$BN$3</f>
        <v>0.0394426824780257</v>
      </c>
      <c r="D606" s="219">
        <f>Scores!F602*calcs!$BN$3</f>
        <v>0.0394426824780257</v>
      </c>
      <c r="E606" s="219">
        <f>Scores!G602*calcs!$BN$3</f>
        <v>0.0394426824780257</v>
      </c>
      <c r="F606" s="219">
        <f>Scores!H602*calcs!$BN$3</f>
        <v>0.0394426824780257</v>
      </c>
      <c r="G606" s="219">
        <f>Scores!I602*calcs!$BN$3</f>
        <v>0.0394426824780257</v>
      </c>
      <c r="H606" s="219">
        <f>Scores!J602*calcs!$BN$4</f>
        <v>-0.544563643406299</v>
      </c>
      <c r="I606" s="219">
        <f>Scores!K602*calcs!$BN$4</f>
        <v>-0.544563643406299</v>
      </c>
      <c r="J606" s="219">
        <f>Scores!L602*calcs!$BN$4</f>
        <v>-0.544563643406299</v>
      </c>
      <c r="K606" s="219">
        <f>Scores!M602*calcs!$BN$4</f>
        <v>-0.544563643406299</v>
      </c>
      <c r="L606" s="219">
        <f>Scores!N602*calcs!$BN$4</f>
        <v>-0.544563643406299</v>
      </c>
      <c r="M606" s="219">
        <f>Scores!O602*calcs!$BN$5</f>
        <v>-0.713548141745859</v>
      </c>
      <c r="N606" s="219">
        <f>Scores!P602*calcs!$BN$5</f>
        <v>-0.713548141745859</v>
      </c>
      <c r="O606" s="219">
        <f>Scores!Q602*calcs!$BN$5</f>
        <v>-0.713548141745859</v>
      </c>
      <c r="P606" s="219">
        <f>Scores!R602*calcs!$BN$5</f>
        <v>-0.713548141745859</v>
      </c>
      <c r="Q606" s="219">
        <f>Scores!S602*calcs!$BN$5</f>
        <v>-0.713548141745859</v>
      </c>
      <c r="R606" s="219">
        <f>Scores!T602*calcs!$BN$6</f>
        <v>0.303049141089086</v>
      </c>
      <c r="S606" s="219">
        <f>Scores!U602*calcs!$BN$6</f>
        <v>0.303049141089086</v>
      </c>
      <c r="T606" s="219">
        <f>Scores!V602*calcs!$BN$6</f>
        <v>0.303049141089086</v>
      </c>
      <c r="U606" s="219">
        <f>Scores!W602*calcs!$BN$6</f>
        <v>0.303049141089086</v>
      </c>
      <c r="V606" s="219">
        <f>Scores!X602*calcs!$BN$6</f>
        <v>0.303049141089086</v>
      </c>
      <c r="W606" s="219">
        <f>Scores!Y602*calcs!$BN$7</f>
        <v>0.832993301445139</v>
      </c>
      <c r="X606" s="219">
        <f>Scores!Z602*calcs!$BN$7</f>
        <v>0.305178621053157</v>
      </c>
      <c r="Y606" s="219">
        <f>Scores!AA602*calcs!$BN$7</f>
        <v>0.256469716514067</v>
      </c>
      <c r="Z606" s="219">
        <f>Scores!AB602*calcs!$BN$7</f>
        <v>0.520136174556116</v>
      </c>
      <c r="AA606" s="219">
        <f>Scores!AC602*calcs!$BN$7</f>
        <v>0.59876945355679</v>
      </c>
      <c r="AB606" s="219">
        <f>Scores!AD602*calcs!$BN$8</f>
        <v>1.23875948353207</v>
      </c>
      <c r="AC606" s="219">
        <f>Scores!AE602*calcs!$BN$8</f>
        <v>1.28283073425462</v>
      </c>
      <c r="AD606" s="219">
        <f>Scores!AF602*calcs!$BN$8</f>
        <v>1.20842679434925</v>
      </c>
      <c r="AE606" s="219">
        <f>Scores!AG602*calcs!$BN$8</f>
        <v>1.26951391771525</v>
      </c>
      <c r="AF606" s="219">
        <f>Scores!AH602*calcs!$BN$8</f>
        <v>1.29030412150154</v>
      </c>
      <c r="AG606" s="219">
        <f>Scores!AI602*calcs!$BN$9</f>
        <v>1.9274566667822</v>
      </c>
      <c r="AH606" s="219">
        <f>Scores!AJ602*calcs!$BN$9</f>
        <v>1.94007921330761</v>
      </c>
      <c r="AI606" s="219">
        <f>Scores!AK602*calcs!$BN$9</f>
        <v>1.96398239463978</v>
      </c>
      <c r="AJ606" s="219">
        <f>Scores!AL602*calcs!$BN$9</f>
        <v>2.01597972861693</v>
      </c>
      <c r="AK606" s="219">
        <f>Scores!AM602*calcs!$BN$9</f>
        <v>2.03467908670817</v>
      </c>
      <c r="AL606" s="219">
        <f>Scores!AN602*calcs!$BN$10</f>
        <v>-0.0850445559714239</v>
      </c>
      <c r="AM606" s="219">
        <f>Scores!AO602*calcs!$BN$10</f>
        <v>-0.0222228023601416</v>
      </c>
      <c r="AN606" s="219">
        <f>Scores!AP602*calcs!$BN$10</f>
        <v>-0.139241789568577</v>
      </c>
      <c r="AO606" s="219">
        <f>Scores!AQ602*calcs!$BN$10</f>
        <v>-0.0489174259185572</v>
      </c>
      <c r="AP606" s="219">
        <f>Scores!AR602*calcs!$BN$10</f>
        <v>-0.0702246722762071</v>
      </c>
      <c r="AQ606" s="219">
        <f>Scores!AS602*calcs!$BN$11</f>
        <v>0.423082375312648</v>
      </c>
      <c r="AR606" s="219">
        <f>Scores!AT602*calcs!$BN$11</f>
        <v>0.400984847834978</v>
      </c>
      <c r="AS606" s="219">
        <f>Scores!AU602*calcs!$BN$11</f>
        <v>0.48543172157138</v>
      </c>
      <c r="AT606" s="219">
        <f>Scores!AV602*calcs!$BN$11</f>
        <v>0.936746149940411</v>
      </c>
      <c r="AU606" s="219">
        <f>Scores!AW602*calcs!$BN$11</f>
        <v>0.617740411874441</v>
      </c>
      <c r="AV606" s="219">
        <f>Scores!AX602*calcs!$BN$12</f>
        <v>0.404383923889145</v>
      </c>
      <c r="AW606" s="219">
        <f>Scores!AY602*calcs!$BN$12</f>
        <v>0.42584205143333</v>
      </c>
      <c r="AX606" s="219">
        <f>Scores!AZ602*calcs!$BN$12</f>
        <v>0.393748782672366</v>
      </c>
      <c r="AY606" s="219">
        <f>Scores!BA602*calcs!$BN$12</f>
        <v>0.419590242315257</v>
      </c>
      <c r="AZ606" s="219">
        <f>Scores!BB602*calcs!$BN$12</f>
        <v>0.464763207008769</v>
      </c>
      <c r="BA606" s="219">
        <f>Scores!BC602*calcs!$BN$13</f>
        <v>0.0517762661526869</v>
      </c>
      <c r="BB606" s="219">
        <f>Scores!BD602*calcs!$BN$13</f>
        <v>0.0499296691105667</v>
      </c>
      <c r="BC606" s="219">
        <f>Scores!BE602*calcs!$BN$13</f>
        <v>0.0303244571314013</v>
      </c>
      <c r="BD606" s="219">
        <f>Scores!BF602*calcs!$BN$13</f>
        <v>0.159438332794391</v>
      </c>
      <c r="BE606" s="219">
        <f>Scores!BG602*calcs!$BN$13</f>
        <v>0.159438332794391</v>
      </c>
      <c r="BF606" s="219">
        <f>Scores!BH602*calcs!$BN$14</f>
        <v>3.15211960189828</v>
      </c>
      <c r="BG606" s="219">
        <f>Scores!BI602*calcs!$BN$14</f>
        <v>3.15211960189828</v>
      </c>
      <c r="BH606" s="219">
        <f>Scores!BJ602*calcs!$BN$14</f>
        <v>3.15211960189828</v>
      </c>
      <c r="BI606" s="219">
        <f>Scores!BK602*calcs!$BN$14</f>
        <v>3.12744698958278</v>
      </c>
      <c r="BJ606" s="219">
        <f>Scores!BL602*calcs!$BN$14</f>
        <v>3.12744698958278</v>
      </c>
    </row>
    <row r="607" spans="1:62">
      <c r="A607" t="s">
        <v>1208</v>
      </c>
      <c r="B607" s="22" t="s">
        <v>1209</v>
      </c>
      <c r="C607" s="219">
        <f>Scores!E603*calcs!$BN$3</f>
        <v>-0.0386934753467905</v>
      </c>
      <c r="D607" s="219">
        <f>Scores!F603*calcs!$BN$3</f>
        <v>-0.0386934753467905</v>
      </c>
      <c r="E607" s="219">
        <f>Scores!G603*calcs!$BN$3</f>
        <v>-0.0386934753467905</v>
      </c>
      <c r="F607" s="219">
        <f>Scores!H603*calcs!$BN$3</f>
        <v>-0.0386934753467905</v>
      </c>
      <c r="G607" s="219">
        <f>Scores!I603*calcs!$BN$3</f>
        <v>-0.0386934753467905</v>
      </c>
      <c r="H607" s="219">
        <f>Scores!J603*calcs!$BN$4</f>
        <v>-0.50196031472112</v>
      </c>
      <c r="I607" s="219">
        <f>Scores!K603*calcs!$BN$4</f>
        <v>-0.50196031472112</v>
      </c>
      <c r="J607" s="219">
        <f>Scores!L603*calcs!$BN$4</f>
        <v>-0.50196031472112</v>
      </c>
      <c r="K607" s="219">
        <f>Scores!M603*calcs!$BN$4</f>
        <v>-0.50196031472112</v>
      </c>
      <c r="L607" s="219">
        <f>Scores!N603*calcs!$BN$4</f>
        <v>-0.50196031472112</v>
      </c>
      <c r="M607" s="219">
        <f>Scores!O603*calcs!$BN$5</f>
        <v>-0.884390026657025</v>
      </c>
      <c r="N607" s="219">
        <f>Scores!P603*calcs!$BN$5</f>
        <v>-0.884390026657025</v>
      </c>
      <c r="O607" s="219">
        <f>Scores!Q603*calcs!$BN$5</f>
        <v>-0.884390026657025</v>
      </c>
      <c r="P607" s="219">
        <f>Scores!R603*calcs!$BN$5</f>
        <v>-0.884390026657025</v>
      </c>
      <c r="Q607" s="219">
        <f>Scores!S603*calcs!$BN$5</f>
        <v>-0.884390026657025</v>
      </c>
      <c r="R607" s="219">
        <f>Scores!T603*calcs!$BN$6</f>
        <v>0.917171296285596</v>
      </c>
      <c r="S607" s="219">
        <f>Scores!U603*calcs!$BN$6</f>
        <v>0.917171296285596</v>
      </c>
      <c r="T607" s="219">
        <f>Scores!V603*calcs!$BN$6</f>
        <v>0.917171296285596</v>
      </c>
      <c r="U607" s="219">
        <f>Scores!W603*calcs!$BN$6</f>
        <v>0.917171296285596</v>
      </c>
      <c r="V607" s="219">
        <f>Scores!X603*calcs!$BN$6</f>
        <v>0.917171296285596</v>
      </c>
      <c r="W607" s="219">
        <f>Scores!Y603*calcs!$BN$7</f>
        <v>0.254152926716966</v>
      </c>
      <c r="X607" s="219">
        <f>Scores!Z603*calcs!$BN$7</f>
        <v>0.995704075998569</v>
      </c>
      <c r="Y607" s="219">
        <f>Scores!AA603*calcs!$BN$7</f>
        <v>0.35823011055043</v>
      </c>
      <c r="Z607" s="219">
        <f>Scores!AB603*calcs!$BN$7</f>
        <v>1.02509057000973</v>
      </c>
      <c r="AA607" s="219">
        <f>Scores!AC603*calcs!$BN$7</f>
        <v>1.02684401574201</v>
      </c>
      <c r="AB607" s="219">
        <f>Scores!AD603*calcs!$BN$8</f>
        <v>1.69830253928117</v>
      </c>
      <c r="AC607" s="219">
        <f>Scores!AE603*calcs!$BN$8</f>
        <v>1.69932655073727</v>
      </c>
      <c r="AD607" s="219">
        <f>Scores!AF603*calcs!$BN$8</f>
        <v>1.78648743675828</v>
      </c>
      <c r="AE607" s="219">
        <f>Scores!AG603*calcs!$BN$8</f>
        <v>1.78560927433098</v>
      </c>
      <c r="AF607" s="219">
        <f>Scores!AH603*calcs!$BN$8</f>
        <v>1.7698362078923</v>
      </c>
      <c r="AG607" s="219">
        <f>Scores!AI603*calcs!$BN$9</f>
        <v>1.90795585123665</v>
      </c>
      <c r="AH607" s="219">
        <f>Scores!AJ603*calcs!$BN$9</f>
        <v>1.88050725421044</v>
      </c>
      <c r="AI607" s="219">
        <f>Scores!AK603*calcs!$BN$9</f>
        <v>1.87466157305768</v>
      </c>
      <c r="AJ607" s="219">
        <f>Scores!AL603*calcs!$BN$9</f>
        <v>1.89247659485267</v>
      </c>
      <c r="AK607" s="219">
        <f>Scores!AM603*calcs!$BN$9</f>
        <v>1.91577345503756</v>
      </c>
      <c r="AL607" s="219">
        <f>Scores!AN603*calcs!$BN$10</f>
        <v>0.267217227423908</v>
      </c>
      <c r="AM607" s="219">
        <f>Scores!AO603*calcs!$BN$10</f>
        <v>0.286889697369239</v>
      </c>
      <c r="AN607" s="219">
        <f>Scores!AP603*calcs!$BN$10</f>
        <v>0.307690891041451</v>
      </c>
      <c r="AO607" s="219">
        <f>Scores!AQ603*calcs!$BN$10</f>
        <v>0.264232884177886</v>
      </c>
      <c r="AP607" s="219">
        <f>Scores!AR603*calcs!$BN$10</f>
        <v>0.217598911782183</v>
      </c>
      <c r="AQ607" s="219">
        <f>Scores!AS603*calcs!$BN$11</f>
        <v>0.680364461816497</v>
      </c>
      <c r="AR607" s="219">
        <f>Scores!AT603*calcs!$BN$11</f>
        <v>0.799257333174783</v>
      </c>
      <c r="AS607" s="219">
        <f>Scores!AU603*calcs!$BN$11</f>
        <v>0.854788459638731</v>
      </c>
      <c r="AT607" s="219">
        <f>Scores!AV603*calcs!$BN$11</f>
        <v>1.21861896594553</v>
      </c>
      <c r="AU607" s="219">
        <f>Scores!AW603*calcs!$BN$11</f>
        <v>1.05226597559651</v>
      </c>
      <c r="AV607" s="219">
        <f>Scores!AX603*calcs!$BN$12</f>
        <v>0.834027824643019</v>
      </c>
      <c r="AW607" s="219">
        <f>Scores!AY603*calcs!$BN$12</f>
        <v>0.860125823841196</v>
      </c>
      <c r="AX607" s="219">
        <f>Scores!AZ603*calcs!$BN$12</f>
        <v>0.91198846705072</v>
      </c>
      <c r="AY607" s="219">
        <f>Scores!BA603*calcs!$BN$12</f>
        <v>0.961547634352706</v>
      </c>
      <c r="AZ607" s="219">
        <f>Scores!BB603*calcs!$BN$12</f>
        <v>1.01885059334603</v>
      </c>
      <c r="BA607" s="219">
        <f>Scores!BC603*calcs!$BN$13</f>
        <v>0.719114807676209</v>
      </c>
      <c r="BB607" s="219">
        <f>Scores!BD603*calcs!$BN$13</f>
        <v>0.748945036658499</v>
      </c>
      <c r="BC607" s="219">
        <f>Scores!BE603*calcs!$BN$13</f>
        <v>0.843019908252957</v>
      </c>
      <c r="BD607" s="219">
        <f>Scores!BF603*calcs!$BN$13</f>
        <v>0.870267566502716</v>
      </c>
      <c r="BE607" s="219">
        <f>Scores!BG603*calcs!$BN$13</f>
        <v>0.870267566502716</v>
      </c>
      <c r="BF607" s="219">
        <f>Scores!BH603*calcs!$BN$14</f>
        <v>3.15462424988118</v>
      </c>
      <c r="BG607" s="219">
        <f>Scores!BI603*calcs!$BN$14</f>
        <v>3.15462424988118</v>
      </c>
      <c r="BH607" s="219">
        <f>Scores!BJ603*calcs!$BN$14</f>
        <v>3.15462424988118</v>
      </c>
      <c r="BI607" s="219">
        <f>Scores!BK603*calcs!$BN$14</f>
        <v>3.55011726768256</v>
      </c>
      <c r="BJ607" s="219">
        <f>Scores!BL603*calcs!$BN$14</f>
        <v>3.55011726768256</v>
      </c>
    </row>
    <row r="608" spans="1:62">
      <c r="A608" t="s">
        <v>1210</v>
      </c>
      <c r="B608" s="22" t="s">
        <v>1211</v>
      </c>
      <c r="C608" s="219">
        <f>Scores!E604*calcs!$BN$3</f>
        <v>-0.0359028982816186</v>
      </c>
      <c r="D608" s="219">
        <f>Scores!F604*calcs!$BN$3</f>
        <v>-0.0359028982816186</v>
      </c>
      <c r="E608" s="219">
        <f>Scores!G604*calcs!$BN$3</f>
        <v>-0.0359028982816186</v>
      </c>
      <c r="F608" s="219">
        <f>Scores!H604*calcs!$BN$3</f>
        <v>-0.0359028982816186</v>
      </c>
      <c r="G608" s="219">
        <f>Scores!I604*calcs!$BN$3</f>
        <v>-0.0359028982816186</v>
      </c>
      <c r="H608" s="219">
        <f>Scores!J604*calcs!$BN$4</f>
        <v>-1.41061851246997</v>
      </c>
      <c r="I608" s="219">
        <f>Scores!K604*calcs!$BN$4</f>
        <v>-1.41061851246997</v>
      </c>
      <c r="J608" s="219">
        <f>Scores!L604*calcs!$BN$4</f>
        <v>-1.41061851246997</v>
      </c>
      <c r="K608" s="219">
        <f>Scores!M604*calcs!$BN$4</f>
        <v>-1.41061851246997</v>
      </c>
      <c r="L608" s="219">
        <f>Scores!N604*calcs!$BN$4</f>
        <v>-1.41061851246997</v>
      </c>
      <c r="M608" s="219">
        <f>Scores!O604*calcs!$BN$5</f>
        <v>-1.08810795650632</v>
      </c>
      <c r="N608" s="219">
        <f>Scores!P604*calcs!$BN$5</f>
        <v>-1.08810795650632</v>
      </c>
      <c r="O608" s="219">
        <f>Scores!Q604*calcs!$BN$5</f>
        <v>-1.08810795650632</v>
      </c>
      <c r="P608" s="219">
        <f>Scores!R604*calcs!$BN$5</f>
        <v>-1.08810795650632</v>
      </c>
      <c r="Q608" s="219">
        <f>Scores!S604*calcs!$BN$5</f>
        <v>-1.08810795650632</v>
      </c>
      <c r="R608" s="219">
        <f>Scores!T604*calcs!$BN$6</f>
        <v>-0.65320057502204</v>
      </c>
      <c r="S608" s="219">
        <f>Scores!U604*calcs!$BN$6</f>
        <v>-0.65320057502204</v>
      </c>
      <c r="T608" s="219">
        <f>Scores!V604*calcs!$BN$6</f>
        <v>-0.65320057502204</v>
      </c>
      <c r="U608" s="219">
        <f>Scores!W604*calcs!$BN$6</f>
        <v>-0.65320057502204</v>
      </c>
      <c r="V608" s="219">
        <f>Scores!X604*calcs!$BN$6</f>
        <v>-0.65320057502204</v>
      </c>
      <c r="W608" s="219">
        <f>Scores!Y604*calcs!$BN$7</f>
        <v>0.126854041001812</v>
      </c>
      <c r="X608" s="219">
        <f>Scores!Z604*calcs!$BN$7</f>
        <v>-0.377874858006718</v>
      </c>
      <c r="Y608" s="219">
        <f>Scores!AA604*calcs!$BN$7</f>
        <v>-0.342467007261282</v>
      </c>
      <c r="Z608" s="219">
        <f>Scores!AB604*calcs!$BN$7</f>
        <v>-0.829848618095266</v>
      </c>
      <c r="AA608" s="219">
        <f>Scores!AC604*calcs!$BN$7</f>
        <v>0.256878024404222</v>
      </c>
      <c r="AB608" s="219">
        <f>Scores!AD604*calcs!$BN$8</f>
        <v>0.570433142281755</v>
      </c>
      <c r="AC608" s="219">
        <f>Scores!AE604*calcs!$BN$8</f>
        <v>0.583042669881193</v>
      </c>
      <c r="AD608" s="219">
        <f>Scores!AF604*calcs!$BN$8</f>
        <v>0.651111818397047</v>
      </c>
      <c r="AE608" s="219">
        <f>Scores!AG604*calcs!$BN$8</f>
        <v>0.562933011332069</v>
      </c>
      <c r="AF608" s="219">
        <f>Scores!AH604*calcs!$BN$8</f>
        <v>0.618872668448663</v>
      </c>
      <c r="AG608" s="219">
        <f>Scores!AI604*calcs!$BN$9</f>
        <v>1.68733570916676</v>
      </c>
      <c r="AH608" s="219">
        <f>Scores!AJ604*calcs!$BN$9</f>
        <v>1.71240926831523</v>
      </c>
      <c r="AI608" s="219">
        <f>Scores!AK604*calcs!$BN$9</f>
        <v>1.72954355185666</v>
      </c>
      <c r="AJ608" s="219">
        <f>Scores!AL604*calcs!$BN$9</f>
        <v>1.74452132247244</v>
      </c>
      <c r="AK608" s="219">
        <f>Scores!AM604*calcs!$BN$9</f>
        <v>1.77287582990277</v>
      </c>
      <c r="AL608" s="219">
        <f>Scores!AN604*calcs!$BN$10</f>
        <v>-0.881244094911319</v>
      </c>
      <c r="AM608" s="219">
        <f>Scores!AO604*calcs!$BN$10</f>
        <v>-1.02278968645</v>
      </c>
      <c r="AN608" s="219">
        <f>Scores!AP604*calcs!$BN$10</f>
        <v>-1.02701643286679</v>
      </c>
      <c r="AO608" s="219">
        <f>Scores!AQ604*calcs!$BN$10</f>
        <v>-1.04997169589899</v>
      </c>
      <c r="AP608" s="219">
        <f>Scores!AR604*calcs!$BN$10</f>
        <v>-1.05488430194965</v>
      </c>
      <c r="AQ608" s="219">
        <f>Scores!AS604*calcs!$BN$11</f>
        <v>-0.383341436730767</v>
      </c>
      <c r="AR608" s="219">
        <f>Scores!AT604*calcs!$BN$11</f>
        <v>-0.246744009480031</v>
      </c>
      <c r="AS608" s="219">
        <f>Scores!AU604*calcs!$BN$11</f>
        <v>-0.134707856883874</v>
      </c>
      <c r="AT608" s="219">
        <f>Scores!AV604*calcs!$BN$11</f>
        <v>0.011847238415352</v>
      </c>
      <c r="AU608" s="219">
        <f>Scores!AW604*calcs!$BN$11</f>
        <v>-0.283468203660632</v>
      </c>
      <c r="AV608" s="219">
        <f>Scores!AX604*calcs!$BN$12</f>
        <v>-0.0997904322489888</v>
      </c>
      <c r="AW608" s="219">
        <f>Scores!AY604*calcs!$BN$12</f>
        <v>-0.102530721881352</v>
      </c>
      <c r="AX608" s="219">
        <f>Scores!AZ604*calcs!$BN$12</f>
        <v>-0.12318395084123</v>
      </c>
      <c r="AY608" s="219">
        <f>Scores!BA604*calcs!$BN$12</f>
        <v>-0.164582004445542</v>
      </c>
      <c r="AZ608" s="219">
        <f>Scores!BB604*calcs!$BN$12</f>
        <v>-0.247608896650228</v>
      </c>
      <c r="BA608" s="219">
        <f>Scores!BC604*calcs!$BN$13</f>
        <v>-0.908961116902728</v>
      </c>
      <c r="BB608" s="219">
        <f>Scores!BD604*calcs!$BN$13</f>
        <v>-0.920925008039339</v>
      </c>
      <c r="BC608" s="219">
        <f>Scores!BE604*calcs!$BN$13</f>
        <v>-1.04922621674649</v>
      </c>
      <c r="BD608" s="219">
        <f>Scores!BF604*calcs!$BN$13</f>
        <v>-1.1094250656943</v>
      </c>
      <c r="BE608" s="219">
        <f>Scores!BG604*calcs!$BN$13</f>
        <v>-1.1094250656943</v>
      </c>
      <c r="BF608" s="219">
        <f>Scores!BH604*calcs!$BN$14</f>
        <v>1.81745288102414</v>
      </c>
      <c r="BG608" s="219">
        <f>Scores!BI604*calcs!$BN$14</f>
        <v>1.81745288102414</v>
      </c>
      <c r="BH608" s="219">
        <f>Scores!BJ604*calcs!$BN$14</f>
        <v>1.81745288102414</v>
      </c>
      <c r="BI608" s="219">
        <f>Scores!BK604*calcs!$BN$14</f>
        <v>1.84768627366955</v>
      </c>
      <c r="BJ608" s="219">
        <f>Scores!BL604*calcs!$BN$14</f>
        <v>1.84768627366955</v>
      </c>
    </row>
    <row r="609" spans="1:62">
      <c r="A609" t="s">
        <v>1212</v>
      </c>
      <c r="B609" s="22" t="s">
        <v>1213</v>
      </c>
      <c r="C609" s="219">
        <f>Scores!E605*calcs!$BN$3</f>
        <v>0.285013464213163</v>
      </c>
      <c r="D609" s="219">
        <f>Scores!F605*calcs!$BN$3</f>
        <v>0.285013464213163</v>
      </c>
      <c r="E609" s="219">
        <f>Scores!G605*calcs!$BN$3</f>
        <v>0.285013464213163</v>
      </c>
      <c r="F609" s="219">
        <f>Scores!H605*calcs!$BN$3</f>
        <v>0.285013464213163</v>
      </c>
      <c r="G609" s="219">
        <f>Scores!I605*calcs!$BN$3</f>
        <v>0.285013464213163</v>
      </c>
      <c r="H609" s="219">
        <f>Scores!J605*calcs!$BN$4</f>
        <v>0.657037956757898</v>
      </c>
      <c r="I609" s="219">
        <f>Scores!K605*calcs!$BN$4</f>
        <v>0.657037956757898</v>
      </c>
      <c r="J609" s="219">
        <f>Scores!L605*calcs!$BN$4</f>
        <v>0.657037956757898</v>
      </c>
      <c r="K609" s="219">
        <f>Scores!M605*calcs!$BN$4</f>
        <v>0.657037956757898</v>
      </c>
      <c r="L609" s="219">
        <f>Scores!N605*calcs!$BN$4</f>
        <v>0.657037956757898</v>
      </c>
      <c r="M609" s="219">
        <f>Scores!O605*calcs!$BN$5</f>
        <v>-0.675462304426491</v>
      </c>
      <c r="N609" s="219">
        <f>Scores!P605*calcs!$BN$5</f>
        <v>-0.675462304426491</v>
      </c>
      <c r="O609" s="219">
        <f>Scores!Q605*calcs!$BN$5</f>
        <v>-0.675462304426491</v>
      </c>
      <c r="P609" s="219">
        <f>Scores!R605*calcs!$BN$5</f>
        <v>-0.675462304426491</v>
      </c>
      <c r="Q609" s="219">
        <f>Scores!S605*calcs!$BN$5</f>
        <v>-0.675462304426491</v>
      </c>
      <c r="R609" s="219">
        <f>Scores!T605*calcs!$BN$6</f>
        <v>0.0218725454397876</v>
      </c>
      <c r="S609" s="219">
        <f>Scores!U605*calcs!$BN$6</f>
        <v>0.0218725454397876</v>
      </c>
      <c r="T609" s="219">
        <f>Scores!V605*calcs!$BN$6</f>
        <v>0.0218725454397876</v>
      </c>
      <c r="U609" s="219">
        <f>Scores!W605*calcs!$BN$6</f>
        <v>0.0218725454397876</v>
      </c>
      <c r="V609" s="219">
        <f>Scores!X605*calcs!$BN$6</f>
        <v>0.0218725454397876</v>
      </c>
      <c r="W609" s="219">
        <f>Scores!Y605*calcs!$BN$7</f>
        <v>-1.18498184522873</v>
      </c>
      <c r="X609" s="219">
        <f>Scores!Z605*calcs!$BN$7</f>
        <v>-1.89182991516281</v>
      </c>
      <c r="Y609" s="219">
        <f>Scores!AA605*calcs!$BN$7</f>
        <v>-0.972363041736742</v>
      </c>
      <c r="Z609" s="219">
        <f>Scores!AB605*calcs!$BN$7</f>
        <v>-1.70966791216206</v>
      </c>
      <c r="AA609" s="219">
        <f>Scores!AC605*calcs!$BN$7</f>
        <v>-1.52804662029956</v>
      </c>
      <c r="AB609" s="219">
        <f>Scores!AD605*calcs!$BN$8</f>
        <v>1.09100970753353</v>
      </c>
      <c r="AC609" s="219">
        <f>Scores!AE605*calcs!$BN$8</f>
        <v>1.11711142447382</v>
      </c>
      <c r="AD609" s="219">
        <f>Scores!AF605*calcs!$BN$8</f>
        <v>1.08223342136854</v>
      </c>
      <c r="AE609" s="219">
        <f>Scores!AG605*calcs!$BN$8</f>
        <v>1.1043307145663</v>
      </c>
      <c r="AF609" s="219">
        <f>Scores!AH605*calcs!$BN$8</f>
        <v>1.16355061094679</v>
      </c>
      <c r="AG609" s="219">
        <f>Scores!AI605*calcs!$BN$9</f>
        <v>2.11847293055371</v>
      </c>
      <c r="AH609" s="219">
        <f>Scores!AJ605*calcs!$BN$9</f>
        <v>2.12295793827677</v>
      </c>
      <c r="AI609" s="219">
        <f>Scores!AK605*calcs!$BN$9</f>
        <v>2.13487319728019</v>
      </c>
      <c r="AJ609" s="219">
        <f>Scores!AL605*calcs!$BN$9</f>
        <v>2.14529612143261</v>
      </c>
      <c r="AK609" s="219">
        <f>Scores!AM605*calcs!$BN$9</f>
        <v>2.15590189119175</v>
      </c>
      <c r="AL609" s="219">
        <f>Scores!AN605*calcs!$BN$10</f>
        <v>0.0616621161720435</v>
      </c>
      <c r="AM609" s="219">
        <f>Scores!AO605*calcs!$BN$10</f>
        <v>0.0153495051240493</v>
      </c>
      <c r="AN609" s="219">
        <f>Scores!AP605*calcs!$BN$10</f>
        <v>0.0285091834844501</v>
      </c>
      <c r="AO609" s="219">
        <f>Scores!AQ605*calcs!$BN$10</f>
        <v>-0.0889595967177744</v>
      </c>
      <c r="AP609" s="219">
        <f>Scores!AR605*calcs!$BN$10</f>
        <v>-0.0611355064638368</v>
      </c>
      <c r="AQ609" s="219">
        <f>Scores!AS605*calcs!$BN$11</f>
        <v>0.450593579889586</v>
      </c>
      <c r="AR609" s="219">
        <f>Scores!AT605*calcs!$BN$11</f>
        <v>0.478180209739663</v>
      </c>
      <c r="AS609" s="219">
        <f>Scores!AU605*calcs!$BN$11</f>
        <v>0.562635082521919</v>
      </c>
      <c r="AT609" s="219">
        <f>Scores!AV605*calcs!$BN$11</f>
        <v>1.07380595283271</v>
      </c>
      <c r="AU609" s="219">
        <f>Scores!AW605*calcs!$BN$11</f>
        <v>0.863656362712437</v>
      </c>
      <c r="AV609" s="219">
        <f>Scores!AX605*calcs!$BN$12</f>
        <v>0.503951246053697</v>
      </c>
      <c r="AW609" s="219">
        <f>Scores!AY605*calcs!$BN$12</f>
        <v>0.525132254427385</v>
      </c>
      <c r="AX609" s="219">
        <f>Scores!AZ605*calcs!$BN$12</f>
        <v>0.468747111557929</v>
      </c>
      <c r="AY609" s="219">
        <f>Scores!BA605*calcs!$BN$12</f>
        <v>0.523229492746575</v>
      </c>
      <c r="AZ609" s="219">
        <f>Scores!BB605*calcs!$BN$12</f>
        <v>0.631438476917243</v>
      </c>
      <c r="BA609" s="219">
        <f>Scores!BC605*calcs!$BN$13</f>
        <v>0.678844378446341</v>
      </c>
      <c r="BB609" s="219">
        <f>Scores!BD605*calcs!$BN$13</f>
        <v>0.699015367547932</v>
      </c>
      <c r="BC609" s="219">
        <f>Scores!BE605*calcs!$BN$13</f>
        <v>0.69139762259595</v>
      </c>
      <c r="BD609" s="219">
        <f>Scores!BF605*calcs!$BN$13</f>
        <v>0.757332080773356</v>
      </c>
      <c r="BE609" s="219">
        <f>Scores!BG605*calcs!$BN$13</f>
        <v>0.757332080773356</v>
      </c>
      <c r="BF609" s="219">
        <f>Scores!BH605*calcs!$BN$14</f>
        <v>2.5154536173449</v>
      </c>
      <c r="BG609" s="219">
        <f>Scores!BI605*calcs!$BN$14</f>
        <v>2.5154536173449</v>
      </c>
      <c r="BH609" s="219">
        <f>Scores!BJ605*calcs!$BN$14</f>
        <v>2.5154536173449</v>
      </c>
      <c r="BI609" s="219">
        <f>Scores!BK605*calcs!$BN$14</f>
        <v>2.69227549553313</v>
      </c>
      <c r="BJ609" s="219">
        <f>Scores!BL605*calcs!$BN$14</f>
        <v>2.69227549553313</v>
      </c>
    </row>
    <row r="610" spans="1:62">
      <c r="A610" t="s">
        <v>1214</v>
      </c>
      <c r="B610" s="22" t="s">
        <v>1215</v>
      </c>
      <c r="C610" s="219">
        <f>Scores!E606*calcs!$BN$3</f>
        <v>0.804060798335158</v>
      </c>
      <c r="D610" s="219">
        <f>Scores!F606*calcs!$BN$3</f>
        <v>0.804060798335158</v>
      </c>
      <c r="E610" s="219">
        <f>Scores!G606*calcs!$BN$3</f>
        <v>0.804060798335158</v>
      </c>
      <c r="F610" s="219">
        <f>Scores!H606*calcs!$BN$3</f>
        <v>0.804060798335158</v>
      </c>
      <c r="G610" s="219">
        <f>Scores!I606*calcs!$BN$3</f>
        <v>0.804060798335158</v>
      </c>
      <c r="H610" s="219">
        <f>Scores!J606*calcs!$BN$4</f>
        <v>0.399370463642792</v>
      </c>
      <c r="I610" s="219">
        <f>Scores!K606*calcs!$BN$4</f>
        <v>0.399370463642792</v>
      </c>
      <c r="J610" s="219">
        <f>Scores!L606*calcs!$BN$4</f>
        <v>0.399370463642792</v>
      </c>
      <c r="K610" s="219">
        <f>Scores!M606*calcs!$BN$4</f>
        <v>0.399370463642792</v>
      </c>
      <c r="L610" s="219">
        <f>Scores!N606*calcs!$BN$4</f>
        <v>0.399370463642792</v>
      </c>
      <c r="M610" s="219">
        <f>Scores!O606*calcs!$BN$5</f>
        <v>-0.529009237800464</v>
      </c>
      <c r="N610" s="219">
        <f>Scores!P606*calcs!$BN$5</f>
        <v>-0.529009237800464</v>
      </c>
      <c r="O610" s="219">
        <f>Scores!Q606*calcs!$BN$5</f>
        <v>-0.529009237800464</v>
      </c>
      <c r="P610" s="219">
        <f>Scores!R606*calcs!$BN$5</f>
        <v>-0.529009237800464</v>
      </c>
      <c r="Q610" s="219">
        <f>Scores!S606*calcs!$BN$5</f>
        <v>-0.529009237800464</v>
      </c>
      <c r="R610" s="219">
        <f>Scores!T606*calcs!$BN$6</f>
        <v>-0.243336085003028</v>
      </c>
      <c r="S610" s="219">
        <f>Scores!U606*calcs!$BN$6</f>
        <v>-0.243336085003028</v>
      </c>
      <c r="T610" s="219">
        <f>Scores!V606*calcs!$BN$6</f>
        <v>-0.243336085003028</v>
      </c>
      <c r="U610" s="219">
        <f>Scores!W606*calcs!$BN$6</f>
        <v>-0.243336085003028</v>
      </c>
      <c r="V610" s="219">
        <f>Scores!X606*calcs!$BN$6</f>
        <v>-0.243336085003028</v>
      </c>
      <c r="W610" s="219">
        <f>Scores!Y606*calcs!$BN$7</f>
        <v>-0.655414845421568</v>
      </c>
      <c r="X610" s="219">
        <f>Scores!Z606*calcs!$BN$7</f>
        <v>-1.07307991317237</v>
      </c>
      <c r="Y610" s="219">
        <f>Scores!AA606*calcs!$BN$7</f>
        <v>-1.54551398233922</v>
      </c>
      <c r="Z610" s="219">
        <f>Scores!AB606*calcs!$BN$7</f>
        <v>-1.22940094228698</v>
      </c>
      <c r="AA610" s="219">
        <f>Scores!AC606*calcs!$BN$7</f>
        <v>-2.17184820905063</v>
      </c>
      <c r="AB610" s="219">
        <f>Scores!AD606*calcs!$BN$8</f>
        <v>0.524162708724777</v>
      </c>
      <c r="AC610" s="219">
        <f>Scores!AE606*calcs!$BN$8</f>
        <v>0.570537811488429</v>
      </c>
      <c r="AD610" s="219">
        <f>Scores!AF606*calcs!$BN$8</f>
        <v>0.609464127867495</v>
      </c>
      <c r="AE610" s="219">
        <f>Scores!AG606*calcs!$BN$8</f>
        <v>0.624603951155475</v>
      </c>
      <c r="AF610" s="219">
        <f>Scores!AH606*calcs!$BN$8</f>
        <v>0.758251066131969</v>
      </c>
      <c r="AG610" s="219">
        <f>Scores!AI606*calcs!$BN$9</f>
        <v>1.8234680945648</v>
      </c>
      <c r="AH610" s="219">
        <f>Scores!AJ606*calcs!$BN$9</f>
        <v>1.8827256760157</v>
      </c>
      <c r="AI610" s="219">
        <f>Scores!AK606*calcs!$BN$9</f>
        <v>1.95952490833238</v>
      </c>
      <c r="AJ610" s="219">
        <f>Scores!AL606*calcs!$BN$9</f>
        <v>1.97361491070951</v>
      </c>
      <c r="AK610" s="219">
        <f>Scores!AM606*calcs!$BN$9</f>
        <v>1.98704228674796</v>
      </c>
      <c r="AL610" s="219">
        <f>Scores!AN606*calcs!$BN$10</f>
        <v>-0.582355309000128</v>
      </c>
      <c r="AM610" s="219">
        <f>Scores!AO606*calcs!$BN$10</f>
        <v>-0.593975307554348</v>
      </c>
      <c r="AN610" s="219">
        <f>Scores!AP606*calcs!$BN$10</f>
        <v>-0.582814074083792</v>
      </c>
      <c r="AO610" s="219">
        <f>Scores!AQ606*calcs!$BN$10</f>
        <v>-0.612786704542772</v>
      </c>
      <c r="AP610" s="219">
        <f>Scores!AR606*calcs!$BN$10</f>
        <v>-0.650921376955415</v>
      </c>
      <c r="AQ610" s="219">
        <f>Scores!AS606*calcs!$BN$11</f>
        <v>0.0205934523520488</v>
      </c>
      <c r="AR610" s="219">
        <f>Scores!AT606*calcs!$BN$11</f>
        <v>0.097355787367634</v>
      </c>
      <c r="AS610" s="219">
        <f>Scores!AU606*calcs!$BN$11</f>
        <v>0.277329631085661</v>
      </c>
      <c r="AT610" s="219">
        <f>Scores!AV606*calcs!$BN$11</f>
        <v>0.595174626965421</v>
      </c>
      <c r="AU610" s="219">
        <f>Scores!AW606*calcs!$BN$11</f>
        <v>0.310671005031914</v>
      </c>
      <c r="AV610" s="219">
        <f>Scores!AX606*calcs!$BN$12</f>
        <v>-0.165080199307098</v>
      </c>
      <c r="AW610" s="219">
        <f>Scores!AY606*calcs!$BN$12</f>
        <v>-0.149361109616405</v>
      </c>
      <c r="AX610" s="219">
        <f>Scores!AZ606*calcs!$BN$12</f>
        <v>-0.0469358949032629</v>
      </c>
      <c r="AY610" s="219">
        <f>Scores!BA606*calcs!$BN$12</f>
        <v>0.00983909292853584</v>
      </c>
      <c r="AZ610" s="219">
        <f>Scores!BB606*calcs!$BN$12</f>
        <v>0.0464968709142298</v>
      </c>
      <c r="BA610" s="219">
        <f>Scores!BC606*calcs!$BN$13</f>
        <v>-0.845679013827221</v>
      </c>
      <c r="BB610" s="219">
        <f>Scores!BD606*calcs!$BN$13</f>
        <v>-0.848804374879631</v>
      </c>
      <c r="BC610" s="219">
        <f>Scores!BE606*calcs!$BN$13</f>
        <v>-0.885474148236919</v>
      </c>
      <c r="BD610" s="219">
        <f>Scores!BF606*calcs!$BN$13</f>
        <v>-0.657683122776861</v>
      </c>
      <c r="BE610" s="219">
        <f>Scores!BG606*calcs!$BN$13</f>
        <v>-0.657683122776861</v>
      </c>
      <c r="BF610" s="219">
        <f>Scores!BH606*calcs!$BN$14</f>
        <v>2.82635549297299</v>
      </c>
      <c r="BG610" s="219">
        <f>Scores!BI606*calcs!$BN$14</f>
        <v>2.82635549297299</v>
      </c>
      <c r="BH610" s="219">
        <f>Scores!BJ606*calcs!$BN$14</f>
        <v>2.82635549297299</v>
      </c>
      <c r="BI610" s="219">
        <f>Scores!BK606*calcs!$BN$14</f>
        <v>2.71732778275316</v>
      </c>
      <c r="BJ610" s="219">
        <f>Scores!BL606*calcs!$BN$14</f>
        <v>2.71732778275316</v>
      </c>
    </row>
    <row r="611" spans="1:62">
      <c r="A611" t="s">
        <v>1216</v>
      </c>
      <c r="B611" s="22" t="s">
        <v>1217</v>
      </c>
      <c r="C611" s="219">
        <f>Scores!E607*calcs!$BN$3</f>
        <v>1.23380966637165</v>
      </c>
      <c r="D611" s="219">
        <f>Scores!F607*calcs!$BN$3</f>
        <v>1.23380966637165</v>
      </c>
      <c r="E611" s="219">
        <f>Scores!G607*calcs!$BN$3</f>
        <v>1.23380966637165</v>
      </c>
      <c r="F611" s="219">
        <f>Scores!H607*calcs!$BN$3</f>
        <v>1.23380966637165</v>
      </c>
      <c r="G611" s="219">
        <f>Scores!I607*calcs!$BN$3</f>
        <v>1.23380966637165</v>
      </c>
      <c r="H611" s="219">
        <f>Scores!J607*calcs!$BN$4</f>
        <v>0.699001468755654</v>
      </c>
      <c r="I611" s="219">
        <f>Scores!K607*calcs!$BN$4</f>
        <v>0.699001468755654</v>
      </c>
      <c r="J611" s="219">
        <f>Scores!L607*calcs!$BN$4</f>
        <v>0.699001468755654</v>
      </c>
      <c r="K611" s="219">
        <f>Scores!M607*calcs!$BN$4</f>
        <v>0.699001468755654</v>
      </c>
      <c r="L611" s="219">
        <f>Scores!N607*calcs!$BN$4</f>
        <v>0.699001468755654</v>
      </c>
      <c r="M611" s="219">
        <f>Scores!O607*calcs!$BN$5</f>
        <v>0.156598762586528</v>
      </c>
      <c r="N611" s="219">
        <f>Scores!P607*calcs!$BN$5</f>
        <v>0.156598762586528</v>
      </c>
      <c r="O611" s="219">
        <f>Scores!Q607*calcs!$BN$5</f>
        <v>0.156598762586528</v>
      </c>
      <c r="P611" s="219">
        <f>Scores!R607*calcs!$BN$5</f>
        <v>0.156598762586528</v>
      </c>
      <c r="Q611" s="219">
        <f>Scores!S607*calcs!$BN$5</f>
        <v>0.156598762586528</v>
      </c>
      <c r="R611" s="219">
        <f>Scores!T607*calcs!$BN$6</f>
        <v>0.0350901415711797</v>
      </c>
      <c r="S611" s="219">
        <f>Scores!U607*calcs!$BN$6</f>
        <v>0.0350901415711797</v>
      </c>
      <c r="T611" s="219">
        <f>Scores!V607*calcs!$BN$6</f>
        <v>0.0350901415711797</v>
      </c>
      <c r="U611" s="219">
        <f>Scores!W607*calcs!$BN$6</f>
        <v>0.0350901415711797</v>
      </c>
      <c r="V611" s="219">
        <f>Scores!X607*calcs!$BN$6</f>
        <v>0.0350901415711797</v>
      </c>
      <c r="W611" s="219">
        <f>Scores!Y607*calcs!$BN$7</f>
        <v>-1.00484336440809</v>
      </c>
      <c r="X611" s="219">
        <f>Scores!Z607*calcs!$BN$7</f>
        <v>-0.731386695218936</v>
      </c>
      <c r="Y611" s="219">
        <f>Scores!AA607*calcs!$BN$7</f>
        <v>-1.63729012696096</v>
      </c>
      <c r="Z611" s="219">
        <f>Scores!AB607*calcs!$BN$7</f>
        <v>-0.372893188995237</v>
      </c>
      <c r="AA611" s="219">
        <f>Scores!AC607*calcs!$BN$7</f>
        <v>-0.632210861093503</v>
      </c>
      <c r="AB611" s="219">
        <f>Scores!AD607*calcs!$BN$8</f>
        <v>0.323774944715943</v>
      </c>
      <c r="AC611" s="219">
        <f>Scores!AE607*calcs!$BN$8</f>
        <v>0.362499723489066</v>
      </c>
      <c r="AD611" s="219">
        <f>Scores!AF607*calcs!$BN$8</f>
        <v>0.326619926064072</v>
      </c>
      <c r="AE611" s="219">
        <f>Scores!AG607*calcs!$BN$8</f>
        <v>0.465764386427273</v>
      </c>
      <c r="AF611" s="219">
        <f>Scores!AH607*calcs!$BN$8</f>
        <v>0.60391465677021</v>
      </c>
      <c r="AG611" s="219">
        <f>Scores!AI607*calcs!$BN$9</f>
        <v>0.88929291381161</v>
      </c>
      <c r="AH611" s="219">
        <f>Scores!AJ607*calcs!$BN$9</f>
        <v>1.01114231082411</v>
      </c>
      <c r="AI611" s="219">
        <f>Scores!AK607*calcs!$BN$9</f>
        <v>1.12613345724985</v>
      </c>
      <c r="AJ611" s="219">
        <f>Scores!AL607*calcs!$BN$9</f>
        <v>1.31074897697329</v>
      </c>
      <c r="AK611" s="219">
        <f>Scores!AM607*calcs!$BN$9</f>
        <v>1.49080308635558</v>
      </c>
      <c r="AL611" s="219">
        <f>Scores!AN607*calcs!$BN$10</f>
        <v>-0.296805943694012</v>
      </c>
      <c r="AM611" s="219">
        <f>Scores!AO607*calcs!$BN$10</f>
        <v>-0.454702261417298</v>
      </c>
      <c r="AN611" s="219">
        <f>Scores!AP607*calcs!$BN$10</f>
        <v>-0.52020458894887</v>
      </c>
      <c r="AO611" s="219">
        <f>Scores!AQ607*calcs!$BN$10</f>
        <v>-0.583784260398748</v>
      </c>
      <c r="AP611" s="219">
        <f>Scores!AR607*calcs!$BN$10</f>
        <v>-0.547201166483923</v>
      </c>
      <c r="AQ611" s="219">
        <f>Scores!AS607*calcs!$BN$11</f>
        <v>0.260327563274623</v>
      </c>
      <c r="AR611" s="219">
        <f>Scores!AT607*calcs!$BN$11</f>
        <v>0.294021785888295</v>
      </c>
      <c r="AS611" s="219">
        <f>Scores!AU607*calcs!$BN$11</f>
        <v>0.244140790827406</v>
      </c>
      <c r="AT611" s="219">
        <f>Scores!AV607*calcs!$BN$11</f>
        <v>0.533691895282962</v>
      </c>
      <c r="AU611" s="219">
        <f>Scores!AW607*calcs!$BN$11</f>
        <v>0.305968410661892</v>
      </c>
      <c r="AV611" s="219">
        <f>Scores!AX607*calcs!$BN$12</f>
        <v>-0.18275733739146</v>
      </c>
      <c r="AW611" s="219">
        <f>Scores!AY607*calcs!$BN$12</f>
        <v>-0.173239598283127</v>
      </c>
      <c r="AX611" s="219">
        <f>Scores!AZ607*calcs!$BN$12</f>
        <v>-0.19317954311229</v>
      </c>
      <c r="AY611" s="219">
        <f>Scores!BA607*calcs!$BN$12</f>
        <v>-0.155569364155696</v>
      </c>
      <c r="AZ611" s="219">
        <f>Scores!BB607*calcs!$BN$12</f>
        <v>-0.052045310308017</v>
      </c>
      <c r="BA611" s="219">
        <f>Scores!BC607*calcs!$BN$13</f>
        <v>-0.247375493840616</v>
      </c>
      <c r="BB611" s="219">
        <f>Scores!BD607*calcs!$BN$13</f>
        <v>-0.194170935429981</v>
      </c>
      <c r="BC611" s="219">
        <f>Scores!BE607*calcs!$BN$13</f>
        <v>-0.363893485576816</v>
      </c>
      <c r="BD611" s="219">
        <f>Scores!BF607*calcs!$BN$13</f>
        <v>-0.272373818523751</v>
      </c>
      <c r="BE611" s="219">
        <f>Scores!BG607*calcs!$BN$13</f>
        <v>-0.272373818523751</v>
      </c>
      <c r="BF611" s="219">
        <f>Scores!BH607*calcs!$BN$14</f>
        <v>2.4653822308822</v>
      </c>
      <c r="BG611" s="219">
        <f>Scores!BI607*calcs!$BN$14</f>
        <v>2.4653822308822</v>
      </c>
      <c r="BH611" s="219">
        <f>Scores!BJ607*calcs!$BN$14</f>
        <v>2.4653822308822</v>
      </c>
      <c r="BI611" s="219">
        <f>Scores!BK607*calcs!$BN$14</f>
        <v>2.51593280809326</v>
      </c>
      <c r="BJ611" s="219">
        <f>Scores!BL607*calcs!$BN$14</f>
        <v>2.51593280809326</v>
      </c>
    </row>
    <row r="612" spans="1:62">
      <c r="A612" t="s">
        <v>1218</v>
      </c>
      <c r="B612" s="22" t="s">
        <v>1219</v>
      </c>
      <c r="C612" s="219">
        <f>Scores!E608*calcs!$BN$3</f>
        <v>0.48872558997072</v>
      </c>
      <c r="D612" s="219">
        <f>Scores!F608*calcs!$BN$3</f>
        <v>0.48872558997072</v>
      </c>
      <c r="E612" s="219">
        <f>Scores!G608*calcs!$BN$3</f>
        <v>0.48872558997072</v>
      </c>
      <c r="F612" s="219">
        <f>Scores!H608*calcs!$BN$3</f>
        <v>0.48872558997072</v>
      </c>
      <c r="G612" s="219">
        <f>Scores!I608*calcs!$BN$3</f>
        <v>0.48872558997072</v>
      </c>
      <c r="H612" s="219">
        <f>Scores!J608*calcs!$BN$4</f>
        <v>-1.24352139167206</v>
      </c>
      <c r="I612" s="219">
        <f>Scores!K608*calcs!$BN$4</f>
        <v>-1.24352139167206</v>
      </c>
      <c r="J612" s="219">
        <f>Scores!L608*calcs!$BN$4</f>
        <v>-1.24352139167206</v>
      </c>
      <c r="K612" s="219">
        <f>Scores!M608*calcs!$BN$4</f>
        <v>-1.24352139167206</v>
      </c>
      <c r="L612" s="219">
        <f>Scores!N608*calcs!$BN$4</f>
        <v>-1.24352139167206</v>
      </c>
      <c r="M612" s="219">
        <f>Scores!O608*calcs!$BN$5</f>
        <v>-1.681712208223</v>
      </c>
      <c r="N612" s="219">
        <f>Scores!P608*calcs!$BN$5</f>
        <v>-1.681712208223</v>
      </c>
      <c r="O612" s="219">
        <f>Scores!Q608*calcs!$BN$5</f>
        <v>-1.681712208223</v>
      </c>
      <c r="P612" s="219">
        <f>Scores!R608*calcs!$BN$5</f>
        <v>-1.681712208223</v>
      </c>
      <c r="Q612" s="219">
        <f>Scores!S608*calcs!$BN$5</f>
        <v>-1.681712208223</v>
      </c>
      <c r="R612" s="219">
        <f>Scores!T608*calcs!$BN$6</f>
        <v>1.3643036606575</v>
      </c>
      <c r="S612" s="219">
        <f>Scores!U608*calcs!$BN$6</f>
        <v>1.3643036606575</v>
      </c>
      <c r="T612" s="219">
        <f>Scores!V608*calcs!$BN$6</f>
        <v>1.3643036606575</v>
      </c>
      <c r="U612" s="219">
        <f>Scores!W608*calcs!$BN$6</f>
        <v>1.3643036606575</v>
      </c>
      <c r="V612" s="219">
        <f>Scores!X608*calcs!$BN$6</f>
        <v>1.3643036606575</v>
      </c>
      <c r="W612" s="219">
        <f>Scores!Y608*calcs!$BN$7</f>
        <v>0.655745022404802</v>
      </c>
      <c r="X612" s="219">
        <f>Scores!Z608*calcs!$BN$7</f>
        <v>0.905964909034505</v>
      </c>
      <c r="Y612" s="219">
        <f>Scores!AA608*calcs!$BN$7</f>
        <v>0.628659467530961</v>
      </c>
      <c r="Z612" s="219">
        <f>Scores!AB608*calcs!$BN$7</f>
        <v>0.967304944747292</v>
      </c>
      <c r="AA612" s="219">
        <f>Scores!AC608*calcs!$BN$7</f>
        <v>1.15843511992856</v>
      </c>
      <c r="AB612" s="219">
        <f>Scores!AD608*calcs!$BN$8</f>
        <v>1.25971660573746</v>
      </c>
      <c r="AC612" s="219">
        <f>Scores!AE608*calcs!$BN$8</f>
        <v>1.19496153038415</v>
      </c>
      <c r="AD612" s="219">
        <f>Scores!AF608*calcs!$BN$8</f>
        <v>1.30020555239483</v>
      </c>
      <c r="AE612" s="219">
        <f>Scores!AG608*calcs!$BN$8</f>
        <v>1.13639859136551</v>
      </c>
      <c r="AF612" s="219">
        <f>Scores!AH608*calcs!$BN$8</f>
        <v>0.999208128296492</v>
      </c>
      <c r="AG612" s="219">
        <f>Scores!AI608*calcs!$BN$9</f>
        <v>0.808177880568436</v>
      </c>
      <c r="AH612" s="219">
        <f>Scores!AJ608*calcs!$BN$9</f>
        <v>0.852558127227745</v>
      </c>
      <c r="AI612" s="219">
        <f>Scores!AK608*calcs!$BN$9</f>
        <v>0.810107122857924</v>
      </c>
      <c r="AJ612" s="219">
        <f>Scores!AL608*calcs!$BN$9</f>
        <v>0.77118266698872</v>
      </c>
      <c r="AK612" s="219">
        <f>Scores!AM608*calcs!$BN$9</f>
        <v>0.837819013847934</v>
      </c>
      <c r="AL612" s="219">
        <f>Scores!AN608*calcs!$BN$10</f>
        <v>0.307364710090288</v>
      </c>
      <c r="AM612" s="219">
        <f>Scores!AO608*calcs!$BN$10</f>
        <v>0.300780236288533</v>
      </c>
      <c r="AN612" s="219">
        <f>Scores!AP608*calcs!$BN$10</f>
        <v>0.31716109821774</v>
      </c>
      <c r="AO612" s="219">
        <f>Scores!AQ608*calcs!$BN$10</f>
        <v>0.290806873848558</v>
      </c>
      <c r="AP612" s="219">
        <f>Scores!AR608*calcs!$BN$10</f>
        <v>0.246113941781776</v>
      </c>
      <c r="AQ612" s="219">
        <f>Scores!AS608*calcs!$BN$11</f>
        <v>0.785047465518972</v>
      </c>
      <c r="AR612" s="219">
        <f>Scores!AT608*calcs!$BN$11</f>
        <v>0.81547353563182</v>
      </c>
      <c r="AS612" s="219">
        <f>Scores!AU608*calcs!$BN$11</f>
        <v>0.878505778650893</v>
      </c>
      <c r="AT612" s="219">
        <f>Scores!AV608*calcs!$BN$11</f>
        <v>1.27299683904356</v>
      </c>
      <c r="AU612" s="219">
        <f>Scores!AW608*calcs!$BN$11</f>
        <v>0.981715005791456</v>
      </c>
      <c r="AV612" s="219">
        <f>Scores!AX608*calcs!$BN$12</f>
        <v>0.529663422361428</v>
      </c>
      <c r="AW612" s="219">
        <f>Scores!AY608*calcs!$BN$12</f>
        <v>0.544685789177558</v>
      </c>
      <c r="AX612" s="219">
        <f>Scores!AZ608*calcs!$BN$12</f>
        <v>0.602987167459086</v>
      </c>
      <c r="AY612" s="219">
        <f>Scores!BA608*calcs!$BN$12</f>
        <v>0.51918306594998</v>
      </c>
      <c r="AZ612" s="219">
        <f>Scores!BB608*calcs!$BN$12</f>
        <v>0.413347609798137</v>
      </c>
      <c r="BA612" s="219">
        <f>Scores!BC608*calcs!$BN$13</f>
        <v>0.316410515377532</v>
      </c>
      <c r="BB612" s="219">
        <f>Scores!BD608*calcs!$BN$13</f>
        <v>0.177527712393126</v>
      </c>
      <c r="BC612" s="219">
        <f>Scores!BE608*calcs!$BN$13</f>
        <v>0.248660548477491</v>
      </c>
      <c r="BD612" s="219">
        <f>Scores!BF608*calcs!$BN$13</f>
        <v>0.252444026924452</v>
      </c>
      <c r="BE612" s="219">
        <f>Scores!BG608*calcs!$BN$13</f>
        <v>0.252444026924452</v>
      </c>
      <c r="BF612" s="219">
        <f>Scores!BH608*calcs!$BN$14</f>
        <v>2.55548608765507</v>
      </c>
      <c r="BG612" s="219">
        <f>Scores!BI608*calcs!$BN$14</f>
        <v>2.55548608765507</v>
      </c>
      <c r="BH612" s="219">
        <f>Scores!BJ608*calcs!$BN$14</f>
        <v>2.55548608765507</v>
      </c>
      <c r="BI612" s="219">
        <f>Scores!BK608*calcs!$BN$14</f>
        <v>3.10623600896307</v>
      </c>
      <c r="BJ612" s="219">
        <f>Scores!BL608*calcs!$BN$14</f>
        <v>3.10623600896307</v>
      </c>
    </row>
    <row r="613" spans="1:62">
      <c r="A613" t="s">
        <v>1220</v>
      </c>
      <c r="B613" s="22" t="s">
        <v>1221</v>
      </c>
      <c r="C613" s="219">
        <f>Scores!E609*calcs!$BN$3</f>
        <v>-0.482395228709141</v>
      </c>
      <c r="D613" s="219">
        <f>Scores!F609*calcs!$BN$3</f>
        <v>-0.482395228709141</v>
      </c>
      <c r="E613" s="219">
        <f>Scores!G609*calcs!$BN$3</f>
        <v>-0.482395228709141</v>
      </c>
      <c r="F613" s="219">
        <f>Scores!H609*calcs!$BN$3</f>
        <v>-0.482395228709141</v>
      </c>
      <c r="G613" s="219">
        <f>Scores!I609*calcs!$BN$3</f>
        <v>-0.482395228709141</v>
      </c>
      <c r="H613" s="219">
        <f>Scores!J609*calcs!$BN$4</f>
        <v>-0.431940722750524</v>
      </c>
      <c r="I613" s="219">
        <f>Scores!K609*calcs!$BN$4</f>
        <v>-0.431940722750524</v>
      </c>
      <c r="J613" s="219">
        <f>Scores!L609*calcs!$BN$4</f>
        <v>-0.431940722750524</v>
      </c>
      <c r="K613" s="219">
        <f>Scores!M609*calcs!$BN$4</f>
        <v>-0.431940722750524</v>
      </c>
      <c r="L613" s="219">
        <f>Scores!N609*calcs!$BN$4</f>
        <v>-0.431940722750524</v>
      </c>
      <c r="M613" s="219">
        <f>Scores!O609*calcs!$BN$5</f>
        <v>-1.81671144603664</v>
      </c>
      <c r="N613" s="219">
        <f>Scores!P609*calcs!$BN$5</f>
        <v>-1.81671144603664</v>
      </c>
      <c r="O613" s="219">
        <f>Scores!Q609*calcs!$BN$5</f>
        <v>-1.81671144603664</v>
      </c>
      <c r="P613" s="219">
        <f>Scores!R609*calcs!$BN$5</f>
        <v>-1.81671144603664</v>
      </c>
      <c r="Q613" s="219">
        <f>Scores!S609*calcs!$BN$5</f>
        <v>-1.81671144603664</v>
      </c>
      <c r="R613" s="219">
        <f>Scores!T609*calcs!$BN$6</f>
        <v>0.2525656059563</v>
      </c>
      <c r="S613" s="219">
        <f>Scores!U609*calcs!$BN$6</f>
        <v>0.2525656059563</v>
      </c>
      <c r="T613" s="219">
        <f>Scores!V609*calcs!$BN$6</f>
        <v>0.2525656059563</v>
      </c>
      <c r="U613" s="219">
        <f>Scores!W609*calcs!$BN$6</f>
        <v>0.2525656059563</v>
      </c>
      <c r="V613" s="219">
        <f>Scores!X609*calcs!$BN$6</f>
        <v>0.2525656059563</v>
      </c>
      <c r="W613" s="219">
        <f>Scores!Y609*calcs!$BN$7</f>
        <v>1.13963225038378</v>
      </c>
      <c r="X613" s="219">
        <f>Scores!Z609*calcs!$BN$7</f>
        <v>1.47552293619226</v>
      </c>
      <c r="Y613" s="219">
        <f>Scores!AA609*calcs!$BN$7</f>
        <v>1.64327240409837</v>
      </c>
      <c r="Z613" s="219">
        <f>Scores!AB609*calcs!$BN$7</f>
        <v>1.69230448674686</v>
      </c>
      <c r="AA613" s="219">
        <f>Scores!AC609*calcs!$BN$7</f>
        <v>0.845110301245563</v>
      </c>
      <c r="AB613" s="219">
        <f>Scores!AD609*calcs!$BN$8</f>
        <v>0.0620830206854241</v>
      </c>
      <c r="AC613" s="219">
        <f>Scores!AE609*calcs!$BN$8</f>
        <v>-0.0193756860832569</v>
      </c>
      <c r="AD613" s="219">
        <f>Scores!AF609*calcs!$BN$8</f>
        <v>-0.031123785624578</v>
      </c>
      <c r="AE613" s="219">
        <f>Scores!AG609*calcs!$BN$8</f>
        <v>0.00762552393065583</v>
      </c>
      <c r="AF613" s="219">
        <f>Scores!AH609*calcs!$BN$8</f>
        <v>-0.0114981400028328</v>
      </c>
      <c r="AG613" s="219">
        <f>Scores!AI609*calcs!$BN$9</f>
        <v>1.22621363034992</v>
      </c>
      <c r="AH613" s="219">
        <f>Scores!AJ609*calcs!$BN$9</f>
        <v>1.1535512466596</v>
      </c>
      <c r="AI613" s="219">
        <f>Scores!AK609*calcs!$BN$9</f>
        <v>1.28376998412991</v>
      </c>
      <c r="AJ613" s="219">
        <f>Scores!AL609*calcs!$BN$9</f>
        <v>1.22103984813774</v>
      </c>
      <c r="AK613" s="219">
        <f>Scores!AM609*calcs!$BN$9</f>
        <v>1.34302912797377</v>
      </c>
      <c r="AL613" s="219">
        <f>Scores!AN609*calcs!$BN$10</f>
        <v>-0.0411154394538886</v>
      </c>
      <c r="AM613" s="219">
        <f>Scores!AO609*calcs!$BN$10</f>
        <v>-0.0606118991374668</v>
      </c>
      <c r="AN613" s="219">
        <f>Scores!AP609*calcs!$BN$10</f>
        <v>-0.146500245133371</v>
      </c>
      <c r="AO613" s="219">
        <f>Scores!AQ609*calcs!$BN$10</f>
        <v>-0.236807611976423</v>
      </c>
      <c r="AP613" s="219">
        <f>Scores!AR609*calcs!$BN$10</f>
        <v>-0.303513261460376</v>
      </c>
      <c r="AQ613" s="219">
        <f>Scores!AS609*calcs!$BN$11</f>
        <v>0.180098207266965</v>
      </c>
      <c r="AR613" s="219">
        <f>Scores!AT609*calcs!$BN$11</f>
        <v>0.230844394591303</v>
      </c>
      <c r="AS613" s="219">
        <f>Scores!AU609*calcs!$BN$11</f>
        <v>0.0651125275112419</v>
      </c>
      <c r="AT613" s="219">
        <f>Scores!AV609*calcs!$BN$11</f>
        <v>0.470358560126376</v>
      </c>
      <c r="AU613" s="219">
        <f>Scores!AW609*calcs!$BN$11</f>
        <v>0.288195847111738</v>
      </c>
      <c r="AV613" s="219">
        <f>Scores!AX609*calcs!$BN$12</f>
        <v>-0.121815235105511</v>
      </c>
      <c r="AW613" s="219">
        <f>Scores!AY609*calcs!$BN$12</f>
        <v>-0.162660416528104</v>
      </c>
      <c r="AX613" s="219">
        <f>Scores!AZ609*calcs!$BN$12</f>
        <v>-0.131871347045085</v>
      </c>
      <c r="AY613" s="219">
        <f>Scores!BA609*calcs!$BN$12</f>
        <v>-0.152123354633108</v>
      </c>
      <c r="AZ613" s="219">
        <f>Scores!BB609*calcs!$BN$12</f>
        <v>-0.145850125153861</v>
      </c>
      <c r="BA613" s="219">
        <f>Scores!BC609*calcs!$BN$13</f>
        <v>-0.207105064610748</v>
      </c>
      <c r="BB613" s="219">
        <f>Scores!BD609*calcs!$BN$13</f>
        <v>-0.244100604540548</v>
      </c>
      <c r="BC613" s="219">
        <f>Scores!BE609*calcs!$BN$13</f>
        <v>-0.21833609134609</v>
      </c>
      <c r="BD613" s="219">
        <f>Scores!BF609*calcs!$BN$13</f>
        <v>-0.219227707592287</v>
      </c>
      <c r="BE613" s="219">
        <f>Scores!BG609*calcs!$BN$13</f>
        <v>-0.219227707592287</v>
      </c>
      <c r="BF613" s="219">
        <f>Scores!BH609*calcs!$BN$14</f>
        <v>1.69613062354048</v>
      </c>
      <c r="BG613" s="219">
        <f>Scores!BI609*calcs!$BN$14</f>
        <v>1.69613062354048</v>
      </c>
      <c r="BH613" s="219">
        <f>Scores!BJ609*calcs!$BN$14</f>
        <v>1.69613062354048</v>
      </c>
      <c r="BI613" s="219">
        <f>Scores!BK609*calcs!$BN$14</f>
        <v>2.11493007065251</v>
      </c>
      <c r="BJ613" s="219">
        <f>Scores!BL609*calcs!$BN$14</f>
        <v>2.11493007065251</v>
      </c>
    </row>
    <row r="614" spans="1:62">
      <c r="A614" t="s">
        <v>1222</v>
      </c>
      <c r="B614" s="22" t="s">
        <v>1223</v>
      </c>
      <c r="C614" s="219">
        <f>Scores!E610*calcs!$BN$3</f>
        <v>-1.49816528043175</v>
      </c>
      <c r="D614" s="219">
        <f>Scores!F610*calcs!$BN$3</f>
        <v>-1.49816528043175</v>
      </c>
      <c r="E614" s="219">
        <f>Scores!G610*calcs!$BN$3</f>
        <v>-1.49816528043175</v>
      </c>
      <c r="F614" s="219">
        <f>Scores!H610*calcs!$BN$3</f>
        <v>-1.49816528043175</v>
      </c>
      <c r="G614" s="219">
        <f>Scores!I610*calcs!$BN$3</f>
        <v>-1.49816528043175</v>
      </c>
      <c r="H614" s="219">
        <f>Scores!J610*calcs!$BN$4</f>
        <v>-0.881569720853592</v>
      </c>
      <c r="I614" s="219">
        <f>Scores!K610*calcs!$BN$4</f>
        <v>-0.881569720853592</v>
      </c>
      <c r="J614" s="219">
        <f>Scores!L610*calcs!$BN$4</f>
        <v>-0.881569720853592</v>
      </c>
      <c r="K614" s="219">
        <f>Scores!M610*calcs!$BN$4</f>
        <v>-0.881569720853592</v>
      </c>
      <c r="L614" s="219">
        <f>Scores!N610*calcs!$BN$4</f>
        <v>-0.881569720853592</v>
      </c>
      <c r="M614" s="219">
        <f>Scores!O610*calcs!$BN$5</f>
        <v>-1.65592765746416</v>
      </c>
      <c r="N614" s="219">
        <f>Scores!P610*calcs!$BN$5</f>
        <v>-1.65592765746416</v>
      </c>
      <c r="O614" s="219">
        <f>Scores!Q610*calcs!$BN$5</f>
        <v>-1.65592765746416</v>
      </c>
      <c r="P614" s="219">
        <f>Scores!R610*calcs!$BN$5</f>
        <v>-1.65592765746416</v>
      </c>
      <c r="Q614" s="219">
        <f>Scores!S610*calcs!$BN$5</f>
        <v>-1.65592765746416</v>
      </c>
      <c r="R614" s="219">
        <f>Scores!T610*calcs!$BN$6</f>
        <v>1.61171148998316</v>
      </c>
      <c r="S614" s="219">
        <f>Scores!U610*calcs!$BN$6</f>
        <v>1.61171148998316</v>
      </c>
      <c r="T614" s="219">
        <f>Scores!V610*calcs!$BN$6</f>
        <v>1.61171148998316</v>
      </c>
      <c r="U614" s="219">
        <f>Scores!W610*calcs!$BN$6</f>
        <v>1.61171148998316</v>
      </c>
      <c r="V614" s="219">
        <f>Scores!X610*calcs!$BN$6</f>
        <v>1.61171148998316</v>
      </c>
      <c r="W614" s="219">
        <f>Scores!Y610*calcs!$BN$7</f>
        <v>1.74093040388057</v>
      </c>
      <c r="X614" s="219">
        <f>Scores!Z610*calcs!$BN$7</f>
        <v>1.28089927675046</v>
      </c>
      <c r="Y614" s="219">
        <f>Scores!AA610*calcs!$BN$7</f>
        <v>1.61472160852082</v>
      </c>
      <c r="Z614" s="219">
        <f>Scores!AB610*calcs!$BN$7</f>
        <v>1.55896647104202</v>
      </c>
      <c r="AA614" s="219">
        <f>Scores!AC610*calcs!$BN$7</f>
        <v>1.3035846561634</v>
      </c>
      <c r="AB614" s="219">
        <f>Scores!AD610*calcs!$BN$8</f>
        <v>1.18286681993193</v>
      </c>
      <c r="AC614" s="219">
        <f>Scores!AE610*calcs!$BN$8</f>
        <v>1.00380390676244</v>
      </c>
      <c r="AD614" s="219">
        <f>Scores!AF610*calcs!$BN$8</f>
        <v>0.987172921803789</v>
      </c>
      <c r="AE614" s="219">
        <f>Scores!AG610*calcs!$BN$8</f>
        <v>0.938627249360198</v>
      </c>
      <c r="AF614" s="219">
        <f>Scores!AH610*calcs!$BN$8</f>
        <v>0.873908334894609</v>
      </c>
      <c r="AG614" s="219">
        <f>Scores!AI610*calcs!$BN$9</f>
        <v>1.04270466548065</v>
      </c>
      <c r="AH614" s="219">
        <f>Scores!AJ610*calcs!$BN$9</f>
        <v>1.02180565921312</v>
      </c>
      <c r="AI614" s="219">
        <f>Scores!AK610*calcs!$BN$9</f>
        <v>0.978980030521965</v>
      </c>
      <c r="AJ614" s="219">
        <f>Scores!AL610*calcs!$BN$9</f>
        <v>1.02929199748948</v>
      </c>
      <c r="AK614" s="219">
        <f>Scores!AM610*calcs!$BN$9</f>
        <v>0.998174016305537</v>
      </c>
      <c r="AL614" s="219">
        <f>Scores!AN610*calcs!$BN$10</f>
        <v>0.568323347421756</v>
      </c>
      <c r="AM614" s="219">
        <f>Scores!AO610*calcs!$BN$10</f>
        <v>0.500394721918938</v>
      </c>
      <c r="AN614" s="219">
        <f>Scores!AP610*calcs!$BN$10</f>
        <v>0.525505656096099</v>
      </c>
      <c r="AO614" s="219">
        <f>Scores!AQ610*calcs!$BN$10</f>
        <v>0.443442599642915</v>
      </c>
      <c r="AP614" s="219">
        <f>Scores!AR610*calcs!$BN$10</f>
        <v>0.370867198029995</v>
      </c>
      <c r="AQ614" s="219">
        <f>Scores!AS610*calcs!$BN$11</f>
        <v>0.50613843739961</v>
      </c>
      <c r="AR614" s="219">
        <f>Scores!AT610*calcs!$BN$11</f>
        <v>0.567888019897174</v>
      </c>
      <c r="AS614" s="219">
        <f>Scores!AU610*calcs!$BN$11</f>
        <v>0.56583158518886</v>
      </c>
      <c r="AT614" s="219">
        <f>Scores!AV610*calcs!$BN$11</f>
        <v>0.922343831123476</v>
      </c>
      <c r="AU614" s="219">
        <f>Scores!AW610*calcs!$BN$11</f>
        <v>0.570456867495196</v>
      </c>
      <c r="AV614" s="219">
        <f>Scores!AX610*calcs!$BN$12</f>
        <v>0.498709645373884</v>
      </c>
      <c r="AW614" s="219">
        <f>Scores!AY610*calcs!$BN$12</f>
        <v>0.460182155480078</v>
      </c>
      <c r="AX614" s="219">
        <f>Scores!AZ610*calcs!$BN$12</f>
        <v>0.404167493199521</v>
      </c>
      <c r="AY614" s="219">
        <f>Scores!BA610*calcs!$BN$12</f>
        <v>0.39854896707648</v>
      </c>
      <c r="AZ614" s="219">
        <f>Scores!BB610*calcs!$BN$12</f>
        <v>0.360053903014038</v>
      </c>
      <c r="BA614" s="219">
        <f>Scores!BC610*calcs!$BN$13</f>
        <v>0</v>
      </c>
      <c r="BB614" s="219">
        <f>Scores!BD610*calcs!$BN$13</f>
        <v>0.0110954820245705</v>
      </c>
      <c r="BC614" s="219">
        <f>Scores!BE610*calcs!$BN$13</f>
        <v>-0.491256205528701</v>
      </c>
      <c r="BD614" s="219">
        <f>Scores!BF610*calcs!$BN$13</f>
        <v>-0.146151805061525</v>
      </c>
      <c r="BE614" s="219">
        <f>Scores!BG610*calcs!$BN$13</f>
        <v>-0.146151805061525</v>
      </c>
      <c r="BF614" s="219">
        <f>Scores!BH610*calcs!$BN$14</f>
        <v>1.81767351597683</v>
      </c>
      <c r="BG614" s="219">
        <f>Scores!BI610*calcs!$BN$14</f>
        <v>1.81767351597683</v>
      </c>
      <c r="BH614" s="219">
        <f>Scores!BJ610*calcs!$BN$14</f>
        <v>1.81767351597683</v>
      </c>
      <c r="BI614" s="219">
        <f>Scores!BK610*calcs!$BN$14</f>
        <v>2.41905395815965</v>
      </c>
      <c r="BJ614" s="219">
        <f>Scores!BL610*calcs!$BN$14</f>
        <v>2.41905395815965</v>
      </c>
    </row>
    <row r="615" spans="1:62">
      <c r="A615" t="s">
        <v>1224</v>
      </c>
      <c r="B615" s="22" t="s">
        <v>1225</v>
      </c>
      <c r="C615" s="219">
        <f>Scores!E611*calcs!$BN$3</f>
        <v>-0.261939640560551</v>
      </c>
      <c r="D615" s="219">
        <f>Scores!F611*calcs!$BN$3</f>
        <v>-0.261939640560551</v>
      </c>
      <c r="E615" s="219">
        <f>Scores!G611*calcs!$BN$3</f>
        <v>-0.261939640560551</v>
      </c>
      <c r="F615" s="219">
        <f>Scores!H611*calcs!$BN$3</f>
        <v>-0.261939640560551</v>
      </c>
      <c r="G615" s="219">
        <f>Scores!I611*calcs!$BN$3</f>
        <v>-0.261939640560551</v>
      </c>
      <c r="H615" s="219">
        <f>Scores!J611*calcs!$BN$4</f>
        <v>-1.63047446962887</v>
      </c>
      <c r="I615" s="219">
        <f>Scores!K611*calcs!$BN$4</f>
        <v>-1.63047446962887</v>
      </c>
      <c r="J615" s="219">
        <f>Scores!L611*calcs!$BN$4</f>
        <v>-1.63047446962887</v>
      </c>
      <c r="K615" s="219">
        <f>Scores!M611*calcs!$BN$4</f>
        <v>-1.63047446962887</v>
      </c>
      <c r="L615" s="219">
        <f>Scores!N611*calcs!$BN$4</f>
        <v>-1.63047446962887</v>
      </c>
      <c r="M615" s="219">
        <f>Scores!O611*calcs!$BN$5</f>
        <v>-2.49940120087871</v>
      </c>
      <c r="N615" s="219">
        <f>Scores!P611*calcs!$BN$5</f>
        <v>-2.49940120087871</v>
      </c>
      <c r="O615" s="219">
        <f>Scores!Q611*calcs!$BN$5</f>
        <v>-2.49940120087871</v>
      </c>
      <c r="P615" s="219">
        <f>Scores!R611*calcs!$BN$5</f>
        <v>-2.49940120087871</v>
      </c>
      <c r="Q615" s="219">
        <f>Scores!S611*calcs!$BN$5</f>
        <v>-2.49940120087871</v>
      </c>
      <c r="R615" s="219">
        <f>Scores!T611*calcs!$BN$6</f>
        <v>0.00883533868315543</v>
      </c>
      <c r="S615" s="219">
        <f>Scores!U611*calcs!$BN$6</f>
        <v>0.00883533868315543</v>
      </c>
      <c r="T615" s="219">
        <f>Scores!V611*calcs!$BN$6</f>
        <v>0.00883533868315543</v>
      </c>
      <c r="U615" s="219">
        <f>Scores!W611*calcs!$BN$6</f>
        <v>0.00883533868315543</v>
      </c>
      <c r="V615" s="219">
        <f>Scores!X611*calcs!$BN$6</f>
        <v>0.00883533868315543</v>
      </c>
      <c r="W615" s="219">
        <f>Scores!Y611*calcs!$BN$7</f>
        <v>-0.228738089761043</v>
      </c>
      <c r="X615" s="219">
        <f>Scores!Z611*calcs!$BN$7</f>
        <v>0.014805671458324</v>
      </c>
      <c r="Y615" s="219">
        <f>Scores!AA611*calcs!$BN$7</f>
        <v>0.314272741964694</v>
      </c>
      <c r="Z615" s="219">
        <f>Scores!AB611*calcs!$BN$7</f>
        <v>-0.51579635429842</v>
      </c>
      <c r="AA615" s="219">
        <f>Scores!AC611*calcs!$BN$7</f>
        <v>-0.966131968573438</v>
      </c>
      <c r="AB615" s="219">
        <f>Scores!AD611*calcs!$BN$8</f>
        <v>-0.694785446706146</v>
      </c>
      <c r="AC615" s="219">
        <f>Scores!AE611*calcs!$BN$8</f>
        <v>-0.816431001911285</v>
      </c>
      <c r="AD615" s="219">
        <f>Scores!AF611*calcs!$BN$8</f>
        <v>-0.822929867495457</v>
      </c>
      <c r="AE615" s="219">
        <f>Scores!AG611*calcs!$BN$8</f>
        <v>-0.86801395985837</v>
      </c>
      <c r="AF615" s="219">
        <f>Scores!AH611*calcs!$BN$8</f>
        <v>-1.05444081836049</v>
      </c>
      <c r="AG615" s="219">
        <f>Scores!AI611*calcs!$BN$9</f>
        <v>1.03841879563312</v>
      </c>
      <c r="AH615" s="219">
        <f>Scores!AJ611*calcs!$BN$9</f>
        <v>0.987582504666034</v>
      </c>
      <c r="AI615" s="219">
        <f>Scores!AK611*calcs!$BN$9</f>
        <v>0.926044462119227</v>
      </c>
      <c r="AJ615" s="219">
        <f>Scores!AL611*calcs!$BN$9</f>
        <v>0.888479690898409</v>
      </c>
      <c r="AK615" s="219">
        <f>Scores!AM611*calcs!$BN$9</f>
        <v>0.945412980340671</v>
      </c>
      <c r="AL615" s="219">
        <f>Scores!AN611*calcs!$BN$10</f>
        <v>-0.622203927031274</v>
      </c>
      <c r="AM615" s="219">
        <f>Scores!AO611*calcs!$BN$10</f>
        <v>-0.60889741964046</v>
      </c>
      <c r="AN615" s="219">
        <f>Scores!AP611*calcs!$BN$10</f>
        <v>-0.514112642812076</v>
      </c>
      <c r="AO615" s="219">
        <f>Scores!AQ611*calcs!$BN$10</f>
        <v>-0.4779406844816</v>
      </c>
      <c r="AP615" s="219">
        <f>Scores!AR611*calcs!$BN$10</f>
        <v>-0.469834548509725</v>
      </c>
      <c r="AQ615" s="219">
        <f>Scores!AS611*calcs!$BN$11</f>
        <v>-0.749588175727346</v>
      </c>
      <c r="AR615" s="219">
        <f>Scores!AT611*calcs!$BN$11</f>
        <v>-0.448886268850556</v>
      </c>
      <c r="AS615" s="219">
        <f>Scores!AU611*calcs!$BN$11</f>
        <v>-0.579248806102781</v>
      </c>
      <c r="AT615" s="219">
        <f>Scores!AV611*calcs!$BN$11</f>
        <v>-0.335374665362436</v>
      </c>
      <c r="AU615" s="219">
        <f>Scores!AW611*calcs!$BN$11</f>
        <v>-0.326783748726047</v>
      </c>
      <c r="AV615" s="219">
        <f>Scores!AX611*calcs!$BN$12</f>
        <v>-1.04649785503285</v>
      </c>
      <c r="AW615" s="219">
        <f>Scores!AY611*calcs!$BN$12</f>
        <v>-1.11222975724501</v>
      </c>
      <c r="AX615" s="219">
        <f>Scores!AZ611*calcs!$BN$12</f>
        <v>-1.04658963236778</v>
      </c>
      <c r="AY615" s="219">
        <f>Scores!BA611*calcs!$BN$12</f>
        <v>-1.18220452112516</v>
      </c>
      <c r="AZ615" s="219">
        <f>Scores!BB611*calcs!$BN$12</f>
        <v>-1.43246579279754</v>
      </c>
      <c r="BA615" s="219">
        <f>Scores!BC611*calcs!$BN$13</f>
        <v>-1.783404723037</v>
      </c>
      <c r="BB615" s="219">
        <f>Scores!BD611*calcs!$BN$13</f>
        <v>-1.74199067785754</v>
      </c>
      <c r="BC615" s="219">
        <f>Scores!BE611*calcs!$BN$13</f>
        <v>-2.00141417067249</v>
      </c>
      <c r="BD615" s="219">
        <f>Scores!BF611*calcs!$BN$13</f>
        <v>-1.84682735486836</v>
      </c>
      <c r="BE615" s="219">
        <f>Scores!BG611*calcs!$BN$13</f>
        <v>-1.84682735486836</v>
      </c>
      <c r="BF615" s="219">
        <f>Scores!BH611*calcs!$BN$14</f>
        <v>0.998603026618262</v>
      </c>
      <c r="BG615" s="219">
        <f>Scores!BI611*calcs!$BN$14</f>
        <v>0.998603026618262</v>
      </c>
      <c r="BH615" s="219">
        <f>Scores!BJ611*calcs!$BN$14</f>
        <v>0.998603026618262</v>
      </c>
      <c r="BI615" s="219">
        <f>Scores!BK611*calcs!$BN$14</f>
        <v>1.24973083115163</v>
      </c>
      <c r="BJ615" s="219">
        <f>Scores!BL611*calcs!$BN$14</f>
        <v>1.24973083115163</v>
      </c>
    </row>
    <row r="616" spans="1:62">
      <c r="A616" t="s">
        <v>1226</v>
      </c>
      <c r="B616" s="22" t="s">
        <v>1227</v>
      </c>
      <c r="C616" s="219">
        <f>Scores!E612*calcs!$BN$3</f>
        <v>-0.390306185558464</v>
      </c>
      <c r="D616" s="219">
        <f>Scores!F612*calcs!$BN$3</f>
        <v>-0.390306185558464</v>
      </c>
      <c r="E616" s="219">
        <f>Scores!G612*calcs!$BN$3</f>
        <v>-0.390306185558464</v>
      </c>
      <c r="F616" s="219">
        <f>Scores!H612*calcs!$BN$3</f>
        <v>-0.390306185558464</v>
      </c>
      <c r="G616" s="219">
        <f>Scores!I612*calcs!$BN$3</f>
        <v>-0.390306185558464</v>
      </c>
      <c r="H616" s="219">
        <f>Scores!J612*calcs!$BN$4</f>
        <v>-0.00357179184653726</v>
      </c>
      <c r="I616" s="219">
        <f>Scores!K612*calcs!$BN$4</f>
        <v>-0.00357179184653726</v>
      </c>
      <c r="J616" s="219">
        <f>Scores!L612*calcs!$BN$4</f>
        <v>-0.00357179184653726</v>
      </c>
      <c r="K616" s="219">
        <f>Scores!M612*calcs!$BN$4</f>
        <v>-0.00357179184653726</v>
      </c>
      <c r="L616" s="219">
        <f>Scores!N612*calcs!$BN$4</f>
        <v>-0.00357179184653726</v>
      </c>
      <c r="M616" s="219">
        <f>Scores!O612*calcs!$BN$5</f>
        <v>-1.04525867962872</v>
      </c>
      <c r="N616" s="219">
        <f>Scores!P612*calcs!$BN$5</f>
        <v>-1.04525867962872</v>
      </c>
      <c r="O616" s="219">
        <f>Scores!Q612*calcs!$BN$5</f>
        <v>-1.04525867962872</v>
      </c>
      <c r="P616" s="219">
        <f>Scores!R612*calcs!$BN$5</f>
        <v>-1.04525867962872</v>
      </c>
      <c r="Q616" s="219">
        <f>Scores!S612*calcs!$BN$5</f>
        <v>-1.04525867962872</v>
      </c>
      <c r="R616" s="219">
        <f>Scores!T612*calcs!$BN$6</f>
        <v>-0.545816241467765</v>
      </c>
      <c r="S616" s="219">
        <f>Scores!U612*calcs!$BN$6</f>
        <v>-0.545816241467765</v>
      </c>
      <c r="T616" s="219">
        <f>Scores!V612*calcs!$BN$6</f>
        <v>-0.545816241467765</v>
      </c>
      <c r="U616" s="219">
        <f>Scores!W612*calcs!$BN$6</f>
        <v>-0.545816241467765</v>
      </c>
      <c r="V616" s="219">
        <f>Scores!X612*calcs!$BN$6</f>
        <v>-0.545816241467765</v>
      </c>
      <c r="W616" s="219">
        <f>Scores!Y612*calcs!$BN$7</f>
        <v>-1.63732884569846</v>
      </c>
      <c r="X616" s="219">
        <f>Scores!Z612*calcs!$BN$7</f>
        <v>-2.11264581322918</v>
      </c>
      <c r="Y616" s="219">
        <f>Scores!AA612*calcs!$BN$7</f>
        <v>-2.35390631116956</v>
      </c>
      <c r="Z616" s="219">
        <f>Scores!AB612*calcs!$BN$7</f>
        <v>-1.72836405440435</v>
      </c>
      <c r="AA616" s="219">
        <f>Scores!AC612*calcs!$BN$7</f>
        <v>-1.61957485608265</v>
      </c>
      <c r="AB616" s="219">
        <f>Scores!AD612*calcs!$BN$8</f>
        <v>-2.75067331245927</v>
      </c>
      <c r="AC616" s="219">
        <f>Scores!AE612*calcs!$BN$8</f>
        <v>-2.81519492812496</v>
      </c>
      <c r="AD616" s="219">
        <f>Scores!AF612*calcs!$BN$8</f>
        <v>-2.90129747250593</v>
      </c>
      <c r="AE616" s="219">
        <f>Scores!AG612*calcs!$BN$8</f>
        <v>-3.0415210084968</v>
      </c>
      <c r="AF616" s="219">
        <f>Scores!AH612*calcs!$BN$8</f>
        <v>-3.05560494106674</v>
      </c>
      <c r="AG616" s="219">
        <f>Scores!AI612*calcs!$BN$9</f>
        <v>1.547494005991</v>
      </c>
      <c r="AH616" s="219">
        <f>Scores!AJ612*calcs!$BN$9</f>
        <v>1.66222895390875</v>
      </c>
      <c r="AI616" s="219">
        <f>Scores!AK612*calcs!$BN$9</f>
        <v>1.68079192169282</v>
      </c>
      <c r="AJ616" s="219">
        <f>Scores!AL612*calcs!$BN$9</f>
        <v>1.78359597159139</v>
      </c>
      <c r="AK616" s="219">
        <f>Scores!AM612*calcs!$BN$9</f>
        <v>1.80879490314227</v>
      </c>
      <c r="AL616" s="219">
        <f>Scores!AN612*calcs!$BN$10</f>
        <v>-2.81610944135406</v>
      </c>
      <c r="AM616" s="219">
        <f>Scores!AO612*calcs!$BN$10</f>
        <v>-3.00095125576031</v>
      </c>
      <c r="AN616" s="219">
        <f>Scores!AP612*calcs!$BN$10</f>
        <v>-2.9997789652775</v>
      </c>
      <c r="AO616" s="219">
        <f>Scores!AQ612*calcs!$BN$10</f>
        <v>-3.1123443725142</v>
      </c>
      <c r="AP616" s="219">
        <f>Scores!AR612*calcs!$BN$10</f>
        <v>-3.26789858670066</v>
      </c>
      <c r="AQ616" s="219">
        <f>Scores!AS612*calcs!$BN$11</f>
        <v>-1.49711635883289</v>
      </c>
      <c r="AR616" s="219">
        <f>Scores!AT612*calcs!$BN$11</f>
        <v>-1.78992017570663</v>
      </c>
      <c r="AS616" s="219">
        <f>Scores!AU612*calcs!$BN$11</f>
        <v>-1.477629335886</v>
      </c>
      <c r="AT616" s="219">
        <f>Scores!AV612*calcs!$BN$11</f>
        <v>-0.927764386728732</v>
      </c>
      <c r="AU616" s="219">
        <f>Scores!AW612*calcs!$BN$11</f>
        <v>-1.34747665365818</v>
      </c>
      <c r="AV616" s="219">
        <f>Scores!AX612*calcs!$BN$12</f>
        <v>-2.76594594516112</v>
      </c>
      <c r="AW616" s="219">
        <f>Scores!AY612*calcs!$BN$12</f>
        <v>-2.83219770252659</v>
      </c>
      <c r="AX616" s="219">
        <f>Scores!AZ612*calcs!$BN$12</f>
        <v>-3.02248046797053</v>
      </c>
      <c r="AY616" s="219">
        <f>Scores!BA612*calcs!$BN$12</f>
        <v>-3.12664747778246</v>
      </c>
      <c r="AZ616" s="219">
        <f>Scores!BB612*calcs!$BN$12</f>
        <v>-3.2297818605973</v>
      </c>
      <c r="BA616" s="219">
        <f>Scores!BC612*calcs!$BN$13</f>
        <v>-2.37595532456219</v>
      </c>
      <c r="BB616" s="219">
        <f>Scores!BD612*calcs!$BN$13</f>
        <v>-2.42436282236862</v>
      </c>
      <c r="BC616" s="219">
        <f>Scores!BE612*calcs!$BN$13</f>
        <v>-2.50480015905375</v>
      </c>
      <c r="BD616" s="219">
        <f>Scores!BF612*calcs!$BN$13</f>
        <v>-2.58422964404241</v>
      </c>
      <c r="BE616" s="219">
        <f>Scores!BG612*calcs!$BN$13</f>
        <v>-2.58422964404241</v>
      </c>
      <c r="BF616" s="219">
        <f>Scores!BH612*calcs!$BN$14</f>
        <v>0.990380697381454</v>
      </c>
      <c r="BG616" s="219">
        <f>Scores!BI612*calcs!$BN$14</f>
        <v>0.990380697381454</v>
      </c>
      <c r="BH616" s="219">
        <f>Scores!BJ612*calcs!$BN$14</f>
        <v>0.990380697381454</v>
      </c>
      <c r="BI616" s="219">
        <f>Scores!BK612*calcs!$BN$14</f>
        <v>0.966590808590083</v>
      </c>
      <c r="BJ616" s="219">
        <f>Scores!BL612*calcs!$BN$14</f>
        <v>0.966590808590083</v>
      </c>
    </row>
    <row r="617" spans="1:62">
      <c r="A617" t="s">
        <v>1228</v>
      </c>
      <c r="B617" s="22" t="s">
        <v>1229</v>
      </c>
      <c r="C617" s="219">
        <f>Scores!E613*calcs!$BN$3</f>
        <v>-0.208918676322283</v>
      </c>
      <c r="D617" s="219">
        <f>Scores!F613*calcs!$BN$3</f>
        <v>-0.208918676322283</v>
      </c>
      <c r="E617" s="219">
        <f>Scores!G613*calcs!$BN$3</f>
        <v>-0.208918676322283</v>
      </c>
      <c r="F617" s="219">
        <f>Scores!H613*calcs!$BN$3</f>
        <v>-0.208918676322283</v>
      </c>
      <c r="G617" s="219">
        <f>Scores!I613*calcs!$BN$3</f>
        <v>-0.208918676322283</v>
      </c>
      <c r="H617" s="219">
        <f>Scores!J613*calcs!$BN$4</f>
        <v>0.973745828882762</v>
      </c>
      <c r="I617" s="219">
        <f>Scores!K613*calcs!$BN$4</f>
        <v>0.973745828882762</v>
      </c>
      <c r="J617" s="219">
        <f>Scores!L613*calcs!$BN$4</f>
        <v>0.973745828882762</v>
      </c>
      <c r="K617" s="219">
        <f>Scores!M613*calcs!$BN$4</f>
        <v>0.973745828882762</v>
      </c>
      <c r="L617" s="219">
        <f>Scores!N613*calcs!$BN$4</f>
        <v>0.973745828882762</v>
      </c>
      <c r="M617" s="219">
        <f>Scores!O613*calcs!$BN$5</f>
        <v>-0.848239272973296</v>
      </c>
      <c r="N617" s="219">
        <f>Scores!P613*calcs!$BN$5</f>
        <v>-0.848239272973296</v>
      </c>
      <c r="O617" s="219">
        <f>Scores!Q613*calcs!$BN$5</f>
        <v>-0.848239272973296</v>
      </c>
      <c r="P617" s="219">
        <f>Scores!R613*calcs!$BN$5</f>
        <v>-0.848239272973296</v>
      </c>
      <c r="Q617" s="219">
        <f>Scores!S613*calcs!$BN$5</f>
        <v>-0.848239272973296</v>
      </c>
      <c r="R617" s="219">
        <f>Scores!T613*calcs!$BN$6</f>
        <v>-0.844662100780061</v>
      </c>
      <c r="S617" s="219">
        <f>Scores!U613*calcs!$BN$6</f>
        <v>-0.844662100780061</v>
      </c>
      <c r="T617" s="219">
        <f>Scores!V613*calcs!$BN$6</f>
        <v>-0.844662100780061</v>
      </c>
      <c r="U617" s="219">
        <f>Scores!W613*calcs!$BN$6</f>
        <v>-0.844662100780061</v>
      </c>
      <c r="V617" s="219">
        <f>Scores!X613*calcs!$BN$6</f>
        <v>-0.844662100780061</v>
      </c>
      <c r="W617" s="219">
        <f>Scores!Y613*calcs!$BN$7</f>
        <v>1.03285694173922</v>
      </c>
      <c r="X617" s="219">
        <f>Scores!Z613*calcs!$BN$7</f>
        <v>0.796837945232929</v>
      </c>
      <c r="Y617" s="219">
        <f>Scores!AA613*calcs!$BN$7</f>
        <v>1.2500806633206</v>
      </c>
      <c r="Z617" s="219">
        <f>Scores!AB613*calcs!$BN$7</f>
        <v>0.457724949470118</v>
      </c>
      <c r="AA617" s="219">
        <f>Scores!AC613*calcs!$BN$7</f>
        <v>0.77922287369307</v>
      </c>
      <c r="AB617" s="219">
        <f>Scores!AD613*calcs!$BN$8</f>
        <v>-2.13035511339288</v>
      </c>
      <c r="AC617" s="219">
        <f>Scores!AE613*calcs!$BN$8</f>
        <v>-2.21282054792276</v>
      </c>
      <c r="AD617" s="219">
        <f>Scores!AF613*calcs!$BN$8</f>
        <v>-2.28358419255311</v>
      </c>
      <c r="AE617" s="219">
        <f>Scores!AG613*calcs!$BN$8</f>
        <v>-2.30891839739315</v>
      </c>
      <c r="AF617" s="219">
        <f>Scores!AH613*calcs!$BN$8</f>
        <v>-2.30498878676697</v>
      </c>
      <c r="AG617" s="219">
        <f>Scores!AI613*calcs!$BN$9</f>
        <v>0.848769054880166</v>
      </c>
      <c r="AH617" s="219">
        <f>Scores!AJ613*calcs!$BN$9</f>
        <v>0.798477060560121</v>
      </c>
      <c r="AI617" s="219">
        <f>Scores!AK613*calcs!$BN$9</f>
        <v>0.857368174556561</v>
      </c>
      <c r="AJ617" s="219">
        <f>Scores!AL613*calcs!$BN$9</f>
        <v>0.812463617797621</v>
      </c>
      <c r="AK617" s="219">
        <f>Scores!AM613*calcs!$BN$9</f>
        <v>0.850685695079611</v>
      </c>
      <c r="AL617" s="219">
        <f>Scores!AN613*calcs!$BN$10</f>
        <v>-1.05894478065264</v>
      </c>
      <c r="AM617" s="219">
        <f>Scores!AO613*calcs!$BN$10</f>
        <v>-1.10446861576346</v>
      </c>
      <c r="AN617" s="219">
        <f>Scores!AP613*calcs!$BN$10</f>
        <v>-0.968419525963497</v>
      </c>
      <c r="AO617" s="219">
        <f>Scores!AQ613*calcs!$BN$10</f>
        <v>-0.992218564938581</v>
      </c>
      <c r="AP617" s="219">
        <f>Scores!AR613*calcs!$BN$10</f>
        <v>-1.05488430194965</v>
      </c>
      <c r="AQ617" s="219">
        <f>Scores!AS613*calcs!$BN$11</f>
        <v>-1.37509104500174</v>
      </c>
      <c r="AR617" s="219">
        <f>Scores!AT613*calcs!$BN$11</f>
        <v>-1.54178243946386</v>
      </c>
      <c r="AS617" s="219">
        <f>Scores!AU613*calcs!$BN$11</f>
        <v>-1.53444064865344</v>
      </c>
      <c r="AT617" s="219">
        <f>Scores!AV613*calcs!$BN$11</f>
        <v>-1.4321800304664</v>
      </c>
      <c r="AU617" s="219">
        <f>Scores!AW613*calcs!$BN$11</f>
        <v>-1.94814182403552</v>
      </c>
      <c r="AV617" s="219">
        <f>Scores!AX613*calcs!$BN$12</f>
        <v>-2.27455623255489</v>
      </c>
      <c r="AW617" s="219">
        <f>Scores!AY613*calcs!$BN$12</f>
        <v>-2.2082328972667</v>
      </c>
      <c r="AX617" s="219">
        <f>Scores!AZ613*calcs!$BN$12</f>
        <v>-2.30562335146301</v>
      </c>
      <c r="AY617" s="219">
        <f>Scores!BA613*calcs!$BN$12</f>
        <v>-2.36883327126038</v>
      </c>
      <c r="AZ617" s="219">
        <f>Scores!BB613*calcs!$BN$12</f>
        <v>-2.29461919927496</v>
      </c>
      <c r="BA617" s="219">
        <f>Scores!BC613*calcs!$BN$13</f>
        <v>-1.81792223380546</v>
      </c>
      <c r="BB617" s="219">
        <f>Scores!BD613*calcs!$BN$13</f>
        <v>-2.01382998745952</v>
      </c>
      <c r="BC617" s="219">
        <f>Scores!BE613*calcs!$BN$13</f>
        <v>-1.904375907852</v>
      </c>
      <c r="BD617" s="219">
        <f>Scores!BF613*calcs!$BN$13</f>
        <v>-2.01290895152918</v>
      </c>
      <c r="BE617" s="219">
        <f>Scores!BG613*calcs!$BN$13</f>
        <v>-2.01290895152918</v>
      </c>
      <c r="BF617" s="219">
        <f>Scores!BH613*calcs!$BN$14</f>
        <v>0.747031376315272</v>
      </c>
      <c r="BG617" s="219">
        <f>Scores!BI613*calcs!$BN$14</f>
        <v>0.747031376315272</v>
      </c>
      <c r="BH617" s="219">
        <f>Scores!BJ613*calcs!$BN$14</f>
        <v>0.747031376315272</v>
      </c>
      <c r="BI617" s="219">
        <f>Scores!BK613*calcs!$BN$14</f>
        <v>0.3370799919242</v>
      </c>
      <c r="BJ617" s="219">
        <f>Scores!BL613*calcs!$BN$14</f>
        <v>0.3370799919242</v>
      </c>
    </row>
    <row r="618" spans="1:62">
      <c r="A618" t="s">
        <v>1230</v>
      </c>
      <c r="B618" s="22" t="s">
        <v>1231</v>
      </c>
      <c r="C618" s="219">
        <f>Scores!E614*calcs!$BN$3</f>
        <v>-0.666573315010494</v>
      </c>
      <c r="D618" s="219">
        <f>Scores!F614*calcs!$BN$3</f>
        <v>-0.666573315010494</v>
      </c>
      <c r="E618" s="219">
        <f>Scores!G614*calcs!$BN$3</f>
        <v>-0.666573315010494</v>
      </c>
      <c r="F618" s="219">
        <f>Scores!H614*calcs!$BN$3</f>
        <v>-0.666573315010494</v>
      </c>
      <c r="G618" s="219">
        <f>Scores!I614*calcs!$BN$3</f>
        <v>-0.666573315010494</v>
      </c>
      <c r="H618" s="219">
        <f>Scores!J614*calcs!$BN$4</f>
        <v>-0.749222512382838</v>
      </c>
      <c r="I618" s="219">
        <f>Scores!K614*calcs!$BN$4</f>
        <v>-0.749222512382838</v>
      </c>
      <c r="J618" s="219">
        <f>Scores!L614*calcs!$BN$4</f>
        <v>-0.749222512382838</v>
      </c>
      <c r="K618" s="219">
        <f>Scores!M614*calcs!$BN$4</f>
        <v>-0.749222512382838</v>
      </c>
      <c r="L618" s="219">
        <f>Scores!N614*calcs!$BN$4</f>
        <v>-0.749222512382838</v>
      </c>
      <c r="M618" s="219">
        <f>Scores!O614*calcs!$BN$5</f>
        <v>-1.50893132008133</v>
      </c>
      <c r="N618" s="219">
        <f>Scores!P614*calcs!$BN$5</f>
        <v>-1.50893132008133</v>
      </c>
      <c r="O618" s="219">
        <f>Scores!Q614*calcs!$BN$5</f>
        <v>-1.50893132008133</v>
      </c>
      <c r="P618" s="219">
        <f>Scores!R614*calcs!$BN$5</f>
        <v>-1.50893132008133</v>
      </c>
      <c r="Q618" s="219">
        <f>Scores!S614*calcs!$BN$5</f>
        <v>-1.50893132008133</v>
      </c>
      <c r="R618" s="219">
        <f>Scores!T614*calcs!$BN$6</f>
        <v>0.852760645214841</v>
      </c>
      <c r="S618" s="219">
        <f>Scores!U614*calcs!$BN$6</f>
        <v>0.852760645214841</v>
      </c>
      <c r="T618" s="219">
        <f>Scores!V614*calcs!$BN$6</f>
        <v>0.852760645214841</v>
      </c>
      <c r="U618" s="219">
        <f>Scores!W614*calcs!$BN$6</f>
        <v>0.852760645214841</v>
      </c>
      <c r="V618" s="219">
        <f>Scores!X614*calcs!$BN$6</f>
        <v>0.852760645214841</v>
      </c>
      <c r="W618" s="219">
        <f>Scores!Y614*calcs!$BN$7</f>
        <v>1.6767269422982</v>
      </c>
      <c r="X618" s="219">
        <f>Scores!Z614*calcs!$BN$7</f>
        <v>1.31019701076073</v>
      </c>
      <c r="Y618" s="219">
        <f>Scores!AA614*calcs!$BN$7</f>
        <v>1.83314450217473</v>
      </c>
      <c r="Z618" s="219">
        <f>Scores!AB614*calcs!$BN$7</f>
        <v>1.44825720632505</v>
      </c>
      <c r="AA618" s="219">
        <f>Scores!AC614*calcs!$BN$7</f>
        <v>0.929789948819875</v>
      </c>
      <c r="AB618" s="219">
        <f>Scores!AD614*calcs!$BN$8</f>
        <v>0.671007226170522</v>
      </c>
      <c r="AC618" s="219">
        <f>Scores!AE614*calcs!$BN$8</f>
        <v>0.59034651323582</v>
      </c>
      <c r="AD618" s="219">
        <f>Scores!AF614*calcs!$BN$8</f>
        <v>0.797649146454128</v>
      </c>
      <c r="AE618" s="219">
        <f>Scores!AG614*calcs!$BN$8</f>
        <v>0.668024671726698</v>
      </c>
      <c r="AF618" s="219">
        <f>Scores!AH614*calcs!$BN$8</f>
        <v>0.602178813239886</v>
      </c>
      <c r="AG618" s="219">
        <f>Scores!AI614*calcs!$BN$9</f>
        <v>1.41845491101909</v>
      </c>
      <c r="AH618" s="219">
        <f>Scores!AJ614*calcs!$BN$9</f>
        <v>1.37577666482456</v>
      </c>
      <c r="AI618" s="219">
        <f>Scores!AK614*calcs!$BN$9</f>
        <v>1.44237451991382</v>
      </c>
      <c r="AJ618" s="219">
        <f>Scores!AL614*calcs!$BN$9</f>
        <v>1.43688136112553</v>
      </c>
      <c r="AK618" s="219">
        <f>Scores!AM614*calcs!$BN$9</f>
        <v>1.50302471338112</v>
      </c>
      <c r="AL618" s="219">
        <f>Scores!AN614*calcs!$BN$10</f>
        <v>0.20505338329532</v>
      </c>
      <c r="AM618" s="219">
        <f>Scores!AO614*calcs!$BN$10</f>
        <v>0.161554788595139</v>
      </c>
      <c r="AN618" s="219">
        <f>Scores!AP614*calcs!$BN$10</f>
        <v>0.203518612102272</v>
      </c>
      <c r="AO618" s="219">
        <f>Scores!AQ614*calcs!$BN$10</f>
        <v>0.105090923309202</v>
      </c>
      <c r="AP618" s="219">
        <f>Scores!AR614*calcs!$BN$10</f>
        <v>0.0651947173525411</v>
      </c>
      <c r="AQ618" s="219">
        <f>Scores!AS614*calcs!$BN$11</f>
        <v>0.522553735057564</v>
      </c>
      <c r="AR618" s="219">
        <f>Scores!AT614*calcs!$BN$11</f>
        <v>0.461134558480177</v>
      </c>
      <c r="AS618" s="219">
        <f>Scores!AU614*calcs!$BN$11</f>
        <v>0.641513328227207</v>
      </c>
      <c r="AT618" s="219">
        <f>Scores!AV614*calcs!$BN$11</f>
        <v>0.993931827595889</v>
      </c>
      <c r="AU618" s="219">
        <f>Scores!AW614*calcs!$BN$11</f>
        <v>0.583737999268119</v>
      </c>
      <c r="AV618" s="219">
        <f>Scores!AX614*calcs!$BN$12</f>
        <v>0.0779909622370611</v>
      </c>
      <c r="AW618" s="219">
        <f>Scores!AY614*calcs!$BN$12</f>
        <v>0.0384765219320739</v>
      </c>
      <c r="AX618" s="219">
        <f>Scores!AZ614*calcs!$BN$12</f>
        <v>0.135948667353759</v>
      </c>
      <c r="AY618" s="219">
        <f>Scores!BA614*calcs!$BN$12</f>
        <v>0.0606508411831689</v>
      </c>
      <c r="AZ618" s="219">
        <f>Scores!BB614*calcs!$BN$12</f>
        <v>0.0154569137746</v>
      </c>
      <c r="BA618" s="219">
        <f>Scores!BC614*calcs!$BN$13</f>
        <v>-0.719114807676209</v>
      </c>
      <c r="BB618" s="219">
        <f>Scores!BD614*calcs!$BN$13</f>
        <v>-0.687919885523361</v>
      </c>
      <c r="BC618" s="219">
        <f>Scores!BE614*calcs!$BN$13</f>
        <v>-0.879409256810639</v>
      </c>
      <c r="BD618" s="219">
        <f>Scores!BF614*calcs!$BN$13</f>
        <v>-0.810478191704819</v>
      </c>
      <c r="BE618" s="219">
        <f>Scores!BG614*calcs!$BN$13</f>
        <v>-0.810478191704819</v>
      </c>
      <c r="BF618" s="219">
        <f>Scores!BH614*calcs!$BN$14</f>
        <v>1.87099215864318</v>
      </c>
      <c r="BG618" s="219">
        <f>Scores!BI614*calcs!$BN$14</f>
        <v>1.87099215864318</v>
      </c>
      <c r="BH618" s="219">
        <f>Scores!BJ614*calcs!$BN$14</f>
        <v>1.87099215864318</v>
      </c>
      <c r="BI618" s="219">
        <f>Scores!BK614*calcs!$BN$14</f>
        <v>2.4581590314637</v>
      </c>
      <c r="BJ618" s="219">
        <f>Scores!BL614*calcs!$BN$14</f>
        <v>2.4581590314637</v>
      </c>
    </row>
    <row r="619" spans="1:62">
      <c r="A619" t="s">
        <v>1232</v>
      </c>
      <c r="B619" s="22" t="s">
        <v>1233</v>
      </c>
      <c r="C619" s="219">
        <f>Scores!E615*calcs!$BN$3</f>
        <v>0.134322302693874</v>
      </c>
      <c r="D619" s="219">
        <f>Scores!F615*calcs!$BN$3</f>
        <v>0.134322302693874</v>
      </c>
      <c r="E619" s="219">
        <f>Scores!G615*calcs!$BN$3</f>
        <v>0.134322302693874</v>
      </c>
      <c r="F619" s="219">
        <f>Scores!H615*calcs!$BN$3</f>
        <v>0.134322302693874</v>
      </c>
      <c r="G619" s="219">
        <f>Scores!I615*calcs!$BN$3</f>
        <v>0.134322302693874</v>
      </c>
      <c r="H619" s="219">
        <f>Scores!J615*calcs!$BN$4</f>
        <v>-1.19642708482641</v>
      </c>
      <c r="I619" s="219">
        <f>Scores!K615*calcs!$BN$4</f>
        <v>-1.19642708482641</v>
      </c>
      <c r="J619" s="219">
        <f>Scores!L615*calcs!$BN$4</f>
        <v>-1.19642708482641</v>
      </c>
      <c r="K619" s="219">
        <f>Scores!M615*calcs!$BN$4</f>
        <v>-1.19642708482641</v>
      </c>
      <c r="L619" s="219">
        <f>Scores!N615*calcs!$BN$4</f>
        <v>-1.19642708482641</v>
      </c>
      <c r="M619" s="219">
        <f>Scores!O615*calcs!$BN$5</f>
        <v>-2.05545325371735</v>
      </c>
      <c r="N619" s="219">
        <f>Scores!P615*calcs!$BN$5</f>
        <v>-2.05545325371735</v>
      </c>
      <c r="O619" s="219">
        <f>Scores!Q615*calcs!$BN$5</f>
        <v>-2.05545325371735</v>
      </c>
      <c r="P619" s="219">
        <f>Scores!R615*calcs!$BN$5</f>
        <v>-2.05545325371735</v>
      </c>
      <c r="Q619" s="219">
        <f>Scores!S615*calcs!$BN$5</f>
        <v>-2.05545325371735</v>
      </c>
      <c r="R619" s="219">
        <f>Scores!T615*calcs!$BN$6</f>
        <v>3.07407725208966</v>
      </c>
      <c r="S619" s="219">
        <f>Scores!U615*calcs!$BN$6</f>
        <v>3.07407725208966</v>
      </c>
      <c r="T619" s="219">
        <f>Scores!V615*calcs!$BN$6</f>
        <v>3.07407725208966</v>
      </c>
      <c r="U619" s="219">
        <f>Scores!W615*calcs!$BN$6</f>
        <v>3.07407725208966</v>
      </c>
      <c r="V619" s="219">
        <f>Scores!X615*calcs!$BN$6</f>
        <v>3.07407725208966</v>
      </c>
      <c r="W619" s="219">
        <f>Scores!Y615*calcs!$BN$7</f>
        <v>1.73505365621117</v>
      </c>
      <c r="X619" s="219">
        <f>Scores!Z615*calcs!$BN$7</f>
        <v>2.31628062928792</v>
      </c>
      <c r="Y619" s="219">
        <f>Scores!AA615*calcs!$BN$7</f>
        <v>2.15622264137134</v>
      </c>
      <c r="Z619" s="219">
        <f>Scores!AB615*calcs!$BN$7</f>
        <v>1.83480687394509</v>
      </c>
      <c r="AA619" s="219">
        <f>Scores!AC615*calcs!$BN$7</f>
        <v>2.15948825095099</v>
      </c>
      <c r="AB619" s="219">
        <f>Scores!AD615*calcs!$BN$8</f>
        <v>2.24547282599566</v>
      </c>
      <c r="AC619" s="219">
        <f>Scores!AE615*calcs!$BN$8</f>
        <v>2.23201821773432</v>
      </c>
      <c r="AD619" s="219">
        <f>Scores!AF615*calcs!$BN$8</f>
        <v>2.21535285551705</v>
      </c>
      <c r="AE619" s="219">
        <f>Scores!AG615*calcs!$BN$8</f>
        <v>2.23371055345953</v>
      </c>
      <c r="AF619" s="219">
        <f>Scores!AH615*calcs!$BN$8</f>
        <v>2.19566327268687</v>
      </c>
      <c r="AG619" s="219">
        <f>Scores!AI615*calcs!$BN$9</f>
        <v>0.852428217344326</v>
      </c>
      <c r="AH619" s="219">
        <f>Scores!AJ615*calcs!$BN$9</f>
        <v>0.750663332459586</v>
      </c>
      <c r="AI619" s="219">
        <f>Scores!AK615*calcs!$BN$9</f>
        <v>0.726041004349727</v>
      </c>
      <c r="AJ619" s="219">
        <f>Scores!AL615*calcs!$BN$9</f>
        <v>0.689430195778937</v>
      </c>
      <c r="AK619" s="219">
        <f>Scores!AM615*calcs!$BN$9</f>
        <v>0.615480635440371</v>
      </c>
      <c r="AL619" s="219">
        <f>Scores!AN615*calcs!$BN$10</f>
        <v>1.3654451403623</v>
      </c>
      <c r="AM619" s="219">
        <f>Scores!AO615*calcs!$BN$10</f>
        <v>1.31144096533617</v>
      </c>
      <c r="AN619" s="219">
        <f>Scores!AP615*calcs!$BN$10</f>
        <v>1.26418181584664</v>
      </c>
      <c r="AO619" s="219">
        <f>Scores!AQ615*calcs!$BN$10</f>
        <v>1.25109422785694</v>
      </c>
      <c r="AP619" s="219">
        <f>Scores!AR615*calcs!$BN$10</f>
        <v>1.21307897694654</v>
      </c>
      <c r="AQ619" s="219">
        <f>Scores!AS615*calcs!$BN$11</f>
        <v>1.10261950479749</v>
      </c>
      <c r="AR619" s="219">
        <f>Scores!AT615*calcs!$BN$11</f>
        <v>1.09325918470955</v>
      </c>
      <c r="AS619" s="219">
        <f>Scores!AU615*calcs!$BN$11</f>
        <v>1.18084021786808</v>
      </c>
      <c r="AT619" s="219">
        <f>Scores!AV615*calcs!$BN$11</f>
        <v>1.86038195487568</v>
      </c>
      <c r="AU619" s="219">
        <f>Scores!AW615*calcs!$BN$11</f>
        <v>1.56500568295184</v>
      </c>
      <c r="AV619" s="219">
        <f>Scores!AX615*calcs!$BN$12</f>
        <v>1.13930088200419</v>
      </c>
      <c r="AW619" s="219">
        <f>Scores!AY615*calcs!$BN$12</f>
        <v>1.15680243307256</v>
      </c>
      <c r="AX619" s="219">
        <f>Scores!AZ615*calcs!$BN$12</f>
        <v>1.19452991353963</v>
      </c>
      <c r="AY619" s="219">
        <f>Scores!BA615*calcs!$BN$12</f>
        <v>1.23866385636397</v>
      </c>
      <c r="AZ619" s="219">
        <f>Scores!BB615*calcs!$BN$12</f>
        <v>1.27822144963859</v>
      </c>
      <c r="BA619" s="219">
        <f>Scores!BC615*calcs!$BN$13</f>
        <v>1.08730158920643</v>
      </c>
      <c r="BB619" s="219">
        <f>Scores!BD615*calcs!$BN$13</f>
        <v>1.02078434626047</v>
      </c>
      <c r="BC619" s="219">
        <f>Scores!BE615*calcs!$BN$13</f>
        <v>1.02496665104136</v>
      </c>
      <c r="BD619" s="219">
        <f>Scores!BF615*calcs!$BN$13</f>
        <v>1.1891442320915</v>
      </c>
      <c r="BE619" s="219">
        <f>Scores!BG615*calcs!$BN$13</f>
        <v>1.1891442320915</v>
      </c>
      <c r="BF619" s="219">
        <f>Scores!BH615*calcs!$BN$14</f>
        <v>1.05980543202343</v>
      </c>
      <c r="BG619" s="219">
        <f>Scores!BI615*calcs!$BN$14</f>
        <v>1.05980543202343</v>
      </c>
      <c r="BH619" s="219">
        <f>Scores!BJ615*calcs!$BN$14</f>
        <v>1.05980543202343</v>
      </c>
      <c r="BI619" s="219">
        <f>Scores!BK615*calcs!$BN$14</f>
        <v>1.81916603363855</v>
      </c>
      <c r="BJ619" s="219">
        <f>Scores!BL615*calcs!$BN$14</f>
        <v>1.81916603363855</v>
      </c>
    </row>
    <row r="620" spans="1:62">
      <c r="A620" t="s">
        <v>1234</v>
      </c>
      <c r="B620" s="22" t="s">
        <v>1235</v>
      </c>
      <c r="C620" s="219">
        <f>Scores!E616*calcs!$BN$3</f>
        <v>-1.14934314728525</v>
      </c>
      <c r="D620" s="219">
        <f>Scores!F616*calcs!$BN$3</f>
        <v>-1.14934314728525</v>
      </c>
      <c r="E620" s="219">
        <f>Scores!G616*calcs!$BN$3</f>
        <v>-1.14934314728525</v>
      </c>
      <c r="F620" s="219">
        <f>Scores!H616*calcs!$BN$3</f>
        <v>-1.14934314728525</v>
      </c>
      <c r="G620" s="219">
        <f>Scores!I616*calcs!$BN$3</f>
        <v>-1.14934314728525</v>
      </c>
      <c r="H620" s="219">
        <f>Scores!J616*calcs!$BN$4</f>
        <v>-0.824303724308015</v>
      </c>
      <c r="I620" s="219">
        <f>Scores!K616*calcs!$BN$4</f>
        <v>-0.824303724308015</v>
      </c>
      <c r="J620" s="219">
        <f>Scores!L616*calcs!$BN$4</f>
        <v>-0.824303724308015</v>
      </c>
      <c r="K620" s="219">
        <f>Scores!M616*calcs!$BN$4</f>
        <v>-0.824303724308015</v>
      </c>
      <c r="L620" s="219">
        <f>Scores!N616*calcs!$BN$4</f>
        <v>-0.824303724308015</v>
      </c>
      <c r="M620" s="219">
        <f>Scores!O616*calcs!$BN$5</f>
        <v>-1.52456927835863</v>
      </c>
      <c r="N620" s="219">
        <f>Scores!P616*calcs!$BN$5</f>
        <v>-1.52456927835863</v>
      </c>
      <c r="O620" s="219">
        <f>Scores!Q616*calcs!$BN$5</f>
        <v>-1.52456927835863</v>
      </c>
      <c r="P620" s="219">
        <f>Scores!R616*calcs!$BN$5</f>
        <v>-1.52456927835863</v>
      </c>
      <c r="Q620" s="219">
        <f>Scores!S616*calcs!$BN$5</f>
        <v>-1.52456927835863</v>
      </c>
      <c r="R620" s="219">
        <f>Scores!T616*calcs!$BN$6</f>
        <v>0.627961439982493</v>
      </c>
      <c r="S620" s="219">
        <f>Scores!U616*calcs!$BN$6</f>
        <v>0.627961439982493</v>
      </c>
      <c r="T620" s="219">
        <f>Scores!V616*calcs!$BN$6</f>
        <v>0.627961439982493</v>
      </c>
      <c r="U620" s="219">
        <f>Scores!W616*calcs!$BN$6</f>
        <v>0.627961439982493</v>
      </c>
      <c r="V620" s="219">
        <f>Scores!X616*calcs!$BN$6</f>
        <v>0.627961439982493</v>
      </c>
      <c r="W620" s="219">
        <f>Scores!Y616*calcs!$BN$7</f>
        <v>1.77858383578155</v>
      </c>
      <c r="X620" s="219">
        <f>Scores!Z616*calcs!$BN$7</f>
        <v>1.5629005194773</v>
      </c>
      <c r="Y620" s="219">
        <f>Scores!AA616*calcs!$BN$7</f>
        <v>1.5961598704063</v>
      </c>
      <c r="Z620" s="219">
        <f>Scores!AB616*calcs!$BN$7</f>
        <v>1.76441526816103</v>
      </c>
      <c r="AA620" s="219">
        <f>Scores!AC616*calcs!$BN$7</f>
        <v>1.17321008747378</v>
      </c>
      <c r="AB620" s="219">
        <f>Scores!AD616*calcs!$BN$8</f>
        <v>0.911443183916122</v>
      </c>
      <c r="AC620" s="219">
        <f>Scores!AE616*calcs!$BN$8</f>
        <v>0.960299068283017</v>
      </c>
      <c r="AD620" s="219">
        <f>Scores!AF616*calcs!$BN$8</f>
        <v>0.879797702471522</v>
      </c>
      <c r="AE620" s="219">
        <f>Scores!AG616*calcs!$BN$8</f>
        <v>0.882975838624684</v>
      </c>
      <c r="AF620" s="219">
        <f>Scores!AH616*calcs!$BN$8</f>
        <v>0.905932665170648</v>
      </c>
      <c r="AG620" s="219">
        <f>Scores!AI616*calcs!$BN$9</f>
        <v>1.28547298378629</v>
      </c>
      <c r="AH620" s="219">
        <f>Scores!AJ616*calcs!$BN$9</f>
        <v>1.32025274248095</v>
      </c>
      <c r="AI620" s="219">
        <f>Scores!AK616*calcs!$BN$9</f>
        <v>1.28376998412991</v>
      </c>
      <c r="AJ620" s="219">
        <f>Scores!AL616*calcs!$BN$9</f>
        <v>1.32953465120873</v>
      </c>
      <c r="AK620" s="219">
        <f>Scores!AM616*calcs!$BN$9</f>
        <v>1.37020411411254</v>
      </c>
      <c r="AL620" s="219">
        <f>Scores!AN616*calcs!$BN$10</f>
        <v>0.249373901794406</v>
      </c>
      <c r="AM620" s="219">
        <f>Scores!AO616*calcs!$BN$10</f>
        <v>0.208066401120858</v>
      </c>
      <c r="AN620" s="219">
        <f>Scores!AP616*calcs!$BN$10</f>
        <v>0.151432472632682</v>
      </c>
      <c r="AO620" s="219">
        <f>Scores!AQ616*calcs!$BN$10</f>
        <v>0.0965349039076597</v>
      </c>
      <c r="AP620" s="219">
        <f>Scores!AR616*calcs!$BN$10</f>
        <v>0.0896773188673431</v>
      </c>
      <c r="AQ620" s="219">
        <f>Scores!AS616*calcs!$BN$11</f>
        <v>0.233970038602702</v>
      </c>
      <c r="AR620" s="219">
        <f>Scores!AT616*calcs!$BN$11</f>
        <v>0.401316639816548</v>
      </c>
      <c r="AS620" s="219">
        <f>Scores!AU616*calcs!$BN$11</f>
        <v>0.445401322137081</v>
      </c>
      <c r="AT620" s="219">
        <f>Scores!AV616*calcs!$BN$11</f>
        <v>0.888841176820725</v>
      </c>
      <c r="AU620" s="219">
        <f>Scores!AW616*calcs!$BN$11</f>
        <v>0.579100175558599</v>
      </c>
      <c r="AV620" s="219">
        <f>Scores!AX616*calcs!$BN$12</f>
        <v>0.305113328676494</v>
      </c>
      <c r="AW620" s="219">
        <f>Scores!AY616*calcs!$BN$12</f>
        <v>0.350593171374464</v>
      </c>
      <c r="AX620" s="219">
        <f>Scores!AZ616*calcs!$BN$12</f>
        <v>0.325251167491094</v>
      </c>
      <c r="AY620" s="219">
        <f>Scores!BA616*calcs!$BN$12</f>
        <v>0.370741715805622</v>
      </c>
      <c r="AZ620" s="219">
        <f>Scores!BB616*calcs!$BN$12</f>
        <v>0.412807843644708</v>
      </c>
      <c r="BA620" s="219">
        <f>Scores!BC616*calcs!$BN$13</f>
        <v>-0.258881330763435</v>
      </c>
      <c r="BB620" s="219">
        <f>Scores!BD616*calcs!$BN$13</f>
        <v>-0.48265346806881</v>
      </c>
      <c r="BC620" s="219">
        <f>Scores!BE616*calcs!$BN$13</f>
        <v>-0.582229576922906</v>
      </c>
      <c r="BD620" s="219">
        <f>Scores!BF616*calcs!$BN$13</f>
        <v>-0.484958262249605</v>
      </c>
      <c r="BE620" s="219">
        <f>Scores!BG616*calcs!$BN$13</f>
        <v>-0.484958262249605</v>
      </c>
      <c r="BF620" s="219">
        <f>Scores!BH616*calcs!$BN$14</f>
        <v>2.03015189729532</v>
      </c>
      <c r="BG620" s="219">
        <f>Scores!BI616*calcs!$BN$14</f>
        <v>2.03015189729532</v>
      </c>
      <c r="BH620" s="219">
        <f>Scores!BJ616*calcs!$BN$14</f>
        <v>2.03015189729532</v>
      </c>
      <c r="BI620" s="219">
        <f>Scores!BK616*calcs!$BN$14</f>
        <v>2.55695878935226</v>
      </c>
      <c r="BJ620" s="219">
        <f>Scores!BL616*calcs!$BN$14</f>
        <v>2.55695878935226</v>
      </c>
    </row>
    <row r="621" spans="1:62">
      <c r="A621" t="s">
        <v>1236</v>
      </c>
      <c r="B621" s="22" t="s">
        <v>1237</v>
      </c>
      <c r="C621" s="219">
        <f>Scores!E617*calcs!$BN$3</f>
        <v>-0.32891349012468</v>
      </c>
      <c r="D621" s="219">
        <f>Scores!F617*calcs!$BN$3</f>
        <v>-0.32891349012468</v>
      </c>
      <c r="E621" s="219">
        <f>Scores!G617*calcs!$BN$3</f>
        <v>-0.32891349012468</v>
      </c>
      <c r="F621" s="219">
        <f>Scores!H617*calcs!$BN$3</f>
        <v>-0.32891349012468</v>
      </c>
      <c r="G621" s="219">
        <f>Scores!I617*calcs!$BN$3</f>
        <v>-0.32891349012468</v>
      </c>
      <c r="H621" s="219">
        <f>Scores!J617*calcs!$BN$4</f>
        <v>-0.88433176044529</v>
      </c>
      <c r="I621" s="219">
        <f>Scores!K617*calcs!$BN$4</f>
        <v>-0.88433176044529</v>
      </c>
      <c r="J621" s="219">
        <f>Scores!L617*calcs!$BN$4</f>
        <v>-0.88433176044529</v>
      </c>
      <c r="K621" s="219">
        <f>Scores!M617*calcs!$BN$4</f>
        <v>-0.88433176044529</v>
      </c>
      <c r="L621" s="219">
        <f>Scores!N617*calcs!$BN$4</f>
        <v>-0.88433176044529</v>
      </c>
      <c r="M621" s="219">
        <f>Scores!O617*calcs!$BN$5</f>
        <v>-1.56100237436213</v>
      </c>
      <c r="N621" s="219">
        <f>Scores!P617*calcs!$BN$5</f>
        <v>-1.56100237436213</v>
      </c>
      <c r="O621" s="219">
        <f>Scores!Q617*calcs!$BN$5</f>
        <v>-1.56100237436213</v>
      </c>
      <c r="P621" s="219">
        <f>Scores!R617*calcs!$BN$5</f>
        <v>-1.56100237436213</v>
      </c>
      <c r="Q621" s="219">
        <f>Scores!S617*calcs!$BN$5</f>
        <v>-1.56100237436213</v>
      </c>
      <c r="R621" s="219">
        <f>Scores!T617*calcs!$BN$6</f>
        <v>0.50123418568499</v>
      </c>
      <c r="S621" s="219">
        <f>Scores!U617*calcs!$BN$6</f>
        <v>0.50123418568499</v>
      </c>
      <c r="T621" s="219">
        <f>Scores!V617*calcs!$BN$6</f>
        <v>0.50123418568499</v>
      </c>
      <c r="U621" s="219">
        <f>Scores!W617*calcs!$BN$6</f>
        <v>0.50123418568499</v>
      </c>
      <c r="V621" s="219">
        <f>Scores!X617*calcs!$BN$6</f>
        <v>0.50123418568499</v>
      </c>
      <c r="W621" s="219">
        <f>Scores!Y617*calcs!$BN$7</f>
        <v>1.11268302758769</v>
      </c>
      <c r="X621" s="219">
        <f>Scores!Z617*calcs!$BN$7</f>
        <v>1.14129074627708</v>
      </c>
      <c r="Y621" s="219">
        <f>Scores!AA617*calcs!$BN$7</f>
        <v>1.18939690607301</v>
      </c>
      <c r="Z621" s="219">
        <f>Scores!AB617*calcs!$BN$7</f>
        <v>0.862811055694969</v>
      </c>
      <c r="AA621" s="219">
        <f>Scores!AC617*calcs!$BN$7</f>
        <v>1.23390428683316</v>
      </c>
      <c r="AB621" s="219">
        <f>Scores!AD617*calcs!$BN$8</f>
        <v>0.192340038727368</v>
      </c>
      <c r="AC621" s="219">
        <f>Scores!AE617*calcs!$BN$8</f>
        <v>0.148005930240629</v>
      </c>
      <c r="AD621" s="219">
        <f>Scores!AF617*calcs!$BN$8</f>
        <v>-0.00339171495103951</v>
      </c>
      <c r="AE621" s="219">
        <f>Scores!AG617*calcs!$BN$8</f>
        <v>-0.136754422793712</v>
      </c>
      <c r="AF621" s="219">
        <f>Scores!AH617*calcs!$BN$8</f>
        <v>-0.264409930096725</v>
      </c>
      <c r="AG621" s="219">
        <f>Scores!AI617*calcs!$BN$9</f>
        <v>1.12194717303784</v>
      </c>
      <c r="AH621" s="219">
        <f>Scores!AJ617*calcs!$BN$9</f>
        <v>1.0695764824544</v>
      </c>
      <c r="AI621" s="219">
        <f>Scores!AK617*calcs!$BN$9</f>
        <v>1.10501286479042</v>
      </c>
      <c r="AJ621" s="219">
        <f>Scores!AL617*calcs!$BN$9</f>
        <v>1.0783998482718</v>
      </c>
      <c r="AK621" s="219">
        <f>Scores!AM617*calcs!$BN$9</f>
        <v>1.11132019605009</v>
      </c>
      <c r="AL621" s="219">
        <f>Scores!AN617*calcs!$BN$10</f>
        <v>-0.152787206624373</v>
      </c>
      <c r="AM621" s="219">
        <f>Scores!AO617*calcs!$BN$10</f>
        <v>-0.195005152830918</v>
      </c>
      <c r="AN621" s="219">
        <f>Scores!AP617*calcs!$BN$10</f>
        <v>-0.229197008106628</v>
      </c>
      <c r="AO621" s="219">
        <f>Scores!AQ617*calcs!$BN$10</f>
        <v>-0.339163930232411</v>
      </c>
      <c r="AP621" s="219">
        <f>Scores!AR617*calcs!$BN$10</f>
        <v>-0.425634361093248</v>
      </c>
      <c r="AQ621" s="219">
        <f>Scores!AS617*calcs!$BN$11</f>
        <v>-0.0223868680010125</v>
      </c>
      <c r="AR621" s="219">
        <f>Scores!AT617*calcs!$BN$11</f>
        <v>0.166675902696527</v>
      </c>
      <c r="AS621" s="219">
        <f>Scores!AU617*calcs!$BN$11</f>
        <v>0.321858486530548</v>
      </c>
      <c r="AT621" s="219">
        <f>Scores!AV617*calcs!$BN$11</f>
        <v>0.566786585330387</v>
      </c>
      <c r="AU621" s="219">
        <f>Scores!AW617*calcs!$BN$11</f>
        <v>0.4279486829469</v>
      </c>
      <c r="AV621" s="219">
        <f>Scores!AX617*calcs!$BN$12</f>
        <v>-0.292692032840012</v>
      </c>
      <c r="AW621" s="219">
        <f>Scores!AY617*calcs!$BN$12</f>
        <v>-0.317597342049394</v>
      </c>
      <c r="AX621" s="219">
        <f>Scores!AZ617*calcs!$BN$12</f>
        <v>-0.417400950515973</v>
      </c>
      <c r="AY621" s="219">
        <f>Scores!BA617*calcs!$BN$12</f>
        <v>-0.608109937768196</v>
      </c>
      <c r="AZ621" s="219">
        <f>Scores!BB617*calcs!$BN$12</f>
        <v>-0.615405475113553</v>
      </c>
      <c r="BA621" s="219">
        <f>Scores!BC617*calcs!$BN$13</f>
        <v>-0.655832704600702</v>
      </c>
      <c r="BB621" s="219">
        <f>Scores!BD617*calcs!$BN$13</f>
        <v>-0.682372144511077</v>
      </c>
      <c r="BC621" s="219">
        <f>Scores!BE617*calcs!$BN$13</f>
        <v>-0.946123062499722</v>
      </c>
      <c r="BD621" s="219">
        <f>Scores!BF617*calcs!$BN$13</f>
        <v>-0.817121455571252</v>
      </c>
      <c r="BE621" s="219">
        <f>Scores!BG617*calcs!$BN$13</f>
        <v>-0.817121455571252</v>
      </c>
      <c r="BF621" s="219">
        <f>Scores!BH617*calcs!$BN$14</f>
        <v>2.19633549558907</v>
      </c>
      <c r="BG621" s="219">
        <f>Scores!BI617*calcs!$BN$14</f>
        <v>2.19633549558907</v>
      </c>
      <c r="BH621" s="219">
        <f>Scores!BJ617*calcs!$BN$14</f>
        <v>2.19633549558907</v>
      </c>
      <c r="BI621" s="219">
        <f>Scores!BK617*calcs!$BN$14</f>
        <v>2.63387239020857</v>
      </c>
      <c r="BJ621" s="219">
        <f>Scores!BL617*calcs!$BN$14</f>
        <v>2.63387239020857</v>
      </c>
    </row>
    <row r="622" spans="1:62">
      <c r="A622" t="s">
        <v>1238</v>
      </c>
      <c r="B622" s="22" t="s">
        <v>1239</v>
      </c>
      <c r="C622" s="219">
        <f>Scores!E618*calcs!$BN$3</f>
        <v>-0.312170027733648</v>
      </c>
      <c r="D622" s="219">
        <f>Scores!F618*calcs!$BN$3</f>
        <v>-0.312170027733648</v>
      </c>
      <c r="E622" s="219">
        <f>Scores!G618*calcs!$BN$3</f>
        <v>-0.312170027733648</v>
      </c>
      <c r="F622" s="219">
        <f>Scores!H618*calcs!$BN$3</f>
        <v>-0.312170027733648</v>
      </c>
      <c r="G622" s="219">
        <f>Scores!I618*calcs!$BN$3</f>
        <v>-0.312170027733648</v>
      </c>
      <c r="H622" s="219">
        <f>Scores!J618*calcs!$BN$4</f>
        <v>-0.748719228710582</v>
      </c>
      <c r="I622" s="219">
        <f>Scores!K618*calcs!$BN$4</f>
        <v>-0.748719228710582</v>
      </c>
      <c r="J622" s="219">
        <f>Scores!L618*calcs!$BN$4</f>
        <v>-0.748719228710582</v>
      </c>
      <c r="K622" s="219">
        <f>Scores!M618*calcs!$BN$4</f>
        <v>-0.748719228710582</v>
      </c>
      <c r="L622" s="219">
        <f>Scores!N618*calcs!$BN$4</f>
        <v>-0.748719228710582</v>
      </c>
      <c r="M622" s="219">
        <f>Scores!O618*calcs!$BN$5</f>
        <v>-1.74003062273237</v>
      </c>
      <c r="N622" s="219">
        <f>Scores!P618*calcs!$BN$5</f>
        <v>-1.74003062273237</v>
      </c>
      <c r="O622" s="219">
        <f>Scores!Q618*calcs!$BN$5</f>
        <v>-1.74003062273237</v>
      </c>
      <c r="P622" s="219">
        <f>Scores!R618*calcs!$BN$5</f>
        <v>-1.74003062273237</v>
      </c>
      <c r="Q622" s="219">
        <f>Scores!S618*calcs!$BN$5</f>
        <v>-1.74003062273237</v>
      </c>
      <c r="R622" s="219">
        <f>Scores!T618*calcs!$BN$6</f>
        <v>0.767655362384204</v>
      </c>
      <c r="S622" s="219">
        <f>Scores!U618*calcs!$BN$6</f>
        <v>0.767655362384204</v>
      </c>
      <c r="T622" s="219">
        <f>Scores!V618*calcs!$BN$6</f>
        <v>0.767655362384204</v>
      </c>
      <c r="U622" s="219">
        <f>Scores!W618*calcs!$BN$6</f>
        <v>0.767655362384204</v>
      </c>
      <c r="V622" s="219">
        <f>Scores!X618*calcs!$BN$6</f>
        <v>0.767655362384204</v>
      </c>
      <c r="W622" s="219">
        <f>Scores!Y618*calcs!$BN$7</f>
        <v>1.90872957239309</v>
      </c>
      <c r="X622" s="219">
        <f>Scores!Z618*calcs!$BN$7</f>
        <v>1.7359180206723</v>
      </c>
      <c r="Y622" s="219">
        <f>Scores!AA618*calcs!$BN$7</f>
        <v>1.62322088498527</v>
      </c>
      <c r="Z622" s="219">
        <f>Scores!AB618*calcs!$BN$7</f>
        <v>1.54168836946345</v>
      </c>
      <c r="AA622" s="219">
        <f>Scores!AC618*calcs!$BN$7</f>
        <v>1.24000418737112</v>
      </c>
      <c r="AB622" s="219">
        <f>Scores!AD618*calcs!$BN$8</f>
        <v>0.166669395850644</v>
      </c>
      <c r="AC622" s="219">
        <f>Scores!AE618*calcs!$BN$8</f>
        <v>0.0973467882982007</v>
      </c>
      <c r="AD622" s="219">
        <f>Scores!AF618*calcs!$BN$8</f>
        <v>0.193433955478687</v>
      </c>
      <c r="AE622" s="219">
        <f>Scores!AG618*calcs!$BN$8</f>
        <v>0.123305197269652</v>
      </c>
      <c r="AF622" s="219">
        <f>Scores!AH618*calcs!$BN$8</f>
        <v>-0.0746572117664762</v>
      </c>
      <c r="AG622" s="219">
        <f>Scores!AI618*calcs!$BN$9</f>
        <v>0.765145442969866</v>
      </c>
      <c r="AH622" s="219">
        <f>Scores!AJ618*calcs!$BN$9</f>
        <v>0.656187057756993</v>
      </c>
      <c r="AI622" s="219">
        <f>Scores!AK618*calcs!$BN$9</f>
        <v>0.703393054614643</v>
      </c>
      <c r="AJ622" s="219">
        <f>Scores!AL618*calcs!$BN$9</f>
        <v>0.668620475834628</v>
      </c>
      <c r="AK622" s="219">
        <f>Scores!AM618*calcs!$BN$9</f>
        <v>0.645292997383763</v>
      </c>
      <c r="AL622" s="219">
        <f>Scores!AN618*calcs!$BN$10</f>
        <v>0.0782878972291798</v>
      </c>
      <c r="AM622" s="219">
        <f>Scores!AO618*calcs!$BN$10</f>
        <v>0.0570538055029207</v>
      </c>
      <c r="AN622" s="219">
        <f>Scores!AP618*calcs!$BN$10</f>
        <v>0.0785118773752563</v>
      </c>
      <c r="AO622" s="219">
        <f>Scores!AQ618*calcs!$BN$10</f>
        <v>0.113646942710744</v>
      </c>
      <c r="AP622" s="219">
        <f>Scores!AR618*calcs!$BN$10</f>
        <v>0.0896773188673431</v>
      </c>
      <c r="AQ622" s="219">
        <f>Scores!AS618*calcs!$BN$11</f>
        <v>0.13797187874377</v>
      </c>
      <c r="AR622" s="219">
        <f>Scores!AT618*calcs!$BN$11</f>
        <v>0.0415777839627649</v>
      </c>
      <c r="AS622" s="219">
        <f>Scores!AU618*calcs!$BN$11</f>
        <v>0.310153758813606</v>
      </c>
      <c r="AT622" s="219">
        <f>Scores!AV618*calcs!$BN$11</f>
        <v>0.460463584652424</v>
      </c>
      <c r="AU622" s="219">
        <f>Scores!AW618*calcs!$BN$11</f>
        <v>0.0946282872091197</v>
      </c>
      <c r="AV622" s="219">
        <f>Scores!AX618*calcs!$BN$12</f>
        <v>-0.419309673689253</v>
      </c>
      <c r="AW622" s="219">
        <f>Scores!AY618*calcs!$BN$12</f>
        <v>-0.431439885891202</v>
      </c>
      <c r="AX622" s="219">
        <f>Scores!AZ618*calcs!$BN$12</f>
        <v>-0.359629409673424</v>
      </c>
      <c r="AY622" s="219">
        <f>Scores!BA618*calcs!$BN$12</f>
        <v>-0.47287251549048</v>
      </c>
      <c r="AZ622" s="219">
        <f>Scores!BB618*calcs!$BN$12</f>
        <v>-0.540708469745316</v>
      </c>
      <c r="BA622" s="219">
        <f>Scores!BC618*calcs!$BN$13</f>
        <v>-1.47850004458229</v>
      </c>
      <c r="BB622" s="219">
        <f>Scores!BD618*calcs!$BN$13</f>
        <v>-1.24269398675188</v>
      </c>
      <c r="BC622" s="219">
        <f>Scores!BE618*calcs!$BN$13</f>
        <v>-1.59506644511171</v>
      </c>
      <c r="BD622" s="219">
        <f>Scores!BF618*calcs!$BN$13</f>
        <v>-1.33529603715302</v>
      </c>
      <c r="BE622" s="219">
        <f>Scores!BG618*calcs!$BN$13</f>
        <v>-1.33529603715302</v>
      </c>
      <c r="BF622" s="219">
        <f>Scores!BH618*calcs!$BN$14</f>
        <v>2.05957410023882</v>
      </c>
      <c r="BG622" s="219">
        <f>Scores!BI618*calcs!$BN$14</f>
        <v>2.05957410023882</v>
      </c>
      <c r="BH622" s="219">
        <f>Scores!BJ618*calcs!$BN$14</f>
        <v>2.05957410023882</v>
      </c>
      <c r="BI622" s="219">
        <f>Scores!BK618*calcs!$BN$14</f>
        <v>2.26065958166348</v>
      </c>
      <c r="BJ622" s="219">
        <f>Scores!BL618*calcs!$BN$14</f>
        <v>2.26065958166348</v>
      </c>
    </row>
    <row r="623" spans="1:62">
      <c r="A623" t="s">
        <v>1240</v>
      </c>
      <c r="B623" s="22" t="s">
        <v>1241</v>
      </c>
      <c r="C623" s="219">
        <f>Scores!E619*calcs!$BN$3</f>
        <v>-0.931678136201835</v>
      </c>
      <c r="D623" s="219">
        <f>Scores!F619*calcs!$BN$3</f>
        <v>-0.931678136201835</v>
      </c>
      <c r="E623" s="219">
        <f>Scores!G619*calcs!$BN$3</f>
        <v>-0.931678136201835</v>
      </c>
      <c r="F623" s="219">
        <f>Scores!H619*calcs!$BN$3</f>
        <v>-0.931678136201835</v>
      </c>
      <c r="G623" s="219">
        <f>Scores!I619*calcs!$BN$3</f>
        <v>-0.931678136201835</v>
      </c>
      <c r="H623" s="219">
        <f>Scores!J619*calcs!$BN$4</f>
        <v>-0.398877726227765</v>
      </c>
      <c r="I623" s="219">
        <f>Scores!K619*calcs!$BN$4</f>
        <v>-0.398877726227765</v>
      </c>
      <c r="J623" s="219">
        <f>Scores!L619*calcs!$BN$4</f>
        <v>-0.398877726227765</v>
      </c>
      <c r="K623" s="219">
        <f>Scores!M619*calcs!$BN$4</f>
        <v>-0.398877726227765</v>
      </c>
      <c r="L623" s="219">
        <f>Scores!N619*calcs!$BN$4</f>
        <v>-0.398877726227765</v>
      </c>
      <c r="M623" s="219">
        <f>Scores!O619*calcs!$BN$5</f>
        <v>-1.40504776227141</v>
      </c>
      <c r="N623" s="219">
        <f>Scores!P619*calcs!$BN$5</f>
        <v>-1.40504776227141</v>
      </c>
      <c r="O623" s="219">
        <f>Scores!Q619*calcs!$BN$5</f>
        <v>-1.40504776227141</v>
      </c>
      <c r="P623" s="219">
        <f>Scores!R619*calcs!$BN$5</f>
        <v>-1.40504776227141</v>
      </c>
      <c r="Q623" s="219">
        <f>Scores!S619*calcs!$BN$5</f>
        <v>-1.40504776227141</v>
      </c>
      <c r="R623" s="219">
        <f>Scores!T619*calcs!$BN$6</f>
        <v>1.96486554290107</v>
      </c>
      <c r="S623" s="219">
        <f>Scores!U619*calcs!$BN$6</f>
        <v>1.96486554290107</v>
      </c>
      <c r="T623" s="219">
        <f>Scores!V619*calcs!$BN$6</f>
        <v>1.96486554290107</v>
      </c>
      <c r="U623" s="219">
        <f>Scores!W619*calcs!$BN$6</f>
        <v>1.96486554290107</v>
      </c>
      <c r="V623" s="219">
        <f>Scores!X619*calcs!$BN$6</f>
        <v>1.96486554290107</v>
      </c>
      <c r="W623" s="219">
        <f>Scores!Y619*calcs!$BN$7</f>
        <v>1.20246394763548</v>
      </c>
      <c r="X623" s="219">
        <f>Scores!Z619*calcs!$BN$7</f>
        <v>1.13786451033211</v>
      </c>
      <c r="Y623" s="219">
        <f>Scores!AA619*calcs!$BN$7</f>
        <v>1.15867049958282</v>
      </c>
      <c r="Z623" s="219">
        <f>Scores!AB619*calcs!$BN$7</f>
        <v>0.528674258358148</v>
      </c>
      <c r="AA623" s="219">
        <f>Scores!AC619*calcs!$BN$7</f>
        <v>0.312596619639229</v>
      </c>
      <c r="AB623" s="219">
        <f>Scores!AD619*calcs!$BN$8</f>
        <v>1.719579782613</v>
      </c>
      <c r="AC623" s="219">
        <f>Scores!AE619*calcs!$BN$8</f>
        <v>1.76676563107362</v>
      </c>
      <c r="AD623" s="219">
        <f>Scores!AF619*calcs!$BN$8</f>
        <v>1.6205707838696</v>
      </c>
      <c r="AE623" s="219">
        <f>Scores!AG619*calcs!$BN$8</f>
        <v>1.62476034079582</v>
      </c>
      <c r="AF623" s="219">
        <f>Scores!AH619*calcs!$BN$8</f>
        <v>1.59681715611575</v>
      </c>
      <c r="AG623" s="219">
        <f>Scores!AI619*calcs!$BN$9</f>
        <v>1.37516571222433</v>
      </c>
      <c r="AH623" s="219">
        <f>Scores!AJ619*calcs!$BN$9</f>
        <v>1.3048143773507</v>
      </c>
      <c r="AI623" s="219">
        <f>Scores!AK619*calcs!$BN$9</f>
        <v>1.38516810743573</v>
      </c>
      <c r="AJ623" s="219">
        <f>Scores!AL619*calcs!$BN$9</f>
        <v>1.42481127651766</v>
      </c>
      <c r="AK623" s="219">
        <f>Scores!AM619*calcs!$BN$9</f>
        <v>1.3779867946384</v>
      </c>
      <c r="AL623" s="219">
        <f>Scores!AN619*calcs!$BN$10</f>
        <v>0.344300394143357</v>
      </c>
      <c r="AM623" s="219">
        <f>Scores!AO619*calcs!$BN$10</f>
        <v>0.344515590257285</v>
      </c>
      <c r="AN623" s="219">
        <f>Scores!AP619*calcs!$BN$10</f>
        <v>0.428530734610899</v>
      </c>
      <c r="AO623" s="219">
        <f>Scores!AQ619*calcs!$BN$10</f>
        <v>0.354584449058172</v>
      </c>
      <c r="AP623" s="219">
        <f>Scores!AR619*calcs!$BN$10</f>
        <v>0.35090667703028</v>
      </c>
      <c r="AQ623" s="219">
        <f>Scores!AS619*calcs!$BN$11</f>
        <v>0.733196329533287</v>
      </c>
      <c r="AR623" s="219">
        <f>Scores!AT619*calcs!$BN$11</f>
        <v>0.856236345753417</v>
      </c>
      <c r="AS623" s="219">
        <f>Scores!AU619*calcs!$BN$11</f>
        <v>0.934525753638639</v>
      </c>
      <c r="AT623" s="219">
        <f>Scores!AV619*calcs!$BN$11</f>
        <v>1.4759219159264</v>
      </c>
      <c r="AU623" s="219">
        <f>Scores!AW619*calcs!$BN$11</f>
        <v>1.22767690718628</v>
      </c>
      <c r="AV623" s="219">
        <f>Scores!AX619*calcs!$BN$12</f>
        <v>0.833003579176222</v>
      </c>
      <c r="AW623" s="219">
        <f>Scores!AY619*calcs!$BN$12</f>
        <v>0.91710395190789</v>
      </c>
      <c r="AX623" s="219">
        <f>Scores!AZ619*calcs!$BN$12</f>
        <v>0.835451334610245</v>
      </c>
      <c r="AY623" s="219">
        <f>Scores!BA619*calcs!$BN$12</f>
        <v>0.812695888203431</v>
      </c>
      <c r="AZ623" s="219">
        <f>Scores!BB619*calcs!$BN$12</f>
        <v>0.843034181027486</v>
      </c>
      <c r="BA623" s="219">
        <f>Scores!BC619*calcs!$BN$13</f>
        <v>0.115058369228193</v>
      </c>
      <c r="BB623" s="219">
        <f>Scores!BD619*calcs!$BN$13</f>
        <v>0.0499296691105667</v>
      </c>
      <c r="BC623" s="219">
        <f>Scores!BE619*calcs!$BN$13</f>
        <v>0.0667138056890828</v>
      </c>
      <c r="BD623" s="219">
        <f>Scores!BF619*calcs!$BN$13</f>
        <v>0.0531461109314636</v>
      </c>
      <c r="BE623" s="219">
        <f>Scores!BG619*calcs!$BN$13</f>
        <v>0.0531461109314636</v>
      </c>
      <c r="BF623" s="219">
        <f>Scores!BH619*calcs!$BN$14</f>
        <v>2.12815798881761</v>
      </c>
      <c r="BG623" s="219">
        <f>Scores!BI619*calcs!$BN$14</f>
        <v>2.12815798881761</v>
      </c>
      <c r="BH623" s="219">
        <f>Scores!BJ619*calcs!$BN$14</f>
        <v>2.12815798881761</v>
      </c>
      <c r="BI623" s="219">
        <f>Scores!BK619*calcs!$BN$14</f>
        <v>2.74869779611227</v>
      </c>
      <c r="BJ623" s="219">
        <f>Scores!BL619*calcs!$BN$14</f>
        <v>2.74869779611227</v>
      </c>
    </row>
    <row r="624" spans="1:62">
      <c r="A624" t="s">
        <v>1242</v>
      </c>
      <c r="B624" s="22" t="s">
        <v>1243</v>
      </c>
      <c r="C624" s="219">
        <f>Scores!E620*calcs!$BN$3</f>
        <v>-0.775405820552202</v>
      </c>
      <c r="D624" s="219">
        <f>Scores!F620*calcs!$BN$3</f>
        <v>-0.775405820552202</v>
      </c>
      <c r="E624" s="219">
        <f>Scores!G620*calcs!$BN$3</f>
        <v>-0.775405820552202</v>
      </c>
      <c r="F624" s="219">
        <f>Scores!H620*calcs!$BN$3</f>
        <v>-0.775405820552202</v>
      </c>
      <c r="G624" s="219">
        <f>Scores!I620*calcs!$BN$3</f>
        <v>-0.775405820552202</v>
      </c>
      <c r="H624" s="219">
        <f>Scores!J620*calcs!$BN$4</f>
        <v>-1.21348789810319</v>
      </c>
      <c r="I624" s="219">
        <f>Scores!K620*calcs!$BN$4</f>
        <v>-1.21348789810319</v>
      </c>
      <c r="J624" s="219">
        <f>Scores!L620*calcs!$BN$4</f>
        <v>-1.21348789810319</v>
      </c>
      <c r="K624" s="219">
        <f>Scores!M620*calcs!$BN$4</f>
        <v>-1.21348789810319</v>
      </c>
      <c r="L624" s="219">
        <f>Scores!N620*calcs!$BN$4</f>
        <v>-1.21348789810319</v>
      </c>
      <c r="M624" s="219">
        <f>Scores!O620*calcs!$BN$5</f>
        <v>-1.41416531150239</v>
      </c>
      <c r="N624" s="219">
        <f>Scores!P620*calcs!$BN$5</f>
        <v>-1.41416531150239</v>
      </c>
      <c r="O624" s="219">
        <f>Scores!Q620*calcs!$BN$5</f>
        <v>-1.41416531150239</v>
      </c>
      <c r="P624" s="219">
        <f>Scores!R620*calcs!$BN$5</f>
        <v>-1.41416531150239</v>
      </c>
      <c r="Q624" s="219">
        <f>Scores!S620*calcs!$BN$5</f>
        <v>-1.41416531150239</v>
      </c>
      <c r="R624" s="219">
        <f>Scores!T620*calcs!$BN$6</f>
        <v>-1.05279288100962</v>
      </c>
      <c r="S624" s="219">
        <f>Scores!U620*calcs!$BN$6</f>
        <v>-1.05279288100962</v>
      </c>
      <c r="T624" s="219">
        <f>Scores!V620*calcs!$BN$6</f>
        <v>-1.05279288100962</v>
      </c>
      <c r="U624" s="219">
        <f>Scores!W620*calcs!$BN$6</f>
        <v>-1.05279288100962</v>
      </c>
      <c r="V624" s="219">
        <f>Scores!X620*calcs!$BN$6</f>
        <v>-1.05279288100962</v>
      </c>
      <c r="W624" s="219">
        <f>Scores!Y620*calcs!$BN$7</f>
        <v>1.00354994431546</v>
      </c>
      <c r="X624" s="219">
        <f>Scores!Z620*calcs!$BN$7</f>
        <v>-0.355408391242562</v>
      </c>
      <c r="Y624" s="219">
        <f>Scores!AA620*calcs!$BN$7</f>
        <v>0.791284406458142</v>
      </c>
      <c r="Z624" s="219">
        <f>Scores!AB620*calcs!$BN$7</f>
        <v>-0.019189124277076</v>
      </c>
      <c r="AA624" s="219">
        <f>Scores!AC620*calcs!$BN$7</f>
        <v>0.517984414238895</v>
      </c>
      <c r="AB624" s="219">
        <f>Scores!AD620*calcs!$BN$8</f>
        <v>-2.79795208479423</v>
      </c>
      <c r="AC624" s="219">
        <f>Scores!AE620*calcs!$BN$8</f>
        <v>-3.08365854927939</v>
      </c>
      <c r="AD624" s="219">
        <f>Scores!AF620*calcs!$BN$8</f>
        <v>-3.17493216107029</v>
      </c>
      <c r="AE624" s="219">
        <f>Scores!AG620*calcs!$BN$8</f>
        <v>-3.25260388313709</v>
      </c>
      <c r="AF624" s="219">
        <f>Scores!AH620*calcs!$BN$8</f>
        <v>-3.25410173998753</v>
      </c>
      <c r="AG624" s="219">
        <f>Scores!AI620*calcs!$BN$9</f>
        <v>0.913414258413661</v>
      </c>
      <c r="AH624" s="219">
        <f>Scores!AJ620*calcs!$BN$9</f>
        <v>0.968634563002159</v>
      </c>
      <c r="AI624" s="219">
        <f>Scores!AK620*calcs!$BN$9</f>
        <v>0.918777958978275</v>
      </c>
      <c r="AJ624" s="219">
        <f>Scores!AL620*calcs!$BN$9</f>
        <v>0.959292722102493</v>
      </c>
      <c r="AK624" s="219">
        <f>Scores!AM620*calcs!$BN$9</f>
        <v>1.0079145152529</v>
      </c>
      <c r="AL624" s="219">
        <f>Scores!AN620*calcs!$BN$10</f>
        <v>-1.53138999602991</v>
      </c>
      <c r="AM624" s="219">
        <f>Scores!AO620*calcs!$BN$10</f>
        <v>-1.52919904819344</v>
      </c>
      <c r="AN624" s="219">
        <f>Scores!AP620*calcs!$BN$10</f>
        <v>-1.56741012986378</v>
      </c>
      <c r="AO624" s="219">
        <f>Scores!AQ620*calcs!$BN$10</f>
        <v>-1.58386730655522</v>
      </c>
      <c r="AP624" s="219">
        <f>Scores!AR620*calcs!$BN$10</f>
        <v>-1.48490935113706</v>
      </c>
      <c r="AQ624" s="219">
        <f>Scores!AS620*calcs!$BN$11</f>
        <v>-1.91831953229468</v>
      </c>
      <c r="AR624" s="219">
        <f>Scores!AT620*calcs!$BN$11</f>
        <v>-2.18002913458933</v>
      </c>
      <c r="AS624" s="219">
        <f>Scores!AU620*calcs!$BN$11</f>
        <v>-1.90547486282265</v>
      </c>
      <c r="AT624" s="219">
        <f>Scores!AV620*calcs!$BN$11</f>
        <v>-2.13904906240132</v>
      </c>
      <c r="AU624" s="219">
        <f>Scores!AW620*calcs!$BN$11</f>
        <v>-2.51131970261569</v>
      </c>
      <c r="AV624" s="219">
        <f>Scores!AX620*calcs!$BN$12</f>
        <v>-3.20224584638875</v>
      </c>
      <c r="AW624" s="219">
        <f>Scores!AY620*calcs!$BN$12</f>
        <v>-3.32870653035497</v>
      </c>
      <c r="AX624" s="219">
        <f>Scores!AZ620*calcs!$BN$12</f>
        <v>-3.30141708152428</v>
      </c>
      <c r="AY624" s="219">
        <f>Scores!BA620*calcs!$BN$12</f>
        <v>-3.21944293845438</v>
      </c>
      <c r="AZ624" s="219">
        <f>Scores!BB620*calcs!$BN$12</f>
        <v>-3.30362744436768</v>
      </c>
      <c r="BA624" s="219">
        <f>Scores!BC620*calcs!$BN$13</f>
        <v>-2.04228605380043</v>
      </c>
      <c r="BB624" s="219">
        <f>Scores!BD620*calcs!$BN$13</f>
        <v>-2.11923706669294</v>
      </c>
      <c r="BC624" s="219">
        <f>Scores!BE620*calcs!$BN$13</f>
        <v>-2.19549069631346</v>
      </c>
      <c r="BD624" s="219">
        <f>Scores!BF620*calcs!$BN$13</f>
        <v>-2.07934159019351</v>
      </c>
      <c r="BE624" s="219">
        <f>Scores!BG620*calcs!$BN$13</f>
        <v>-2.07934159019351</v>
      </c>
      <c r="BF624" s="219">
        <f>Scores!BH620*calcs!$BN$14</f>
        <v>0.0644811363506636</v>
      </c>
      <c r="BG624" s="219">
        <f>Scores!BI620*calcs!$BN$14</f>
        <v>0.0644811363506636</v>
      </c>
      <c r="BH624" s="219">
        <f>Scores!BJ620*calcs!$BN$14</f>
        <v>0.0644811363506636</v>
      </c>
      <c r="BI624" s="219">
        <f>Scores!BK620*calcs!$BN$14</f>
        <v>-0.612141070790078</v>
      </c>
      <c r="BJ624" s="219">
        <f>Scores!BL620*calcs!$BN$14</f>
        <v>-0.612141070790078</v>
      </c>
    </row>
    <row r="625" spans="1:62">
      <c r="A625" t="s">
        <v>1244</v>
      </c>
      <c r="B625" s="22" t="s">
        <v>262</v>
      </c>
      <c r="C625" s="219">
        <f>Scores!E621*calcs!$BN$3</f>
        <v>0.109207109107326</v>
      </c>
      <c r="D625" s="219">
        <f>Scores!F621*calcs!$BN$3</f>
        <v>0.109207109107326</v>
      </c>
      <c r="E625" s="219">
        <f>Scores!G621*calcs!$BN$3</f>
        <v>0.109207109107326</v>
      </c>
      <c r="F625" s="219">
        <f>Scores!H621*calcs!$BN$3</f>
        <v>0.109207109107326</v>
      </c>
      <c r="G625" s="219">
        <f>Scores!I621*calcs!$BN$3</f>
        <v>0.109207109107326</v>
      </c>
      <c r="H625" s="219">
        <f>Scores!J621*calcs!$BN$4</f>
        <v>-0.652324565582183</v>
      </c>
      <c r="I625" s="219">
        <f>Scores!K621*calcs!$BN$4</f>
        <v>-0.652324565582183</v>
      </c>
      <c r="J625" s="219">
        <f>Scores!L621*calcs!$BN$4</f>
        <v>-0.652324565582183</v>
      </c>
      <c r="K625" s="219">
        <f>Scores!M621*calcs!$BN$4</f>
        <v>-0.652324565582183</v>
      </c>
      <c r="L625" s="219">
        <f>Scores!N621*calcs!$BN$4</f>
        <v>-0.652324565582183</v>
      </c>
      <c r="M625" s="219">
        <f>Scores!O621*calcs!$BN$5</f>
        <v>-1.31374205566465</v>
      </c>
      <c r="N625" s="219">
        <f>Scores!P621*calcs!$BN$5</f>
        <v>-1.31374205566465</v>
      </c>
      <c r="O625" s="219">
        <f>Scores!Q621*calcs!$BN$5</f>
        <v>-1.31374205566465</v>
      </c>
      <c r="P625" s="219">
        <f>Scores!R621*calcs!$BN$5</f>
        <v>-1.31374205566465</v>
      </c>
      <c r="Q625" s="219">
        <f>Scores!S621*calcs!$BN$5</f>
        <v>-1.31374205566465</v>
      </c>
      <c r="R625" s="219">
        <f>Scores!T621*calcs!$BN$6</f>
        <v>1.38563877287998</v>
      </c>
      <c r="S625" s="219">
        <f>Scores!U621*calcs!$BN$6</f>
        <v>1.38563877287998</v>
      </c>
      <c r="T625" s="219">
        <f>Scores!V621*calcs!$BN$6</f>
        <v>1.38563877287998</v>
      </c>
      <c r="U625" s="219">
        <f>Scores!W621*calcs!$BN$6</f>
        <v>1.38563877287998</v>
      </c>
      <c r="V625" s="219">
        <f>Scores!X621*calcs!$BN$6</f>
        <v>1.38563877287998</v>
      </c>
      <c r="W625" s="219">
        <f>Scores!Y621*calcs!$BN$7</f>
        <v>0.44214753025397</v>
      </c>
      <c r="X625" s="219">
        <f>Scores!Z621*calcs!$BN$7</f>
        <v>-0.0369534422982869</v>
      </c>
      <c r="Y625" s="219">
        <f>Scores!AA621*calcs!$BN$7</f>
        <v>0.720127693029385</v>
      </c>
      <c r="Z625" s="219">
        <f>Scores!AB621*calcs!$BN$7</f>
        <v>0.555865525830187</v>
      </c>
      <c r="AA625" s="219">
        <f>Scores!AC621*calcs!$BN$7</f>
        <v>0.305177641253008</v>
      </c>
      <c r="AB625" s="219">
        <f>Scores!AD621*calcs!$BN$8</f>
        <v>0.913177356552265</v>
      </c>
      <c r="AC625" s="219">
        <f>Scores!AE621*calcs!$BN$8</f>
        <v>0.914386847437143</v>
      </c>
      <c r="AD625" s="219">
        <f>Scores!AF621*calcs!$BN$8</f>
        <v>0.977896939651102</v>
      </c>
      <c r="AE625" s="219">
        <f>Scores!AG621*calcs!$BN$8</f>
        <v>0.867331226896956</v>
      </c>
      <c r="AF625" s="219">
        <f>Scores!AH621*calcs!$BN$8</f>
        <v>0.627383261300196</v>
      </c>
      <c r="AG625" s="219">
        <f>Scores!AI621*calcs!$BN$9</f>
        <v>0.925611466627527</v>
      </c>
      <c r="AH625" s="219">
        <f>Scores!AJ621*calcs!$BN$9</f>
        <v>0.836943744069574</v>
      </c>
      <c r="AI625" s="219">
        <f>Scores!AK621*calcs!$BN$9</f>
        <v>0.811055236976437</v>
      </c>
      <c r="AJ625" s="219">
        <f>Scores!AL621*calcs!$BN$9</f>
        <v>0.784961173372391</v>
      </c>
      <c r="AK625" s="219">
        <f>Scores!AM621*calcs!$BN$9</f>
        <v>0.702764518283662</v>
      </c>
      <c r="AL625" s="219">
        <f>Scores!AN621*calcs!$BN$10</f>
        <v>-0.392046698466118</v>
      </c>
      <c r="AM625" s="219">
        <f>Scores!AO621*calcs!$BN$10</f>
        <v>-0.37395269171622</v>
      </c>
      <c r="AN625" s="219">
        <f>Scores!AP621*calcs!$BN$10</f>
        <v>-0.330046719049623</v>
      </c>
      <c r="AO625" s="219">
        <f>Scores!AQ621*calcs!$BN$10</f>
        <v>-0.360600989831879</v>
      </c>
      <c r="AP625" s="219">
        <f>Scores!AR621*calcs!$BN$10</f>
        <v>-0.392572994691663</v>
      </c>
      <c r="AQ625" s="219">
        <f>Scores!AS621*calcs!$BN$11</f>
        <v>0.630842372943911</v>
      </c>
      <c r="AR625" s="219">
        <f>Scores!AT621*calcs!$BN$11</f>
        <v>0.653191233187736</v>
      </c>
      <c r="AS625" s="219">
        <f>Scores!AU621*calcs!$BN$11</f>
        <v>0.762747981523919</v>
      </c>
      <c r="AT625" s="219">
        <f>Scores!AV621*calcs!$BN$11</f>
        <v>1.23700167430936</v>
      </c>
      <c r="AU625" s="219">
        <f>Scores!AW621*calcs!$BN$11</f>
        <v>0.926240608067847</v>
      </c>
      <c r="AV625" s="219">
        <f>Scores!AX621*calcs!$BN$12</f>
        <v>0.229922616964982</v>
      </c>
      <c r="AW625" s="219">
        <f>Scores!AY621*calcs!$BN$12</f>
        <v>0.229359944543276</v>
      </c>
      <c r="AX625" s="219">
        <f>Scores!AZ621*calcs!$BN$12</f>
        <v>0.294874829744281</v>
      </c>
      <c r="AY625" s="219">
        <f>Scores!BA621*calcs!$BN$12</f>
        <v>0.217437368256167</v>
      </c>
      <c r="AZ625" s="219">
        <f>Scores!BB621*calcs!$BN$12</f>
        <v>0.0810465748415432</v>
      </c>
      <c r="BA625" s="219">
        <f>Scores!BC621*calcs!$BN$13</f>
        <v>-0.678844378446341</v>
      </c>
      <c r="BB625" s="219">
        <f>Scores!BD621*calcs!$BN$13</f>
        <v>-0.599156029326799</v>
      </c>
      <c r="BC625" s="219">
        <f>Scores!BE621*calcs!$BN$13</f>
        <v>-0.843019908252957</v>
      </c>
      <c r="BD625" s="219">
        <f>Scores!BF621*calcs!$BN$13</f>
        <v>-0.710829233708325</v>
      </c>
      <c r="BE625" s="219">
        <f>Scores!BG621*calcs!$BN$13</f>
        <v>-0.710829233708325</v>
      </c>
      <c r="BF625" s="219">
        <f>Scores!BH621*calcs!$BN$14</f>
        <v>2.12118471258755</v>
      </c>
      <c r="BG625" s="219">
        <f>Scores!BI621*calcs!$BN$14</f>
        <v>2.12118471258755</v>
      </c>
      <c r="BH625" s="219">
        <f>Scores!BJ621*calcs!$BN$14</f>
        <v>2.12118471258755</v>
      </c>
      <c r="BI625" s="219">
        <f>Scores!BK621*calcs!$BN$14</f>
        <v>2.78079453580113</v>
      </c>
      <c r="BJ625" s="219">
        <f>Scores!BL621*calcs!$BN$14</f>
        <v>2.78079453580113</v>
      </c>
    </row>
    <row r="626" spans="1:62">
      <c r="A626" t="s">
        <v>1245</v>
      </c>
      <c r="B626" s="22" t="s">
        <v>1246</v>
      </c>
      <c r="C626" s="219">
        <f>Scores!E622*calcs!$BN$3</f>
        <v>-2.1120922347696</v>
      </c>
      <c r="D626" s="219">
        <f>Scores!F622*calcs!$BN$3</f>
        <v>-2.1120922347696</v>
      </c>
      <c r="E626" s="219">
        <f>Scores!G622*calcs!$BN$3</f>
        <v>-2.1120922347696</v>
      </c>
      <c r="F626" s="219">
        <f>Scores!H622*calcs!$BN$3</f>
        <v>-2.1120922347696</v>
      </c>
      <c r="G626" s="219">
        <f>Scores!I622*calcs!$BN$3</f>
        <v>-2.1120922347696</v>
      </c>
      <c r="H626" s="219">
        <f>Scores!J622*calcs!$BN$4</f>
        <v>0.872845327433133</v>
      </c>
      <c r="I626" s="219">
        <f>Scores!K622*calcs!$BN$4</f>
        <v>0.872845327433133</v>
      </c>
      <c r="J626" s="219">
        <f>Scores!L622*calcs!$BN$4</f>
        <v>0.872845327433133</v>
      </c>
      <c r="K626" s="219">
        <f>Scores!M622*calcs!$BN$4</f>
        <v>0.872845327433133</v>
      </c>
      <c r="L626" s="219">
        <f>Scores!N622*calcs!$BN$4</f>
        <v>0.872845327433133</v>
      </c>
      <c r="M626" s="219">
        <f>Scores!O622*calcs!$BN$5</f>
        <v>-0.0953808137896398</v>
      </c>
      <c r="N626" s="219">
        <f>Scores!P622*calcs!$BN$5</f>
        <v>-0.0953808137896398</v>
      </c>
      <c r="O626" s="219">
        <f>Scores!Q622*calcs!$BN$5</f>
        <v>-0.0953808137896398</v>
      </c>
      <c r="P626" s="219">
        <f>Scores!R622*calcs!$BN$5</f>
        <v>-0.0953808137896398</v>
      </c>
      <c r="Q626" s="219">
        <f>Scores!S622*calcs!$BN$5</f>
        <v>-0.0953808137896398</v>
      </c>
      <c r="R626" s="219">
        <f>Scores!T622*calcs!$BN$6</f>
        <v>0.654133725707825</v>
      </c>
      <c r="S626" s="219">
        <f>Scores!U622*calcs!$BN$6</f>
        <v>0.654133725707825</v>
      </c>
      <c r="T626" s="219">
        <f>Scores!V622*calcs!$BN$6</f>
        <v>0.654133725707825</v>
      </c>
      <c r="U626" s="219">
        <f>Scores!W622*calcs!$BN$6</f>
        <v>0.654133725707825</v>
      </c>
      <c r="V626" s="219">
        <f>Scores!X622*calcs!$BN$6</f>
        <v>0.654133725707825</v>
      </c>
      <c r="W626" s="219">
        <f>Scores!Y622*calcs!$BN$7</f>
        <v>1.00811169908587</v>
      </c>
      <c r="X626" s="219">
        <f>Scores!Z622*calcs!$BN$7</f>
        <v>1.08907754576631</v>
      </c>
      <c r="Y626" s="219">
        <f>Scores!AA622*calcs!$BN$7</f>
        <v>0.916882778594345</v>
      </c>
      <c r="Z626" s="219">
        <f>Scores!AB622*calcs!$BN$7</f>
        <v>0.627887208132388</v>
      </c>
      <c r="AA626" s="219">
        <f>Scores!AC622*calcs!$BN$7</f>
        <v>0.810630829761452</v>
      </c>
      <c r="AB626" s="219">
        <f>Scores!AD622*calcs!$BN$8</f>
        <v>-0.280496513170242</v>
      </c>
      <c r="AC626" s="219">
        <f>Scores!AE622*calcs!$BN$8</f>
        <v>-0.439765733691166</v>
      </c>
      <c r="AD626" s="219">
        <f>Scores!AF622*calcs!$BN$8</f>
        <v>-0.703975086938426</v>
      </c>
      <c r="AE626" s="219">
        <f>Scores!AG622*calcs!$BN$8</f>
        <v>-0.614701832639893</v>
      </c>
      <c r="AF626" s="219">
        <f>Scores!AH622*calcs!$BN$8</f>
        <v>-0.65605114328863</v>
      </c>
      <c r="AG626" s="219">
        <f>Scores!AI622*calcs!$BN$9</f>
        <v>1.1763253732628</v>
      </c>
      <c r="AH626" s="219">
        <f>Scores!AJ622*calcs!$BN$9</f>
        <v>1.22499474486875</v>
      </c>
      <c r="AI626" s="219">
        <f>Scores!AK622*calcs!$BN$9</f>
        <v>1.18570528536702</v>
      </c>
      <c r="AJ626" s="219">
        <f>Scores!AL622*calcs!$BN$9</f>
        <v>1.15021685168862</v>
      </c>
      <c r="AK626" s="219">
        <f>Scores!AM622*calcs!$BN$9</f>
        <v>1.13887011221185</v>
      </c>
      <c r="AL626" s="219">
        <f>Scores!AN622*calcs!$BN$10</f>
        <v>-0.0896492851661342</v>
      </c>
      <c r="AM626" s="219">
        <f>Scores!AO622*calcs!$BN$10</f>
        <v>-0.028057011596817</v>
      </c>
      <c r="AN626" s="219">
        <f>Scores!AP622*calcs!$BN$10</f>
        <v>-0.0335631261731022</v>
      </c>
      <c r="AO626" s="219">
        <f>Scores!AQ622*calcs!$BN$10</f>
        <v>-0.0940578041404865</v>
      </c>
      <c r="AP626" s="219">
        <f>Scores!AR622*calcs!$BN$10</f>
        <v>-0.0651751357137793</v>
      </c>
      <c r="AQ626" s="219">
        <f>Scores!AS622*calcs!$BN$11</f>
        <v>-1.07229275953437</v>
      </c>
      <c r="AR626" s="219">
        <f>Scores!AT622*calcs!$BN$11</f>
        <v>-1.04535791182357</v>
      </c>
      <c r="AS626" s="219">
        <f>Scores!AU622*calcs!$BN$11</f>
        <v>-1.00437003793372</v>
      </c>
      <c r="AT626" s="219">
        <f>Scores!AV622*calcs!$BN$11</f>
        <v>-0.130825732364913</v>
      </c>
      <c r="AU626" s="219">
        <f>Scores!AW622*calcs!$BN$11</f>
        <v>-0.175127439453879</v>
      </c>
      <c r="AV626" s="219">
        <f>Scores!AX622*calcs!$BN$12</f>
        <v>-0.415178849624092</v>
      </c>
      <c r="AW626" s="219">
        <f>Scores!AY622*calcs!$BN$12</f>
        <v>-0.445067297003864</v>
      </c>
      <c r="AX626" s="219">
        <f>Scores!AZ622*calcs!$BN$12</f>
        <v>-0.525660686382955</v>
      </c>
      <c r="AY626" s="219">
        <f>Scores!BA622*calcs!$BN$12</f>
        <v>-0.450854091246806</v>
      </c>
      <c r="AZ626" s="219">
        <f>Scores!BB622*calcs!$BN$12</f>
        <v>-0.394949271449442</v>
      </c>
      <c r="BA626" s="219">
        <f>Scores!BC622*calcs!$BN$13</f>
        <v>0.483245150758412</v>
      </c>
      <c r="BB626" s="219">
        <f>Scores!BD622*calcs!$BN$13</f>
        <v>0.554774101228517</v>
      </c>
      <c r="BC626" s="219">
        <f>Scores!BE622*calcs!$BN$13</f>
        <v>0.44880196554474</v>
      </c>
      <c r="BD626" s="219">
        <f>Scores!BF622*calcs!$BN$13</f>
        <v>0.345449721054513</v>
      </c>
      <c r="BE626" s="219">
        <f>Scores!BG622*calcs!$BN$13</f>
        <v>0.345449721054513</v>
      </c>
      <c r="BF626" s="219">
        <f>Scores!BH622*calcs!$BN$14</f>
        <v>1.28687246834464</v>
      </c>
      <c r="BG626" s="219">
        <f>Scores!BI622*calcs!$BN$14</f>
        <v>1.28687246834464</v>
      </c>
      <c r="BH626" s="219">
        <f>Scores!BJ622*calcs!$BN$14</f>
        <v>1.28687246834464</v>
      </c>
      <c r="BI626" s="219">
        <f>Scores!BK622*calcs!$BN$14</f>
        <v>2.07830413083812</v>
      </c>
      <c r="BJ626" s="219">
        <f>Scores!BL622*calcs!$BN$14</f>
        <v>2.07830413083812</v>
      </c>
    </row>
    <row r="627" spans="1:62">
      <c r="A627" t="s">
        <v>1247</v>
      </c>
      <c r="B627" s="22" t="s">
        <v>1248</v>
      </c>
      <c r="C627" s="219">
        <f>Scores!E623*calcs!$BN$3</f>
        <v>0.0533955678038855</v>
      </c>
      <c r="D627" s="219">
        <f>Scores!F623*calcs!$BN$3</f>
        <v>0.0533955678038855</v>
      </c>
      <c r="E627" s="219">
        <f>Scores!G623*calcs!$BN$3</f>
        <v>0.0533955678038855</v>
      </c>
      <c r="F627" s="219">
        <f>Scores!H623*calcs!$BN$3</f>
        <v>0.0533955678038855</v>
      </c>
      <c r="G627" s="219">
        <f>Scores!I623*calcs!$BN$3</f>
        <v>0.0533955678038855</v>
      </c>
      <c r="H627" s="219">
        <f>Scores!J623*calcs!$BN$4</f>
        <v>-0.461401533878078</v>
      </c>
      <c r="I627" s="219">
        <f>Scores!K623*calcs!$BN$4</f>
        <v>-0.461401533878078</v>
      </c>
      <c r="J627" s="219">
        <f>Scores!L623*calcs!$BN$4</f>
        <v>-0.461401533878078</v>
      </c>
      <c r="K627" s="219">
        <f>Scores!M623*calcs!$BN$4</f>
        <v>-0.461401533878078</v>
      </c>
      <c r="L627" s="219">
        <f>Scores!N623*calcs!$BN$4</f>
        <v>-0.461401533878078</v>
      </c>
      <c r="M627" s="219">
        <f>Scores!O623*calcs!$BN$5</f>
        <v>-1.48750913875949</v>
      </c>
      <c r="N627" s="219">
        <f>Scores!P623*calcs!$BN$5</f>
        <v>-1.48750913875949</v>
      </c>
      <c r="O627" s="219">
        <f>Scores!Q623*calcs!$BN$5</f>
        <v>-1.48750913875949</v>
      </c>
      <c r="P627" s="219">
        <f>Scores!R623*calcs!$BN$5</f>
        <v>-1.48750913875949</v>
      </c>
      <c r="Q627" s="219">
        <f>Scores!S623*calcs!$BN$5</f>
        <v>-1.48750913875949</v>
      </c>
      <c r="R627" s="219">
        <f>Scores!T623*calcs!$BN$6</f>
        <v>0.447085601882834</v>
      </c>
      <c r="S627" s="219">
        <f>Scores!U623*calcs!$BN$6</f>
        <v>0.447085601882834</v>
      </c>
      <c r="T627" s="219">
        <f>Scores!V623*calcs!$BN$6</f>
        <v>0.447085601882834</v>
      </c>
      <c r="U627" s="219">
        <f>Scores!W623*calcs!$BN$6</f>
        <v>0.447085601882834</v>
      </c>
      <c r="V627" s="219">
        <f>Scores!X623*calcs!$BN$6</f>
        <v>0.447085601882834</v>
      </c>
      <c r="W627" s="219">
        <f>Scores!Y623*calcs!$BN$7</f>
        <v>0.725855272359124</v>
      </c>
      <c r="X627" s="219">
        <f>Scores!Z623*calcs!$BN$7</f>
        <v>0.796880722176117</v>
      </c>
      <c r="Y627" s="219">
        <f>Scores!AA623*calcs!$BN$7</f>
        <v>0.631092475676399</v>
      </c>
      <c r="Z627" s="219">
        <f>Scores!AB623*calcs!$BN$7</f>
        <v>0.794295654170664</v>
      </c>
      <c r="AA627" s="219">
        <f>Scores!AC623*calcs!$BN$7</f>
        <v>0.0054305130144527</v>
      </c>
      <c r="AB627" s="219">
        <f>Scores!AD623*calcs!$BN$8</f>
        <v>0.95092850086941</v>
      </c>
      <c r="AC627" s="219">
        <f>Scores!AE623*calcs!$BN$8</f>
        <v>0.897615259913535</v>
      </c>
      <c r="AD627" s="219">
        <f>Scores!AF623*calcs!$BN$8</f>
        <v>0.81014567336928</v>
      </c>
      <c r="AE627" s="219">
        <f>Scores!AG623*calcs!$BN$8</f>
        <v>0.776583435747965</v>
      </c>
      <c r="AF627" s="219">
        <f>Scores!AH623*calcs!$BN$8</f>
        <v>0.725862978582223</v>
      </c>
      <c r="AG627" s="219">
        <f>Scores!AI623*calcs!$BN$9</f>
        <v>0.862108541323585</v>
      </c>
      <c r="AH627" s="219">
        <f>Scores!AJ623*calcs!$BN$9</f>
        <v>0.822955859157046</v>
      </c>
      <c r="AI627" s="219">
        <f>Scores!AK623*calcs!$BN$9</f>
        <v>0.770286329880357</v>
      </c>
      <c r="AJ627" s="219">
        <f>Scores!AL623*calcs!$BN$9</f>
        <v>0.706641242349418</v>
      </c>
      <c r="AK627" s="219">
        <f>Scores!AM623*calcs!$BN$9</f>
        <v>0.674572995721022</v>
      </c>
      <c r="AL627" s="219">
        <f>Scores!AN623*calcs!$BN$10</f>
        <v>-0.398933596077504</v>
      </c>
      <c r="AM627" s="219">
        <f>Scores!AO623*calcs!$BN$10</f>
        <v>-0.367170423478585</v>
      </c>
      <c r="AN627" s="219">
        <f>Scores!AP623*calcs!$BN$10</f>
        <v>-0.249091979150715</v>
      </c>
      <c r="AO627" s="219">
        <f>Scores!AQ623*calcs!$BN$10</f>
        <v>-0.18752494022354</v>
      </c>
      <c r="AP627" s="219">
        <f>Scores!AR623*calcs!$BN$10</f>
        <v>-0.20656215946176</v>
      </c>
      <c r="AQ627" s="219">
        <f>Scores!AS623*calcs!$BN$11</f>
        <v>0.360611946042219</v>
      </c>
      <c r="AR627" s="219">
        <f>Scores!AT623*calcs!$BN$11</f>
        <v>0.361766732607074</v>
      </c>
      <c r="AS627" s="219">
        <f>Scores!AU623*calcs!$BN$11</f>
        <v>0.471688935337772</v>
      </c>
      <c r="AT627" s="219">
        <f>Scores!AV623*calcs!$BN$11</f>
        <v>0.982616548912157</v>
      </c>
      <c r="AU627" s="219">
        <f>Scores!AW623*calcs!$BN$11</f>
        <v>0.750891420854216</v>
      </c>
      <c r="AV627" s="219">
        <f>Scores!AX623*calcs!$BN$12</f>
        <v>0.349667441216168</v>
      </c>
      <c r="AW627" s="219">
        <f>Scores!AY623*calcs!$BN$12</f>
        <v>0.371482865520179</v>
      </c>
      <c r="AX627" s="219">
        <f>Scores!AZ623*calcs!$BN$12</f>
        <v>0.332470830089731</v>
      </c>
      <c r="AY627" s="219">
        <f>Scores!BA623*calcs!$BN$12</f>
        <v>0.418073207330486</v>
      </c>
      <c r="AZ627" s="219">
        <f>Scores!BB623*calcs!$BN$12</f>
        <v>0.406418774889839</v>
      </c>
      <c r="BA627" s="219">
        <f>Scores!BC623*calcs!$BN$13</f>
        <v>-0.621315193832244</v>
      </c>
      <c r="BB627" s="219">
        <f>Scores!BD623*calcs!$BN$13</f>
        <v>-0.527035396167091</v>
      </c>
      <c r="BC627" s="219">
        <f>Scores!BE623*calcs!$BN$13</f>
        <v>-0.4609317483973</v>
      </c>
      <c r="BD627" s="219">
        <f>Scores!BF623*calcs!$BN$13</f>
        <v>-0.332163193321647</v>
      </c>
      <c r="BE627" s="219">
        <f>Scores!BG623*calcs!$BN$13</f>
        <v>-0.332163193321647</v>
      </c>
      <c r="BF627" s="219">
        <f>Scores!BH623*calcs!$BN$14</f>
        <v>2.6651742898888</v>
      </c>
      <c r="BG627" s="219">
        <f>Scores!BI623*calcs!$BN$14</f>
        <v>2.6651742898888</v>
      </c>
      <c r="BH627" s="219">
        <f>Scores!BJ623*calcs!$BN$14</f>
        <v>2.6651742898888</v>
      </c>
      <c r="BI627" s="219">
        <f>Scores!BK623*calcs!$BN$14</f>
        <v>2.96170033554884</v>
      </c>
      <c r="BJ627" s="219">
        <f>Scores!BL623*calcs!$BN$14</f>
        <v>2.96170033554884</v>
      </c>
    </row>
    <row r="628" spans="1:62">
      <c r="A628" t="s">
        <v>1249</v>
      </c>
      <c r="B628" s="22" t="s">
        <v>1250</v>
      </c>
      <c r="C628" s="219">
        <f>Scores!E624*calcs!$BN$3</f>
        <v>-0.130782518497467</v>
      </c>
      <c r="D628" s="219">
        <f>Scores!F624*calcs!$BN$3</f>
        <v>-0.130782518497467</v>
      </c>
      <c r="E628" s="219">
        <f>Scores!G624*calcs!$BN$3</f>
        <v>-0.130782518497467</v>
      </c>
      <c r="F628" s="219">
        <f>Scores!H624*calcs!$BN$3</f>
        <v>-0.130782518497467</v>
      </c>
      <c r="G628" s="219">
        <f>Scores!I624*calcs!$BN$3</f>
        <v>-0.130782518497467</v>
      </c>
      <c r="H628" s="219">
        <f>Scores!J624*calcs!$BN$4</f>
        <v>-0.634682276513207</v>
      </c>
      <c r="I628" s="219">
        <f>Scores!K624*calcs!$BN$4</f>
        <v>-0.634682276513207</v>
      </c>
      <c r="J628" s="219">
        <f>Scores!L624*calcs!$BN$4</f>
        <v>-0.634682276513207</v>
      </c>
      <c r="K628" s="219">
        <f>Scores!M624*calcs!$BN$4</f>
        <v>-0.634682276513207</v>
      </c>
      <c r="L628" s="219">
        <f>Scores!N624*calcs!$BN$4</f>
        <v>-0.634682276513207</v>
      </c>
      <c r="M628" s="219">
        <f>Scores!O624*calcs!$BN$5</f>
        <v>-1.91155994876085</v>
      </c>
      <c r="N628" s="219">
        <f>Scores!P624*calcs!$BN$5</f>
        <v>-1.91155994876085</v>
      </c>
      <c r="O628" s="219">
        <f>Scores!Q624*calcs!$BN$5</f>
        <v>-1.91155994876085</v>
      </c>
      <c r="P628" s="219">
        <f>Scores!R624*calcs!$BN$5</f>
        <v>-1.91155994876085</v>
      </c>
      <c r="Q628" s="219">
        <f>Scores!S624*calcs!$BN$5</f>
        <v>-1.91155994876085</v>
      </c>
      <c r="R628" s="219">
        <f>Scores!T624*calcs!$BN$6</f>
        <v>0.18255368917983</v>
      </c>
      <c r="S628" s="219">
        <f>Scores!U624*calcs!$BN$6</f>
        <v>0.18255368917983</v>
      </c>
      <c r="T628" s="219">
        <f>Scores!V624*calcs!$BN$6</f>
        <v>0.18255368917983</v>
      </c>
      <c r="U628" s="219">
        <f>Scores!W624*calcs!$BN$6</f>
        <v>0.18255368917983</v>
      </c>
      <c r="V628" s="219">
        <f>Scores!X624*calcs!$BN$6</f>
        <v>0.18255368917983</v>
      </c>
      <c r="W628" s="219">
        <f>Scores!Y624*calcs!$BN$7</f>
        <v>1.2380970481785</v>
      </c>
      <c r="X628" s="219">
        <f>Scores!Z624*calcs!$BN$7</f>
        <v>0.74135131178156</v>
      </c>
      <c r="Y628" s="219">
        <f>Scores!AA624*calcs!$BN$7</f>
        <v>1.32074043568403</v>
      </c>
      <c r="Z628" s="219">
        <f>Scores!AB624*calcs!$BN$7</f>
        <v>1.36361167391369</v>
      </c>
      <c r="AA628" s="219">
        <f>Scores!AC624*calcs!$BN$7</f>
        <v>0.557881689005044</v>
      </c>
      <c r="AB628" s="219">
        <f>Scores!AD624*calcs!$BN$8</f>
        <v>-0.358204402060749</v>
      </c>
      <c r="AC628" s="219">
        <f>Scores!AE624*calcs!$BN$8</f>
        <v>-0.330344473273221</v>
      </c>
      <c r="AD628" s="219">
        <f>Scores!AF624*calcs!$BN$8</f>
        <v>-0.370703909302546</v>
      </c>
      <c r="AE628" s="219">
        <f>Scores!AG624*calcs!$BN$8</f>
        <v>-0.31598470148603</v>
      </c>
      <c r="AF628" s="219">
        <f>Scores!AH624*calcs!$BN$8</f>
        <v>-0.371629407272089</v>
      </c>
      <c r="AG628" s="219">
        <f>Scores!AI624*calcs!$BN$9</f>
        <v>0.86517156920956</v>
      </c>
      <c r="AH628" s="219">
        <f>Scores!AJ624*calcs!$BN$9</f>
        <v>0.834253766201781</v>
      </c>
      <c r="AI628" s="219">
        <f>Scores!AK624*calcs!$BN$9</f>
        <v>0.820114994108899</v>
      </c>
      <c r="AJ628" s="219">
        <f>Scores!AL624*calcs!$BN$9</f>
        <v>0.809180294452422</v>
      </c>
      <c r="AK628" s="219">
        <f>Scores!AM624*calcs!$BN$9</f>
        <v>0.823659225786884</v>
      </c>
      <c r="AL628" s="219">
        <f>Scores!AN624*calcs!$BN$10</f>
        <v>-0.0539626339071301</v>
      </c>
      <c r="AM628" s="219">
        <f>Scores!AO624*calcs!$BN$10</f>
        <v>-0.083481999345235</v>
      </c>
      <c r="AN628" s="219">
        <f>Scores!AP624*calcs!$BN$10</f>
        <v>-0.0699336201130744</v>
      </c>
      <c r="AO628" s="219">
        <f>Scores!AQ624*calcs!$BN$10</f>
        <v>-0.0605847251024782</v>
      </c>
      <c r="AP628" s="219">
        <f>Scores!AR624*calcs!$BN$10</f>
        <v>-0.0390363582141524</v>
      </c>
      <c r="AQ628" s="219">
        <f>Scores!AS624*calcs!$BN$11</f>
        <v>-0.49106620613534</v>
      </c>
      <c r="AR628" s="219">
        <f>Scores!AT624*calcs!$BN$11</f>
        <v>-0.249085596552683</v>
      </c>
      <c r="AS628" s="219">
        <f>Scores!AU624*calcs!$BN$11</f>
        <v>0.156358590816779</v>
      </c>
      <c r="AT628" s="219">
        <f>Scores!AV624*calcs!$BN$11</f>
        <v>0.609318433086649</v>
      </c>
      <c r="AU628" s="219">
        <f>Scores!AW624*calcs!$BN$11</f>
        <v>0.543449426348023</v>
      </c>
      <c r="AV628" s="219">
        <f>Scores!AX624*calcs!$BN$12</f>
        <v>-0.526728192448557</v>
      </c>
      <c r="AW628" s="219">
        <f>Scores!AY624*calcs!$BN$12</f>
        <v>-0.441546882466426</v>
      </c>
      <c r="AX628" s="219">
        <f>Scores!AZ624*calcs!$BN$12</f>
        <v>-0.468329188480478</v>
      </c>
      <c r="AY628" s="219">
        <f>Scores!BA624*calcs!$BN$12</f>
        <v>-0.399329195648247</v>
      </c>
      <c r="AZ628" s="219">
        <f>Scores!BB624*calcs!$BN$12</f>
        <v>-0.448620876793392</v>
      </c>
      <c r="BA628" s="219">
        <f>Scores!BC624*calcs!$BN$13</f>
        <v>-0.914714035364138</v>
      </c>
      <c r="BB628" s="219">
        <f>Scores!BD624*calcs!$BN$13</f>
        <v>-0.948663713100765</v>
      </c>
      <c r="BC628" s="219">
        <f>Scores!BE624*calcs!$BN$13</f>
        <v>-0.891539039663199</v>
      </c>
      <c r="BD628" s="219">
        <f>Scores!BF624*calcs!$BN$13</f>
        <v>-0.850337774903417</v>
      </c>
      <c r="BE628" s="219">
        <f>Scores!BG624*calcs!$BN$13</f>
        <v>-0.850337774903417</v>
      </c>
      <c r="BF628" s="219">
        <f>Scores!BH624*calcs!$BN$14</f>
        <v>1.20713766631187</v>
      </c>
      <c r="BG628" s="219">
        <f>Scores!BI624*calcs!$BN$14</f>
        <v>1.20713766631187</v>
      </c>
      <c r="BH628" s="219">
        <f>Scores!BJ624*calcs!$BN$14</f>
        <v>1.20713766631187</v>
      </c>
      <c r="BI628" s="219">
        <f>Scores!BK624*calcs!$BN$14</f>
        <v>1.81651061256396</v>
      </c>
      <c r="BJ628" s="219">
        <f>Scores!BL624*calcs!$BN$14</f>
        <v>1.81651061256396</v>
      </c>
    </row>
    <row r="629" spans="1:62">
      <c r="A629" t="s">
        <v>1251</v>
      </c>
      <c r="B629" s="22" t="s">
        <v>1252</v>
      </c>
      <c r="C629" s="219">
        <f>Scores!E625*calcs!$BN$3</f>
        <v>-1.18841122619766</v>
      </c>
      <c r="D629" s="219">
        <f>Scores!F625*calcs!$BN$3</f>
        <v>-1.18841122619766</v>
      </c>
      <c r="E629" s="219">
        <f>Scores!G625*calcs!$BN$3</f>
        <v>-1.18841122619766</v>
      </c>
      <c r="F629" s="219">
        <f>Scores!H625*calcs!$BN$3</f>
        <v>-1.18841122619766</v>
      </c>
      <c r="G629" s="219">
        <f>Scores!I625*calcs!$BN$3</f>
        <v>-1.18841122619766</v>
      </c>
      <c r="H629" s="219">
        <f>Scores!J625*calcs!$BN$4</f>
        <v>-0.441677454451072</v>
      </c>
      <c r="I629" s="219">
        <f>Scores!K625*calcs!$BN$4</f>
        <v>-0.441677454451072</v>
      </c>
      <c r="J629" s="219">
        <f>Scores!L625*calcs!$BN$4</f>
        <v>-0.441677454451072</v>
      </c>
      <c r="K629" s="219">
        <f>Scores!M625*calcs!$BN$4</f>
        <v>-0.441677454451072</v>
      </c>
      <c r="L629" s="219">
        <f>Scores!N625*calcs!$BN$4</f>
        <v>-0.441677454451072</v>
      </c>
      <c r="M629" s="219">
        <f>Scores!O625*calcs!$BN$5</f>
        <v>-1.34691918106645</v>
      </c>
      <c r="N629" s="219">
        <f>Scores!P625*calcs!$BN$5</f>
        <v>-1.34691918106645</v>
      </c>
      <c r="O629" s="219">
        <f>Scores!Q625*calcs!$BN$5</f>
        <v>-1.34691918106645</v>
      </c>
      <c r="P629" s="219">
        <f>Scores!R625*calcs!$BN$5</f>
        <v>-1.34691918106645</v>
      </c>
      <c r="Q629" s="219">
        <f>Scores!S625*calcs!$BN$5</f>
        <v>-1.34691918106645</v>
      </c>
      <c r="R629" s="219">
        <f>Scores!T625*calcs!$BN$6</f>
        <v>0.230103460842448</v>
      </c>
      <c r="S629" s="219">
        <f>Scores!U625*calcs!$BN$6</f>
        <v>0.230103460842448</v>
      </c>
      <c r="T629" s="219">
        <f>Scores!V625*calcs!$BN$6</f>
        <v>0.230103460842448</v>
      </c>
      <c r="U629" s="219">
        <f>Scores!W625*calcs!$BN$6</f>
        <v>0.230103460842448</v>
      </c>
      <c r="V629" s="219">
        <f>Scores!X625*calcs!$BN$6</f>
        <v>0.230103460842448</v>
      </c>
      <c r="W629" s="219">
        <f>Scores!Y625*calcs!$BN$7</f>
        <v>0.89531729334475</v>
      </c>
      <c r="X629" s="219">
        <f>Scores!Z625*calcs!$BN$7</f>
        <v>1.16898548105912</v>
      </c>
      <c r="Y629" s="219">
        <f>Scores!AA625*calcs!$BN$7</f>
        <v>1.48244585281801</v>
      </c>
      <c r="Z629" s="219">
        <f>Scores!AB625*calcs!$BN$7</f>
        <v>1.11896223349899</v>
      </c>
      <c r="AA629" s="219">
        <f>Scores!AC625*calcs!$BN$7</f>
        <v>0.924156881760662</v>
      </c>
      <c r="AB629" s="219">
        <f>Scores!AD625*calcs!$BN$8</f>
        <v>0.148970163130376</v>
      </c>
      <c r="AC629" s="219">
        <f>Scores!AE625*calcs!$BN$8</f>
        <v>0.11121504510792</v>
      </c>
      <c r="AD629" s="219">
        <f>Scores!AF625*calcs!$BN$8</f>
        <v>0.131486992415718</v>
      </c>
      <c r="AE629" s="219">
        <f>Scores!AG625*calcs!$BN$8</f>
        <v>0.0815561422300146</v>
      </c>
      <c r="AF629" s="219">
        <f>Scores!AH625*calcs!$BN$8</f>
        <v>0.0779772116623288</v>
      </c>
      <c r="AG629" s="219">
        <f>Scores!AI625*calcs!$BN$9</f>
        <v>1.08353321508075</v>
      </c>
      <c r="AH629" s="219">
        <f>Scores!AJ625*calcs!$BN$9</f>
        <v>1.15066046927541</v>
      </c>
      <c r="AI629" s="219">
        <f>Scores!AK625*calcs!$BN$9</f>
        <v>1.11274514948743</v>
      </c>
      <c r="AJ629" s="219">
        <f>Scores!AL625*calcs!$BN$9</f>
        <v>1.03325773183837</v>
      </c>
      <c r="AK629" s="219">
        <f>Scores!AM625*calcs!$BN$9</f>
        <v>1.1163901773352</v>
      </c>
      <c r="AL629" s="219">
        <f>Scores!AN625*calcs!$BN$10</f>
        <v>-0.179641710080145</v>
      </c>
      <c r="AM629" s="219">
        <f>Scores!AO625*calcs!$BN$10</f>
        <v>-0.307211240508185</v>
      </c>
      <c r="AN629" s="219">
        <f>Scores!AP625*calcs!$BN$10</f>
        <v>-0.187127433919651</v>
      </c>
      <c r="AO629" s="219">
        <f>Scores!AQ625*calcs!$BN$10</f>
        <v>-0.228593833350943</v>
      </c>
      <c r="AP629" s="219">
        <f>Scores!AR625*calcs!$BN$10</f>
        <v>-0.322701500397602</v>
      </c>
      <c r="AQ629" s="219">
        <f>Scores!AS625*calcs!$BN$11</f>
        <v>-0.0319376462997826</v>
      </c>
      <c r="AR629" s="219">
        <f>Scores!AT625*calcs!$BN$11</f>
        <v>0.067469743022655</v>
      </c>
      <c r="AS629" s="219">
        <f>Scores!AU625*calcs!$BN$11</f>
        <v>0.210313703641108</v>
      </c>
      <c r="AT629" s="219">
        <f>Scores!AV625*calcs!$BN$11</f>
        <v>0.758781406852389</v>
      </c>
      <c r="AU629" s="219">
        <f>Scores!AW625*calcs!$BN$11</f>
        <v>0.424473788786456</v>
      </c>
      <c r="AV629" s="219">
        <f>Scores!AX625*calcs!$BN$12</f>
        <v>-0.0681896281505011</v>
      </c>
      <c r="AW629" s="219">
        <f>Scores!AY625*calcs!$BN$12</f>
        <v>-0.117979708574551</v>
      </c>
      <c r="AX629" s="219">
        <f>Scores!AZ625*calcs!$BN$12</f>
        <v>-0.09813717217557</v>
      </c>
      <c r="AY629" s="219">
        <f>Scores!BA625*calcs!$BN$12</f>
        <v>-0.13629243870603</v>
      </c>
      <c r="AZ629" s="219">
        <f>Scores!BB625*calcs!$BN$12</f>
        <v>-0.192449936399861</v>
      </c>
      <c r="BA629" s="219">
        <f>Scores!BC625*calcs!$BN$13</f>
        <v>-0.281893004609074</v>
      </c>
      <c r="BB629" s="219">
        <f>Scores!BD625*calcs!$BN$13</f>
        <v>-0.466010245031955</v>
      </c>
      <c r="BC629" s="219">
        <f>Scores!BE625*calcs!$BN$13</f>
        <v>-0.570099794070345</v>
      </c>
      <c r="BD629" s="219">
        <f>Scores!BF625*calcs!$BN$13</f>
        <v>-0.684256178242593</v>
      </c>
      <c r="BE629" s="219">
        <f>Scores!BG625*calcs!$BN$13</f>
        <v>-0.684256178242593</v>
      </c>
      <c r="BF629" s="219">
        <f>Scores!BH625*calcs!$BN$14</f>
        <v>1.81587862082118</v>
      </c>
      <c r="BG629" s="219">
        <f>Scores!BI625*calcs!$BN$14</f>
        <v>1.81587862082118</v>
      </c>
      <c r="BH629" s="219">
        <f>Scores!BJ625*calcs!$BN$14</f>
        <v>1.81587862082118</v>
      </c>
      <c r="BI629" s="219">
        <f>Scores!BK625*calcs!$BN$14</f>
        <v>1.68037016982489</v>
      </c>
      <c r="BJ629" s="219">
        <f>Scores!BL625*calcs!$BN$14</f>
        <v>1.68037016982489</v>
      </c>
    </row>
    <row r="630" spans="1:62">
      <c r="A630" t="s">
        <v>1253</v>
      </c>
      <c r="B630" s="22" t="s">
        <v>1254</v>
      </c>
      <c r="C630" s="219">
        <f>Scores!E626*calcs!$BN$3</f>
        <v>0.365940199103151</v>
      </c>
      <c r="D630" s="219">
        <f>Scores!F626*calcs!$BN$3</f>
        <v>0.365940199103151</v>
      </c>
      <c r="E630" s="219">
        <f>Scores!G626*calcs!$BN$3</f>
        <v>0.365940199103151</v>
      </c>
      <c r="F630" s="219">
        <f>Scores!H626*calcs!$BN$3</f>
        <v>0.365940199103151</v>
      </c>
      <c r="G630" s="219">
        <f>Scores!I626*calcs!$BN$3</f>
        <v>0.365940199103151</v>
      </c>
      <c r="H630" s="219">
        <f>Scores!J626*calcs!$BN$4</f>
        <v>0.977523654658899</v>
      </c>
      <c r="I630" s="219">
        <f>Scores!K626*calcs!$BN$4</f>
        <v>0.977523654658899</v>
      </c>
      <c r="J630" s="219">
        <f>Scores!L626*calcs!$BN$4</f>
        <v>0.977523654658899</v>
      </c>
      <c r="K630" s="219">
        <f>Scores!M626*calcs!$BN$4</f>
        <v>0.977523654658899</v>
      </c>
      <c r="L630" s="219">
        <f>Scores!N626*calcs!$BN$4</f>
        <v>0.977523654658899</v>
      </c>
      <c r="M630" s="219">
        <f>Scores!O626*calcs!$BN$5</f>
        <v>-0.544113189847907</v>
      </c>
      <c r="N630" s="219">
        <f>Scores!P626*calcs!$BN$5</f>
        <v>-0.544113189847907</v>
      </c>
      <c r="O630" s="219">
        <f>Scores!Q626*calcs!$BN$5</f>
        <v>-0.544113189847907</v>
      </c>
      <c r="P630" s="219">
        <f>Scores!R626*calcs!$BN$5</f>
        <v>-0.544113189847907</v>
      </c>
      <c r="Q630" s="219">
        <f>Scores!S626*calcs!$BN$5</f>
        <v>-0.544113189847907</v>
      </c>
      <c r="R630" s="219">
        <f>Scores!T626*calcs!$BN$6</f>
        <v>-0.645015961290072</v>
      </c>
      <c r="S630" s="219">
        <f>Scores!U626*calcs!$BN$6</f>
        <v>-0.645015961290072</v>
      </c>
      <c r="T630" s="219">
        <f>Scores!V626*calcs!$BN$6</f>
        <v>-0.645015961290072</v>
      </c>
      <c r="U630" s="219">
        <f>Scores!W626*calcs!$BN$6</f>
        <v>-0.645015961290072</v>
      </c>
      <c r="V630" s="219">
        <f>Scores!X626*calcs!$BN$6</f>
        <v>-0.645015961290072</v>
      </c>
      <c r="W630" s="219">
        <f>Scores!Y626*calcs!$BN$7</f>
        <v>0.471433425875258</v>
      </c>
      <c r="X630" s="219">
        <f>Scores!Z626*calcs!$BN$7</f>
        <v>0.135289338950594</v>
      </c>
      <c r="Y630" s="219">
        <f>Scores!AA626*calcs!$BN$7</f>
        <v>0.515839410200337</v>
      </c>
      <c r="Z630" s="219">
        <f>Scores!AB626*calcs!$BN$7</f>
        <v>0.80881826028553</v>
      </c>
      <c r="AA630" s="219">
        <f>Scores!AC626*calcs!$BN$7</f>
        <v>0.256292615493329</v>
      </c>
      <c r="AB630" s="219">
        <f>Scores!AD626*calcs!$BN$8</f>
        <v>-2.34148316350861</v>
      </c>
      <c r="AC630" s="219">
        <f>Scores!AE626*calcs!$BN$8</f>
        <v>-2.60104888595773</v>
      </c>
      <c r="AD630" s="219">
        <f>Scores!AF626*calcs!$BN$8</f>
        <v>-2.66879265326275</v>
      </c>
      <c r="AE630" s="219">
        <f>Scores!AG626*calcs!$BN$8</f>
        <v>-3.01646775963539</v>
      </c>
      <c r="AF630" s="219">
        <f>Scores!AH626*calcs!$BN$8</f>
        <v>-3.09060345336324</v>
      </c>
      <c r="AG630" s="219">
        <f>Scores!AI626*calcs!$BN$9</f>
        <v>0.955391663305539</v>
      </c>
      <c r="AH630" s="219">
        <f>Scores!AJ626*calcs!$BN$9</f>
        <v>0.993777605210044</v>
      </c>
      <c r="AI630" s="219">
        <f>Scores!AK626*calcs!$BN$9</f>
        <v>1.03137205815222</v>
      </c>
      <c r="AJ630" s="219">
        <f>Scores!AL626*calcs!$BN$9</f>
        <v>1.06718299378276</v>
      </c>
      <c r="AK630" s="219">
        <f>Scores!AM626*calcs!$BN$9</f>
        <v>1.10976886844319</v>
      </c>
      <c r="AL630" s="219">
        <f>Scores!AN626*calcs!$BN$10</f>
        <v>-1.13085981601708</v>
      </c>
      <c r="AM630" s="219">
        <f>Scores!AO626*calcs!$BN$10</f>
        <v>-1.26482357257738</v>
      </c>
      <c r="AN630" s="219">
        <f>Scores!AP626*calcs!$BN$10</f>
        <v>-1.28553219861659</v>
      </c>
      <c r="AO630" s="219">
        <f>Scores!AQ626*calcs!$BN$10</f>
        <v>-1.30363250639177</v>
      </c>
      <c r="AP630" s="219">
        <f>Scores!AR626*calcs!$BN$10</f>
        <v>-1.30439081444608</v>
      </c>
      <c r="AQ630" s="219">
        <f>Scores!AS626*calcs!$BN$11</f>
        <v>-1.30052899750473</v>
      </c>
      <c r="AR630" s="219">
        <f>Scores!AT626*calcs!$BN$11</f>
        <v>-1.39890207775352</v>
      </c>
      <c r="AS630" s="219">
        <f>Scores!AU626*calcs!$BN$11</f>
        <v>-1.09063219535113</v>
      </c>
      <c r="AT630" s="219">
        <f>Scores!AV626*calcs!$BN$11</f>
        <v>-0.939512309191157</v>
      </c>
      <c r="AU630" s="219">
        <f>Scores!AW626*calcs!$BN$11</f>
        <v>-0.973515990416689</v>
      </c>
      <c r="AV630" s="219">
        <f>Scores!AX626*calcs!$BN$12</f>
        <v>-2.70553157536364</v>
      </c>
      <c r="AW630" s="219">
        <f>Scores!AY626*calcs!$BN$12</f>
        <v>-2.72018860614243</v>
      </c>
      <c r="AX630" s="219">
        <f>Scores!AZ626*calcs!$BN$12</f>
        <v>-2.86851621610978</v>
      </c>
      <c r="AY630" s="219">
        <f>Scores!BA626*calcs!$BN$12</f>
        <v>-2.97287873330737</v>
      </c>
      <c r="AZ630" s="219">
        <f>Scores!BB626*calcs!$BN$12</f>
        <v>-3.19583681231415</v>
      </c>
      <c r="BA630" s="219">
        <f>Scores!BC626*calcs!$BN$13</f>
        <v>-2.24939111841118</v>
      </c>
      <c r="BB630" s="219">
        <f>Scores!BD626*calcs!$BN$13</f>
        <v>-2.36888541224577</v>
      </c>
      <c r="BC630" s="219">
        <f>Scores!BE626*calcs!$BN$13</f>
        <v>-2.32285341626534</v>
      </c>
      <c r="BD630" s="219">
        <f>Scores!BF626*calcs!$BN$13</f>
        <v>-2.23213665912147</v>
      </c>
      <c r="BE630" s="219">
        <f>Scores!BG626*calcs!$BN$13</f>
        <v>-2.23213665912147</v>
      </c>
      <c r="BF630" s="219">
        <f>Scores!BH626*calcs!$BN$14</f>
        <v>1.92572335530663</v>
      </c>
      <c r="BG630" s="219">
        <f>Scores!BI626*calcs!$BN$14</f>
        <v>1.92572335530663</v>
      </c>
      <c r="BH630" s="219">
        <f>Scores!BJ626*calcs!$BN$14</f>
        <v>1.92572335530663</v>
      </c>
      <c r="BI630" s="219">
        <f>Scores!BK626*calcs!$BN$14</f>
        <v>1.44530118678088</v>
      </c>
      <c r="BJ630" s="219">
        <f>Scores!BL626*calcs!$BN$14</f>
        <v>1.44530118678088</v>
      </c>
    </row>
    <row r="631" spans="1:62">
      <c r="A631" t="s">
        <v>1255</v>
      </c>
      <c r="B631" s="22" t="s">
        <v>1256</v>
      </c>
      <c r="C631" s="219">
        <f>Scores!E627*calcs!$BN$3</f>
        <v>-1.63211297956001</v>
      </c>
      <c r="D631" s="219">
        <f>Scores!F627*calcs!$BN$3</f>
        <v>-1.63211297956001</v>
      </c>
      <c r="E631" s="219">
        <f>Scores!G627*calcs!$BN$3</f>
        <v>-1.63211297956001</v>
      </c>
      <c r="F631" s="219">
        <f>Scores!H627*calcs!$BN$3</f>
        <v>-1.63211297956001</v>
      </c>
      <c r="G631" s="219">
        <f>Scores!I627*calcs!$BN$3</f>
        <v>-1.63211297956001</v>
      </c>
      <c r="H631" s="219">
        <f>Scores!J627*calcs!$BN$4</f>
        <v>-0.733324413387915</v>
      </c>
      <c r="I631" s="219">
        <f>Scores!K627*calcs!$BN$4</f>
        <v>-0.733324413387915</v>
      </c>
      <c r="J631" s="219">
        <f>Scores!L627*calcs!$BN$4</f>
        <v>-0.733324413387915</v>
      </c>
      <c r="K631" s="219">
        <f>Scores!M627*calcs!$BN$4</f>
        <v>-0.733324413387915</v>
      </c>
      <c r="L631" s="219">
        <f>Scores!N627*calcs!$BN$4</f>
        <v>-0.733324413387915</v>
      </c>
      <c r="M631" s="219">
        <f>Scores!O627*calcs!$BN$5</f>
        <v>-1.56396090088466</v>
      </c>
      <c r="N631" s="219">
        <f>Scores!P627*calcs!$BN$5</f>
        <v>-1.56396090088466</v>
      </c>
      <c r="O631" s="219">
        <f>Scores!Q627*calcs!$BN$5</f>
        <v>-1.56396090088466</v>
      </c>
      <c r="P631" s="219">
        <f>Scores!R627*calcs!$BN$5</f>
        <v>-1.56396090088466</v>
      </c>
      <c r="Q631" s="219">
        <f>Scores!S627*calcs!$BN$5</f>
        <v>-1.56396090088466</v>
      </c>
      <c r="R631" s="219">
        <f>Scores!T627*calcs!$BN$6</f>
        <v>1.09437464852557</v>
      </c>
      <c r="S631" s="219">
        <f>Scores!U627*calcs!$BN$6</f>
        <v>1.09437464852557</v>
      </c>
      <c r="T631" s="219">
        <f>Scores!V627*calcs!$BN$6</f>
        <v>1.09437464852557</v>
      </c>
      <c r="U631" s="219">
        <f>Scores!W627*calcs!$BN$6</f>
        <v>1.09437464852557</v>
      </c>
      <c r="V631" s="219">
        <f>Scores!X627*calcs!$BN$6</f>
        <v>1.09437464852557</v>
      </c>
      <c r="W631" s="219">
        <f>Scores!Y627*calcs!$BN$7</f>
        <v>1.45289852127249</v>
      </c>
      <c r="X631" s="219">
        <f>Scores!Z627*calcs!$BN$7</f>
        <v>1.11611000450516</v>
      </c>
      <c r="Y631" s="219">
        <f>Scores!AA627*calcs!$BN$7</f>
        <v>1.52647491495264</v>
      </c>
      <c r="Z631" s="219">
        <f>Scores!AB627*calcs!$BN$7</f>
        <v>0.480856580517504</v>
      </c>
      <c r="AA631" s="219">
        <f>Scores!AC627*calcs!$BN$7</f>
        <v>0.723116262231625</v>
      </c>
      <c r="AB631" s="219">
        <f>Scores!AD627*calcs!$BN$8</f>
        <v>0.498682588948082</v>
      </c>
      <c r="AC631" s="219">
        <f>Scores!AE627*calcs!$BN$8</f>
        <v>0.39132296154465</v>
      </c>
      <c r="AD631" s="219">
        <f>Scores!AF627*calcs!$BN$8</f>
        <v>0.260911897386565</v>
      </c>
      <c r="AE631" s="219">
        <f>Scores!AG627*calcs!$BN$8</f>
        <v>0.207271481273423</v>
      </c>
      <c r="AF631" s="219">
        <f>Scores!AH627*calcs!$BN$8</f>
        <v>0.319254710841043</v>
      </c>
      <c r="AG631" s="219">
        <f>Scores!AI627*calcs!$BN$9</f>
        <v>0.826990189518615</v>
      </c>
      <c r="AH631" s="219">
        <f>Scores!AJ627*calcs!$BN$9</f>
        <v>0.788581376020939</v>
      </c>
      <c r="AI631" s="219">
        <f>Scores!AK627*calcs!$BN$9</f>
        <v>0.770286329880357</v>
      </c>
      <c r="AJ631" s="219">
        <f>Scores!AL627*calcs!$BN$9</f>
        <v>0.740525490285052</v>
      </c>
      <c r="AK631" s="219">
        <f>Scores!AM627*calcs!$BN$9</f>
        <v>0.724574223650803</v>
      </c>
      <c r="AL631" s="219">
        <f>Scores!AN627*calcs!$BN$10</f>
        <v>0.219635025745236</v>
      </c>
      <c r="AM631" s="219">
        <f>Scores!AO627*calcs!$BN$10</f>
        <v>0.220626157116479</v>
      </c>
      <c r="AN631" s="219">
        <f>Scores!AP627*calcs!$BN$10</f>
        <v>0.158873349699766</v>
      </c>
      <c r="AO631" s="219">
        <f>Scores!AQ627*calcs!$BN$10</f>
        <v>0.139610036067148</v>
      </c>
      <c r="AP631" s="219">
        <f>Scores!AR627*calcs!$BN$10</f>
        <v>0.136806326783337</v>
      </c>
      <c r="AQ631" s="219">
        <f>Scores!AS627*calcs!$BN$11</f>
        <v>-0.0202197480209169</v>
      </c>
      <c r="AR631" s="219">
        <f>Scores!AT627*calcs!$BN$11</f>
        <v>0.16212567925838</v>
      </c>
      <c r="AS631" s="219">
        <f>Scores!AU627*calcs!$BN$11</f>
        <v>0.443013323426715</v>
      </c>
      <c r="AT631" s="219">
        <f>Scores!AV627*calcs!$BN$11</f>
        <v>0.827550716796072</v>
      </c>
      <c r="AU631" s="219">
        <f>Scores!AW627*calcs!$BN$11</f>
        <v>0.75156258447832</v>
      </c>
      <c r="AV631" s="219">
        <f>Scores!AX627*calcs!$BN$12</f>
        <v>0.0172415112054104</v>
      </c>
      <c r="AW631" s="219">
        <f>Scores!AY627*calcs!$BN$12</f>
        <v>0.0189247168834533</v>
      </c>
      <c r="AX631" s="219">
        <f>Scores!AZ627*calcs!$BN$12</f>
        <v>0.00674707693071212</v>
      </c>
      <c r="AY631" s="219">
        <f>Scores!BA627*calcs!$BN$12</f>
        <v>-0.0510326994436254</v>
      </c>
      <c r="AZ631" s="219">
        <f>Scores!BB627*calcs!$BN$12</f>
        <v>0.10544497806487</v>
      </c>
      <c r="BA631" s="219">
        <f>Scores!BC627*calcs!$BN$13</f>
        <v>-0.115058369228193</v>
      </c>
      <c r="BB631" s="219">
        <f>Scores!BD627*calcs!$BN$13</f>
        <v>-0.0721206331597073</v>
      </c>
      <c r="BC631" s="219">
        <f>Scores!BE627*calcs!$BN$13</f>
        <v>0.0788435885416433</v>
      </c>
      <c r="BD631" s="219">
        <f>Scores!BF627*calcs!$BN$13</f>
        <v>0.186011388260122</v>
      </c>
      <c r="BE631" s="219">
        <f>Scores!BG627*calcs!$BN$13</f>
        <v>0.186011388260122</v>
      </c>
      <c r="BF631" s="219">
        <f>Scores!BH627*calcs!$BN$14</f>
        <v>0.935354340181304</v>
      </c>
      <c r="BG631" s="219">
        <f>Scores!BI627*calcs!$BN$14</f>
        <v>0.935354340181304</v>
      </c>
      <c r="BH631" s="219">
        <f>Scores!BJ627*calcs!$BN$14</f>
        <v>0.935354340181304</v>
      </c>
      <c r="BI631" s="219">
        <f>Scores!BK627*calcs!$BN$14</f>
        <v>1.51596688822609</v>
      </c>
      <c r="BJ631" s="219">
        <f>Scores!BL627*calcs!$BN$14</f>
        <v>1.51596688822609</v>
      </c>
    </row>
    <row r="632" spans="2:62">
      <c r="B632" s="22" t="s">
        <v>1257</v>
      </c>
      <c r="C632" s="219">
        <f>Scores!E628*calcs!$BN$3</f>
        <v>0.192929663577533</v>
      </c>
      <c r="D632" s="219">
        <f>Scores!F628*calcs!$BN$3</f>
        <v>0.192929663577533</v>
      </c>
      <c r="E632" s="219">
        <f>Scores!G628*calcs!$BN$3</f>
        <v>0.192929663577533</v>
      </c>
      <c r="F632" s="219">
        <f>Scores!H628*calcs!$BN$3</f>
        <v>0.192929663577533</v>
      </c>
      <c r="G632" s="219">
        <f>Scores!I628*calcs!$BN$3</f>
        <v>0.192929663577533</v>
      </c>
      <c r="H632" s="219">
        <f>Scores!J628*calcs!$BN$4</f>
        <v>0</v>
      </c>
      <c r="I632" s="219">
        <f>Scores!K628*calcs!$BN$4</f>
        <v>0</v>
      </c>
      <c r="J632" s="219">
        <f>Scores!L628*calcs!$BN$4</f>
        <v>0</v>
      </c>
      <c r="K632" s="219">
        <f>Scores!M628*calcs!$BN$4</f>
        <v>0</v>
      </c>
      <c r="L632" s="219">
        <f>Scores!N628*calcs!$BN$4</f>
        <v>0</v>
      </c>
      <c r="M632" s="219">
        <f>Scores!O628*calcs!$BN$5</f>
        <v>0</v>
      </c>
      <c r="N632" s="219">
        <f>Scores!P628*calcs!$BN$5</f>
        <v>0</v>
      </c>
      <c r="O632" s="219">
        <f>Scores!Q628*calcs!$BN$5</f>
        <v>0</v>
      </c>
      <c r="P632" s="219">
        <f>Scores!R628*calcs!$BN$5</f>
        <v>0</v>
      </c>
      <c r="Q632" s="219">
        <f>Scores!S628*calcs!$BN$5</f>
        <v>0</v>
      </c>
      <c r="R632" s="219">
        <f>Scores!T628*calcs!$BN$6</f>
        <v>0.117247448191198</v>
      </c>
      <c r="S632" s="219">
        <f>Scores!U628*calcs!$BN$6</f>
        <v>0.117247448191198</v>
      </c>
      <c r="T632" s="219">
        <f>Scores!V628*calcs!$BN$6</f>
        <v>0.117247448191198</v>
      </c>
      <c r="U632" s="219">
        <f>Scores!W628*calcs!$BN$6</f>
        <v>0.117247448191198</v>
      </c>
      <c r="V632" s="219">
        <f>Scores!X628*calcs!$BN$6</f>
        <v>0.117247448191198</v>
      </c>
      <c r="W632" s="219">
        <f>Scores!Y628*calcs!$BN$7</f>
        <v>0.209513820085673</v>
      </c>
      <c r="X632" s="219">
        <f>Scores!Z628*calcs!$BN$7</f>
        <v>0.247972980801436</v>
      </c>
      <c r="Y632" s="219">
        <f>Scores!AA628*calcs!$BN$7</f>
        <v>0.254797990705332</v>
      </c>
      <c r="Z632" s="219">
        <f>Scores!AB628*calcs!$BN$7</f>
        <v>0.260664336946546</v>
      </c>
      <c r="AA632" s="219">
        <f>Scores!AC628*calcs!$BN$7</f>
        <v>0.226106645411193</v>
      </c>
      <c r="AB632" s="219">
        <f>Scores!AD628*calcs!$BN$8</f>
        <v>0.267553140005209</v>
      </c>
      <c r="AC632" s="219">
        <f>Scores!AE628*calcs!$BN$8</f>
        <v>0.265037737806926</v>
      </c>
      <c r="AD632" s="219">
        <f>Scores!AF628*calcs!$BN$8</f>
        <v>0.251334132009905</v>
      </c>
      <c r="AE632" s="219">
        <f>Scores!AG628*calcs!$BN$8</f>
        <v>0.259754454647916</v>
      </c>
      <c r="AF632" s="219">
        <f>Scores!AH628*calcs!$BN$8</f>
        <v>0.227931305184569</v>
      </c>
      <c r="AG632" s="219">
        <f>Scores!AI628*calcs!$BN$9</f>
        <v>1.12501038553655</v>
      </c>
      <c r="AH632" s="219">
        <f>Scores!AJ628*calcs!$BN$9</f>
        <v>1.13192475168735</v>
      </c>
      <c r="AI632" s="219">
        <f>Scores!AK628*calcs!$BN$9</f>
        <v>1.15260418876605</v>
      </c>
      <c r="AJ632" s="219">
        <f>Scores!AL628*calcs!$BN$9</f>
        <v>1.17084878145658</v>
      </c>
      <c r="AK632" s="219">
        <f>Scores!AM628*calcs!$BN$9</f>
        <v>1.18829096095584</v>
      </c>
      <c r="AL632" s="219">
        <f>Scores!AN628*calcs!$BN$10</f>
        <v>-0.240617545626822</v>
      </c>
      <c r="AM632" s="219">
        <f>Scores!AO628*calcs!$BN$10</f>
        <v>-0.2543221646161</v>
      </c>
      <c r="AN632" s="219">
        <f>Scores!AP628*calcs!$BN$10</f>
        <v>-0.273879525377515</v>
      </c>
      <c r="AO632" s="219">
        <f>Scores!AQ628*calcs!$BN$10</f>
        <v>-0.282158620671437</v>
      </c>
      <c r="AP632" s="219">
        <f>Scores!AR628*calcs!$BN$10</f>
        <v>-0.292123751214011</v>
      </c>
      <c r="AQ632" s="219">
        <f>Scores!AS628*calcs!$BN$11</f>
        <v>-0.425672463993305</v>
      </c>
      <c r="AR632" s="219">
        <f>Scores!AT628*calcs!$BN$11</f>
        <v>-0.354669437860623</v>
      </c>
      <c r="AS632" s="219">
        <f>Scores!AU628*calcs!$BN$11</f>
        <v>-0.258605352211055</v>
      </c>
      <c r="AT632" s="219">
        <f>Scores!AV628*calcs!$BN$11</f>
        <v>-0.0672758974161605</v>
      </c>
      <c r="AU632" s="219">
        <f>Scores!AW628*calcs!$BN$11</f>
        <v>-0.195945177264313</v>
      </c>
      <c r="AV632" s="219">
        <f>Scores!AX628*calcs!$BN$12</f>
        <v>-0.390871631861158</v>
      </c>
      <c r="AW632" s="219">
        <f>Scores!AY628*calcs!$BN$12</f>
        <v>-0.389219330929126</v>
      </c>
      <c r="AX632" s="219">
        <f>Scores!AZ628*calcs!$BN$12</f>
        <v>-0.379921086008056</v>
      </c>
      <c r="AY632" s="219">
        <f>Scores!BA628*calcs!$BN$12</f>
        <v>-0.353075914196535</v>
      </c>
      <c r="AZ632" s="219">
        <f>Scores!BB628*calcs!$BN$12</f>
        <v>-0.329412255817188</v>
      </c>
      <c r="BA632" s="219">
        <f>Scores!BC628*calcs!$BN$13</f>
        <v>-0.615562275370835</v>
      </c>
      <c r="BB632" s="219">
        <f>Scores!BD628*calcs!$BN$13</f>
        <v>-0.604703770339084</v>
      </c>
      <c r="BC632" s="219">
        <f>Scores!BE628*calcs!$BN$13</f>
        <v>-0.600424251201746</v>
      </c>
      <c r="BD632" s="219">
        <f>Scores!BF628*calcs!$BN$13</f>
        <v>-0.551390900913934</v>
      </c>
      <c r="BE632" s="219">
        <f>Scores!BG628*calcs!$BN$13</f>
        <v>-0.551390900913934</v>
      </c>
      <c r="BF632" s="219">
        <f>Scores!BH628*calcs!$BN$14</f>
        <v>1.99413735113593</v>
      </c>
      <c r="BG632" s="219">
        <f>Scores!BI628*calcs!$BN$14</f>
        <v>1.99413735113593</v>
      </c>
      <c r="BH632" s="219">
        <f>Scores!BJ628*calcs!$BN$14</f>
        <v>1.99413735113593</v>
      </c>
      <c r="BI632" s="219">
        <f>Scores!BK628*calcs!$BN$14</f>
        <v>1.62824215122485</v>
      </c>
      <c r="BJ632" s="219">
        <f>Scores!BL628*calcs!$BN$14</f>
        <v>1.62824215122485</v>
      </c>
    </row>
    <row r="633" spans="22:22">
      <c r="V633" s="229"/>
    </row>
    <row r="635" spans="2:21">
      <c r="B635" s="22"/>
      <c r="R635" s="22"/>
      <c r="S635" s="22"/>
      <c r="T635" s="22"/>
      <c r="U635" s="22"/>
    </row>
  </sheetData>
  <pageMargins left="0.75" right="0.75" top="1" bottom="1" header="0.5" footer="0.5"/>
  <pageSetup paperSize="9" orientation="portrait" horizontalDpi="600" verticalDpi="6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codeName="Sheet3"/>
  <dimension ref="A1:AF638"/>
  <sheetViews>
    <sheetView topLeftCell="S1" workbookViewId="0">
      <selection activeCell="AA13" sqref="AA13"/>
    </sheetView>
  </sheetViews>
  <sheetFormatPr defaultColWidth="9.14285714285714" defaultRowHeight="12"/>
  <cols>
    <col min="1" max="1" width="15.5714285714286"/>
    <col min="2" max="2" width="22.8571428571429"/>
    <col min="3" max="3" width="9.14285714285714" style="206"/>
    <col min="7" max="8" width="17.4285714285714" customWidth="1"/>
    <col min="11" max="11" width="22.8571428571429"/>
    <col min="14" max="14" width="7.57142857142857" customWidth="1"/>
    <col min="16" max="16" width="14.8571428571429"/>
    <col min="21" max="21" width="9.14285714285714" style="207"/>
    <col min="28" max="28" width="29.4285714285714" style="208"/>
  </cols>
  <sheetData>
    <row r="1" spans="1:21">
      <c r="A1" t="s">
        <v>1258</v>
      </c>
      <c r="B1" t="s">
        <v>1259</v>
      </c>
      <c r="C1" s="206" t="s">
        <v>1260</v>
      </c>
      <c r="J1" t="s">
        <v>1261</v>
      </c>
      <c r="K1" t="s">
        <v>1259</v>
      </c>
      <c r="L1" t="s">
        <v>1262</v>
      </c>
      <c r="M1" t="s">
        <v>1263</v>
      </c>
      <c r="N1" s="6" t="s">
        <v>1264</v>
      </c>
      <c r="O1" s="6" t="s">
        <v>1265</v>
      </c>
      <c r="P1" t="s">
        <v>1266</v>
      </c>
      <c r="Q1" s="167" t="s">
        <v>1267</v>
      </c>
      <c r="R1" t="s">
        <v>1268</v>
      </c>
      <c r="U1" s="212"/>
    </row>
    <row r="2" spans="1:21">
      <c r="A2" s="22" t="s">
        <v>24</v>
      </c>
      <c r="B2" s="167" t="s">
        <v>1269</v>
      </c>
      <c r="C2" s="206">
        <f>Dashboard!J15</f>
        <v>1.36609836327798</v>
      </c>
      <c r="D2" s="22" t="s">
        <v>24</v>
      </c>
      <c r="E2">
        <v>1</v>
      </c>
      <c r="F2" s="209">
        <f>LARGE(C$2:C$18,E2)</f>
        <v>2.47975159448283</v>
      </c>
      <c r="G2" t="str">
        <f t="shared" ref="G2:G18" si="0">VLOOKUP(F2,C$2:D$18,2,FALSE)</f>
        <v>Longbridge</v>
      </c>
      <c r="H2" s="209">
        <f>F2</f>
        <v>2.47975159448283</v>
      </c>
      <c r="I2" t="str">
        <f>B2&amp;" 2009"</f>
        <v>Barking and Dagenham 2009</v>
      </c>
      <c r="J2" s="209">
        <f>MAX(C$2:C$18)</f>
        <v>2.47975159448283</v>
      </c>
      <c r="K2" s="167" t="s">
        <v>1269</v>
      </c>
      <c r="L2" s="209">
        <f>MAX($F$2:$F$18)</f>
        <v>2.47975159448283</v>
      </c>
      <c r="M2" s="209">
        <f>MIN($F$2:$F$18)</f>
        <v>-8.14858861188681</v>
      </c>
      <c r="N2" s="210">
        <f>COUNTIF($F$2:$F$18,"&lt;-10")</f>
        <v>0</v>
      </c>
      <c r="O2" s="210">
        <f>COUNTIF($F$2:$F$18,"&gt;10")</f>
        <v>0</v>
      </c>
      <c r="P2" s="211">
        <f>N2/$R2</f>
        <v>0</v>
      </c>
      <c r="Q2" s="211">
        <f>O2/$R2</f>
        <v>0</v>
      </c>
      <c r="R2">
        <v>17</v>
      </c>
      <c r="U2" s="213"/>
    </row>
    <row r="3" spans="1:18">
      <c r="A3" s="22" t="s">
        <v>27</v>
      </c>
      <c r="B3" s="167" t="s">
        <v>1269</v>
      </c>
      <c r="C3" s="206">
        <f>Dashboard!J16</f>
        <v>-4.41137025497565</v>
      </c>
      <c r="D3" s="22" t="s">
        <v>27</v>
      </c>
      <c r="E3">
        <v>2</v>
      </c>
      <c r="F3" s="209">
        <f>LARGE(C$2:C$18,E3)</f>
        <v>1.85863751844275</v>
      </c>
      <c r="G3" t="str">
        <f t="shared" si="0"/>
        <v>Mayesbrook</v>
      </c>
      <c r="H3" s="209">
        <f t="shared" ref="H3:H66" si="1">F3</f>
        <v>1.85863751844275</v>
      </c>
      <c r="J3" s="209">
        <f>MIN(C$2:C$18)</f>
        <v>-8.14858861188681</v>
      </c>
      <c r="K3" s="167" t="s">
        <v>1270</v>
      </c>
      <c r="L3" s="209">
        <f>MAX($F$19:$F$39)</f>
        <v>10.7754433248628</v>
      </c>
      <c r="M3" s="209">
        <f>MIN($F$19:$F$39)</f>
        <v>-0.608346842684233</v>
      </c>
      <c r="N3" s="210">
        <f>COUNTIF($F$19:$F$39,"&lt;-10")</f>
        <v>0</v>
      </c>
      <c r="O3" s="210">
        <f>COUNTIF($F$19:$F$39,"&gt;10")</f>
        <v>1</v>
      </c>
      <c r="P3" s="211">
        <f t="shared" ref="P3:Q33" si="2">N3/$R3</f>
        <v>0</v>
      </c>
      <c r="Q3" s="211">
        <f t="shared" si="2"/>
        <v>0.0476190476190476</v>
      </c>
      <c r="R3">
        <v>21</v>
      </c>
    </row>
    <row r="4" spans="1:18">
      <c r="A4" s="22" t="s">
        <v>30</v>
      </c>
      <c r="B4" s="167" t="s">
        <v>1269</v>
      </c>
      <c r="C4" s="206">
        <f>Dashboard!J17</f>
        <v>-2.99115768440465</v>
      </c>
      <c r="D4" s="22" t="s">
        <v>30</v>
      </c>
      <c r="E4">
        <v>3</v>
      </c>
      <c r="F4" s="209">
        <f t="shared" ref="F4:F18" si="3">LARGE(C$2:C$18,E4)</f>
        <v>1.36609836327798</v>
      </c>
      <c r="G4" t="str">
        <f t="shared" si="0"/>
        <v>Abbey</v>
      </c>
      <c r="H4" s="209">
        <f t="shared" si="1"/>
        <v>1.36609836327798</v>
      </c>
      <c r="J4" s="209"/>
      <c r="K4" s="167" t="s">
        <v>1271</v>
      </c>
      <c r="L4" s="209">
        <f>MAX($F$40:$F$60)</f>
        <v>10.2419800546038</v>
      </c>
      <c r="M4" s="209">
        <f>MIN($F$40:$F$60)</f>
        <v>-0.839775799507325</v>
      </c>
      <c r="N4" s="210">
        <f>COUNTIF($F$40:$F$60,"&lt;-10")</f>
        <v>0</v>
      </c>
      <c r="O4" s="210">
        <f>COUNTIF($F$40:$F$60,"&gt;10")</f>
        <v>1</v>
      </c>
      <c r="P4" s="211">
        <f t="shared" si="2"/>
        <v>0</v>
      </c>
      <c r="Q4" s="211">
        <f t="shared" si="2"/>
        <v>0.0476190476190476</v>
      </c>
      <c r="R4">
        <v>21</v>
      </c>
    </row>
    <row r="5" spans="1:18">
      <c r="A5" s="22" t="s">
        <v>33</v>
      </c>
      <c r="B5" s="167" t="s">
        <v>1269</v>
      </c>
      <c r="C5" s="206">
        <f>Dashboard!J18</f>
        <v>-3.77746996563848</v>
      </c>
      <c r="D5" s="22" t="s">
        <v>33</v>
      </c>
      <c r="E5">
        <v>4</v>
      </c>
      <c r="F5" s="209">
        <f t="shared" si="3"/>
        <v>1.19203457509257</v>
      </c>
      <c r="G5" t="str">
        <f t="shared" si="0"/>
        <v>Whalebone</v>
      </c>
      <c r="H5" s="209">
        <f t="shared" si="1"/>
        <v>1.19203457509257</v>
      </c>
      <c r="J5" s="209"/>
      <c r="K5" s="167" t="s">
        <v>1272</v>
      </c>
      <c r="L5" s="209">
        <f>MAX($F$61:$F$81)</f>
        <v>7.45214457896765</v>
      </c>
      <c r="M5" s="209">
        <f>MIN($F$61:$F$81)</f>
        <v>-11.4713416808375</v>
      </c>
      <c r="N5" s="210">
        <f>COUNTIF($F$61:$F$81,"&lt;-10")</f>
        <v>1</v>
      </c>
      <c r="O5" s="210">
        <f>COUNTIF($F$61:$F$81,"&gt;10")</f>
        <v>0</v>
      </c>
      <c r="P5" s="211">
        <f t="shared" si="2"/>
        <v>0.0476190476190476</v>
      </c>
      <c r="Q5" s="211">
        <f t="shared" si="2"/>
        <v>0</v>
      </c>
      <c r="R5">
        <v>21</v>
      </c>
    </row>
    <row r="6" spans="1:18">
      <c r="A6" s="22" t="s">
        <v>36</v>
      </c>
      <c r="B6" s="167" t="s">
        <v>1269</v>
      </c>
      <c r="C6" s="206">
        <f>Dashboard!J19</f>
        <v>1.15171032177268</v>
      </c>
      <c r="D6" s="22" t="s">
        <v>36</v>
      </c>
      <c r="E6">
        <v>5</v>
      </c>
      <c r="F6" s="209">
        <f t="shared" si="3"/>
        <v>1.15171032177268</v>
      </c>
      <c r="G6" t="str">
        <f t="shared" si="0"/>
        <v>Eastbrook</v>
      </c>
      <c r="H6" s="209">
        <f t="shared" si="1"/>
        <v>1.15171032177268</v>
      </c>
      <c r="J6" s="209"/>
      <c r="K6" s="167" t="s">
        <v>1273</v>
      </c>
      <c r="L6" s="209">
        <f>MAX($F$82:$F$103)</f>
        <v>13.0614083307899</v>
      </c>
      <c r="M6" s="209">
        <f>MIN($F$82:$F$103)</f>
        <v>-3.19177482224001</v>
      </c>
      <c r="N6" s="210">
        <f>COUNTIF($F$82:$F$103,"&lt;-10")</f>
        <v>0</v>
      </c>
      <c r="O6" s="210">
        <f>COUNTIF($F$82:$F$103,"&gt;10")</f>
        <v>8</v>
      </c>
      <c r="P6" s="211">
        <f t="shared" si="2"/>
        <v>0</v>
      </c>
      <c r="Q6" s="211">
        <f t="shared" si="2"/>
        <v>0.363636363636364</v>
      </c>
      <c r="R6">
        <v>22</v>
      </c>
    </row>
    <row r="7" spans="1:18">
      <c r="A7" s="22" t="s">
        <v>39</v>
      </c>
      <c r="B7" s="167" t="s">
        <v>1269</v>
      </c>
      <c r="C7" s="206">
        <f>Dashboard!J20</f>
        <v>-0.951018592679679</v>
      </c>
      <c r="D7" s="22" t="s">
        <v>39</v>
      </c>
      <c r="E7">
        <v>6</v>
      </c>
      <c r="F7" s="209">
        <f t="shared" si="3"/>
        <v>-0.750440106658104</v>
      </c>
      <c r="G7" t="str">
        <f t="shared" si="0"/>
        <v>Goresbrook</v>
      </c>
      <c r="H7" s="209">
        <f t="shared" si="1"/>
        <v>-0.750440106658104</v>
      </c>
      <c r="J7" s="209"/>
      <c r="K7" s="167" t="s">
        <v>1274</v>
      </c>
      <c r="L7" s="209">
        <f>MAX($F$104:$F$121)</f>
        <v>9.23423230700602</v>
      </c>
      <c r="M7" s="209">
        <f>MIN($F$104:$F$121)</f>
        <v>-11.3365096121666</v>
      </c>
      <c r="N7" s="210">
        <f>COUNTIF($F$104:$F$121,"&lt;-10")</f>
        <v>1</v>
      </c>
      <c r="O7" s="210">
        <f>COUNTIF($F$104:$F$121,"&gt;10")</f>
        <v>0</v>
      </c>
      <c r="P7" s="211">
        <f t="shared" si="2"/>
        <v>0.0555555555555556</v>
      </c>
      <c r="Q7" s="211">
        <f t="shared" si="2"/>
        <v>0</v>
      </c>
      <c r="R7">
        <v>18</v>
      </c>
    </row>
    <row r="8" spans="1:18">
      <c r="A8" s="22" t="s">
        <v>42</v>
      </c>
      <c r="B8" s="167" t="s">
        <v>1269</v>
      </c>
      <c r="C8" s="206">
        <f>Dashboard!J21</f>
        <v>-8.14858861188681</v>
      </c>
      <c r="D8" s="22" t="s">
        <v>42</v>
      </c>
      <c r="E8">
        <v>7</v>
      </c>
      <c r="F8" s="209">
        <f t="shared" si="3"/>
        <v>-0.951018592679679</v>
      </c>
      <c r="G8" t="str">
        <f t="shared" si="0"/>
        <v>Eastbury</v>
      </c>
      <c r="H8" s="209">
        <f t="shared" si="1"/>
        <v>-0.951018592679679</v>
      </c>
      <c r="J8" s="209"/>
      <c r="K8" s="167" t="s">
        <v>1275</v>
      </c>
      <c r="L8" s="209">
        <f>MAX($F$122:$F$145)</f>
        <v>12.33649989286</v>
      </c>
      <c r="M8" s="209">
        <f>MIN($F$122:$F$145)</f>
        <v>-7.15871534269236</v>
      </c>
      <c r="N8" s="210">
        <f>COUNTIF($F$122:$F$145,"&lt;-10")</f>
        <v>0</v>
      </c>
      <c r="O8" s="210">
        <f>COUNTIF($F$122:$F$145,"&gt;10")</f>
        <v>2</v>
      </c>
      <c r="P8" s="211">
        <f t="shared" si="2"/>
        <v>0</v>
      </c>
      <c r="Q8" s="211">
        <f t="shared" si="2"/>
        <v>0.0833333333333333</v>
      </c>
      <c r="R8">
        <v>24</v>
      </c>
    </row>
    <row r="9" spans="1:18">
      <c r="A9" s="22" t="s">
        <v>45</v>
      </c>
      <c r="B9" s="167" t="s">
        <v>1269</v>
      </c>
      <c r="C9" s="206">
        <f>Dashboard!J22</f>
        <v>-0.750440106658104</v>
      </c>
      <c r="D9" s="22" t="s">
        <v>45</v>
      </c>
      <c r="E9">
        <v>8</v>
      </c>
      <c r="F9" s="209">
        <f t="shared" si="3"/>
        <v>-2.43091173259074</v>
      </c>
      <c r="G9" t="str">
        <f t="shared" si="0"/>
        <v>Thames</v>
      </c>
      <c r="H9" s="209">
        <f t="shared" si="1"/>
        <v>-2.43091173259074</v>
      </c>
      <c r="J9" s="209"/>
      <c r="K9" s="167" t="s">
        <v>1276</v>
      </c>
      <c r="L9" s="209">
        <f>MAX($F$146:$F$168)</f>
        <v>9.19868977751264</v>
      </c>
      <c r="M9" s="209">
        <f>MIN($F$146:$F$168)</f>
        <v>-3.87941987490319</v>
      </c>
      <c r="N9" s="210">
        <f>COUNTIF($F$146:$F$168,"&lt;-10")</f>
        <v>0</v>
      </c>
      <c r="O9" s="210">
        <f>COUNTIF($F$146:$F$168,"&gt;10")</f>
        <v>0</v>
      </c>
      <c r="P9" s="211">
        <f t="shared" si="2"/>
        <v>0</v>
      </c>
      <c r="Q9" s="211">
        <f t="shared" si="2"/>
        <v>0</v>
      </c>
      <c r="R9">
        <v>23</v>
      </c>
    </row>
    <row r="10" ht="14" spans="1:32">
      <c r="A10" s="22" t="s">
        <v>47</v>
      </c>
      <c r="B10" s="167" t="s">
        <v>1269</v>
      </c>
      <c r="C10" s="206">
        <f>Dashboard!J23</f>
        <v>-7.50185312904992</v>
      </c>
      <c r="D10" s="22" t="s">
        <v>47</v>
      </c>
      <c r="E10">
        <v>9</v>
      </c>
      <c r="F10" s="209">
        <f t="shared" si="3"/>
        <v>-2.99115768440465</v>
      </c>
      <c r="G10" t="str">
        <f t="shared" si="0"/>
        <v>Becontree</v>
      </c>
      <c r="H10" s="209">
        <f t="shared" si="1"/>
        <v>-2.99115768440465</v>
      </c>
      <c r="J10" s="209"/>
      <c r="K10" s="167" t="s">
        <v>1277</v>
      </c>
      <c r="L10" s="209">
        <f>MAX($F$169:$F$189)</f>
        <v>8.30770812412234</v>
      </c>
      <c r="M10" s="209">
        <f>MIN($F$169:$F$189)</f>
        <v>-7.55798170679784</v>
      </c>
      <c r="N10" s="210">
        <f>COUNTIF($F$169:$F$189,"&lt;-10")</f>
        <v>0</v>
      </c>
      <c r="O10" s="210">
        <f>COUNTIF($F$169:$F$189,"&gt;10")</f>
        <v>0</v>
      </c>
      <c r="P10" s="211">
        <f t="shared" si="2"/>
        <v>0</v>
      </c>
      <c r="Q10" s="211">
        <f t="shared" si="2"/>
        <v>0</v>
      </c>
      <c r="R10">
        <v>21</v>
      </c>
      <c r="AE10" s="217">
        <f>STDEV(AE13:AE637)</f>
        <v>0.304570639037221</v>
      </c>
      <c r="AF10" s="217">
        <f>STDEV(AF13:AF637)</f>
        <v>5</v>
      </c>
    </row>
    <row r="11" spans="1:31">
      <c r="A11" s="22" t="s">
        <v>49</v>
      </c>
      <c r="B11" s="167" t="s">
        <v>1269</v>
      </c>
      <c r="C11" s="206">
        <f>Dashboard!J24</f>
        <v>2.47975159448283</v>
      </c>
      <c r="D11" s="22" t="s">
        <v>49</v>
      </c>
      <c r="E11">
        <v>10</v>
      </c>
      <c r="F11" s="209">
        <f t="shared" si="3"/>
        <v>-3.77746996563848</v>
      </c>
      <c r="G11" t="str">
        <f t="shared" si="0"/>
        <v>Chadwell Heath</v>
      </c>
      <c r="H11" s="209">
        <f t="shared" si="1"/>
        <v>-3.77746996563848</v>
      </c>
      <c r="J11" s="209"/>
      <c r="K11" s="167" t="s">
        <v>1278</v>
      </c>
      <c r="L11" s="209">
        <f>MAX($F$190:$F$206)</f>
        <v>4.05251813253183</v>
      </c>
      <c r="M11" s="209">
        <f>MIN($F$190:$F$206)</f>
        <v>-6.72582647741592</v>
      </c>
      <c r="N11" s="210">
        <f>COUNTIF($F$190:$F$206,"&lt;-10")</f>
        <v>0</v>
      </c>
      <c r="O11" s="210">
        <f>COUNTIF($F$190:$F$206,"&gt;10")</f>
        <v>0</v>
      </c>
      <c r="P11" s="211">
        <f t="shared" si="2"/>
        <v>0</v>
      </c>
      <c r="Q11" s="211">
        <f t="shared" si="2"/>
        <v>0</v>
      </c>
      <c r="R11">
        <v>17</v>
      </c>
      <c r="AE11">
        <v>0</v>
      </c>
    </row>
    <row r="12" spans="1:32">
      <c r="A12" s="22" t="s">
        <v>51</v>
      </c>
      <c r="B12" s="167" t="s">
        <v>1269</v>
      </c>
      <c r="C12" s="206">
        <f>Dashboard!J25</f>
        <v>1.85863751844275</v>
      </c>
      <c r="D12" s="22" t="s">
        <v>51</v>
      </c>
      <c r="E12">
        <v>11</v>
      </c>
      <c r="F12" s="209">
        <f t="shared" si="3"/>
        <v>-3.91769662157713</v>
      </c>
      <c r="G12" t="str">
        <f t="shared" si="0"/>
        <v>Parsloes</v>
      </c>
      <c r="H12" s="209">
        <f t="shared" si="1"/>
        <v>-3.91769662157713</v>
      </c>
      <c r="J12" s="209"/>
      <c r="K12" s="167" t="s">
        <v>1279</v>
      </c>
      <c r="L12" s="209">
        <f>MAX($F$207:$F$225)</f>
        <v>-0.358703041207465</v>
      </c>
      <c r="M12" s="209">
        <f>MIN($F$207:$F$225)</f>
        <v>-9.74317707957288</v>
      </c>
      <c r="N12" s="210">
        <f>COUNTIF($F$207:$F$225,"&lt;-10")</f>
        <v>0</v>
      </c>
      <c r="O12" s="210">
        <f>COUNTIF($F$207:$F$225,"&gt;10")</f>
        <v>0</v>
      </c>
      <c r="P12" s="211">
        <f t="shared" si="2"/>
        <v>0</v>
      </c>
      <c r="Q12" s="211">
        <f t="shared" si="2"/>
        <v>0</v>
      </c>
      <c r="R12">
        <v>19</v>
      </c>
      <c r="V12" s="166">
        <v>2006</v>
      </c>
      <c r="W12" s="166">
        <v>2007</v>
      </c>
      <c r="X12" s="166">
        <v>2008</v>
      </c>
      <c r="Y12" s="166">
        <v>2009</v>
      </c>
      <c r="Z12" s="166">
        <v>2010</v>
      </c>
      <c r="AA12" s="215" t="s">
        <v>1280</v>
      </c>
      <c r="AB12" s="216" t="s">
        <v>1281</v>
      </c>
      <c r="AC12" t="s">
        <v>1257</v>
      </c>
      <c r="AE12" s="7">
        <v>0</v>
      </c>
      <c r="AF12" s="7">
        <f>((AE12-AE$11)/AE$10)*5</f>
        <v>0</v>
      </c>
    </row>
    <row r="13" spans="1:32">
      <c r="A13" s="22" t="s">
        <v>53</v>
      </c>
      <c r="B13" s="167" t="s">
        <v>1269</v>
      </c>
      <c r="C13" s="206">
        <f>Dashboard!J26</f>
        <v>-3.91769662157713</v>
      </c>
      <c r="D13" s="22" t="s">
        <v>53</v>
      </c>
      <c r="E13">
        <v>12</v>
      </c>
      <c r="F13" s="209">
        <f t="shared" si="3"/>
        <v>-4.1941624504408</v>
      </c>
      <c r="G13" t="str">
        <f t="shared" si="0"/>
        <v>Village</v>
      </c>
      <c r="H13" s="209">
        <f t="shared" si="1"/>
        <v>-4.1941624504408</v>
      </c>
      <c r="J13" s="209"/>
      <c r="K13" s="167" t="s">
        <v>1282</v>
      </c>
      <c r="L13" s="209">
        <f>MAX($F$226:$F$241)</f>
        <v>7.23241460810776</v>
      </c>
      <c r="M13" s="209">
        <f>MIN($F$226:$F$241)</f>
        <v>-5.94249547007104</v>
      </c>
      <c r="N13" s="210">
        <f>COUNTIF($F$226:$F$241,"&lt;-10")</f>
        <v>0</v>
      </c>
      <c r="O13" s="210">
        <f>COUNTIF($F$226:$F$241,"&gt;10")</f>
        <v>0</v>
      </c>
      <c r="P13" s="211">
        <f t="shared" si="2"/>
        <v>0</v>
      </c>
      <c r="Q13" s="211">
        <f t="shared" si="2"/>
        <v>0</v>
      </c>
      <c r="R13">
        <v>16</v>
      </c>
      <c r="U13" s="207" t="s">
        <v>20</v>
      </c>
      <c r="V13" s="209">
        <f>Dashboard!F14</f>
        <v>12.4923638729198</v>
      </c>
      <c r="W13" s="209">
        <f>Dashboard!G14</f>
        <v>11.3423572840748</v>
      </c>
      <c r="X13" s="209">
        <f>Dashboard!H14</f>
        <v>12.2937203316694</v>
      </c>
      <c r="Y13" s="209">
        <f>Dashboard!I14</f>
        <v>12.9135389314591</v>
      </c>
      <c r="Z13" s="209">
        <f>Dashboard!J14</f>
        <v>12.7084416450237</v>
      </c>
      <c r="AA13" s="7">
        <f>AF13</f>
        <v>0.886813042726842</v>
      </c>
      <c r="AB13" s="208" t="s">
        <v>1283</v>
      </c>
      <c r="AC13" s="22" t="s">
        <v>1283</v>
      </c>
      <c r="AD13" t="str">
        <f>IF(AC13=AB13,"","N")</f>
        <v/>
      </c>
      <c r="AE13" s="7">
        <f>Dashboard!L14</f>
        <v>0.0540194430259713</v>
      </c>
      <c r="AF13" s="7">
        <f t="shared" ref="AF13:AF76" si="4">((AE13-AE$11)/AE$10)*5</f>
        <v>0.886813042726842</v>
      </c>
    </row>
    <row r="14" spans="1:32">
      <c r="A14" s="22" t="s">
        <v>55</v>
      </c>
      <c r="B14" s="167" t="s">
        <v>1269</v>
      </c>
      <c r="C14" s="206">
        <f>Dashboard!J27</f>
        <v>-5.34467109540812</v>
      </c>
      <c r="D14" s="22" t="s">
        <v>55</v>
      </c>
      <c r="E14">
        <v>13</v>
      </c>
      <c r="F14" s="209">
        <f t="shared" si="3"/>
        <v>-4.41137025497565</v>
      </c>
      <c r="G14" t="str">
        <f t="shared" si="0"/>
        <v>Alibon</v>
      </c>
      <c r="H14" s="209">
        <f t="shared" si="1"/>
        <v>-4.41137025497565</v>
      </c>
      <c r="J14" s="209"/>
      <c r="K14" s="167" t="s">
        <v>1284</v>
      </c>
      <c r="L14" s="209">
        <f>MAX($F$242:$F$260)</f>
        <v>7.2854096944903</v>
      </c>
      <c r="M14" s="209">
        <f>MIN($F$242:$F$260)</f>
        <v>-10.9635043316654</v>
      </c>
      <c r="N14" s="210">
        <f>COUNTIF($F$242:$F$260,"&lt;-10")</f>
        <v>1</v>
      </c>
      <c r="O14" s="210">
        <f>COUNTIF($F$242:$F$260,"&gt;10")</f>
        <v>0</v>
      </c>
      <c r="P14" s="211">
        <f t="shared" si="2"/>
        <v>0.0526315789473684</v>
      </c>
      <c r="Q14" s="211">
        <f t="shared" si="2"/>
        <v>0</v>
      </c>
      <c r="R14">
        <v>19</v>
      </c>
      <c r="U14" s="214" t="s">
        <v>23</v>
      </c>
      <c r="V14" s="209">
        <f>Dashboard!F15</f>
        <v>0.987941641628414</v>
      </c>
      <c r="W14" s="209">
        <f>Dashboard!G15</f>
        <v>1.22519960808736</v>
      </c>
      <c r="X14" s="209">
        <f>Dashboard!H15</f>
        <v>0.711799065684504</v>
      </c>
      <c r="Y14" s="209">
        <f>Dashboard!I15</f>
        <v>1.78509195297229</v>
      </c>
      <c r="Z14" s="209">
        <f>Dashboard!J15</f>
        <v>1.36609836327798</v>
      </c>
      <c r="AA14" s="7">
        <f t="shared" ref="AA14:AA77" si="5">AF14</f>
        <v>1.55200745402181</v>
      </c>
      <c r="AB14" s="208" t="s">
        <v>1285</v>
      </c>
      <c r="AC14" s="176" t="s">
        <v>24</v>
      </c>
      <c r="AD14" t="str">
        <f t="shared" ref="AD14:AD77" si="6">IF(AC14=AB14,"","N")</f>
        <v>N</v>
      </c>
      <c r="AE14" s="7">
        <f>Dashboard!L15</f>
        <v>0.0945391804123905</v>
      </c>
      <c r="AF14" s="7">
        <f t="shared" si="4"/>
        <v>1.55200745402181</v>
      </c>
    </row>
    <row r="15" spans="1:32">
      <c r="A15" s="22" t="s">
        <v>57</v>
      </c>
      <c r="B15" s="167" t="s">
        <v>1269</v>
      </c>
      <c r="C15" s="206">
        <f>Dashboard!J28</f>
        <v>-2.43091173259074</v>
      </c>
      <c r="D15" s="22" t="s">
        <v>57</v>
      </c>
      <c r="E15">
        <v>14</v>
      </c>
      <c r="F15" s="209">
        <f t="shared" si="3"/>
        <v>-4.86857040808603</v>
      </c>
      <c r="G15" t="str">
        <f t="shared" si="0"/>
        <v>Valence</v>
      </c>
      <c r="H15" s="209">
        <f t="shared" si="1"/>
        <v>-4.86857040808603</v>
      </c>
      <c r="J15" s="209"/>
      <c r="K15" s="167" t="s">
        <v>1286</v>
      </c>
      <c r="L15" s="209">
        <f>MAX($F$261:$F$281)</f>
        <v>12.2906900231379</v>
      </c>
      <c r="M15" s="209">
        <f>MIN($F$261:$F$281)</f>
        <v>-0.848539008360507</v>
      </c>
      <c r="N15" s="210">
        <f>COUNTIF($F$261:$F$281,"&lt;-10")</f>
        <v>0</v>
      </c>
      <c r="O15" s="210">
        <f>COUNTIF($F$261:$F$281,"&gt;10")</f>
        <v>3</v>
      </c>
      <c r="P15" s="211">
        <f t="shared" si="2"/>
        <v>0</v>
      </c>
      <c r="Q15" s="211">
        <f t="shared" si="2"/>
        <v>0.142857142857143</v>
      </c>
      <c r="R15">
        <v>21</v>
      </c>
      <c r="U15" s="214" t="s">
        <v>26</v>
      </c>
      <c r="V15" s="209">
        <f>Dashboard!F16</f>
        <v>-3.77825388010541</v>
      </c>
      <c r="W15" s="209">
        <f>Dashboard!G16</f>
        <v>-2.93145722078753</v>
      </c>
      <c r="X15" s="209">
        <f>Dashboard!H16</f>
        <v>-3.43319379276346</v>
      </c>
      <c r="Y15" s="209">
        <f>Dashboard!I16</f>
        <v>-5.09561315398227</v>
      </c>
      <c r="Z15" s="209">
        <f>Dashboard!J16</f>
        <v>-4.41137025497565</v>
      </c>
      <c r="AA15" s="7">
        <f t="shared" si="5"/>
        <v>-2.59839711105932</v>
      </c>
      <c r="AB15" s="208" t="s">
        <v>27</v>
      </c>
      <c r="AC15" s="22" t="s">
        <v>27</v>
      </c>
      <c r="AD15" t="str">
        <f t="shared" si="6"/>
        <v/>
      </c>
      <c r="AE15" s="7">
        <f>Dashboard!L16</f>
        <v>-0.158279093717561</v>
      </c>
      <c r="AF15" s="7">
        <f t="shared" si="4"/>
        <v>-2.59839711105932</v>
      </c>
    </row>
    <row r="16" spans="1:32">
      <c r="A16" s="22" t="s">
        <v>59</v>
      </c>
      <c r="B16" s="167" t="s">
        <v>1269</v>
      </c>
      <c r="C16" s="206">
        <f>Dashboard!J29</f>
        <v>-4.86857040808603</v>
      </c>
      <c r="D16" s="22" t="s">
        <v>59</v>
      </c>
      <c r="E16">
        <v>15</v>
      </c>
      <c r="F16" s="209">
        <f t="shared" si="3"/>
        <v>-5.34467109540812</v>
      </c>
      <c r="G16" t="str">
        <f t="shared" si="0"/>
        <v>River</v>
      </c>
      <c r="H16" s="209">
        <f t="shared" si="1"/>
        <v>-5.34467109540812</v>
      </c>
      <c r="J16" s="209"/>
      <c r="K16" s="167" t="s">
        <v>1287</v>
      </c>
      <c r="L16" s="209">
        <f>MAX($F$282:$F$299)</f>
        <v>9.60565201979913</v>
      </c>
      <c r="M16" s="209">
        <f>MIN($F$282:$F$299)</f>
        <v>-1.61102696767403</v>
      </c>
      <c r="N16" s="210">
        <f>COUNTIF($F$282:$F$299,"&lt;-10")</f>
        <v>0</v>
      </c>
      <c r="O16" s="210">
        <f>COUNTIF($F$282:$F$299,"&gt;10")</f>
        <v>0</v>
      </c>
      <c r="P16" s="211">
        <f t="shared" si="2"/>
        <v>0</v>
      </c>
      <c r="Q16" s="211">
        <f t="shared" si="2"/>
        <v>0</v>
      </c>
      <c r="R16">
        <v>18</v>
      </c>
      <c r="U16" s="214" t="s">
        <v>29</v>
      </c>
      <c r="V16" s="209">
        <f>Dashboard!F17</f>
        <v>-1.02995457667241</v>
      </c>
      <c r="W16" s="209">
        <f>Dashboard!G17</f>
        <v>-1.45308129255251</v>
      </c>
      <c r="X16" s="209">
        <f>Dashboard!H17</f>
        <v>-1.94237283373521</v>
      </c>
      <c r="Y16" s="209">
        <f>Dashboard!I17</f>
        <v>-3.02968679110032</v>
      </c>
      <c r="Z16" s="209">
        <f>Dashboard!J17</f>
        <v>-2.99115768440465</v>
      </c>
      <c r="AA16" s="7">
        <f t="shared" si="5"/>
        <v>-8.04904862929256</v>
      </c>
      <c r="AB16" s="208" t="s">
        <v>30</v>
      </c>
      <c r="AC16" s="176" t="s">
        <v>30</v>
      </c>
      <c r="AD16" t="str">
        <f t="shared" si="6"/>
        <v/>
      </c>
      <c r="AE16" s="7">
        <f>Dashboard!L17</f>
        <v>-0.49030077693306</v>
      </c>
      <c r="AF16" s="7">
        <f t="shared" si="4"/>
        <v>-8.04904862929256</v>
      </c>
    </row>
    <row r="17" spans="1:32">
      <c r="A17" s="22" t="s">
        <v>61</v>
      </c>
      <c r="B17" s="167" t="s">
        <v>1269</v>
      </c>
      <c r="C17" s="206">
        <f>Dashboard!J30</f>
        <v>-4.1941624504408</v>
      </c>
      <c r="D17" s="22" t="s">
        <v>61</v>
      </c>
      <c r="E17">
        <v>16</v>
      </c>
      <c r="F17" s="209">
        <f t="shared" si="3"/>
        <v>-7.50185312904992</v>
      </c>
      <c r="G17" t="str">
        <f t="shared" si="0"/>
        <v>Heath</v>
      </c>
      <c r="H17" s="209">
        <f t="shared" si="1"/>
        <v>-7.50185312904992</v>
      </c>
      <c r="J17" s="209"/>
      <c r="K17" s="167" t="s">
        <v>1288</v>
      </c>
      <c r="L17" s="209">
        <f>MAX($F$300:$F$321)</f>
        <v>11.0630351759282</v>
      </c>
      <c r="M17" s="209">
        <f>MIN($F$300:$F$321)</f>
        <v>-1.32354700987411</v>
      </c>
      <c r="N17" s="210">
        <f>COUNTIF($F$300:$F$321,"&lt;-10")</f>
        <v>0</v>
      </c>
      <c r="O17" s="210">
        <f>COUNTIF($F$300:$F$321,"&gt;10")</f>
        <v>3</v>
      </c>
      <c r="P17" s="211">
        <f t="shared" si="2"/>
        <v>0</v>
      </c>
      <c r="Q17" s="211">
        <f t="shared" si="2"/>
        <v>0.136363636363636</v>
      </c>
      <c r="R17">
        <v>22</v>
      </c>
      <c r="U17" s="214" t="s">
        <v>32</v>
      </c>
      <c r="V17" s="209">
        <f>Dashboard!F18</f>
        <v>-2.05159416313441</v>
      </c>
      <c r="W17" s="209">
        <f>Dashboard!G18</f>
        <v>-0.947229622627354</v>
      </c>
      <c r="X17" s="209">
        <f>Dashboard!H18</f>
        <v>-2.03067230523612</v>
      </c>
      <c r="Y17" s="209">
        <f>Dashboard!I18</f>
        <v>-3.25084179379267</v>
      </c>
      <c r="Z17" s="209">
        <f>Dashboard!J18</f>
        <v>-3.77746996563848</v>
      </c>
      <c r="AA17" s="7">
        <f t="shared" si="5"/>
        <v>-7.08323284197609</v>
      </c>
      <c r="AB17" s="208" t="s">
        <v>1289</v>
      </c>
      <c r="AC17" s="22" t="s">
        <v>1289</v>
      </c>
      <c r="AD17" t="str">
        <f t="shared" si="6"/>
        <v/>
      </c>
      <c r="AE17" s="7">
        <f>Dashboard!L18</f>
        <v>-0.431468950626018</v>
      </c>
      <c r="AF17" s="7">
        <f t="shared" si="4"/>
        <v>-7.08323284197609</v>
      </c>
    </row>
    <row r="18" spans="1:32">
      <c r="A18" s="22" t="s">
        <v>63</v>
      </c>
      <c r="B18" s="167" t="s">
        <v>1269</v>
      </c>
      <c r="C18" s="206">
        <f>Dashboard!J31</f>
        <v>1.19203457509257</v>
      </c>
      <c r="D18" s="22" t="s">
        <v>63</v>
      </c>
      <c r="E18">
        <v>17</v>
      </c>
      <c r="F18" s="209">
        <f t="shared" si="3"/>
        <v>-8.14858861188681</v>
      </c>
      <c r="G18" t="str">
        <f t="shared" si="0"/>
        <v>Gascoigne</v>
      </c>
      <c r="H18" s="209">
        <f t="shared" si="1"/>
        <v>-8.14858861188681</v>
      </c>
      <c r="J18" s="209"/>
      <c r="K18" s="167" t="s">
        <v>1290</v>
      </c>
      <c r="L18" s="209">
        <f>MAX($F$322:$F$341)</f>
        <v>10.1327057039803</v>
      </c>
      <c r="M18" s="209">
        <f>MIN($F$322:$F$341)</f>
        <v>0.11869536854328</v>
      </c>
      <c r="N18" s="210">
        <f>COUNTIF($F$322:$F$341,"&lt;-10")</f>
        <v>0</v>
      </c>
      <c r="O18" s="210">
        <f>COUNTIF($F$322:$F$341,"&gt;10")</f>
        <v>1</v>
      </c>
      <c r="P18" s="211">
        <f t="shared" si="2"/>
        <v>0</v>
      </c>
      <c r="Q18" s="211">
        <f t="shared" si="2"/>
        <v>0.05</v>
      </c>
      <c r="R18">
        <v>20</v>
      </c>
      <c r="U18" s="214" t="s">
        <v>35</v>
      </c>
      <c r="V18" s="209">
        <f>Dashboard!F19</f>
        <v>1.87181626607707</v>
      </c>
      <c r="W18" s="209">
        <f>Dashboard!G19</f>
        <v>1.81477197388159</v>
      </c>
      <c r="X18" s="209">
        <f>Dashboard!H19</f>
        <v>2.02090961900991</v>
      </c>
      <c r="Y18" s="209">
        <f>Dashboard!I19</f>
        <v>0.996215870233444</v>
      </c>
      <c r="Z18" s="209">
        <f>Dashboard!J19</f>
        <v>1.15171032177268</v>
      </c>
      <c r="AA18" s="7">
        <f t="shared" si="5"/>
        <v>-2.95541432761182</v>
      </c>
      <c r="AB18" s="208" t="s">
        <v>36</v>
      </c>
      <c r="AC18" s="176" t="s">
        <v>36</v>
      </c>
      <c r="AD18" t="str">
        <f t="shared" si="6"/>
        <v/>
      </c>
      <c r="AE18" s="7">
        <f>Dashboard!L19</f>
        <v>-0.180026486076098</v>
      </c>
      <c r="AF18" s="7">
        <f t="shared" si="4"/>
        <v>-2.95541432761182</v>
      </c>
    </row>
    <row r="19" spans="1:32">
      <c r="A19" s="22" t="s">
        <v>65</v>
      </c>
      <c r="B19" s="167" t="s">
        <v>1270</v>
      </c>
      <c r="C19" s="206">
        <f>Dashboard!J32</f>
        <v>5.58631612950121</v>
      </c>
      <c r="D19" s="22" t="s">
        <v>65</v>
      </c>
      <c r="E19">
        <v>1</v>
      </c>
      <c r="F19" s="209">
        <f>LARGE(C$19:C$39,E19)</f>
        <v>10.7754433248628</v>
      </c>
      <c r="G19" t="str">
        <f ca="1">VLOOKUP(F19,C:D,2,FALSE)</f>
        <v>Garden Suburb</v>
      </c>
      <c r="H19" s="209">
        <f t="shared" si="1"/>
        <v>10.7754433248628</v>
      </c>
      <c r="I19" t="str">
        <f>IF(E19=1,B19&amp;" 2009","")</f>
        <v>Barnet 2009</v>
      </c>
      <c r="J19" s="209">
        <f>MAX(C$19:C$39)</f>
        <v>10.7754433248628</v>
      </c>
      <c r="K19" s="167" t="s">
        <v>1291</v>
      </c>
      <c r="L19" s="209">
        <f>MAX($F$342:$F$357)</f>
        <v>-0.449021865084807</v>
      </c>
      <c r="M19" s="209">
        <f>MIN($F$342:$F$357)</f>
        <v>-8.20851600789502</v>
      </c>
      <c r="N19" s="210">
        <f>COUNTIF($F$342:$F$357,"&lt;-10")</f>
        <v>0</v>
      </c>
      <c r="O19" s="210">
        <f>COUNTIF($F$342:$F$357,"&gt;10")</f>
        <v>0</v>
      </c>
      <c r="P19" s="211">
        <f t="shared" si="2"/>
        <v>0</v>
      </c>
      <c r="Q19" s="211">
        <f t="shared" si="2"/>
        <v>0</v>
      </c>
      <c r="R19">
        <v>16</v>
      </c>
      <c r="U19" s="214" t="s">
        <v>38</v>
      </c>
      <c r="V19" s="209">
        <f>Dashboard!F20</f>
        <v>-0.486989173082444</v>
      </c>
      <c r="W19" s="209">
        <f>Dashboard!G20</f>
        <v>-0.630795972781421</v>
      </c>
      <c r="X19" s="209">
        <f>Dashboard!H20</f>
        <v>-0.0441911146372953</v>
      </c>
      <c r="Y19" s="209">
        <f>Dashboard!I20</f>
        <v>-0.925986918592778</v>
      </c>
      <c r="Z19" s="209">
        <f>Dashboard!J20</f>
        <v>-0.951018592679679</v>
      </c>
      <c r="AA19" s="7">
        <f t="shared" si="5"/>
        <v>-1.90444087562117</v>
      </c>
      <c r="AB19" s="208" t="s">
        <v>39</v>
      </c>
      <c r="AC19" s="22" t="s">
        <v>39</v>
      </c>
      <c r="AD19" t="str">
        <f t="shared" si="6"/>
        <v/>
      </c>
      <c r="AE19" s="7">
        <f>Dashboard!L20</f>
        <v>-0.116007354899309</v>
      </c>
      <c r="AF19" s="7">
        <f t="shared" si="4"/>
        <v>-1.90444087562117</v>
      </c>
    </row>
    <row r="20" spans="1:32">
      <c r="A20" s="22" t="s">
        <v>67</v>
      </c>
      <c r="B20" s="167" t="s">
        <v>1270</v>
      </c>
      <c r="C20" s="206">
        <f>Dashboard!J33</f>
        <v>-0.608346842684233</v>
      </c>
      <c r="D20" s="22" t="s">
        <v>67</v>
      </c>
      <c r="E20">
        <v>2</v>
      </c>
      <c r="F20" s="209">
        <f t="shared" ref="F20:F39" si="7">LARGE(C$19:C$39,E20)</f>
        <v>9.61286385129647</v>
      </c>
      <c r="G20" t="str">
        <f ca="1" t="shared" ref="G20:G83" si="8">VLOOKUP(F20,C:D,2,FALSE)</f>
        <v>Totteridge</v>
      </c>
      <c r="H20" s="209">
        <f t="shared" si="1"/>
        <v>9.61286385129647</v>
      </c>
      <c r="I20" t="str">
        <f t="shared" ref="I20:I83" si="9">IF(E20=1,B20&amp;" 2009","")</f>
        <v/>
      </c>
      <c r="J20" s="209">
        <f>MIN(C$19:C$39)</f>
        <v>-0.608346842684233</v>
      </c>
      <c r="K20" s="167" t="s">
        <v>1292</v>
      </c>
      <c r="L20" s="209">
        <f>MAX($F$358:$F$375)</f>
        <v>12.1009793720201</v>
      </c>
      <c r="M20" s="209">
        <f>MIN($F$358:$F$375)</f>
        <v>-10.9315809301754</v>
      </c>
      <c r="N20" s="210">
        <f>COUNTIF($F$358:$F$375,"&lt;-10")</f>
        <v>2</v>
      </c>
      <c r="O20" s="210">
        <f>COUNTIF($F$358:$F$375,"&gt;10")</f>
        <v>2</v>
      </c>
      <c r="P20" s="211">
        <f t="shared" si="2"/>
        <v>0.111111111111111</v>
      </c>
      <c r="Q20" s="211">
        <f t="shared" si="2"/>
        <v>0.111111111111111</v>
      </c>
      <c r="R20">
        <v>18</v>
      </c>
      <c r="U20" s="214" t="s">
        <v>41</v>
      </c>
      <c r="V20" s="209">
        <f>Dashboard!F21</f>
        <v>-8.4387353672191</v>
      </c>
      <c r="W20" s="209">
        <f>Dashboard!G21</f>
        <v>-6.75813004437974</v>
      </c>
      <c r="X20" s="209">
        <f>Dashboard!H21</f>
        <v>-6.29399649256992</v>
      </c>
      <c r="Y20" s="209">
        <f>Dashboard!I21</f>
        <v>-7.99723988918798</v>
      </c>
      <c r="Z20" s="209">
        <f>Dashboard!J21</f>
        <v>-8.14858861188681</v>
      </c>
      <c r="AA20" s="7">
        <f t="shared" si="5"/>
        <v>1.19080238762291</v>
      </c>
      <c r="AB20" s="208" t="s">
        <v>42</v>
      </c>
      <c r="AC20" s="176" t="s">
        <v>42</v>
      </c>
      <c r="AD20" t="str">
        <f t="shared" si="6"/>
        <v/>
      </c>
      <c r="AE20" s="7">
        <f>Dashboard!L21</f>
        <v>0.0725366888330718</v>
      </c>
      <c r="AF20" s="7">
        <f t="shared" si="4"/>
        <v>1.19080238762291</v>
      </c>
    </row>
    <row r="21" spans="1:32">
      <c r="A21" s="22" t="s">
        <v>69</v>
      </c>
      <c r="B21" s="167" t="s">
        <v>1270</v>
      </c>
      <c r="C21" s="206">
        <f>Dashboard!J34</f>
        <v>3.15183232856538</v>
      </c>
      <c r="D21" s="22" t="s">
        <v>69</v>
      </c>
      <c r="E21">
        <v>3</v>
      </c>
      <c r="F21" s="209">
        <f t="shared" si="7"/>
        <v>8.09638855738115</v>
      </c>
      <c r="G21" t="str">
        <f ca="1" t="shared" si="8"/>
        <v>High Barnet</v>
      </c>
      <c r="H21" s="209">
        <f t="shared" si="1"/>
        <v>8.09638855738115</v>
      </c>
      <c r="I21" t="str">
        <f t="shared" si="9"/>
        <v/>
      </c>
      <c r="J21" s="209"/>
      <c r="K21" s="167" t="s">
        <v>1293</v>
      </c>
      <c r="L21" s="209">
        <f>MAX($F$376:$F$391)</f>
        <v>12.4486383343793</v>
      </c>
      <c r="M21" s="209">
        <f>MIN($F$376:$F$391)</f>
        <v>0.702860203954775</v>
      </c>
      <c r="N21" s="210">
        <f>COUNTIF($F$376:$F$391,"&lt;-10")</f>
        <v>0</v>
      </c>
      <c r="O21" s="210">
        <f>COUNTIF($F$376:$F$391,"&gt;10")</f>
        <v>3</v>
      </c>
      <c r="P21" s="211">
        <f t="shared" si="2"/>
        <v>0</v>
      </c>
      <c r="Q21" s="211">
        <f t="shared" si="2"/>
        <v>0.1875</v>
      </c>
      <c r="R21">
        <v>16</v>
      </c>
      <c r="U21" s="214" t="s">
        <v>44</v>
      </c>
      <c r="V21" s="209">
        <f>Dashboard!F22</f>
        <v>0.45832941597176</v>
      </c>
      <c r="W21" s="209">
        <f>Dashboard!G22</f>
        <v>0.84220538958026</v>
      </c>
      <c r="X21" s="209">
        <f>Dashboard!H22</f>
        <v>-0.343342352528701</v>
      </c>
      <c r="Y21" s="209">
        <f>Dashboard!I22</f>
        <v>-1.43278668277381</v>
      </c>
      <c r="Z21" s="209">
        <f>Dashboard!J22</f>
        <v>-0.750440106658104</v>
      </c>
      <c r="AA21" s="7">
        <f t="shared" si="5"/>
        <v>-4.96095719555777</v>
      </c>
      <c r="AB21" s="208" t="s">
        <v>45</v>
      </c>
      <c r="AC21" s="22" t="s">
        <v>45</v>
      </c>
      <c r="AD21" t="str">
        <f t="shared" si="6"/>
        <v/>
      </c>
      <c r="AE21" s="7">
        <f>Dashboard!L22</f>
        <v>-0.302192380657466</v>
      </c>
      <c r="AF21" s="7">
        <f t="shared" si="4"/>
        <v>-4.96095719555777</v>
      </c>
    </row>
    <row r="22" spans="1:32">
      <c r="A22" s="22" t="s">
        <v>71</v>
      </c>
      <c r="B22" s="167" t="s">
        <v>1270</v>
      </c>
      <c r="C22" s="206">
        <f>Dashboard!J35</f>
        <v>4.18886092440942</v>
      </c>
      <c r="D22" s="22" t="s">
        <v>71</v>
      </c>
      <c r="E22">
        <v>4</v>
      </c>
      <c r="F22" s="209">
        <f t="shared" si="7"/>
        <v>7.92823277924221</v>
      </c>
      <c r="G22" t="str">
        <f ca="1" t="shared" si="8"/>
        <v>Finchley Church End</v>
      </c>
      <c r="H22" s="209">
        <f t="shared" si="1"/>
        <v>7.92823277924221</v>
      </c>
      <c r="I22" t="str">
        <f t="shared" si="9"/>
        <v/>
      </c>
      <c r="J22" s="209"/>
      <c r="K22" s="167" t="s">
        <v>1294</v>
      </c>
      <c r="L22" s="209">
        <f>MAX($F$392:$F$412)</f>
        <v>5.19621635818208</v>
      </c>
      <c r="M22" s="209">
        <f>MIN($F$392:$F$412)</f>
        <v>-7.80695219792649</v>
      </c>
      <c r="N22" s="210">
        <f>COUNTIF($F$392:$F$412,"&lt;-10")</f>
        <v>0</v>
      </c>
      <c r="O22" s="210">
        <f>COUNTIF($F$392:$F$412,"&gt;10")</f>
        <v>0</v>
      </c>
      <c r="P22" s="211">
        <f t="shared" si="2"/>
        <v>0</v>
      </c>
      <c r="Q22" s="211">
        <f t="shared" si="2"/>
        <v>0</v>
      </c>
      <c r="R22">
        <v>21</v>
      </c>
      <c r="U22" s="214" t="s">
        <v>46</v>
      </c>
      <c r="V22" s="209">
        <f>Dashboard!F23</f>
        <v>-6.48686321551838</v>
      </c>
      <c r="W22" s="209">
        <f>Dashboard!G23</f>
        <v>-5.17276144625598</v>
      </c>
      <c r="X22" s="209">
        <f>Dashboard!H23</f>
        <v>-6.16152669126812</v>
      </c>
      <c r="Y22" s="209">
        <f>Dashboard!I23</f>
        <v>-8.28888291435316</v>
      </c>
      <c r="Z22" s="209">
        <f>Dashboard!J23</f>
        <v>-7.50185312904992</v>
      </c>
      <c r="AA22" s="7">
        <f t="shared" si="5"/>
        <v>-4.16565889583133</v>
      </c>
      <c r="AB22" s="208" t="s">
        <v>47</v>
      </c>
      <c r="AC22" s="176" t="s">
        <v>47</v>
      </c>
      <c r="AD22" t="str">
        <f t="shared" si="6"/>
        <v/>
      </c>
      <c r="AE22" s="7">
        <f>Dashboard!L23</f>
        <v>-0.253747478382886</v>
      </c>
      <c r="AF22" s="7">
        <f t="shared" si="4"/>
        <v>-4.16565889583133</v>
      </c>
    </row>
    <row r="23" spans="1:32">
      <c r="A23" s="22" t="s">
        <v>73</v>
      </c>
      <c r="B23" s="167" t="s">
        <v>1270</v>
      </c>
      <c r="C23" s="206">
        <f>Dashboard!J36</f>
        <v>4.33455897871121</v>
      </c>
      <c r="D23" s="22" t="s">
        <v>73</v>
      </c>
      <c r="E23">
        <v>5</v>
      </c>
      <c r="F23" s="209">
        <f t="shared" si="7"/>
        <v>7.25492387309893</v>
      </c>
      <c r="G23" t="str">
        <f ca="1" t="shared" si="8"/>
        <v>East Barnet</v>
      </c>
      <c r="H23" s="209">
        <f t="shared" si="1"/>
        <v>7.25492387309893</v>
      </c>
      <c r="I23" t="str">
        <f t="shared" si="9"/>
        <v/>
      </c>
      <c r="J23" s="209"/>
      <c r="K23" s="167" t="s">
        <v>1295</v>
      </c>
      <c r="L23" s="209">
        <f>MAX($F$413:$F$430)</f>
        <v>2.05843096598107</v>
      </c>
      <c r="M23" s="209">
        <f>MIN($F$413:$F$430)</f>
        <v>-4.89625588045896</v>
      </c>
      <c r="N23" s="210">
        <f>COUNTIF($F$413:$F$430,"&lt;-10")</f>
        <v>0</v>
      </c>
      <c r="O23" s="210">
        <f>COUNTIF($F$413:$F$430,"&gt;10")</f>
        <v>0</v>
      </c>
      <c r="P23" s="211">
        <f t="shared" si="2"/>
        <v>0</v>
      </c>
      <c r="Q23" s="211">
        <f t="shared" si="2"/>
        <v>0</v>
      </c>
      <c r="R23">
        <v>18</v>
      </c>
      <c r="U23" s="214" t="s">
        <v>48</v>
      </c>
      <c r="V23" s="209">
        <f>Dashboard!F24</f>
        <v>3.87844789188893</v>
      </c>
      <c r="W23" s="209">
        <f>Dashboard!G24</f>
        <v>2.34791155967244</v>
      </c>
      <c r="X23" s="209">
        <f>Dashboard!H24</f>
        <v>3.08508833720161</v>
      </c>
      <c r="Y23" s="209">
        <f>Dashboard!I24</f>
        <v>2.46409929732061</v>
      </c>
      <c r="Z23" s="209">
        <f>Dashboard!J24</f>
        <v>2.47975159448283</v>
      </c>
      <c r="AA23" s="7">
        <f t="shared" si="5"/>
        <v>-5.74044293069221</v>
      </c>
      <c r="AB23" s="208" t="s">
        <v>49</v>
      </c>
      <c r="AC23" s="22" t="s">
        <v>49</v>
      </c>
      <c r="AD23" t="str">
        <f t="shared" si="6"/>
        <v/>
      </c>
      <c r="AE23" s="7">
        <f>Dashboard!L24</f>
        <v>-0.349674074351525</v>
      </c>
      <c r="AF23" s="7">
        <f t="shared" si="4"/>
        <v>-5.74044293069221</v>
      </c>
    </row>
    <row r="24" spans="1:32">
      <c r="A24" s="22" t="s">
        <v>75</v>
      </c>
      <c r="B24" s="167" t="s">
        <v>1270</v>
      </c>
      <c r="C24" s="206">
        <f>Dashboard!J37</f>
        <v>7.25492387309893</v>
      </c>
      <c r="D24" s="22" t="s">
        <v>75</v>
      </c>
      <c r="E24">
        <v>6</v>
      </c>
      <c r="F24" s="209">
        <f t="shared" si="7"/>
        <v>7.14010342469357</v>
      </c>
      <c r="G24" t="str">
        <f ca="1" t="shared" si="8"/>
        <v>Mill Hill</v>
      </c>
      <c r="H24" s="209">
        <f t="shared" si="1"/>
        <v>7.14010342469357</v>
      </c>
      <c r="I24" t="str">
        <f t="shared" si="9"/>
        <v/>
      </c>
      <c r="J24" s="209"/>
      <c r="K24" s="167" t="s">
        <v>1296</v>
      </c>
      <c r="L24" s="209">
        <f>MAX($F$431:$F$450)</f>
        <v>13.8670144036559</v>
      </c>
      <c r="M24" s="209">
        <f>MIN($F$431:$F$450)</f>
        <v>-3.83783850260231</v>
      </c>
      <c r="N24" s="210">
        <f>COUNTIF($F$431:$F$450,"&lt;-10")</f>
        <v>0</v>
      </c>
      <c r="O24" s="210">
        <f>COUNTIF($F$431:$F$450,"&gt;10")</f>
        <v>4</v>
      </c>
      <c r="P24" s="211">
        <f t="shared" si="2"/>
        <v>0</v>
      </c>
      <c r="Q24" s="211">
        <f t="shared" si="2"/>
        <v>0.2</v>
      </c>
      <c r="R24">
        <v>20</v>
      </c>
      <c r="U24" s="214" t="s">
        <v>50</v>
      </c>
      <c r="V24" s="209">
        <f>Dashboard!F25</f>
        <v>1.98239323048606</v>
      </c>
      <c r="W24" s="209">
        <f>Dashboard!G25</f>
        <v>2.88766141027595</v>
      </c>
      <c r="X24" s="209">
        <f>Dashboard!H25</f>
        <v>2.07693688756934</v>
      </c>
      <c r="Y24" s="209">
        <f>Dashboard!I25</f>
        <v>0.884773802993801</v>
      </c>
      <c r="Z24" s="209">
        <f>Dashboard!J25</f>
        <v>1.85863751844275</v>
      </c>
      <c r="AA24" s="7">
        <f t="shared" si="5"/>
        <v>-0.507910547593001</v>
      </c>
      <c r="AB24" s="208" t="s">
        <v>51</v>
      </c>
      <c r="AC24" s="176" t="s">
        <v>51</v>
      </c>
      <c r="AD24" t="str">
        <f t="shared" si="6"/>
        <v/>
      </c>
      <c r="AE24" s="7">
        <f>Dashboard!L25</f>
        <v>-0.030938928010829</v>
      </c>
      <c r="AF24" s="7">
        <f t="shared" si="4"/>
        <v>-0.507910547593001</v>
      </c>
    </row>
    <row r="25" spans="1:32">
      <c r="A25" s="22" t="s">
        <v>77</v>
      </c>
      <c r="B25" s="167" t="s">
        <v>1270</v>
      </c>
      <c r="C25" s="206">
        <f>Dashboard!J38</f>
        <v>5.80485675457055</v>
      </c>
      <c r="D25" s="22" t="s">
        <v>77</v>
      </c>
      <c r="E25">
        <v>7</v>
      </c>
      <c r="F25" s="209">
        <f t="shared" si="7"/>
        <v>6.91452537582682</v>
      </c>
      <c r="G25" t="str">
        <f ca="1" t="shared" si="8"/>
        <v>Edgware</v>
      </c>
      <c r="H25" s="209">
        <f t="shared" si="1"/>
        <v>6.91452537582682</v>
      </c>
      <c r="I25" t="str">
        <f t="shared" si="9"/>
        <v/>
      </c>
      <c r="J25" s="209"/>
      <c r="K25" s="167" t="s">
        <v>1297</v>
      </c>
      <c r="L25" s="209">
        <f>MAX($F$451:$F$470)</f>
        <v>6.60476937617787</v>
      </c>
      <c r="M25" s="209">
        <f>MIN($F$451:$F$470)</f>
        <v>-7.66626192066711</v>
      </c>
      <c r="N25" s="210">
        <f>COUNTIF($F$451:$F$470,"&lt;-10")</f>
        <v>0</v>
      </c>
      <c r="O25" s="210">
        <f>COUNTIF($F$451:$F$470,"&gt;10")</f>
        <v>0</v>
      </c>
      <c r="P25" s="211">
        <f t="shared" si="2"/>
        <v>0</v>
      </c>
      <c r="Q25" s="211">
        <f t="shared" si="2"/>
        <v>0</v>
      </c>
      <c r="R25">
        <v>20</v>
      </c>
      <c r="U25" s="214" t="s">
        <v>52</v>
      </c>
      <c r="V25" s="209">
        <f>Dashboard!F26</f>
        <v>-3.25916754500434</v>
      </c>
      <c r="W25" s="209">
        <f>Dashboard!G26</f>
        <v>-2.80277277250614</v>
      </c>
      <c r="X25" s="209">
        <f>Dashboard!H26</f>
        <v>-3.75438788719178</v>
      </c>
      <c r="Y25" s="209">
        <f>Dashboard!I26</f>
        <v>-3.93364987774148</v>
      </c>
      <c r="Z25" s="209">
        <f>Dashboard!J26</f>
        <v>-3.91769662157713</v>
      </c>
      <c r="AA25" s="7">
        <f t="shared" si="5"/>
        <v>-2.70269435135996</v>
      </c>
      <c r="AB25" s="208" t="s">
        <v>53</v>
      </c>
      <c r="AC25" s="22" t="s">
        <v>53</v>
      </c>
      <c r="AD25" t="str">
        <f t="shared" si="6"/>
        <v/>
      </c>
      <c r="AE25" s="7">
        <f>Dashboard!L26</f>
        <v>-0.164632269143198</v>
      </c>
      <c r="AF25" s="7">
        <f t="shared" si="4"/>
        <v>-2.70269435135996</v>
      </c>
    </row>
    <row r="26" spans="1:32">
      <c r="A26" s="22" t="s">
        <v>79</v>
      </c>
      <c r="B26" s="167" t="s">
        <v>1270</v>
      </c>
      <c r="C26" s="206">
        <f>Dashboard!J39</f>
        <v>6.91452537582682</v>
      </c>
      <c r="D26" s="22" t="s">
        <v>79</v>
      </c>
      <c r="E26">
        <v>8</v>
      </c>
      <c r="F26" s="209">
        <f t="shared" si="7"/>
        <v>6.65278542139885</v>
      </c>
      <c r="G26" t="str">
        <f ca="1" t="shared" si="8"/>
        <v>Hale</v>
      </c>
      <c r="H26" s="209">
        <f t="shared" si="1"/>
        <v>6.65278542139885</v>
      </c>
      <c r="I26" t="str">
        <f t="shared" si="9"/>
        <v/>
      </c>
      <c r="J26" s="209"/>
      <c r="K26" s="167" t="s">
        <v>1298</v>
      </c>
      <c r="L26" s="209">
        <f>MAX($F$471:$F$491)</f>
        <v>9.89186451326248</v>
      </c>
      <c r="M26" s="209">
        <f>MIN($F$471:$F$491)</f>
        <v>-3.03296408967825</v>
      </c>
      <c r="N26" s="210">
        <f>COUNTIF($F$471:$F$491,"&lt;-10")</f>
        <v>0</v>
      </c>
      <c r="O26" s="210">
        <f>COUNTIF($F$471:$F$491,"&gt;10")</f>
        <v>0</v>
      </c>
      <c r="P26" s="211">
        <f t="shared" si="2"/>
        <v>0</v>
      </c>
      <c r="Q26" s="211">
        <f t="shared" si="2"/>
        <v>0</v>
      </c>
      <c r="R26">
        <v>21</v>
      </c>
      <c r="U26" s="214" t="s">
        <v>54</v>
      </c>
      <c r="V26" s="209">
        <f>Dashboard!F27</f>
        <v>-4.77788350735365</v>
      </c>
      <c r="W26" s="209">
        <f>Dashboard!G27</f>
        <v>-4.76633184989215</v>
      </c>
      <c r="X26" s="209">
        <f>Dashboard!H27</f>
        <v>-4.38555165417835</v>
      </c>
      <c r="Y26" s="209">
        <f>Dashboard!I27</f>
        <v>-5.99896369699533</v>
      </c>
      <c r="Z26" s="209">
        <f>Dashboard!J27</f>
        <v>-5.34467109540812</v>
      </c>
      <c r="AA26" s="7">
        <f t="shared" si="5"/>
        <v>-2.32617460208138</v>
      </c>
      <c r="AB26" s="208" t="s">
        <v>55</v>
      </c>
      <c r="AC26" s="176" t="s">
        <v>55</v>
      </c>
      <c r="AD26" t="str">
        <f t="shared" si="6"/>
        <v/>
      </c>
      <c r="AE26" s="7">
        <f>Dashboard!L27</f>
        <v>-0.141696897013616</v>
      </c>
      <c r="AF26" s="7">
        <f t="shared" si="4"/>
        <v>-2.32617460208138</v>
      </c>
    </row>
    <row r="27" spans="1:32">
      <c r="A27" s="22" t="s">
        <v>81</v>
      </c>
      <c r="B27" s="167" t="s">
        <v>1270</v>
      </c>
      <c r="C27" s="206">
        <f>Dashboard!J40</f>
        <v>7.92823277924221</v>
      </c>
      <c r="D27" s="22" t="s">
        <v>81</v>
      </c>
      <c r="E27">
        <v>9</v>
      </c>
      <c r="F27" s="209">
        <f t="shared" si="7"/>
        <v>5.84157742454074</v>
      </c>
      <c r="G27" t="str">
        <f ca="1" t="shared" si="8"/>
        <v>Oakleigh</v>
      </c>
      <c r="H27" s="209">
        <f t="shared" si="1"/>
        <v>5.84157742454074</v>
      </c>
      <c r="I27" t="str">
        <f t="shared" si="9"/>
        <v/>
      </c>
      <c r="J27" s="209"/>
      <c r="K27" s="167" t="s">
        <v>1299</v>
      </c>
      <c r="L27" s="209">
        <f>MAX($F$492:$F$509)</f>
        <v>12.8124499411466</v>
      </c>
      <c r="M27" s="209">
        <f>MIN($F$492:$F$509)</f>
        <v>3.04672180609344</v>
      </c>
      <c r="N27" s="210">
        <f>COUNTIF($F$492:$F$509,"&lt;-10")</f>
        <v>0</v>
      </c>
      <c r="O27" s="210">
        <f>COUNTIF($F$492:$F$509,"&gt;10")</f>
        <v>8</v>
      </c>
      <c r="P27" s="211">
        <f t="shared" si="2"/>
        <v>0</v>
      </c>
      <c r="Q27" s="211">
        <f t="shared" si="2"/>
        <v>0.444444444444444</v>
      </c>
      <c r="R27">
        <v>18</v>
      </c>
      <c r="U27" s="214" t="s">
        <v>56</v>
      </c>
      <c r="V27" s="209">
        <f>Dashboard!F28</f>
        <v>-0.575769308573883</v>
      </c>
      <c r="W27" s="209">
        <f>Dashboard!G28</f>
        <v>-1.88977852981691</v>
      </c>
      <c r="X27" s="209">
        <f>Dashboard!H28</f>
        <v>-0.492691417984092</v>
      </c>
      <c r="Y27" s="209">
        <f>Dashboard!I28</f>
        <v>-2.24034783282573</v>
      </c>
      <c r="Z27" s="209">
        <f>Dashboard!J28</f>
        <v>-2.43091173259074</v>
      </c>
      <c r="AA27" s="7">
        <f t="shared" si="5"/>
        <v>-7.61376092374315</v>
      </c>
      <c r="AB27" s="208" t="s">
        <v>57</v>
      </c>
      <c r="AC27" s="22" t="s">
        <v>57</v>
      </c>
      <c r="AD27" t="str">
        <f t="shared" si="6"/>
        <v/>
      </c>
      <c r="AE27" s="7">
        <f>Dashboard!L28</f>
        <v>-0.463785606004214</v>
      </c>
      <c r="AF27" s="7">
        <f t="shared" si="4"/>
        <v>-7.61376092374315</v>
      </c>
    </row>
    <row r="28" spans="1:32">
      <c r="A28" s="22" t="s">
        <v>83</v>
      </c>
      <c r="B28" s="167" t="s">
        <v>1270</v>
      </c>
      <c r="C28" s="206">
        <f>Dashboard!J41</f>
        <v>10.7754433248628</v>
      </c>
      <c r="D28" s="22" t="s">
        <v>83</v>
      </c>
      <c r="E28">
        <v>10</v>
      </c>
      <c r="F28" s="209">
        <f t="shared" si="7"/>
        <v>5.80870071370793</v>
      </c>
      <c r="G28" t="str">
        <f ca="1" t="shared" si="8"/>
        <v>West Finchley</v>
      </c>
      <c r="H28" s="209">
        <f t="shared" si="1"/>
        <v>5.80870071370793</v>
      </c>
      <c r="I28" t="str">
        <f t="shared" si="9"/>
        <v/>
      </c>
      <c r="J28" s="209"/>
      <c r="K28" s="167" t="s">
        <v>1300</v>
      </c>
      <c r="L28" s="209">
        <f>MAX($F$510:$F$530)</f>
        <v>13.1427844973269</v>
      </c>
      <c r="M28" s="209">
        <f>MIN($F$510:$F$530)</f>
        <v>-9.90816957931602</v>
      </c>
      <c r="N28" s="210">
        <f>COUNTIF($F$510:$F$530,"&lt;-10")</f>
        <v>0</v>
      </c>
      <c r="O28" s="210">
        <f>COUNTIF($F$510:$F$530,"&gt;10")</f>
        <v>1</v>
      </c>
      <c r="P28" s="211">
        <f t="shared" si="2"/>
        <v>0</v>
      </c>
      <c r="Q28" s="211">
        <f t="shared" si="2"/>
        <v>0.0476190476190476</v>
      </c>
      <c r="R28">
        <v>21</v>
      </c>
      <c r="U28" s="214" t="s">
        <v>58</v>
      </c>
      <c r="V28" s="209">
        <f>Dashboard!F29</f>
        <v>-4.6787723010865</v>
      </c>
      <c r="W28" s="209">
        <f>Dashboard!G29</f>
        <v>-3.21328426055075</v>
      </c>
      <c r="X28" s="209">
        <f>Dashboard!H29</f>
        <v>-4.24513443865654</v>
      </c>
      <c r="Y28" s="209">
        <f>Dashboard!I29</f>
        <v>-6.21172445289617</v>
      </c>
      <c r="Z28" s="209">
        <f>Dashboard!J29</f>
        <v>-4.86857040808603</v>
      </c>
      <c r="AA28" s="7">
        <f t="shared" si="5"/>
        <v>-0.778957664794544</v>
      </c>
      <c r="AB28" s="208" t="s">
        <v>59</v>
      </c>
      <c r="AC28" s="176" t="s">
        <v>59</v>
      </c>
      <c r="AD28" t="str">
        <f t="shared" si="6"/>
        <v/>
      </c>
      <c r="AE28" s="7">
        <f>Dashboard!L29</f>
        <v>-0.0474495267498831</v>
      </c>
      <c r="AF28" s="7">
        <f t="shared" si="4"/>
        <v>-0.778957664794544</v>
      </c>
    </row>
    <row r="29" spans="1:32">
      <c r="A29" s="22" t="s">
        <v>85</v>
      </c>
      <c r="B29" s="167" t="s">
        <v>1270</v>
      </c>
      <c r="C29" s="206">
        <f>Dashboard!J42</f>
        <v>5.05610250819456</v>
      </c>
      <c r="D29" s="22" t="s">
        <v>85</v>
      </c>
      <c r="E29">
        <v>11</v>
      </c>
      <c r="F29" s="209">
        <f t="shared" si="7"/>
        <v>5.80485675457055</v>
      </c>
      <c r="G29" t="str">
        <f ca="1" t="shared" si="8"/>
        <v>East Finchley</v>
      </c>
      <c r="H29" s="209">
        <f t="shared" si="1"/>
        <v>5.80485675457055</v>
      </c>
      <c r="I29" t="str">
        <f t="shared" si="9"/>
        <v/>
      </c>
      <c r="J29" s="209"/>
      <c r="K29" s="167" t="s">
        <v>1301</v>
      </c>
      <c r="L29" s="209">
        <f>MAX($F$531:$F$548)</f>
        <v>8.91494791820747</v>
      </c>
      <c r="M29" s="209">
        <f>MIN($F$531:$F$548)</f>
        <v>-2.14001240445814</v>
      </c>
      <c r="N29" s="210">
        <f>COUNTIF($F$531:$F$548,"&lt;-10")</f>
        <v>0</v>
      </c>
      <c r="O29" s="210">
        <f>COUNTIF($F$531:$F$548,"&gt;10")</f>
        <v>0</v>
      </c>
      <c r="P29" s="211">
        <f t="shared" si="2"/>
        <v>0</v>
      </c>
      <c r="Q29" s="211">
        <f t="shared" si="2"/>
        <v>0</v>
      </c>
      <c r="R29">
        <v>18</v>
      </c>
      <c r="U29" s="214" t="s">
        <v>60</v>
      </c>
      <c r="V29" s="209">
        <f>Dashboard!F30</f>
        <v>-2.18718165059178</v>
      </c>
      <c r="W29" s="209">
        <f>Dashboard!G30</f>
        <v>-1.14328925859342</v>
      </c>
      <c r="X29" s="209">
        <f>Dashboard!H30</f>
        <v>-1.4592856061797</v>
      </c>
      <c r="Y29" s="209">
        <f>Dashboard!I30</f>
        <v>-3.58274536563222</v>
      </c>
      <c r="Z29" s="209">
        <f>Dashboard!J30</f>
        <v>-4.1941624504408</v>
      </c>
      <c r="AA29" s="7">
        <f t="shared" si="5"/>
        <v>-8.23692660507794</v>
      </c>
      <c r="AB29" s="208" t="s">
        <v>61</v>
      </c>
      <c r="AC29" s="22" t="s">
        <v>61</v>
      </c>
      <c r="AD29" t="str">
        <f t="shared" si="6"/>
        <v/>
      </c>
      <c r="AE29" s="7">
        <f>Dashboard!L30</f>
        <v>-0.501745199962255</v>
      </c>
      <c r="AF29" s="7">
        <f t="shared" si="4"/>
        <v>-8.23692660507794</v>
      </c>
    </row>
    <row r="30" spans="1:32">
      <c r="A30" s="22" t="s">
        <v>87</v>
      </c>
      <c r="B30" s="167" t="s">
        <v>1270</v>
      </c>
      <c r="C30" s="206">
        <f>Dashboard!J43</f>
        <v>6.65278542139885</v>
      </c>
      <c r="D30" s="22" t="s">
        <v>87</v>
      </c>
      <c r="E30">
        <v>12</v>
      </c>
      <c r="F30" s="209">
        <f t="shared" si="7"/>
        <v>5.58631612950121</v>
      </c>
      <c r="G30" t="str">
        <f ca="1" t="shared" si="8"/>
        <v>Brunswick Park</v>
      </c>
      <c r="H30" s="209">
        <f t="shared" si="1"/>
        <v>5.58631612950121</v>
      </c>
      <c r="I30" t="str">
        <f t="shared" si="9"/>
        <v/>
      </c>
      <c r="J30" s="209"/>
      <c r="K30" s="167" t="s">
        <v>1302</v>
      </c>
      <c r="L30" s="209">
        <f>MAX($F$549:$F$565)</f>
        <v>9.78505086375838</v>
      </c>
      <c r="M30" s="209">
        <f>MIN($F$549:$F$565)</f>
        <v>-10.7303739159255</v>
      </c>
      <c r="N30" s="210">
        <f>COUNTIF($F$549:$F$565,"&lt;-10")</f>
        <v>1</v>
      </c>
      <c r="O30" s="210">
        <f>COUNTIF($F$549:$F$565,"&gt;10")</f>
        <v>0</v>
      </c>
      <c r="P30" s="211">
        <f t="shared" si="2"/>
        <v>0.0588235294117647</v>
      </c>
      <c r="Q30" s="211">
        <f t="shared" si="2"/>
        <v>0</v>
      </c>
      <c r="R30">
        <v>17</v>
      </c>
      <c r="U30" s="214" t="s">
        <v>62</v>
      </c>
      <c r="V30" s="209">
        <f>Dashboard!F31</f>
        <v>3.00047326997463</v>
      </c>
      <c r="W30" s="209">
        <f>Dashboard!G31</f>
        <v>2.72207014690066</v>
      </c>
      <c r="X30" s="209">
        <f>Dashboard!H31</f>
        <v>1.96853775050548</v>
      </c>
      <c r="Y30" s="209">
        <f>Dashboard!I31</f>
        <v>1.91301352337249</v>
      </c>
      <c r="Z30" s="209">
        <f>Dashboard!J31</f>
        <v>1.19203457509257</v>
      </c>
      <c r="AA30" s="7">
        <f t="shared" si="5"/>
        <v>-7.42208236404006</v>
      </c>
      <c r="AB30" s="208" t="s">
        <v>63</v>
      </c>
      <c r="AC30" s="176" t="s">
        <v>63</v>
      </c>
      <c r="AD30" t="str">
        <f t="shared" si="6"/>
        <v/>
      </c>
      <c r="AE30" s="7">
        <f>Dashboard!L31</f>
        <v>-0.452109673720513</v>
      </c>
      <c r="AF30" s="7">
        <f t="shared" si="4"/>
        <v>-7.42208236404006</v>
      </c>
    </row>
    <row r="31" spans="1:32">
      <c r="A31" s="22" t="s">
        <v>89</v>
      </c>
      <c r="B31" s="167" t="s">
        <v>1270</v>
      </c>
      <c r="C31" s="206">
        <f>Dashboard!J44</f>
        <v>5.12753151795056</v>
      </c>
      <c r="D31" s="22" t="s">
        <v>89</v>
      </c>
      <c r="E31">
        <v>13</v>
      </c>
      <c r="F31" s="209">
        <f t="shared" si="7"/>
        <v>5.12753151795056</v>
      </c>
      <c r="G31" t="str">
        <f ca="1" t="shared" si="8"/>
        <v>Hendon</v>
      </c>
      <c r="H31" s="209">
        <f t="shared" si="1"/>
        <v>5.12753151795056</v>
      </c>
      <c r="I31" t="str">
        <f t="shared" si="9"/>
        <v/>
      </c>
      <c r="J31" s="209"/>
      <c r="K31" s="167" t="s">
        <v>1303</v>
      </c>
      <c r="L31" s="209">
        <f>MAX($F$566:$F$585)</f>
        <v>3.18300410725429</v>
      </c>
      <c r="M31" s="209">
        <f>MIN($F$566:$F$585)</f>
        <v>-9.65916015090794</v>
      </c>
      <c r="N31" s="210">
        <f>COUNTIF($F$566:$F$585,"&lt;-10")</f>
        <v>0</v>
      </c>
      <c r="O31" s="210">
        <f>COUNTIF($F$566:$F$585,"&gt;10")</f>
        <v>0</v>
      </c>
      <c r="P31" s="211">
        <f t="shared" si="2"/>
        <v>0</v>
      </c>
      <c r="Q31" s="211">
        <f t="shared" si="2"/>
        <v>0</v>
      </c>
      <c r="R31">
        <v>20</v>
      </c>
      <c r="U31" s="214" t="s">
        <v>64</v>
      </c>
      <c r="V31" s="209">
        <f>Dashboard!F32</f>
        <v>6.00093532927054</v>
      </c>
      <c r="W31" s="209">
        <f>Dashboard!G32</f>
        <v>6.18832820697452</v>
      </c>
      <c r="X31" s="209">
        <f>Dashboard!H32</f>
        <v>6.10495464443213</v>
      </c>
      <c r="Y31" s="209">
        <f>Dashboard!I32</f>
        <v>5.21324655483075</v>
      </c>
      <c r="Z31" s="209">
        <f>Dashboard!J32</f>
        <v>5.58631612950121</v>
      </c>
      <c r="AA31" s="7">
        <f t="shared" si="5"/>
        <v>-1.70165450402568</v>
      </c>
      <c r="AB31" s="208" t="s">
        <v>1304</v>
      </c>
      <c r="AC31" s="22" t="s">
        <v>1304</v>
      </c>
      <c r="AD31" t="str">
        <f t="shared" si="6"/>
        <v/>
      </c>
      <c r="AE31" s="7">
        <f>Dashboard!L32</f>
        <v>-0.103654799942333</v>
      </c>
      <c r="AF31" s="7">
        <f t="shared" si="4"/>
        <v>-1.70165450402568</v>
      </c>
    </row>
    <row r="32" spans="1:32">
      <c r="A32" s="22" t="s">
        <v>91</v>
      </c>
      <c r="B32" s="167" t="s">
        <v>1270</v>
      </c>
      <c r="C32" s="206">
        <f>Dashboard!J45</f>
        <v>8.09638855738115</v>
      </c>
      <c r="D32" s="22" t="s">
        <v>91</v>
      </c>
      <c r="E32">
        <v>14</v>
      </c>
      <c r="F32" s="209">
        <f t="shared" si="7"/>
        <v>5.05610250819456</v>
      </c>
      <c r="G32" t="str">
        <f ca="1" t="shared" si="8"/>
        <v>Golders Green</v>
      </c>
      <c r="H32" s="209">
        <f t="shared" si="1"/>
        <v>5.05610250819456</v>
      </c>
      <c r="I32" t="str">
        <f t="shared" si="9"/>
        <v/>
      </c>
      <c r="J32" s="209"/>
      <c r="K32" s="167" t="s">
        <v>1305</v>
      </c>
      <c r="L32" s="209">
        <f>MAX($F$586:$F$605)</f>
        <v>10.9136814731425</v>
      </c>
      <c r="M32" s="209">
        <f>MIN($F$586:$F$605)</f>
        <v>-3.2142554118244</v>
      </c>
      <c r="N32" s="210">
        <f>COUNTIF($F$586:$F$605,"&lt;-10")</f>
        <v>0</v>
      </c>
      <c r="O32" s="210">
        <f>COUNTIF($F$586:$F$605,"&gt;10")</f>
        <v>1</v>
      </c>
      <c r="P32" s="211">
        <f t="shared" si="2"/>
        <v>0</v>
      </c>
      <c r="Q32" s="211">
        <f t="shared" si="2"/>
        <v>0.05</v>
      </c>
      <c r="R32">
        <v>20</v>
      </c>
      <c r="U32" s="214" t="s">
        <v>66</v>
      </c>
      <c r="V32" s="209">
        <f>Dashboard!F33</f>
        <v>1.36917500231352</v>
      </c>
      <c r="W32" s="209">
        <f>Dashboard!G33</f>
        <v>0.902249924543656</v>
      </c>
      <c r="X32" s="209">
        <f>Dashboard!H33</f>
        <v>1.53524344606588</v>
      </c>
      <c r="Y32" s="209">
        <f>Dashboard!I33</f>
        <v>0.279954424014853</v>
      </c>
      <c r="Z32" s="209">
        <f>Dashboard!J33</f>
        <v>-0.608346842684233</v>
      </c>
      <c r="AA32" s="7">
        <f t="shared" si="5"/>
        <v>-8.11602298258665</v>
      </c>
      <c r="AB32" s="208" t="s">
        <v>1306</v>
      </c>
      <c r="AC32" s="176" t="s">
        <v>1306</v>
      </c>
      <c r="AD32" t="str">
        <f t="shared" si="6"/>
        <v/>
      </c>
      <c r="AE32" s="7">
        <f>Dashboard!L33</f>
        <v>-0.494380461249438</v>
      </c>
      <c r="AF32" s="7">
        <f t="shared" si="4"/>
        <v>-8.11602298258665</v>
      </c>
    </row>
    <row r="33" spans="1:32">
      <c r="A33" s="22" t="s">
        <v>93</v>
      </c>
      <c r="B33" s="167" t="s">
        <v>1270</v>
      </c>
      <c r="C33" s="206">
        <f>Dashboard!J46</f>
        <v>7.14010342469357</v>
      </c>
      <c r="D33" s="22" t="s">
        <v>93</v>
      </c>
      <c r="E33">
        <v>15</v>
      </c>
      <c r="F33" s="209">
        <f t="shared" si="7"/>
        <v>4.33455897871121</v>
      </c>
      <c r="G33" t="str">
        <f ca="1" t="shared" si="8"/>
        <v>Coppetts</v>
      </c>
      <c r="H33" s="209">
        <f t="shared" si="1"/>
        <v>4.33455897871121</v>
      </c>
      <c r="I33" t="str">
        <f t="shared" si="9"/>
        <v/>
      </c>
      <c r="J33" s="209"/>
      <c r="K33" s="167" t="s">
        <v>1307</v>
      </c>
      <c r="L33" s="209">
        <f>MAX($F$606:$F$625)</f>
        <v>11.991767750585</v>
      </c>
      <c r="M33" s="209">
        <f>MIN($F$606:$F$625)</f>
        <v>-16.1753938807672</v>
      </c>
      <c r="N33" s="210">
        <f>COUNTIF($F$606:$F$625,"&lt;-10")</f>
        <v>2</v>
      </c>
      <c r="O33" s="210">
        <f>COUNTIF($F$606:$F$625,"&gt;10")</f>
        <v>1</v>
      </c>
      <c r="P33" s="211">
        <f t="shared" si="2"/>
        <v>0.1</v>
      </c>
      <c r="Q33" s="211">
        <f t="shared" si="2"/>
        <v>0.05</v>
      </c>
      <c r="R33">
        <v>20</v>
      </c>
      <c r="U33" s="214" t="s">
        <v>68</v>
      </c>
      <c r="V33" s="209">
        <f>Dashboard!F34</f>
        <v>3.19786934696592</v>
      </c>
      <c r="W33" s="209">
        <f>Dashboard!G34</f>
        <v>3.24408244559072</v>
      </c>
      <c r="X33" s="209">
        <f>Dashboard!H34</f>
        <v>2.99781946114096</v>
      </c>
      <c r="Y33" s="209">
        <f>Dashboard!I34</f>
        <v>3.9392034288313</v>
      </c>
      <c r="Z33" s="209">
        <f>Dashboard!J34</f>
        <v>3.15183232856538</v>
      </c>
      <c r="AA33" s="7">
        <f t="shared" si="5"/>
        <v>-0.188942286697697</v>
      </c>
      <c r="AB33" s="208" t="s">
        <v>1308</v>
      </c>
      <c r="AC33" s="22" t="s">
        <v>1308</v>
      </c>
      <c r="AD33" t="str">
        <f t="shared" si="6"/>
        <v/>
      </c>
      <c r="AE33" s="7">
        <f>Dashboard!L34</f>
        <v>-0.0115092546001343</v>
      </c>
      <c r="AF33" s="7">
        <f t="shared" si="4"/>
        <v>-0.188942286697697</v>
      </c>
    </row>
    <row r="34" spans="1:32">
      <c r="A34" s="22" t="s">
        <v>95</v>
      </c>
      <c r="B34" s="167" t="s">
        <v>1270</v>
      </c>
      <c r="C34" s="206">
        <f>Dashboard!J47</f>
        <v>5.84157742454074</v>
      </c>
      <c r="D34" s="22" t="s">
        <v>95</v>
      </c>
      <c r="E34">
        <v>16</v>
      </c>
      <c r="F34" s="209">
        <f t="shared" si="7"/>
        <v>4.18886092440942</v>
      </c>
      <c r="G34" t="str">
        <f ca="1" t="shared" si="8"/>
        <v>Colindale</v>
      </c>
      <c r="H34" s="209">
        <f t="shared" si="1"/>
        <v>4.18886092440942</v>
      </c>
      <c r="I34" t="str">
        <f t="shared" si="9"/>
        <v/>
      </c>
      <c r="J34" s="209"/>
      <c r="U34" s="214" t="s">
        <v>70</v>
      </c>
      <c r="V34" s="209">
        <f>Dashboard!F35</f>
        <v>2.65954467972505</v>
      </c>
      <c r="W34" s="209">
        <f>Dashboard!G35</f>
        <v>3.29828473434412</v>
      </c>
      <c r="X34" s="209">
        <f>Dashboard!H35</f>
        <v>3.45914683058806</v>
      </c>
      <c r="Y34" s="209">
        <f>Dashboard!I35</f>
        <v>3.95702742210199</v>
      </c>
      <c r="Z34" s="209">
        <f>Dashboard!J35</f>
        <v>4.18886092440942</v>
      </c>
      <c r="AA34" s="7">
        <f t="shared" si="5"/>
        <v>6.27652524845589</v>
      </c>
      <c r="AB34" s="208" t="s">
        <v>71</v>
      </c>
      <c r="AC34" s="176" t="s">
        <v>71</v>
      </c>
      <c r="AD34" t="str">
        <f t="shared" si="6"/>
        <v/>
      </c>
      <c r="AE34" s="7">
        <f>Dashboard!L35</f>
        <v>0.382329061171092</v>
      </c>
      <c r="AF34" s="7">
        <f t="shared" si="4"/>
        <v>6.27652524845589</v>
      </c>
    </row>
    <row r="35" spans="1:32">
      <c r="A35" s="22" t="s">
        <v>97</v>
      </c>
      <c r="B35" s="167" t="s">
        <v>1270</v>
      </c>
      <c r="C35" s="206">
        <f>Dashboard!J48</f>
        <v>9.61286385129647</v>
      </c>
      <c r="D35" s="22" t="s">
        <v>97</v>
      </c>
      <c r="E35">
        <v>17</v>
      </c>
      <c r="F35" s="209">
        <f t="shared" si="7"/>
        <v>3.72652275191689</v>
      </c>
      <c r="G35" t="str">
        <f ca="1" t="shared" si="8"/>
        <v>Underhill</v>
      </c>
      <c r="H35" s="209">
        <f t="shared" si="1"/>
        <v>3.72652275191689</v>
      </c>
      <c r="I35" t="str">
        <f t="shared" si="9"/>
        <v/>
      </c>
      <c r="J35" s="209"/>
      <c r="N35">
        <f>SUM(N2:N34)</f>
        <v>8</v>
      </c>
      <c r="O35">
        <f>SUM(O2:O34)</f>
        <v>39</v>
      </c>
      <c r="R35">
        <f>SUM(R2:R34)</f>
        <v>624</v>
      </c>
      <c r="U35" s="214" t="s">
        <v>72</v>
      </c>
      <c r="V35" s="209">
        <f>Dashboard!F36</f>
        <v>5.06991014705219</v>
      </c>
      <c r="W35" s="209">
        <f>Dashboard!G36</f>
        <v>3.89405183815594</v>
      </c>
      <c r="X35" s="209">
        <f>Dashboard!H36</f>
        <v>4.66142347045997</v>
      </c>
      <c r="Y35" s="209">
        <f>Dashboard!I36</f>
        <v>4.57535012418889</v>
      </c>
      <c r="Z35" s="209">
        <f>Dashboard!J36</f>
        <v>4.33455897871121</v>
      </c>
      <c r="AA35" s="7">
        <f t="shared" si="5"/>
        <v>-3.01798283423469</v>
      </c>
      <c r="AB35" s="208" t="s">
        <v>73</v>
      </c>
      <c r="AC35" s="22" t="s">
        <v>73</v>
      </c>
      <c r="AD35" t="str">
        <f t="shared" si="6"/>
        <v/>
      </c>
      <c r="AE35" s="7">
        <f>Dashboard!L36</f>
        <v>-0.183837792085245</v>
      </c>
      <c r="AF35" s="7">
        <f t="shared" si="4"/>
        <v>-3.01798283423469</v>
      </c>
    </row>
    <row r="36" spans="1:32">
      <c r="A36" s="22" t="s">
        <v>99</v>
      </c>
      <c r="B36" s="167" t="s">
        <v>1270</v>
      </c>
      <c r="C36" s="206">
        <f>Dashboard!J49</f>
        <v>3.72652275191689</v>
      </c>
      <c r="D36" s="22" t="s">
        <v>99</v>
      </c>
      <c r="E36">
        <v>18</v>
      </c>
      <c r="F36" s="209">
        <f t="shared" si="7"/>
        <v>3.15183232856538</v>
      </c>
      <c r="G36" t="str">
        <f ca="1" t="shared" si="8"/>
        <v>Childs Hill</v>
      </c>
      <c r="H36" s="209">
        <f t="shared" si="1"/>
        <v>3.15183232856538</v>
      </c>
      <c r="I36" t="str">
        <f t="shared" si="9"/>
        <v/>
      </c>
      <c r="J36" s="209"/>
      <c r="U36" s="214" t="s">
        <v>74</v>
      </c>
      <c r="V36" s="209">
        <f>Dashboard!F37</f>
        <v>8.89615123934799</v>
      </c>
      <c r="W36" s="209">
        <f>Dashboard!G37</f>
        <v>8.81189606421039</v>
      </c>
      <c r="X36" s="209">
        <f>Dashboard!H37</f>
        <v>8.42696879854158</v>
      </c>
      <c r="Y36" s="209">
        <f>Dashboard!I37</f>
        <v>7.5548275777636</v>
      </c>
      <c r="Z36" s="209">
        <f>Dashboard!J37</f>
        <v>7.25492387309893</v>
      </c>
      <c r="AA36" s="7">
        <f t="shared" si="5"/>
        <v>-6.73582395957943</v>
      </c>
      <c r="AB36" s="208" t="s">
        <v>1309</v>
      </c>
      <c r="AC36" s="176" t="s">
        <v>1309</v>
      </c>
      <c r="AD36" t="str">
        <f t="shared" si="6"/>
        <v/>
      </c>
      <c r="AE36" s="7">
        <f>Dashboard!L37</f>
        <v>-0.410306841562266</v>
      </c>
      <c r="AF36" s="7">
        <f t="shared" si="4"/>
        <v>-6.73582395957943</v>
      </c>
    </row>
    <row r="37" spans="1:32">
      <c r="A37" s="22" t="s">
        <v>101</v>
      </c>
      <c r="B37" s="167" t="s">
        <v>1270</v>
      </c>
      <c r="C37" s="206">
        <f>Dashboard!J50</f>
        <v>5.80870071370793</v>
      </c>
      <c r="D37" s="22" t="s">
        <v>101</v>
      </c>
      <c r="E37">
        <v>19</v>
      </c>
      <c r="F37" s="209">
        <f t="shared" si="7"/>
        <v>3.11927796885053</v>
      </c>
      <c r="G37" t="str">
        <f ca="1" t="shared" si="8"/>
        <v>Woodhouse</v>
      </c>
      <c r="H37" s="209">
        <f t="shared" si="1"/>
        <v>3.11927796885053</v>
      </c>
      <c r="I37" t="str">
        <f t="shared" si="9"/>
        <v/>
      </c>
      <c r="J37" s="209"/>
      <c r="U37" s="214" t="s">
        <v>76</v>
      </c>
      <c r="V37" s="209">
        <f>Dashboard!F38</f>
        <v>4.91953509069898</v>
      </c>
      <c r="W37" s="209">
        <f>Dashboard!G38</f>
        <v>6.23206011832286</v>
      </c>
      <c r="X37" s="209">
        <f>Dashboard!H38</f>
        <v>6.08357026952219</v>
      </c>
      <c r="Y37" s="209">
        <f>Dashboard!I38</f>
        <v>5.9349627147214</v>
      </c>
      <c r="Z37" s="209">
        <f>Dashboard!J38</f>
        <v>5.80485675457055</v>
      </c>
      <c r="AA37" s="7">
        <f t="shared" si="5"/>
        <v>3.63348247663564</v>
      </c>
      <c r="AB37" s="208" t="s">
        <v>1310</v>
      </c>
      <c r="AC37" s="22" t="s">
        <v>1310</v>
      </c>
      <c r="AD37" t="str">
        <f t="shared" si="6"/>
        <v/>
      </c>
      <c r="AE37" s="7">
        <f>Dashboard!L38</f>
        <v>0.221330415967892</v>
      </c>
      <c r="AF37" s="7">
        <f t="shared" si="4"/>
        <v>3.63348247663564</v>
      </c>
    </row>
    <row r="38" spans="1:32">
      <c r="A38" s="22" t="s">
        <v>103</v>
      </c>
      <c r="B38" s="167" t="s">
        <v>1270</v>
      </c>
      <c r="C38" s="206">
        <f>Dashboard!J51</f>
        <v>2.81815847917272</v>
      </c>
      <c r="D38" s="22" t="s">
        <v>103</v>
      </c>
      <c r="E38">
        <v>20</v>
      </c>
      <c r="F38" s="209">
        <f t="shared" si="7"/>
        <v>2.81815847917272</v>
      </c>
      <c r="G38" t="str">
        <f ca="1" t="shared" si="8"/>
        <v>West Hendon</v>
      </c>
      <c r="H38" s="209">
        <f t="shared" si="1"/>
        <v>2.81815847917272</v>
      </c>
      <c r="I38" t="str">
        <f t="shared" si="9"/>
        <v/>
      </c>
      <c r="J38" s="209"/>
      <c r="U38" s="214" t="s">
        <v>78</v>
      </c>
      <c r="V38" s="209">
        <f>Dashboard!F39</f>
        <v>6.94471740592087</v>
      </c>
      <c r="W38" s="209">
        <f>Dashboard!G39</f>
        <v>7.25477918972358</v>
      </c>
      <c r="X38" s="209">
        <f>Dashboard!H39</f>
        <v>7.13422827589186</v>
      </c>
      <c r="Y38" s="209">
        <f>Dashboard!I39</f>
        <v>6.94734347056733</v>
      </c>
      <c r="Z38" s="209">
        <f>Dashboard!J39</f>
        <v>6.91452537582682</v>
      </c>
      <c r="AA38" s="7">
        <f t="shared" si="5"/>
        <v>-0.123912264612439</v>
      </c>
      <c r="AB38" s="208" t="s">
        <v>79</v>
      </c>
      <c r="AC38" s="176" t="s">
        <v>79</v>
      </c>
      <c r="AD38" t="str">
        <f t="shared" si="6"/>
        <v/>
      </c>
      <c r="AE38" s="7">
        <f>Dashboard!L39</f>
        <v>-0.00754800752351192</v>
      </c>
      <c r="AF38" s="7">
        <f t="shared" si="4"/>
        <v>-0.123912264612439</v>
      </c>
    </row>
    <row r="39" spans="1:32">
      <c r="A39" s="22" t="s">
        <v>105</v>
      </c>
      <c r="B39" s="167" t="s">
        <v>1270</v>
      </c>
      <c r="C39" s="206">
        <f>Dashboard!J52</f>
        <v>3.11927796885053</v>
      </c>
      <c r="D39" s="22" t="s">
        <v>105</v>
      </c>
      <c r="E39">
        <v>21</v>
      </c>
      <c r="F39" s="209">
        <f t="shared" si="7"/>
        <v>-0.608346842684233</v>
      </c>
      <c r="G39" t="str">
        <f ca="1" t="shared" si="8"/>
        <v>Burnt Oak</v>
      </c>
      <c r="H39" s="209">
        <f t="shared" si="1"/>
        <v>-0.608346842684233</v>
      </c>
      <c r="I39" t="str">
        <f t="shared" si="9"/>
        <v/>
      </c>
      <c r="J39" s="209"/>
      <c r="U39" s="214" t="s">
        <v>80</v>
      </c>
      <c r="V39" s="209">
        <f>Dashboard!F40</f>
        <v>8.20305113238593</v>
      </c>
      <c r="W39" s="209">
        <f>Dashboard!G40</f>
        <v>8.50514082301313</v>
      </c>
      <c r="X39" s="209">
        <f>Dashboard!H40</f>
        <v>8.01434973187006</v>
      </c>
      <c r="Y39" s="209">
        <f>Dashboard!I40</f>
        <v>8.68468810742253</v>
      </c>
      <c r="Z39" s="209">
        <f>Dashboard!J40</f>
        <v>7.92823277924221</v>
      </c>
      <c r="AA39" s="7">
        <f t="shared" si="5"/>
        <v>-1.12789250636751</v>
      </c>
      <c r="AB39" s="208" t="s">
        <v>1311</v>
      </c>
      <c r="AC39" s="22" t="s">
        <v>1311</v>
      </c>
      <c r="AD39" t="str">
        <f t="shared" si="6"/>
        <v/>
      </c>
      <c r="AE39" s="7">
        <f>Dashboard!L40</f>
        <v>-0.0687045882859292</v>
      </c>
      <c r="AF39" s="7">
        <f t="shared" si="4"/>
        <v>-1.12789250636751</v>
      </c>
    </row>
    <row r="40" spans="1:32">
      <c r="A40" s="22" t="s">
        <v>107</v>
      </c>
      <c r="B40" s="167" t="s">
        <v>1271</v>
      </c>
      <c r="C40" s="206">
        <f>Dashboard!J53</f>
        <v>4.93418635131944</v>
      </c>
      <c r="D40" s="22" t="s">
        <v>107</v>
      </c>
      <c r="E40">
        <v>1</v>
      </c>
      <c r="F40" s="209">
        <f>LARGE(C$40:C$60,E40)</f>
        <v>10.2419800546038</v>
      </c>
      <c r="G40" t="str">
        <f ca="1" t="shared" si="8"/>
        <v>St Mary's</v>
      </c>
      <c r="H40" s="209">
        <f t="shared" si="1"/>
        <v>10.2419800546038</v>
      </c>
      <c r="I40" t="str">
        <f t="shared" si="9"/>
        <v>Bexley 2009</v>
      </c>
      <c r="J40" s="209">
        <f>MAX(C$40:C$60)</f>
        <v>10.2419800546038</v>
      </c>
      <c r="U40" s="214" t="s">
        <v>82</v>
      </c>
      <c r="V40" s="209">
        <f>Dashboard!F41</f>
        <v>9.8272895859533</v>
      </c>
      <c r="W40" s="209">
        <f>Dashboard!G41</f>
        <v>9.7868746961846</v>
      </c>
      <c r="X40" s="209">
        <f>Dashboard!H41</f>
        <v>9.89760721223884</v>
      </c>
      <c r="Y40" s="209">
        <f>Dashboard!I41</f>
        <v>10.8992211224568</v>
      </c>
      <c r="Z40" s="209">
        <f>Dashboard!J41</f>
        <v>10.7754433248628</v>
      </c>
      <c r="AA40" s="7">
        <f t="shared" si="5"/>
        <v>3.89135399716576</v>
      </c>
      <c r="AB40" s="208" t="s">
        <v>1312</v>
      </c>
      <c r="AC40" s="176" t="s">
        <v>1312</v>
      </c>
      <c r="AD40" t="str">
        <f t="shared" si="6"/>
        <v/>
      </c>
      <c r="AE40" s="7">
        <f>Dashboard!L41</f>
        <v>0.237038434727364</v>
      </c>
      <c r="AF40" s="7">
        <f t="shared" si="4"/>
        <v>3.89135399716576</v>
      </c>
    </row>
    <row r="41" spans="1:32">
      <c r="A41" s="22" t="s">
        <v>109</v>
      </c>
      <c r="B41" s="167" t="s">
        <v>1271</v>
      </c>
      <c r="C41" s="206">
        <f>Dashboard!J54</f>
        <v>1.8713394633519</v>
      </c>
      <c r="D41" s="22" t="s">
        <v>109</v>
      </c>
      <c r="E41">
        <v>2</v>
      </c>
      <c r="F41" s="209">
        <f t="shared" ref="F41:F60" si="10">LARGE(C$40:C$60,E41)</f>
        <v>7.54077280270527</v>
      </c>
      <c r="G41" t="str">
        <f ca="1" t="shared" si="8"/>
        <v>Sidcup</v>
      </c>
      <c r="H41" s="209">
        <f t="shared" si="1"/>
        <v>7.54077280270527</v>
      </c>
      <c r="I41" t="str">
        <f t="shared" si="9"/>
        <v/>
      </c>
      <c r="J41" s="209">
        <f>MIN(C$40:C$60)</f>
        <v>-0.839775799507325</v>
      </c>
      <c r="U41" s="214" t="s">
        <v>84</v>
      </c>
      <c r="V41" s="209">
        <f>Dashboard!F42</f>
        <v>5.72118639166296</v>
      </c>
      <c r="W41" s="209">
        <f>Dashboard!G42</f>
        <v>5.69554797776291</v>
      </c>
      <c r="X41" s="209">
        <f>Dashboard!H42</f>
        <v>5.43246594691467</v>
      </c>
      <c r="Y41" s="209">
        <f>Dashboard!I42</f>
        <v>5.80183330416902</v>
      </c>
      <c r="Z41" s="209">
        <f>Dashboard!J42</f>
        <v>5.05610250819456</v>
      </c>
      <c r="AA41" s="7">
        <f t="shared" si="5"/>
        <v>-2.72959618485718</v>
      </c>
      <c r="AB41" s="208" t="s">
        <v>1313</v>
      </c>
      <c r="AC41" s="22" t="s">
        <v>1313</v>
      </c>
      <c r="AD41" t="str">
        <f t="shared" si="6"/>
        <v/>
      </c>
      <c r="AE41" s="7">
        <f>Dashboard!L42</f>
        <v>-0.166270970867102</v>
      </c>
      <c r="AF41" s="7">
        <f t="shared" si="4"/>
        <v>-2.72959618485718</v>
      </c>
    </row>
    <row r="42" spans="1:32">
      <c r="A42" s="22" t="s">
        <v>111</v>
      </c>
      <c r="B42" s="167" t="s">
        <v>1271</v>
      </c>
      <c r="C42" s="206">
        <f>Dashboard!J55</f>
        <v>6.80441873325836</v>
      </c>
      <c r="D42" s="22" t="s">
        <v>111</v>
      </c>
      <c r="E42">
        <v>3</v>
      </c>
      <c r="F42" s="209">
        <f t="shared" si="10"/>
        <v>7.18755687236464</v>
      </c>
      <c r="G42" t="str">
        <f ca="1" t="shared" si="8"/>
        <v>St Michael's</v>
      </c>
      <c r="H42" s="209">
        <f t="shared" si="1"/>
        <v>7.18755687236464</v>
      </c>
      <c r="I42" t="str">
        <f t="shared" si="9"/>
        <v/>
      </c>
      <c r="J42" s="209"/>
      <c r="U42" s="214" t="s">
        <v>86</v>
      </c>
      <c r="V42" s="209">
        <f>Dashboard!F43</f>
        <v>7.03370509304636</v>
      </c>
      <c r="W42" s="209">
        <f>Dashboard!G43</f>
        <v>6.90230704188881</v>
      </c>
      <c r="X42" s="209">
        <f>Dashboard!H43</f>
        <v>7.36227765009682</v>
      </c>
      <c r="Y42" s="209">
        <f>Dashboard!I43</f>
        <v>6.56923492504434</v>
      </c>
      <c r="Z42" s="209">
        <f>Dashboard!J43</f>
        <v>6.65278542139885</v>
      </c>
      <c r="AA42" s="7">
        <f t="shared" si="5"/>
        <v>-1.56334698270507</v>
      </c>
      <c r="AB42" s="208" t="s">
        <v>87</v>
      </c>
      <c r="AC42" s="176" t="s">
        <v>87</v>
      </c>
      <c r="AD42" t="str">
        <f t="shared" si="6"/>
        <v/>
      </c>
      <c r="AE42" s="7">
        <f>Dashboard!L43</f>
        <v>-0.095229917911879</v>
      </c>
      <c r="AF42" s="7">
        <f t="shared" si="4"/>
        <v>-1.56334698270507</v>
      </c>
    </row>
    <row r="43" spans="1:32">
      <c r="A43" s="22" t="s">
        <v>113</v>
      </c>
      <c r="B43" s="167" t="s">
        <v>1271</v>
      </c>
      <c r="C43" s="206">
        <f>Dashboard!J56</f>
        <v>6.96722377480162</v>
      </c>
      <c r="D43" s="22" t="s">
        <v>113</v>
      </c>
      <c r="E43">
        <v>4</v>
      </c>
      <c r="F43" s="209">
        <f t="shared" si="10"/>
        <v>6.96722377480162</v>
      </c>
      <c r="G43" t="str">
        <f ca="1" t="shared" si="8"/>
        <v>Blendon and Penhill</v>
      </c>
      <c r="H43" s="209">
        <f t="shared" si="1"/>
        <v>6.96722377480162</v>
      </c>
      <c r="I43" t="str">
        <f t="shared" si="9"/>
        <v/>
      </c>
      <c r="J43" s="209"/>
      <c r="U43" s="214" t="s">
        <v>88</v>
      </c>
      <c r="V43" s="209">
        <f>Dashboard!F44</f>
        <v>5.41167668438579</v>
      </c>
      <c r="W43" s="209">
        <f>Dashboard!G44</f>
        <v>5.33881120478786</v>
      </c>
      <c r="X43" s="209">
        <f>Dashboard!H44</f>
        <v>5.24804386798431</v>
      </c>
      <c r="Y43" s="209">
        <f>Dashboard!I44</f>
        <v>5.58034677390268</v>
      </c>
      <c r="Z43" s="209">
        <f>Dashboard!J44</f>
        <v>5.12753151795056</v>
      </c>
      <c r="AA43" s="7">
        <f t="shared" si="5"/>
        <v>-1.16617103725692</v>
      </c>
      <c r="AB43" s="208" t="s">
        <v>89</v>
      </c>
      <c r="AC43" s="22" t="s">
        <v>89</v>
      </c>
      <c r="AD43" t="str">
        <f t="shared" si="6"/>
        <v/>
      </c>
      <c r="AE43" s="7">
        <f>Dashboard!L44</f>
        <v>-0.0710362916088076</v>
      </c>
      <c r="AF43" s="7">
        <f t="shared" si="4"/>
        <v>-1.16617103725692</v>
      </c>
    </row>
    <row r="44" spans="1:32">
      <c r="A44" s="22" t="s">
        <v>115</v>
      </c>
      <c r="B44" s="167" t="s">
        <v>1271</v>
      </c>
      <c r="C44" s="206">
        <f>Dashboard!J57</f>
        <v>6.13913582013979</v>
      </c>
      <c r="D44" s="22" t="s">
        <v>115</v>
      </c>
      <c r="E44">
        <v>5</v>
      </c>
      <c r="F44" s="209">
        <f t="shared" si="10"/>
        <v>6.80441873325836</v>
      </c>
      <c r="G44" t="str">
        <f ca="1" t="shared" si="8"/>
        <v>Blackfen and Lamorbey</v>
      </c>
      <c r="H44" s="209">
        <f t="shared" si="1"/>
        <v>6.80441873325836</v>
      </c>
      <c r="I44" t="str">
        <f t="shared" si="9"/>
        <v/>
      </c>
      <c r="J44" s="209"/>
      <c r="U44" s="214" t="s">
        <v>90</v>
      </c>
      <c r="V44" s="209">
        <f>Dashboard!F45</f>
        <v>8.6280670458943</v>
      </c>
      <c r="W44" s="209">
        <f>Dashboard!G45</f>
        <v>9.13874609186326</v>
      </c>
      <c r="X44" s="209">
        <f>Dashboard!H45</f>
        <v>9.13671278506417</v>
      </c>
      <c r="Y44" s="209">
        <f>Dashboard!I45</f>
        <v>8.56594453823345</v>
      </c>
      <c r="Z44" s="209">
        <f>Dashboard!J45</f>
        <v>8.09638855738115</v>
      </c>
      <c r="AA44" s="7">
        <f t="shared" si="5"/>
        <v>-2.18208200482585</v>
      </c>
      <c r="AB44" s="208" t="s">
        <v>1314</v>
      </c>
      <c r="AC44" s="176" t="s">
        <v>1314</v>
      </c>
      <c r="AD44" t="str">
        <f t="shared" si="6"/>
        <v/>
      </c>
      <c r="AE44" s="7">
        <f>Dashboard!L45</f>
        <v>-0.132919622128286</v>
      </c>
      <c r="AF44" s="7">
        <f t="shared" si="4"/>
        <v>-2.18208200482585</v>
      </c>
    </row>
    <row r="45" spans="1:32">
      <c r="A45" s="22" t="s">
        <v>117</v>
      </c>
      <c r="B45" s="167" t="s">
        <v>1271</v>
      </c>
      <c r="C45" s="206">
        <f>Dashboard!J58</f>
        <v>4.6617419147159</v>
      </c>
      <c r="D45" s="22" t="s">
        <v>117</v>
      </c>
      <c r="E45">
        <v>6</v>
      </c>
      <c r="F45" s="209">
        <f t="shared" si="10"/>
        <v>6.13913582013979</v>
      </c>
      <c r="G45" t="str">
        <f ca="1" t="shared" si="8"/>
        <v>Brampton</v>
      </c>
      <c r="H45" s="209">
        <f t="shared" si="1"/>
        <v>6.13913582013979</v>
      </c>
      <c r="I45" t="str">
        <f t="shared" si="9"/>
        <v/>
      </c>
      <c r="J45" s="209"/>
      <c r="U45" s="214" t="s">
        <v>92</v>
      </c>
      <c r="V45" s="209">
        <f>Dashboard!F46</f>
        <v>7.20693327102282</v>
      </c>
      <c r="W45" s="209">
        <f>Dashboard!G46</f>
        <v>7.01447327044752</v>
      </c>
      <c r="X45" s="209">
        <f>Dashboard!H46</f>
        <v>7.90054934367897</v>
      </c>
      <c r="Y45" s="209">
        <f>Dashboard!I46</f>
        <v>7.65093329141566</v>
      </c>
      <c r="Z45" s="209">
        <f>Dashboard!J46</f>
        <v>7.14010342469357</v>
      </c>
      <c r="AA45" s="7">
        <f t="shared" si="5"/>
        <v>-0.274278926477059</v>
      </c>
      <c r="AB45" s="208" t="s">
        <v>1315</v>
      </c>
      <c r="AC45" s="22" t="s">
        <v>1315</v>
      </c>
      <c r="AD45" t="str">
        <f t="shared" si="6"/>
        <v/>
      </c>
      <c r="AE45" s="7">
        <f>Dashboard!L46</f>
        <v>-0.0167074615823122</v>
      </c>
      <c r="AF45" s="7">
        <f t="shared" si="4"/>
        <v>-0.274278926477059</v>
      </c>
    </row>
    <row r="46" spans="1:32">
      <c r="A46" s="22" t="s">
        <v>119</v>
      </c>
      <c r="B46" s="167" t="s">
        <v>1271</v>
      </c>
      <c r="C46" s="206">
        <f>Dashboard!J59</f>
        <v>-0.361049392101205</v>
      </c>
      <c r="D46" s="22" t="s">
        <v>119</v>
      </c>
      <c r="E46">
        <v>7</v>
      </c>
      <c r="F46" s="209">
        <f t="shared" si="10"/>
        <v>5.65158915610575</v>
      </c>
      <c r="G46" t="str">
        <f ca="1" t="shared" si="8"/>
        <v>Thamesmead East</v>
      </c>
      <c r="H46" s="209">
        <f t="shared" si="1"/>
        <v>5.65158915610575</v>
      </c>
      <c r="I46" t="str">
        <f t="shared" si="9"/>
        <v/>
      </c>
      <c r="J46" s="209"/>
      <c r="U46" s="214" t="s">
        <v>94</v>
      </c>
      <c r="V46" s="209">
        <f>Dashboard!F47</f>
        <v>6.92447423144863</v>
      </c>
      <c r="W46" s="209">
        <f>Dashboard!G47</f>
        <v>6.19188081099821</v>
      </c>
      <c r="X46" s="209">
        <f>Dashboard!H47</f>
        <v>6.73280310324054</v>
      </c>
      <c r="Y46" s="209">
        <f>Dashboard!I47</f>
        <v>5.76885444573348</v>
      </c>
      <c r="Z46" s="209">
        <f>Dashboard!J47</f>
        <v>5.84157742454074</v>
      </c>
      <c r="AA46" s="7">
        <f t="shared" si="5"/>
        <v>-4.44435817225781</v>
      </c>
      <c r="AB46" s="208" t="s">
        <v>95</v>
      </c>
      <c r="AC46" s="176" t="s">
        <v>95</v>
      </c>
      <c r="AD46" t="str">
        <f t="shared" si="6"/>
        <v/>
      </c>
      <c r="AE46" s="7">
        <f>Dashboard!L47</f>
        <v>-0.270724201726971</v>
      </c>
      <c r="AF46" s="7">
        <f t="shared" si="4"/>
        <v>-4.44435817225781</v>
      </c>
    </row>
    <row r="47" spans="1:32">
      <c r="A47" s="22" t="s">
        <v>121</v>
      </c>
      <c r="B47" s="167" t="s">
        <v>1271</v>
      </c>
      <c r="C47" s="206">
        <f>Dashboard!J60</f>
        <v>1.71472802863551</v>
      </c>
      <c r="D47" s="22" t="s">
        <v>121</v>
      </c>
      <c r="E47">
        <v>8</v>
      </c>
      <c r="F47" s="209">
        <f t="shared" si="10"/>
        <v>5.25396602281597</v>
      </c>
      <c r="G47" t="str">
        <f ca="1" t="shared" si="8"/>
        <v>Northumberland Heath</v>
      </c>
      <c r="H47" s="209">
        <f t="shared" si="1"/>
        <v>5.25396602281597</v>
      </c>
      <c r="I47" t="str">
        <f t="shared" si="9"/>
        <v/>
      </c>
      <c r="J47" s="209"/>
      <c r="U47" s="214" t="s">
        <v>96</v>
      </c>
      <c r="V47" s="209">
        <f>Dashboard!F48</f>
        <v>9.25284406543761</v>
      </c>
      <c r="W47" s="209">
        <f>Dashboard!G48</f>
        <v>9.58467147322224</v>
      </c>
      <c r="X47" s="209">
        <f>Dashboard!H48</f>
        <v>9.39638479498871</v>
      </c>
      <c r="Y47" s="209">
        <f>Dashboard!I48</f>
        <v>9.83746743169448</v>
      </c>
      <c r="Z47" s="209">
        <f>Dashboard!J48</f>
        <v>9.61286385129647</v>
      </c>
      <c r="AA47" s="7">
        <f t="shared" si="5"/>
        <v>1.47757096267107</v>
      </c>
      <c r="AB47" s="208" t="s">
        <v>97</v>
      </c>
      <c r="AC47" s="22" t="s">
        <v>97</v>
      </c>
      <c r="AD47" t="str">
        <f t="shared" si="6"/>
        <v/>
      </c>
      <c r="AE47" s="7">
        <f>Dashboard!L48</f>
        <v>0.0900049464647141</v>
      </c>
      <c r="AF47" s="7">
        <f t="shared" si="4"/>
        <v>1.47757096267107</v>
      </c>
    </row>
    <row r="48" spans="1:32">
      <c r="A48" s="22" t="s">
        <v>123</v>
      </c>
      <c r="B48" s="167" t="s">
        <v>1271</v>
      </c>
      <c r="C48" s="206">
        <f>Dashboard!J61</f>
        <v>1.27431505657856</v>
      </c>
      <c r="D48" s="22" t="s">
        <v>123</v>
      </c>
      <c r="E48">
        <v>9</v>
      </c>
      <c r="F48" s="209">
        <f t="shared" si="10"/>
        <v>5.21938253540508</v>
      </c>
      <c r="G48" t="str">
        <f ca="1" t="shared" si="8"/>
        <v>Falconwood and Welling</v>
      </c>
      <c r="H48" s="209">
        <f t="shared" si="1"/>
        <v>5.21938253540508</v>
      </c>
      <c r="I48" t="str">
        <f t="shared" si="9"/>
        <v/>
      </c>
      <c r="J48" s="209"/>
      <c r="U48" s="214" t="s">
        <v>98</v>
      </c>
      <c r="V48" s="209">
        <f>Dashboard!F49</f>
        <v>5.39443156074239</v>
      </c>
      <c r="W48" s="209">
        <f>Dashboard!G49</f>
        <v>5.66163887559022</v>
      </c>
      <c r="X48" s="209">
        <f>Dashboard!H49</f>
        <v>5.63964013658402</v>
      </c>
      <c r="Y48" s="209">
        <f>Dashboard!I49</f>
        <v>4.38816111024993</v>
      </c>
      <c r="Z48" s="209">
        <f>Dashboard!J49</f>
        <v>3.72652275191689</v>
      </c>
      <c r="AA48" s="7">
        <f t="shared" si="5"/>
        <v>-6.8453282877904</v>
      </c>
      <c r="AB48" s="208" t="s">
        <v>99</v>
      </c>
      <c r="AC48" s="176" t="s">
        <v>99</v>
      </c>
      <c r="AD48" t="str">
        <f t="shared" si="6"/>
        <v/>
      </c>
      <c r="AE48" s="7">
        <f>Dashboard!L49</f>
        <v>-0.416977202206377</v>
      </c>
      <c r="AF48" s="7">
        <f t="shared" si="4"/>
        <v>-6.8453282877904</v>
      </c>
    </row>
    <row r="49" spans="1:32">
      <c r="A49" s="22" t="s">
        <v>125</v>
      </c>
      <c r="B49" s="167" t="s">
        <v>1271</v>
      </c>
      <c r="C49" s="206">
        <f>Dashboard!J62</f>
        <v>4.53871692355453</v>
      </c>
      <c r="D49" s="22" t="s">
        <v>125</v>
      </c>
      <c r="E49">
        <v>10</v>
      </c>
      <c r="F49" s="209">
        <f t="shared" si="10"/>
        <v>4.93418635131944</v>
      </c>
      <c r="G49" t="str">
        <f ca="1" t="shared" si="8"/>
        <v>Barnehurst</v>
      </c>
      <c r="H49" s="209">
        <f t="shared" si="1"/>
        <v>4.93418635131944</v>
      </c>
      <c r="I49" t="str">
        <f t="shared" si="9"/>
        <v/>
      </c>
      <c r="J49" s="209"/>
      <c r="U49" s="214" t="s">
        <v>100</v>
      </c>
      <c r="V49" s="209">
        <f>Dashboard!F50</f>
        <v>4.7705264076963</v>
      </c>
      <c r="W49" s="209">
        <f>Dashboard!G50</f>
        <v>4.80593984689163</v>
      </c>
      <c r="X49" s="209">
        <f>Dashboard!H50</f>
        <v>4.71047204920502</v>
      </c>
      <c r="Y49" s="209">
        <f>Dashboard!I50</f>
        <v>5.4967042001354</v>
      </c>
      <c r="Z49" s="209">
        <f>Dashboard!J50</f>
        <v>5.80870071370793</v>
      </c>
      <c r="AA49" s="7">
        <f t="shared" si="5"/>
        <v>4.2608108470887</v>
      </c>
      <c r="AB49" s="208" t="s">
        <v>1316</v>
      </c>
      <c r="AC49" s="22" t="s">
        <v>1316</v>
      </c>
      <c r="AD49" t="str">
        <f t="shared" si="6"/>
        <v/>
      </c>
      <c r="AE49" s="7">
        <f>Dashboard!L50</f>
        <v>0.259543576502905</v>
      </c>
      <c r="AF49" s="7">
        <f t="shared" si="4"/>
        <v>4.2608108470887</v>
      </c>
    </row>
    <row r="50" spans="1:32">
      <c r="A50" s="22" t="s">
        <v>127</v>
      </c>
      <c r="B50" s="167" t="s">
        <v>1271</v>
      </c>
      <c r="C50" s="206">
        <f>Dashboard!J63</f>
        <v>3.9628968499798</v>
      </c>
      <c r="D50" s="22" t="s">
        <v>127</v>
      </c>
      <c r="E50">
        <v>11</v>
      </c>
      <c r="F50" s="209">
        <f t="shared" si="10"/>
        <v>4.79238115656266</v>
      </c>
      <c r="G50" t="str">
        <f ca="1" t="shared" si="8"/>
        <v>Longlands</v>
      </c>
      <c r="H50" s="209">
        <f t="shared" si="1"/>
        <v>4.79238115656266</v>
      </c>
      <c r="I50" t="str">
        <f t="shared" si="9"/>
        <v/>
      </c>
      <c r="J50" s="209"/>
      <c r="U50" s="214" t="s">
        <v>102</v>
      </c>
      <c r="V50" s="209">
        <f>Dashboard!F51</f>
        <v>2.59999046972367</v>
      </c>
      <c r="W50" s="209">
        <f>Dashboard!G51</f>
        <v>2.61459524435925</v>
      </c>
      <c r="X50" s="209">
        <f>Dashboard!H51</f>
        <v>3.15770728429386</v>
      </c>
      <c r="Y50" s="209">
        <f>Dashboard!I51</f>
        <v>3.50540076022908</v>
      </c>
      <c r="Z50" s="209">
        <f>Dashboard!J51</f>
        <v>2.81815847917272</v>
      </c>
      <c r="AA50" s="7">
        <f t="shared" si="5"/>
        <v>0.895391665701514</v>
      </c>
      <c r="AB50" s="208" t="s">
        <v>1317</v>
      </c>
      <c r="AC50" s="176" t="s">
        <v>1317</v>
      </c>
      <c r="AD50" t="str">
        <f t="shared" si="6"/>
        <v/>
      </c>
      <c r="AE50" s="7">
        <f>Dashboard!L51</f>
        <v>0.0545420023622624</v>
      </c>
      <c r="AF50" s="7">
        <f t="shared" si="4"/>
        <v>0.895391665701514</v>
      </c>
    </row>
    <row r="51" spans="1:32">
      <c r="A51" s="22" t="s">
        <v>129</v>
      </c>
      <c r="B51" s="167" t="s">
        <v>1271</v>
      </c>
      <c r="C51" s="206">
        <f>Dashboard!J64</f>
        <v>2.77080253714519</v>
      </c>
      <c r="D51" s="22" t="s">
        <v>129</v>
      </c>
      <c r="E51">
        <v>12</v>
      </c>
      <c r="F51" s="209">
        <f t="shared" si="10"/>
        <v>4.6617419147159</v>
      </c>
      <c r="G51" t="str">
        <f ca="1" t="shared" si="8"/>
        <v>Christchurch</v>
      </c>
      <c r="H51" s="209">
        <f t="shared" si="1"/>
        <v>4.6617419147159</v>
      </c>
      <c r="I51" t="str">
        <f t="shared" si="9"/>
        <v/>
      </c>
      <c r="J51" s="209"/>
      <c r="U51" s="214" t="s">
        <v>104</v>
      </c>
      <c r="V51" s="209">
        <f>Dashboard!F52</f>
        <v>2.63292090466061</v>
      </c>
      <c r="W51" s="209">
        <f>Dashboard!G52</f>
        <v>2.98967108093792</v>
      </c>
      <c r="X51" s="209">
        <f>Dashboard!H52</f>
        <v>3.08776647599584</v>
      </c>
      <c r="Y51" s="209">
        <f>Dashboard!I52</f>
        <v>3.62108526413447</v>
      </c>
      <c r="Z51" s="209">
        <f>Dashboard!J52</f>
        <v>3.11927796885053</v>
      </c>
      <c r="AA51" s="7">
        <f t="shared" si="5"/>
        <v>1.99607661513002</v>
      </c>
      <c r="AB51" s="208" t="s">
        <v>105</v>
      </c>
      <c r="AC51" s="22" t="s">
        <v>105</v>
      </c>
      <c r="AD51" t="str">
        <f t="shared" si="6"/>
        <v/>
      </c>
      <c r="AE51" s="7">
        <f>Dashboard!L52</f>
        <v>0.121589266047481</v>
      </c>
      <c r="AF51" s="7">
        <f t="shared" si="4"/>
        <v>1.99607661513002</v>
      </c>
    </row>
    <row r="52" spans="1:32">
      <c r="A52" s="22" t="s">
        <v>131</v>
      </c>
      <c r="B52" s="167" t="s">
        <v>1271</v>
      </c>
      <c r="C52" s="206">
        <f>Dashboard!J65</f>
        <v>5.21938253540508</v>
      </c>
      <c r="D52" s="22" t="s">
        <v>131</v>
      </c>
      <c r="E52">
        <v>13</v>
      </c>
      <c r="F52" s="209">
        <f t="shared" si="10"/>
        <v>4.53871692355453</v>
      </c>
      <c r="G52" t="str">
        <f ca="1" t="shared" si="8"/>
        <v>Danson Park</v>
      </c>
      <c r="H52" s="209">
        <f t="shared" si="1"/>
        <v>4.53871692355453</v>
      </c>
      <c r="I52" t="str">
        <f t="shared" si="9"/>
        <v/>
      </c>
      <c r="J52" s="209"/>
      <c r="U52" s="214" t="s">
        <v>106</v>
      </c>
      <c r="V52" s="209">
        <f>Dashboard!F53</f>
        <v>6.72345204334127</v>
      </c>
      <c r="W52" s="209">
        <f>Dashboard!G53</f>
        <v>6.67744598478402</v>
      </c>
      <c r="X52" s="209">
        <f>Dashboard!H53</f>
        <v>6.7172811338222</v>
      </c>
      <c r="Y52" s="209">
        <f>Dashboard!I53</f>
        <v>5.24002823424728</v>
      </c>
      <c r="Z52" s="209">
        <f>Dashboard!J53</f>
        <v>4.93418635131944</v>
      </c>
      <c r="AA52" s="7">
        <f t="shared" si="5"/>
        <v>-7.34339371023208</v>
      </c>
      <c r="AB52" s="208" t="s">
        <v>107</v>
      </c>
      <c r="AC52" s="176" t="s">
        <v>107</v>
      </c>
      <c r="AD52" t="str">
        <f t="shared" si="6"/>
        <v/>
      </c>
      <c r="AE52" s="7">
        <f>Dashboard!L53</f>
        <v>-0.447316423005458</v>
      </c>
      <c r="AF52" s="7">
        <f t="shared" si="4"/>
        <v>-7.34339371023208</v>
      </c>
    </row>
    <row r="53" spans="1:32">
      <c r="A53" s="22" t="s">
        <v>133</v>
      </c>
      <c r="B53" s="167" t="s">
        <v>1271</v>
      </c>
      <c r="C53" s="206">
        <f>Dashboard!J66</f>
        <v>2.98560302528167</v>
      </c>
      <c r="D53" s="22" t="s">
        <v>133</v>
      </c>
      <c r="E53">
        <v>14</v>
      </c>
      <c r="F53" s="209">
        <f t="shared" si="10"/>
        <v>3.9628968499798</v>
      </c>
      <c r="G53" t="str">
        <f ca="1" t="shared" si="8"/>
        <v>East Wickham</v>
      </c>
      <c r="H53" s="209">
        <f t="shared" si="1"/>
        <v>3.9628968499798</v>
      </c>
      <c r="I53" t="str">
        <f t="shared" si="9"/>
        <v/>
      </c>
      <c r="J53" s="209"/>
      <c r="U53" s="214" t="s">
        <v>108</v>
      </c>
      <c r="V53" s="209">
        <f>Dashboard!F54</f>
        <v>3.87657420807278</v>
      </c>
      <c r="W53" s="209">
        <f>Dashboard!G54</f>
        <v>4.66530355201461</v>
      </c>
      <c r="X53" s="209">
        <f>Dashboard!H54</f>
        <v>4.15060163477215</v>
      </c>
      <c r="Y53" s="209">
        <f>Dashboard!I54</f>
        <v>2.91769591773608</v>
      </c>
      <c r="Z53" s="209">
        <f>Dashboard!J54</f>
        <v>1.8713394633519</v>
      </c>
      <c r="AA53" s="7">
        <f t="shared" si="5"/>
        <v>-8.22976055349437</v>
      </c>
      <c r="AB53" s="208" t="s">
        <v>109</v>
      </c>
      <c r="AC53" s="22" t="s">
        <v>109</v>
      </c>
      <c r="AD53" t="str">
        <f t="shared" si="6"/>
        <v/>
      </c>
      <c r="AE53" s="7">
        <f>Dashboard!L54</f>
        <v>-0.501308686180219</v>
      </c>
      <c r="AF53" s="7">
        <f t="shared" si="4"/>
        <v>-8.22976055349437</v>
      </c>
    </row>
    <row r="54" spans="1:32">
      <c r="A54" s="22" t="s">
        <v>135</v>
      </c>
      <c r="B54" s="167" t="s">
        <v>1271</v>
      </c>
      <c r="C54" s="206">
        <f>Dashboard!J67</f>
        <v>4.79238115656266</v>
      </c>
      <c r="D54" s="22" t="s">
        <v>135</v>
      </c>
      <c r="E54">
        <v>15</v>
      </c>
      <c r="F54" s="209">
        <f t="shared" si="10"/>
        <v>2.98560302528167</v>
      </c>
      <c r="G54" t="str">
        <f ca="1" t="shared" si="8"/>
        <v>Lesnes Abbey</v>
      </c>
      <c r="H54" s="209">
        <f t="shared" si="1"/>
        <v>2.98560302528167</v>
      </c>
      <c r="I54" t="str">
        <f t="shared" si="9"/>
        <v/>
      </c>
      <c r="J54" s="209"/>
      <c r="U54" s="214" t="s">
        <v>110</v>
      </c>
      <c r="V54" s="209">
        <f>Dashboard!F55</f>
        <v>8.49770451955054</v>
      </c>
      <c r="W54" s="209">
        <f>Dashboard!G55</f>
        <v>8.19092467796343</v>
      </c>
      <c r="X54" s="209">
        <f>Dashboard!H55</f>
        <v>8.23769253628195</v>
      </c>
      <c r="Y54" s="209">
        <f>Dashboard!I55</f>
        <v>6.71214229180608</v>
      </c>
      <c r="Z54" s="209">
        <f>Dashboard!J55</f>
        <v>6.80441873325836</v>
      </c>
      <c r="AA54" s="7">
        <f t="shared" si="5"/>
        <v>-6.94947891088921</v>
      </c>
      <c r="AB54" s="208" t="s">
        <v>1318</v>
      </c>
      <c r="AC54" s="176" t="s">
        <v>1318</v>
      </c>
      <c r="AD54" t="str">
        <f t="shared" si="6"/>
        <v/>
      </c>
      <c r="AE54" s="7">
        <f>Dashboard!L55</f>
        <v>-0.423321446573043</v>
      </c>
      <c r="AF54" s="7">
        <f t="shared" si="4"/>
        <v>-6.94947891088921</v>
      </c>
    </row>
    <row r="55" spans="1:32">
      <c r="A55" s="22" t="s">
        <v>137</v>
      </c>
      <c r="B55" s="167" t="s">
        <v>1271</v>
      </c>
      <c r="C55" s="206">
        <f>Dashboard!J68</f>
        <v>-0.839775799507325</v>
      </c>
      <c r="D55" s="22" t="s">
        <v>137</v>
      </c>
      <c r="E55">
        <v>16</v>
      </c>
      <c r="F55" s="209">
        <f t="shared" si="10"/>
        <v>2.77080253714519</v>
      </c>
      <c r="G55" t="str">
        <f ca="1" t="shared" si="8"/>
        <v>Erith</v>
      </c>
      <c r="H55" s="209">
        <f t="shared" si="1"/>
        <v>2.77080253714519</v>
      </c>
      <c r="I55" t="str">
        <f t="shared" si="9"/>
        <v/>
      </c>
      <c r="J55" s="209"/>
      <c r="U55" s="214" t="s">
        <v>112</v>
      </c>
      <c r="V55" s="209">
        <f>Dashboard!F56</f>
        <v>9.33094570282718</v>
      </c>
      <c r="W55" s="209">
        <f>Dashboard!G56</f>
        <v>8.70291586647147</v>
      </c>
      <c r="X55" s="209">
        <f>Dashboard!H56</f>
        <v>8.77907784193262</v>
      </c>
      <c r="Y55" s="209">
        <f>Dashboard!I56</f>
        <v>7.22935281675388</v>
      </c>
      <c r="Z55" s="209">
        <f>Dashboard!J56</f>
        <v>6.96722377480162</v>
      </c>
      <c r="AA55" s="7">
        <f t="shared" si="5"/>
        <v>-9.70104150344863</v>
      </c>
      <c r="AB55" s="208" t="s">
        <v>1319</v>
      </c>
      <c r="AC55" s="22" t="s">
        <v>1319</v>
      </c>
      <c r="AD55" t="str">
        <f t="shared" si="6"/>
        <v/>
      </c>
      <c r="AE55" s="7">
        <f>Dashboard!L56</f>
        <v>-0.59093048200639</v>
      </c>
      <c r="AF55" s="7">
        <f t="shared" si="4"/>
        <v>-9.70104150344863</v>
      </c>
    </row>
    <row r="56" spans="1:32">
      <c r="A56" s="22" t="s">
        <v>139</v>
      </c>
      <c r="B56" s="167" t="s">
        <v>1271</v>
      </c>
      <c r="C56" s="206">
        <f>Dashboard!J69</f>
        <v>5.25396602281597</v>
      </c>
      <c r="D56" s="22" t="s">
        <v>139</v>
      </c>
      <c r="E56">
        <v>17</v>
      </c>
      <c r="F56" s="209">
        <f t="shared" si="10"/>
        <v>1.8713394633519</v>
      </c>
      <c r="G56" t="str">
        <f ca="1" t="shared" si="8"/>
        <v>Belvedere</v>
      </c>
      <c r="H56" s="209">
        <f t="shared" si="1"/>
        <v>1.8713394633519</v>
      </c>
      <c r="I56" t="str">
        <f t="shared" si="9"/>
        <v/>
      </c>
      <c r="J56" s="209"/>
      <c r="U56" s="214" t="s">
        <v>114</v>
      </c>
      <c r="V56" s="209">
        <f>Dashboard!F57</f>
        <v>7.14885875612589</v>
      </c>
      <c r="W56" s="209">
        <f>Dashboard!G57</f>
        <v>7.88626273210919</v>
      </c>
      <c r="X56" s="209">
        <f>Dashboard!H57</f>
        <v>7.2898304129024</v>
      </c>
      <c r="Y56" s="209">
        <f>Dashboard!I57</f>
        <v>5.63412747950663</v>
      </c>
      <c r="Z56" s="209">
        <f>Dashboard!J57</f>
        <v>6.13913582013979</v>
      </c>
      <c r="AA56" s="7">
        <f t="shared" si="5"/>
        <v>-4.14404249198945</v>
      </c>
      <c r="AB56" s="208" t="s">
        <v>115</v>
      </c>
      <c r="AC56" s="176" t="s">
        <v>115</v>
      </c>
      <c r="AD56" t="str">
        <f t="shared" si="6"/>
        <v/>
      </c>
      <c r="AE56" s="7">
        <f>Dashboard!L57</f>
        <v>-0.252430733996525</v>
      </c>
      <c r="AF56" s="7">
        <f t="shared" si="4"/>
        <v>-4.14404249198945</v>
      </c>
    </row>
    <row r="57" spans="1:32">
      <c r="A57" s="22" t="s">
        <v>141</v>
      </c>
      <c r="B57" s="167" t="s">
        <v>1271</v>
      </c>
      <c r="C57" s="206">
        <f>Dashboard!J70</f>
        <v>10.2419800546038</v>
      </c>
      <c r="D57" s="22" t="s">
        <v>141</v>
      </c>
      <c r="E57">
        <v>18</v>
      </c>
      <c r="F57" s="209">
        <f t="shared" si="10"/>
        <v>1.71472802863551</v>
      </c>
      <c r="G57" t="str">
        <f ca="1" t="shared" si="8"/>
        <v>Crayford</v>
      </c>
      <c r="H57" s="209">
        <f t="shared" si="1"/>
        <v>1.71472802863551</v>
      </c>
      <c r="I57" t="str">
        <f t="shared" si="9"/>
        <v/>
      </c>
      <c r="J57" s="209"/>
      <c r="U57" s="214" t="s">
        <v>116</v>
      </c>
      <c r="V57" s="209">
        <f>Dashboard!F58</f>
        <v>5.20806346006352</v>
      </c>
      <c r="W57" s="209">
        <f>Dashboard!G58</f>
        <v>6.26757630777993</v>
      </c>
      <c r="X57" s="209">
        <f>Dashboard!H58</f>
        <v>5.59137917416742</v>
      </c>
      <c r="Y57" s="209">
        <f>Dashboard!I58</f>
        <v>4.35899453555148</v>
      </c>
      <c r="Z57" s="209">
        <f>Dashboard!J58</f>
        <v>4.6617419147159</v>
      </c>
      <c r="AA57" s="7">
        <f t="shared" si="5"/>
        <v>-2.24217913402043</v>
      </c>
      <c r="AB57" s="208" t="s">
        <v>117</v>
      </c>
      <c r="AC57" s="22" t="s">
        <v>117</v>
      </c>
      <c r="AD57" t="str">
        <f t="shared" si="6"/>
        <v/>
      </c>
      <c r="AE57" s="7">
        <f>Dashboard!L58</f>
        <v>-0.136580386336905</v>
      </c>
      <c r="AF57" s="7">
        <f t="shared" si="4"/>
        <v>-2.24217913402043</v>
      </c>
    </row>
    <row r="58" spans="1:32">
      <c r="A58" s="22" t="s">
        <v>143</v>
      </c>
      <c r="B58" s="167" t="s">
        <v>1271</v>
      </c>
      <c r="C58" s="206">
        <f>Dashboard!J71</f>
        <v>7.18755687236464</v>
      </c>
      <c r="D58" s="22" t="s">
        <v>143</v>
      </c>
      <c r="E58">
        <v>19</v>
      </c>
      <c r="F58" s="209">
        <f t="shared" si="10"/>
        <v>1.27431505657856</v>
      </c>
      <c r="G58" t="str">
        <f ca="1" t="shared" si="8"/>
        <v>Cray Meadows</v>
      </c>
      <c r="H58" s="209">
        <f t="shared" si="1"/>
        <v>1.27431505657856</v>
      </c>
      <c r="I58" t="str">
        <f t="shared" si="9"/>
        <v/>
      </c>
      <c r="J58" s="209"/>
      <c r="U58" s="214" t="s">
        <v>118</v>
      </c>
      <c r="V58" s="209">
        <f>Dashboard!F59</f>
        <v>1.36153042680505</v>
      </c>
      <c r="W58" s="209">
        <f>Dashboard!G59</f>
        <v>1.23411418034407</v>
      </c>
      <c r="X58" s="209">
        <f>Dashboard!H59</f>
        <v>1.62430148048612</v>
      </c>
      <c r="Y58" s="209">
        <f>Dashboard!I59</f>
        <v>0.868226110731906</v>
      </c>
      <c r="Z58" s="209">
        <f>Dashboard!J59</f>
        <v>-0.361049392101205</v>
      </c>
      <c r="AA58" s="7">
        <f t="shared" si="5"/>
        <v>-7.06970566972375</v>
      </c>
      <c r="AB58" s="208" t="s">
        <v>119</v>
      </c>
      <c r="AC58" s="176" t="s">
        <v>119</v>
      </c>
      <c r="AD58" t="str">
        <f t="shared" si="6"/>
        <v/>
      </c>
      <c r="AE58" s="7">
        <f>Dashboard!L59</f>
        <v>-0.430644954726565</v>
      </c>
      <c r="AF58" s="7">
        <f t="shared" si="4"/>
        <v>-7.06970566972375</v>
      </c>
    </row>
    <row r="59" spans="1:32">
      <c r="A59" s="22" t="s">
        <v>145</v>
      </c>
      <c r="B59" s="167" t="s">
        <v>1271</v>
      </c>
      <c r="C59" s="206">
        <f>Dashboard!J72</f>
        <v>7.54077280270527</v>
      </c>
      <c r="D59" s="22" t="s">
        <v>145</v>
      </c>
      <c r="E59">
        <v>20</v>
      </c>
      <c r="F59" s="209">
        <f t="shared" si="10"/>
        <v>-0.361049392101205</v>
      </c>
      <c r="G59" t="str">
        <f ca="1" t="shared" si="8"/>
        <v>Colyers</v>
      </c>
      <c r="H59" s="209">
        <f t="shared" si="1"/>
        <v>-0.361049392101205</v>
      </c>
      <c r="I59" t="str">
        <f t="shared" si="9"/>
        <v/>
      </c>
      <c r="J59" s="209"/>
      <c r="U59" s="214" t="s">
        <v>120</v>
      </c>
      <c r="V59" s="209">
        <f>Dashboard!F60</f>
        <v>3.72243582236313</v>
      </c>
      <c r="W59" s="209">
        <f>Dashboard!G60</f>
        <v>4.01956779990684</v>
      </c>
      <c r="X59" s="209">
        <f>Dashboard!H60</f>
        <v>4.15073020603762</v>
      </c>
      <c r="Y59" s="209">
        <f>Dashboard!I60</f>
        <v>2.18503052945271</v>
      </c>
      <c r="Z59" s="209">
        <f>Dashboard!J60</f>
        <v>1.71472802863551</v>
      </c>
      <c r="AA59" s="7">
        <f t="shared" si="5"/>
        <v>-8.23991028843993</v>
      </c>
      <c r="AB59" s="208" t="s">
        <v>121</v>
      </c>
      <c r="AC59" s="22" t="s">
        <v>121</v>
      </c>
      <c r="AD59" t="str">
        <f t="shared" si="6"/>
        <v/>
      </c>
      <c r="AE59" s="7">
        <f>Dashboard!L60</f>
        <v>-0.501926948431904</v>
      </c>
      <c r="AF59" s="7">
        <f t="shared" si="4"/>
        <v>-8.23991028843993</v>
      </c>
    </row>
    <row r="60" spans="1:32">
      <c r="A60" s="22" t="s">
        <v>147</v>
      </c>
      <c r="B60" s="167" t="s">
        <v>1271</v>
      </c>
      <c r="C60" s="206">
        <f>Dashboard!J73</f>
        <v>5.65158915610575</v>
      </c>
      <c r="D60" s="22" t="s">
        <v>147</v>
      </c>
      <c r="E60">
        <v>21</v>
      </c>
      <c r="F60" s="209">
        <f t="shared" si="10"/>
        <v>-0.839775799507325</v>
      </c>
      <c r="G60" t="str">
        <f ca="1" t="shared" si="8"/>
        <v>North End</v>
      </c>
      <c r="H60" s="209">
        <f t="shared" si="1"/>
        <v>-0.839775799507325</v>
      </c>
      <c r="I60" t="str">
        <f t="shared" si="9"/>
        <v/>
      </c>
      <c r="J60" s="209"/>
      <c r="U60" s="214" t="s">
        <v>122</v>
      </c>
      <c r="V60" s="209">
        <f>Dashboard!F61</f>
        <v>3.56564995884387</v>
      </c>
      <c r="W60" s="209">
        <f>Dashboard!G61</f>
        <v>3.69518963149428</v>
      </c>
      <c r="X60" s="209">
        <f>Dashboard!H61</f>
        <v>4.08966374657921</v>
      </c>
      <c r="Y60" s="209">
        <f>Dashboard!I61</f>
        <v>2.00118783034516</v>
      </c>
      <c r="Z60" s="209">
        <f>Dashboard!J61</f>
        <v>1.27431505657856</v>
      </c>
      <c r="AA60" s="7">
        <f t="shared" si="5"/>
        <v>-9.40395514448</v>
      </c>
      <c r="AB60" s="208" t="s">
        <v>1320</v>
      </c>
      <c r="AC60" s="176" t="s">
        <v>1320</v>
      </c>
      <c r="AD60" t="str">
        <f t="shared" si="6"/>
        <v/>
      </c>
      <c r="AE60" s="7">
        <f>Dashboard!L61</f>
        <v>-0.572833725566327</v>
      </c>
      <c r="AF60" s="7">
        <f t="shared" si="4"/>
        <v>-9.40395514448</v>
      </c>
    </row>
    <row r="61" spans="1:32">
      <c r="A61" s="22" t="s">
        <v>149</v>
      </c>
      <c r="B61" s="167" t="s">
        <v>1272</v>
      </c>
      <c r="C61" s="206">
        <f>Dashboard!J74</f>
        <v>4.66160999363905</v>
      </c>
      <c r="D61" s="22" t="s">
        <v>149</v>
      </c>
      <c r="E61">
        <v>1</v>
      </c>
      <c r="F61" s="209">
        <f>LARGE(C$61:C$81,E61)</f>
        <v>7.45214457896765</v>
      </c>
      <c r="G61" t="str">
        <f ca="1" t="shared" si="8"/>
        <v>Northwick Park</v>
      </c>
      <c r="H61" s="209">
        <f t="shared" si="1"/>
        <v>7.45214457896765</v>
      </c>
      <c r="I61" t="str">
        <f t="shared" si="9"/>
        <v>Brent 2009</v>
      </c>
      <c r="J61" s="209">
        <f>MAX(C$61:C$81)</f>
        <v>7.45214457896765</v>
      </c>
      <c r="U61" s="214" t="s">
        <v>124</v>
      </c>
      <c r="V61" s="209">
        <f>Dashboard!F62</f>
        <v>6.42590850127666</v>
      </c>
      <c r="W61" s="209">
        <f>Dashboard!G62</f>
        <v>6.20122738080788</v>
      </c>
      <c r="X61" s="209">
        <f>Dashboard!H62</f>
        <v>6.44179489172976</v>
      </c>
      <c r="Y61" s="209">
        <f>Dashboard!I62</f>
        <v>4.3678729346174</v>
      </c>
      <c r="Z61" s="209">
        <f>Dashboard!J62</f>
        <v>4.53871692355453</v>
      </c>
      <c r="AA61" s="7">
        <f t="shared" si="5"/>
        <v>-7.74529508034546</v>
      </c>
      <c r="AB61" s="208" t="s">
        <v>1321</v>
      </c>
      <c r="AC61" s="22" t="s">
        <v>1321</v>
      </c>
      <c r="AD61" t="str">
        <f t="shared" si="6"/>
        <v/>
      </c>
      <c r="AE61" s="7">
        <f>Dashboard!L62</f>
        <v>-0.471797894430532</v>
      </c>
      <c r="AF61" s="7">
        <f t="shared" si="4"/>
        <v>-7.74529508034546</v>
      </c>
    </row>
    <row r="62" spans="1:32">
      <c r="A62" s="22" t="s">
        <v>151</v>
      </c>
      <c r="B62" s="167" t="s">
        <v>1272</v>
      </c>
      <c r="C62" s="206">
        <f>Dashboard!J75</f>
        <v>-0.624243295982311</v>
      </c>
      <c r="D62" s="22" t="s">
        <v>151</v>
      </c>
      <c r="E62">
        <v>2</v>
      </c>
      <c r="F62" s="209">
        <f t="shared" ref="F62:F81" si="11">LARGE(C$61:C$81,E62)</f>
        <v>6.87306113294581</v>
      </c>
      <c r="G62" t="str">
        <f ca="1" t="shared" si="8"/>
        <v>Kenton</v>
      </c>
      <c r="H62" s="209">
        <f t="shared" si="1"/>
        <v>6.87306113294581</v>
      </c>
      <c r="I62" t="str">
        <f t="shared" si="9"/>
        <v/>
      </c>
      <c r="J62" s="209">
        <f>MIN(C$61:C$81)</f>
        <v>-11.4713416808375</v>
      </c>
      <c r="U62" s="214" t="s">
        <v>126</v>
      </c>
      <c r="V62" s="209">
        <f>Dashboard!F63</f>
        <v>4.47446409354058</v>
      </c>
      <c r="W62" s="209">
        <f>Dashboard!G63</f>
        <v>4.65762959468139</v>
      </c>
      <c r="X62" s="209">
        <f>Dashboard!H63</f>
        <v>4.8093754716252</v>
      </c>
      <c r="Y62" s="209">
        <f>Dashboard!I63</f>
        <v>3.53122991313914</v>
      </c>
      <c r="Z62" s="209">
        <f>Dashboard!J63</f>
        <v>3.9628968499798</v>
      </c>
      <c r="AA62" s="7">
        <f t="shared" si="5"/>
        <v>-2.099542675789</v>
      </c>
      <c r="AB62" s="208" t="s">
        <v>1322</v>
      </c>
      <c r="AC62" s="176" t="s">
        <v>1322</v>
      </c>
      <c r="AD62" t="str">
        <f t="shared" si="6"/>
        <v/>
      </c>
      <c r="AE62" s="7">
        <f>Dashboard!L63</f>
        <v>-0.127891810890195</v>
      </c>
      <c r="AF62" s="7">
        <f t="shared" si="4"/>
        <v>-2.099542675789</v>
      </c>
    </row>
    <row r="63" spans="1:32">
      <c r="A63" s="22" t="s">
        <v>153</v>
      </c>
      <c r="B63" s="167" t="s">
        <v>1272</v>
      </c>
      <c r="C63" s="206">
        <f>Dashboard!J76</f>
        <v>4.4604200708213</v>
      </c>
      <c r="D63" s="22" t="s">
        <v>153</v>
      </c>
      <c r="E63">
        <v>3</v>
      </c>
      <c r="F63" s="209">
        <f t="shared" si="11"/>
        <v>4.79814264504715</v>
      </c>
      <c r="G63" t="str">
        <f ca="1" t="shared" si="8"/>
        <v>Preston</v>
      </c>
      <c r="H63" s="209">
        <f t="shared" si="1"/>
        <v>4.79814264504715</v>
      </c>
      <c r="I63" t="str">
        <f t="shared" si="9"/>
        <v/>
      </c>
      <c r="J63" s="209"/>
      <c r="U63" s="214" t="s">
        <v>128</v>
      </c>
      <c r="V63" s="209">
        <f>Dashboard!F64</f>
        <v>4.18599217379524</v>
      </c>
      <c r="W63" s="209">
        <f>Dashboard!G64</f>
        <v>4.13669944093247</v>
      </c>
      <c r="X63" s="209">
        <f>Dashboard!H64</f>
        <v>4.35748577724667</v>
      </c>
      <c r="Y63" s="209">
        <f>Dashboard!I64</f>
        <v>2.68613632831497</v>
      </c>
      <c r="Z63" s="209">
        <f>Dashboard!J64</f>
        <v>2.77080253714519</v>
      </c>
      <c r="AA63" s="7">
        <f t="shared" si="5"/>
        <v>-5.8081338746391</v>
      </c>
      <c r="AB63" s="208" t="s">
        <v>129</v>
      </c>
      <c r="AC63" s="22" t="s">
        <v>129</v>
      </c>
      <c r="AD63" t="str">
        <f t="shared" si="6"/>
        <v/>
      </c>
      <c r="AE63" s="7">
        <f>Dashboard!L64</f>
        <v>-0.353797409162512</v>
      </c>
      <c r="AF63" s="7">
        <f t="shared" si="4"/>
        <v>-5.8081338746391</v>
      </c>
    </row>
    <row r="64" spans="1:32">
      <c r="A64" s="22" t="s">
        <v>155</v>
      </c>
      <c r="B64" s="167" t="s">
        <v>1272</v>
      </c>
      <c r="C64" s="206">
        <f>Dashboard!J77</f>
        <v>1.53487804002041</v>
      </c>
      <c r="D64" s="22" t="s">
        <v>155</v>
      </c>
      <c r="E64">
        <v>4</v>
      </c>
      <c r="F64" s="209">
        <f t="shared" si="11"/>
        <v>4.71529915898772</v>
      </c>
      <c r="G64" t="str">
        <f ca="1" t="shared" si="8"/>
        <v>Queensbury</v>
      </c>
      <c r="H64" s="209">
        <f t="shared" si="1"/>
        <v>4.71529915898772</v>
      </c>
      <c r="I64" t="str">
        <f t="shared" si="9"/>
        <v/>
      </c>
      <c r="J64" s="209"/>
      <c r="U64" s="214" t="s">
        <v>130</v>
      </c>
      <c r="V64" s="209">
        <f>Dashboard!F65</f>
        <v>6.33965511413181</v>
      </c>
      <c r="W64" s="209">
        <f>Dashboard!G65</f>
        <v>7.06691264484829</v>
      </c>
      <c r="X64" s="209">
        <f>Dashboard!H65</f>
        <v>7.10300893274461</v>
      </c>
      <c r="Y64" s="209">
        <f>Dashboard!I65</f>
        <v>5.08247800495994</v>
      </c>
      <c r="Z64" s="209">
        <f>Dashboard!J65</f>
        <v>5.21938253540508</v>
      </c>
      <c r="AA64" s="7">
        <f t="shared" si="5"/>
        <v>-4.59775350583705</v>
      </c>
      <c r="AB64" s="208" t="s">
        <v>1323</v>
      </c>
      <c r="AC64" s="176" t="s">
        <v>1323</v>
      </c>
      <c r="AD64" t="str">
        <f t="shared" si="6"/>
        <v/>
      </c>
      <c r="AE64" s="7">
        <f>Dashboard!L65</f>
        <v>-0.280068144681683</v>
      </c>
      <c r="AF64" s="7">
        <f t="shared" si="4"/>
        <v>-4.59775350583705</v>
      </c>
    </row>
    <row r="65" spans="1:32">
      <c r="A65" s="22" t="s">
        <v>157</v>
      </c>
      <c r="B65" s="167" t="s">
        <v>1272</v>
      </c>
      <c r="C65" s="206">
        <f>Dashboard!J78</f>
        <v>0.204761655473149</v>
      </c>
      <c r="D65" s="22" t="s">
        <v>157</v>
      </c>
      <c r="E65">
        <v>5</v>
      </c>
      <c r="F65" s="209">
        <f t="shared" si="11"/>
        <v>4.66160999363905</v>
      </c>
      <c r="G65" t="str">
        <f ca="1" t="shared" si="8"/>
        <v>Alperton</v>
      </c>
      <c r="H65" s="209">
        <f t="shared" si="1"/>
        <v>4.66160999363905</v>
      </c>
      <c r="I65" t="str">
        <f t="shared" si="9"/>
        <v/>
      </c>
      <c r="J65" s="209"/>
      <c r="U65" s="214" t="s">
        <v>132</v>
      </c>
      <c r="V65" s="209">
        <f>Dashboard!F66</f>
        <v>4.02556077710038</v>
      </c>
      <c r="W65" s="209">
        <f>Dashboard!G66</f>
        <v>3.5604182564557</v>
      </c>
      <c r="X65" s="209">
        <f>Dashboard!H66</f>
        <v>4.31813169694044</v>
      </c>
      <c r="Y65" s="209">
        <f>Dashboard!I66</f>
        <v>3.81060035758763</v>
      </c>
      <c r="Z65" s="209">
        <f>Dashboard!J66</f>
        <v>2.98560302528167</v>
      </c>
      <c r="AA65" s="7">
        <f t="shared" si="5"/>
        <v>-4.26813035518672</v>
      </c>
      <c r="AB65" s="208" t="s">
        <v>1324</v>
      </c>
      <c r="AC65" s="22" t="s">
        <v>1324</v>
      </c>
      <c r="AD65" t="str">
        <f t="shared" si="6"/>
        <v/>
      </c>
      <c r="AE65" s="7">
        <f>Dashboard!L66</f>
        <v>-0.259989437954676</v>
      </c>
      <c r="AF65" s="7">
        <f t="shared" si="4"/>
        <v>-4.26813035518672</v>
      </c>
    </row>
    <row r="66" spans="1:32">
      <c r="A66" s="22" t="s">
        <v>159</v>
      </c>
      <c r="B66" s="167" t="s">
        <v>1272</v>
      </c>
      <c r="C66" s="206">
        <f>Dashboard!J79</f>
        <v>3.94443781149146</v>
      </c>
      <c r="D66" s="22" t="s">
        <v>159</v>
      </c>
      <c r="E66">
        <v>6</v>
      </c>
      <c r="F66" s="209">
        <f t="shared" si="11"/>
        <v>4.4604200708213</v>
      </c>
      <c r="G66" t="str">
        <f ca="1" t="shared" si="8"/>
        <v>Brondesbury Park</v>
      </c>
      <c r="H66" s="209">
        <f t="shared" si="1"/>
        <v>4.4604200708213</v>
      </c>
      <c r="I66" t="str">
        <f t="shared" si="9"/>
        <v/>
      </c>
      <c r="J66" s="209"/>
      <c r="K66" s="167"/>
      <c r="L66" s="209"/>
      <c r="U66" s="214" t="s">
        <v>134</v>
      </c>
      <c r="V66" s="209">
        <f>Dashboard!F67</f>
        <v>6.96876629658427</v>
      </c>
      <c r="W66" s="209">
        <f>Dashboard!G67</f>
        <v>5.85037640318283</v>
      </c>
      <c r="X66" s="209">
        <f>Dashboard!H67</f>
        <v>6.42439772019595</v>
      </c>
      <c r="Y66" s="209">
        <f>Dashboard!I67</f>
        <v>5.19242857204033</v>
      </c>
      <c r="Z66" s="209">
        <f>Dashboard!J67</f>
        <v>4.79238115656266</v>
      </c>
      <c r="AA66" s="7">
        <f t="shared" si="5"/>
        <v>-8.93218543201253</v>
      </c>
      <c r="AB66" s="208" t="s">
        <v>135</v>
      </c>
      <c r="AC66" s="176" t="s">
        <v>135</v>
      </c>
      <c r="AD66" t="str">
        <f t="shared" si="6"/>
        <v/>
      </c>
      <c r="AE66" s="7">
        <f>Dashboard!L67</f>
        <v>-0.544096285005403</v>
      </c>
      <c r="AF66" s="7">
        <f t="shared" si="4"/>
        <v>-8.93218543201253</v>
      </c>
    </row>
    <row r="67" spans="1:32">
      <c r="A67" s="22" t="s">
        <v>161</v>
      </c>
      <c r="B67" s="167" t="s">
        <v>1272</v>
      </c>
      <c r="C67" s="206">
        <f>Dashboard!J80</f>
        <v>-11.4713416808375</v>
      </c>
      <c r="D67" s="22" t="s">
        <v>161</v>
      </c>
      <c r="E67">
        <v>7</v>
      </c>
      <c r="F67" s="209">
        <f t="shared" si="11"/>
        <v>4.10172751126068</v>
      </c>
      <c r="G67" t="str">
        <f ca="1" t="shared" si="8"/>
        <v>Sudbury</v>
      </c>
      <c r="H67" s="209">
        <f t="shared" ref="H67:H130" si="12">F67</f>
        <v>4.10172751126068</v>
      </c>
      <c r="I67" t="str">
        <f t="shared" si="9"/>
        <v/>
      </c>
      <c r="J67" s="209"/>
      <c r="K67" s="167"/>
      <c r="L67" s="209"/>
      <c r="U67" s="214" t="s">
        <v>136</v>
      </c>
      <c r="V67" s="209">
        <f>Dashboard!F68</f>
        <v>0.702102816145316</v>
      </c>
      <c r="W67" s="209">
        <f>Dashboard!G68</f>
        <v>1.14137996023281</v>
      </c>
      <c r="X67" s="209">
        <f>Dashboard!H68</f>
        <v>0.0543097494573055</v>
      </c>
      <c r="Y67" s="209">
        <f>Dashboard!I68</f>
        <v>-2.27050805324691</v>
      </c>
      <c r="Z67" s="209">
        <f>Dashboard!J68</f>
        <v>-0.839775799507325</v>
      </c>
      <c r="AA67" s="7">
        <f t="shared" si="5"/>
        <v>-6.32808295526564</v>
      </c>
      <c r="AB67" s="208" t="s">
        <v>1325</v>
      </c>
      <c r="AC67" s="22" t="s">
        <v>1325</v>
      </c>
      <c r="AD67" t="str">
        <f t="shared" si="6"/>
        <v/>
      </c>
      <c r="AE67" s="7">
        <f>Dashboard!L68</f>
        <v>-0.38546965391316</v>
      </c>
      <c r="AF67" s="7">
        <f t="shared" si="4"/>
        <v>-6.32808295526564</v>
      </c>
    </row>
    <row r="68" spans="1:32">
      <c r="A68" s="22" t="s">
        <v>163</v>
      </c>
      <c r="B68" s="167" t="s">
        <v>1272</v>
      </c>
      <c r="C68" s="206">
        <f>Dashboard!J81</f>
        <v>-5.78968102750438</v>
      </c>
      <c r="D68" s="22" t="s">
        <v>163</v>
      </c>
      <c r="E68">
        <v>8</v>
      </c>
      <c r="F68" s="209">
        <f t="shared" si="11"/>
        <v>3.94443781149146</v>
      </c>
      <c r="G68" t="str">
        <f ca="1" t="shared" si="8"/>
        <v>Fryent</v>
      </c>
      <c r="H68" s="209">
        <f t="shared" si="12"/>
        <v>3.94443781149146</v>
      </c>
      <c r="I68" t="str">
        <f t="shared" si="9"/>
        <v/>
      </c>
      <c r="J68" s="209"/>
      <c r="K68" s="167"/>
      <c r="L68" s="209"/>
      <c r="U68" s="214" t="s">
        <v>138</v>
      </c>
      <c r="V68" s="209">
        <f>Dashboard!F69</f>
        <v>6.38041573142495</v>
      </c>
      <c r="W68" s="209">
        <f>Dashboard!G69</f>
        <v>6.7058061339039</v>
      </c>
      <c r="X68" s="209">
        <f>Dashboard!H69</f>
        <v>5.5114398010492</v>
      </c>
      <c r="Y68" s="209">
        <f>Dashboard!I69</f>
        <v>3.58688941031129</v>
      </c>
      <c r="Z68" s="209">
        <f>Dashboard!J69</f>
        <v>5.25396602281597</v>
      </c>
      <c r="AA68" s="7">
        <f t="shared" si="5"/>
        <v>-4.62310530066937</v>
      </c>
      <c r="AB68" s="208" t="s">
        <v>1326</v>
      </c>
      <c r="AC68" s="176" t="s">
        <v>1326</v>
      </c>
      <c r="AD68" t="str">
        <f t="shared" si="6"/>
        <v/>
      </c>
      <c r="AE68" s="7">
        <f>Dashboard!L69</f>
        <v>-0.281612427152247</v>
      </c>
      <c r="AF68" s="7">
        <f t="shared" si="4"/>
        <v>-4.62310530066937</v>
      </c>
    </row>
    <row r="69" spans="1:32">
      <c r="A69" s="22" t="s">
        <v>165</v>
      </c>
      <c r="B69" s="167" t="s">
        <v>1272</v>
      </c>
      <c r="C69" s="206">
        <f>Dashboard!J82</f>
        <v>6.87306113294581</v>
      </c>
      <c r="D69" s="22" t="s">
        <v>165</v>
      </c>
      <c r="E69">
        <v>9</v>
      </c>
      <c r="F69" s="209">
        <f t="shared" si="11"/>
        <v>2.55927111599321</v>
      </c>
      <c r="G69" t="str">
        <f ca="1" t="shared" si="8"/>
        <v>Tokyngton</v>
      </c>
      <c r="H69" s="209">
        <f t="shared" si="12"/>
        <v>2.55927111599321</v>
      </c>
      <c r="I69" t="str">
        <f t="shared" si="9"/>
        <v/>
      </c>
      <c r="J69" s="209"/>
      <c r="K69" s="167"/>
      <c r="L69" s="209"/>
      <c r="U69" s="214" t="s">
        <v>140</v>
      </c>
      <c r="V69" s="209">
        <f>Dashboard!F70</f>
        <v>10.6611949613076</v>
      </c>
      <c r="W69" s="209">
        <f>Dashboard!G70</f>
        <v>11.0481863745795</v>
      </c>
      <c r="X69" s="209">
        <f>Dashboard!H70</f>
        <v>10.8708811014038</v>
      </c>
      <c r="Y69" s="209">
        <f>Dashboard!I70</f>
        <v>9.94718878158542</v>
      </c>
      <c r="Z69" s="209">
        <f>Dashboard!J70</f>
        <v>10.2419800546038</v>
      </c>
      <c r="AA69" s="7">
        <f t="shared" si="5"/>
        <v>-1.72051592049758</v>
      </c>
      <c r="AB69" s="208" t="s">
        <v>1327</v>
      </c>
      <c r="AC69" s="22" t="s">
        <v>1328</v>
      </c>
      <c r="AD69" t="str">
        <f t="shared" si="6"/>
        <v>N</v>
      </c>
      <c r="AE69" s="7">
        <f>Dashboard!L70</f>
        <v>-0.104803726675932</v>
      </c>
      <c r="AF69" s="7">
        <f t="shared" si="4"/>
        <v>-1.72051592049758</v>
      </c>
    </row>
    <row r="70" spans="1:32">
      <c r="A70" s="22" t="s">
        <v>167</v>
      </c>
      <c r="B70" s="167" t="s">
        <v>1272</v>
      </c>
      <c r="C70" s="206">
        <f>Dashboard!J83</f>
        <v>-8.14892858608562</v>
      </c>
      <c r="D70" s="22" t="s">
        <v>167</v>
      </c>
      <c r="E70">
        <v>10</v>
      </c>
      <c r="F70" s="209">
        <f t="shared" si="11"/>
        <v>1.94961490507757</v>
      </c>
      <c r="G70" t="str">
        <f ca="1" t="shared" si="8"/>
        <v>Queens Park</v>
      </c>
      <c r="H70" s="209">
        <f t="shared" si="12"/>
        <v>1.94961490507757</v>
      </c>
      <c r="I70" t="str">
        <f t="shared" si="9"/>
        <v/>
      </c>
      <c r="J70" s="209"/>
      <c r="K70" s="167"/>
      <c r="L70" s="209"/>
      <c r="U70" s="214" t="s">
        <v>142</v>
      </c>
      <c r="V70" s="209">
        <f>Dashboard!F71</f>
        <v>8.70249061037966</v>
      </c>
      <c r="W70" s="209">
        <f>Dashboard!G71</f>
        <v>8.82466982029015</v>
      </c>
      <c r="X70" s="209">
        <f>Dashboard!H71</f>
        <v>9.15662133511099</v>
      </c>
      <c r="Y70" s="209">
        <f>Dashboard!I71</f>
        <v>6.21239671340977</v>
      </c>
      <c r="Z70" s="209">
        <f>Dashboard!J71</f>
        <v>7.18755687236464</v>
      </c>
      <c r="AA70" s="7">
        <f t="shared" si="5"/>
        <v>-6.21749745315191</v>
      </c>
      <c r="AB70" s="208" t="s">
        <v>1329</v>
      </c>
      <c r="AC70" s="176" t="s">
        <v>1330</v>
      </c>
      <c r="AD70" t="str">
        <f t="shared" si="6"/>
        <v>N</v>
      </c>
      <c r="AE70" s="7">
        <f>Dashboard!L71</f>
        <v>-0.378733434503754</v>
      </c>
      <c r="AF70" s="7">
        <f t="shared" si="4"/>
        <v>-6.21749745315191</v>
      </c>
    </row>
    <row r="71" spans="1:32">
      <c r="A71" s="22" t="s">
        <v>169</v>
      </c>
      <c r="B71" s="167" t="s">
        <v>1272</v>
      </c>
      <c r="C71" s="206">
        <f>Dashboard!J84</f>
        <v>-0.00583604037079</v>
      </c>
      <c r="D71" s="22" t="s">
        <v>169</v>
      </c>
      <c r="E71">
        <v>11</v>
      </c>
      <c r="F71" s="209">
        <f t="shared" si="11"/>
        <v>1.53487804002041</v>
      </c>
      <c r="G71" t="str">
        <f ca="1" t="shared" si="8"/>
        <v>Dollis Hill</v>
      </c>
      <c r="H71" s="209">
        <f t="shared" si="12"/>
        <v>1.53487804002041</v>
      </c>
      <c r="I71" t="str">
        <f t="shared" si="9"/>
        <v/>
      </c>
      <c r="J71" s="209"/>
      <c r="K71" s="167"/>
      <c r="L71" s="209"/>
      <c r="U71" s="214" t="s">
        <v>144</v>
      </c>
      <c r="V71" s="209">
        <f>Dashboard!F72</f>
        <v>8.37378551653451</v>
      </c>
      <c r="W71" s="209">
        <f>Dashboard!G72</f>
        <v>8.69375645295213</v>
      </c>
      <c r="X71" s="209">
        <f>Dashboard!H72</f>
        <v>8.26089609693953</v>
      </c>
      <c r="Y71" s="209">
        <f>Dashboard!I72</f>
        <v>7.48590704653749</v>
      </c>
      <c r="Z71" s="209">
        <f>Dashboard!J72</f>
        <v>7.54077280270527</v>
      </c>
      <c r="AA71" s="7">
        <f t="shared" si="5"/>
        <v>-3.41879931558108</v>
      </c>
      <c r="AB71" s="208" t="s">
        <v>145</v>
      </c>
      <c r="AC71" s="22" t="s">
        <v>145</v>
      </c>
      <c r="AD71" t="str">
        <f t="shared" si="6"/>
        <v/>
      </c>
      <c r="AE71" s="7">
        <f>Dashboard!L72</f>
        <v>-0.208253178457308</v>
      </c>
      <c r="AF71" s="7">
        <f t="shared" si="4"/>
        <v>-3.41879931558108</v>
      </c>
    </row>
    <row r="72" spans="1:32">
      <c r="A72" s="22" t="s">
        <v>171</v>
      </c>
      <c r="B72" s="167" t="s">
        <v>1272</v>
      </c>
      <c r="C72" s="206">
        <f>Dashboard!J85</f>
        <v>7.45214457896765</v>
      </c>
      <c r="D72" s="22" t="s">
        <v>171</v>
      </c>
      <c r="E72">
        <v>12</v>
      </c>
      <c r="F72" s="209">
        <f t="shared" si="11"/>
        <v>0.875812588036051</v>
      </c>
      <c r="G72" t="str">
        <f ca="1" t="shared" si="8"/>
        <v>Wembley Central</v>
      </c>
      <c r="H72" s="209">
        <f t="shared" si="12"/>
        <v>0.875812588036051</v>
      </c>
      <c r="I72" t="str">
        <f t="shared" si="9"/>
        <v/>
      </c>
      <c r="J72" s="209"/>
      <c r="K72" s="167"/>
      <c r="L72" s="209"/>
      <c r="U72" s="214" t="s">
        <v>146</v>
      </c>
      <c r="V72" s="209">
        <f>Dashboard!F73</f>
        <v>5.6416609934071</v>
      </c>
      <c r="W72" s="209">
        <f>Dashboard!G73</f>
        <v>5.74666418198198</v>
      </c>
      <c r="X72" s="209">
        <f>Dashboard!H73</f>
        <v>6.23570843298005</v>
      </c>
      <c r="Y72" s="209">
        <f>Dashboard!I73</f>
        <v>6.07346169327589</v>
      </c>
      <c r="Z72" s="209">
        <f>Dashboard!J73</f>
        <v>5.65158915610575</v>
      </c>
      <c r="AA72" s="7">
        <f t="shared" si="5"/>
        <v>0.0407465519740939</v>
      </c>
      <c r="AB72" s="208" t="s">
        <v>1331</v>
      </c>
      <c r="AC72" s="176" t="s">
        <v>1331</v>
      </c>
      <c r="AD72" t="str">
        <f t="shared" si="6"/>
        <v/>
      </c>
      <c r="AE72" s="7">
        <f>Dashboard!L73</f>
        <v>0.00248204067466262</v>
      </c>
      <c r="AF72" s="7">
        <f t="shared" si="4"/>
        <v>0.0407465519740939</v>
      </c>
    </row>
    <row r="73" spans="1:32">
      <c r="A73" s="22" t="s">
        <v>173</v>
      </c>
      <c r="B73" s="167" t="s">
        <v>1272</v>
      </c>
      <c r="C73" s="206">
        <f>Dashboard!J86</f>
        <v>4.79814264504715</v>
      </c>
      <c r="D73" s="22" t="s">
        <v>173</v>
      </c>
      <c r="E73">
        <v>13</v>
      </c>
      <c r="F73" s="209">
        <f t="shared" si="11"/>
        <v>0.204761655473149</v>
      </c>
      <c r="G73" t="str">
        <f ca="1" t="shared" si="8"/>
        <v>Dudden Hill</v>
      </c>
      <c r="H73" s="209">
        <f t="shared" si="12"/>
        <v>0.204761655473149</v>
      </c>
      <c r="I73" t="str">
        <f t="shared" si="9"/>
        <v/>
      </c>
      <c r="J73" s="209"/>
      <c r="K73" s="167"/>
      <c r="L73" s="209"/>
      <c r="U73" s="214" t="s">
        <v>148</v>
      </c>
      <c r="V73" s="209">
        <f>Dashboard!F74</f>
        <v>3.69700424614435</v>
      </c>
      <c r="W73" s="209">
        <f>Dashboard!G74</f>
        <v>3.77169341511641</v>
      </c>
      <c r="X73" s="209">
        <f>Dashboard!H74</f>
        <v>3.72264325985255</v>
      </c>
      <c r="Y73" s="209">
        <f>Dashboard!I74</f>
        <v>4.30594395021834</v>
      </c>
      <c r="Z73" s="209">
        <f>Dashboard!J74</f>
        <v>4.66160999363905</v>
      </c>
      <c r="AA73" s="7">
        <f t="shared" si="5"/>
        <v>3.95887531437666</v>
      </c>
      <c r="AB73" s="208" t="s">
        <v>149</v>
      </c>
      <c r="AC73" s="22" t="s">
        <v>149</v>
      </c>
      <c r="AD73" t="str">
        <f t="shared" si="6"/>
        <v/>
      </c>
      <c r="AE73" s="7">
        <f>Dashboard!L74</f>
        <v>0.241151436873675</v>
      </c>
      <c r="AF73" s="7">
        <f t="shared" si="4"/>
        <v>3.95887531437666</v>
      </c>
    </row>
    <row r="74" spans="1:32">
      <c r="A74" s="22" t="s">
        <v>175</v>
      </c>
      <c r="B74" s="167" t="s">
        <v>1272</v>
      </c>
      <c r="C74" s="206">
        <f>Dashboard!J87</f>
        <v>1.94961490507757</v>
      </c>
      <c r="D74" s="22" t="s">
        <v>175</v>
      </c>
      <c r="E74">
        <v>14</v>
      </c>
      <c r="F74" s="209">
        <f t="shared" si="11"/>
        <v>0.0303468928152368</v>
      </c>
      <c r="G74" t="str">
        <f ca="1" t="shared" si="8"/>
        <v>Welsh Harp</v>
      </c>
      <c r="H74" s="209">
        <f t="shared" si="12"/>
        <v>0.0303468928152368</v>
      </c>
      <c r="I74" t="str">
        <f t="shared" si="9"/>
        <v/>
      </c>
      <c r="J74" s="209"/>
      <c r="K74" s="167"/>
      <c r="L74" s="209"/>
      <c r="U74" s="214" t="s">
        <v>150</v>
      </c>
      <c r="V74" s="209">
        <f>Dashboard!F75</f>
        <v>0.545969248194163</v>
      </c>
      <c r="W74" s="209">
        <f>Dashboard!G75</f>
        <v>-0.439164371029937</v>
      </c>
      <c r="X74" s="209">
        <f>Dashboard!H75</f>
        <v>-0.103345841144558</v>
      </c>
      <c r="Y74" s="209">
        <f>Dashboard!I75</f>
        <v>0.0542512951974459</v>
      </c>
      <c r="Z74" s="209">
        <f>Dashboard!J75</f>
        <v>-0.624243295982311</v>
      </c>
      <c r="AA74" s="7">
        <f t="shared" si="5"/>
        <v>-4.80271402668539</v>
      </c>
      <c r="AB74" s="208" t="s">
        <v>151</v>
      </c>
      <c r="AC74" s="176" t="s">
        <v>151</v>
      </c>
      <c r="AD74" t="str">
        <f t="shared" si="6"/>
        <v/>
      </c>
      <c r="AE74" s="7">
        <f>Dashboard!L75</f>
        <v>-0.292553136044119</v>
      </c>
      <c r="AF74" s="7">
        <f t="shared" si="4"/>
        <v>-4.80271402668539</v>
      </c>
    </row>
    <row r="75" spans="1:32">
      <c r="A75" s="22" t="s">
        <v>177</v>
      </c>
      <c r="B75" s="167" t="s">
        <v>1272</v>
      </c>
      <c r="C75" s="206">
        <f>Dashboard!J88</f>
        <v>4.71529915898772</v>
      </c>
      <c r="D75" s="22" t="s">
        <v>177</v>
      </c>
      <c r="E75">
        <v>15</v>
      </c>
      <c r="F75" s="209">
        <f t="shared" si="11"/>
        <v>-0.00583604037079</v>
      </c>
      <c r="G75" t="str">
        <f ca="1" t="shared" si="8"/>
        <v>Mapesbury</v>
      </c>
      <c r="H75" s="209">
        <f t="shared" si="12"/>
        <v>-0.00583604037079</v>
      </c>
      <c r="I75" t="str">
        <f t="shared" si="9"/>
        <v/>
      </c>
      <c r="J75" s="209"/>
      <c r="K75" s="167"/>
      <c r="L75" s="209"/>
      <c r="U75" s="214" t="s">
        <v>152</v>
      </c>
      <c r="V75" s="209">
        <f>Dashboard!F76</f>
        <v>3.81983899377379</v>
      </c>
      <c r="W75" s="209">
        <f>Dashboard!G76</f>
        <v>4.26562677779747</v>
      </c>
      <c r="X75" s="209">
        <f>Dashboard!H76</f>
        <v>3.99686199665919</v>
      </c>
      <c r="Y75" s="209">
        <f>Dashboard!I76</f>
        <v>4.70041981802825</v>
      </c>
      <c r="Z75" s="209">
        <f>Dashboard!J76</f>
        <v>4.4604200708213</v>
      </c>
      <c r="AA75" s="7">
        <f t="shared" si="5"/>
        <v>2.6290332805571</v>
      </c>
      <c r="AB75" s="208" t="s">
        <v>1332</v>
      </c>
      <c r="AC75" s="22" t="s">
        <v>1332</v>
      </c>
      <c r="AD75" t="str">
        <f t="shared" si="6"/>
        <v/>
      </c>
      <c r="AE75" s="7">
        <f>Dashboard!L76</f>
        <v>0.16014526926188</v>
      </c>
      <c r="AF75" s="7">
        <f t="shared" si="4"/>
        <v>2.6290332805571</v>
      </c>
    </row>
    <row r="76" spans="1:32">
      <c r="A76" s="22" t="s">
        <v>179</v>
      </c>
      <c r="B76" s="167" t="s">
        <v>1272</v>
      </c>
      <c r="C76" s="206">
        <f>Dashboard!J89</f>
        <v>-3.69694797357591</v>
      </c>
      <c r="D76" s="22" t="s">
        <v>179</v>
      </c>
      <c r="E76">
        <v>16</v>
      </c>
      <c r="F76" s="209">
        <f t="shared" si="11"/>
        <v>-0.624243295982311</v>
      </c>
      <c r="G76" t="str">
        <f ca="1" t="shared" si="8"/>
        <v>Barnhill</v>
      </c>
      <c r="H76" s="209">
        <f t="shared" si="12"/>
        <v>-0.624243295982311</v>
      </c>
      <c r="I76" t="str">
        <f t="shared" si="9"/>
        <v/>
      </c>
      <c r="J76" s="209"/>
      <c r="K76" s="167"/>
      <c r="L76" s="209"/>
      <c r="U76" s="214" t="s">
        <v>154</v>
      </c>
      <c r="V76" s="209">
        <f>Dashboard!F77</f>
        <v>1.00052209430514</v>
      </c>
      <c r="W76" s="209">
        <f>Dashboard!G77</f>
        <v>1.33534670693452</v>
      </c>
      <c r="X76" s="209">
        <f>Dashboard!H77</f>
        <v>1.40916731608755</v>
      </c>
      <c r="Y76" s="209">
        <f>Dashboard!I77</f>
        <v>1.88034926527564</v>
      </c>
      <c r="Z76" s="209">
        <f>Dashboard!J77</f>
        <v>1.53487804002041</v>
      </c>
      <c r="AA76" s="7">
        <f t="shared" si="5"/>
        <v>2.19307065925834</v>
      </c>
      <c r="AB76" s="208" t="s">
        <v>1333</v>
      </c>
      <c r="AC76" s="176" t="s">
        <v>1333</v>
      </c>
      <c r="AD76" t="str">
        <f t="shared" si="6"/>
        <v/>
      </c>
      <c r="AE76" s="7">
        <f>Dashboard!L77</f>
        <v>0.133588986428818</v>
      </c>
      <c r="AF76" s="7">
        <f t="shared" si="4"/>
        <v>2.19307065925834</v>
      </c>
    </row>
    <row r="77" spans="1:32">
      <c r="A77" s="22" t="s">
        <v>181</v>
      </c>
      <c r="B77" s="167" t="s">
        <v>1272</v>
      </c>
      <c r="C77" s="206">
        <f>Dashboard!J90</f>
        <v>4.10172751126068</v>
      </c>
      <c r="D77" s="22" t="s">
        <v>181</v>
      </c>
      <c r="E77">
        <v>17</v>
      </c>
      <c r="F77" s="209">
        <f t="shared" si="11"/>
        <v>-3.69694797357591</v>
      </c>
      <c r="G77" t="str">
        <f ca="1" t="shared" si="8"/>
        <v>Stonebridge</v>
      </c>
      <c r="H77" s="209">
        <f t="shared" si="12"/>
        <v>-3.69694797357591</v>
      </c>
      <c r="I77" t="str">
        <f t="shared" si="9"/>
        <v/>
      </c>
      <c r="J77" s="209"/>
      <c r="K77" s="167"/>
      <c r="L77" s="209"/>
      <c r="U77" s="214" t="s">
        <v>156</v>
      </c>
      <c r="V77" s="209">
        <f>Dashboard!F78</f>
        <v>0.370943509885278</v>
      </c>
      <c r="W77" s="209">
        <f>Dashboard!G78</f>
        <v>0.486131685121423</v>
      </c>
      <c r="X77" s="209">
        <f>Dashboard!H78</f>
        <v>0.478076497524604</v>
      </c>
      <c r="Y77" s="209">
        <f>Dashboard!I78</f>
        <v>1.06344871955448</v>
      </c>
      <c r="Z77" s="209">
        <f>Dashboard!J78</f>
        <v>0.204761655473149</v>
      </c>
      <c r="AA77" s="7">
        <f t="shared" si="5"/>
        <v>-0.682033299965514</v>
      </c>
      <c r="AB77" s="208" t="s">
        <v>1334</v>
      </c>
      <c r="AC77" s="22" t="s">
        <v>1334</v>
      </c>
      <c r="AD77" t="str">
        <f t="shared" si="6"/>
        <v/>
      </c>
      <c r="AE77" s="7">
        <f>Dashboard!L78</f>
        <v>-0.0415454636030322</v>
      </c>
      <c r="AF77" s="7">
        <f t="shared" ref="AF77:AF140" si="13">((AE77-AE$11)/AE$10)*5</f>
        <v>-0.682033299965514</v>
      </c>
    </row>
    <row r="78" spans="1:32">
      <c r="A78" s="22" t="s">
        <v>183</v>
      </c>
      <c r="B78" s="167" t="s">
        <v>1272</v>
      </c>
      <c r="C78" s="206">
        <f>Dashboard!J91</f>
        <v>2.55927111599321</v>
      </c>
      <c r="D78" s="22" t="s">
        <v>183</v>
      </c>
      <c r="E78">
        <v>18</v>
      </c>
      <c r="F78" s="209">
        <f t="shared" si="11"/>
        <v>-3.7588101999907</v>
      </c>
      <c r="G78" t="str">
        <f ca="1" t="shared" si="8"/>
        <v>Willesden Green</v>
      </c>
      <c r="H78" s="209">
        <f t="shared" si="12"/>
        <v>-3.7588101999907</v>
      </c>
      <c r="I78" t="str">
        <f t="shared" si="9"/>
        <v/>
      </c>
      <c r="J78" s="209"/>
      <c r="K78" s="167"/>
      <c r="L78" s="209"/>
      <c r="U78" s="214" t="s">
        <v>158</v>
      </c>
      <c r="V78" s="209">
        <f>Dashboard!F79</f>
        <v>4.47172669344341</v>
      </c>
      <c r="W78" s="209">
        <f>Dashboard!G79</f>
        <v>4.62105043558833</v>
      </c>
      <c r="X78" s="209">
        <f>Dashboard!H79</f>
        <v>4.18425408125522</v>
      </c>
      <c r="Y78" s="209">
        <f>Dashboard!I79</f>
        <v>4.21736202433688</v>
      </c>
      <c r="Z78" s="209">
        <f>Dashboard!J79</f>
        <v>3.94443781149146</v>
      </c>
      <c r="AA78" s="7">
        <f t="shared" ref="AA78:AA141" si="14">AF78</f>
        <v>-2.16406645277253</v>
      </c>
      <c r="AB78" s="208" t="s">
        <v>159</v>
      </c>
      <c r="AC78" s="176" t="s">
        <v>159</v>
      </c>
      <c r="AD78" t="str">
        <f t="shared" ref="AD78:AD141" si="15">IF(AC78=AB78,"","N")</f>
        <v/>
      </c>
      <c r="AE78" s="7">
        <f>Dashboard!L79</f>
        <v>-0.131822220487989</v>
      </c>
      <c r="AF78" s="7">
        <f t="shared" si="13"/>
        <v>-2.16406645277253</v>
      </c>
    </row>
    <row r="79" spans="1:32">
      <c r="A79" s="22" t="s">
        <v>185</v>
      </c>
      <c r="B79" s="167" t="s">
        <v>1272</v>
      </c>
      <c r="C79" s="206">
        <f>Dashboard!J92</f>
        <v>0.0303468928152368</v>
      </c>
      <c r="D79" s="22" t="s">
        <v>185</v>
      </c>
      <c r="E79">
        <v>19</v>
      </c>
      <c r="F79" s="209">
        <f t="shared" si="11"/>
        <v>-5.78968102750438</v>
      </c>
      <c r="G79" t="str">
        <f ca="1" t="shared" si="8"/>
        <v>Kensal Green</v>
      </c>
      <c r="H79" s="209">
        <f t="shared" si="12"/>
        <v>-5.78968102750438</v>
      </c>
      <c r="I79" t="str">
        <f t="shared" si="9"/>
        <v/>
      </c>
      <c r="J79" s="209"/>
      <c r="K79" s="167"/>
      <c r="L79" s="209"/>
      <c r="U79" s="214" t="s">
        <v>160</v>
      </c>
      <c r="V79" s="209">
        <f>Dashboard!F80</f>
        <v>-10.5789067872825</v>
      </c>
      <c r="W79" s="209">
        <f>Dashboard!G80</f>
        <v>-11.6704351166244</v>
      </c>
      <c r="X79" s="209">
        <f>Dashboard!H80</f>
        <v>-11.6975401118689</v>
      </c>
      <c r="Y79" s="209">
        <f>Dashboard!I80</f>
        <v>-10.2538717811706</v>
      </c>
      <c r="Z79" s="209">
        <f>Dashboard!J80</f>
        <v>-11.4713416808375</v>
      </c>
      <c r="AA79" s="7">
        <f t="shared" si="14"/>
        <v>-3.66267615443858</v>
      </c>
      <c r="AB79" s="208" t="s">
        <v>161</v>
      </c>
      <c r="AC79" s="22" t="s">
        <v>161</v>
      </c>
      <c r="AD79" t="str">
        <f t="shared" si="15"/>
        <v/>
      </c>
      <c r="AE79" s="7">
        <f>Dashboard!L80</f>
        <v>-0.22310872338875</v>
      </c>
      <c r="AF79" s="7">
        <f t="shared" si="13"/>
        <v>-3.66267615443858</v>
      </c>
    </row>
    <row r="80" spans="1:32">
      <c r="A80" s="22" t="s">
        <v>187</v>
      </c>
      <c r="B80" s="167" t="s">
        <v>1272</v>
      </c>
      <c r="C80" s="206">
        <f>Dashboard!J93</f>
        <v>0.875812588036051</v>
      </c>
      <c r="D80" s="22" t="s">
        <v>187</v>
      </c>
      <c r="E80">
        <v>20</v>
      </c>
      <c r="F80" s="209">
        <f t="shared" si="11"/>
        <v>-8.14892858608562</v>
      </c>
      <c r="G80" t="str">
        <f ca="1" t="shared" si="8"/>
        <v>Kilburn</v>
      </c>
      <c r="H80" s="209">
        <f t="shared" si="12"/>
        <v>-8.14892858608562</v>
      </c>
      <c r="I80" t="str">
        <f t="shared" si="9"/>
        <v/>
      </c>
      <c r="J80" s="209"/>
      <c r="K80" s="167"/>
      <c r="L80" s="209"/>
      <c r="U80" s="214" t="s">
        <v>162</v>
      </c>
      <c r="V80" s="209">
        <f>Dashboard!F81</f>
        <v>-5.48221257442317</v>
      </c>
      <c r="W80" s="209">
        <f>Dashboard!G81</f>
        <v>-5.72234415128141</v>
      </c>
      <c r="X80" s="209">
        <f>Dashboard!H81</f>
        <v>-6.61116061871756</v>
      </c>
      <c r="Y80" s="209">
        <f>Dashboard!I81</f>
        <v>-5.95115155346182</v>
      </c>
      <c r="Z80" s="209">
        <f>Dashboard!J81</f>
        <v>-5.78968102750438</v>
      </c>
      <c r="AA80" s="7">
        <f t="shared" si="14"/>
        <v>-1.26189302936893</v>
      </c>
      <c r="AB80" s="208" t="s">
        <v>1335</v>
      </c>
      <c r="AC80" s="176" t="s">
        <v>1335</v>
      </c>
      <c r="AD80" t="str">
        <f t="shared" si="15"/>
        <v/>
      </c>
      <c r="AE80" s="7">
        <f>Dashboard!L81</f>
        <v>-0.0768671132703018</v>
      </c>
      <c r="AF80" s="7">
        <f t="shared" si="13"/>
        <v>-1.26189302936893</v>
      </c>
    </row>
    <row r="81" spans="1:32">
      <c r="A81" s="22" t="s">
        <v>189</v>
      </c>
      <c r="B81" s="167" t="s">
        <v>1272</v>
      </c>
      <c r="C81" s="206">
        <f>Dashboard!J94</f>
        <v>-3.7588101999907</v>
      </c>
      <c r="D81" s="22" t="s">
        <v>189</v>
      </c>
      <c r="E81">
        <v>21</v>
      </c>
      <c r="F81" s="209">
        <f t="shared" si="11"/>
        <v>-11.4713416808375</v>
      </c>
      <c r="G81" t="str">
        <f ca="1" t="shared" si="8"/>
        <v>Harlesden</v>
      </c>
      <c r="H81" s="209">
        <f t="shared" si="12"/>
        <v>-11.4713416808375</v>
      </c>
      <c r="I81" t="str">
        <f t="shared" si="9"/>
        <v/>
      </c>
      <c r="J81" s="209"/>
      <c r="K81" s="167"/>
      <c r="L81" s="209"/>
      <c r="U81" s="214" t="s">
        <v>164</v>
      </c>
      <c r="V81" s="209">
        <f>Dashboard!F82</f>
        <v>6.54957348615952</v>
      </c>
      <c r="W81" s="209">
        <f>Dashboard!G82</f>
        <v>7.46915750879902</v>
      </c>
      <c r="X81" s="209">
        <f>Dashboard!H82</f>
        <v>7.19727030260091</v>
      </c>
      <c r="Y81" s="209">
        <f>Dashboard!I82</f>
        <v>7.42051788016793</v>
      </c>
      <c r="Z81" s="209">
        <f>Dashboard!J82</f>
        <v>6.87306113294581</v>
      </c>
      <c r="AA81" s="7">
        <f t="shared" si="14"/>
        <v>1.32763801448847</v>
      </c>
      <c r="AB81" s="208" t="s">
        <v>165</v>
      </c>
      <c r="AC81" s="22" t="s">
        <v>165</v>
      </c>
      <c r="AD81" t="str">
        <f t="shared" si="15"/>
        <v/>
      </c>
      <c r="AE81" s="7">
        <f>Dashboard!L82</f>
        <v>0.0808719116965719</v>
      </c>
      <c r="AF81" s="7">
        <f t="shared" si="13"/>
        <v>1.32763801448847</v>
      </c>
    </row>
    <row r="82" spans="1:32">
      <c r="A82" s="22" t="s">
        <v>191</v>
      </c>
      <c r="B82" s="167" t="s">
        <v>1273</v>
      </c>
      <c r="C82" s="206">
        <f>Dashboard!J95</f>
        <v>10.1798410075936</v>
      </c>
      <c r="D82" s="22" t="s">
        <v>191</v>
      </c>
      <c r="E82">
        <v>1</v>
      </c>
      <c r="F82" s="209">
        <f>LARGE(C$82:C$103,E82)</f>
        <v>13.0614083307899</v>
      </c>
      <c r="G82" t="str">
        <f ca="1" t="shared" si="8"/>
        <v>Biggin Hill</v>
      </c>
      <c r="H82" s="209">
        <f t="shared" si="12"/>
        <v>13.0614083307899</v>
      </c>
      <c r="I82" t="str">
        <f t="shared" si="9"/>
        <v>Bromley 2009</v>
      </c>
      <c r="J82" s="209">
        <f>MAX(C$82:C$103)</f>
        <v>13.0614083307899</v>
      </c>
      <c r="K82" s="167"/>
      <c r="L82" s="209"/>
      <c r="U82" s="214" t="s">
        <v>166</v>
      </c>
      <c r="V82" s="209">
        <f>Dashboard!F83</f>
        <v>-8.62930697893508</v>
      </c>
      <c r="W82" s="209">
        <f>Dashboard!G83</f>
        <v>-9.52532110817199</v>
      </c>
      <c r="X82" s="209">
        <f>Dashboard!H83</f>
        <v>-8.89413739374694</v>
      </c>
      <c r="Y82" s="209">
        <f>Dashboard!I83</f>
        <v>-8.36591525043008</v>
      </c>
      <c r="Z82" s="209">
        <f>Dashboard!J83</f>
        <v>-8.14892858608562</v>
      </c>
      <c r="AA82" s="7">
        <f t="shared" si="14"/>
        <v>1.9715393215839</v>
      </c>
      <c r="AB82" s="208" t="s">
        <v>167</v>
      </c>
      <c r="AC82" s="176" t="s">
        <v>167</v>
      </c>
      <c r="AD82" t="str">
        <f t="shared" si="15"/>
        <v/>
      </c>
      <c r="AE82" s="7">
        <f>Dashboard!L83</f>
        <v>0.120094598212364</v>
      </c>
      <c r="AF82" s="7">
        <f t="shared" si="13"/>
        <v>1.9715393215839</v>
      </c>
    </row>
    <row r="83" spans="1:32">
      <c r="A83" s="22" t="s">
        <v>193</v>
      </c>
      <c r="B83" s="167" t="s">
        <v>1273</v>
      </c>
      <c r="C83" s="206">
        <f>Dashboard!J96</f>
        <v>13.0614083307899</v>
      </c>
      <c r="D83" s="22" t="s">
        <v>193</v>
      </c>
      <c r="E83">
        <v>2</v>
      </c>
      <c r="F83" s="209">
        <f t="shared" ref="F83:F103" si="16">LARGE(C$82:C$103,E83)</f>
        <v>13.0491187614543</v>
      </c>
      <c r="G83" t="str">
        <f ca="1" t="shared" si="8"/>
        <v>Chelsfield and Pratts Bottom</v>
      </c>
      <c r="H83" s="209">
        <f t="shared" si="12"/>
        <v>13.0491187614543</v>
      </c>
      <c r="I83" t="str">
        <f t="shared" si="9"/>
        <v/>
      </c>
      <c r="J83" s="209">
        <f>MIN(C$82:C$103)</f>
        <v>-3.19177482224001</v>
      </c>
      <c r="K83" s="167"/>
      <c r="L83" s="209"/>
      <c r="U83" s="214" t="s">
        <v>168</v>
      </c>
      <c r="V83" s="209">
        <f>Dashboard!F84</f>
        <v>0.477133757257026</v>
      </c>
      <c r="W83" s="209">
        <f>Dashboard!G84</f>
        <v>-0.0784092088253736</v>
      </c>
      <c r="X83" s="209">
        <f>Dashboard!H84</f>
        <v>0.271786749851297</v>
      </c>
      <c r="Y83" s="209">
        <f>Dashboard!I84</f>
        <v>0.894746713704136</v>
      </c>
      <c r="Z83" s="209">
        <f>Dashboard!J84</f>
        <v>-0.00583604037079</v>
      </c>
      <c r="AA83" s="7">
        <f t="shared" si="14"/>
        <v>-1.98217480497518</v>
      </c>
      <c r="AB83" s="208" t="s">
        <v>169</v>
      </c>
      <c r="AC83" s="22" t="s">
        <v>169</v>
      </c>
      <c r="AD83" t="str">
        <f t="shared" si="15"/>
        <v/>
      </c>
      <c r="AE83" s="7">
        <f>Dashboard!L84</f>
        <v>-0.120742449406954</v>
      </c>
      <c r="AF83" s="7">
        <f t="shared" si="13"/>
        <v>-1.98217480497518</v>
      </c>
    </row>
    <row r="84" spans="1:32">
      <c r="A84" s="22" t="s">
        <v>195</v>
      </c>
      <c r="B84" s="167" t="s">
        <v>1273</v>
      </c>
      <c r="C84" s="206">
        <f>Dashboard!J97</f>
        <v>6.19044381561575</v>
      </c>
      <c r="D84" s="22" t="s">
        <v>195</v>
      </c>
      <c r="E84">
        <v>3</v>
      </c>
      <c r="F84" s="209">
        <f t="shared" si="16"/>
        <v>11.6857859595843</v>
      </c>
      <c r="G84" t="str">
        <f ca="1" t="shared" ref="G84:G147" si="17">VLOOKUP(F84,C:D,2,FALSE)</f>
        <v>Shortlands</v>
      </c>
      <c r="H84" s="209">
        <f t="shared" si="12"/>
        <v>11.6857859595843</v>
      </c>
      <c r="I84" t="str">
        <f t="shared" ref="I84:I147" si="18">IF(E84=1,B84&amp;" 2009","")</f>
        <v/>
      </c>
      <c r="J84" s="209"/>
      <c r="K84" s="167"/>
      <c r="L84" s="209"/>
      <c r="U84" s="214" t="s">
        <v>170</v>
      </c>
      <c r="V84" s="209">
        <f>Dashboard!F85</f>
        <v>6.85562798316587</v>
      </c>
      <c r="W84" s="209">
        <f>Dashboard!G85</f>
        <v>7.63190065641415</v>
      </c>
      <c r="X84" s="209">
        <f>Dashboard!H85</f>
        <v>7.40476787971546</v>
      </c>
      <c r="Y84" s="209">
        <f>Dashboard!I85</f>
        <v>7.58289801002462</v>
      </c>
      <c r="Z84" s="209">
        <f>Dashboard!J85</f>
        <v>7.45214457896765</v>
      </c>
      <c r="AA84" s="7">
        <f t="shared" si="14"/>
        <v>2.44818655898441</v>
      </c>
      <c r="AB84" s="208" t="s">
        <v>1336</v>
      </c>
      <c r="AC84" s="176" t="s">
        <v>1336</v>
      </c>
      <c r="AD84" t="str">
        <f t="shared" si="15"/>
        <v/>
      </c>
      <c r="AE84" s="7">
        <f>Dashboard!L85</f>
        <v>0.149129148950444</v>
      </c>
      <c r="AF84" s="7">
        <f t="shared" si="13"/>
        <v>2.44818655898441</v>
      </c>
    </row>
    <row r="85" spans="1:32">
      <c r="A85" s="22" t="s">
        <v>197</v>
      </c>
      <c r="B85" s="167" t="s">
        <v>1273</v>
      </c>
      <c r="C85" s="206">
        <f>Dashboard!J98</f>
        <v>5.4148728331971</v>
      </c>
      <c r="D85" s="22" t="s">
        <v>197</v>
      </c>
      <c r="E85">
        <v>4</v>
      </c>
      <c r="F85" s="209">
        <f t="shared" si="16"/>
        <v>11.5242104824571</v>
      </c>
      <c r="G85" t="str">
        <f ca="1" t="shared" si="17"/>
        <v>Farnborough and Crofton</v>
      </c>
      <c r="H85" s="209">
        <f t="shared" si="12"/>
        <v>11.5242104824571</v>
      </c>
      <c r="I85" t="str">
        <f t="shared" si="18"/>
        <v/>
      </c>
      <c r="J85" s="209"/>
      <c r="K85" s="167"/>
      <c r="L85" s="209"/>
      <c r="U85" s="214" t="s">
        <v>172</v>
      </c>
      <c r="V85" s="209">
        <f>Dashboard!F86</f>
        <v>5.08028424312855</v>
      </c>
      <c r="W85" s="209">
        <f>Dashboard!G86</f>
        <v>5.37138485753588</v>
      </c>
      <c r="X85" s="209">
        <f>Dashboard!H86</f>
        <v>5.30366491348665</v>
      </c>
      <c r="Y85" s="209">
        <f>Dashboard!I86</f>
        <v>4.96074072885345</v>
      </c>
      <c r="Z85" s="209">
        <f>Dashboard!J86</f>
        <v>4.79814264504715</v>
      </c>
      <c r="AA85" s="7">
        <f t="shared" si="14"/>
        <v>-1.15794811580195</v>
      </c>
      <c r="AB85" s="208" t="s">
        <v>173</v>
      </c>
      <c r="AC85" s="22" t="s">
        <v>173</v>
      </c>
      <c r="AD85" t="str">
        <f t="shared" si="15"/>
        <v/>
      </c>
      <c r="AE85" s="7">
        <f>Dashboard!L86</f>
        <v>-0.0705353995203493</v>
      </c>
      <c r="AF85" s="7">
        <f t="shared" si="13"/>
        <v>-1.15794811580195</v>
      </c>
    </row>
    <row r="86" spans="1:32">
      <c r="A86" s="22" t="s">
        <v>199</v>
      </c>
      <c r="B86" s="167" t="s">
        <v>1273</v>
      </c>
      <c r="C86" s="206">
        <f>Dashboard!J99</f>
        <v>13.0491187614543</v>
      </c>
      <c r="D86" s="22" t="s">
        <v>199</v>
      </c>
      <c r="E86">
        <v>5</v>
      </c>
      <c r="F86" s="209">
        <f t="shared" si="16"/>
        <v>11.4720603104862</v>
      </c>
      <c r="G86" t="str">
        <f ca="1" t="shared" si="17"/>
        <v>Petts Wood and Knoll</v>
      </c>
      <c r="H86" s="209">
        <f t="shared" si="12"/>
        <v>11.4720603104862</v>
      </c>
      <c r="I86" t="str">
        <f t="shared" si="18"/>
        <v/>
      </c>
      <c r="J86" s="209"/>
      <c r="K86" s="167"/>
      <c r="L86" s="209"/>
      <c r="U86" s="214" t="s">
        <v>174</v>
      </c>
      <c r="V86" s="209">
        <f>Dashboard!F87</f>
        <v>1.24783397922468</v>
      </c>
      <c r="W86" s="209">
        <f>Dashboard!G87</f>
        <v>0.29978061592974</v>
      </c>
      <c r="X86" s="209">
        <f>Dashboard!H87</f>
        <v>1.20601316263689</v>
      </c>
      <c r="Y86" s="209">
        <f>Dashboard!I87</f>
        <v>1.40355777968069</v>
      </c>
      <c r="Z86" s="209">
        <f>Dashboard!J87</f>
        <v>1.94961490507757</v>
      </c>
      <c r="AA86" s="7">
        <f t="shared" si="14"/>
        <v>2.88020591902464</v>
      </c>
      <c r="AB86" s="208" t="s">
        <v>1337</v>
      </c>
      <c r="AC86" s="176" t="s">
        <v>1337</v>
      </c>
      <c r="AD86" t="str">
        <f t="shared" si="15"/>
        <v/>
      </c>
      <c r="AE86" s="7">
        <f>Dashboard!L87</f>
        <v>0.175445231463224</v>
      </c>
      <c r="AF86" s="7">
        <f t="shared" si="13"/>
        <v>2.88020591902464</v>
      </c>
    </row>
    <row r="87" spans="1:32">
      <c r="A87" s="22" t="s">
        <v>201</v>
      </c>
      <c r="B87" s="167" t="s">
        <v>1273</v>
      </c>
      <c r="C87" s="206">
        <f>Dashboard!J100</f>
        <v>10.2870145274224</v>
      </c>
      <c r="D87" s="22" t="s">
        <v>201</v>
      </c>
      <c r="E87">
        <v>6</v>
      </c>
      <c r="F87" s="209">
        <f t="shared" si="16"/>
        <v>10.2870145274224</v>
      </c>
      <c r="G87" t="str">
        <f ca="1" t="shared" si="17"/>
        <v>Chislehurst</v>
      </c>
      <c r="H87" s="209">
        <f t="shared" si="12"/>
        <v>10.2870145274224</v>
      </c>
      <c r="I87" t="str">
        <f t="shared" si="18"/>
        <v/>
      </c>
      <c r="J87" s="209"/>
      <c r="K87" s="167"/>
      <c r="L87" s="209"/>
      <c r="U87" s="214" t="s">
        <v>176</v>
      </c>
      <c r="V87" s="209">
        <f>Dashboard!F88</f>
        <v>5.70709883531174</v>
      </c>
      <c r="W87" s="209">
        <f>Dashboard!G88</f>
        <v>5.19373848387271</v>
      </c>
      <c r="X87" s="209">
        <f>Dashboard!H88</f>
        <v>5.17246112817725</v>
      </c>
      <c r="Y87" s="209">
        <f>Dashboard!I88</f>
        <v>5.45706308645329</v>
      </c>
      <c r="Z87" s="209">
        <f>Dashboard!J88</f>
        <v>4.71529915898772</v>
      </c>
      <c r="AA87" s="7">
        <f t="shared" si="14"/>
        <v>-4.07048295700465</v>
      </c>
      <c r="AB87" s="208" t="s">
        <v>177</v>
      </c>
      <c r="AC87" s="22" t="s">
        <v>177</v>
      </c>
      <c r="AD87" t="str">
        <f t="shared" si="15"/>
        <v/>
      </c>
      <c r="AE87" s="7">
        <f>Dashboard!L88</f>
        <v>-0.247949919081004</v>
      </c>
      <c r="AF87" s="7">
        <f t="shared" si="13"/>
        <v>-4.07048295700465</v>
      </c>
    </row>
    <row r="88" spans="1:32">
      <c r="A88" s="22" t="s">
        <v>203</v>
      </c>
      <c r="B88" s="167" t="s">
        <v>1273</v>
      </c>
      <c r="C88" s="206">
        <f>Dashboard!J101</f>
        <v>5.04056755712119</v>
      </c>
      <c r="D88" s="22" t="s">
        <v>203</v>
      </c>
      <c r="E88">
        <v>7</v>
      </c>
      <c r="F88" s="209">
        <f t="shared" si="16"/>
        <v>10.1798410075936</v>
      </c>
      <c r="G88" t="str">
        <f ca="1" t="shared" si="17"/>
        <v>Bickley</v>
      </c>
      <c r="H88" s="209">
        <f t="shared" si="12"/>
        <v>10.1798410075936</v>
      </c>
      <c r="I88" t="str">
        <f t="shared" si="18"/>
        <v/>
      </c>
      <c r="J88" s="209"/>
      <c r="K88" s="167"/>
      <c r="L88" s="209"/>
      <c r="U88" s="214" t="s">
        <v>178</v>
      </c>
      <c r="V88" s="209">
        <f>Dashboard!F89</f>
        <v>-4.53778435723147</v>
      </c>
      <c r="W88" s="209">
        <f>Dashboard!G89</f>
        <v>-4.38529836369847</v>
      </c>
      <c r="X88" s="209">
        <f>Dashboard!H89</f>
        <v>-4.06101206794239</v>
      </c>
      <c r="Y88" s="209">
        <f>Dashboard!I89</f>
        <v>-3.38301389878503</v>
      </c>
      <c r="Z88" s="209">
        <f>Dashboard!J89</f>
        <v>-3.69694797357591</v>
      </c>
      <c r="AA88" s="7">
        <f t="shared" si="14"/>
        <v>3.45090873792664</v>
      </c>
      <c r="AB88" s="208" t="s">
        <v>179</v>
      </c>
      <c r="AC88" s="176" t="s">
        <v>179</v>
      </c>
      <c r="AD88" t="str">
        <f t="shared" si="15"/>
        <v/>
      </c>
      <c r="AE88" s="7">
        <f>Dashboard!L89</f>
        <v>0.210209095913889</v>
      </c>
      <c r="AF88" s="7">
        <f t="shared" si="13"/>
        <v>3.45090873792664</v>
      </c>
    </row>
    <row r="89" spans="1:32">
      <c r="A89" s="22" t="s">
        <v>205</v>
      </c>
      <c r="B89" s="167" t="s">
        <v>1273</v>
      </c>
      <c r="C89" s="206">
        <f>Dashboard!J102</f>
        <v>8.49379229415668</v>
      </c>
      <c r="D89" s="22" t="s">
        <v>205</v>
      </c>
      <c r="E89">
        <v>8</v>
      </c>
      <c r="F89" s="209">
        <f t="shared" si="16"/>
        <v>10.1554017135588</v>
      </c>
      <c r="G89" t="str">
        <f ca="1" t="shared" si="17"/>
        <v>Hayes and Coney Hall</v>
      </c>
      <c r="H89" s="209">
        <f t="shared" si="12"/>
        <v>10.1554017135588</v>
      </c>
      <c r="I89" t="str">
        <f t="shared" si="18"/>
        <v/>
      </c>
      <c r="J89" s="209"/>
      <c r="K89" s="167"/>
      <c r="L89" s="209"/>
      <c r="U89" s="214" t="s">
        <v>180</v>
      </c>
      <c r="V89" s="209">
        <f>Dashboard!F90</f>
        <v>3.95286307745147</v>
      </c>
      <c r="W89" s="209">
        <f>Dashboard!G90</f>
        <v>4.0386155546305</v>
      </c>
      <c r="X89" s="209">
        <f>Dashboard!H90</f>
        <v>4.46996993907721</v>
      </c>
      <c r="Y89" s="209">
        <f>Dashboard!I90</f>
        <v>4.77186205938626</v>
      </c>
      <c r="Z89" s="209">
        <f>Dashboard!J90</f>
        <v>4.10172751126068</v>
      </c>
      <c r="AA89" s="7">
        <f t="shared" si="14"/>
        <v>0.610960212217845</v>
      </c>
      <c r="AB89" s="208" t="s">
        <v>181</v>
      </c>
      <c r="AC89" s="22" t="s">
        <v>181</v>
      </c>
      <c r="AD89" t="str">
        <f t="shared" si="15"/>
        <v/>
      </c>
      <c r="AE89" s="7">
        <f>Dashboard!L90</f>
        <v>0.0372161084523011</v>
      </c>
      <c r="AF89" s="7">
        <f t="shared" si="13"/>
        <v>0.610960212217845</v>
      </c>
    </row>
    <row r="90" spans="1:32">
      <c r="A90" s="22" t="s">
        <v>207</v>
      </c>
      <c r="B90" s="167" t="s">
        <v>1273</v>
      </c>
      <c r="C90" s="206">
        <f>Dashboard!J103</f>
        <v>2.84311721228244</v>
      </c>
      <c r="D90" s="22" t="s">
        <v>207</v>
      </c>
      <c r="E90">
        <v>9</v>
      </c>
      <c r="F90" s="209">
        <f t="shared" si="16"/>
        <v>9.03845031809496</v>
      </c>
      <c r="G90" t="str">
        <f ca="1" t="shared" si="17"/>
        <v>West Wickham</v>
      </c>
      <c r="H90" s="209">
        <f t="shared" si="12"/>
        <v>9.03845031809496</v>
      </c>
      <c r="I90" t="str">
        <f t="shared" si="18"/>
        <v/>
      </c>
      <c r="J90" s="209"/>
      <c r="K90" s="167"/>
      <c r="L90" s="209"/>
      <c r="U90" s="214" t="s">
        <v>182</v>
      </c>
      <c r="V90" s="209">
        <f>Dashboard!F91</f>
        <v>2.51481845225418</v>
      </c>
      <c r="W90" s="209">
        <f>Dashboard!G91</f>
        <v>1.90654669437056</v>
      </c>
      <c r="X90" s="209">
        <f>Dashboard!H91</f>
        <v>2.4993250995963</v>
      </c>
      <c r="Y90" s="209">
        <f>Dashboard!I91</f>
        <v>2.180913803809</v>
      </c>
      <c r="Z90" s="209">
        <f>Dashboard!J91</f>
        <v>2.55927111599321</v>
      </c>
      <c r="AA90" s="7">
        <f t="shared" si="14"/>
        <v>0.182439876179279</v>
      </c>
      <c r="AB90" s="208" t="s">
        <v>183</v>
      </c>
      <c r="AC90" s="176" t="s">
        <v>183</v>
      </c>
      <c r="AD90" t="str">
        <f t="shared" si="15"/>
        <v/>
      </c>
      <c r="AE90" s="7">
        <f>Dashboard!L91</f>
        <v>0.0111131659347589</v>
      </c>
      <c r="AF90" s="7">
        <f t="shared" si="13"/>
        <v>0.182439876179279</v>
      </c>
    </row>
    <row r="91" spans="1:32">
      <c r="A91" s="22" t="s">
        <v>209</v>
      </c>
      <c r="B91" s="167" t="s">
        <v>1273</v>
      </c>
      <c r="C91" s="206">
        <f>Dashboard!J104</f>
        <v>2.86312489399968</v>
      </c>
      <c r="D91" s="22" t="s">
        <v>209</v>
      </c>
      <c r="E91">
        <v>10</v>
      </c>
      <c r="F91" s="209">
        <f t="shared" si="16"/>
        <v>8.8580273848367</v>
      </c>
      <c r="G91" t="str">
        <f ca="1" t="shared" si="17"/>
        <v>Kelsey and Eden Park</v>
      </c>
      <c r="H91" s="209">
        <f t="shared" si="12"/>
        <v>8.8580273848367</v>
      </c>
      <c r="I91" t="str">
        <f t="shared" si="18"/>
        <v/>
      </c>
      <c r="J91" s="209"/>
      <c r="K91" s="167"/>
      <c r="L91" s="209"/>
      <c r="U91" s="214" t="s">
        <v>184</v>
      </c>
      <c r="V91" s="209">
        <f>Dashboard!F92</f>
        <v>0.65289914379162</v>
      </c>
      <c r="W91" s="209">
        <f>Dashboard!G92</f>
        <v>-0.471273478626311</v>
      </c>
      <c r="X91" s="209">
        <f>Dashboard!H92</f>
        <v>0.00890162804342709</v>
      </c>
      <c r="Y91" s="209">
        <f>Dashboard!I92</f>
        <v>0.968315348664656</v>
      </c>
      <c r="Z91" s="209">
        <f>Dashboard!J92</f>
        <v>0.0303468928152368</v>
      </c>
      <c r="AA91" s="7">
        <f t="shared" si="14"/>
        <v>-2.55504048643828</v>
      </c>
      <c r="AB91" s="208" t="s">
        <v>1338</v>
      </c>
      <c r="AC91" s="22" t="s">
        <v>1338</v>
      </c>
      <c r="AD91" t="str">
        <f t="shared" si="15"/>
        <v/>
      </c>
      <c r="AE91" s="7">
        <f>Dashboard!L92</f>
        <v>-0.155638062744096</v>
      </c>
      <c r="AF91" s="7">
        <f t="shared" si="13"/>
        <v>-2.55504048643828</v>
      </c>
    </row>
    <row r="92" spans="1:32">
      <c r="A92" s="22" t="s">
        <v>211</v>
      </c>
      <c r="B92" s="167" t="s">
        <v>1273</v>
      </c>
      <c r="C92" s="206">
        <f>Dashboard!J105</f>
        <v>-3.19177482224001</v>
      </c>
      <c r="D92" s="22" t="s">
        <v>211</v>
      </c>
      <c r="E92">
        <v>11</v>
      </c>
      <c r="F92" s="209">
        <f t="shared" si="16"/>
        <v>8.49379229415668</v>
      </c>
      <c r="G92" t="str">
        <f ca="1" t="shared" si="17"/>
        <v>Copers Cope</v>
      </c>
      <c r="H92" s="209">
        <f t="shared" si="12"/>
        <v>8.49379229415668</v>
      </c>
      <c r="I92" t="str">
        <f t="shared" si="18"/>
        <v/>
      </c>
      <c r="J92" s="209"/>
      <c r="K92" s="167"/>
      <c r="L92" s="209"/>
      <c r="U92" s="214" t="s">
        <v>186</v>
      </c>
      <c r="V92" s="209">
        <f>Dashboard!F93</f>
        <v>-0.802061725284331</v>
      </c>
      <c r="W92" s="209">
        <f>Dashboard!G93</f>
        <v>-0.369150038304179</v>
      </c>
      <c r="X92" s="209">
        <f>Dashboard!H93</f>
        <v>0.422900756455299</v>
      </c>
      <c r="Y92" s="209">
        <f>Dashboard!I93</f>
        <v>1.04031127975365</v>
      </c>
      <c r="Z92" s="209">
        <f>Dashboard!J93</f>
        <v>0.875812588036051</v>
      </c>
      <c r="AA92" s="7">
        <f t="shared" si="14"/>
        <v>6.88622809565753</v>
      </c>
      <c r="AB92" s="208" t="s">
        <v>1339</v>
      </c>
      <c r="AC92" s="176" t="s">
        <v>1339</v>
      </c>
      <c r="AD92" t="str">
        <f t="shared" si="15"/>
        <v/>
      </c>
      <c r="AE92" s="7">
        <f>Dashboard!L93</f>
        <v>0.419468578330095</v>
      </c>
      <c r="AF92" s="7">
        <f t="shared" si="13"/>
        <v>6.88622809565753</v>
      </c>
    </row>
    <row r="93" spans="1:32">
      <c r="A93" s="22" t="s">
        <v>213</v>
      </c>
      <c r="B93" s="167" t="s">
        <v>1273</v>
      </c>
      <c r="C93" s="206">
        <f>Dashboard!J106</f>
        <v>6.80271288782395</v>
      </c>
      <c r="D93" s="22" t="s">
        <v>213</v>
      </c>
      <c r="E93">
        <v>12</v>
      </c>
      <c r="F93" s="209">
        <f t="shared" si="16"/>
        <v>7.82398464109593</v>
      </c>
      <c r="G93" t="str">
        <f ca="1" t="shared" si="17"/>
        <v>Orpington</v>
      </c>
      <c r="H93" s="209">
        <f t="shared" si="12"/>
        <v>7.82398464109593</v>
      </c>
      <c r="I93" t="str">
        <f t="shared" si="18"/>
        <v/>
      </c>
      <c r="J93" s="209"/>
      <c r="K93" s="167"/>
      <c r="L93" s="209"/>
      <c r="U93" s="214" t="s">
        <v>188</v>
      </c>
      <c r="V93" s="209">
        <f>Dashboard!F94</f>
        <v>-4.80923000335914</v>
      </c>
      <c r="W93" s="209">
        <f>Dashboard!G94</f>
        <v>-5.58881940240969</v>
      </c>
      <c r="X93" s="209">
        <f>Dashboard!H94</f>
        <v>-4.8107020044189</v>
      </c>
      <c r="Y93" s="209">
        <f>Dashboard!I94</f>
        <v>-3.97855996258285</v>
      </c>
      <c r="Z93" s="209">
        <f>Dashboard!J94</f>
        <v>-3.7588101999907</v>
      </c>
      <c r="AA93" s="7">
        <f t="shared" si="14"/>
        <v>4.31106806079918</v>
      </c>
      <c r="AB93" s="208" t="s">
        <v>1340</v>
      </c>
      <c r="AC93" s="22" t="s">
        <v>1340</v>
      </c>
      <c r="AD93" t="str">
        <f t="shared" si="15"/>
        <v/>
      </c>
      <c r="AE93" s="7">
        <f>Dashboard!L94</f>
        <v>0.262604950842112</v>
      </c>
      <c r="AF93" s="7">
        <f t="shared" si="13"/>
        <v>4.31106806079918</v>
      </c>
    </row>
    <row r="94" spans="1:32">
      <c r="A94" s="22" t="s">
        <v>215</v>
      </c>
      <c r="B94" s="167" t="s">
        <v>1273</v>
      </c>
      <c r="C94" s="206">
        <f>Dashboard!J107</f>
        <v>11.5242104824571</v>
      </c>
      <c r="D94" s="22" t="s">
        <v>215</v>
      </c>
      <c r="E94">
        <v>13</v>
      </c>
      <c r="F94" s="209">
        <f t="shared" si="16"/>
        <v>6.80271288782395</v>
      </c>
      <c r="G94" t="str">
        <f ca="1" t="shared" si="17"/>
        <v>Darwin</v>
      </c>
      <c r="H94" s="209">
        <f t="shared" si="12"/>
        <v>6.80271288782395</v>
      </c>
      <c r="I94" t="str">
        <f t="shared" si="18"/>
        <v/>
      </c>
      <c r="J94" s="209"/>
      <c r="K94" s="167"/>
      <c r="L94" s="209"/>
      <c r="U94" s="214" t="s">
        <v>190</v>
      </c>
      <c r="V94" s="209">
        <f>Dashboard!F95</f>
        <v>10.3721541322679</v>
      </c>
      <c r="W94" s="209">
        <f>Dashboard!G95</f>
        <v>9.56627046089976</v>
      </c>
      <c r="X94" s="209">
        <f>Dashboard!H95</f>
        <v>10.6131044872091</v>
      </c>
      <c r="Y94" s="209">
        <f>Dashboard!I95</f>
        <v>9.85353608402129</v>
      </c>
      <c r="Z94" s="209">
        <f>Dashboard!J95</f>
        <v>10.1798410075936</v>
      </c>
      <c r="AA94" s="7">
        <f t="shared" si="14"/>
        <v>-0.789279644954488</v>
      </c>
      <c r="AB94" s="208" t="s">
        <v>191</v>
      </c>
      <c r="AC94" s="176" t="s">
        <v>191</v>
      </c>
      <c r="AD94" t="str">
        <f t="shared" si="15"/>
        <v/>
      </c>
      <c r="AE94" s="7">
        <f>Dashboard!L95</f>
        <v>-0.0480782811685718</v>
      </c>
      <c r="AF94" s="7">
        <f t="shared" si="13"/>
        <v>-0.789279644954488</v>
      </c>
    </row>
    <row r="95" spans="1:32">
      <c r="A95" s="22" t="s">
        <v>217</v>
      </c>
      <c r="B95" s="167" t="s">
        <v>1273</v>
      </c>
      <c r="C95" s="206">
        <f>Dashboard!J108</f>
        <v>10.1554017135588</v>
      </c>
      <c r="D95" s="22" t="s">
        <v>217</v>
      </c>
      <c r="E95">
        <v>14</v>
      </c>
      <c r="F95" s="209">
        <f t="shared" si="16"/>
        <v>6.19044381561575</v>
      </c>
      <c r="G95" t="str">
        <f ca="1" t="shared" si="17"/>
        <v>Bromley Common and Keston</v>
      </c>
      <c r="H95" s="209">
        <f t="shared" si="12"/>
        <v>6.19044381561575</v>
      </c>
      <c r="I95" t="str">
        <f t="shared" si="18"/>
        <v/>
      </c>
      <c r="J95" s="209"/>
      <c r="K95" s="167"/>
      <c r="L95" s="209"/>
      <c r="U95" s="214" t="s">
        <v>192</v>
      </c>
      <c r="V95" s="209">
        <f>Dashboard!F96</f>
        <v>15.0917335725573</v>
      </c>
      <c r="W95" s="209">
        <f>Dashboard!G96</f>
        <v>15.2630107698507</v>
      </c>
      <c r="X95" s="209">
        <f>Dashboard!H96</f>
        <v>14.26036822759</v>
      </c>
      <c r="Y95" s="209">
        <f>Dashboard!I96</f>
        <v>13.1651051211371</v>
      </c>
      <c r="Z95" s="209">
        <f>Dashboard!J96</f>
        <v>13.0614083307899</v>
      </c>
      <c r="AA95" s="7">
        <f t="shared" si="14"/>
        <v>-8.33273542135184</v>
      </c>
      <c r="AB95" s="208" t="s">
        <v>1341</v>
      </c>
      <c r="AC95" s="22" t="s">
        <v>1341</v>
      </c>
      <c r="AD95" t="str">
        <f t="shared" si="15"/>
        <v/>
      </c>
      <c r="AE95" s="7">
        <f>Dashboard!L96</f>
        <v>-0.507581310441843</v>
      </c>
      <c r="AF95" s="7">
        <f t="shared" si="13"/>
        <v>-8.33273542135184</v>
      </c>
    </row>
    <row r="96" spans="1:32">
      <c r="A96" s="22" t="s">
        <v>219</v>
      </c>
      <c r="B96" s="167" t="s">
        <v>1273</v>
      </c>
      <c r="C96" s="206">
        <f>Dashboard!J109</f>
        <v>8.8580273848367</v>
      </c>
      <c r="D96" s="22" t="s">
        <v>219</v>
      </c>
      <c r="E96">
        <v>15</v>
      </c>
      <c r="F96" s="209">
        <f t="shared" si="16"/>
        <v>5.4148728331971</v>
      </c>
      <c r="G96" t="str">
        <f ca="1" t="shared" si="17"/>
        <v>Bromley Town</v>
      </c>
      <c r="H96" s="209">
        <f t="shared" si="12"/>
        <v>5.4148728331971</v>
      </c>
      <c r="I96" t="str">
        <f t="shared" si="18"/>
        <v/>
      </c>
      <c r="J96" s="209"/>
      <c r="K96" s="167"/>
      <c r="L96" s="209"/>
      <c r="U96" s="214" t="s">
        <v>194</v>
      </c>
      <c r="V96" s="209">
        <f>Dashboard!F97</f>
        <v>7.65899589925227</v>
      </c>
      <c r="W96" s="209">
        <f>Dashboard!G97</f>
        <v>7.66304612403597</v>
      </c>
      <c r="X96" s="209">
        <f>Dashboard!H97</f>
        <v>7.65706751653256</v>
      </c>
      <c r="Y96" s="209">
        <f>Dashboard!I97</f>
        <v>6.00856525894457</v>
      </c>
      <c r="Z96" s="209">
        <f>Dashboard!J97</f>
        <v>6.19044381561575</v>
      </c>
      <c r="AA96" s="7">
        <f t="shared" si="14"/>
        <v>-6.0271407327655</v>
      </c>
      <c r="AB96" s="208" t="s">
        <v>1342</v>
      </c>
      <c r="AC96" s="176" t="s">
        <v>1342</v>
      </c>
      <c r="AD96" t="str">
        <f t="shared" si="15"/>
        <v/>
      </c>
      <c r="AE96" s="7">
        <f>Dashboard!L97</f>
        <v>-0.36713802090913</v>
      </c>
      <c r="AF96" s="7">
        <f t="shared" si="13"/>
        <v>-6.0271407327655</v>
      </c>
    </row>
    <row r="97" spans="1:32">
      <c r="A97" s="22" t="s">
        <v>221</v>
      </c>
      <c r="B97" s="167" t="s">
        <v>1273</v>
      </c>
      <c r="C97" s="206">
        <f>Dashboard!J110</f>
        <v>0.160345467969208</v>
      </c>
      <c r="D97" s="22" t="s">
        <v>221</v>
      </c>
      <c r="E97">
        <v>16</v>
      </c>
      <c r="F97" s="209">
        <f t="shared" si="16"/>
        <v>5.04056755712119</v>
      </c>
      <c r="G97" t="str">
        <f ca="1" t="shared" si="17"/>
        <v>Clock House</v>
      </c>
      <c r="H97" s="209">
        <f t="shared" si="12"/>
        <v>5.04056755712119</v>
      </c>
      <c r="I97" t="str">
        <f t="shared" si="18"/>
        <v/>
      </c>
      <c r="J97" s="209"/>
      <c r="K97" s="167"/>
      <c r="L97" s="209"/>
      <c r="U97" s="214" t="s">
        <v>196</v>
      </c>
      <c r="V97" s="209">
        <f>Dashboard!F98</f>
        <v>5.98650661139933</v>
      </c>
      <c r="W97" s="209">
        <f>Dashboard!G98</f>
        <v>6.31180288625458</v>
      </c>
      <c r="X97" s="209">
        <f>Dashboard!H98</f>
        <v>6.97705826090957</v>
      </c>
      <c r="Y97" s="209">
        <f>Dashboard!I98</f>
        <v>5.92132717022249</v>
      </c>
      <c r="Z97" s="209">
        <f>Dashboard!J98</f>
        <v>5.4148728331971</v>
      </c>
      <c r="AA97" s="7">
        <f t="shared" si="14"/>
        <v>-2.34606403628245</v>
      </c>
      <c r="AB97" s="208" t="s">
        <v>1343</v>
      </c>
      <c r="AC97" s="22" t="s">
        <v>1343</v>
      </c>
      <c r="AD97" t="str">
        <f t="shared" si="15"/>
        <v/>
      </c>
      <c r="AE97" s="7">
        <f>Dashboard!L98</f>
        <v>-0.142908444550558</v>
      </c>
      <c r="AF97" s="7">
        <f t="shared" si="13"/>
        <v>-2.34606403628245</v>
      </c>
    </row>
    <row r="98" spans="1:32">
      <c r="A98" s="22" t="s">
        <v>223</v>
      </c>
      <c r="B98" s="167" t="s">
        <v>1273</v>
      </c>
      <c r="C98" s="206">
        <f>Dashboard!J111</f>
        <v>7.82398464109593</v>
      </c>
      <c r="D98" s="22" t="s">
        <v>223</v>
      </c>
      <c r="E98">
        <v>17</v>
      </c>
      <c r="F98" s="209">
        <f t="shared" si="16"/>
        <v>4.29792762078236</v>
      </c>
      <c r="G98" t="str">
        <f ca="1" t="shared" si="17"/>
        <v>Plaistow and Sundridge</v>
      </c>
      <c r="H98" s="209">
        <f t="shared" si="12"/>
        <v>4.29792762078236</v>
      </c>
      <c r="I98" t="str">
        <f t="shared" si="18"/>
        <v/>
      </c>
      <c r="J98" s="209"/>
      <c r="K98" s="167"/>
      <c r="L98" s="209"/>
      <c r="U98" s="214" t="s">
        <v>198</v>
      </c>
      <c r="V98" s="209">
        <f>Dashboard!F99</f>
        <v>14.8899730482941</v>
      </c>
      <c r="W98" s="209">
        <f>Dashboard!G99</f>
        <v>14.029928358989</v>
      </c>
      <c r="X98" s="209">
        <f>Dashboard!H99</f>
        <v>14.1442486002113</v>
      </c>
      <c r="Y98" s="209">
        <f>Dashboard!I99</f>
        <v>13.1470051664505</v>
      </c>
      <c r="Z98" s="209">
        <f>Dashboard!J99</f>
        <v>13.0491187614543</v>
      </c>
      <c r="AA98" s="7">
        <f t="shared" si="14"/>
        <v>-7.55512043387913</v>
      </c>
      <c r="AB98" s="208" t="s">
        <v>1344</v>
      </c>
      <c r="AC98" s="176" t="s">
        <v>1344</v>
      </c>
      <c r="AD98" t="str">
        <f t="shared" si="15"/>
        <v/>
      </c>
      <c r="AE98" s="7">
        <f>Dashboard!L99</f>
        <v>-0.460213571709946</v>
      </c>
      <c r="AF98" s="7">
        <f t="shared" si="13"/>
        <v>-7.55512043387913</v>
      </c>
    </row>
    <row r="99" spans="1:32">
      <c r="A99" s="22" t="s">
        <v>225</v>
      </c>
      <c r="B99" s="167" t="s">
        <v>1273</v>
      </c>
      <c r="C99" s="206">
        <f>Dashboard!J112</f>
        <v>-0.286383277100214</v>
      </c>
      <c r="D99" s="22" t="s">
        <v>225</v>
      </c>
      <c r="E99">
        <v>18</v>
      </c>
      <c r="F99" s="209">
        <f t="shared" si="16"/>
        <v>2.86312489399968</v>
      </c>
      <c r="G99" t="str">
        <f ca="1" t="shared" si="17"/>
        <v>Cray Valley West</v>
      </c>
      <c r="H99" s="209">
        <f t="shared" si="12"/>
        <v>2.86312489399968</v>
      </c>
      <c r="I99" t="str">
        <f t="shared" si="18"/>
        <v/>
      </c>
      <c r="J99" s="209"/>
      <c r="K99" s="167"/>
      <c r="L99" s="209"/>
      <c r="U99" s="214" t="s">
        <v>200</v>
      </c>
      <c r="V99" s="209">
        <f>Dashboard!F100</f>
        <v>10.6502855352185</v>
      </c>
      <c r="W99" s="209">
        <f>Dashboard!G100</f>
        <v>10.6183267764587</v>
      </c>
      <c r="X99" s="209">
        <f>Dashboard!H100</f>
        <v>11.0757478199009</v>
      </c>
      <c r="Y99" s="209">
        <f>Dashboard!I100</f>
        <v>10.7590988251051</v>
      </c>
      <c r="Z99" s="209">
        <f>Dashboard!J100</f>
        <v>10.2870145274224</v>
      </c>
      <c r="AA99" s="7">
        <f t="shared" si="14"/>
        <v>-1.49091442688166</v>
      </c>
      <c r="AB99" s="208" t="s">
        <v>201</v>
      </c>
      <c r="AC99" s="22" t="s">
        <v>201</v>
      </c>
      <c r="AD99" t="str">
        <f t="shared" si="15"/>
        <v/>
      </c>
      <c r="AE99" s="7">
        <f>Dashboard!L100</f>
        <v>-0.0908177519490319</v>
      </c>
      <c r="AF99" s="7">
        <f t="shared" si="13"/>
        <v>-1.49091442688166</v>
      </c>
    </row>
    <row r="100" spans="1:32">
      <c r="A100" s="22" t="s">
        <v>227</v>
      </c>
      <c r="B100" s="167" t="s">
        <v>1273</v>
      </c>
      <c r="C100" s="206">
        <f>Dashboard!J113</f>
        <v>11.4720603104862</v>
      </c>
      <c r="D100" s="22" t="s">
        <v>227</v>
      </c>
      <c r="E100">
        <v>19</v>
      </c>
      <c r="F100" s="209">
        <f t="shared" si="16"/>
        <v>2.84311721228244</v>
      </c>
      <c r="G100" t="str">
        <f ca="1" t="shared" si="17"/>
        <v>Cray Valley East</v>
      </c>
      <c r="H100" s="209">
        <f t="shared" si="12"/>
        <v>2.84311721228244</v>
      </c>
      <c r="I100" t="str">
        <f t="shared" si="18"/>
        <v/>
      </c>
      <c r="J100" s="209"/>
      <c r="K100" s="167"/>
      <c r="L100" s="209"/>
      <c r="U100" s="214" t="s">
        <v>202</v>
      </c>
      <c r="V100" s="209">
        <f>Dashboard!F101</f>
        <v>6.05546242621362</v>
      </c>
      <c r="W100" s="209">
        <f>Dashboard!G101</f>
        <v>5.89289065547766</v>
      </c>
      <c r="X100" s="209">
        <f>Dashboard!H101</f>
        <v>6.48870389935025</v>
      </c>
      <c r="Y100" s="209">
        <f>Dashboard!I101</f>
        <v>4.89519038941682</v>
      </c>
      <c r="Z100" s="209">
        <f>Dashboard!J101</f>
        <v>5.04056755712119</v>
      </c>
      <c r="AA100" s="7">
        <f t="shared" si="14"/>
        <v>-4.16526882031626</v>
      </c>
      <c r="AB100" s="208" t="s">
        <v>1345</v>
      </c>
      <c r="AC100" s="176" t="s">
        <v>1345</v>
      </c>
      <c r="AD100" t="str">
        <f t="shared" si="15"/>
        <v/>
      </c>
      <c r="AE100" s="7">
        <f>Dashboard!L101</f>
        <v>-0.253723717273107</v>
      </c>
      <c r="AF100" s="7">
        <f t="shared" si="13"/>
        <v>-4.16526882031626</v>
      </c>
    </row>
    <row r="101" spans="1:32">
      <c r="A101" s="22" t="s">
        <v>229</v>
      </c>
      <c r="B101" s="167" t="s">
        <v>1273</v>
      </c>
      <c r="C101" s="206">
        <f>Dashboard!J114</f>
        <v>4.29792762078236</v>
      </c>
      <c r="D101" s="22" t="s">
        <v>229</v>
      </c>
      <c r="E101">
        <v>20</v>
      </c>
      <c r="F101" s="209">
        <f t="shared" si="16"/>
        <v>0.160345467969208</v>
      </c>
      <c r="G101" t="str">
        <f ca="1" t="shared" si="17"/>
        <v>Mottingham and Chislehurst North</v>
      </c>
      <c r="H101" s="209">
        <f t="shared" si="12"/>
        <v>0.160345467969208</v>
      </c>
      <c r="I101" t="str">
        <f t="shared" si="18"/>
        <v/>
      </c>
      <c r="J101" s="209"/>
      <c r="K101" s="167"/>
      <c r="L101" s="209"/>
      <c r="U101" s="214" t="s">
        <v>204</v>
      </c>
      <c r="V101" s="209">
        <f>Dashboard!F102</f>
        <v>9.58438169613003</v>
      </c>
      <c r="W101" s="209">
        <f>Dashboard!G102</f>
        <v>9.81705571002398</v>
      </c>
      <c r="X101" s="209">
        <f>Dashboard!H102</f>
        <v>9.62136671042236</v>
      </c>
      <c r="Y101" s="209">
        <f>Dashboard!I102</f>
        <v>8.55960700312508</v>
      </c>
      <c r="Z101" s="209">
        <f>Dashboard!J102</f>
        <v>8.49379229415668</v>
      </c>
      <c r="AA101" s="7">
        <f t="shared" si="14"/>
        <v>-4.47592964566784</v>
      </c>
      <c r="AB101" s="208" t="s">
        <v>1346</v>
      </c>
      <c r="AC101" s="22" t="s">
        <v>1346</v>
      </c>
      <c r="AD101" t="str">
        <f t="shared" si="15"/>
        <v/>
      </c>
      <c r="AE101" s="7">
        <f>Dashboard!L102</f>
        <v>-0.272647350493339</v>
      </c>
      <c r="AF101" s="7">
        <f t="shared" si="13"/>
        <v>-4.47592964566784</v>
      </c>
    </row>
    <row r="102" spans="1:32">
      <c r="A102" s="22" t="s">
        <v>231</v>
      </c>
      <c r="B102" s="167" t="s">
        <v>1273</v>
      </c>
      <c r="C102" s="206">
        <f>Dashboard!J115</f>
        <v>11.6857859595843</v>
      </c>
      <c r="D102" s="22" t="s">
        <v>231</v>
      </c>
      <c r="E102">
        <v>21</v>
      </c>
      <c r="F102" s="209">
        <f t="shared" si="16"/>
        <v>-0.286383277100214</v>
      </c>
      <c r="G102" t="str">
        <f ca="1" t="shared" si="17"/>
        <v>Penge and Cator</v>
      </c>
      <c r="H102" s="209">
        <f t="shared" si="12"/>
        <v>-0.286383277100214</v>
      </c>
      <c r="I102" t="str">
        <f t="shared" si="18"/>
        <v/>
      </c>
      <c r="J102" s="209"/>
      <c r="K102" s="167"/>
      <c r="L102" s="209"/>
      <c r="U102" s="214" t="s">
        <v>206</v>
      </c>
      <c r="V102" s="209">
        <f>Dashboard!F103</f>
        <v>3.54036632822924</v>
      </c>
      <c r="W102" s="209">
        <f>Dashboard!G103</f>
        <v>3.65449593377039</v>
      </c>
      <c r="X102" s="209">
        <f>Dashboard!H103</f>
        <v>3.35888413611809</v>
      </c>
      <c r="Y102" s="209">
        <f>Dashboard!I103</f>
        <v>2.53548388091928</v>
      </c>
      <c r="Z102" s="209">
        <f>Dashboard!J103</f>
        <v>2.84311721228244</v>
      </c>
      <c r="AA102" s="7">
        <f t="shared" si="14"/>
        <v>-2.86160674478867</v>
      </c>
      <c r="AB102" s="208" t="s">
        <v>1347</v>
      </c>
      <c r="AC102" s="176" t="s">
        <v>1347</v>
      </c>
      <c r="AD102" t="str">
        <f t="shared" si="15"/>
        <v/>
      </c>
      <c r="AE102" s="7">
        <f>Dashboard!L103</f>
        <v>-0.174312278986701</v>
      </c>
      <c r="AF102" s="7">
        <f t="shared" si="13"/>
        <v>-2.86160674478867</v>
      </c>
    </row>
    <row r="103" spans="1:32">
      <c r="A103" s="22" t="s">
        <v>233</v>
      </c>
      <c r="B103" s="167" t="s">
        <v>1273</v>
      </c>
      <c r="C103" s="206">
        <f>Dashboard!J116</f>
        <v>9.03845031809496</v>
      </c>
      <c r="D103" s="22" t="s">
        <v>233</v>
      </c>
      <c r="E103">
        <v>22</v>
      </c>
      <c r="F103" s="209">
        <f t="shared" si="16"/>
        <v>-3.19177482224001</v>
      </c>
      <c r="G103" t="str">
        <f ca="1" t="shared" si="17"/>
        <v>Crystal Palace</v>
      </c>
      <c r="H103" s="209">
        <f t="shared" si="12"/>
        <v>-3.19177482224001</v>
      </c>
      <c r="I103" t="str">
        <f t="shared" si="18"/>
        <v/>
      </c>
      <c r="J103" s="209"/>
      <c r="K103" s="167"/>
      <c r="L103" s="209"/>
      <c r="U103" s="214" t="s">
        <v>208</v>
      </c>
      <c r="V103" s="209">
        <f>Dashboard!F104</f>
        <v>3.31466440565532</v>
      </c>
      <c r="W103" s="209">
        <f>Dashboard!G104</f>
        <v>3.37822374095316</v>
      </c>
      <c r="X103" s="209">
        <f>Dashboard!H104</f>
        <v>3.26784199472875</v>
      </c>
      <c r="Y103" s="209">
        <f>Dashboard!I104</f>
        <v>2.48820500551318</v>
      </c>
      <c r="Z103" s="209">
        <f>Dashboard!J104</f>
        <v>2.86312489399968</v>
      </c>
      <c r="AA103" s="7">
        <f t="shared" si="14"/>
        <v>-1.85318056708866</v>
      </c>
      <c r="AB103" s="208" t="s">
        <v>1348</v>
      </c>
      <c r="AC103" s="22" t="s">
        <v>1348</v>
      </c>
      <c r="AD103" t="str">
        <f t="shared" si="15"/>
        <v/>
      </c>
      <c r="AE103" s="7">
        <f>Dashboard!L104</f>
        <v>-0.11288487791391</v>
      </c>
      <c r="AF103" s="7">
        <f t="shared" si="13"/>
        <v>-1.85318056708866</v>
      </c>
    </row>
    <row r="104" spans="1:32">
      <c r="A104" s="22" t="s">
        <v>235</v>
      </c>
      <c r="B104" s="167" t="s">
        <v>1274</v>
      </c>
      <c r="C104" s="206">
        <f>Dashboard!J117</f>
        <v>4.15323259096794</v>
      </c>
      <c r="D104" s="22" t="s">
        <v>235</v>
      </c>
      <c r="E104">
        <v>1</v>
      </c>
      <c r="F104" s="209">
        <f>LARGE(C$104:C$121,E104)</f>
        <v>9.23423230700602</v>
      </c>
      <c r="G104" t="str">
        <f ca="1" t="shared" si="17"/>
        <v>Hampstead Town</v>
      </c>
      <c r="H104" s="209">
        <f t="shared" si="12"/>
        <v>9.23423230700602</v>
      </c>
      <c r="I104" t="str">
        <f t="shared" si="18"/>
        <v>Camden 2009</v>
      </c>
      <c r="J104" s="209">
        <f>MAX(C$104:C$121)</f>
        <v>9.23423230700602</v>
      </c>
      <c r="K104" s="167"/>
      <c r="L104" s="209"/>
      <c r="U104" s="214" t="s">
        <v>210</v>
      </c>
      <c r="V104" s="209">
        <f>Dashboard!F105</f>
        <v>-1.97788621986711</v>
      </c>
      <c r="W104" s="209">
        <f>Dashboard!G105</f>
        <v>-2.85260604439379</v>
      </c>
      <c r="X104" s="209">
        <f>Dashboard!H105</f>
        <v>-2.6432316245725</v>
      </c>
      <c r="Y104" s="209">
        <f>Dashboard!I105</f>
        <v>-3.30147168750731</v>
      </c>
      <c r="Z104" s="209">
        <f>Dashboard!J105</f>
        <v>-3.19177482224001</v>
      </c>
      <c r="AA104" s="7">
        <f t="shared" si="14"/>
        <v>-4.98196660637629</v>
      </c>
      <c r="AB104" s="208" t="s">
        <v>1349</v>
      </c>
      <c r="AC104" s="176" t="s">
        <v>1349</v>
      </c>
      <c r="AD104" t="str">
        <f t="shared" si="15"/>
        <v/>
      </c>
      <c r="AE104" s="7">
        <f>Dashboard!L105</f>
        <v>-0.303472150593224</v>
      </c>
      <c r="AF104" s="7">
        <f t="shared" si="13"/>
        <v>-4.98196660637629</v>
      </c>
    </row>
    <row r="105" spans="1:32">
      <c r="A105" s="22" t="s">
        <v>237</v>
      </c>
      <c r="B105" s="167" t="s">
        <v>1274</v>
      </c>
      <c r="C105" s="206">
        <f>Dashboard!J118</f>
        <v>-0.159409164882672</v>
      </c>
      <c r="D105" s="22" t="s">
        <v>237</v>
      </c>
      <c r="E105">
        <v>2</v>
      </c>
      <c r="F105" s="209">
        <f t="shared" ref="F105:F121" si="19">LARGE(C$104:C$121,E105)</f>
        <v>8.93858985654395</v>
      </c>
      <c r="G105" t="str">
        <f ca="1" t="shared" si="17"/>
        <v>Frognal and Fitzjohns</v>
      </c>
      <c r="H105" s="209">
        <f t="shared" si="12"/>
        <v>8.93858985654395</v>
      </c>
      <c r="I105" t="str">
        <f t="shared" si="18"/>
        <v/>
      </c>
      <c r="J105" s="209">
        <f>MIN(C$104:C$121)</f>
        <v>-11.3365096121666</v>
      </c>
      <c r="K105" s="167"/>
      <c r="L105" s="209"/>
      <c r="U105" s="214" t="s">
        <v>212</v>
      </c>
      <c r="V105" s="209">
        <f>Dashboard!F106</f>
        <v>7.18903303243588</v>
      </c>
      <c r="W105" s="209">
        <f>Dashboard!G106</f>
        <v>8.28699819827875</v>
      </c>
      <c r="X105" s="209">
        <f>Dashboard!H106</f>
        <v>8.41197375001737</v>
      </c>
      <c r="Y105" s="209">
        <f>Dashboard!I106</f>
        <v>7.62518251961546</v>
      </c>
      <c r="Z105" s="209">
        <f>Dashboard!J106</f>
        <v>6.80271288782395</v>
      </c>
      <c r="AA105" s="7">
        <f t="shared" si="14"/>
        <v>-1.58551127019798</v>
      </c>
      <c r="AB105" s="208" t="s">
        <v>213</v>
      </c>
      <c r="AC105" s="22" t="s">
        <v>213</v>
      </c>
      <c r="AD105" t="str">
        <f t="shared" si="15"/>
        <v/>
      </c>
      <c r="AE105" s="7">
        <f>Dashboard!L106</f>
        <v>-0.0965800361529829</v>
      </c>
      <c r="AF105" s="7">
        <f t="shared" si="13"/>
        <v>-1.58551127019798</v>
      </c>
    </row>
    <row r="106" spans="1:32">
      <c r="A106" s="22" t="s">
        <v>239</v>
      </c>
      <c r="B106" s="167" t="s">
        <v>1274</v>
      </c>
      <c r="C106" s="206">
        <f>Dashboard!J119</f>
        <v>-0.714383770993882</v>
      </c>
      <c r="D106" s="22" t="s">
        <v>239</v>
      </c>
      <c r="E106">
        <v>3</v>
      </c>
      <c r="F106" s="209">
        <f t="shared" si="19"/>
        <v>4.65613074806827</v>
      </c>
      <c r="G106" t="str">
        <f ca="1" t="shared" si="17"/>
        <v>Swiss Cottage</v>
      </c>
      <c r="H106" s="209">
        <f t="shared" si="12"/>
        <v>4.65613074806827</v>
      </c>
      <c r="I106" t="str">
        <f t="shared" si="18"/>
        <v/>
      </c>
      <c r="J106" s="209"/>
      <c r="K106" s="167"/>
      <c r="L106" s="209"/>
      <c r="U106" s="214" t="s">
        <v>214</v>
      </c>
      <c r="V106" s="209">
        <f>Dashboard!F107</f>
        <v>13.1538104211712</v>
      </c>
      <c r="W106" s="209">
        <f>Dashboard!G107</f>
        <v>12.829273864722</v>
      </c>
      <c r="X106" s="209">
        <f>Dashboard!H107</f>
        <v>12.476002723432</v>
      </c>
      <c r="Y106" s="209">
        <f>Dashboard!I107</f>
        <v>11.7393230130685</v>
      </c>
      <c r="Z106" s="209">
        <f>Dashboard!J107</f>
        <v>11.5242104824571</v>
      </c>
      <c r="AA106" s="7">
        <f t="shared" si="14"/>
        <v>-6.68810338984661</v>
      </c>
      <c r="AB106" s="208" t="s">
        <v>1350</v>
      </c>
      <c r="AC106" s="176" t="s">
        <v>1350</v>
      </c>
      <c r="AD106" t="str">
        <f t="shared" si="15"/>
        <v/>
      </c>
      <c r="AE106" s="7">
        <f>Dashboard!L107</f>
        <v>-0.407399984678517</v>
      </c>
      <c r="AF106" s="7">
        <f t="shared" si="13"/>
        <v>-6.68810338984661</v>
      </c>
    </row>
    <row r="107" spans="1:32">
      <c r="A107" s="22" t="s">
        <v>241</v>
      </c>
      <c r="B107" s="167" t="s">
        <v>1274</v>
      </c>
      <c r="C107" s="206">
        <f>Dashboard!J120</f>
        <v>-5.23752298826777</v>
      </c>
      <c r="D107" s="22" t="s">
        <v>241</v>
      </c>
      <c r="E107">
        <v>4</v>
      </c>
      <c r="F107" s="209">
        <f t="shared" si="19"/>
        <v>4.15323259096794</v>
      </c>
      <c r="G107" t="str">
        <f ca="1" t="shared" si="17"/>
        <v>Belsize</v>
      </c>
      <c r="H107" s="209">
        <f t="shared" si="12"/>
        <v>4.15323259096794</v>
      </c>
      <c r="I107" t="str">
        <f t="shared" si="18"/>
        <v/>
      </c>
      <c r="J107" s="209"/>
      <c r="K107" s="167"/>
      <c r="L107" s="209"/>
      <c r="U107" s="214" t="s">
        <v>216</v>
      </c>
      <c r="V107" s="209">
        <f>Dashboard!F108</f>
        <v>12.1172071659575</v>
      </c>
      <c r="W107" s="209">
        <f>Dashboard!G108</f>
        <v>12.0103584014299</v>
      </c>
      <c r="X107" s="209">
        <f>Dashboard!H108</f>
        <v>11.5492553039111</v>
      </c>
      <c r="Y107" s="209">
        <f>Dashboard!I108</f>
        <v>10.3851691840398</v>
      </c>
      <c r="Z107" s="209">
        <f>Dashboard!J108</f>
        <v>10.1554017135588</v>
      </c>
      <c r="AA107" s="7">
        <f t="shared" si="14"/>
        <v>-8.05152073505923</v>
      </c>
      <c r="AB107" s="208" t="s">
        <v>1351</v>
      </c>
      <c r="AC107" s="22" t="s">
        <v>1351</v>
      </c>
      <c r="AD107" t="str">
        <f t="shared" si="15"/>
        <v/>
      </c>
      <c r="AE107" s="7">
        <f>Dashboard!L108</f>
        <v>-0.490451363099685</v>
      </c>
      <c r="AF107" s="7">
        <f t="shared" si="13"/>
        <v>-8.05152073505923</v>
      </c>
    </row>
    <row r="108" spans="1:32">
      <c r="A108" s="22" t="s">
        <v>243</v>
      </c>
      <c r="B108" s="167" t="s">
        <v>1274</v>
      </c>
      <c r="C108" s="206">
        <f>Dashboard!J121</f>
        <v>3.60666047307276</v>
      </c>
      <c r="D108" s="22" t="s">
        <v>243</v>
      </c>
      <c r="E108">
        <v>5</v>
      </c>
      <c r="F108" s="209">
        <f t="shared" si="19"/>
        <v>3.60666047307276</v>
      </c>
      <c r="G108" t="str">
        <f ca="1" t="shared" si="17"/>
        <v>Fortune Green</v>
      </c>
      <c r="H108" s="209">
        <f t="shared" si="12"/>
        <v>3.60666047307276</v>
      </c>
      <c r="I108" t="str">
        <f t="shared" si="18"/>
        <v/>
      </c>
      <c r="J108" s="209"/>
      <c r="K108" s="167"/>
      <c r="L108" s="209"/>
      <c r="U108" s="214" t="s">
        <v>218</v>
      </c>
      <c r="V108" s="209">
        <f>Dashboard!F109</f>
        <v>9.99144974930613</v>
      </c>
      <c r="W108" s="209">
        <f>Dashboard!G109</f>
        <v>10.1608269819695</v>
      </c>
      <c r="X108" s="209">
        <f>Dashboard!H109</f>
        <v>9.79734920657808</v>
      </c>
      <c r="Y108" s="209">
        <f>Dashboard!I109</f>
        <v>8.91059390051655</v>
      </c>
      <c r="Z108" s="209">
        <f>Dashboard!J109</f>
        <v>8.8580273848367</v>
      </c>
      <c r="AA108" s="7">
        <f t="shared" si="14"/>
        <v>-4.65172204407282</v>
      </c>
      <c r="AB108" s="208" t="s">
        <v>1352</v>
      </c>
      <c r="AC108" s="176" t="s">
        <v>1352</v>
      </c>
      <c r="AD108" t="str">
        <f t="shared" si="15"/>
        <v/>
      </c>
      <c r="AE108" s="7">
        <f>Dashboard!L109</f>
        <v>-0.283355591117357</v>
      </c>
      <c r="AF108" s="7">
        <f t="shared" si="13"/>
        <v>-4.65172204407282</v>
      </c>
    </row>
    <row r="109" spans="1:32">
      <c r="A109" s="22" t="s">
        <v>245</v>
      </c>
      <c r="B109" s="167" t="s">
        <v>1274</v>
      </c>
      <c r="C109" s="206">
        <f>Dashboard!J122</f>
        <v>8.93858985654395</v>
      </c>
      <c r="D109" s="22" t="s">
        <v>245</v>
      </c>
      <c r="E109">
        <v>6</v>
      </c>
      <c r="F109" s="209">
        <f t="shared" si="19"/>
        <v>1.4758683210337</v>
      </c>
      <c r="G109" t="str">
        <f ca="1" t="shared" si="17"/>
        <v>St Pancras and Somers Town</v>
      </c>
      <c r="H109" s="209">
        <f t="shared" si="12"/>
        <v>1.4758683210337</v>
      </c>
      <c r="I109" t="str">
        <f t="shared" si="18"/>
        <v/>
      </c>
      <c r="J109" s="209"/>
      <c r="K109" s="167"/>
      <c r="L109" s="209"/>
      <c r="U109" s="214" t="s">
        <v>220</v>
      </c>
      <c r="V109" s="209">
        <f>Dashboard!F110</f>
        <v>0.726252516617331</v>
      </c>
      <c r="W109" s="209">
        <f>Dashboard!G110</f>
        <v>0.628968780155699</v>
      </c>
      <c r="X109" s="209">
        <f>Dashboard!H110</f>
        <v>0.784203025773631</v>
      </c>
      <c r="Y109" s="209">
        <f>Dashboard!I110</f>
        <v>-0.656453866022015</v>
      </c>
      <c r="Z109" s="209">
        <f>Dashboard!J110</f>
        <v>0.160345467969208</v>
      </c>
      <c r="AA109" s="7">
        <f t="shared" si="14"/>
        <v>-2.32256074665065</v>
      </c>
      <c r="AB109" s="208" t="s">
        <v>1353</v>
      </c>
      <c r="AC109" s="22" t="s">
        <v>1353</v>
      </c>
      <c r="AD109" t="str">
        <f t="shared" si="15"/>
        <v/>
      </c>
      <c r="AE109" s="7">
        <f>Dashboard!L110</f>
        <v>-0.141476762162031</v>
      </c>
      <c r="AF109" s="7">
        <f t="shared" si="13"/>
        <v>-2.32256074665065</v>
      </c>
    </row>
    <row r="110" spans="1:32">
      <c r="A110" s="22" t="s">
        <v>247</v>
      </c>
      <c r="B110" s="167" t="s">
        <v>1274</v>
      </c>
      <c r="C110" s="206">
        <f>Dashboard!J123</f>
        <v>-3.65700918743361</v>
      </c>
      <c r="D110" s="22" t="s">
        <v>247</v>
      </c>
      <c r="E110">
        <v>7</v>
      </c>
      <c r="F110" s="209">
        <f t="shared" si="19"/>
        <v>0.448119735561109</v>
      </c>
      <c r="G110" t="str">
        <f ca="1" t="shared" si="17"/>
        <v>Highgate</v>
      </c>
      <c r="H110" s="209">
        <f t="shared" si="12"/>
        <v>0.448119735561109</v>
      </c>
      <c r="I110" t="str">
        <f t="shared" si="18"/>
        <v/>
      </c>
      <c r="J110" s="209"/>
      <c r="K110" s="167"/>
      <c r="L110" s="209"/>
      <c r="U110" s="214" t="s">
        <v>222</v>
      </c>
      <c r="V110" s="209">
        <f>Dashboard!F111</f>
        <v>8.27363854099465</v>
      </c>
      <c r="W110" s="209">
        <f>Dashboard!G111</f>
        <v>7.60421790514273</v>
      </c>
      <c r="X110" s="209">
        <f>Dashboard!H111</f>
        <v>8.46980179187037</v>
      </c>
      <c r="Y110" s="209">
        <f>Dashboard!I111</f>
        <v>7.44097679315298</v>
      </c>
      <c r="Z110" s="209">
        <f>Dashboard!J111</f>
        <v>7.82398464109593</v>
      </c>
      <c r="AA110" s="7">
        <f t="shared" si="14"/>
        <v>-1.84544175581125</v>
      </c>
      <c r="AB110" s="208" t="s">
        <v>223</v>
      </c>
      <c r="AC110" s="176" t="s">
        <v>223</v>
      </c>
      <c r="AD110" t="str">
        <f t="shared" si="15"/>
        <v/>
      </c>
      <c r="AE110" s="7">
        <f>Dashboard!L111</f>
        <v>-0.112413474974681</v>
      </c>
      <c r="AF110" s="7">
        <f t="shared" si="13"/>
        <v>-1.84544175581125</v>
      </c>
    </row>
    <row r="111" spans="1:32">
      <c r="A111" s="22" t="s">
        <v>249</v>
      </c>
      <c r="B111" s="167" t="s">
        <v>1274</v>
      </c>
      <c r="C111" s="206">
        <f>Dashboard!J124</f>
        <v>9.23423230700602</v>
      </c>
      <c r="D111" s="22" t="s">
        <v>249</v>
      </c>
      <c r="E111">
        <v>8</v>
      </c>
      <c r="F111" s="209">
        <f t="shared" si="19"/>
        <v>-0.159409164882672</v>
      </c>
      <c r="G111" t="str">
        <f ca="1" t="shared" si="17"/>
        <v>Bloomsbury</v>
      </c>
      <c r="H111" s="209">
        <f t="shared" si="12"/>
        <v>-0.159409164882672</v>
      </c>
      <c r="I111" t="str">
        <f t="shared" si="18"/>
        <v/>
      </c>
      <c r="J111" s="209"/>
      <c r="K111" s="167"/>
      <c r="L111" s="209"/>
      <c r="U111" s="214" t="s">
        <v>224</v>
      </c>
      <c r="V111" s="209">
        <f>Dashboard!F112</f>
        <v>-0.422452325429511</v>
      </c>
      <c r="W111" s="209">
        <f>Dashboard!G112</f>
        <v>-0.579626286514394</v>
      </c>
      <c r="X111" s="209">
        <f>Dashboard!H112</f>
        <v>0.0581241376515838</v>
      </c>
      <c r="Y111" s="209">
        <f>Dashboard!I112</f>
        <v>-0.680948372330929</v>
      </c>
      <c r="Z111" s="209">
        <f>Dashboard!J112</f>
        <v>-0.286383277100214</v>
      </c>
      <c r="AA111" s="7">
        <f t="shared" si="14"/>
        <v>0.558446181645354</v>
      </c>
      <c r="AB111" s="208" t="s">
        <v>1354</v>
      </c>
      <c r="AC111" s="22" t="s">
        <v>1354</v>
      </c>
      <c r="AD111" t="str">
        <f t="shared" si="15"/>
        <v/>
      </c>
      <c r="AE111" s="7">
        <f>Dashboard!L112</f>
        <v>0.0340172620823243</v>
      </c>
      <c r="AF111" s="7">
        <f t="shared" si="13"/>
        <v>0.558446181645354</v>
      </c>
    </row>
    <row r="112" spans="1:32">
      <c r="A112" s="22" t="s">
        <v>251</v>
      </c>
      <c r="B112" s="167" t="s">
        <v>1274</v>
      </c>
      <c r="C112" s="206">
        <f>Dashboard!J125</f>
        <v>-5.43086644161374</v>
      </c>
      <c r="D112" s="22" t="s">
        <v>251</v>
      </c>
      <c r="E112">
        <v>9</v>
      </c>
      <c r="F112" s="209">
        <f t="shared" si="19"/>
        <v>-0.714383770993882</v>
      </c>
      <c r="G112" t="str">
        <f ca="1" t="shared" si="17"/>
        <v>Camden Town with Primrose Hill</v>
      </c>
      <c r="H112" s="209">
        <f t="shared" si="12"/>
        <v>-0.714383770993882</v>
      </c>
      <c r="I112" t="str">
        <f t="shared" si="18"/>
        <v/>
      </c>
      <c r="J112" s="209"/>
      <c r="K112" s="167"/>
      <c r="L112" s="209"/>
      <c r="U112" s="214" t="s">
        <v>226</v>
      </c>
      <c r="V112" s="209">
        <f>Dashboard!F113</f>
        <v>12.7411915378683</v>
      </c>
      <c r="W112" s="209">
        <f>Dashboard!G113</f>
        <v>12.9199775011183</v>
      </c>
      <c r="X112" s="209">
        <f>Dashboard!H113</f>
        <v>13.1469374051454</v>
      </c>
      <c r="Y112" s="209">
        <f>Dashboard!I113</f>
        <v>11.9699471040675</v>
      </c>
      <c r="Z112" s="209">
        <f>Dashboard!J113</f>
        <v>11.4720603104862</v>
      </c>
      <c r="AA112" s="7">
        <f t="shared" si="14"/>
        <v>-5.20868997498405</v>
      </c>
      <c r="AB112" s="208" t="s">
        <v>1355</v>
      </c>
      <c r="AC112" s="176" t="s">
        <v>1355</v>
      </c>
      <c r="AD112" t="str">
        <f t="shared" si="15"/>
        <v/>
      </c>
      <c r="AE112" s="7">
        <f>Dashboard!L113</f>
        <v>-0.317282806845531</v>
      </c>
      <c r="AF112" s="7">
        <f t="shared" si="13"/>
        <v>-5.20868997498405</v>
      </c>
    </row>
    <row r="113" spans="1:32">
      <c r="A113" s="22" t="s">
        <v>253</v>
      </c>
      <c r="B113" s="167" t="s">
        <v>1274</v>
      </c>
      <c r="C113" s="206">
        <f>Dashboard!J126</f>
        <v>0.448119735561109</v>
      </c>
      <c r="D113" s="22" t="s">
        <v>253</v>
      </c>
      <c r="E113">
        <v>10</v>
      </c>
      <c r="F113" s="209">
        <f t="shared" si="19"/>
        <v>-1.30667205043432</v>
      </c>
      <c r="G113" t="str">
        <f ca="1" t="shared" si="17"/>
        <v>West Hampstead</v>
      </c>
      <c r="H113" s="209">
        <f t="shared" si="12"/>
        <v>-1.30667205043432</v>
      </c>
      <c r="I113" t="str">
        <f t="shared" si="18"/>
        <v/>
      </c>
      <c r="J113" s="209"/>
      <c r="K113" s="167"/>
      <c r="L113" s="209"/>
      <c r="U113" s="214" t="s">
        <v>228</v>
      </c>
      <c r="V113" s="209">
        <f>Dashboard!F114</f>
        <v>5.58824313543721</v>
      </c>
      <c r="W113" s="209">
        <f>Dashboard!G114</f>
        <v>5.26488961145607</v>
      </c>
      <c r="X113" s="209">
        <f>Dashboard!H114</f>
        <v>5.55991263831891</v>
      </c>
      <c r="Y113" s="209">
        <f>Dashboard!I114</f>
        <v>4.53526410815124</v>
      </c>
      <c r="Z113" s="209">
        <f>Dashboard!J114</f>
        <v>4.29792762078236</v>
      </c>
      <c r="AA113" s="7">
        <f t="shared" si="14"/>
        <v>-5.29563321801825</v>
      </c>
      <c r="AB113" s="208" t="s">
        <v>1356</v>
      </c>
      <c r="AC113" s="22" t="s">
        <v>1356</v>
      </c>
      <c r="AD113" t="str">
        <f t="shared" si="15"/>
        <v/>
      </c>
      <c r="AE113" s="7">
        <f>Dashboard!L114</f>
        <v>-0.32257887866371</v>
      </c>
      <c r="AF113" s="7">
        <f t="shared" si="13"/>
        <v>-5.29563321801825</v>
      </c>
    </row>
    <row r="114" spans="1:32">
      <c r="A114" s="22" t="s">
        <v>255</v>
      </c>
      <c r="B114" s="167" t="s">
        <v>1274</v>
      </c>
      <c r="C114" s="206">
        <f>Dashboard!J127</f>
        <v>-2.11760764841051</v>
      </c>
      <c r="D114" s="22" t="s">
        <v>255</v>
      </c>
      <c r="E114">
        <v>11</v>
      </c>
      <c r="F114" s="209">
        <f t="shared" si="19"/>
        <v>-2.11760764841051</v>
      </c>
      <c r="G114" t="str">
        <f ca="1" t="shared" si="17"/>
        <v>Holborn and Covent Garden</v>
      </c>
      <c r="H114" s="209">
        <f t="shared" si="12"/>
        <v>-2.11760764841051</v>
      </c>
      <c r="I114" t="str">
        <f t="shared" si="18"/>
        <v/>
      </c>
      <c r="J114" s="209"/>
      <c r="K114" s="167"/>
      <c r="L114" s="209"/>
      <c r="U114" s="214" t="s">
        <v>230</v>
      </c>
      <c r="V114" s="209">
        <f>Dashboard!F115</f>
        <v>12.4784532783133</v>
      </c>
      <c r="W114" s="209">
        <f>Dashboard!G115</f>
        <v>12.2736424204022</v>
      </c>
      <c r="X114" s="209">
        <f>Dashboard!H115</f>
        <v>12.7663967213065</v>
      </c>
      <c r="Y114" s="209">
        <f>Dashboard!I115</f>
        <v>11.1548100230645</v>
      </c>
      <c r="Z114" s="209">
        <f>Dashboard!J115</f>
        <v>11.6857859595843</v>
      </c>
      <c r="AA114" s="7">
        <f t="shared" si="14"/>
        <v>-3.25321623759723</v>
      </c>
      <c r="AB114" s="208" t="s">
        <v>231</v>
      </c>
      <c r="AC114" s="176" t="s">
        <v>231</v>
      </c>
      <c r="AD114" t="str">
        <f t="shared" si="15"/>
        <v/>
      </c>
      <c r="AE114" s="7">
        <f>Dashboard!L115</f>
        <v>-0.19816682968225</v>
      </c>
      <c r="AF114" s="7">
        <f t="shared" si="13"/>
        <v>-3.25321623759723</v>
      </c>
    </row>
    <row r="115" spans="1:32">
      <c r="A115" s="22" t="s">
        <v>257</v>
      </c>
      <c r="B115" s="167" t="s">
        <v>1274</v>
      </c>
      <c r="C115" s="206">
        <f>Dashboard!J128</f>
        <v>-6.12842850437509</v>
      </c>
      <c r="D115" s="22" t="s">
        <v>257</v>
      </c>
      <c r="E115">
        <v>12</v>
      </c>
      <c r="F115" s="209">
        <f t="shared" si="19"/>
        <v>-3.65700918743361</v>
      </c>
      <c r="G115" t="str">
        <f ca="1" t="shared" si="17"/>
        <v>Gospel Oak</v>
      </c>
      <c r="H115" s="209">
        <f t="shared" si="12"/>
        <v>-3.65700918743361</v>
      </c>
      <c r="I115" t="str">
        <f t="shared" si="18"/>
        <v/>
      </c>
      <c r="J115" s="209"/>
      <c r="K115" s="167"/>
      <c r="L115" s="209"/>
      <c r="U115" s="214" t="s">
        <v>232</v>
      </c>
      <c r="V115" s="209">
        <f>Dashboard!F116</f>
        <v>10.3743119315435</v>
      </c>
      <c r="W115" s="209">
        <f>Dashboard!G116</f>
        <v>10.2694167474797</v>
      </c>
      <c r="X115" s="209">
        <f>Dashboard!H116</f>
        <v>10.2155551379587</v>
      </c>
      <c r="Y115" s="209">
        <f>Dashboard!I116</f>
        <v>9.05615202487774</v>
      </c>
      <c r="Z115" s="209">
        <f>Dashboard!J116</f>
        <v>9.03845031809496</v>
      </c>
      <c r="AA115" s="7">
        <f t="shared" si="14"/>
        <v>-5.48256070279495</v>
      </c>
      <c r="AB115" s="208" t="s">
        <v>1357</v>
      </c>
      <c r="AC115" s="22" t="s">
        <v>1357</v>
      </c>
      <c r="AD115" t="str">
        <f t="shared" si="15"/>
        <v/>
      </c>
      <c r="AE115" s="7">
        <f>Dashboard!L116</f>
        <v>-0.333965403362122</v>
      </c>
      <c r="AF115" s="7">
        <f t="shared" si="13"/>
        <v>-5.48256070279495</v>
      </c>
    </row>
    <row r="116" spans="1:32">
      <c r="A116" s="22" t="s">
        <v>167</v>
      </c>
      <c r="B116" s="167" t="s">
        <v>1274</v>
      </c>
      <c r="C116" s="206">
        <f>Dashboard!J129</f>
        <v>-11.3365096121666</v>
      </c>
      <c r="D116" s="22" t="s">
        <v>167</v>
      </c>
      <c r="E116">
        <v>13</v>
      </c>
      <c r="F116" s="209">
        <f t="shared" si="19"/>
        <v>-4.95964603349535</v>
      </c>
      <c r="G116" t="str">
        <f ca="1" t="shared" si="17"/>
        <v>Regent's Park</v>
      </c>
      <c r="H116" s="209">
        <f t="shared" si="12"/>
        <v>-4.95964603349535</v>
      </c>
      <c r="I116" t="str">
        <f t="shared" si="18"/>
        <v/>
      </c>
      <c r="J116" s="209"/>
      <c r="K116" s="167"/>
      <c r="L116" s="209"/>
      <c r="U116" s="214" t="s">
        <v>234</v>
      </c>
      <c r="V116" s="209">
        <f>Dashboard!F117</f>
        <v>2.3334698768135</v>
      </c>
      <c r="W116" s="209">
        <f>Dashboard!G117</f>
        <v>2.8866786022148</v>
      </c>
      <c r="X116" s="209">
        <f>Dashboard!H117</f>
        <v>3.53902511421445</v>
      </c>
      <c r="Y116" s="209">
        <f>Dashboard!I117</f>
        <v>4.46281575936242</v>
      </c>
      <c r="Z116" s="209">
        <f>Dashboard!J117</f>
        <v>4.15323259096794</v>
      </c>
      <c r="AA116" s="7">
        <f t="shared" si="14"/>
        <v>7.4685577043264</v>
      </c>
      <c r="AB116" s="208" t="s">
        <v>235</v>
      </c>
      <c r="AC116" s="176" t="s">
        <v>235</v>
      </c>
      <c r="AD116" t="str">
        <f t="shared" si="15"/>
        <v/>
      </c>
      <c r="AE116" s="7">
        <f>Dashboard!L117</f>
        <v>0.45494067853861</v>
      </c>
      <c r="AF116" s="7">
        <f t="shared" si="13"/>
        <v>7.4685577043264</v>
      </c>
    </row>
    <row r="117" spans="1:32">
      <c r="A117" s="22" t="s">
        <v>260</v>
      </c>
      <c r="B117" s="167" t="s">
        <v>1274</v>
      </c>
      <c r="C117" s="206">
        <f>Dashboard!J130</f>
        <v>-5.32277497159117</v>
      </c>
      <c r="D117" s="22" t="s">
        <v>260</v>
      </c>
      <c r="E117">
        <v>14</v>
      </c>
      <c r="F117" s="209">
        <f t="shared" si="19"/>
        <v>-5.23752298826777</v>
      </c>
      <c r="G117" t="str">
        <f ca="1" t="shared" si="17"/>
        <v>Cantelowes</v>
      </c>
      <c r="H117" s="209">
        <f t="shared" si="12"/>
        <v>-5.23752298826777</v>
      </c>
      <c r="I117" t="str">
        <f t="shared" si="18"/>
        <v/>
      </c>
      <c r="J117" s="209"/>
      <c r="K117" s="167"/>
      <c r="L117" s="209"/>
      <c r="U117" s="214" t="s">
        <v>236</v>
      </c>
      <c r="V117" s="209">
        <f>Dashboard!F118</f>
        <v>-1.3500948678408</v>
      </c>
      <c r="W117" s="209">
        <f>Dashboard!G118</f>
        <v>-2.04915886926614</v>
      </c>
      <c r="X117" s="209">
        <f>Dashboard!H118</f>
        <v>-1.11787445160319</v>
      </c>
      <c r="Y117" s="209">
        <f>Dashboard!I118</f>
        <v>0.234228286204735</v>
      </c>
      <c r="Z117" s="209">
        <f>Dashboard!J118</f>
        <v>-0.159409164882672</v>
      </c>
      <c r="AA117" s="7">
        <f t="shared" si="14"/>
        <v>4.88673870010094</v>
      </c>
      <c r="AB117" s="208" t="s">
        <v>237</v>
      </c>
      <c r="AC117" s="22" t="s">
        <v>237</v>
      </c>
      <c r="AD117" t="str">
        <f t="shared" si="15"/>
        <v/>
      </c>
      <c r="AE117" s="7">
        <f>Dashboard!L118</f>
        <v>0.297671425739532</v>
      </c>
      <c r="AF117" s="7">
        <f t="shared" si="13"/>
        <v>4.88673870010094</v>
      </c>
    </row>
    <row r="118" spans="1:32">
      <c r="A118" s="22" t="s">
        <v>262</v>
      </c>
      <c r="B118" s="167" t="s">
        <v>1274</v>
      </c>
      <c r="C118" s="206">
        <f>Dashboard!J131</f>
        <v>-4.95964603349535</v>
      </c>
      <c r="D118" s="22" t="s">
        <v>262</v>
      </c>
      <c r="E118">
        <v>15</v>
      </c>
      <c r="F118" s="209">
        <f t="shared" si="19"/>
        <v>-5.32277497159117</v>
      </c>
      <c r="G118" t="str">
        <f ca="1" t="shared" si="17"/>
        <v>King's Cross</v>
      </c>
      <c r="H118" s="209">
        <f t="shared" si="12"/>
        <v>-5.32277497159117</v>
      </c>
      <c r="I118" t="str">
        <f t="shared" si="18"/>
        <v/>
      </c>
      <c r="J118" s="209"/>
      <c r="K118" s="167"/>
      <c r="L118" s="209"/>
      <c r="U118" s="214" t="s">
        <v>238</v>
      </c>
      <c r="V118" s="209">
        <f>Dashboard!F119</f>
        <v>-3.20496524058885</v>
      </c>
      <c r="W118" s="209">
        <f>Dashboard!G119</f>
        <v>-2.92540825735667</v>
      </c>
      <c r="X118" s="209">
        <f>Dashboard!H119</f>
        <v>-2.19673583578696</v>
      </c>
      <c r="Y118" s="209">
        <f>Dashboard!I119</f>
        <v>-0.0327529394329846</v>
      </c>
      <c r="Z118" s="209">
        <f>Dashboard!J119</f>
        <v>-0.714383770993882</v>
      </c>
      <c r="AA118" s="7">
        <f t="shared" si="14"/>
        <v>10.2216905964244</v>
      </c>
      <c r="AB118" s="208" t="s">
        <v>1358</v>
      </c>
      <c r="AC118" s="176" t="s">
        <v>1358</v>
      </c>
      <c r="AD118" t="str">
        <f t="shared" si="15"/>
        <v/>
      </c>
      <c r="AE118" s="7">
        <f>Dashboard!L119</f>
        <v>0.622645367398743</v>
      </c>
      <c r="AF118" s="7">
        <f t="shared" si="13"/>
        <v>10.2216905964244</v>
      </c>
    </row>
    <row r="119" spans="1:32">
      <c r="A119" s="22" t="s">
        <v>264</v>
      </c>
      <c r="B119" s="167" t="s">
        <v>1274</v>
      </c>
      <c r="C119" s="206">
        <f>Dashboard!J132</f>
        <v>1.4758683210337</v>
      </c>
      <c r="D119" s="22" t="s">
        <v>264</v>
      </c>
      <c r="E119">
        <v>16</v>
      </c>
      <c r="F119" s="209">
        <f t="shared" si="19"/>
        <v>-5.43086644161374</v>
      </c>
      <c r="G119" t="str">
        <f ca="1" t="shared" si="17"/>
        <v>Haverstock</v>
      </c>
      <c r="H119" s="209">
        <f t="shared" si="12"/>
        <v>-5.43086644161374</v>
      </c>
      <c r="I119" t="str">
        <f t="shared" si="18"/>
        <v/>
      </c>
      <c r="J119" s="209"/>
      <c r="K119" s="167"/>
      <c r="L119" s="209"/>
      <c r="U119" s="214" t="s">
        <v>240</v>
      </c>
      <c r="V119" s="209">
        <f>Dashboard!F120</f>
        <v>-6.00315300617362</v>
      </c>
      <c r="W119" s="209">
        <f>Dashboard!G120</f>
        <v>-5.78844936669003</v>
      </c>
      <c r="X119" s="209">
        <f>Dashboard!H120</f>
        <v>-4.6711859382078</v>
      </c>
      <c r="Y119" s="209">
        <f>Dashboard!I120</f>
        <v>-4.76536728039505</v>
      </c>
      <c r="Z119" s="209">
        <f>Dashboard!J120</f>
        <v>-5.23752298826777</v>
      </c>
      <c r="AA119" s="7">
        <f t="shared" si="14"/>
        <v>3.14225141795546</v>
      </c>
      <c r="AB119" s="208" t="s">
        <v>241</v>
      </c>
      <c r="AC119" s="22" t="s">
        <v>241</v>
      </c>
      <c r="AD119" t="str">
        <f t="shared" si="15"/>
        <v/>
      </c>
      <c r="AE119" s="7">
        <f>Dashboard!L120</f>
        <v>0.191407504476462</v>
      </c>
      <c r="AF119" s="7">
        <f t="shared" si="13"/>
        <v>3.14225141795546</v>
      </c>
    </row>
    <row r="120" spans="1:32">
      <c r="A120" s="22" t="s">
        <v>266</v>
      </c>
      <c r="B120" s="167" t="s">
        <v>1274</v>
      </c>
      <c r="C120" s="206">
        <f>Dashboard!J133</f>
        <v>4.65613074806827</v>
      </c>
      <c r="D120" s="22" t="s">
        <v>266</v>
      </c>
      <c r="E120">
        <v>17</v>
      </c>
      <c r="F120" s="209">
        <f t="shared" si="19"/>
        <v>-6.12842850437509</v>
      </c>
      <c r="G120" t="str">
        <f ca="1" t="shared" si="17"/>
        <v>Kentish Town</v>
      </c>
      <c r="H120" s="209">
        <f t="shared" si="12"/>
        <v>-6.12842850437509</v>
      </c>
      <c r="I120" t="str">
        <f t="shared" si="18"/>
        <v/>
      </c>
      <c r="J120" s="209"/>
      <c r="K120" s="167"/>
      <c r="L120" s="209"/>
      <c r="U120" s="214" t="s">
        <v>242</v>
      </c>
      <c r="V120" s="209">
        <f>Dashboard!F121</f>
        <v>2.27542355851096</v>
      </c>
      <c r="W120" s="209">
        <f>Dashboard!G121</f>
        <v>2.48315134620766</v>
      </c>
      <c r="X120" s="209">
        <f>Dashboard!H121</f>
        <v>3.22674517254737</v>
      </c>
      <c r="Y120" s="209">
        <f>Dashboard!I121</f>
        <v>4.18649284311996</v>
      </c>
      <c r="Z120" s="209">
        <f>Dashboard!J121</f>
        <v>3.60666047307276</v>
      </c>
      <c r="AA120" s="7">
        <f t="shared" si="14"/>
        <v>5.4635802993436</v>
      </c>
      <c r="AB120" s="208" t="s">
        <v>1359</v>
      </c>
      <c r="AC120" s="176" t="s">
        <v>1359</v>
      </c>
      <c r="AD120" t="str">
        <f t="shared" si="15"/>
        <v/>
      </c>
      <c r="AE120" s="7">
        <f>Dashboard!L121</f>
        <v>0.33280922864045</v>
      </c>
      <c r="AF120" s="7">
        <f t="shared" si="13"/>
        <v>5.4635802993436</v>
      </c>
    </row>
    <row r="121" spans="1:32">
      <c r="A121" s="22" t="s">
        <v>268</v>
      </c>
      <c r="B121" s="167" t="s">
        <v>1274</v>
      </c>
      <c r="C121" s="206">
        <f>Dashboard!J134</f>
        <v>-1.30667205043432</v>
      </c>
      <c r="D121" s="22" t="s">
        <v>268</v>
      </c>
      <c r="E121">
        <v>18</v>
      </c>
      <c r="F121" s="209">
        <f t="shared" si="19"/>
        <v>-11.3365096121666</v>
      </c>
      <c r="G121" t="str">
        <f ca="1" t="shared" si="17"/>
        <v>Kilburn</v>
      </c>
      <c r="H121" s="209">
        <f t="shared" si="12"/>
        <v>-11.3365096121666</v>
      </c>
      <c r="I121" t="str">
        <f t="shared" si="18"/>
        <v/>
      </c>
      <c r="J121" s="209"/>
      <c r="K121" s="167"/>
      <c r="L121" s="209"/>
      <c r="U121" s="214" t="s">
        <v>244</v>
      </c>
      <c r="V121" s="209">
        <f>Dashboard!F122</f>
        <v>6.92285460740759</v>
      </c>
      <c r="W121" s="209">
        <f>Dashboard!G122</f>
        <v>7.63272547573771</v>
      </c>
      <c r="X121" s="209">
        <f>Dashboard!H122</f>
        <v>7.1953465941804</v>
      </c>
      <c r="Y121" s="209">
        <f>Dashboard!I122</f>
        <v>9.08916704820771</v>
      </c>
      <c r="Z121" s="209">
        <f>Dashboard!J122</f>
        <v>8.93858985654395</v>
      </c>
      <c r="AA121" s="7">
        <f t="shared" si="14"/>
        <v>8.27285607498275</v>
      </c>
      <c r="AB121" s="208" t="s">
        <v>1360</v>
      </c>
      <c r="AC121" s="22" t="s">
        <v>1360</v>
      </c>
      <c r="AD121" t="str">
        <f t="shared" si="15"/>
        <v/>
      </c>
      <c r="AE121" s="7">
        <f>Dashboard!L122</f>
        <v>0.50393381228409</v>
      </c>
      <c r="AF121" s="7">
        <f t="shared" si="13"/>
        <v>8.27285607498275</v>
      </c>
    </row>
    <row r="122" spans="1:32">
      <c r="A122" s="22" t="s">
        <v>270</v>
      </c>
      <c r="B122" s="167" t="s">
        <v>1275</v>
      </c>
      <c r="C122" s="206">
        <f>Dashboard!J135</f>
        <v>0.110531746358178</v>
      </c>
      <c r="D122" s="22" t="s">
        <v>270</v>
      </c>
      <c r="E122">
        <v>1</v>
      </c>
      <c r="F122" s="209">
        <f>LARGE(C$122:C$145,E122)</f>
        <v>12.33649989286</v>
      </c>
      <c r="G122" t="str">
        <f ca="1" t="shared" si="17"/>
        <v>Selsdon and Ballards</v>
      </c>
      <c r="H122" s="209">
        <f t="shared" si="12"/>
        <v>12.33649989286</v>
      </c>
      <c r="I122" t="str">
        <f t="shared" si="18"/>
        <v>Croydon 2009</v>
      </c>
      <c r="J122" s="209">
        <f>MAX(C$122:C$145)</f>
        <v>12.33649989286</v>
      </c>
      <c r="K122" s="167"/>
      <c r="L122" s="209"/>
      <c r="U122" s="214" t="s">
        <v>246</v>
      </c>
      <c r="V122" s="209">
        <f>Dashboard!F123</f>
        <v>-4.40454449509896</v>
      </c>
      <c r="W122" s="209">
        <f>Dashboard!G123</f>
        <v>-3.80317393050908</v>
      </c>
      <c r="X122" s="209">
        <f>Dashboard!H123</f>
        <v>-4.16064639886261</v>
      </c>
      <c r="Y122" s="209">
        <f>Dashboard!I123</f>
        <v>-2.97946402655247</v>
      </c>
      <c r="Z122" s="209">
        <f>Dashboard!J123</f>
        <v>-3.65700918743361</v>
      </c>
      <c r="AA122" s="7">
        <f t="shared" si="14"/>
        <v>3.06798822609914</v>
      </c>
      <c r="AB122" s="208" t="s">
        <v>1361</v>
      </c>
      <c r="AC122" s="176" t="s">
        <v>1361</v>
      </c>
      <c r="AD122" t="str">
        <f t="shared" si="15"/>
        <v/>
      </c>
      <c r="AE122" s="7">
        <f>Dashboard!L123</f>
        <v>0.186883826916337</v>
      </c>
      <c r="AF122" s="7">
        <f t="shared" si="13"/>
        <v>3.06798822609914</v>
      </c>
    </row>
    <row r="123" spans="1:32">
      <c r="A123" s="22" t="s">
        <v>272</v>
      </c>
      <c r="B123" s="167" t="s">
        <v>1275</v>
      </c>
      <c r="C123" s="206">
        <f>Dashboard!J136</f>
        <v>2.44326028790896</v>
      </c>
      <c r="D123" s="22" t="s">
        <v>272</v>
      </c>
      <c r="E123">
        <v>2</v>
      </c>
      <c r="F123" s="209">
        <f t="shared" ref="F123:F145" si="20">LARGE(C$122:C$145,E123)</f>
        <v>11.11104233998</v>
      </c>
      <c r="G123" t="str">
        <f ca="1" t="shared" si="17"/>
        <v>Sanderstead</v>
      </c>
      <c r="H123" s="209">
        <f t="shared" si="12"/>
        <v>11.11104233998</v>
      </c>
      <c r="I123" t="str">
        <f t="shared" si="18"/>
        <v/>
      </c>
      <c r="J123" s="209">
        <f>MIN(C$122:C$145)</f>
        <v>-7.15871534269236</v>
      </c>
      <c r="K123" s="167"/>
      <c r="L123" s="209"/>
      <c r="U123" s="214" t="s">
        <v>248</v>
      </c>
      <c r="V123" s="209">
        <f>Dashboard!F124</f>
        <v>7.46815469824173</v>
      </c>
      <c r="W123" s="209">
        <f>Dashboard!G124</f>
        <v>7.45104884038202</v>
      </c>
      <c r="X123" s="209">
        <f>Dashboard!H124</f>
        <v>7.31971558458775</v>
      </c>
      <c r="Y123" s="209">
        <f>Dashboard!I124</f>
        <v>9.85394592228396</v>
      </c>
      <c r="Z123" s="209">
        <f>Dashboard!J124</f>
        <v>9.23423230700602</v>
      </c>
      <c r="AA123" s="7">
        <f t="shared" si="14"/>
        <v>7.24822661151386</v>
      </c>
      <c r="AB123" s="208" t="s">
        <v>1362</v>
      </c>
      <c r="AC123" s="22" t="s">
        <v>1362</v>
      </c>
      <c r="AD123" t="str">
        <f t="shared" si="15"/>
        <v/>
      </c>
      <c r="AE123" s="7">
        <f>Dashboard!L124</f>
        <v>0.441519402191073</v>
      </c>
      <c r="AF123" s="7">
        <f t="shared" si="13"/>
        <v>7.24822661151386</v>
      </c>
    </row>
    <row r="124" spans="1:32">
      <c r="A124" s="22" t="s">
        <v>274</v>
      </c>
      <c r="B124" s="167" t="s">
        <v>1275</v>
      </c>
      <c r="C124" s="206">
        <f>Dashboard!J137</f>
        <v>-0.741758251269448</v>
      </c>
      <c r="D124" s="22" t="s">
        <v>274</v>
      </c>
      <c r="E124">
        <v>3</v>
      </c>
      <c r="F124" s="209">
        <f t="shared" si="20"/>
        <v>9.39692288177614</v>
      </c>
      <c r="G124" t="str">
        <f ca="1" t="shared" si="17"/>
        <v>Coulsdon East</v>
      </c>
      <c r="H124" s="209">
        <f t="shared" si="12"/>
        <v>9.39692288177614</v>
      </c>
      <c r="I124" t="str">
        <f t="shared" si="18"/>
        <v/>
      </c>
      <c r="J124" s="209"/>
      <c r="K124" s="167"/>
      <c r="L124" s="209"/>
      <c r="U124" s="214" t="s">
        <v>250</v>
      </c>
      <c r="V124" s="209">
        <f>Dashboard!F125</f>
        <v>-5.36834182660501</v>
      </c>
      <c r="W124" s="209">
        <f>Dashboard!G125</f>
        <v>-5.94017104705209</v>
      </c>
      <c r="X124" s="209">
        <f>Dashboard!H125</f>
        <v>-5.33816878771878</v>
      </c>
      <c r="Y124" s="209">
        <f>Dashboard!I125</f>
        <v>-5.64255137727183</v>
      </c>
      <c r="Z124" s="209">
        <f>Dashboard!J125</f>
        <v>-5.43086644161374</v>
      </c>
      <c r="AA124" s="7">
        <f t="shared" si="14"/>
        <v>-0.256609662073687</v>
      </c>
      <c r="AB124" s="208" t="s">
        <v>251</v>
      </c>
      <c r="AC124" s="176" t="s">
        <v>251</v>
      </c>
      <c r="AD124" t="str">
        <f t="shared" si="15"/>
        <v/>
      </c>
      <c r="AE124" s="7">
        <f>Dashboard!L125</f>
        <v>-0.0156311537521816</v>
      </c>
      <c r="AF124" s="7">
        <f t="shared" si="13"/>
        <v>-0.256609662073687</v>
      </c>
    </row>
    <row r="125" spans="1:32">
      <c r="A125" s="22" t="s">
        <v>276</v>
      </c>
      <c r="B125" s="167" t="s">
        <v>1275</v>
      </c>
      <c r="C125" s="206">
        <f>Dashboard!J138</f>
        <v>-2.13088675820546</v>
      </c>
      <c r="D125" s="22" t="s">
        <v>276</v>
      </c>
      <c r="E125">
        <v>4</v>
      </c>
      <c r="F125" s="209">
        <f t="shared" si="20"/>
        <v>7.56729440026751</v>
      </c>
      <c r="G125" t="str">
        <f ca="1" t="shared" si="17"/>
        <v>Kenley</v>
      </c>
      <c r="H125" s="209">
        <f t="shared" si="12"/>
        <v>7.56729440026751</v>
      </c>
      <c r="I125" t="str">
        <f t="shared" si="18"/>
        <v/>
      </c>
      <c r="J125" s="209"/>
      <c r="K125" s="167"/>
      <c r="L125" s="209"/>
      <c r="U125" s="214" t="s">
        <v>252</v>
      </c>
      <c r="V125" s="209">
        <f>Dashboard!F126</f>
        <v>0.650127711475611</v>
      </c>
      <c r="W125" s="209">
        <f>Dashboard!G126</f>
        <v>-0.173405803666345</v>
      </c>
      <c r="X125" s="209">
        <f>Dashboard!H126</f>
        <v>0.757441440879044</v>
      </c>
      <c r="Y125" s="209">
        <f>Dashboard!I126</f>
        <v>0.902603271949086</v>
      </c>
      <c r="Z125" s="209">
        <f>Dashboard!J126</f>
        <v>0.448119735561109</v>
      </c>
      <c r="AA125" s="7">
        <f t="shared" si="14"/>
        <v>-0.82906865445513</v>
      </c>
      <c r="AB125" s="208" t="s">
        <v>253</v>
      </c>
      <c r="AC125" s="22" t="s">
        <v>253</v>
      </c>
      <c r="AD125" t="str">
        <f t="shared" si="15"/>
        <v/>
      </c>
      <c r="AE125" s="7">
        <f>Dashboard!L126</f>
        <v>-0.0505019939786255</v>
      </c>
      <c r="AF125" s="7">
        <f t="shared" si="13"/>
        <v>-0.82906865445513</v>
      </c>
    </row>
    <row r="126" spans="1:32">
      <c r="A126" s="22" t="s">
        <v>278</v>
      </c>
      <c r="B126" s="167" t="s">
        <v>1275</v>
      </c>
      <c r="C126" s="206">
        <f>Dashboard!J139</f>
        <v>9.39692288177614</v>
      </c>
      <c r="D126" s="22" t="s">
        <v>278</v>
      </c>
      <c r="E126">
        <v>5</v>
      </c>
      <c r="F126" s="209">
        <f t="shared" si="20"/>
        <v>7.44311905786559</v>
      </c>
      <c r="G126" t="str">
        <f ca="1" t="shared" si="17"/>
        <v>Heathfield</v>
      </c>
      <c r="H126" s="209">
        <f t="shared" si="12"/>
        <v>7.44311905786559</v>
      </c>
      <c r="I126" t="str">
        <f t="shared" si="18"/>
        <v/>
      </c>
      <c r="J126" s="209"/>
      <c r="K126" s="167"/>
      <c r="L126" s="209"/>
      <c r="U126" s="214" t="s">
        <v>254</v>
      </c>
      <c r="V126" s="209">
        <f>Dashboard!F127</f>
        <v>-4.76833542562025</v>
      </c>
      <c r="W126" s="209">
        <f>Dashboard!G127</f>
        <v>-2.53445338269717</v>
      </c>
      <c r="X126" s="209">
        <f>Dashboard!H127</f>
        <v>-3.34304222132948</v>
      </c>
      <c r="Y126" s="209">
        <f>Dashboard!I127</f>
        <v>-1.82737164465202</v>
      </c>
      <c r="Z126" s="209">
        <f>Dashboard!J127</f>
        <v>-2.11760764841051</v>
      </c>
      <c r="AA126" s="7">
        <f t="shared" si="14"/>
        <v>10.8789531781074</v>
      </c>
      <c r="AB126" s="208" t="s">
        <v>1363</v>
      </c>
      <c r="AC126" s="176" t="s">
        <v>1363</v>
      </c>
      <c r="AD126" t="str">
        <f t="shared" si="15"/>
        <v/>
      </c>
      <c r="AE126" s="7">
        <f>Dashboard!L127</f>
        <v>0.662681944302436</v>
      </c>
      <c r="AF126" s="7">
        <f t="shared" si="13"/>
        <v>10.8789531781074</v>
      </c>
    </row>
    <row r="127" spans="1:32">
      <c r="A127" s="22" t="s">
        <v>280</v>
      </c>
      <c r="B127" s="167" t="s">
        <v>1275</v>
      </c>
      <c r="C127" s="206">
        <f>Dashboard!J140</f>
        <v>6.9931965172385</v>
      </c>
      <c r="D127" s="22" t="s">
        <v>280</v>
      </c>
      <c r="E127">
        <v>6</v>
      </c>
      <c r="F127" s="209">
        <f t="shared" si="20"/>
        <v>7.30996229453136</v>
      </c>
      <c r="G127" t="str">
        <f ca="1" t="shared" si="17"/>
        <v>Shirley</v>
      </c>
      <c r="H127" s="209">
        <f t="shared" si="12"/>
        <v>7.30996229453136</v>
      </c>
      <c r="I127" t="str">
        <f t="shared" si="18"/>
        <v/>
      </c>
      <c r="J127" s="209"/>
      <c r="K127" s="167"/>
      <c r="L127" s="209"/>
      <c r="U127" s="214" t="s">
        <v>256</v>
      </c>
      <c r="V127" s="209">
        <f>Dashboard!F128</f>
        <v>-7.47082389207975</v>
      </c>
      <c r="W127" s="209">
        <f>Dashboard!G128</f>
        <v>-5.68862537261225</v>
      </c>
      <c r="X127" s="209">
        <f>Dashboard!H128</f>
        <v>-5.65829857429635</v>
      </c>
      <c r="Y127" s="209">
        <f>Dashboard!I128</f>
        <v>-5.38889918096827</v>
      </c>
      <c r="Z127" s="209">
        <f>Dashboard!J128</f>
        <v>-6.12842850437509</v>
      </c>
      <c r="AA127" s="7">
        <f t="shared" si="14"/>
        <v>5.50937621543279</v>
      </c>
      <c r="AB127" s="208" t="s">
        <v>1364</v>
      </c>
      <c r="AC127" s="22" t="s">
        <v>1364</v>
      </c>
      <c r="AD127" t="str">
        <f t="shared" si="15"/>
        <v/>
      </c>
      <c r="AE127" s="7">
        <f>Dashboard!L128</f>
        <v>0.335598846926166</v>
      </c>
      <c r="AF127" s="7">
        <f t="shared" si="13"/>
        <v>5.50937621543279</v>
      </c>
    </row>
    <row r="128" spans="1:32">
      <c r="A128" s="22" t="s">
        <v>282</v>
      </c>
      <c r="B128" s="167" t="s">
        <v>1275</v>
      </c>
      <c r="C128" s="206">
        <f>Dashboard!J141</f>
        <v>5.52296399317101</v>
      </c>
      <c r="D128" s="22" t="s">
        <v>282</v>
      </c>
      <c r="E128">
        <v>7</v>
      </c>
      <c r="F128" s="209">
        <f t="shared" si="20"/>
        <v>6.9931965172385</v>
      </c>
      <c r="G128" t="str">
        <f ca="1" t="shared" si="17"/>
        <v>Coulsdon West</v>
      </c>
      <c r="H128" s="209">
        <f t="shared" si="12"/>
        <v>6.9931965172385</v>
      </c>
      <c r="I128" t="str">
        <f t="shared" si="18"/>
        <v/>
      </c>
      <c r="J128" s="209"/>
      <c r="K128" s="167"/>
      <c r="L128" s="209"/>
      <c r="U128" s="214" t="s">
        <v>258</v>
      </c>
      <c r="V128" s="209">
        <f>Dashboard!F129</f>
        <v>-10.8837967302654</v>
      </c>
      <c r="W128" s="209">
        <f>Dashboard!G129</f>
        <v>-10.9230919863736</v>
      </c>
      <c r="X128" s="209">
        <f>Dashboard!H129</f>
        <v>-11.4875139878962</v>
      </c>
      <c r="Y128" s="209">
        <f>Dashboard!I129</f>
        <v>-10.0356048666324</v>
      </c>
      <c r="Z128" s="209">
        <f>Dashboard!J129</f>
        <v>-11.3365096121666</v>
      </c>
      <c r="AA128" s="7">
        <f t="shared" si="14"/>
        <v>-1.85799624075821</v>
      </c>
      <c r="AB128" s="208" t="s">
        <v>167</v>
      </c>
      <c r="AC128" s="176" t="s">
        <v>167</v>
      </c>
      <c r="AD128" t="str">
        <f t="shared" si="15"/>
        <v/>
      </c>
      <c r="AE128" s="7">
        <f>Dashboard!L129</f>
        <v>-0.113178220475296</v>
      </c>
      <c r="AF128" s="7">
        <f t="shared" si="13"/>
        <v>-1.85799624075821</v>
      </c>
    </row>
    <row r="129" spans="1:32">
      <c r="A129" s="22" t="s">
        <v>284</v>
      </c>
      <c r="B129" s="167" t="s">
        <v>1275</v>
      </c>
      <c r="C129" s="206">
        <f>Dashboard!J142</f>
        <v>5.20193769277326</v>
      </c>
      <c r="D129" s="22" t="s">
        <v>284</v>
      </c>
      <c r="E129">
        <v>8</v>
      </c>
      <c r="F129" s="209">
        <f t="shared" si="20"/>
        <v>6.60553586285305</v>
      </c>
      <c r="G129" t="str">
        <f ca="1" t="shared" si="17"/>
        <v>Purley</v>
      </c>
      <c r="H129" s="209">
        <f t="shared" si="12"/>
        <v>6.60553586285305</v>
      </c>
      <c r="I129" t="str">
        <f t="shared" si="18"/>
        <v/>
      </c>
      <c r="J129" s="209"/>
      <c r="K129" s="167"/>
      <c r="L129" s="209"/>
      <c r="U129" s="214" t="s">
        <v>259</v>
      </c>
      <c r="V129" s="209">
        <f>Dashboard!F130</f>
        <v>-7.70580781945019</v>
      </c>
      <c r="W129" s="209">
        <f>Dashboard!G130</f>
        <v>-8.65596731925796</v>
      </c>
      <c r="X129" s="209">
        <f>Dashboard!H130</f>
        <v>-7.2344912983138</v>
      </c>
      <c r="Y129" s="209">
        <f>Dashboard!I130</f>
        <v>-5.09666174127612</v>
      </c>
      <c r="Z129" s="209">
        <f>Dashboard!J130</f>
        <v>-5.32277497159117</v>
      </c>
      <c r="AA129" s="7">
        <f t="shared" si="14"/>
        <v>9.78029618757754</v>
      </c>
      <c r="AB129" s="208" t="s">
        <v>1365</v>
      </c>
      <c r="AC129" s="22" t="s">
        <v>1366</v>
      </c>
      <c r="AD129" t="str">
        <f t="shared" si="15"/>
        <v>N</v>
      </c>
      <c r="AE129" s="7">
        <f>Dashboard!L130</f>
        <v>0.595758211964757</v>
      </c>
      <c r="AF129" s="7">
        <f t="shared" si="13"/>
        <v>9.78029618757754</v>
      </c>
    </row>
    <row r="130" spans="1:32">
      <c r="A130" s="22" t="s">
        <v>286</v>
      </c>
      <c r="B130" s="167" t="s">
        <v>1275</v>
      </c>
      <c r="C130" s="206">
        <f>Dashboard!J143</f>
        <v>-3.96995131480848</v>
      </c>
      <c r="D130" s="22" t="s">
        <v>286</v>
      </c>
      <c r="E130">
        <v>9</v>
      </c>
      <c r="F130" s="209">
        <f t="shared" si="20"/>
        <v>5.52296399317101</v>
      </c>
      <c r="G130" t="str">
        <f ca="1" t="shared" si="17"/>
        <v>Croham</v>
      </c>
      <c r="H130" s="209">
        <f t="shared" si="12"/>
        <v>5.52296399317101</v>
      </c>
      <c r="I130" t="str">
        <f t="shared" si="18"/>
        <v/>
      </c>
      <c r="J130" s="209"/>
      <c r="K130" s="167"/>
      <c r="L130" s="209"/>
      <c r="U130" s="214" t="s">
        <v>261</v>
      </c>
      <c r="V130" s="209">
        <f>Dashboard!F131</f>
        <v>-5.92057991890153</v>
      </c>
      <c r="W130" s="209">
        <f>Dashboard!G131</f>
        <v>-6.0157746180111</v>
      </c>
      <c r="X130" s="209">
        <f>Dashboard!H131</f>
        <v>-4.41451878765777</v>
      </c>
      <c r="Y130" s="209">
        <f>Dashboard!I131</f>
        <v>-5.04446743632436</v>
      </c>
      <c r="Z130" s="209">
        <f>Dashboard!J131</f>
        <v>-4.95964603349535</v>
      </c>
      <c r="AA130" s="7">
        <f t="shared" si="14"/>
        <v>3.94380548484497</v>
      </c>
      <c r="AB130" s="208" t="s">
        <v>1367</v>
      </c>
      <c r="AC130" s="176" t="s">
        <v>1368</v>
      </c>
      <c r="AD130" t="str">
        <f t="shared" si="15"/>
        <v>N</v>
      </c>
      <c r="AE130" s="7">
        <f>Dashboard!L131</f>
        <v>0.240233471351546</v>
      </c>
      <c r="AF130" s="7">
        <f t="shared" si="13"/>
        <v>3.94380548484497</v>
      </c>
    </row>
    <row r="131" spans="1:32">
      <c r="A131" s="22" t="s">
        <v>288</v>
      </c>
      <c r="B131" s="167" t="s">
        <v>1275</v>
      </c>
      <c r="C131" s="206">
        <f>Dashboard!J144</f>
        <v>7.44311905786559</v>
      </c>
      <c r="D131" s="22" t="s">
        <v>288</v>
      </c>
      <c r="E131">
        <v>10</v>
      </c>
      <c r="F131" s="209">
        <f t="shared" si="20"/>
        <v>5.20193769277326</v>
      </c>
      <c r="G131" t="str">
        <f ca="1" t="shared" si="17"/>
        <v>Fairfield</v>
      </c>
      <c r="H131" s="209">
        <f t="shared" ref="H131:H194" si="21">F131</f>
        <v>5.20193769277326</v>
      </c>
      <c r="I131" t="str">
        <f t="shared" si="18"/>
        <v/>
      </c>
      <c r="J131" s="209"/>
      <c r="K131" s="167"/>
      <c r="L131" s="209"/>
      <c r="U131" s="214" t="s">
        <v>263</v>
      </c>
      <c r="V131" s="209">
        <f>Dashboard!F132</f>
        <v>0.155347355764787</v>
      </c>
      <c r="W131" s="209">
        <f>Dashboard!G132</f>
        <v>0.260333639824976</v>
      </c>
      <c r="X131" s="209">
        <f>Dashboard!H132</f>
        <v>0.933859154352621</v>
      </c>
      <c r="Y131" s="209">
        <f>Dashboard!I132</f>
        <v>0.392793562136717</v>
      </c>
      <c r="Z131" s="209">
        <f>Dashboard!J132</f>
        <v>1.4758683210337</v>
      </c>
      <c r="AA131" s="7">
        <f t="shared" si="14"/>
        <v>5.41960056229985</v>
      </c>
      <c r="AB131" s="208" t="s">
        <v>1369</v>
      </c>
      <c r="AC131" s="22" t="s">
        <v>1369</v>
      </c>
      <c r="AD131" t="str">
        <f t="shared" si="15"/>
        <v/>
      </c>
      <c r="AE131" s="7">
        <f>Dashboard!L132</f>
        <v>0.330130241317229</v>
      </c>
      <c r="AF131" s="7">
        <f t="shared" si="13"/>
        <v>5.41960056229985</v>
      </c>
    </row>
    <row r="132" spans="1:32">
      <c r="A132" s="22" t="s">
        <v>290</v>
      </c>
      <c r="B132" s="167" t="s">
        <v>1275</v>
      </c>
      <c r="C132" s="206">
        <f>Dashboard!J145</f>
        <v>7.56729440026751</v>
      </c>
      <c r="D132" s="22" t="s">
        <v>290</v>
      </c>
      <c r="E132">
        <v>11</v>
      </c>
      <c r="F132" s="209">
        <f t="shared" si="20"/>
        <v>2.44326028790896</v>
      </c>
      <c r="G132" t="str">
        <f ca="1" t="shared" si="17"/>
        <v>Ashburton</v>
      </c>
      <c r="H132" s="209">
        <f t="shared" si="21"/>
        <v>2.44326028790896</v>
      </c>
      <c r="I132" t="str">
        <f t="shared" si="18"/>
        <v/>
      </c>
      <c r="J132" s="209"/>
      <c r="K132" s="167"/>
      <c r="L132" s="209"/>
      <c r="U132" s="214" t="s">
        <v>265</v>
      </c>
      <c r="V132" s="209">
        <f>Dashboard!F133</f>
        <v>3.87552738366289</v>
      </c>
      <c r="W132" s="209">
        <f>Dashboard!G133</f>
        <v>4.13050517810463</v>
      </c>
      <c r="X132" s="209">
        <f>Dashboard!H133</f>
        <v>3.9653401298117</v>
      </c>
      <c r="Y132" s="209">
        <f>Dashboard!I133</f>
        <v>4.60656105784346</v>
      </c>
      <c r="Z132" s="209">
        <f>Dashboard!J133</f>
        <v>4.65613074806827</v>
      </c>
      <c r="AA132" s="7">
        <f t="shared" si="14"/>
        <v>3.20370410158767</v>
      </c>
      <c r="AB132" s="208" t="s">
        <v>1370</v>
      </c>
      <c r="AC132" s="176" t="s">
        <v>1370</v>
      </c>
      <c r="AD132" t="str">
        <f t="shared" si="15"/>
        <v/>
      </c>
      <c r="AE132" s="7">
        <f>Dashboard!L133</f>
        <v>0.195150841101344</v>
      </c>
      <c r="AF132" s="7">
        <f t="shared" si="13"/>
        <v>3.20370410158767</v>
      </c>
    </row>
    <row r="133" spans="1:32">
      <c r="A133" s="22" t="s">
        <v>292</v>
      </c>
      <c r="B133" s="167" t="s">
        <v>1275</v>
      </c>
      <c r="C133" s="206">
        <f>Dashboard!J146</f>
        <v>-0.00861110482847194</v>
      </c>
      <c r="D133" s="22" t="s">
        <v>292</v>
      </c>
      <c r="E133">
        <v>12</v>
      </c>
      <c r="F133" s="209">
        <f t="shared" si="20"/>
        <v>1.17323482264242</v>
      </c>
      <c r="G133" t="str">
        <f ca="1" t="shared" si="17"/>
        <v>Norbury</v>
      </c>
      <c r="H133" s="209">
        <f t="shared" si="21"/>
        <v>1.17323482264242</v>
      </c>
      <c r="I133" t="str">
        <f t="shared" si="18"/>
        <v/>
      </c>
      <c r="J133" s="209"/>
      <c r="K133" s="167"/>
      <c r="L133" s="209"/>
      <c r="U133" s="214" t="s">
        <v>267</v>
      </c>
      <c r="V133" s="209">
        <f>Dashboard!F134</f>
        <v>-1.84289632740746</v>
      </c>
      <c r="W133" s="209">
        <f>Dashboard!G134</f>
        <v>-0.304377980971048</v>
      </c>
      <c r="X133" s="209">
        <f>Dashboard!H134</f>
        <v>-1.2644298205652</v>
      </c>
      <c r="Y133" s="209">
        <f>Dashboard!I134</f>
        <v>-0.885682767458085</v>
      </c>
      <c r="Z133" s="209">
        <f>Dashboard!J134</f>
        <v>-1.30667205043432</v>
      </c>
      <c r="AA133" s="7">
        <f t="shared" si="14"/>
        <v>2.20073854897913</v>
      </c>
      <c r="AB133" s="208" t="s">
        <v>1371</v>
      </c>
      <c r="AC133" s="22" t="s">
        <v>1371</v>
      </c>
      <c r="AD133" t="str">
        <f t="shared" si="15"/>
        <v/>
      </c>
      <c r="AE133" s="7">
        <f>Dashboard!L134</f>
        <v>0.134056069243284</v>
      </c>
      <c r="AF133" s="7">
        <f t="shared" si="13"/>
        <v>2.20073854897913</v>
      </c>
    </row>
    <row r="134" spans="1:32">
      <c r="A134" s="22" t="s">
        <v>294</v>
      </c>
      <c r="B134" s="167" t="s">
        <v>1275</v>
      </c>
      <c r="C134" s="206">
        <f>Dashboard!J147</f>
        <v>1.17323482264242</v>
      </c>
      <c r="D134" s="22" t="s">
        <v>294</v>
      </c>
      <c r="E134">
        <v>13</v>
      </c>
      <c r="F134" s="209">
        <f t="shared" si="20"/>
        <v>1.11340022678502</v>
      </c>
      <c r="G134" t="str">
        <f ca="1" t="shared" si="17"/>
        <v>Woodside</v>
      </c>
      <c r="H134" s="209">
        <f t="shared" si="21"/>
        <v>1.11340022678502</v>
      </c>
      <c r="I134" t="str">
        <f t="shared" si="18"/>
        <v/>
      </c>
      <c r="J134" s="209"/>
      <c r="K134" s="167"/>
      <c r="L134" s="209"/>
      <c r="U134" s="214" t="s">
        <v>269</v>
      </c>
      <c r="V134" s="209">
        <f>Dashboard!F135</f>
        <v>1.73130805243117</v>
      </c>
      <c r="W134" s="209">
        <f>Dashboard!G135</f>
        <v>2.57588046074341</v>
      </c>
      <c r="X134" s="209">
        <f>Dashboard!H135</f>
        <v>2.09975383313517</v>
      </c>
      <c r="Y134" s="209">
        <f>Dashboard!I135</f>
        <v>0.603803886877324</v>
      </c>
      <c r="Z134" s="209">
        <f>Dashboard!J135</f>
        <v>0.110531746358178</v>
      </c>
      <c r="AA134" s="7">
        <f t="shared" si="14"/>
        <v>-6.65188998189561</v>
      </c>
      <c r="AB134" s="208" t="s">
        <v>270</v>
      </c>
      <c r="AC134" s="176" t="s">
        <v>270</v>
      </c>
      <c r="AD134" t="str">
        <f t="shared" si="15"/>
        <v/>
      </c>
      <c r="AE134" s="7">
        <f>Dashboard!L135</f>
        <v>-0.405194076518247</v>
      </c>
      <c r="AF134" s="7">
        <f t="shared" si="13"/>
        <v>-6.65188998189561</v>
      </c>
    </row>
    <row r="135" spans="1:32">
      <c r="A135" s="22" t="s">
        <v>296</v>
      </c>
      <c r="B135" s="167" t="s">
        <v>1275</v>
      </c>
      <c r="C135" s="206">
        <f>Dashboard!J148</f>
        <v>6.60553586285305</v>
      </c>
      <c r="D135" s="22" t="s">
        <v>296</v>
      </c>
      <c r="E135">
        <v>14</v>
      </c>
      <c r="F135" s="209">
        <f t="shared" si="20"/>
        <v>0.151469719215645</v>
      </c>
      <c r="G135" t="str">
        <f ca="1" t="shared" si="17"/>
        <v>Upper Norwood</v>
      </c>
      <c r="H135" s="209">
        <f t="shared" si="21"/>
        <v>0.151469719215645</v>
      </c>
      <c r="I135" t="str">
        <f t="shared" si="18"/>
        <v/>
      </c>
      <c r="J135" s="209"/>
      <c r="K135" s="167"/>
      <c r="L135" s="209"/>
      <c r="U135" s="214" t="s">
        <v>271</v>
      </c>
      <c r="V135" s="209">
        <f>Dashboard!F136</f>
        <v>4.34697746302196</v>
      </c>
      <c r="W135" s="209">
        <f>Dashboard!G136</f>
        <v>4.51544159505203</v>
      </c>
      <c r="X135" s="209">
        <f>Dashboard!H136</f>
        <v>4.12251686149508</v>
      </c>
      <c r="Y135" s="209">
        <f>Dashboard!I136</f>
        <v>2.86385776335772</v>
      </c>
      <c r="Z135" s="209">
        <f>Dashboard!J136</f>
        <v>2.44326028790896</v>
      </c>
      <c r="AA135" s="7">
        <f t="shared" si="14"/>
        <v>-7.81311841618601</v>
      </c>
      <c r="AB135" s="208" t="s">
        <v>272</v>
      </c>
      <c r="AC135" s="22" t="s">
        <v>272</v>
      </c>
      <c r="AD135" t="str">
        <f t="shared" si="15"/>
        <v/>
      </c>
      <c r="AE135" s="7">
        <f>Dashboard!L136</f>
        <v>-0.47592929377825</v>
      </c>
      <c r="AF135" s="7">
        <f t="shared" si="13"/>
        <v>-7.81311841618601</v>
      </c>
    </row>
    <row r="136" spans="1:32">
      <c r="A136" s="22" t="s">
        <v>298</v>
      </c>
      <c r="B136" s="167" t="s">
        <v>1275</v>
      </c>
      <c r="C136" s="206">
        <f>Dashboard!J149</f>
        <v>11.11104233998</v>
      </c>
      <c r="D136" s="22" t="s">
        <v>298</v>
      </c>
      <c r="E136">
        <v>15</v>
      </c>
      <c r="F136" s="209">
        <f t="shared" si="20"/>
        <v>0.110531746358178</v>
      </c>
      <c r="G136" t="str">
        <f ca="1" t="shared" si="17"/>
        <v>Addiscombe</v>
      </c>
      <c r="H136" s="209">
        <f t="shared" si="21"/>
        <v>0.110531746358178</v>
      </c>
      <c r="I136" t="str">
        <f t="shared" si="18"/>
        <v/>
      </c>
      <c r="J136" s="209"/>
      <c r="K136" s="167"/>
      <c r="L136" s="209"/>
      <c r="U136" s="214" t="s">
        <v>273</v>
      </c>
      <c r="V136" s="209">
        <f>Dashboard!F137</f>
        <v>0.408108491627517</v>
      </c>
      <c r="W136" s="209">
        <f>Dashboard!G137</f>
        <v>1.68492063784096</v>
      </c>
      <c r="X136" s="209">
        <f>Dashboard!H137</f>
        <v>1.21014846754602</v>
      </c>
      <c r="Y136" s="209">
        <f>Dashboard!I137</f>
        <v>-0.117308679028376</v>
      </c>
      <c r="Z136" s="209">
        <f>Dashboard!J137</f>
        <v>-0.741758251269448</v>
      </c>
      <c r="AA136" s="7">
        <f t="shared" si="14"/>
        <v>-4.71921204606184</v>
      </c>
      <c r="AB136" s="208" t="s">
        <v>1372</v>
      </c>
      <c r="AC136" s="176" t="s">
        <v>1372</v>
      </c>
      <c r="AD136" t="str">
        <f t="shared" si="15"/>
        <v/>
      </c>
      <c r="AE136" s="7">
        <f>Dashboard!L137</f>
        <v>-0.287466685724241</v>
      </c>
      <c r="AF136" s="7">
        <f t="shared" si="13"/>
        <v>-4.71921204606184</v>
      </c>
    </row>
    <row r="137" spans="1:32">
      <c r="A137" s="22" t="s">
        <v>300</v>
      </c>
      <c r="B137" s="167" t="s">
        <v>1275</v>
      </c>
      <c r="C137" s="206">
        <f>Dashboard!J150</f>
        <v>-7.15871534269236</v>
      </c>
      <c r="D137" s="22" t="s">
        <v>300</v>
      </c>
      <c r="E137">
        <v>16</v>
      </c>
      <c r="F137" s="209">
        <f t="shared" si="20"/>
        <v>-0.00861110482847194</v>
      </c>
      <c r="G137" t="str">
        <f ca="1" t="shared" si="17"/>
        <v>New Addington</v>
      </c>
      <c r="H137" s="209">
        <f t="shared" si="21"/>
        <v>-0.00861110482847194</v>
      </c>
      <c r="I137" t="str">
        <f t="shared" si="18"/>
        <v/>
      </c>
      <c r="J137" s="209"/>
      <c r="K137" s="167"/>
      <c r="L137" s="209"/>
      <c r="U137" s="214" t="s">
        <v>275</v>
      </c>
      <c r="V137" s="209">
        <f>Dashboard!F138</f>
        <v>-2.30243042972132</v>
      </c>
      <c r="W137" s="209">
        <f>Dashboard!G138</f>
        <v>-0.81201330230071</v>
      </c>
      <c r="X137" s="209">
        <f>Dashboard!H138</f>
        <v>-0.888985555529113</v>
      </c>
      <c r="Y137" s="209">
        <f>Dashboard!I138</f>
        <v>-1.02813449617564</v>
      </c>
      <c r="Z137" s="209">
        <f>Dashboard!J138</f>
        <v>-2.13088675820546</v>
      </c>
      <c r="AA137" s="7">
        <f t="shared" si="14"/>
        <v>0.704038938463205</v>
      </c>
      <c r="AB137" s="208" t="s">
        <v>1373</v>
      </c>
      <c r="AC137" s="22" t="s">
        <v>1373</v>
      </c>
      <c r="AD137" t="str">
        <f t="shared" si="15"/>
        <v/>
      </c>
      <c r="AE137" s="7">
        <f>Dashboard!L138</f>
        <v>0.042885917878965</v>
      </c>
      <c r="AF137" s="7">
        <f t="shared" si="13"/>
        <v>0.704038938463205</v>
      </c>
    </row>
    <row r="138" spans="1:32">
      <c r="A138" s="22" t="s">
        <v>302</v>
      </c>
      <c r="B138" s="167" t="s">
        <v>1275</v>
      </c>
      <c r="C138" s="206">
        <f>Dashboard!J151</f>
        <v>12.33649989286</v>
      </c>
      <c r="D138" s="22" t="s">
        <v>302</v>
      </c>
      <c r="E138">
        <v>17</v>
      </c>
      <c r="F138" s="209">
        <f t="shared" si="20"/>
        <v>-0.741758251269448</v>
      </c>
      <c r="G138" t="str">
        <f ca="1" t="shared" si="17"/>
        <v>Bensham Manor</v>
      </c>
      <c r="H138" s="209">
        <f t="shared" si="21"/>
        <v>-0.741758251269448</v>
      </c>
      <c r="I138" t="str">
        <f t="shared" si="18"/>
        <v/>
      </c>
      <c r="J138" s="209"/>
      <c r="K138" s="167"/>
      <c r="L138" s="209"/>
      <c r="U138" s="214" t="s">
        <v>277</v>
      </c>
      <c r="V138" s="209">
        <f>Dashboard!F139</f>
        <v>10.180260925128</v>
      </c>
      <c r="W138" s="209">
        <f>Dashboard!G139</f>
        <v>10.9819954339671</v>
      </c>
      <c r="X138" s="209">
        <f>Dashboard!H139</f>
        <v>10.2044251916686</v>
      </c>
      <c r="Y138" s="209">
        <f>Dashboard!I139</f>
        <v>8.98373086380204</v>
      </c>
      <c r="Z138" s="209">
        <f>Dashboard!J139</f>
        <v>9.39692288177614</v>
      </c>
      <c r="AA138" s="7">
        <f t="shared" si="14"/>
        <v>-3.21492760196817</v>
      </c>
      <c r="AB138" s="208" t="s">
        <v>1374</v>
      </c>
      <c r="AC138" s="176" t="s">
        <v>1374</v>
      </c>
      <c r="AD138" t="str">
        <f t="shared" si="15"/>
        <v/>
      </c>
      <c r="AE138" s="7">
        <f>Dashboard!L139</f>
        <v>-0.195834510837969</v>
      </c>
      <c r="AF138" s="7">
        <f t="shared" si="13"/>
        <v>-3.21492760196817</v>
      </c>
    </row>
    <row r="139" spans="1:32">
      <c r="A139" s="22" t="s">
        <v>304</v>
      </c>
      <c r="B139" s="167" t="s">
        <v>1275</v>
      </c>
      <c r="C139" s="206">
        <f>Dashboard!J152</f>
        <v>7.30996229453136</v>
      </c>
      <c r="D139" s="22" t="s">
        <v>304</v>
      </c>
      <c r="E139">
        <v>18</v>
      </c>
      <c r="F139" s="209">
        <f t="shared" si="20"/>
        <v>-0.789739903187657</v>
      </c>
      <c r="G139" t="str">
        <f ca="1" t="shared" si="17"/>
        <v>West Thornton</v>
      </c>
      <c r="H139" s="209">
        <f t="shared" si="21"/>
        <v>-0.789739903187657</v>
      </c>
      <c r="I139" t="str">
        <f t="shared" si="18"/>
        <v/>
      </c>
      <c r="J139" s="209"/>
      <c r="K139" s="167"/>
      <c r="L139" s="209"/>
      <c r="U139" s="214" t="s">
        <v>279</v>
      </c>
      <c r="V139" s="209">
        <f>Dashboard!F140</f>
        <v>8.40071303844108</v>
      </c>
      <c r="W139" s="209">
        <f>Dashboard!G140</f>
        <v>7.87936684404759</v>
      </c>
      <c r="X139" s="209">
        <f>Dashboard!H140</f>
        <v>8.46851576640976</v>
      </c>
      <c r="Y139" s="209">
        <f>Dashboard!I140</f>
        <v>7.65214561745629</v>
      </c>
      <c r="Z139" s="209">
        <f>Dashboard!J140</f>
        <v>6.9931965172385</v>
      </c>
      <c r="AA139" s="7">
        <f t="shared" si="14"/>
        <v>-5.7766423482738</v>
      </c>
      <c r="AB139" s="208" t="s">
        <v>1375</v>
      </c>
      <c r="AC139" s="22" t="s">
        <v>1375</v>
      </c>
      <c r="AD139" t="str">
        <f t="shared" si="15"/>
        <v/>
      </c>
      <c r="AE139" s="7">
        <f>Dashboard!L140</f>
        <v>-0.351879130300645</v>
      </c>
      <c r="AF139" s="7">
        <f t="shared" si="13"/>
        <v>-5.7766423482738</v>
      </c>
    </row>
    <row r="140" spans="1:32">
      <c r="A140" s="22" t="s">
        <v>306</v>
      </c>
      <c r="B140" s="167" t="s">
        <v>1275</v>
      </c>
      <c r="C140" s="206">
        <f>Dashboard!J153</f>
        <v>-1.76087996436194</v>
      </c>
      <c r="D140" s="22" t="s">
        <v>306</v>
      </c>
      <c r="E140">
        <v>19</v>
      </c>
      <c r="F140" s="209">
        <f t="shared" si="20"/>
        <v>-1.76087996436194</v>
      </c>
      <c r="G140" t="str">
        <f ca="1" t="shared" si="17"/>
        <v>South Norwood</v>
      </c>
      <c r="H140" s="209">
        <f t="shared" si="21"/>
        <v>-1.76087996436194</v>
      </c>
      <c r="I140" t="str">
        <f t="shared" si="18"/>
        <v/>
      </c>
      <c r="J140" s="209"/>
      <c r="K140" s="167"/>
      <c r="L140" s="209"/>
      <c r="U140" s="214" t="s">
        <v>281</v>
      </c>
      <c r="V140" s="209">
        <f>Dashboard!F141</f>
        <v>7.48970266691325</v>
      </c>
      <c r="W140" s="209">
        <f>Dashboard!G141</f>
        <v>7.52086280391724</v>
      </c>
      <c r="X140" s="209">
        <f>Dashboard!H141</f>
        <v>7.49586933601986</v>
      </c>
      <c r="Y140" s="209">
        <f>Dashboard!I141</f>
        <v>5.86524746825769</v>
      </c>
      <c r="Z140" s="209">
        <f>Dashboard!J141</f>
        <v>5.52296399317101</v>
      </c>
      <c r="AA140" s="7">
        <f t="shared" si="14"/>
        <v>-8.07176735731693</v>
      </c>
      <c r="AB140" s="208" t="s">
        <v>282</v>
      </c>
      <c r="AC140" s="176" t="s">
        <v>282</v>
      </c>
      <c r="AD140" t="str">
        <f t="shared" si="15"/>
        <v/>
      </c>
      <c r="AE140" s="7">
        <f>Dashboard!L141</f>
        <v>-0.491684668435559</v>
      </c>
      <c r="AF140" s="7">
        <f t="shared" si="13"/>
        <v>-8.07176735731693</v>
      </c>
    </row>
    <row r="141" spans="1:32">
      <c r="A141" s="22" t="s">
        <v>308</v>
      </c>
      <c r="B141" s="167" t="s">
        <v>1275</v>
      </c>
      <c r="C141" s="206">
        <f>Dashboard!J154</f>
        <v>-3.48628782948421</v>
      </c>
      <c r="D141" s="22" t="s">
        <v>308</v>
      </c>
      <c r="E141">
        <v>20</v>
      </c>
      <c r="F141" s="209">
        <f t="shared" si="20"/>
        <v>-2.13088675820546</v>
      </c>
      <c r="G141" t="str">
        <f ca="1" t="shared" si="17"/>
        <v>Broad Green</v>
      </c>
      <c r="H141" s="209">
        <f t="shared" si="21"/>
        <v>-2.13088675820546</v>
      </c>
      <c r="I141" t="str">
        <f t="shared" si="18"/>
        <v/>
      </c>
      <c r="J141" s="209"/>
      <c r="K141" s="167"/>
      <c r="L141" s="209"/>
      <c r="U141" s="214" t="s">
        <v>283</v>
      </c>
      <c r="V141" s="209">
        <f>Dashboard!F142</f>
        <v>4.11970249689813</v>
      </c>
      <c r="W141" s="209">
        <f>Dashboard!G142</f>
        <v>4.83596282234011</v>
      </c>
      <c r="X141" s="209">
        <f>Dashboard!H142</f>
        <v>4.79825762217006</v>
      </c>
      <c r="Y141" s="209">
        <f>Dashboard!I142</f>
        <v>5.01283982204739</v>
      </c>
      <c r="Z141" s="209">
        <f>Dashboard!J142</f>
        <v>5.20193769277326</v>
      </c>
      <c r="AA141" s="7">
        <f t="shared" si="14"/>
        <v>4.44164282913231</v>
      </c>
      <c r="AB141" s="208" t="s">
        <v>284</v>
      </c>
      <c r="AC141" s="22" t="s">
        <v>284</v>
      </c>
      <c r="AD141" t="str">
        <f t="shared" si="15"/>
        <v/>
      </c>
      <c r="AE141" s="7">
        <f>Dashboard!L142</f>
        <v>0.270558798968783</v>
      </c>
      <c r="AF141" s="7">
        <f t="shared" ref="AF141:AF204" si="22">((AE141-AE$11)/AE$10)*5</f>
        <v>4.44164282913231</v>
      </c>
    </row>
    <row r="142" spans="1:32">
      <c r="A142" s="22" t="s">
        <v>310</v>
      </c>
      <c r="B142" s="167" t="s">
        <v>1275</v>
      </c>
      <c r="C142" s="206">
        <f>Dashboard!J155</f>
        <v>0.151469719215645</v>
      </c>
      <c r="D142" s="22" t="s">
        <v>310</v>
      </c>
      <c r="E142">
        <v>21</v>
      </c>
      <c r="F142" s="209">
        <f t="shared" si="20"/>
        <v>-2.5293223452058</v>
      </c>
      <c r="G142" t="str">
        <f ca="1" t="shared" si="17"/>
        <v>Waddon</v>
      </c>
      <c r="H142" s="209">
        <f t="shared" si="21"/>
        <v>-2.5293223452058</v>
      </c>
      <c r="I142" t="str">
        <f t="shared" si="18"/>
        <v/>
      </c>
      <c r="J142" s="209"/>
      <c r="K142" s="167"/>
      <c r="L142" s="209"/>
      <c r="U142" s="214" t="s">
        <v>285</v>
      </c>
      <c r="V142" s="209">
        <f>Dashboard!F143</f>
        <v>-3.33370919973082</v>
      </c>
      <c r="W142" s="209">
        <f>Dashboard!G143</f>
        <v>-3.46773116654039</v>
      </c>
      <c r="X142" s="209">
        <f>Dashboard!H143</f>
        <v>-3.04303181646559</v>
      </c>
      <c r="Y142" s="209">
        <f>Dashboard!I143</f>
        <v>-3.36564355669573</v>
      </c>
      <c r="Z142" s="209">
        <f>Dashboard!J143</f>
        <v>-3.96995131480848</v>
      </c>
      <c r="AA142" s="7">
        <f t="shared" ref="AA142:AA205" si="23">AF142</f>
        <v>-2.61122558090667</v>
      </c>
      <c r="AB142" s="208" t="s">
        <v>286</v>
      </c>
      <c r="AC142" s="176" t="s">
        <v>286</v>
      </c>
      <c r="AD142" t="str">
        <f t="shared" ref="AD142:AD205" si="24">IF(AC142=AB142,"","N")</f>
        <v/>
      </c>
      <c r="AE142" s="7">
        <f>Dashboard!L143</f>
        <v>-0.159060528769416</v>
      </c>
      <c r="AF142" s="7">
        <f t="shared" si="22"/>
        <v>-2.61122558090667</v>
      </c>
    </row>
    <row r="143" spans="1:32">
      <c r="A143" s="22" t="s">
        <v>312</v>
      </c>
      <c r="B143" s="167" t="s">
        <v>1275</v>
      </c>
      <c r="C143" s="206">
        <f>Dashboard!J156</f>
        <v>-2.5293223452058</v>
      </c>
      <c r="D143" s="22" t="s">
        <v>312</v>
      </c>
      <c r="E143">
        <v>22</v>
      </c>
      <c r="F143" s="209">
        <f t="shared" si="20"/>
        <v>-3.48628782948421</v>
      </c>
      <c r="G143" t="str">
        <f ca="1" t="shared" si="17"/>
        <v>Thornton Heath</v>
      </c>
      <c r="H143" s="209">
        <f t="shared" si="21"/>
        <v>-3.48628782948421</v>
      </c>
      <c r="I143" t="str">
        <f t="shared" si="18"/>
        <v/>
      </c>
      <c r="J143" s="209"/>
      <c r="K143" s="167"/>
      <c r="L143" s="209"/>
      <c r="U143" s="214" t="s">
        <v>287</v>
      </c>
      <c r="V143" s="209">
        <f>Dashboard!F144</f>
        <v>9.81265201032561</v>
      </c>
      <c r="W143" s="209">
        <f>Dashboard!G144</f>
        <v>9.35929204400198</v>
      </c>
      <c r="X143" s="209">
        <f>Dashboard!H144</f>
        <v>9.23018023620276</v>
      </c>
      <c r="Y143" s="209">
        <f>Dashboard!I144</f>
        <v>7.76546986655881</v>
      </c>
      <c r="Z143" s="209">
        <f>Dashboard!J144</f>
        <v>7.44311905786559</v>
      </c>
      <c r="AA143" s="7">
        <f t="shared" si="23"/>
        <v>-9.72489075092055</v>
      </c>
      <c r="AB143" s="208" t="s">
        <v>288</v>
      </c>
      <c r="AC143" s="22" t="s">
        <v>288</v>
      </c>
      <c r="AD143" t="str">
        <f t="shared" si="24"/>
        <v/>
      </c>
      <c r="AE143" s="7">
        <f>Dashboard!L144</f>
        <v>-0.592383238115006</v>
      </c>
      <c r="AF143" s="7">
        <f t="shared" si="22"/>
        <v>-9.72489075092055</v>
      </c>
    </row>
    <row r="144" spans="1:32">
      <c r="A144" s="22" t="s">
        <v>314</v>
      </c>
      <c r="B144" s="167" t="s">
        <v>1275</v>
      </c>
      <c r="C144" s="206">
        <f>Dashboard!J157</f>
        <v>-0.789739903187657</v>
      </c>
      <c r="D144" s="22" t="s">
        <v>314</v>
      </c>
      <c r="E144">
        <v>23</v>
      </c>
      <c r="F144" s="209">
        <f t="shared" si="20"/>
        <v>-3.96995131480848</v>
      </c>
      <c r="G144" t="str">
        <f ca="1" t="shared" si="17"/>
        <v>Fieldway</v>
      </c>
      <c r="H144" s="209">
        <f t="shared" si="21"/>
        <v>-3.96995131480848</v>
      </c>
      <c r="I144" t="str">
        <f t="shared" si="18"/>
        <v/>
      </c>
      <c r="J144" s="209"/>
      <c r="K144" s="167"/>
      <c r="L144" s="209"/>
      <c r="U144" s="214" t="s">
        <v>289</v>
      </c>
      <c r="V144" s="209">
        <f>Dashboard!F145</f>
        <v>8.26822524332943</v>
      </c>
      <c r="W144" s="209">
        <f>Dashboard!G145</f>
        <v>9.25441991859507</v>
      </c>
      <c r="X144" s="209">
        <f>Dashboard!H145</f>
        <v>9.00850553724286</v>
      </c>
      <c r="Y144" s="209">
        <f>Dashboard!I145</f>
        <v>8.2298736565867</v>
      </c>
      <c r="Z144" s="209">
        <f>Dashboard!J145</f>
        <v>7.56729440026751</v>
      </c>
      <c r="AA144" s="7">
        <f t="shared" si="23"/>
        <v>-2.87671706175303</v>
      </c>
      <c r="AB144" s="208" t="s">
        <v>290</v>
      </c>
      <c r="AC144" s="176" t="s">
        <v>290</v>
      </c>
      <c r="AD144" t="str">
        <f t="shared" si="24"/>
        <v/>
      </c>
      <c r="AE144" s="7">
        <f>Dashboard!L145</f>
        <v>-0.175232710765479</v>
      </c>
      <c r="AF144" s="7">
        <f t="shared" si="22"/>
        <v>-2.87671706175303</v>
      </c>
    </row>
    <row r="145" spans="1:32">
      <c r="A145" s="22" t="s">
        <v>316</v>
      </c>
      <c r="B145" s="167" t="s">
        <v>1275</v>
      </c>
      <c r="C145" s="206">
        <f>Dashboard!J158</f>
        <v>1.11340022678502</v>
      </c>
      <c r="D145" s="22" t="s">
        <v>316</v>
      </c>
      <c r="E145">
        <v>24</v>
      </c>
      <c r="F145" s="209">
        <f t="shared" si="20"/>
        <v>-7.15871534269236</v>
      </c>
      <c r="G145" t="str">
        <f ca="1" t="shared" si="17"/>
        <v>Selhurst</v>
      </c>
      <c r="H145" s="209">
        <f t="shared" si="21"/>
        <v>-7.15871534269236</v>
      </c>
      <c r="I145" t="str">
        <f t="shared" si="18"/>
        <v/>
      </c>
      <c r="J145" s="209"/>
      <c r="K145" s="167"/>
      <c r="L145" s="209"/>
      <c r="U145" s="214" t="s">
        <v>291</v>
      </c>
      <c r="V145" s="209">
        <f>Dashboard!F146</f>
        <v>1.26294683988603</v>
      </c>
      <c r="W145" s="209">
        <f>Dashboard!G146</f>
        <v>2.35810979714172</v>
      </c>
      <c r="X145" s="209">
        <f>Dashboard!H146</f>
        <v>1.24645522698582</v>
      </c>
      <c r="Y145" s="209">
        <f>Dashboard!I146</f>
        <v>0.943726873455901</v>
      </c>
      <c r="Z145" s="209">
        <f>Dashboard!J146</f>
        <v>-0.00861110482847194</v>
      </c>
      <c r="AA145" s="7">
        <f t="shared" si="23"/>
        <v>-5.21864955833411</v>
      </c>
      <c r="AB145" s="208" t="s">
        <v>1376</v>
      </c>
      <c r="AC145" s="22" t="s">
        <v>1376</v>
      </c>
      <c r="AD145" t="str">
        <f t="shared" si="24"/>
        <v/>
      </c>
      <c r="AE145" s="7">
        <f>Dashboard!L146</f>
        <v>-0.317889486178626</v>
      </c>
      <c r="AF145" s="7">
        <f t="shared" si="22"/>
        <v>-5.21864955833411</v>
      </c>
    </row>
    <row r="146" spans="1:32">
      <c r="A146" s="22" t="s">
        <v>318</v>
      </c>
      <c r="B146" s="167" t="s">
        <v>1276</v>
      </c>
      <c r="C146" s="206">
        <f>Dashboard!J159</f>
        <v>-0.429878646562091</v>
      </c>
      <c r="D146" s="22" t="s">
        <v>318</v>
      </c>
      <c r="E146">
        <v>1</v>
      </c>
      <c r="F146" s="209">
        <f>LARGE(C$146:C$168,E146)</f>
        <v>9.19868977751264</v>
      </c>
      <c r="G146" t="str">
        <f ca="1" t="shared" si="17"/>
        <v>Hanger Hill</v>
      </c>
      <c r="H146" s="209">
        <f t="shared" si="21"/>
        <v>9.19868977751264</v>
      </c>
      <c r="I146" t="str">
        <f t="shared" si="18"/>
        <v>Ealing 2009</v>
      </c>
      <c r="J146" s="209">
        <f>MAX(C$146:C$168)</f>
        <v>9.19868977751264</v>
      </c>
      <c r="K146" s="167"/>
      <c r="L146" s="209"/>
      <c r="U146" s="214" t="s">
        <v>293</v>
      </c>
      <c r="V146" s="209">
        <f>Dashboard!F147</f>
        <v>1.99860702445928</v>
      </c>
      <c r="W146" s="209">
        <f>Dashboard!G147</f>
        <v>2.43849452915355</v>
      </c>
      <c r="X146" s="209">
        <f>Dashboard!H147</f>
        <v>2.31754081363405</v>
      </c>
      <c r="Y146" s="209">
        <f>Dashboard!I147</f>
        <v>1.76622673871598</v>
      </c>
      <c r="Z146" s="209">
        <f>Dashboard!J147</f>
        <v>1.17323482264242</v>
      </c>
      <c r="AA146" s="7">
        <f t="shared" si="23"/>
        <v>-3.38744159821981</v>
      </c>
      <c r="AB146" s="208" t="s">
        <v>294</v>
      </c>
      <c r="AC146" s="176" t="s">
        <v>294</v>
      </c>
      <c r="AD146" t="str">
        <f t="shared" si="24"/>
        <v/>
      </c>
      <c r="AE146" s="7">
        <f>Dashboard!L147</f>
        <v>-0.206343050454214</v>
      </c>
      <c r="AF146" s="7">
        <f t="shared" si="22"/>
        <v>-3.38744159821981</v>
      </c>
    </row>
    <row r="147" spans="1:32">
      <c r="A147" s="22" t="s">
        <v>320</v>
      </c>
      <c r="B147" s="167" t="s">
        <v>1276</v>
      </c>
      <c r="C147" s="206">
        <f>Dashboard!J160</f>
        <v>3.63528350718614</v>
      </c>
      <c r="D147" s="22" t="s">
        <v>320</v>
      </c>
      <c r="E147">
        <v>2</v>
      </c>
      <c r="F147" s="209">
        <f t="shared" ref="F147:F168" si="25">LARGE(C$146:C$168,E147)</f>
        <v>8.42806636516948</v>
      </c>
      <c r="G147" t="str">
        <f ca="1" t="shared" si="17"/>
        <v>Northfield</v>
      </c>
      <c r="H147" s="209">
        <f t="shared" si="21"/>
        <v>8.42806636516948</v>
      </c>
      <c r="I147" t="str">
        <f t="shared" si="18"/>
        <v/>
      </c>
      <c r="J147" s="209">
        <f>MIN(C$146:C$168)</f>
        <v>-3.87941987490319</v>
      </c>
      <c r="K147" s="167"/>
      <c r="L147" s="209"/>
      <c r="U147" s="214" t="s">
        <v>295</v>
      </c>
      <c r="V147" s="209">
        <f>Dashboard!F148</f>
        <v>8.73400771622026</v>
      </c>
      <c r="W147" s="209">
        <f>Dashboard!G148</f>
        <v>8.48539868303366</v>
      </c>
      <c r="X147" s="209">
        <f>Dashboard!H148</f>
        <v>8.10811170574498</v>
      </c>
      <c r="Y147" s="209">
        <f>Dashboard!I148</f>
        <v>7.09382899546162</v>
      </c>
      <c r="Z147" s="209">
        <f>Dashboard!J148</f>
        <v>6.60553586285305</v>
      </c>
      <c r="AA147" s="7">
        <f t="shared" si="23"/>
        <v>-8.73554268106544</v>
      </c>
      <c r="AB147" s="208" t="s">
        <v>296</v>
      </c>
      <c r="AC147" s="22" t="s">
        <v>296</v>
      </c>
      <c r="AD147" t="str">
        <f t="shared" si="24"/>
        <v/>
      </c>
      <c r="AE147" s="7">
        <f>Dashboard!L148</f>
        <v>-0.532117963341804</v>
      </c>
      <c r="AF147" s="7">
        <f t="shared" si="22"/>
        <v>-8.73554268106544</v>
      </c>
    </row>
    <row r="148" spans="1:32">
      <c r="A148" s="22" t="s">
        <v>322</v>
      </c>
      <c r="B148" s="167" t="s">
        <v>1276</v>
      </c>
      <c r="C148" s="206">
        <f>Dashboard!J161</f>
        <v>-0.478737273465033</v>
      </c>
      <c r="D148" s="22" t="s">
        <v>322</v>
      </c>
      <c r="E148">
        <v>3</v>
      </c>
      <c r="F148" s="209">
        <f t="shared" si="25"/>
        <v>7.36959154464731</v>
      </c>
      <c r="G148" t="str">
        <f ca="1" t="shared" ref="G148:G211" si="26">VLOOKUP(F148,C:D,2,FALSE)</f>
        <v>Perivale</v>
      </c>
      <c r="H148" s="209">
        <f t="shared" si="21"/>
        <v>7.36959154464731</v>
      </c>
      <c r="I148" t="str">
        <f t="shared" ref="I148:I211" si="27">IF(E148=1,B148&amp;" 2009","")</f>
        <v/>
      </c>
      <c r="J148" s="209"/>
      <c r="K148" s="167"/>
      <c r="L148" s="209"/>
      <c r="U148" s="214" t="s">
        <v>297</v>
      </c>
      <c r="V148" s="209">
        <f>Dashboard!F149</f>
        <v>12.5519271029063</v>
      </c>
      <c r="W148" s="209">
        <f>Dashboard!G149</f>
        <v>12.7668378550634</v>
      </c>
      <c r="X148" s="209">
        <f>Dashboard!H149</f>
        <v>12.9519339866021</v>
      </c>
      <c r="Y148" s="209">
        <f>Dashboard!I149</f>
        <v>11.1917653914884</v>
      </c>
      <c r="Z148" s="209">
        <f>Dashboard!J149</f>
        <v>11.11104233998</v>
      </c>
      <c r="AA148" s="7">
        <f t="shared" si="23"/>
        <v>-5.91359022442674</v>
      </c>
      <c r="AB148" s="208" t="s">
        <v>298</v>
      </c>
      <c r="AC148" s="176" t="s">
        <v>298</v>
      </c>
      <c r="AD148" t="str">
        <f t="shared" si="24"/>
        <v/>
      </c>
      <c r="AE148" s="7">
        <f>Dashboard!L149</f>
        <v>-0.360221190731583</v>
      </c>
      <c r="AF148" s="7">
        <f t="shared" si="22"/>
        <v>-5.91359022442674</v>
      </c>
    </row>
    <row r="149" spans="1:32">
      <c r="A149" s="22" t="s">
        <v>324</v>
      </c>
      <c r="B149" s="167" t="s">
        <v>1276</v>
      </c>
      <c r="C149" s="206">
        <f>Dashboard!J162</f>
        <v>7.06507037250677</v>
      </c>
      <c r="D149" s="22" t="s">
        <v>324</v>
      </c>
      <c r="E149">
        <v>4</v>
      </c>
      <c r="F149" s="209">
        <f t="shared" si="25"/>
        <v>7.06507037250677</v>
      </c>
      <c r="G149" t="str">
        <f ca="1" t="shared" si="26"/>
        <v>Ealing Broadway</v>
      </c>
      <c r="H149" s="209">
        <f t="shared" si="21"/>
        <v>7.06507037250677</v>
      </c>
      <c r="I149" t="str">
        <f t="shared" si="27"/>
        <v/>
      </c>
      <c r="J149" s="209"/>
      <c r="K149" s="167"/>
      <c r="L149" s="209"/>
      <c r="U149" s="214" t="s">
        <v>299</v>
      </c>
      <c r="V149" s="209">
        <f>Dashboard!F150</f>
        <v>-3.95822719397775</v>
      </c>
      <c r="W149" s="209">
        <f>Dashboard!G150</f>
        <v>-4.80585295592513</v>
      </c>
      <c r="X149" s="209">
        <f>Dashboard!H150</f>
        <v>-3.42371332504993</v>
      </c>
      <c r="Y149" s="209">
        <f>Dashboard!I150</f>
        <v>-5.75223200762907</v>
      </c>
      <c r="Z149" s="209">
        <f>Dashboard!J150</f>
        <v>-7.15871534269236</v>
      </c>
      <c r="AA149" s="7">
        <f t="shared" si="23"/>
        <v>-13.1352457299877</v>
      </c>
      <c r="AB149" s="208" t="s">
        <v>300</v>
      </c>
      <c r="AC149" s="22" t="s">
        <v>300</v>
      </c>
      <c r="AD149" t="str">
        <f t="shared" si="24"/>
        <v/>
      </c>
      <c r="AE149" s="7">
        <f>Dashboard!L150</f>
        <v>-0.800122037178654</v>
      </c>
      <c r="AF149" s="7">
        <f t="shared" si="22"/>
        <v>-13.1352457299877</v>
      </c>
    </row>
    <row r="150" spans="1:32">
      <c r="A150" s="22" t="s">
        <v>326</v>
      </c>
      <c r="B150" s="167" t="s">
        <v>1276</v>
      </c>
      <c r="C150" s="206">
        <f>Dashboard!J163</f>
        <v>4.63431591795062</v>
      </c>
      <c r="D150" s="22" t="s">
        <v>326</v>
      </c>
      <c r="E150">
        <v>5</v>
      </c>
      <c r="F150" s="209">
        <f t="shared" si="25"/>
        <v>6.88869846301415</v>
      </c>
      <c r="G150" t="str">
        <f ca="1" t="shared" si="26"/>
        <v>Walpole</v>
      </c>
      <c r="H150" s="209">
        <f t="shared" si="21"/>
        <v>6.88869846301415</v>
      </c>
      <c r="I150" t="str">
        <f t="shared" si="27"/>
        <v/>
      </c>
      <c r="J150" s="209"/>
      <c r="K150" s="167"/>
      <c r="L150" s="209"/>
      <c r="U150" s="214" t="s">
        <v>301</v>
      </c>
      <c r="V150" s="209">
        <f>Dashboard!F151</f>
        <v>14.2983572148254</v>
      </c>
      <c r="W150" s="209">
        <f>Dashboard!G151</f>
        <v>14.6169182494566</v>
      </c>
      <c r="X150" s="209">
        <f>Dashboard!H151</f>
        <v>13.7665752010509</v>
      </c>
      <c r="Y150" s="209">
        <f>Dashboard!I151</f>
        <v>12.9608731054894</v>
      </c>
      <c r="Z150" s="209">
        <f>Dashboard!J151</f>
        <v>12.33649989286</v>
      </c>
      <c r="AA150" s="7">
        <f t="shared" si="23"/>
        <v>-8.05173361493012</v>
      </c>
      <c r="AB150" s="208" t="s">
        <v>1377</v>
      </c>
      <c r="AC150" s="176" t="s">
        <v>1377</v>
      </c>
      <c r="AD150" t="str">
        <f t="shared" si="24"/>
        <v/>
      </c>
      <c r="AE150" s="7">
        <f>Dashboard!L151</f>
        <v>-0.490464330491348</v>
      </c>
      <c r="AF150" s="7">
        <f t="shared" si="22"/>
        <v>-8.05173361493012</v>
      </c>
    </row>
    <row r="151" spans="1:32">
      <c r="A151" s="22" t="s">
        <v>328</v>
      </c>
      <c r="B151" s="167" t="s">
        <v>1276</v>
      </c>
      <c r="C151" s="206">
        <f>Dashboard!J164</f>
        <v>1.12096812532027</v>
      </c>
      <c r="D151" s="22" t="s">
        <v>328</v>
      </c>
      <c r="E151">
        <v>6</v>
      </c>
      <c r="F151" s="209">
        <f t="shared" si="25"/>
        <v>6.65478787283051</v>
      </c>
      <c r="G151" t="str">
        <f ca="1" t="shared" si="26"/>
        <v>Southfield</v>
      </c>
      <c r="H151" s="209">
        <f t="shared" si="21"/>
        <v>6.65478787283051</v>
      </c>
      <c r="I151" t="str">
        <f t="shared" si="27"/>
        <v/>
      </c>
      <c r="J151" s="209"/>
      <c r="K151" s="167"/>
      <c r="L151" s="209"/>
      <c r="U151" s="214" t="s">
        <v>303</v>
      </c>
      <c r="V151" s="209">
        <f>Dashboard!F152</f>
        <v>9.33293115762756</v>
      </c>
      <c r="W151" s="209">
        <f>Dashboard!G152</f>
        <v>8.66452460460519</v>
      </c>
      <c r="X151" s="209">
        <f>Dashboard!H152</f>
        <v>8.55326990994858</v>
      </c>
      <c r="Y151" s="209">
        <f>Dashboard!I152</f>
        <v>7.28098612341878</v>
      </c>
      <c r="Z151" s="209">
        <f>Dashboard!J152</f>
        <v>7.30996229453136</v>
      </c>
      <c r="AA151" s="7">
        <f t="shared" si="23"/>
        <v>-8.30254382649545</v>
      </c>
      <c r="AB151" s="208" t="s">
        <v>304</v>
      </c>
      <c r="AC151" s="22" t="s">
        <v>304</v>
      </c>
      <c r="AD151" t="str">
        <f t="shared" si="24"/>
        <v/>
      </c>
      <c r="AE151" s="7">
        <f>Dashboard!L152</f>
        <v>-0.505742215774051</v>
      </c>
      <c r="AF151" s="7">
        <f t="shared" si="22"/>
        <v>-8.30254382649545</v>
      </c>
    </row>
    <row r="152" spans="1:32">
      <c r="A152" s="22" t="s">
        <v>330</v>
      </c>
      <c r="B152" s="167" t="s">
        <v>1276</v>
      </c>
      <c r="C152" s="206">
        <f>Dashboard!J165</f>
        <v>1.14697101505259</v>
      </c>
      <c r="D152" s="22" t="s">
        <v>330</v>
      </c>
      <c r="E152">
        <v>7</v>
      </c>
      <c r="F152" s="209">
        <f t="shared" si="25"/>
        <v>6.10399950313707</v>
      </c>
      <c r="G152" t="str">
        <f ca="1" t="shared" si="26"/>
        <v>North Greenford</v>
      </c>
      <c r="H152" s="209">
        <f t="shared" si="21"/>
        <v>6.10399950313707</v>
      </c>
      <c r="I152" t="str">
        <f t="shared" si="27"/>
        <v/>
      </c>
      <c r="J152" s="209"/>
      <c r="K152" s="167"/>
      <c r="L152" s="209"/>
      <c r="U152" s="214" t="s">
        <v>305</v>
      </c>
      <c r="V152" s="209">
        <f>Dashboard!F153</f>
        <v>-0.0108267860617661</v>
      </c>
      <c r="W152" s="209">
        <f>Dashboard!G153</f>
        <v>0.36525014738724</v>
      </c>
      <c r="X152" s="209">
        <f>Dashboard!H153</f>
        <v>0.0309851393474965</v>
      </c>
      <c r="Y152" s="209">
        <f>Dashboard!I153</f>
        <v>-0.763168388604815</v>
      </c>
      <c r="Z152" s="209">
        <f>Dashboard!J153</f>
        <v>-1.76087996436194</v>
      </c>
      <c r="AA152" s="7">
        <f t="shared" si="23"/>
        <v>-7.18246013401141</v>
      </c>
      <c r="AB152" s="208" t="s">
        <v>1378</v>
      </c>
      <c r="AC152" s="176" t="s">
        <v>1378</v>
      </c>
      <c r="AD152" t="str">
        <f t="shared" si="24"/>
        <v/>
      </c>
      <c r="AE152" s="7">
        <f>Dashboard!L153</f>
        <v>-0.437513294575044</v>
      </c>
      <c r="AF152" s="7">
        <f t="shared" si="22"/>
        <v>-7.18246013401141</v>
      </c>
    </row>
    <row r="153" spans="1:32">
      <c r="A153" s="22" t="s">
        <v>332</v>
      </c>
      <c r="B153" s="167" t="s">
        <v>1276</v>
      </c>
      <c r="C153" s="206">
        <f>Dashboard!J166</f>
        <v>-1.30533000460914</v>
      </c>
      <c r="D153" s="22" t="s">
        <v>332</v>
      </c>
      <c r="E153">
        <v>8</v>
      </c>
      <c r="F153" s="209">
        <f t="shared" si="25"/>
        <v>4.95835575217459</v>
      </c>
      <c r="G153" t="str">
        <f ca="1" t="shared" si="26"/>
        <v>Hobbayne</v>
      </c>
      <c r="H153" s="209">
        <f t="shared" si="21"/>
        <v>4.95835575217459</v>
      </c>
      <c r="I153" t="str">
        <f t="shared" si="27"/>
        <v/>
      </c>
      <c r="J153" s="209"/>
      <c r="K153" s="167"/>
      <c r="L153" s="209"/>
      <c r="U153" s="214" t="s">
        <v>307</v>
      </c>
      <c r="V153" s="209">
        <f>Dashboard!F154</f>
        <v>-1.49302249641456</v>
      </c>
      <c r="W153" s="209">
        <f>Dashboard!G154</f>
        <v>-0.876471918129543</v>
      </c>
      <c r="X153" s="209">
        <f>Dashboard!H154</f>
        <v>-1.91648688596393</v>
      </c>
      <c r="Y153" s="209">
        <f>Dashboard!I154</f>
        <v>-2.29171154668679</v>
      </c>
      <c r="Z153" s="209">
        <f>Dashboard!J154</f>
        <v>-3.48628782948421</v>
      </c>
      <c r="AA153" s="7">
        <f t="shared" si="23"/>
        <v>-8.1806364336799</v>
      </c>
      <c r="AB153" s="208" t="s">
        <v>1379</v>
      </c>
      <c r="AC153" s="22" t="s">
        <v>1379</v>
      </c>
      <c r="AD153" t="str">
        <f t="shared" si="24"/>
        <v/>
      </c>
      <c r="AE153" s="7">
        <f>Dashboard!L154</f>
        <v>-0.498316333267412</v>
      </c>
      <c r="AF153" s="7">
        <f t="shared" si="22"/>
        <v>-8.1806364336799</v>
      </c>
    </row>
    <row r="154" spans="1:32">
      <c r="A154" s="22" t="s">
        <v>334</v>
      </c>
      <c r="B154" s="167" t="s">
        <v>1276</v>
      </c>
      <c r="C154" s="206">
        <f>Dashboard!J167</f>
        <v>4.7737464421796</v>
      </c>
      <c r="D154" s="22" t="s">
        <v>334</v>
      </c>
      <c r="E154">
        <v>9</v>
      </c>
      <c r="F154" s="209">
        <f t="shared" si="25"/>
        <v>4.7737464421796</v>
      </c>
      <c r="G154" t="str">
        <f ca="1" t="shared" si="26"/>
        <v>Greenford Green</v>
      </c>
      <c r="H154" s="209">
        <f t="shared" si="21"/>
        <v>4.7737464421796</v>
      </c>
      <c r="I154" t="str">
        <f t="shared" si="27"/>
        <v/>
      </c>
      <c r="J154" s="209"/>
      <c r="K154" s="167"/>
      <c r="L154" s="209"/>
      <c r="U154" s="214" t="s">
        <v>309</v>
      </c>
      <c r="V154" s="209">
        <f>Dashboard!F155</f>
        <v>0.488144141945009</v>
      </c>
      <c r="W154" s="209">
        <f>Dashboard!G155</f>
        <v>0.49517777623101</v>
      </c>
      <c r="X154" s="209">
        <f>Dashboard!H155</f>
        <v>1.01279576089728</v>
      </c>
      <c r="Y154" s="209">
        <f>Dashboard!I155</f>
        <v>0.425864882230963</v>
      </c>
      <c r="Z154" s="209">
        <f>Dashboard!J155</f>
        <v>0.151469719215645</v>
      </c>
      <c r="AA154" s="7">
        <f t="shared" si="23"/>
        <v>-1.38175836561933</v>
      </c>
      <c r="AB154" s="208" t="s">
        <v>1380</v>
      </c>
      <c r="AC154" s="176" t="s">
        <v>1380</v>
      </c>
      <c r="AD154" t="str">
        <f t="shared" si="24"/>
        <v/>
      </c>
      <c r="AE154" s="7">
        <f>Dashboard!L155</f>
        <v>-0.0841686056823408</v>
      </c>
      <c r="AF154" s="7">
        <f t="shared" si="22"/>
        <v>-1.38175836561933</v>
      </c>
    </row>
    <row r="155" spans="1:32">
      <c r="A155" s="22" t="s">
        <v>336</v>
      </c>
      <c r="B155" s="167" t="s">
        <v>1276</v>
      </c>
      <c r="C155" s="206">
        <f>Dashboard!J168</f>
        <v>9.19868977751264</v>
      </c>
      <c r="D155" s="22" t="s">
        <v>336</v>
      </c>
      <c r="E155">
        <v>10</v>
      </c>
      <c r="F155" s="209">
        <f t="shared" si="25"/>
        <v>4.63431591795062</v>
      </c>
      <c r="G155" t="str">
        <f ca="1" t="shared" si="26"/>
        <v>Ealing Common</v>
      </c>
      <c r="H155" s="209">
        <f t="shared" si="21"/>
        <v>4.63431591795062</v>
      </c>
      <c r="I155" t="str">
        <f t="shared" si="27"/>
        <v/>
      </c>
      <c r="J155" s="209"/>
      <c r="K155" s="167"/>
      <c r="L155" s="209"/>
      <c r="U155" s="214" t="s">
        <v>311</v>
      </c>
      <c r="V155" s="209">
        <f>Dashboard!F156</f>
        <v>0.226924260446304</v>
      </c>
      <c r="W155" s="209">
        <f>Dashboard!G156</f>
        <v>0.21051600921806</v>
      </c>
      <c r="X155" s="209">
        <f>Dashboard!H156</f>
        <v>0.0330731814058147</v>
      </c>
      <c r="Y155" s="209">
        <f>Dashboard!I156</f>
        <v>-0.906270424700383</v>
      </c>
      <c r="Z155" s="209">
        <f>Dashboard!J156</f>
        <v>-2.5293223452058</v>
      </c>
      <c r="AA155" s="7">
        <f t="shared" si="23"/>
        <v>-11.3120170347218</v>
      </c>
      <c r="AB155" s="208" t="s">
        <v>312</v>
      </c>
      <c r="AC155" s="22" t="s">
        <v>312</v>
      </c>
      <c r="AD155" t="str">
        <f t="shared" si="24"/>
        <v/>
      </c>
      <c r="AE155" s="7">
        <f>Dashboard!L156</f>
        <v>-0.689061651413026</v>
      </c>
      <c r="AF155" s="7">
        <f t="shared" si="22"/>
        <v>-11.3120170347218</v>
      </c>
    </row>
    <row r="156" spans="1:32">
      <c r="A156" s="22" t="s">
        <v>338</v>
      </c>
      <c r="B156" s="167" t="s">
        <v>1276</v>
      </c>
      <c r="C156" s="206">
        <f>Dashboard!J169</f>
        <v>4.95835575217459</v>
      </c>
      <c r="D156" s="22" t="s">
        <v>338</v>
      </c>
      <c r="E156">
        <v>11</v>
      </c>
      <c r="F156" s="209">
        <f t="shared" si="25"/>
        <v>3.63528350718614</v>
      </c>
      <c r="G156" t="str">
        <f ca="1" t="shared" si="26"/>
        <v>Cleveland</v>
      </c>
      <c r="H156" s="209">
        <f t="shared" si="21"/>
        <v>3.63528350718614</v>
      </c>
      <c r="I156" t="str">
        <f t="shared" si="27"/>
        <v/>
      </c>
      <c r="J156" s="209"/>
      <c r="K156" s="167"/>
      <c r="L156" s="209"/>
      <c r="U156" s="214" t="s">
        <v>313</v>
      </c>
      <c r="V156" s="209">
        <f>Dashboard!F157</f>
        <v>-0.410799974467226</v>
      </c>
      <c r="W156" s="209">
        <f>Dashboard!G157</f>
        <v>0.379506655672298</v>
      </c>
      <c r="X156" s="209">
        <f>Dashboard!H157</f>
        <v>-0.0398217356599888</v>
      </c>
      <c r="Y156" s="209">
        <f>Dashboard!I157</f>
        <v>-0.624462716028202</v>
      </c>
      <c r="Z156" s="209">
        <f>Dashboard!J157</f>
        <v>-0.789739903187657</v>
      </c>
      <c r="AA156" s="7">
        <f t="shared" si="23"/>
        <v>-1.5552218440946</v>
      </c>
      <c r="AB156" s="208" t="s">
        <v>1381</v>
      </c>
      <c r="AC156" s="176" t="s">
        <v>1381</v>
      </c>
      <c r="AD156" t="str">
        <f t="shared" si="24"/>
        <v/>
      </c>
      <c r="AE156" s="7">
        <f>Dashboard!L157</f>
        <v>-0.0947349821801076</v>
      </c>
      <c r="AF156" s="7">
        <f t="shared" si="22"/>
        <v>-1.5552218440946</v>
      </c>
    </row>
    <row r="157" spans="1:32">
      <c r="A157" s="22" t="s">
        <v>340</v>
      </c>
      <c r="B157" s="167" t="s">
        <v>1276</v>
      </c>
      <c r="C157" s="206">
        <f>Dashboard!J170</f>
        <v>1.431515590655</v>
      </c>
      <c r="D157" s="22" t="s">
        <v>340</v>
      </c>
      <c r="E157">
        <v>12</v>
      </c>
      <c r="F157" s="209">
        <f t="shared" si="25"/>
        <v>1.431515590655</v>
      </c>
      <c r="G157" t="str">
        <f ca="1" t="shared" si="26"/>
        <v>Lady Margaret</v>
      </c>
      <c r="H157" s="209">
        <f t="shared" si="21"/>
        <v>1.431515590655</v>
      </c>
      <c r="I157" t="str">
        <f t="shared" si="27"/>
        <v/>
      </c>
      <c r="J157" s="209"/>
      <c r="K157" s="167"/>
      <c r="L157" s="209"/>
      <c r="U157" s="214" t="s">
        <v>315</v>
      </c>
      <c r="V157" s="209">
        <f>Dashboard!F158</f>
        <v>2.36920107451742</v>
      </c>
      <c r="W157" s="209">
        <f>Dashboard!G158</f>
        <v>2.24508567298863</v>
      </c>
      <c r="X157" s="209">
        <f>Dashboard!H158</f>
        <v>2.36035569783087</v>
      </c>
      <c r="Y157" s="209">
        <f>Dashboard!I158</f>
        <v>1.01689172994371</v>
      </c>
      <c r="Z157" s="209">
        <f>Dashboard!J158</f>
        <v>1.11340022678502</v>
      </c>
      <c r="AA157" s="7">
        <f t="shared" si="23"/>
        <v>-5.15398025439233</v>
      </c>
      <c r="AB157" s="208" t="s">
        <v>316</v>
      </c>
      <c r="AC157" s="22" t="s">
        <v>316</v>
      </c>
      <c r="AD157" t="str">
        <f t="shared" si="24"/>
        <v/>
      </c>
      <c r="AE157" s="7">
        <f>Dashboard!L158</f>
        <v>-0.313950211933098</v>
      </c>
      <c r="AF157" s="7">
        <f t="shared" si="22"/>
        <v>-5.15398025439233</v>
      </c>
    </row>
    <row r="158" spans="1:32">
      <c r="A158" s="22" t="s">
        <v>342</v>
      </c>
      <c r="B158" s="167" t="s">
        <v>1276</v>
      </c>
      <c r="C158" s="206">
        <f>Dashboard!J171</f>
        <v>8.42806636516948</v>
      </c>
      <c r="D158" s="22" t="s">
        <v>342</v>
      </c>
      <c r="E158">
        <v>13</v>
      </c>
      <c r="F158" s="209">
        <f t="shared" si="25"/>
        <v>1.14697101505259</v>
      </c>
      <c r="G158" t="str">
        <f ca="1" t="shared" si="26"/>
        <v>Elthorne</v>
      </c>
      <c r="H158" s="209">
        <f t="shared" si="21"/>
        <v>1.14697101505259</v>
      </c>
      <c r="I158" t="str">
        <f t="shared" si="27"/>
        <v/>
      </c>
      <c r="J158" s="209"/>
      <c r="K158" s="167"/>
      <c r="L158" s="209"/>
      <c r="U158" s="214" t="s">
        <v>317</v>
      </c>
      <c r="V158" s="209">
        <f>Dashboard!F159</f>
        <v>1.10954851081384</v>
      </c>
      <c r="W158" s="209">
        <f>Dashboard!G159</f>
        <v>0.677892377745152</v>
      </c>
      <c r="X158" s="209">
        <f>Dashboard!H159</f>
        <v>0.500255370213621</v>
      </c>
      <c r="Y158" s="209">
        <f>Dashboard!I159</f>
        <v>0.293271871185572</v>
      </c>
      <c r="Z158" s="209">
        <f>Dashboard!J159</f>
        <v>-0.429878646562091</v>
      </c>
      <c r="AA158" s="7">
        <f t="shared" si="23"/>
        <v>-6.31802183166037</v>
      </c>
      <c r="AB158" s="208" t="s">
        <v>1382</v>
      </c>
      <c r="AC158" s="176" t="s">
        <v>1382</v>
      </c>
      <c r="AD158" t="str">
        <f t="shared" si="24"/>
        <v/>
      </c>
      <c r="AE158" s="7">
        <f>Dashboard!L159</f>
        <v>-0.384856789343982</v>
      </c>
      <c r="AF158" s="7">
        <f t="shared" si="22"/>
        <v>-6.31802183166037</v>
      </c>
    </row>
    <row r="159" spans="1:32">
      <c r="A159" s="22" t="s">
        <v>344</v>
      </c>
      <c r="B159" s="167" t="s">
        <v>1276</v>
      </c>
      <c r="C159" s="206">
        <f>Dashboard!J172</f>
        <v>6.10399950313707</v>
      </c>
      <c r="D159" s="22" t="s">
        <v>344</v>
      </c>
      <c r="E159">
        <v>14</v>
      </c>
      <c r="F159" s="209">
        <f t="shared" si="25"/>
        <v>1.12096812532027</v>
      </c>
      <c r="G159" t="str">
        <f ca="1" t="shared" si="26"/>
        <v>East Acton</v>
      </c>
      <c r="H159" s="209">
        <f t="shared" si="21"/>
        <v>1.12096812532027</v>
      </c>
      <c r="I159" t="str">
        <f t="shared" si="27"/>
        <v/>
      </c>
      <c r="J159" s="209"/>
      <c r="K159" s="167"/>
      <c r="L159" s="209"/>
      <c r="U159" s="214" t="s">
        <v>319</v>
      </c>
      <c r="V159" s="209">
        <f>Dashboard!F160</f>
        <v>4.39000814201913</v>
      </c>
      <c r="W159" s="209">
        <f>Dashboard!G160</f>
        <v>3.80063786504309</v>
      </c>
      <c r="X159" s="209">
        <f>Dashboard!H160</f>
        <v>4.00914178528694</v>
      </c>
      <c r="Y159" s="209">
        <f>Dashboard!I160</f>
        <v>4.15742392923181</v>
      </c>
      <c r="Z159" s="209">
        <f>Dashboard!J160</f>
        <v>3.63528350718614</v>
      </c>
      <c r="AA159" s="7">
        <f t="shared" si="23"/>
        <v>-3.0974942184954</v>
      </c>
      <c r="AB159" s="208" t="s">
        <v>320</v>
      </c>
      <c r="AC159" s="22" t="s">
        <v>320</v>
      </c>
      <c r="AD159" t="str">
        <f t="shared" si="24"/>
        <v/>
      </c>
      <c r="AE159" s="7">
        <f>Dashboard!L160</f>
        <v>-0.188681158708248</v>
      </c>
      <c r="AF159" s="7">
        <f t="shared" si="22"/>
        <v>-3.0974942184954</v>
      </c>
    </row>
    <row r="160" spans="1:32">
      <c r="A160" s="22" t="s">
        <v>346</v>
      </c>
      <c r="B160" s="167" t="s">
        <v>1276</v>
      </c>
      <c r="C160" s="206">
        <f>Dashboard!J173</f>
        <v>-0.240691562929412</v>
      </c>
      <c r="D160" s="22" t="s">
        <v>346</v>
      </c>
      <c r="E160">
        <v>15</v>
      </c>
      <c r="F160" s="209">
        <f t="shared" si="25"/>
        <v>0.00458242522117036</v>
      </c>
      <c r="G160" t="str">
        <f ca="1" t="shared" si="26"/>
        <v>Southall Broadway</v>
      </c>
      <c r="H160" s="209">
        <f t="shared" si="21"/>
        <v>0.00458242522117036</v>
      </c>
      <c r="I160" t="str">
        <f t="shared" si="27"/>
        <v/>
      </c>
      <c r="J160" s="209"/>
      <c r="K160" s="167"/>
      <c r="L160" s="209"/>
      <c r="U160" s="214" t="s">
        <v>321</v>
      </c>
      <c r="V160" s="209">
        <f>Dashboard!F161</f>
        <v>-0.754634943507265</v>
      </c>
      <c r="W160" s="209">
        <f>Dashboard!G161</f>
        <v>-0.479903785322721</v>
      </c>
      <c r="X160" s="209">
        <f>Dashboard!H161</f>
        <v>-0.558540973891712</v>
      </c>
      <c r="Y160" s="209">
        <f>Dashboard!I161</f>
        <v>-0.906667183258311</v>
      </c>
      <c r="Z160" s="209">
        <f>Dashboard!J161</f>
        <v>-0.478737273465033</v>
      </c>
      <c r="AA160" s="7">
        <f t="shared" si="23"/>
        <v>1.13232217210092</v>
      </c>
      <c r="AB160" s="208" t="s">
        <v>1383</v>
      </c>
      <c r="AC160" s="176" t="s">
        <v>1383</v>
      </c>
      <c r="AD160" t="str">
        <f t="shared" si="24"/>
        <v/>
      </c>
      <c r="AE160" s="7">
        <f>Dashboard!L161</f>
        <v>0.0689744175105582</v>
      </c>
      <c r="AF160" s="7">
        <f t="shared" si="22"/>
        <v>1.13232217210092</v>
      </c>
    </row>
    <row r="161" spans="1:32">
      <c r="A161" s="22" t="s">
        <v>348</v>
      </c>
      <c r="B161" s="167" t="s">
        <v>1276</v>
      </c>
      <c r="C161" s="206">
        <f>Dashboard!J174</f>
        <v>-2.29678746247936</v>
      </c>
      <c r="D161" s="22" t="s">
        <v>348</v>
      </c>
      <c r="E161">
        <v>16</v>
      </c>
      <c r="F161" s="209">
        <f t="shared" si="25"/>
        <v>-0.240691562929412</v>
      </c>
      <c r="G161" t="str">
        <f ca="1" t="shared" si="26"/>
        <v>Northolt Mandeville</v>
      </c>
      <c r="H161" s="209">
        <f t="shared" si="21"/>
        <v>-0.240691562929412</v>
      </c>
      <c r="I161" t="str">
        <f t="shared" si="27"/>
        <v/>
      </c>
      <c r="J161" s="209"/>
      <c r="K161" s="167"/>
      <c r="L161" s="209"/>
      <c r="U161" s="214" t="s">
        <v>323</v>
      </c>
      <c r="V161" s="209">
        <f>Dashboard!F162</f>
        <v>5.59622165858191</v>
      </c>
      <c r="W161" s="209">
        <f>Dashboard!G162</f>
        <v>6.52924812134839</v>
      </c>
      <c r="X161" s="209">
        <f>Dashboard!H162</f>
        <v>6.61249038910304</v>
      </c>
      <c r="Y161" s="209">
        <f>Dashboard!I162</f>
        <v>6.92731078482452</v>
      </c>
      <c r="Z161" s="209">
        <f>Dashboard!J162</f>
        <v>7.06507037250677</v>
      </c>
      <c r="AA161" s="7">
        <f t="shared" si="23"/>
        <v>6.02835814446873</v>
      </c>
      <c r="AB161" s="208" t="s">
        <v>1384</v>
      </c>
      <c r="AC161" s="22" t="s">
        <v>1384</v>
      </c>
      <c r="AD161" t="str">
        <f t="shared" si="24"/>
        <v/>
      </c>
      <c r="AE161" s="7">
        <f>Dashboard!L162</f>
        <v>0.367212178481215</v>
      </c>
      <c r="AF161" s="7">
        <f t="shared" si="22"/>
        <v>6.02835814446873</v>
      </c>
    </row>
    <row r="162" spans="1:32">
      <c r="A162" s="22" t="s">
        <v>350</v>
      </c>
      <c r="B162" s="167" t="s">
        <v>1276</v>
      </c>
      <c r="C162" s="206">
        <f>Dashboard!J175</f>
        <v>-3.21978841917818</v>
      </c>
      <c r="D162" s="22" t="s">
        <v>350</v>
      </c>
      <c r="E162">
        <v>17</v>
      </c>
      <c r="F162" s="209">
        <f t="shared" si="25"/>
        <v>-0.429878646562091</v>
      </c>
      <c r="G162" t="str">
        <f ca="1" t="shared" si="26"/>
        <v>Acton Central</v>
      </c>
      <c r="H162" s="209">
        <f t="shared" si="21"/>
        <v>-0.429878646562091</v>
      </c>
      <c r="I162" t="str">
        <f t="shared" si="27"/>
        <v/>
      </c>
      <c r="J162" s="209"/>
      <c r="K162" s="167"/>
      <c r="L162" s="209"/>
      <c r="U162" s="214" t="s">
        <v>325</v>
      </c>
      <c r="V162" s="209">
        <f>Dashboard!F163</f>
        <v>4.94204535057036</v>
      </c>
      <c r="W162" s="209">
        <f>Dashboard!G163</f>
        <v>4.87337016141755</v>
      </c>
      <c r="X162" s="209">
        <f>Dashboard!H163</f>
        <v>4.75797327954563</v>
      </c>
      <c r="Y162" s="209">
        <f>Dashboard!I163</f>
        <v>4.22379919801079</v>
      </c>
      <c r="Z162" s="209">
        <f>Dashboard!J163</f>
        <v>4.63431591795062</v>
      </c>
      <c r="AA162" s="7">
        <f t="shared" si="23"/>
        <v>-1.26296412546735</v>
      </c>
      <c r="AB162" s="208" t="s">
        <v>1385</v>
      </c>
      <c r="AC162" s="176" t="s">
        <v>1385</v>
      </c>
      <c r="AD162" t="str">
        <f t="shared" si="24"/>
        <v/>
      </c>
      <c r="AE162" s="7">
        <f>Dashboard!L163</f>
        <v>-0.0769323581549353</v>
      </c>
      <c r="AF162" s="7">
        <f t="shared" si="22"/>
        <v>-1.26296412546735</v>
      </c>
    </row>
    <row r="163" spans="1:32">
      <c r="A163" s="22" t="s">
        <v>352</v>
      </c>
      <c r="B163" s="167" t="s">
        <v>1276</v>
      </c>
      <c r="C163" s="206">
        <f>Dashboard!J176</f>
        <v>7.36959154464731</v>
      </c>
      <c r="D163" s="22" t="s">
        <v>352</v>
      </c>
      <c r="E163">
        <v>18</v>
      </c>
      <c r="F163" s="209">
        <f t="shared" si="25"/>
        <v>-0.478737273465033</v>
      </c>
      <c r="G163" t="str">
        <f ca="1" t="shared" si="26"/>
        <v>Dormers Wells</v>
      </c>
      <c r="H163" s="209">
        <f t="shared" si="21"/>
        <v>-0.478737273465033</v>
      </c>
      <c r="I163" t="str">
        <f t="shared" si="27"/>
        <v/>
      </c>
      <c r="J163" s="209"/>
      <c r="K163" s="167"/>
      <c r="L163" s="209"/>
      <c r="U163" s="214" t="s">
        <v>327</v>
      </c>
      <c r="V163" s="209">
        <f>Dashboard!F164</f>
        <v>0.989904146720745</v>
      </c>
      <c r="W163" s="209">
        <f>Dashboard!G164</f>
        <v>1.26693208990761</v>
      </c>
      <c r="X163" s="209">
        <f>Dashboard!H164</f>
        <v>1.62834621025973</v>
      </c>
      <c r="Y163" s="209">
        <f>Dashboard!I164</f>
        <v>1.41087594472872</v>
      </c>
      <c r="Z163" s="209">
        <f>Dashboard!J164</f>
        <v>1.12096812532027</v>
      </c>
      <c r="AA163" s="7">
        <f t="shared" si="23"/>
        <v>0.537904683679581</v>
      </c>
      <c r="AB163" s="208" t="s">
        <v>1386</v>
      </c>
      <c r="AC163" s="22" t="s">
        <v>1386</v>
      </c>
      <c r="AD163" t="str">
        <f t="shared" si="24"/>
        <v/>
      </c>
      <c r="AE163" s="7">
        <f>Dashboard!L164</f>
        <v>0.0327659946498808</v>
      </c>
      <c r="AF163" s="7">
        <f t="shared" si="22"/>
        <v>0.537904683679581</v>
      </c>
    </row>
    <row r="164" spans="1:32">
      <c r="A164" s="22" t="s">
        <v>354</v>
      </c>
      <c r="B164" s="167" t="s">
        <v>1276</v>
      </c>
      <c r="C164" s="206">
        <f>Dashboard!J177</f>
        <v>-3.87941987490319</v>
      </c>
      <c r="D164" s="22" t="s">
        <v>354</v>
      </c>
      <c r="E164">
        <v>19</v>
      </c>
      <c r="F164" s="209">
        <f t="shared" si="25"/>
        <v>-1.219937921583</v>
      </c>
      <c r="G164" t="str">
        <f ca="1" t="shared" si="26"/>
        <v>Southall Green</v>
      </c>
      <c r="H164" s="209">
        <f t="shared" si="21"/>
        <v>-1.219937921583</v>
      </c>
      <c r="I164" t="str">
        <f t="shared" si="27"/>
        <v/>
      </c>
      <c r="J164" s="209"/>
      <c r="K164" s="167"/>
      <c r="L164" s="209"/>
      <c r="U164" s="214" t="s">
        <v>329</v>
      </c>
      <c r="V164" s="209">
        <f>Dashboard!F165</f>
        <v>0.410147260350405</v>
      </c>
      <c r="W164" s="209">
        <f>Dashboard!G165</f>
        <v>0.676954760554592</v>
      </c>
      <c r="X164" s="209">
        <f>Dashboard!H165</f>
        <v>2.0157252271579</v>
      </c>
      <c r="Y164" s="209">
        <f>Dashboard!I165</f>
        <v>1.1696784248293</v>
      </c>
      <c r="Z164" s="209">
        <f>Dashboard!J165</f>
        <v>1.14697101505259</v>
      </c>
      <c r="AA164" s="7">
        <f t="shared" si="23"/>
        <v>3.02402653220021</v>
      </c>
      <c r="AB164" s="208" t="s">
        <v>330</v>
      </c>
      <c r="AC164" s="176" t="s">
        <v>330</v>
      </c>
      <c r="AD164" t="str">
        <f t="shared" si="24"/>
        <v/>
      </c>
      <c r="AE164" s="7">
        <f>Dashboard!L165</f>
        <v>0.184205938675546</v>
      </c>
      <c r="AF164" s="7">
        <f t="shared" si="22"/>
        <v>3.02402653220021</v>
      </c>
    </row>
    <row r="165" spans="1:32">
      <c r="A165" s="22" t="s">
        <v>356</v>
      </c>
      <c r="B165" s="167" t="s">
        <v>1276</v>
      </c>
      <c r="C165" s="206">
        <f>Dashboard!J178</f>
        <v>0.00458242522117036</v>
      </c>
      <c r="D165" s="22" t="s">
        <v>356</v>
      </c>
      <c r="E165">
        <v>20</v>
      </c>
      <c r="F165" s="209">
        <f t="shared" si="25"/>
        <v>-1.30533000460914</v>
      </c>
      <c r="G165" t="str">
        <f ca="1" t="shared" si="26"/>
        <v>Greenford Broadway</v>
      </c>
      <c r="H165" s="209">
        <f t="shared" si="21"/>
        <v>-1.30533000460914</v>
      </c>
      <c r="I165" t="str">
        <f t="shared" si="27"/>
        <v/>
      </c>
      <c r="J165" s="209"/>
      <c r="K165" s="167"/>
      <c r="L165" s="209"/>
      <c r="U165" s="214" t="s">
        <v>331</v>
      </c>
      <c r="V165" s="209">
        <f>Dashboard!F166</f>
        <v>1.61572637539101</v>
      </c>
      <c r="W165" s="209">
        <f>Dashboard!G166</f>
        <v>0.713753490731239</v>
      </c>
      <c r="X165" s="209">
        <f>Dashboard!H166</f>
        <v>-0.42826351485493</v>
      </c>
      <c r="Y165" s="209">
        <f>Dashboard!I166</f>
        <v>-0.661463271365582</v>
      </c>
      <c r="Z165" s="209">
        <f>Dashboard!J166</f>
        <v>-1.30533000460914</v>
      </c>
      <c r="AA165" s="7">
        <f t="shared" si="23"/>
        <v>-11.988419128457</v>
      </c>
      <c r="AB165" s="208" t="s">
        <v>1387</v>
      </c>
      <c r="AC165" s="22" t="s">
        <v>1387</v>
      </c>
      <c r="AD165" t="str">
        <f t="shared" si="24"/>
        <v/>
      </c>
      <c r="AE165" s="7">
        <f>Dashboard!L166</f>
        <v>-0.730264095000039</v>
      </c>
      <c r="AF165" s="7">
        <f t="shared" si="22"/>
        <v>-11.988419128457</v>
      </c>
    </row>
    <row r="166" spans="1:32">
      <c r="A166" s="22" t="s">
        <v>358</v>
      </c>
      <c r="B166" s="167" t="s">
        <v>1276</v>
      </c>
      <c r="C166" s="206">
        <f>Dashboard!J179</f>
        <v>-1.219937921583</v>
      </c>
      <c r="D166" s="22" t="s">
        <v>358</v>
      </c>
      <c r="E166">
        <v>21</v>
      </c>
      <c r="F166" s="209">
        <f t="shared" si="25"/>
        <v>-2.29678746247936</v>
      </c>
      <c r="G166" t="str">
        <f ca="1" t="shared" si="26"/>
        <v>Northolt West End</v>
      </c>
      <c r="H166" s="209">
        <f t="shared" si="21"/>
        <v>-2.29678746247936</v>
      </c>
      <c r="I166" t="str">
        <f t="shared" si="27"/>
        <v/>
      </c>
      <c r="J166" s="209"/>
      <c r="K166" s="167"/>
      <c r="L166" s="209"/>
      <c r="U166" s="214" t="s">
        <v>333</v>
      </c>
      <c r="V166" s="209">
        <f>Dashboard!F167</f>
        <v>5.94849960117173</v>
      </c>
      <c r="W166" s="209">
        <f>Dashboard!G167</f>
        <v>5.20304360835987</v>
      </c>
      <c r="X166" s="209">
        <f>Dashboard!H167</f>
        <v>4.62748896187798</v>
      </c>
      <c r="Y166" s="209">
        <f>Dashboard!I167</f>
        <v>4.37641080631688</v>
      </c>
      <c r="Z166" s="209">
        <f>Dashboard!J167</f>
        <v>4.7737464421796</v>
      </c>
      <c r="AA166" s="7">
        <f t="shared" si="23"/>
        <v>-4.8213493374872</v>
      </c>
      <c r="AB166" s="208" t="s">
        <v>1388</v>
      </c>
      <c r="AC166" s="176" t="s">
        <v>1388</v>
      </c>
      <c r="AD166" t="str">
        <f t="shared" si="24"/>
        <v/>
      </c>
      <c r="AE166" s="7">
        <f>Dashboard!L167</f>
        <v>-0.293688289748032</v>
      </c>
      <c r="AF166" s="7">
        <f t="shared" si="22"/>
        <v>-4.8213493374872</v>
      </c>
    </row>
    <row r="167" spans="1:32">
      <c r="A167" s="22" t="s">
        <v>360</v>
      </c>
      <c r="B167" s="167" t="s">
        <v>1276</v>
      </c>
      <c r="C167" s="206">
        <f>Dashboard!J180</f>
        <v>6.65478787283051</v>
      </c>
      <c r="D167" s="22" t="s">
        <v>360</v>
      </c>
      <c r="E167">
        <v>22</v>
      </c>
      <c r="F167" s="209">
        <f t="shared" si="25"/>
        <v>-3.21978841917818</v>
      </c>
      <c r="G167" t="str">
        <f ca="1" t="shared" si="26"/>
        <v>Norwood Green</v>
      </c>
      <c r="H167" s="209">
        <f t="shared" si="21"/>
        <v>-3.21978841917818</v>
      </c>
      <c r="I167" t="str">
        <f t="shared" si="27"/>
        <v/>
      </c>
      <c r="J167" s="209"/>
      <c r="K167" s="167"/>
      <c r="L167" s="209"/>
      <c r="U167" s="214" t="s">
        <v>335</v>
      </c>
      <c r="V167" s="209">
        <f>Dashboard!F168</f>
        <v>8.95005820980812</v>
      </c>
      <c r="W167" s="209">
        <f>Dashboard!G168</f>
        <v>9.53726286968972</v>
      </c>
      <c r="X167" s="209">
        <f>Dashboard!H168</f>
        <v>9.26335593291144</v>
      </c>
      <c r="Y167" s="209">
        <f>Dashboard!I168</f>
        <v>9.88648740989243</v>
      </c>
      <c r="Z167" s="209">
        <f>Dashboard!J168</f>
        <v>9.19868977751264</v>
      </c>
      <c r="AA167" s="7">
        <f t="shared" si="23"/>
        <v>1.02041831941876</v>
      </c>
      <c r="AB167" s="208" t="s">
        <v>1389</v>
      </c>
      <c r="AC167" s="22" t="s">
        <v>1389</v>
      </c>
      <c r="AD167" t="str">
        <f t="shared" si="24"/>
        <v/>
      </c>
      <c r="AE167" s="7">
        <f>Dashboard!L168</f>
        <v>0.0621578919261316</v>
      </c>
      <c r="AF167" s="7">
        <f t="shared" si="22"/>
        <v>1.02041831941876</v>
      </c>
    </row>
    <row r="168" spans="1:32">
      <c r="A168" s="22" t="s">
        <v>362</v>
      </c>
      <c r="B168" s="167" t="s">
        <v>1276</v>
      </c>
      <c r="C168" s="206">
        <f>Dashboard!J181</f>
        <v>6.88869846301415</v>
      </c>
      <c r="D168" s="22" t="s">
        <v>362</v>
      </c>
      <c r="E168">
        <v>23</v>
      </c>
      <c r="F168" s="209">
        <f t="shared" si="25"/>
        <v>-3.87941987490319</v>
      </c>
      <c r="G168" t="str">
        <f ca="1" t="shared" si="26"/>
        <v>South Acton</v>
      </c>
      <c r="H168" s="209">
        <f t="shared" si="21"/>
        <v>-3.87941987490319</v>
      </c>
      <c r="I168" t="str">
        <f t="shared" si="27"/>
        <v/>
      </c>
      <c r="J168" s="209"/>
      <c r="K168" s="167"/>
      <c r="L168" s="209"/>
      <c r="U168" s="214" t="s">
        <v>337</v>
      </c>
      <c r="V168" s="209">
        <f>Dashboard!F169</f>
        <v>5.0654294187883</v>
      </c>
      <c r="W168" s="209">
        <f>Dashboard!G169</f>
        <v>5.66114076383642</v>
      </c>
      <c r="X168" s="209">
        <f>Dashboard!H169</f>
        <v>5.58686400404742</v>
      </c>
      <c r="Y168" s="209">
        <f>Dashboard!I169</f>
        <v>4.97853962014123</v>
      </c>
      <c r="Z168" s="209">
        <f>Dashboard!J169</f>
        <v>4.95835575217459</v>
      </c>
      <c r="AA168" s="7">
        <f t="shared" si="23"/>
        <v>-0.439445127377457</v>
      </c>
      <c r="AB168" s="208" t="s">
        <v>338</v>
      </c>
      <c r="AC168" s="176" t="s">
        <v>338</v>
      </c>
      <c r="AD168" t="str">
        <f t="shared" si="24"/>
        <v/>
      </c>
      <c r="AE168" s="7">
        <f>Dashboard!L169</f>
        <v>-0.026768416653429</v>
      </c>
      <c r="AF168" s="7">
        <f t="shared" si="22"/>
        <v>-0.439445127377457</v>
      </c>
    </row>
    <row r="169" spans="1:32">
      <c r="A169" s="22" t="s">
        <v>364</v>
      </c>
      <c r="B169" s="167" t="s">
        <v>1277</v>
      </c>
      <c r="C169" s="206">
        <f>Dashboard!J182</f>
        <v>0.928929729799244</v>
      </c>
      <c r="D169" s="22" t="s">
        <v>364</v>
      </c>
      <c r="E169">
        <v>1</v>
      </c>
      <c r="F169" s="209">
        <f>LARGE(C$169:C$189,E169)</f>
        <v>8.30770812412234</v>
      </c>
      <c r="G169" t="str">
        <f ca="1" t="shared" si="26"/>
        <v>Grange</v>
      </c>
      <c r="H169" s="209">
        <f t="shared" si="21"/>
        <v>8.30770812412234</v>
      </c>
      <c r="I169" t="str">
        <f t="shared" si="27"/>
        <v>Enfield 2009</v>
      </c>
      <c r="J169" s="209">
        <f>MAX(C$169:C$189)</f>
        <v>8.30770812412234</v>
      </c>
      <c r="K169" s="167"/>
      <c r="L169" s="209"/>
      <c r="U169" s="214" t="s">
        <v>339</v>
      </c>
      <c r="V169" s="209">
        <f>Dashboard!F170</f>
        <v>1.12669181527416</v>
      </c>
      <c r="W169" s="209">
        <f>Dashboard!G170</f>
        <v>2.22457758963095</v>
      </c>
      <c r="X169" s="209">
        <f>Dashboard!H170</f>
        <v>1.53101823779828</v>
      </c>
      <c r="Y169" s="209">
        <f>Dashboard!I170</f>
        <v>2.09594221251947</v>
      </c>
      <c r="Z169" s="209">
        <f>Dashboard!J170</f>
        <v>1.431515590655</v>
      </c>
      <c r="AA169" s="7">
        <f t="shared" si="23"/>
        <v>1.25103890654241</v>
      </c>
      <c r="AB169" s="208" t="s">
        <v>1390</v>
      </c>
      <c r="AC169" s="22" t="s">
        <v>1390</v>
      </c>
      <c r="AD169" t="str">
        <f t="shared" si="24"/>
        <v/>
      </c>
      <c r="AE169" s="7">
        <f>Dashboard!L170</f>
        <v>0.0762059438452096</v>
      </c>
      <c r="AF169" s="7">
        <f t="shared" si="22"/>
        <v>1.25103890654241</v>
      </c>
    </row>
    <row r="170" spans="1:32">
      <c r="A170" s="22" t="s">
        <v>366</v>
      </c>
      <c r="B170" s="167" t="s">
        <v>1277</v>
      </c>
      <c r="C170" s="206">
        <f>Dashboard!J183</f>
        <v>5.13841791401697</v>
      </c>
      <c r="D170" s="22" t="s">
        <v>366</v>
      </c>
      <c r="E170">
        <v>2</v>
      </c>
      <c r="F170" s="209">
        <f t="shared" ref="F170:F189" si="28">LARGE(C$169:C$189,E170)</f>
        <v>7.89625818583194</v>
      </c>
      <c r="G170" t="str">
        <f ca="1" t="shared" si="26"/>
        <v>Highlands</v>
      </c>
      <c r="H170" s="209">
        <f t="shared" si="21"/>
        <v>7.89625818583194</v>
      </c>
      <c r="I170" t="str">
        <f t="shared" si="27"/>
        <v/>
      </c>
      <c r="J170" s="209">
        <f>MIN(C$169:C$189)</f>
        <v>-7.55798170679784</v>
      </c>
      <c r="K170" s="167"/>
      <c r="L170" s="209"/>
      <c r="U170" s="214" t="s">
        <v>341</v>
      </c>
      <c r="V170" s="209">
        <f>Dashboard!F171</f>
        <v>8.0955520196323</v>
      </c>
      <c r="W170" s="209">
        <f>Dashboard!G171</f>
        <v>8.57846554302881</v>
      </c>
      <c r="X170" s="209">
        <f>Dashboard!H171</f>
        <v>8.37210619777896</v>
      </c>
      <c r="Y170" s="209">
        <f>Dashboard!I171</f>
        <v>8.8471197702724</v>
      </c>
      <c r="Z170" s="209">
        <f>Dashboard!J171</f>
        <v>8.42806636516948</v>
      </c>
      <c r="AA170" s="7">
        <f t="shared" si="23"/>
        <v>1.36468483382169</v>
      </c>
      <c r="AB170" s="208" t="s">
        <v>342</v>
      </c>
      <c r="AC170" s="176" t="s">
        <v>342</v>
      </c>
      <c r="AD170" t="str">
        <f t="shared" si="24"/>
        <v/>
      </c>
      <c r="AE170" s="7">
        <f>Dashboard!L171</f>
        <v>0.0831285863842952</v>
      </c>
      <c r="AF170" s="7">
        <f t="shared" si="22"/>
        <v>1.36468483382169</v>
      </c>
    </row>
    <row r="171" spans="1:32">
      <c r="A171" s="22" t="s">
        <v>368</v>
      </c>
      <c r="B171" s="167" t="s">
        <v>1277</v>
      </c>
      <c r="C171" s="206">
        <f>Dashboard!J184</f>
        <v>-0.676448250517294</v>
      </c>
      <c r="D171" s="22" t="s">
        <v>368</v>
      </c>
      <c r="E171">
        <v>3</v>
      </c>
      <c r="F171" s="209">
        <f t="shared" si="28"/>
        <v>6.2764332108266</v>
      </c>
      <c r="G171" t="str">
        <f ca="1" t="shared" si="26"/>
        <v>Southgate</v>
      </c>
      <c r="H171" s="209">
        <f t="shared" si="21"/>
        <v>6.2764332108266</v>
      </c>
      <c r="I171" t="str">
        <f t="shared" si="27"/>
        <v/>
      </c>
      <c r="J171" s="209"/>
      <c r="K171" s="167"/>
      <c r="L171" s="209"/>
      <c r="U171" s="214" t="s">
        <v>343</v>
      </c>
      <c r="V171" s="209">
        <f>Dashboard!F172</f>
        <v>7.71118522068119</v>
      </c>
      <c r="W171" s="209">
        <f>Dashboard!G172</f>
        <v>6.40867025540082</v>
      </c>
      <c r="X171" s="209">
        <f>Dashboard!H172</f>
        <v>7.42388807901317</v>
      </c>
      <c r="Y171" s="209">
        <f>Dashboard!I172</f>
        <v>6.16082655556879</v>
      </c>
      <c r="Z171" s="209">
        <f>Dashboard!J172</f>
        <v>6.10399950313707</v>
      </c>
      <c r="AA171" s="7">
        <f t="shared" si="23"/>
        <v>-6.59611232809817</v>
      </c>
      <c r="AB171" s="208" t="s">
        <v>1391</v>
      </c>
      <c r="AC171" s="22" t="s">
        <v>1391</v>
      </c>
      <c r="AD171" t="str">
        <f t="shared" si="24"/>
        <v/>
      </c>
      <c r="AE171" s="7">
        <f>Dashboard!L172</f>
        <v>-0.40179642938603</v>
      </c>
      <c r="AF171" s="7">
        <f t="shared" si="22"/>
        <v>-6.59611232809817</v>
      </c>
    </row>
    <row r="172" spans="1:32">
      <c r="A172" s="22" t="s">
        <v>370</v>
      </c>
      <c r="B172" s="167" t="s">
        <v>1277</v>
      </c>
      <c r="C172" s="206">
        <f>Dashboard!J185</f>
        <v>5.71947516667858</v>
      </c>
      <c r="D172" s="22" t="s">
        <v>370</v>
      </c>
      <c r="E172">
        <v>4</v>
      </c>
      <c r="F172" s="209">
        <f t="shared" si="28"/>
        <v>5.71947516667858</v>
      </c>
      <c r="G172" t="str">
        <f ca="1" t="shared" si="26"/>
        <v>Cockfosters</v>
      </c>
      <c r="H172" s="209">
        <f t="shared" si="21"/>
        <v>5.71947516667858</v>
      </c>
      <c r="I172" t="str">
        <f t="shared" si="27"/>
        <v/>
      </c>
      <c r="J172" s="209"/>
      <c r="K172" s="167"/>
      <c r="L172" s="209"/>
      <c r="U172" s="214" t="s">
        <v>345</v>
      </c>
      <c r="V172" s="209">
        <f>Dashboard!F173</f>
        <v>0.902711128999054</v>
      </c>
      <c r="W172" s="209">
        <f>Dashboard!G173</f>
        <v>0.874828276675155</v>
      </c>
      <c r="X172" s="209">
        <f>Dashboard!H173</f>
        <v>1.24922240609343</v>
      </c>
      <c r="Y172" s="209">
        <f>Dashboard!I173</f>
        <v>-0.119823714884824</v>
      </c>
      <c r="Z172" s="209">
        <f>Dashboard!J173</f>
        <v>-0.240691562929412</v>
      </c>
      <c r="AA172" s="7">
        <f t="shared" si="23"/>
        <v>-4.69268268743369</v>
      </c>
      <c r="AB172" s="208" t="s">
        <v>1392</v>
      </c>
      <c r="AC172" s="176" t="s">
        <v>1392</v>
      </c>
      <c r="AD172" t="str">
        <f t="shared" si="24"/>
        <v/>
      </c>
      <c r="AE172" s="7">
        <f>Dashboard!L173</f>
        <v>-0.285850672982116</v>
      </c>
      <c r="AF172" s="7">
        <f t="shared" si="22"/>
        <v>-4.69268268743369</v>
      </c>
    </row>
    <row r="173" spans="1:32">
      <c r="A173" s="22" t="s">
        <v>372</v>
      </c>
      <c r="B173" s="167" t="s">
        <v>1277</v>
      </c>
      <c r="C173" s="206">
        <f>Dashboard!J186</f>
        <v>-6.70937028228218</v>
      </c>
      <c r="D173" s="22" t="s">
        <v>372</v>
      </c>
      <c r="E173">
        <v>5</v>
      </c>
      <c r="F173" s="209">
        <f t="shared" si="28"/>
        <v>5.13841791401697</v>
      </c>
      <c r="G173" t="str">
        <f ca="1" t="shared" si="26"/>
        <v>Bush Hill Park</v>
      </c>
      <c r="H173" s="209">
        <f t="shared" si="21"/>
        <v>5.13841791401697</v>
      </c>
      <c r="I173" t="str">
        <f t="shared" si="27"/>
        <v/>
      </c>
      <c r="J173" s="209"/>
      <c r="K173" s="167"/>
      <c r="L173" s="209"/>
      <c r="U173" s="214" t="s">
        <v>347</v>
      </c>
      <c r="V173" s="209">
        <f>Dashboard!F174</f>
        <v>0.761408955580662</v>
      </c>
      <c r="W173" s="209">
        <f>Dashboard!G174</f>
        <v>0.135429967565256</v>
      </c>
      <c r="X173" s="209">
        <f>Dashboard!H174</f>
        <v>-0.502415430122518</v>
      </c>
      <c r="Y173" s="209">
        <f>Dashboard!I174</f>
        <v>-1.81782974148286</v>
      </c>
      <c r="Z173" s="209">
        <f>Dashboard!J174</f>
        <v>-2.29678746247936</v>
      </c>
      <c r="AA173" s="7">
        <f t="shared" si="23"/>
        <v>-12.5512607999875</v>
      </c>
      <c r="AB173" s="208" t="s">
        <v>1393</v>
      </c>
      <c r="AC173" s="22" t="s">
        <v>1393</v>
      </c>
      <c r="AD173" t="str">
        <f t="shared" si="24"/>
        <v/>
      </c>
      <c r="AE173" s="7">
        <f>Dashboard!L174</f>
        <v>-0.764549104515004</v>
      </c>
      <c r="AF173" s="7">
        <f t="shared" si="22"/>
        <v>-12.5512607999875</v>
      </c>
    </row>
    <row r="174" spans="1:32">
      <c r="A174" s="22" t="s">
        <v>374</v>
      </c>
      <c r="B174" s="167" t="s">
        <v>1277</v>
      </c>
      <c r="C174" s="206">
        <f>Dashboard!J187</f>
        <v>-3.36534561092957</v>
      </c>
      <c r="D174" s="22" t="s">
        <v>374</v>
      </c>
      <c r="E174">
        <v>6</v>
      </c>
      <c r="F174" s="209">
        <f t="shared" si="28"/>
        <v>4.49172002472105</v>
      </c>
      <c r="G174" t="str">
        <f ca="1" t="shared" si="26"/>
        <v>Town</v>
      </c>
      <c r="H174" s="209">
        <f t="shared" si="21"/>
        <v>4.49172002472105</v>
      </c>
      <c r="I174" t="str">
        <f t="shared" si="27"/>
        <v/>
      </c>
      <c r="J174" s="209"/>
      <c r="K174" s="167"/>
      <c r="L174" s="209"/>
      <c r="U174" s="214" t="s">
        <v>349</v>
      </c>
      <c r="V174" s="209">
        <f>Dashboard!F175</f>
        <v>-3.40826175413735</v>
      </c>
      <c r="W174" s="209">
        <f>Dashboard!G175</f>
        <v>-3.00015058774022</v>
      </c>
      <c r="X174" s="209">
        <f>Dashboard!H175</f>
        <v>-2.87861671082034</v>
      </c>
      <c r="Y174" s="209">
        <f>Dashboard!I175</f>
        <v>-3.0955693092058</v>
      </c>
      <c r="Z174" s="209">
        <f>Dashboard!J175</f>
        <v>-3.21978841917818</v>
      </c>
      <c r="AA174" s="7">
        <f t="shared" si="23"/>
        <v>0.773520617232507</v>
      </c>
      <c r="AB174" s="208" t="s">
        <v>1394</v>
      </c>
      <c r="AC174" s="176" t="s">
        <v>1394</v>
      </c>
      <c r="AD174" t="str">
        <f t="shared" si="24"/>
        <v/>
      </c>
      <c r="AE174" s="7">
        <f>Dashboard!L175</f>
        <v>0.047118333739794</v>
      </c>
      <c r="AF174" s="7">
        <f t="shared" si="22"/>
        <v>0.773520617232507</v>
      </c>
    </row>
    <row r="175" spans="1:32">
      <c r="A175" s="22" t="s">
        <v>376</v>
      </c>
      <c r="B175" s="167" t="s">
        <v>1277</v>
      </c>
      <c r="C175" s="206">
        <f>Dashboard!J188</f>
        <v>-2.20807013316384</v>
      </c>
      <c r="D175" s="22" t="s">
        <v>376</v>
      </c>
      <c r="E175">
        <v>7</v>
      </c>
      <c r="F175" s="209">
        <f t="shared" si="28"/>
        <v>4.12162137792603</v>
      </c>
      <c r="G175" t="str">
        <f ca="1" t="shared" si="26"/>
        <v>Winchmore Hill</v>
      </c>
      <c r="H175" s="209">
        <f t="shared" si="21"/>
        <v>4.12162137792603</v>
      </c>
      <c r="I175" t="str">
        <f t="shared" si="27"/>
        <v/>
      </c>
      <c r="J175" s="209"/>
      <c r="K175" s="167"/>
      <c r="L175" s="209"/>
      <c r="U175" s="214" t="s">
        <v>351</v>
      </c>
      <c r="V175" s="209">
        <f>Dashboard!F176</f>
        <v>6.67044019659806</v>
      </c>
      <c r="W175" s="209">
        <f>Dashboard!G176</f>
        <v>7.01279834823113</v>
      </c>
      <c r="X175" s="209">
        <f>Dashboard!H176</f>
        <v>7.46563642428437</v>
      </c>
      <c r="Y175" s="209">
        <f>Dashboard!I176</f>
        <v>7.33617406194732</v>
      </c>
      <c r="Z175" s="209">
        <f>Dashboard!J176</f>
        <v>7.36959154464731</v>
      </c>
      <c r="AA175" s="7">
        <f t="shared" si="23"/>
        <v>2.86941376826136</v>
      </c>
      <c r="AB175" s="208" t="s">
        <v>352</v>
      </c>
      <c r="AC175" s="22" t="s">
        <v>352</v>
      </c>
      <c r="AD175" t="str">
        <f t="shared" si="24"/>
        <v/>
      </c>
      <c r="AE175" s="7">
        <f>Dashboard!L176</f>
        <v>0.174787837012313</v>
      </c>
      <c r="AF175" s="7">
        <f t="shared" si="22"/>
        <v>2.86941376826136</v>
      </c>
    </row>
    <row r="176" spans="1:32">
      <c r="A176" s="22" t="s">
        <v>378</v>
      </c>
      <c r="B176" s="167" t="s">
        <v>1277</v>
      </c>
      <c r="C176" s="206">
        <f>Dashboard!J189</f>
        <v>8.30770812412234</v>
      </c>
      <c r="D176" s="22" t="s">
        <v>378</v>
      </c>
      <c r="E176">
        <v>8</v>
      </c>
      <c r="F176" s="209">
        <f t="shared" si="28"/>
        <v>2.95587032234871</v>
      </c>
      <c r="G176" t="str">
        <f ca="1" t="shared" si="26"/>
        <v>Southgate Green</v>
      </c>
      <c r="H176" s="209">
        <f t="shared" si="21"/>
        <v>2.95587032234871</v>
      </c>
      <c r="I176" t="str">
        <f t="shared" si="27"/>
        <v/>
      </c>
      <c r="J176" s="209"/>
      <c r="K176" s="167"/>
      <c r="L176" s="209"/>
      <c r="U176" s="214" t="s">
        <v>353</v>
      </c>
      <c r="V176" s="209">
        <f>Dashboard!F177</f>
        <v>-4.1058643505829</v>
      </c>
      <c r="W176" s="209">
        <f>Dashboard!G177</f>
        <v>-3.35816102846121</v>
      </c>
      <c r="X176" s="209">
        <f>Dashboard!H177</f>
        <v>-4.12629620498283</v>
      </c>
      <c r="Y176" s="209">
        <f>Dashboard!I177</f>
        <v>-4.01514204832765</v>
      </c>
      <c r="Z176" s="209">
        <f>Dashboard!J177</f>
        <v>-3.87941987490319</v>
      </c>
      <c r="AA176" s="7">
        <f t="shared" si="23"/>
        <v>0.929359427075442</v>
      </c>
      <c r="AB176" s="208" t="s">
        <v>1395</v>
      </c>
      <c r="AC176" s="176" t="s">
        <v>1395</v>
      </c>
      <c r="AD176" t="str">
        <f t="shared" si="24"/>
        <v/>
      </c>
      <c r="AE176" s="7">
        <f>Dashboard!L177</f>
        <v>0.0566111189199265</v>
      </c>
      <c r="AF176" s="7">
        <f t="shared" si="22"/>
        <v>0.929359427075442</v>
      </c>
    </row>
    <row r="177" spans="1:32">
      <c r="A177" s="22" t="s">
        <v>380</v>
      </c>
      <c r="B177" s="167" t="s">
        <v>1277</v>
      </c>
      <c r="C177" s="206">
        <f>Dashboard!J190</f>
        <v>-3.95439262968289</v>
      </c>
      <c r="D177" s="22" t="s">
        <v>380</v>
      </c>
      <c r="E177">
        <v>9</v>
      </c>
      <c r="F177" s="209">
        <f t="shared" si="28"/>
        <v>1.56075146824869</v>
      </c>
      <c r="G177" t="str">
        <f ca="1" t="shared" si="26"/>
        <v>Palmers Green</v>
      </c>
      <c r="H177" s="209">
        <f t="shared" si="21"/>
        <v>1.56075146824869</v>
      </c>
      <c r="I177" t="str">
        <f t="shared" si="27"/>
        <v/>
      </c>
      <c r="J177" s="209"/>
      <c r="K177" s="167"/>
      <c r="L177" s="209"/>
      <c r="U177" s="214" t="s">
        <v>355</v>
      </c>
      <c r="V177" s="209">
        <f>Dashboard!F178</f>
        <v>-1.21580242788364</v>
      </c>
      <c r="W177" s="209">
        <f>Dashboard!G178</f>
        <v>-0.957401767764266</v>
      </c>
      <c r="X177" s="209">
        <f>Dashboard!H178</f>
        <v>-0.519078191363458</v>
      </c>
      <c r="Y177" s="209">
        <f>Dashboard!I178</f>
        <v>0.339127224573803</v>
      </c>
      <c r="Z177" s="209">
        <f>Dashboard!J178</f>
        <v>0.00458242522117036</v>
      </c>
      <c r="AA177" s="7">
        <f t="shared" si="23"/>
        <v>5.0086281172841</v>
      </c>
      <c r="AB177" s="208" t="s">
        <v>1396</v>
      </c>
      <c r="AC177" s="22" t="s">
        <v>1396</v>
      </c>
      <c r="AD177" t="str">
        <f t="shared" si="24"/>
        <v/>
      </c>
      <c r="AE177" s="7">
        <f>Dashboard!L178</f>
        <v>0.305096213276202</v>
      </c>
      <c r="AF177" s="7">
        <f t="shared" si="22"/>
        <v>5.0086281172841</v>
      </c>
    </row>
    <row r="178" spans="1:32">
      <c r="A178" s="22" t="s">
        <v>382</v>
      </c>
      <c r="B178" s="167" t="s">
        <v>1277</v>
      </c>
      <c r="C178" s="206">
        <f>Dashboard!J191</f>
        <v>7.89625818583194</v>
      </c>
      <c r="D178" s="22" t="s">
        <v>382</v>
      </c>
      <c r="E178">
        <v>10</v>
      </c>
      <c r="F178" s="209">
        <f t="shared" si="28"/>
        <v>0.928929729799244</v>
      </c>
      <c r="G178" t="str">
        <f ca="1" t="shared" si="26"/>
        <v>Bowes</v>
      </c>
      <c r="H178" s="209">
        <f t="shared" si="21"/>
        <v>0.928929729799244</v>
      </c>
      <c r="I178" t="str">
        <f t="shared" si="27"/>
        <v/>
      </c>
      <c r="J178" s="209"/>
      <c r="K178" s="167"/>
      <c r="L178" s="209"/>
      <c r="U178" s="214" t="s">
        <v>357</v>
      </c>
      <c r="V178" s="209">
        <f>Dashboard!F179</f>
        <v>-1.90086040753835</v>
      </c>
      <c r="W178" s="209">
        <f>Dashboard!G179</f>
        <v>-2.1770068719509</v>
      </c>
      <c r="X178" s="209">
        <f>Dashboard!H179</f>
        <v>-1.67149721100986</v>
      </c>
      <c r="Y178" s="209">
        <f>Dashboard!I179</f>
        <v>-1.77562877934242</v>
      </c>
      <c r="Z178" s="209">
        <f>Dashboard!J179</f>
        <v>-1.219937921583</v>
      </c>
      <c r="AA178" s="7">
        <f t="shared" si="23"/>
        <v>2.79459999865637</v>
      </c>
      <c r="AB178" s="208" t="s">
        <v>1397</v>
      </c>
      <c r="AC178" s="176" t="s">
        <v>1397</v>
      </c>
      <c r="AD178" t="str">
        <f t="shared" si="24"/>
        <v/>
      </c>
      <c r="AE178" s="7">
        <f>Dashboard!L179</f>
        <v>0.170230621488837</v>
      </c>
      <c r="AF178" s="7">
        <f t="shared" si="22"/>
        <v>2.79459999865637</v>
      </c>
    </row>
    <row r="179" spans="1:32">
      <c r="A179" s="22" t="s">
        <v>384</v>
      </c>
      <c r="B179" s="167" t="s">
        <v>1277</v>
      </c>
      <c r="C179" s="206">
        <f>Dashboard!J192</f>
        <v>-2.99633480910972</v>
      </c>
      <c r="D179" s="22" t="s">
        <v>384</v>
      </c>
      <c r="E179">
        <v>11</v>
      </c>
      <c r="F179" s="209">
        <f t="shared" si="28"/>
        <v>-0.676448250517294</v>
      </c>
      <c r="G179" t="str">
        <f ca="1" t="shared" si="26"/>
        <v>Chase</v>
      </c>
      <c r="H179" s="209">
        <f t="shared" si="21"/>
        <v>-0.676448250517294</v>
      </c>
      <c r="I179" t="str">
        <f t="shared" si="27"/>
        <v/>
      </c>
      <c r="J179" s="209"/>
      <c r="K179" s="167"/>
      <c r="L179" s="209"/>
      <c r="U179" s="214" t="s">
        <v>359</v>
      </c>
      <c r="V179" s="209">
        <f>Dashboard!F180</f>
        <v>7.46177356017148</v>
      </c>
      <c r="W179" s="209">
        <f>Dashboard!G180</f>
        <v>6.29193474766401</v>
      </c>
      <c r="X179" s="209">
        <f>Dashboard!H180</f>
        <v>6.26060658527777</v>
      </c>
      <c r="Y179" s="209">
        <f>Dashboard!I180</f>
        <v>7.26031917093756</v>
      </c>
      <c r="Z179" s="209">
        <f>Dashboard!J180</f>
        <v>6.65478787283051</v>
      </c>
      <c r="AA179" s="7">
        <f t="shared" si="23"/>
        <v>-3.31198080144863</v>
      </c>
      <c r="AB179" s="208" t="s">
        <v>360</v>
      </c>
      <c r="AC179" s="22" t="s">
        <v>360</v>
      </c>
      <c r="AD179" t="str">
        <f t="shared" si="24"/>
        <v/>
      </c>
      <c r="AE179" s="7">
        <f>Dashboard!L180</f>
        <v>-0.201746421835243</v>
      </c>
      <c r="AF179" s="7">
        <f t="shared" si="22"/>
        <v>-3.31198080144863</v>
      </c>
    </row>
    <row r="180" spans="1:32">
      <c r="A180" s="22" t="s">
        <v>386</v>
      </c>
      <c r="B180" s="167" t="s">
        <v>1277</v>
      </c>
      <c r="C180" s="206">
        <f>Dashboard!J193</f>
        <v>-7.40060851999209</v>
      </c>
      <c r="D180" s="22" t="s">
        <v>386</v>
      </c>
      <c r="E180">
        <v>12</v>
      </c>
      <c r="F180" s="209">
        <f t="shared" si="28"/>
        <v>-1.32446994047573</v>
      </c>
      <c r="G180" t="str">
        <f ca="1" t="shared" si="26"/>
        <v>Southbury</v>
      </c>
      <c r="H180" s="209">
        <f t="shared" si="21"/>
        <v>-1.32446994047573</v>
      </c>
      <c r="I180" t="str">
        <f t="shared" si="27"/>
        <v/>
      </c>
      <c r="J180" s="209"/>
      <c r="K180" s="167"/>
      <c r="L180" s="209"/>
      <c r="U180" s="214" t="s">
        <v>361</v>
      </c>
      <c r="V180" s="209">
        <f>Dashboard!F181</f>
        <v>6.0734391051487</v>
      </c>
      <c r="W180" s="209">
        <f>Dashboard!G181</f>
        <v>6.77283595864108</v>
      </c>
      <c r="X180" s="209">
        <f>Dashboard!H181</f>
        <v>6.45716275138648</v>
      </c>
      <c r="Y180" s="209">
        <f>Dashboard!I181</f>
        <v>7.38339487623643</v>
      </c>
      <c r="Z180" s="209">
        <f>Dashboard!J181</f>
        <v>6.88869846301415</v>
      </c>
      <c r="AA180" s="7">
        <f t="shared" si="23"/>
        <v>3.34593708885798</v>
      </c>
      <c r="AB180" s="208" t="s">
        <v>362</v>
      </c>
      <c r="AC180" s="176" t="s">
        <v>362</v>
      </c>
      <c r="AD180" t="str">
        <f t="shared" si="24"/>
        <v/>
      </c>
      <c r="AE180" s="7">
        <f>Dashboard!L181</f>
        <v>0.203814839466363</v>
      </c>
      <c r="AF180" s="7">
        <f t="shared" si="22"/>
        <v>3.34593708885798</v>
      </c>
    </row>
    <row r="181" spans="1:32">
      <c r="A181" s="22" t="s">
        <v>388</v>
      </c>
      <c r="B181" s="167" t="s">
        <v>1277</v>
      </c>
      <c r="C181" s="206">
        <f>Dashboard!J194</f>
        <v>1.56075146824869</v>
      </c>
      <c r="D181" s="22" t="s">
        <v>388</v>
      </c>
      <c r="E181">
        <v>13</v>
      </c>
      <c r="F181" s="209">
        <f t="shared" si="28"/>
        <v>-2.20807013316384</v>
      </c>
      <c r="G181" t="str">
        <f ca="1" t="shared" si="26"/>
        <v>Enfield Lock</v>
      </c>
      <c r="H181" s="209">
        <f t="shared" si="21"/>
        <v>-2.20807013316384</v>
      </c>
      <c r="I181" t="str">
        <f t="shared" si="27"/>
        <v/>
      </c>
      <c r="J181" s="209"/>
      <c r="K181" s="167"/>
      <c r="L181" s="209"/>
      <c r="U181" s="214" t="s">
        <v>363</v>
      </c>
      <c r="V181" s="209">
        <f>Dashboard!F182</f>
        <v>0.131290422589553</v>
      </c>
      <c r="W181" s="209">
        <f>Dashboard!G182</f>
        <v>0.608609054772374</v>
      </c>
      <c r="X181" s="209">
        <f>Dashboard!H182</f>
        <v>0.903324974397833</v>
      </c>
      <c r="Y181" s="209">
        <f>Dashboard!I182</f>
        <v>1.70917062415559</v>
      </c>
      <c r="Z181" s="209">
        <f>Dashboard!J182</f>
        <v>0.928929729799244</v>
      </c>
      <c r="AA181" s="7">
        <f t="shared" si="23"/>
        <v>3.27362196554431</v>
      </c>
      <c r="AB181" s="208" t="s">
        <v>364</v>
      </c>
      <c r="AC181" s="22" t="s">
        <v>364</v>
      </c>
      <c r="AD181" t="str">
        <f t="shared" si="24"/>
        <v/>
      </c>
      <c r="AE181" s="7">
        <f>Dashboard!L182</f>
        <v>0.199409826802423</v>
      </c>
      <c r="AF181" s="7">
        <f t="shared" si="22"/>
        <v>3.27362196554431</v>
      </c>
    </row>
    <row r="182" spans="1:32">
      <c r="A182" s="22" t="s">
        <v>390</v>
      </c>
      <c r="B182" s="167" t="s">
        <v>1277</v>
      </c>
      <c r="C182" s="206">
        <f>Dashboard!J195</f>
        <v>-4.14668119152943</v>
      </c>
      <c r="D182" s="22" t="s">
        <v>390</v>
      </c>
      <c r="E182">
        <v>14</v>
      </c>
      <c r="F182" s="209">
        <f t="shared" si="28"/>
        <v>-2.99633480910972</v>
      </c>
      <c r="G182" t="str">
        <f ca="1" t="shared" si="26"/>
        <v>Jubilee</v>
      </c>
      <c r="H182" s="209">
        <f t="shared" si="21"/>
        <v>-2.99633480910972</v>
      </c>
      <c r="I182" t="str">
        <f t="shared" si="27"/>
        <v/>
      </c>
      <c r="J182" s="209"/>
      <c r="K182" s="167"/>
      <c r="L182" s="209"/>
      <c r="U182" s="214" t="s">
        <v>365</v>
      </c>
      <c r="V182" s="209">
        <f>Dashboard!F183</f>
        <v>6.00804599165045</v>
      </c>
      <c r="W182" s="209">
        <f>Dashboard!G183</f>
        <v>6.37879099992842</v>
      </c>
      <c r="X182" s="209">
        <f>Dashboard!H183</f>
        <v>6.10215088042719</v>
      </c>
      <c r="Y182" s="209">
        <f>Dashboard!I183</f>
        <v>5.8677796082747</v>
      </c>
      <c r="Z182" s="209">
        <f>Dashboard!J183</f>
        <v>5.13841791401697</v>
      </c>
      <c r="AA182" s="7">
        <f t="shared" si="23"/>
        <v>-3.56907382956571</v>
      </c>
      <c r="AB182" s="208" t="s">
        <v>1398</v>
      </c>
      <c r="AC182" s="176" t="s">
        <v>1398</v>
      </c>
      <c r="AD182" t="str">
        <f t="shared" si="24"/>
        <v/>
      </c>
      <c r="AE182" s="7">
        <f>Dashboard!L183</f>
        <v>-0.21740701940837</v>
      </c>
      <c r="AF182" s="7">
        <f t="shared" si="22"/>
        <v>-3.56907382956571</v>
      </c>
    </row>
    <row r="183" spans="1:32">
      <c r="A183" s="22" t="s">
        <v>392</v>
      </c>
      <c r="B183" s="167" t="s">
        <v>1277</v>
      </c>
      <c r="C183" s="206">
        <f>Dashboard!J196</f>
        <v>-1.32446994047573</v>
      </c>
      <c r="D183" s="22" t="s">
        <v>392</v>
      </c>
      <c r="E183">
        <v>15</v>
      </c>
      <c r="F183" s="209">
        <f t="shared" si="28"/>
        <v>-3.05988209655667</v>
      </c>
      <c r="G183" t="str">
        <f ca="1" t="shared" si="26"/>
        <v>Turkey Street</v>
      </c>
      <c r="H183" s="209">
        <f t="shared" si="21"/>
        <v>-3.05988209655667</v>
      </c>
      <c r="I183" t="str">
        <f t="shared" si="27"/>
        <v/>
      </c>
      <c r="J183" s="209"/>
      <c r="K183" s="167"/>
      <c r="L183" s="209"/>
      <c r="U183" s="214" t="s">
        <v>367</v>
      </c>
      <c r="V183" s="209">
        <f>Dashboard!F184</f>
        <v>1.96806430493591</v>
      </c>
      <c r="W183" s="209">
        <f>Dashboard!G184</f>
        <v>0.664851254342561</v>
      </c>
      <c r="X183" s="209">
        <f>Dashboard!H184</f>
        <v>0.885856034475799</v>
      </c>
      <c r="Y183" s="209">
        <f>Dashboard!I184</f>
        <v>-0.686862645837272</v>
      </c>
      <c r="Z183" s="209">
        <f>Dashboard!J184</f>
        <v>-0.676448250517294</v>
      </c>
      <c r="AA183" s="7">
        <f t="shared" si="23"/>
        <v>-10.853445048958</v>
      </c>
      <c r="AB183" s="208" t="s">
        <v>368</v>
      </c>
      <c r="AC183" s="22" t="s">
        <v>368</v>
      </c>
      <c r="AD183" t="str">
        <f t="shared" si="24"/>
        <v/>
      </c>
      <c r="AE183" s="7">
        <f>Dashboard!L184</f>
        <v>-0.661128138863302</v>
      </c>
      <c r="AF183" s="7">
        <f t="shared" si="22"/>
        <v>-10.853445048958</v>
      </c>
    </row>
    <row r="184" spans="1:32">
      <c r="A184" s="22" t="s">
        <v>394</v>
      </c>
      <c r="B184" s="167" t="s">
        <v>1277</v>
      </c>
      <c r="C184" s="206">
        <f>Dashboard!J197</f>
        <v>6.2764332108266</v>
      </c>
      <c r="D184" s="22" t="s">
        <v>394</v>
      </c>
      <c r="E184">
        <v>16</v>
      </c>
      <c r="F184" s="209">
        <f t="shared" si="28"/>
        <v>-3.36534561092957</v>
      </c>
      <c r="G184" t="str">
        <f ca="1" t="shared" si="26"/>
        <v>Enfield Highway</v>
      </c>
      <c r="H184" s="209">
        <f t="shared" si="21"/>
        <v>-3.36534561092957</v>
      </c>
      <c r="I184" t="str">
        <f t="shared" si="27"/>
        <v/>
      </c>
      <c r="J184" s="209"/>
      <c r="K184" s="167"/>
      <c r="L184" s="209"/>
      <c r="U184" s="214" t="s">
        <v>369</v>
      </c>
      <c r="V184" s="209">
        <f>Dashboard!F185</f>
        <v>6.15786001076289</v>
      </c>
      <c r="W184" s="209">
        <f>Dashboard!G185</f>
        <v>6.52474027589497</v>
      </c>
      <c r="X184" s="209">
        <f>Dashboard!H185</f>
        <v>5.41797190165424</v>
      </c>
      <c r="Y184" s="209">
        <f>Dashboard!I185</f>
        <v>5.35388772099859</v>
      </c>
      <c r="Z184" s="209">
        <f>Dashboard!J185</f>
        <v>5.71947516667858</v>
      </c>
      <c r="AA184" s="7">
        <f t="shared" si="23"/>
        <v>-1.79919199315344</v>
      </c>
      <c r="AB184" s="208" t="s">
        <v>370</v>
      </c>
      <c r="AC184" s="176" t="s">
        <v>370</v>
      </c>
      <c r="AD184" t="str">
        <f t="shared" si="24"/>
        <v/>
      </c>
      <c r="AE184" s="7">
        <f>Dashboard!L185</f>
        <v>-0.109596211021079</v>
      </c>
      <c r="AF184" s="7">
        <f t="shared" si="22"/>
        <v>-1.79919199315344</v>
      </c>
    </row>
    <row r="185" spans="1:32">
      <c r="A185" s="22" t="s">
        <v>396</v>
      </c>
      <c r="B185" s="167" t="s">
        <v>1277</v>
      </c>
      <c r="C185" s="206">
        <f>Dashboard!J198</f>
        <v>2.95587032234871</v>
      </c>
      <c r="D185" s="22" t="s">
        <v>396</v>
      </c>
      <c r="E185">
        <v>17</v>
      </c>
      <c r="F185" s="209">
        <f t="shared" si="28"/>
        <v>-3.95439262968289</v>
      </c>
      <c r="G185" t="str">
        <f ca="1" t="shared" si="26"/>
        <v>Haselbury</v>
      </c>
      <c r="H185" s="209">
        <f t="shared" si="21"/>
        <v>-3.95439262968289</v>
      </c>
      <c r="I185" t="str">
        <f t="shared" si="27"/>
        <v/>
      </c>
      <c r="J185" s="209"/>
      <c r="K185" s="167"/>
      <c r="L185" s="209"/>
      <c r="U185" s="214" t="s">
        <v>371</v>
      </c>
      <c r="V185" s="209">
        <f>Dashboard!F186</f>
        <v>-8.16097981469802</v>
      </c>
      <c r="W185" s="209">
        <f>Dashboard!G186</f>
        <v>-7.99871660722667</v>
      </c>
      <c r="X185" s="209">
        <f>Dashboard!H186</f>
        <v>-7.30858769236568</v>
      </c>
      <c r="Y185" s="209">
        <f>Dashboard!I186</f>
        <v>-6.47899466435266</v>
      </c>
      <c r="Z185" s="209">
        <f>Dashboard!J186</f>
        <v>-6.70937028228218</v>
      </c>
      <c r="AA185" s="7">
        <f t="shared" si="23"/>
        <v>5.95760616077657</v>
      </c>
      <c r="AB185" s="208" t="s">
        <v>1399</v>
      </c>
      <c r="AC185" s="22" t="s">
        <v>1399</v>
      </c>
      <c r="AD185" t="str">
        <f t="shared" si="24"/>
        <v/>
      </c>
      <c r="AE185" s="7">
        <f>Dashboard!L186</f>
        <v>0.362902383103961</v>
      </c>
      <c r="AF185" s="7">
        <f t="shared" si="22"/>
        <v>5.95760616077657</v>
      </c>
    </row>
    <row r="186" spans="1:32">
      <c r="A186" s="22" t="s">
        <v>398</v>
      </c>
      <c r="B186" s="167" t="s">
        <v>1277</v>
      </c>
      <c r="C186" s="206">
        <f>Dashboard!J199</f>
        <v>4.49172002472105</v>
      </c>
      <c r="D186" s="22" t="s">
        <v>398</v>
      </c>
      <c r="E186">
        <v>18</v>
      </c>
      <c r="F186" s="209">
        <f t="shared" si="28"/>
        <v>-4.14668119152943</v>
      </c>
      <c r="G186" t="str">
        <f ca="1" t="shared" si="26"/>
        <v>Ponders End</v>
      </c>
      <c r="H186" s="209">
        <f t="shared" si="21"/>
        <v>-4.14668119152943</v>
      </c>
      <c r="I186" t="str">
        <f t="shared" si="27"/>
        <v/>
      </c>
      <c r="J186" s="209"/>
      <c r="K186" s="167"/>
      <c r="L186" s="209"/>
      <c r="U186" s="214" t="s">
        <v>373</v>
      </c>
      <c r="V186" s="209">
        <f>Dashboard!F187</f>
        <v>-2.2850652276606</v>
      </c>
      <c r="W186" s="209">
        <f>Dashboard!G187</f>
        <v>-1.04174705013029</v>
      </c>
      <c r="X186" s="209">
        <f>Dashboard!H187</f>
        <v>-1.54081254083847</v>
      </c>
      <c r="Y186" s="209">
        <f>Dashboard!I187</f>
        <v>-2.47274613282353</v>
      </c>
      <c r="Z186" s="209">
        <f>Dashboard!J187</f>
        <v>-3.36534561092957</v>
      </c>
      <c r="AA186" s="7">
        <f t="shared" si="23"/>
        <v>-4.43362000800473</v>
      </c>
      <c r="AB186" s="208" t="s">
        <v>1400</v>
      </c>
      <c r="AC186" s="176" t="s">
        <v>1400</v>
      </c>
      <c r="AD186" t="str">
        <f t="shared" si="24"/>
        <v/>
      </c>
      <c r="AE186" s="7">
        <f>Dashboard!L187</f>
        <v>-0.270070095817242</v>
      </c>
      <c r="AF186" s="7">
        <f t="shared" si="22"/>
        <v>-4.43362000800473</v>
      </c>
    </row>
    <row r="187" spans="1:32">
      <c r="A187" s="22" t="s">
        <v>400</v>
      </c>
      <c r="B187" s="167" t="s">
        <v>1277</v>
      </c>
      <c r="C187" s="206">
        <f>Dashboard!J200</f>
        <v>-3.05988209655667</v>
      </c>
      <c r="D187" s="22" t="s">
        <v>400</v>
      </c>
      <c r="E187">
        <v>19</v>
      </c>
      <c r="F187" s="209">
        <f t="shared" si="28"/>
        <v>-6.70937028228218</v>
      </c>
      <c r="G187" t="str">
        <f ca="1" t="shared" si="26"/>
        <v>Edmonton Green</v>
      </c>
      <c r="H187" s="209">
        <f t="shared" si="21"/>
        <v>-6.70937028228218</v>
      </c>
      <c r="I187" t="str">
        <f t="shared" si="27"/>
        <v/>
      </c>
      <c r="J187" s="209"/>
      <c r="K187" s="167"/>
      <c r="L187" s="209"/>
      <c r="U187" s="214" t="s">
        <v>375</v>
      </c>
      <c r="V187" s="209">
        <f>Dashboard!F188</f>
        <v>0.540763534438789</v>
      </c>
      <c r="W187" s="209">
        <f>Dashboard!G188</f>
        <v>0.0967558302916562</v>
      </c>
      <c r="X187" s="209">
        <f>Dashboard!H188</f>
        <v>-0.128897492017168</v>
      </c>
      <c r="Y187" s="209">
        <f>Dashboard!I188</f>
        <v>-2.03255311647723</v>
      </c>
      <c r="Z187" s="209">
        <f>Dashboard!J188</f>
        <v>-2.20807013316384</v>
      </c>
      <c r="AA187" s="7">
        <f t="shared" si="23"/>
        <v>-11.2815933123592</v>
      </c>
      <c r="AB187" s="208" t="s">
        <v>1401</v>
      </c>
      <c r="AC187" s="22" t="s">
        <v>1401</v>
      </c>
      <c r="AD187" t="str">
        <f t="shared" si="24"/>
        <v/>
      </c>
      <c r="AE187" s="7">
        <f>Dashboard!L188</f>
        <v>-0.687208416900657</v>
      </c>
      <c r="AF187" s="7">
        <f t="shared" si="22"/>
        <v>-11.2815933123592</v>
      </c>
    </row>
    <row r="188" spans="1:32">
      <c r="A188" s="22" t="s">
        <v>402</v>
      </c>
      <c r="B188" s="167" t="s">
        <v>1277</v>
      </c>
      <c r="C188" s="206">
        <f>Dashboard!J201</f>
        <v>-7.55798170679784</v>
      </c>
      <c r="D188" s="22" t="s">
        <v>402</v>
      </c>
      <c r="E188">
        <v>20</v>
      </c>
      <c r="F188" s="209">
        <f t="shared" si="28"/>
        <v>-7.40060851999209</v>
      </c>
      <c r="G188" t="str">
        <f ca="1" t="shared" si="26"/>
        <v>Lower Edmonton</v>
      </c>
      <c r="H188" s="209">
        <f t="shared" si="21"/>
        <v>-7.40060851999209</v>
      </c>
      <c r="I188" t="str">
        <f t="shared" si="27"/>
        <v/>
      </c>
      <c r="J188" s="209"/>
      <c r="K188" s="167"/>
      <c r="L188" s="209"/>
      <c r="U188" s="214" t="s">
        <v>377</v>
      </c>
      <c r="V188" s="209">
        <f>Dashboard!F189</f>
        <v>8.96238468741605</v>
      </c>
      <c r="W188" s="209">
        <f>Dashboard!G189</f>
        <v>9.03341744850637</v>
      </c>
      <c r="X188" s="209">
        <f>Dashboard!H189</f>
        <v>9.04282461728297</v>
      </c>
      <c r="Y188" s="209">
        <f>Dashboard!I189</f>
        <v>8.65124056440306</v>
      </c>
      <c r="Z188" s="209">
        <f>Dashboard!J189</f>
        <v>8.30770812412234</v>
      </c>
      <c r="AA188" s="7">
        <f t="shared" si="23"/>
        <v>-2.68688310437279</v>
      </c>
      <c r="AB188" s="208" t="s">
        <v>378</v>
      </c>
      <c r="AC188" s="176" t="s">
        <v>378</v>
      </c>
      <c r="AD188" t="str">
        <f t="shared" si="24"/>
        <v/>
      </c>
      <c r="AE188" s="7">
        <f>Dashboard!L189</f>
        <v>-0.163669140823426</v>
      </c>
      <c r="AF188" s="7">
        <f t="shared" si="22"/>
        <v>-2.68688310437279</v>
      </c>
    </row>
    <row r="189" spans="1:32">
      <c r="A189" s="22" t="s">
        <v>404</v>
      </c>
      <c r="B189" s="167" t="s">
        <v>1277</v>
      </c>
      <c r="C189" s="206">
        <f>Dashboard!J202</f>
        <v>4.12162137792603</v>
      </c>
      <c r="D189" s="22" t="s">
        <v>404</v>
      </c>
      <c r="E189">
        <v>21</v>
      </c>
      <c r="F189" s="209">
        <f t="shared" si="28"/>
        <v>-7.55798170679784</v>
      </c>
      <c r="G189" t="str">
        <f ca="1" t="shared" si="26"/>
        <v>Upper Edmonton</v>
      </c>
      <c r="H189" s="209">
        <f t="shared" si="21"/>
        <v>-7.55798170679784</v>
      </c>
      <c r="I189" t="str">
        <f t="shared" si="27"/>
        <v/>
      </c>
      <c r="J189" s="209"/>
      <c r="K189" s="167"/>
      <c r="L189" s="209"/>
      <c r="U189" s="214" t="s">
        <v>379</v>
      </c>
      <c r="V189" s="209">
        <f>Dashboard!F190</f>
        <v>-2.75069967751654</v>
      </c>
      <c r="W189" s="209">
        <f>Dashboard!G190</f>
        <v>-3.21455519718166</v>
      </c>
      <c r="X189" s="209">
        <f>Dashboard!H190</f>
        <v>-3.4720115654419</v>
      </c>
      <c r="Y189" s="209">
        <f>Dashboard!I190</f>
        <v>-3.14194385780248</v>
      </c>
      <c r="Z189" s="209">
        <f>Dashboard!J190</f>
        <v>-3.95439262968289</v>
      </c>
      <c r="AA189" s="7">
        <f t="shared" si="23"/>
        <v>-4.94012224869799</v>
      </c>
      <c r="AB189" s="208" t="s">
        <v>380</v>
      </c>
      <c r="AC189" s="22" t="s">
        <v>380</v>
      </c>
      <c r="AD189" t="str">
        <f t="shared" si="24"/>
        <v/>
      </c>
      <c r="AE189" s="7">
        <f>Dashboard!L190</f>
        <v>-0.300923238041588</v>
      </c>
      <c r="AF189" s="7">
        <f t="shared" si="22"/>
        <v>-4.94012224869799</v>
      </c>
    </row>
    <row r="190" spans="1:32">
      <c r="A190" s="22" t="s">
        <v>406</v>
      </c>
      <c r="B190" s="167" t="s">
        <v>1278</v>
      </c>
      <c r="C190" s="206">
        <f>Dashboard!J203</f>
        <v>-5.00982229121334</v>
      </c>
      <c r="D190" s="22" t="s">
        <v>406</v>
      </c>
      <c r="E190">
        <v>1</v>
      </c>
      <c r="F190" s="209">
        <f>LARGE(C$190:C$206,E190)</f>
        <v>4.05251813253183</v>
      </c>
      <c r="G190" t="str">
        <f ca="1" t="shared" si="26"/>
        <v>Blackheath Westcombe</v>
      </c>
      <c r="H190" s="209">
        <f t="shared" si="21"/>
        <v>4.05251813253183</v>
      </c>
      <c r="I190" t="str">
        <f t="shared" si="27"/>
        <v>Greenwich 2009</v>
      </c>
      <c r="J190" s="209">
        <f>MAX(C$190:C$206)</f>
        <v>4.05251813253183</v>
      </c>
      <c r="K190" s="167"/>
      <c r="L190" s="209"/>
      <c r="U190" s="214" t="s">
        <v>381</v>
      </c>
      <c r="V190" s="209">
        <f>Dashboard!F191</f>
        <v>8.92814252530508</v>
      </c>
      <c r="W190" s="209">
        <f>Dashboard!G191</f>
        <v>9.01831865656431</v>
      </c>
      <c r="X190" s="209">
        <f>Dashboard!H191</f>
        <v>8.26471884207481</v>
      </c>
      <c r="Y190" s="209">
        <f>Dashboard!I191</f>
        <v>7.85707755651102</v>
      </c>
      <c r="Z190" s="209">
        <f>Dashboard!J191</f>
        <v>7.89625818583194</v>
      </c>
      <c r="AA190" s="7">
        <f t="shared" si="23"/>
        <v>-4.23499595502311</v>
      </c>
      <c r="AB190" s="208" t="s">
        <v>382</v>
      </c>
      <c r="AC190" s="176" t="s">
        <v>382</v>
      </c>
      <c r="AD190" t="str">
        <f t="shared" si="24"/>
        <v/>
      </c>
      <c r="AE190" s="7">
        <f>Dashboard!L191</f>
        <v>-0.257971084868287</v>
      </c>
      <c r="AF190" s="7">
        <f t="shared" si="22"/>
        <v>-4.23499595502311</v>
      </c>
    </row>
    <row r="191" spans="1:32">
      <c r="A191" s="22" t="s">
        <v>408</v>
      </c>
      <c r="B191" s="167" t="s">
        <v>1278</v>
      </c>
      <c r="C191" s="206">
        <f>Dashboard!J204</f>
        <v>4.05251813253183</v>
      </c>
      <c r="D191" s="22" t="s">
        <v>408</v>
      </c>
      <c r="E191">
        <v>2</v>
      </c>
      <c r="F191" s="209">
        <f t="shared" ref="F191:F206" si="29">LARGE(C$190:C$206,E191)</f>
        <v>3.32062580321557</v>
      </c>
      <c r="G191" t="str">
        <f ca="1" t="shared" si="26"/>
        <v>Eltham North</v>
      </c>
      <c r="H191" s="209">
        <f t="shared" si="21"/>
        <v>3.32062580321557</v>
      </c>
      <c r="I191" t="str">
        <f t="shared" si="27"/>
        <v/>
      </c>
      <c r="J191" s="209">
        <f>MIN(C$190:C$206)</f>
        <v>-6.72582647741592</v>
      </c>
      <c r="K191" s="167"/>
      <c r="L191" s="209"/>
      <c r="U191" s="214" t="s">
        <v>383</v>
      </c>
      <c r="V191" s="209">
        <f>Dashboard!F192</f>
        <v>-2.74189072001597</v>
      </c>
      <c r="W191" s="209">
        <f>Dashboard!G192</f>
        <v>-2.35886021731924</v>
      </c>
      <c r="X191" s="209">
        <f>Dashboard!H192</f>
        <v>-2.41444126678861</v>
      </c>
      <c r="Y191" s="209">
        <f>Dashboard!I192</f>
        <v>-3.17636563390576</v>
      </c>
      <c r="Z191" s="209">
        <f>Dashboard!J192</f>
        <v>-2.99633480910972</v>
      </c>
      <c r="AA191" s="7">
        <f t="shared" si="23"/>
        <v>-1.04427371059991</v>
      </c>
      <c r="AB191" s="208" t="s">
        <v>384</v>
      </c>
      <c r="AC191" s="22" t="s">
        <v>384</v>
      </c>
      <c r="AD191" t="str">
        <f t="shared" si="24"/>
        <v/>
      </c>
      <c r="AE191" s="7">
        <f>Dashboard!L192</f>
        <v>-0.0636110222734372</v>
      </c>
      <c r="AF191" s="7">
        <f t="shared" si="22"/>
        <v>-1.04427371059991</v>
      </c>
    </row>
    <row r="192" spans="1:32">
      <c r="A192" s="22" t="s">
        <v>410</v>
      </c>
      <c r="B192" s="167" t="s">
        <v>1278</v>
      </c>
      <c r="C192" s="206">
        <f>Dashboard!J205</f>
        <v>-4.17182843168237</v>
      </c>
      <c r="D192" s="22" t="s">
        <v>410</v>
      </c>
      <c r="E192">
        <v>3</v>
      </c>
      <c r="F192" s="209">
        <f t="shared" si="29"/>
        <v>2.44006055042178</v>
      </c>
      <c r="G192" t="str">
        <f ca="1" t="shared" si="26"/>
        <v>Peninsula</v>
      </c>
      <c r="H192" s="209">
        <f t="shared" si="21"/>
        <v>2.44006055042178</v>
      </c>
      <c r="I192" t="str">
        <f t="shared" si="27"/>
        <v/>
      </c>
      <c r="J192" s="209"/>
      <c r="K192" s="167"/>
      <c r="L192" s="209"/>
      <c r="U192" s="214" t="s">
        <v>385</v>
      </c>
      <c r="V192" s="209">
        <f>Dashboard!F193</f>
        <v>-5.93162634212944</v>
      </c>
      <c r="W192" s="209">
        <f>Dashboard!G193</f>
        <v>-6.72345600664643</v>
      </c>
      <c r="X192" s="209">
        <f>Dashboard!H193</f>
        <v>-6.14789408042539</v>
      </c>
      <c r="Y192" s="209">
        <f>Dashboard!I193</f>
        <v>-6.16983983108811</v>
      </c>
      <c r="Z192" s="209">
        <f>Dashboard!J193</f>
        <v>-7.40060851999209</v>
      </c>
      <c r="AA192" s="7">
        <f t="shared" si="23"/>
        <v>-6.02890589891667</v>
      </c>
      <c r="AB192" s="208" t="s">
        <v>1402</v>
      </c>
      <c r="AC192" s="176" t="s">
        <v>1402</v>
      </c>
      <c r="AD192" t="str">
        <f t="shared" si="24"/>
        <v/>
      </c>
      <c r="AE192" s="7">
        <f>Dashboard!L193</f>
        <v>-0.367245544465664</v>
      </c>
      <c r="AF192" s="7">
        <f t="shared" si="22"/>
        <v>-6.02890589891667</v>
      </c>
    </row>
    <row r="193" spans="1:32">
      <c r="A193" s="22" t="s">
        <v>412</v>
      </c>
      <c r="B193" s="167" t="s">
        <v>1278</v>
      </c>
      <c r="C193" s="206">
        <f>Dashboard!J206</f>
        <v>0.938436626080067</v>
      </c>
      <c r="D193" s="22" t="s">
        <v>412</v>
      </c>
      <c r="E193">
        <v>4</v>
      </c>
      <c r="F193" s="209">
        <f t="shared" si="29"/>
        <v>2.30719333338155</v>
      </c>
      <c r="G193" t="str">
        <f ca="1" t="shared" si="26"/>
        <v>Thamesmead Moorings</v>
      </c>
      <c r="H193" s="209">
        <f t="shared" si="21"/>
        <v>2.30719333338155</v>
      </c>
      <c r="I193" t="str">
        <f t="shared" si="27"/>
        <v/>
      </c>
      <c r="J193" s="209"/>
      <c r="K193" s="167"/>
      <c r="L193" s="209"/>
      <c r="U193" s="214" t="s">
        <v>387</v>
      </c>
      <c r="V193" s="209">
        <f>Dashboard!F194</f>
        <v>2.22405065128068</v>
      </c>
      <c r="W193" s="209">
        <f>Dashboard!G194</f>
        <v>1.80527305505133</v>
      </c>
      <c r="X193" s="209">
        <f>Dashboard!H194</f>
        <v>2.03839890833129</v>
      </c>
      <c r="Y193" s="209">
        <f>Dashboard!I194</f>
        <v>1.77953495358751</v>
      </c>
      <c r="Z193" s="209">
        <f>Dashboard!J194</f>
        <v>1.56075146824869</v>
      </c>
      <c r="AA193" s="7">
        <f t="shared" si="23"/>
        <v>-2.72227152758692</v>
      </c>
      <c r="AB193" s="208" t="s">
        <v>1403</v>
      </c>
      <c r="AC193" s="22" t="s">
        <v>1403</v>
      </c>
      <c r="AD193" t="str">
        <f t="shared" si="24"/>
        <v/>
      </c>
      <c r="AE193" s="7">
        <f>Dashboard!L194</f>
        <v>-0.165824795757996</v>
      </c>
      <c r="AF193" s="7">
        <f t="shared" si="22"/>
        <v>-2.72227152758692</v>
      </c>
    </row>
    <row r="194" spans="1:32">
      <c r="A194" s="22" t="s">
        <v>414</v>
      </c>
      <c r="B194" s="167" t="s">
        <v>1278</v>
      </c>
      <c r="C194" s="206">
        <f>Dashboard!J207</f>
        <v>3.32062580321557</v>
      </c>
      <c r="D194" s="22" t="s">
        <v>414</v>
      </c>
      <c r="E194">
        <v>5</v>
      </c>
      <c r="F194" s="209">
        <f t="shared" si="29"/>
        <v>1.91209531553708</v>
      </c>
      <c r="G194" t="str">
        <f ca="1" t="shared" si="26"/>
        <v>Shooters Hill</v>
      </c>
      <c r="H194" s="209">
        <f t="shared" si="21"/>
        <v>1.91209531553708</v>
      </c>
      <c r="I194" t="str">
        <f t="shared" si="27"/>
        <v/>
      </c>
      <c r="J194" s="209"/>
      <c r="K194" s="167"/>
      <c r="L194" s="209"/>
      <c r="U194" s="214" t="s">
        <v>389</v>
      </c>
      <c r="V194" s="209">
        <f>Dashboard!F195</f>
        <v>-1.79652863375178</v>
      </c>
      <c r="W194" s="209">
        <f>Dashboard!G195</f>
        <v>-1.8194923334981</v>
      </c>
      <c r="X194" s="209">
        <f>Dashboard!H195</f>
        <v>-2.59630793843021</v>
      </c>
      <c r="Y194" s="209">
        <f>Dashboard!I195</f>
        <v>-4.79084726568099</v>
      </c>
      <c r="Z194" s="209">
        <f>Dashboard!J195</f>
        <v>-4.14668119152943</v>
      </c>
      <c r="AA194" s="7">
        <f t="shared" si="23"/>
        <v>-9.64535093240902</v>
      </c>
      <c r="AB194" s="208" t="s">
        <v>1404</v>
      </c>
      <c r="AC194" s="176" t="s">
        <v>1404</v>
      </c>
      <c r="AD194" t="str">
        <f t="shared" si="24"/>
        <v/>
      </c>
      <c r="AE194" s="7">
        <f>Dashboard!L195</f>
        <v>-0.587538139444414</v>
      </c>
      <c r="AF194" s="7">
        <f t="shared" si="22"/>
        <v>-9.64535093240902</v>
      </c>
    </row>
    <row r="195" spans="1:32">
      <c r="A195" s="22" t="s">
        <v>416</v>
      </c>
      <c r="B195" s="167" t="s">
        <v>1278</v>
      </c>
      <c r="C195" s="206">
        <f>Dashboard!J208</f>
        <v>1.25988915396951</v>
      </c>
      <c r="D195" s="22" t="s">
        <v>416</v>
      </c>
      <c r="E195">
        <v>6</v>
      </c>
      <c r="F195" s="209">
        <f t="shared" si="29"/>
        <v>1.25988915396951</v>
      </c>
      <c r="G195" t="str">
        <f ca="1" t="shared" si="26"/>
        <v>Eltham South</v>
      </c>
      <c r="H195" s="209">
        <f t="shared" ref="H195:H258" si="30">F195</f>
        <v>1.25988915396951</v>
      </c>
      <c r="I195" t="str">
        <f t="shared" si="27"/>
        <v/>
      </c>
      <c r="J195" s="209"/>
      <c r="K195" s="167"/>
      <c r="L195" s="209"/>
      <c r="U195" s="214" t="s">
        <v>391</v>
      </c>
      <c r="V195" s="209">
        <f>Dashboard!F196</f>
        <v>-1.6560611465737</v>
      </c>
      <c r="W195" s="209">
        <f>Dashboard!G196</f>
        <v>-1.27070083503158</v>
      </c>
      <c r="X195" s="209">
        <f>Dashboard!H196</f>
        <v>-1.26805894839741</v>
      </c>
      <c r="Y195" s="209">
        <f>Dashboard!I196</f>
        <v>-0.57486868866241</v>
      </c>
      <c r="Z195" s="209">
        <f>Dashboard!J196</f>
        <v>-1.32446994047573</v>
      </c>
      <c r="AA195" s="7">
        <f t="shared" si="23"/>
        <v>1.36089614196796</v>
      </c>
      <c r="AB195" s="208" t="s">
        <v>392</v>
      </c>
      <c r="AC195" s="22" t="s">
        <v>392</v>
      </c>
      <c r="AD195" t="str">
        <f t="shared" si="24"/>
        <v/>
      </c>
      <c r="AE195" s="7">
        <f>Dashboard!L196</f>
        <v>0.0828978015244938</v>
      </c>
      <c r="AF195" s="7">
        <f t="shared" si="22"/>
        <v>1.36089614196796</v>
      </c>
    </row>
    <row r="196" spans="1:32">
      <c r="A196" s="22" t="s">
        <v>418</v>
      </c>
      <c r="B196" s="167" t="s">
        <v>1278</v>
      </c>
      <c r="C196" s="206">
        <f>Dashboard!J209</f>
        <v>-1.97563754396032</v>
      </c>
      <c r="D196" s="22" t="s">
        <v>418</v>
      </c>
      <c r="E196">
        <v>7</v>
      </c>
      <c r="F196" s="209">
        <f t="shared" si="29"/>
        <v>0.938436626080067</v>
      </c>
      <c r="G196" t="str">
        <f ca="1" t="shared" si="26"/>
        <v>Coldharbour and New Eltham</v>
      </c>
      <c r="H196" s="209">
        <f t="shared" si="30"/>
        <v>0.938436626080067</v>
      </c>
      <c r="I196" t="str">
        <f t="shared" si="27"/>
        <v/>
      </c>
      <c r="J196" s="209"/>
      <c r="K196" s="167"/>
      <c r="L196" s="209"/>
      <c r="U196" s="214" t="s">
        <v>393</v>
      </c>
      <c r="V196" s="209">
        <f>Dashboard!F197</f>
        <v>7.17434519767603</v>
      </c>
      <c r="W196" s="209">
        <f>Dashboard!G197</f>
        <v>7.46258830144757</v>
      </c>
      <c r="X196" s="209">
        <f>Dashboard!H197</f>
        <v>7.46232735376153</v>
      </c>
      <c r="Y196" s="209">
        <f>Dashboard!I197</f>
        <v>6.70072418164984</v>
      </c>
      <c r="Z196" s="209">
        <f>Dashboard!J197</f>
        <v>6.2764332108266</v>
      </c>
      <c r="AA196" s="7">
        <f t="shared" si="23"/>
        <v>-3.68515490235624</v>
      </c>
      <c r="AB196" s="208" t="s">
        <v>394</v>
      </c>
      <c r="AC196" s="176" t="s">
        <v>394</v>
      </c>
      <c r="AD196" t="str">
        <f t="shared" si="24"/>
        <v/>
      </c>
      <c r="AE196" s="7">
        <f>Dashboard!L197</f>
        <v>-0.224477996712357</v>
      </c>
      <c r="AF196" s="7">
        <f t="shared" si="22"/>
        <v>-3.68515490235624</v>
      </c>
    </row>
    <row r="197" spans="1:32">
      <c r="A197" s="22" t="s">
        <v>420</v>
      </c>
      <c r="B197" s="167" t="s">
        <v>1278</v>
      </c>
      <c r="C197" s="206">
        <f>Dashboard!J210</f>
        <v>-5.86127665118239</v>
      </c>
      <c r="D197" s="22" t="s">
        <v>420</v>
      </c>
      <c r="E197">
        <v>8</v>
      </c>
      <c r="F197" s="209">
        <f t="shared" si="29"/>
        <v>0.679135717710217</v>
      </c>
      <c r="G197" t="str">
        <f ca="1" t="shared" si="26"/>
        <v>Greenwich West</v>
      </c>
      <c r="H197" s="209">
        <f t="shared" si="30"/>
        <v>0.679135717710217</v>
      </c>
      <c r="I197" t="str">
        <f t="shared" si="27"/>
        <v/>
      </c>
      <c r="J197" s="209"/>
      <c r="K197" s="167"/>
      <c r="L197" s="209"/>
      <c r="U197" s="214" t="s">
        <v>395</v>
      </c>
      <c r="V197" s="209">
        <f>Dashboard!F198</f>
        <v>2.20979762164022</v>
      </c>
      <c r="W197" s="209">
        <f>Dashboard!G198</f>
        <v>3.29718146920195</v>
      </c>
      <c r="X197" s="209">
        <f>Dashboard!H198</f>
        <v>3.0551346732269</v>
      </c>
      <c r="Y197" s="209">
        <f>Dashboard!I198</f>
        <v>3.59181316118219</v>
      </c>
      <c r="Z197" s="209">
        <f>Dashboard!J198</f>
        <v>2.95587032234871</v>
      </c>
      <c r="AA197" s="7">
        <f t="shared" si="23"/>
        <v>3.06198548498839</v>
      </c>
      <c r="AB197" s="208" t="s">
        <v>1405</v>
      </c>
      <c r="AC197" s="22" t="s">
        <v>1405</v>
      </c>
      <c r="AD197" t="str">
        <f t="shared" si="24"/>
        <v/>
      </c>
      <c r="AE197" s="7">
        <f>Dashboard!L198</f>
        <v>0.186518175177122</v>
      </c>
      <c r="AF197" s="7">
        <f t="shared" si="22"/>
        <v>3.06198548498839</v>
      </c>
    </row>
    <row r="198" spans="1:32">
      <c r="A198" s="22" t="s">
        <v>422</v>
      </c>
      <c r="B198" s="167" t="s">
        <v>1278</v>
      </c>
      <c r="C198" s="206">
        <f>Dashboard!J211</f>
        <v>0.679135717710217</v>
      </c>
      <c r="D198" s="22" t="s">
        <v>422</v>
      </c>
      <c r="E198">
        <v>9</v>
      </c>
      <c r="F198" s="209">
        <f t="shared" si="29"/>
        <v>-0.197229970526799</v>
      </c>
      <c r="G198" t="str">
        <f ca="1" t="shared" si="26"/>
        <v>Kidbrooke with Hornfair</v>
      </c>
      <c r="H198" s="209">
        <f t="shared" si="30"/>
        <v>-0.197229970526799</v>
      </c>
      <c r="I198" t="str">
        <f t="shared" si="27"/>
        <v/>
      </c>
      <c r="J198" s="209"/>
      <c r="K198" s="167"/>
      <c r="L198" s="209"/>
      <c r="U198" s="214" t="s">
        <v>397</v>
      </c>
      <c r="V198" s="209">
        <f>Dashboard!F199</f>
        <v>5.62129231311198</v>
      </c>
      <c r="W198" s="209">
        <f>Dashboard!G199</f>
        <v>5.86531984181597</v>
      </c>
      <c r="X198" s="209">
        <f>Dashboard!H199</f>
        <v>5.98280471228535</v>
      </c>
      <c r="Y198" s="209">
        <f>Dashboard!I199</f>
        <v>5.4718373686346</v>
      </c>
      <c r="Z198" s="209">
        <f>Dashboard!J199</f>
        <v>4.49172002472105</v>
      </c>
      <c r="AA198" s="7">
        <f t="shared" si="23"/>
        <v>-4.63592079969371</v>
      </c>
      <c r="AB198" s="208" t="s">
        <v>398</v>
      </c>
      <c r="AC198" s="176" t="s">
        <v>398</v>
      </c>
      <c r="AD198" t="str">
        <f t="shared" si="24"/>
        <v/>
      </c>
      <c r="AE198" s="7">
        <f>Dashboard!L199</f>
        <v>-0.282393072097732</v>
      </c>
      <c r="AF198" s="7">
        <f t="shared" si="22"/>
        <v>-4.63592079969371</v>
      </c>
    </row>
    <row r="199" spans="1:32">
      <c r="A199" s="22" t="s">
        <v>424</v>
      </c>
      <c r="B199" s="167" t="s">
        <v>1278</v>
      </c>
      <c r="C199" s="206">
        <f>Dashboard!J212</f>
        <v>-0.197229970526799</v>
      </c>
      <c r="D199" s="22" t="s">
        <v>424</v>
      </c>
      <c r="E199">
        <v>10</v>
      </c>
      <c r="F199" s="209">
        <f t="shared" si="29"/>
        <v>-1.97563754396032</v>
      </c>
      <c r="G199" t="str">
        <f ca="1" t="shared" si="26"/>
        <v>Eltham West</v>
      </c>
      <c r="H199" s="209">
        <f t="shared" si="30"/>
        <v>-1.97563754396032</v>
      </c>
      <c r="I199" t="str">
        <f t="shared" si="27"/>
        <v/>
      </c>
      <c r="J199" s="209"/>
      <c r="K199" s="167"/>
      <c r="L199" s="209"/>
      <c r="U199" s="214" t="s">
        <v>399</v>
      </c>
      <c r="V199" s="209">
        <f>Dashboard!F200</f>
        <v>-1.28425550545884</v>
      </c>
      <c r="W199" s="209">
        <f>Dashboard!G200</f>
        <v>-1.33976209432446</v>
      </c>
      <c r="X199" s="209">
        <f>Dashboard!H200</f>
        <v>-2.15016358971967</v>
      </c>
      <c r="Y199" s="209">
        <f>Dashboard!I200</f>
        <v>-2.73502453385882</v>
      </c>
      <c r="Z199" s="209">
        <f>Dashboard!J200</f>
        <v>-3.05988209655667</v>
      </c>
      <c r="AA199" s="7">
        <f t="shared" si="23"/>
        <v>-7.28741695485967</v>
      </c>
      <c r="AB199" s="208" t="s">
        <v>1406</v>
      </c>
      <c r="AC199" s="22" t="s">
        <v>1406</v>
      </c>
      <c r="AD199" t="str">
        <f t="shared" si="24"/>
        <v/>
      </c>
      <c r="AE199" s="7">
        <f>Dashboard!L200</f>
        <v>-0.443906647774458</v>
      </c>
      <c r="AF199" s="7">
        <f t="shared" si="22"/>
        <v>-7.28741695485967</v>
      </c>
    </row>
    <row r="200" spans="1:32">
      <c r="A200" s="22" t="s">
        <v>426</v>
      </c>
      <c r="B200" s="167" t="s">
        <v>1278</v>
      </c>
      <c r="C200" s="206">
        <f>Dashboard!J213</f>
        <v>-2.22043922025335</v>
      </c>
      <c r="D200" s="22" t="s">
        <v>426</v>
      </c>
      <c r="E200">
        <v>11</v>
      </c>
      <c r="F200" s="209">
        <f t="shared" si="29"/>
        <v>-2.22043922025335</v>
      </c>
      <c r="G200" t="str">
        <f ca="1" t="shared" si="26"/>
        <v>Middle Park and Sutcliffe</v>
      </c>
      <c r="H200" s="209">
        <f t="shared" si="30"/>
        <v>-2.22043922025335</v>
      </c>
      <c r="I200" t="str">
        <f t="shared" si="27"/>
        <v/>
      </c>
      <c r="J200" s="209"/>
      <c r="K200" s="167"/>
      <c r="L200" s="209"/>
      <c r="U200" s="214" t="s">
        <v>401</v>
      </c>
      <c r="V200" s="209">
        <f>Dashboard!F201</f>
        <v>-7.12631494632699</v>
      </c>
      <c r="W200" s="209">
        <f>Dashboard!G201</f>
        <v>-7.37266163147482</v>
      </c>
      <c r="X200" s="209">
        <f>Dashboard!H201</f>
        <v>-7.42206679311701</v>
      </c>
      <c r="Y200" s="209">
        <f>Dashboard!I201</f>
        <v>-7.57899111956611</v>
      </c>
      <c r="Z200" s="209">
        <f>Dashboard!J201</f>
        <v>-7.55798170679784</v>
      </c>
      <c r="AA200" s="7">
        <f t="shared" si="23"/>
        <v>-1.77162004943823</v>
      </c>
      <c r="AB200" s="208" t="s">
        <v>1407</v>
      </c>
      <c r="AC200" s="176" t="s">
        <v>1407</v>
      </c>
      <c r="AD200" t="str">
        <f t="shared" si="24"/>
        <v/>
      </c>
      <c r="AE200" s="7">
        <f>Dashboard!L201</f>
        <v>-0.107916690117711</v>
      </c>
      <c r="AF200" s="7">
        <f t="shared" si="22"/>
        <v>-1.77162004943823</v>
      </c>
    </row>
    <row r="201" spans="1:32">
      <c r="A201" s="22" t="s">
        <v>428</v>
      </c>
      <c r="B201" s="167" t="s">
        <v>1278</v>
      </c>
      <c r="C201" s="206">
        <f>Dashboard!J214</f>
        <v>2.44006055042178</v>
      </c>
      <c r="D201" s="22" t="s">
        <v>428</v>
      </c>
      <c r="E201">
        <v>12</v>
      </c>
      <c r="F201" s="209">
        <f t="shared" si="29"/>
        <v>-4.17182843168237</v>
      </c>
      <c r="G201" t="str">
        <f ca="1" t="shared" si="26"/>
        <v>Charlton</v>
      </c>
      <c r="H201" s="209">
        <f t="shared" si="30"/>
        <v>-4.17182843168237</v>
      </c>
      <c r="I201" t="str">
        <f t="shared" si="27"/>
        <v/>
      </c>
      <c r="J201" s="209"/>
      <c r="K201" s="167"/>
      <c r="L201" s="209"/>
      <c r="U201" s="214" t="s">
        <v>403</v>
      </c>
      <c r="V201" s="209">
        <f>Dashboard!F202</f>
        <v>4.36349036340761</v>
      </c>
      <c r="W201" s="209">
        <f>Dashboard!G202</f>
        <v>4.19869611742275</v>
      </c>
      <c r="X201" s="209">
        <f>Dashboard!H202</f>
        <v>4.45089113619641</v>
      </c>
      <c r="Y201" s="209">
        <f>Dashboard!I202</f>
        <v>4.35111488813411</v>
      </c>
      <c r="Z201" s="209">
        <f>Dashboard!J202</f>
        <v>4.12162137792603</v>
      </c>
      <c r="AA201" s="7">
        <f t="shared" si="23"/>
        <v>-0.992663747259716</v>
      </c>
      <c r="AB201" s="208" t="s">
        <v>1408</v>
      </c>
      <c r="AC201" s="22" t="s">
        <v>1408</v>
      </c>
      <c r="AD201" t="str">
        <f t="shared" si="24"/>
        <v/>
      </c>
      <c r="AE201" s="7">
        <f>Dashboard!L202</f>
        <v>-0.0604672463703948</v>
      </c>
      <c r="AF201" s="7">
        <f t="shared" si="22"/>
        <v>-0.992663747259716</v>
      </c>
    </row>
    <row r="202" spans="1:32">
      <c r="A202" s="22" t="s">
        <v>430</v>
      </c>
      <c r="B202" s="167" t="s">
        <v>1278</v>
      </c>
      <c r="C202" s="206">
        <f>Dashboard!J215</f>
        <v>-4.25171234414624</v>
      </c>
      <c r="D202" s="22" t="s">
        <v>430</v>
      </c>
      <c r="E202">
        <v>13</v>
      </c>
      <c r="F202" s="209">
        <f t="shared" si="29"/>
        <v>-4.25171234414624</v>
      </c>
      <c r="G202" t="str">
        <f ca="1" t="shared" si="26"/>
        <v>Plumstead</v>
      </c>
      <c r="H202" s="209">
        <f t="shared" si="30"/>
        <v>-4.25171234414624</v>
      </c>
      <c r="I202" t="str">
        <f t="shared" si="27"/>
        <v/>
      </c>
      <c r="J202" s="209"/>
      <c r="K202" s="167"/>
      <c r="L202" s="209"/>
      <c r="U202" s="214" t="s">
        <v>405</v>
      </c>
      <c r="V202" s="209">
        <f>Dashboard!F203</f>
        <v>-4.53197170116548</v>
      </c>
      <c r="W202" s="209">
        <f>Dashboard!G203</f>
        <v>-3.75147077778886</v>
      </c>
      <c r="X202" s="209">
        <f>Dashboard!H203</f>
        <v>-3.76525497443964</v>
      </c>
      <c r="Y202" s="209">
        <f>Dashboard!I203</f>
        <v>-6.00930034822472</v>
      </c>
      <c r="Z202" s="209">
        <f>Dashboard!J203</f>
        <v>-5.00982229121334</v>
      </c>
      <c r="AA202" s="7">
        <f t="shared" si="23"/>
        <v>-1.96116486949627</v>
      </c>
      <c r="AB202" s="208" t="s">
        <v>1409</v>
      </c>
      <c r="AC202" s="176" t="s">
        <v>1409</v>
      </c>
      <c r="AD202" t="str">
        <f t="shared" si="24"/>
        <v/>
      </c>
      <c r="AE202" s="7">
        <f>Dashboard!L203</f>
        <v>-0.119462647511966</v>
      </c>
      <c r="AF202" s="7">
        <f t="shared" si="22"/>
        <v>-1.96116486949627</v>
      </c>
    </row>
    <row r="203" spans="1:32">
      <c r="A203" s="22" t="s">
        <v>432</v>
      </c>
      <c r="B203" s="167" t="s">
        <v>1278</v>
      </c>
      <c r="C203" s="206">
        <f>Dashboard!J216</f>
        <v>1.91209531553708</v>
      </c>
      <c r="D203" s="22" t="s">
        <v>432</v>
      </c>
      <c r="E203">
        <v>14</v>
      </c>
      <c r="F203" s="209">
        <f t="shared" si="29"/>
        <v>-5.00982229121334</v>
      </c>
      <c r="G203" t="str">
        <f ca="1" t="shared" si="26"/>
        <v>Abbey Wood</v>
      </c>
      <c r="H203" s="209">
        <f t="shared" si="30"/>
        <v>-5.00982229121334</v>
      </c>
      <c r="I203" t="str">
        <f t="shared" si="27"/>
        <v/>
      </c>
      <c r="J203" s="209"/>
      <c r="K203" s="167"/>
      <c r="L203" s="209"/>
      <c r="U203" s="214" t="s">
        <v>407</v>
      </c>
      <c r="V203" s="209">
        <f>Dashboard!F204</f>
        <v>4.3242084261163</v>
      </c>
      <c r="W203" s="209">
        <f>Dashboard!G204</f>
        <v>3.81427350140155</v>
      </c>
      <c r="X203" s="209">
        <f>Dashboard!H204</f>
        <v>4.1500501857552</v>
      </c>
      <c r="Y203" s="209">
        <f>Dashboard!I204</f>
        <v>4.01879000503217</v>
      </c>
      <c r="Z203" s="209">
        <f>Dashboard!J204</f>
        <v>4.05251813253183</v>
      </c>
      <c r="AA203" s="7">
        <f t="shared" si="23"/>
        <v>-1.11505451757968</v>
      </c>
      <c r="AB203" s="208" t="s">
        <v>1410</v>
      </c>
      <c r="AC203" s="22" t="s">
        <v>1410</v>
      </c>
      <c r="AD203" t="str">
        <f t="shared" si="24"/>
        <v/>
      </c>
      <c r="AE203" s="7">
        <f>Dashboard!L204</f>
        <v>-0.0679225733961168</v>
      </c>
      <c r="AF203" s="7">
        <f t="shared" si="22"/>
        <v>-1.11505451757968</v>
      </c>
    </row>
    <row r="204" spans="1:32">
      <c r="A204" s="22" t="s">
        <v>434</v>
      </c>
      <c r="B204" s="167" t="s">
        <v>1278</v>
      </c>
      <c r="C204" s="206">
        <f>Dashboard!J217</f>
        <v>2.30719333338155</v>
      </c>
      <c r="D204" s="22" t="s">
        <v>434</v>
      </c>
      <c r="E204">
        <v>15</v>
      </c>
      <c r="F204" s="209">
        <f t="shared" si="29"/>
        <v>-5.25232038219644</v>
      </c>
      <c r="G204" t="str">
        <f ca="1" t="shared" si="26"/>
        <v>Woolwich Common</v>
      </c>
      <c r="H204" s="209">
        <f t="shared" si="30"/>
        <v>-5.25232038219644</v>
      </c>
      <c r="I204" t="str">
        <f t="shared" si="27"/>
        <v/>
      </c>
      <c r="J204" s="209"/>
      <c r="K204" s="167"/>
      <c r="L204" s="209"/>
      <c r="U204" s="214" t="s">
        <v>409</v>
      </c>
      <c r="V204" s="209">
        <f>Dashboard!F205</f>
        <v>-4.54074095254828</v>
      </c>
      <c r="W204" s="209">
        <f>Dashboard!G205</f>
        <v>-3.5712916832659</v>
      </c>
      <c r="X204" s="209">
        <f>Dashboard!H205</f>
        <v>-4.34019639935791</v>
      </c>
      <c r="Y204" s="209">
        <f>Dashboard!I205</f>
        <v>-3.99705427152106</v>
      </c>
      <c r="Z204" s="209">
        <f>Dashboard!J205</f>
        <v>-4.17182843168237</v>
      </c>
      <c r="AA204" s="7">
        <f t="shared" si="23"/>
        <v>1.51406797628325</v>
      </c>
      <c r="AB204" s="208" t="s">
        <v>410</v>
      </c>
      <c r="AC204" s="176" t="s">
        <v>410</v>
      </c>
      <c r="AD204" t="str">
        <f t="shared" si="24"/>
        <v/>
      </c>
      <c r="AE204" s="7">
        <f>Dashboard!L205</f>
        <v>0.0922281302164762</v>
      </c>
      <c r="AF204" s="7">
        <f t="shared" si="22"/>
        <v>1.51406797628325</v>
      </c>
    </row>
    <row r="205" spans="1:32">
      <c r="A205" s="22" t="s">
        <v>436</v>
      </c>
      <c r="B205" s="167" t="s">
        <v>1278</v>
      </c>
      <c r="C205" s="206">
        <f>Dashboard!J218</f>
        <v>-5.25232038219644</v>
      </c>
      <c r="D205" s="22" t="s">
        <v>436</v>
      </c>
      <c r="E205">
        <v>16</v>
      </c>
      <c r="F205" s="209">
        <f t="shared" si="29"/>
        <v>-5.86127665118239</v>
      </c>
      <c r="G205" t="str">
        <f ca="1" t="shared" si="26"/>
        <v>Glyndon</v>
      </c>
      <c r="H205" s="209">
        <f t="shared" si="30"/>
        <v>-5.86127665118239</v>
      </c>
      <c r="I205" t="str">
        <f t="shared" si="27"/>
        <v/>
      </c>
      <c r="J205" s="209"/>
      <c r="K205" s="167"/>
      <c r="L205" s="209"/>
      <c r="U205" s="214" t="s">
        <v>411</v>
      </c>
      <c r="V205" s="209">
        <f>Dashboard!F206</f>
        <v>1.71253022125975</v>
      </c>
      <c r="W205" s="209">
        <f>Dashboard!G206</f>
        <v>2.49294125037385</v>
      </c>
      <c r="X205" s="209">
        <f>Dashboard!H206</f>
        <v>2.14851238627443</v>
      </c>
      <c r="Y205" s="209">
        <f>Dashboard!I206</f>
        <v>1.06445025967367</v>
      </c>
      <c r="Z205" s="209">
        <f>Dashboard!J206</f>
        <v>0.938436626080067</v>
      </c>
      <c r="AA205" s="7">
        <f t="shared" si="23"/>
        <v>-3.17698710891286</v>
      </c>
      <c r="AB205" s="208" t="s">
        <v>1411</v>
      </c>
      <c r="AC205" s="22" t="s">
        <v>1411</v>
      </c>
      <c r="AD205" t="str">
        <f t="shared" si="24"/>
        <v/>
      </c>
      <c r="AE205" s="7">
        <f>Dashboard!L206</f>
        <v>-0.193523398794921</v>
      </c>
      <c r="AF205" s="7">
        <f t="shared" ref="AF205:AF268" si="31">((AE205-AE$11)/AE$10)*5</f>
        <v>-3.17698710891286</v>
      </c>
    </row>
    <row r="206" spans="1:32">
      <c r="A206" s="22" t="s">
        <v>438</v>
      </c>
      <c r="B206" s="167" t="s">
        <v>1278</v>
      </c>
      <c r="C206" s="206">
        <f>Dashboard!J219</f>
        <v>-6.72582647741592</v>
      </c>
      <c r="D206" s="22" t="s">
        <v>438</v>
      </c>
      <c r="E206">
        <v>17</v>
      </c>
      <c r="F206" s="209">
        <f t="shared" si="29"/>
        <v>-6.72582647741592</v>
      </c>
      <c r="G206" t="str">
        <f ca="1" t="shared" si="26"/>
        <v>Woolwich Riverside</v>
      </c>
      <c r="H206" s="209">
        <f t="shared" si="30"/>
        <v>-6.72582647741592</v>
      </c>
      <c r="I206" t="str">
        <f t="shared" si="27"/>
        <v/>
      </c>
      <c r="J206" s="209"/>
      <c r="K206" s="167"/>
      <c r="L206" s="209"/>
      <c r="U206" s="214" t="s">
        <v>413</v>
      </c>
      <c r="V206" s="209">
        <f>Dashboard!F207</f>
        <v>3.7859847900828</v>
      </c>
      <c r="W206" s="209">
        <f>Dashboard!G207</f>
        <v>3.06263386787063</v>
      </c>
      <c r="X206" s="209">
        <f>Dashboard!H207</f>
        <v>3.43810517568538</v>
      </c>
      <c r="Y206" s="209">
        <f>Dashboard!I207</f>
        <v>2.95687878870004</v>
      </c>
      <c r="Z206" s="209">
        <f>Dashboard!J207</f>
        <v>3.32062580321557</v>
      </c>
      <c r="AA206" s="7">
        <f t="shared" ref="AA206:AA269" si="32">AF206</f>
        <v>-1.90989760346844</v>
      </c>
      <c r="AB206" s="208" t="s">
        <v>1412</v>
      </c>
      <c r="AC206" s="176" t="s">
        <v>1412</v>
      </c>
      <c r="AD206" t="str">
        <f t="shared" ref="AD206:AD269" si="33">IF(AC206=AB206,"","N")</f>
        <v/>
      </c>
      <c r="AE206" s="7">
        <f>Dashboard!L207</f>
        <v>-0.116339746716808</v>
      </c>
      <c r="AF206" s="7">
        <f t="shared" si="31"/>
        <v>-1.90989760346844</v>
      </c>
    </row>
    <row r="207" spans="1:32">
      <c r="A207" s="22" t="s">
        <v>440</v>
      </c>
      <c r="B207" s="167" t="s">
        <v>1279</v>
      </c>
      <c r="C207" s="206">
        <f>Dashboard!J220</f>
        <v>-0.520204165615616</v>
      </c>
      <c r="D207" s="22" t="s">
        <v>440</v>
      </c>
      <c r="E207">
        <v>1</v>
      </c>
      <c r="F207" s="209">
        <f>LARGE(C$207:C$225,E207)</f>
        <v>-0.358703041207465</v>
      </c>
      <c r="G207" t="str">
        <f ca="1" t="shared" si="26"/>
        <v>Cazenove</v>
      </c>
      <c r="H207" s="209">
        <f t="shared" si="30"/>
        <v>-0.358703041207465</v>
      </c>
      <c r="I207" t="str">
        <f t="shared" si="27"/>
        <v>Hackney 2009</v>
      </c>
      <c r="J207" s="209">
        <f>MAX(C$207:C$225)</f>
        <v>-0.358703041207465</v>
      </c>
      <c r="K207" s="167"/>
      <c r="L207" s="209"/>
      <c r="U207" s="214" t="s">
        <v>415</v>
      </c>
      <c r="V207" s="209">
        <f>Dashboard!F208</f>
        <v>2.01702565489196</v>
      </c>
      <c r="W207" s="209">
        <f>Dashboard!G208</f>
        <v>2.09737988614001</v>
      </c>
      <c r="X207" s="209">
        <f>Dashboard!H208</f>
        <v>2.63942404145324</v>
      </c>
      <c r="Y207" s="209">
        <f>Dashboard!I208</f>
        <v>1.44216144685779</v>
      </c>
      <c r="Z207" s="209">
        <f>Dashboard!J208</f>
        <v>1.25988915396951</v>
      </c>
      <c r="AA207" s="7">
        <f t="shared" si="32"/>
        <v>-3.10739285029181</v>
      </c>
      <c r="AB207" s="208" t="s">
        <v>1413</v>
      </c>
      <c r="AC207" s="22" t="s">
        <v>1413</v>
      </c>
      <c r="AD207" t="str">
        <f t="shared" si="33"/>
        <v/>
      </c>
      <c r="AE207" s="7">
        <f>Dashboard!L208</f>
        <v>-0.189284125230614</v>
      </c>
      <c r="AF207" s="7">
        <f t="shared" si="31"/>
        <v>-3.10739285029181</v>
      </c>
    </row>
    <row r="208" spans="1:32">
      <c r="A208" s="22" t="s">
        <v>442</v>
      </c>
      <c r="B208" s="167" t="s">
        <v>1279</v>
      </c>
      <c r="C208" s="206">
        <f>Dashboard!J221</f>
        <v>-0.358703041207465</v>
      </c>
      <c r="D208" s="22" t="s">
        <v>442</v>
      </c>
      <c r="E208">
        <v>2</v>
      </c>
      <c r="F208" s="209">
        <f t="shared" ref="F208:F225" si="34">LARGE(C$207:C$225,E208)</f>
        <v>-0.520204165615616</v>
      </c>
      <c r="G208" t="str">
        <f ca="1" t="shared" si="26"/>
        <v>Brownswood</v>
      </c>
      <c r="H208" s="209">
        <f t="shared" si="30"/>
        <v>-0.520204165615616</v>
      </c>
      <c r="I208" t="str">
        <f t="shared" si="27"/>
        <v/>
      </c>
      <c r="J208" s="209">
        <f>MIN(C$207:C$225)</f>
        <v>-9.74317707957288</v>
      </c>
      <c r="K208" s="167"/>
      <c r="L208" s="209"/>
      <c r="U208" s="214" t="s">
        <v>417</v>
      </c>
      <c r="V208" s="209">
        <f>Dashboard!F209</f>
        <v>-4.75523146691163</v>
      </c>
      <c r="W208" s="209">
        <f>Dashboard!G209</f>
        <v>-3.26754901514192</v>
      </c>
      <c r="X208" s="209">
        <f>Dashboard!H209</f>
        <v>-2.72432511191186</v>
      </c>
      <c r="Y208" s="209">
        <f>Dashboard!I209</f>
        <v>-3.01308062575358</v>
      </c>
      <c r="Z208" s="209">
        <f>Dashboard!J209</f>
        <v>-1.97563754396032</v>
      </c>
      <c r="AA208" s="7">
        <f t="shared" si="32"/>
        <v>11.4078376519561</v>
      </c>
      <c r="AB208" s="208" t="s">
        <v>1414</v>
      </c>
      <c r="AC208" s="176" t="s">
        <v>1414</v>
      </c>
      <c r="AD208" t="str">
        <f t="shared" si="33"/>
        <v/>
      </c>
      <c r="AE208" s="7">
        <f>Dashboard!L209</f>
        <v>0.694898480737827</v>
      </c>
      <c r="AF208" s="7">
        <f t="shared" si="31"/>
        <v>11.4078376519561</v>
      </c>
    </row>
    <row r="209" spans="1:32">
      <c r="A209" s="22" t="s">
        <v>444</v>
      </c>
      <c r="B209" s="167" t="s">
        <v>1279</v>
      </c>
      <c r="C209" s="206">
        <f>Dashboard!J222</f>
        <v>-8.56413880226208</v>
      </c>
      <c r="D209" s="22" t="s">
        <v>444</v>
      </c>
      <c r="E209">
        <v>3</v>
      </c>
      <c r="F209" s="209">
        <f t="shared" si="34"/>
        <v>-0.748983737161302</v>
      </c>
      <c r="G209" t="str">
        <f ca="1" t="shared" si="26"/>
        <v>Clissold</v>
      </c>
      <c r="H209" s="209">
        <f t="shared" si="30"/>
        <v>-0.748983737161302</v>
      </c>
      <c r="I209" t="str">
        <f t="shared" si="27"/>
        <v/>
      </c>
      <c r="J209" s="209"/>
      <c r="K209" s="167"/>
      <c r="L209" s="209"/>
      <c r="U209" s="214" t="s">
        <v>419</v>
      </c>
      <c r="V209" s="209">
        <f>Dashboard!F210</f>
        <v>-4.60446172780638</v>
      </c>
      <c r="W209" s="209">
        <f>Dashboard!G210</f>
        <v>-5.75701855388608</v>
      </c>
      <c r="X209" s="209">
        <f>Dashboard!H210</f>
        <v>-5.40268177140424</v>
      </c>
      <c r="Y209" s="209">
        <f>Dashboard!I210</f>
        <v>-5.79912609124534</v>
      </c>
      <c r="Z209" s="209">
        <f>Dashboard!J210</f>
        <v>-5.86127665118239</v>
      </c>
      <c r="AA209" s="7">
        <f t="shared" si="32"/>
        <v>-5.15814216099804</v>
      </c>
      <c r="AB209" s="208" t="s">
        <v>420</v>
      </c>
      <c r="AC209" s="22" t="s">
        <v>420</v>
      </c>
      <c r="AD209" t="str">
        <f t="shared" si="33"/>
        <v/>
      </c>
      <c r="AE209" s="7">
        <f>Dashboard!L210</f>
        <v>-0.314203730844001</v>
      </c>
      <c r="AF209" s="7">
        <f t="shared" si="31"/>
        <v>-5.15814216099804</v>
      </c>
    </row>
    <row r="210" spans="1:32">
      <c r="A210" s="22" t="s">
        <v>446</v>
      </c>
      <c r="B210" s="167" t="s">
        <v>1279</v>
      </c>
      <c r="C210" s="206">
        <f>Dashboard!J223</f>
        <v>-0.748983737161302</v>
      </c>
      <c r="D210" s="22" t="s">
        <v>446</v>
      </c>
      <c r="E210">
        <v>4</v>
      </c>
      <c r="F210" s="209">
        <f t="shared" si="34"/>
        <v>-1.28761499252542</v>
      </c>
      <c r="G210" t="str">
        <f ca="1" t="shared" si="26"/>
        <v>Lordship</v>
      </c>
      <c r="H210" s="209">
        <f t="shared" si="30"/>
        <v>-1.28761499252542</v>
      </c>
      <c r="I210" t="str">
        <f t="shared" si="27"/>
        <v/>
      </c>
      <c r="J210" s="209"/>
      <c r="K210" s="167"/>
      <c r="L210" s="209"/>
      <c r="U210" s="214" t="s">
        <v>421</v>
      </c>
      <c r="V210" s="209">
        <f>Dashboard!F211</f>
        <v>0.498444782842392</v>
      </c>
      <c r="W210" s="209">
        <f>Dashboard!G211</f>
        <v>0.265497396906453</v>
      </c>
      <c r="X210" s="209">
        <f>Dashboard!H211</f>
        <v>0.198487700662283</v>
      </c>
      <c r="Y210" s="209">
        <f>Dashboard!I211</f>
        <v>0.927180140209237</v>
      </c>
      <c r="Z210" s="209">
        <f>Dashboard!J211</f>
        <v>0.679135717710217</v>
      </c>
      <c r="AA210" s="7">
        <f t="shared" si="32"/>
        <v>0.741580571583525</v>
      </c>
      <c r="AB210" s="208" t="s">
        <v>1415</v>
      </c>
      <c r="AC210" s="176" t="s">
        <v>1415</v>
      </c>
      <c r="AD210" t="str">
        <f t="shared" si="33"/>
        <v/>
      </c>
      <c r="AE210" s="7">
        <f>Dashboard!L211</f>
        <v>0.0451727337169563</v>
      </c>
      <c r="AF210" s="7">
        <f t="shared" si="31"/>
        <v>0.741580571583525</v>
      </c>
    </row>
    <row r="211" spans="1:32">
      <c r="A211" s="22" t="s">
        <v>448</v>
      </c>
      <c r="B211" s="167" t="s">
        <v>1279</v>
      </c>
      <c r="C211" s="206">
        <f>Dashboard!J224</f>
        <v>-3.09314295536475</v>
      </c>
      <c r="D211" s="22" t="s">
        <v>448</v>
      </c>
      <c r="E211">
        <v>5</v>
      </c>
      <c r="F211" s="209">
        <f t="shared" si="34"/>
        <v>-3.09314295536475</v>
      </c>
      <c r="G211" t="str">
        <f ca="1" t="shared" si="26"/>
        <v>Dalston</v>
      </c>
      <c r="H211" s="209">
        <f t="shared" si="30"/>
        <v>-3.09314295536475</v>
      </c>
      <c r="I211" t="str">
        <f t="shared" si="27"/>
        <v/>
      </c>
      <c r="J211" s="209"/>
      <c r="K211" s="167"/>
      <c r="L211" s="209"/>
      <c r="U211" s="214" t="s">
        <v>423</v>
      </c>
      <c r="V211" s="209">
        <f>Dashboard!F212</f>
        <v>-0.265847164104328</v>
      </c>
      <c r="W211" s="209">
        <f>Dashboard!G212</f>
        <v>0.532188720271121</v>
      </c>
      <c r="X211" s="209">
        <f>Dashboard!H212</f>
        <v>0.390055339792876</v>
      </c>
      <c r="Y211" s="209">
        <f>Dashboard!I212</f>
        <v>-0.524780340200283</v>
      </c>
      <c r="Z211" s="209">
        <f>Dashboard!J212</f>
        <v>-0.197229970526799</v>
      </c>
      <c r="AA211" s="7">
        <f t="shared" si="32"/>
        <v>0.281614446629012</v>
      </c>
      <c r="AB211" s="208" t="s">
        <v>1416</v>
      </c>
      <c r="AC211" s="22" t="s">
        <v>1416</v>
      </c>
      <c r="AD211" t="str">
        <f t="shared" si="33"/>
        <v/>
      </c>
      <c r="AE211" s="7">
        <f>Dashboard!L212</f>
        <v>0.0171542983943823</v>
      </c>
      <c r="AF211" s="7">
        <f t="shared" si="31"/>
        <v>0.281614446629012</v>
      </c>
    </row>
    <row r="212" spans="1:32">
      <c r="A212" s="22" t="s">
        <v>450</v>
      </c>
      <c r="B212" s="167" t="s">
        <v>1279</v>
      </c>
      <c r="C212" s="206">
        <f>Dashboard!J225</f>
        <v>-4.10051690429476</v>
      </c>
      <c r="D212" s="22" t="s">
        <v>450</v>
      </c>
      <c r="E212">
        <v>6</v>
      </c>
      <c r="F212" s="209">
        <f t="shared" si="34"/>
        <v>-3.2898540936221</v>
      </c>
      <c r="G212" t="str">
        <f ca="1" t="shared" ref="G212:G275" si="35">VLOOKUP(F212,C:D,2,FALSE)</f>
        <v>Springfield</v>
      </c>
      <c r="H212" s="209">
        <f t="shared" si="30"/>
        <v>-3.2898540936221</v>
      </c>
      <c r="I212" t="str">
        <f t="shared" ref="I212:I275" si="36">IF(E212=1,B212&amp;" 2009","")</f>
        <v/>
      </c>
      <c r="J212" s="209"/>
      <c r="K212" s="167"/>
      <c r="L212" s="209"/>
      <c r="U212" s="214" t="s">
        <v>425</v>
      </c>
      <c r="V212" s="209">
        <f>Dashboard!F213</f>
        <v>-1.85842036576536</v>
      </c>
      <c r="W212" s="209">
        <f>Dashboard!G213</f>
        <v>-1.37904948823051</v>
      </c>
      <c r="X212" s="209">
        <f>Dashboard!H213</f>
        <v>-1.58765435118806</v>
      </c>
      <c r="Y212" s="209">
        <f>Dashboard!I213</f>
        <v>-2.60977414783389</v>
      </c>
      <c r="Z212" s="209">
        <f>Dashboard!J213</f>
        <v>-2.22043922025335</v>
      </c>
      <c r="AA212" s="7">
        <f t="shared" si="32"/>
        <v>-1.48577541663389</v>
      </c>
      <c r="AB212" s="208" t="s">
        <v>1417</v>
      </c>
      <c r="AC212" s="176" t="s">
        <v>1417</v>
      </c>
      <c r="AD212" t="str">
        <f t="shared" si="33"/>
        <v/>
      </c>
      <c r="AE212" s="7">
        <f>Dashboard!L213</f>
        <v>-0.0905047136219956</v>
      </c>
      <c r="AF212" s="7">
        <f t="shared" si="31"/>
        <v>-1.48577541663389</v>
      </c>
    </row>
    <row r="213" spans="1:32">
      <c r="A213" s="22" t="s">
        <v>452</v>
      </c>
      <c r="B213" s="167" t="s">
        <v>1279</v>
      </c>
      <c r="C213" s="206">
        <f>Dashboard!J226</f>
        <v>-5.79540445136346</v>
      </c>
      <c r="D213" s="22" t="s">
        <v>452</v>
      </c>
      <c r="E213">
        <v>7</v>
      </c>
      <c r="F213" s="209">
        <f t="shared" si="34"/>
        <v>-3.42012620028734</v>
      </c>
      <c r="G213" t="str">
        <f ca="1" t="shared" si="35"/>
        <v>Stoke Newington Central</v>
      </c>
      <c r="H213" s="209">
        <f t="shared" si="30"/>
        <v>-3.42012620028734</v>
      </c>
      <c r="I213" t="str">
        <f t="shared" si="36"/>
        <v/>
      </c>
      <c r="J213" s="209"/>
      <c r="K213" s="167"/>
      <c r="L213" s="209"/>
      <c r="U213" s="214" t="s">
        <v>427</v>
      </c>
      <c r="V213" s="209">
        <f>Dashboard!F214</f>
        <v>0.889117723724128</v>
      </c>
      <c r="W213" s="209">
        <f>Dashboard!G214</f>
        <v>1.60193752416352</v>
      </c>
      <c r="X213" s="209">
        <f>Dashboard!H214</f>
        <v>1.55664834415355</v>
      </c>
      <c r="Y213" s="209">
        <f>Dashboard!I214</f>
        <v>2.20452690431172</v>
      </c>
      <c r="Z213" s="209">
        <f>Dashboard!J214</f>
        <v>2.44006055042178</v>
      </c>
      <c r="AA213" s="7">
        <f t="shared" si="32"/>
        <v>6.36528373023882</v>
      </c>
      <c r="AB213" s="208" t="s">
        <v>428</v>
      </c>
      <c r="AC213" s="22" t="s">
        <v>428</v>
      </c>
      <c r="AD213" t="str">
        <f t="shared" si="33"/>
        <v/>
      </c>
      <c r="AE213" s="7">
        <f>Dashboard!L214</f>
        <v>0.387735706674412</v>
      </c>
      <c r="AF213" s="7">
        <f t="shared" si="31"/>
        <v>6.36528373023882</v>
      </c>
    </row>
    <row r="214" spans="1:32">
      <c r="A214" s="22" t="s">
        <v>454</v>
      </c>
      <c r="B214" s="167" t="s">
        <v>1279</v>
      </c>
      <c r="C214" s="206">
        <f>Dashboard!J227</f>
        <v>-7.40170703550137</v>
      </c>
      <c r="D214" s="22" t="s">
        <v>454</v>
      </c>
      <c r="E214">
        <v>8</v>
      </c>
      <c r="F214" s="209">
        <f t="shared" si="34"/>
        <v>-4.10051690429476</v>
      </c>
      <c r="G214" t="str">
        <f ca="1" t="shared" si="35"/>
        <v>De Beauvoir</v>
      </c>
      <c r="H214" s="209">
        <f t="shared" si="30"/>
        <v>-4.10051690429476</v>
      </c>
      <c r="I214" t="str">
        <f t="shared" si="36"/>
        <v/>
      </c>
      <c r="J214" s="209"/>
      <c r="K214" s="167"/>
      <c r="L214" s="209"/>
      <c r="U214" s="214" t="s">
        <v>429</v>
      </c>
      <c r="V214" s="209">
        <f>Dashboard!F215</f>
        <v>-3.3279027471413</v>
      </c>
      <c r="W214" s="209">
        <f>Dashboard!G215</f>
        <v>-3.03160356864399</v>
      </c>
      <c r="X214" s="209">
        <f>Dashboard!H215</f>
        <v>-3.21850120422615</v>
      </c>
      <c r="Y214" s="209">
        <f>Dashboard!I215</f>
        <v>-4.17684564023371</v>
      </c>
      <c r="Z214" s="209">
        <f>Dashboard!J215</f>
        <v>-4.25171234414624</v>
      </c>
      <c r="AA214" s="7">
        <f t="shared" si="32"/>
        <v>-3.79144227397129</v>
      </c>
      <c r="AB214" s="208" t="s">
        <v>430</v>
      </c>
      <c r="AC214" s="176" t="s">
        <v>430</v>
      </c>
      <c r="AD214" t="str">
        <f t="shared" si="33"/>
        <v/>
      </c>
      <c r="AE214" s="7">
        <f>Dashboard!L215</f>
        <v>-0.230952399251234</v>
      </c>
      <c r="AF214" s="7">
        <f t="shared" si="31"/>
        <v>-3.79144227397129</v>
      </c>
    </row>
    <row r="215" spans="1:32">
      <c r="A215" s="22" t="s">
        <v>456</v>
      </c>
      <c r="B215" s="167" t="s">
        <v>1279</v>
      </c>
      <c r="C215" s="206">
        <f>Dashboard!J228</f>
        <v>-5.10050152985084</v>
      </c>
      <c r="D215" s="22" t="s">
        <v>456</v>
      </c>
      <c r="E215">
        <v>9</v>
      </c>
      <c r="F215" s="209">
        <f t="shared" si="34"/>
        <v>-4.35024888225604</v>
      </c>
      <c r="G215" t="str">
        <f ca="1" t="shared" si="35"/>
        <v>Victoria</v>
      </c>
      <c r="H215" s="209">
        <f t="shared" si="30"/>
        <v>-4.35024888225604</v>
      </c>
      <c r="I215" t="str">
        <f t="shared" si="36"/>
        <v/>
      </c>
      <c r="J215" s="209"/>
      <c r="K215" s="167"/>
      <c r="L215" s="209"/>
      <c r="U215" s="214" t="s">
        <v>431</v>
      </c>
      <c r="V215" s="209">
        <f>Dashboard!F216</f>
        <v>1.74790756099182</v>
      </c>
      <c r="W215" s="209">
        <f>Dashboard!G216</f>
        <v>3.02088780802915</v>
      </c>
      <c r="X215" s="209">
        <f>Dashboard!H216</f>
        <v>2.67567573917198</v>
      </c>
      <c r="Y215" s="209">
        <f>Dashboard!I216</f>
        <v>2.0527695676088</v>
      </c>
      <c r="Z215" s="209">
        <f>Dashboard!J216</f>
        <v>1.91209531553708</v>
      </c>
      <c r="AA215" s="7">
        <f t="shared" si="32"/>
        <v>0.673849238489782</v>
      </c>
      <c r="AB215" s="208" t="s">
        <v>1418</v>
      </c>
      <c r="AC215" s="22" t="s">
        <v>1418</v>
      </c>
      <c r="AD215" t="str">
        <f t="shared" si="33"/>
        <v/>
      </c>
      <c r="AE215" s="7">
        <f>Dashboard!L216</f>
        <v>0.0410469386363155</v>
      </c>
      <c r="AF215" s="7">
        <f t="shared" si="31"/>
        <v>0.673849238489782</v>
      </c>
    </row>
    <row r="216" spans="1:32">
      <c r="A216" s="22" t="s">
        <v>458</v>
      </c>
      <c r="B216" s="167" t="s">
        <v>1279</v>
      </c>
      <c r="C216" s="206">
        <f>Dashboard!J229</f>
        <v>-9.74317707957288</v>
      </c>
      <c r="D216" s="22" t="s">
        <v>458</v>
      </c>
      <c r="E216">
        <v>10</v>
      </c>
      <c r="F216" s="209">
        <f t="shared" si="34"/>
        <v>-4.39283911380074</v>
      </c>
      <c r="G216" t="str">
        <f ca="1" t="shared" si="35"/>
        <v>New River</v>
      </c>
      <c r="H216" s="209">
        <f t="shared" si="30"/>
        <v>-4.39283911380074</v>
      </c>
      <c r="I216" t="str">
        <f t="shared" si="36"/>
        <v/>
      </c>
      <c r="J216" s="209"/>
      <c r="K216" s="167"/>
      <c r="L216" s="209"/>
      <c r="U216" s="214" t="s">
        <v>433</v>
      </c>
      <c r="V216" s="209">
        <f>Dashboard!F217</f>
        <v>3.46535450196162</v>
      </c>
      <c r="W216" s="209">
        <f>Dashboard!G217</f>
        <v>4.65362958161914</v>
      </c>
      <c r="X216" s="209">
        <f>Dashboard!H217</f>
        <v>3.5605884267978</v>
      </c>
      <c r="Y216" s="209">
        <f>Dashboard!I217</f>
        <v>3.83608901810824</v>
      </c>
      <c r="Z216" s="209">
        <f>Dashboard!J217</f>
        <v>2.30719333338155</v>
      </c>
      <c r="AA216" s="7">
        <f t="shared" si="32"/>
        <v>-4.75325351551098</v>
      </c>
      <c r="AB216" s="208" t="s">
        <v>1419</v>
      </c>
      <c r="AC216" s="176" t="s">
        <v>1419</v>
      </c>
      <c r="AD216" t="str">
        <f t="shared" si="33"/>
        <v/>
      </c>
      <c r="AE216" s="7">
        <f>Dashboard!L217</f>
        <v>-0.289540292145019</v>
      </c>
      <c r="AF216" s="7">
        <f t="shared" si="31"/>
        <v>-4.75325351551098</v>
      </c>
    </row>
    <row r="217" spans="1:32">
      <c r="A217" s="22" t="s">
        <v>460</v>
      </c>
      <c r="B217" s="167" t="s">
        <v>1279</v>
      </c>
      <c r="C217" s="206">
        <f>Dashboard!J230</f>
        <v>-5.53629769761381</v>
      </c>
      <c r="D217" s="22" t="s">
        <v>460</v>
      </c>
      <c r="E217">
        <v>11</v>
      </c>
      <c r="F217" s="209">
        <f t="shared" si="34"/>
        <v>-5.08507158491765</v>
      </c>
      <c r="G217" t="str">
        <f ca="1" t="shared" si="35"/>
        <v>Queensbridge</v>
      </c>
      <c r="H217" s="209">
        <f t="shared" si="30"/>
        <v>-5.08507158491765</v>
      </c>
      <c r="I217" t="str">
        <f t="shared" si="36"/>
        <v/>
      </c>
      <c r="J217" s="209"/>
      <c r="K217" s="167"/>
      <c r="L217" s="209"/>
      <c r="U217" s="214" t="s">
        <v>435</v>
      </c>
      <c r="V217" s="209">
        <f>Dashboard!F218</f>
        <v>-7.02693984072811</v>
      </c>
      <c r="W217" s="209">
        <f>Dashboard!G218</f>
        <v>-6.38596785149675</v>
      </c>
      <c r="X217" s="209">
        <f>Dashboard!H218</f>
        <v>-6.62909483814387</v>
      </c>
      <c r="Y217" s="209">
        <f>Dashboard!I218</f>
        <v>-6.95728646635007</v>
      </c>
      <c r="Z217" s="209">
        <f>Dashboard!J218</f>
        <v>-5.25232038219644</v>
      </c>
      <c r="AA217" s="7">
        <f t="shared" si="32"/>
        <v>7.28328354360348</v>
      </c>
      <c r="AB217" s="208" t="s">
        <v>1420</v>
      </c>
      <c r="AC217" s="22" t="s">
        <v>1420</v>
      </c>
      <c r="AD217" t="str">
        <f t="shared" si="33"/>
        <v/>
      </c>
      <c r="AE217" s="7">
        <f>Dashboard!L218</f>
        <v>0.443654864632917</v>
      </c>
      <c r="AF217" s="7">
        <f t="shared" si="31"/>
        <v>7.28328354360348</v>
      </c>
    </row>
    <row r="218" spans="1:32">
      <c r="A218" s="22" t="s">
        <v>462</v>
      </c>
      <c r="B218" s="167" t="s">
        <v>1279</v>
      </c>
      <c r="C218" s="206">
        <f>Dashboard!J231</f>
        <v>-7.10321046864886</v>
      </c>
      <c r="D218" s="22" t="s">
        <v>462</v>
      </c>
      <c r="E218">
        <v>12</v>
      </c>
      <c r="F218" s="209">
        <f t="shared" si="34"/>
        <v>-5.10050152985084</v>
      </c>
      <c r="G218" t="str">
        <f ca="1" t="shared" si="35"/>
        <v>Haggerston</v>
      </c>
      <c r="H218" s="209">
        <f t="shared" si="30"/>
        <v>-5.10050152985084</v>
      </c>
      <c r="I218" t="str">
        <f t="shared" si="36"/>
        <v/>
      </c>
      <c r="J218" s="209"/>
      <c r="K218" s="167"/>
      <c r="L218" s="209"/>
      <c r="U218" s="214" t="s">
        <v>437</v>
      </c>
      <c r="V218" s="209">
        <f>Dashboard!F219</f>
        <v>-6.37229958817018</v>
      </c>
      <c r="W218" s="209">
        <f>Dashboard!G219</f>
        <v>-6.2031876276829</v>
      </c>
      <c r="X218" s="209">
        <f>Dashboard!H219</f>
        <v>-6.13007982596241</v>
      </c>
      <c r="Y218" s="209">
        <f>Dashboard!I219</f>
        <v>-6.94747900724867</v>
      </c>
      <c r="Z218" s="209">
        <f>Dashboard!J219</f>
        <v>-6.72582647741592</v>
      </c>
      <c r="AA218" s="7">
        <f t="shared" si="32"/>
        <v>-1.45092321753041</v>
      </c>
      <c r="AB218" s="208" t="s">
        <v>1421</v>
      </c>
      <c r="AC218" s="176" t="s">
        <v>1421</v>
      </c>
      <c r="AD218" t="str">
        <f t="shared" si="33"/>
        <v/>
      </c>
      <c r="AE218" s="7">
        <f>Dashboard!L219</f>
        <v>-0.0883817223114356</v>
      </c>
      <c r="AF218" s="7">
        <f t="shared" si="31"/>
        <v>-1.45092321753041</v>
      </c>
    </row>
    <row r="219" spans="1:32">
      <c r="A219" s="22" t="s">
        <v>464</v>
      </c>
      <c r="B219" s="167" t="s">
        <v>1279</v>
      </c>
      <c r="C219" s="206">
        <f>Dashboard!J232</f>
        <v>-1.28761499252542</v>
      </c>
      <c r="D219" s="22" t="s">
        <v>464</v>
      </c>
      <c r="E219">
        <v>13</v>
      </c>
      <c r="F219" s="209">
        <f t="shared" si="34"/>
        <v>-5.53629769761381</v>
      </c>
      <c r="G219" t="str">
        <f ca="1" t="shared" si="35"/>
        <v>King's Park</v>
      </c>
      <c r="H219" s="209">
        <f t="shared" si="30"/>
        <v>-5.53629769761381</v>
      </c>
      <c r="I219" t="str">
        <f t="shared" si="36"/>
        <v/>
      </c>
      <c r="J219" s="209"/>
      <c r="K219" s="167"/>
      <c r="L219" s="209"/>
      <c r="U219" s="214" t="s">
        <v>439</v>
      </c>
      <c r="V219" s="209">
        <f>Dashboard!F220</f>
        <v>-2.53452355742391</v>
      </c>
      <c r="W219" s="209">
        <f>Dashboard!G220</f>
        <v>-2.44620704584866</v>
      </c>
      <c r="X219" s="209">
        <f>Dashboard!H220</f>
        <v>-0.485748489637995</v>
      </c>
      <c r="Y219" s="209">
        <f>Dashboard!I220</f>
        <v>0.58549389839133</v>
      </c>
      <c r="Z219" s="209">
        <f>Dashboard!J220</f>
        <v>-0.520204165615616</v>
      </c>
      <c r="AA219" s="7">
        <f t="shared" si="32"/>
        <v>8.26704520081024</v>
      </c>
      <c r="AB219" s="208" t="s">
        <v>440</v>
      </c>
      <c r="AC219" s="22" t="s">
        <v>440</v>
      </c>
      <c r="AD219" t="str">
        <f t="shared" si="33"/>
        <v/>
      </c>
      <c r="AE219" s="7">
        <f>Dashboard!L220</f>
        <v>0.503579847952073</v>
      </c>
      <c r="AF219" s="7">
        <f t="shared" si="31"/>
        <v>8.26704520081024</v>
      </c>
    </row>
    <row r="220" spans="1:32">
      <c r="A220" s="22" t="s">
        <v>466</v>
      </c>
      <c r="B220" s="167" t="s">
        <v>1279</v>
      </c>
      <c r="C220" s="206">
        <f>Dashboard!J233</f>
        <v>-4.39283911380074</v>
      </c>
      <c r="D220" s="22" t="s">
        <v>466</v>
      </c>
      <c r="E220">
        <v>14</v>
      </c>
      <c r="F220" s="209">
        <f t="shared" si="34"/>
        <v>-5.79540445136346</v>
      </c>
      <c r="G220" t="str">
        <f ca="1" t="shared" si="35"/>
        <v>Hackney Central</v>
      </c>
      <c r="H220" s="209">
        <f t="shared" si="30"/>
        <v>-5.79540445136346</v>
      </c>
      <c r="I220" t="str">
        <f t="shared" si="36"/>
        <v/>
      </c>
      <c r="J220" s="209"/>
      <c r="K220" s="167"/>
      <c r="L220" s="209"/>
      <c r="U220" s="214" t="s">
        <v>441</v>
      </c>
      <c r="V220" s="209">
        <f>Dashboard!F221</f>
        <v>-3.27803800596683</v>
      </c>
      <c r="W220" s="209">
        <f>Dashboard!G221</f>
        <v>-2.94787743474193</v>
      </c>
      <c r="X220" s="209">
        <f>Dashboard!H221</f>
        <v>-2.50689726385623</v>
      </c>
      <c r="Y220" s="209">
        <f>Dashboard!I221</f>
        <v>-0.306130575601807</v>
      </c>
      <c r="Z220" s="209">
        <f>Dashboard!J221</f>
        <v>-0.358703041207465</v>
      </c>
      <c r="AA220" s="7">
        <f t="shared" si="32"/>
        <v>11.9813542023769</v>
      </c>
      <c r="AB220" s="208" t="s">
        <v>442</v>
      </c>
      <c r="AC220" s="176" t="s">
        <v>442</v>
      </c>
      <c r="AD220" t="str">
        <f t="shared" si="33"/>
        <v/>
      </c>
      <c r="AE220" s="7">
        <f>Dashboard!L221</f>
        <v>0.729833741189842</v>
      </c>
      <c r="AF220" s="7">
        <f t="shared" si="31"/>
        <v>11.9813542023769</v>
      </c>
    </row>
    <row r="221" spans="1:32">
      <c r="A221" s="22" t="s">
        <v>468</v>
      </c>
      <c r="B221" s="167" t="s">
        <v>1279</v>
      </c>
      <c r="C221" s="206">
        <f>Dashboard!J234</f>
        <v>-5.08507158491765</v>
      </c>
      <c r="D221" s="22" t="s">
        <v>468</v>
      </c>
      <c r="E221">
        <v>15</v>
      </c>
      <c r="F221" s="209">
        <f t="shared" si="34"/>
        <v>-7.10321046864886</v>
      </c>
      <c r="G221" t="str">
        <f ca="1" t="shared" si="35"/>
        <v>Leabridge</v>
      </c>
      <c r="H221" s="209">
        <f t="shared" si="30"/>
        <v>-7.10321046864886</v>
      </c>
      <c r="I221" t="str">
        <f t="shared" si="36"/>
        <v/>
      </c>
      <c r="J221" s="209"/>
      <c r="K221" s="167"/>
      <c r="L221" s="209"/>
      <c r="U221" s="214" t="s">
        <v>443</v>
      </c>
      <c r="V221" s="209">
        <f>Dashboard!F222</f>
        <v>-11.5768971906686</v>
      </c>
      <c r="W221" s="209">
        <f>Dashboard!G222</f>
        <v>-12.2551505737692</v>
      </c>
      <c r="X221" s="209">
        <f>Dashboard!H222</f>
        <v>-9.88950689724328</v>
      </c>
      <c r="Y221" s="209">
        <f>Dashboard!I222</f>
        <v>-8.48009356862622</v>
      </c>
      <c r="Z221" s="209">
        <f>Dashboard!J222</f>
        <v>-8.56413880226208</v>
      </c>
      <c r="AA221" s="7">
        <f t="shared" si="32"/>
        <v>12.3647768458991</v>
      </c>
      <c r="AB221" s="208" t="s">
        <v>444</v>
      </c>
      <c r="AC221" s="22" t="s">
        <v>444</v>
      </c>
      <c r="AD221" t="str">
        <f t="shared" si="33"/>
        <v/>
      </c>
      <c r="AE221" s="7">
        <f>Dashboard!L222</f>
        <v>0.753189597101622</v>
      </c>
      <c r="AF221" s="7">
        <f t="shared" si="31"/>
        <v>12.3647768458991</v>
      </c>
    </row>
    <row r="222" spans="1:32">
      <c r="A222" s="22" t="s">
        <v>470</v>
      </c>
      <c r="B222" s="167" t="s">
        <v>1279</v>
      </c>
      <c r="C222" s="206">
        <f>Dashboard!J235</f>
        <v>-3.2898540936221</v>
      </c>
      <c r="D222" s="22" t="s">
        <v>470</v>
      </c>
      <c r="E222">
        <v>16</v>
      </c>
      <c r="F222" s="209">
        <f t="shared" si="34"/>
        <v>-7.3195710147744</v>
      </c>
      <c r="G222" t="str">
        <f ca="1" t="shared" si="35"/>
        <v>Wick</v>
      </c>
      <c r="H222" s="209">
        <f t="shared" si="30"/>
        <v>-7.3195710147744</v>
      </c>
      <c r="I222" t="str">
        <f t="shared" si="36"/>
        <v/>
      </c>
      <c r="J222" s="209"/>
      <c r="K222" s="167"/>
      <c r="L222" s="209"/>
      <c r="U222" s="214" t="s">
        <v>445</v>
      </c>
      <c r="V222" s="209">
        <f>Dashboard!F223</f>
        <v>-2.05163972462459</v>
      </c>
      <c r="W222" s="209">
        <f>Dashboard!G223</f>
        <v>-1.67775949888659</v>
      </c>
      <c r="X222" s="209">
        <f>Dashboard!H223</f>
        <v>-1.92273688989531</v>
      </c>
      <c r="Y222" s="209">
        <f>Dashboard!I223</f>
        <v>-1.43327823038968</v>
      </c>
      <c r="Z222" s="209">
        <f>Dashboard!J223</f>
        <v>-0.748983737161302</v>
      </c>
      <c r="AA222" s="7">
        <f t="shared" si="32"/>
        <v>5.34628022410959</v>
      </c>
      <c r="AB222" s="208" t="s">
        <v>446</v>
      </c>
      <c r="AC222" s="176" t="s">
        <v>446</v>
      </c>
      <c r="AD222" t="str">
        <f t="shared" si="33"/>
        <v/>
      </c>
      <c r="AE222" s="7">
        <f>Dashboard!L223</f>
        <v>0.325663996865823</v>
      </c>
      <c r="AF222" s="7">
        <f t="shared" si="31"/>
        <v>5.34628022410959</v>
      </c>
    </row>
    <row r="223" spans="1:32">
      <c r="A223" s="22" t="s">
        <v>472</v>
      </c>
      <c r="B223" s="167" t="s">
        <v>1279</v>
      </c>
      <c r="C223" s="206">
        <f>Dashboard!J236</f>
        <v>-3.42012620028734</v>
      </c>
      <c r="D223" s="22" t="s">
        <v>472</v>
      </c>
      <c r="E223">
        <v>17</v>
      </c>
      <c r="F223" s="209">
        <f t="shared" si="34"/>
        <v>-7.40170703550137</v>
      </c>
      <c r="G223" t="str">
        <f ca="1" t="shared" si="35"/>
        <v>Hackney Downs</v>
      </c>
      <c r="H223" s="209">
        <f t="shared" si="30"/>
        <v>-7.40170703550137</v>
      </c>
      <c r="I223" t="str">
        <f t="shared" si="36"/>
        <v/>
      </c>
      <c r="J223" s="209"/>
      <c r="K223" s="167"/>
      <c r="L223" s="209"/>
      <c r="U223" s="214" t="s">
        <v>447</v>
      </c>
      <c r="V223" s="209">
        <f>Dashboard!F224</f>
        <v>-5.48842465048863</v>
      </c>
      <c r="W223" s="209">
        <f>Dashboard!G224</f>
        <v>-4.95037091826275</v>
      </c>
      <c r="X223" s="209">
        <f>Dashboard!H224</f>
        <v>-4.35427038748837</v>
      </c>
      <c r="Y223" s="209">
        <f>Dashboard!I224</f>
        <v>-3.9417215221491</v>
      </c>
      <c r="Z223" s="209">
        <f>Dashboard!J224</f>
        <v>-3.09314295536475</v>
      </c>
      <c r="AA223" s="7">
        <f t="shared" si="32"/>
        <v>9.83056714977362</v>
      </c>
      <c r="AB223" s="208" t="s">
        <v>448</v>
      </c>
      <c r="AC223" s="22" t="s">
        <v>448</v>
      </c>
      <c r="AD223" t="str">
        <f t="shared" si="33"/>
        <v/>
      </c>
      <c r="AE223" s="7">
        <f>Dashboard!L224</f>
        <v>0.598820423780972</v>
      </c>
      <c r="AF223" s="7">
        <f t="shared" si="31"/>
        <v>9.83056714977362</v>
      </c>
    </row>
    <row r="224" spans="1:32">
      <c r="A224" s="22" t="s">
        <v>474</v>
      </c>
      <c r="B224" s="167" t="s">
        <v>1279</v>
      </c>
      <c r="C224" s="206">
        <f>Dashboard!J237</f>
        <v>-4.35024888225604</v>
      </c>
      <c r="D224" s="22" t="s">
        <v>474</v>
      </c>
      <c r="E224">
        <v>18</v>
      </c>
      <c r="F224" s="209">
        <f t="shared" si="34"/>
        <v>-8.56413880226208</v>
      </c>
      <c r="G224" t="str">
        <f ca="1" t="shared" si="35"/>
        <v>Chatham</v>
      </c>
      <c r="H224" s="209">
        <f t="shared" si="30"/>
        <v>-8.56413880226208</v>
      </c>
      <c r="I224" t="str">
        <f t="shared" si="36"/>
        <v/>
      </c>
      <c r="J224" s="209"/>
      <c r="K224" s="167"/>
      <c r="L224" s="209"/>
      <c r="U224" s="214" t="s">
        <v>449</v>
      </c>
      <c r="V224" s="209">
        <f>Dashboard!F225</f>
        <v>-5.13539146300868</v>
      </c>
      <c r="W224" s="209">
        <f>Dashboard!G225</f>
        <v>-4.17024038697643</v>
      </c>
      <c r="X224" s="209">
        <f>Dashboard!H225</f>
        <v>-4.87795874127805</v>
      </c>
      <c r="Y224" s="209">
        <f>Dashboard!I225</f>
        <v>-4.96345019056361</v>
      </c>
      <c r="Z224" s="209">
        <f>Dashboard!J225</f>
        <v>-4.10051690429476</v>
      </c>
      <c r="AA224" s="7">
        <f t="shared" si="32"/>
        <v>4.24726822809181</v>
      </c>
      <c r="AB224" s="208" t="s">
        <v>1422</v>
      </c>
      <c r="AC224" s="176" t="s">
        <v>1422</v>
      </c>
      <c r="AD224" t="str">
        <f t="shared" si="33"/>
        <v/>
      </c>
      <c r="AE224" s="7">
        <f>Dashboard!L225</f>
        <v>0.258718639678481</v>
      </c>
      <c r="AF224" s="7">
        <f t="shared" si="31"/>
        <v>4.24726822809181</v>
      </c>
    </row>
    <row r="225" spans="1:32">
      <c r="A225" s="22" t="s">
        <v>476</v>
      </c>
      <c r="B225" s="167" t="s">
        <v>1279</v>
      </c>
      <c r="C225" s="206">
        <f>Dashboard!J238</f>
        <v>-7.3195710147744</v>
      </c>
      <c r="D225" s="22" t="s">
        <v>476</v>
      </c>
      <c r="E225">
        <v>19</v>
      </c>
      <c r="F225" s="209">
        <f t="shared" si="34"/>
        <v>-9.74317707957288</v>
      </c>
      <c r="G225" t="str">
        <f ca="1" t="shared" si="35"/>
        <v>Hoxton</v>
      </c>
      <c r="H225" s="209">
        <f t="shared" si="30"/>
        <v>-9.74317707957288</v>
      </c>
      <c r="I225" t="str">
        <f t="shared" si="36"/>
        <v/>
      </c>
      <c r="J225" s="209"/>
      <c r="K225" s="167"/>
      <c r="L225" s="209"/>
      <c r="U225" s="214" t="s">
        <v>451</v>
      </c>
      <c r="V225" s="209">
        <f>Dashboard!F226</f>
        <v>-8.39988837536357</v>
      </c>
      <c r="W225" s="209">
        <f>Dashboard!G226</f>
        <v>-8.51610911307539</v>
      </c>
      <c r="X225" s="209">
        <f>Dashboard!H226</f>
        <v>-6.48764278701834</v>
      </c>
      <c r="Y225" s="209">
        <f>Dashboard!I226</f>
        <v>-6.32652589749617</v>
      </c>
      <c r="Z225" s="209">
        <f>Dashboard!J226</f>
        <v>-5.79540445136346</v>
      </c>
      <c r="AA225" s="7">
        <f t="shared" si="32"/>
        <v>10.6891620127647</v>
      </c>
      <c r="AB225" s="208" t="s">
        <v>1423</v>
      </c>
      <c r="AC225" s="22" t="s">
        <v>1423</v>
      </c>
      <c r="AD225" t="str">
        <f t="shared" si="33"/>
        <v/>
      </c>
      <c r="AE225" s="7">
        <f>Dashboard!L226</f>
        <v>0.651120981000028</v>
      </c>
      <c r="AF225" s="7">
        <f t="shared" si="31"/>
        <v>10.6891620127647</v>
      </c>
    </row>
    <row r="226" spans="1:32">
      <c r="A226" s="22" t="s">
        <v>478</v>
      </c>
      <c r="B226" s="167" t="s">
        <v>1282</v>
      </c>
      <c r="C226" s="206">
        <f>Dashboard!J239</f>
        <v>-1.07457560660159</v>
      </c>
      <c r="D226" s="22" t="s">
        <v>478</v>
      </c>
      <c r="E226">
        <v>1</v>
      </c>
      <c r="F226" s="209">
        <f>LARGE(C$226:C$241,E226)</f>
        <v>7.23241460810776</v>
      </c>
      <c r="G226" t="str">
        <f ca="1" t="shared" si="35"/>
        <v>Palace Riverside</v>
      </c>
      <c r="H226" s="209">
        <f t="shared" si="30"/>
        <v>7.23241460810776</v>
      </c>
      <c r="I226" t="str">
        <f t="shared" si="36"/>
        <v>Hammersmith and Fulham 2009</v>
      </c>
      <c r="J226" s="209">
        <f>MAX(C$226:C$241)</f>
        <v>7.23241460810776</v>
      </c>
      <c r="K226" s="167"/>
      <c r="L226" s="209"/>
      <c r="U226" s="214" t="s">
        <v>453</v>
      </c>
      <c r="V226" s="209">
        <f>Dashboard!F227</f>
        <v>-8.47819463605015</v>
      </c>
      <c r="W226" s="209">
        <f>Dashboard!G227</f>
        <v>-7.89769080239584</v>
      </c>
      <c r="X226" s="209">
        <f>Dashboard!H227</f>
        <v>-7.35106740331869</v>
      </c>
      <c r="Y226" s="209">
        <f>Dashboard!I227</f>
        <v>-6.76227138656514</v>
      </c>
      <c r="Z226" s="209">
        <f>Dashboard!J227</f>
        <v>-7.40170703550137</v>
      </c>
      <c r="AA226" s="7">
        <f t="shared" si="32"/>
        <v>4.41805390348715</v>
      </c>
      <c r="AB226" s="208" t="s">
        <v>1424</v>
      </c>
      <c r="AC226" s="176" t="s">
        <v>1424</v>
      </c>
      <c r="AD226" t="str">
        <f t="shared" si="33"/>
        <v/>
      </c>
      <c r="AE226" s="7">
        <f>Dashboard!L227</f>
        <v>0.269121900137194</v>
      </c>
      <c r="AF226" s="7">
        <f t="shared" si="31"/>
        <v>4.41805390348715</v>
      </c>
    </row>
    <row r="227" spans="1:32">
      <c r="A227" s="22" t="s">
        <v>480</v>
      </c>
      <c r="B227" s="167" t="s">
        <v>1282</v>
      </c>
      <c r="C227" s="206">
        <f>Dashboard!J240</f>
        <v>-5.22740263964972</v>
      </c>
      <c r="D227" s="22" t="s">
        <v>480</v>
      </c>
      <c r="E227">
        <v>2</v>
      </c>
      <c r="F227" s="209">
        <f t="shared" ref="F227:F241" si="37">LARGE(C$226:C$241,E227)</f>
        <v>6.08158279694176</v>
      </c>
      <c r="G227" t="str">
        <f ca="1" t="shared" si="35"/>
        <v>Parsons Green and Walham</v>
      </c>
      <c r="H227" s="209">
        <f t="shared" si="30"/>
        <v>6.08158279694176</v>
      </c>
      <c r="I227" t="str">
        <f t="shared" si="36"/>
        <v/>
      </c>
      <c r="J227" s="209">
        <f>MIN(C$226:C$241)</f>
        <v>-5.94249547007104</v>
      </c>
      <c r="K227" s="167"/>
      <c r="L227" s="209"/>
      <c r="U227" s="214" t="s">
        <v>455</v>
      </c>
      <c r="V227" s="209">
        <f>Dashboard!F228</f>
        <v>-7.10433207008338</v>
      </c>
      <c r="W227" s="209">
        <f>Dashboard!G228</f>
        <v>-6.71058864665723</v>
      </c>
      <c r="X227" s="209">
        <f>Dashboard!H228</f>
        <v>-5.71060775558856</v>
      </c>
      <c r="Y227" s="209">
        <f>Dashboard!I228</f>
        <v>-5.64969363914769</v>
      </c>
      <c r="Z227" s="209">
        <f>Dashboard!J228</f>
        <v>-5.10050152985084</v>
      </c>
      <c r="AA227" s="7">
        <f t="shared" si="32"/>
        <v>8.22399750418678</v>
      </c>
      <c r="AB227" s="208" t="s">
        <v>456</v>
      </c>
      <c r="AC227" s="22" t="s">
        <v>456</v>
      </c>
      <c r="AD227" t="str">
        <f t="shared" si="33"/>
        <v/>
      </c>
      <c r="AE227" s="7">
        <f>Dashboard!L228</f>
        <v>0.500957635058135</v>
      </c>
      <c r="AF227" s="7">
        <f t="shared" si="31"/>
        <v>8.22399750418678</v>
      </c>
    </row>
    <row r="228" spans="1:32">
      <c r="A228" s="22" t="s">
        <v>482</v>
      </c>
      <c r="B228" s="167" t="s">
        <v>1282</v>
      </c>
      <c r="C228" s="206">
        <f>Dashboard!J241</f>
        <v>3.15935832575091</v>
      </c>
      <c r="D228" s="22" t="s">
        <v>482</v>
      </c>
      <c r="E228">
        <v>3</v>
      </c>
      <c r="F228" s="209">
        <f t="shared" si="37"/>
        <v>4.28178351891274</v>
      </c>
      <c r="G228" t="str">
        <f ca="1" t="shared" si="35"/>
        <v>Munster</v>
      </c>
      <c r="H228" s="209">
        <f t="shared" si="30"/>
        <v>4.28178351891274</v>
      </c>
      <c r="I228" t="str">
        <f t="shared" si="36"/>
        <v/>
      </c>
      <c r="J228" s="209"/>
      <c r="K228" s="167"/>
      <c r="L228" s="209"/>
      <c r="U228" s="214" t="s">
        <v>457</v>
      </c>
      <c r="V228" s="209">
        <f>Dashboard!F229</f>
        <v>-10.6068666317614</v>
      </c>
      <c r="W228" s="209">
        <f>Dashboard!G229</f>
        <v>-9.48897690065836</v>
      </c>
      <c r="X228" s="209">
        <f>Dashboard!H229</f>
        <v>-10.193192117741</v>
      </c>
      <c r="Y228" s="209">
        <f>Dashboard!I229</f>
        <v>-9.81981208412544</v>
      </c>
      <c r="Z228" s="209">
        <f>Dashboard!J229</f>
        <v>-9.74317707957288</v>
      </c>
      <c r="AA228" s="7">
        <f t="shared" si="32"/>
        <v>3.54470130032354</v>
      </c>
      <c r="AB228" s="208" t="s">
        <v>458</v>
      </c>
      <c r="AC228" s="176" t="s">
        <v>458</v>
      </c>
      <c r="AD228" t="str">
        <f t="shared" si="33"/>
        <v/>
      </c>
      <c r="AE228" s="7">
        <f>Dashboard!L229</f>
        <v>0.215922388047121</v>
      </c>
      <c r="AF228" s="7">
        <f t="shared" si="31"/>
        <v>3.54470130032354</v>
      </c>
    </row>
    <row r="229" spans="1:32">
      <c r="A229" s="22" t="s">
        <v>484</v>
      </c>
      <c r="B229" s="167" t="s">
        <v>1282</v>
      </c>
      <c r="C229" s="206">
        <f>Dashboard!J242</f>
        <v>-4.19085091668823</v>
      </c>
      <c r="D229" s="22" t="s">
        <v>484</v>
      </c>
      <c r="E229">
        <v>4</v>
      </c>
      <c r="F229" s="209">
        <f t="shared" si="37"/>
        <v>3.15935832575091</v>
      </c>
      <c r="G229" t="str">
        <f ca="1" t="shared" si="35"/>
        <v>Avonmore and Brook Green</v>
      </c>
      <c r="H229" s="209">
        <f t="shared" si="30"/>
        <v>3.15935832575091</v>
      </c>
      <c r="I229" t="str">
        <f t="shared" si="36"/>
        <v/>
      </c>
      <c r="J229" s="209"/>
      <c r="K229" s="167"/>
      <c r="L229" s="209"/>
      <c r="U229" s="214" t="s">
        <v>459</v>
      </c>
      <c r="V229" s="209">
        <f>Dashboard!F230</f>
        <v>-6.59181885133847</v>
      </c>
      <c r="W229" s="209">
        <f>Dashboard!G230</f>
        <v>-6.40050702349013</v>
      </c>
      <c r="X229" s="209">
        <f>Dashboard!H230</f>
        <v>-6.4852420308227</v>
      </c>
      <c r="Y229" s="209">
        <f>Dashboard!I230</f>
        <v>-5.6585043984322</v>
      </c>
      <c r="Z229" s="209">
        <f>Dashboard!J230</f>
        <v>-5.53629769761381</v>
      </c>
      <c r="AA229" s="7">
        <f t="shared" si="32"/>
        <v>4.33200470776368</v>
      </c>
      <c r="AB229" s="208" t="s">
        <v>1425</v>
      </c>
      <c r="AC229" s="22" t="s">
        <v>1426</v>
      </c>
      <c r="AD229" t="str">
        <f t="shared" si="33"/>
        <v>N</v>
      </c>
      <c r="AE229" s="7">
        <f>Dashboard!L230</f>
        <v>0.263880288431167</v>
      </c>
      <c r="AF229" s="7">
        <f t="shared" si="31"/>
        <v>4.33200470776368</v>
      </c>
    </row>
    <row r="230" spans="1:32">
      <c r="A230" s="22" t="s">
        <v>486</v>
      </c>
      <c r="B230" s="167" t="s">
        <v>1282</v>
      </c>
      <c r="C230" s="206">
        <f>Dashboard!J243</f>
        <v>-2.73589751822052</v>
      </c>
      <c r="D230" s="22" t="s">
        <v>486</v>
      </c>
      <c r="E230">
        <v>5</v>
      </c>
      <c r="F230" s="209">
        <f t="shared" si="37"/>
        <v>2.99027910525554</v>
      </c>
      <c r="G230" t="str">
        <f ca="1" t="shared" si="35"/>
        <v>Fulham Reach</v>
      </c>
      <c r="H230" s="209">
        <f t="shared" si="30"/>
        <v>2.99027910525554</v>
      </c>
      <c r="I230" t="str">
        <f t="shared" si="36"/>
        <v/>
      </c>
      <c r="J230" s="209"/>
      <c r="K230" s="167"/>
      <c r="L230" s="209"/>
      <c r="U230" s="214" t="s">
        <v>461</v>
      </c>
      <c r="V230" s="209">
        <f>Dashboard!F231</f>
        <v>-6.85007442916552</v>
      </c>
      <c r="W230" s="209">
        <f>Dashboard!G231</f>
        <v>-7.54950486250219</v>
      </c>
      <c r="X230" s="209">
        <f>Dashboard!H231</f>
        <v>-6.28039319037845</v>
      </c>
      <c r="Y230" s="209">
        <f>Dashboard!I231</f>
        <v>-6.52557722976773</v>
      </c>
      <c r="Z230" s="209">
        <f>Dashboard!J231</f>
        <v>-7.10321046864886</v>
      </c>
      <c r="AA230" s="7">
        <f t="shared" si="32"/>
        <v>-1.03890529420175</v>
      </c>
      <c r="AB230" s="208" t="s">
        <v>462</v>
      </c>
      <c r="AC230" s="176" t="s">
        <v>462</v>
      </c>
      <c r="AD230" t="str">
        <f t="shared" si="33"/>
        <v/>
      </c>
      <c r="AE230" s="7">
        <f>Dashboard!L231</f>
        <v>-0.0632840098708358</v>
      </c>
      <c r="AF230" s="7">
        <f t="shared" si="31"/>
        <v>-1.03890529420175</v>
      </c>
    </row>
    <row r="231" spans="1:32">
      <c r="A231" s="22" t="s">
        <v>488</v>
      </c>
      <c r="B231" s="167" t="s">
        <v>1282</v>
      </c>
      <c r="C231" s="206">
        <f>Dashboard!J244</f>
        <v>2.99027910525554</v>
      </c>
      <c r="D231" s="22" t="s">
        <v>488</v>
      </c>
      <c r="E231">
        <v>6</v>
      </c>
      <c r="F231" s="209">
        <f t="shared" si="37"/>
        <v>2.77589140588704</v>
      </c>
      <c r="G231" t="str">
        <f ca="1" t="shared" si="35"/>
        <v>Sands End</v>
      </c>
      <c r="H231" s="209">
        <f t="shared" si="30"/>
        <v>2.77589140588704</v>
      </c>
      <c r="I231" t="str">
        <f t="shared" si="36"/>
        <v/>
      </c>
      <c r="J231" s="209"/>
      <c r="K231" s="167"/>
      <c r="L231" s="209"/>
      <c r="U231" s="214" t="s">
        <v>463</v>
      </c>
      <c r="V231" s="209">
        <f>Dashboard!F232</f>
        <v>-1.48033307488406</v>
      </c>
      <c r="W231" s="209">
        <f>Dashboard!G232</f>
        <v>-1.91537192880208</v>
      </c>
      <c r="X231" s="209">
        <f>Dashboard!H232</f>
        <v>-1.6249993259495</v>
      </c>
      <c r="Y231" s="209">
        <f>Dashboard!I232</f>
        <v>-1.03370600448772</v>
      </c>
      <c r="Z231" s="209">
        <f>Dashboard!J232</f>
        <v>-1.28761499252542</v>
      </c>
      <c r="AA231" s="7">
        <f t="shared" si="32"/>
        <v>0.790941647263844</v>
      </c>
      <c r="AB231" s="208" t="s">
        <v>464</v>
      </c>
      <c r="AC231" s="22" t="s">
        <v>464</v>
      </c>
      <c r="AD231" t="str">
        <f t="shared" si="33"/>
        <v/>
      </c>
      <c r="AE231" s="7">
        <f>Dashboard!L232</f>
        <v>0.0481795205896602</v>
      </c>
      <c r="AF231" s="7">
        <f t="shared" si="31"/>
        <v>0.790941647263844</v>
      </c>
    </row>
    <row r="232" spans="1:32">
      <c r="A232" s="22" t="s">
        <v>490</v>
      </c>
      <c r="B232" s="167" t="s">
        <v>1282</v>
      </c>
      <c r="C232" s="206">
        <f>Dashboard!J245</f>
        <v>-4.6251864571044</v>
      </c>
      <c r="D232" s="22" t="s">
        <v>490</v>
      </c>
      <c r="E232">
        <v>7</v>
      </c>
      <c r="F232" s="209">
        <f t="shared" si="37"/>
        <v>1.48534231792172</v>
      </c>
      <c r="G232" t="str">
        <f ca="1" t="shared" si="35"/>
        <v>Town</v>
      </c>
      <c r="H232" s="209">
        <f t="shared" si="30"/>
        <v>1.48534231792172</v>
      </c>
      <c r="I232" t="str">
        <f t="shared" si="36"/>
        <v/>
      </c>
      <c r="J232" s="209"/>
      <c r="K232" s="167"/>
      <c r="L232" s="209"/>
      <c r="U232" s="214" t="s">
        <v>465</v>
      </c>
      <c r="V232" s="209">
        <f>Dashboard!F233</f>
        <v>-5.84307067527768</v>
      </c>
      <c r="W232" s="209">
        <f>Dashboard!G233</f>
        <v>-5.01252823878872</v>
      </c>
      <c r="X232" s="209">
        <f>Dashboard!H233</f>
        <v>-5.24372906819648</v>
      </c>
      <c r="Y232" s="209">
        <f>Dashboard!I233</f>
        <v>-4.09308784037686</v>
      </c>
      <c r="Z232" s="209">
        <f>Dashboard!J233</f>
        <v>-4.39283911380074</v>
      </c>
      <c r="AA232" s="7">
        <f t="shared" si="32"/>
        <v>5.95195077758183</v>
      </c>
      <c r="AB232" s="208" t="s">
        <v>1427</v>
      </c>
      <c r="AC232" s="176" t="s">
        <v>1427</v>
      </c>
      <c r="AD232" t="str">
        <f t="shared" si="33"/>
        <v/>
      </c>
      <c r="AE232" s="7">
        <f>Dashboard!L233</f>
        <v>0.362557890369236</v>
      </c>
      <c r="AF232" s="7">
        <f t="shared" si="31"/>
        <v>5.95195077758183</v>
      </c>
    </row>
    <row r="233" spans="1:32">
      <c r="A233" s="22" t="s">
        <v>492</v>
      </c>
      <c r="B233" s="167" t="s">
        <v>1282</v>
      </c>
      <c r="C233" s="206">
        <f>Dashboard!J246</f>
        <v>4.28178351891274</v>
      </c>
      <c r="D233" s="22" t="s">
        <v>492</v>
      </c>
      <c r="E233">
        <v>8</v>
      </c>
      <c r="F233" s="209">
        <f t="shared" si="37"/>
        <v>1.25645438962348</v>
      </c>
      <c r="G233" t="str">
        <f ca="1" t="shared" si="35"/>
        <v>Ravenscourt Park</v>
      </c>
      <c r="H233" s="209">
        <f t="shared" si="30"/>
        <v>1.25645438962348</v>
      </c>
      <c r="I233" t="str">
        <f t="shared" si="36"/>
        <v/>
      </c>
      <c r="J233" s="209"/>
      <c r="K233" s="167"/>
      <c r="L233" s="209"/>
      <c r="U233" s="214" t="s">
        <v>467</v>
      </c>
      <c r="V233" s="209">
        <f>Dashboard!F234</f>
        <v>-6.79844097446767</v>
      </c>
      <c r="W233" s="209">
        <f>Dashboard!G234</f>
        <v>-6.45668779893519</v>
      </c>
      <c r="X233" s="209">
        <f>Dashboard!H234</f>
        <v>-5.49992083126001</v>
      </c>
      <c r="Y233" s="209">
        <f>Dashboard!I234</f>
        <v>-4.60929603383421</v>
      </c>
      <c r="Z233" s="209">
        <f>Dashboard!J234</f>
        <v>-5.08507158491765</v>
      </c>
      <c r="AA233" s="7">
        <f t="shared" si="32"/>
        <v>7.03190479459115</v>
      </c>
      <c r="AB233" s="208" t="s">
        <v>468</v>
      </c>
      <c r="AC233" s="22" t="s">
        <v>468</v>
      </c>
      <c r="AD233" t="str">
        <f t="shared" si="33"/>
        <v/>
      </c>
      <c r="AE233" s="7">
        <f>Dashboard!L234</f>
        <v>0.428342347387505</v>
      </c>
      <c r="AF233" s="7">
        <f t="shared" si="31"/>
        <v>7.03190479459115</v>
      </c>
    </row>
    <row r="234" spans="1:32">
      <c r="A234" s="22" t="s">
        <v>137</v>
      </c>
      <c r="B234" s="167" t="s">
        <v>1282</v>
      </c>
      <c r="C234" s="206">
        <f>Dashboard!J247</f>
        <v>-3.12088795902459</v>
      </c>
      <c r="D234" s="22" t="s">
        <v>137</v>
      </c>
      <c r="E234">
        <v>9</v>
      </c>
      <c r="F234" s="209">
        <f t="shared" si="37"/>
        <v>-1.07457560660159</v>
      </c>
      <c r="G234" t="str">
        <f ca="1" t="shared" si="35"/>
        <v>Addison</v>
      </c>
      <c r="H234" s="209">
        <f t="shared" si="30"/>
        <v>-1.07457560660159</v>
      </c>
      <c r="I234" t="str">
        <f t="shared" si="36"/>
        <v/>
      </c>
      <c r="J234" s="209"/>
      <c r="K234" s="167"/>
      <c r="L234" s="209"/>
      <c r="U234" s="214" t="s">
        <v>469</v>
      </c>
      <c r="V234" s="209">
        <f>Dashboard!F235</f>
        <v>-5.25807072370878</v>
      </c>
      <c r="W234" s="209">
        <f>Dashboard!G235</f>
        <v>-4.40979520860953</v>
      </c>
      <c r="X234" s="209">
        <f>Dashboard!H235</f>
        <v>-3.90908570748539</v>
      </c>
      <c r="Y234" s="209">
        <f>Dashboard!I235</f>
        <v>-3.96250745921695</v>
      </c>
      <c r="Z234" s="209">
        <f>Dashboard!J235</f>
        <v>-3.2898540936221</v>
      </c>
      <c r="AA234" s="7">
        <f t="shared" si="32"/>
        <v>8.07783309443591</v>
      </c>
      <c r="AB234" s="208" t="s">
        <v>470</v>
      </c>
      <c r="AC234" s="176" t="s">
        <v>470</v>
      </c>
      <c r="AD234" t="str">
        <f t="shared" si="33"/>
        <v/>
      </c>
      <c r="AE234" s="7">
        <f>Dashboard!L235</f>
        <v>0.492054157521671</v>
      </c>
      <c r="AF234" s="7">
        <f t="shared" si="31"/>
        <v>8.07783309443591</v>
      </c>
    </row>
    <row r="235" spans="1:32">
      <c r="A235" s="22" t="s">
        <v>495</v>
      </c>
      <c r="B235" s="167" t="s">
        <v>1282</v>
      </c>
      <c r="C235" s="206">
        <f>Dashboard!J248</f>
        <v>7.23241460810776</v>
      </c>
      <c r="D235" s="22" t="s">
        <v>495</v>
      </c>
      <c r="E235">
        <v>10</v>
      </c>
      <c r="F235" s="209">
        <f t="shared" si="37"/>
        <v>-2.51032831758431</v>
      </c>
      <c r="G235" t="str">
        <f ca="1" t="shared" si="35"/>
        <v>Wormholt and White City</v>
      </c>
      <c r="H235" s="209">
        <f t="shared" si="30"/>
        <v>-2.51032831758431</v>
      </c>
      <c r="I235" t="str">
        <f t="shared" si="36"/>
        <v/>
      </c>
      <c r="J235" s="209"/>
      <c r="K235" s="167"/>
      <c r="L235" s="209"/>
      <c r="U235" s="214" t="s">
        <v>471</v>
      </c>
      <c r="V235" s="209">
        <f>Dashboard!F236</f>
        <v>-5.33042660390134</v>
      </c>
      <c r="W235" s="209">
        <f>Dashboard!G236</f>
        <v>-4.32788527937634</v>
      </c>
      <c r="X235" s="209">
        <f>Dashboard!H236</f>
        <v>-5.46685125370205</v>
      </c>
      <c r="Y235" s="209">
        <f>Dashboard!I236</f>
        <v>-2.96511313047676</v>
      </c>
      <c r="Z235" s="209">
        <f>Dashboard!J236</f>
        <v>-3.42012620028734</v>
      </c>
      <c r="AA235" s="7">
        <f t="shared" si="32"/>
        <v>7.8401368958801</v>
      </c>
      <c r="AB235" s="208" t="s">
        <v>1428</v>
      </c>
      <c r="AC235" s="22" t="s">
        <v>1428</v>
      </c>
      <c r="AD235" t="str">
        <f t="shared" si="33"/>
        <v/>
      </c>
      <c r="AE235" s="7">
        <f>Dashboard!L236</f>
        <v>0.477575100903499</v>
      </c>
      <c r="AF235" s="7">
        <f t="shared" si="31"/>
        <v>7.8401368958801</v>
      </c>
    </row>
    <row r="236" spans="1:32">
      <c r="A236" s="22" t="s">
        <v>497</v>
      </c>
      <c r="B236" s="167" t="s">
        <v>1282</v>
      </c>
      <c r="C236" s="206">
        <f>Dashboard!J249</f>
        <v>6.08158279694176</v>
      </c>
      <c r="D236" s="22" t="s">
        <v>497</v>
      </c>
      <c r="E236">
        <v>11</v>
      </c>
      <c r="F236" s="209">
        <f t="shared" si="37"/>
        <v>-2.73589751822052</v>
      </c>
      <c r="G236" t="str">
        <f ca="1" t="shared" si="35"/>
        <v>Fulham Broadway</v>
      </c>
      <c r="H236" s="209">
        <f t="shared" si="30"/>
        <v>-2.73589751822052</v>
      </c>
      <c r="I236" t="str">
        <f t="shared" si="36"/>
        <v/>
      </c>
      <c r="J236" s="209"/>
      <c r="K236" s="167"/>
      <c r="L236" s="209"/>
      <c r="U236" s="214" t="s">
        <v>473</v>
      </c>
      <c r="V236" s="209">
        <f>Dashboard!F237</f>
        <v>-3.67804048773811</v>
      </c>
      <c r="W236" s="209">
        <f>Dashboard!G237</f>
        <v>-3.85760647881501</v>
      </c>
      <c r="X236" s="209">
        <f>Dashboard!H237</f>
        <v>-4.22696947520671</v>
      </c>
      <c r="Y236" s="209">
        <f>Dashboard!I237</f>
        <v>-3.43413216288506</v>
      </c>
      <c r="Z236" s="209">
        <f>Dashboard!J237</f>
        <v>-4.35024888225604</v>
      </c>
      <c r="AA236" s="7">
        <f t="shared" si="32"/>
        <v>-2.75883616294586</v>
      </c>
      <c r="AB236" s="208" t="s">
        <v>474</v>
      </c>
      <c r="AC236" s="176" t="s">
        <v>474</v>
      </c>
      <c r="AD236" t="str">
        <f t="shared" si="33"/>
        <v/>
      </c>
      <c r="AE236" s="7">
        <f>Dashboard!L237</f>
        <v>-0.168052098629483</v>
      </c>
      <c r="AF236" s="7">
        <f t="shared" si="31"/>
        <v>-2.75883616294586</v>
      </c>
    </row>
    <row r="237" spans="1:32">
      <c r="A237" s="22" t="s">
        <v>499</v>
      </c>
      <c r="B237" s="167" t="s">
        <v>1282</v>
      </c>
      <c r="C237" s="206">
        <f>Dashboard!J250</f>
        <v>1.25645438962348</v>
      </c>
      <c r="D237" s="22" t="s">
        <v>499</v>
      </c>
      <c r="E237">
        <v>12</v>
      </c>
      <c r="F237" s="209">
        <f t="shared" si="37"/>
        <v>-3.12088795902459</v>
      </c>
      <c r="G237" t="str">
        <f ca="1" t="shared" si="35"/>
        <v>North End</v>
      </c>
      <c r="H237" s="209">
        <f t="shared" si="30"/>
        <v>-3.12088795902459</v>
      </c>
      <c r="I237" t="str">
        <f t="shared" si="36"/>
        <v/>
      </c>
      <c r="J237" s="209"/>
      <c r="K237" s="167"/>
      <c r="L237" s="209"/>
      <c r="U237" s="214" t="s">
        <v>475</v>
      </c>
      <c r="V237" s="209">
        <f>Dashboard!F238</f>
        <v>-7.46788879274184</v>
      </c>
      <c r="W237" s="209">
        <f>Dashboard!G238</f>
        <v>-6.64173030794913</v>
      </c>
      <c r="X237" s="209">
        <f>Dashboard!H238</f>
        <v>-6.60732350170411</v>
      </c>
      <c r="Y237" s="209">
        <f>Dashboard!I238</f>
        <v>-7.20166998956297</v>
      </c>
      <c r="Z237" s="209">
        <f>Dashboard!J238</f>
        <v>-7.3195710147744</v>
      </c>
      <c r="AA237" s="7">
        <f t="shared" si="32"/>
        <v>0.608716661085159</v>
      </c>
      <c r="AB237" s="208" t="s">
        <v>476</v>
      </c>
      <c r="AC237" s="22" t="s">
        <v>476</v>
      </c>
      <c r="AD237" t="str">
        <f t="shared" si="33"/>
        <v/>
      </c>
      <c r="AE237" s="7">
        <f>Dashboard!L238</f>
        <v>0.0370794444918621</v>
      </c>
      <c r="AF237" s="7">
        <f t="shared" si="31"/>
        <v>0.608716661085159</v>
      </c>
    </row>
    <row r="238" spans="1:32">
      <c r="A238" s="22" t="s">
        <v>501</v>
      </c>
      <c r="B238" s="167" t="s">
        <v>1282</v>
      </c>
      <c r="C238" s="206">
        <f>Dashboard!J251</f>
        <v>2.77589140588704</v>
      </c>
      <c r="D238" s="22" t="s">
        <v>501</v>
      </c>
      <c r="E238">
        <v>13</v>
      </c>
      <c r="F238" s="209">
        <f t="shared" si="37"/>
        <v>-4.19085091668823</v>
      </c>
      <c r="G238" t="str">
        <f ca="1" t="shared" si="35"/>
        <v>College Park and Old Oak</v>
      </c>
      <c r="H238" s="209">
        <f t="shared" si="30"/>
        <v>-4.19085091668823</v>
      </c>
      <c r="I238" t="str">
        <f t="shared" si="36"/>
        <v/>
      </c>
      <c r="J238" s="209"/>
      <c r="K238" s="167"/>
      <c r="L238" s="209"/>
      <c r="U238" s="214" t="s">
        <v>477</v>
      </c>
      <c r="V238" s="209">
        <f>Dashboard!F239</f>
        <v>-0.902276372902713</v>
      </c>
      <c r="W238" s="209">
        <f>Dashboard!G239</f>
        <v>-1.5228477328908</v>
      </c>
      <c r="X238" s="209">
        <f>Dashboard!H239</f>
        <v>-0.378589249850217</v>
      </c>
      <c r="Y238" s="209">
        <f>Dashboard!I239</f>
        <v>-0.275753294857976</v>
      </c>
      <c r="Z238" s="209">
        <f>Dashboard!J239</f>
        <v>-1.07457560660159</v>
      </c>
      <c r="AA238" s="7">
        <f t="shared" si="32"/>
        <v>-0.707139870095222</v>
      </c>
      <c r="AB238" s="208" t="s">
        <v>478</v>
      </c>
      <c r="AC238" s="176" t="s">
        <v>478</v>
      </c>
      <c r="AD238" t="str">
        <f t="shared" si="33"/>
        <v/>
      </c>
      <c r="AE238" s="7">
        <f>Dashboard!L239</f>
        <v>-0.0430748084247198</v>
      </c>
      <c r="AF238" s="7">
        <f t="shared" si="31"/>
        <v>-0.707139870095222</v>
      </c>
    </row>
    <row r="239" spans="1:32">
      <c r="A239" s="22" t="s">
        <v>503</v>
      </c>
      <c r="B239" s="167" t="s">
        <v>1282</v>
      </c>
      <c r="C239" s="206">
        <f>Dashboard!J252</f>
        <v>-5.94249547007104</v>
      </c>
      <c r="D239" s="22" t="s">
        <v>503</v>
      </c>
      <c r="E239">
        <v>14</v>
      </c>
      <c r="F239" s="209">
        <f t="shared" si="37"/>
        <v>-4.6251864571044</v>
      </c>
      <c r="G239" t="str">
        <f ca="1" t="shared" si="35"/>
        <v>Hammersmith Broadway</v>
      </c>
      <c r="H239" s="209">
        <f t="shared" si="30"/>
        <v>-4.6251864571044</v>
      </c>
      <c r="I239" t="str">
        <f t="shared" si="36"/>
        <v/>
      </c>
      <c r="J239" s="209"/>
      <c r="K239" s="167"/>
      <c r="L239" s="209"/>
      <c r="U239" s="214" t="s">
        <v>479</v>
      </c>
      <c r="V239" s="209">
        <f>Dashboard!F240</f>
        <v>-4.93025233740897</v>
      </c>
      <c r="W239" s="209">
        <f>Dashboard!G240</f>
        <v>-6.00541145850125</v>
      </c>
      <c r="X239" s="209">
        <f>Dashboard!H240</f>
        <v>-4.80589780680203</v>
      </c>
      <c r="Y239" s="209">
        <f>Dashboard!I240</f>
        <v>-5.7423160983035</v>
      </c>
      <c r="Z239" s="209">
        <f>Dashboard!J240</f>
        <v>-5.22740263964972</v>
      </c>
      <c r="AA239" s="7">
        <f t="shared" si="32"/>
        <v>-1.21954591215718</v>
      </c>
      <c r="AB239" s="208" t="s">
        <v>480</v>
      </c>
      <c r="AC239" s="22" t="s">
        <v>480</v>
      </c>
      <c r="AD239" t="str">
        <f t="shared" si="33"/>
        <v/>
      </c>
      <c r="AE239" s="7">
        <f>Dashboard!L240</f>
        <v>-0.0742875755601888</v>
      </c>
      <c r="AF239" s="7">
        <f t="shared" si="31"/>
        <v>-1.21954591215718</v>
      </c>
    </row>
    <row r="240" spans="1:32">
      <c r="A240" s="22" t="s">
        <v>398</v>
      </c>
      <c r="B240" s="167" t="s">
        <v>1282</v>
      </c>
      <c r="C240" s="206">
        <f>Dashboard!J253</f>
        <v>1.48534231792172</v>
      </c>
      <c r="D240" s="22" t="s">
        <v>398</v>
      </c>
      <c r="E240">
        <v>15</v>
      </c>
      <c r="F240" s="209">
        <f t="shared" si="37"/>
        <v>-5.22740263964972</v>
      </c>
      <c r="G240" t="str">
        <f ca="1" t="shared" si="35"/>
        <v>Askew</v>
      </c>
      <c r="H240" s="209">
        <f t="shared" si="30"/>
        <v>-5.22740263964972</v>
      </c>
      <c r="I240" t="str">
        <f t="shared" si="36"/>
        <v/>
      </c>
      <c r="J240" s="209"/>
      <c r="K240" s="167"/>
      <c r="L240" s="209"/>
      <c r="U240" s="214" t="s">
        <v>481</v>
      </c>
      <c r="V240" s="209">
        <f>Dashboard!F241</f>
        <v>1.16506819625828</v>
      </c>
      <c r="W240" s="209">
        <f>Dashboard!G241</f>
        <v>0.80202564729175</v>
      </c>
      <c r="X240" s="209">
        <f>Dashboard!H241</f>
        <v>1.47286547865608</v>
      </c>
      <c r="Y240" s="209">
        <f>Dashboard!I241</f>
        <v>3.02705705609683</v>
      </c>
      <c r="Z240" s="209">
        <f>Dashboard!J241</f>
        <v>3.15935832575091</v>
      </c>
      <c r="AA240" s="7">
        <f t="shared" si="32"/>
        <v>8.18484233984596</v>
      </c>
      <c r="AB240" s="208" t="s">
        <v>1429</v>
      </c>
      <c r="AC240" s="176" t="s">
        <v>1429</v>
      </c>
      <c r="AD240" t="str">
        <f t="shared" si="33"/>
        <v/>
      </c>
      <c r="AE240" s="7">
        <f>Dashboard!L241</f>
        <v>0.498572532373157</v>
      </c>
      <c r="AF240" s="7">
        <f t="shared" si="31"/>
        <v>8.18484233984596</v>
      </c>
    </row>
    <row r="241" spans="1:32">
      <c r="A241" s="22" t="s">
        <v>506</v>
      </c>
      <c r="B241" s="167" t="s">
        <v>1282</v>
      </c>
      <c r="C241" s="206">
        <f>Dashboard!J254</f>
        <v>-2.51032831758431</v>
      </c>
      <c r="D241" s="22" t="s">
        <v>506</v>
      </c>
      <c r="E241">
        <v>16</v>
      </c>
      <c r="F241" s="209">
        <f t="shared" si="37"/>
        <v>-5.94249547007104</v>
      </c>
      <c r="G241" t="str">
        <f ca="1" t="shared" si="35"/>
        <v>Shepherd's Bush Green</v>
      </c>
      <c r="H241" s="209">
        <f t="shared" si="30"/>
        <v>-5.94249547007104</v>
      </c>
      <c r="I241" t="str">
        <f t="shared" si="36"/>
        <v/>
      </c>
      <c r="J241" s="209"/>
      <c r="K241" s="167"/>
      <c r="L241" s="209"/>
      <c r="U241" s="214" t="s">
        <v>483</v>
      </c>
      <c r="V241" s="209">
        <f>Dashboard!F242</f>
        <v>-4.28893332530999</v>
      </c>
      <c r="W241" s="209">
        <f>Dashboard!G242</f>
        <v>-3.6182596629665</v>
      </c>
      <c r="X241" s="209">
        <f>Dashboard!H242</f>
        <v>-6.09459288623736</v>
      </c>
      <c r="Y241" s="209">
        <f>Dashboard!I242</f>
        <v>-4.98916885033347</v>
      </c>
      <c r="Z241" s="209">
        <f>Dashboard!J242</f>
        <v>-4.19085091668823</v>
      </c>
      <c r="AA241" s="7">
        <f t="shared" si="32"/>
        <v>0.402543761817488</v>
      </c>
      <c r="AB241" s="208" t="s">
        <v>1430</v>
      </c>
      <c r="AC241" s="22" t="s">
        <v>1430</v>
      </c>
      <c r="AD241" t="str">
        <f t="shared" si="33"/>
        <v/>
      </c>
      <c r="AE241" s="7">
        <f>Dashboard!L242</f>
        <v>0.0245206021554398</v>
      </c>
      <c r="AF241" s="7">
        <f t="shared" si="31"/>
        <v>0.402543761817488</v>
      </c>
    </row>
    <row r="242" spans="1:32">
      <c r="A242" s="22" t="s">
        <v>508</v>
      </c>
      <c r="B242" s="167" t="s">
        <v>1284</v>
      </c>
      <c r="C242" s="206">
        <f>Dashboard!J255</f>
        <v>5.84443026385717</v>
      </c>
      <c r="D242" s="22" t="s">
        <v>508</v>
      </c>
      <c r="E242">
        <v>1</v>
      </c>
      <c r="F242" s="209">
        <f>LARGE(C$242:C$260,E242)</f>
        <v>7.2854096944903</v>
      </c>
      <c r="G242" t="str">
        <f ca="1" t="shared" si="35"/>
        <v>Highgate</v>
      </c>
      <c r="H242" s="209">
        <f t="shared" si="30"/>
        <v>7.2854096944903</v>
      </c>
      <c r="I242" t="str">
        <f t="shared" si="36"/>
        <v>Haringey 2009</v>
      </c>
      <c r="J242" s="209">
        <f>MAX(C$242:C$260)</f>
        <v>7.2854096944903</v>
      </c>
      <c r="K242" s="167"/>
      <c r="L242" s="209"/>
      <c r="U242" s="214" t="s">
        <v>485</v>
      </c>
      <c r="V242" s="209">
        <f>Dashboard!F243</f>
        <v>-3.0009923201278</v>
      </c>
      <c r="W242" s="209">
        <f>Dashboard!G243</f>
        <v>-2.55182992216137</v>
      </c>
      <c r="X242" s="209">
        <f>Dashboard!H243</f>
        <v>-3.03950238577815</v>
      </c>
      <c r="Y242" s="209">
        <f>Dashboard!I243</f>
        <v>-2.71620442609639</v>
      </c>
      <c r="Z242" s="209">
        <f>Dashboard!J243</f>
        <v>-2.73589751822052</v>
      </c>
      <c r="AA242" s="7">
        <f t="shared" si="32"/>
        <v>1.08798570811549</v>
      </c>
      <c r="AB242" s="208" t="s">
        <v>1431</v>
      </c>
      <c r="AC242" s="176" t="s">
        <v>1431</v>
      </c>
      <c r="AD242" t="str">
        <f t="shared" si="33"/>
        <v/>
      </c>
      <c r="AE242" s="7">
        <f>Dashboard!L243</f>
        <v>0.0662737004768195</v>
      </c>
      <c r="AF242" s="7">
        <f t="shared" si="31"/>
        <v>1.08798570811549</v>
      </c>
    </row>
    <row r="243" spans="1:32">
      <c r="A243" s="22" t="s">
        <v>510</v>
      </c>
      <c r="B243" s="167" t="s">
        <v>1284</v>
      </c>
      <c r="C243" s="206">
        <f>Dashboard!J256</f>
        <v>-2.41707844502176</v>
      </c>
      <c r="D243" s="22" t="s">
        <v>510</v>
      </c>
      <c r="E243">
        <v>2</v>
      </c>
      <c r="F243" s="209">
        <f t="shared" ref="F243:F260" si="38">LARGE(C$242:C$260,E243)</f>
        <v>6.91585295678042</v>
      </c>
      <c r="G243" t="str">
        <f ca="1" t="shared" si="35"/>
        <v>Crouch End</v>
      </c>
      <c r="H243" s="209">
        <f t="shared" si="30"/>
        <v>6.91585295678042</v>
      </c>
      <c r="I243" t="str">
        <f t="shared" si="36"/>
        <v/>
      </c>
      <c r="J243" s="209">
        <f>MIN(C$242:C$260)</f>
        <v>-10.9635043316654</v>
      </c>
      <c r="K243" s="167"/>
      <c r="L243" s="209"/>
      <c r="U243" s="214" t="s">
        <v>487</v>
      </c>
      <c r="V243" s="209">
        <f>Dashboard!F244</f>
        <v>3.3550521349298</v>
      </c>
      <c r="W243" s="209">
        <f>Dashboard!G244</f>
        <v>2.61097267959098</v>
      </c>
      <c r="X243" s="209">
        <f>Dashboard!H244</f>
        <v>2.99171132694542</v>
      </c>
      <c r="Y243" s="209">
        <f>Dashboard!I244</f>
        <v>3.34179554656142</v>
      </c>
      <c r="Z243" s="209">
        <f>Dashboard!J244</f>
        <v>2.99027910525554</v>
      </c>
      <c r="AA243" s="7">
        <f t="shared" si="32"/>
        <v>-1.4970789322772</v>
      </c>
      <c r="AB243" s="208" t="s">
        <v>1432</v>
      </c>
      <c r="AC243" s="22" t="s">
        <v>1432</v>
      </c>
      <c r="AD243" t="str">
        <f t="shared" si="33"/>
        <v/>
      </c>
      <c r="AE243" s="7">
        <f>Dashboard!L244</f>
        <v>-0.0911932574185657</v>
      </c>
      <c r="AF243" s="7">
        <f t="shared" si="31"/>
        <v>-1.4970789322772</v>
      </c>
    </row>
    <row r="244" spans="1:32">
      <c r="A244" s="22" t="s">
        <v>512</v>
      </c>
      <c r="B244" s="167" t="s">
        <v>1284</v>
      </c>
      <c r="C244" s="206">
        <f>Dashboard!J257</f>
        <v>-8.28493436420011</v>
      </c>
      <c r="D244" s="22" t="s">
        <v>512</v>
      </c>
      <c r="E244">
        <v>3</v>
      </c>
      <c r="F244" s="209">
        <f t="shared" si="38"/>
        <v>6.48682033277795</v>
      </c>
      <c r="G244" t="str">
        <f ca="1" t="shared" si="35"/>
        <v>Muswell Hill</v>
      </c>
      <c r="H244" s="209">
        <f t="shared" si="30"/>
        <v>6.48682033277795</v>
      </c>
      <c r="I244" t="str">
        <f t="shared" si="36"/>
        <v/>
      </c>
      <c r="J244" s="209"/>
      <c r="K244" s="167"/>
      <c r="L244" s="209"/>
      <c r="U244" s="214" t="s">
        <v>489</v>
      </c>
      <c r="V244" s="209">
        <f>Dashboard!F245</f>
        <v>-4.93528585606426</v>
      </c>
      <c r="W244" s="209">
        <f>Dashboard!G245</f>
        <v>-5.81568558483996</v>
      </c>
      <c r="X244" s="209">
        <f>Dashboard!H245</f>
        <v>-4.90552317520622</v>
      </c>
      <c r="Y244" s="209">
        <f>Dashboard!I245</f>
        <v>-5.01492925391305</v>
      </c>
      <c r="Z244" s="209">
        <f>Dashboard!J245</f>
        <v>-4.6251864571044</v>
      </c>
      <c r="AA244" s="7">
        <f t="shared" si="32"/>
        <v>1.27269079490115</v>
      </c>
      <c r="AB244" s="208" t="s">
        <v>1433</v>
      </c>
      <c r="AC244" s="176" t="s">
        <v>1433</v>
      </c>
      <c r="AD244" t="str">
        <f t="shared" si="33"/>
        <v/>
      </c>
      <c r="AE244" s="7">
        <f>Dashboard!L245</f>
        <v>0.0775248497399663</v>
      </c>
      <c r="AF244" s="7">
        <f t="shared" si="31"/>
        <v>1.27269079490115</v>
      </c>
    </row>
    <row r="245" spans="1:32">
      <c r="A245" s="22" t="s">
        <v>514</v>
      </c>
      <c r="B245" s="167" t="s">
        <v>1284</v>
      </c>
      <c r="C245" s="206">
        <f>Dashboard!J258</f>
        <v>6.91585295678042</v>
      </c>
      <c r="D245" s="22" t="s">
        <v>514</v>
      </c>
      <c r="E245">
        <v>4</v>
      </c>
      <c r="F245" s="209">
        <f t="shared" si="38"/>
        <v>5.84443026385717</v>
      </c>
      <c r="G245" t="str">
        <f ca="1" t="shared" si="35"/>
        <v>Alexandra</v>
      </c>
      <c r="H245" s="209">
        <f t="shared" si="30"/>
        <v>5.84443026385717</v>
      </c>
      <c r="I245" t="str">
        <f t="shared" si="36"/>
        <v/>
      </c>
      <c r="J245" s="209"/>
      <c r="K245" s="167"/>
      <c r="L245" s="209"/>
      <c r="U245" s="214" t="s">
        <v>491</v>
      </c>
      <c r="V245" s="209">
        <f>Dashboard!F246</f>
        <v>3.3765566665183</v>
      </c>
      <c r="W245" s="209">
        <f>Dashboard!G246</f>
        <v>3.6450881323072</v>
      </c>
      <c r="X245" s="209">
        <f>Dashboard!H246</f>
        <v>3.46721023645416</v>
      </c>
      <c r="Y245" s="209">
        <f>Dashboard!I246</f>
        <v>4.01358399277147</v>
      </c>
      <c r="Z245" s="209">
        <f>Dashboard!J246</f>
        <v>4.28178351891274</v>
      </c>
      <c r="AA245" s="7">
        <f t="shared" si="32"/>
        <v>3.71517612160497</v>
      </c>
      <c r="AB245" s="208" t="s">
        <v>492</v>
      </c>
      <c r="AC245" s="22" t="s">
        <v>492</v>
      </c>
      <c r="AD245" t="str">
        <f t="shared" si="33"/>
        <v/>
      </c>
      <c r="AE245" s="7">
        <f>Dashboard!L246</f>
        <v>0.22630671309861</v>
      </c>
      <c r="AF245" s="7">
        <f t="shared" si="31"/>
        <v>3.71517612160497</v>
      </c>
    </row>
    <row r="246" spans="1:32">
      <c r="A246" s="22" t="s">
        <v>516</v>
      </c>
      <c r="B246" s="167" t="s">
        <v>1284</v>
      </c>
      <c r="C246" s="206">
        <f>Dashboard!J259</f>
        <v>5.7582227958492</v>
      </c>
      <c r="D246" s="22" t="s">
        <v>516</v>
      </c>
      <c r="E246">
        <v>5</v>
      </c>
      <c r="F246" s="209">
        <f t="shared" si="38"/>
        <v>5.7582227958492</v>
      </c>
      <c r="G246" t="str">
        <f ca="1" t="shared" si="35"/>
        <v>Fortis Green</v>
      </c>
      <c r="H246" s="209">
        <f t="shared" si="30"/>
        <v>5.7582227958492</v>
      </c>
      <c r="I246" t="str">
        <f t="shared" si="36"/>
        <v/>
      </c>
      <c r="J246" s="209"/>
      <c r="K246" s="167"/>
      <c r="L246" s="209"/>
      <c r="U246" s="214" t="s">
        <v>493</v>
      </c>
      <c r="V246" s="209">
        <f>Dashboard!F247</f>
        <v>-2.72619120068963</v>
      </c>
      <c r="W246" s="209">
        <f>Dashboard!G247</f>
        <v>-3.10842566797748</v>
      </c>
      <c r="X246" s="209">
        <f>Dashboard!H247</f>
        <v>-2.66947374518198</v>
      </c>
      <c r="Y246" s="209">
        <f>Dashboard!I247</f>
        <v>-2.04033356371095</v>
      </c>
      <c r="Z246" s="209">
        <f>Dashboard!J247</f>
        <v>-3.12088795902459</v>
      </c>
      <c r="AA246" s="7">
        <f t="shared" si="32"/>
        <v>-1.61989005072288</v>
      </c>
      <c r="AB246" s="208" t="s">
        <v>1325</v>
      </c>
      <c r="AC246" s="176" t="s">
        <v>1325</v>
      </c>
      <c r="AD246" t="str">
        <f t="shared" si="33"/>
        <v/>
      </c>
      <c r="AE246" s="7">
        <f>Dashboard!L247</f>
        <v>-0.0986741895837407</v>
      </c>
      <c r="AF246" s="7">
        <f t="shared" si="31"/>
        <v>-1.61989005072288</v>
      </c>
    </row>
    <row r="247" spans="1:32">
      <c r="A247" s="22" t="s">
        <v>518</v>
      </c>
      <c r="B247" s="167" t="s">
        <v>1284</v>
      </c>
      <c r="C247" s="206">
        <f>Dashboard!J260</f>
        <v>-2.29664938444025</v>
      </c>
      <c r="D247" s="22" t="s">
        <v>518</v>
      </c>
      <c r="E247">
        <v>6</v>
      </c>
      <c r="F247" s="209">
        <f t="shared" si="38"/>
        <v>1.68720591975433</v>
      </c>
      <c r="G247" t="str">
        <f ca="1" t="shared" si="35"/>
        <v>Stroud Green</v>
      </c>
      <c r="H247" s="209">
        <f t="shared" si="30"/>
        <v>1.68720591975433</v>
      </c>
      <c r="I247" t="str">
        <f t="shared" si="36"/>
        <v/>
      </c>
      <c r="J247" s="209"/>
      <c r="K247" s="167"/>
      <c r="L247" s="209"/>
      <c r="U247" s="214" t="s">
        <v>494</v>
      </c>
      <c r="V247" s="209">
        <f>Dashboard!F248</f>
        <v>7.27691014208826</v>
      </c>
      <c r="W247" s="209">
        <f>Dashboard!G248</f>
        <v>6.56685171917295</v>
      </c>
      <c r="X247" s="209">
        <f>Dashboard!H248</f>
        <v>5.8549475012277</v>
      </c>
      <c r="Y247" s="209">
        <f>Dashboard!I248</f>
        <v>7.92546029499423</v>
      </c>
      <c r="Z247" s="209">
        <f>Dashboard!J248</f>
        <v>7.23241460810776</v>
      </c>
      <c r="AA247" s="7">
        <f t="shared" si="32"/>
        <v>-0.182615821575705</v>
      </c>
      <c r="AB247" s="208" t="s">
        <v>1434</v>
      </c>
      <c r="AC247" s="22" t="s">
        <v>1434</v>
      </c>
      <c r="AD247" t="str">
        <f t="shared" si="33"/>
        <v/>
      </c>
      <c r="AE247" s="7">
        <f>Dashboard!L248</f>
        <v>-0.0111238834951239</v>
      </c>
      <c r="AF247" s="7">
        <f t="shared" si="31"/>
        <v>-0.182615821575705</v>
      </c>
    </row>
    <row r="248" spans="1:32">
      <c r="A248" s="22" t="s">
        <v>253</v>
      </c>
      <c r="B248" s="167" t="s">
        <v>1284</v>
      </c>
      <c r="C248" s="206">
        <f>Dashboard!J261</f>
        <v>7.2854096944903</v>
      </c>
      <c r="D248" s="22" t="s">
        <v>253</v>
      </c>
      <c r="E248">
        <v>7</v>
      </c>
      <c r="F248" s="209">
        <f t="shared" si="38"/>
        <v>-2.29664938444025</v>
      </c>
      <c r="G248" t="str">
        <f ca="1" t="shared" si="35"/>
        <v>Harringay</v>
      </c>
      <c r="H248" s="209">
        <f t="shared" si="30"/>
        <v>-2.29664938444025</v>
      </c>
      <c r="I248" t="str">
        <f t="shared" si="36"/>
        <v/>
      </c>
      <c r="J248" s="209"/>
      <c r="K248" s="167"/>
      <c r="L248" s="209"/>
      <c r="U248" s="214" t="s">
        <v>496</v>
      </c>
      <c r="V248" s="209">
        <f>Dashboard!F249</f>
        <v>5.9992324681918</v>
      </c>
      <c r="W248" s="209">
        <f>Dashboard!G249</f>
        <v>6.11566092624888</v>
      </c>
      <c r="X248" s="209">
        <f>Dashboard!H249</f>
        <v>5.1893932895037</v>
      </c>
      <c r="Y248" s="209">
        <f>Dashboard!I249</f>
        <v>5.76203642417571</v>
      </c>
      <c r="Z248" s="209">
        <f>Dashboard!J249</f>
        <v>6.08158279694176</v>
      </c>
      <c r="AA248" s="7">
        <f t="shared" si="32"/>
        <v>0.337977131554247</v>
      </c>
      <c r="AB248" s="208" t="s">
        <v>1435</v>
      </c>
      <c r="AC248" s="176" t="s">
        <v>1435</v>
      </c>
      <c r="AD248" t="str">
        <f t="shared" si="33"/>
        <v/>
      </c>
      <c r="AE248" s="7">
        <f>Dashboard!L249</f>
        <v>0.0205875821874888</v>
      </c>
      <c r="AF248" s="7">
        <f t="shared" si="31"/>
        <v>0.337977131554247</v>
      </c>
    </row>
    <row r="249" spans="1:32">
      <c r="A249" s="22" t="s">
        <v>521</v>
      </c>
      <c r="B249" s="167" t="s">
        <v>1284</v>
      </c>
      <c r="C249" s="206">
        <f>Dashboard!J262</f>
        <v>-2.3477431909198</v>
      </c>
      <c r="D249" s="22" t="s">
        <v>521</v>
      </c>
      <c r="E249">
        <v>8</v>
      </c>
      <c r="F249" s="209">
        <f t="shared" si="38"/>
        <v>-2.3477431909198</v>
      </c>
      <c r="G249" t="str">
        <f ca="1" t="shared" si="35"/>
        <v>Hornsey</v>
      </c>
      <c r="H249" s="209">
        <f t="shared" si="30"/>
        <v>-2.3477431909198</v>
      </c>
      <c r="I249" t="str">
        <f t="shared" si="36"/>
        <v/>
      </c>
      <c r="J249" s="209"/>
      <c r="K249" s="167"/>
      <c r="L249" s="209"/>
      <c r="U249" s="214" t="s">
        <v>498</v>
      </c>
      <c r="V249" s="209">
        <f>Dashboard!F250</f>
        <v>1.77151400164965</v>
      </c>
      <c r="W249" s="209">
        <f>Dashboard!G250</f>
        <v>0.670039075934809</v>
      </c>
      <c r="X249" s="209">
        <f>Dashboard!H250</f>
        <v>0.417497000801368</v>
      </c>
      <c r="Y249" s="209">
        <f>Dashboard!I250</f>
        <v>1.89158960727877</v>
      </c>
      <c r="Z249" s="209">
        <f>Dashboard!J250</f>
        <v>1.25645438962348</v>
      </c>
      <c r="AA249" s="7">
        <f t="shared" si="32"/>
        <v>-2.11387583868201</v>
      </c>
      <c r="AB249" s="208" t="s">
        <v>1436</v>
      </c>
      <c r="AC249" s="22" t="s">
        <v>1436</v>
      </c>
      <c r="AD249" t="str">
        <f t="shared" si="33"/>
        <v/>
      </c>
      <c r="AE249" s="7">
        <f>Dashboard!L250</f>
        <v>-0.128764903006544</v>
      </c>
      <c r="AF249" s="7">
        <f t="shared" si="31"/>
        <v>-2.11387583868201</v>
      </c>
    </row>
    <row r="250" spans="1:32">
      <c r="A250" s="22" t="s">
        <v>523</v>
      </c>
      <c r="B250" s="167" t="s">
        <v>1284</v>
      </c>
      <c r="C250" s="206">
        <f>Dashboard!J263</f>
        <v>6.48682033277795</v>
      </c>
      <c r="D250" s="22" t="s">
        <v>523</v>
      </c>
      <c r="E250">
        <v>9</v>
      </c>
      <c r="F250" s="209">
        <f t="shared" si="38"/>
        <v>-2.41707844502176</v>
      </c>
      <c r="G250" t="str">
        <f ca="1" t="shared" si="35"/>
        <v>Bounds Green</v>
      </c>
      <c r="H250" s="209">
        <f t="shared" si="30"/>
        <v>-2.41707844502176</v>
      </c>
      <c r="I250" t="str">
        <f t="shared" si="36"/>
        <v/>
      </c>
      <c r="J250" s="209"/>
      <c r="K250" s="167"/>
      <c r="L250" s="209"/>
      <c r="U250" s="214" t="s">
        <v>500</v>
      </c>
      <c r="V250" s="209">
        <f>Dashboard!F251</f>
        <v>3.74332170430913</v>
      </c>
      <c r="W250" s="209">
        <f>Dashboard!G251</f>
        <v>3.19649577269181</v>
      </c>
      <c r="X250" s="209">
        <f>Dashboard!H251</f>
        <v>2.28872672467849</v>
      </c>
      <c r="Y250" s="209">
        <f>Dashboard!I251</f>
        <v>2.96393758585158</v>
      </c>
      <c r="Z250" s="209">
        <f>Dashboard!J251</f>
        <v>2.77589140588704</v>
      </c>
      <c r="AA250" s="7">
        <f t="shared" si="32"/>
        <v>-3.97046766178873</v>
      </c>
      <c r="AB250" s="208" t="s">
        <v>1437</v>
      </c>
      <c r="AC250" s="176" t="s">
        <v>1437</v>
      </c>
      <c r="AD250" t="str">
        <f t="shared" si="33"/>
        <v/>
      </c>
      <c r="AE250" s="7">
        <f>Dashboard!L251</f>
        <v>-0.241857574605523</v>
      </c>
      <c r="AF250" s="7">
        <f t="shared" si="31"/>
        <v>-3.97046766178873</v>
      </c>
    </row>
    <row r="251" spans="1:32">
      <c r="A251" s="22" t="s">
        <v>525</v>
      </c>
      <c r="B251" s="167" t="s">
        <v>1284</v>
      </c>
      <c r="C251" s="206">
        <f>Dashboard!J264</f>
        <v>-9.48694459231424</v>
      </c>
      <c r="D251" s="22" t="s">
        <v>525</v>
      </c>
      <c r="E251">
        <v>10</v>
      </c>
      <c r="F251" s="209">
        <f t="shared" si="38"/>
        <v>-2.68610272430917</v>
      </c>
      <c r="G251" t="str">
        <f ca="1" t="shared" si="35"/>
        <v>Seven Sisters</v>
      </c>
      <c r="H251" s="209">
        <f t="shared" si="30"/>
        <v>-2.68610272430917</v>
      </c>
      <c r="I251" t="str">
        <f t="shared" si="36"/>
        <v/>
      </c>
      <c r="J251" s="209"/>
      <c r="K251" s="167"/>
      <c r="L251" s="209"/>
      <c r="U251" s="214" t="s">
        <v>502</v>
      </c>
      <c r="V251" s="209">
        <f>Dashboard!F252</f>
        <v>-7.06763361347066</v>
      </c>
      <c r="W251" s="209">
        <f>Dashboard!G252</f>
        <v>-7.15815710509349</v>
      </c>
      <c r="X251" s="209">
        <f>Dashboard!H252</f>
        <v>-6.92752079877117</v>
      </c>
      <c r="Y251" s="209">
        <f>Dashboard!I252</f>
        <v>-6.73861574472778</v>
      </c>
      <c r="Z251" s="209">
        <f>Dashboard!J252</f>
        <v>-5.94249547007104</v>
      </c>
      <c r="AA251" s="7">
        <f t="shared" si="32"/>
        <v>4.61772245576716</v>
      </c>
      <c r="AB251" s="208" t="s">
        <v>1438</v>
      </c>
      <c r="AC251" s="22" t="s">
        <v>1439</v>
      </c>
      <c r="AD251" t="str">
        <f t="shared" si="33"/>
        <v>N</v>
      </c>
      <c r="AE251" s="7">
        <f>Dashboard!L252</f>
        <v>0.281284535849906</v>
      </c>
      <c r="AF251" s="7">
        <f t="shared" si="31"/>
        <v>4.61772245576716</v>
      </c>
    </row>
    <row r="252" spans="1:32">
      <c r="A252" s="22" t="s">
        <v>527</v>
      </c>
      <c r="B252" s="167" t="s">
        <v>1284</v>
      </c>
      <c r="C252" s="206">
        <f>Dashboard!J265</f>
        <v>-10.9635043316654</v>
      </c>
      <c r="D252" s="22" t="s">
        <v>527</v>
      </c>
      <c r="E252">
        <v>11</v>
      </c>
      <c r="F252" s="209">
        <f t="shared" si="38"/>
        <v>-3.05924411652782</v>
      </c>
      <c r="G252" t="str">
        <f ca="1" t="shared" si="35"/>
        <v>St Ann's</v>
      </c>
      <c r="H252" s="209">
        <f t="shared" si="30"/>
        <v>-3.05924411652782</v>
      </c>
      <c r="I252" t="str">
        <f t="shared" si="36"/>
        <v/>
      </c>
      <c r="J252" s="209"/>
      <c r="K252" s="167"/>
      <c r="L252" s="209"/>
      <c r="U252" s="214" t="s">
        <v>504</v>
      </c>
      <c r="V252" s="209">
        <f>Dashboard!F253</f>
        <v>1.03480189250898</v>
      </c>
      <c r="W252" s="209">
        <f>Dashboard!G253</f>
        <v>-0.358492063695855</v>
      </c>
      <c r="X252" s="209">
        <f>Dashboard!H253</f>
        <v>0.695905899398677</v>
      </c>
      <c r="Y252" s="209">
        <f>Dashboard!I253</f>
        <v>0.978785174298402</v>
      </c>
      <c r="Z252" s="209">
        <f>Dashboard!J253</f>
        <v>1.48534231792172</v>
      </c>
      <c r="AA252" s="7">
        <f t="shared" si="32"/>
        <v>1.8490801790553</v>
      </c>
      <c r="AB252" s="208" t="s">
        <v>398</v>
      </c>
      <c r="AC252" s="176" t="s">
        <v>398</v>
      </c>
      <c r="AD252" t="str">
        <f t="shared" si="33"/>
        <v/>
      </c>
      <c r="AE252" s="7">
        <f>Dashboard!L253</f>
        <v>0.112635106353186</v>
      </c>
      <c r="AF252" s="7">
        <f t="shared" si="31"/>
        <v>1.8490801790553</v>
      </c>
    </row>
    <row r="253" spans="1:32">
      <c r="A253" s="22" t="s">
        <v>529</v>
      </c>
      <c r="B253" s="167" t="s">
        <v>1284</v>
      </c>
      <c r="C253" s="206">
        <f>Dashboard!J266</f>
        <v>-3.05924411652782</v>
      </c>
      <c r="D253" s="22" t="s">
        <v>529</v>
      </c>
      <c r="E253">
        <v>12</v>
      </c>
      <c r="F253" s="209">
        <f t="shared" si="38"/>
        <v>-4.43324004640687</v>
      </c>
      <c r="G253" t="str">
        <f ca="1" t="shared" si="35"/>
        <v>Woodside</v>
      </c>
      <c r="H253" s="209">
        <f t="shared" si="30"/>
        <v>-4.43324004640687</v>
      </c>
      <c r="I253" t="str">
        <f t="shared" si="36"/>
        <v/>
      </c>
      <c r="J253" s="209"/>
      <c r="K253" s="167"/>
      <c r="L253" s="209"/>
      <c r="U253" s="214" t="s">
        <v>505</v>
      </c>
      <c r="V253" s="209">
        <f>Dashboard!F254</f>
        <v>-3.55054782152373</v>
      </c>
      <c r="W253" s="209">
        <f>Dashboard!G254</f>
        <v>-3.31789771666886</v>
      </c>
      <c r="X253" s="209">
        <f>Dashboard!H254</f>
        <v>-3.00772596003807</v>
      </c>
      <c r="Y253" s="209">
        <f>Dashboard!I254</f>
        <v>-3.06276451450838</v>
      </c>
      <c r="Z253" s="209">
        <f>Dashboard!J254</f>
        <v>-2.51032831758431</v>
      </c>
      <c r="AA253" s="7">
        <f t="shared" si="32"/>
        <v>4.2692046220692</v>
      </c>
      <c r="AB253" s="208" t="s">
        <v>1440</v>
      </c>
      <c r="AC253" s="22" t="s">
        <v>1440</v>
      </c>
      <c r="AD253" t="str">
        <f t="shared" si="33"/>
        <v/>
      </c>
      <c r="AE253" s="7">
        <f>Dashboard!L254</f>
        <v>0.260054875984855</v>
      </c>
      <c r="AF253" s="7">
        <f t="shared" si="31"/>
        <v>4.2692046220692</v>
      </c>
    </row>
    <row r="254" spans="1:32">
      <c r="A254" s="22" t="s">
        <v>531</v>
      </c>
      <c r="B254" s="167" t="s">
        <v>1284</v>
      </c>
      <c r="C254" s="206">
        <f>Dashboard!J267</f>
        <v>-2.68610272430917</v>
      </c>
      <c r="D254" s="22" t="s">
        <v>531</v>
      </c>
      <c r="E254">
        <v>13</v>
      </c>
      <c r="F254" s="209">
        <f t="shared" si="38"/>
        <v>-5.95657339138526</v>
      </c>
      <c r="G254" t="str">
        <f ca="1" t="shared" si="35"/>
        <v>Tottenham Green</v>
      </c>
      <c r="H254" s="209">
        <f t="shared" si="30"/>
        <v>-5.95657339138526</v>
      </c>
      <c r="I254" t="str">
        <f t="shared" si="36"/>
        <v/>
      </c>
      <c r="J254" s="209"/>
      <c r="K254" s="167"/>
      <c r="L254" s="209"/>
      <c r="U254" s="214" t="s">
        <v>507</v>
      </c>
      <c r="V254" s="209">
        <f>Dashboard!F255</f>
        <v>5.68871465191964</v>
      </c>
      <c r="W254" s="209">
        <f>Dashboard!G255</f>
        <v>4.92810917821796</v>
      </c>
      <c r="X254" s="209">
        <f>Dashboard!H255</f>
        <v>5.7276453703206</v>
      </c>
      <c r="Y254" s="209">
        <f>Dashboard!I255</f>
        <v>7.27450605635503</v>
      </c>
      <c r="Z254" s="209">
        <f>Dashboard!J255</f>
        <v>5.84443026385717</v>
      </c>
      <c r="AA254" s="7">
        <f t="shared" si="32"/>
        <v>0.639078394218192</v>
      </c>
      <c r="AB254" s="208" t="s">
        <v>508</v>
      </c>
      <c r="AC254" s="176" t="s">
        <v>508</v>
      </c>
      <c r="AD254" t="str">
        <f t="shared" si="33"/>
        <v/>
      </c>
      <c r="AE254" s="7">
        <f>Dashboard!L255</f>
        <v>0.0389289029843831</v>
      </c>
      <c r="AF254" s="7">
        <f t="shared" si="31"/>
        <v>0.639078394218192</v>
      </c>
    </row>
    <row r="255" spans="1:32">
      <c r="A255" s="22" t="s">
        <v>533</v>
      </c>
      <c r="B255" s="167" t="s">
        <v>1284</v>
      </c>
      <c r="C255" s="206">
        <f>Dashboard!J268</f>
        <v>1.68720591975433</v>
      </c>
      <c r="D255" s="22" t="s">
        <v>533</v>
      </c>
      <c r="E255">
        <v>14</v>
      </c>
      <c r="F255" s="209">
        <f t="shared" si="38"/>
        <v>-6.021109026065</v>
      </c>
      <c r="G255" t="str">
        <f ca="1" t="shared" si="35"/>
        <v>West Green</v>
      </c>
      <c r="H255" s="209">
        <f t="shared" si="30"/>
        <v>-6.021109026065</v>
      </c>
      <c r="I255" t="str">
        <f t="shared" si="36"/>
        <v/>
      </c>
      <c r="J255" s="209"/>
      <c r="K255" s="167"/>
      <c r="L255" s="209"/>
      <c r="U255" s="214" t="s">
        <v>509</v>
      </c>
      <c r="V255" s="209">
        <f>Dashboard!F256</f>
        <v>-3.07175219208925</v>
      </c>
      <c r="W255" s="209">
        <f>Dashboard!G256</f>
        <v>-2.96115705300222</v>
      </c>
      <c r="X255" s="209">
        <f>Dashboard!H256</f>
        <v>-3.09541778804408</v>
      </c>
      <c r="Y255" s="209">
        <f>Dashboard!I256</f>
        <v>-2.58644208527236</v>
      </c>
      <c r="Z255" s="209">
        <f>Dashboard!J256</f>
        <v>-2.41707844502176</v>
      </c>
      <c r="AA255" s="7">
        <f t="shared" si="32"/>
        <v>2.68687154619115</v>
      </c>
      <c r="AB255" s="208" t="s">
        <v>1441</v>
      </c>
      <c r="AC255" s="22" t="s">
        <v>1441</v>
      </c>
      <c r="AD255" t="str">
        <f t="shared" si="33"/>
        <v/>
      </c>
      <c r="AE255" s="7">
        <f>Dashboard!L256</f>
        <v>0.163668436766873</v>
      </c>
      <c r="AF255" s="7">
        <f t="shared" si="31"/>
        <v>2.68687154619115</v>
      </c>
    </row>
    <row r="256" spans="1:32">
      <c r="A256" s="22" t="s">
        <v>535</v>
      </c>
      <c r="B256" s="167" t="s">
        <v>1284</v>
      </c>
      <c r="C256" s="206">
        <f>Dashboard!J269</f>
        <v>-5.95657339138526</v>
      </c>
      <c r="D256" s="22" t="s">
        <v>535</v>
      </c>
      <c r="E256">
        <v>15</v>
      </c>
      <c r="F256" s="209">
        <f t="shared" si="38"/>
        <v>-7.08831083697947</v>
      </c>
      <c r="G256" t="str">
        <f ca="1" t="shared" si="35"/>
        <v>Tottenham Hale</v>
      </c>
      <c r="H256" s="209">
        <f t="shared" si="30"/>
        <v>-7.08831083697947</v>
      </c>
      <c r="I256" t="str">
        <f t="shared" si="36"/>
        <v/>
      </c>
      <c r="J256" s="209"/>
      <c r="K256" s="167"/>
      <c r="L256" s="209"/>
      <c r="U256" s="214" t="s">
        <v>511</v>
      </c>
      <c r="V256" s="209">
        <f>Dashboard!F257</f>
        <v>-8.86379426030107</v>
      </c>
      <c r="W256" s="209">
        <f>Dashboard!G257</f>
        <v>-7.50285455503204</v>
      </c>
      <c r="X256" s="209">
        <f>Dashboard!H257</f>
        <v>-7.8379055345855</v>
      </c>
      <c r="Y256" s="209">
        <f>Dashboard!I257</f>
        <v>-7.77169547666423</v>
      </c>
      <c r="Z256" s="209">
        <f>Dashboard!J257</f>
        <v>-8.28493436420011</v>
      </c>
      <c r="AA256" s="7">
        <f t="shared" si="32"/>
        <v>2.37572102292425</v>
      </c>
      <c r="AB256" s="208" t="s">
        <v>1442</v>
      </c>
      <c r="AC256" s="176" t="s">
        <v>1442</v>
      </c>
      <c r="AD256" t="str">
        <f t="shared" si="33"/>
        <v/>
      </c>
      <c r="AE256" s="7">
        <f>Dashboard!L257</f>
        <v>0.14471497402524</v>
      </c>
      <c r="AF256" s="7">
        <f t="shared" si="31"/>
        <v>2.37572102292425</v>
      </c>
    </row>
    <row r="257" spans="1:32">
      <c r="A257" s="22" t="s">
        <v>537</v>
      </c>
      <c r="B257" s="167" t="s">
        <v>1284</v>
      </c>
      <c r="C257" s="206">
        <f>Dashboard!J270</f>
        <v>-7.08831083697947</v>
      </c>
      <c r="D257" s="22" t="s">
        <v>537</v>
      </c>
      <c r="E257">
        <v>16</v>
      </c>
      <c r="F257" s="209">
        <f t="shared" si="38"/>
        <v>-8.28493436420011</v>
      </c>
      <c r="G257" t="str">
        <f ca="1" t="shared" si="35"/>
        <v>Bruce Grove</v>
      </c>
      <c r="H257" s="209">
        <f t="shared" si="30"/>
        <v>-8.28493436420011</v>
      </c>
      <c r="I257" t="str">
        <f t="shared" si="36"/>
        <v/>
      </c>
      <c r="J257" s="209"/>
      <c r="K257" s="167"/>
      <c r="L257" s="209"/>
      <c r="U257" s="214" t="s">
        <v>513</v>
      </c>
      <c r="V257" s="209">
        <f>Dashboard!F258</f>
        <v>4.81781569750383</v>
      </c>
      <c r="W257" s="209">
        <f>Dashboard!G258</f>
        <v>4.5698904780081</v>
      </c>
      <c r="X257" s="209">
        <f>Dashboard!H258</f>
        <v>5.35530096703828</v>
      </c>
      <c r="Y257" s="209">
        <f>Dashboard!I258</f>
        <v>6.66028040733273</v>
      </c>
      <c r="Z257" s="209">
        <f>Dashboard!J258</f>
        <v>6.91585295678042</v>
      </c>
      <c r="AA257" s="7">
        <f t="shared" si="32"/>
        <v>8.61063490028415</v>
      </c>
      <c r="AB257" s="208" t="s">
        <v>1443</v>
      </c>
      <c r="AC257" s="22" t="s">
        <v>1443</v>
      </c>
      <c r="AD257" t="str">
        <f t="shared" si="33"/>
        <v/>
      </c>
      <c r="AE257" s="7">
        <f>Dashboard!L258</f>
        <v>0.524509314819148</v>
      </c>
      <c r="AF257" s="7">
        <f t="shared" si="31"/>
        <v>8.61063490028415</v>
      </c>
    </row>
    <row r="258" spans="1:32">
      <c r="A258" s="22" t="s">
        <v>539</v>
      </c>
      <c r="B258" s="167" t="s">
        <v>1284</v>
      </c>
      <c r="C258" s="206">
        <f>Dashboard!J271</f>
        <v>-6.021109026065</v>
      </c>
      <c r="D258" s="22" t="s">
        <v>539</v>
      </c>
      <c r="E258">
        <v>17</v>
      </c>
      <c r="F258" s="209">
        <f t="shared" si="38"/>
        <v>-8.8002724817157</v>
      </c>
      <c r="G258" t="str">
        <f ca="1" t="shared" si="35"/>
        <v>White Hart Lane</v>
      </c>
      <c r="H258" s="209">
        <f t="shared" si="30"/>
        <v>-8.8002724817157</v>
      </c>
      <c r="I258" t="str">
        <f t="shared" si="36"/>
        <v/>
      </c>
      <c r="J258" s="209"/>
      <c r="K258" s="167"/>
      <c r="L258" s="209"/>
      <c r="U258" s="214" t="s">
        <v>515</v>
      </c>
      <c r="V258" s="209">
        <f>Dashboard!F259</f>
        <v>5.30140974959323</v>
      </c>
      <c r="W258" s="209">
        <f>Dashboard!G259</f>
        <v>4.59081927862683</v>
      </c>
      <c r="X258" s="209">
        <f>Dashboard!H259</f>
        <v>5.40462491536214</v>
      </c>
      <c r="Y258" s="209">
        <f>Dashboard!I259</f>
        <v>6.38769383452717</v>
      </c>
      <c r="Z258" s="209">
        <f>Dashboard!J259</f>
        <v>5.7582227958492</v>
      </c>
      <c r="AA258" s="7">
        <f t="shared" si="32"/>
        <v>1.87482388199008</v>
      </c>
      <c r="AB258" s="208" t="s">
        <v>1444</v>
      </c>
      <c r="AC258" s="176" t="s">
        <v>1444</v>
      </c>
      <c r="AD258" t="str">
        <f t="shared" si="33"/>
        <v/>
      </c>
      <c r="AE258" s="7">
        <f>Dashboard!L259</f>
        <v>0.114203261563993</v>
      </c>
      <c r="AF258" s="7">
        <f t="shared" si="31"/>
        <v>1.87482388199008</v>
      </c>
    </row>
    <row r="259" spans="1:32">
      <c r="A259" s="22" t="s">
        <v>541</v>
      </c>
      <c r="B259" s="167" t="s">
        <v>1284</v>
      </c>
      <c r="C259" s="206">
        <f>Dashboard!J272</f>
        <v>-8.8002724817157</v>
      </c>
      <c r="D259" s="22" t="s">
        <v>541</v>
      </c>
      <c r="E259">
        <v>18</v>
      </c>
      <c r="F259" s="209">
        <f t="shared" si="38"/>
        <v>-9.48694459231424</v>
      </c>
      <c r="G259" t="str">
        <f ca="1" t="shared" si="35"/>
        <v>Noel Park</v>
      </c>
      <c r="H259" s="209">
        <f t="shared" ref="H259:H322" si="39">F259</f>
        <v>-9.48694459231424</v>
      </c>
      <c r="I259" t="str">
        <f t="shared" si="36"/>
        <v/>
      </c>
      <c r="J259" s="209"/>
      <c r="K259" s="167"/>
      <c r="L259" s="209"/>
      <c r="U259" s="214" t="s">
        <v>517</v>
      </c>
      <c r="V259" s="209">
        <f>Dashboard!F260</f>
        <v>-4.51238501063831</v>
      </c>
      <c r="W259" s="209">
        <f>Dashboard!G260</f>
        <v>-4.57848067334459</v>
      </c>
      <c r="X259" s="209">
        <f>Dashboard!H260</f>
        <v>-3.45179211266447</v>
      </c>
      <c r="Y259" s="209">
        <f>Dashboard!I260</f>
        <v>-2.79553540963914</v>
      </c>
      <c r="Z259" s="209">
        <f>Dashboard!J260</f>
        <v>-2.29664938444025</v>
      </c>
      <c r="AA259" s="7">
        <f t="shared" si="32"/>
        <v>9.09368526625806</v>
      </c>
      <c r="AB259" s="208" t="s">
        <v>518</v>
      </c>
      <c r="AC259" s="22" t="s">
        <v>518</v>
      </c>
      <c r="AD259" t="str">
        <f t="shared" si="33"/>
        <v/>
      </c>
      <c r="AE259" s="7">
        <f>Dashboard!L260</f>
        <v>0.553933906549515</v>
      </c>
      <c r="AF259" s="7">
        <f t="shared" si="31"/>
        <v>9.09368526625806</v>
      </c>
    </row>
    <row r="260" spans="1:32">
      <c r="A260" s="22" t="s">
        <v>316</v>
      </c>
      <c r="B260" s="167" t="s">
        <v>1284</v>
      </c>
      <c r="C260" s="206">
        <f>Dashboard!J273</f>
        <v>-4.43324004640687</v>
      </c>
      <c r="D260" s="22" t="s">
        <v>316</v>
      </c>
      <c r="E260">
        <v>19</v>
      </c>
      <c r="F260" s="209">
        <f t="shared" si="38"/>
        <v>-10.9635043316654</v>
      </c>
      <c r="G260" t="str">
        <f ca="1" t="shared" si="35"/>
        <v>Northumberland Park</v>
      </c>
      <c r="H260" s="209">
        <f t="shared" si="39"/>
        <v>-10.9635043316654</v>
      </c>
      <c r="I260" t="str">
        <f t="shared" si="36"/>
        <v/>
      </c>
      <c r="J260" s="209"/>
      <c r="K260" s="167"/>
      <c r="L260" s="209"/>
      <c r="U260" s="214" t="s">
        <v>519</v>
      </c>
      <c r="V260" s="209">
        <f>Dashboard!F261</f>
        <v>6.77357882236105</v>
      </c>
      <c r="W260" s="209">
        <f>Dashboard!G261</f>
        <v>6.34197202656945</v>
      </c>
      <c r="X260" s="209">
        <f>Dashboard!H261</f>
        <v>6.97477430136303</v>
      </c>
      <c r="Y260" s="209">
        <f>Dashboard!I261</f>
        <v>8.10761618562131</v>
      </c>
      <c r="Z260" s="209">
        <f>Dashboard!J261</f>
        <v>7.2854096944903</v>
      </c>
      <c r="AA260" s="7">
        <f t="shared" si="32"/>
        <v>2.10062464387245</v>
      </c>
      <c r="AB260" s="208" t="s">
        <v>253</v>
      </c>
      <c r="AC260" s="176" t="s">
        <v>253</v>
      </c>
      <c r="AD260" t="str">
        <f t="shared" si="33"/>
        <v/>
      </c>
      <c r="AE260" s="7">
        <f>Dashboard!L261</f>
        <v>0.127957718032313</v>
      </c>
      <c r="AF260" s="7">
        <f t="shared" si="31"/>
        <v>2.10062464387245</v>
      </c>
    </row>
    <row r="261" spans="1:32">
      <c r="A261" s="22" t="s">
        <v>544</v>
      </c>
      <c r="B261" s="167" t="s">
        <v>1286</v>
      </c>
      <c r="C261" s="206">
        <f>Dashboard!J274</f>
        <v>10.5706349157592</v>
      </c>
      <c r="D261" s="22" t="s">
        <v>544</v>
      </c>
      <c r="E261">
        <v>1</v>
      </c>
      <c r="F261" s="209">
        <f>LARGE(C$261:C$281,E261)</f>
        <v>12.2906900231379</v>
      </c>
      <c r="G261" t="str">
        <f ca="1" t="shared" si="35"/>
        <v>Pinner South</v>
      </c>
      <c r="H261" s="209">
        <f t="shared" si="39"/>
        <v>12.2906900231379</v>
      </c>
      <c r="I261" t="str">
        <f t="shared" si="36"/>
        <v>Harrow 2009</v>
      </c>
      <c r="J261" s="209">
        <f>MAX(C$261:C$281)</f>
        <v>12.2906900231379</v>
      </c>
      <c r="K261" s="167"/>
      <c r="L261" s="209"/>
      <c r="U261" s="214" t="s">
        <v>520</v>
      </c>
      <c r="V261" s="209">
        <f>Dashboard!F262</f>
        <v>-3.21758416667532</v>
      </c>
      <c r="W261" s="209">
        <f>Dashboard!G262</f>
        <v>-3.39897307003048</v>
      </c>
      <c r="X261" s="209">
        <f>Dashboard!H262</f>
        <v>-3.45434134751603</v>
      </c>
      <c r="Y261" s="209">
        <f>Dashboard!I262</f>
        <v>-2.01595504327207</v>
      </c>
      <c r="Z261" s="209">
        <f>Dashboard!J262</f>
        <v>-2.3477431909198</v>
      </c>
      <c r="AA261" s="7">
        <f t="shared" si="32"/>
        <v>3.56994759288508</v>
      </c>
      <c r="AB261" s="208" t="s">
        <v>521</v>
      </c>
      <c r="AC261" s="22" t="s">
        <v>521</v>
      </c>
      <c r="AD261" t="str">
        <f t="shared" si="33"/>
        <v/>
      </c>
      <c r="AE261" s="7">
        <f>Dashboard!L262</f>
        <v>0.21746024393888</v>
      </c>
      <c r="AF261" s="7">
        <f t="shared" si="31"/>
        <v>3.56994759288508</v>
      </c>
    </row>
    <row r="262" spans="1:32">
      <c r="A262" s="22" t="s">
        <v>546</v>
      </c>
      <c r="B262" s="167" t="s">
        <v>1286</v>
      </c>
      <c r="C262" s="206">
        <f>Dashboard!J275</f>
        <v>8.20197541403844</v>
      </c>
      <c r="D262" s="22" t="s">
        <v>546</v>
      </c>
      <c r="E262">
        <v>2</v>
      </c>
      <c r="F262" s="209">
        <f t="shared" ref="F262:F281" si="40">LARGE(C$261:C$281,E262)</f>
        <v>11.0152388786689</v>
      </c>
      <c r="G262" t="str">
        <f ca="1" t="shared" si="35"/>
        <v>Headstone North</v>
      </c>
      <c r="H262" s="209">
        <f t="shared" si="39"/>
        <v>11.0152388786689</v>
      </c>
      <c r="I262" t="str">
        <f t="shared" si="36"/>
        <v/>
      </c>
      <c r="J262" s="209">
        <f>MIN(C$261:C$281)</f>
        <v>-0.848539008360507</v>
      </c>
      <c r="K262" s="167"/>
      <c r="L262" s="209"/>
      <c r="U262" s="214" t="s">
        <v>522</v>
      </c>
      <c r="V262" s="209">
        <f>Dashboard!F263</f>
        <v>5.03865223695412</v>
      </c>
      <c r="W262" s="209">
        <f>Dashboard!G263</f>
        <v>5.29346679790277</v>
      </c>
      <c r="X262" s="209">
        <f>Dashboard!H263</f>
        <v>4.83160261683803</v>
      </c>
      <c r="Y262" s="209">
        <f>Dashboard!I263</f>
        <v>7.2577139823258</v>
      </c>
      <c r="Z262" s="209">
        <f>Dashboard!J263</f>
        <v>6.48682033277795</v>
      </c>
      <c r="AA262" s="7">
        <f t="shared" si="32"/>
        <v>5.94348202933166</v>
      </c>
      <c r="AB262" s="208" t="s">
        <v>1445</v>
      </c>
      <c r="AC262" s="176" t="s">
        <v>1445</v>
      </c>
      <c r="AD262" t="str">
        <f t="shared" si="33"/>
        <v/>
      </c>
      <c r="AE262" s="7">
        <f>Dashboard!L263</f>
        <v>0.362042023955957</v>
      </c>
      <c r="AF262" s="7">
        <f t="shared" si="31"/>
        <v>5.94348202933166</v>
      </c>
    </row>
    <row r="263" spans="1:32">
      <c r="A263" s="22" t="s">
        <v>79</v>
      </c>
      <c r="B263" s="167" t="s">
        <v>1286</v>
      </c>
      <c r="C263" s="206">
        <f>Dashboard!J276</f>
        <v>5.48625359730771</v>
      </c>
      <c r="D263" s="22" t="s">
        <v>79</v>
      </c>
      <c r="E263">
        <v>3</v>
      </c>
      <c r="F263" s="209">
        <f t="shared" si="40"/>
        <v>10.5706349157592</v>
      </c>
      <c r="G263" t="str">
        <f ca="1" t="shared" si="35"/>
        <v>Belmont</v>
      </c>
      <c r="H263" s="209">
        <f t="shared" si="39"/>
        <v>10.5706349157592</v>
      </c>
      <c r="I263" t="str">
        <f t="shared" si="36"/>
        <v/>
      </c>
      <c r="J263" s="209"/>
      <c r="K263" s="167"/>
      <c r="L263" s="209"/>
      <c r="U263" s="214" t="s">
        <v>524</v>
      </c>
      <c r="V263" s="209">
        <f>Dashboard!F264</f>
        <v>-9.39851439372023</v>
      </c>
      <c r="W263" s="209">
        <f>Dashboard!G264</f>
        <v>-7.97245210056883</v>
      </c>
      <c r="X263" s="209">
        <f>Dashboard!H264</f>
        <v>-9.28105099081452</v>
      </c>
      <c r="Y263" s="209">
        <f>Dashboard!I264</f>
        <v>-8.75321994425486</v>
      </c>
      <c r="Z263" s="209">
        <f>Dashboard!J264</f>
        <v>-9.48694459231424</v>
      </c>
      <c r="AA263" s="7">
        <f t="shared" si="32"/>
        <v>-0.362929757746606</v>
      </c>
      <c r="AB263" s="208" t="s">
        <v>1446</v>
      </c>
      <c r="AC263" s="22" t="s">
        <v>1446</v>
      </c>
      <c r="AD263" t="str">
        <f t="shared" si="33"/>
        <v/>
      </c>
      <c r="AE263" s="7">
        <f>Dashboard!L264</f>
        <v>-0.0221075496485015</v>
      </c>
      <c r="AF263" s="7">
        <f t="shared" si="31"/>
        <v>-0.362929757746606</v>
      </c>
    </row>
    <row r="264" spans="1:32">
      <c r="A264" s="22" t="s">
        <v>549</v>
      </c>
      <c r="B264" s="167" t="s">
        <v>1286</v>
      </c>
      <c r="C264" s="206">
        <f>Dashboard!J277</f>
        <v>2.93318341135552</v>
      </c>
      <c r="D264" s="22" t="s">
        <v>549</v>
      </c>
      <c r="E264">
        <v>4</v>
      </c>
      <c r="F264" s="209">
        <f t="shared" si="40"/>
        <v>9.91516173577655</v>
      </c>
      <c r="G264" t="str">
        <f ca="1" t="shared" si="35"/>
        <v>Pinner</v>
      </c>
      <c r="H264" s="209">
        <f t="shared" si="39"/>
        <v>9.91516173577655</v>
      </c>
      <c r="I264" t="str">
        <f t="shared" si="36"/>
        <v/>
      </c>
      <c r="J264" s="209"/>
      <c r="K264" s="167"/>
      <c r="L264" s="209"/>
      <c r="U264" s="214" t="s">
        <v>526</v>
      </c>
      <c r="V264" s="209">
        <f>Dashboard!F265</f>
        <v>-12.0514599042667</v>
      </c>
      <c r="W264" s="209">
        <f>Dashboard!G265</f>
        <v>-10.9812160010504</v>
      </c>
      <c r="X264" s="209">
        <f>Dashboard!H265</f>
        <v>-9.9981784241054</v>
      </c>
      <c r="Y264" s="209">
        <f>Dashboard!I265</f>
        <v>-9.36585864068445</v>
      </c>
      <c r="Z264" s="209">
        <f>Dashboard!J265</f>
        <v>-10.9635043316654</v>
      </c>
      <c r="AA264" s="7">
        <f t="shared" si="32"/>
        <v>4.4651200458801</v>
      </c>
      <c r="AB264" s="208" t="s">
        <v>1447</v>
      </c>
      <c r="AC264" s="176" t="s">
        <v>1447</v>
      </c>
      <c r="AD264" t="str">
        <f t="shared" si="33"/>
        <v/>
      </c>
      <c r="AE264" s="7">
        <f>Dashboard!L265</f>
        <v>0.271988893150321</v>
      </c>
      <c r="AF264" s="7">
        <f t="shared" si="31"/>
        <v>4.4651200458801</v>
      </c>
    </row>
    <row r="265" spans="1:32">
      <c r="A265" s="22" t="s">
        <v>551</v>
      </c>
      <c r="B265" s="167" t="s">
        <v>1286</v>
      </c>
      <c r="C265" s="206">
        <f>Dashboard!J278</f>
        <v>8.3818201236452</v>
      </c>
      <c r="D265" s="22" t="s">
        <v>551</v>
      </c>
      <c r="E265">
        <v>5</v>
      </c>
      <c r="F265" s="209">
        <f t="shared" si="40"/>
        <v>9.62649814455426</v>
      </c>
      <c r="G265" t="str">
        <f ca="1" t="shared" si="35"/>
        <v>Hatch End</v>
      </c>
      <c r="H265" s="209">
        <f t="shared" si="39"/>
        <v>9.62649814455426</v>
      </c>
      <c r="I265" t="str">
        <f t="shared" si="36"/>
        <v/>
      </c>
      <c r="J265" s="209"/>
      <c r="K265" s="167"/>
      <c r="L265" s="209"/>
      <c r="U265" s="214" t="s">
        <v>528</v>
      </c>
      <c r="V265" s="209">
        <f>Dashboard!F266</f>
        <v>-6.20708105697541</v>
      </c>
      <c r="W265" s="209">
        <f>Dashboard!G266</f>
        <v>-5.52206269033114</v>
      </c>
      <c r="X265" s="209">
        <f>Dashboard!H266</f>
        <v>-4.89785829661554</v>
      </c>
      <c r="Y265" s="209">
        <f>Dashboard!I266</f>
        <v>-3.55751540466614</v>
      </c>
      <c r="Z265" s="209">
        <f>Dashboard!J266</f>
        <v>-3.05924411652782</v>
      </c>
      <c r="AA265" s="7">
        <f t="shared" si="32"/>
        <v>12.9191578938724</v>
      </c>
      <c r="AB265" s="208" t="s">
        <v>1448</v>
      </c>
      <c r="AC265" s="22" t="s">
        <v>1449</v>
      </c>
      <c r="AD265" t="str">
        <f t="shared" si="33"/>
        <v>N</v>
      </c>
      <c r="AE265" s="7">
        <f>Dashboard!L266</f>
        <v>0.786959235111896</v>
      </c>
      <c r="AF265" s="7">
        <f t="shared" si="31"/>
        <v>12.9191578938724</v>
      </c>
    </row>
    <row r="266" spans="1:32">
      <c r="A266" s="22" t="s">
        <v>553</v>
      </c>
      <c r="B266" s="167" t="s">
        <v>1286</v>
      </c>
      <c r="C266" s="206">
        <f>Dashboard!J279</f>
        <v>5.09932503392444</v>
      </c>
      <c r="D266" s="22" t="s">
        <v>553</v>
      </c>
      <c r="E266">
        <v>6</v>
      </c>
      <c r="F266" s="209">
        <f t="shared" si="40"/>
        <v>8.3818201236452</v>
      </c>
      <c r="G266" t="str">
        <f ca="1" t="shared" si="35"/>
        <v>Harrow on the Hill</v>
      </c>
      <c r="H266" s="209">
        <f t="shared" si="39"/>
        <v>8.3818201236452</v>
      </c>
      <c r="I266" t="str">
        <f t="shared" si="36"/>
        <v/>
      </c>
      <c r="J266" s="209"/>
      <c r="K266" s="167"/>
      <c r="L266" s="209"/>
      <c r="U266" s="214" t="s">
        <v>530</v>
      </c>
      <c r="V266" s="209">
        <f>Dashboard!F267</f>
        <v>-4.02203651108554</v>
      </c>
      <c r="W266" s="209">
        <f>Dashboard!G267</f>
        <v>-4.18479476303129</v>
      </c>
      <c r="X266" s="209">
        <f>Dashboard!H267</f>
        <v>-2.92817671419166</v>
      </c>
      <c r="Y266" s="209">
        <f>Dashboard!I267</f>
        <v>-2.70686112970615</v>
      </c>
      <c r="Z266" s="209">
        <f>Dashboard!J267</f>
        <v>-2.68610272430917</v>
      </c>
      <c r="AA266" s="7">
        <f t="shared" si="32"/>
        <v>5.4828569121083</v>
      </c>
      <c r="AB266" s="208" t="s">
        <v>1450</v>
      </c>
      <c r="AC266" s="176" t="s">
        <v>1450</v>
      </c>
      <c r="AD266" t="str">
        <f t="shared" si="33"/>
        <v/>
      </c>
      <c r="AE266" s="7">
        <f>Dashboard!L267</f>
        <v>0.333983446694094</v>
      </c>
      <c r="AF266" s="7">
        <f t="shared" si="31"/>
        <v>5.4828569121083</v>
      </c>
    </row>
    <row r="267" spans="1:32">
      <c r="A267" s="22" t="s">
        <v>555</v>
      </c>
      <c r="B267" s="167" t="s">
        <v>1286</v>
      </c>
      <c r="C267" s="206">
        <f>Dashboard!J280</f>
        <v>9.62649814455426</v>
      </c>
      <c r="D267" s="22" t="s">
        <v>555</v>
      </c>
      <c r="E267">
        <v>7</v>
      </c>
      <c r="F267" s="209">
        <f t="shared" si="40"/>
        <v>8.20197541403844</v>
      </c>
      <c r="G267" t="str">
        <f ca="1" t="shared" si="35"/>
        <v>Canons</v>
      </c>
      <c r="H267" s="209">
        <f t="shared" si="39"/>
        <v>8.20197541403844</v>
      </c>
      <c r="I267" t="str">
        <f t="shared" si="36"/>
        <v/>
      </c>
      <c r="J267" s="209"/>
      <c r="K267" s="167"/>
      <c r="L267" s="209"/>
      <c r="U267" s="214" t="s">
        <v>532</v>
      </c>
      <c r="V267" s="209">
        <f>Dashboard!F268</f>
        <v>1.33017772482023</v>
      </c>
      <c r="W267" s="209">
        <f>Dashboard!G268</f>
        <v>2.42577904864449</v>
      </c>
      <c r="X267" s="209">
        <f>Dashboard!H268</f>
        <v>2.66605621383366</v>
      </c>
      <c r="Y267" s="209">
        <f>Dashboard!I268</f>
        <v>2.26153255394104</v>
      </c>
      <c r="Z267" s="209">
        <f>Dashboard!J268</f>
        <v>1.68720591975433</v>
      </c>
      <c r="AA267" s="7">
        <f t="shared" si="32"/>
        <v>1.46529306002172</v>
      </c>
      <c r="AB267" s="208" t="s">
        <v>1451</v>
      </c>
      <c r="AC267" s="22" t="s">
        <v>1451</v>
      </c>
      <c r="AD267" t="str">
        <f t="shared" si="33"/>
        <v/>
      </c>
      <c r="AE267" s="7">
        <f>Dashboard!L268</f>
        <v>0.0892570487335237</v>
      </c>
      <c r="AF267" s="7">
        <f t="shared" si="31"/>
        <v>1.46529306002172</v>
      </c>
    </row>
    <row r="268" spans="1:32">
      <c r="A268" s="22" t="s">
        <v>557</v>
      </c>
      <c r="B268" s="167" t="s">
        <v>1286</v>
      </c>
      <c r="C268" s="206">
        <f>Dashboard!J281</f>
        <v>11.0152388786689</v>
      </c>
      <c r="D268" s="22" t="s">
        <v>557</v>
      </c>
      <c r="E268">
        <v>8</v>
      </c>
      <c r="F268" s="209">
        <f t="shared" si="40"/>
        <v>7.90876264711546</v>
      </c>
      <c r="G268" t="str">
        <f ca="1" t="shared" si="35"/>
        <v>Headstone South</v>
      </c>
      <c r="H268" s="209">
        <f t="shared" si="39"/>
        <v>7.90876264711546</v>
      </c>
      <c r="I268" t="str">
        <f t="shared" si="36"/>
        <v/>
      </c>
      <c r="J268" s="209"/>
      <c r="K268" s="167"/>
      <c r="L268" s="209"/>
      <c r="U268" s="214" t="s">
        <v>534</v>
      </c>
      <c r="V268" s="209">
        <f>Dashboard!F269</f>
        <v>-7.00294697098501</v>
      </c>
      <c r="W268" s="209">
        <f>Dashboard!G269</f>
        <v>-6.37600463291831</v>
      </c>
      <c r="X268" s="209">
        <f>Dashboard!H269</f>
        <v>-4.91472090866361</v>
      </c>
      <c r="Y268" s="209">
        <f>Dashboard!I269</f>
        <v>-5.39551060670263</v>
      </c>
      <c r="Z268" s="209">
        <f>Dashboard!J269</f>
        <v>-5.95657339138526</v>
      </c>
      <c r="AA268" s="7">
        <f t="shared" si="32"/>
        <v>4.29446179918823</v>
      </c>
      <c r="AB268" s="208" t="s">
        <v>1452</v>
      </c>
      <c r="AC268" s="176" t="s">
        <v>1452</v>
      </c>
      <c r="AD268" t="str">
        <f t="shared" si="33"/>
        <v/>
      </c>
      <c r="AE268" s="7">
        <f>Dashboard!L269</f>
        <v>0.261593394899938</v>
      </c>
      <c r="AF268" s="7">
        <f t="shared" si="31"/>
        <v>4.29446179918823</v>
      </c>
    </row>
    <row r="269" spans="1:32">
      <c r="A269" s="22" t="s">
        <v>559</v>
      </c>
      <c r="B269" s="167" t="s">
        <v>1286</v>
      </c>
      <c r="C269" s="206">
        <f>Dashboard!J282</f>
        <v>7.90876264711546</v>
      </c>
      <c r="D269" s="22" t="s">
        <v>559</v>
      </c>
      <c r="E269">
        <v>9</v>
      </c>
      <c r="F269" s="209">
        <f t="shared" si="40"/>
        <v>7.27337942760965</v>
      </c>
      <c r="G269" t="str">
        <f ca="1" t="shared" si="35"/>
        <v>West Harrow</v>
      </c>
      <c r="H269" s="209">
        <f t="shared" si="39"/>
        <v>7.27337942760965</v>
      </c>
      <c r="I269" t="str">
        <f t="shared" si="36"/>
        <v/>
      </c>
      <c r="J269" s="209"/>
      <c r="K269" s="167"/>
      <c r="L269" s="209"/>
      <c r="U269" s="214" t="s">
        <v>536</v>
      </c>
      <c r="V269" s="209">
        <f>Dashboard!F270</f>
        <v>-7.49368843370623</v>
      </c>
      <c r="W269" s="209">
        <f>Dashboard!G270</f>
        <v>-8.0765585543839</v>
      </c>
      <c r="X269" s="209">
        <f>Dashboard!H270</f>
        <v>-7.06359841452161</v>
      </c>
      <c r="Y269" s="209">
        <f>Dashboard!I270</f>
        <v>-6.74770045920918</v>
      </c>
      <c r="Z269" s="209">
        <f>Dashboard!J270</f>
        <v>-7.08831083697947</v>
      </c>
      <c r="AA269" s="7">
        <f t="shared" si="32"/>
        <v>1.66372568777559</v>
      </c>
      <c r="AB269" s="208" t="s">
        <v>1453</v>
      </c>
      <c r="AC269" s="22" t="s">
        <v>1453</v>
      </c>
      <c r="AD269" t="str">
        <f t="shared" si="33"/>
        <v/>
      </c>
      <c r="AE269" s="7">
        <f>Dashboard!L270</f>
        <v>0.10134439918169</v>
      </c>
      <c r="AF269" s="7">
        <f t="shared" ref="AF269:AF332" si="41">((AE269-AE$11)/AE$10)*5</f>
        <v>1.66372568777559</v>
      </c>
    </row>
    <row r="270" spans="1:32">
      <c r="A270" s="22" t="s">
        <v>561</v>
      </c>
      <c r="B270" s="167" t="s">
        <v>1286</v>
      </c>
      <c r="C270" s="206">
        <f>Dashboard!J283</f>
        <v>3.47217312668625</v>
      </c>
      <c r="D270" s="22" t="s">
        <v>561</v>
      </c>
      <c r="E270">
        <v>10</v>
      </c>
      <c r="F270" s="209">
        <f t="shared" si="40"/>
        <v>6.90098571064094</v>
      </c>
      <c r="G270" t="str">
        <f ca="1" t="shared" si="35"/>
        <v>Rayners Lane</v>
      </c>
      <c r="H270" s="209">
        <f t="shared" si="39"/>
        <v>6.90098571064094</v>
      </c>
      <c r="I270" t="str">
        <f t="shared" si="36"/>
        <v/>
      </c>
      <c r="J270" s="209"/>
      <c r="K270" s="167"/>
      <c r="L270" s="209"/>
      <c r="U270" s="214" t="s">
        <v>538</v>
      </c>
      <c r="V270" s="209">
        <f>Dashboard!F271</f>
        <v>-5.81577269368276</v>
      </c>
      <c r="W270" s="209">
        <f>Dashboard!G271</f>
        <v>-7.31477837880699</v>
      </c>
      <c r="X270" s="209">
        <f>Dashboard!H271</f>
        <v>-5.40280502727867</v>
      </c>
      <c r="Y270" s="209">
        <f>Dashboard!I271</f>
        <v>-5.50066552755856</v>
      </c>
      <c r="Z270" s="209">
        <f>Dashboard!J271</f>
        <v>-6.021109026065</v>
      </c>
      <c r="AA270" s="7">
        <f t="shared" ref="AA270:AA333" si="42">AF270</f>
        <v>-0.842728689440203</v>
      </c>
      <c r="AB270" s="208" t="s">
        <v>1454</v>
      </c>
      <c r="AC270" s="176" t="s">
        <v>1454</v>
      </c>
      <c r="AD270" t="str">
        <f t="shared" ref="AD270:AD333" si="43">IF(AC270=AB270,"","N")</f>
        <v/>
      </c>
      <c r="AE270" s="7">
        <f>Dashboard!L271</f>
        <v>-0.0513340830955604</v>
      </c>
      <c r="AF270" s="7">
        <f t="shared" si="41"/>
        <v>-0.842728689440203</v>
      </c>
    </row>
    <row r="271" spans="1:32">
      <c r="A271" s="22" t="s">
        <v>563</v>
      </c>
      <c r="B271" s="167" t="s">
        <v>1286</v>
      </c>
      <c r="C271" s="206">
        <f>Dashboard!J284</f>
        <v>6.35014071308379</v>
      </c>
      <c r="D271" s="22" t="s">
        <v>563</v>
      </c>
      <c r="E271">
        <v>11</v>
      </c>
      <c r="F271" s="209">
        <f t="shared" si="40"/>
        <v>6.35014071308379</v>
      </c>
      <c r="G271" t="str">
        <f ca="1" t="shared" si="35"/>
        <v>Kenton West</v>
      </c>
      <c r="H271" s="209">
        <f t="shared" si="39"/>
        <v>6.35014071308379</v>
      </c>
      <c r="I271" t="str">
        <f t="shared" si="36"/>
        <v/>
      </c>
      <c r="J271" s="209"/>
      <c r="K271" s="167"/>
      <c r="L271" s="209"/>
      <c r="U271" s="214" t="s">
        <v>540</v>
      </c>
      <c r="V271" s="209">
        <f>Dashboard!F272</f>
        <v>-8.25239531576258</v>
      </c>
      <c r="W271" s="209">
        <f>Dashboard!G272</f>
        <v>-8.52620011080267</v>
      </c>
      <c r="X271" s="209">
        <f>Dashboard!H272</f>
        <v>-8.03616120554289</v>
      </c>
      <c r="Y271" s="209">
        <f>Dashboard!I272</f>
        <v>-6.83157305645354</v>
      </c>
      <c r="Z271" s="209">
        <f>Dashboard!J272</f>
        <v>-8.8002724817157</v>
      </c>
      <c r="AA271" s="7">
        <f t="shared" si="42"/>
        <v>-2.24856361600144</v>
      </c>
      <c r="AB271" s="208" t="s">
        <v>1455</v>
      </c>
      <c r="AC271" s="22" t="s">
        <v>1455</v>
      </c>
      <c r="AD271" t="str">
        <f t="shared" si="43"/>
        <v/>
      </c>
      <c r="AE271" s="7">
        <f>Dashboard!L272</f>
        <v>-0.136969291488281</v>
      </c>
      <c r="AF271" s="7">
        <f t="shared" si="41"/>
        <v>-2.24856361600144</v>
      </c>
    </row>
    <row r="272" spans="1:32">
      <c r="A272" s="22" t="s">
        <v>565</v>
      </c>
      <c r="B272" s="167" t="s">
        <v>1286</v>
      </c>
      <c r="C272" s="206">
        <f>Dashboard!J285</f>
        <v>2.07364147362177</v>
      </c>
      <c r="D272" s="22" t="s">
        <v>565</v>
      </c>
      <c r="E272">
        <v>12</v>
      </c>
      <c r="F272" s="209">
        <f t="shared" si="40"/>
        <v>5.98124587026238</v>
      </c>
      <c r="G272" t="str">
        <f ca="1" t="shared" si="35"/>
        <v>Stanmore Park</v>
      </c>
      <c r="H272" s="209">
        <f t="shared" si="39"/>
        <v>5.98124587026238</v>
      </c>
      <c r="I272" t="str">
        <f t="shared" si="36"/>
        <v/>
      </c>
      <c r="J272" s="209"/>
      <c r="K272" s="167"/>
      <c r="L272" s="209"/>
      <c r="U272" s="214" t="s">
        <v>542</v>
      </c>
      <c r="V272" s="209">
        <f>Dashboard!F273</f>
        <v>-5.72332564387717</v>
      </c>
      <c r="W272" s="209">
        <f>Dashboard!G273</f>
        <v>-5.49644966242651</v>
      </c>
      <c r="X272" s="209">
        <f>Dashboard!H273</f>
        <v>-5.02183430323012</v>
      </c>
      <c r="Y272" s="209">
        <f>Dashboard!I273</f>
        <v>-4.4428673432698</v>
      </c>
      <c r="Z272" s="209">
        <f>Dashboard!J273</f>
        <v>-4.43324004640687</v>
      </c>
      <c r="AA272" s="7">
        <f t="shared" si="42"/>
        <v>5.29468960611398</v>
      </c>
      <c r="AB272" s="208" t="s">
        <v>316</v>
      </c>
      <c r="AC272" s="176" t="s">
        <v>316</v>
      </c>
      <c r="AD272" t="str">
        <f t="shared" si="43"/>
        <v/>
      </c>
      <c r="AE272" s="7">
        <f>Dashboard!L273</f>
        <v>0.322521399367574</v>
      </c>
      <c r="AF272" s="7">
        <f t="shared" si="41"/>
        <v>5.29468960611398</v>
      </c>
    </row>
    <row r="273" spans="1:32">
      <c r="A273" s="22" t="s">
        <v>567</v>
      </c>
      <c r="B273" s="167" t="s">
        <v>1286</v>
      </c>
      <c r="C273" s="206">
        <f>Dashboard!J286</f>
        <v>9.91516173577655</v>
      </c>
      <c r="D273" s="22" t="s">
        <v>567</v>
      </c>
      <c r="E273">
        <v>13</v>
      </c>
      <c r="F273" s="209">
        <f t="shared" si="40"/>
        <v>5.48625359730771</v>
      </c>
      <c r="G273" t="str">
        <f ca="1" t="shared" si="35"/>
        <v>Edgware</v>
      </c>
      <c r="H273" s="209">
        <f t="shared" si="39"/>
        <v>5.48625359730771</v>
      </c>
      <c r="I273" t="str">
        <f t="shared" si="36"/>
        <v/>
      </c>
      <c r="J273" s="209"/>
      <c r="K273" s="167"/>
      <c r="L273" s="209"/>
      <c r="U273" s="214" t="s">
        <v>543</v>
      </c>
      <c r="V273" s="209">
        <f>Dashboard!F274</f>
        <v>11.0959891716089</v>
      </c>
      <c r="W273" s="209">
        <f>Dashboard!G274</f>
        <v>11.6232370772389</v>
      </c>
      <c r="X273" s="209">
        <f>Dashboard!H274</f>
        <v>11.2867611896858</v>
      </c>
      <c r="Y273" s="209">
        <f>Dashboard!I274</f>
        <v>10.5916047808201</v>
      </c>
      <c r="Z273" s="209">
        <f>Dashboard!J274</f>
        <v>10.5706349157592</v>
      </c>
      <c r="AA273" s="7">
        <f t="shared" si="42"/>
        <v>-2.15612647984742</v>
      </c>
      <c r="AB273" s="208" t="s">
        <v>544</v>
      </c>
      <c r="AC273" s="22" t="s">
        <v>544</v>
      </c>
      <c r="AD273" t="str">
        <f t="shared" si="43"/>
        <v/>
      </c>
      <c r="AE273" s="7">
        <f>Dashboard!L274</f>
        <v>-0.13133856396244</v>
      </c>
      <c r="AF273" s="7">
        <f t="shared" si="41"/>
        <v>-2.15612647984742</v>
      </c>
    </row>
    <row r="274" spans="1:32">
      <c r="A274" s="22" t="s">
        <v>569</v>
      </c>
      <c r="B274" s="167" t="s">
        <v>1286</v>
      </c>
      <c r="C274" s="206">
        <f>Dashboard!J287</f>
        <v>12.2906900231379</v>
      </c>
      <c r="D274" s="22" t="s">
        <v>569</v>
      </c>
      <c r="E274">
        <v>14</v>
      </c>
      <c r="F274" s="209">
        <f t="shared" si="40"/>
        <v>5.09932503392444</v>
      </c>
      <c r="G274" t="str">
        <f ca="1" t="shared" si="35"/>
        <v>Harrow Weald</v>
      </c>
      <c r="H274" s="209">
        <f t="shared" si="39"/>
        <v>5.09932503392444</v>
      </c>
      <c r="I274" t="str">
        <f t="shared" si="36"/>
        <v/>
      </c>
      <c r="J274" s="209"/>
      <c r="K274" s="167"/>
      <c r="L274" s="209"/>
      <c r="U274" s="214" t="s">
        <v>545</v>
      </c>
      <c r="V274" s="209">
        <f>Dashboard!F275</f>
        <v>7.7340909369404</v>
      </c>
      <c r="W274" s="209">
        <f>Dashboard!G275</f>
        <v>8.84256335485599</v>
      </c>
      <c r="X274" s="209">
        <f>Dashboard!H275</f>
        <v>8.59130676667727</v>
      </c>
      <c r="Y274" s="209">
        <f>Dashboard!I275</f>
        <v>8.8845848151219</v>
      </c>
      <c r="Z274" s="209">
        <f>Dashboard!J275</f>
        <v>8.20197541403844</v>
      </c>
      <c r="AA274" s="7">
        <f t="shared" si="42"/>
        <v>1.92026256444594</v>
      </c>
      <c r="AB274" s="208" t="s">
        <v>546</v>
      </c>
      <c r="AC274" s="176" t="s">
        <v>546</v>
      </c>
      <c r="AD274" t="str">
        <f t="shared" si="43"/>
        <v/>
      </c>
      <c r="AE274" s="7">
        <f>Dashboard!L275</f>
        <v>0.11697111927451</v>
      </c>
      <c r="AF274" s="7">
        <f t="shared" si="41"/>
        <v>1.92026256444594</v>
      </c>
    </row>
    <row r="275" spans="1:32">
      <c r="A275" s="22" t="s">
        <v>177</v>
      </c>
      <c r="B275" s="167" t="s">
        <v>1286</v>
      </c>
      <c r="C275" s="206">
        <f>Dashboard!J288</f>
        <v>4.96816195369167</v>
      </c>
      <c r="D275" s="22" t="s">
        <v>177</v>
      </c>
      <c r="E275">
        <v>15</v>
      </c>
      <c r="F275" s="209">
        <f t="shared" si="40"/>
        <v>4.96816195369167</v>
      </c>
      <c r="G275" t="str">
        <f ca="1" t="shared" si="35"/>
        <v>Queensbury</v>
      </c>
      <c r="H275" s="209">
        <f t="shared" si="39"/>
        <v>4.96816195369167</v>
      </c>
      <c r="I275" t="str">
        <f t="shared" si="36"/>
        <v/>
      </c>
      <c r="J275" s="209"/>
      <c r="K275" s="167"/>
      <c r="L275" s="209"/>
      <c r="U275" s="214" t="s">
        <v>547</v>
      </c>
      <c r="V275" s="209">
        <f>Dashboard!F276</f>
        <v>4.89791706204272</v>
      </c>
      <c r="W275" s="209">
        <f>Dashboard!G276</f>
        <v>5.3587451738915</v>
      </c>
      <c r="X275" s="209">
        <f>Dashboard!H276</f>
        <v>5.11796433590619</v>
      </c>
      <c r="Y275" s="209">
        <f>Dashboard!I276</f>
        <v>4.81969710333894</v>
      </c>
      <c r="Z275" s="209">
        <f>Dashboard!J276</f>
        <v>5.48625359730771</v>
      </c>
      <c r="AA275" s="7">
        <f t="shared" si="42"/>
        <v>2.41461445990324</v>
      </c>
      <c r="AB275" s="208" t="s">
        <v>79</v>
      </c>
      <c r="AC275" s="22" t="s">
        <v>79</v>
      </c>
      <c r="AD275" t="str">
        <f t="shared" si="43"/>
        <v/>
      </c>
      <c r="AE275" s="7">
        <f>Dashboard!L276</f>
        <v>0.147084133816249</v>
      </c>
      <c r="AF275" s="7">
        <f t="shared" si="41"/>
        <v>2.41461445990324</v>
      </c>
    </row>
    <row r="276" spans="1:32">
      <c r="A276" s="22" t="s">
        <v>572</v>
      </c>
      <c r="B276" s="167" t="s">
        <v>1286</v>
      </c>
      <c r="C276" s="206">
        <f>Dashboard!J289</f>
        <v>6.90098571064094</v>
      </c>
      <c r="D276" s="22" t="s">
        <v>572</v>
      </c>
      <c r="E276">
        <v>16</v>
      </c>
      <c r="F276" s="209">
        <f t="shared" si="40"/>
        <v>4.88960090158941</v>
      </c>
      <c r="G276" t="str">
        <f ca="1" t="shared" ref="G276:G339" si="44">VLOOKUP(F276,C:D,2,FALSE)</f>
        <v>Roxeth</v>
      </c>
      <c r="H276" s="209">
        <f t="shared" si="39"/>
        <v>4.88960090158941</v>
      </c>
      <c r="I276" t="str">
        <f t="shared" ref="I276:I339" si="45">IF(E276=1,B276&amp;" 2009","")</f>
        <v/>
      </c>
      <c r="J276" s="209"/>
      <c r="K276" s="167"/>
      <c r="L276" s="209"/>
      <c r="U276" s="214" t="s">
        <v>548</v>
      </c>
      <c r="V276" s="209">
        <f>Dashboard!F277</f>
        <v>2.38766696985914</v>
      </c>
      <c r="W276" s="209">
        <f>Dashboard!G277</f>
        <v>3.72806918115856</v>
      </c>
      <c r="X276" s="209">
        <f>Dashboard!H277</f>
        <v>3.21745716471015</v>
      </c>
      <c r="Y276" s="209">
        <f>Dashboard!I277</f>
        <v>4.39222656802314</v>
      </c>
      <c r="Z276" s="209">
        <f>Dashboard!J277</f>
        <v>2.93318341135552</v>
      </c>
      <c r="AA276" s="7">
        <f t="shared" si="42"/>
        <v>2.23887487653446</v>
      </c>
      <c r="AB276" s="208" t="s">
        <v>549</v>
      </c>
      <c r="AC276" s="176" t="s">
        <v>549</v>
      </c>
      <c r="AD276" t="str">
        <f t="shared" si="43"/>
        <v/>
      </c>
      <c r="AE276" s="7">
        <f>Dashboard!L277</f>
        <v>0.136379110374096</v>
      </c>
      <c r="AF276" s="7">
        <f t="shared" si="41"/>
        <v>2.23887487653446</v>
      </c>
    </row>
    <row r="277" spans="1:32">
      <c r="A277" s="22" t="s">
        <v>574</v>
      </c>
      <c r="B277" s="167" t="s">
        <v>1286</v>
      </c>
      <c r="C277" s="206">
        <f>Dashboard!J290</f>
        <v>0.84360032690437</v>
      </c>
      <c r="D277" s="22" t="s">
        <v>574</v>
      </c>
      <c r="E277">
        <v>17</v>
      </c>
      <c r="F277" s="209">
        <f t="shared" si="40"/>
        <v>3.47217312668625</v>
      </c>
      <c r="G277" t="str">
        <f ca="1" t="shared" si="44"/>
        <v>Kenton East</v>
      </c>
      <c r="H277" s="209">
        <f t="shared" si="39"/>
        <v>3.47217312668625</v>
      </c>
      <c r="I277" t="str">
        <f t="shared" si="45"/>
        <v/>
      </c>
      <c r="J277" s="209"/>
      <c r="K277" s="167"/>
      <c r="L277" s="209"/>
      <c r="U277" s="214" t="s">
        <v>550</v>
      </c>
      <c r="V277" s="209">
        <f>Dashboard!F278</f>
        <v>8.16257417848767</v>
      </c>
      <c r="W277" s="209">
        <f>Dashboard!G278</f>
        <v>7.38351328417828</v>
      </c>
      <c r="X277" s="209">
        <f>Dashboard!H278</f>
        <v>7.9818696800027</v>
      </c>
      <c r="Y277" s="209">
        <f>Dashboard!I278</f>
        <v>8.24362968129855</v>
      </c>
      <c r="Z277" s="209">
        <f>Dashboard!J278</f>
        <v>8.3818201236452</v>
      </c>
      <c r="AA277" s="7">
        <f t="shared" si="42"/>
        <v>0.899815662840087</v>
      </c>
      <c r="AB277" s="208" t="s">
        <v>1456</v>
      </c>
      <c r="AC277" s="22" t="s">
        <v>1456</v>
      </c>
      <c r="AD277" t="str">
        <f t="shared" si="43"/>
        <v/>
      </c>
      <c r="AE277" s="7">
        <f>Dashboard!L278</f>
        <v>0.0548114862893812</v>
      </c>
      <c r="AF277" s="7">
        <f t="shared" si="41"/>
        <v>0.899815662840087</v>
      </c>
    </row>
    <row r="278" spans="1:32">
      <c r="A278" s="22" t="s">
        <v>576</v>
      </c>
      <c r="B278" s="167" t="s">
        <v>1286</v>
      </c>
      <c r="C278" s="206">
        <f>Dashboard!J291</f>
        <v>4.88960090158941</v>
      </c>
      <c r="D278" s="22" t="s">
        <v>576</v>
      </c>
      <c r="E278">
        <v>18</v>
      </c>
      <c r="F278" s="209">
        <f t="shared" si="40"/>
        <v>2.93318341135552</v>
      </c>
      <c r="G278" t="str">
        <f ca="1" t="shared" si="44"/>
        <v>Greenhill</v>
      </c>
      <c r="H278" s="209">
        <f t="shared" si="39"/>
        <v>2.93318341135552</v>
      </c>
      <c r="I278" t="str">
        <f t="shared" si="45"/>
        <v/>
      </c>
      <c r="J278" s="209"/>
      <c r="K278" s="167"/>
      <c r="L278" s="209"/>
      <c r="U278" s="214" t="s">
        <v>552</v>
      </c>
      <c r="V278" s="209">
        <f>Dashboard!F279</f>
        <v>5.78481598818926</v>
      </c>
      <c r="W278" s="209">
        <f>Dashboard!G279</f>
        <v>6.65605618219275</v>
      </c>
      <c r="X278" s="209">
        <f>Dashboard!H279</f>
        <v>6.18241170835195</v>
      </c>
      <c r="Y278" s="209">
        <f>Dashboard!I279</f>
        <v>5.09487121071772</v>
      </c>
      <c r="Z278" s="209">
        <f>Dashboard!J279</f>
        <v>5.09932503392444</v>
      </c>
      <c r="AA278" s="7">
        <f t="shared" si="42"/>
        <v>-2.8133496240467</v>
      </c>
      <c r="AB278" s="208" t="s">
        <v>1457</v>
      </c>
      <c r="AC278" s="176" t="s">
        <v>1457</v>
      </c>
      <c r="AD278" t="str">
        <f t="shared" si="43"/>
        <v/>
      </c>
      <c r="AE278" s="7">
        <f>Dashboard!L279</f>
        <v>-0.171372738566206</v>
      </c>
      <c r="AF278" s="7">
        <f t="shared" si="41"/>
        <v>-2.8133496240467</v>
      </c>
    </row>
    <row r="279" spans="1:32">
      <c r="A279" s="22" t="s">
        <v>578</v>
      </c>
      <c r="B279" s="167" t="s">
        <v>1286</v>
      </c>
      <c r="C279" s="206">
        <f>Dashboard!J292</f>
        <v>5.98124587026238</v>
      </c>
      <c r="D279" s="22" t="s">
        <v>578</v>
      </c>
      <c r="E279">
        <v>19</v>
      </c>
      <c r="F279" s="209">
        <f t="shared" si="40"/>
        <v>2.07364147362177</v>
      </c>
      <c r="G279" t="str">
        <f ca="1" t="shared" si="44"/>
        <v>Marlborough</v>
      </c>
      <c r="H279" s="209">
        <f t="shared" si="39"/>
        <v>2.07364147362177</v>
      </c>
      <c r="I279" t="str">
        <f t="shared" si="45"/>
        <v/>
      </c>
      <c r="J279" s="209"/>
      <c r="K279" s="167"/>
      <c r="L279" s="209"/>
      <c r="U279" s="214" t="s">
        <v>554</v>
      </c>
      <c r="V279" s="209">
        <f>Dashboard!F280</f>
        <v>9.67797434752497</v>
      </c>
      <c r="W279" s="209">
        <f>Dashboard!G280</f>
        <v>10.2362379252004</v>
      </c>
      <c r="X279" s="209">
        <f>Dashboard!H280</f>
        <v>10.5492730379401</v>
      </c>
      <c r="Y279" s="209">
        <f>Dashboard!I280</f>
        <v>9.98527207003355</v>
      </c>
      <c r="Z279" s="209">
        <f>Dashboard!J280</f>
        <v>9.62649814455426</v>
      </c>
      <c r="AA279" s="7">
        <f t="shared" si="42"/>
        <v>-0.211265451971281</v>
      </c>
      <c r="AB279" s="208" t="s">
        <v>1458</v>
      </c>
      <c r="AC279" s="22" t="s">
        <v>1458</v>
      </c>
      <c r="AD279" t="str">
        <f t="shared" si="43"/>
        <v/>
      </c>
      <c r="AE279" s="7">
        <f>Dashboard!L280</f>
        <v>-0.0128690507426761</v>
      </c>
      <c r="AF279" s="7">
        <f t="shared" si="41"/>
        <v>-0.211265451971281</v>
      </c>
    </row>
    <row r="280" spans="1:32">
      <c r="A280" s="22" t="s">
        <v>580</v>
      </c>
      <c r="B280" s="167" t="s">
        <v>1286</v>
      </c>
      <c r="C280" s="206">
        <f>Dashboard!J293</f>
        <v>-0.848539008360507</v>
      </c>
      <c r="D280" s="22" t="s">
        <v>580</v>
      </c>
      <c r="E280">
        <v>20</v>
      </c>
      <c r="F280" s="209">
        <f t="shared" si="40"/>
        <v>0.84360032690437</v>
      </c>
      <c r="G280" t="str">
        <f ca="1" t="shared" si="44"/>
        <v>Roxbourne</v>
      </c>
      <c r="H280" s="209">
        <f t="shared" si="39"/>
        <v>0.84360032690437</v>
      </c>
      <c r="I280" t="str">
        <f t="shared" si="45"/>
        <v/>
      </c>
      <c r="J280" s="209"/>
      <c r="K280" s="167"/>
      <c r="L280" s="209"/>
      <c r="U280" s="214" t="s">
        <v>556</v>
      </c>
      <c r="V280" s="209">
        <f>Dashboard!F281</f>
        <v>11.7712853849893</v>
      </c>
      <c r="W280" s="209">
        <f>Dashboard!G281</f>
        <v>11.1309163122479</v>
      </c>
      <c r="X280" s="209">
        <f>Dashboard!H281</f>
        <v>12.4062533938776</v>
      </c>
      <c r="Y280" s="209">
        <f>Dashboard!I281</f>
        <v>11.2803959614316</v>
      </c>
      <c r="Z280" s="209">
        <f>Dashboard!J281</f>
        <v>11.0152388786689</v>
      </c>
      <c r="AA280" s="7">
        <f t="shared" si="42"/>
        <v>-3.10291936178705</v>
      </c>
      <c r="AB280" s="208" t="s">
        <v>1459</v>
      </c>
      <c r="AC280" s="176" t="s">
        <v>1459</v>
      </c>
      <c r="AD280" t="str">
        <f t="shared" si="43"/>
        <v/>
      </c>
      <c r="AE280" s="7">
        <f>Dashboard!L281</f>
        <v>-0.189011626580089</v>
      </c>
      <c r="AF280" s="7">
        <f t="shared" si="41"/>
        <v>-3.10291936178705</v>
      </c>
    </row>
    <row r="281" spans="1:32">
      <c r="A281" s="22" t="s">
        <v>582</v>
      </c>
      <c r="B281" s="167" t="s">
        <v>1286</v>
      </c>
      <c r="C281" s="206">
        <f>Dashboard!J294</f>
        <v>7.27337942760965</v>
      </c>
      <c r="D281" s="22" t="s">
        <v>582</v>
      </c>
      <c r="E281">
        <v>21</v>
      </c>
      <c r="F281" s="209">
        <f t="shared" si="40"/>
        <v>-0.848539008360507</v>
      </c>
      <c r="G281" t="str">
        <f ca="1" t="shared" si="44"/>
        <v>Wealdstone</v>
      </c>
      <c r="H281" s="209">
        <f t="shared" si="39"/>
        <v>-0.848539008360507</v>
      </c>
      <c r="I281" t="str">
        <f t="shared" si="45"/>
        <v/>
      </c>
      <c r="J281" s="209"/>
      <c r="K281" s="167"/>
      <c r="L281" s="209"/>
      <c r="U281" s="214" t="s">
        <v>558</v>
      </c>
      <c r="V281" s="209">
        <f>Dashboard!F282</f>
        <v>8.44204013718903</v>
      </c>
      <c r="W281" s="209">
        <f>Dashboard!G282</f>
        <v>8.68818624587085</v>
      </c>
      <c r="X281" s="209">
        <f>Dashboard!H282</f>
        <v>8.54577237585844</v>
      </c>
      <c r="Y281" s="209">
        <f>Dashboard!I282</f>
        <v>7.58846975453479</v>
      </c>
      <c r="Z281" s="209">
        <f>Dashboard!J282</f>
        <v>7.90876264711546</v>
      </c>
      <c r="AA281" s="7">
        <f t="shared" si="42"/>
        <v>-2.18864452824194</v>
      </c>
      <c r="AB281" s="208" t="s">
        <v>1460</v>
      </c>
      <c r="AC281" s="22" t="s">
        <v>1460</v>
      </c>
      <c r="AD281" t="str">
        <f t="shared" si="43"/>
        <v/>
      </c>
      <c r="AE281" s="7">
        <f>Dashboard!L282</f>
        <v>-0.133319372518393</v>
      </c>
      <c r="AF281" s="7">
        <f t="shared" si="41"/>
        <v>-2.18864452824194</v>
      </c>
    </row>
    <row r="282" spans="1:32">
      <c r="A282" s="22" t="s">
        <v>584</v>
      </c>
      <c r="B282" s="167" t="s">
        <v>1287</v>
      </c>
      <c r="C282" s="206">
        <f>Dashboard!J295</f>
        <v>-0.92383498729079</v>
      </c>
      <c r="D282" s="22" t="s">
        <v>584</v>
      </c>
      <c r="E282">
        <v>1</v>
      </c>
      <c r="F282" s="209">
        <f>LARGE(C$282:C$299,E282)</f>
        <v>9.60565201979913</v>
      </c>
      <c r="G282" t="str">
        <f ca="1" t="shared" si="44"/>
        <v>Cranham</v>
      </c>
      <c r="H282" s="209">
        <f t="shared" si="39"/>
        <v>9.60565201979913</v>
      </c>
      <c r="I282" t="str">
        <f t="shared" si="45"/>
        <v>Havering 2009</v>
      </c>
      <c r="J282" s="209">
        <f>MAX(C$282:C$299)</f>
        <v>9.60565201979913</v>
      </c>
      <c r="K282" s="167"/>
      <c r="L282" s="209"/>
      <c r="U282" s="214" t="s">
        <v>560</v>
      </c>
      <c r="V282" s="209">
        <f>Dashboard!F283</f>
        <v>2.54209845608092</v>
      </c>
      <c r="W282" s="209">
        <f>Dashboard!G283</f>
        <v>2.70834743037644</v>
      </c>
      <c r="X282" s="209">
        <f>Dashboard!H283</f>
        <v>2.9849528353888</v>
      </c>
      <c r="Y282" s="209">
        <f>Dashboard!I283</f>
        <v>2.61279666576015</v>
      </c>
      <c r="Z282" s="209">
        <f>Dashboard!J283</f>
        <v>3.47217312668625</v>
      </c>
      <c r="AA282" s="7">
        <f t="shared" si="42"/>
        <v>3.81715500197832</v>
      </c>
      <c r="AB282" s="208" t="s">
        <v>1461</v>
      </c>
      <c r="AC282" s="176" t="s">
        <v>1461</v>
      </c>
      <c r="AD282" t="str">
        <f t="shared" si="43"/>
        <v/>
      </c>
      <c r="AE282" s="7">
        <f>Dashboard!L283</f>
        <v>0.232518667651332</v>
      </c>
      <c r="AF282" s="7">
        <f t="shared" si="41"/>
        <v>3.81715500197832</v>
      </c>
    </row>
    <row r="283" spans="1:32">
      <c r="A283" s="22" t="s">
        <v>586</v>
      </c>
      <c r="B283" s="167" t="s">
        <v>1287</v>
      </c>
      <c r="C283" s="206">
        <f>Dashboard!J296</f>
        <v>9.60565201979913</v>
      </c>
      <c r="D283" s="22" t="s">
        <v>586</v>
      </c>
      <c r="E283">
        <v>2</v>
      </c>
      <c r="F283" s="209">
        <f t="shared" ref="F283:F299" si="46">LARGE(C$282:C$299,E283)</f>
        <v>9.30951918103096</v>
      </c>
      <c r="G283" t="str">
        <f ca="1" t="shared" si="44"/>
        <v>Hacton</v>
      </c>
      <c r="H283" s="209">
        <f t="shared" si="39"/>
        <v>9.30951918103096</v>
      </c>
      <c r="I283" t="str">
        <f t="shared" si="45"/>
        <v/>
      </c>
      <c r="J283" s="209">
        <f>MIN(C$282:C$299)</f>
        <v>-1.61102696767403</v>
      </c>
      <c r="K283" s="167"/>
      <c r="L283" s="209"/>
      <c r="U283" s="214" t="s">
        <v>562</v>
      </c>
      <c r="V283" s="209">
        <f>Dashboard!F284</f>
        <v>7.61692277979193</v>
      </c>
      <c r="W283" s="209">
        <f>Dashboard!G284</f>
        <v>7.0545186669545</v>
      </c>
      <c r="X283" s="209">
        <f>Dashboard!H284</f>
        <v>7.75096150890578</v>
      </c>
      <c r="Y283" s="209">
        <f>Dashboard!I284</f>
        <v>7.48540677008414</v>
      </c>
      <c r="Z283" s="209">
        <f>Dashboard!J284</f>
        <v>6.35014071308379</v>
      </c>
      <c r="AA283" s="7">
        <f t="shared" si="42"/>
        <v>-5.19904869487982</v>
      </c>
      <c r="AB283" s="208" t="s">
        <v>1462</v>
      </c>
      <c r="AC283" s="22" t="s">
        <v>1462</v>
      </c>
      <c r="AD283" t="str">
        <f t="shared" si="43"/>
        <v/>
      </c>
      <c r="AE283" s="7">
        <f>Dashboard!L284</f>
        <v>-0.316695516677035</v>
      </c>
      <c r="AF283" s="7">
        <f t="shared" si="41"/>
        <v>-5.19904869487982</v>
      </c>
    </row>
    <row r="284" spans="1:32">
      <c r="A284" s="22" t="s">
        <v>588</v>
      </c>
      <c r="B284" s="167" t="s">
        <v>1287</v>
      </c>
      <c r="C284" s="206">
        <f>Dashboard!J297</f>
        <v>5.39872062776248</v>
      </c>
      <c r="D284" s="22" t="s">
        <v>588</v>
      </c>
      <c r="E284">
        <v>3</v>
      </c>
      <c r="F284" s="209">
        <f t="shared" si="46"/>
        <v>8.47089317413595</v>
      </c>
      <c r="G284" t="str">
        <f ca="1" t="shared" si="44"/>
        <v>Emerson Park</v>
      </c>
      <c r="H284" s="209">
        <f t="shared" si="39"/>
        <v>8.47089317413595</v>
      </c>
      <c r="I284" t="str">
        <f t="shared" si="45"/>
        <v/>
      </c>
      <c r="J284" s="209"/>
      <c r="K284" s="167"/>
      <c r="L284" s="209"/>
      <c r="U284" s="214" t="s">
        <v>564</v>
      </c>
      <c r="V284" s="209">
        <f>Dashboard!F285</f>
        <v>2.53281885674051</v>
      </c>
      <c r="W284" s="209">
        <f>Dashboard!G285</f>
        <v>2.81313680770113</v>
      </c>
      <c r="X284" s="209">
        <f>Dashboard!H285</f>
        <v>3.13558808824973</v>
      </c>
      <c r="Y284" s="209">
        <f>Dashboard!I285</f>
        <v>2.79308978645428</v>
      </c>
      <c r="Z284" s="209">
        <f>Dashboard!J285</f>
        <v>2.07364147362177</v>
      </c>
      <c r="AA284" s="7">
        <f t="shared" si="42"/>
        <v>-1.88452744727071</v>
      </c>
      <c r="AB284" s="208" t="s">
        <v>565</v>
      </c>
      <c r="AC284" s="176" t="s">
        <v>565</v>
      </c>
      <c r="AD284" t="str">
        <f t="shared" si="43"/>
        <v/>
      </c>
      <c r="AE284" s="7">
        <f>Dashboard!L285</f>
        <v>-0.114794345779684</v>
      </c>
      <c r="AF284" s="7">
        <f t="shared" si="41"/>
        <v>-1.88452744727071</v>
      </c>
    </row>
    <row r="285" spans="1:32">
      <c r="A285" s="22" t="s">
        <v>590</v>
      </c>
      <c r="B285" s="167" t="s">
        <v>1287</v>
      </c>
      <c r="C285" s="206">
        <f>Dashboard!J298</f>
        <v>8.47089317413595</v>
      </c>
      <c r="D285" s="22" t="s">
        <v>590</v>
      </c>
      <c r="E285">
        <v>4</v>
      </c>
      <c r="F285" s="209">
        <f t="shared" si="46"/>
        <v>7.8021676400104</v>
      </c>
      <c r="G285" t="str">
        <f ca="1" t="shared" si="44"/>
        <v>Hylands</v>
      </c>
      <c r="H285" s="209">
        <f t="shared" si="39"/>
        <v>7.8021676400104</v>
      </c>
      <c r="I285" t="str">
        <f t="shared" si="45"/>
        <v/>
      </c>
      <c r="J285" s="209"/>
      <c r="K285" s="167"/>
      <c r="L285" s="209"/>
      <c r="U285" s="214" t="s">
        <v>566</v>
      </c>
      <c r="V285" s="209">
        <f>Dashboard!F286</f>
        <v>10.1033635188268</v>
      </c>
      <c r="W285" s="209">
        <f>Dashboard!G286</f>
        <v>10.217790208714</v>
      </c>
      <c r="X285" s="209">
        <f>Dashboard!H286</f>
        <v>10.250866247383</v>
      </c>
      <c r="Y285" s="209">
        <f>Dashboard!I286</f>
        <v>10.392838166399</v>
      </c>
      <c r="Z285" s="209">
        <f>Dashboard!J286</f>
        <v>9.91516173577655</v>
      </c>
      <c r="AA285" s="7">
        <f t="shared" si="42"/>
        <v>-0.772406130664568</v>
      </c>
      <c r="AB285" s="208" t="s">
        <v>567</v>
      </c>
      <c r="AC285" s="22" t="s">
        <v>567</v>
      </c>
      <c r="AD285" t="str">
        <f t="shared" si="43"/>
        <v/>
      </c>
      <c r="AE285" s="7">
        <f>Dashboard!L286</f>
        <v>-0.0470504457625549</v>
      </c>
      <c r="AF285" s="7">
        <f t="shared" si="41"/>
        <v>-0.772406130664568</v>
      </c>
    </row>
    <row r="286" spans="1:32">
      <c r="A286" s="22" t="s">
        <v>592</v>
      </c>
      <c r="B286" s="167" t="s">
        <v>1287</v>
      </c>
      <c r="C286" s="206">
        <f>Dashboard!J299</f>
        <v>-0.671859078085392</v>
      </c>
      <c r="D286" s="22" t="s">
        <v>592</v>
      </c>
      <c r="E286">
        <v>5</v>
      </c>
      <c r="F286" s="209">
        <f t="shared" si="46"/>
        <v>7.65883225237027</v>
      </c>
      <c r="G286" t="str">
        <f ca="1" t="shared" si="44"/>
        <v>Upminster</v>
      </c>
      <c r="H286" s="209">
        <f t="shared" si="39"/>
        <v>7.65883225237027</v>
      </c>
      <c r="I286" t="str">
        <f t="shared" si="45"/>
        <v/>
      </c>
      <c r="J286" s="209"/>
      <c r="K286" s="167"/>
      <c r="L286" s="209"/>
      <c r="U286" s="214" t="s">
        <v>568</v>
      </c>
      <c r="V286" s="209">
        <f>Dashboard!F287</f>
        <v>12.478261079138</v>
      </c>
      <c r="W286" s="209">
        <f>Dashboard!G287</f>
        <v>12.2387541661883</v>
      </c>
      <c r="X286" s="209">
        <f>Dashboard!H287</f>
        <v>13.0813836573973</v>
      </c>
      <c r="Y286" s="209">
        <f>Dashboard!I287</f>
        <v>12.4067041398676</v>
      </c>
      <c r="Z286" s="209">
        <f>Dashboard!J287</f>
        <v>12.2906900231379</v>
      </c>
      <c r="AA286" s="7">
        <f t="shared" si="42"/>
        <v>-0.769817539672523</v>
      </c>
      <c r="AB286" s="208" t="s">
        <v>1463</v>
      </c>
      <c r="AC286" s="176" t="s">
        <v>1463</v>
      </c>
      <c r="AD286" t="str">
        <f t="shared" si="43"/>
        <v/>
      </c>
      <c r="AE286" s="7">
        <f>Dashboard!L287</f>
        <v>-0.0468927640000243</v>
      </c>
      <c r="AF286" s="7">
        <f t="shared" si="41"/>
        <v>-0.769817539672523</v>
      </c>
    </row>
    <row r="287" spans="1:32">
      <c r="A287" s="22" t="s">
        <v>594</v>
      </c>
      <c r="B287" s="167" t="s">
        <v>1287</v>
      </c>
      <c r="C287" s="206">
        <f>Dashboard!J300</f>
        <v>9.30951918103096</v>
      </c>
      <c r="D287" s="22" t="s">
        <v>594</v>
      </c>
      <c r="E287">
        <v>6</v>
      </c>
      <c r="F287" s="209">
        <f t="shared" si="46"/>
        <v>6.39297212567386</v>
      </c>
      <c r="G287" t="str">
        <f ca="1" t="shared" si="44"/>
        <v>Pettits</v>
      </c>
      <c r="H287" s="209">
        <f t="shared" si="39"/>
        <v>6.39297212567386</v>
      </c>
      <c r="I287" t="str">
        <f t="shared" si="45"/>
        <v/>
      </c>
      <c r="J287" s="209"/>
      <c r="K287" s="167"/>
      <c r="L287" s="209"/>
      <c r="U287" s="214" t="s">
        <v>570</v>
      </c>
      <c r="V287" s="209">
        <f>Dashboard!F288</f>
        <v>5.19959844898094</v>
      </c>
      <c r="W287" s="209">
        <f>Dashboard!G288</f>
        <v>5.85176263206153</v>
      </c>
      <c r="X287" s="209">
        <f>Dashboard!H288</f>
        <v>6.11921769799534</v>
      </c>
      <c r="Y287" s="209">
        <f>Dashboard!I288</f>
        <v>4.81785925894739</v>
      </c>
      <c r="Z287" s="209">
        <f>Dashboard!J288</f>
        <v>4.96816195369167</v>
      </c>
      <c r="AA287" s="7">
        <f t="shared" si="42"/>
        <v>-0.949847365544077</v>
      </c>
      <c r="AB287" s="208" t="s">
        <v>177</v>
      </c>
      <c r="AC287" s="22" t="s">
        <v>177</v>
      </c>
      <c r="AD287" t="str">
        <f t="shared" si="43"/>
        <v/>
      </c>
      <c r="AE287" s="7">
        <f>Dashboard!L288</f>
        <v>-0.0578591238223161</v>
      </c>
      <c r="AF287" s="7">
        <f t="shared" si="41"/>
        <v>-0.949847365544077</v>
      </c>
    </row>
    <row r="288" spans="1:32">
      <c r="A288" s="22" t="s">
        <v>596</v>
      </c>
      <c r="B288" s="167" t="s">
        <v>1287</v>
      </c>
      <c r="C288" s="206">
        <f>Dashboard!J301</f>
        <v>5.40241791711781</v>
      </c>
      <c r="D288" s="22" t="s">
        <v>596</v>
      </c>
      <c r="E288">
        <v>7</v>
      </c>
      <c r="F288" s="209">
        <f t="shared" si="46"/>
        <v>5.40241791711781</v>
      </c>
      <c r="G288" t="str">
        <f ca="1" t="shared" si="44"/>
        <v>Harold Wood</v>
      </c>
      <c r="H288" s="209">
        <f t="shared" si="39"/>
        <v>5.40241791711781</v>
      </c>
      <c r="I288" t="str">
        <f t="shared" si="45"/>
        <v/>
      </c>
      <c r="J288" s="209"/>
      <c r="K288" s="167"/>
      <c r="L288" s="209"/>
      <c r="U288" s="214" t="s">
        <v>571</v>
      </c>
      <c r="V288" s="209">
        <f>Dashboard!F289</f>
        <v>7.6353935240256</v>
      </c>
      <c r="W288" s="209">
        <f>Dashboard!G289</f>
        <v>7.28406973950717</v>
      </c>
      <c r="X288" s="209">
        <f>Dashboard!H289</f>
        <v>7.40512915157745</v>
      </c>
      <c r="Y288" s="209">
        <f>Dashboard!I289</f>
        <v>7.11322183969539</v>
      </c>
      <c r="Z288" s="209">
        <f>Dashboard!J289</f>
        <v>6.90098571064094</v>
      </c>
      <c r="AA288" s="7">
        <f t="shared" si="42"/>
        <v>-3.01411117510455</v>
      </c>
      <c r="AB288" s="208" t="s">
        <v>1464</v>
      </c>
      <c r="AC288" s="176" t="s">
        <v>1464</v>
      </c>
      <c r="AD288" t="str">
        <f t="shared" si="43"/>
        <v/>
      </c>
      <c r="AE288" s="7">
        <f>Dashboard!L289</f>
        <v>-0.183601953346164</v>
      </c>
      <c r="AF288" s="7">
        <f t="shared" si="41"/>
        <v>-3.01411117510455</v>
      </c>
    </row>
    <row r="289" spans="1:32">
      <c r="A289" s="22" t="s">
        <v>598</v>
      </c>
      <c r="B289" s="167" t="s">
        <v>1287</v>
      </c>
      <c r="C289" s="206">
        <f>Dashboard!J302</f>
        <v>1.54583054458531</v>
      </c>
      <c r="D289" s="22" t="s">
        <v>598</v>
      </c>
      <c r="E289">
        <v>8</v>
      </c>
      <c r="F289" s="209">
        <f t="shared" si="46"/>
        <v>5.39872062776248</v>
      </c>
      <c r="G289" t="str">
        <f ca="1" t="shared" si="44"/>
        <v>Elm Park</v>
      </c>
      <c r="H289" s="209">
        <f t="shared" si="39"/>
        <v>5.39872062776248</v>
      </c>
      <c r="I289" t="str">
        <f t="shared" si="45"/>
        <v/>
      </c>
      <c r="J289" s="209"/>
      <c r="K289" s="167"/>
      <c r="L289" s="209"/>
      <c r="U289" s="214" t="s">
        <v>573</v>
      </c>
      <c r="V289" s="209">
        <f>Dashboard!F290</f>
        <v>2.33370784689414</v>
      </c>
      <c r="W289" s="209">
        <f>Dashboard!G290</f>
        <v>2.63855954591077</v>
      </c>
      <c r="X289" s="209">
        <f>Dashboard!H290</f>
        <v>1.43638285152356</v>
      </c>
      <c r="Y289" s="209">
        <f>Dashboard!I290</f>
        <v>0.239693127821583</v>
      </c>
      <c r="Z289" s="209">
        <f>Dashboard!J290</f>
        <v>0.84360032690437</v>
      </c>
      <c r="AA289" s="7">
        <f t="shared" si="42"/>
        <v>-6.11560722292601</v>
      </c>
      <c r="AB289" s="208" t="s">
        <v>574</v>
      </c>
      <c r="AC289" s="22" t="s">
        <v>574</v>
      </c>
      <c r="AD289" t="str">
        <f t="shared" si="43"/>
        <v/>
      </c>
      <c r="AE289" s="7">
        <f>Dashboard!L290</f>
        <v>-0.372526879997444</v>
      </c>
      <c r="AF289" s="7">
        <f t="shared" si="41"/>
        <v>-6.11560722292601</v>
      </c>
    </row>
    <row r="290" spans="1:32">
      <c r="A290" s="22" t="s">
        <v>600</v>
      </c>
      <c r="B290" s="167" t="s">
        <v>1287</v>
      </c>
      <c r="C290" s="206">
        <f>Dashboard!J303</f>
        <v>-1.61102696767403</v>
      </c>
      <c r="D290" s="22" t="s">
        <v>600</v>
      </c>
      <c r="E290">
        <v>9</v>
      </c>
      <c r="F290" s="209">
        <f t="shared" si="46"/>
        <v>4.99602851654459</v>
      </c>
      <c r="G290" t="str">
        <f ca="1" t="shared" si="44"/>
        <v>Squirrel's Heath</v>
      </c>
      <c r="H290" s="209">
        <f t="shared" si="39"/>
        <v>4.99602851654459</v>
      </c>
      <c r="I290" t="str">
        <f t="shared" si="45"/>
        <v/>
      </c>
      <c r="J290" s="209"/>
      <c r="K290" s="167"/>
      <c r="L290" s="209"/>
      <c r="U290" s="214" t="s">
        <v>575</v>
      </c>
      <c r="V290" s="209">
        <f>Dashboard!F291</f>
        <v>6.04274891375808</v>
      </c>
      <c r="W290" s="209">
        <f>Dashboard!G291</f>
        <v>5.62810686652435</v>
      </c>
      <c r="X290" s="209">
        <f>Dashboard!H291</f>
        <v>6.58501926564417</v>
      </c>
      <c r="Y290" s="209">
        <f>Dashboard!I291</f>
        <v>5.00521777932346</v>
      </c>
      <c r="Z290" s="209">
        <f>Dashboard!J291</f>
        <v>4.88960090158941</v>
      </c>
      <c r="AA290" s="7">
        <f t="shared" si="42"/>
        <v>-4.73267882868606</v>
      </c>
      <c r="AB290" s="208" t="s">
        <v>576</v>
      </c>
      <c r="AC290" s="176" t="s">
        <v>576</v>
      </c>
      <c r="AD290" t="str">
        <f t="shared" si="43"/>
        <v/>
      </c>
      <c r="AE290" s="7">
        <f>Dashboard!L291</f>
        <v>-0.288287003042168</v>
      </c>
      <c r="AF290" s="7">
        <f t="shared" si="41"/>
        <v>-4.73267882868606</v>
      </c>
    </row>
    <row r="291" spans="1:32">
      <c r="A291" s="22" t="s">
        <v>602</v>
      </c>
      <c r="B291" s="167" t="s">
        <v>1287</v>
      </c>
      <c r="C291" s="206">
        <f>Dashboard!J304</f>
        <v>7.8021676400104</v>
      </c>
      <c r="D291" s="22" t="s">
        <v>602</v>
      </c>
      <c r="E291">
        <v>10</v>
      </c>
      <c r="F291" s="209">
        <f t="shared" si="46"/>
        <v>4.68386340958025</v>
      </c>
      <c r="G291" t="str">
        <f ca="1" t="shared" si="44"/>
        <v>Mawneys</v>
      </c>
      <c r="H291" s="209">
        <f t="shared" si="39"/>
        <v>4.68386340958025</v>
      </c>
      <c r="I291" t="str">
        <f t="shared" si="45"/>
        <v/>
      </c>
      <c r="J291" s="209"/>
      <c r="K291" s="167"/>
      <c r="L291" s="209"/>
      <c r="U291" s="214" t="s">
        <v>577</v>
      </c>
      <c r="V291" s="209">
        <f>Dashboard!F292</f>
        <v>7.3570506820074</v>
      </c>
      <c r="W291" s="209">
        <f>Dashboard!G292</f>
        <v>6.79875036814453</v>
      </c>
      <c r="X291" s="209">
        <f>Dashboard!H292</f>
        <v>7.48233171319781</v>
      </c>
      <c r="Y291" s="209">
        <f>Dashboard!I292</f>
        <v>6.61136274873005</v>
      </c>
      <c r="Z291" s="209">
        <f>Dashboard!J292</f>
        <v>5.98124587026238</v>
      </c>
      <c r="AA291" s="7">
        <f t="shared" si="42"/>
        <v>-5.64649310950524</v>
      </c>
      <c r="AB291" s="208" t="s">
        <v>1465</v>
      </c>
      <c r="AC291" s="22" t="s">
        <v>1465</v>
      </c>
      <c r="AD291" t="str">
        <f t="shared" si="43"/>
        <v/>
      </c>
      <c r="AE291" s="7">
        <f>Dashboard!L292</f>
        <v>-0.343951202936255</v>
      </c>
      <c r="AF291" s="7">
        <f t="shared" si="41"/>
        <v>-5.64649310950524</v>
      </c>
    </row>
    <row r="292" spans="1:32">
      <c r="A292" s="22" t="s">
        <v>604</v>
      </c>
      <c r="B292" s="167" t="s">
        <v>1287</v>
      </c>
      <c r="C292" s="206">
        <f>Dashboard!J305</f>
        <v>4.68386340958025</v>
      </c>
      <c r="D292" s="22" t="s">
        <v>604</v>
      </c>
      <c r="E292">
        <v>11</v>
      </c>
      <c r="F292" s="209">
        <f t="shared" si="46"/>
        <v>4.47146537678607</v>
      </c>
      <c r="G292" t="str">
        <f ca="1" t="shared" si="44"/>
        <v>Rainham and Wennington</v>
      </c>
      <c r="H292" s="209">
        <f t="shared" si="39"/>
        <v>4.47146537678607</v>
      </c>
      <c r="I292" t="str">
        <f t="shared" si="45"/>
        <v/>
      </c>
      <c r="J292" s="209"/>
      <c r="K292" s="167"/>
      <c r="L292" s="209"/>
      <c r="U292" s="214" t="s">
        <v>579</v>
      </c>
      <c r="V292" s="209">
        <f>Dashboard!F293</f>
        <v>-0.0103916586210866</v>
      </c>
      <c r="W292" s="209">
        <f>Dashboard!G293</f>
        <v>-0.153104996195451</v>
      </c>
      <c r="X292" s="209">
        <f>Dashboard!H293</f>
        <v>0.193142355117699</v>
      </c>
      <c r="Y292" s="209">
        <f>Dashboard!I293</f>
        <v>0.100534061312557</v>
      </c>
      <c r="Z292" s="209">
        <f>Dashboard!J293</f>
        <v>-0.848539008360507</v>
      </c>
      <c r="AA292" s="7">
        <f t="shared" si="42"/>
        <v>-3.43987257105975</v>
      </c>
      <c r="AB292" s="208" t="s">
        <v>580</v>
      </c>
      <c r="AC292" s="176" t="s">
        <v>580</v>
      </c>
      <c r="AD292" t="str">
        <f t="shared" si="43"/>
        <v/>
      </c>
      <c r="AE292" s="7">
        <f>Dashboard!L293</f>
        <v>-0.209536837434855</v>
      </c>
      <c r="AF292" s="7">
        <f t="shared" si="41"/>
        <v>-3.43987257105975</v>
      </c>
    </row>
    <row r="293" spans="1:32">
      <c r="A293" s="22" t="s">
        <v>606</v>
      </c>
      <c r="B293" s="167" t="s">
        <v>1287</v>
      </c>
      <c r="C293" s="206">
        <f>Dashboard!J306</f>
        <v>6.39297212567386</v>
      </c>
      <c r="D293" s="22" t="s">
        <v>606</v>
      </c>
      <c r="E293">
        <v>12</v>
      </c>
      <c r="F293" s="209">
        <f t="shared" si="46"/>
        <v>3.31186447642141</v>
      </c>
      <c r="G293" t="str">
        <f ca="1" t="shared" si="44"/>
        <v>St Andrew's</v>
      </c>
      <c r="H293" s="209">
        <f t="shared" si="39"/>
        <v>3.31186447642141</v>
      </c>
      <c r="I293" t="str">
        <f t="shared" si="45"/>
        <v/>
      </c>
      <c r="J293" s="209"/>
      <c r="K293" s="167"/>
      <c r="L293" s="209"/>
      <c r="U293" s="214" t="s">
        <v>581</v>
      </c>
      <c r="V293" s="209">
        <f>Dashboard!F294</f>
        <v>7.20712625767928</v>
      </c>
      <c r="W293" s="209">
        <f>Dashboard!G294</f>
        <v>6.54560039675128</v>
      </c>
      <c r="X293" s="209">
        <f>Dashboard!H294</f>
        <v>6.79544336857602</v>
      </c>
      <c r="Y293" s="209">
        <f>Dashboard!I294</f>
        <v>6.70804069814966</v>
      </c>
      <c r="Z293" s="209">
        <f>Dashboard!J294</f>
        <v>7.27337942760965</v>
      </c>
      <c r="AA293" s="7">
        <f t="shared" si="42"/>
        <v>0.271912166828517</v>
      </c>
      <c r="AB293" s="208" t="s">
        <v>1466</v>
      </c>
      <c r="AC293" s="22" t="s">
        <v>1466</v>
      </c>
      <c r="AD293" t="str">
        <f t="shared" si="43"/>
        <v/>
      </c>
      <c r="AE293" s="7">
        <f>Dashboard!L294</f>
        <v>0.0165632924825914</v>
      </c>
      <c r="AF293" s="7">
        <f t="shared" si="41"/>
        <v>0.271912166828517</v>
      </c>
    </row>
    <row r="294" spans="1:32">
      <c r="A294" s="22" t="s">
        <v>608</v>
      </c>
      <c r="B294" s="167" t="s">
        <v>1287</v>
      </c>
      <c r="C294" s="206">
        <f>Dashboard!J307</f>
        <v>4.47146537678607</v>
      </c>
      <c r="D294" s="22" t="s">
        <v>608</v>
      </c>
      <c r="E294">
        <v>13</v>
      </c>
      <c r="F294" s="209">
        <f t="shared" si="46"/>
        <v>2.85426454453365</v>
      </c>
      <c r="G294" t="str">
        <f ca="1" t="shared" si="44"/>
        <v>Romford Town</v>
      </c>
      <c r="H294" s="209">
        <f t="shared" si="39"/>
        <v>2.85426454453365</v>
      </c>
      <c r="I294" t="str">
        <f t="shared" si="45"/>
        <v/>
      </c>
      <c r="J294" s="209"/>
      <c r="K294" s="167"/>
      <c r="L294" s="209"/>
      <c r="U294" s="214" t="s">
        <v>583</v>
      </c>
      <c r="V294" s="209">
        <f>Dashboard!F295</f>
        <v>0.675771490312253</v>
      </c>
      <c r="W294" s="209">
        <f>Dashboard!G295</f>
        <v>0.153540315759259</v>
      </c>
      <c r="X294" s="209">
        <f>Dashboard!H295</f>
        <v>0.353086368140837</v>
      </c>
      <c r="Y294" s="209">
        <f>Dashboard!I295</f>
        <v>-0.0193026646057306</v>
      </c>
      <c r="Z294" s="209">
        <f>Dashboard!J295</f>
        <v>-0.92383498729079</v>
      </c>
      <c r="AA294" s="7">
        <f t="shared" si="42"/>
        <v>-6.56500607978646</v>
      </c>
      <c r="AB294" s="208" t="s">
        <v>584</v>
      </c>
      <c r="AC294" s="176" t="s">
        <v>584</v>
      </c>
      <c r="AD294" t="str">
        <f t="shared" si="43"/>
        <v/>
      </c>
      <c r="AE294" s="7">
        <f>Dashboard!L295</f>
        <v>-0.399901619400761</v>
      </c>
      <c r="AF294" s="7">
        <f t="shared" si="41"/>
        <v>-6.56500607978646</v>
      </c>
    </row>
    <row r="295" spans="1:32">
      <c r="A295" s="22" t="s">
        <v>610</v>
      </c>
      <c r="B295" s="167" t="s">
        <v>1287</v>
      </c>
      <c r="C295" s="206">
        <f>Dashboard!J308</f>
        <v>2.85426454453365</v>
      </c>
      <c r="D295" s="22" t="s">
        <v>610</v>
      </c>
      <c r="E295">
        <v>14</v>
      </c>
      <c r="F295" s="209">
        <f t="shared" si="46"/>
        <v>1.54583054458531</v>
      </c>
      <c r="G295" t="str">
        <f ca="1" t="shared" si="44"/>
        <v>Havering Park</v>
      </c>
      <c r="H295" s="209">
        <f t="shared" si="39"/>
        <v>1.54583054458531</v>
      </c>
      <c r="I295" t="str">
        <f t="shared" si="45"/>
        <v/>
      </c>
      <c r="J295" s="209"/>
      <c r="K295" s="167"/>
      <c r="L295" s="209"/>
      <c r="U295" s="214" t="s">
        <v>585</v>
      </c>
      <c r="V295" s="209">
        <f>Dashboard!F296</f>
        <v>11.0535313434737</v>
      </c>
      <c r="W295" s="209">
        <f>Dashboard!G296</f>
        <v>10.7723525877137</v>
      </c>
      <c r="X295" s="209">
        <f>Dashboard!H296</f>
        <v>11.239523175713</v>
      </c>
      <c r="Y295" s="209">
        <f>Dashboard!I296</f>
        <v>9.80602379481964</v>
      </c>
      <c r="Z295" s="209">
        <f>Dashboard!J296</f>
        <v>9.60565201979913</v>
      </c>
      <c r="AA295" s="7">
        <f t="shared" si="42"/>
        <v>-5.9422968685175</v>
      </c>
      <c r="AB295" s="208" t="s">
        <v>586</v>
      </c>
      <c r="AC295" s="22" t="s">
        <v>586</v>
      </c>
      <c r="AD295" t="str">
        <f t="shared" si="43"/>
        <v/>
      </c>
      <c r="AE295" s="7">
        <f>Dashboard!L296</f>
        <v>-0.36196983091865</v>
      </c>
      <c r="AF295" s="7">
        <f t="shared" si="41"/>
        <v>-5.9422968685175</v>
      </c>
    </row>
    <row r="296" spans="1:32">
      <c r="A296" s="22" t="s">
        <v>612</v>
      </c>
      <c r="B296" s="167" t="s">
        <v>1287</v>
      </c>
      <c r="C296" s="206">
        <f>Dashboard!J309</f>
        <v>3.31186447642141</v>
      </c>
      <c r="D296" s="22" t="s">
        <v>612</v>
      </c>
      <c r="E296">
        <v>15</v>
      </c>
      <c r="F296" s="209">
        <f t="shared" si="46"/>
        <v>0.924912212413723</v>
      </c>
      <c r="G296" t="str">
        <f ca="1" t="shared" si="44"/>
        <v>South Hornchurch</v>
      </c>
      <c r="H296" s="209">
        <f t="shared" si="39"/>
        <v>0.924912212413723</v>
      </c>
      <c r="I296" t="str">
        <f t="shared" si="45"/>
        <v/>
      </c>
      <c r="J296" s="209"/>
      <c r="K296" s="167"/>
      <c r="L296" s="209"/>
      <c r="U296" s="214" t="s">
        <v>587</v>
      </c>
      <c r="V296" s="209">
        <f>Dashboard!F297</f>
        <v>6.49993059633355</v>
      </c>
      <c r="W296" s="209">
        <f>Dashboard!G297</f>
        <v>6.95832265494483</v>
      </c>
      <c r="X296" s="209">
        <f>Dashboard!H297</f>
        <v>7.64005503865128</v>
      </c>
      <c r="Y296" s="209">
        <f>Dashboard!I297</f>
        <v>6.07619988137654</v>
      </c>
      <c r="Z296" s="209">
        <f>Dashboard!J297</f>
        <v>5.39872062776248</v>
      </c>
      <c r="AA296" s="7">
        <f t="shared" si="42"/>
        <v>-4.51951791894693</v>
      </c>
      <c r="AB296" s="208" t="s">
        <v>1467</v>
      </c>
      <c r="AC296" s="176" t="s">
        <v>1467</v>
      </c>
      <c r="AD296" t="str">
        <f t="shared" si="43"/>
        <v/>
      </c>
      <c r="AE296" s="7">
        <f>Dashboard!L297</f>
        <v>-0.275302492142767</v>
      </c>
      <c r="AF296" s="7">
        <f t="shared" si="41"/>
        <v>-4.51951791894693</v>
      </c>
    </row>
    <row r="297" spans="1:32">
      <c r="A297" s="22" t="s">
        <v>614</v>
      </c>
      <c r="B297" s="167" t="s">
        <v>1287</v>
      </c>
      <c r="C297" s="206">
        <f>Dashboard!J310</f>
        <v>0.924912212413723</v>
      </c>
      <c r="D297" s="22" t="s">
        <v>614</v>
      </c>
      <c r="E297">
        <v>16</v>
      </c>
      <c r="F297" s="209">
        <f t="shared" si="46"/>
        <v>-0.671859078085392</v>
      </c>
      <c r="G297" t="str">
        <f ca="1" t="shared" si="44"/>
        <v>Gooshays</v>
      </c>
      <c r="H297" s="209">
        <f t="shared" si="39"/>
        <v>-0.671859078085392</v>
      </c>
      <c r="I297" t="str">
        <f t="shared" si="45"/>
        <v/>
      </c>
      <c r="J297" s="209"/>
      <c r="K297" s="167"/>
      <c r="L297" s="209"/>
      <c r="U297" s="214" t="s">
        <v>589</v>
      </c>
      <c r="V297" s="209">
        <f>Dashboard!F298</f>
        <v>10.7895583527677</v>
      </c>
      <c r="W297" s="209">
        <f>Dashboard!G298</f>
        <v>9.93714997764532</v>
      </c>
      <c r="X297" s="209">
        <f>Dashboard!H298</f>
        <v>10.0944284482051</v>
      </c>
      <c r="Y297" s="209">
        <f>Dashboard!I298</f>
        <v>8.5450305500502</v>
      </c>
      <c r="Z297" s="209">
        <f>Dashboard!J298</f>
        <v>8.47089317413595</v>
      </c>
      <c r="AA297" s="7">
        <f t="shared" si="42"/>
        <v>-9.51612237624616</v>
      </c>
      <c r="AB297" s="208" t="s">
        <v>1468</v>
      </c>
      <c r="AC297" s="22" t="s">
        <v>1468</v>
      </c>
      <c r="AD297" t="str">
        <f t="shared" si="43"/>
        <v/>
      </c>
      <c r="AE297" s="7">
        <f>Dashboard!L298</f>
        <v>-0.579666294657938</v>
      </c>
      <c r="AF297" s="7">
        <f t="shared" si="41"/>
        <v>-9.51612237624616</v>
      </c>
    </row>
    <row r="298" spans="1:32">
      <c r="A298" s="22" t="s">
        <v>616</v>
      </c>
      <c r="B298" s="167" t="s">
        <v>1287</v>
      </c>
      <c r="C298" s="206">
        <f>Dashboard!J311</f>
        <v>4.99602851654459</v>
      </c>
      <c r="D298" s="22" t="s">
        <v>616</v>
      </c>
      <c r="E298">
        <v>17</v>
      </c>
      <c r="F298" s="209">
        <f t="shared" si="46"/>
        <v>-0.92383498729079</v>
      </c>
      <c r="G298" t="str">
        <f ca="1" t="shared" si="44"/>
        <v>Brooklands</v>
      </c>
      <c r="H298" s="209">
        <f t="shared" si="39"/>
        <v>-0.92383498729079</v>
      </c>
      <c r="I298" t="str">
        <f t="shared" si="45"/>
        <v/>
      </c>
      <c r="J298" s="209"/>
      <c r="K298" s="167"/>
      <c r="L298" s="209"/>
      <c r="U298" s="214" t="s">
        <v>591</v>
      </c>
      <c r="V298" s="209">
        <f>Dashboard!F299</f>
        <v>2.11857553613333</v>
      </c>
      <c r="W298" s="209">
        <f>Dashboard!G299</f>
        <v>2.45207492800571</v>
      </c>
      <c r="X298" s="209">
        <f>Dashboard!H299</f>
        <v>1.44572423842067</v>
      </c>
      <c r="Y298" s="209">
        <f>Dashboard!I299</f>
        <v>-0.532556029602456</v>
      </c>
      <c r="Z298" s="209">
        <f>Dashboard!J299</f>
        <v>-0.671859078085392</v>
      </c>
      <c r="AA298" s="7">
        <f t="shared" si="42"/>
        <v>-11.452329347305</v>
      </c>
      <c r="AB298" s="208" t="s">
        <v>592</v>
      </c>
      <c r="AC298" s="176" t="s">
        <v>592</v>
      </c>
      <c r="AD298" t="str">
        <f t="shared" si="43"/>
        <v/>
      </c>
      <c r="AE298" s="7">
        <f>Dashboard!L299</f>
        <v>-0.697608653554681</v>
      </c>
      <c r="AF298" s="7">
        <f t="shared" si="41"/>
        <v>-11.452329347305</v>
      </c>
    </row>
    <row r="299" spans="1:32">
      <c r="A299" s="22" t="s">
        <v>618</v>
      </c>
      <c r="B299" s="167" t="s">
        <v>1287</v>
      </c>
      <c r="C299" s="206">
        <f>Dashboard!J312</f>
        <v>7.65883225237027</v>
      </c>
      <c r="D299" s="22" t="s">
        <v>618</v>
      </c>
      <c r="E299">
        <v>18</v>
      </c>
      <c r="F299" s="209">
        <f t="shared" si="46"/>
        <v>-1.61102696767403</v>
      </c>
      <c r="G299" t="str">
        <f ca="1" t="shared" si="44"/>
        <v>Heaton</v>
      </c>
      <c r="H299" s="209">
        <f t="shared" si="39"/>
        <v>-1.61102696767403</v>
      </c>
      <c r="I299" t="str">
        <f t="shared" si="45"/>
        <v/>
      </c>
      <c r="J299" s="209"/>
      <c r="K299" s="167"/>
      <c r="L299" s="209"/>
      <c r="U299" s="214" t="s">
        <v>593</v>
      </c>
      <c r="V299" s="209">
        <f>Dashboard!F300</f>
        <v>10.1489889957329</v>
      </c>
      <c r="W299" s="209">
        <f>Dashboard!G300</f>
        <v>10.4792679018505</v>
      </c>
      <c r="X299" s="209">
        <f>Dashboard!H300</f>
        <v>11.0478452422412</v>
      </c>
      <c r="Y299" s="209">
        <f>Dashboard!I300</f>
        <v>8.6356986872741</v>
      </c>
      <c r="Z299" s="209">
        <f>Dashboard!J300</f>
        <v>9.30951918103096</v>
      </c>
      <c r="AA299" s="7">
        <f t="shared" si="42"/>
        <v>-3.44530015005552</v>
      </c>
      <c r="AB299" s="208" t="s">
        <v>594</v>
      </c>
      <c r="AC299" s="22" t="s">
        <v>594</v>
      </c>
      <c r="AD299" t="str">
        <f t="shared" si="43"/>
        <v/>
      </c>
      <c r="AE299" s="7">
        <f>Dashboard!L300</f>
        <v>-0.209867453675488</v>
      </c>
      <c r="AF299" s="7">
        <f t="shared" si="41"/>
        <v>-3.44530015005552</v>
      </c>
    </row>
    <row r="300" spans="1:32">
      <c r="A300" s="22" t="s">
        <v>151</v>
      </c>
      <c r="B300" s="167" t="s">
        <v>1288</v>
      </c>
      <c r="C300" s="206">
        <f>Dashboard!J313</f>
        <v>4.03012711190803</v>
      </c>
      <c r="D300" s="22" t="s">
        <v>151</v>
      </c>
      <c r="E300">
        <v>1</v>
      </c>
      <c r="F300" s="209">
        <f>LARGE(C$300:C$321,E300)</f>
        <v>11.0630351759282</v>
      </c>
      <c r="G300" t="str">
        <f ca="1" t="shared" si="44"/>
        <v>Ickenham</v>
      </c>
      <c r="H300" s="209">
        <f t="shared" si="39"/>
        <v>11.0630351759282</v>
      </c>
      <c r="I300" t="str">
        <f t="shared" si="45"/>
        <v>Hillingdon 2009</v>
      </c>
      <c r="J300" s="209">
        <f>MAX(C$300:C$321)</f>
        <v>11.0630351759282</v>
      </c>
      <c r="K300" s="167"/>
      <c r="L300" s="209"/>
      <c r="U300" s="214" t="s">
        <v>595</v>
      </c>
      <c r="V300" s="209">
        <f>Dashboard!F301</f>
        <v>6.77350229530885</v>
      </c>
      <c r="W300" s="209">
        <f>Dashboard!G301</f>
        <v>6.29521951351367</v>
      </c>
      <c r="X300" s="209">
        <f>Dashboard!H301</f>
        <v>6.65057476659075</v>
      </c>
      <c r="Y300" s="209">
        <f>Dashboard!I301</f>
        <v>5.04276523789573</v>
      </c>
      <c r="Z300" s="209">
        <f>Dashboard!J301</f>
        <v>5.40241791711781</v>
      </c>
      <c r="AA300" s="7">
        <f t="shared" si="42"/>
        <v>-5.62711979774699</v>
      </c>
      <c r="AB300" s="208" t="s">
        <v>1469</v>
      </c>
      <c r="AC300" s="176" t="s">
        <v>1469</v>
      </c>
      <c r="AD300" t="str">
        <f t="shared" si="43"/>
        <v/>
      </c>
      <c r="AE300" s="7">
        <f>Dashboard!L301</f>
        <v>-0.342771094547759</v>
      </c>
      <c r="AF300" s="7">
        <f t="shared" si="41"/>
        <v>-5.62711979774699</v>
      </c>
    </row>
    <row r="301" spans="1:32">
      <c r="A301" s="22" t="s">
        <v>621</v>
      </c>
      <c r="B301" s="167" t="s">
        <v>1288</v>
      </c>
      <c r="C301" s="206">
        <f>Dashboard!J314</f>
        <v>-1.32354700987411</v>
      </c>
      <c r="D301" s="22" t="s">
        <v>621</v>
      </c>
      <c r="E301">
        <v>2</v>
      </c>
      <c r="F301" s="209">
        <f t="shared" ref="F301:F321" si="47">LARGE(C$300:C$321,E301)</f>
        <v>11.0529449163591</v>
      </c>
      <c r="G301" t="str">
        <f ca="1" t="shared" si="44"/>
        <v>Eastcote and East Ruislip</v>
      </c>
      <c r="H301" s="209">
        <f t="shared" si="39"/>
        <v>11.0529449163591</v>
      </c>
      <c r="I301" t="str">
        <f t="shared" si="45"/>
        <v/>
      </c>
      <c r="J301" s="209">
        <f>MIN(C$300:C$321)</f>
        <v>-1.32354700987411</v>
      </c>
      <c r="K301" s="167"/>
      <c r="L301" s="209"/>
      <c r="U301" s="214" t="s">
        <v>597</v>
      </c>
      <c r="V301" s="209">
        <f>Dashboard!F302</f>
        <v>3.55297721692884</v>
      </c>
      <c r="W301" s="209">
        <f>Dashboard!G302</f>
        <v>3.21177590990096</v>
      </c>
      <c r="X301" s="209">
        <f>Dashboard!H302</f>
        <v>2.69942507102915</v>
      </c>
      <c r="Y301" s="209">
        <f>Dashboard!I302</f>
        <v>0.72282503055268</v>
      </c>
      <c r="Z301" s="209">
        <f>Dashboard!J302</f>
        <v>1.54583054458531</v>
      </c>
      <c r="AA301" s="7">
        <f t="shared" si="42"/>
        <v>-8.23760736872211</v>
      </c>
      <c r="AB301" s="208" t="s">
        <v>1470</v>
      </c>
      <c r="AC301" s="22" t="s">
        <v>1470</v>
      </c>
      <c r="AD301" t="str">
        <f t="shared" si="43"/>
        <v/>
      </c>
      <c r="AE301" s="7">
        <f>Dashboard!L302</f>
        <v>-0.501786668085883</v>
      </c>
      <c r="AF301" s="7">
        <f t="shared" si="41"/>
        <v>-8.23760736872211</v>
      </c>
    </row>
    <row r="302" spans="1:32">
      <c r="A302" s="22" t="s">
        <v>623</v>
      </c>
      <c r="B302" s="167" t="s">
        <v>1288</v>
      </c>
      <c r="C302" s="206">
        <f>Dashboard!J315</f>
        <v>6.28450144253844</v>
      </c>
      <c r="D302" s="22" t="s">
        <v>623</v>
      </c>
      <c r="E302">
        <v>3</v>
      </c>
      <c r="F302" s="209">
        <f t="shared" si="47"/>
        <v>10.4658001244948</v>
      </c>
      <c r="G302" t="str">
        <f ca="1" t="shared" si="44"/>
        <v>Northwood</v>
      </c>
      <c r="H302" s="209">
        <f t="shared" si="39"/>
        <v>10.4658001244948</v>
      </c>
      <c r="I302" t="str">
        <f t="shared" si="45"/>
        <v/>
      </c>
      <c r="J302" s="209"/>
      <c r="K302" s="167"/>
      <c r="L302" s="209"/>
      <c r="U302" s="214" t="s">
        <v>599</v>
      </c>
      <c r="V302" s="209">
        <f>Dashboard!F303</f>
        <v>1.74111564854046</v>
      </c>
      <c r="W302" s="209">
        <f>Dashboard!G303</f>
        <v>1.72463562223202</v>
      </c>
      <c r="X302" s="209">
        <f>Dashboard!H303</f>
        <v>1.48458625142247</v>
      </c>
      <c r="Y302" s="209">
        <f>Dashboard!I303</f>
        <v>-0.298678080963576</v>
      </c>
      <c r="Z302" s="209">
        <f>Dashboard!J303</f>
        <v>-1.61102696767403</v>
      </c>
      <c r="AA302" s="7">
        <f t="shared" si="42"/>
        <v>-13.7576566261072</v>
      </c>
      <c r="AB302" s="208" t="s">
        <v>600</v>
      </c>
      <c r="AC302" s="176" t="s">
        <v>600</v>
      </c>
      <c r="AD302" t="str">
        <f t="shared" si="43"/>
        <v/>
      </c>
      <c r="AE302" s="7">
        <f>Dashboard!L303</f>
        <v>-0.838035654053622</v>
      </c>
      <c r="AF302" s="7">
        <f t="shared" si="41"/>
        <v>-13.7576566261072</v>
      </c>
    </row>
    <row r="303" spans="1:32">
      <c r="A303" s="22" t="s">
        <v>625</v>
      </c>
      <c r="B303" s="167" t="s">
        <v>1288</v>
      </c>
      <c r="C303" s="206">
        <f>Dashboard!J316</f>
        <v>8.29271215476406</v>
      </c>
      <c r="D303" s="22" t="s">
        <v>625</v>
      </c>
      <c r="E303">
        <v>4</v>
      </c>
      <c r="F303" s="209">
        <f t="shared" si="47"/>
        <v>9.95183578815852</v>
      </c>
      <c r="G303" t="str">
        <f ca="1" t="shared" si="44"/>
        <v>West Ruislip</v>
      </c>
      <c r="H303" s="209">
        <f t="shared" si="39"/>
        <v>9.95183578815852</v>
      </c>
      <c r="I303" t="str">
        <f t="shared" si="45"/>
        <v/>
      </c>
      <c r="J303" s="209"/>
      <c r="K303" s="167"/>
      <c r="L303" s="209"/>
      <c r="U303" s="214" t="s">
        <v>601</v>
      </c>
      <c r="V303" s="209">
        <f>Dashboard!F304</f>
        <v>8.40347837718525</v>
      </c>
      <c r="W303" s="209">
        <f>Dashboard!G304</f>
        <v>8.66195941041423</v>
      </c>
      <c r="X303" s="209">
        <f>Dashboard!H304</f>
        <v>8.4415601864652</v>
      </c>
      <c r="Y303" s="209">
        <f>Dashboard!I304</f>
        <v>7.44564415050006</v>
      </c>
      <c r="Z303" s="209">
        <f>Dashboard!J304</f>
        <v>7.8021676400104</v>
      </c>
      <c r="AA303" s="7">
        <f t="shared" si="42"/>
        <v>-2.46786237782004</v>
      </c>
      <c r="AB303" s="208" t="s">
        <v>602</v>
      </c>
      <c r="AC303" s="22" t="s">
        <v>602</v>
      </c>
      <c r="AD303" t="str">
        <f t="shared" si="43"/>
        <v/>
      </c>
      <c r="AE303" s="7">
        <f>Dashboard!L304</f>
        <v>-0.150327684293713</v>
      </c>
      <c r="AF303" s="7">
        <f t="shared" si="41"/>
        <v>-2.46786237782004</v>
      </c>
    </row>
    <row r="304" spans="1:32">
      <c r="A304" s="22" t="s">
        <v>627</v>
      </c>
      <c r="B304" s="167" t="s">
        <v>1288</v>
      </c>
      <c r="C304" s="206">
        <f>Dashboard!J317</f>
        <v>5.40578973934482</v>
      </c>
      <c r="D304" s="22" t="s">
        <v>627</v>
      </c>
      <c r="E304">
        <v>5</v>
      </c>
      <c r="F304" s="209">
        <f t="shared" si="47"/>
        <v>8.29398069447118</v>
      </c>
      <c r="G304" t="str">
        <f ca="1" t="shared" si="44"/>
        <v>Uxbridge North</v>
      </c>
      <c r="H304" s="209">
        <f t="shared" si="39"/>
        <v>8.29398069447118</v>
      </c>
      <c r="I304" t="str">
        <f t="shared" si="45"/>
        <v/>
      </c>
      <c r="J304" s="209"/>
      <c r="K304" s="167"/>
      <c r="L304" s="209"/>
      <c r="U304" s="214" t="s">
        <v>603</v>
      </c>
      <c r="V304" s="209">
        <f>Dashboard!F305</f>
        <v>6.59469111816357</v>
      </c>
      <c r="W304" s="209">
        <f>Dashboard!G305</f>
        <v>6.361452967904</v>
      </c>
      <c r="X304" s="209">
        <f>Dashboard!H305</f>
        <v>6.34099896315347</v>
      </c>
      <c r="Y304" s="209">
        <f>Dashboard!I305</f>
        <v>4.90629795639849</v>
      </c>
      <c r="Z304" s="209">
        <f>Dashboard!J305</f>
        <v>4.68386340958025</v>
      </c>
      <c r="AA304" s="7">
        <f t="shared" si="42"/>
        <v>-7.84230102835768</v>
      </c>
      <c r="AB304" s="208" t="s">
        <v>604</v>
      </c>
      <c r="AC304" s="176" t="s">
        <v>604</v>
      </c>
      <c r="AD304" t="str">
        <f t="shared" si="43"/>
        <v/>
      </c>
      <c r="AE304" s="7">
        <f>Dashboard!L305</f>
        <v>-0.477706927145831</v>
      </c>
      <c r="AF304" s="7">
        <f t="shared" si="41"/>
        <v>-7.84230102835768</v>
      </c>
    </row>
    <row r="305" spans="1:32">
      <c r="A305" s="22" t="s">
        <v>629</v>
      </c>
      <c r="B305" s="167" t="s">
        <v>1288</v>
      </c>
      <c r="C305" s="206">
        <f>Dashboard!J318</f>
        <v>11.0529449163591</v>
      </c>
      <c r="D305" s="22" t="s">
        <v>629</v>
      </c>
      <c r="E305">
        <v>6</v>
      </c>
      <c r="F305" s="209">
        <f t="shared" si="47"/>
        <v>8.29271215476406</v>
      </c>
      <c r="G305" t="str">
        <f ca="1" t="shared" si="44"/>
        <v>Cavendish</v>
      </c>
      <c r="H305" s="209">
        <f t="shared" si="39"/>
        <v>8.29271215476406</v>
      </c>
      <c r="I305" t="str">
        <f t="shared" si="45"/>
        <v/>
      </c>
      <c r="J305" s="209"/>
      <c r="K305" s="167"/>
      <c r="L305" s="209"/>
      <c r="U305" s="214" t="s">
        <v>605</v>
      </c>
      <c r="V305" s="209">
        <f>Dashboard!F306</f>
        <v>7.89226854642016</v>
      </c>
      <c r="W305" s="209">
        <f>Dashboard!G306</f>
        <v>7.48135569824445</v>
      </c>
      <c r="X305" s="209">
        <f>Dashboard!H306</f>
        <v>7.52753401962674</v>
      </c>
      <c r="Y305" s="209">
        <f>Dashboard!I306</f>
        <v>6.9544792961871</v>
      </c>
      <c r="Z305" s="209">
        <f>Dashboard!J306</f>
        <v>6.39297212567386</v>
      </c>
      <c r="AA305" s="7">
        <f t="shared" si="42"/>
        <v>-6.15331974170972</v>
      </c>
      <c r="AB305" s="208" t="s">
        <v>606</v>
      </c>
      <c r="AC305" s="22" t="s">
        <v>606</v>
      </c>
      <c r="AD305" t="str">
        <f t="shared" si="43"/>
        <v/>
      </c>
      <c r="AE305" s="7">
        <f>Dashboard!L306</f>
        <v>-0.374824105186575</v>
      </c>
      <c r="AF305" s="7">
        <f t="shared" si="41"/>
        <v>-6.15331974170972</v>
      </c>
    </row>
    <row r="306" spans="1:32">
      <c r="A306" s="22" t="s">
        <v>631</v>
      </c>
      <c r="B306" s="167" t="s">
        <v>1288</v>
      </c>
      <c r="C306" s="206">
        <f>Dashboard!J319</f>
        <v>4.56821127226782</v>
      </c>
      <c r="D306" s="22" t="s">
        <v>631</v>
      </c>
      <c r="E306">
        <v>7</v>
      </c>
      <c r="F306" s="209">
        <f t="shared" si="47"/>
        <v>7.29306929573397</v>
      </c>
      <c r="G306" t="str">
        <f ca="1" t="shared" si="44"/>
        <v>Manor</v>
      </c>
      <c r="H306" s="209">
        <f t="shared" si="39"/>
        <v>7.29306929573397</v>
      </c>
      <c r="I306" t="str">
        <f t="shared" si="45"/>
        <v/>
      </c>
      <c r="J306" s="209"/>
      <c r="K306" s="167"/>
      <c r="L306" s="209"/>
      <c r="U306" s="214" t="s">
        <v>607</v>
      </c>
      <c r="V306" s="209">
        <f>Dashboard!F307</f>
        <v>5.51299086811203</v>
      </c>
      <c r="W306" s="209">
        <f>Dashboard!G307</f>
        <v>5.74651747741766</v>
      </c>
      <c r="X306" s="209">
        <f>Dashboard!H307</f>
        <v>5.40403680146229</v>
      </c>
      <c r="Y306" s="209">
        <f>Dashboard!I307</f>
        <v>5.35070182913474</v>
      </c>
      <c r="Z306" s="209">
        <f>Dashboard!J307</f>
        <v>4.47146537678607</v>
      </c>
      <c r="AA306" s="7">
        <f t="shared" si="42"/>
        <v>-4.27456457481558</v>
      </c>
      <c r="AB306" s="208" t="s">
        <v>1471</v>
      </c>
      <c r="AC306" s="176" t="s">
        <v>1471</v>
      </c>
      <c r="AD306" t="str">
        <f t="shared" si="43"/>
        <v/>
      </c>
      <c r="AE306" s="7">
        <f>Dashboard!L307</f>
        <v>-0.260381372831489</v>
      </c>
      <c r="AF306" s="7">
        <f t="shared" si="41"/>
        <v>-4.27456457481558</v>
      </c>
    </row>
    <row r="307" spans="1:32">
      <c r="A307" s="22" t="s">
        <v>633</v>
      </c>
      <c r="B307" s="167" t="s">
        <v>1288</v>
      </c>
      <c r="C307" s="206">
        <f>Dashboard!J320</f>
        <v>3.71057840024137</v>
      </c>
      <c r="D307" s="22" t="s">
        <v>633</v>
      </c>
      <c r="E307">
        <v>8</v>
      </c>
      <c r="F307" s="209">
        <f t="shared" si="47"/>
        <v>7.11523648077838</v>
      </c>
      <c r="G307" t="str">
        <f ca="1" t="shared" si="44"/>
        <v>Northwood Hills</v>
      </c>
      <c r="H307" s="209">
        <f t="shared" si="39"/>
        <v>7.11523648077838</v>
      </c>
      <c r="I307" t="str">
        <f t="shared" si="45"/>
        <v/>
      </c>
      <c r="J307" s="209"/>
      <c r="K307" s="167"/>
      <c r="L307" s="209"/>
      <c r="U307" s="214" t="s">
        <v>609</v>
      </c>
      <c r="V307" s="209">
        <f>Dashboard!F308</f>
        <v>4.9467078279938</v>
      </c>
      <c r="W307" s="209">
        <f>Dashboard!G308</f>
        <v>4.49997273716406</v>
      </c>
      <c r="X307" s="209">
        <f>Dashboard!H308</f>
        <v>4.70908415005555</v>
      </c>
      <c r="Y307" s="209">
        <f>Dashboard!I308</f>
        <v>3.49497492943815</v>
      </c>
      <c r="Z307" s="209">
        <f>Dashboard!J308</f>
        <v>2.85426454453365</v>
      </c>
      <c r="AA307" s="7">
        <f t="shared" si="42"/>
        <v>-8.58767645034079</v>
      </c>
      <c r="AB307" s="208" t="s">
        <v>1472</v>
      </c>
      <c r="AC307" s="22" t="s">
        <v>1472</v>
      </c>
      <c r="AD307" t="str">
        <f t="shared" si="43"/>
        <v/>
      </c>
      <c r="AE307" s="7">
        <f>Dashboard!L308</f>
        <v>-0.523110820865037</v>
      </c>
      <c r="AF307" s="7">
        <f t="shared" si="41"/>
        <v>-8.58767645034079</v>
      </c>
    </row>
    <row r="308" spans="1:32">
      <c r="A308" s="22" t="s">
        <v>635</v>
      </c>
      <c r="B308" s="167" t="s">
        <v>1288</v>
      </c>
      <c r="C308" s="206">
        <f>Dashboard!J321</f>
        <v>3.72777543365562</v>
      </c>
      <c r="D308" s="22" t="s">
        <v>635</v>
      </c>
      <c r="E308">
        <v>9</v>
      </c>
      <c r="F308" s="209">
        <f t="shared" si="47"/>
        <v>6.48152314909933</v>
      </c>
      <c r="G308" t="str">
        <f ca="1" t="shared" si="44"/>
        <v>South Ruislip</v>
      </c>
      <c r="H308" s="209">
        <f t="shared" si="39"/>
        <v>6.48152314909933</v>
      </c>
      <c r="I308" t="str">
        <f t="shared" si="45"/>
        <v/>
      </c>
      <c r="J308" s="209"/>
      <c r="K308" s="167"/>
      <c r="L308" s="209"/>
      <c r="U308" s="214" t="s">
        <v>611</v>
      </c>
      <c r="V308" s="209">
        <f>Dashboard!F309</f>
        <v>4.73277428236379</v>
      </c>
      <c r="W308" s="209">
        <f>Dashboard!G309</f>
        <v>5.19463311495685</v>
      </c>
      <c r="X308" s="209">
        <f>Dashboard!H309</f>
        <v>5.14278766005801</v>
      </c>
      <c r="Y308" s="209">
        <f>Dashboard!I309</f>
        <v>3.30572425863318</v>
      </c>
      <c r="Z308" s="209">
        <f>Dashboard!J309</f>
        <v>3.31186447642141</v>
      </c>
      <c r="AA308" s="7">
        <f t="shared" si="42"/>
        <v>-5.83161024004982</v>
      </c>
      <c r="AB308" s="208" t="s">
        <v>1473</v>
      </c>
      <c r="AC308" s="176" t="s">
        <v>1474</v>
      </c>
      <c r="AD308" t="str">
        <f t="shared" si="43"/>
        <v>N</v>
      </c>
      <c r="AE308" s="7">
        <f>Dashboard!L309</f>
        <v>-0.355227451485595</v>
      </c>
      <c r="AF308" s="7">
        <f t="shared" si="41"/>
        <v>-5.83161024004982</v>
      </c>
    </row>
    <row r="309" spans="1:32">
      <c r="A309" s="22" t="s">
        <v>637</v>
      </c>
      <c r="B309" s="167" t="s">
        <v>1288</v>
      </c>
      <c r="C309" s="206">
        <f>Dashboard!J322</f>
        <v>11.0630351759282</v>
      </c>
      <c r="D309" s="22" t="s">
        <v>637</v>
      </c>
      <c r="E309">
        <v>10</v>
      </c>
      <c r="F309" s="209">
        <f t="shared" si="47"/>
        <v>6.28450144253844</v>
      </c>
      <c r="G309" t="str">
        <f ca="1" t="shared" si="44"/>
        <v>Brunel</v>
      </c>
      <c r="H309" s="209">
        <f t="shared" si="39"/>
        <v>6.28450144253844</v>
      </c>
      <c r="I309" t="str">
        <f t="shared" si="45"/>
        <v/>
      </c>
      <c r="J309" s="209"/>
      <c r="K309" s="167"/>
      <c r="L309" s="209"/>
      <c r="U309" s="214" t="s">
        <v>613</v>
      </c>
      <c r="V309" s="209">
        <f>Dashboard!F310</f>
        <v>2.67947400213385</v>
      </c>
      <c r="W309" s="209">
        <f>Dashboard!G310</f>
        <v>1.88772494687108</v>
      </c>
      <c r="X309" s="209">
        <f>Dashboard!H310</f>
        <v>2.02611890696426</v>
      </c>
      <c r="Y309" s="209">
        <f>Dashboard!I310</f>
        <v>0.951583542580159</v>
      </c>
      <c r="Z309" s="209">
        <f>Dashboard!J310</f>
        <v>0.924912212413723</v>
      </c>
      <c r="AA309" s="7">
        <f t="shared" si="42"/>
        <v>-7.2009640984538</v>
      </c>
      <c r="AB309" s="208" t="s">
        <v>1475</v>
      </c>
      <c r="AC309" s="22" t="s">
        <v>1475</v>
      </c>
      <c r="AD309" t="str">
        <f t="shared" si="43"/>
        <v/>
      </c>
      <c r="AE309" s="7">
        <f>Dashboard!L310</f>
        <v>-0.438640447430031</v>
      </c>
      <c r="AF309" s="7">
        <f t="shared" si="41"/>
        <v>-7.2009640984538</v>
      </c>
    </row>
    <row r="310" spans="1:32">
      <c r="A310" s="22" t="s">
        <v>639</v>
      </c>
      <c r="B310" s="167" t="s">
        <v>1288</v>
      </c>
      <c r="C310" s="206">
        <f>Dashboard!J323</f>
        <v>7.29306929573397</v>
      </c>
      <c r="D310" s="22" t="s">
        <v>639</v>
      </c>
      <c r="E310">
        <v>11</v>
      </c>
      <c r="F310" s="209">
        <f t="shared" si="47"/>
        <v>5.40578973934482</v>
      </c>
      <c r="G310" t="str">
        <f ca="1" t="shared" si="44"/>
        <v>Charville</v>
      </c>
      <c r="H310" s="209">
        <f t="shared" si="39"/>
        <v>5.40578973934482</v>
      </c>
      <c r="I310" t="str">
        <f t="shared" si="45"/>
        <v/>
      </c>
      <c r="J310" s="209"/>
      <c r="K310" s="167"/>
      <c r="L310" s="209"/>
      <c r="U310" s="214" t="s">
        <v>615</v>
      </c>
      <c r="V310" s="209">
        <f>Dashboard!F311</f>
        <v>6.55695907328702</v>
      </c>
      <c r="W310" s="209">
        <f>Dashboard!G311</f>
        <v>6.36023585367694</v>
      </c>
      <c r="X310" s="209">
        <f>Dashboard!H311</f>
        <v>7.36973815433138</v>
      </c>
      <c r="Y310" s="209">
        <f>Dashboard!I311</f>
        <v>5.399468353898</v>
      </c>
      <c r="Z310" s="209">
        <f>Dashboard!J311</f>
        <v>4.99602851654459</v>
      </c>
      <c r="AA310" s="7">
        <f t="shared" si="42"/>
        <v>-6.40627475483478</v>
      </c>
      <c r="AB310" s="208" t="s">
        <v>1476</v>
      </c>
      <c r="AC310" s="176" t="s">
        <v>1477</v>
      </c>
      <c r="AD310" t="str">
        <f t="shared" si="43"/>
        <v>N</v>
      </c>
      <c r="AE310" s="7">
        <f>Dashboard!L311</f>
        <v>-0.390232639185609</v>
      </c>
      <c r="AF310" s="7">
        <f t="shared" si="41"/>
        <v>-6.40627475483478</v>
      </c>
    </row>
    <row r="311" spans="1:32">
      <c r="A311" s="22" t="s">
        <v>641</v>
      </c>
      <c r="B311" s="167" t="s">
        <v>1288</v>
      </c>
      <c r="C311" s="206">
        <f>Dashboard!J324</f>
        <v>10.4658001244948</v>
      </c>
      <c r="D311" s="22" t="s">
        <v>641</v>
      </c>
      <c r="E311">
        <v>12</v>
      </c>
      <c r="F311" s="209">
        <f t="shared" si="47"/>
        <v>5.13240761760172</v>
      </c>
      <c r="G311" t="str">
        <f ca="1" t="shared" si="44"/>
        <v>Yeading</v>
      </c>
      <c r="H311" s="209">
        <f t="shared" si="39"/>
        <v>5.13240761760172</v>
      </c>
      <c r="I311" t="str">
        <f t="shared" si="45"/>
        <v/>
      </c>
      <c r="J311" s="209"/>
      <c r="K311" s="167"/>
      <c r="L311" s="209"/>
      <c r="U311" s="214" t="s">
        <v>617</v>
      </c>
      <c r="V311" s="209">
        <f>Dashboard!F312</f>
        <v>8.86012826726985</v>
      </c>
      <c r="W311" s="209">
        <f>Dashboard!G312</f>
        <v>8.76629149141036</v>
      </c>
      <c r="X311" s="209">
        <f>Dashboard!H312</f>
        <v>9.07097018549567</v>
      </c>
      <c r="Y311" s="209">
        <f>Dashboard!I312</f>
        <v>7.37714226228537</v>
      </c>
      <c r="Z311" s="209">
        <f>Dashboard!J312</f>
        <v>7.65883225237027</v>
      </c>
      <c r="AA311" s="7">
        <f t="shared" si="42"/>
        <v>-4.93028488685334</v>
      </c>
      <c r="AB311" s="208" t="s">
        <v>618</v>
      </c>
      <c r="AC311" s="22" t="s">
        <v>618</v>
      </c>
      <c r="AD311" t="str">
        <f t="shared" si="43"/>
        <v/>
      </c>
      <c r="AE311" s="7">
        <f>Dashboard!L312</f>
        <v>-0.300324003724895</v>
      </c>
      <c r="AF311" s="7">
        <f t="shared" si="41"/>
        <v>-4.93028488685334</v>
      </c>
    </row>
    <row r="312" spans="1:32">
      <c r="A312" s="22" t="s">
        <v>643</v>
      </c>
      <c r="B312" s="167" t="s">
        <v>1288</v>
      </c>
      <c r="C312" s="206">
        <f>Dashboard!J325</f>
        <v>7.11523648077838</v>
      </c>
      <c r="D312" s="22" t="s">
        <v>643</v>
      </c>
      <c r="E312">
        <v>13</v>
      </c>
      <c r="F312" s="209">
        <f t="shared" si="47"/>
        <v>4.56821127226782</v>
      </c>
      <c r="G312" t="str">
        <f ca="1" t="shared" si="44"/>
        <v>Harefield</v>
      </c>
      <c r="H312" s="209">
        <f t="shared" si="39"/>
        <v>4.56821127226782</v>
      </c>
      <c r="I312" t="str">
        <f t="shared" si="45"/>
        <v/>
      </c>
      <c r="J312" s="209"/>
      <c r="K312" s="167"/>
      <c r="L312" s="209"/>
      <c r="U312" s="214" t="s">
        <v>619</v>
      </c>
      <c r="V312" s="209">
        <f>Dashboard!F313</f>
        <v>4.00061662019343</v>
      </c>
      <c r="W312" s="209">
        <f>Dashboard!G313</f>
        <v>3.54394694785277</v>
      </c>
      <c r="X312" s="209">
        <f>Dashboard!H313</f>
        <v>4.587644654481</v>
      </c>
      <c r="Y312" s="209">
        <f>Dashboard!I313</f>
        <v>3.98029496781679</v>
      </c>
      <c r="Z312" s="209">
        <f>Dashboard!J313</f>
        <v>4.03012711190803</v>
      </c>
      <c r="AA312" s="7">
        <f t="shared" si="42"/>
        <v>0.121115136901765</v>
      </c>
      <c r="AB312" s="208" t="s">
        <v>151</v>
      </c>
      <c r="AC312" s="176" t="s">
        <v>151</v>
      </c>
      <c r="AD312" t="str">
        <f t="shared" si="43"/>
        <v/>
      </c>
      <c r="AE312" s="7">
        <f>Dashboard!L313</f>
        <v>0.00737762292865018</v>
      </c>
      <c r="AF312" s="7">
        <f t="shared" si="41"/>
        <v>0.121115136901765</v>
      </c>
    </row>
    <row r="313" spans="1:32">
      <c r="A313" s="22" t="s">
        <v>645</v>
      </c>
      <c r="B313" s="167" t="s">
        <v>1288</v>
      </c>
      <c r="C313" s="206">
        <f>Dashboard!J326</f>
        <v>3.13637290072393</v>
      </c>
      <c r="D313" s="22" t="s">
        <v>645</v>
      </c>
      <c r="E313">
        <v>14</v>
      </c>
      <c r="F313" s="209">
        <f t="shared" si="47"/>
        <v>4.03012711190803</v>
      </c>
      <c r="G313" t="str">
        <f ca="1" t="shared" si="44"/>
        <v>Barnhill</v>
      </c>
      <c r="H313" s="209">
        <f t="shared" si="39"/>
        <v>4.03012711190803</v>
      </c>
      <c r="I313" t="str">
        <f t="shared" si="45"/>
        <v/>
      </c>
      <c r="J313" s="209"/>
      <c r="K313" s="167"/>
      <c r="L313" s="209"/>
      <c r="U313" s="214" t="s">
        <v>620</v>
      </c>
      <c r="V313" s="209">
        <f>Dashboard!F314</f>
        <v>-0.243265735201418</v>
      </c>
      <c r="W313" s="209">
        <f>Dashboard!G314</f>
        <v>0.613178844857651</v>
      </c>
      <c r="X313" s="209">
        <f>Dashboard!H314</f>
        <v>0.582624905564348</v>
      </c>
      <c r="Y313" s="209">
        <f>Dashboard!I314</f>
        <v>-0.977813796199328</v>
      </c>
      <c r="Z313" s="209">
        <f>Dashboard!J314</f>
        <v>-1.32354700987411</v>
      </c>
      <c r="AA313" s="7">
        <f t="shared" si="42"/>
        <v>-4.43362366644881</v>
      </c>
      <c r="AB313" s="208" t="s">
        <v>621</v>
      </c>
      <c r="AC313" s="22" t="s">
        <v>621</v>
      </c>
      <c r="AD313" t="str">
        <f t="shared" si="43"/>
        <v/>
      </c>
      <c r="AE313" s="7">
        <f>Dashboard!L314</f>
        <v>-0.270070318668172</v>
      </c>
      <c r="AF313" s="7">
        <f t="shared" si="41"/>
        <v>-4.43362366644881</v>
      </c>
    </row>
    <row r="314" spans="1:32">
      <c r="A314" s="22" t="s">
        <v>647</v>
      </c>
      <c r="B314" s="167" t="s">
        <v>1288</v>
      </c>
      <c r="C314" s="206">
        <f>Dashboard!J327</f>
        <v>6.48152314909933</v>
      </c>
      <c r="D314" s="22" t="s">
        <v>647</v>
      </c>
      <c r="E314">
        <v>15</v>
      </c>
      <c r="F314" s="209">
        <f t="shared" si="47"/>
        <v>3.72777543365562</v>
      </c>
      <c r="G314" t="str">
        <f ca="1" t="shared" si="44"/>
        <v>Hillingdon East</v>
      </c>
      <c r="H314" s="209">
        <f t="shared" si="39"/>
        <v>3.72777543365562</v>
      </c>
      <c r="I314" t="str">
        <f t="shared" si="45"/>
        <v/>
      </c>
      <c r="J314" s="209"/>
      <c r="K314" s="167"/>
      <c r="L314" s="209"/>
      <c r="U314" s="214" t="s">
        <v>622</v>
      </c>
      <c r="V314" s="209">
        <f>Dashboard!F315</f>
        <v>5.31810958513929</v>
      </c>
      <c r="W314" s="209">
        <f>Dashboard!G315</f>
        <v>7.54763485941242</v>
      </c>
      <c r="X314" s="209">
        <f>Dashboard!H315</f>
        <v>7.04947752454325</v>
      </c>
      <c r="Y314" s="209">
        <f>Dashboard!I315</f>
        <v>5.98704257182842</v>
      </c>
      <c r="Z314" s="209">
        <f>Dashboard!J315</f>
        <v>6.28450144253844</v>
      </c>
      <c r="AA314" s="7">
        <f t="shared" si="42"/>
        <v>3.96620575629848</v>
      </c>
      <c r="AB314" s="208" t="s">
        <v>623</v>
      </c>
      <c r="AC314" s="176" t="s">
        <v>623</v>
      </c>
      <c r="AD314" t="str">
        <f t="shared" si="43"/>
        <v/>
      </c>
      <c r="AE314" s="7">
        <f>Dashboard!L315</f>
        <v>0.241597964349787</v>
      </c>
      <c r="AF314" s="7">
        <f t="shared" si="41"/>
        <v>3.96620575629848</v>
      </c>
    </row>
    <row r="315" spans="1:32">
      <c r="A315" s="22" t="s">
        <v>649</v>
      </c>
      <c r="B315" s="167" t="s">
        <v>1288</v>
      </c>
      <c r="C315" s="206">
        <f>Dashboard!J328</f>
        <v>-0.0837920739286457</v>
      </c>
      <c r="D315" s="22" t="s">
        <v>649</v>
      </c>
      <c r="E315">
        <v>16</v>
      </c>
      <c r="F315" s="209">
        <f t="shared" si="47"/>
        <v>3.71057840024137</v>
      </c>
      <c r="G315" t="str">
        <f ca="1" t="shared" si="44"/>
        <v>Heathrow Villages</v>
      </c>
      <c r="H315" s="209">
        <f t="shared" si="39"/>
        <v>3.71057840024137</v>
      </c>
      <c r="I315" t="str">
        <f t="shared" si="45"/>
        <v/>
      </c>
      <c r="J315" s="209"/>
      <c r="K315" s="167"/>
      <c r="L315" s="209"/>
      <c r="U315" s="214" t="s">
        <v>624</v>
      </c>
      <c r="V315" s="209">
        <f>Dashboard!F316</f>
        <v>9.54727561708864</v>
      </c>
      <c r="W315" s="209">
        <f>Dashboard!G316</f>
        <v>9.20331968286143</v>
      </c>
      <c r="X315" s="209">
        <f>Dashboard!H316</f>
        <v>9.28641619353498</v>
      </c>
      <c r="Y315" s="209">
        <f>Dashboard!I316</f>
        <v>8.4489748365813</v>
      </c>
      <c r="Z315" s="209">
        <f>Dashboard!J316</f>
        <v>8.29271215476406</v>
      </c>
      <c r="AA315" s="7">
        <f t="shared" si="42"/>
        <v>-5.14890185364877</v>
      </c>
      <c r="AB315" s="208" t="s">
        <v>625</v>
      </c>
      <c r="AC315" s="22" t="s">
        <v>625</v>
      </c>
      <c r="AD315" t="str">
        <f t="shared" si="43"/>
        <v/>
      </c>
      <c r="AE315" s="7">
        <f>Dashboard!L316</f>
        <v>-0.313640865581147</v>
      </c>
      <c r="AF315" s="7">
        <f t="shared" si="41"/>
        <v>-5.14890185364877</v>
      </c>
    </row>
    <row r="316" spans="1:32">
      <c r="A316" s="22" t="s">
        <v>651</v>
      </c>
      <c r="B316" s="167" t="s">
        <v>1288</v>
      </c>
      <c r="C316" s="206">
        <f>Dashboard!J329</f>
        <v>8.29398069447118</v>
      </c>
      <c r="D316" s="22" t="s">
        <v>651</v>
      </c>
      <c r="E316">
        <v>17</v>
      </c>
      <c r="F316" s="209">
        <f t="shared" si="47"/>
        <v>3.13637290072393</v>
      </c>
      <c r="G316" t="str">
        <f ca="1" t="shared" si="44"/>
        <v>Pinkwell</v>
      </c>
      <c r="H316" s="209">
        <f t="shared" si="39"/>
        <v>3.13637290072393</v>
      </c>
      <c r="I316" t="str">
        <f t="shared" si="45"/>
        <v/>
      </c>
      <c r="J316" s="209"/>
      <c r="K316" s="167"/>
      <c r="L316" s="209"/>
      <c r="U316" s="214" t="s">
        <v>626</v>
      </c>
      <c r="V316" s="209">
        <f>Dashboard!F317</f>
        <v>6.02689555569031</v>
      </c>
      <c r="W316" s="209">
        <f>Dashboard!G317</f>
        <v>6.3494974825568</v>
      </c>
      <c r="X316" s="209">
        <f>Dashboard!H317</f>
        <v>6.7645759696582</v>
      </c>
      <c r="Y316" s="209">
        <f>Dashboard!I317</f>
        <v>5.83016574510592</v>
      </c>
      <c r="Z316" s="209">
        <f>Dashboard!J317</f>
        <v>5.40578973934482</v>
      </c>
      <c r="AA316" s="7">
        <f t="shared" si="42"/>
        <v>-2.54910411878862</v>
      </c>
      <c r="AB316" s="208" t="s">
        <v>627</v>
      </c>
      <c r="AC316" s="176" t="s">
        <v>627</v>
      </c>
      <c r="AD316" t="str">
        <f t="shared" si="43"/>
        <v/>
      </c>
      <c r="AE316" s="7">
        <f>Dashboard!L317</f>
        <v>-0.155276454086372</v>
      </c>
      <c r="AF316" s="7">
        <f t="shared" si="41"/>
        <v>-2.54910411878862</v>
      </c>
    </row>
    <row r="317" spans="1:32">
      <c r="A317" s="22" t="s">
        <v>653</v>
      </c>
      <c r="B317" s="167" t="s">
        <v>1288</v>
      </c>
      <c r="C317" s="206">
        <f>Dashboard!J330</f>
        <v>2.80764483650237</v>
      </c>
      <c r="D317" s="22" t="s">
        <v>653</v>
      </c>
      <c r="E317">
        <v>18</v>
      </c>
      <c r="F317" s="209">
        <f t="shared" si="47"/>
        <v>2.80764483650237</v>
      </c>
      <c r="G317" t="str">
        <f ca="1" t="shared" si="44"/>
        <v>Uxbridge South</v>
      </c>
      <c r="H317" s="209">
        <f t="shared" si="39"/>
        <v>2.80764483650237</v>
      </c>
      <c r="I317" t="str">
        <f t="shared" si="45"/>
        <v/>
      </c>
      <c r="J317" s="209"/>
      <c r="K317" s="167"/>
      <c r="L317" s="209"/>
      <c r="U317" s="214" t="s">
        <v>628</v>
      </c>
      <c r="V317" s="209">
        <f>Dashboard!F318</f>
        <v>11.540462258143</v>
      </c>
      <c r="W317" s="209">
        <f>Dashboard!G318</f>
        <v>12.1147266689059</v>
      </c>
      <c r="X317" s="209">
        <f>Dashboard!H318</f>
        <v>11.6027972542686</v>
      </c>
      <c r="Y317" s="209">
        <f>Dashboard!I318</f>
        <v>11.2345872366458</v>
      </c>
      <c r="Z317" s="209">
        <f>Dashboard!J318</f>
        <v>11.0529449163591</v>
      </c>
      <c r="AA317" s="7">
        <f t="shared" si="42"/>
        <v>-2.00083855474771</v>
      </c>
      <c r="AB317" s="208" t="s">
        <v>1478</v>
      </c>
      <c r="AC317" s="22" t="s">
        <v>1478</v>
      </c>
      <c r="AD317" t="str">
        <f t="shared" si="43"/>
        <v/>
      </c>
      <c r="AE317" s="7">
        <f>Dashboard!L318</f>
        <v>-0.121879335445964</v>
      </c>
      <c r="AF317" s="7">
        <f t="shared" si="41"/>
        <v>-2.00083855474771</v>
      </c>
    </row>
    <row r="318" spans="1:32">
      <c r="A318" s="22" t="s">
        <v>655</v>
      </c>
      <c r="B318" s="167" t="s">
        <v>1288</v>
      </c>
      <c r="C318" s="206">
        <f>Dashboard!J331</f>
        <v>2.14973386803742</v>
      </c>
      <c r="D318" s="22" t="s">
        <v>655</v>
      </c>
      <c r="E318">
        <v>19</v>
      </c>
      <c r="F318" s="209">
        <f t="shared" si="47"/>
        <v>2.71943532957223</v>
      </c>
      <c r="G318" t="str">
        <f ca="1" t="shared" si="44"/>
        <v>Yiewsley</v>
      </c>
      <c r="H318" s="209">
        <f t="shared" si="39"/>
        <v>2.71943532957223</v>
      </c>
      <c r="I318" t="str">
        <f t="shared" si="45"/>
        <v/>
      </c>
      <c r="J318" s="209"/>
      <c r="K318" s="167"/>
      <c r="L318" s="209"/>
      <c r="U318" s="214" t="s">
        <v>630</v>
      </c>
      <c r="V318" s="209">
        <f>Dashboard!F319</f>
        <v>6.36138508124372</v>
      </c>
      <c r="W318" s="209">
        <f>Dashboard!G319</f>
        <v>6.39620143455687</v>
      </c>
      <c r="X318" s="209">
        <f>Dashboard!H319</f>
        <v>6.27133940015812</v>
      </c>
      <c r="Y318" s="209">
        <f>Dashboard!I319</f>
        <v>4.74629282052412</v>
      </c>
      <c r="Z318" s="209">
        <f>Dashboard!J319</f>
        <v>4.56821127226782</v>
      </c>
      <c r="AA318" s="7">
        <f t="shared" si="42"/>
        <v>-7.35943316238686</v>
      </c>
      <c r="AB318" s="208" t="s">
        <v>631</v>
      </c>
      <c r="AC318" s="176" t="s">
        <v>631</v>
      </c>
      <c r="AD318" t="str">
        <f t="shared" si="43"/>
        <v/>
      </c>
      <c r="AE318" s="7">
        <f>Dashboard!L319</f>
        <v>-0.448293452243976</v>
      </c>
      <c r="AF318" s="7">
        <f t="shared" si="41"/>
        <v>-7.35943316238686</v>
      </c>
    </row>
    <row r="319" spans="1:32">
      <c r="A319" s="22" t="s">
        <v>657</v>
      </c>
      <c r="B319" s="167" t="s">
        <v>1288</v>
      </c>
      <c r="C319" s="206">
        <f>Dashboard!J332</f>
        <v>9.95183578815852</v>
      </c>
      <c r="D319" s="22" t="s">
        <v>657</v>
      </c>
      <c r="E319">
        <v>20</v>
      </c>
      <c r="F319" s="209">
        <f t="shared" si="47"/>
        <v>2.14973386803742</v>
      </c>
      <c r="G319" t="str">
        <f ca="1" t="shared" si="44"/>
        <v>West Drayton</v>
      </c>
      <c r="H319" s="209">
        <f t="shared" si="39"/>
        <v>2.14973386803742</v>
      </c>
      <c r="I319" t="str">
        <f t="shared" si="45"/>
        <v/>
      </c>
      <c r="J319" s="209"/>
      <c r="K319" s="167"/>
      <c r="L319" s="209"/>
      <c r="U319" s="214" t="s">
        <v>632</v>
      </c>
      <c r="V319" s="209">
        <f>Dashboard!F320</f>
        <v>5.60651959826192</v>
      </c>
      <c r="W319" s="209">
        <f>Dashboard!G320</f>
        <v>5.69124776506228</v>
      </c>
      <c r="X319" s="209">
        <f>Dashboard!H320</f>
        <v>5.60933585808368</v>
      </c>
      <c r="Y319" s="209">
        <f>Dashboard!I320</f>
        <v>4.88221558558223</v>
      </c>
      <c r="Z319" s="209">
        <f>Dashboard!J320</f>
        <v>3.71057840024137</v>
      </c>
      <c r="AA319" s="7">
        <f t="shared" si="42"/>
        <v>-7.78120473141228</v>
      </c>
      <c r="AB319" s="208" t="s">
        <v>1479</v>
      </c>
      <c r="AC319" s="22" t="s">
        <v>1479</v>
      </c>
      <c r="AD319" t="str">
        <f t="shared" si="43"/>
        <v/>
      </c>
      <c r="AE319" s="7">
        <f>Dashboard!L320</f>
        <v>-0.473985299505137</v>
      </c>
      <c r="AF319" s="7">
        <f t="shared" si="41"/>
        <v>-7.78120473141228</v>
      </c>
    </row>
    <row r="320" spans="1:32">
      <c r="A320" s="22" t="s">
        <v>659</v>
      </c>
      <c r="B320" s="167" t="s">
        <v>1288</v>
      </c>
      <c r="C320" s="206">
        <f>Dashboard!J333</f>
        <v>5.13240761760172</v>
      </c>
      <c r="D320" s="22" t="s">
        <v>659</v>
      </c>
      <c r="E320">
        <v>21</v>
      </c>
      <c r="F320" s="209">
        <f t="shared" si="47"/>
        <v>-0.0837920739286457</v>
      </c>
      <c r="G320" t="str">
        <f ca="1" t="shared" si="44"/>
        <v>Townfield</v>
      </c>
      <c r="H320" s="209">
        <f t="shared" si="39"/>
        <v>-0.0837920739286457</v>
      </c>
      <c r="I320" t="str">
        <f t="shared" si="45"/>
        <v/>
      </c>
      <c r="J320" s="209"/>
      <c r="K320" s="167"/>
      <c r="L320" s="209"/>
      <c r="U320" s="214" t="s">
        <v>634</v>
      </c>
      <c r="V320" s="209">
        <f>Dashboard!F321</f>
        <v>5.12032533988741</v>
      </c>
      <c r="W320" s="209">
        <f>Dashboard!G321</f>
        <v>5.37899780828175</v>
      </c>
      <c r="X320" s="209">
        <f>Dashboard!H321</f>
        <v>5.47074990494052</v>
      </c>
      <c r="Y320" s="209">
        <f>Dashboard!I321</f>
        <v>3.9854868335925</v>
      </c>
      <c r="Z320" s="209">
        <f>Dashboard!J321</f>
        <v>3.72777543365562</v>
      </c>
      <c r="AA320" s="7">
        <f t="shared" si="42"/>
        <v>-5.71521729176595</v>
      </c>
      <c r="AB320" s="208" t="s">
        <v>1480</v>
      </c>
      <c r="AC320" s="176" t="s">
        <v>1480</v>
      </c>
      <c r="AD320" t="str">
        <f t="shared" si="43"/>
        <v/>
      </c>
      <c r="AE320" s="7">
        <f>Dashboard!L321</f>
        <v>-0.348137476557946</v>
      </c>
      <c r="AF320" s="7">
        <f t="shared" si="41"/>
        <v>-5.71521729176595</v>
      </c>
    </row>
    <row r="321" spans="1:32">
      <c r="A321" s="22" t="s">
        <v>661</v>
      </c>
      <c r="B321" s="167" t="s">
        <v>1288</v>
      </c>
      <c r="C321" s="206">
        <f>Dashboard!J334</f>
        <v>2.71943532957223</v>
      </c>
      <c r="D321" s="22" t="s">
        <v>661</v>
      </c>
      <c r="E321">
        <v>22</v>
      </c>
      <c r="F321" s="209">
        <f t="shared" si="47"/>
        <v>-1.32354700987411</v>
      </c>
      <c r="G321" t="str">
        <f ca="1" t="shared" si="44"/>
        <v>Botwell</v>
      </c>
      <c r="H321" s="209">
        <f t="shared" si="39"/>
        <v>-1.32354700987411</v>
      </c>
      <c r="I321" t="str">
        <f t="shared" si="45"/>
        <v/>
      </c>
      <c r="J321" s="209"/>
      <c r="K321" s="167"/>
      <c r="L321" s="209"/>
      <c r="U321" s="214" t="s">
        <v>636</v>
      </c>
      <c r="V321" s="209">
        <f>Dashboard!F322</f>
        <v>11.8194211249313</v>
      </c>
      <c r="W321" s="209">
        <f>Dashboard!G322</f>
        <v>11.881433199344</v>
      </c>
      <c r="X321" s="209">
        <f>Dashboard!H322</f>
        <v>12.0868552264578</v>
      </c>
      <c r="Y321" s="209">
        <f>Dashboard!I322</f>
        <v>11.339777285854</v>
      </c>
      <c r="Z321" s="209">
        <f>Dashboard!J322</f>
        <v>11.0630351759282</v>
      </c>
      <c r="AA321" s="7">
        <f t="shared" si="42"/>
        <v>-3.10431248147448</v>
      </c>
      <c r="AB321" s="208" t="s">
        <v>637</v>
      </c>
      <c r="AC321" s="22" t="s">
        <v>637</v>
      </c>
      <c r="AD321" t="str">
        <f t="shared" si="43"/>
        <v/>
      </c>
      <c r="AE321" s="7">
        <f>Dashboard!L322</f>
        <v>-0.189096487250781</v>
      </c>
      <c r="AF321" s="7">
        <f t="shared" si="41"/>
        <v>-3.10431248147448</v>
      </c>
    </row>
    <row r="322" spans="1:32">
      <c r="A322" s="22" t="s">
        <v>663</v>
      </c>
      <c r="B322" s="167" t="s">
        <v>1290</v>
      </c>
      <c r="C322" s="206">
        <f>Dashboard!J335</f>
        <v>3.79099102343144</v>
      </c>
      <c r="D322" s="22" t="s">
        <v>663</v>
      </c>
      <c r="E322">
        <v>1</v>
      </c>
      <c r="F322" s="209">
        <f>LARGE(C$322:C$341,E322)</f>
        <v>10.1327057039803</v>
      </c>
      <c r="G322" t="str">
        <f ca="1" t="shared" si="44"/>
        <v>Hounslow South</v>
      </c>
      <c r="H322" s="209">
        <f t="shared" si="39"/>
        <v>10.1327057039803</v>
      </c>
      <c r="I322" t="str">
        <f t="shared" si="45"/>
        <v>Hounslow 2009</v>
      </c>
      <c r="J322" s="209">
        <f>MAX(C$322:C$341)</f>
        <v>10.1327057039803</v>
      </c>
      <c r="K322" s="167"/>
      <c r="L322" s="209"/>
      <c r="U322" s="214" t="s">
        <v>638</v>
      </c>
      <c r="V322" s="209">
        <f>Dashboard!F323</f>
        <v>7.94732971799312</v>
      </c>
      <c r="W322" s="209">
        <f>Dashboard!G323</f>
        <v>8.50327785453797</v>
      </c>
      <c r="X322" s="209">
        <f>Dashboard!H323</f>
        <v>8.36412806907007</v>
      </c>
      <c r="Y322" s="209">
        <f>Dashboard!I323</f>
        <v>6.71840723245409</v>
      </c>
      <c r="Z322" s="209">
        <f>Dashboard!J323</f>
        <v>7.29306929573397</v>
      </c>
      <c r="AA322" s="7">
        <f t="shared" si="42"/>
        <v>-2.68517520404845</v>
      </c>
      <c r="AB322" s="208" t="s">
        <v>639</v>
      </c>
      <c r="AC322" s="176" t="s">
        <v>639</v>
      </c>
      <c r="AD322" t="str">
        <f t="shared" si="43"/>
        <v/>
      </c>
      <c r="AE322" s="7">
        <f>Dashboard!L323</f>
        <v>-0.163565105564787</v>
      </c>
      <c r="AF322" s="7">
        <f t="shared" si="41"/>
        <v>-2.68517520404845</v>
      </c>
    </row>
    <row r="323" spans="1:32">
      <c r="A323" s="22" t="s">
        <v>665</v>
      </c>
      <c r="B323" s="167" t="s">
        <v>1290</v>
      </c>
      <c r="C323" s="206">
        <f>Dashboard!J336</f>
        <v>3.73534487208495</v>
      </c>
      <c r="D323" s="22" t="s">
        <v>665</v>
      </c>
      <c r="E323">
        <v>2</v>
      </c>
      <c r="F323" s="209">
        <f t="shared" ref="F323:F341" si="48">LARGE(C$322:C$341,E323)</f>
        <v>9.8645918223147</v>
      </c>
      <c r="G323" t="str">
        <f ca="1" t="shared" si="44"/>
        <v>Chiswick Homefields</v>
      </c>
      <c r="H323" s="209">
        <f t="shared" ref="H323:H386" si="49">F323</f>
        <v>9.8645918223147</v>
      </c>
      <c r="I323" t="str">
        <f t="shared" si="45"/>
        <v/>
      </c>
      <c r="J323" s="209">
        <f>MIN(C$322:C$341)</f>
        <v>0.11869536854328</v>
      </c>
      <c r="K323" s="167"/>
      <c r="L323" s="209"/>
      <c r="U323" s="214" t="s">
        <v>640</v>
      </c>
      <c r="V323" s="209">
        <f>Dashboard!F324</f>
        <v>10.7346550708941</v>
      </c>
      <c r="W323" s="209">
        <f>Dashboard!G324</f>
        <v>11.69318927948</v>
      </c>
      <c r="X323" s="209">
        <f>Dashboard!H324</f>
        <v>11.4190518419822</v>
      </c>
      <c r="Y323" s="209">
        <f>Dashboard!I324</f>
        <v>11.48610076855</v>
      </c>
      <c r="Z323" s="209">
        <f>Dashboard!J324</f>
        <v>10.4658001244948</v>
      </c>
      <c r="AA323" s="7">
        <f t="shared" si="42"/>
        <v>-1.10341786083338</v>
      </c>
      <c r="AB323" s="208" t="s">
        <v>641</v>
      </c>
      <c r="AC323" s="22" t="s">
        <v>641</v>
      </c>
      <c r="AD323" t="str">
        <f t="shared" si="43"/>
        <v/>
      </c>
      <c r="AE323" s="7">
        <f>Dashboard!L324</f>
        <v>-0.0672137365998213</v>
      </c>
      <c r="AF323" s="7">
        <f t="shared" si="41"/>
        <v>-1.10341786083338</v>
      </c>
    </row>
    <row r="324" spans="1:32">
      <c r="A324" s="22" t="s">
        <v>667</v>
      </c>
      <c r="B324" s="167" t="s">
        <v>1290</v>
      </c>
      <c r="C324" s="206">
        <f>Dashboard!J337</f>
        <v>9.8645918223147</v>
      </c>
      <c r="D324" s="22" t="s">
        <v>667</v>
      </c>
      <c r="E324">
        <v>3</v>
      </c>
      <c r="F324" s="209">
        <f t="shared" si="48"/>
        <v>8.84433828243971</v>
      </c>
      <c r="G324" t="str">
        <f ca="1" t="shared" si="44"/>
        <v>Osterley and Spring Grove</v>
      </c>
      <c r="H324" s="209">
        <f t="shared" si="49"/>
        <v>8.84433828243971</v>
      </c>
      <c r="I324" t="str">
        <f t="shared" si="45"/>
        <v/>
      </c>
      <c r="J324" s="209"/>
      <c r="K324" s="167"/>
      <c r="L324" s="209"/>
      <c r="U324" s="214" t="s">
        <v>642</v>
      </c>
      <c r="V324" s="209">
        <f>Dashboard!F325</f>
        <v>8.2538228733598</v>
      </c>
      <c r="W324" s="209">
        <f>Dashboard!G325</f>
        <v>8.21662087362321</v>
      </c>
      <c r="X324" s="209">
        <f>Dashboard!H325</f>
        <v>8.13133959397267</v>
      </c>
      <c r="Y324" s="209">
        <f>Dashboard!I325</f>
        <v>7.54357888124888</v>
      </c>
      <c r="Z324" s="209">
        <f>Dashboard!J325</f>
        <v>7.11523648077838</v>
      </c>
      <c r="AA324" s="7">
        <f t="shared" si="42"/>
        <v>-4.67291592921023</v>
      </c>
      <c r="AB324" s="208" t="s">
        <v>1481</v>
      </c>
      <c r="AC324" s="176" t="s">
        <v>1481</v>
      </c>
      <c r="AD324" t="str">
        <f t="shared" si="43"/>
        <v/>
      </c>
      <c r="AE324" s="7">
        <f>Dashboard!L325</f>
        <v>-0.284646598145354</v>
      </c>
      <c r="AF324" s="7">
        <f t="shared" si="41"/>
        <v>-4.67291592921023</v>
      </c>
    </row>
    <row r="325" spans="1:32">
      <c r="A325" s="22" t="s">
        <v>669</v>
      </c>
      <c r="B325" s="167" t="s">
        <v>1290</v>
      </c>
      <c r="C325" s="206">
        <f>Dashboard!J338</f>
        <v>7.439923641408</v>
      </c>
      <c r="D325" s="22" t="s">
        <v>669</v>
      </c>
      <c r="E325">
        <v>4</v>
      </c>
      <c r="F325" s="209">
        <f t="shared" si="48"/>
        <v>7.439923641408</v>
      </c>
      <c r="G325" t="str">
        <f ca="1" t="shared" si="44"/>
        <v>Chiswick Riverside</v>
      </c>
      <c r="H325" s="209">
        <f t="shared" si="49"/>
        <v>7.439923641408</v>
      </c>
      <c r="I325" t="str">
        <f t="shared" si="45"/>
        <v/>
      </c>
      <c r="J325" s="209"/>
      <c r="K325" s="167"/>
      <c r="L325" s="209"/>
      <c r="U325" s="214" t="s">
        <v>644</v>
      </c>
      <c r="V325" s="209">
        <f>Dashboard!F326</f>
        <v>4.34435881565766</v>
      </c>
      <c r="W325" s="209">
        <f>Dashboard!G326</f>
        <v>3.54004965673941</v>
      </c>
      <c r="X325" s="209">
        <f>Dashboard!H326</f>
        <v>3.57834318507567</v>
      </c>
      <c r="Y325" s="209">
        <f>Dashboard!I326</f>
        <v>3.09684334182105</v>
      </c>
      <c r="Z325" s="209">
        <f>Dashboard!J326</f>
        <v>3.13637290072393</v>
      </c>
      <c r="AA325" s="7">
        <f t="shared" si="42"/>
        <v>-4.95774116126351</v>
      </c>
      <c r="AB325" s="208" t="s">
        <v>645</v>
      </c>
      <c r="AC325" s="22" t="s">
        <v>645</v>
      </c>
      <c r="AD325" t="str">
        <f t="shared" si="43"/>
        <v/>
      </c>
      <c r="AE325" s="7">
        <f>Dashboard!L326</f>
        <v>-0.301996478733432</v>
      </c>
      <c r="AF325" s="7">
        <f t="shared" si="41"/>
        <v>-4.95774116126351</v>
      </c>
    </row>
    <row r="326" spans="1:32">
      <c r="A326" s="22" t="s">
        <v>671</v>
      </c>
      <c r="B326" s="167" t="s">
        <v>1290</v>
      </c>
      <c r="C326" s="206">
        <f>Dashboard!J339</f>
        <v>3.07938597876754</v>
      </c>
      <c r="D326" s="22" t="s">
        <v>671</v>
      </c>
      <c r="E326">
        <v>5</v>
      </c>
      <c r="F326" s="209">
        <f t="shared" si="48"/>
        <v>6.90467210177377</v>
      </c>
      <c r="G326" t="str">
        <f ca="1" t="shared" si="44"/>
        <v>Feltham West</v>
      </c>
      <c r="H326" s="209">
        <f t="shared" si="49"/>
        <v>6.90467210177377</v>
      </c>
      <c r="I326" t="str">
        <f t="shared" si="45"/>
        <v/>
      </c>
      <c r="J326" s="209"/>
      <c r="K326" s="167"/>
      <c r="L326" s="209"/>
      <c r="U326" s="214" t="s">
        <v>646</v>
      </c>
      <c r="V326" s="209">
        <f>Dashboard!F327</f>
        <v>7.16570393508794</v>
      </c>
      <c r="W326" s="209">
        <f>Dashboard!G327</f>
        <v>6.63335665329997</v>
      </c>
      <c r="X326" s="209">
        <f>Dashboard!H327</f>
        <v>7.09116756540651</v>
      </c>
      <c r="Y326" s="209">
        <f>Dashboard!I327</f>
        <v>6.36500663895736</v>
      </c>
      <c r="Z326" s="209">
        <f>Dashboard!J327</f>
        <v>6.48152314909933</v>
      </c>
      <c r="AA326" s="7">
        <f t="shared" si="42"/>
        <v>-2.8079725123512</v>
      </c>
      <c r="AB326" s="208" t="s">
        <v>1482</v>
      </c>
      <c r="AC326" s="176" t="s">
        <v>1482</v>
      </c>
      <c r="AD326" t="str">
        <f t="shared" si="43"/>
        <v/>
      </c>
      <c r="AE326" s="7">
        <f>Dashboard!L327</f>
        <v>-0.171045196497151</v>
      </c>
      <c r="AF326" s="7">
        <f t="shared" si="41"/>
        <v>-2.8079725123512</v>
      </c>
    </row>
    <row r="327" spans="1:32">
      <c r="A327" s="22" t="s">
        <v>673</v>
      </c>
      <c r="B327" s="167" t="s">
        <v>1290</v>
      </c>
      <c r="C327" s="206">
        <f>Dashboard!J340</f>
        <v>0.11869536854328</v>
      </c>
      <c r="D327" s="22" t="s">
        <v>673</v>
      </c>
      <c r="E327">
        <v>6</v>
      </c>
      <c r="F327" s="209">
        <f t="shared" si="48"/>
        <v>6.56958565212057</v>
      </c>
      <c r="G327" t="str">
        <f ca="1" t="shared" si="44"/>
        <v>Heston East</v>
      </c>
      <c r="H327" s="209">
        <f t="shared" si="49"/>
        <v>6.56958565212057</v>
      </c>
      <c r="I327" t="str">
        <f t="shared" si="45"/>
        <v/>
      </c>
      <c r="J327" s="209"/>
      <c r="K327" s="167"/>
      <c r="L327" s="209"/>
      <c r="U327" s="214" t="s">
        <v>648</v>
      </c>
      <c r="V327" s="209">
        <f>Dashboard!F328</f>
        <v>-0.61000919810157</v>
      </c>
      <c r="W327" s="209">
        <f>Dashboard!G328</f>
        <v>-0.613720177562322</v>
      </c>
      <c r="X327" s="209">
        <f>Dashboard!H328</f>
        <v>-0.261884001265924</v>
      </c>
      <c r="Y327" s="209">
        <f>Dashboard!I328</f>
        <v>-0.108083791553063</v>
      </c>
      <c r="Z327" s="209">
        <f>Dashboard!J328</f>
        <v>-0.0837920739286457</v>
      </c>
      <c r="AA327" s="7">
        <f t="shared" si="42"/>
        <v>2.15966781071031</v>
      </c>
      <c r="AB327" s="208" t="s">
        <v>649</v>
      </c>
      <c r="AC327" s="22" t="s">
        <v>649</v>
      </c>
      <c r="AD327" t="str">
        <f t="shared" si="43"/>
        <v/>
      </c>
      <c r="AE327" s="7">
        <f>Dashboard!L328</f>
        <v>0.131554281043231</v>
      </c>
      <c r="AF327" s="7">
        <f t="shared" si="41"/>
        <v>2.15966781071031</v>
      </c>
    </row>
    <row r="328" spans="1:32">
      <c r="A328" s="22" t="s">
        <v>675</v>
      </c>
      <c r="B328" s="167" t="s">
        <v>1290</v>
      </c>
      <c r="C328" s="206">
        <f>Dashboard!J341</f>
        <v>6.90467210177377</v>
      </c>
      <c r="D328" s="22" t="s">
        <v>675</v>
      </c>
      <c r="E328">
        <v>7</v>
      </c>
      <c r="F328" s="209">
        <f t="shared" si="48"/>
        <v>6.25343928132458</v>
      </c>
      <c r="G328" t="str">
        <f ca="1" t="shared" si="44"/>
        <v>Turnham Green</v>
      </c>
      <c r="H328" s="209">
        <f t="shared" si="49"/>
        <v>6.25343928132458</v>
      </c>
      <c r="I328" t="str">
        <f t="shared" si="45"/>
        <v/>
      </c>
      <c r="J328" s="209"/>
      <c r="K328" s="167"/>
      <c r="L328" s="209"/>
      <c r="U328" s="214" t="s">
        <v>650</v>
      </c>
      <c r="V328" s="209">
        <f>Dashboard!F329</f>
        <v>8.9478494815328</v>
      </c>
      <c r="W328" s="209">
        <f>Dashboard!G329</f>
        <v>9.11402347518624</v>
      </c>
      <c r="X328" s="209">
        <f>Dashboard!H329</f>
        <v>8.4334760729808</v>
      </c>
      <c r="Y328" s="209">
        <f>Dashboard!I329</f>
        <v>8.53306580608569</v>
      </c>
      <c r="Z328" s="209">
        <f>Dashboard!J329</f>
        <v>8.29398069447118</v>
      </c>
      <c r="AA328" s="7">
        <f t="shared" si="42"/>
        <v>-2.68356787906644</v>
      </c>
      <c r="AB328" s="208" t="s">
        <v>1483</v>
      </c>
      <c r="AC328" s="176" t="s">
        <v>1483</v>
      </c>
      <c r="AD328" t="str">
        <f t="shared" si="43"/>
        <v/>
      </c>
      <c r="AE328" s="7">
        <f>Dashboard!L329</f>
        <v>-0.163467196765405</v>
      </c>
      <c r="AF328" s="7">
        <f t="shared" si="41"/>
        <v>-2.68356787906644</v>
      </c>
    </row>
    <row r="329" spans="1:32">
      <c r="A329" s="22" t="s">
        <v>677</v>
      </c>
      <c r="B329" s="167" t="s">
        <v>1290</v>
      </c>
      <c r="C329" s="206">
        <f>Dashboard!J342</f>
        <v>4.01283604211335</v>
      </c>
      <c r="D329" s="22" t="s">
        <v>677</v>
      </c>
      <c r="E329">
        <v>8</v>
      </c>
      <c r="F329" s="209">
        <f t="shared" si="48"/>
        <v>5.89014088604494</v>
      </c>
      <c r="G329" t="str">
        <f ca="1" t="shared" si="44"/>
        <v>Hounslow Central</v>
      </c>
      <c r="H329" s="209">
        <f t="shared" si="49"/>
        <v>5.89014088604494</v>
      </c>
      <c r="I329" t="str">
        <f t="shared" si="45"/>
        <v/>
      </c>
      <c r="J329" s="209"/>
      <c r="K329" s="167"/>
      <c r="L329" s="209"/>
      <c r="U329" s="214" t="s">
        <v>652</v>
      </c>
      <c r="V329" s="209">
        <f>Dashboard!F330</f>
        <v>4.41415405978419</v>
      </c>
      <c r="W329" s="209">
        <f>Dashboard!G330</f>
        <v>4.16023547049413</v>
      </c>
      <c r="X329" s="209">
        <f>Dashboard!H330</f>
        <v>5.08161486052526</v>
      </c>
      <c r="Y329" s="209">
        <f>Dashboard!I330</f>
        <v>3.45701067233557</v>
      </c>
      <c r="Z329" s="209">
        <f>Dashboard!J330</f>
        <v>2.80764483650237</v>
      </c>
      <c r="AA329" s="7">
        <f t="shared" si="42"/>
        <v>-6.59333590214144</v>
      </c>
      <c r="AB329" s="208" t="s">
        <v>1484</v>
      </c>
      <c r="AC329" s="22" t="s">
        <v>1484</v>
      </c>
      <c r="AD329" t="str">
        <f t="shared" si="43"/>
        <v/>
      </c>
      <c r="AE329" s="7">
        <f>Dashboard!L330</f>
        <v>-0.401627305820454</v>
      </c>
      <c r="AF329" s="7">
        <f t="shared" si="41"/>
        <v>-6.59333590214144</v>
      </c>
    </row>
    <row r="330" spans="1:32">
      <c r="A330" s="22" t="s">
        <v>679</v>
      </c>
      <c r="B330" s="167" t="s">
        <v>1290</v>
      </c>
      <c r="C330" s="206">
        <f>Dashboard!J343</f>
        <v>5.53738074062707</v>
      </c>
      <c r="D330" s="22" t="s">
        <v>679</v>
      </c>
      <c r="E330">
        <v>9</v>
      </c>
      <c r="F330" s="209">
        <f t="shared" si="48"/>
        <v>5.53738074062707</v>
      </c>
      <c r="G330" t="str">
        <f ca="1" t="shared" si="44"/>
        <v>Hanworth Park</v>
      </c>
      <c r="H330" s="209">
        <f t="shared" si="49"/>
        <v>5.53738074062707</v>
      </c>
      <c r="I330" t="str">
        <f t="shared" si="45"/>
        <v/>
      </c>
      <c r="J330" s="209"/>
      <c r="K330" s="167"/>
      <c r="L330" s="209"/>
      <c r="U330" s="214" t="s">
        <v>654</v>
      </c>
      <c r="V330" s="209">
        <f>Dashboard!F331</f>
        <v>3.49756193222491</v>
      </c>
      <c r="W330" s="209">
        <f>Dashboard!G331</f>
        <v>2.87305171740159</v>
      </c>
      <c r="X330" s="209">
        <f>Dashboard!H331</f>
        <v>2.4847620994574</v>
      </c>
      <c r="Y330" s="209">
        <f>Dashboard!I331</f>
        <v>1.57840164784239</v>
      </c>
      <c r="Z330" s="209">
        <f>Dashboard!J331</f>
        <v>2.14973386803742</v>
      </c>
      <c r="AA330" s="7">
        <f t="shared" si="42"/>
        <v>-5.53167267061639</v>
      </c>
      <c r="AB330" s="208" t="s">
        <v>1485</v>
      </c>
      <c r="AC330" s="176" t="s">
        <v>1485</v>
      </c>
      <c r="AD330" t="str">
        <f t="shared" si="43"/>
        <v/>
      </c>
      <c r="AE330" s="7">
        <f>Dashboard!L331</f>
        <v>-0.336957016046873</v>
      </c>
      <c r="AF330" s="7">
        <f t="shared" si="41"/>
        <v>-5.53167267061639</v>
      </c>
    </row>
    <row r="331" spans="1:32">
      <c r="A331" s="22" t="s">
        <v>681</v>
      </c>
      <c r="B331" s="167" t="s">
        <v>1290</v>
      </c>
      <c r="C331" s="206">
        <f>Dashboard!J344</f>
        <v>4.6421550452436</v>
      </c>
      <c r="D331" s="22" t="s">
        <v>681</v>
      </c>
      <c r="E331">
        <v>10</v>
      </c>
      <c r="F331" s="209">
        <f t="shared" si="48"/>
        <v>4.6421550452436</v>
      </c>
      <c r="G331" t="str">
        <f ca="1" t="shared" si="44"/>
        <v>Heston Central</v>
      </c>
      <c r="H331" s="209">
        <f t="shared" si="49"/>
        <v>4.6421550452436</v>
      </c>
      <c r="I331" t="str">
        <f t="shared" si="45"/>
        <v/>
      </c>
      <c r="J331" s="209"/>
      <c r="K331" s="167"/>
      <c r="L331" s="209"/>
      <c r="U331" s="214" t="s">
        <v>656</v>
      </c>
      <c r="V331" s="209">
        <f>Dashboard!F332</f>
        <v>10.932548782845</v>
      </c>
      <c r="W331" s="209">
        <f>Dashboard!G332</f>
        <v>11.1842471592078</v>
      </c>
      <c r="X331" s="209">
        <f>Dashboard!H332</f>
        <v>11.0208084240806</v>
      </c>
      <c r="Y331" s="209">
        <f>Dashboard!I332</f>
        <v>9.80009914483077</v>
      </c>
      <c r="Z331" s="209">
        <f>Dashboard!J332</f>
        <v>9.95183578815852</v>
      </c>
      <c r="AA331" s="7">
        <f t="shared" si="42"/>
        <v>-4.02498168317643</v>
      </c>
      <c r="AB331" s="208" t="s">
        <v>1486</v>
      </c>
      <c r="AC331" s="22" t="s">
        <v>1486</v>
      </c>
      <c r="AD331" t="str">
        <f t="shared" si="43"/>
        <v/>
      </c>
      <c r="AE331" s="7">
        <f>Dashboard!L332</f>
        <v>-0.245178248671631</v>
      </c>
      <c r="AF331" s="7">
        <f t="shared" si="41"/>
        <v>-4.02498168317643</v>
      </c>
    </row>
    <row r="332" spans="1:32">
      <c r="A332" s="22" t="s">
        <v>683</v>
      </c>
      <c r="B332" s="167" t="s">
        <v>1290</v>
      </c>
      <c r="C332" s="206">
        <f>Dashboard!J345</f>
        <v>6.56958565212057</v>
      </c>
      <c r="D332" s="22" t="s">
        <v>683</v>
      </c>
      <c r="E332">
        <v>11</v>
      </c>
      <c r="F332" s="209">
        <f t="shared" si="48"/>
        <v>4.02669956984172</v>
      </c>
      <c r="G332" t="str">
        <f ca="1" t="shared" si="44"/>
        <v>Hounslow Heath</v>
      </c>
      <c r="H332" s="209">
        <f t="shared" si="49"/>
        <v>4.02669956984172</v>
      </c>
      <c r="I332" t="str">
        <f t="shared" si="45"/>
        <v/>
      </c>
      <c r="J332" s="209"/>
      <c r="K332" s="167"/>
      <c r="L332" s="209"/>
      <c r="U332" s="214" t="s">
        <v>658</v>
      </c>
      <c r="V332" s="209">
        <f>Dashboard!F333</f>
        <v>5.40544850021561</v>
      </c>
      <c r="W332" s="209">
        <f>Dashboard!G333</f>
        <v>6.32317229907463</v>
      </c>
      <c r="X332" s="209">
        <f>Dashboard!H333</f>
        <v>6.15570195917614</v>
      </c>
      <c r="Y332" s="209">
        <f>Dashboard!I333</f>
        <v>6.64175944032022</v>
      </c>
      <c r="Z332" s="209">
        <f>Dashboard!J333</f>
        <v>5.13240761760172</v>
      </c>
      <c r="AA332" s="7">
        <f t="shared" si="42"/>
        <v>-1.12059752163324</v>
      </c>
      <c r="AB332" s="208" t="s">
        <v>659</v>
      </c>
      <c r="AC332" s="176" t="s">
        <v>659</v>
      </c>
      <c r="AD332" t="str">
        <f t="shared" si="43"/>
        <v/>
      </c>
      <c r="AE332" s="7">
        <f>Dashboard!L333</f>
        <v>-0.0682602206534726</v>
      </c>
      <c r="AF332" s="7">
        <f t="shared" si="41"/>
        <v>-1.12059752163324</v>
      </c>
    </row>
    <row r="333" spans="1:32">
      <c r="A333" s="22" t="s">
        <v>685</v>
      </c>
      <c r="B333" s="167" t="s">
        <v>1290</v>
      </c>
      <c r="C333" s="206">
        <f>Dashboard!J346</f>
        <v>1.86375297055812</v>
      </c>
      <c r="D333" s="22" t="s">
        <v>685</v>
      </c>
      <c r="E333">
        <v>12</v>
      </c>
      <c r="F333" s="209">
        <f t="shared" si="48"/>
        <v>4.01283604211335</v>
      </c>
      <c r="G333" t="str">
        <f ca="1" t="shared" si="44"/>
        <v>Hanworth</v>
      </c>
      <c r="H333" s="209">
        <f t="shared" si="49"/>
        <v>4.01283604211335</v>
      </c>
      <c r="I333" t="str">
        <f t="shared" si="45"/>
        <v/>
      </c>
      <c r="J333" s="209"/>
      <c r="K333" s="167"/>
      <c r="L333" s="209"/>
      <c r="U333" s="214" t="s">
        <v>660</v>
      </c>
      <c r="V333" s="209">
        <f>Dashboard!F334</f>
        <v>4.18128866915455</v>
      </c>
      <c r="W333" s="209">
        <f>Dashboard!G334</f>
        <v>2.88140794487002</v>
      </c>
      <c r="X333" s="209">
        <f>Dashboard!H334</f>
        <v>3.76381209751187</v>
      </c>
      <c r="Y333" s="209">
        <f>Dashboard!I334</f>
        <v>2.28821981604893</v>
      </c>
      <c r="Z333" s="209">
        <f>Dashboard!J334</f>
        <v>2.71943532957223</v>
      </c>
      <c r="AA333" s="7">
        <f t="shared" si="42"/>
        <v>-5.99964816127463</v>
      </c>
      <c r="AB333" s="208" t="s">
        <v>661</v>
      </c>
      <c r="AC333" s="22" t="s">
        <v>661</v>
      </c>
      <c r="AD333" t="str">
        <f t="shared" si="43"/>
        <v/>
      </c>
      <c r="AE333" s="7">
        <f>Dashboard!L334</f>
        <v>-0.36546333489558</v>
      </c>
      <c r="AF333" s="7">
        <f t="shared" ref="AF333:AF396" si="50">((AE333-AE$11)/AE$10)*5</f>
        <v>-5.99964816127463</v>
      </c>
    </row>
    <row r="334" spans="1:32">
      <c r="A334" s="22" t="s">
        <v>687</v>
      </c>
      <c r="B334" s="167" t="s">
        <v>1290</v>
      </c>
      <c r="C334" s="206">
        <f>Dashboard!J347</f>
        <v>5.89014088604494</v>
      </c>
      <c r="D334" s="22" t="s">
        <v>687</v>
      </c>
      <c r="E334">
        <v>13</v>
      </c>
      <c r="F334" s="209">
        <f t="shared" si="48"/>
        <v>3.79099102343144</v>
      </c>
      <c r="G334" t="str">
        <f ca="1" t="shared" si="44"/>
        <v>Bedfont</v>
      </c>
      <c r="H334" s="209">
        <f t="shared" si="49"/>
        <v>3.79099102343144</v>
      </c>
      <c r="I334" t="str">
        <f t="shared" si="45"/>
        <v/>
      </c>
      <c r="J334" s="209"/>
      <c r="K334" s="167"/>
      <c r="L334" s="209"/>
      <c r="U334" s="214" t="s">
        <v>662</v>
      </c>
      <c r="V334" s="209">
        <f>Dashboard!F335</f>
        <v>6.58172001001266</v>
      </c>
      <c r="W334" s="209">
        <f>Dashboard!G335</f>
        <v>5.61201688460889</v>
      </c>
      <c r="X334" s="209">
        <f>Dashboard!H335</f>
        <v>6.04455449768605</v>
      </c>
      <c r="Y334" s="209">
        <f>Dashboard!I335</f>
        <v>4.06525095126396</v>
      </c>
      <c r="Z334" s="209">
        <f>Dashboard!J335</f>
        <v>3.79099102343144</v>
      </c>
      <c r="AA334" s="7">
        <f t="shared" ref="AA334:AA397" si="51">AF334</f>
        <v>-11.4535374921685</v>
      </c>
      <c r="AB334" s="208" t="s">
        <v>663</v>
      </c>
      <c r="AC334" s="176" t="s">
        <v>663</v>
      </c>
      <c r="AD334" t="str">
        <f t="shared" ref="AD334:AD397" si="52">IF(AC334=AB334,"","N")</f>
        <v/>
      </c>
      <c r="AE334" s="7">
        <f>Dashboard!L335</f>
        <v>-0.697682246645306</v>
      </c>
      <c r="AF334" s="7">
        <f t="shared" si="50"/>
        <v>-11.4535374921685</v>
      </c>
    </row>
    <row r="335" spans="1:32">
      <c r="A335" s="22" t="s">
        <v>689</v>
      </c>
      <c r="B335" s="167" t="s">
        <v>1290</v>
      </c>
      <c r="C335" s="206">
        <f>Dashboard!J348</f>
        <v>4.02669956984172</v>
      </c>
      <c r="D335" s="22" t="s">
        <v>689</v>
      </c>
      <c r="E335">
        <v>14</v>
      </c>
      <c r="F335" s="209">
        <f t="shared" si="48"/>
        <v>3.73534487208495</v>
      </c>
      <c r="G335" t="str">
        <f ca="1" t="shared" si="44"/>
        <v>Brentford</v>
      </c>
      <c r="H335" s="209">
        <f t="shared" si="49"/>
        <v>3.73534487208495</v>
      </c>
      <c r="I335" t="str">
        <f t="shared" si="45"/>
        <v/>
      </c>
      <c r="J335" s="209"/>
      <c r="K335" s="167"/>
      <c r="L335" s="209"/>
      <c r="U335" s="214" t="s">
        <v>664</v>
      </c>
      <c r="V335" s="209">
        <f>Dashboard!F336</f>
        <v>2.58607306465934</v>
      </c>
      <c r="W335" s="209">
        <f>Dashboard!G336</f>
        <v>1.95331584811911</v>
      </c>
      <c r="X335" s="209">
        <f>Dashboard!H336</f>
        <v>3.95271372433739</v>
      </c>
      <c r="Y335" s="209">
        <f>Dashboard!I336</f>
        <v>3.46239434915094</v>
      </c>
      <c r="Z335" s="209">
        <f>Dashboard!J336</f>
        <v>3.73534487208495</v>
      </c>
      <c r="AA335" s="7">
        <f t="shared" si="51"/>
        <v>4.71677034865614</v>
      </c>
      <c r="AB335" s="208" t="s">
        <v>665</v>
      </c>
      <c r="AC335" s="22" t="s">
        <v>665</v>
      </c>
      <c r="AD335" t="str">
        <f t="shared" si="52"/>
        <v/>
      </c>
      <c r="AE335" s="7">
        <f>Dashboard!L336</f>
        <v>0.287317951856403</v>
      </c>
      <c r="AF335" s="7">
        <f t="shared" si="50"/>
        <v>4.71677034865614</v>
      </c>
    </row>
    <row r="336" spans="1:32">
      <c r="A336" s="22" t="s">
        <v>691</v>
      </c>
      <c r="B336" s="167" t="s">
        <v>1290</v>
      </c>
      <c r="C336" s="206">
        <f>Dashboard!J349</f>
        <v>10.1327057039803</v>
      </c>
      <c r="D336" s="22" t="s">
        <v>691</v>
      </c>
      <c r="E336">
        <v>15</v>
      </c>
      <c r="F336" s="209">
        <f t="shared" si="48"/>
        <v>3.07938597876754</v>
      </c>
      <c r="G336" t="str">
        <f ca="1" t="shared" si="44"/>
        <v>Cranford</v>
      </c>
      <c r="H336" s="209">
        <f t="shared" si="49"/>
        <v>3.07938597876754</v>
      </c>
      <c r="I336" t="str">
        <f t="shared" si="45"/>
        <v/>
      </c>
      <c r="J336" s="209"/>
      <c r="K336" s="167"/>
      <c r="L336" s="209"/>
      <c r="U336" s="214" t="s">
        <v>666</v>
      </c>
      <c r="V336" s="209">
        <f>Dashboard!F337</f>
        <v>8.86208764257668</v>
      </c>
      <c r="W336" s="209">
        <f>Dashboard!G337</f>
        <v>8.76349951223973</v>
      </c>
      <c r="X336" s="209">
        <f>Dashboard!H337</f>
        <v>9.12835286111408</v>
      </c>
      <c r="Y336" s="209">
        <f>Dashboard!I337</f>
        <v>9.53788064361305</v>
      </c>
      <c r="Z336" s="209">
        <f>Dashboard!J337</f>
        <v>9.8645918223147</v>
      </c>
      <c r="AA336" s="7">
        <f t="shared" si="51"/>
        <v>4.11441571857947</v>
      </c>
      <c r="AB336" s="208" t="s">
        <v>1487</v>
      </c>
      <c r="AC336" s="176" t="s">
        <v>1487</v>
      </c>
      <c r="AD336" t="str">
        <f t="shared" si="52"/>
        <v/>
      </c>
      <c r="AE336" s="7">
        <f>Dashboard!L337</f>
        <v>0.250626044934507</v>
      </c>
      <c r="AF336" s="7">
        <f t="shared" si="50"/>
        <v>4.11441571857947</v>
      </c>
    </row>
    <row r="337" spans="1:32">
      <c r="A337" s="22" t="s">
        <v>693</v>
      </c>
      <c r="B337" s="167" t="s">
        <v>1290</v>
      </c>
      <c r="C337" s="206">
        <f>Dashboard!J350</f>
        <v>3.03930118530681</v>
      </c>
      <c r="D337" s="22" t="s">
        <v>693</v>
      </c>
      <c r="E337">
        <v>16</v>
      </c>
      <c r="F337" s="209">
        <f t="shared" si="48"/>
        <v>3.03930118530681</v>
      </c>
      <c r="G337" t="str">
        <f ca="1" t="shared" si="44"/>
        <v>Hounslow West</v>
      </c>
      <c r="H337" s="209">
        <f t="shared" si="49"/>
        <v>3.03930118530681</v>
      </c>
      <c r="I337" t="str">
        <f t="shared" si="45"/>
        <v/>
      </c>
      <c r="J337" s="209"/>
      <c r="K337" s="167"/>
      <c r="L337" s="209"/>
      <c r="U337" s="214" t="s">
        <v>668</v>
      </c>
      <c r="V337" s="209">
        <f>Dashboard!F338</f>
        <v>6.1935681126131</v>
      </c>
      <c r="W337" s="209">
        <f>Dashboard!G338</f>
        <v>7.62338000250334</v>
      </c>
      <c r="X337" s="209">
        <f>Dashboard!H338</f>
        <v>7.22589242182536</v>
      </c>
      <c r="Y337" s="209">
        <f>Dashboard!I338</f>
        <v>7.67691156720373</v>
      </c>
      <c r="Z337" s="209">
        <f>Dashboard!J338</f>
        <v>7.439923641408</v>
      </c>
      <c r="AA337" s="7">
        <f t="shared" si="51"/>
        <v>5.11521535995211</v>
      </c>
      <c r="AB337" s="208" t="s">
        <v>1488</v>
      </c>
      <c r="AC337" s="22" t="s">
        <v>1488</v>
      </c>
      <c r="AD337" t="str">
        <f t="shared" si="52"/>
        <v/>
      </c>
      <c r="AE337" s="7">
        <f>Dashboard!L338</f>
        <v>0.311588882198724</v>
      </c>
      <c r="AF337" s="7">
        <f t="shared" si="50"/>
        <v>5.11521535995211</v>
      </c>
    </row>
    <row r="338" spans="1:32">
      <c r="A338" s="22" t="s">
        <v>695</v>
      </c>
      <c r="B338" s="167" t="s">
        <v>1290</v>
      </c>
      <c r="C338" s="206">
        <f>Dashboard!J351</f>
        <v>2.70421941079764</v>
      </c>
      <c r="D338" s="22" t="s">
        <v>695</v>
      </c>
      <c r="E338">
        <v>17</v>
      </c>
      <c r="F338" s="209">
        <f t="shared" si="48"/>
        <v>2.70421941079764</v>
      </c>
      <c r="G338" t="str">
        <f ca="1" t="shared" si="44"/>
        <v>Isleworth</v>
      </c>
      <c r="H338" s="209">
        <f t="shared" si="49"/>
        <v>2.70421941079764</v>
      </c>
      <c r="I338" t="str">
        <f t="shared" si="45"/>
        <v/>
      </c>
      <c r="J338" s="209"/>
      <c r="K338" s="167"/>
      <c r="L338" s="209"/>
      <c r="U338" s="214" t="s">
        <v>670</v>
      </c>
      <c r="V338" s="209">
        <f>Dashboard!F339</f>
        <v>2.84855066116666</v>
      </c>
      <c r="W338" s="209">
        <f>Dashboard!G339</f>
        <v>2.95343215700548</v>
      </c>
      <c r="X338" s="209">
        <f>Dashboard!H339</f>
        <v>3.868332172492</v>
      </c>
      <c r="Y338" s="209">
        <f>Dashboard!I339</f>
        <v>3.74057493736474</v>
      </c>
      <c r="Z338" s="209">
        <f>Dashboard!J339</f>
        <v>3.07938597876754</v>
      </c>
      <c r="AA338" s="7">
        <f t="shared" si="51"/>
        <v>0.947380049216857</v>
      </c>
      <c r="AB338" s="208" t="s">
        <v>671</v>
      </c>
      <c r="AC338" s="176" t="s">
        <v>671</v>
      </c>
      <c r="AD338" t="str">
        <f t="shared" si="52"/>
        <v/>
      </c>
      <c r="AE338" s="7">
        <f>Dashboard!L339</f>
        <v>0.0577088294002184</v>
      </c>
      <c r="AF338" s="7">
        <f t="shared" si="50"/>
        <v>0.947380049216857</v>
      </c>
    </row>
    <row r="339" spans="1:32">
      <c r="A339" s="22" t="s">
        <v>697</v>
      </c>
      <c r="B339" s="167" t="s">
        <v>1290</v>
      </c>
      <c r="C339" s="206">
        <f>Dashboard!J352</f>
        <v>8.84433828243971</v>
      </c>
      <c r="D339" s="22" t="s">
        <v>697</v>
      </c>
      <c r="E339">
        <v>18</v>
      </c>
      <c r="F339" s="209">
        <f t="shared" si="48"/>
        <v>1.86375297055812</v>
      </c>
      <c r="G339" t="str">
        <f ca="1" t="shared" si="44"/>
        <v>Heston West</v>
      </c>
      <c r="H339" s="209">
        <f t="shared" si="49"/>
        <v>1.86375297055812</v>
      </c>
      <c r="I339" t="str">
        <f t="shared" si="45"/>
        <v/>
      </c>
      <c r="J339" s="209"/>
      <c r="K339" s="167"/>
      <c r="L339" s="209"/>
      <c r="U339" s="214" t="s">
        <v>672</v>
      </c>
      <c r="V339" s="209">
        <f>Dashboard!F340</f>
        <v>2.33144921326323</v>
      </c>
      <c r="W339" s="209">
        <f>Dashboard!G340</f>
        <v>1.77417116632846</v>
      </c>
      <c r="X339" s="209">
        <f>Dashboard!H340</f>
        <v>1.55942238748744</v>
      </c>
      <c r="Y339" s="209">
        <f>Dashboard!I340</f>
        <v>1.02992456315284</v>
      </c>
      <c r="Z339" s="209">
        <f>Dashboard!J340</f>
        <v>0.11869536854328</v>
      </c>
      <c r="AA339" s="7">
        <f t="shared" si="51"/>
        <v>-9.08144762293361</v>
      </c>
      <c r="AB339" s="208" t="s">
        <v>1489</v>
      </c>
      <c r="AC339" s="22" t="s">
        <v>1489</v>
      </c>
      <c r="AD339" t="str">
        <f t="shared" si="52"/>
        <v/>
      </c>
      <c r="AE339" s="7">
        <f>Dashboard!L340</f>
        <v>-0.553188461179988</v>
      </c>
      <c r="AF339" s="7">
        <f t="shared" si="50"/>
        <v>-9.08144762293361</v>
      </c>
    </row>
    <row r="340" spans="1:32">
      <c r="A340" s="22" t="s">
        <v>699</v>
      </c>
      <c r="B340" s="167" t="s">
        <v>1290</v>
      </c>
      <c r="C340" s="206">
        <f>Dashboard!J353</f>
        <v>0.9566322706485</v>
      </c>
      <c r="D340" s="22" t="s">
        <v>699</v>
      </c>
      <c r="E340">
        <v>19</v>
      </c>
      <c r="F340" s="209">
        <f t="shared" si="48"/>
        <v>0.9566322706485</v>
      </c>
      <c r="G340" t="str">
        <f ca="1" t="shared" ref="G340:G403" si="53">VLOOKUP(F340,C:D,2,FALSE)</f>
        <v>Syon</v>
      </c>
      <c r="H340" s="209">
        <f t="shared" si="49"/>
        <v>0.9566322706485</v>
      </c>
      <c r="I340" t="str">
        <f t="shared" ref="I340:I403" si="54">IF(E340=1,B340&amp;" 2009","")</f>
        <v/>
      </c>
      <c r="J340" s="209"/>
      <c r="K340" s="167"/>
      <c r="L340" s="209"/>
      <c r="U340" s="214" t="s">
        <v>674</v>
      </c>
      <c r="V340" s="209">
        <f>Dashboard!F341</f>
        <v>6.87245260715311</v>
      </c>
      <c r="W340" s="209">
        <f>Dashboard!G341</f>
        <v>8.19055990555056</v>
      </c>
      <c r="X340" s="209">
        <f>Dashboard!H341</f>
        <v>7.69803347633185</v>
      </c>
      <c r="Y340" s="209">
        <f>Dashboard!I341</f>
        <v>6.94345510485272</v>
      </c>
      <c r="Z340" s="209">
        <f>Dashboard!J341</f>
        <v>6.90467210177377</v>
      </c>
      <c r="AA340" s="7">
        <f t="shared" si="51"/>
        <v>0.132233259263413</v>
      </c>
      <c r="AB340" s="208" t="s">
        <v>1490</v>
      </c>
      <c r="AC340" s="176" t="s">
        <v>1490</v>
      </c>
      <c r="AD340" t="str">
        <f t="shared" si="52"/>
        <v/>
      </c>
      <c r="AE340" s="7">
        <f>Dashboard!L341</f>
        <v>0.00805487365516644</v>
      </c>
      <c r="AF340" s="7">
        <f t="shared" si="50"/>
        <v>0.132233259263413</v>
      </c>
    </row>
    <row r="341" spans="1:32">
      <c r="A341" s="22" t="s">
        <v>701</v>
      </c>
      <c r="B341" s="167" t="s">
        <v>1290</v>
      </c>
      <c r="C341" s="206">
        <f>Dashboard!J354</f>
        <v>6.25343928132458</v>
      </c>
      <c r="D341" s="22" t="s">
        <v>701</v>
      </c>
      <c r="E341">
        <v>20</v>
      </c>
      <c r="F341" s="209">
        <f t="shared" si="48"/>
        <v>0.11869536854328</v>
      </c>
      <c r="G341" t="str">
        <f ca="1" t="shared" si="53"/>
        <v>Feltham North</v>
      </c>
      <c r="H341" s="209">
        <f t="shared" si="49"/>
        <v>0.11869536854328</v>
      </c>
      <c r="I341" t="str">
        <f t="shared" si="54"/>
        <v/>
      </c>
      <c r="J341" s="209"/>
      <c r="K341" s="167"/>
      <c r="L341" s="209"/>
      <c r="U341" s="214" t="s">
        <v>676</v>
      </c>
      <c r="V341" s="209">
        <f>Dashboard!F342</f>
        <v>4.67627253721921</v>
      </c>
      <c r="W341" s="209">
        <f>Dashboard!G342</f>
        <v>5.12746115456894</v>
      </c>
      <c r="X341" s="209">
        <f>Dashboard!H342</f>
        <v>4.74873533870107</v>
      </c>
      <c r="Y341" s="209">
        <f>Dashboard!I342</f>
        <v>4.67967090565592</v>
      </c>
      <c r="Z341" s="209">
        <f>Dashboard!J342</f>
        <v>4.01283604211335</v>
      </c>
      <c r="AA341" s="7">
        <f t="shared" si="51"/>
        <v>-2.72283507531721</v>
      </c>
      <c r="AB341" s="208" t="s">
        <v>677</v>
      </c>
      <c r="AC341" s="22" t="s">
        <v>677</v>
      </c>
      <c r="AD341" t="str">
        <f t="shared" si="52"/>
        <v/>
      </c>
      <c r="AE341" s="7">
        <f>Dashboard!L342</f>
        <v>-0.165859123776464</v>
      </c>
      <c r="AF341" s="7">
        <f t="shared" si="50"/>
        <v>-2.72283507531721</v>
      </c>
    </row>
    <row r="342" spans="1:32">
      <c r="A342" s="22" t="s">
        <v>703</v>
      </c>
      <c r="B342" s="167" t="s">
        <v>1291</v>
      </c>
      <c r="C342" s="206">
        <f>Dashboard!J355</f>
        <v>-2.34081793200335</v>
      </c>
      <c r="D342" s="22" t="s">
        <v>703</v>
      </c>
      <c r="E342">
        <v>1</v>
      </c>
      <c r="F342" s="209">
        <f>LARGE(C$342:C$357,E342)</f>
        <v>-0.449021865084807</v>
      </c>
      <c r="G342" t="str">
        <f ca="1" t="shared" si="53"/>
        <v>Highbury East</v>
      </c>
      <c r="H342" s="209">
        <f t="shared" si="49"/>
        <v>-0.449021865084807</v>
      </c>
      <c r="I342" t="str">
        <f t="shared" si="54"/>
        <v>Islington 2009</v>
      </c>
      <c r="J342" s="209">
        <f>MAX(C$342:C$357)</f>
        <v>-0.449021865084807</v>
      </c>
      <c r="K342" s="167"/>
      <c r="L342" s="209"/>
      <c r="U342" s="214" t="s">
        <v>678</v>
      </c>
      <c r="V342" s="209">
        <f>Dashboard!F343</f>
        <v>5.93764549908786</v>
      </c>
      <c r="W342" s="209">
        <f>Dashboard!G343</f>
        <v>6.2818555541455</v>
      </c>
      <c r="X342" s="209">
        <f>Dashboard!H343</f>
        <v>6.62988463649286</v>
      </c>
      <c r="Y342" s="209">
        <f>Dashboard!I343</f>
        <v>5.23433200342743</v>
      </c>
      <c r="Z342" s="209">
        <f>Dashboard!J343</f>
        <v>5.53738074062707</v>
      </c>
      <c r="AA342" s="7">
        <f t="shared" si="51"/>
        <v>-1.64274189284163</v>
      </c>
      <c r="AB342" s="208" t="s">
        <v>1491</v>
      </c>
      <c r="AC342" s="176" t="s">
        <v>1491</v>
      </c>
      <c r="AD342" t="str">
        <f t="shared" si="52"/>
        <v/>
      </c>
      <c r="AE342" s="7">
        <f>Dashboard!L343</f>
        <v>-0.100066189615198</v>
      </c>
      <c r="AF342" s="7">
        <f t="shared" si="50"/>
        <v>-1.64274189284163</v>
      </c>
    </row>
    <row r="343" spans="1:32">
      <c r="A343" s="22" t="s">
        <v>705</v>
      </c>
      <c r="B343" s="167" t="s">
        <v>1291</v>
      </c>
      <c r="C343" s="206">
        <f>Dashboard!J356</f>
        <v>-4.09921855294309</v>
      </c>
      <c r="D343" s="22" t="s">
        <v>705</v>
      </c>
      <c r="E343">
        <v>2</v>
      </c>
      <c r="F343" s="209">
        <f t="shared" ref="F343:F357" si="55">LARGE(C$342:C$357,E343)</f>
        <v>-0.848366827429586</v>
      </c>
      <c r="G343" t="str">
        <f ca="1" t="shared" si="53"/>
        <v>St Mary's</v>
      </c>
      <c r="H343" s="209">
        <f t="shared" si="49"/>
        <v>-0.848366827429586</v>
      </c>
      <c r="I343" t="str">
        <f t="shared" si="54"/>
        <v/>
      </c>
      <c r="J343" s="209">
        <f>MIN(C$342:C$357)</f>
        <v>-8.20851600789502</v>
      </c>
      <c r="K343" s="167"/>
      <c r="L343" s="209"/>
      <c r="U343" s="214" t="s">
        <v>680</v>
      </c>
      <c r="V343" s="209">
        <f>Dashboard!F344</f>
        <v>4.09076149063601</v>
      </c>
      <c r="W343" s="209">
        <f>Dashboard!G344</f>
        <v>5.07301651483211</v>
      </c>
      <c r="X343" s="209">
        <f>Dashboard!H344</f>
        <v>5.00033293145216</v>
      </c>
      <c r="Y343" s="209">
        <f>Dashboard!I344</f>
        <v>5.29239642506999</v>
      </c>
      <c r="Z343" s="209">
        <f>Dashboard!J344</f>
        <v>4.6421550452436</v>
      </c>
      <c r="AA343" s="7">
        <f t="shared" si="51"/>
        <v>2.26299536107042</v>
      </c>
      <c r="AB343" s="208" t="s">
        <v>1492</v>
      </c>
      <c r="AC343" s="22" t="s">
        <v>1492</v>
      </c>
      <c r="AD343" t="str">
        <f t="shared" si="52"/>
        <v/>
      </c>
      <c r="AE343" s="7">
        <f>Dashboard!L344</f>
        <v>0.137848388651897</v>
      </c>
      <c r="AF343" s="7">
        <f t="shared" si="50"/>
        <v>2.26299536107042</v>
      </c>
    </row>
    <row r="344" spans="1:32">
      <c r="A344" s="22" t="s">
        <v>707</v>
      </c>
      <c r="B344" s="167" t="s">
        <v>1291</v>
      </c>
      <c r="C344" s="206">
        <f>Dashboard!J357</f>
        <v>-2.52598726194722</v>
      </c>
      <c r="D344" s="22" t="s">
        <v>707</v>
      </c>
      <c r="E344">
        <v>3</v>
      </c>
      <c r="F344" s="209">
        <f t="shared" si="55"/>
        <v>-1.73727556132279</v>
      </c>
      <c r="G344" t="str">
        <f ca="1" t="shared" si="53"/>
        <v>Junction</v>
      </c>
      <c r="H344" s="209">
        <f t="shared" si="49"/>
        <v>-1.73727556132279</v>
      </c>
      <c r="I344" t="str">
        <f t="shared" si="54"/>
        <v/>
      </c>
      <c r="J344" s="209"/>
      <c r="K344" s="167"/>
      <c r="L344" s="209"/>
      <c r="U344" s="214" t="s">
        <v>682</v>
      </c>
      <c r="V344" s="209">
        <f>Dashboard!F345</f>
        <v>7.4955810635656</v>
      </c>
      <c r="W344" s="209">
        <f>Dashboard!G345</f>
        <v>7.0412082643831</v>
      </c>
      <c r="X344" s="209">
        <f>Dashboard!H345</f>
        <v>6.93118051785807</v>
      </c>
      <c r="Y344" s="209">
        <f>Dashboard!I345</f>
        <v>7.4317932845631</v>
      </c>
      <c r="Z344" s="209">
        <f>Dashboard!J345</f>
        <v>6.56958565212057</v>
      </c>
      <c r="AA344" s="7">
        <f t="shared" si="51"/>
        <v>-3.80041315855413</v>
      </c>
      <c r="AB344" s="208" t="s">
        <v>1493</v>
      </c>
      <c r="AC344" s="176" t="s">
        <v>1493</v>
      </c>
      <c r="AD344" t="str">
        <f t="shared" si="52"/>
        <v/>
      </c>
      <c r="AE344" s="7">
        <f>Dashboard!L345</f>
        <v>-0.231498852861259</v>
      </c>
      <c r="AF344" s="7">
        <f t="shared" si="50"/>
        <v>-3.80041315855413</v>
      </c>
    </row>
    <row r="345" spans="1:32">
      <c r="A345" s="22" t="s">
        <v>709</v>
      </c>
      <c r="B345" s="167" t="s">
        <v>1291</v>
      </c>
      <c r="C345" s="206">
        <f>Dashboard!J358</f>
        <v>-5.90858833431637</v>
      </c>
      <c r="D345" s="22" t="s">
        <v>709</v>
      </c>
      <c r="E345">
        <v>4</v>
      </c>
      <c r="F345" s="209">
        <f t="shared" si="55"/>
        <v>-1.83158891334002</v>
      </c>
      <c r="G345" t="str">
        <f ca="1" t="shared" si="53"/>
        <v>Highbury West</v>
      </c>
      <c r="H345" s="209">
        <f t="shared" si="49"/>
        <v>-1.83158891334002</v>
      </c>
      <c r="I345" t="str">
        <f t="shared" si="54"/>
        <v/>
      </c>
      <c r="J345" s="209"/>
      <c r="K345" s="167"/>
      <c r="L345" s="209"/>
      <c r="U345" s="214" t="s">
        <v>684</v>
      </c>
      <c r="V345" s="209">
        <f>Dashboard!F346</f>
        <v>2.81011650263882</v>
      </c>
      <c r="W345" s="209">
        <f>Dashboard!G346</f>
        <v>2.73780147473522</v>
      </c>
      <c r="X345" s="209">
        <f>Dashboard!H346</f>
        <v>2.73012611479296</v>
      </c>
      <c r="Y345" s="209">
        <f>Dashboard!I346</f>
        <v>2.42868076599374</v>
      </c>
      <c r="Z345" s="209">
        <f>Dashboard!J346</f>
        <v>1.86375297055812</v>
      </c>
      <c r="AA345" s="7">
        <f t="shared" si="51"/>
        <v>-3.88400674090033</v>
      </c>
      <c r="AB345" s="208" t="s">
        <v>1494</v>
      </c>
      <c r="AC345" s="22" t="s">
        <v>1494</v>
      </c>
      <c r="AD345" t="str">
        <f t="shared" si="52"/>
        <v/>
      </c>
      <c r="AE345" s="7">
        <f>Dashboard!L346</f>
        <v>-0.236590883020177</v>
      </c>
      <c r="AF345" s="7">
        <f t="shared" si="50"/>
        <v>-3.88400674090033</v>
      </c>
    </row>
    <row r="346" spans="1:32">
      <c r="A346" s="22" t="s">
        <v>711</v>
      </c>
      <c r="B346" s="167" t="s">
        <v>1291</v>
      </c>
      <c r="C346" s="206">
        <f>Dashboard!J359</f>
        <v>-2.82780528243347</v>
      </c>
      <c r="D346" s="22" t="s">
        <v>711</v>
      </c>
      <c r="E346">
        <v>5</v>
      </c>
      <c r="F346" s="209">
        <f t="shared" si="55"/>
        <v>-2.34081793200335</v>
      </c>
      <c r="G346" t="str">
        <f ca="1" t="shared" si="53"/>
        <v>Barnsbury</v>
      </c>
      <c r="H346" s="209">
        <f t="shared" si="49"/>
        <v>-2.34081793200335</v>
      </c>
      <c r="I346" t="str">
        <f t="shared" si="54"/>
        <v/>
      </c>
      <c r="J346" s="209"/>
      <c r="K346" s="167"/>
      <c r="L346" s="209"/>
      <c r="U346" s="214" t="s">
        <v>686</v>
      </c>
      <c r="V346" s="209">
        <f>Dashboard!F347</f>
        <v>5.48877754791754</v>
      </c>
      <c r="W346" s="209">
        <f>Dashboard!G347</f>
        <v>5.92939773191563</v>
      </c>
      <c r="X346" s="209">
        <f>Dashboard!H347</f>
        <v>6.65280645228945</v>
      </c>
      <c r="Y346" s="209">
        <f>Dashboard!I347</f>
        <v>6.45213284629221</v>
      </c>
      <c r="Z346" s="209">
        <f>Dashboard!J347</f>
        <v>5.89014088604494</v>
      </c>
      <c r="AA346" s="7">
        <f t="shared" si="51"/>
        <v>1.64725061563776</v>
      </c>
      <c r="AB346" s="208" t="s">
        <v>1495</v>
      </c>
      <c r="AC346" s="176" t="s">
        <v>1495</v>
      </c>
      <c r="AD346" t="str">
        <f t="shared" si="52"/>
        <v/>
      </c>
      <c r="AE346" s="7">
        <f>Dashboard!L347</f>
        <v>0.100340834531849</v>
      </c>
      <c r="AF346" s="7">
        <f t="shared" si="50"/>
        <v>1.64725061563776</v>
      </c>
    </row>
    <row r="347" spans="1:32">
      <c r="A347" s="22" t="s">
        <v>713</v>
      </c>
      <c r="B347" s="167" t="s">
        <v>1291</v>
      </c>
      <c r="C347" s="206">
        <f>Dashboard!J360</f>
        <v>-8.20851600789502</v>
      </c>
      <c r="D347" s="22" t="s">
        <v>713</v>
      </c>
      <c r="E347">
        <v>6</v>
      </c>
      <c r="F347" s="209">
        <f t="shared" si="55"/>
        <v>-2.52598726194722</v>
      </c>
      <c r="G347" t="str">
        <f ca="1" t="shared" si="53"/>
        <v>Caledonian</v>
      </c>
      <c r="H347" s="209">
        <f t="shared" si="49"/>
        <v>-2.52598726194722</v>
      </c>
      <c r="I347" t="str">
        <f t="shared" si="54"/>
        <v/>
      </c>
      <c r="J347" s="209"/>
      <c r="K347" s="167"/>
      <c r="L347" s="209"/>
      <c r="U347" s="214" t="s">
        <v>688</v>
      </c>
      <c r="V347" s="209">
        <f>Dashboard!F348</f>
        <v>4.82265998625331</v>
      </c>
      <c r="W347" s="209">
        <f>Dashboard!G348</f>
        <v>4.77795115071921</v>
      </c>
      <c r="X347" s="209">
        <f>Dashboard!H348</f>
        <v>4.74779761578386</v>
      </c>
      <c r="Y347" s="209">
        <f>Dashboard!I348</f>
        <v>4.46596801389213</v>
      </c>
      <c r="Z347" s="209">
        <f>Dashboard!J348</f>
        <v>4.02669956984172</v>
      </c>
      <c r="AA347" s="7">
        <f t="shared" si="51"/>
        <v>-3.26673156565464</v>
      </c>
      <c r="AB347" s="208" t="s">
        <v>1496</v>
      </c>
      <c r="AC347" s="22" t="s">
        <v>1496</v>
      </c>
      <c r="AD347" t="str">
        <f t="shared" si="52"/>
        <v/>
      </c>
      <c r="AE347" s="7">
        <f>Dashboard!L348</f>
        <v>-0.198990104102899</v>
      </c>
      <c r="AF347" s="7">
        <f t="shared" si="50"/>
        <v>-3.26673156565464</v>
      </c>
    </row>
    <row r="348" spans="1:32">
      <c r="A348" s="22" t="s">
        <v>715</v>
      </c>
      <c r="B348" s="167" t="s">
        <v>1291</v>
      </c>
      <c r="C348" s="206">
        <f>Dashboard!J361</f>
        <v>-0.449021865084807</v>
      </c>
      <c r="D348" s="22" t="s">
        <v>715</v>
      </c>
      <c r="E348">
        <v>7</v>
      </c>
      <c r="F348" s="209">
        <f t="shared" si="55"/>
        <v>-2.82780528243347</v>
      </c>
      <c r="G348" t="str">
        <f ca="1" t="shared" si="53"/>
        <v>Clerkenwell</v>
      </c>
      <c r="H348" s="209">
        <f t="shared" si="49"/>
        <v>-2.82780528243347</v>
      </c>
      <c r="I348" t="str">
        <f t="shared" si="54"/>
        <v/>
      </c>
      <c r="J348" s="209"/>
      <c r="K348" s="167"/>
      <c r="L348" s="209"/>
      <c r="U348" s="214" t="s">
        <v>690</v>
      </c>
      <c r="V348" s="209">
        <f>Dashboard!F349</f>
        <v>10.1509941252787</v>
      </c>
      <c r="W348" s="209">
        <f>Dashboard!G349</f>
        <v>10.9215180842815</v>
      </c>
      <c r="X348" s="209">
        <f>Dashboard!H349</f>
        <v>11.114282001354</v>
      </c>
      <c r="Y348" s="209">
        <f>Dashboard!I349</f>
        <v>10.3625151730053</v>
      </c>
      <c r="Z348" s="209">
        <f>Dashboard!J349</f>
        <v>10.1327057039803</v>
      </c>
      <c r="AA348" s="7">
        <f t="shared" si="51"/>
        <v>-0.0750582088127978</v>
      </c>
      <c r="AB348" s="208" t="s">
        <v>1497</v>
      </c>
      <c r="AC348" s="176" t="s">
        <v>1497</v>
      </c>
      <c r="AD348" t="str">
        <f t="shared" si="52"/>
        <v/>
      </c>
      <c r="AE348" s="7">
        <f>Dashboard!L349</f>
        <v>-0.0045721053246206</v>
      </c>
      <c r="AF348" s="7">
        <f t="shared" si="50"/>
        <v>-0.0750582088127978</v>
      </c>
    </row>
    <row r="349" spans="1:32">
      <c r="A349" s="22" t="s">
        <v>717</v>
      </c>
      <c r="B349" s="167" t="s">
        <v>1291</v>
      </c>
      <c r="C349" s="206">
        <f>Dashboard!J362</f>
        <v>-1.83158891334002</v>
      </c>
      <c r="D349" s="22" t="s">
        <v>717</v>
      </c>
      <c r="E349">
        <v>8</v>
      </c>
      <c r="F349" s="209">
        <f t="shared" si="55"/>
        <v>-2.85471765407133</v>
      </c>
      <c r="G349" t="str">
        <f ca="1" t="shared" si="53"/>
        <v>St Peter's</v>
      </c>
      <c r="H349" s="209">
        <f t="shared" si="49"/>
        <v>-2.85471765407133</v>
      </c>
      <c r="I349" t="str">
        <f t="shared" si="54"/>
        <v/>
      </c>
      <c r="J349" s="209"/>
      <c r="K349" s="167"/>
      <c r="L349" s="209"/>
      <c r="U349" s="214" t="s">
        <v>692</v>
      </c>
      <c r="V349" s="209">
        <f>Dashboard!F350</f>
        <v>2.31729637935253</v>
      </c>
      <c r="W349" s="209">
        <f>Dashboard!G350</f>
        <v>2.22198316675743</v>
      </c>
      <c r="X349" s="209">
        <f>Dashboard!H350</f>
        <v>2.9776951849583</v>
      </c>
      <c r="Y349" s="209">
        <f>Dashboard!I350</f>
        <v>3.46692733910343</v>
      </c>
      <c r="Z349" s="209">
        <f>Dashboard!J350</f>
        <v>3.03930118530681</v>
      </c>
      <c r="AA349" s="7">
        <f t="shared" si="51"/>
        <v>2.96320751828138</v>
      </c>
      <c r="AB349" s="208" t="s">
        <v>1498</v>
      </c>
      <c r="AC349" s="22" t="s">
        <v>1498</v>
      </c>
      <c r="AD349" t="str">
        <f t="shared" si="52"/>
        <v/>
      </c>
      <c r="AE349" s="7">
        <f>Dashboard!L350</f>
        <v>0.180501201488571</v>
      </c>
      <c r="AF349" s="7">
        <f t="shared" si="50"/>
        <v>2.96320751828138</v>
      </c>
    </row>
    <row r="350" spans="1:32">
      <c r="A350" s="22" t="s">
        <v>719</v>
      </c>
      <c r="B350" s="167" t="s">
        <v>1291</v>
      </c>
      <c r="C350" s="206">
        <f>Dashboard!J363</f>
        <v>-4.42413685481207</v>
      </c>
      <c r="D350" s="22" t="s">
        <v>719</v>
      </c>
      <c r="E350">
        <v>9</v>
      </c>
      <c r="F350" s="209">
        <f t="shared" si="55"/>
        <v>-3.92429518187689</v>
      </c>
      <c r="G350" t="str">
        <f ca="1" t="shared" si="53"/>
        <v>St George's</v>
      </c>
      <c r="H350" s="209">
        <f t="shared" si="49"/>
        <v>-3.92429518187689</v>
      </c>
      <c r="I350" t="str">
        <f t="shared" si="54"/>
        <v/>
      </c>
      <c r="J350" s="209"/>
      <c r="K350" s="167"/>
      <c r="L350" s="209"/>
      <c r="U350" s="214" t="s">
        <v>694</v>
      </c>
      <c r="V350" s="209">
        <f>Dashboard!F351</f>
        <v>3.28870024759116</v>
      </c>
      <c r="W350" s="209">
        <f>Dashboard!G351</f>
        <v>2.85891896731425</v>
      </c>
      <c r="X350" s="209">
        <f>Dashboard!H351</f>
        <v>3.35031043717925</v>
      </c>
      <c r="Y350" s="209">
        <f>Dashboard!I351</f>
        <v>2.53440072842269</v>
      </c>
      <c r="Z350" s="209">
        <f>Dashboard!J351</f>
        <v>2.70421941079764</v>
      </c>
      <c r="AA350" s="7">
        <f t="shared" si="51"/>
        <v>-2.39879014044628</v>
      </c>
      <c r="AB350" s="208" t="s">
        <v>695</v>
      </c>
      <c r="AC350" s="176" t="s">
        <v>695</v>
      </c>
      <c r="AD350" t="str">
        <f t="shared" si="52"/>
        <v/>
      </c>
      <c r="AE350" s="7">
        <f>Dashboard!L351</f>
        <v>-0.146120209198381</v>
      </c>
      <c r="AF350" s="7">
        <f t="shared" si="50"/>
        <v>-2.39879014044628</v>
      </c>
    </row>
    <row r="351" spans="1:32">
      <c r="A351" s="22" t="s">
        <v>721</v>
      </c>
      <c r="B351" s="167" t="s">
        <v>1291</v>
      </c>
      <c r="C351" s="206">
        <f>Dashboard!J364</f>
        <v>-5.96217786100356</v>
      </c>
      <c r="D351" s="22" t="s">
        <v>721</v>
      </c>
      <c r="E351">
        <v>10</v>
      </c>
      <c r="F351" s="209">
        <f t="shared" si="55"/>
        <v>-4.09921855294309</v>
      </c>
      <c r="G351" t="str">
        <f ca="1" t="shared" si="53"/>
        <v>Bunhill</v>
      </c>
      <c r="H351" s="209">
        <f t="shared" si="49"/>
        <v>-4.09921855294309</v>
      </c>
      <c r="I351" t="str">
        <f t="shared" si="54"/>
        <v/>
      </c>
      <c r="J351" s="209"/>
      <c r="K351" s="167"/>
      <c r="L351" s="209"/>
      <c r="U351" s="214" t="s">
        <v>696</v>
      </c>
      <c r="V351" s="209">
        <f>Dashboard!F352</f>
        <v>9.35156996985507</v>
      </c>
      <c r="W351" s="209">
        <f>Dashboard!G352</f>
        <v>9.21892613523439</v>
      </c>
      <c r="X351" s="209">
        <f>Dashboard!H352</f>
        <v>9.29975425730658</v>
      </c>
      <c r="Y351" s="209">
        <f>Dashboard!I352</f>
        <v>9.15371341578958</v>
      </c>
      <c r="Z351" s="209">
        <f>Dashboard!J352</f>
        <v>8.84433828243971</v>
      </c>
      <c r="AA351" s="7">
        <f t="shared" si="51"/>
        <v>-2.0817489541128</v>
      </c>
      <c r="AB351" s="208" t="s">
        <v>1499</v>
      </c>
      <c r="AC351" s="22" t="s">
        <v>1499</v>
      </c>
      <c r="AD351" t="str">
        <f t="shared" si="52"/>
        <v/>
      </c>
      <c r="AE351" s="7">
        <f>Dashboard!L352</f>
        <v>-0.12680792185384</v>
      </c>
      <c r="AF351" s="7">
        <f t="shared" si="50"/>
        <v>-2.0817489541128</v>
      </c>
    </row>
    <row r="352" spans="1:32">
      <c r="A352" s="22" t="s">
        <v>723</v>
      </c>
      <c r="B352" s="167" t="s">
        <v>1291</v>
      </c>
      <c r="C352" s="206">
        <f>Dashboard!J365</f>
        <v>-1.73727556132279</v>
      </c>
      <c r="D352" s="22" t="s">
        <v>723</v>
      </c>
      <c r="E352">
        <v>11</v>
      </c>
      <c r="F352" s="209">
        <f t="shared" si="55"/>
        <v>-4.42413685481207</v>
      </c>
      <c r="G352" t="str">
        <f ca="1" t="shared" si="53"/>
        <v>Hillrise</v>
      </c>
      <c r="H352" s="209">
        <f t="shared" si="49"/>
        <v>-4.42413685481207</v>
      </c>
      <c r="I352" t="str">
        <f t="shared" si="54"/>
        <v/>
      </c>
      <c r="J352" s="209"/>
      <c r="K352" s="167"/>
      <c r="L352" s="209"/>
      <c r="U352" s="214" t="s">
        <v>698</v>
      </c>
      <c r="V352" s="209">
        <f>Dashboard!F353</f>
        <v>0.184657453023933</v>
      </c>
      <c r="W352" s="209">
        <f>Dashboard!G353</f>
        <v>0.790548718591352</v>
      </c>
      <c r="X352" s="209">
        <f>Dashboard!H353</f>
        <v>1.5219682240488</v>
      </c>
      <c r="Y352" s="209">
        <f>Dashboard!I353</f>
        <v>0.64137325986135</v>
      </c>
      <c r="Z352" s="209">
        <f>Dashboard!J353</f>
        <v>0.9566322706485</v>
      </c>
      <c r="AA352" s="7">
        <f t="shared" si="51"/>
        <v>3.16829135297176</v>
      </c>
      <c r="AB352" s="208" t="s">
        <v>699</v>
      </c>
      <c r="AC352" s="176" t="s">
        <v>699</v>
      </c>
      <c r="AD352" t="str">
        <f t="shared" si="52"/>
        <v/>
      </c>
      <c r="AE352" s="7">
        <f>Dashboard!L353</f>
        <v>0.192993704406142</v>
      </c>
      <c r="AF352" s="7">
        <f t="shared" si="50"/>
        <v>3.16829135297176</v>
      </c>
    </row>
    <row r="353" spans="1:32">
      <c r="A353" s="22" t="s">
        <v>725</v>
      </c>
      <c r="B353" s="167" t="s">
        <v>1291</v>
      </c>
      <c r="C353" s="206">
        <f>Dashboard!J366</f>
        <v>-6.33543489657765</v>
      </c>
      <c r="D353" s="22" t="s">
        <v>725</v>
      </c>
      <c r="E353">
        <v>12</v>
      </c>
      <c r="F353" s="209">
        <f t="shared" si="55"/>
        <v>-5.90858833431637</v>
      </c>
      <c r="G353" t="str">
        <f ca="1" t="shared" si="53"/>
        <v>Canonbury</v>
      </c>
      <c r="H353" s="209">
        <f t="shared" si="49"/>
        <v>-5.90858833431637</v>
      </c>
      <c r="I353" t="str">
        <f t="shared" si="54"/>
        <v/>
      </c>
      <c r="J353" s="209"/>
      <c r="K353" s="167"/>
      <c r="L353" s="209"/>
      <c r="U353" s="214" t="s">
        <v>700</v>
      </c>
      <c r="V353" s="209">
        <f>Dashboard!F354</f>
        <v>6.6072474847912</v>
      </c>
      <c r="W353" s="209">
        <f>Dashboard!G354</f>
        <v>6.972276642345</v>
      </c>
      <c r="X353" s="209">
        <f>Dashboard!H354</f>
        <v>7.32896750457034</v>
      </c>
      <c r="Y353" s="209">
        <f>Dashboard!I354</f>
        <v>6.47416214120535</v>
      </c>
      <c r="Z353" s="209">
        <f>Dashboard!J354</f>
        <v>6.25343928132458</v>
      </c>
      <c r="AA353" s="7">
        <f t="shared" si="51"/>
        <v>-1.45207776997579</v>
      </c>
      <c r="AB353" s="208" t="s">
        <v>1500</v>
      </c>
      <c r="AC353" s="22" t="s">
        <v>1500</v>
      </c>
      <c r="AD353" t="str">
        <f t="shared" si="52"/>
        <v/>
      </c>
      <c r="AE353" s="7">
        <f>Dashboard!L354</f>
        <v>-0.088452050866654</v>
      </c>
      <c r="AF353" s="7">
        <f t="shared" si="50"/>
        <v>-1.45207776997579</v>
      </c>
    </row>
    <row r="354" spans="1:32">
      <c r="A354" s="22" t="s">
        <v>727</v>
      </c>
      <c r="B354" s="167" t="s">
        <v>1291</v>
      </c>
      <c r="C354" s="206">
        <f>Dashboard!J367</f>
        <v>-3.92429518187689</v>
      </c>
      <c r="D354" s="22" t="s">
        <v>727</v>
      </c>
      <c r="E354">
        <v>13</v>
      </c>
      <c r="F354" s="209">
        <f t="shared" si="55"/>
        <v>-5.96217786100356</v>
      </c>
      <c r="G354" t="str">
        <f ca="1" t="shared" si="53"/>
        <v>Holloway</v>
      </c>
      <c r="H354" s="209">
        <f t="shared" si="49"/>
        <v>-5.96217786100356</v>
      </c>
      <c r="I354" t="str">
        <f t="shared" si="54"/>
        <v/>
      </c>
      <c r="J354" s="209"/>
      <c r="K354" s="167"/>
      <c r="L354" s="209"/>
      <c r="U354" s="214" t="s">
        <v>702</v>
      </c>
      <c r="V354" s="209">
        <f>Dashboard!F355</f>
        <v>-4.38765523191821</v>
      </c>
      <c r="W354" s="209">
        <f>Dashboard!G355</f>
        <v>-3.91254038454341</v>
      </c>
      <c r="X354" s="209">
        <f>Dashboard!H355</f>
        <v>-3.9218019853969</v>
      </c>
      <c r="Y354" s="209">
        <f>Dashboard!I355</f>
        <v>-3.67539013042887</v>
      </c>
      <c r="Z354" s="209">
        <f>Dashboard!J355</f>
        <v>-2.34081793200335</v>
      </c>
      <c r="AA354" s="7">
        <f t="shared" si="51"/>
        <v>8.40050319026613</v>
      </c>
      <c r="AB354" s="208" t="s">
        <v>703</v>
      </c>
      <c r="AC354" s="176" t="s">
        <v>703</v>
      </c>
      <c r="AD354" t="str">
        <f t="shared" si="52"/>
        <v/>
      </c>
      <c r="AE354" s="7">
        <f>Dashboard!L355</f>
        <v>0.511709324978714</v>
      </c>
      <c r="AF354" s="7">
        <f t="shared" si="50"/>
        <v>8.40050319026613</v>
      </c>
    </row>
    <row r="355" spans="1:32">
      <c r="A355" s="22" t="s">
        <v>141</v>
      </c>
      <c r="B355" s="167" t="s">
        <v>1291</v>
      </c>
      <c r="C355" s="206">
        <f>Dashboard!J368</f>
        <v>-0.848366827429586</v>
      </c>
      <c r="D355" s="22" t="s">
        <v>141</v>
      </c>
      <c r="E355">
        <v>14</v>
      </c>
      <c r="F355" s="209">
        <f t="shared" si="55"/>
        <v>-6.33543489657765</v>
      </c>
      <c r="G355" t="str">
        <f ca="1" t="shared" si="53"/>
        <v>Mildmay</v>
      </c>
      <c r="H355" s="209">
        <f t="shared" si="49"/>
        <v>-6.33543489657765</v>
      </c>
      <c r="I355" t="str">
        <f t="shared" si="54"/>
        <v/>
      </c>
      <c r="J355" s="209"/>
      <c r="K355" s="167"/>
      <c r="L355" s="209"/>
      <c r="U355" s="214" t="s">
        <v>704</v>
      </c>
      <c r="V355" s="209">
        <f>Dashboard!F356</f>
        <v>-4.27436542877512</v>
      </c>
      <c r="W355" s="209">
        <f>Dashboard!G356</f>
        <v>-4.74422974485882</v>
      </c>
      <c r="X355" s="209">
        <f>Dashboard!H356</f>
        <v>-4.73034814668184</v>
      </c>
      <c r="Y355" s="209">
        <f>Dashboard!I356</f>
        <v>-5.00181616125499</v>
      </c>
      <c r="Z355" s="209">
        <f>Dashboard!J356</f>
        <v>-4.09921855294309</v>
      </c>
      <c r="AA355" s="7">
        <f t="shared" si="51"/>
        <v>0.718826987007382</v>
      </c>
      <c r="AB355" s="208" t="s">
        <v>705</v>
      </c>
      <c r="AC355" s="22" t="s">
        <v>705</v>
      </c>
      <c r="AD355" t="str">
        <f t="shared" si="52"/>
        <v/>
      </c>
      <c r="AE355" s="7">
        <f>Dashboard!L356</f>
        <v>0.0437867189580077</v>
      </c>
      <c r="AF355" s="7">
        <f t="shared" si="50"/>
        <v>0.718826987007382</v>
      </c>
    </row>
    <row r="356" spans="1:32">
      <c r="A356" s="22" t="s">
        <v>730</v>
      </c>
      <c r="B356" s="167" t="s">
        <v>1291</v>
      </c>
      <c r="C356" s="206">
        <f>Dashboard!J369</f>
        <v>-2.85471765407133</v>
      </c>
      <c r="D356" s="22" t="s">
        <v>730</v>
      </c>
      <c r="E356">
        <v>15</v>
      </c>
      <c r="F356" s="209">
        <f t="shared" si="55"/>
        <v>-6.88645662947369</v>
      </c>
      <c r="G356" t="str">
        <f ca="1" t="shared" si="53"/>
        <v>Tollington</v>
      </c>
      <c r="H356" s="209">
        <f t="shared" si="49"/>
        <v>-6.88645662947369</v>
      </c>
      <c r="I356" t="str">
        <f t="shared" si="54"/>
        <v/>
      </c>
      <c r="J356" s="209"/>
      <c r="K356" s="167"/>
      <c r="L356" s="209"/>
      <c r="U356" s="214" t="s">
        <v>706</v>
      </c>
      <c r="V356" s="209">
        <f>Dashboard!F357</f>
        <v>-3.65627435215808</v>
      </c>
      <c r="W356" s="209">
        <f>Dashboard!G357</f>
        <v>-2.95011934063616</v>
      </c>
      <c r="X356" s="209">
        <f>Dashboard!H357</f>
        <v>-2.96030062303209</v>
      </c>
      <c r="Y356" s="209">
        <f>Dashboard!I357</f>
        <v>-1.98601009753133</v>
      </c>
      <c r="Z356" s="209">
        <f>Dashboard!J357</f>
        <v>-2.52598726194722</v>
      </c>
      <c r="AA356" s="7">
        <f t="shared" si="51"/>
        <v>4.63885444516178</v>
      </c>
      <c r="AB356" s="208" t="s">
        <v>707</v>
      </c>
      <c r="AC356" s="176" t="s">
        <v>707</v>
      </c>
      <c r="AD356" t="str">
        <f t="shared" si="52"/>
        <v/>
      </c>
      <c r="AE356" s="7">
        <f>Dashboard!L357</f>
        <v>0.282571772552715</v>
      </c>
      <c r="AF356" s="7">
        <f t="shared" si="50"/>
        <v>4.63885444516178</v>
      </c>
    </row>
    <row r="357" spans="1:32">
      <c r="A357" s="22" t="s">
        <v>732</v>
      </c>
      <c r="B357" s="167" t="s">
        <v>1291</v>
      </c>
      <c r="C357" s="206">
        <f>Dashboard!J370</f>
        <v>-6.88645662947369</v>
      </c>
      <c r="D357" s="22" t="s">
        <v>732</v>
      </c>
      <c r="E357">
        <v>16</v>
      </c>
      <c r="F357" s="209">
        <f t="shared" si="55"/>
        <v>-8.20851600789502</v>
      </c>
      <c r="G357" t="str">
        <f ca="1" t="shared" si="53"/>
        <v>Finsbury Park</v>
      </c>
      <c r="H357" s="209">
        <f t="shared" si="49"/>
        <v>-8.20851600789502</v>
      </c>
      <c r="I357" t="str">
        <f t="shared" si="54"/>
        <v/>
      </c>
      <c r="J357" s="209"/>
      <c r="K357" s="167"/>
      <c r="L357" s="209"/>
      <c r="U357" s="214" t="s">
        <v>708</v>
      </c>
      <c r="V357" s="209">
        <f>Dashboard!F358</f>
        <v>-6.00126276556778</v>
      </c>
      <c r="W357" s="209">
        <f>Dashboard!G358</f>
        <v>-6.08837244314625</v>
      </c>
      <c r="X357" s="209">
        <f>Dashboard!H358</f>
        <v>-5.7417280819915</v>
      </c>
      <c r="Y357" s="209">
        <f>Dashboard!I358</f>
        <v>-6.16721450968003</v>
      </c>
      <c r="Z357" s="209">
        <f>Dashboard!J358</f>
        <v>-5.90858833431637</v>
      </c>
      <c r="AA357" s="7">
        <f t="shared" si="51"/>
        <v>0.38034867520538</v>
      </c>
      <c r="AB357" s="208" t="s">
        <v>709</v>
      </c>
      <c r="AC357" s="22" t="s">
        <v>709</v>
      </c>
      <c r="AD357" t="str">
        <f t="shared" si="52"/>
        <v/>
      </c>
      <c r="AE357" s="7">
        <f>Dashboard!L358</f>
        <v>0.0231686078128526</v>
      </c>
      <c r="AF357" s="7">
        <f t="shared" si="50"/>
        <v>0.38034867520538</v>
      </c>
    </row>
    <row r="358" spans="1:32">
      <c r="A358" s="22" t="s">
        <v>734</v>
      </c>
      <c r="B358" s="167" t="s">
        <v>1292</v>
      </c>
      <c r="C358" s="206">
        <f>Dashboard!J371</f>
        <v>7.04206359073793</v>
      </c>
      <c r="D358" s="22" t="s">
        <v>734</v>
      </c>
      <c r="E358">
        <v>1</v>
      </c>
      <c r="F358" s="209">
        <f>LARGE(C$358:C$375,E358)</f>
        <v>12.1009793720201</v>
      </c>
      <c r="G358" t="str">
        <f ca="1" t="shared" si="53"/>
        <v>Queen's Gate</v>
      </c>
      <c r="H358" s="209">
        <f t="shared" si="49"/>
        <v>12.1009793720201</v>
      </c>
      <c r="I358" t="str">
        <f t="shared" si="54"/>
        <v>Kensington and Chelsea 2009</v>
      </c>
      <c r="J358" s="209">
        <f>MAX(C$358:C$375)</f>
        <v>12.1009793720201</v>
      </c>
      <c r="K358" s="167"/>
      <c r="L358" s="209"/>
      <c r="U358" s="214" t="s">
        <v>710</v>
      </c>
      <c r="V358" s="209">
        <f>Dashboard!F359</f>
        <v>-3.69286560977354</v>
      </c>
      <c r="W358" s="209">
        <f>Dashboard!G359</f>
        <v>-3.29095543019578</v>
      </c>
      <c r="X358" s="209">
        <f>Dashboard!H359</f>
        <v>-3.11405548063655</v>
      </c>
      <c r="Y358" s="209">
        <f>Dashboard!I359</f>
        <v>-3.32627582312634</v>
      </c>
      <c r="Z358" s="209">
        <f>Dashboard!J359</f>
        <v>-2.82780528243347</v>
      </c>
      <c r="AA358" s="7">
        <f t="shared" si="51"/>
        <v>3.55032715101258</v>
      </c>
      <c r="AB358" s="208" t="s">
        <v>711</v>
      </c>
      <c r="AC358" s="176" t="s">
        <v>711</v>
      </c>
      <c r="AD358" t="str">
        <f t="shared" si="52"/>
        <v/>
      </c>
      <c r="AE358" s="7">
        <f>Dashboard!L359</f>
        <v>0.216265081835019</v>
      </c>
      <c r="AF358" s="7">
        <f t="shared" si="50"/>
        <v>3.55032715101258</v>
      </c>
    </row>
    <row r="359" spans="1:32">
      <c r="A359" s="22" t="s">
        <v>736</v>
      </c>
      <c r="B359" s="167" t="s">
        <v>1292</v>
      </c>
      <c r="C359" s="206">
        <f>Dashboard!J372</f>
        <v>8.2671787908771</v>
      </c>
      <c r="D359" s="22" t="s">
        <v>736</v>
      </c>
      <c r="E359">
        <v>2</v>
      </c>
      <c r="F359" s="209">
        <f t="shared" ref="F359:F375" si="56">LARGE(C$358:C$375,E359)</f>
        <v>10.0850105526874</v>
      </c>
      <c r="G359" t="str">
        <f ca="1" t="shared" si="53"/>
        <v>Campden</v>
      </c>
      <c r="H359" s="209">
        <f t="shared" si="49"/>
        <v>10.0850105526874</v>
      </c>
      <c r="I359" t="str">
        <f t="shared" si="54"/>
        <v/>
      </c>
      <c r="J359" s="209">
        <f>MIN(C$358:C$375)</f>
        <v>-10.9315809301754</v>
      </c>
      <c r="K359" s="167"/>
      <c r="L359" s="209"/>
      <c r="U359" s="214" t="s">
        <v>712</v>
      </c>
      <c r="V359" s="209">
        <f>Dashboard!F360</f>
        <v>-8.26977923652157</v>
      </c>
      <c r="W359" s="209">
        <f>Dashboard!G360</f>
        <v>-8.25366643359267</v>
      </c>
      <c r="X359" s="209">
        <f>Dashboard!H360</f>
        <v>-8.73804411439729</v>
      </c>
      <c r="Y359" s="209">
        <f>Dashboard!I360</f>
        <v>-9.11923397511481</v>
      </c>
      <c r="Z359" s="209">
        <f>Dashboard!J360</f>
        <v>-8.20851600789502</v>
      </c>
      <c r="AA359" s="7">
        <f t="shared" si="51"/>
        <v>0.251432758013877</v>
      </c>
      <c r="AB359" s="208" t="s">
        <v>1501</v>
      </c>
      <c r="AC359" s="22" t="s">
        <v>1501</v>
      </c>
      <c r="AD359" t="str">
        <f t="shared" si="52"/>
        <v/>
      </c>
      <c r="AE359" s="7">
        <f>Dashboard!L360</f>
        <v>0.0153158071566355</v>
      </c>
      <c r="AF359" s="7">
        <f t="shared" si="50"/>
        <v>0.251432758013877</v>
      </c>
    </row>
    <row r="360" spans="1:32">
      <c r="A360" s="22" t="s">
        <v>738</v>
      </c>
      <c r="B360" s="167" t="s">
        <v>1292</v>
      </c>
      <c r="C360" s="206">
        <f>Dashboard!J373</f>
        <v>10.0850105526874</v>
      </c>
      <c r="D360" s="22" t="s">
        <v>738</v>
      </c>
      <c r="E360">
        <v>3</v>
      </c>
      <c r="F360" s="209">
        <f t="shared" si="56"/>
        <v>9.24386637957719</v>
      </c>
      <c r="G360" t="str">
        <f ca="1" t="shared" si="53"/>
        <v>Courtfield</v>
      </c>
      <c r="H360" s="209">
        <f t="shared" si="49"/>
        <v>9.24386637957719</v>
      </c>
      <c r="I360" t="str">
        <f t="shared" si="54"/>
        <v/>
      </c>
      <c r="J360" s="209"/>
      <c r="K360" s="167"/>
      <c r="L360" s="209"/>
      <c r="U360" s="214" t="s">
        <v>714</v>
      </c>
      <c r="V360" s="209">
        <f>Dashboard!F361</f>
        <v>-3.39170936722746</v>
      </c>
      <c r="W360" s="209">
        <f>Dashboard!G361</f>
        <v>-3.75058226656</v>
      </c>
      <c r="X360" s="209">
        <f>Dashboard!H361</f>
        <v>-2.40747097989296</v>
      </c>
      <c r="Y360" s="209">
        <f>Dashboard!I361</f>
        <v>-1.35680762497581</v>
      </c>
      <c r="Z360" s="209">
        <f>Dashboard!J361</f>
        <v>-0.449021865084807</v>
      </c>
      <c r="AA360" s="7">
        <f t="shared" si="51"/>
        <v>12.0771962435578</v>
      </c>
      <c r="AB360" s="208" t="s">
        <v>1502</v>
      </c>
      <c r="AC360" s="176" t="s">
        <v>1502</v>
      </c>
      <c r="AD360" t="str">
        <f t="shared" si="52"/>
        <v/>
      </c>
      <c r="AE360" s="7">
        <f>Dashboard!L361</f>
        <v>0.735671875535664</v>
      </c>
      <c r="AF360" s="7">
        <f t="shared" si="50"/>
        <v>12.0771962435578</v>
      </c>
    </row>
    <row r="361" spans="1:32">
      <c r="A361" s="22" t="s">
        <v>740</v>
      </c>
      <c r="B361" s="167" t="s">
        <v>1292</v>
      </c>
      <c r="C361" s="206">
        <f>Dashboard!J374</f>
        <v>-5.36529030759754</v>
      </c>
      <c r="D361" s="22" t="s">
        <v>740</v>
      </c>
      <c r="E361">
        <v>4</v>
      </c>
      <c r="F361" s="209">
        <f t="shared" si="56"/>
        <v>8.2671787908771</v>
      </c>
      <c r="G361" t="str">
        <f ca="1" t="shared" si="53"/>
        <v>Brompton</v>
      </c>
      <c r="H361" s="209">
        <f t="shared" si="49"/>
        <v>8.2671787908771</v>
      </c>
      <c r="I361" t="str">
        <f t="shared" si="54"/>
        <v/>
      </c>
      <c r="J361" s="209"/>
      <c r="K361" s="167"/>
      <c r="L361" s="209"/>
      <c r="U361" s="214" t="s">
        <v>716</v>
      </c>
      <c r="V361" s="209">
        <f>Dashboard!F362</f>
        <v>-3.79988468351419</v>
      </c>
      <c r="W361" s="209">
        <f>Dashboard!G362</f>
        <v>-2.89061119875714</v>
      </c>
      <c r="X361" s="209">
        <f>Dashboard!H362</f>
        <v>-1.66164356687088</v>
      </c>
      <c r="Y361" s="209">
        <f>Dashboard!I362</f>
        <v>-1.63326708876995</v>
      </c>
      <c r="Z361" s="209">
        <f>Dashboard!J362</f>
        <v>-1.83158891334002</v>
      </c>
      <c r="AA361" s="7">
        <f t="shared" si="51"/>
        <v>8.07815789629359</v>
      </c>
      <c r="AB361" s="208" t="s">
        <v>1503</v>
      </c>
      <c r="AC361" s="22" t="s">
        <v>1503</v>
      </c>
      <c r="AD361" t="str">
        <f t="shared" si="52"/>
        <v/>
      </c>
      <c r="AE361" s="7">
        <f>Dashboard!L362</f>
        <v>0.492073942543542</v>
      </c>
      <c r="AF361" s="7">
        <f t="shared" si="50"/>
        <v>8.07815789629359</v>
      </c>
    </row>
    <row r="362" spans="1:32">
      <c r="A362" s="22" t="s">
        <v>742</v>
      </c>
      <c r="B362" s="167" t="s">
        <v>1292</v>
      </c>
      <c r="C362" s="206">
        <f>Dashboard!J375</f>
        <v>9.24386637957719</v>
      </c>
      <c r="D362" s="22" t="s">
        <v>742</v>
      </c>
      <c r="E362">
        <v>5</v>
      </c>
      <c r="F362" s="209">
        <f t="shared" si="56"/>
        <v>8.10810035981612</v>
      </c>
      <c r="G362" t="str">
        <f ca="1" t="shared" si="53"/>
        <v>Holland</v>
      </c>
      <c r="H362" s="209">
        <f t="shared" si="49"/>
        <v>8.10810035981612</v>
      </c>
      <c r="I362" t="str">
        <f t="shared" si="54"/>
        <v/>
      </c>
      <c r="J362" s="209"/>
      <c r="K362" s="167"/>
      <c r="L362" s="209"/>
      <c r="U362" s="214" t="s">
        <v>718</v>
      </c>
      <c r="V362" s="209">
        <f>Dashboard!F363</f>
        <v>-5.18864663252166</v>
      </c>
      <c r="W362" s="209">
        <f>Dashboard!G363</f>
        <v>-4.77637527174317</v>
      </c>
      <c r="X362" s="209">
        <f>Dashboard!H363</f>
        <v>-4.40537759110603</v>
      </c>
      <c r="Y362" s="209">
        <f>Dashboard!I363</f>
        <v>-2.9636442417404</v>
      </c>
      <c r="Z362" s="209">
        <f>Dashboard!J363</f>
        <v>-4.42413685481207</v>
      </c>
      <c r="AA362" s="7">
        <f t="shared" si="51"/>
        <v>3.13765379735174</v>
      </c>
      <c r="AB362" s="208" t="s">
        <v>719</v>
      </c>
      <c r="AC362" s="176" t="s">
        <v>719</v>
      </c>
      <c r="AD362" t="str">
        <f t="shared" si="52"/>
        <v/>
      </c>
      <c r="AE362" s="7">
        <f>Dashboard!L363</f>
        <v>0.191127444427397</v>
      </c>
      <c r="AF362" s="7">
        <f t="shared" si="50"/>
        <v>3.13765379735174</v>
      </c>
    </row>
    <row r="363" spans="1:32">
      <c r="A363" s="22" t="s">
        <v>744</v>
      </c>
      <c r="B363" s="167" t="s">
        <v>1292</v>
      </c>
      <c r="C363" s="206">
        <f>Dashboard!J376</f>
        <v>-0.660804567474145</v>
      </c>
      <c r="D363" s="22" t="s">
        <v>744</v>
      </c>
      <c r="E363">
        <v>6</v>
      </c>
      <c r="F363" s="209">
        <f t="shared" si="56"/>
        <v>7.04206359073793</v>
      </c>
      <c r="G363" t="str">
        <f ca="1" t="shared" si="53"/>
        <v>Abingdon</v>
      </c>
      <c r="H363" s="209">
        <f t="shared" si="49"/>
        <v>7.04206359073793</v>
      </c>
      <c r="I363" t="str">
        <f t="shared" si="54"/>
        <v/>
      </c>
      <c r="J363" s="209"/>
      <c r="K363" s="167"/>
      <c r="L363" s="209"/>
      <c r="U363" s="214" t="s">
        <v>720</v>
      </c>
      <c r="V363" s="209">
        <f>Dashboard!F364</f>
        <v>-7.13596575446898</v>
      </c>
      <c r="W363" s="209">
        <f>Dashboard!G364</f>
        <v>-5.67295035885735</v>
      </c>
      <c r="X363" s="209">
        <f>Dashboard!H364</f>
        <v>-5.9692501246225</v>
      </c>
      <c r="Y363" s="209">
        <f>Dashboard!I364</f>
        <v>-5.55572889468944</v>
      </c>
      <c r="Z363" s="209">
        <f>Dashboard!J364</f>
        <v>-5.96217786100356</v>
      </c>
      <c r="AA363" s="7">
        <f t="shared" si="51"/>
        <v>4.81738775434774</v>
      </c>
      <c r="AB363" s="208" t="s">
        <v>721</v>
      </c>
      <c r="AC363" s="22" t="s">
        <v>721</v>
      </c>
      <c r="AD363" t="str">
        <f t="shared" si="52"/>
        <v/>
      </c>
      <c r="AE363" s="7">
        <f>Dashboard!L364</f>
        <v>0.293446973366355</v>
      </c>
      <c r="AF363" s="7">
        <f t="shared" si="50"/>
        <v>4.81738775434774</v>
      </c>
    </row>
    <row r="364" spans="1:32">
      <c r="A364" s="22" t="s">
        <v>746</v>
      </c>
      <c r="B364" s="167" t="s">
        <v>1292</v>
      </c>
      <c r="C364" s="206">
        <f>Dashboard!J377</f>
        <v>-1.40749894493468</v>
      </c>
      <c r="D364" s="22" t="s">
        <v>746</v>
      </c>
      <c r="E364">
        <v>7</v>
      </c>
      <c r="F364" s="209">
        <f t="shared" si="56"/>
        <v>6.52195158648468</v>
      </c>
      <c r="G364" t="str">
        <f ca="1" t="shared" si="53"/>
        <v>Stanley</v>
      </c>
      <c r="H364" s="209">
        <f t="shared" si="49"/>
        <v>6.52195158648468</v>
      </c>
      <c r="I364" t="str">
        <f t="shared" si="54"/>
        <v/>
      </c>
      <c r="J364" s="209"/>
      <c r="K364" s="167"/>
      <c r="L364" s="209"/>
      <c r="U364" s="214" t="s">
        <v>722</v>
      </c>
      <c r="V364" s="209">
        <f>Dashboard!F365</f>
        <v>-2.81958543406892</v>
      </c>
      <c r="W364" s="209">
        <f>Dashboard!G365</f>
        <v>-2.56659310544937</v>
      </c>
      <c r="X364" s="209">
        <f>Dashboard!H365</f>
        <v>-2.36259789726884</v>
      </c>
      <c r="Y364" s="209">
        <f>Dashboard!I365</f>
        <v>-1.04013965516146</v>
      </c>
      <c r="Z364" s="209">
        <f>Dashboard!J365</f>
        <v>-1.73727556132279</v>
      </c>
      <c r="AA364" s="7">
        <f t="shared" si="51"/>
        <v>4.44194931333262</v>
      </c>
      <c r="AB364" s="208" t="s">
        <v>723</v>
      </c>
      <c r="AC364" s="176" t="s">
        <v>723</v>
      </c>
      <c r="AD364" t="str">
        <f t="shared" si="52"/>
        <v/>
      </c>
      <c r="AE364" s="7">
        <f>Dashboard!L365</f>
        <v>0.270577468186532</v>
      </c>
      <c r="AF364" s="7">
        <f t="shared" si="50"/>
        <v>4.44194931333262</v>
      </c>
    </row>
    <row r="365" spans="1:32">
      <c r="A365" s="22" t="s">
        <v>748</v>
      </c>
      <c r="B365" s="167" t="s">
        <v>1292</v>
      </c>
      <c r="C365" s="206">
        <f>Dashboard!J378</f>
        <v>-10.9315809301754</v>
      </c>
      <c r="D365" s="22" t="s">
        <v>748</v>
      </c>
      <c r="E365">
        <v>8</v>
      </c>
      <c r="F365" s="209">
        <f t="shared" si="56"/>
        <v>6.47746616921173</v>
      </c>
      <c r="G365" t="str">
        <f ca="1" t="shared" si="53"/>
        <v>Pembridge</v>
      </c>
      <c r="H365" s="209">
        <f t="shared" si="49"/>
        <v>6.47746616921173</v>
      </c>
      <c r="I365" t="str">
        <f t="shared" si="54"/>
        <v/>
      </c>
      <c r="J365" s="209"/>
      <c r="K365" s="167"/>
      <c r="L365" s="209"/>
      <c r="U365" s="214" t="s">
        <v>724</v>
      </c>
      <c r="V365" s="209">
        <f>Dashboard!F366</f>
        <v>-7.58516737439341</v>
      </c>
      <c r="W365" s="209">
        <f>Dashboard!G366</f>
        <v>-6.41841939717765</v>
      </c>
      <c r="X365" s="209">
        <f>Dashboard!H366</f>
        <v>-6.7394965812269</v>
      </c>
      <c r="Y365" s="209">
        <f>Dashboard!I366</f>
        <v>-6.49142498023491</v>
      </c>
      <c r="Z365" s="209">
        <f>Dashboard!J366</f>
        <v>-6.33543489657765</v>
      </c>
      <c r="AA365" s="7">
        <f t="shared" si="51"/>
        <v>5.12907482549161</v>
      </c>
      <c r="AB365" s="208" t="s">
        <v>725</v>
      </c>
      <c r="AC365" s="22" t="s">
        <v>725</v>
      </c>
      <c r="AD365" t="str">
        <f t="shared" si="52"/>
        <v/>
      </c>
      <c r="AE365" s="7">
        <f>Dashboard!L366</f>
        <v>0.31243311945394</v>
      </c>
      <c r="AF365" s="7">
        <f t="shared" si="50"/>
        <v>5.12907482549161</v>
      </c>
    </row>
    <row r="366" spans="1:32">
      <c r="A366" s="22" t="s">
        <v>750</v>
      </c>
      <c r="B366" s="167" t="s">
        <v>1292</v>
      </c>
      <c r="C366" s="206">
        <f>Dashboard!J379</f>
        <v>6.18963079115203</v>
      </c>
      <c r="D366" s="22" t="s">
        <v>750</v>
      </c>
      <c r="E366">
        <v>9</v>
      </c>
      <c r="F366" s="209">
        <f t="shared" si="56"/>
        <v>6.32085828816952</v>
      </c>
      <c r="G366" t="str">
        <f ca="1" t="shared" si="53"/>
        <v>Royal Hospital</v>
      </c>
      <c r="H366" s="209">
        <f t="shared" si="49"/>
        <v>6.32085828816952</v>
      </c>
      <c r="I366" t="str">
        <f t="shared" si="54"/>
        <v/>
      </c>
      <c r="J366" s="209"/>
      <c r="K366" s="167"/>
      <c r="L366" s="209"/>
      <c r="U366" s="214" t="s">
        <v>726</v>
      </c>
      <c r="V366" s="209">
        <f>Dashboard!F367</f>
        <v>-5.70219166874829</v>
      </c>
      <c r="W366" s="209">
        <f>Dashboard!G367</f>
        <v>-4.89435020619961</v>
      </c>
      <c r="X366" s="209">
        <f>Dashboard!H367</f>
        <v>-4.19111330377232</v>
      </c>
      <c r="Y366" s="209">
        <f>Dashboard!I367</f>
        <v>-4.84857587242425</v>
      </c>
      <c r="Z366" s="209">
        <f>Dashboard!J367</f>
        <v>-3.92429518187689</v>
      </c>
      <c r="AA366" s="7">
        <f t="shared" si="51"/>
        <v>7.2967329208567</v>
      </c>
      <c r="AB366" s="208" t="s">
        <v>1504</v>
      </c>
      <c r="AC366" s="176" t="s">
        <v>1505</v>
      </c>
      <c r="AD366" t="str">
        <f t="shared" si="52"/>
        <v>N</v>
      </c>
      <c r="AE366" s="7">
        <f>Dashboard!L367</f>
        <v>0.44447412171785</v>
      </c>
      <c r="AF366" s="7">
        <f t="shared" si="50"/>
        <v>7.2967329208567</v>
      </c>
    </row>
    <row r="367" spans="1:32">
      <c r="A367" s="22" t="s">
        <v>752</v>
      </c>
      <c r="B367" s="167" t="s">
        <v>1292</v>
      </c>
      <c r="C367" s="206">
        <f>Dashboard!J380</f>
        <v>8.10810035981612</v>
      </c>
      <c r="D367" s="22" t="s">
        <v>752</v>
      </c>
      <c r="E367">
        <v>10</v>
      </c>
      <c r="F367" s="209">
        <f t="shared" si="56"/>
        <v>6.18963079115203</v>
      </c>
      <c r="G367" t="str">
        <f ca="1" t="shared" si="53"/>
        <v>Hans Town</v>
      </c>
      <c r="H367" s="209">
        <f t="shared" si="49"/>
        <v>6.18963079115203</v>
      </c>
      <c r="I367" t="str">
        <f t="shared" si="54"/>
        <v/>
      </c>
      <c r="J367" s="209"/>
      <c r="K367" s="167"/>
      <c r="L367" s="209"/>
      <c r="U367" s="214" t="s">
        <v>728</v>
      </c>
      <c r="V367" s="209">
        <f>Dashboard!F368</f>
        <v>-2.91963130553154</v>
      </c>
      <c r="W367" s="209">
        <f>Dashboard!G368</f>
        <v>-2.9772603792624</v>
      </c>
      <c r="X367" s="209">
        <f>Dashboard!H368</f>
        <v>-1.17557082585625</v>
      </c>
      <c r="Y367" s="209">
        <f>Dashboard!I368</f>
        <v>-1.29912274307885</v>
      </c>
      <c r="Z367" s="209">
        <f>Dashboard!J368</f>
        <v>-0.848366827429586</v>
      </c>
      <c r="AA367" s="7">
        <f t="shared" si="51"/>
        <v>8.50075570584148</v>
      </c>
      <c r="AB367" s="208" t="s">
        <v>1327</v>
      </c>
      <c r="AC367" s="22" t="s">
        <v>1328</v>
      </c>
      <c r="AD367" t="str">
        <f t="shared" si="52"/>
        <v>N</v>
      </c>
      <c r="AE367" s="7">
        <f>Dashboard!L368</f>
        <v>0.517816119525488</v>
      </c>
      <c r="AF367" s="7">
        <f t="shared" si="50"/>
        <v>8.50075570584148</v>
      </c>
    </row>
    <row r="368" spans="1:32">
      <c r="A368" s="22" t="s">
        <v>754</v>
      </c>
      <c r="B368" s="167" t="s">
        <v>1292</v>
      </c>
      <c r="C368" s="206">
        <f>Dashboard!J381</f>
        <v>1.66657266796637</v>
      </c>
      <c r="D368" s="22" t="s">
        <v>754</v>
      </c>
      <c r="E368">
        <v>11</v>
      </c>
      <c r="F368" s="209">
        <f t="shared" si="56"/>
        <v>4.74557007087338</v>
      </c>
      <c r="G368" t="str">
        <f ca="1" t="shared" si="53"/>
        <v>Redcliffe</v>
      </c>
      <c r="H368" s="209">
        <f t="shared" si="49"/>
        <v>4.74557007087338</v>
      </c>
      <c r="I368" t="str">
        <f t="shared" si="54"/>
        <v/>
      </c>
      <c r="J368" s="209"/>
      <c r="K368" s="167"/>
      <c r="L368" s="209"/>
      <c r="U368" s="214" t="s">
        <v>729</v>
      </c>
      <c r="V368" s="209">
        <f>Dashboard!F369</f>
        <v>-4.76255539789553</v>
      </c>
      <c r="W368" s="209">
        <f>Dashboard!G369</f>
        <v>-4.48034410930764</v>
      </c>
      <c r="X368" s="209">
        <f>Dashboard!H369</f>
        <v>-3.12045774090555</v>
      </c>
      <c r="Y368" s="209">
        <f>Dashboard!I369</f>
        <v>-2.74577635330468</v>
      </c>
      <c r="Z368" s="209">
        <f>Dashboard!J369</f>
        <v>-2.85471765407133</v>
      </c>
      <c r="AA368" s="7">
        <f t="shared" si="51"/>
        <v>7.83002979971687</v>
      </c>
      <c r="AB368" s="208" t="s">
        <v>1506</v>
      </c>
      <c r="AC368" s="176" t="s">
        <v>1507</v>
      </c>
      <c r="AD368" t="str">
        <f t="shared" si="52"/>
        <v>N</v>
      </c>
      <c r="AE368" s="7">
        <f>Dashboard!L369</f>
        <v>0.47695943595605</v>
      </c>
      <c r="AF368" s="7">
        <f t="shared" si="50"/>
        <v>7.83002979971687</v>
      </c>
    </row>
    <row r="369" spans="1:32">
      <c r="A369" s="22" t="s">
        <v>756</v>
      </c>
      <c r="B369" s="167" t="s">
        <v>1292</v>
      </c>
      <c r="C369" s="206">
        <f>Dashboard!J382</f>
        <v>-4.26975189514351</v>
      </c>
      <c r="D369" s="22" t="s">
        <v>756</v>
      </c>
      <c r="E369">
        <v>12</v>
      </c>
      <c r="F369" s="209">
        <f t="shared" si="56"/>
        <v>1.66657266796637</v>
      </c>
      <c r="G369" t="str">
        <f ca="1" t="shared" si="53"/>
        <v>Norland</v>
      </c>
      <c r="H369" s="209">
        <f t="shared" si="49"/>
        <v>1.66657266796637</v>
      </c>
      <c r="I369" t="str">
        <f t="shared" si="54"/>
        <v/>
      </c>
      <c r="J369" s="209"/>
      <c r="K369" s="167"/>
      <c r="L369" s="209"/>
      <c r="U369" s="214" t="s">
        <v>731</v>
      </c>
      <c r="V369" s="209">
        <f>Dashboard!F370</f>
        <v>-6.71700551973033</v>
      </c>
      <c r="W369" s="209">
        <f>Dashboard!G370</f>
        <v>-7.18857981718229</v>
      </c>
      <c r="X369" s="209">
        <f>Dashboard!H370</f>
        <v>-7.81343117670977</v>
      </c>
      <c r="Y369" s="209">
        <f>Dashboard!I370</f>
        <v>-6.75076267230699</v>
      </c>
      <c r="Z369" s="209">
        <f>Dashboard!J370</f>
        <v>-6.88645662947369</v>
      </c>
      <c r="AA369" s="7">
        <f t="shared" si="51"/>
        <v>-0.695450775717441</v>
      </c>
      <c r="AB369" s="208" t="s">
        <v>732</v>
      </c>
      <c r="AC369" s="22" t="s">
        <v>732</v>
      </c>
      <c r="AD369" t="str">
        <f t="shared" si="52"/>
        <v/>
      </c>
      <c r="AE369" s="7">
        <f>Dashboard!L370</f>
        <v>-0.0423627774358384</v>
      </c>
      <c r="AF369" s="7">
        <f t="shared" si="50"/>
        <v>-0.695450775717441</v>
      </c>
    </row>
    <row r="370" spans="1:32">
      <c r="A370" s="22" t="s">
        <v>758</v>
      </c>
      <c r="B370" s="167" t="s">
        <v>1292</v>
      </c>
      <c r="C370" s="206">
        <f>Dashboard!J383</f>
        <v>6.47746616921173</v>
      </c>
      <c r="D370" s="22" t="s">
        <v>758</v>
      </c>
      <c r="E370">
        <v>13</v>
      </c>
      <c r="F370" s="209">
        <f t="shared" si="56"/>
        <v>-0.660804567474145</v>
      </c>
      <c r="G370" t="str">
        <f ca="1" t="shared" si="53"/>
        <v>Cremorne</v>
      </c>
      <c r="H370" s="209">
        <f t="shared" si="49"/>
        <v>-0.660804567474145</v>
      </c>
      <c r="I370" t="str">
        <f t="shared" si="54"/>
        <v/>
      </c>
      <c r="J370" s="209"/>
      <c r="K370" s="167"/>
      <c r="L370" s="209"/>
      <c r="U370" s="214" t="s">
        <v>733</v>
      </c>
      <c r="V370" s="209">
        <f>Dashboard!F371</f>
        <v>6.69305899055234</v>
      </c>
      <c r="W370" s="209">
        <f>Dashboard!G371</f>
        <v>6.04325178808135</v>
      </c>
      <c r="X370" s="209">
        <f>Dashboard!H371</f>
        <v>5.94081059865459</v>
      </c>
      <c r="Y370" s="209">
        <f>Dashboard!I371</f>
        <v>7.48345833979906</v>
      </c>
      <c r="Z370" s="209">
        <f>Dashboard!J371</f>
        <v>7.04206359073793</v>
      </c>
      <c r="AA370" s="7">
        <f t="shared" si="51"/>
        <v>1.43236311816214</v>
      </c>
      <c r="AB370" s="208" t="s">
        <v>734</v>
      </c>
      <c r="AC370" s="176" t="s">
        <v>734</v>
      </c>
      <c r="AD370" t="str">
        <f t="shared" si="52"/>
        <v/>
      </c>
      <c r="AE370" s="7">
        <f>Dashboard!L371</f>
        <v>0.0872511500463977</v>
      </c>
      <c r="AF370" s="7">
        <f t="shared" si="50"/>
        <v>1.43236311816214</v>
      </c>
    </row>
    <row r="371" spans="1:32">
      <c r="A371" s="22" t="s">
        <v>760</v>
      </c>
      <c r="B371" s="167" t="s">
        <v>1292</v>
      </c>
      <c r="C371" s="206">
        <f>Dashboard!J384</f>
        <v>12.1009793720201</v>
      </c>
      <c r="D371" s="22" t="s">
        <v>760</v>
      </c>
      <c r="E371">
        <v>14</v>
      </c>
      <c r="F371" s="209">
        <f t="shared" si="56"/>
        <v>-1.40749894493468</v>
      </c>
      <c r="G371" t="str">
        <f ca="1" t="shared" si="53"/>
        <v>Earl's Court</v>
      </c>
      <c r="H371" s="209">
        <f t="shared" si="49"/>
        <v>-1.40749894493468</v>
      </c>
      <c r="I371" t="str">
        <f t="shared" si="54"/>
        <v/>
      </c>
      <c r="J371" s="209"/>
      <c r="K371" s="167"/>
      <c r="L371" s="209"/>
      <c r="U371" s="214" t="s">
        <v>735</v>
      </c>
      <c r="V371" s="209">
        <f>Dashboard!F372</f>
        <v>6.86217403938064</v>
      </c>
      <c r="W371" s="209">
        <f>Dashboard!G372</f>
        <v>7.07851335034519</v>
      </c>
      <c r="X371" s="209">
        <f>Dashboard!H372</f>
        <v>7.05230867585408</v>
      </c>
      <c r="Y371" s="209">
        <f>Dashboard!I372</f>
        <v>7.95804064298321</v>
      </c>
      <c r="Z371" s="209">
        <f>Dashboard!J372</f>
        <v>8.2671787908771</v>
      </c>
      <c r="AA371" s="7">
        <f t="shared" si="51"/>
        <v>5.76633369822609</v>
      </c>
      <c r="AB371" s="208" t="s">
        <v>736</v>
      </c>
      <c r="AC371" s="22" t="s">
        <v>736</v>
      </c>
      <c r="AD371" t="str">
        <f t="shared" si="52"/>
        <v/>
      </c>
      <c r="AE371" s="7">
        <f>Dashboard!L372</f>
        <v>0.351251187874116</v>
      </c>
      <c r="AF371" s="7">
        <f t="shared" si="50"/>
        <v>5.76633369822609</v>
      </c>
    </row>
    <row r="372" spans="1:32">
      <c r="A372" s="22" t="s">
        <v>762</v>
      </c>
      <c r="B372" s="167" t="s">
        <v>1292</v>
      </c>
      <c r="C372" s="206">
        <f>Dashboard!J385</f>
        <v>4.74557007087338</v>
      </c>
      <c r="D372" s="22" t="s">
        <v>762</v>
      </c>
      <c r="E372">
        <v>15</v>
      </c>
      <c r="F372" s="209">
        <f t="shared" si="56"/>
        <v>-4.26975189514351</v>
      </c>
      <c r="G372" t="str">
        <f ca="1" t="shared" si="53"/>
        <v>Notting Barns</v>
      </c>
      <c r="H372" s="209">
        <f t="shared" si="49"/>
        <v>-4.26975189514351</v>
      </c>
      <c r="I372" t="str">
        <f t="shared" si="54"/>
        <v/>
      </c>
      <c r="J372" s="209"/>
      <c r="K372" s="167"/>
      <c r="L372" s="209"/>
      <c r="U372" s="214" t="s">
        <v>737</v>
      </c>
      <c r="V372" s="209">
        <f>Dashboard!F373</f>
        <v>8.72121224879766</v>
      </c>
      <c r="W372" s="209">
        <f>Dashboard!G373</f>
        <v>9.5822919606651</v>
      </c>
      <c r="X372" s="209">
        <f>Dashboard!H373</f>
        <v>8.26194608845841</v>
      </c>
      <c r="Y372" s="209">
        <f>Dashboard!I373</f>
        <v>10.3376009758275</v>
      </c>
      <c r="Z372" s="209">
        <f>Dashboard!J373</f>
        <v>10.0850105526874</v>
      </c>
      <c r="AA372" s="7">
        <f t="shared" si="51"/>
        <v>5.59721674174183</v>
      </c>
      <c r="AB372" s="208" t="s">
        <v>738</v>
      </c>
      <c r="AC372" s="176" t="s">
        <v>738</v>
      </c>
      <c r="AD372" t="str">
        <f t="shared" si="52"/>
        <v/>
      </c>
      <c r="AE372" s="7">
        <f>Dashboard!L373</f>
        <v>0.340949575972428</v>
      </c>
      <c r="AF372" s="7">
        <f t="shared" si="50"/>
        <v>5.59721674174183</v>
      </c>
    </row>
    <row r="373" spans="1:32">
      <c r="A373" s="22" t="s">
        <v>764</v>
      </c>
      <c r="B373" s="167" t="s">
        <v>1292</v>
      </c>
      <c r="C373" s="206">
        <f>Dashboard!J386</f>
        <v>6.32085828816952</v>
      </c>
      <c r="D373" s="22" t="s">
        <v>764</v>
      </c>
      <c r="E373">
        <v>16</v>
      </c>
      <c r="F373" s="209">
        <f t="shared" si="56"/>
        <v>-5.36529030759754</v>
      </c>
      <c r="G373" t="str">
        <f ca="1" t="shared" si="53"/>
        <v>Colville</v>
      </c>
      <c r="H373" s="209">
        <f t="shared" si="49"/>
        <v>-5.36529030759754</v>
      </c>
      <c r="I373" t="str">
        <f t="shared" si="54"/>
        <v/>
      </c>
      <c r="J373" s="209"/>
      <c r="K373" s="167"/>
      <c r="L373" s="209"/>
      <c r="U373" s="214" t="s">
        <v>739</v>
      </c>
      <c r="V373" s="209">
        <f>Dashboard!F374</f>
        <v>-5.33484530807966</v>
      </c>
      <c r="W373" s="209">
        <f>Dashboard!G374</f>
        <v>-5.6275316013855</v>
      </c>
      <c r="X373" s="209">
        <f>Dashboard!H374</f>
        <v>-4.85718453400034</v>
      </c>
      <c r="Y373" s="209">
        <f>Dashboard!I374</f>
        <v>-5.88505438860581</v>
      </c>
      <c r="Z373" s="209">
        <f>Dashboard!J374</f>
        <v>-5.36529030759754</v>
      </c>
      <c r="AA373" s="7">
        <f t="shared" si="51"/>
        <v>-0.124950486092958</v>
      </c>
      <c r="AB373" s="208" t="s">
        <v>740</v>
      </c>
      <c r="AC373" s="22" t="s">
        <v>740</v>
      </c>
      <c r="AD373" t="str">
        <f t="shared" si="52"/>
        <v/>
      </c>
      <c r="AE373" s="7">
        <f>Dashboard!L374</f>
        <v>-0.00761124987946871</v>
      </c>
      <c r="AF373" s="7">
        <f t="shared" si="50"/>
        <v>-0.124950486092958</v>
      </c>
    </row>
    <row r="374" spans="1:32">
      <c r="A374" s="22" t="s">
        <v>766</v>
      </c>
      <c r="B374" s="167" t="s">
        <v>1292</v>
      </c>
      <c r="C374" s="206">
        <f>Dashboard!J387</f>
        <v>-10.2108754774759</v>
      </c>
      <c r="D374" s="22" t="s">
        <v>766</v>
      </c>
      <c r="E374">
        <v>17</v>
      </c>
      <c r="F374" s="209">
        <f t="shared" si="56"/>
        <v>-10.2108754774759</v>
      </c>
      <c r="G374" t="str">
        <f ca="1" t="shared" si="53"/>
        <v>St Charles</v>
      </c>
      <c r="H374" s="209">
        <f t="shared" si="49"/>
        <v>-10.2108754774759</v>
      </c>
      <c r="I374" t="str">
        <f t="shared" si="54"/>
        <v/>
      </c>
      <c r="J374" s="209"/>
      <c r="K374" s="167"/>
      <c r="L374" s="209"/>
      <c r="U374" s="214" t="s">
        <v>741</v>
      </c>
      <c r="V374" s="209">
        <f>Dashboard!F375</f>
        <v>8.37797817164311</v>
      </c>
      <c r="W374" s="209">
        <f>Dashboard!G375</f>
        <v>7.31965217337281</v>
      </c>
      <c r="X374" s="209">
        <f>Dashboard!H375</f>
        <v>7.52011323355079</v>
      </c>
      <c r="Y374" s="209">
        <f>Dashboard!I375</f>
        <v>9.42383164378853</v>
      </c>
      <c r="Z374" s="209">
        <f>Dashboard!J375</f>
        <v>9.24386637957719</v>
      </c>
      <c r="AA374" s="7">
        <f t="shared" si="51"/>
        <v>3.55372488739903</v>
      </c>
      <c r="AB374" s="208" t="s">
        <v>742</v>
      </c>
      <c r="AC374" s="176" t="s">
        <v>742</v>
      </c>
      <c r="AD374" t="str">
        <f t="shared" si="52"/>
        <v/>
      </c>
      <c r="AE374" s="7">
        <f>Dashboard!L375</f>
        <v>0.21647205198352</v>
      </c>
      <c r="AF374" s="7">
        <f t="shared" si="50"/>
        <v>3.55372488739903</v>
      </c>
    </row>
    <row r="375" spans="1:32">
      <c r="A375" s="22" t="s">
        <v>768</v>
      </c>
      <c r="B375" s="167" t="s">
        <v>1292</v>
      </c>
      <c r="C375" s="206">
        <f>Dashboard!J388</f>
        <v>6.52195158648468</v>
      </c>
      <c r="D375" s="22" t="s">
        <v>768</v>
      </c>
      <c r="E375">
        <v>18</v>
      </c>
      <c r="F375" s="209">
        <f t="shared" si="56"/>
        <v>-10.9315809301754</v>
      </c>
      <c r="G375" t="str">
        <f ca="1" t="shared" si="53"/>
        <v>Golborne</v>
      </c>
      <c r="H375" s="209">
        <f t="shared" si="49"/>
        <v>-10.9315809301754</v>
      </c>
      <c r="I375" t="str">
        <f t="shared" si="54"/>
        <v/>
      </c>
      <c r="J375" s="209"/>
      <c r="K375" s="167"/>
      <c r="L375" s="209"/>
      <c r="U375" s="214" t="s">
        <v>743</v>
      </c>
      <c r="V375" s="209">
        <f>Dashboard!F376</f>
        <v>-1.09255029797767</v>
      </c>
      <c r="W375" s="209">
        <f>Dashboard!G376</f>
        <v>-1.59330689322845</v>
      </c>
      <c r="X375" s="209">
        <f>Dashboard!H376</f>
        <v>-1.4528050605952</v>
      </c>
      <c r="Y375" s="209">
        <f>Dashboard!I376</f>
        <v>-0.917373314016042</v>
      </c>
      <c r="Z375" s="209">
        <f>Dashboard!J376</f>
        <v>-0.660804567474145</v>
      </c>
      <c r="AA375" s="7">
        <f t="shared" si="51"/>
        <v>1.77194415336749</v>
      </c>
      <c r="AB375" s="208" t="s">
        <v>744</v>
      </c>
      <c r="AC375" s="22" t="s">
        <v>744</v>
      </c>
      <c r="AD375" t="str">
        <f t="shared" si="52"/>
        <v/>
      </c>
      <c r="AE375" s="7">
        <f>Dashboard!L376</f>
        <v>0.107936432625881</v>
      </c>
      <c r="AF375" s="7">
        <f t="shared" si="50"/>
        <v>1.77194415336749</v>
      </c>
    </row>
    <row r="376" spans="1:32">
      <c r="A376" s="22" t="s">
        <v>508</v>
      </c>
      <c r="B376" s="167" t="s">
        <v>1293</v>
      </c>
      <c r="C376" s="206">
        <f>Dashboard!J389</f>
        <v>8.3926551800203</v>
      </c>
      <c r="D376" s="22" t="s">
        <v>508</v>
      </c>
      <c r="E376">
        <v>1</v>
      </c>
      <c r="F376" s="209">
        <f>LARGE(C$376:C$391,E376)</f>
        <v>12.4486383343793</v>
      </c>
      <c r="G376" t="str">
        <f ca="1" t="shared" si="53"/>
        <v>Tudor</v>
      </c>
      <c r="H376" s="209">
        <f t="shared" si="49"/>
        <v>12.4486383343793</v>
      </c>
      <c r="I376" t="str">
        <f t="shared" si="54"/>
        <v>Kingston upon Thames 2009</v>
      </c>
      <c r="J376" s="209">
        <f>MAX(C$376:C$391)</f>
        <v>12.4486383343793</v>
      </c>
      <c r="K376" s="167"/>
      <c r="L376" s="209"/>
      <c r="U376" s="214" t="s">
        <v>745</v>
      </c>
      <c r="V376" s="209">
        <f>Dashboard!F377</f>
        <v>-1.1472236157303</v>
      </c>
      <c r="W376" s="209">
        <f>Dashboard!G377</f>
        <v>-1.25270588756501</v>
      </c>
      <c r="X376" s="209">
        <f>Dashboard!H377</f>
        <v>-0.118796561612325</v>
      </c>
      <c r="Y376" s="209">
        <f>Dashboard!I377</f>
        <v>-1.18990044234761</v>
      </c>
      <c r="Z376" s="209">
        <f>Dashboard!J377</f>
        <v>-1.40749894493468</v>
      </c>
      <c r="AA376" s="7">
        <f t="shared" si="51"/>
        <v>-1.068205926001</v>
      </c>
      <c r="AB376" s="208" t="s">
        <v>1508</v>
      </c>
      <c r="AC376" s="176" t="s">
        <v>1509</v>
      </c>
      <c r="AD376" t="str">
        <f t="shared" si="52"/>
        <v>N</v>
      </c>
      <c r="AE376" s="7">
        <f>Dashboard!L377</f>
        <v>-0.0650688323010944</v>
      </c>
      <c r="AF376" s="7">
        <f t="shared" si="50"/>
        <v>-1.068205926001</v>
      </c>
    </row>
    <row r="377" spans="1:32">
      <c r="A377" s="22" t="s">
        <v>771</v>
      </c>
      <c r="B377" s="167" t="s">
        <v>1293</v>
      </c>
      <c r="C377" s="206">
        <f>Dashboard!J390</f>
        <v>6.28304487674241</v>
      </c>
      <c r="D377" s="22" t="s">
        <v>771</v>
      </c>
      <c r="E377">
        <v>2</v>
      </c>
      <c r="F377" s="209">
        <f t="shared" ref="F377:F391" si="57">LARGE(C$376:C$391,E377)</f>
        <v>10.6603046208142</v>
      </c>
      <c r="G377" t="str">
        <f ca="1" t="shared" si="53"/>
        <v>Coombe Hill</v>
      </c>
      <c r="H377" s="209">
        <f t="shared" si="49"/>
        <v>10.6603046208142</v>
      </c>
      <c r="I377" t="str">
        <f t="shared" si="54"/>
        <v/>
      </c>
      <c r="J377" s="209">
        <f>MIN(C$376:C$391)</f>
        <v>0.702860203954775</v>
      </c>
      <c r="K377" s="167"/>
      <c r="L377" s="209"/>
      <c r="U377" s="214" t="s">
        <v>747</v>
      </c>
      <c r="V377" s="209">
        <f>Dashboard!F378</f>
        <v>-10.7123651864139</v>
      </c>
      <c r="W377" s="209">
        <f>Dashboard!G378</f>
        <v>-10.6408437497248</v>
      </c>
      <c r="X377" s="209">
        <f>Dashboard!H378</f>
        <v>-10.4463275491637</v>
      </c>
      <c r="Y377" s="209">
        <f>Dashboard!I378</f>
        <v>-10.774369164103</v>
      </c>
      <c r="Z377" s="209">
        <f>Dashboard!J378</f>
        <v>-10.9315809301754</v>
      </c>
      <c r="AA377" s="7">
        <f t="shared" si="51"/>
        <v>-0.899691712136782</v>
      </c>
      <c r="AB377" s="208" t="s">
        <v>748</v>
      </c>
      <c r="AC377" s="22" t="s">
        <v>748</v>
      </c>
      <c r="AD377" t="str">
        <f t="shared" si="52"/>
        <v/>
      </c>
      <c r="AE377" s="7">
        <f>Dashboard!L378</f>
        <v>-0.0548039359403982</v>
      </c>
      <c r="AF377" s="7">
        <f t="shared" si="50"/>
        <v>-0.899691712136782</v>
      </c>
    </row>
    <row r="378" spans="1:32">
      <c r="A378" s="22" t="s">
        <v>773</v>
      </c>
      <c r="B378" s="167" t="s">
        <v>1293</v>
      </c>
      <c r="C378" s="206">
        <f>Dashboard!J391</f>
        <v>5.23063406071556</v>
      </c>
      <c r="D378" s="22" t="s">
        <v>773</v>
      </c>
      <c r="E378">
        <v>3</v>
      </c>
      <c r="F378" s="209">
        <f t="shared" si="57"/>
        <v>10.605831300044</v>
      </c>
      <c r="G378" t="str">
        <f ca="1" t="shared" si="53"/>
        <v>Canbury</v>
      </c>
      <c r="H378" s="209">
        <f t="shared" si="49"/>
        <v>10.605831300044</v>
      </c>
      <c r="I378" t="str">
        <f t="shared" si="54"/>
        <v/>
      </c>
      <c r="J378" s="209"/>
      <c r="K378" s="167"/>
      <c r="L378" s="209"/>
      <c r="U378" s="214" t="s">
        <v>749</v>
      </c>
      <c r="V378" s="209">
        <f>Dashboard!F379</f>
        <v>5.60042918254421</v>
      </c>
      <c r="W378" s="209">
        <f>Dashboard!G379</f>
        <v>5.37039364270295</v>
      </c>
      <c r="X378" s="209">
        <f>Dashboard!H379</f>
        <v>5.47100895641943</v>
      </c>
      <c r="Y378" s="209">
        <f>Dashboard!I379</f>
        <v>6.89121030603186</v>
      </c>
      <c r="Z378" s="209">
        <f>Dashboard!J379</f>
        <v>6.18963079115203</v>
      </c>
      <c r="AA378" s="7">
        <f t="shared" si="51"/>
        <v>2.4181648404716</v>
      </c>
      <c r="AB378" s="208" t="s">
        <v>1510</v>
      </c>
      <c r="AC378" s="176" t="s">
        <v>1510</v>
      </c>
      <c r="AD378" t="str">
        <f t="shared" si="52"/>
        <v/>
      </c>
      <c r="AE378" s="7">
        <f>Dashboard!L379</f>
        <v>0.147300402151955</v>
      </c>
      <c r="AF378" s="7">
        <f t="shared" si="50"/>
        <v>2.4181648404716</v>
      </c>
    </row>
    <row r="379" spans="1:32">
      <c r="A379" s="22" t="s">
        <v>775</v>
      </c>
      <c r="B379" s="167" t="s">
        <v>1293</v>
      </c>
      <c r="C379" s="206">
        <f>Dashboard!J392</f>
        <v>10.605831300044</v>
      </c>
      <c r="D379" s="22" t="s">
        <v>775</v>
      </c>
      <c r="E379">
        <v>4</v>
      </c>
      <c r="F379" s="209">
        <f t="shared" si="57"/>
        <v>9.11427496535994</v>
      </c>
      <c r="G379" t="str">
        <f ca="1" t="shared" si="53"/>
        <v>Coombe Vale</v>
      </c>
      <c r="H379" s="209">
        <f t="shared" si="49"/>
        <v>9.11427496535994</v>
      </c>
      <c r="I379" t="str">
        <f t="shared" si="54"/>
        <v/>
      </c>
      <c r="J379" s="209"/>
      <c r="K379" s="167"/>
      <c r="L379" s="209"/>
      <c r="U379" s="214" t="s">
        <v>751</v>
      </c>
      <c r="V379" s="209">
        <f>Dashboard!F380</f>
        <v>6.99497905975463</v>
      </c>
      <c r="W379" s="209">
        <f>Dashboard!G380</f>
        <v>6.80541517389673</v>
      </c>
      <c r="X379" s="209">
        <f>Dashboard!H380</f>
        <v>6.99519747004794</v>
      </c>
      <c r="Y379" s="209">
        <f>Dashboard!I380</f>
        <v>8.42245607860113</v>
      </c>
      <c r="Z379" s="209">
        <f>Dashboard!J380</f>
        <v>8.10810035981612</v>
      </c>
      <c r="AA379" s="7">
        <f t="shared" si="51"/>
        <v>4.56840366975368</v>
      </c>
      <c r="AB379" s="208" t="s">
        <v>752</v>
      </c>
      <c r="AC379" s="22" t="s">
        <v>752</v>
      </c>
      <c r="AD379" t="str">
        <f t="shared" si="52"/>
        <v/>
      </c>
      <c r="AE379" s="7">
        <f>Dashboard!L380</f>
        <v>0.278280325015373</v>
      </c>
      <c r="AF379" s="7">
        <f t="shared" si="50"/>
        <v>4.56840366975368</v>
      </c>
    </row>
    <row r="380" spans="1:32">
      <c r="A380" s="22" t="s">
        <v>777</v>
      </c>
      <c r="B380" s="167" t="s">
        <v>1293</v>
      </c>
      <c r="C380" s="206">
        <f>Dashboard!J393</f>
        <v>5.78438759239008</v>
      </c>
      <c r="D380" s="22" t="s">
        <v>777</v>
      </c>
      <c r="E380">
        <v>5</v>
      </c>
      <c r="F380" s="209">
        <f t="shared" si="57"/>
        <v>8.76211023759546</v>
      </c>
      <c r="G380" t="str">
        <f ca="1" t="shared" si="53"/>
        <v>Old Malden</v>
      </c>
      <c r="H380" s="209">
        <f t="shared" si="49"/>
        <v>8.76211023759546</v>
      </c>
      <c r="I380" t="str">
        <f t="shared" si="54"/>
        <v/>
      </c>
      <c r="J380" s="209"/>
      <c r="K380" s="167"/>
      <c r="L380" s="209"/>
      <c r="U380" s="214" t="s">
        <v>753</v>
      </c>
      <c r="V380" s="209">
        <f>Dashboard!F381</f>
        <v>1.06212740765837</v>
      </c>
      <c r="W380" s="209">
        <f>Dashboard!G381</f>
        <v>0.472940130900369</v>
      </c>
      <c r="X380" s="209">
        <f>Dashboard!H381</f>
        <v>1.0265337506073</v>
      </c>
      <c r="Y380" s="209">
        <f>Dashboard!I381</f>
        <v>2.23696713121476</v>
      </c>
      <c r="Z380" s="209">
        <f>Dashboard!J381</f>
        <v>1.66657266796637</v>
      </c>
      <c r="AA380" s="7">
        <f t="shared" si="51"/>
        <v>2.48072689400854</v>
      </c>
      <c r="AB380" s="208" t="s">
        <v>754</v>
      </c>
      <c r="AC380" s="176" t="s">
        <v>754</v>
      </c>
      <c r="AD380" t="str">
        <f t="shared" si="52"/>
        <v/>
      </c>
      <c r="AE380" s="7">
        <f>Dashboard!L381</f>
        <v>0.151111315077</v>
      </c>
      <c r="AF380" s="7">
        <f t="shared" si="50"/>
        <v>2.48072689400854</v>
      </c>
    </row>
    <row r="381" spans="1:32">
      <c r="A381" s="22" t="s">
        <v>779</v>
      </c>
      <c r="B381" s="167" t="s">
        <v>1293</v>
      </c>
      <c r="C381" s="206">
        <f>Dashboard!J394</f>
        <v>8.68334333305908</v>
      </c>
      <c r="D381" s="22" t="s">
        <v>779</v>
      </c>
      <c r="E381">
        <v>6</v>
      </c>
      <c r="F381" s="209">
        <f t="shared" si="57"/>
        <v>8.68334333305908</v>
      </c>
      <c r="G381" t="str">
        <f ca="1" t="shared" si="53"/>
        <v>Chessington South</v>
      </c>
      <c r="H381" s="209">
        <f t="shared" si="49"/>
        <v>8.68334333305908</v>
      </c>
      <c r="I381" t="str">
        <f t="shared" si="54"/>
        <v/>
      </c>
      <c r="J381" s="209"/>
      <c r="K381" s="167"/>
      <c r="L381" s="209"/>
      <c r="U381" s="214" t="s">
        <v>755</v>
      </c>
      <c r="V381" s="209">
        <f>Dashboard!F382</f>
        <v>-5.0542990578416</v>
      </c>
      <c r="W381" s="209">
        <f>Dashboard!G382</f>
        <v>-4.99465758247465</v>
      </c>
      <c r="X381" s="209">
        <f>Dashboard!H382</f>
        <v>-4.86071049375382</v>
      </c>
      <c r="Y381" s="209">
        <f>Dashboard!I382</f>
        <v>-5.02534224201321</v>
      </c>
      <c r="Z381" s="209">
        <f>Dashboard!J382</f>
        <v>-4.26975189514351</v>
      </c>
      <c r="AA381" s="7">
        <f t="shared" si="51"/>
        <v>3.21988999488808</v>
      </c>
      <c r="AB381" s="208" t="s">
        <v>1511</v>
      </c>
      <c r="AC381" s="22" t="s">
        <v>1511</v>
      </c>
      <c r="AD381" t="str">
        <f t="shared" si="52"/>
        <v/>
      </c>
      <c r="AE381" s="7">
        <f>Dashboard!L382</f>
        <v>0.196136790674523</v>
      </c>
      <c r="AF381" s="7">
        <f t="shared" si="50"/>
        <v>3.21988999488808</v>
      </c>
    </row>
    <row r="382" spans="1:32">
      <c r="A382" s="22" t="s">
        <v>781</v>
      </c>
      <c r="B382" s="167" t="s">
        <v>1293</v>
      </c>
      <c r="C382" s="206">
        <f>Dashboard!J395</f>
        <v>10.6603046208142</v>
      </c>
      <c r="D382" s="22" t="s">
        <v>781</v>
      </c>
      <c r="E382">
        <v>7</v>
      </c>
      <c r="F382" s="209">
        <f t="shared" si="57"/>
        <v>8.3926551800203</v>
      </c>
      <c r="G382" t="str">
        <f ca="1" t="shared" si="53"/>
        <v>Alexandra</v>
      </c>
      <c r="H382" s="209">
        <f t="shared" si="49"/>
        <v>8.3926551800203</v>
      </c>
      <c r="I382" t="str">
        <f t="shared" si="54"/>
        <v/>
      </c>
      <c r="J382" s="209"/>
      <c r="K382" s="167"/>
      <c r="L382" s="209"/>
      <c r="U382" s="214" t="s">
        <v>757</v>
      </c>
      <c r="V382" s="209">
        <f>Dashboard!F383</f>
        <v>5.45718046148907</v>
      </c>
      <c r="W382" s="209">
        <f>Dashboard!G383</f>
        <v>6.29666841629578</v>
      </c>
      <c r="X382" s="209">
        <f>Dashboard!H383</f>
        <v>5.95702221548264</v>
      </c>
      <c r="Y382" s="209">
        <f>Dashboard!I383</f>
        <v>7.37659787013306</v>
      </c>
      <c r="Z382" s="209">
        <f>Dashboard!J383</f>
        <v>6.47746616921173</v>
      </c>
      <c r="AA382" s="7">
        <f t="shared" si="51"/>
        <v>4.18739356717002</v>
      </c>
      <c r="AB382" s="208" t="s">
        <v>758</v>
      </c>
      <c r="AC382" s="176" t="s">
        <v>758</v>
      </c>
      <c r="AD382" t="str">
        <f t="shared" si="52"/>
        <v/>
      </c>
      <c r="AE382" s="7">
        <f>Dashboard!L383</f>
        <v>0.255071426930664</v>
      </c>
      <c r="AF382" s="7">
        <f t="shared" si="50"/>
        <v>4.18739356717002</v>
      </c>
    </row>
    <row r="383" spans="1:32">
      <c r="A383" s="22" t="s">
        <v>783</v>
      </c>
      <c r="B383" s="167" t="s">
        <v>1293</v>
      </c>
      <c r="C383" s="206">
        <f>Dashboard!J396</f>
        <v>9.11427496535994</v>
      </c>
      <c r="D383" s="22" t="s">
        <v>783</v>
      </c>
      <c r="E383">
        <v>8</v>
      </c>
      <c r="F383" s="209">
        <f t="shared" si="57"/>
        <v>8.15728934714662</v>
      </c>
      <c r="G383" t="str">
        <f ca="1" t="shared" si="53"/>
        <v>Surbiton Hill</v>
      </c>
      <c r="H383" s="209">
        <f t="shared" si="49"/>
        <v>8.15728934714662</v>
      </c>
      <c r="I383" t="str">
        <f t="shared" si="54"/>
        <v/>
      </c>
      <c r="J383" s="209"/>
      <c r="K383" s="167"/>
      <c r="L383" s="209"/>
      <c r="U383" s="214" t="s">
        <v>759</v>
      </c>
      <c r="V383" s="209">
        <f>Dashboard!F384</f>
        <v>11.2642023651045</v>
      </c>
      <c r="W383" s="209">
        <f>Dashboard!G384</f>
        <v>10.9425861790382</v>
      </c>
      <c r="X383" s="209">
        <f>Dashboard!H384</f>
        <v>11.1106456558357</v>
      </c>
      <c r="Y383" s="209">
        <f>Dashboard!I384</f>
        <v>12.5150598266632</v>
      </c>
      <c r="Z383" s="209">
        <f>Dashboard!J384</f>
        <v>12.1009793720201</v>
      </c>
      <c r="AA383" s="7">
        <f t="shared" si="51"/>
        <v>3.43424849470339</v>
      </c>
      <c r="AB383" s="208" t="s">
        <v>1512</v>
      </c>
      <c r="AC383" s="22" t="s">
        <v>1513</v>
      </c>
      <c r="AD383" t="str">
        <f t="shared" si="52"/>
        <v>N</v>
      </c>
      <c r="AE383" s="7">
        <f>Dashboard!L384</f>
        <v>0.209194251728885</v>
      </c>
      <c r="AF383" s="7">
        <f t="shared" si="50"/>
        <v>3.43424849470339</v>
      </c>
    </row>
    <row r="384" spans="1:32">
      <c r="A384" s="22" t="s">
        <v>785</v>
      </c>
      <c r="B384" s="167" t="s">
        <v>1293</v>
      </c>
      <c r="C384" s="206">
        <f>Dashboard!J397</f>
        <v>8.12150452537886</v>
      </c>
      <c r="D384" s="22" t="s">
        <v>785</v>
      </c>
      <c r="E384">
        <v>9</v>
      </c>
      <c r="F384" s="209">
        <f t="shared" si="57"/>
        <v>8.12150452537886</v>
      </c>
      <c r="G384" t="str">
        <f ca="1" t="shared" si="53"/>
        <v>Grove</v>
      </c>
      <c r="H384" s="209">
        <f t="shared" si="49"/>
        <v>8.12150452537886</v>
      </c>
      <c r="I384" t="str">
        <f t="shared" si="54"/>
        <v/>
      </c>
      <c r="J384" s="209"/>
      <c r="K384" s="167"/>
      <c r="L384" s="209"/>
      <c r="U384" s="214" t="s">
        <v>761</v>
      </c>
      <c r="V384" s="209">
        <f>Dashboard!F385</f>
        <v>3.40333544018083</v>
      </c>
      <c r="W384" s="209">
        <f>Dashboard!G385</f>
        <v>3.76239884085122</v>
      </c>
      <c r="X384" s="209">
        <f>Dashboard!H385</f>
        <v>3.43697832046334</v>
      </c>
      <c r="Y384" s="209">
        <f>Dashboard!I385</f>
        <v>5.2178801477706</v>
      </c>
      <c r="Z384" s="209">
        <f>Dashboard!J385</f>
        <v>4.74557007087338</v>
      </c>
      <c r="AA384" s="7">
        <f t="shared" si="51"/>
        <v>5.50871644643542</v>
      </c>
      <c r="AB384" s="208" t="s">
        <v>762</v>
      </c>
      <c r="AC384" s="176" t="s">
        <v>762</v>
      </c>
      <c r="AD384" t="str">
        <f t="shared" si="52"/>
        <v/>
      </c>
      <c r="AE384" s="7">
        <f>Dashboard!L385</f>
        <v>0.335558657673137</v>
      </c>
      <c r="AF384" s="7">
        <f t="shared" si="50"/>
        <v>5.50871644643542</v>
      </c>
    </row>
    <row r="385" spans="1:32">
      <c r="A385" s="22" t="s">
        <v>787</v>
      </c>
      <c r="B385" s="167" t="s">
        <v>1293</v>
      </c>
      <c r="C385" s="206">
        <f>Dashboard!J398</f>
        <v>0.702860203954775</v>
      </c>
      <c r="D385" s="22" t="s">
        <v>787</v>
      </c>
      <c r="E385">
        <v>10</v>
      </c>
      <c r="F385" s="209">
        <f t="shared" si="57"/>
        <v>8.08399786875593</v>
      </c>
      <c r="G385" t="str">
        <f ca="1" t="shared" si="53"/>
        <v>St Mark's</v>
      </c>
      <c r="H385" s="209">
        <f t="shared" si="49"/>
        <v>8.08399786875593</v>
      </c>
      <c r="I385" t="str">
        <f t="shared" si="54"/>
        <v/>
      </c>
      <c r="J385" s="209"/>
      <c r="K385" s="167"/>
      <c r="L385" s="209"/>
      <c r="U385" s="214" t="s">
        <v>763</v>
      </c>
      <c r="V385" s="209">
        <f>Dashboard!F386</f>
        <v>5.28748271689854</v>
      </c>
      <c r="W385" s="209">
        <f>Dashboard!G386</f>
        <v>5.31174967344671</v>
      </c>
      <c r="X385" s="209">
        <f>Dashboard!H386</f>
        <v>5.59064753590087</v>
      </c>
      <c r="Y385" s="209">
        <f>Dashboard!I386</f>
        <v>6.75359682425426</v>
      </c>
      <c r="Z385" s="209">
        <f>Dashboard!J386</f>
        <v>6.32085828816952</v>
      </c>
      <c r="AA385" s="7">
        <f t="shared" si="51"/>
        <v>4.24111617643769</v>
      </c>
      <c r="AB385" s="208" t="s">
        <v>1514</v>
      </c>
      <c r="AC385" s="22" t="s">
        <v>1514</v>
      </c>
      <c r="AD385" t="str">
        <f t="shared" si="52"/>
        <v/>
      </c>
      <c r="AE385" s="7">
        <f>Dashboard!L386</f>
        <v>0.258343892817744</v>
      </c>
      <c r="AF385" s="7">
        <f t="shared" si="50"/>
        <v>4.24111617643769</v>
      </c>
    </row>
    <row r="386" spans="1:32">
      <c r="A386" s="22" t="s">
        <v>789</v>
      </c>
      <c r="B386" s="167" t="s">
        <v>1293</v>
      </c>
      <c r="C386" s="206">
        <f>Dashboard!J399</f>
        <v>8.76211023759546</v>
      </c>
      <c r="D386" s="22" t="s">
        <v>789</v>
      </c>
      <c r="E386">
        <v>11</v>
      </c>
      <c r="F386" s="209">
        <f t="shared" si="57"/>
        <v>8.04243595029288</v>
      </c>
      <c r="G386" t="str">
        <f ca="1" t="shared" si="53"/>
        <v>Tolworth and Hook Rise</v>
      </c>
      <c r="H386" s="209">
        <f t="shared" si="49"/>
        <v>8.04243595029288</v>
      </c>
      <c r="I386" t="str">
        <f t="shared" si="54"/>
        <v/>
      </c>
      <c r="J386" s="209"/>
      <c r="K386" s="167"/>
      <c r="L386" s="209"/>
      <c r="U386" s="214" t="s">
        <v>765</v>
      </c>
      <c r="V386" s="209">
        <f>Dashboard!F387</f>
        <v>-9.05926464482829</v>
      </c>
      <c r="W386" s="209">
        <f>Dashboard!G387</f>
        <v>-8.9341632162228</v>
      </c>
      <c r="X386" s="209">
        <f>Dashboard!H387</f>
        <v>-9.91987447590089</v>
      </c>
      <c r="Y386" s="209">
        <f>Dashboard!I387</f>
        <v>-9.10835355073152</v>
      </c>
      <c r="Z386" s="209">
        <f>Dashboard!J387</f>
        <v>-10.2108754774759</v>
      </c>
      <c r="AA386" s="7">
        <f t="shared" si="51"/>
        <v>-4.72637003146442</v>
      </c>
      <c r="AB386" s="208" t="s">
        <v>1515</v>
      </c>
      <c r="AC386" s="176" t="s">
        <v>1515</v>
      </c>
      <c r="AD386" t="str">
        <f t="shared" si="52"/>
        <v/>
      </c>
      <c r="AE386" s="7">
        <f>Dashboard!L387</f>
        <v>-0.287902708161897</v>
      </c>
      <c r="AF386" s="7">
        <f t="shared" si="50"/>
        <v>-4.72637003146442</v>
      </c>
    </row>
    <row r="387" spans="1:32">
      <c r="A387" s="22" t="s">
        <v>791</v>
      </c>
      <c r="B387" s="167" t="s">
        <v>1293</v>
      </c>
      <c r="C387" s="206">
        <f>Dashboard!J400</f>
        <v>6.99072921070062</v>
      </c>
      <c r="D387" s="22" t="s">
        <v>791</v>
      </c>
      <c r="E387">
        <v>12</v>
      </c>
      <c r="F387" s="209">
        <f t="shared" si="57"/>
        <v>6.99072921070062</v>
      </c>
      <c r="G387" t="str">
        <f ca="1" t="shared" si="53"/>
        <v>St James</v>
      </c>
      <c r="H387" s="209">
        <f t="shared" ref="H387:H450" si="58">F387</f>
        <v>6.99072921070062</v>
      </c>
      <c r="I387" t="str">
        <f t="shared" si="54"/>
        <v/>
      </c>
      <c r="J387" s="209"/>
      <c r="K387" s="167"/>
      <c r="L387" s="209"/>
      <c r="U387" s="214" t="s">
        <v>767</v>
      </c>
      <c r="V387" s="209">
        <f>Dashboard!F388</f>
        <v>6.52212963175282</v>
      </c>
      <c r="W387" s="209">
        <f>Dashboard!G388</f>
        <v>5.2549302944682</v>
      </c>
      <c r="X387" s="209">
        <f>Dashboard!H388</f>
        <v>5.52095876463613</v>
      </c>
      <c r="Y387" s="209">
        <f>Dashboard!I388</f>
        <v>6.68703023447415</v>
      </c>
      <c r="Z387" s="209">
        <f>Dashboard!J388</f>
        <v>6.52195158648468</v>
      </c>
      <c r="AA387" s="7">
        <f t="shared" si="51"/>
        <v>-0.000730722389660386</v>
      </c>
      <c r="AB387" s="208" t="s">
        <v>768</v>
      </c>
      <c r="AC387" s="22" t="s">
        <v>768</v>
      </c>
      <c r="AD387" t="str">
        <f t="shared" si="52"/>
        <v/>
      </c>
      <c r="AE387" s="7">
        <f>Dashboard!L388</f>
        <v>-4.45113170355338e-5</v>
      </c>
      <c r="AF387" s="7">
        <f t="shared" si="50"/>
        <v>-0.000730722389660386</v>
      </c>
    </row>
    <row r="388" spans="1:32">
      <c r="A388" s="22" t="s">
        <v>793</v>
      </c>
      <c r="B388" s="167" t="s">
        <v>1293</v>
      </c>
      <c r="C388" s="206">
        <f>Dashboard!J401</f>
        <v>8.08399786875593</v>
      </c>
      <c r="D388" s="22" t="s">
        <v>793</v>
      </c>
      <c r="E388">
        <v>13</v>
      </c>
      <c r="F388" s="209">
        <f t="shared" si="57"/>
        <v>6.28304487674241</v>
      </c>
      <c r="G388" t="str">
        <f ca="1" t="shared" si="53"/>
        <v>Berrylands</v>
      </c>
      <c r="H388" s="209">
        <f t="shared" si="58"/>
        <v>6.28304487674241</v>
      </c>
      <c r="I388" t="str">
        <f t="shared" si="54"/>
        <v/>
      </c>
      <c r="J388" s="209"/>
      <c r="K388" s="167"/>
      <c r="L388" s="209"/>
      <c r="U388" s="214" t="s">
        <v>769</v>
      </c>
      <c r="V388" s="209">
        <f>Dashboard!F389</f>
        <v>9.13746447753035</v>
      </c>
      <c r="W388" s="209">
        <f>Dashboard!G389</f>
        <v>9.10895745977836</v>
      </c>
      <c r="X388" s="209">
        <f>Dashboard!H389</f>
        <v>8.96725796090551</v>
      </c>
      <c r="Y388" s="209">
        <f>Dashboard!I389</f>
        <v>8.32886982799991</v>
      </c>
      <c r="Z388" s="209">
        <f>Dashboard!J389</f>
        <v>8.3926551800203</v>
      </c>
      <c r="AA388" s="7">
        <f t="shared" si="51"/>
        <v>-3.05680030363594</v>
      </c>
      <c r="AB388" s="208" t="s">
        <v>508</v>
      </c>
      <c r="AC388" s="176" t="s">
        <v>508</v>
      </c>
      <c r="AD388" t="str">
        <f t="shared" si="52"/>
        <v/>
      </c>
      <c r="AE388" s="7">
        <f>Dashboard!L389</f>
        <v>-0.186202324377514</v>
      </c>
      <c r="AF388" s="7">
        <f t="shared" si="50"/>
        <v>-3.05680030363594</v>
      </c>
    </row>
    <row r="389" spans="1:32">
      <c r="A389" s="22" t="s">
        <v>795</v>
      </c>
      <c r="B389" s="167" t="s">
        <v>1293</v>
      </c>
      <c r="C389" s="206">
        <f>Dashboard!J402</f>
        <v>8.15728934714662</v>
      </c>
      <c r="D389" s="22" t="s">
        <v>795</v>
      </c>
      <c r="E389">
        <v>14</v>
      </c>
      <c r="F389" s="209">
        <f t="shared" si="57"/>
        <v>5.78438759239008</v>
      </c>
      <c r="G389" t="str">
        <f ca="1" t="shared" si="53"/>
        <v>Chessington North and Hook</v>
      </c>
      <c r="H389" s="209">
        <f t="shared" si="58"/>
        <v>5.78438759239008</v>
      </c>
      <c r="I389" t="str">
        <f t="shared" si="54"/>
        <v/>
      </c>
      <c r="J389" s="209"/>
      <c r="K389" s="167"/>
      <c r="L389" s="209"/>
      <c r="U389" s="214" t="s">
        <v>770</v>
      </c>
      <c r="V389" s="209">
        <f>Dashboard!F390</f>
        <v>6.44269293751101</v>
      </c>
      <c r="W389" s="209">
        <f>Dashboard!G390</f>
        <v>6.4955253171311</v>
      </c>
      <c r="X389" s="209">
        <f>Dashboard!H390</f>
        <v>6.51290515293491</v>
      </c>
      <c r="Y389" s="209">
        <f>Dashboard!I390</f>
        <v>5.65847627069945</v>
      </c>
      <c r="Z389" s="209">
        <f>Dashboard!J390</f>
        <v>6.28304487674241</v>
      </c>
      <c r="AA389" s="7">
        <f t="shared" si="51"/>
        <v>-0.655217707759285</v>
      </c>
      <c r="AB389" s="208" t="s">
        <v>771</v>
      </c>
      <c r="AC389" s="22" t="s">
        <v>771</v>
      </c>
      <c r="AD389" t="str">
        <f t="shared" si="52"/>
        <v/>
      </c>
      <c r="AE389" s="7">
        <f>Dashboard!L390</f>
        <v>-0.0399120151921497</v>
      </c>
      <c r="AF389" s="7">
        <f t="shared" si="50"/>
        <v>-0.655217707759285</v>
      </c>
    </row>
    <row r="390" spans="1:32">
      <c r="A390" s="22" t="s">
        <v>797</v>
      </c>
      <c r="B390" s="167" t="s">
        <v>1293</v>
      </c>
      <c r="C390" s="206">
        <f>Dashboard!J403</f>
        <v>8.04243595029288</v>
      </c>
      <c r="D390" s="22" t="s">
        <v>797</v>
      </c>
      <c r="E390">
        <v>15</v>
      </c>
      <c r="F390" s="209">
        <f t="shared" si="57"/>
        <v>5.23063406071556</v>
      </c>
      <c r="G390" t="str">
        <f ca="1" t="shared" si="53"/>
        <v>Beverley</v>
      </c>
      <c r="H390" s="209">
        <f t="shared" si="58"/>
        <v>5.23063406071556</v>
      </c>
      <c r="I390" t="str">
        <f t="shared" si="54"/>
        <v/>
      </c>
      <c r="J390" s="209"/>
      <c r="K390" s="167"/>
      <c r="L390" s="209"/>
      <c r="U390" s="214" t="s">
        <v>772</v>
      </c>
      <c r="V390" s="209">
        <f>Dashboard!F391</f>
        <v>6.33613303261057</v>
      </c>
      <c r="W390" s="209">
        <f>Dashboard!G391</f>
        <v>6.88178255646343</v>
      </c>
      <c r="X390" s="209">
        <f>Dashboard!H391</f>
        <v>6.26301993490072</v>
      </c>
      <c r="Y390" s="209">
        <f>Dashboard!I391</f>
        <v>5.95824165788489</v>
      </c>
      <c r="Z390" s="209">
        <f>Dashboard!J391</f>
        <v>5.23063406071556</v>
      </c>
      <c r="AA390" s="7">
        <f t="shared" si="51"/>
        <v>-4.53712058140929</v>
      </c>
      <c r="AB390" s="208" t="s">
        <v>773</v>
      </c>
      <c r="AC390" s="176" t="s">
        <v>773</v>
      </c>
      <c r="AD390" t="str">
        <f t="shared" si="52"/>
        <v/>
      </c>
      <c r="AE390" s="7">
        <f>Dashboard!L391</f>
        <v>-0.276374742973751</v>
      </c>
      <c r="AF390" s="7">
        <f t="shared" si="50"/>
        <v>-4.53712058140929</v>
      </c>
    </row>
    <row r="391" spans="1:32">
      <c r="A391" s="22" t="s">
        <v>799</v>
      </c>
      <c r="B391" s="167" t="s">
        <v>1293</v>
      </c>
      <c r="C391" s="206">
        <f>Dashboard!J404</f>
        <v>12.4486383343793</v>
      </c>
      <c r="D391" s="22" t="s">
        <v>799</v>
      </c>
      <c r="E391">
        <v>16</v>
      </c>
      <c r="F391" s="209">
        <f t="shared" si="57"/>
        <v>0.702860203954775</v>
      </c>
      <c r="G391" t="str">
        <f ca="1" t="shared" si="53"/>
        <v>Norbiton</v>
      </c>
      <c r="H391" s="209">
        <f t="shared" si="58"/>
        <v>0.702860203954775</v>
      </c>
      <c r="I391" t="str">
        <f t="shared" si="54"/>
        <v/>
      </c>
      <c r="J391" s="209"/>
      <c r="K391" s="167"/>
      <c r="L391" s="209"/>
      <c r="U391" s="214" t="s">
        <v>774</v>
      </c>
      <c r="V391" s="209">
        <f>Dashboard!F392</f>
        <v>9.91669354015724</v>
      </c>
      <c r="W391" s="209">
        <f>Dashboard!G392</f>
        <v>9.56442368824633</v>
      </c>
      <c r="X391" s="209">
        <f>Dashboard!H392</f>
        <v>10.4894872628985</v>
      </c>
      <c r="Y391" s="209">
        <f>Dashboard!I392</f>
        <v>9.66423276065088</v>
      </c>
      <c r="Z391" s="209">
        <f>Dashboard!J392</f>
        <v>10.605831300044</v>
      </c>
      <c r="AA391" s="7">
        <f t="shared" si="51"/>
        <v>2.82831661837646</v>
      </c>
      <c r="AB391" s="208" t="s">
        <v>775</v>
      </c>
      <c r="AC391" s="22" t="s">
        <v>775</v>
      </c>
      <c r="AD391" t="str">
        <f t="shared" si="52"/>
        <v/>
      </c>
      <c r="AE391" s="7">
        <f>Dashboard!L392</f>
        <v>0.172284439971702</v>
      </c>
      <c r="AF391" s="7">
        <f t="shared" si="50"/>
        <v>2.82831661837646</v>
      </c>
    </row>
    <row r="392" spans="1:32">
      <c r="A392" s="22" t="s">
        <v>801</v>
      </c>
      <c r="B392" s="167" t="s">
        <v>1294</v>
      </c>
      <c r="C392" s="206">
        <f>Dashboard!J405</f>
        <v>1.28810714706342</v>
      </c>
      <c r="D392" s="22" t="s">
        <v>801</v>
      </c>
      <c r="E392">
        <v>1</v>
      </c>
      <c r="F392" s="209">
        <f>LARGE(C$392:C$412,E392)</f>
        <v>5.19621635818208</v>
      </c>
      <c r="G392" t="str">
        <f ca="1" t="shared" si="53"/>
        <v>Clapham Common</v>
      </c>
      <c r="H392" s="209">
        <f t="shared" si="58"/>
        <v>5.19621635818208</v>
      </c>
      <c r="I392" t="str">
        <f t="shared" si="54"/>
        <v>Lambeth 2009</v>
      </c>
      <c r="J392" s="209">
        <f>MAX(C$392:C$412)</f>
        <v>5.19621635818208</v>
      </c>
      <c r="K392" s="167"/>
      <c r="L392" s="209"/>
      <c r="U392" s="214" t="s">
        <v>776</v>
      </c>
      <c r="V392" s="209">
        <f>Dashboard!F393</f>
        <v>7.3887171561002</v>
      </c>
      <c r="W392" s="209">
        <f>Dashboard!G393</f>
        <v>7.51580918093665</v>
      </c>
      <c r="X392" s="209">
        <f>Dashboard!H393</f>
        <v>7.50083924914272</v>
      </c>
      <c r="Y392" s="209">
        <f>Dashboard!I393</f>
        <v>6.29536967600574</v>
      </c>
      <c r="Z392" s="209">
        <f>Dashboard!J393</f>
        <v>5.78438759239008</v>
      </c>
      <c r="AA392" s="7">
        <f t="shared" si="51"/>
        <v>-6.58439027798923</v>
      </c>
      <c r="AB392" s="208" t="s">
        <v>1516</v>
      </c>
      <c r="AC392" s="176" t="s">
        <v>1516</v>
      </c>
      <c r="AD392" t="str">
        <f t="shared" si="52"/>
        <v/>
      </c>
      <c r="AE392" s="7">
        <f>Dashboard!L393</f>
        <v>-0.401082390927529</v>
      </c>
      <c r="AF392" s="7">
        <f t="shared" si="50"/>
        <v>-6.58439027798923</v>
      </c>
    </row>
    <row r="393" spans="1:32">
      <c r="A393" s="22" t="s">
        <v>803</v>
      </c>
      <c r="B393" s="167" t="s">
        <v>1294</v>
      </c>
      <c r="C393" s="206">
        <f>Dashboard!J406</f>
        <v>-1.77966430596684</v>
      </c>
      <c r="D393" s="22" t="s">
        <v>803</v>
      </c>
      <c r="E393">
        <v>2</v>
      </c>
      <c r="F393" s="209">
        <f t="shared" ref="F393:F412" si="59">LARGE(C$392:C$412,E393)</f>
        <v>3.93304733112279</v>
      </c>
      <c r="G393" t="str">
        <f ca="1" t="shared" si="53"/>
        <v>Thurlow Park</v>
      </c>
      <c r="H393" s="209">
        <f t="shared" si="58"/>
        <v>3.93304733112279</v>
      </c>
      <c r="I393" t="str">
        <f t="shared" si="54"/>
        <v/>
      </c>
      <c r="J393" s="209">
        <f>MIN(C$392:C$412)</f>
        <v>-7.80695219792649</v>
      </c>
      <c r="K393" s="167"/>
      <c r="L393" s="209"/>
      <c r="U393" s="214" t="s">
        <v>778</v>
      </c>
      <c r="V393" s="209">
        <f>Dashboard!F394</f>
        <v>9.73794435016322</v>
      </c>
      <c r="W393" s="209">
        <f>Dashboard!G394</f>
        <v>9.94802187074611</v>
      </c>
      <c r="X393" s="209">
        <f>Dashboard!H394</f>
        <v>9.87373727402559</v>
      </c>
      <c r="Y393" s="209">
        <f>Dashboard!I394</f>
        <v>9.46175316977298</v>
      </c>
      <c r="Z393" s="209">
        <f>Dashboard!J394</f>
        <v>8.68334333305908</v>
      </c>
      <c r="AA393" s="7">
        <f t="shared" si="51"/>
        <v>-4.32822833989284</v>
      </c>
      <c r="AB393" s="208" t="s">
        <v>1517</v>
      </c>
      <c r="AC393" s="22" t="s">
        <v>1517</v>
      </c>
      <c r="AD393" t="str">
        <f t="shared" si="52"/>
        <v/>
      </c>
      <c r="AE393" s="7">
        <f>Dashboard!L394</f>
        <v>-0.263650254276034</v>
      </c>
      <c r="AF393" s="7">
        <f t="shared" si="50"/>
        <v>-4.32822833989284</v>
      </c>
    </row>
    <row r="394" spans="1:32">
      <c r="A394" s="22" t="s">
        <v>805</v>
      </c>
      <c r="B394" s="167" t="s">
        <v>1294</v>
      </c>
      <c r="C394" s="206">
        <f>Dashboard!J407</f>
        <v>5.19621635818208</v>
      </c>
      <c r="D394" s="22" t="s">
        <v>805</v>
      </c>
      <c r="E394">
        <v>3</v>
      </c>
      <c r="F394" s="209">
        <f t="shared" si="59"/>
        <v>1.28810714706342</v>
      </c>
      <c r="G394" t="str">
        <f ca="1" t="shared" si="53"/>
        <v>Bishop's</v>
      </c>
      <c r="H394" s="209">
        <f t="shared" si="58"/>
        <v>1.28810714706342</v>
      </c>
      <c r="I394" t="str">
        <f t="shared" si="54"/>
        <v/>
      </c>
      <c r="J394" s="209"/>
      <c r="K394" s="167"/>
      <c r="L394" s="209"/>
      <c r="U394" s="214" t="s">
        <v>780</v>
      </c>
      <c r="V394" s="209">
        <f>Dashboard!F395</f>
        <v>9.38778427890132</v>
      </c>
      <c r="W394" s="209">
        <f>Dashboard!G395</f>
        <v>10.0879858948213</v>
      </c>
      <c r="X394" s="209">
        <f>Dashboard!H395</f>
        <v>10.2226057726464</v>
      </c>
      <c r="Y394" s="209">
        <f>Dashboard!I395</f>
        <v>11.256893395315</v>
      </c>
      <c r="Z394" s="209">
        <f>Dashboard!J395</f>
        <v>10.6603046208142</v>
      </c>
      <c r="AA394" s="7">
        <f t="shared" si="51"/>
        <v>5.22259936945772</v>
      </c>
      <c r="AB394" s="208" t="s">
        <v>1518</v>
      </c>
      <c r="AC394" s="176" t="s">
        <v>1518</v>
      </c>
      <c r="AD394" t="str">
        <f t="shared" si="52"/>
        <v/>
      </c>
      <c r="AE394" s="7">
        <f>Dashboard!L395</f>
        <v>0.318130085478225</v>
      </c>
      <c r="AF394" s="7">
        <f t="shared" si="50"/>
        <v>5.22259936945772</v>
      </c>
    </row>
    <row r="395" spans="1:32">
      <c r="A395" s="22" t="s">
        <v>807</v>
      </c>
      <c r="B395" s="167" t="s">
        <v>1294</v>
      </c>
      <c r="C395" s="206">
        <f>Dashboard!J408</f>
        <v>0.330594762017021</v>
      </c>
      <c r="D395" s="22" t="s">
        <v>807</v>
      </c>
      <c r="E395">
        <v>4</v>
      </c>
      <c r="F395" s="209">
        <f t="shared" si="59"/>
        <v>0.853785412649698</v>
      </c>
      <c r="G395" t="str">
        <f ca="1" t="shared" si="53"/>
        <v>Thornton</v>
      </c>
      <c r="H395" s="209">
        <f t="shared" si="58"/>
        <v>0.853785412649698</v>
      </c>
      <c r="I395" t="str">
        <f t="shared" si="54"/>
        <v/>
      </c>
      <c r="J395" s="209"/>
      <c r="K395" s="167"/>
      <c r="L395" s="209"/>
      <c r="U395" s="214" t="s">
        <v>782</v>
      </c>
      <c r="V395" s="209">
        <f>Dashboard!F396</f>
        <v>9.7584652687562</v>
      </c>
      <c r="W395" s="209">
        <f>Dashboard!G396</f>
        <v>9.81658588604284</v>
      </c>
      <c r="X395" s="209">
        <f>Dashboard!H396</f>
        <v>9.07677199875837</v>
      </c>
      <c r="Y395" s="209">
        <f>Dashboard!I396</f>
        <v>9.56180058408131</v>
      </c>
      <c r="Z395" s="209">
        <f>Dashboard!J396</f>
        <v>9.11427496535994</v>
      </c>
      <c r="AA395" s="7">
        <f t="shared" si="51"/>
        <v>-2.64384604435531</v>
      </c>
      <c r="AB395" s="208" t="s">
        <v>1519</v>
      </c>
      <c r="AC395" s="22" t="s">
        <v>1519</v>
      </c>
      <c r="AD395" t="str">
        <f t="shared" si="52"/>
        <v/>
      </c>
      <c r="AE395" s="7">
        <f>Dashboard!L396</f>
        <v>-0.161047575849065</v>
      </c>
      <c r="AF395" s="7">
        <f t="shared" si="50"/>
        <v>-2.64384604435531</v>
      </c>
    </row>
    <row r="396" spans="1:32">
      <c r="A396" s="22" t="s">
        <v>809</v>
      </c>
      <c r="B396" s="167" t="s">
        <v>1294</v>
      </c>
      <c r="C396" s="206">
        <f>Dashboard!J409</f>
        <v>-7.80695219792649</v>
      </c>
      <c r="D396" s="22" t="s">
        <v>809</v>
      </c>
      <c r="E396">
        <v>5</v>
      </c>
      <c r="F396" s="209">
        <f t="shared" si="59"/>
        <v>0.330594762017021</v>
      </c>
      <c r="G396" t="str">
        <f ca="1" t="shared" si="53"/>
        <v>Clapham Town</v>
      </c>
      <c r="H396" s="209">
        <f t="shared" si="58"/>
        <v>0.330594762017021</v>
      </c>
      <c r="I396" t="str">
        <f t="shared" si="54"/>
        <v/>
      </c>
      <c r="J396" s="209"/>
      <c r="K396" s="167"/>
      <c r="L396" s="209"/>
      <c r="U396" s="214" t="s">
        <v>784</v>
      </c>
      <c r="V396" s="209">
        <f>Dashboard!F397</f>
        <v>8.97896774384123</v>
      </c>
      <c r="W396" s="209">
        <f>Dashboard!G397</f>
        <v>8.38973771192838</v>
      </c>
      <c r="X396" s="209">
        <f>Dashboard!H397</f>
        <v>8.88064149019803</v>
      </c>
      <c r="Y396" s="209">
        <f>Dashboard!I397</f>
        <v>8.88406585165412</v>
      </c>
      <c r="Z396" s="209">
        <f>Dashboard!J397</f>
        <v>8.12150452537886</v>
      </c>
      <c r="AA396" s="7">
        <f t="shared" si="51"/>
        <v>-3.51914756611513</v>
      </c>
      <c r="AB396" s="208" t="s">
        <v>785</v>
      </c>
      <c r="AC396" s="176" t="s">
        <v>785</v>
      </c>
      <c r="AD396" t="str">
        <f t="shared" si="52"/>
        <v/>
      </c>
      <c r="AE396" s="7">
        <f>Dashboard!L397</f>
        <v>-0.214365804615593</v>
      </c>
      <c r="AF396" s="7">
        <f t="shared" si="50"/>
        <v>-3.51914756611513</v>
      </c>
    </row>
    <row r="397" spans="1:32">
      <c r="A397" s="22" t="s">
        <v>811</v>
      </c>
      <c r="B397" s="167" t="s">
        <v>1294</v>
      </c>
      <c r="C397" s="206">
        <f>Dashboard!J410</f>
        <v>-0.0567015451211934</v>
      </c>
      <c r="D397" s="22" t="s">
        <v>811</v>
      </c>
      <c r="E397">
        <v>6</v>
      </c>
      <c r="F397" s="209">
        <f t="shared" si="59"/>
        <v>0.105228202848209</v>
      </c>
      <c r="G397" t="str">
        <f ca="1" t="shared" si="53"/>
        <v>Streatham South</v>
      </c>
      <c r="H397" s="209">
        <f t="shared" si="58"/>
        <v>0.105228202848209</v>
      </c>
      <c r="I397" t="str">
        <f t="shared" si="54"/>
        <v/>
      </c>
      <c r="J397" s="209"/>
      <c r="K397" s="167"/>
      <c r="L397" s="209"/>
      <c r="U397" s="214" t="s">
        <v>786</v>
      </c>
      <c r="V397" s="209">
        <f>Dashboard!F398</f>
        <v>1.45366302339771</v>
      </c>
      <c r="W397" s="209">
        <f>Dashboard!G398</f>
        <v>0.681749514596479</v>
      </c>
      <c r="X397" s="209">
        <f>Dashboard!H398</f>
        <v>0.534997642938581</v>
      </c>
      <c r="Y397" s="209">
        <f>Dashboard!I398</f>
        <v>0.0407321667483198</v>
      </c>
      <c r="Z397" s="209">
        <f>Dashboard!J398</f>
        <v>0.702860203954775</v>
      </c>
      <c r="AA397" s="7">
        <f t="shared" si="51"/>
        <v>-3.08139854606594</v>
      </c>
      <c r="AB397" s="208" t="s">
        <v>787</v>
      </c>
      <c r="AC397" s="22" t="s">
        <v>787</v>
      </c>
      <c r="AD397" t="str">
        <f t="shared" si="52"/>
        <v/>
      </c>
      <c r="AE397" s="7">
        <f>Dashboard!L398</f>
        <v>-0.187700704860733</v>
      </c>
      <c r="AF397" s="7">
        <f t="shared" ref="AF397:AF460" si="60">((AE397-AE$11)/AE$10)*5</f>
        <v>-3.08139854606594</v>
      </c>
    </row>
    <row r="398" spans="1:32">
      <c r="A398" s="22" t="s">
        <v>813</v>
      </c>
      <c r="B398" s="167" t="s">
        <v>1294</v>
      </c>
      <c r="C398" s="206">
        <f>Dashboard!J411</f>
        <v>-0.520638761182058</v>
      </c>
      <c r="D398" s="22" t="s">
        <v>813</v>
      </c>
      <c r="E398">
        <v>7</v>
      </c>
      <c r="F398" s="209">
        <f t="shared" si="59"/>
        <v>0.0651319537562152</v>
      </c>
      <c r="G398" t="str">
        <f ca="1" t="shared" si="53"/>
        <v>Knight's Hill</v>
      </c>
      <c r="H398" s="209">
        <f t="shared" si="58"/>
        <v>0.0651319537562152</v>
      </c>
      <c r="I398" t="str">
        <f t="shared" si="54"/>
        <v/>
      </c>
      <c r="J398" s="209"/>
      <c r="K398" s="167"/>
      <c r="L398" s="209"/>
      <c r="U398" s="214" t="s">
        <v>788</v>
      </c>
      <c r="V398" s="209">
        <f>Dashboard!F399</f>
        <v>9.92504172616099</v>
      </c>
      <c r="W398" s="209">
        <f>Dashboard!G399</f>
        <v>9.54538853491407</v>
      </c>
      <c r="X398" s="209">
        <f>Dashboard!H399</f>
        <v>10.3553573748883</v>
      </c>
      <c r="Y398" s="209">
        <f>Dashboard!I399</f>
        <v>9.03540100817349</v>
      </c>
      <c r="Z398" s="209">
        <f>Dashboard!J399</f>
        <v>8.76211023759546</v>
      </c>
      <c r="AA398" s="7">
        <f t="shared" ref="AA398:AA461" si="61">AF398</f>
        <v>-4.77283156807926</v>
      </c>
      <c r="AB398" s="208" t="s">
        <v>1520</v>
      </c>
      <c r="AC398" s="176" t="s">
        <v>1520</v>
      </c>
      <c r="AD398" t="str">
        <f t="shared" ref="AD398:AD461" si="62">IF(AC398=AB398,"","N")</f>
        <v/>
      </c>
      <c r="AE398" s="7">
        <f>Dashboard!L399</f>
        <v>-0.290732872141384</v>
      </c>
      <c r="AF398" s="7">
        <f t="shared" si="60"/>
        <v>-4.77283156807926</v>
      </c>
    </row>
    <row r="399" spans="1:32">
      <c r="A399" s="22" t="s">
        <v>815</v>
      </c>
      <c r="B399" s="167" t="s">
        <v>1294</v>
      </c>
      <c r="C399" s="206">
        <f>Dashboard!J412</f>
        <v>-0.213732249058195</v>
      </c>
      <c r="D399" s="22" t="s">
        <v>815</v>
      </c>
      <c r="E399">
        <v>8</v>
      </c>
      <c r="F399" s="209">
        <f t="shared" si="59"/>
        <v>0.042880159666653</v>
      </c>
      <c r="G399" t="str">
        <f ca="1" t="shared" si="53"/>
        <v>St Leonard's</v>
      </c>
      <c r="H399" s="209">
        <f t="shared" si="58"/>
        <v>0.042880159666653</v>
      </c>
      <c r="I399" t="str">
        <f t="shared" si="54"/>
        <v/>
      </c>
      <c r="J399" s="209"/>
      <c r="K399" s="167"/>
      <c r="L399" s="209"/>
      <c r="U399" s="214" t="s">
        <v>790</v>
      </c>
      <c r="V399" s="209">
        <f>Dashboard!F400</f>
        <v>7.11461694061428</v>
      </c>
      <c r="W399" s="209">
        <f>Dashboard!G400</f>
        <v>8.07141519866838</v>
      </c>
      <c r="X399" s="209">
        <f>Dashboard!H400</f>
        <v>7.98350905942112</v>
      </c>
      <c r="Y399" s="209">
        <f>Dashboard!I400</f>
        <v>7.53426105999377</v>
      </c>
      <c r="Z399" s="209">
        <f>Dashboard!J400</f>
        <v>6.99072921070062</v>
      </c>
      <c r="AA399" s="7">
        <f t="shared" si="61"/>
        <v>-0.508452367180253</v>
      </c>
      <c r="AB399" s="208" t="s">
        <v>1521</v>
      </c>
      <c r="AC399" s="22" t="s">
        <v>1521</v>
      </c>
      <c r="AD399" t="str">
        <f t="shared" si="62"/>
        <v/>
      </c>
      <c r="AE399" s="7">
        <f>Dashboard!L400</f>
        <v>-0.0309719324784155</v>
      </c>
      <c r="AF399" s="7">
        <f t="shared" si="60"/>
        <v>-0.508452367180253</v>
      </c>
    </row>
    <row r="400" spans="1:32">
      <c r="A400" s="22" t="s">
        <v>817</v>
      </c>
      <c r="B400" s="167" t="s">
        <v>1294</v>
      </c>
      <c r="C400" s="206">
        <f>Dashboard!J413</f>
        <v>0.0651319537562152</v>
      </c>
      <c r="D400" s="22" t="s">
        <v>817</v>
      </c>
      <c r="E400">
        <v>9</v>
      </c>
      <c r="F400" s="209">
        <f t="shared" si="59"/>
        <v>-0.0567015451211934</v>
      </c>
      <c r="G400" t="str">
        <f ca="1" t="shared" si="53"/>
        <v>Ferndale</v>
      </c>
      <c r="H400" s="209">
        <f t="shared" si="58"/>
        <v>-0.0567015451211934</v>
      </c>
      <c r="I400" t="str">
        <f t="shared" si="54"/>
        <v/>
      </c>
      <c r="J400" s="209"/>
      <c r="K400" s="167"/>
      <c r="L400" s="209"/>
      <c r="U400" s="214" t="s">
        <v>792</v>
      </c>
      <c r="V400" s="209">
        <f>Dashboard!F401</f>
        <v>7.86095410257465</v>
      </c>
      <c r="W400" s="209">
        <f>Dashboard!G401</f>
        <v>7.13555138779145</v>
      </c>
      <c r="X400" s="209">
        <f>Dashboard!H401</f>
        <v>7.54967900426315</v>
      </c>
      <c r="Y400" s="209">
        <f>Dashboard!I401</f>
        <v>7.89363693737361</v>
      </c>
      <c r="Z400" s="209">
        <f>Dashboard!J401</f>
        <v>8.08399786875593</v>
      </c>
      <c r="AA400" s="7">
        <f t="shared" si="61"/>
        <v>0.915402445251888</v>
      </c>
      <c r="AB400" s="208" t="s">
        <v>1522</v>
      </c>
      <c r="AC400" s="176" t="s">
        <v>1523</v>
      </c>
      <c r="AD400" t="str">
        <f t="shared" si="62"/>
        <v>N</v>
      </c>
      <c r="AE400" s="7">
        <f>Dashboard!L401</f>
        <v>0.0557609415453204</v>
      </c>
      <c r="AF400" s="7">
        <f t="shared" si="60"/>
        <v>0.915402445251888</v>
      </c>
    </row>
    <row r="401" spans="1:32">
      <c r="A401" s="22" t="s">
        <v>819</v>
      </c>
      <c r="B401" s="167" t="s">
        <v>1294</v>
      </c>
      <c r="C401" s="206">
        <f>Dashboard!J414</f>
        <v>-0.948275325270649</v>
      </c>
      <c r="D401" s="22" t="s">
        <v>819</v>
      </c>
      <c r="E401">
        <v>10</v>
      </c>
      <c r="F401" s="209">
        <f t="shared" si="59"/>
        <v>-0.213732249058195</v>
      </c>
      <c r="G401" t="str">
        <f ca="1" t="shared" si="53"/>
        <v>Herne Hill</v>
      </c>
      <c r="H401" s="209">
        <f t="shared" si="58"/>
        <v>-0.213732249058195</v>
      </c>
      <c r="I401" t="str">
        <f t="shared" si="54"/>
        <v/>
      </c>
      <c r="J401" s="209"/>
      <c r="K401" s="167"/>
      <c r="L401" s="209"/>
      <c r="U401" s="214" t="s">
        <v>794</v>
      </c>
      <c r="V401" s="209">
        <f>Dashboard!F402</f>
        <v>7.84512108993694</v>
      </c>
      <c r="W401" s="209">
        <f>Dashboard!G402</f>
        <v>8.02968851378309</v>
      </c>
      <c r="X401" s="209">
        <f>Dashboard!H402</f>
        <v>8.75923365894132</v>
      </c>
      <c r="Y401" s="209">
        <f>Dashboard!I402</f>
        <v>7.96532039178677</v>
      </c>
      <c r="Z401" s="209">
        <f>Dashboard!J402</f>
        <v>8.15728934714662</v>
      </c>
      <c r="AA401" s="7">
        <f t="shared" si="61"/>
        <v>1.2811816751135</v>
      </c>
      <c r="AB401" s="208" t="s">
        <v>1524</v>
      </c>
      <c r="AC401" s="22" t="s">
        <v>1524</v>
      </c>
      <c r="AD401" t="str">
        <f t="shared" si="62"/>
        <v/>
      </c>
      <c r="AE401" s="7">
        <f>Dashboard!L402</f>
        <v>0.0780420643024189</v>
      </c>
      <c r="AF401" s="7">
        <f t="shared" si="60"/>
        <v>1.2811816751135</v>
      </c>
    </row>
    <row r="402" spans="1:32">
      <c r="A402" s="22" t="s">
        <v>821</v>
      </c>
      <c r="B402" s="167" t="s">
        <v>1294</v>
      </c>
      <c r="C402" s="206">
        <f>Dashboard!J415</f>
        <v>-0.611716448178579</v>
      </c>
      <c r="D402" s="22" t="s">
        <v>821</v>
      </c>
      <c r="E402">
        <v>11</v>
      </c>
      <c r="F402" s="209">
        <f t="shared" si="59"/>
        <v>-0.520638761182058</v>
      </c>
      <c r="G402" t="str">
        <f ca="1" t="shared" si="53"/>
        <v>Gipsy Hill</v>
      </c>
      <c r="H402" s="209">
        <f t="shared" si="58"/>
        <v>-0.520638761182058</v>
      </c>
      <c r="I402" t="str">
        <f t="shared" si="54"/>
        <v/>
      </c>
      <c r="J402" s="209"/>
      <c r="K402" s="167"/>
      <c r="L402" s="209"/>
      <c r="U402" s="214" t="s">
        <v>796</v>
      </c>
      <c r="V402" s="209">
        <f>Dashboard!F403</f>
        <v>8.65253122310677</v>
      </c>
      <c r="W402" s="209">
        <f>Dashboard!G403</f>
        <v>7.8877699248067</v>
      </c>
      <c r="X402" s="209">
        <f>Dashboard!H403</f>
        <v>8.54187881970932</v>
      </c>
      <c r="Y402" s="209">
        <f>Dashboard!I403</f>
        <v>7.35528847280833</v>
      </c>
      <c r="Z402" s="209">
        <f>Dashboard!J403</f>
        <v>8.04243595029288</v>
      </c>
      <c r="AA402" s="7">
        <f t="shared" si="61"/>
        <v>-2.50391532627069</v>
      </c>
      <c r="AB402" s="208" t="s">
        <v>1525</v>
      </c>
      <c r="AC402" s="176" t="s">
        <v>1525</v>
      </c>
      <c r="AD402" t="str">
        <f t="shared" si="62"/>
        <v/>
      </c>
      <c r="AE402" s="7">
        <f>Dashboard!L403</f>
        <v>-0.152523818203471</v>
      </c>
      <c r="AF402" s="7">
        <f t="shared" si="60"/>
        <v>-2.50391532627069</v>
      </c>
    </row>
    <row r="403" spans="1:32">
      <c r="A403" s="22" t="s">
        <v>823</v>
      </c>
      <c r="B403" s="167" t="s">
        <v>1294</v>
      </c>
      <c r="C403" s="206">
        <f>Dashboard!J416</f>
        <v>-1.68725426919866</v>
      </c>
      <c r="D403" s="22" t="s">
        <v>823</v>
      </c>
      <c r="E403">
        <v>12</v>
      </c>
      <c r="F403" s="209">
        <f t="shared" si="59"/>
        <v>-0.611716448178579</v>
      </c>
      <c r="G403" t="str">
        <f ca="1" t="shared" si="53"/>
        <v>Oval</v>
      </c>
      <c r="H403" s="209">
        <f t="shared" si="58"/>
        <v>-0.611716448178579</v>
      </c>
      <c r="I403" t="str">
        <f t="shared" si="54"/>
        <v/>
      </c>
      <c r="J403" s="209"/>
      <c r="K403" s="167"/>
      <c r="L403" s="209"/>
      <c r="U403" s="214" t="s">
        <v>798</v>
      </c>
      <c r="V403" s="209">
        <f>Dashboard!F404</f>
        <v>12.1156801754142</v>
      </c>
      <c r="W403" s="209">
        <f>Dashboard!G404</f>
        <v>11.804950908856</v>
      </c>
      <c r="X403" s="209">
        <f>Dashboard!H404</f>
        <v>11.9085538557869</v>
      </c>
      <c r="Y403" s="209">
        <f>Dashboard!I404</f>
        <v>12.5063907548167</v>
      </c>
      <c r="Z403" s="209">
        <f>Dashboard!J404</f>
        <v>12.4486383343793</v>
      </c>
      <c r="AA403" s="7">
        <f t="shared" si="61"/>
        <v>1.36650630547294</v>
      </c>
      <c r="AB403" s="208" t="s">
        <v>799</v>
      </c>
      <c r="AC403" s="22" t="s">
        <v>799</v>
      </c>
      <c r="AD403" t="str">
        <f t="shared" si="62"/>
        <v/>
      </c>
      <c r="AE403" s="7">
        <f>Dashboard!L404</f>
        <v>0.0832395397412573</v>
      </c>
      <c r="AF403" s="7">
        <f t="shared" si="60"/>
        <v>1.36650630547294</v>
      </c>
    </row>
    <row r="404" spans="1:32">
      <c r="A404" s="22" t="s">
        <v>825</v>
      </c>
      <c r="B404" s="167" t="s">
        <v>1294</v>
      </c>
      <c r="C404" s="206">
        <f>Dashboard!J417</f>
        <v>0.042880159666653</v>
      </c>
      <c r="D404" s="22" t="s">
        <v>825</v>
      </c>
      <c r="E404">
        <v>13</v>
      </c>
      <c r="F404" s="209">
        <f t="shared" si="59"/>
        <v>-0.948275325270649</v>
      </c>
      <c r="G404" t="str">
        <f ca="1" t="shared" ref="G404:G467" si="63">VLOOKUP(F404,C:D,2,FALSE)</f>
        <v>Larkhall</v>
      </c>
      <c r="H404" s="209">
        <f t="shared" si="58"/>
        <v>-0.948275325270649</v>
      </c>
      <c r="I404" t="str">
        <f t="shared" ref="I404:I467" si="64">IF(E404=1,B404&amp;" 2009","")</f>
        <v/>
      </c>
      <c r="J404" s="209"/>
      <c r="K404" s="167"/>
      <c r="L404" s="209"/>
      <c r="U404" s="214" t="s">
        <v>800</v>
      </c>
      <c r="V404" s="209">
        <f>Dashboard!F405</f>
        <v>-1.45233755476858</v>
      </c>
      <c r="W404" s="209">
        <f>Dashboard!G405</f>
        <v>0.153621830480942</v>
      </c>
      <c r="X404" s="209">
        <f>Dashboard!H405</f>
        <v>0.119172573484359</v>
      </c>
      <c r="Y404" s="209">
        <f>Dashboard!I405</f>
        <v>1.41943813007258</v>
      </c>
      <c r="Z404" s="209">
        <f>Dashboard!J405</f>
        <v>1.28810714706342</v>
      </c>
      <c r="AA404" s="7">
        <f t="shared" si="61"/>
        <v>11.2471638373237</v>
      </c>
      <c r="AB404" s="208" t="s">
        <v>1526</v>
      </c>
      <c r="AC404" s="176" t="s">
        <v>801</v>
      </c>
      <c r="AD404" t="str">
        <f t="shared" si="62"/>
        <v>N</v>
      </c>
      <c r="AE404" s="7">
        <f>Dashboard!L405</f>
        <v>0.685111175457999</v>
      </c>
      <c r="AF404" s="7">
        <f t="shared" si="60"/>
        <v>11.2471638373237</v>
      </c>
    </row>
    <row r="405" spans="1:32">
      <c r="A405" s="22" t="s">
        <v>827</v>
      </c>
      <c r="B405" s="167" t="s">
        <v>1294</v>
      </c>
      <c r="C405" s="206">
        <f>Dashboard!J418</f>
        <v>-3.29036419194199</v>
      </c>
      <c r="D405" s="22" t="s">
        <v>827</v>
      </c>
      <c r="E405">
        <v>14</v>
      </c>
      <c r="F405" s="209">
        <f t="shared" si="59"/>
        <v>-1.17083300477731</v>
      </c>
      <c r="G405" t="str">
        <f ca="1" t="shared" si="63"/>
        <v>Streatham Wells</v>
      </c>
      <c r="H405" s="209">
        <f t="shared" si="58"/>
        <v>-1.17083300477731</v>
      </c>
      <c r="I405" t="str">
        <f t="shared" si="64"/>
        <v/>
      </c>
      <c r="J405" s="209"/>
      <c r="K405" s="167"/>
      <c r="L405" s="209"/>
      <c r="U405" s="214" t="s">
        <v>802</v>
      </c>
      <c r="V405" s="209">
        <f>Dashboard!F406</f>
        <v>-2.09927565726535</v>
      </c>
      <c r="W405" s="209">
        <f>Dashboard!G406</f>
        <v>-1.2384392528903</v>
      </c>
      <c r="X405" s="209">
        <f>Dashboard!H406</f>
        <v>-2.41160887570243</v>
      </c>
      <c r="Y405" s="209">
        <f>Dashboard!I406</f>
        <v>-2.39853232612321</v>
      </c>
      <c r="Z405" s="209">
        <f>Dashboard!J406</f>
        <v>-1.77966430596684</v>
      </c>
      <c r="AA405" s="7">
        <f t="shared" si="61"/>
        <v>1.31172916202967</v>
      </c>
      <c r="AB405" s="208" t="s">
        <v>1527</v>
      </c>
      <c r="AC405" s="22" t="s">
        <v>1527</v>
      </c>
      <c r="AD405" t="str">
        <f t="shared" si="62"/>
        <v/>
      </c>
      <c r="AE405" s="7">
        <f>Dashboard!L406</f>
        <v>0.079902837824627</v>
      </c>
      <c r="AF405" s="7">
        <f t="shared" si="60"/>
        <v>1.31172916202967</v>
      </c>
    </row>
    <row r="406" spans="1:32">
      <c r="A406" s="22" t="s">
        <v>829</v>
      </c>
      <c r="B406" s="167" t="s">
        <v>1294</v>
      </c>
      <c r="C406" s="206">
        <f>Dashboard!J419</f>
        <v>-2.41538437396096</v>
      </c>
      <c r="D406" s="22" t="s">
        <v>829</v>
      </c>
      <c r="E406">
        <v>15</v>
      </c>
      <c r="F406" s="209">
        <f t="shared" si="59"/>
        <v>-1.24500158521887</v>
      </c>
      <c r="G406" t="str">
        <f ca="1" t="shared" si="63"/>
        <v>Vassall</v>
      </c>
      <c r="H406" s="209">
        <f t="shared" si="58"/>
        <v>-1.24500158521887</v>
      </c>
      <c r="I406" t="str">
        <f t="shared" si="64"/>
        <v/>
      </c>
      <c r="J406" s="209"/>
      <c r="K406" s="167"/>
      <c r="L406" s="209"/>
      <c r="U406" s="214" t="s">
        <v>804</v>
      </c>
      <c r="V406" s="209">
        <f>Dashboard!F407</f>
        <v>4.60539727944653</v>
      </c>
      <c r="W406" s="209">
        <f>Dashboard!G407</f>
        <v>4.70504573993923</v>
      </c>
      <c r="X406" s="209">
        <f>Dashboard!H407</f>
        <v>4.38286955211882</v>
      </c>
      <c r="Y406" s="209">
        <f>Dashboard!I407</f>
        <v>5.43302103353594</v>
      </c>
      <c r="Z406" s="209">
        <f>Dashboard!J407</f>
        <v>5.19621635818208</v>
      </c>
      <c r="AA406" s="7">
        <f t="shared" si="61"/>
        <v>2.42480316144061</v>
      </c>
      <c r="AB406" s="208" t="s">
        <v>1528</v>
      </c>
      <c r="AC406" s="176" t="s">
        <v>1528</v>
      </c>
      <c r="AD406" t="str">
        <f t="shared" si="62"/>
        <v/>
      </c>
      <c r="AE406" s="7">
        <f>Dashboard!L407</f>
        <v>0.147704769683888</v>
      </c>
      <c r="AF406" s="7">
        <f t="shared" si="60"/>
        <v>2.42480316144061</v>
      </c>
    </row>
    <row r="407" spans="1:32">
      <c r="A407" s="22" t="s">
        <v>831</v>
      </c>
      <c r="B407" s="167" t="s">
        <v>1294</v>
      </c>
      <c r="C407" s="206">
        <f>Dashboard!J420</f>
        <v>0.105228202848209</v>
      </c>
      <c r="D407" s="22" t="s">
        <v>831</v>
      </c>
      <c r="E407">
        <v>16</v>
      </c>
      <c r="F407" s="209">
        <f t="shared" si="59"/>
        <v>-1.68725426919866</v>
      </c>
      <c r="G407" t="str">
        <f ca="1" t="shared" si="63"/>
        <v>Prince's</v>
      </c>
      <c r="H407" s="209">
        <f t="shared" si="58"/>
        <v>-1.68725426919866</v>
      </c>
      <c r="I407" t="str">
        <f t="shared" si="64"/>
        <v/>
      </c>
      <c r="J407" s="209"/>
      <c r="K407" s="167"/>
      <c r="L407" s="209"/>
      <c r="U407" s="214" t="s">
        <v>806</v>
      </c>
      <c r="V407" s="209">
        <f>Dashboard!F408</f>
        <v>0.826510152268537</v>
      </c>
      <c r="W407" s="209">
        <f>Dashboard!G408</f>
        <v>1.11327338564995</v>
      </c>
      <c r="X407" s="209">
        <f>Dashboard!H408</f>
        <v>0.920554224710669</v>
      </c>
      <c r="Y407" s="209">
        <f>Dashboard!I408</f>
        <v>0.907496735868882</v>
      </c>
      <c r="Z407" s="209">
        <f>Dashboard!J408</f>
        <v>0.330594762017021</v>
      </c>
      <c r="AA407" s="7">
        <f t="shared" si="61"/>
        <v>-2.03530530642725</v>
      </c>
      <c r="AB407" s="208" t="s">
        <v>1529</v>
      </c>
      <c r="AC407" s="22" t="s">
        <v>1529</v>
      </c>
      <c r="AD407" t="str">
        <f t="shared" si="62"/>
        <v/>
      </c>
      <c r="AE407" s="7">
        <f>Dashboard!L408</f>
        <v>-0.123978847562879</v>
      </c>
      <c r="AF407" s="7">
        <f t="shared" si="60"/>
        <v>-2.03530530642725</v>
      </c>
    </row>
    <row r="408" spans="1:32">
      <c r="A408" s="22" t="s">
        <v>833</v>
      </c>
      <c r="B408" s="167" t="s">
        <v>1294</v>
      </c>
      <c r="C408" s="206">
        <f>Dashboard!J421</f>
        <v>-1.17083300477731</v>
      </c>
      <c r="D408" s="22" t="s">
        <v>833</v>
      </c>
      <c r="E408">
        <v>17</v>
      </c>
      <c r="F408" s="209">
        <f t="shared" si="59"/>
        <v>-1.77966430596684</v>
      </c>
      <c r="G408" t="str">
        <f ca="1" t="shared" si="63"/>
        <v>Brixton Hill</v>
      </c>
      <c r="H408" s="209">
        <f t="shared" si="58"/>
        <v>-1.77966430596684</v>
      </c>
      <c r="I408" t="str">
        <f t="shared" si="64"/>
        <v/>
      </c>
      <c r="J408" s="209"/>
      <c r="K408" s="167"/>
      <c r="L408" s="209"/>
      <c r="U408" s="214" t="s">
        <v>808</v>
      </c>
      <c r="V408" s="209">
        <f>Dashboard!F409</f>
        <v>-7.97417317076341</v>
      </c>
      <c r="W408" s="209">
        <f>Dashboard!G409</f>
        <v>-7.05263489987898</v>
      </c>
      <c r="X408" s="209">
        <f>Dashboard!H409</f>
        <v>-6.64238047710826</v>
      </c>
      <c r="Y408" s="209">
        <f>Dashboard!I409</f>
        <v>-7.42256629646514</v>
      </c>
      <c r="Z408" s="209">
        <f>Dashboard!J409</f>
        <v>-7.80695219792649</v>
      </c>
      <c r="AA408" s="7">
        <f t="shared" si="61"/>
        <v>0.686297985606564</v>
      </c>
      <c r="AB408" s="208" t="s">
        <v>809</v>
      </c>
      <c r="AC408" s="176" t="s">
        <v>809</v>
      </c>
      <c r="AD408" t="str">
        <f t="shared" si="62"/>
        <v/>
      </c>
      <c r="AE408" s="7">
        <f>Dashboard!L409</f>
        <v>0.0418052432092297</v>
      </c>
      <c r="AF408" s="7">
        <f t="shared" si="60"/>
        <v>0.686297985606564</v>
      </c>
    </row>
    <row r="409" spans="1:32">
      <c r="A409" s="22" t="s">
        <v>835</v>
      </c>
      <c r="B409" s="167" t="s">
        <v>1294</v>
      </c>
      <c r="C409" s="206">
        <f>Dashboard!J422</f>
        <v>0.853785412649698</v>
      </c>
      <c r="D409" s="22" t="s">
        <v>835</v>
      </c>
      <c r="E409">
        <v>18</v>
      </c>
      <c r="F409" s="209">
        <f t="shared" si="59"/>
        <v>-2.41538437396096</v>
      </c>
      <c r="G409" t="str">
        <f ca="1" t="shared" si="63"/>
        <v>Streatham Hill</v>
      </c>
      <c r="H409" s="209">
        <f t="shared" si="58"/>
        <v>-2.41538437396096</v>
      </c>
      <c r="I409" t="str">
        <f t="shared" si="64"/>
        <v/>
      </c>
      <c r="J409" s="209"/>
      <c r="K409" s="167"/>
      <c r="L409" s="209"/>
      <c r="U409" s="214" t="s">
        <v>810</v>
      </c>
      <c r="V409" s="209">
        <f>Dashboard!F410</f>
        <v>-1.20173851467473</v>
      </c>
      <c r="W409" s="209">
        <f>Dashboard!G410</f>
        <v>-1.35298600530924</v>
      </c>
      <c r="X409" s="209">
        <f>Dashboard!H410</f>
        <v>-1.72908717475092</v>
      </c>
      <c r="Y409" s="209">
        <f>Dashboard!I410</f>
        <v>-0.531186962299834</v>
      </c>
      <c r="Z409" s="209">
        <f>Dashboard!J410</f>
        <v>-0.0567015451211934</v>
      </c>
      <c r="AA409" s="7">
        <f t="shared" si="61"/>
        <v>4.6993899886949</v>
      </c>
      <c r="AB409" s="208" t="s">
        <v>811</v>
      </c>
      <c r="AC409" s="22" t="s">
        <v>811</v>
      </c>
      <c r="AD409" t="str">
        <f t="shared" si="62"/>
        <v/>
      </c>
      <c r="AE409" s="7">
        <f>Dashboard!L410</f>
        <v>0.286259242388385</v>
      </c>
      <c r="AF409" s="7">
        <f t="shared" si="60"/>
        <v>4.6993899886949</v>
      </c>
    </row>
    <row r="410" spans="1:32">
      <c r="A410" s="22" t="s">
        <v>837</v>
      </c>
      <c r="B410" s="167" t="s">
        <v>1294</v>
      </c>
      <c r="C410" s="206">
        <f>Dashboard!J423</f>
        <v>3.93304733112279</v>
      </c>
      <c r="D410" s="22" t="s">
        <v>837</v>
      </c>
      <c r="E410">
        <v>19</v>
      </c>
      <c r="F410" s="209">
        <f t="shared" si="59"/>
        <v>-2.94469011676834</v>
      </c>
      <c r="G410" t="str">
        <f ca="1" t="shared" si="63"/>
        <v>Tulse Hill</v>
      </c>
      <c r="H410" s="209">
        <f t="shared" si="58"/>
        <v>-2.94469011676834</v>
      </c>
      <c r="I410" t="str">
        <f t="shared" si="64"/>
        <v/>
      </c>
      <c r="J410" s="209"/>
      <c r="K410" s="167"/>
      <c r="L410" s="209"/>
      <c r="U410" s="214" t="s">
        <v>812</v>
      </c>
      <c r="V410" s="209">
        <f>Dashboard!F411</f>
        <v>-1.37798402600653</v>
      </c>
      <c r="W410" s="209">
        <f>Dashboard!G411</f>
        <v>-0.0655750959599173</v>
      </c>
      <c r="X410" s="209">
        <f>Dashboard!H411</f>
        <v>0.782683114613501</v>
      </c>
      <c r="Y410" s="209">
        <f>Dashboard!I411</f>
        <v>-0.191311544910502</v>
      </c>
      <c r="Z410" s="209">
        <f>Dashboard!J411</f>
        <v>-0.520638761182058</v>
      </c>
      <c r="AA410" s="7">
        <f t="shared" si="61"/>
        <v>3.51866346808178</v>
      </c>
      <c r="AB410" s="208" t="s">
        <v>1530</v>
      </c>
      <c r="AC410" s="176" t="s">
        <v>1530</v>
      </c>
      <c r="AD410" t="str">
        <f t="shared" si="62"/>
        <v/>
      </c>
      <c r="AE410" s="7">
        <f>Dashboard!L411</f>
        <v>0.214336316206118</v>
      </c>
      <c r="AF410" s="7">
        <f t="shared" si="60"/>
        <v>3.51866346808178</v>
      </c>
    </row>
    <row r="411" spans="1:32">
      <c r="A411" s="22" t="s">
        <v>839</v>
      </c>
      <c r="B411" s="167" t="s">
        <v>1294</v>
      </c>
      <c r="C411" s="206">
        <f>Dashboard!J424</f>
        <v>-2.94469011676834</v>
      </c>
      <c r="D411" s="22" t="s">
        <v>839</v>
      </c>
      <c r="E411">
        <v>20</v>
      </c>
      <c r="F411" s="209">
        <f t="shared" si="59"/>
        <v>-3.29036419194199</v>
      </c>
      <c r="G411" t="str">
        <f ca="1" t="shared" si="63"/>
        <v>Stockwell</v>
      </c>
      <c r="H411" s="209">
        <f t="shared" si="58"/>
        <v>-3.29036419194199</v>
      </c>
      <c r="I411" t="str">
        <f t="shared" si="64"/>
        <v/>
      </c>
      <c r="J411" s="209"/>
      <c r="K411" s="167"/>
      <c r="L411" s="209"/>
      <c r="U411" s="214" t="s">
        <v>814</v>
      </c>
      <c r="V411" s="209">
        <f>Dashboard!F412</f>
        <v>-1.12526727688931</v>
      </c>
      <c r="W411" s="209">
        <f>Dashboard!G412</f>
        <v>-1.13769157223229</v>
      </c>
      <c r="X411" s="209">
        <f>Dashboard!H412</f>
        <v>-0.52131156389066</v>
      </c>
      <c r="Y411" s="209">
        <f>Dashboard!I412</f>
        <v>-0.334600438089379</v>
      </c>
      <c r="Z411" s="209">
        <f>Dashboard!J412</f>
        <v>-0.213732249058195</v>
      </c>
      <c r="AA411" s="7">
        <f t="shared" si="61"/>
        <v>3.74106574550559</v>
      </c>
      <c r="AB411" s="208" t="s">
        <v>1531</v>
      </c>
      <c r="AC411" s="22" t="s">
        <v>1531</v>
      </c>
      <c r="AD411" t="str">
        <f t="shared" si="62"/>
        <v/>
      </c>
      <c r="AE411" s="7">
        <f>Dashboard!L412</f>
        <v>0.227883756957779</v>
      </c>
      <c r="AF411" s="7">
        <f t="shared" si="60"/>
        <v>3.74106574550559</v>
      </c>
    </row>
    <row r="412" spans="1:32">
      <c r="A412" s="22" t="s">
        <v>841</v>
      </c>
      <c r="B412" s="167" t="s">
        <v>1294</v>
      </c>
      <c r="C412" s="206">
        <f>Dashboard!J425</f>
        <v>-1.24500158521887</v>
      </c>
      <c r="D412" s="22" t="s">
        <v>841</v>
      </c>
      <c r="E412">
        <v>21</v>
      </c>
      <c r="F412" s="209">
        <f t="shared" si="59"/>
        <v>-7.80695219792649</v>
      </c>
      <c r="G412" t="str">
        <f ca="1" t="shared" si="63"/>
        <v>Coldharbour</v>
      </c>
      <c r="H412" s="209">
        <f t="shared" si="58"/>
        <v>-7.80695219792649</v>
      </c>
      <c r="I412" t="str">
        <f t="shared" si="64"/>
        <v/>
      </c>
      <c r="J412" s="209"/>
      <c r="K412" s="167"/>
      <c r="L412" s="209"/>
      <c r="U412" s="214" t="s">
        <v>816</v>
      </c>
      <c r="V412" s="209">
        <f>Dashboard!F413</f>
        <v>-1.00356521722086</v>
      </c>
      <c r="W412" s="209">
        <f>Dashboard!G413</f>
        <v>-1.15151739052199</v>
      </c>
      <c r="X412" s="209">
        <f>Dashboard!H413</f>
        <v>-0.157651534437899</v>
      </c>
      <c r="Y412" s="209">
        <f>Dashboard!I413</f>
        <v>0.210743112972133</v>
      </c>
      <c r="Z412" s="209">
        <f>Dashboard!J413</f>
        <v>0.0651319537562152</v>
      </c>
      <c r="AA412" s="7">
        <f t="shared" si="61"/>
        <v>4.38608090374101</v>
      </c>
      <c r="AB412" s="208" t="s">
        <v>1532</v>
      </c>
      <c r="AC412" s="176" t="s">
        <v>1533</v>
      </c>
      <c r="AD412" t="str">
        <f t="shared" si="62"/>
        <v>N</v>
      </c>
      <c r="AE412" s="7">
        <f>Dashboard!L413</f>
        <v>0.26717429274427</v>
      </c>
      <c r="AF412" s="7">
        <f t="shared" si="60"/>
        <v>4.38608090374101</v>
      </c>
    </row>
    <row r="413" spans="1:32">
      <c r="A413" s="22" t="s">
        <v>843</v>
      </c>
      <c r="B413" s="167" t="s">
        <v>1295</v>
      </c>
      <c r="C413" s="206">
        <f>Dashboard!J426</f>
        <v>-3.43707040988552</v>
      </c>
      <c r="D413" s="22" t="s">
        <v>843</v>
      </c>
      <c r="E413">
        <v>1</v>
      </c>
      <c r="F413" s="209">
        <f>LARGE(C$413:C$430,E413)</f>
        <v>2.05843096598107</v>
      </c>
      <c r="G413" t="str">
        <f ca="1" t="shared" si="63"/>
        <v>Blackheath</v>
      </c>
      <c r="H413" s="209">
        <f t="shared" si="58"/>
        <v>2.05843096598107</v>
      </c>
      <c r="I413" t="str">
        <f t="shared" si="64"/>
        <v>Lewisham 2009</v>
      </c>
      <c r="J413" s="209">
        <f>MAX(C$413:C$430)</f>
        <v>2.05843096598107</v>
      </c>
      <c r="K413" s="167"/>
      <c r="L413" s="209"/>
      <c r="U413" s="214" t="s">
        <v>818</v>
      </c>
      <c r="V413" s="209">
        <f>Dashboard!F414</f>
        <v>-1.84490417801186</v>
      </c>
      <c r="W413" s="209">
        <f>Dashboard!G414</f>
        <v>-2.14946637841367</v>
      </c>
      <c r="X413" s="209">
        <f>Dashboard!H414</f>
        <v>-0.598848726136497</v>
      </c>
      <c r="Y413" s="209">
        <f>Dashboard!I414</f>
        <v>-1.23404981507577</v>
      </c>
      <c r="Z413" s="209">
        <f>Dashboard!J414</f>
        <v>-0.948275325270649</v>
      </c>
      <c r="AA413" s="7">
        <f t="shared" si="61"/>
        <v>3.67988874262286</v>
      </c>
      <c r="AB413" s="208" t="s">
        <v>819</v>
      </c>
      <c r="AC413" s="22" t="s">
        <v>819</v>
      </c>
      <c r="AD413" t="str">
        <f t="shared" si="62"/>
        <v/>
      </c>
      <c r="AE413" s="7">
        <f>Dashboard!L414</f>
        <v>0.224157213185304</v>
      </c>
      <c r="AF413" s="7">
        <f t="shared" si="60"/>
        <v>3.67988874262286</v>
      </c>
    </row>
    <row r="414" spans="1:32">
      <c r="A414" s="22" t="s">
        <v>845</v>
      </c>
      <c r="B414" s="167" t="s">
        <v>1295</v>
      </c>
      <c r="C414" s="206">
        <f>Dashboard!J427</f>
        <v>2.05843096598107</v>
      </c>
      <c r="D414" s="22" t="s">
        <v>845</v>
      </c>
      <c r="E414">
        <v>2</v>
      </c>
      <c r="F414" s="209">
        <f t="shared" ref="F414:F430" si="65">LARGE(C$413:C$430,E414)</f>
        <v>1.72206094542622</v>
      </c>
      <c r="G414" t="str">
        <f ca="1" t="shared" si="63"/>
        <v>Crofton Park</v>
      </c>
      <c r="H414" s="209">
        <f t="shared" si="58"/>
        <v>1.72206094542622</v>
      </c>
      <c r="I414" t="str">
        <f t="shared" si="64"/>
        <v/>
      </c>
      <c r="J414" s="209">
        <f>MIN(C$413:C$430)</f>
        <v>-4.89625588045896</v>
      </c>
      <c r="K414" s="167"/>
      <c r="L414" s="209"/>
      <c r="U414" s="214" t="s">
        <v>820</v>
      </c>
      <c r="V414" s="209">
        <f>Dashboard!F415</f>
        <v>-2.12800799279155</v>
      </c>
      <c r="W414" s="209">
        <f>Dashboard!G415</f>
        <v>-1.47155707990491</v>
      </c>
      <c r="X414" s="209">
        <f>Dashboard!H415</f>
        <v>-1.34026913441166</v>
      </c>
      <c r="Y414" s="209">
        <f>Dashboard!I415</f>
        <v>-1.08214072893867</v>
      </c>
      <c r="Z414" s="209">
        <f>Dashboard!J415</f>
        <v>-0.611716448178579</v>
      </c>
      <c r="AA414" s="7">
        <f t="shared" si="61"/>
        <v>6.22307007910435</v>
      </c>
      <c r="AB414" s="208" t="s">
        <v>821</v>
      </c>
      <c r="AC414" s="176" t="s">
        <v>821</v>
      </c>
      <c r="AD414" t="str">
        <f t="shared" si="62"/>
        <v/>
      </c>
      <c r="AE414" s="7">
        <f>Dashboard!L415</f>
        <v>0.379072886153244</v>
      </c>
      <c r="AF414" s="7">
        <f t="shared" si="60"/>
        <v>6.22307007910435</v>
      </c>
    </row>
    <row r="415" spans="1:32">
      <c r="A415" s="22" t="s">
        <v>847</v>
      </c>
      <c r="B415" s="167" t="s">
        <v>1295</v>
      </c>
      <c r="C415" s="206">
        <f>Dashboard!J428</f>
        <v>-3.68191957510695</v>
      </c>
      <c r="D415" s="22" t="s">
        <v>847</v>
      </c>
      <c r="E415">
        <v>3</v>
      </c>
      <c r="F415" s="209">
        <f t="shared" si="65"/>
        <v>1.24434431980328</v>
      </c>
      <c r="G415" t="str">
        <f ca="1" t="shared" si="63"/>
        <v>Evelyn</v>
      </c>
      <c r="H415" s="209">
        <f t="shared" si="58"/>
        <v>1.24434431980328</v>
      </c>
      <c r="I415" t="str">
        <f t="shared" si="64"/>
        <v/>
      </c>
      <c r="J415" s="209"/>
      <c r="K415" s="167"/>
      <c r="L415" s="209"/>
      <c r="U415" s="214" t="s">
        <v>822</v>
      </c>
      <c r="V415" s="209">
        <f>Dashboard!F416</f>
        <v>-3.85166918403486</v>
      </c>
      <c r="W415" s="209">
        <f>Dashboard!G416</f>
        <v>-2.75419904121906</v>
      </c>
      <c r="X415" s="209">
        <f>Dashboard!H416</f>
        <v>-3.34271156827441</v>
      </c>
      <c r="Y415" s="209">
        <f>Dashboard!I416</f>
        <v>-2.0612184791978</v>
      </c>
      <c r="Z415" s="209">
        <f>Dashboard!J416</f>
        <v>-1.68725426919866</v>
      </c>
      <c r="AA415" s="7">
        <f t="shared" si="61"/>
        <v>8.88305797334132</v>
      </c>
      <c r="AB415" s="208" t="s">
        <v>1534</v>
      </c>
      <c r="AC415" s="22" t="s">
        <v>823</v>
      </c>
      <c r="AD415" t="str">
        <f t="shared" si="62"/>
        <v>N</v>
      </c>
      <c r="AE415" s="7">
        <f>Dashboard!L416</f>
        <v>0.541103728709049</v>
      </c>
      <c r="AF415" s="7">
        <f t="shared" si="60"/>
        <v>8.88305797334132</v>
      </c>
    </row>
    <row r="416" spans="1:32">
      <c r="A416" s="22" t="s">
        <v>849</v>
      </c>
      <c r="B416" s="167" t="s">
        <v>1295</v>
      </c>
      <c r="C416" s="206">
        <f>Dashboard!J429</f>
        <v>-0.028143009895506</v>
      </c>
      <c r="D416" s="22" t="s">
        <v>849</v>
      </c>
      <c r="E416">
        <v>4</v>
      </c>
      <c r="F416" s="209">
        <f t="shared" si="65"/>
        <v>0.762089495447007</v>
      </c>
      <c r="G416" t="str">
        <f ca="1" t="shared" si="63"/>
        <v>New Cross</v>
      </c>
      <c r="H416" s="209">
        <f t="shared" si="58"/>
        <v>0.762089495447007</v>
      </c>
      <c r="I416" t="str">
        <f t="shared" si="64"/>
        <v/>
      </c>
      <c r="J416" s="209"/>
      <c r="K416" s="167"/>
      <c r="L416" s="209"/>
      <c r="U416" s="214" t="s">
        <v>824</v>
      </c>
      <c r="V416" s="209">
        <f>Dashboard!F417</f>
        <v>-0.548680402002411</v>
      </c>
      <c r="W416" s="209">
        <f>Dashboard!G417</f>
        <v>-0.0393600341406932</v>
      </c>
      <c r="X416" s="209">
        <f>Dashboard!H417</f>
        <v>0.118247143491054</v>
      </c>
      <c r="Y416" s="209">
        <f>Dashboard!I417</f>
        <v>0.190355824828268</v>
      </c>
      <c r="Z416" s="209">
        <f>Dashboard!J417</f>
        <v>0.042880159666653</v>
      </c>
      <c r="AA416" s="7">
        <f t="shared" si="61"/>
        <v>2.42784630988663</v>
      </c>
      <c r="AB416" s="208" t="s">
        <v>1535</v>
      </c>
      <c r="AC416" s="176" t="s">
        <v>1536</v>
      </c>
      <c r="AD416" t="str">
        <f t="shared" si="62"/>
        <v>N</v>
      </c>
      <c r="AE416" s="7">
        <f>Dashboard!L417</f>
        <v>0.147890140417266</v>
      </c>
      <c r="AF416" s="7">
        <f t="shared" si="60"/>
        <v>2.42784630988663</v>
      </c>
    </row>
    <row r="417" spans="1:32">
      <c r="A417" s="22" t="s">
        <v>851</v>
      </c>
      <c r="B417" s="167" t="s">
        <v>1295</v>
      </c>
      <c r="C417" s="206">
        <f>Dashboard!J430</f>
        <v>1.72206094542622</v>
      </c>
      <c r="D417" s="22" t="s">
        <v>851</v>
      </c>
      <c r="E417">
        <v>5</v>
      </c>
      <c r="F417" s="209">
        <f t="shared" si="65"/>
        <v>0.744485190808983</v>
      </c>
      <c r="G417" t="str">
        <f ca="1" t="shared" si="63"/>
        <v>Grove Park</v>
      </c>
      <c r="H417" s="209">
        <f t="shared" si="58"/>
        <v>0.744485190808983</v>
      </c>
      <c r="I417" t="str">
        <f t="shared" si="64"/>
        <v/>
      </c>
      <c r="J417" s="209"/>
      <c r="K417" s="167"/>
      <c r="L417" s="209"/>
      <c r="U417" s="214" t="s">
        <v>826</v>
      </c>
      <c r="V417" s="209">
        <f>Dashboard!F418</f>
        <v>-3.85277494060541</v>
      </c>
      <c r="W417" s="209">
        <f>Dashboard!G418</f>
        <v>-3.05778718994005</v>
      </c>
      <c r="X417" s="209">
        <f>Dashboard!H418</f>
        <v>-3.80337705004459</v>
      </c>
      <c r="Y417" s="209">
        <f>Dashboard!I418</f>
        <v>-3.0463566163996</v>
      </c>
      <c r="Z417" s="209">
        <f>Dashboard!J418</f>
        <v>-3.29036419194199</v>
      </c>
      <c r="AA417" s="7">
        <f t="shared" si="61"/>
        <v>2.30821144825899</v>
      </c>
      <c r="AB417" s="208" t="s">
        <v>827</v>
      </c>
      <c r="AC417" s="22" t="s">
        <v>827</v>
      </c>
      <c r="AD417" t="str">
        <f t="shared" si="62"/>
        <v/>
      </c>
      <c r="AE417" s="7">
        <f>Dashboard!L418</f>
        <v>0.140602687165854</v>
      </c>
      <c r="AF417" s="7">
        <f t="shared" si="60"/>
        <v>2.30821144825899</v>
      </c>
    </row>
    <row r="418" spans="1:32">
      <c r="A418" s="22" t="s">
        <v>853</v>
      </c>
      <c r="B418" s="167" t="s">
        <v>1295</v>
      </c>
      <c r="C418" s="206">
        <f>Dashboard!J431</f>
        <v>-3.0927571937432</v>
      </c>
      <c r="D418" s="22" t="s">
        <v>853</v>
      </c>
      <c r="E418">
        <v>6</v>
      </c>
      <c r="F418" s="209">
        <f t="shared" si="65"/>
        <v>0.725463085052353</v>
      </c>
      <c r="G418" t="str">
        <f ca="1" t="shared" si="63"/>
        <v>Lee Green</v>
      </c>
      <c r="H418" s="209">
        <f t="shared" si="58"/>
        <v>0.725463085052353</v>
      </c>
      <c r="I418" t="str">
        <f t="shared" si="64"/>
        <v/>
      </c>
      <c r="J418" s="209"/>
      <c r="K418" s="167"/>
      <c r="L418" s="209"/>
      <c r="U418" s="214" t="s">
        <v>828</v>
      </c>
      <c r="V418" s="209">
        <f>Dashboard!F419</f>
        <v>-2.15216281309148</v>
      </c>
      <c r="W418" s="209">
        <f>Dashboard!G419</f>
        <v>-1.47648329111958</v>
      </c>
      <c r="X418" s="209">
        <f>Dashboard!H419</f>
        <v>-2.89915975536899</v>
      </c>
      <c r="Y418" s="209">
        <f>Dashboard!I419</f>
        <v>-2.66492267764472</v>
      </c>
      <c r="Z418" s="209">
        <f>Dashboard!J419</f>
        <v>-2.41538437396096</v>
      </c>
      <c r="AA418" s="7">
        <f t="shared" si="61"/>
        <v>-1.08029766797921</v>
      </c>
      <c r="AB418" s="208" t="s">
        <v>1537</v>
      </c>
      <c r="AC418" s="176" t="s">
        <v>1537</v>
      </c>
      <c r="AD418" t="str">
        <f t="shared" si="62"/>
        <v/>
      </c>
      <c r="AE418" s="7">
        <f>Dashboard!L419</f>
        <v>-0.0658053902173695</v>
      </c>
      <c r="AF418" s="7">
        <f t="shared" si="60"/>
        <v>-1.08029766797921</v>
      </c>
    </row>
    <row r="419" spans="1:32">
      <c r="A419" s="22" t="s">
        <v>855</v>
      </c>
      <c r="B419" s="167" t="s">
        <v>1295</v>
      </c>
      <c r="C419" s="206">
        <f>Dashboard!J432</f>
        <v>1.24434431980328</v>
      </c>
      <c r="D419" s="22" t="s">
        <v>855</v>
      </c>
      <c r="E419">
        <v>7</v>
      </c>
      <c r="F419" s="209">
        <f t="shared" si="65"/>
        <v>0.141334456122626</v>
      </c>
      <c r="G419" t="str">
        <f ca="1" t="shared" si="63"/>
        <v>Forest Hill</v>
      </c>
      <c r="H419" s="209">
        <f t="shared" si="58"/>
        <v>0.141334456122626</v>
      </c>
      <c r="I419" t="str">
        <f t="shared" si="64"/>
        <v/>
      </c>
      <c r="J419" s="209"/>
      <c r="K419" s="167"/>
      <c r="L419" s="209"/>
      <c r="U419" s="214" t="s">
        <v>830</v>
      </c>
      <c r="V419" s="209">
        <f>Dashboard!F420</f>
        <v>0.252977498508928</v>
      </c>
      <c r="W419" s="209">
        <f>Dashboard!G420</f>
        <v>0.258187584504637</v>
      </c>
      <c r="X419" s="209">
        <f>Dashboard!H420</f>
        <v>0.0235015199007442</v>
      </c>
      <c r="Y419" s="209">
        <f>Dashboard!I420</f>
        <v>0.383052359913805</v>
      </c>
      <c r="Z419" s="209">
        <f>Dashboard!J420</f>
        <v>0.105228202848209</v>
      </c>
      <c r="AA419" s="7">
        <f t="shared" si="61"/>
        <v>-0.606383531123393</v>
      </c>
      <c r="AB419" s="208" t="s">
        <v>1538</v>
      </c>
      <c r="AC419" s="22" t="s">
        <v>1538</v>
      </c>
      <c r="AD419" t="str">
        <f t="shared" si="62"/>
        <v/>
      </c>
      <c r="AE419" s="7">
        <f>Dashboard!L420</f>
        <v>-0.0369373239151797</v>
      </c>
      <c r="AF419" s="7">
        <f t="shared" si="60"/>
        <v>-0.606383531123393</v>
      </c>
    </row>
    <row r="420" spans="1:32">
      <c r="A420" s="22" t="s">
        <v>857</v>
      </c>
      <c r="B420" s="167" t="s">
        <v>1295</v>
      </c>
      <c r="C420" s="206">
        <f>Dashboard!J433</f>
        <v>0.141334456122626</v>
      </c>
      <c r="D420" s="22" t="s">
        <v>857</v>
      </c>
      <c r="E420">
        <v>8</v>
      </c>
      <c r="F420" s="209">
        <f t="shared" si="65"/>
        <v>-0.028143009895506</v>
      </c>
      <c r="G420" t="str">
        <f ca="1" t="shared" si="63"/>
        <v>Catford South</v>
      </c>
      <c r="H420" s="209">
        <f t="shared" si="58"/>
        <v>-0.028143009895506</v>
      </c>
      <c r="I420" t="str">
        <f t="shared" si="64"/>
        <v/>
      </c>
      <c r="J420" s="209"/>
      <c r="K420" s="167"/>
      <c r="L420" s="209"/>
      <c r="U420" s="214" t="s">
        <v>832</v>
      </c>
      <c r="V420" s="209">
        <f>Dashboard!F421</f>
        <v>-2.34727094519455</v>
      </c>
      <c r="W420" s="209">
        <f>Dashboard!G421</f>
        <v>-0.856674561467986</v>
      </c>
      <c r="X420" s="209">
        <f>Dashboard!H421</f>
        <v>-1.33604796081606</v>
      </c>
      <c r="Y420" s="209">
        <f>Dashboard!I421</f>
        <v>-2.39542477924471</v>
      </c>
      <c r="Z420" s="209">
        <f>Dashboard!J421</f>
        <v>-1.17083300477731</v>
      </c>
      <c r="AA420" s="7">
        <f t="shared" si="61"/>
        <v>4.82826391332435</v>
      </c>
      <c r="AB420" s="208" t="s">
        <v>1539</v>
      </c>
      <c r="AC420" s="176" t="s">
        <v>1539</v>
      </c>
      <c r="AD420" t="str">
        <f t="shared" si="62"/>
        <v/>
      </c>
      <c r="AE420" s="7">
        <f>Dashboard!L421</f>
        <v>0.29410948510431</v>
      </c>
      <c r="AF420" s="7">
        <f t="shared" si="60"/>
        <v>4.82826391332435</v>
      </c>
    </row>
    <row r="421" spans="1:32">
      <c r="A421" s="22" t="s">
        <v>859</v>
      </c>
      <c r="B421" s="167" t="s">
        <v>1295</v>
      </c>
      <c r="C421" s="206">
        <f>Dashboard!J434</f>
        <v>0.744485190808983</v>
      </c>
      <c r="D421" s="22" t="s">
        <v>859</v>
      </c>
      <c r="E421">
        <v>9</v>
      </c>
      <c r="F421" s="209">
        <f t="shared" si="65"/>
        <v>-0.819489031864842</v>
      </c>
      <c r="G421" t="str">
        <f ca="1" t="shared" si="63"/>
        <v>Ladywell</v>
      </c>
      <c r="H421" s="209">
        <f t="shared" si="58"/>
        <v>-0.819489031864842</v>
      </c>
      <c r="I421" t="str">
        <f t="shared" si="64"/>
        <v/>
      </c>
      <c r="J421" s="209"/>
      <c r="K421" s="167"/>
      <c r="L421" s="209"/>
      <c r="U421" s="214" t="s">
        <v>834</v>
      </c>
      <c r="V421" s="209">
        <f>Dashboard!F422</f>
        <v>-0.510840695963682</v>
      </c>
      <c r="W421" s="209">
        <f>Dashboard!G422</f>
        <v>0.155061848931598</v>
      </c>
      <c r="X421" s="209">
        <f>Dashboard!H422</f>
        <v>0.939999855098127</v>
      </c>
      <c r="Y421" s="209">
        <f>Dashboard!I422</f>
        <v>1.31126786705755</v>
      </c>
      <c r="Z421" s="209">
        <f>Dashboard!J422</f>
        <v>0.853785412649698</v>
      </c>
      <c r="AA421" s="7">
        <f t="shared" si="61"/>
        <v>5.60061416674595</v>
      </c>
      <c r="AB421" s="208" t="s">
        <v>835</v>
      </c>
      <c r="AC421" s="22" t="s">
        <v>835</v>
      </c>
      <c r="AD421" t="str">
        <f t="shared" si="62"/>
        <v/>
      </c>
      <c r="AE421" s="7">
        <f>Dashboard!L422</f>
        <v>0.341156527153345</v>
      </c>
      <c r="AF421" s="7">
        <f t="shared" si="60"/>
        <v>5.60061416674595</v>
      </c>
    </row>
    <row r="422" spans="1:32">
      <c r="A422" s="22" t="s">
        <v>861</v>
      </c>
      <c r="B422" s="167" t="s">
        <v>1295</v>
      </c>
      <c r="C422" s="206">
        <f>Dashboard!J435</f>
        <v>-0.819489031864842</v>
      </c>
      <c r="D422" s="22" t="s">
        <v>861</v>
      </c>
      <c r="E422">
        <v>10</v>
      </c>
      <c r="F422" s="209">
        <f t="shared" si="65"/>
        <v>-1.13103367103707</v>
      </c>
      <c r="G422" t="str">
        <f ca="1" t="shared" si="63"/>
        <v>Perry Vale</v>
      </c>
      <c r="H422" s="209">
        <f t="shared" si="58"/>
        <v>-1.13103367103707</v>
      </c>
      <c r="I422" t="str">
        <f t="shared" si="64"/>
        <v/>
      </c>
      <c r="J422" s="209"/>
      <c r="K422" s="167"/>
      <c r="L422" s="209"/>
      <c r="U422" s="214" t="s">
        <v>836</v>
      </c>
      <c r="V422" s="209">
        <f>Dashboard!F423</f>
        <v>3.77955101463171</v>
      </c>
      <c r="W422" s="209">
        <f>Dashboard!G423</f>
        <v>4.13297727148572</v>
      </c>
      <c r="X422" s="209">
        <f>Dashboard!H423</f>
        <v>4.14745522075602</v>
      </c>
      <c r="Y422" s="209">
        <f>Dashboard!I423</f>
        <v>4.997673971727</v>
      </c>
      <c r="Z422" s="209">
        <f>Dashboard!J423</f>
        <v>3.93304733112279</v>
      </c>
      <c r="AA422" s="7">
        <f t="shared" si="61"/>
        <v>0.629970098957574</v>
      </c>
      <c r="AB422" s="208" t="s">
        <v>1540</v>
      </c>
      <c r="AC422" s="176" t="s">
        <v>1540</v>
      </c>
      <c r="AD422" t="str">
        <f t="shared" si="62"/>
        <v/>
      </c>
      <c r="AE422" s="7">
        <f>Dashboard!L423</f>
        <v>0.0383740791227699</v>
      </c>
      <c r="AF422" s="7">
        <f t="shared" si="60"/>
        <v>0.629970098957574</v>
      </c>
    </row>
    <row r="423" spans="1:32">
      <c r="A423" s="22" t="s">
        <v>863</v>
      </c>
      <c r="B423" s="167" t="s">
        <v>1295</v>
      </c>
      <c r="C423" s="206">
        <f>Dashboard!J436</f>
        <v>0.725463085052353</v>
      </c>
      <c r="D423" s="22" t="s">
        <v>863</v>
      </c>
      <c r="E423">
        <v>11</v>
      </c>
      <c r="F423" s="209">
        <f t="shared" si="65"/>
        <v>-1.90392941484132</v>
      </c>
      <c r="G423" t="str">
        <f ca="1" t="shared" si="63"/>
        <v>Whitefoot</v>
      </c>
      <c r="H423" s="209">
        <f t="shared" si="58"/>
        <v>-1.90392941484132</v>
      </c>
      <c r="I423" t="str">
        <f t="shared" si="64"/>
        <v/>
      </c>
      <c r="J423" s="209"/>
      <c r="K423" s="167"/>
      <c r="L423" s="209"/>
      <c r="U423" s="214" t="s">
        <v>838</v>
      </c>
      <c r="V423" s="209">
        <f>Dashboard!F424</f>
        <v>-3.36812149650562</v>
      </c>
      <c r="W423" s="209">
        <f>Dashboard!G424</f>
        <v>-3.87471371525882</v>
      </c>
      <c r="X423" s="209">
        <f>Dashboard!H424</f>
        <v>-3.36136129090369</v>
      </c>
      <c r="Y423" s="209">
        <f>Dashboard!I424</f>
        <v>-3.44514485409525</v>
      </c>
      <c r="Z423" s="209">
        <f>Dashboard!J424</f>
        <v>-2.94469011676834</v>
      </c>
      <c r="AA423" s="7">
        <f t="shared" si="61"/>
        <v>1.73782090862317</v>
      </c>
      <c r="AB423" s="208" t="s">
        <v>1541</v>
      </c>
      <c r="AC423" s="22" t="s">
        <v>1541</v>
      </c>
      <c r="AD423" t="str">
        <f t="shared" si="62"/>
        <v/>
      </c>
      <c r="AE423" s="7">
        <f>Dashboard!L424</f>
        <v>0.105857844934321</v>
      </c>
      <c r="AF423" s="7">
        <f t="shared" si="60"/>
        <v>1.73782090862317</v>
      </c>
    </row>
    <row r="424" spans="1:32">
      <c r="A424" s="22" t="s">
        <v>865</v>
      </c>
      <c r="B424" s="167" t="s">
        <v>1295</v>
      </c>
      <c r="C424" s="206">
        <f>Dashboard!J437</f>
        <v>-2.40500997310199</v>
      </c>
      <c r="D424" s="22" t="s">
        <v>865</v>
      </c>
      <c r="E424">
        <v>12</v>
      </c>
      <c r="F424" s="209">
        <f t="shared" si="65"/>
        <v>-2.11320650875898</v>
      </c>
      <c r="G424" t="str">
        <f ca="1" t="shared" si="63"/>
        <v>Sydenham</v>
      </c>
      <c r="H424" s="209">
        <f t="shared" si="58"/>
        <v>-2.11320650875898</v>
      </c>
      <c r="I424" t="str">
        <f t="shared" si="64"/>
        <v/>
      </c>
      <c r="J424" s="209"/>
      <c r="K424" s="167"/>
      <c r="L424" s="209"/>
      <c r="U424" s="214" t="s">
        <v>840</v>
      </c>
      <c r="V424" s="209">
        <f>Dashboard!F425</f>
        <v>-3.46667833792598</v>
      </c>
      <c r="W424" s="209">
        <f>Dashboard!G425</f>
        <v>-3.03639548275987</v>
      </c>
      <c r="X424" s="209">
        <f>Dashboard!H425</f>
        <v>-2.75229666543431</v>
      </c>
      <c r="Y424" s="209">
        <f>Dashboard!I425</f>
        <v>-2.74427647100412</v>
      </c>
      <c r="Z424" s="209">
        <f>Dashboard!J425</f>
        <v>-1.24500158521887</v>
      </c>
      <c r="AA424" s="7">
        <f t="shared" si="61"/>
        <v>9.11806847062661</v>
      </c>
      <c r="AB424" s="208" t="s">
        <v>841</v>
      </c>
      <c r="AC424" s="176" t="s">
        <v>841</v>
      </c>
      <c r="AD424" t="str">
        <f t="shared" si="62"/>
        <v/>
      </c>
      <c r="AE424" s="7">
        <f>Dashboard!L425</f>
        <v>0.555419188176777</v>
      </c>
      <c r="AF424" s="7">
        <f t="shared" si="60"/>
        <v>9.11806847062661</v>
      </c>
    </row>
    <row r="425" spans="1:32">
      <c r="A425" s="22" t="s">
        <v>867</v>
      </c>
      <c r="B425" s="167" t="s">
        <v>1295</v>
      </c>
      <c r="C425" s="206">
        <f>Dashboard!J438</f>
        <v>0.762089495447007</v>
      </c>
      <c r="D425" s="22" t="s">
        <v>867</v>
      </c>
      <c r="E425">
        <v>13</v>
      </c>
      <c r="F425" s="209">
        <f t="shared" si="65"/>
        <v>-2.40500997310199</v>
      </c>
      <c r="G425" t="str">
        <f ca="1" t="shared" si="63"/>
        <v>Lewisham Central</v>
      </c>
      <c r="H425" s="209">
        <f t="shared" si="58"/>
        <v>-2.40500997310199</v>
      </c>
      <c r="I425" t="str">
        <f t="shared" si="64"/>
        <v/>
      </c>
      <c r="J425" s="209"/>
      <c r="K425" s="167"/>
      <c r="L425" s="209"/>
      <c r="U425" s="214" t="s">
        <v>842</v>
      </c>
      <c r="V425" s="209">
        <f>Dashboard!F426</f>
        <v>-3.49141670507972</v>
      </c>
      <c r="W425" s="209">
        <f>Dashboard!G426</f>
        <v>-2.92204232949193</v>
      </c>
      <c r="X425" s="209">
        <f>Dashboard!H426</f>
        <v>-3.29418588365903</v>
      </c>
      <c r="Y425" s="209">
        <f>Dashboard!I426</f>
        <v>-3.63694668572867</v>
      </c>
      <c r="Z425" s="209">
        <f>Dashboard!J426</f>
        <v>-3.43707040988552</v>
      </c>
      <c r="AA425" s="7">
        <f t="shared" si="61"/>
        <v>0.22304470715722</v>
      </c>
      <c r="AB425" s="208" t="s">
        <v>843</v>
      </c>
      <c r="AC425" s="22" t="s">
        <v>843</v>
      </c>
      <c r="AD425" t="str">
        <f t="shared" si="62"/>
        <v/>
      </c>
      <c r="AE425" s="7">
        <f>Dashboard!L426</f>
        <v>0.0135865737985489</v>
      </c>
      <c r="AF425" s="7">
        <f t="shared" si="60"/>
        <v>0.22304470715722</v>
      </c>
    </row>
    <row r="426" spans="1:32">
      <c r="A426" s="22" t="s">
        <v>869</v>
      </c>
      <c r="B426" s="167" t="s">
        <v>1295</v>
      </c>
      <c r="C426" s="206">
        <f>Dashboard!J439</f>
        <v>-1.13103367103707</v>
      </c>
      <c r="D426" s="22" t="s">
        <v>869</v>
      </c>
      <c r="E426">
        <v>14</v>
      </c>
      <c r="F426" s="209">
        <f t="shared" si="65"/>
        <v>-3.0927571937432</v>
      </c>
      <c r="G426" t="str">
        <f ca="1" t="shared" si="63"/>
        <v>Downham</v>
      </c>
      <c r="H426" s="209">
        <f t="shared" si="58"/>
        <v>-3.0927571937432</v>
      </c>
      <c r="I426" t="str">
        <f t="shared" si="64"/>
        <v/>
      </c>
      <c r="J426" s="209"/>
      <c r="K426" s="167"/>
      <c r="L426" s="209"/>
      <c r="U426" s="214" t="s">
        <v>844</v>
      </c>
      <c r="V426" s="209">
        <f>Dashboard!F427</f>
        <v>2.14086888194888</v>
      </c>
      <c r="W426" s="209">
        <f>Dashboard!G427</f>
        <v>2.52072308079295</v>
      </c>
      <c r="X426" s="209">
        <f>Dashboard!H427</f>
        <v>2.49350419440004</v>
      </c>
      <c r="Y426" s="209">
        <f>Dashboard!I427</f>
        <v>2.76871026852294</v>
      </c>
      <c r="Z426" s="209">
        <f>Dashboard!J427</f>
        <v>2.05843096598107</v>
      </c>
      <c r="AA426" s="7">
        <f t="shared" si="61"/>
        <v>-0.338336601602496</v>
      </c>
      <c r="AB426" s="208" t="s">
        <v>845</v>
      </c>
      <c r="AC426" s="176" t="s">
        <v>845</v>
      </c>
      <c r="AD426" t="str">
        <f t="shared" si="62"/>
        <v/>
      </c>
      <c r="AE426" s="7">
        <f>Dashboard!L427</f>
        <v>-0.0206094789919508</v>
      </c>
      <c r="AF426" s="7">
        <f t="shared" si="60"/>
        <v>-0.338336601602496</v>
      </c>
    </row>
    <row r="427" spans="1:32">
      <c r="A427" s="22" t="s">
        <v>871</v>
      </c>
      <c r="B427" s="167" t="s">
        <v>1295</v>
      </c>
      <c r="C427" s="206">
        <f>Dashboard!J440</f>
        <v>-4.89625588045896</v>
      </c>
      <c r="D427" s="22" t="s">
        <v>871</v>
      </c>
      <c r="E427">
        <v>15</v>
      </c>
      <c r="F427" s="209">
        <f t="shared" si="65"/>
        <v>-3.43707040988552</v>
      </c>
      <c r="G427" t="str">
        <f ca="1" t="shared" si="63"/>
        <v>Bellingham</v>
      </c>
      <c r="H427" s="209">
        <f t="shared" si="58"/>
        <v>-3.43707040988552</v>
      </c>
      <c r="I427" t="str">
        <f t="shared" si="64"/>
        <v/>
      </c>
      <c r="J427" s="209"/>
      <c r="K427" s="167"/>
      <c r="L427" s="209"/>
      <c r="U427" s="214" t="s">
        <v>846</v>
      </c>
      <c r="V427" s="209">
        <f>Dashboard!F428</f>
        <v>-3.60358002733913</v>
      </c>
      <c r="W427" s="209">
        <f>Dashboard!G428</f>
        <v>-3.80794707799498</v>
      </c>
      <c r="X427" s="209">
        <f>Dashboard!H428</f>
        <v>-4.41002735742277</v>
      </c>
      <c r="Y427" s="209">
        <f>Dashboard!I428</f>
        <v>-3.5435014960708</v>
      </c>
      <c r="Z427" s="209">
        <f>Dashboard!J428</f>
        <v>-3.68191957510695</v>
      </c>
      <c r="AA427" s="7">
        <f t="shared" si="61"/>
        <v>-0.321516332038199</v>
      </c>
      <c r="AB427" s="208" t="s">
        <v>847</v>
      </c>
      <c r="AC427" s="22" t="s">
        <v>847</v>
      </c>
      <c r="AD427" t="str">
        <f t="shared" si="62"/>
        <v/>
      </c>
      <c r="AE427" s="7">
        <f>Dashboard!L428</f>
        <v>-0.0195848869419555</v>
      </c>
      <c r="AF427" s="7">
        <f t="shared" si="60"/>
        <v>-0.321516332038199</v>
      </c>
    </row>
    <row r="428" spans="1:32">
      <c r="A428" s="22" t="s">
        <v>873</v>
      </c>
      <c r="B428" s="167" t="s">
        <v>1295</v>
      </c>
      <c r="C428" s="206">
        <f>Dashboard!J441</f>
        <v>-2.11320650875898</v>
      </c>
      <c r="D428" s="22" t="s">
        <v>873</v>
      </c>
      <c r="E428">
        <v>16</v>
      </c>
      <c r="F428" s="209">
        <f t="shared" si="65"/>
        <v>-3.68191957510695</v>
      </c>
      <c r="G428" t="str">
        <f ca="1" t="shared" si="63"/>
        <v>Brockley</v>
      </c>
      <c r="H428" s="209">
        <f t="shared" si="58"/>
        <v>-3.68191957510695</v>
      </c>
      <c r="I428" t="str">
        <f t="shared" si="64"/>
        <v/>
      </c>
      <c r="J428" s="209"/>
      <c r="K428" s="167"/>
      <c r="L428" s="209"/>
      <c r="U428" s="214" t="s">
        <v>848</v>
      </c>
      <c r="V428" s="209">
        <f>Dashboard!F429</f>
        <v>1.61278454466437</v>
      </c>
      <c r="W428" s="209">
        <f>Dashboard!G429</f>
        <v>1.21456662535401</v>
      </c>
      <c r="X428" s="209">
        <f>Dashboard!H429</f>
        <v>0.857967158441969</v>
      </c>
      <c r="Y428" s="209">
        <f>Dashboard!I429</f>
        <v>0.397786425671659</v>
      </c>
      <c r="Z428" s="209">
        <f>Dashboard!J429</f>
        <v>-0.028143009895506</v>
      </c>
      <c r="AA428" s="7">
        <f t="shared" si="61"/>
        <v>-6.73459349096737</v>
      </c>
      <c r="AB428" s="208" t="s">
        <v>1542</v>
      </c>
      <c r="AC428" s="176" t="s">
        <v>1542</v>
      </c>
      <c r="AD428" t="str">
        <f t="shared" si="62"/>
        <v/>
      </c>
      <c r="AE428" s="7">
        <f>Dashboard!L429</f>
        <v>-0.410231888639968</v>
      </c>
      <c r="AF428" s="7">
        <f t="shared" si="60"/>
        <v>-6.73459349096737</v>
      </c>
    </row>
    <row r="429" spans="1:32">
      <c r="A429" s="22" t="s">
        <v>875</v>
      </c>
      <c r="B429" s="167" t="s">
        <v>1295</v>
      </c>
      <c r="C429" s="206">
        <f>Dashboard!J442</f>
        <v>-4.00729226644195</v>
      </c>
      <c r="D429" s="22" t="s">
        <v>875</v>
      </c>
      <c r="E429">
        <v>17</v>
      </c>
      <c r="F429" s="209">
        <f t="shared" si="65"/>
        <v>-4.00729226644195</v>
      </c>
      <c r="G429" t="str">
        <f ca="1" t="shared" si="63"/>
        <v>Telegraph Hill</v>
      </c>
      <c r="H429" s="209">
        <f t="shared" si="58"/>
        <v>-4.00729226644195</v>
      </c>
      <c r="I429" t="str">
        <f t="shared" si="64"/>
        <v/>
      </c>
      <c r="J429" s="209"/>
      <c r="K429" s="167"/>
      <c r="L429" s="209"/>
      <c r="U429" s="214" t="s">
        <v>850</v>
      </c>
      <c r="V429" s="209">
        <f>Dashboard!F430</f>
        <v>1.78982785440363</v>
      </c>
      <c r="W429" s="209">
        <f>Dashboard!G430</f>
        <v>2.18103547520199</v>
      </c>
      <c r="X429" s="209">
        <f>Dashboard!H430</f>
        <v>2.10859706469704</v>
      </c>
      <c r="Y429" s="209">
        <f>Dashboard!I430</f>
        <v>1.54773112978069</v>
      </c>
      <c r="Z429" s="209">
        <f>Dashboard!J430</f>
        <v>1.72206094542622</v>
      </c>
      <c r="AA429" s="7">
        <f t="shared" si="61"/>
        <v>-0.278124761104776</v>
      </c>
      <c r="AB429" s="208" t="s">
        <v>1543</v>
      </c>
      <c r="AC429" s="22" t="s">
        <v>1543</v>
      </c>
      <c r="AD429" t="str">
        <f t="shared" si="62"/>
        <v/>
      </c>
      <c r="AE429" s="7">
        <f>Dashboard!L430</f>
        <v>-0.0169417272443512</v>
      </c>
      <c r="AF429" s="7">
        <f t="shared" si="60"/>
        <v>-0.278124761104776</v>
      </c>
    </row>
    <row r="430" spans="1:32">
      <c r="A430" s="22" t="s">
        <v>877</v>
      </c>
      <c r="B430" s="167" t="s">
        <v>1295</v>
      </c>
      <c r="C430" s="206">
        <f>Dashboard!J443</f>
        <v>-1.90392941484132</v>
      </c>
      <c r="D430" s="22" t="s">
        <v>877</v>
      </c>
      <c r="E430">
        <v>18</v>
      </c>
      <c r="F430" s="209">
        <f t="shared" si="65"/>
        <v>-4.89625588045896</v>
      </c>
      <c r="G430" t="str">
        <f ca="1" t="shared" si="63"/>
        <v>Rushey Green</v>
      </c>
      <c r="H430" s="209">
        <f t="shared" si="58"/>
        <v>-4.89625588045896</v>
      </c>
      <c r="I430" t="str">
        <f t="shared" si="64"/>
        <v/>
      </c>
      <c r="J430" s="209"/>
      <c r="K430" s="167"/>
      <c r="L430" s="209"/>
      <c r="U430" s="214" t="s">
        <v>852</v>
      </c>
      <c r="V430" s="209">
        <f>Dashboard!F431</f>
        <v>-2.0761793392778</v>
      </c>
      <c r="W430" s="209">
        <f>Dashboard!G431</f>
        <v>-2.3247362932303</v>
      </c>
      <c r="X430" s="209">
        <f>Dashboard!H431</f>
        <v>-3.06773986502844</v>
      </c>
      <c r="Y430" s="209">
        <f>Dashboard!I431</f>
        <v>-3.514195514138</v>
      </c>
      <c r="Z430" s="209">
        <f>Dashboard!J431</f>
        <v>-3.0927571937432</v>
      </c>
      <c r="AA430" s="7">
        <f t="shared" si="61"/>
        <v>-4.17217602490718</v>
      </c>
      <c r="AB430" s="208" t="s">
        <v>853</v>
      </c>
      <c r="AC430" s="176" t="s">
        <v>853</v>
      </c>
      <c r="AD430" t="str">
        <f t="shared" si="62"/>
        <v/>
      </c>
      <c r="AE430" s="7">
        <f>Dashboard!L431</f>
        <v>-0.25414446361635</v>
      </c>
      <c r="AF430" s="7">
        <f t="shared" si="60"/>
        <v>-4.17217602490718</v>
      </c>
    </row>
    <row r="431" spans="1:32">
      <c r="A431" s="22" t="s">
        <v>24</v>
      </c>
      <c r="B431" s="167" t="s">
        <v>1296</v>
      </c>
      <c r="C431" s="206">
        <f>Dashboard!J444</f>
        <v>7.87823719706804</v>
      </c>
      <c r="D431" s="22" t="s">
        <v>24</v>
      </c>
      <c r="E431">
        <v>1</v>
      </c>
      <c r="F431" s="209">
        <f>LARGE(C$431:C$450,E431)</f>
        <v>13.8670144036559</v>
      </c>
      <c r="G431" t="str">
        <f ca="1" t="shared" si="63"/>
        <v>Village</v>
      </c>
      <c r="H431" s="209">
        <f t="shared" si="58"/>
        <v>13.8670144036559</v>
      </c>
      <c r="I431" t="str">
        <f t="shared" si="64"/>
        <v>Merton 2009</v>
      </c>
      <c r="J431" s="209">
        <f>MAX(C$431:C$450)</f>
        <v>13.8670144036559</v>
      </c>
      <c r="K431" s="167"/>
      <c r="L431" s="209"/>
      <c r="U431" s="214" t="s">
        <v>854</v>
      </c>
      <c r="V431" s="209">
        <f>Dashboard!F432</f>
        <v>1.09964055797753</v>
      </c>
      <c r="W431" s="209">
        <f>Dashboard!G432</f>
        <v>1.91591217957129</v>
      </c>
      <c r="X431" s="209">
        <f>Dashboard!H432</f>
        <v>1.42278121783217</v>
      </c>
      <c r="Y431" s="209">
        <f>Dashboard!I432</f>
        <v>1.24364432532849</v>
      </c>
      <c r="Z431" s="209">
        <f>Dashboard!J432</f>
        <v>1.24434431980328</v>
      </c>
      <c r="AA431" s="7">
        <f t="shared" si="61"/>
        <v>0.593884239314635</v>
      </c>
      <c r="AB431" s="208" t="s">
        <v>855</v>
      </c>
      <c r="AC431" s="22" t="s">
        <v>855</v>
      </c>
      <c r="AD431" t="str">
        <f t="shared" si="62"/>
        <v/>
      </c>
      <c r="AE431" s="7">
        <f>Dashboard!L432</f>
        <v>0.0361759404564385</v>
      </c>
      <c r="AF431" s="7">
        <f t="shared" si="60"/>
        <v>0.593884239314635</v>
      </c>
    </row>
    <row r="432" spans="1:32">
      <c r="A432" s="22" t="s">
        <v>880</v>
      </c>
      <c r="B432" s="167" t="s">
        <v>1296</v>
      </c>
      <c r="C432" s="206">
        <f>Dashboard!J445</f>
        <v>7.69645153444867</v>
      </c>
      <c r="D432" s="22" t="s">
        <v>880</v>
      </c>
      <c r="E432">
        <v>2</v>
      </c>
      <c r="F432" s="209">
        <f t="shared" ref="F432:F450" si="66">LARGE(C$431:C$450,E432)</f>
        <v>11.8089192390234</v>
      </c>
      <c r="G432" t="str">
        <f ca="1" t="shared" si="63"/>
        <v>Hillside</v>
      </c>
      <c r="H432" s="209">
        <f t="shared" si="58"/>
        <v>11.8089192390234</v>
      </c>
      <c r="I432" t="str">
        <f t="shared" si="64"/>
        <v/>
      </c>
      <c r="J432" s="209">
        <f>MIN(C$431:C$450)</f>
        <v>-3.83783850260231</v>
      </c>
      <c r="K432" s="167"/>
      <c r="L432" s="209"/>
      <c r="U432" s="214" t="s">
        <v>856</v>
      </c>
      <c r="V432" s="209">
        <f>Dashboard!F433</f>
        <v>1.3880171034091</v>
      </c>
      <c r="W432" s="209">
        <f>Dashboard!G433</f>
        <v>0.749064154070739</v>
      </c>
      <c r="X432" s="209">
        <f>Dashboard!H433</f>
        <v>0.896922648262952</v>
      </c>
      <c r="Y432" s="209">
        <f>Dashboard!I433</f>
        <v>0.571508255723844</v>
      </c>
      <c r="Z432" s="209">
        <f>Dashboard!J433</f>
        <v>0.141334456122626</v>
      </c>
      <c r="AA432" s="7">
        <f t="shared" si="61"/>
        <v>-5.11655789945548</v>
      </c>
      <c r="AB432" s="208" t="s">
        <v>1544</v>
      </c>
      <c r="AC432" s="176" t="s">
        <v>1544</v>
      </c>
      <c r="AD432" t="str">
        <f t="shared" si="62"/>
        <v/>
      </c>
      <c r="AE432" s="7">
        <f>Dashboard!L433</f>
        <v>-0.31167066182162</v>
      </c>
      <c r="AF432" s="7">
        <f t="shared" si="60"/>
        <v>-5.11655789945548</v>
      </c>
    </row>
    <row r="433" spans="1:32">
      <c r="A433" s="22" t="s">
        <v>882</v>
      </c>
      <c r="B433" s="167" t="s">
        <v>1296</v>
      </c>
      <c r="C433" s="206">
        <f>Dashboard!J446</f>
        <v>3.7370883294381</v>
      </c>
      <c r="D433" s="22" t="s">
        <v>882</v>
      </c>
      <c r="E433">
        <v>3</v>
      </c>
      <c r="F433" s="209">
        <f t="shared" si="66"/>
        <v>10.6606067934982</v>
      </c>
      <c r="G433" t="str">
        <f ca="1" t="shared" si="63"/>
        <v>Dundonald</v>
      </c>
      <c r="H433" s="209">
        <f t="shared" si="58"/>
        <v>10.6606067934982</v>
      </c>
      <c r="I433" t="str">
        <f t="shared" si="64"/>
        <v/>
      </c>
      <c r="J433" s="209"/>
      <c r="K433" s="167"/>
      <c r="L433" s="209"/>
      <c r="U433" s="214" t="s">
        <v>858</v>
      </c>
      <c r="V433" s="209">
        <f>Dashboard!F434</f>
        <v>1.76377975547732</v>
      </c>
      <c r="W433" s="209">
        <f>Dashboard!G434</f>
        <v>2.21182736739038</v>
      </c>
      <c r="X433" s="209">
        <f>Dashboard!H434</f>
        <v>1.4952512380969</v>
      </c>
      <c r="Y433" s="209">
        <f>Dashboard!I434</f>
        <v>1.7155363169283</v>
      </c>
      <c r="Z433" s="209">
        <f>Dashboard!J434</f>
        <v>0.744485190808983</v>
      </c>
      <c r="AA433" s="7">
        <f t="shared" si="61"/>
        <v>-4.18332577908047</v>
      </c>
      <c r="AB433" s="208" t="s">
        <v>1545</v>
      </c>
      <c r="AC433" s="22" t="s">
        <v>1545</v>
      </c>
      <c r="AD433" t="str">
        <f t="shared" si="62"/>
        <v/>
      </c>
      <c r="AE433" s="7">
        <f>Dashboard!L434</f>
        <v>-0.254823641167084</v>
      </c>
      <c r="AF433" s="7">
        <f t="shared" si="60"/>
        <v>-4.18332577908047</v>
      </c>
    </row>
    <row r="434" spans="1:32">
      <c r="A434" s="22" t="s">
        <v>884</v>
      </c>
      <c r="B434" s="167" t="s">
        <v>1296</v>
      </c>
      <c r="C434" s="206">
        <f>Dashboard!J447</f>
        <v>-3.83783850260231</v>
      </c>
      <c r="D434" s="22" t="s">
        <v>884</v>
      </c>
      <c r="E434">
        <v>4</v>
      </c>
      <c r="F434" s="209">
        <f t="shared" si="66"/>
        <v>10.1262079276874</v>
      </c>
      <c r="G434" t="str">
        <f ca="1" t="shared" si="63"/>
        <v>Merton Park</v>
      </c>
      <c r="H434" s="209">
        <f t="shared" si="58"/>
        <v>10.1262079276874</v>
      </c>
      <c r="I434" t="str">
        <f t="shared" si="64"/>
        <v/>
      </c>
      <c r="J434" s="209"/>
      <c r="K434" s="167"/>
      <c r="L434" s="209"/>
      <c r="U434" s="214" t="s">
        <v>860</v>
      </c>
      <c r="V434" s="209">
        <f>Dashboard!F435</f>
        <v>-1.96168294403288</v>
      </c>
      <c r="W434" s="209">
        <f>Dashboard!G435</f>
        <v>-0.450328699279324</v>
      </c>
      <c r="X434" s="209">
        <f>Dashboard!H435</f>
        <v>-1.47600241298317</v>
      </c>
      <c r="Y434" s="209">
        <f>Dashboard!I435</f>
        <v>-0.957781247710542</v>
      </c>
      <c r="Z434" s="209">
        <f>Dashboard!J435</f>
        <v>-0.819489031864842</v>
      </c>
      <c r="AA434" s="7">
        <f t="shared" si="61"/>
        <v>4.68772168822079</v>
      </c>
      <c r="AB434" s="208" t="s">
        <v>861</v>
      </c>
      <c r="AC434" s="176" t="s">
        <v>861</v>
      </c>
      <c r="AD434" t="str">
        <f t="shared" si="62"/>
        <v/>
      </c>
      <c r="AE434" s="7">
        <f>Dashboard!L435</f>
        <v>0.285548478042009</v>
      </c>
      <c r="AF434" s="7">
        <f t="shared" si="60"/>
        <v>4.68772168822079</v>
      </c>
    </row>
    <row r="435" spans="1:32">
      <c r="A435" s="22" t="s">
        <v>886</v>
      </c>
      <c r="B435" s="167" t="s">
        <v>1296</v>
      </c>
      <c r="C435" s="206">
        <f>Dashboard!J448</f>
        <v>10.6606067934982</v>
      </c>
      <c r="D435" s="22" t="s">
        <v>886</v>
      </c>
      <c r="E435">
        <v>5</v>
      </c>
      <c r="F435" s="209">
        <f t="shared" si="66"/>
        <v>9.54733318251859</v>
      </c>
      <c r="G435" t="str">
        <f ca="1" t="shared" si="63"/>
        <v>Trinity</v>
      </c>
      <c r="H435" s="209">
        <f t="shared" si="58"/>
        <v>9.54733318251859</v>
      </c>
      <c r="I435" t="str">
        <f t="shared" si="64"/>
        <v/>
      </c>
      <c r="J435" s="209"/>
      <c r="K435" s="167"/>
      <c r="L435" s="209"/>
      <c r="U435" s="214" t="s">
        <v>862</v>
      </c>
      <c r="V435" s="209">
        <f>Dashboard!F436</f>
        <v>0.870274670321395</v>
      </c>
      <c r="W435" s="209">
        <f>Dashboard!G436</f>
        <v>0.999669796679906</v>
      </c>
      <c r="X435" s="209">
        <f>Dashboard!H436</f>
        <v>0.384111638982442</v>
      </c>
      <c r="Y435" s="209">
        <f>Dashboard!I436</f>
        <v>0.999520760755344</v>
      </c>
      <c r="Z435" s="209">
        <f>Dashboard!J436</f>
        <v>0.725463085052353</v>
      </c>
      <c r="AA435" s="7">
        <f t="shared" si="61"/>
        <v>-0.594326761629119</v>
      </c>
      <c r="AB435" s="208" t="s">
        <v>1546</v>
      </c>
      <c r="AC435" s="22" t="s">
        <v>1546</v>
      </c>
      <c r="AD435" t="str">
        <f t="shared" si="62"/>
        <v/>
      </c>
      <c r="AE435" s="7">
        <f>Dashboard!L436</f>
        <v>-0.0362028963172605</v>
      </c>
      <c r="AF435" s="7">
        <f t="shared" si="60"/>
        <v>-0.594326761629119</v>
      </c>
    </row>
    <row r="436" spans="1:32">
      <c r="A436" s="22" t="s">
        <v>888</v>
      </c>
      <c r="B436" s="167" t="s">
        <v>1296</v>
      </c>
      <c r="C436" s="206">
        <f>Dashboard!J449</f>
        <v>-1.60141874048827</v>
      </c>
      <c r="D436" s="22" t="s">
        <v>888</v>
      </c>
      <c r="E436">
        <v>6</v>
      </c>
      <c r="F436" s="209">
        <f t="shared" si="66"/>
        <v>9.30268802075815</v>
      </c>
      <c r="G436" t="str">
        <f ca="1" t="shared" si="63"/>
        <v>West Barnes</v>
      </c>
      <c r="H436" s="209">
        <f t="shared" si="58"/>
        <v>9.30268802075815</v>
      </c>
      <c r="I436" t="str">
        <f t="shared" si="64"/>
        <v/>
      </c>
      <c r="J436" s="209"/>
      <c r="K436" s="167"/>
      <c r="L436" s="209"/>
      <c r="U436" s="214" t="s">
        <v>864</v>
      </c>
      <c r="V436" s="209">
        <f>Dashboard!F437</f>
        <v>-2.82346156437992</v>
      </c>
      <c r="W436" s="209">
        <f>Dashboard!G437</f>
        <v>-2.87547372555903</v>
      </c>
      <c r="X436" s="209">
        <f>Dashboard!H437</f>
        <v>-2.81821361780998</v>
      </c>
      <c r="Y436" s="209">
        <f>Dashboard!I437</f>
        <v>-2.61347257060791</v>
      </c>
      <c r="Z436" s="209">
        <f>Dashboard!J437</f>
        <v>-2.40500997310199</v>
      </c>
      <c r="AA436" s="7">
        <f t="shared" si="61"/>
        <v>1.71738316848557</v>
      </c>
      <c r="AB436" s="208" t="s">
        <v>1547</v>
      </c>
      <c r="AC436" s="176" t="s">
        <v>1547</v>
      </c>
      <c r="AD436" t="str">
        <f t="shared" si="62"/>
        <v/>
      </c>
      <c r="AE436" s="7">
        <f>Dashboard!L437</f>
        <v>0.104612897819483</v>
      </c>
      <c r="AF436" s="7">
        <f t="shared" si="60"/>
        <v>1.71738316848557</v>
      </c>
    </row>
    <row r="437" spans="1:32">
      <c r="A437" s="22" t="s">
        <v>890</v>
      </c>
      <c r="B437" s="167" t="s">
        <v>1296</v>
      </c>
      <c r="C437" s="206">
        <f>Dashboard!J450</f>
        <v>3.77229790084435</v>
      </c>
      <c r="D437" s="22" t="s">
        <v>890</v>
      </c>
      <c r="E437">
        <v>7</v>
      </c>
      <c r="F437" s="209">
        <f t="shared" si="66"/>
        <v>8.95853494193267</v>
      </c>
      <c r="G437" t="str">
        <f ca="1" t="shared" si="63"/>
        <v>Wimbledon Park</v>
      </c>
      <c r="H437" s="209">
        <f t="shared" si="58"/>
        <v>8.95853494193267</v>
      </c>
      <c r="I437" t="str">
        <f t="shared" si="64"/>
        <v/>
      </c>
      <c r="J437" s="209"/>
      <c r="K437" s="167"/>
      <c r="L437" s="209"/>
      <c r="U437" s="214" t="s">
        <v>866</v>
      </c>
      <c r="V437" s="209">
        <f>Dashboard!F438</f>
        <v>0.22105619657806</v>
      </c>
      <c r="W437" s="209">
        <f>Dashboard!G438</f>
        <v>1.18286919049299</v>
      </c>
      <c r="X437" s="209">
        <f>Dashboard!H438</f>
        <v>0.0618273038682962</v>
      </c>
      <c r="Y437" s="209">
        <f>Dashboard!I438</f>
        <v>0.488330246776875</v>
      </c>
      <c r="Z437" s="209">
        <f>Dashboard!J438</f>
        <v>0.762089495447007</v>
      </c>
      <c r="AA437" s="7">
        <f t="shared" si="61"/>
        <v>2.22047543953683</v>
      </c>
      <c r="AB437" s="208" t="s">
        <v>1548</v>
      </c>
      <c r="AC437" s="22" t="s">
        <v>1548</v>
      </c>
      <c r="AD437" t="str">
        <f t="shared" si="62"/>
        <v/>
      </c>
      <c r="AE437" s="7">
        <f>Dashboard!L438</f>
        <v>0.135258324717237</v>
      </c>
      <c r="AF437" s="7">
        <f t="shared" si="60"/>
        <v>2.22047543953683</v>
      </c>
    </row>
    <row r="438" spans="1:32">
      <c r="A438" s="22" t="s">
        <v>892</v>
      </c>
      <c r="B438" s="167" t="s">
        <v>1296</v>
      </c>
      <c r="C438" s="206">
        <f>Dashboard!J451</f>
        <v>11.8089192390234</v>
      </c>
      <c r="D438" s="22" t="s">
        <v>892</v>
      </c>
      <c r="E438">
        <v>8</v>
      </c>
      <c r="F438" s="209">
        <f t="shared" si="66"/>
        <v>7.87823719706804</v>
      </c>
      <c r="G438" t="str">
        <f ca="1" t="shared" si="63"/>
        <v>Abbey</v>
      </c>
      <c r="H438" s="209">
        <f t="shared" si="58"/>
        <v>7.87823719706804</v>
      </c>
      <c r="I438" t="str">
        <f t="shared" si="64"/>
        <v/>
      </c>
      <c r="J438" s="209"/>
      <c r="K438" s="167"/>
      <c r="L438" s="209"/>
      <c r="U438" s="214" t="s">
        <v>868</v>
      </c>
      <c r="V438" s="209">
        <f>Dashboard!F439</f>
        <v>0.223247115122071</v>
      </c>
      <c r="W438" s="209">
        <f>Dashboard!G439</f>
        <v>-0.717084609021899</v>
      </c>
      <c r="X438" s="209">
        <f>Dashboard!H439</f>
        <v>-1.44431317213253</v>
      </c>
      <c r="Y438" s="209">
        <f>Dashboard!I439</f>
        <v>-1.11834023576235</v>
      </c>
      <c r="Z438" s="209">
        <f>Dashboard!J439</f>
        <v>-1.13103367103707</v>
      </c>
      <c r="AA438" s="7">
        <f t="shared" si="61"/>
        <v>-5.5581555334756</v>
      </c>
      <c r="AB438" s="208" t="s">
        <v>1549</v>
      </c>
      <c r="AC438" s="176" t="s">
        <v>1549</v>
      </c>
      <c r="AD438" t="str">
        <f t="shared" si="62"/>
        <v/>
      </c>
      <c r="AE438" s="7">
        <f>Dashboard!L439</f>
        <v>-0.338570196539786</v>
      </c>
      <c r="AF438" s="7">
        <f t="shared" si="60"/>
        <v>-5.5581555334756</v>
      </c>
    </row>
    <row r="439" spans="1:32">
      <c r="A439" s="22" t="s">
        <v>894</v>
      </c>
      <c r="B439" s="167" t="s">
        <v>1296</v>
      </c>
      <c r="C439" s="206">
        <f>Dashboard!J452</f>
        <v>6.50891917376534</v>
      </c>
      <c r="D439" s="22" t="s">
        <v>894</v>
      </c>
      <c r="E439">
        <v>9</v>
      </c>
      <c r="F439" s="209">
        <f t="shared" si="66"/>
        <v>7.69645153444867</v>
      </c>
      <c r="G439" t="str">
        <f ca="1" t="shared" si="63"/>
        <v>Cannon Hill</v>
      </c>
      <c r="H439" s="209">
        <f t="shared" si="58"/>
        <v>7.69645153444867</v>
      </c>
      <c r="I439" t="str">
        <f t="shared" si="64"/>
        <v/>
      </c>
      <c r="J439" s="209"/>
      <c r="K439" s="167"/>
      <c r="L439" s="209"/>
      <c r="U439" s="214" t="s">
        <v>870</v>
      </c>
      <c r="V439" s="209">
        <f>Dashboard!F440</f>
        <v>-4.82556224878</v>
      </c>
      <c r="W439" s="209">
        <f>Dashboard!G440</f>
        <v>-4.21210483595784</v>
      </c>
      <c r="X439" s="209">
        <f>Dashboard!H440</f>
        <v>-4.20945537365793</v>
      </c>
      <c r="Y439" s="209">
        <f>Dashboard!I440</f>
        <v>-4.98628642633489</v>
      </c>
      <c r="Z439" s="209">
        <f>Dashboard!J440</f>
        <v>-4.89625588045896</v>
      </c>
      <c r="AA439" s="7">
        <f t="shared" si="61"/>
        <v>-0.290136435600099</v>
      </c>
      <c r="AB439" s="208" t="s">
        <v>1550</v>
      </c>
      <c r="AC439" s="22" t="s">
        <v>1550</v>
      </c>
      <c r="AD439" t="str">
        <f t="shared" si="62"/>
        <v/>
      </c>
      <c r="AE439" s="7">
        <f>Dashboard!L440</f>
        <v>-0.0176734079197407</v>
      </c>
      <c r="AF439" s="7">
        <f t="shared" si="60"/>
        <v>-0.290136435600099</v>
      </c>
    </row>
    <row r="440" spans="1:32">
      <c r="A440" s="22" t="s">
        <v>896</v>
      </c>
      <c r="B440" s="167" t="s">
        <v>1296</v>
      </c>
      <c r="C440" s="206">
        <f>Dashboard!J453</f>
        <v>3.98759783966473</v>
      </c>
      <c r="D440" s="22" t="s">
        <v>896</v>
      </c>
      <c r="E440">
        <v>10</v>
      </c>
      <c r="F440" s="209">
        <f t="shared" si="66"/>
        <v>7.33705772555643</v>
      </c>
      <c r="G440" t="str">
        <f ca="1" t="shared" si="63"/>
        <v>Lower Morden</v>
      </c>
      <c r="H440" s="209">
        <f t="shared" si="58"/>
        <v>7.33705772555643</v>
      </c>
      <c r="I440" t="str">
        <f t="shared" si="64"/>
        <v/>
      </c>
      <c r="J440" s="209"/>
      <c r="K440" s="167"/>
      <c r="L440" s="209"/>
      <c r="U440" s="214" t="s">
        <v>872</v>
      </c>
      <c r="V440" s="209">
        <f>Dashboard!F441</f>
        <v>-1.15409483566826</v>
      </c>
      <c r="W440" s="209">
        <f>Dashboard!G441</f>
        <v>-1.99417777295657</v>
      </c>
      <c r="X440" s="209">
        <f>Dashboard!H441</f>
        <v>-1.4074428172237</v>
      </c>
      <c r="Y440" s="209">
        <f>Dashboard!I441</f>
        <v>-1.79212134817991</v>
      </c>
      <c r="Z440" s="209">
        <f>Dashboard!J441</f>
        <v>-2.11320650875898</v>
      </c>
      <c r="AA440" s="7">
        <f t="shared" si="61"/>
        <v>-3.93632687363826</v>
      </c>
      <c r="AB440" s="208" t="s">
        <v>873</v>
      </c>
      <c r="AC440" s="176" t="s">
        <v>873</v>
      </c>
      <c r="AD440" t="str">
        <f t="shared" si="62"/>
        <v/>
      </c>
      <c r="AE440" s="7">
        <f>Dashboard!L441</f>
        <v>-0.239777918272678</v>
      </c>
      <c r="AF440" s="7">
        <f t="shared" si="60"/>
        <v>-3.93632687363826</v>
      </c>
    </row>
    <row r="441" spans="1:32">
      <c r="A441" s="22" t="s">
        <v>898</v>
      </c>
      <c r="B441" s="167" t="s">
        <v>1296</v>
      </c>
      <c r="C441" s="206">
        <f>Dashboard!J454</f>
        <v>7.33705772555643</v>
      </c>
      <c r="D441" s="22" t="s">
        <v>898</v>
      </c>
      <c r="E441">
        <v>11</v>
      </c>
      <c r="F441" s="209">
        <f t="shared" si="66"/>
        <v>7.05643412382689</v>
      </c>
      <c r="G441" t="str">
        <f ca="1" t="shared" si="63"/>
        <v>Raynes Park</v>
      </c>
      <c r="H441" s="209">
        <f t="shared" si="58"/>
        <v>7.05643412382689</v>
      </c>
      <c r="I441" t="str">
        <f t="shared" si="64"/>
        <v/>
      </c>
      <c r="J441" s="209"/>
      <c r="K441" s="167"/>
      <c r="L441" s="209"/>
      <c r="U441" s="214" t="s">
        <v>874</v>
      </c>
      <c r="V441" s="209">
        <f>Dashboard!F442</f>
        <v>-2.67422242027743</v>
      </c>
      <c r="W441" s="209">
        <f>Dashboard!G442</f>
        <v>-3.60232921731416</v>
      </c>
      <c r="X441" s="209">
        <f>Dashboard!H442</f>
        <v>-3.47664514029789</v>
      </c>
      <c r="Y441" s="209">
        <f>Dashboard!I442</f>
        <v>-3.61425365687692</v>
      </c>
      <c r="Z441" s="209">
        <f>Dashboard!J442</f>
        <v>-4.00729226644195</v>
      </c>
      <c r="AA441" s="7">
        <f t="shared" si="61"/>
        <v>-5.47110290398676</v>
      </c>
      <c r="AB441" s="208" t="s">
        <v>1551</v>
      </c>
      <c r="AC441" s="22" t="s">
        <v>1551</v>
      </c>
      <c r="AD441" t="str">
        <f t="shared" si="62"/>
        <v/>
      </c>
      <c r="AE441" s="7">
        <f>Dashboard!L442</f>
        <v>-0.333267461541128</v>
      </c>
      <c r="AF441" s="7">
        <f t="shared" si="60"/>
        <v>-5.47110290398676</v>
      </c>
    </row>
    <row r="442" spans="1:32">
      <c r="A442" s="22" t="s">
        <v>900</v>
      </c>
      <c r="B442" s="167" t="s">
        <v>1296</v>
      </c>
      <c r="C442" s="206">
        <f>Dashboard!J455</f>
        <v>10.1262079276874</v>
      </c>
      <c r="D442" s="22" t="s">
        <v>900</v>
      </c>
      <c r="E442">
        <v>12</v>
      </c>
      <c r="F442" s="209">
        <f t="shared" si="66"/>
        <v>6.50891917376534</v>
      </c>
      <c r="G442" t="str">
        <f ca="1" t="shared" si="63"/>
        <v>Lavender Fields</v>
      </c>
      <c r="H442" s="209">
        <f t="shared" si="58"/>
        <v>6.50891917376534</v>
      </c>
      <c r="I442" t="str">
        <f t="shared" si="64"/>
        <v/>
      </c>
      <c r="J442" s="209"/>
      <c r="K442" s="167"/>
      <c r="L442" s="209"/>
      <c r="U442" s="214" t="s">
        <v>876</v>
      </c>
      <c r="V442" s="209">
        <f>Dashboard!F443</f>
        <v>-1.07487871791022</v>
      </c>
      <c r="W442" s="209">
        <f>Dashboard!G443</f>
        <v>-0.820372132754862</v>
      </c>
      <c r="X442" s="209">
        <f>Dashboard!H443</f>
        <v>-0.621206706180588</v>
      </c>
      <c r="Y442" s="209">
        <f>Dashboard!I443</f>
        <v>-1.17558428316533</v>
      </c>
      <c r="Z442" s="209">
        <f>Dashboard!J443</f>
        <v>-1.90392941484132</v>
      </c>
      <c r="AA442" s="7">
        <f t="shared" si="61"/>
        <v>-3.40253865060588</v>
      </c>
      <c r="AB442" s="208" t="s">
        <v>877</v>
      </c>
      <c r="AC442" s="176" t="s">
        <v>877</v>
      </c>
      <c r="AD442" t="str">
        <f t="shared" si="62"/>
        <v/>
      </c>
      <c r="AE442" s="7">
        <f>Dashboard!L443</f>
        <v>-0.207262674232775</v>
      </c>
      <c r="AF442" s="7">
        <f t="shared" si="60"/>
        <v>-3.40253865060588</v>
      </c>
    </row>
    <row r="443" spans="1:32">
      <c r="A443" s="22" t="s">
        <v>902</v>
      </c>
      <c r="B443" s="167" t="s">
        <v>1296</v>
      </c>
      <c r="C443" s="206">
        <f>Dashboard!J456</f>
        <v>1.68957258336319</v>
      </c>
      <c r="D443" s="22" t="s">
        <v>902</v>
      </c>
      <c r="E443">
        <v>13</v>
      </c>
      <c r="F443" s="209">
        <f t="shared" si="66"/>
        <v>3.98759783966473</v>
      </c>
      <c r="G443" t="str">
        <f ca="1" t="shared" si="63"/>
        <v>Longthornton</v>
      </c>
      <c r="H443" s="209">
        <f t="shared" si="58"/>
        <v>3.98759783966473</v>
      </c>
      <c r="I443" t="str">
        <f t="shared" si="64"/>
        <v/>
      </c>
      <c r="J443" s="209"/>
      <c r="K443" s="167"/>
      <c r="L443" s="209"/>
      <c r="U443" s="214" t="s">
        <v>878</v>
      </c>
      <c r="V443" s="209">
        <f>Dashboard!F444</f>
        <v>6.27027291224621</v>
      </c>
      <c r="W443" s="209">
        <f>Dashboard!G444</f>
        <v>6.59046824767212</v>
      </c>
      <c r="X443" s="209">
        <f>Dashboard!H444</f>
        <v>6.97607896861632</v>
      </c>
      <c r="Y443" s="209">
        <f>Dashboard!I444</f>
        <v>6.67964579818064</v>
      </c>
      <c r="Z443" s="209">
        <f>Dashboard!J444</f>
        <v>7.87823719706804</v>
      </c>
      <c r="AA443" s="7">
        <f t="shared" si="61"/>
        <v>6.59930767581854</v>
      </c>
      <c r="AB443" s="208" t="s">
        <v>1552</v>
      </c>
      <c r="AC443" s="22" t="s">
        <v>24</v>
      </c>
      <c r="AD443" t="str">
        <f t="shared" si="62"/>
        <v>N</v>
      </c>
      <c r="AE443" s="7">
        <f>Dashboard!L444</f>
        <v>0.401991071205458</v>
      </c>
      <c r="AF443" s="7">
        <f t="shared" si="60"/>
        <v>6.59930767581854</v>
      </c>
    </row>
    <row r="444" spans="1:32">
      <c r="A444" s="22" t="s">
        <v>904</v>
      </c>
      <c r="B444" s="167" t="s">
        <v>1296</v>
      </c>
      <c r="C444" s="206">
        <f>Dashboard!J457</f>
        <v>-1.18897146219682</v>
      </c>
      <c r="D444" s="22" t="s">
        <v>904</v>
      </c>
      <c r="E444">
        <v>14</v>
      </c>
      <c r="F444" s="209">
        <f t="shared" si="66"/>
        <v>3.77229790084435</v>
      </c>
      <c r="G444" t="str">
        <f ca="1" t="shared" si="63"/>
        <v>Graveney</v>
      </c>
      <c r="H444" s="209">
        <f t="shared" si="58"/>
        <v>3.77229790084435</v>
      </c>
      <c r="I444" t="str">
        <f t="shared" si="64"/>
        <v/>
      </c>
      <c r="J444" s="209"/>
      <c r="K444" s="167"/>
      <c r="L444" s="209"/>
      <c r="U444" s="214" t="s">
        <v>879</v>
      </c>
      <c r="V444" s="209">
        <f>Dashboard!F445</f>
        <v>7.13837623208259</v>
      </c>
      <c r="W444" s="209">
        <f>Dashboard!G445</f>
        <v>7.64124210276576</v>
      </c>
      <c r="X444" s="209">
        <f>Dashboard!H445</f>
        <v>7.64617159873022</v>
      </c>
      <c r="Y444" s="209">
        <f>Dashboard!I445</f>
        <v>7.89193873106802</v>
      </c>
      <c r="Z444" s="209">
        <f>Dashboard!J445</f>
        <v>7.69645153444867</v>
      </c>
      <c r="AA444" s="7">
        <f t="shared" si="61"/>
        <v>2.29041817741452</v>
      </c>
      <c r="AB444" s="208" t="s">
        <v>1553</v>
      </c>
      <c r="AC444" s="176" t="s">
        <v>1553</v>
      </c>
      <c r="AD444" t="str">
        <f t="shared" si="62"/>
        <v/>
      </c>
      <c r="AE444" s="7">
        <f>Dashboard!L445</f>
        <v>0.139518825591521</v>
      </c>
      <c r="AF444" s="7">
        <f t="shared" si="60"/>
        <v>2.29041817741452</v>
      </c>
    </row>
    <row r="445" spans="1:32">
      <c r="A445" s="22" t="s">
        <v>906</v>
      </c>
      <c r="B445" s="167" t="s">
        <v>1296</v>
      </c>
      <c r="C445" s="206">
        <f>Dashboard!J458</f>
        <v>7.05643412382689</v>
      </c>
      <c r="D445" s="22" t="s">
        <v>906</v>
      </c>
      <c r="E445">
        <v>15</v>
      </c>
      <c r="F445" s="209">
        <f t="shared" si="66"/>
        <v>3.7370883294381</v>
      </c>
      <c r="G445" t="str">
        <f ca="1" t="shared" si="63"/>
        <v>Colliers Wood</v>
      </c>
      <c r="H445" s="209">
        <f t="shared" si="58"/>
        <v>3.7370883294381</v>
      </c>
      <c r="I445" t="str">
        <f t="shared" si="64"/>
        <v/>
      </c>
      <c r="J445" s="209"/>
      <c r="K445" s="167"/>
      <c r="L445" s="209"/>
      <c r="U445" s="214" t="s">
        <v>881</v>
      </c>
      <c r="V445" s="209">
        <f>Dashboard!F446</f>
        <v>3.26041767742943</v>
      </c>
      <c r="W445" s="209">
        <f>Dashboard!G446</f>
        <v>2.9986895748983</v>
      </c>
      <c r="X445" s="209">
        <f>Dashboard!H446</f>
        <v>3.43918354210647</v>
      </c>
      <c r="Y445" s="209">
        <f>Dashboard!I446</f>
        <v>4.25290722343539</v>
      </c>
      <c r="Z445" s="209">
        <f>Dashboard!J446</f>
        <v>3.7370883294381</v>
      </c>
      <c r="AA445" s="7">
        <f t="shared" si="61"/>
        <v>1.95632224069382</v>
      </c>
      <c r="AB445" s="208" t="s">
        <v>1554</v>
      </c>
      <c r="AC445" s="22" t="s">
        <v>1554</v>
      </c>
      <c r="AD445" t="str">
        <f t="shared" si="62"/>
        <v/>
      </c>
      <c r="AE445" s="7">
        <f>Dashboard!L446</f>
        <v>0.119167663002169</v>
      </c>
      <c r="AF445" s="7">
        <f t="shared" si="60"/>
        <v>1.95632224069382</v>
      </c>
    </row>
    <row r="446" spans="1:32">
      <c r="A446" s="22" t="s">
        <v>908</v>
      </c>
      <c r="B446" s="167" t="s">
        <v>1296</v>
      </c>
      <c r="C446" s="206">
        <f>Dashboard!J459</f>
        <v>-2.97064470281402</v>
      </c>
      <c r="D446" s="22" t="s">
        <v>908</v>
      </c>
      <c r="E446">
        <v>16</v>
      </c>
      <c r="F446" s="209">
        <f t="shared" si="66"/>
        <v>1.68957258336319</v>
      </c>
      <c r="G446" t="str">
        <f ca="1" t="shared" si="63"/>
        <v>Pollards Hill</v>
      </c>
      <c r="H446" s="209">
        <f t="shared" si="58"/>
        <v>1.68957258336319</v>
      </c>
      <c r="I446" t="str">
        <f t="shared" si="64"/>
        <v/>
      </c>
      <c r="J446" s="209"/>
      <c r="K446" s="167"/>
      <c r="L446" s="209"/>
      <c r="U446" s="214" t="s">
        <v>883</v>
      </c>
      <c r="V446" s="209">
        <f>Dashboard!F447</f>
        <v>-2.34825035408123</v>
      </c>
      <c r="W446" s="209">
        <f>Dashboard!G447</f>
        <v>-2.52940276278267</v>
      </c>
      <c r="X446" s="209">
        <f>Dashboard!H447</f>
        <v>-1.93398804908916</v>
      </c>
      <c r="Y446" s="209">
        <f>Dashboard!I447</f>
        <v>-3.12961685231329</v>
      </c>
      <c r="Z446" s="209">
        <f>Dashboard!J447</f>
        <v>-3.83783850260231</v>
      </c>
      <c r="AA446" s="7">
        <f t="shared" si="61"/>
        <v>-6.11347565063158</v>
      </c>
      <c r="AB446" s="208" t="s">
        <v>1555</v>
      </c>
      <c r="AC446" s="176" t="s">
        <v>1555</v>
      </c>
      <c r="AD446" t="str">
        <f t="shared" si="62"/>
        <v/>
      </c>
      <c r="AE446" s="7">
        <f>Dashboard!L447</f>
        <v>-0.37239703713027</v>
      </c>
      <c r="AF446" s="7">
        <f t="shared" si="60"/>
        <v>-6.11347565063158</v>
      </c>
    </row>
    <row r="447" spans="1:32">
      <c r="A447" s="22" t="s">
        <v>910</v>
      </c>
      <c r="B447" s="167" t="s">
        <v>1296</v>
      </c>
      <c r="C447" s="206">
        <f>Dashboard!J460</f>
        <v>9.54733318251859</v>
      </c>
      <c r="D447" s="22" t="s">
        <v>910</v>
      </c>
      <c r="E447">
        <v>17</v>
      </c>
      <c r="F447" s="209">
        <f t="shared" si="66"/>
        <v>-1.18897146219682</v>
      </c>
      <c r="G447" t="str">
        <f ca="1" t="shared" si="63"/>
        <v>Ravensbury</v>
      </c>
      <c r="H447" s="209">
        <f t="shared" si="58"/>
        <v>-1.18897146219682</v>
      </c>
      <c r="I447" t="str">
        <f t="shared" si="64"/>
        <v/>
      </c>
      <c r="J447" s="209"/>
      <c r="K447" s="167"/>
      <c r="L447" s="209"/>
      <c r="U447" s="214" t="s">
        <v>885</v>
      </c>
      <c r="V447" s="209">
        <f>Dashboard!F448</f>
        <v>9.72870468566642</v>
      </c>
      <c r="W447" s="209">
        <f>Dashboard!G448</f>
        <v>10.1556320639533</v>
      </c>
      <c r="X447" s="209">
        <f>Dashboard!H448</f>
        <v>10.2113873307815</v>
      </c>
      <c r="Y447" s="209">
        <f>Dashboard!I448</f>
        <v>10.9274953242991</v>
      </c>
      <c r="Z447" s="209">
        <f>Dashboard!J448</f>
        <v>10.6606067934982</v>
      </c>
      <c r="AA447" s="7">
        <f t="shared" si="61"/>
        <v>3.82465505694206</v>
      </c>
      <c r="AB447" s="208" t="s">
        <v>886</v>
      </c>
      <c r="AC447" s="22" t="s">
        <v>886</v>
      </c>
      <c r="AD447" t="str">
        <f t="shared" si="62"/>
        <v/>
      </c>
      <c r="AE447" s="7">
        <f>Dashboard!L448</f>
        <v>0.232975526957957</v>
      </c>
      <c r="AF447" s="7">
        <f t="shared" si="60"/>
        <v>3.82465505694206</v>
      </c>
    </row>
    <row r="448" spans="1:32">
      <c r="A448" s="22" t="s">
        <v>61</v>
      </c>
      <c r="B448" s="167" t="s">
        <v>1296</v>
      </c>
      <c r="C448" s="206">
        <f>Dashboard!J461</f>
        <v>13.8670144036559</v>
      </c>
      <c r="D448" s="22" t="s">
        <v>61</v>
      </c>
      <c r="E448">
        <v>18</v>
      </c>
      <c r="F448" s="209">
        <f t="shared" si="66"/>
        <v>-1.60141874048827</v>
      </c>
      <c r="G448" t="str">
        <f ca="1" t="shared" si="63"/>
        <v>Figge's Marsh</v>
      </c>
      <c r="H448" s="209">
        <f t="shared" si="58"/>
        <v>-1.60141874048827</v>
      </c>
      <c r="I448" t="str">
        <f t="shared" si="64"/>
        <v/>
      </c>
      <c r="J448" s="209"/>
      <c r="K448" s="167"/>
      <c r="L448" s="209"/>
      <c r="U448" s="214" t="s">
        <v>887</v>
      </c>
      <c r="V448" s="209">
        <f>Dashboard!F449</f>
        <v>-0.798159772577735</v>
      </c>
      <c r="W448" s="209">
        <f>Dashboard!G449</f>
        <v>-0.214218225044181</v>
      </c>
      <c r="X448" s="209">
        <f>Dashboard!H449</f>
        <v>-1.07428654750196</v>
      </c>
      <c r="Y448" s="209">
        <f>Dashboard!I449</f>
        <v>-1.42140312338577</v>
      </c>
      <c r="Z448" s="209">
        <f>Dashboard!J449</f>
        <v>-1.60141874048827</v>
      </c>
      <c r="AA448" s="7">
        <f t="shared" si="61"/>
        <v>-3.29668582980337</v>
      </c>
      <c r="AB448" s="208" t="s">
        <v>1556</v>
      </c>
      <c r="AC448" s="176" t="s">
        <v>1557</v>
      </c>
      <c r="AD448" t="str">
        <f t="shared" si="62"/>
        <v>N</v>
      </c>
      <c r="AE448" s="7">
        <f>Dashboard!L449</f>
        <v>-0.200814741977633</v>
      </c>
      <c r="AF448" s="7">
        <f t="shared" si="60"/>
        <v>-3.29668582980337</v>
      </c>
    </row>
    <row r="449" spans="1:32">
      <c r="A449" s="22" t="s">
        <v>913</v>
      </c>
      <c r="B449" s="167" t="s">
        <v>1296</v>
      </c>
      <c r="C449" s="206">
        <f>Dashboard!J462</f>
        <v>9.30268802075815</v>
      </c>
      <c r="D449" s="22" t="s">
        <v>913</v>
      </c>
      <c r="E449">
        <v>19</v>
      </c>
      <c r="F449" s="209">
        <f t="shared" si="66"/>
        <v>-2.97064470281402</v>
      </c>
      <c r="G449" t="str">
        <f ca="1" t="shared" si="63"/>
        <v>St Helier</v>
      </c>
      <c r="H449" s="209">
        <f t="shared" si="58"/>
        <v>-2.97064470281402</v>
      </c>
      <c r="I449" t="str">
        <f t="shared" si="64"/>
        <v/>
      </c>
      <c r="J449" s="209"/>
      <c r="K449" s="167"/>
      <c r="L449" s="209"/>
      <c r="U449" s="214" t="s">
        <v>889</v>
      </c>
      <c r="V449" s="209">
        <f>Dashboard!F450</f>
        <v>3.19349668811366</v>
      </c>
      <c r="W449" s="209">
        <f>Dashboard!G450</f>
        <v>3.12163301951182</v>
      </c>
      <c r="X449" s="209">
        <f>Dashboard!H450</f>
        <v>3.53181127646121</v>
      </c>
      <c r="Y449" s="209">
        <f>Dashboard!I450</f>
        <v>3.94720921229344</v>
      </c>
      <c r="Z449" s="209">
        <f>Dashboard!J450</f>
        <v>3.77229790084435</v>
      </c>
      <c r="AA449" s="7">
        <f t="shared" si="61"/>
        <v>2.37548017826152</v>
      </c>
      <c r="AB449" s="208" t="s">
        <v>890</v>
      </c>
      <c r="AC449" s="22" t="s">
        <v>890</v>
      </c>
      <c r="AD449" t="str">
        <f t="shared" si="62"/>
        <v/>
      </c>
      <c r="AE449" s="7">
        <f>Dashboard!L450</f>
        <v>0.144700303182672</v>
      </c>
      <c r="AF449" s="7">
        <f t="shared" si="60"/>
        <v>2.37548017826152</v>
      </c>
    </row>
    <row r="450" spans="1:32">
      <c r="A450" s="22" t="s">
        <v>915</v>
      </c>
      <c r="B450" s="167" t="s">
        <v>1296</v>
      </c>
      <c r="C450" s="206">
        <f>Dashboard!J463</f>
        <v>8.95853494193267</v>
      </c>
      <c r="D450" s="22" t="s">
        <v>915</v>
      </c>
      <c r="E450">
        <v>20</v>
      </c>
      <c r="F450" s="209">
        <f t="shared" si="66"/>
        <v>-3.83783850260231</v>
      </c>
      <c r="G450" t="str">
        <f ca="1" t="shared" si="63"/>
        <v>Cricket Green</v>
      </c>
      <c r="H450" s="209">
        <f t="shared" si="58"/>
        <v>-3.83783850260231</v>
      </c>
      <c r="I450" t="str">
        <f t="shared" si="64"/>
        <v/>
      </c>
      <c r="J450" s="209"/>
      <c r="K450" s="167"/>
      <c r="L450" s="209"/>
      <c r="U450" s="214" t="s">
        <v>891</v>
      </c>
      <c r="V450" s="209">
        <f>Dashboard!F451</f>
        <v>10.6073002279628</v>
      </c>
      <c r="W450" s="209">
        <f>Dashboard!G451</f>
        <v>11.1333314352795</v>
      </c>
      <c r="X450" s="209">
        <f>Dashboard!H451</f>
        <v>11.6562106885652</v>
      </c>
      <c r="Y450" s="209">
        <f>Dashboard!I451</f>
        <v>12.3737780902975</v>
      </c>
      <c r="Z450" s="209">
        <f>Dashboard!J451</f>
        <v>11.8089192390234</v>
      </c>
      <c r="AA450" s="7">
        <f t="shared" si="61"/>
        <v>4.93161050774206</v>
      </c>
      <c r="AB450" s="208" t="s">
        <v>892</v>
      </c>
      <c r="AC450" s="176" t="s">
        <v>892</v>
      </c>
      <c r="AD450" t="str">
        <f t="shared" si="62"/>
        <v/>
      </c>
      <c r="AE450" s="7">
        <f>Dashboard!L451</f>
        <v>0.300404752765135</v>
      </c>
      <c r="AF450" s="7">
        <f t="shared" si="60"/>
        <v>4.93161050774206</v>
      </c>
    </row>
    <row r="451" spans="1:32">
      <c r="A451" s="22" t="s">
        <v>917</v>
      </c>
      <c r="B451" s="167" t="s">
        <v>1297</v>
      </c>
      <c r="C451" s="206">
        <f>Dashboard!J464</f>
        <v>4.56896300139304</v>
      </c>
      <c r="D451" s="22" t="s">
        <v>917</v>
      </c>
      <c r="E451">
        <v>1</v>
      </c>
      <c r="F451" s="209">
        <f>LARGE(C$451:C$470,E451)</f>
        <v>6.60476937617787</v>
      </c>
      <c r="G451" t="str">
        <f ca="1" t="shared" si="63"/>
        <v>Royal Docks</v>
      </c>
      <c r="H451" s="209">
        <f t="shared" ref="H451:H514" si="67">F451</f>
        <v>6.60476937617787</v>
      </c>
      <c r="I451" t="str">
        <f t="shared" si="64"/>
        <v>Newham 2009</v>
      </c>
      <c r="J451" s="209">
        <f>MAX(C$451:C$470)</f>
        <v>6.60476937617787</v>
      </c>
      <c r="K451" s="167"/>
      <c r="L451" s="209"/>
      <c r="U451" s="214" t="s">
        <v>893</v>
      </c>
      <c r="V451" s="209">
        <f>Dashboard!F452</f>
        <v>5.96071818095166</v>
      </c>
      <c r="W451" s="209">
        <f>Dashboard!G452</f>
        <v>5.86282044102721</v>
      </c>
      <c r="X451" s="209">
        <f>Dashboard!H452</f>
        <v>5.7479127785425</v>
      </c>
      <c r="Y451" s="209">
        <f>Dashboard!I452</f>
        <v>6.57321210493491</v>
      </c>
      <c r="Z451" s="209">
        <f>Dashboard!J452</f>
        <v>6.50891917376534</v>
      </c>
      <c r="AA451" s="7">
        <f t="shared" si="61"/>
        <v>2.24989264619612</v>
      </c>
      <c r="AB451" s="208" t="s">
        <v>1558</v>
      </c>
      <c r="AC451" s="22" t="s">
        <v>1558</v>
      </c>
      <c r="AD451" t="str">
        <f t="shared" si="62"/>
        <v/>
      </c>
      <c r="AE451" s="7">
        <f>Dashboard!L452</f>
        <v>0.137050248203419</v>
      </c>
      <c r="AF451" s="7">
        <f t="shared" si="60"/>
        <v>2.24989264619612</v>
      </c>
    </row>
    <row r="452" spans="1:32">
      <c r="A452" s="22" t="s">
        <v>919</v>
      </c>
      <c r="B452" s="167" t="s">
        <v>1297</v>
      </c>
      <c r="C452" s="206">
        <f>Dashboard!J465</f>
        <v>-4.49702565057164</v>
      </c>
      <c r="D452" s="22" t="s">
        <v>919</v>
      </c>
      <c r="E452">
        <v>2</v>
      </c>
      <c r="F452" s="209">
        <f t="shared" ref="F452:F470" si="68">LARGE(C$451:C$470,E452)</f>
        <v>4.56896300139304</v>
      </c>
      <c r="G452" t="str">
        <f ca="1" t="shared" si="63"/>
        <v>Beckton</v>
      </c>
      <c r="H452" s="209">
        <f t="shared" si="67"/>
        <v>4.56896300139304</v>
      </c>
      <c r="I452" t="str">
        <f t="shared" si="64"/>
        <v/>
      </c>
      <c r="J452" s="209">
        <f>MIN(C$451:C$470)</f>
        <v>-7.66626192066711</v>
      </c>
      <c r="K452" s="167"/>
      <c r="L452" s="209"/>
      <c r="U452" s="214" t="s">
        <v>895</v>
      </c>
      <c r="V452" s="209">
        <f>Dashboard!F453</f>
        <v>5.42803386869083</v>
      </c>
      <c r="W452" s="209">
        <f>Dashboard!G453</f>
        <v>4.9122378295398</v>
      </c>
      <c r="X452" s="209">
        <f>Dashboard!H453</f>
        <v>4.82151883329612</v>
      </c>
      <c r="Y452" s="209">
        <f>Dashboard!I453</f>
        <v>4.26535715690581</v>
      </c>
      <c r="Z452" s="209">
        <f>Dashboard!J453</f>
        <v>3.98759783966473</v>
      </c>
      <c r="AA452" s="7">
        <f t="shared" si="61"/>
        <v>-5.91174855847673</v>
      </c>
      <c r="AB452" s="208" t="s">
        <v>896</v>
      </c>
      <c r="AC452" s="176" t="s">
        <v>896</v>
      </c>
      <c r="AD452" t="str">
        <f t="shared" si="62"/>
        <v/>
      </c>
      <c r="AE452" s="7">
        <f>Dashboard!L453</f>
        <v>-0.360109007256526</v>
      </c>
      <c r="AF452" s="7">
        <f t="shared" si="60"/>
        <v>-5.91174855847673</v>
      </c>
    </row>
    <row r="453" spans="1:32">
      <c r="A453" s="22" t="s">
        <v>921</v>
      </c>
      <c r="B453" s="167" t="s">
        <v>1297</v>
      </c>
      <c r="C453" s="206">
        <f>Dashboard!J466</f>
        <v>-7.66626192066711</v>
      </c>
      <c r="D453" s="22" t="s">
        <v>921</v>
      </c>
      <c r="E453">
        <v>3</v>
      </c>
      <c r="F453" s="209">
        <f t="shared" si="68"/>
        <v>-0.938228560787134</v>
      </c>
      <c r="G453" t="str">
        <f ca="1" t="shared" si="63"/>
        <v>Stratford and New Town</v>
      </c>
      <c r="H453" s="209">
        <f t="shared" si="67"/>
        <v>-0.938228560787134</v>
      </c>
      <c r="I453" t="str">
        <f t="shared" si="64"/>
        <v/>
      </c>
      <c r="J453" s="209"/>
      <c r="K453" s="167"/>
      <c r="L453" s="209"/>
      <c r="U453" s="214" t="s">
        <v>897</v>
      </c>
      <c r="V453" s="209">
        <f>Dashboard!F454</f>
        <v>8.71424999304436</v>
      </c>
      <c r="W453" s="209">
        <f>Dashboard!G454</f>
        <v>8.07980502492868</v>
      </c>
      <c r="X453" s="209">
        <f>Dashboard!H454</f>
        <v>8.22610322392103</v>
      </c>
      <c r="Y453" s="209">
        <f>Dashboard!I454</f>
        <v>7.33000242760384</v>
      </c>
      <c r="Z453" s="209">
        <f>Dashboard!J454</f>
        <v>7.33705772555643</v>
      </c>
      <c r="AA453" s="7">
        <f t="shared" si="61"/>
        <v>-5.65218741964665</v>
      </c>
      <c r="AB453" s="208" t="s">
        <v>1559</v>
      </c>
      <c r="AC453" s="22" t="s">
        <v>1559</v>
      </c>
      <c r="AD453" t="str">
        <f t="shared" si="62"/>
        <v/>
      </c>
      <c r="AE453" s="7">
        <f>Dashboard!L454</f>
        <v>-0.344298066871984</v>
      </c>
      <c r="AF453" s="7">
        <f t="shared" si="60"/>
        <v>-5.65218741964665</v>
      </c>
    </row>
    <row r="454" spans="1:32">
      <c r="A454" s="22" t="s">
        <v>923</v>
      </c>
      <c r="B454" s="167" t="s">
        <v>1297</v>
      </c>
      <c r="C454" s="206">
        <f>Dashboard!J467</f>
        <v>-3.5797206618743</v>
      </c>
      <c r="D454" s="22" t="s">
        <v>923</v>
      </c>
      <c r="E454">
        <v>4</v>
      </c>
      <c r="F454" s="209">
        <f t="shared" si="68"/>
        <v>-1.12683540710855</v>
      </c>
      <c r="G454" t="str">
        <f ca="1" t="shared" si="63"/>
        <v>Custom House</v>
      </c>
      <c r="H454" s="209">
        <f t="shared" si="67"/>
        <v>-1.12683540710855</v>
      </c>
      <c r="I454" t="str">
        <f t="shared" si="64"/>
        <v/>
      </c>
      <c r="J454" s="209"/>
      <c r="K454" s="167"/>
      <c r="L454" s="209"/>
      <c r="U454" s="214" t="s">
        <v>899</v>
      </c>
      <c r="V454" s="209">
        <f>Dashboard!F455</f>
        <v>10.17568466096</v>
      </c>
      <c r="W454" s="209">
        <f>Dashboard!G455</f>
        <v>9.93979302609459</v>
      </c>
      <c r="X454" s="209">
        <f>Dashboard!H455</f>
        <v>9.72609450801239</v>
      </c>
      <c r="Y454" s="209">
        <f>Dashboard!I455</f>
        <v>10.733163926145</v>
      </c>
      <c r="Z454" s="209">
        <f>Dashboard!J455</f>
        <v>10.1262079276874</v>
      </c>
      <c r="AA454" s="7">
        <f t="shared" si="61"/>
        <v>-0.203059351965823</v>
      </c>
      <c r="AB454" s="208" t="s">
        <v>1560</v>
      </c>
      <c r="AC454" s="176" t="s">
        <v>1560</v>
      </c>
      <c r="AD454" t="str">
        <f t="shared" si="62"/>
        <v/>
      </c>
      <c r="AE454" s="7">
        <f>Dashboard!L455</f>
        <v>-0.012369183318143</v>
      </c>
      <c r="AF454" s="7">
        <f t="shared" si="60"/>
        <v>-0.203059351965823</v>
      </c>
    </row>
    <row r="455" spans="1:32">
      <c r="A455" s="22" t="s">
        <v>925</v>
      </c>
      <c r="B455" s="167" t="s">
        <v>1297</v>
      </c>
      <c r="C455" s="206">
        <f>Dashboard!J468</f>
        <v>-1.12683540710855</v>
      </c>
      <c r="D455" s="22" t="s">
        <v>925</v>
      </c>
      <c r="E455">
        <v>5</v>
      </c>
      <c r="F455" s="209">
        <f t="shared" si="68"/>
        <v>-2.60629970195463</v>
      </c>
      <c r="G455" t="str">
        <f ca="1" t="shared" si="63"/>
        <v>Forest Gate North</v>
      </c>
      <c r="H455" s="209">
        <f t="shared" si="67"/>
        <v>-2.60629970195463</v>
      </c>
      <c r="I455" t="str">
        <f t="shared" si="64"/>
        <v/>
      </c>
      <c r="J455" s="209"/>
      <c r="K455" s="167"/>
      <c r="L455" s="209"/>
      <c r="U455" s="214" t="s">
        <v>901</v>
      </c>
      <c r="V455" s="209">
        <f>Dashboard!F456</f>
        <v>3.26473025881563</v>
      </c>
      <c r="W455" s="209">
        <f>Dashboard!G456</f>
        <v>3.22751611795928</v>
      </c>
      <c r="X455" s="209">
        <f>Dashboard!H456</f>
        <v>3.29621528138444</v>
      </c>
      <c r="Y455" s="209">
        <f>Dashboard!I456</f>
        <v>2.77262730692189</v>
      </c>
      <c r="Z455" s="209">
        <f>Dashboard!J456</f>
        <v>1.68957258336319</v>
      </c>
      <c r="AA455" s="7">
        <f t="shared" si="61"/>
        <v>-6.46466481647607</v>
      </c>
      <c r="AB455" s="208" t="s">
        <v>1561</v>
      </c>
      <c r="AC455" s="22" t="s">
        <v>1561</v>
      </c>
      <c r="AD455" t="str">
        <f t="shared" si="62"/>
        <v/>
      </c>
      <c r="AE455" s="7">
        <f>Dashboard!L456</f>
        <v>-0.393789418863111</v>
      </c>
      <c r="AF455" s="7">
        <f t="shared" si="60"/>
        <v>-6.46466481647607</v>
      </c>
    </row>
    <row r="456" spans="1:32">
      <c r="A456" s="22" t="s">
        <v>927</v>
      </c>
      <c r="B456" s="167" t="s">
        <v>1297</v>
      </c>
      <c r="C456" s="206">
        <f>Dashboard!J469</f>
        <v>-5.158013493023</v>
      </c>
      <c r="D456" s="22" t="s">
        <v>927</v>
      </c>
      <c r="E456">
        <v>6</v>
      </c>
      <c r="F456" s="209">
        <f t="shared" si="68"/>
        <v>-2.82361911877504</v>
      </c>
      <c r="G456" t="str">
        <f ca="1" t="shared" si="63"/>
        <v>Green Street East</v>
      </c>
      <c r="H456" s="209">
        <f t="shared" si="67"/>
        <v>-2.82361911877504</v>
      </c>
      <c r="I456" t="str">
        <f t="shared" si="64"/>
        <v/>
      </c>
      <c r="J456" s="209"/>
      <c r="K456" s="167"/>
      <c r="L456" s="209"/>
      <c r="U456" s="214" t="s">
        <v>903</v>
      </c>
      <c r="V456" s="209">
        <f>Dashboard!F457</f>
        <v>-1.21291388266467</v>
      </c>
      <c r="W456" s="209">
        <f>Dashboard!G457</f>
        <v>-0.104607534570698</v>
      </c>
      <c r="X456" s="209">
        <f>Dashboard!H457</f>
        <v>-0.514215220125722</v>
      </c>
      <c r="Y456" s="209">
        <f>Dashboard!I457</f>
        <v>-1.16509561327164</v>
      </c>
      <c r="Z456" s="209">
        <f>Dashboard!J457</f>
        <v>-1.18897146219682</v>
      </c>
      <c r="AA456" s="7">
        <f t="shared" si="61"/>
        <v>0.0982630028929423</v>
      </c>
      <c r="AB456" s="208" t="s">
        <v>904</v>
      </c>
      <c r="AC456" s="176" t="s">
        <v>904</v>
      </c>
      <c r="AD456" t="str">
        <f t="shared" si="62"/>
        <v/>
      </c>
      <c r="AE456" s="7">
        <f>Dashboard!L457</f>
        <v>0.00598560511696394</v>
      </c>
      <c r="AF456" s="7">
        <f t="shared" si="60"/>
        <v>0.0982630028929423</v>
      </c>
    </row>
    <row r="457" spans="1:32">
      <c r="A457" s="22" t="s">
        <v>929</v>
      </c>
      <c r="B457" s="167" t="s">
        <v>1297</v>
      </c>
      <c r="C457" s="206">
        <f>Dashboard!J470</f>
        <v>-7.08656413738125</v>
      </c>
      <c r="D457" s="22" t="s">
        <v>929</v>
      </c>
      <c r="E457">
        <v>7</v>
      </c>
      <c r="F457" s="209">
        <f t="shared" si="68"/>
        <v>-3.36761015230459</v>
      </c>
      <c r="G457" t="str">
        <f ca="1" t="shared" si="63"/>
        <v>Wall End</v>
      </c>
      <c r="H457" s="209">
        <f t="shared" si="67"/>
        <v>-3.36761015230459</v>
      </c>
      <c r="I457" t="str">
        <f t="shared" si="64"/>
        <v/>
      </c>
      <c r="J457" s="209"/>
      <c r="K457" s="167"/>
      <c r="L457" s="209"/>
      <c r="U457" s="214" t="s">
        <v>905</v>
      </c>
      <c r="V457" s="209">
        <f>Dashboard!F458</f>
        <v>6.7514371954738</v>
      </c>
      <c r="W457" s="209">
        <f>Dashboard!G458</f>
        <v>6.4400438050754</v>
      </c>
      <c r="X457" s="209">
        <f>Dashboard!H458</f>
        <v>6.95847923201727</v>
      </c>
      <c r="Y457" s="209">
        <f>Dashboard!I458</f>
        <v>7.25479737963342</v>
      </c>
      <c r="Z457" s="209">
        <f>Dashboard!J458</f>
        <v>7.05643412382689</v>
      </c>
      <c r="AA457" s="7">
        <f t="shared" si="61"/>
        <v>1.2517495502735</v>
      </c>
      <c r="AB457" s="208" t="s">
        <v>1562</v>
      </c>
      <c r="AC457" s="22" t="s">
        <v>1562</v>
      </c>
      <c r="AD457" t="str">
        <f t="shared" si="62"/>
        <v/>
      </c>
      <c r="AE457" s="7">
        <f>Dashboard!L458</f>
        <v>0.0762492320882706</v>
      </c>
      <c r="AF457" s="7">
        <f t="shared" si="60"/>
        <v>1.2517495502735</v>
      </c>
    </row>
    <row r="458" spans="1:32">
      <c r="A458" s="22" t="s">
        <v>931</v>
      </c>
      <c r="B458" s="167" t="s">
        <v>1297</v>
      </c>
      <c r="C458" s="206">
        <f>Dashboard!J471</f>
        <v>-6.53289073904125</v>
      </c>
      <c r="D458" s="22" t="s">
        <v>931</v>
      </c>
      <c r="E458">
        <v>8</v>
      </c>
      <c r="F458" s="209">
        <f t="shared" si="68"/>
        <v>-3.5797206618743</v>
      </c>
      <c r="G458" t="str">
        <f ca="1" t="shared" si="63"/>
        <v>Canning Town South</v>
      </c>
      <c r="H458" s="209">
        <f t="shared" si="67"/>
        <v>-3.5797206618743</v>
      </c>
      <c r="I458" t="str">
        <f t="shared" si="64"/>
        <v/>
      </c>
      <c r="J458" s="209"/>
      <c r="K458" s="167"/>
      <c r="L458" s="209"/>
      <c r="U458" s="214" t="s">
        <v>907</v>
      </c>
      <c r="V458" s="209">
        <f>Dashboard!F459</f>
        <v>-2.33817850115708</v>
      </c>
      <c r="W458" s="209">
        <f>Dashboard!G459</f>
        <v>-2.37393623287956</v>
      </c>
      <c r="X458" s="209">
        <f>Dashboard!H459</f>
        <v>-1.29237779332201</v>
      </c>
      <c r="Y458" s="209">
        <f>Dashboard!I459</f>
        <v>-3.40153959972897</v>
      </c>
      <c r="Z458" s="209">
        <f>Dashboard!J459</f>
        <v>-2.97064470281402</v>
      </c>
      <c r="AA458" s="7">
        <f t="shared" si="61"/>
        <v>-2.59572871032573</v>
      </c>
      <c r="AB458" s="208" t="s">
        <v>1563</v>
      </c>
      <c r="AC458" s="176" t="s">
        <v>1563</v>
      </c>
      <c r="AD458" t="str">
        <f t="shared" si="62"/>
        <v/>
      </c>
      <c r="AE458" s="7">
        <f>Dashboard!L459</f>
        <v>-0.158116550414234</v>
      </c>
      <c r="AF458" s="7">
        <f t="shared" si="60"/>
        <v>-2.59572871032573</v>
      </c>
    </row>
    <row r="459" spans="1:32">
      <c r="A459" s="22" t="s">
        <v>933</v>
      </c>
      <c r="B459" s="167" t="s">
        <v>1297</v>
      </c>
      <c r="C459" s="206">
        <f>Dashboard!J472</f>
        <v>-2.60629970195463</v>
      </c>
      <c r="D459" s="22" t="s">
        <v>933</v>
      </c>
      <c r="E459">
        <v>9</v>
      </c>
      <c r="F459" s="209">
        <f t="shared" si="68"/>
        <v>-3.70657482679626</v>
      </c>
      <c r="G459" t="str">
        <f ca="1" t="shared" si="63"/>
        <v>West Ham</v>
      </c>
      <c r="H459" s="209">
        <f t="shared" si="67"/>
        <v>-3.70657482679626</v>
      </c>
      <c r="I459" t="str">
        <f t="shared" si="64"/>
        <v/>
      </c>
      <c r="J459" s="209"/>
      <c r="K459" s="167"/>
      <c r="L459" s="209"/>
      <c r="U459" s="214" t="s">
        <v>909</v>
      </c>
      <c r="V459" s="209">
        <f>Dashboard!F460</f>
        <v>9.22610472291434</v>
      </c>
      <c r="W459" s="209">
        <f>Dashboard!G460</f>
        <v>9.11313048628445</v>
      </c>
      <c r="X459" s="209">
        <f>Dashboard!H460</f>
        <v>9.62302030478555</v>
      </c>
      <c r="Y459" s="209">
        <f>Dashboard!I460</f>
        <v>9.76165951119659</v>
      </c>
      <c r="Z459" s="209">
        <f>Dashboard!J460</f>
        <v>9.54733318251859</v>
      </c>
      <c r="AA459" s="7">
        <f t="shared" si="61"/>
        <v>1.31836599803123</v>
      </c>
      <c r="AB459" s="208" t="s">
        <v>910</v>
      </c>
      <c r="AC459" s="22" t="s">
        <v>910</v>
      </c>
      <c r="AD459" t="str">
        <f t="shared" si="62"/>
        <v/>
      </c>
      <c r="AE459" s="7">
        <f>Dashboard!L460</f>
        <v>0.0803071149010632</v>
      </c>
      <c r="AF459" s="7">
        <f t="shared" si="60"/>
        <v>1.31836599803123</v>
      </c>
    </row>
    <row r="460" spans="1:32">
      <c r="A460" s="22" t="s">
        <v>935</v>
      </c>
      <c r="B460" s="167" t="s">
        <v>1297</v>
      </c>
      <c r="C460" s="206">
        <f>Dashboard!J473</f>
        <v>-5.90088652083136</v>
      </c>
      <c r="D460" s="22" t="s">
        <v>935</v>
      </c>
      <c r="E460">
        <v>10</v>
      </c>
      <c r="F460" s="209">
        <f t="shared" si="68"/>
        <v>-3.86595914676846</v>
      </c>
      <c r="G460" t="str">
        <f ca="1" t="shared" si="63"/>
        <v>Plaistow North</v>
      </c>
      <c r="H460" s="209">
        <f t="shared" si="67"/>
        <v>-3.86595914676846</v>
      </c>
      <c r="I460" t="str">
        <f t="shared" si="64"/>
        <v/>
      </c>
      <c r="J460" s="209"/>
      <c r="K460" s="167"/>
      <c r="L460" s="209"/>
      <c r="U460" s="214" t="s">
        <v>911</v>
      </c>
      <c r="V460" s="209">
        <f>Dashboard!F461</f>
        <v>12.5716953974313</v>
      </c>
      <c r="W460" s="209">
        <f>Dashboard!G461</f>
        <v>12.1007761982762</v>
      </c>
      <c r="X460" s="209">
        <f>Dashboard!H461</f>
        <v>12.5829994540091</v>
      </c>
      <c r="Y460" s="209">
        <f>Dashboard!I461</f>
        <v>13.7079604783758</v>
      </c>
      <c r="Z460" s="209">
        <f>Dashboard!J461</f>
        <v>13.8670144036559</v>
      </c>
      <c r="AA460" s="7">
        <f t="shared" si="61"/>
        <v>5.31616823899708</v>
      </c>
      <c r="AB460" s="208" t="s">
        <v>61</v>
      </c>
      <c r="AC460" s="176" t="s">
        <v>61</v>
      </c>
      <c r="AD460" t="str">
        <f t="shared" si="62"/>
        <v/>
      </c>
      <c r="AE460" s="7">
        <f>Dashboard!L461</f>
        <v>0.323829751556143</v>
      </c>
      <c r="AF460" s="7">
        <f t="shared" si="60"/>
        <v>5.31616823899708</v>
      </c>
    </row>
    <row r="461" spans="1:32">
      <c r="A461" s="22" t="s">
        <v>937</v>
      </c>
      <c r="B461" s="167" t="s">
        <v>1297</v>
      </c>
      <c r="C461" s="206">
        <f>Dashboard!J474</f>
        <v>-2.82361911877504</v>
      </c>
      <c r="D461" s="22" t="s">
        <v>937</v>
      </c>
      <c r="E461">
        <v>11</v>
      </c>
      <c r="F461" s="209">
        <f t="shared" si="68"/>
        <v>-3.96363163312355</v>
      </c>
      <c r="G461" t="str">
        <f ca="1" t="shared" si="63"/>
        <v>Green Street West</v>
      </c>
      <c r="H461" s="209">
        <f t="shared" si="67"/>
        <v>-3.96363163312355</v>
      </c>
      <c r="I461" t="str">
        <f t="shared" si="64"/>
        <v/>
      </c>
      <c r="J461" s="209"/>
      <c r="K461" s="167"/>
      <c r="L461" s="209"/>
      <c r="U461" s="214" t="s">
        <v>912</v>
      </c>
      <c r="V461" s="209">
        <f>Dashboard!F462</f>
        <v>9.72831650354808</v>
      </c>
      <c r="W461" s="209">
        <f>Dashboard!G462</f>
        <v>10.134197355697</v>
      </c>
      <c r="X461" s="209">
        <f>Dashboard!H462</f>
        <v>9.27276628669324</v>
      </c>
      <c r="Y461" s="209">
        <f>Dashboard!I462</f>
        <v>8.68131166440893</v>
      </c>
      <c r="Z461" s="209">
        <f>Dashboard!J462</f>
        <v>9.30268802075815</v>
      </c>
      <c r="AA461" s="7">
        <f t="shared" si="61"/>
        <v>-1.74683812323219</v>
      </c>
      <c r="AB461" s="208" t="s">
        <v>1564</v>
      </c>
      <c r="AC461" s="22" t="s">
        <v>1564</v>
      </c>
      <c r="AD461" t="str">
        <f t="shared" si="62"/>
        <v/>
      </c>
      <c r="AE461" s="7">
        <f>Dashboard!L462</f>
        <v>-0.106407120697481</v>
      </c>
      <c r="AF461" s="7">
        <f t="shared" ref="AF461:AF524" si="69">((AE461-AE$11)/AE$10)*5</f>
        <v>-1.74683812323219</v>
      </c>
    </row>
    <row r="462" spans="1:32">
      <c r="A462" s="22" t="s">
        <v>939</v>
      </c>
      <c r="B462" s="167" t="s">
        <v>1297</v>
      </c>
      <c r="C462" s="206">
        <f>Dashboard!J475</f>
        <v>-3.96363163312355</v>
      </c>
      <c r="D462" s="22" t="s">
        <v>939</v>
      </c>
      <c r="E462">
        <v>12</v>
      </c>
      <c r="F462" s="209">
        <f t="shared" si="68"/>
        <v>-4.49268457497844</v>
      </c>
      <c r="G462" t="str">
        <f ca="1" t="shared" si="63"/>
        <v>Manor Park</v>
      </c>
      <c r="H462" s="209">
        <f t="shared" si="67"/>
        <v>-4.49268457497844</v>
      </c>
      <c r="I462" t="str">
        <f t="shared" si="64"/>
        <v/>
      </c>
      <c r="J462" s="209"/>
      <c r="K462" s="167"/>
      <c r="L462" s="209"/>
      <c r="U462" s="214" t="s">
        <v>914</v>
      </c>
      <c r="V462" s="209">
        <f>Dashboard!F463</f>
        <v>8.46522024179282</v>
      </c>
      <c r="W462" s="209">
        <f>Dashboard!G463</f>
        <v>9.26645775341512</v>
      </c>
      <c r="X462" s="209">
        <f>Dashboard!H463</f>
        <v>9.76553777727744</v>
      </c>
      <c r="Y462" s="209">
        <f>Dashboard!I463</f>
        <v>9.65881990494711</v>
      </c>
      <c r="Z462" s="209">
        <f>Dashboard!J463</f>
        <v>8.95853494193267</v>
      </c>
      <c r="AA462" s="7">
        <f t="shared" ref="AA462:AA525" si="70">AF462</f>
        <v>2.02463171474468</v>
      </c>
      <c r="AB462" s="208" t="s">
        <v>1565</v>
      </c>
      <c r="AC462" s="176" t="s">
        <v>1565</v>
      </c>
      <c r="AD462" t="str">
        <f t="shared" ref="AD462:AD525" si="71">IF(AC462=AB462,"","N")</f>
        <v/>
      </c>
      <c r="AE462" s="7">
        <f>Dashboard!L463</f>
        <v>0.123328675034962</v>
      </c>
      <c r="AF462" s="7">
        <f t="shared" si="69"/>
        <v>2.02463171474468</v>
      </c>
    </row>
    <row r="463" spans="1:32">
      <c r="A463" s="22" t="s">
        <v>941</v>
      </c>
      <c r="B463" s="167" t="s">
        <v>1297</v>
      </c>
      <c r="C463" s="206">
        <f>Dashboard!J476</f>
        <v>-6.75815872379691</v>
      </c>
      <c r="D463" s="22" t="s">
        <v>941</v>
      </c>
      <c r="E463">
        <v>13</v>
      </c>
      <c r="F463" s="209">
        <f t="shared" si="68"/>
        <v>-4.49702565057164</v>
      </c>
      <c r="G463" t="str">
        <f ca="1" t="shared" si="63"/>
        <v>Boleyn</v>
      </c>
      <c r="H463" s="209">
        <f t="shared" si="67"/>
        <v>-4.49702565057164</v>
      </c>
      <c r="I463" t="str">
        <f t="shared" si="64"/>
        <v/>
      </c>
      <c r="J463" s="209"/>
      <c r="K463" s="167"/>
      <c r="L463" s="209"/>
      <c r="U463" s="214" t="s">
        <v>916</v>
      </c>
      <c r="V463" s="209">
        <f>Dashboard!F464</f>
        <v>4.49823952772502</v>
      </c>
      <c r="W463" s="209">
        <f>Dashboard!G464</f>
        <v>5.03139526928465</v>
      </c>
      <c r="X463" s="209">
        <f>Dashboard!H464</f>
        <v>5.2219649846416</v>
      </c>
      <c r="Y463" s="209">
        <f>Dashboard!I464</f>
        <v>5.37660393852512</v>
      </c>
      <c r="Z463" s="209">
        <f>Dashboard!J464</f>
        <v>4.56896300139304</v>
      </c>
      <c r="AA463" s="7">
        <f t="shared" si="70"/>
        <v>0.290258911247904</v>
      </c>
      <c r="AB463" s="208" t="s">
        <v>917</v>
      </c>
      <c r="AC463" s="22" t="s">
        <v>917</v>
      </c>
      <c r="AD463" t="str">
        <f t="shared" si="71"/>
        <v/>
      </c>
      <c r="AE463" s="7">
        <f>Dashboard!L464</f>
        <v>0.0176808684170044</v>
      </c>
      <c r="AF463" s="7">
        <f t="shared" si="69"/>
        <v>0.290258911247904</v>
      </c>
    </row>
    <row r="464" spans="1:32">
      <c r="A464" s="22" t="s">
        <v>943</v>
      </c>
      <c r="B464" s="167" t="s">
        <v>1297</v>
      </c>
      <c r="C464" s="206">
        <f>Dashboard!J477</f>
        <v>-4.49268457497844</v>
      </c>
      <c r="D464" s="22" t="s">
        <v>943</v>
      </c>
      <c r="E464">
        <v>14</v>
      </c>
      <c r="F464" s="209">
        <f t="shared" si="68"/>
        <v>-5.158013493023</v>
      </c>
      <c r="G464" t="str">
        <f ca="1" t="shared" si="63"/>
        <v>East Ham Central</v>
      </c>
      <c r="H464" s="209">
        <f t="shared" si="67"/>
        <v>-5.158013493023</v>
      </c>
      <c r="I464" t="str">
        <f t="shared" si="64"/>
        <v/>
      </c>
      <c r="J464" s="209"/>
      <c r="K464" s="167"/>
      <c r="L464" s="209"/>
      <c r="U464" s="214" t="s">
        <v>918</v>
      </c>
      <c r="V464" s="209">
        <f>Dashboard!F465</f>
        <v>-5.1295130606294</v>
      </c>
      <c r="W464" s="209">
        <f>Dashboard!G465</f>
        <v>-4.88304637674847</v>
      </c>
      <c r="X464" s="209">
        <f>Dashboard!H465</f>
        <v>-4.40267742120356</v>
      </c>
      <c r="Y464" s="209">
        <f>Dashboard!I465</f>
        <v>-5.27113951424856</v>
      </c>
      <c r="Z464" s="209">
        <f>Dashboard!J465</f>
        <v>-4.49702565057164</v>
      </c>
      <c r="AA464" s="7">
        <f t="shared" si="70"/>
        <v>2.59581575253409</v>
      </c>
      <c r="AB464" s="208" t="s">
        <v>919</v>
      </c>
      <c r="AC464" s="176" t="s">
        <v>919</v>
      </c>
      <c r="AD464" t="str">
        <f t="shared" si="71"/>
        <v/>
      </c>
      <c r="AE464" s="7">
        <f>Dashboard!L465</f>
        <v>0.158121852514439</v>
      </c>
      <c r="AF464" s="7">
        <f t="shared" si="69"/>
        <v>2.59581575253409</v>
      </c>
    </row>
    <row r="465" spans="1:32">
      <c r="A465" s="22" t="s">
        <v>945</v>
      </c>
      <c r="B465" s="167" t="s">
        <v>1297</v>
      </c>
      <c r="C465" s="206">
        <f>Dashboard!J478</f>
        <v>-3.86595914676846</v>
      </c>
      <c r="D465" s="22" t="s">
        <v>945</v>
      </c>
      <c r="E465">
        <v>15</v>
      </c>
      <c r="F465" s="209">
        <f t="shared" si="68"/>
        <v>-5.76450471841547</v>
      </c>
      <c r="G465" t="str">
        <f ca="1" t="shared" si="63"/>
        <v>Plaistow South</v>
      </c>
      <c r="H465" s="209">
        <f t="shared" si="67"/>
        <v>-5.76450471841547</v>
      </c>
      <c r="I465" t="str">
        <f t="shared" si="64"/>
        <v/>
      </c>
      <c r="J465" s="209"/>
      <c r="K465" s="167"/>
      <c r="L465" s="209"/>
      <c r="U465" s="214" t="s">
        <v>920</v>
      </c>
      <c r="V465" s="209">
        <f>Dashboard!F466</f>
        <v>-8.4320073881843</v>
      </c>
      <c r="W465" s="209">
        <f>Dashboard!G466</f>
        <v>-7.71435906183411</v>
      </c>
      <c r="X465" s="209">
        <f>Dashboard!H466</f>
        <v>-7.76339830393377</v>
      </c>
      <c r="Y465" s="209">
        <f>Dashboard!I466</f>
        <v>-6.67877011996549</v>
      </c>
      <c r="Z465" s="209">
        <f>Dashboard!J466</f>
        <v>-7.66626192066711</v>
      </c>
      <c r="AA465" s="7">
        <f t="shared" si="70"/>
        <v>3.14272523911774</v>
      </c>
      <c r="AB465" s="208" t="s">
        <v>1566</v>
      </c>
      <c r="AC465" s="22" t="s">
        <v>1566</v>
      </c>
      <c r="AD465" t="str">
        <f t="shared" si="71"/>
        <v/>
      </c>
      <c r="AE465" s="7">
        <f>Dashboard!L466</f>
        <v>0.191436366879299</v>
      </c>
      <c r="AF465" s="7">
        <f t="shared" si="69"/>
        <v>3.14272523911774</v>
      </c>
    </row>
    <row r="466" spans="1:32">
      <c r="A466" s="22" t="s">
        <v>947</v>
      </c>
      <c r="B466" s="167" t="s">
        <v>1297</v>
      </c>
      <c r="C466" s="206">
        <f>Dashboard!J479</f>
        <v>-5.76450471841547</v>
      </c>
      <c r="D466" s="22" t="s">
        <v>947</v>
      </c>
      <c r="E466">
        <v>16</v>
      </c>
      <c r="F466" s="209">
        <f t="shared" si="68"/>
        <v>-5.90088652083136</v>
      </c>
      <c r="G466" t="str">
        <f ca="1" t="shared" si="63"/>
        <v>Forest Gate South</v>
      </c>
      <c r="H466" s="209">
        <f t="shared" si="67"/>
        <v>-5.90088652083136</v>
      </c>
      <c r="I466" t="str">
        <f t="shared" si="64"/>
        <v/>
      </c>
      <c r="J466" s="209"/>
      <c r="K466" s="167"/>
      <c r="L466" s="209"/>
      <c r="U466" s="214" t="s">
        <v>922</v>
      </c>
      <c r="V466" s="209">
        <f>Dashboard!F467</f>
        <v>-6.64867922625824</v>
      </c>
      <c r="W466" s="209">
        <f>Dashboard!G467</f>
        <v>-5.63822569768847</v>
      </c>
      <c r="X466" s="209">
        <f>Dashboard!H467</f>
        <v>-4.52087845506473</v>
      </c>
      <c r="Y466" s="209">
        <f>Dashboard!I467</f>
        <v>-3.30137587171065</v>
      </c>
      <c r="Z466" s="209">
        <f>Dashboard!J467</f>
        <v>-3.5797206618743</v>
      </c>
      <c r="AA466" s="7">
        <f t="shared" si="70"/>
        <v>12.595430136032</v>
      </c>
      <c r="AB466" s="208" t="s">
        <v>1567</v>
      </c>
      <c r="AC466" s="176" t="s">
        <v>1567</v>
      </c>
      <c r="AD466" t="str">
        <f t="shared" si="71"/>
        <v/>
      </c>
      <c r="AE466" s="7">
        <f>Dashboard!L467</f>
        <v>0.767239641095986</v>
      </c>
      <c r="AF466" s="7">
        <f t="shared" si="69"/>
        <v>12.595430136032</v>
      </c>
    </row>
    <row r="467" spans="1:32">
      <c r="A467" s="22" t="s">
        <v>949</v>
      </c>
      <c r="B467" s="167" t="s">
        <v>1297</v>
      </c>
      <c r="C467" s="206">
        <f>Dashboard!J480</f>
        <v>6.60476937617787</v>
      </c>
      <c r="D467" s="22" t="s">
        <v>949</v>
      </c>
      <c r="E467">
        <v>17</v>
      </c>
      <c r="F467" s="209">
        <f t="shared" si="68"/>
        <v>-6.53289073904125</v>
      </c>
      <c r="G467" t="str">
        <f ca="1" t="shared" si="63"/>
        <v>East Ham South</v>
      </c>
      <c r="H467" s="209">
        <f t="shared" si="67"/>
        <v>-6.53289073904125</v>
      </c>
      <c r="I467" t="str">
        <f t="shared" si="64"/>
        <v/>
      </c>
      <c r="J467" s="209"/>
      <c r="K467" s="167"/>
      <c r="L467" s="209"/>
      <c r="U467" s="214" t="s">
        <v>924</v>
      </c>
      <c r="V467" s="209">
        <f>Dashboard!F468</f>
        <v>-1.68648452797457</v>
      </c>
      <c r="W467" s="209">
        <f>Dashboard!G468</f>
        <v>-1.56953783615846</v>
      </c>
      <c r="X467" s="209">
        <f>Dashboard!H468</f>
        <v>-1.97030506392312</v>
      </c>
      <c r="Y467" s="209">
        <f>Dashboard!I468</f>
        <v>-1.35151632013457</v>
      </c>
      <c r="Z467" s="209">
        <f>Dashboard!J468</f>
        <v>-1.12683540710855</v>
      </c>
      <c r="AA467" s="7">
        <f t="shared" si="70"/>
        <v>2.29687734606955</v>
      </c>
      <c r="AB467" s="208" t="s">
        <v>1568</v>
      </c>
      <c r="AC467" s="22" t="s">
        <v>1568</v>
      </c>
      <c r="AD467" t="str">
        <f t="shared" si="71"/>
        <v/>
      </c>
      <c r="AE467" s="7">
        <f>Dashboard!L468</f>
        <v>0.139912280216504</v>
      </c>
      <c r="AF467" s="7">
        <f t="shared" si="69"/>
        <v>2.29687734606955</v>
      </c>
    </row>
    <row r="468" spans="1:32">
      <c r="A468" s="22" t="s">
        <v>951</v>
      </c>
      <c r="B468" s="167" t="s">
        <v>1297</v>
      </c>
      <c r="C468" s="206">
        <f>Dashboard!J481</f>
        <v>-0.938228560787134</v>
      </c>
      <c r="D468" s="22" t="s">
        <v>951</v>
      </c>
      <c r="E468">
        <v>18</v>
      </c>
      <c r="F468" s="209">
        <f t="shared" si="68"/>
        <v>-6.75815872379691</v>
      </c>
      <c r="G468" t="str">
        <f ca="1" t="shared" ref="G468:G531" si="72">VLOOKUP(F468,C:D,2,FALSE)</f>
        <v>Little Ilford</v>
      </c>
      <c r="H468" s="209">
        <f t="shared" si="67"/>
        <v>-6.75815872379691</v>
      </c>
      <c r="I468" t="str">
        <f t="shared" ref="I468:I531" si="73">IF(E468=1,B468&amp;" 2009","")</f>
        <v/>
      </c>
      <c r="J468" s="209"/>
      <c r="K468" s="167"/>
      <c r="L468" s="209"/>
      <c r="U468" s="214" t="s">
        <v>926</v>
      </c>
      <c r="V468" s="209">
        <f>Dashboard!F469</f>
        <v>-4.98940173695337</v>
      </c>
      <c r="W468" s="209">
        <f>Dashboard!G469</f>
        <v>-5.46076718069341</v>
      </c>
      <c r="X468" s="209">
        <f>Dashboard!H469</f>
        <v>-5.33711501656836</v>
      </c>
      <c r="Y468" s="209">
        <f>Dashboard!I469</f>
        <v>-4.54171169556809</v>
      </c>
      <c r="Z468" s="209">
        <f>Dashboard!J469</f>
        <v>-5.158013493023</v>
      </c>
      <c r="AA468" s="7">
        <f t="shared" si="70"/>
        <v>-0.692005952226015</v>
      </c>
      <c r="AB468" s="208" t="s">
        <v>1569</v>
      </c>
      <c r="AC468" s="176" t="s">
        <v>1569</v>
      </c>
      <c r="AD468" t="str">
        <f t="shared" si="71"/>
        <v/>
      </c>
      <c r="AE468" s="7">
        <f>Dashboard!L469</f>
        <v>-0.0421529390174076</v>
      </c>
      <c r="AF468" s="7">
        <f t="shared" si="69"/>
        <v>-0.692005952226015</v>
      </c>
    </row>
    <row r="469" spans="1:32">
      <c r="A469" s="22" t="s">
        <v>953</v>
      </c>
      <c r="B469" s="167" t="s">
        <v>1297</v>
      </c>
      <c r="C469" s="206">
        <f>Dashboard!J482</f>
        <v>-3.36761015230459</v>
      </c>
      <c r="D469" s="22" t="s">
        <v>953</v>
      </c>
      <c r="E469">
        <v>19</v>
      </c>
      <c r="F469" s="209">
        <f t="shared" si="68"/>
        <v>-7.08656413738125</v>
      </c>
      <c r="G469" t="str">
        <f ca="1" t="shared" si="72"/>
        <v>East Ham North</v>
      </c>
      <c r="H469" s="209">
        <f t="shared" si="67"/>
        <v>-7.08656413738125</v>
      </c>
      <c r="I469" t="str">
        <f t="shared" si="73"/>
        <v/>
      </c>
      <c r="J469" s="209"/>
      <c r="K469" s="167"/>
      <c r="L469" s="209"/>
      <c r="U469" s="214" t="s">
        <v>928</v>
      </c>
      <c r="V469" s="209">
        <f>Dashboard!F470</f>
        <v>-6.52003989965859</v>
      </c>
      <c r="W469" s="209">
        <f>Dashboard!G470</f>
        <v>-7.88538102255651</v>
      </c>
      <c r="X469" s="209">
        <f>Dashboard!H470</f>
        <v>-7.41202527495381</v>
      </c>
      <c r="Y469" s="209">
        <f>Dashboard!I470</f>
        <v>-7.89616682174074</v>
      </c>
      <c r="Z469" s="209">
        <f>Dashboard!J470</f>
        <v>-7.08656413738125</v>
      </c>
      <c r="AA469" s="7">
        <f t="shared" si="70"/>
        <v>-2.3250937759197</v>
      </c>
      <c r="AB469" s="208" t="s">
        <v>1570</v>
      </c>
      <c r="AC469" s="22" t="s">
        <v>1570</v>
      </c>
      <c r="AD469" t="str">
        <f t="shared" si="71"/>
        <v/>
      </c>
      <c r="AE469" s="7">
        <f>Dashboard!L470</f>
        <v>-0.141631059430666</v>
      </c>
      <c r="AF469" s="7">
        <f t="shared" si="69"/>
        <v>-2.3250937759197</v>
      </c>
    </row>
    <row r="470" spans="1:32">
      <c r="A470" s="22" t="s">
        <v>955</v>
      </c>
      <c r="B470" s="167" t="s">
        <v>1297</v>
      </c>
      <c r="C470" s="206">
        <f>Dashboard!J483</f>
        <v>-3.70657482679626</v>
      </c>
      <c r="D470" s="22" t="s">
        <v>955</v>
      </c>
      <c r="E470">
        <v>20</v>
      </c>
      <c r="F470" s="209">
        <f t="shared" si="68"/>
        <v>-7.66626192066711</v>
      </c>
      <c r="G470" t="str">
        <f ca="1" t="shared" si="72"/>
        <v>Canning Town North</v>
      </c>
      <c r="H470" s="209">
        <f t="shared" si="67"/>
        <v>-7.66626192066711</v>
      </c>
      <c r="I470" t="str">
        <f t="shared" si="73"/>
        <v/>
      </c>
      <c r="J470" s="209"/>
      <c r="K470" s="167"/>
      <c r="L470" s="209"/>
      <c r="U470" s="214" t="s">
        <v>930</v>
      </c>
      <c r="V470" s="209">
        <f>Dashboard!F471</f>
        <v>-6.50472401820261</v>
      </c>
      <c r="W470" s="209">
        <f>Dashboard!G471</f>
        <v>-6.19155984443989</v>
      </c>
      <c r="X470" s="209">
        <f>Dashboard!H471</f>
        <v>-6.59600456560887</v>
      </c>
      <c r="Y470" s="209">
        <f>Dashboard!I471</f>
        <v>-6.50004833913249</v>
      </c>
      <c r="Z470" s="209">
        <f>Dashboard!J471</f>
        <v>-6.53289073904125</v>
      </c>
      <c r="AA470" s="7">
        <f t="shared" si="70"/>
        <v>-0.115600115492418</v>
      </c>
      <c r="AB470" s="208" t="s">
        <v>1571</v>
      </c>
      <c r="AC470" s="176" t="s">
        <v>1571</v>
      </c>
      <c r="AD470" t="str">
        <f t="shared" si="71"/>
        <v/>
      </c>
      <c r="AE470" s="7">
        <f>Dashboard!L471</f>
        <v>-0.00704168020966045</v>
      </c>
      <c r="AF470" s="7">
        <f t="shared" si="69"/>
        <v>-0.115600115492418</v>
      </c>
    </row>
    <row r="471" spans="1:32">
      <c r="A471" s="22" t="s">
        <v>957</v>
      </c>
      <c r="B471" s="167" t="s">
        <v>1298</v>
      </c>
      <c r="C471" s="206">
        <f>Dashboard!J484</f>
        <v>1.2743937506689</v>
      </c>
      <c r="D471" s="22" t="s">
        <v>957</v>
      </c>
      <c r="E471">
        <v>1</v>
      </c>
      <c r="F471" s="209">
        <f>LARGE(C$471:C$491,E471)</f>
        <v>9.89186451326248</v>
      </c>
      <c r="G471" t="str">
        <f ca="1" t="shared" si="72"/>
        <v>Monkhams</v>
      </c>
      <c r="H471" s="209">
        <f t="shared" si="67"/>
        <v>9.89186451326248</v>
      </c>
      <c r="I471" t="str">
        <f t="shared" si="73"/>
        <v>Redbridge 2009</v>
      </c>
      <c r="J471" s="209">
        <f>MAX(C$471:C$491)</f>
        <v>9.89186451326248</v>
      </c>
      <c r="K471" s="167"/>
      <c r="L471" s="209"/>
      <c r="U471" s="214" t="s">
        <v>932</v>
      </c>
      <c r="V471" s="209">
        <f>Dashboard!F472</f>
        <v>-3.85738053515362</v>
      </c>
      <c r="W471" s="209">
        <f>Dashboard!G472</f>
        <v>-2.16339465968637</v>
      </c>
      <c r="X471" s="209">
        <f>Dashboard!H472</f>
        <v>-3.44968722338102</v>
      </c>
      <c r="Y471" s="209">
        <f>Dashboard!I472</f>
        <v>-3.13991120286792</v>
      </c>
      <c r="Z471" s="209">
        <f>Dashboard!J472</f>
        <v>-2.60629970195463</v>
      </c>
      <c r="AA471" s="7">
        <f t="shared" si="70"/>
        <v>5.13460866235247</v>
      </c>
      <c r="AB471" s="208" t="s">
        <v>1572</v>
      </c>
      <c r="AC471" s="22" t="s">
        <v>1572</v>
      </c>
      <c r="AD471" t="str">
        <f t="shared" si="71"/>
        <v/>
      </c>
      <c r="AE471" s="7">
        <f>Dashboard!L472</f>
        <v>0.312770208299749</v>
      </c>
      <c r="AF471" s="7">
        <f t="shared" si="69"/>
        <v>5.13460866235247</v>
      </c>
    </row>
    <row r="472" spans="1:32">
      <c r="A472" s="22" t="s">
        <v>959</v>
      </c>
      <c r="B472" s="167" t="s">
        <v>1298</v>
      </c>
      <c r="C472" s="206">
        <f>Dashboard!J485</f>
        <v>4.49005112367662</v>
      </c>
      <c r="D472" s="22" t="s">
        <v>959</v>
      </c>
      <c r="E472">
        <v>2</v>
      </c>
      <c r="F472" s="209">
        <f t="shared" ref="F472:F491" si="74">LARGE(C$471:C$491,E472)</f>
        <v>8.76609492910194</v>
      </c>
      <c r="G472" t="str">
        <f ca="1" t="shared" si="72"/>
        <v>Church End</v>
      </c>
      <c r="H472" s="209">
        <f t="shared" si="67"/>
        <v>8.76609492910194</v>
      </c>
      <c r="I472" t="str">
        <f t="shared" si="73"/>
        <v/>
      </c>
      <c r="J472" s="209">
        <f>MIN(C$471:C$491)</f>
        <v>-3.03296408967825</v>
      </c>
      <c r="K472" s="167"/>
      <c r="L472" s="209"/>
      <c r="U472" s="214" t="s">
        <v>934</v>
      </c>
      <c r="V472" s="209">
        <f>Dashboard!F473</f>
        <v>-6.40856165134978</v>
      </c>
      <c r="W472" s="209">
        <f>Dashboard!G473</f>
        <v>-6.51930860075</v>
      </c>
      <c r="X472" s="209">
        <f>Dashboard!H473</f>
        <v>-6.53561264500421</v>
      </c>
      <c r="Y472" s="209">
        <f>Dashboard!I473</f>
        <v>-5.74839466240641</v>
      </c>
      <c r="Z472" s="209">
        <f>Dashboard!J473</f>
        <v>-5.90088652083136</v>
      </c>
      <c r="AA472" s="7">
        <f t="shared" si="70"/>
        <v>2.08356890589992</v>
      </c>
      <c r="AB472" s="208" t="s">
        <v>1573</v>
      </c>
      <c r="AC472" s="176" t="s">
        <v>1573</v>
      </c>
      <c r="AD472" t="str">
        <f t="shared" si="71"/>
        <v/>
      </c>
      <c r="AE472" s="7">
        <f>Dashboard!L473</f>
        <v>0.126918782629604</v>
      </c>
      <c r="AF472" s="7">
        <f t="shared" si="69"/>
        <v>2.08356890589992</v>
      </c>
    </row>
    <row r="473" spans="1:32">
      <c r="A473" s="22" t="s">
        <v>961</v>
      </c>
      <c r="B473" s="167" t="s">
        <v>1298</v>
      </c>
      <c r="C473" s="206">
        <f>Dashboard!J486</f>
        <v>4.83894880742453</v>
      </c>
      <c r="D473" s="22" t="s">
        <v>961</v>
      </c>
      <c r="E473">
        <v>3</v>
      </c>
      <c r="F473" s="209">
        <f t="shared" si="74"/>
        <v>7.43450404813117</v>
      </c>
      <c r="G473" t="str">
        <f ca="1" t="shared" si="72"/>
        <v>Wanstead</v>
      </c>
      <c r="H473" s="209">
        <f t="shared" si="67"/>
        <v>7.43450404813117</v>
      </c>
      <c r="I473" t="str">
        <f t="shared" si="73"/>
        <v/>
      </c>
      <c r="J473" s="209"/>
      <c r="K473" s="167"/>
      <c r="L473" s="209"/>
      <c r="U473" s="214" t="s">
        <v>936</v>
      </c>
      <c r="V473" s="209">
        <f>Dashboard!F474</f>
        <v>-5.03815032260843</v>
      </c>
      <c r="W473" s="209">
        <f>Dashboard!G474</f>
        <v>-3.82899418854607</v>
      </c>
      <c r="X473" s="209">
        <f>Dashboard!H474</f>
        <v>-4.04816187155139</v>
      </c>
      <c r="Y473" s="209">
        <f>Dashboard!I474</f>
        <v>-3.4536018131031</v>
      </c>
      <c r="Z473" s="209">
        <f>Dashboard!J474</f>
        <v>-2.82361911877504</v>
      </c>
      <c r="AA473" s="7">
        <f t="shared" si="70"/>
        <v>9.08874215039959</v>
      </c>
      <c r="AB473" s="208" t="s">
        <v>1574</v>
      </c>
      <c r="AC473" s="22" t="s">
        <v>1574</v>
      </c>
      <c r="AD473" t="str">
        <f t="shared" si="71"/>
        <v/>
      </c>
      <c r="AE473" s="7">
        <f>Dashboard!L474</f>
        <v>0.553632800958346</v>
      </c>
      <c r="AF473" s="7">
        <f t="shared" si="69"/>
        <v>9.08874215039959</v>
      </c>
    </row>
    <row r="474" spans="1:32">
      <c r="A474" s="22" t="s">
        <v>963</v>
      </c>
      <c r="B474" s="167" t="s">
        <v>1298</v>
      </c>
      <c r="C474" s="206">
        <f>Dashboard!J487</f>
        <v>3.46677500093997</v>
      </c>
      <c r="D474" s="22" t="s">
        <v>963</v>
      </c>
      <c r="E474">
        <v>4</v>
      </c>
      <c r="F474" s="209">
        <f t="shared" si="74"/>
        <v>6.20252207182291</v>
      </c>
      <c r="G474" t="str">
        <f ca="1" t="shared" si="72"/>
        <v>Snaresbrook</v>
      </c>
      <c r="H474" s="209">
        <f t="shared" si="67"/>
        <v>6.20252207182291</v>
      </c>
      <c r="I474" t="str">
        <f t="shared" si="73"/>
        <v/>
      </c>
      <c r="J474" s="209"/>
      <c r="K474" s="167"/>
      <c r="L474" s="209"/>
      <c r="U474" s="214" t="s">
        <v>938</v>
      </c>
      <c r="V474" s="209">
        <f>Dashboard!F475</f>
        <v>-4.61024389797965</v>
      </c>
      <c r="W474" s="209">
        <f>Dashboard!G475</f>
        <v>-4.52449156245273</v>
      </c>
      <c r="X474" s="209">
        <f>Dashboard!H475</f>
        <v>-4.73228560283432</v>
      </c>
      <c r="Y474" s="209">
        <f>Dashboard!I475</f>
        <v>-3.93323713916217</v>
      </c>
      <c r="Z474" s="209">
        <f>Dashboard!J475</f>
        <v>-3.96363163312355</v>
      </c>
      <c r="AA474" s="7">
        <f t="shared" si="70"/>
        <v>2.65378610894713</v>
      </c>
      <c r="AB474" s="208" t="s">
        <v>1575</v>
      </c>
      <c r="AC474" s="176" t="s">
        <v>1575</v>
      </c>
      <c r="AD474" t="str">
        <f t="shared" si="71"/>
        <v/>
      </c>
      <c r="AE474" s="7">
        <f>Dashboard!L475</f>
        <v>0.161653066214025</v>
      </c>
      <c r="AF474" s="7">
        <f t="shared" si="69"/>
        <v>2.65378610894713</v>
      </c>
    </row>
    <row r="475" spans="1:32">
      <c r="A475" s="22" t="s">
        <v>965</v>
      </c>
      <c r="B475" s="167" t="s">
        <v>1298</v>
      </c>
      <c r="C475" s="206">
        <f>Dashboard!J488</f>
        <v>8.76609492910194</v>
      </c>
      <c r="D475" s="22" t="s">
        <v>965</v>
      </c>
      <c r="E475">
        <v>5</v>
      </c>
      <c r="F475" s="209">
        <f t="shared" si="74"/>
        <v>6.03924175705497</v>
      </c>
      <c r="G475" t="str">
        <f ca="1" t="shared" si="72"/>
        <v>Clayhall</v>
      </c>
      <c r="H475" s="209">
        <f t="shared" si="67"/>
        <v>6.03924175705497</v>
      </c>
      <c r="I475" t="str">
        <f t="shared" si="73"/>
        <v/>
      </c>
      <c r="J475" s="209"/>
      <c r="K475" s="167"/>
      <c r="L475" s="209"/>
      <c r="U475" s="214" t="s">
        <v>940</v>
      </c>
      <c r="V475" s="209">
        <f>Dashboard!F476</f>
        <v>-7.66357403399019</v>
      </c>
      <c r="W475" s="209">
        <f>Dashboard!G476</f>
        <v>-7.81711697822777</v>
      </c>
      <c r="X475" s="209">
        <f>Dashboard!H476</f>
        <v>-7.74593696764972</v>
      </c>
      <c r="Y475" s="209">
        <f>Dashboard!I476</f>
        <v>-6.74745925315603</v>
      </c>
      <c r="Z475" s="209">
        <f>Dashboard!J476</f>
        <v>-6.75815872379691</v>
      </c>
      <c r="AA475" s="7">
        <f t="shared" si="70"/>
        <v>3.71594957845985</v>
      </c>
      <c r="AB475" s="208" t="s">
        <v>1576</v>
      </c>
      <c r="AC475" s="22" t="s">
        <v>1576</v>
      </c>
      <c r="AD475" t="str">
        <f t="shared" si="71"/>
        <v/>
      </c>
      <c r="AE475" s="7">
        <f>Dashboard!L476</f>
        <v>0.226353827548322</v>
      </c>
      <c r="AF475" s="7">
        <f t="shared" si="69"/>
        <v>3.71594957845985</v>
      </c>
    </row>
    <row r="476" spans="1:32">
      <c r="A476" s="22" t="s">
        <v>967</v>
      </c>
      <c r="B476" s="167" t="s">
        <v>1298</v>
      </c>
      <c r="C476" s="206">
        <f>Dashboard!J489</f>
        <v>6.03924175705497</v>
      </c>
      <c r="D476" s="22" t="s">
        <v>967</v>
      </c>
      <c r="E476">
        <v>6</v>
      </c>
      <c r="F476" s="209">
        <f t="shared" si="74"/>
        <v>4.83894880742453</v>
      </c>
      <c r="G476" t="str">
        <f ca="1" t="shared" si="72"/>
        <v>Bridge</v>
      </c>
      <c r="H476" s="209">
        <f t="shared" si="67"/>
        <v>4.83894880742453</v>
      </c>
      <c r="I476" t="str">
        <f t="shared" si="73"/>
        <v/>
      </c>
      <c r="J476" s="209"/>
      <c r="K476" s="167"/>
      <c r="L476" s="209"/>
      <c r="U476" s="214" t="s">
        <v>942</v>
      </c>
      <c r="V476" s="209">
        <f>Dashboard!F477</f>
        <v>-5.02700395943942</v>
      </c>
      <c r="W476" s="209">
        <f>Dashboard!G477</f>
        <v>-5.46387972078246</v>
      </c>
      <c r="X476" s="209">
        <f>Dashboard!H477</f>
        <v>-6.08636858052261</v>
      </c>
      <c r="Y476" s="209">
        <f>Dashboard!I477</f>
        <v>-4.67285916702966</v>
      </c>
      <c r="Z476" s="209">
        <f>Dashboard!J477</f>
        <v>-4.49268457497844</v>
      </c>
      <c r="AA476" s="7">
        <f t="shared" si="70"/>
        <v>2.19292060681723</v>
      </c>
      <c r="AB476" s="208" t="s">
        <v>1577</v>
      </c>
      <c r="AC476" s="176" t="s">
        <v>1577</v>
      </c>
      <c r="AD476" t="str">
        <f t="shared" si="71"/>
        <v/>
      </c>
      <c r="AE476" s="7">
        <f>Dashboard!L477</f>
        <v>0.133579846115243</v>
      </c>
      <c r="AF476" s="7">
        <f t="shared" si="69"/>
        <v>2.19292060681723</v>
      </c>
    </row>
    <row r="477" spans="1:32">
      <c r="A477" s="22" t="s">
        <v>969</v>
      </c>
      <c r="B477" s="167" t="s">
        <v>1298</v>
      </c>
      <c r="C477" s="206">
        <f>Dashboard!J490</f>
        <v>-2.32029362997655</v>
      </c>
      <c r="D477" s="22" t="s">
        <v>969</v>
      </c>
      <c r="E477">
        <v>7</v>
      </c>
      <c r="F477" s="209">
        <f t="shared" si="74"/>
        <v>4.49005112367662</v>
      </c>
      <c r="G477" t="str">
        <f ca="1" t="shared" si="72"/>
        <v>Barkingside</v>
      </c>
      <c r="H477" s="209">
        <f t="shared" si="67"/>
        <v>4.49005112367662</v>
      </c>
      <c r="I477" t="str">
        <f t="shared" si="73"/>
        <v/>
      </c>
      <c r="J477" s="209"/>
      <c r="K477" s="167"/>
      <c r="L477" s="209"/>
      <c r="U477" s="214" t="s">
        <v>944</v>
      </c>
      <c r="V477" s="209">
        <f>Dashboard!F478</f>
        <v>-3.16288592765001</v>
      </c>
      <c r="W477" s="209">
        <f>Dashboard!G478</f>
        <v>-4.05082535029421</v>
      </c>
      <c r="X477" s="209">
        <f>Dashboard!H478</f>
        <v>-4.10064723417268</v>
      </c>
      <c r="Y477" s="209">
        <f>Dashboard!I478</f>
        <v>-4.02986206451206</v>
      </c>
      <c r="Z477" s="209">
        <f>Dashboard!J478</f>
        <v>-3.86595914676846</v>
      </c>
      <c r="AA477" s="7">
        <f t="shared" si="70"/>
        <v>-2.88550966920572</v>
      </c>
      <c r="AB477" s="208" t="s">
        <v>1578</v>
      </c>
      <c r="AC477" s="22" t="s">
        <v>1578</v>
      </c>
      <c r="AD477" t="str">
        <f t="shared" si="71"/>
        <v/>
      </c>
      <c r="AE477" s="7">
        <f>Dashboard!L478</f>
        <v>-0.175768304779613</v>
      </c>
      <c r="AF477" s="7">
        <f t="shared" si="69"/>
        <v>-2.88550966920572</v>
      </c>
    </row>
    <row r="478" spans="1:32">
      <c r="A478" s="22" t="s">
        <v>971</v>
      </c>
      <c r="B478" s="167" t="s">
        <v>1298</v>
      </c>
      <c r="C478" s="206">
        <f>Dashboard!J491</f>
        <v>2.49192620750136</v>
      </c>
      <c r="D478" s="22" t="s">
        <v>971</v>
      </c>
      <c r="E478">
        <v>8</v>
      </c>
      <c r="F478" s="209">
        <f t="shared" si="74"/>
        <v>3.46677500093997</v>
      </c>
      <c r="G478" t="str">
        <f ca="1" t="shared" si="72"/>
        <v>Chadwell</v>
      </c>
      <c r="H478" s="209">
        <f t="shared" si="67"/>
        <v>3.46677500093997</v>
      </c>
      <c r="I478" t="str">
        <f t="shared" si="73"/>
        <v/>
      </c>
      <c r="J478" s="209"/>
      <c r="K478" s="167"/>
      <c r="L478" s="209"/>
      <c r="U478" s="214" t="s">
        <v>946</v>
      </c>
      <c r="V478" s="209">
        <f>Dashboard!F479</f>
        <v>-6.11384489987999</v>
      </c>
      <c r="W478" s="209">
        <f>Dashboard!G479</f>
        <v>-5.78319068009928</v>
      </c>
      <c r="X478" s="209">
        <f>Dashboard!H479</f>
        <v>-5.94378847146012</v>
      </c>
      <c r="Y478" s="209">
        <f>Dashboard!I479</f>
        <v>-5.91054342110422</v>
      </c>
      <c r="Z478" s="209">
        <f>Dashboard!J479</f>
        <v>-5.76450471841547</v>
      </c>
      <c r="AA478" s="7">
        <f t="shared" si="70"/>
        <v>1.43374039011452</v>
      </c>
      <c r="AB478" s="208" t="s">
        <v>1579</v>
      </c>
      <c r="AC478" s="176" t="s">
        <v>1579</v>
      </c>
      <c r="AD478" t="str">
        <f t="shared" si="71"/>
        <v/>
      </c>
      <c r="AE478" s="7">
        <f>Dashboard!L479</f>
        <v>0.0873350453661306</v>
      </c>
      <c r="AF478" s="7">
        <f t="shared" si="69"/>
        <v>1.43374039011452</v>
      </c>
    </row>
    <row r="479" spans="1:32">
      <c r="A479" s="22" t="s">
        <v>973</v>
      </c>
      <c r="B479" s="167" t="s">
        <v>1298</v>
      </c>
      <c r="C479" s="206">
        <f>Dashboard!J492</f>
        <v>2.80750892242215</v>
      </c>
      <c r="D479" s="22" t="s">
        <v>973</v>
      </c>
      <c r="E479">
        <v>9</v>
      </c>
      <c r="F479" s="209">
        <f t="shared" si="74"/>
        <v>2.80750892242215</v>
      </c>
      <c r="G479" t="str">
        <f ca="1" t="shared" si="72"/>
        <v>Fairlop</v>
      </c>
      <c r="H479" s="209">
        <f t="shared" si="67"/>
        <v>2.80750892242215</v>
      </c>
      <c r="I479" t="str">
        <f t="shared" si="73"/>
        <v/>
      </c>
      <c r="J479" s="209"/>
      <c r="K479" s="167"/>
      <c r="L479" s="209"/>
      <c r="U479" s="214" t="s">
        <v>948</v>
      </c>
      <c r="V479" s="209">
        <f>Dashboard!F480</f>
        <v>5.86901823748405</v>
      </c>
      <c r="W479" s="209">
        <f>Dashboard!G480</f>
        <v>5.45142885526555</v>
      </c>
      <c r="X479" s="209">
        <f>Dashboard!H480</f>
        <v>6.35429483762811</v>
      </c>
      <c r="Y479" s="209">
        <f>Dashboard!I480</f>
        <v>5.92504788123468</v>
      </c>
      <c r="Z479" s="209">
        <f>Dashboard!J480</f>
        <v>6.60476937617787</v>
      </c>
      <c r="AA479" s="7">
        <f t="shared" si="70"/>
        <v>3.01962436784617</v>
      </c>
      <c r="AB479" s="208" t="s">
        <v>1580</v>
      </c>
      <c r="AC479" s="22" t="s">
        <v>1580</v>
      </c>
      <c r="AD479" t="str">
        <f t="shared" si="71"/>
        <v/>
      </c>
      <c r="AE479" s="7">
        <f>Dashboard!L480</f>
        <v>0.183937784673454</v>
      </c>
      <c r="AF479" s="7">
        <f t="shared" si="69"/>
        <v>3.01962436784617</v>
      </c>
    </row>
    <row r="480" spans="1:32">
      <c r="A480" s="22" t="s">
        <v>975</v>
      </c>
      <c r="B480" s="167" t="s">
        <v>1298</v>
      </c>
      <c r="C480" s="206">
        <f>Dashboard!J493</f>
        <v>1.89337153256295</v>
      </c>
      <c r="D480" s="22" t="s">
        <v>975</v>
      </c>
      <c r="E480">
        <v>10</v>
      </c>
      <c r="F480" s="209">
        <f t="shared" si="74"/>
        <v>2.7885416996665</v>
      </c>
      <c r="G480" t="str">
        <f ca="1" t="shared" si="72"/>
        <v>Roding</v>
      </c>
      <c r="H480" s="209">
        <f t="shared" si="67"/>
        <v>2.7885416996665</v>
      </c>
      <c r="I480" t="str">
        <f t="shared" si="73"/>
        <v/>
      </c>
      <c r="J480" s="209"/>
      <c r="K480" s="167"/>
      <c r="L480" s="209"/>
      <c r="U480" s="214" t="s">
        <v>950</v>
      </c>
      <c r="V480" s="209">
        <f>Dashboard!F481</f>
        <v>-3.90450762406993</v>
      </c>
      <c r="W480" s="209">
        <f>Dashboard!G481</f>
        <v>-2.71119363717962</v>
      </c>
      <c r="X480" s="209">
        <f>Dashboard!H481</f>
        <v>-2.78259575711476</v>
      </c>
      <c r="Y480" s="209">
        <f>Dashboard!I481</f>
        <v>-1.57800391584093</v>
      </c>
      <c r="Z480" s="209">
        <f>Dashboard!J481</f>
        <v>-0.938228560787134</v>
      </c>
      <c r="AA480" s="7">
        <f t="shared" si="70"/>
        <v>12.1740192712744</v>
      </c>
      <c r="AB480" s="208" t="s">
        <v>1581</v>
      </c>
      <c r="AC480" s="176" t="s">
        <v>1581</v>
      </c>
      <c r="AD480" t="str">
        <f t="shared" si="71"/>
        <v/>
      </c>
      <c r="AE480" s="7">
        <f>Dashboard!L481</f>
        <v>0.741569765820698</v>
      </c>
      <c r="AF480" s="7">
        <f t="shared" si="69"/>
        <v>12.1740192712744</v>
      </c>
    </row>
    <row r="481" spans="1:32">
      <c r="A481" s="22" t="s">
        <v>977</v>
      </c>
      <c r="B481" s="167" t="s">
        <v>1298</v>
      </c>
      <c r="C481" s="206">
        <f>Dashboard!J494</f>
        <v>0.887106544317074</v>
      </c>
      <c r="D481" s="22" t="s">
        <v>977</v>
      </c>
      <c r="E481">
        <v>11</v>
      </c>
      <c r="F481" s="209">
        <f t="shared" si="74"/>
        <v>2.49192620750136</v>
      </c>
      <c r="G481" t="str">
        <f ca="1" t="shared" si="72"/>
        <v>Cranbrook</v>
      </c>
      <c r="H481" s="209">
        <f t="shared" si="67"/>
        <v>2.49192620750136</v>
      </c>
      <c r="I481" t="str">
        <f t="shared" si="73"/>
        <v/>
      </c>
      <c r="J481" s="209"/>
      <c r="K481" s="167"/>
      <c r="L481" s="209"/>
      <c r="U481" s="214" t="s">
        <v>952</v>
      </c>
      <c r="V481" s="209">
        <f>Dashboard!F482</f>
        <v>-3.57169108186699</v>
      </c>
      <c r="W481" s="209">
        <f>Dashboard!G482</f>
        <v>-3.97870720388082</v>
      </c>
      <c r="X481" s="209">
        <f>Dashboard!H482</f>
        <v>-3.0946033972363</v>
      </c>
      <c r="Y481" s="209">
        <f>Dashboard!I482</f>
        <v>-3.60744562062574</v>
      </c>
      <c r="Z481" s="209">
        <f>Dashboard!J482</f>
        <v>-3.36761015230459</v>
      </c>
      <c r="AA481" s="7">
        <f t="shared" si="70"/>
        <v>0.837576342747286</v>
      </c>
      <c r="AB481" s="208" t="s">
        <v>1582</v>
      </c>
      <c r="AC481" s="22" t="s">
        <v>1582</v>
      </c>
      <c r="AD481" t="str">
        <f t="shared" si="71"/>
        <v/>
      </c>
      <c r="AE481" s="7">
        <f>Dashboard!L482</f>
        <v>0.0510202323905998</v>
      </c>
      <c r="AF481" s="7">
        <f t="shared" si="69"/>
        <v>0.837576342747286</v>
      </c>
    </row>
    <row r="482" spans="1:32">
      <c r="A482" s="22" t="s">
        <v>979</v>
      </c>
      <c r="B482" s="167" t="s">
        <v>1298</v>
      </c>
      <c r="C482" s="206">
        <f>Dashboard!J495</f>
        <v>-2.40715250232568</v>
      </c>
      <c r="D482" s="22" t="s">
        <v>979</v>
      </c>
      <c r="E482">
        <v>12</v>
      </c>
      <c r="F482" s="209">
        <f t="shared" si="74"/>
        <v>1.89337153256295</v>
      </c>
      <c r="G482" t="str">
        <f ca="1" t="shared" si="72"/>
        <v>Fullwell</v>
      </c>
      <c r="H482" s="209">
        <f t="shared" si="67"/>
        <v>1.89337153256295</v>
      </c>
      <c r="I482" t="str">
        <f t="shared" si="73"/>
        <v/>
      </c>
      <c r="J482" s="209"/>
      <c r="K482" s="167"/>
      <c r="L482" s="209"/>
      <c r="U482" s="214" t="s">
        <v>954</v>
      </c>
      <c r="V482" s="209">
        <f>Dashboard!F483</f>
        <v>-3.3104434767263</v>
      </c>
      <c r="W482" s="209">
        <f>Dashboard!G483</f>
        <v>-3.44049538705416</v>
      </c>
      <c r="X482" s="209">
        <f>Dashboard!H483</f>
        <v>-4.16520055721779</v>
      </c>
      <c r="Y482" s="209">
        <f>Dashboard!I483</f>
        <v>-2.85534985905137</v>
      </c>
      <c r="Z482" s="209">
        <f>Dashboard!J483</f>
        <v>-3.70657482679626</v>
      </c>
      <c r="AA482" s="7">
        <f t="shared" si="70"/>
        <v>-1.62577781349087</v>
      </c>
      <c r="AB482" s="208" t="s">
        <v>1583</v>
      </c>
      <c r="AC482" s="176" t="s">
        <v>1583</v>
      </c>
      <c r="AD482" t="str">
        <f t="shared" si="71"/>
        <v/>
      </c>
      <c r="AE482" s="7">
        <f>Dashboard!L483</f>
        <v>-0.0990328375174899</v>
      </c>
      <c r="AF482" s="7">
        <f t="shared" si="69"/>
        <v>-1.62577781349087</v>
      </c>
    </row>
    <row r="483" spans="1:32">
      <c r="A483" s="22" t="s">
        <v>981</v>
      </c>
      <c r="B483" s="167" t="s">
        <v>1298</v>
      </c>
      <c r="C483" s="206">
        <f>Dashboard!J496</f>
        <v>-2.58298118517488</v>
      </c>
      <c r="D483" s="22" t="s">
        <v>981</v>
      </c>
      <c r="E483">
        <v>13</v>
      </c>
      <c r="F483" s="209">
        <f t="shared" si="74"/>
        <v>1.2743937506689</v>
      </c>
      <c r="G483" t="str">
        <f ca="1" t="shared" si="72"/>
        <v>Aldborough</v>
      </c>
      <c r="H483" s="209">
        <f t="shared" si="67"/>
        <v>1.2743937506689</v>
      </c>
      <c r="I483" t="str">
        <f t="shared" si="73"/>
        <v/>
      </c>
      <c r="J483" s="209"/>
      <c r="K483" s="167"/>
      <c r="L483" s="209"/>
      <c r="U483" s="214" t="s">
        <v>956</v>
      </c>
      <c r="V483" s="209">
        <f>Dashboard!F484</f>
        <v>2.43455443522625</v>
      </c>
      <c r="W483" s="209">
        <f>Dashboard!G484</f>
        <v>3.25156370269998</v>
      </c>
      <c r="X483" s="209">
        <f>Dashboard!H484</f>
        <v>2.39242433717988</v>
      </c>
      <c r="Y483" s="209">
        <f>Dashboard!I484</f>
        <v>1.26573028537388</v>
      </c>
      <c r="Z483" s="209">
        <f>Dashboard!J484</f>
        <v>1.2743937506689</v>
      </c>
      <c r="AA483" s="7">
        <f t="shared" si="70"/>
        <v>-4.76145980545244</v>
      </c>
      <c r="AB483" s="208" t="s">
        <v>957</v>
      </c>
      <c r="AC483" s="22" t="s">
        <v>957</v>
      </c>
      <c r="AD483" t="str">
        <f t="shared" si="71"/>
        <v/>
      </c>
      <c r="AE483" s="7">
        <f>Dashboard!L484</f>
        <v>-0.290040171139338</v>
      </c>
      <c r="AF483" s="7">
        <f t="shared" si="69"/>
        <v>-4.76145980545244</v>
      </c>
    </row>
    <row r="484" spans="1:32">
      <c r="A484" s="22" t="s">
        <v>983</v>
      </c>
      <c r="B484" s="167" t="s">
        <v>1298</v>
      </c>
      <c r="C484" s="206">
        <f>Dashboard!J497</f>
        <v>0.387759610190943</v>
      </c>
      <c r="D484" s="22" t="s">
        <v>983</v>
      </c>
      <c r="E484">
        <v>14</v>
      </c>
      <c r="F484" s="209">
        <f t="shared" si="74"/>
        <v>1.12068592024144</v>
      </c>
      <c r="G484" t="str">
        <f ca="1" t="shared" si="72"/>
        <v>Newbury</v>
      </c>
      <c r="H484" s="209">
        <f t="shared" si="67"/>
        <v>1.12068592024144</v>
      </c>
      <c r="I484" t="str">
        <f t="shared" si="73"/>
        <v/>
      </c>
      <c r="J484" s="209"/>
      <c r="K484" s="167"/>
      <c r="L484" s="209"/>
      <c r="U484" s="214" t="s">
        <v>958</v>
      </c>
      <c r="V484" s="209">
        <f>Dashboard!F485</f>
        <v>5.5981559931614</v>
      </c>
      <c r="W484" s="209">
        <f>Dashboard!G485</f>
        <v>5.27415669193606</v>
      </c>
      <c r="X484" s="209">
        <f>Dashboard!H485</f>
        <v>5.61099380196335</v>
      </c>
      <c r="Y484" s="209">
        <f>Dashboard!I485</f>
        <v>4.87381768661285</v>
      </c>
      <c r="Z484" s="209">
        <f>Dashboard!J485</f>
        <v>4.49005112367662</v>
      </c>
      <c r="AA484" s="7">
        <f t="shared" si="70"/>
        <v>-4.54781554530179</v>
      </c>
      <c r="AB484" s="208" t="s">
        <v>959</v>
      </c>
      <c r="AC484" s="176" t="s">
        <v>959</v>
      </c>
      <c r="AD484" t="str">
        <f t="shared" si="71"/>
        <v/>
      </c>
      <c r="AE484" s="7">
        <f>Dashboard!L485</f>
        <v>-0.277026217371195</v>
      </c>
      <c r="AF484" s="7">
        <f t="shared" si="69"/>
        <v>-4.54781554530179</v>
      </c>
    </row>
    <row r="485" spans="1:32">
      <c r="A485" s="22" t="s">
        <v>985</v>
      </c>
      <c r="B485" s="167" t="s">
        <v>1298</v>
      </c>
      <c r="C485" s="206">
        <f>Dashboard!J498</f>
        <v>9.89186451326248</v>
      </c>
      <c r="D485" s="22" t="s">
        <v>985</v>
      </c>
      <c r="E485">
        <v>15</v>
      </c>
      <c r="F485" s="209">
        <f t="shared" si="74"/>
        <v>0.887106544317074</v>
      </c>
      <c r="G485" t="str">
        <f ca="1" t="shared" si="72"/>
        <v>Goodmayes</v>
      </c>
      <c r="H485" s="209">
        <f t="shared" si="67"/>
        <v>0.887106544317074</v>
      </c>
      <c r="I485" t="str">
        <f t="shared" si="73"/>
        <v/>
      </c>
      <c r="J485" s="209"/>
      <c r="K485" s="167"/>
      <c r="L485" s="209"/>
      <c r="U485" s="214" t="s">
        <v>960</v>
      </c>
      <c r="V485" s="209">
        <f>Dashboard!F486</f>
        <v>5.16005677169257</v>
      </c>
      <c r="W485" s="209">
        <f>Dashboard!G486</f>
        <v>5.55758845218056</v>
      </c>
      <c r="X485" s="209">
        <f>Dashboard!H486</f>
        <v>5.78068765759071</v>
      </c>
      <c r="Y485" s="209">
        <f>Dashboard!I486</f>
        <v>4.37064170777551</v>
      </c>
      <c r="Z485" s="209">
        <f>Dashboard!J486</f>
        <v>4.83894880742453</v>
      </c>
      <c r="AA485" s="7">
        <f t="shared" si="70"/>
        <v>-1.3178714685167</v>
      </c>
      <c r="AB485" s="208" t="s">
        <v>961</v>
      </c>
      <c r="AC485" s="22" t="s">
        <v>961</v>
      </c>
      <c r="AD485" t="str">
        <f t="shared" si="71"/>
        <v/>
      </c>
      <c r="AE485" s="7">
        <f>Dashboard!L486</f>
        <v>-0.0802769910670107</v>
      </c>
      <c r="AF485" s="7">
        <f t="shared" si="69"/>
        <v>-1.3178714685167</v>
      </c>
    </row>
    <row r="486" spans="1:32">
      <c r="A486" s="22" t="s">
        <v>987</v>
      </c>
      <c r="B486" s="167" t="s">
        <v>1298</v>
      </c>
      <c r="C486" s="206">
        <f>Dashboard!J499</f>
        <v>1.12068592024144</v>
      </c>
      <c r="D486" s="22" t="s">
        <v>987</v>
      </c>
      <c r="E486">
        <v>16</v>
      </c>
      <c r="F486" s="209">
        <f t="shared" si="74"/>
        <v>0.387759610190943</v>
      </c>
      <c r="G486" t="str">
        <f ca="1" t="shared" si="72"/>
        <v>Mayfield</v>
      </c>
      <c r="H486" s="209">
        <f t="shared" si="67"/>
        <v>0.387759610190943</v>
      </c>
      <c r="I486" t="str">
        <f t="shared" si="73"/>
        <v/>
      </c>
      <c r="J486" s="209"/>
      <c r="K486" s="167"/>
      <c r="L486" s="209"/>
      <c r="U486" s="214" t="s">
        <v>962</v>
      </c>
      <c r="V486" s="209">
        <f>Dashboard!F487</f>
        <v>5.65691700558841</v>
      </c>
      <c r="W486" s="209">
        <f>Dashboard!G487</f>
        <v>5.96512934952261</v>
      </c>
      <c r="X486" s="209">
        <f>Dashboard!H487</f>
        <v>4.64482141708012</v>
      </c>
      <c r="Y486" s="209">
        <f>Dashboard!I487</f>
        <v>3.97979905989961</v>
      </c>
      <c r="Z486" s="209">
        <f>Dashboard!J487</f>
        <v>3.46677500093997</v>
      </c>
      <c r="AA486" s="7">
        <f t="shared" si="70"/>
        <v>-8.98864550589851</v>
      </c>
      <c r="AB486" s="208" t="s">
        <v>963</v>
      </c>
      <c r="AC486" s="176" t="s">
        <v>963</v>
      </c>
      <c r="AD486" t="str">
        <f t="shared" si="71"/>
        <v/>
      </c>
      <c r="AE486" s="7">
        <f>Dashboard!L487</f>
        <v>-0.547535501162111</v>
      </c>
      <c r="AF486" s="7">
        <f t="shared" si="69"/>
        <v>-8.98864550589851</v>
      </c>
    </row>
    <row r="487" spans="1:32">
      <c r="A487" s="22" t="s">
        <v>989</v>
      </c>
      <c r="B487" s="167" t="s">
        <v>1298</v>
      </c>
      <c r="C487" s="206">
        <f>Dashboard!J500</f>
        <v>2.7885416996665</v>
      </c>
      <c r="D487" s="22" t="s">
        <v>989</v>
      </c>
      <c r="E487">
        <v>17</v>
      </c>
      <c r="F487" s="209">
        <f t="shared" si="74"/>
        <v>-2.10636034716237</v>
      </c>
      <c r="G487" t="str">
        <f ca="1" t="shared" si="72"/>
        <v>Seven Kings</v>
      </c>
      <c r="H487" s="209">
        <f t="shared" si="67"/>
        <v>-2.10636034716237</v>
      </c>
      <c r="I487" t="str">
        <f t="shared" si="73"/>
        <v/>
      </c>
      <c r="J487" s="209"/>
      <c r="K487" s="167"/>
      <c r="L487" s="209"/>
      <c r="U487" s="214" t="s">
        <v>964</v>
      </c>
      <c r="V487" s="209">
        <f>Dashboard!F488</f>
        <v>8.66652086726605</v>
      </c>
      <c r="W487" s="209">
        <f>Dashboard!G488</f>
        <v>8.43053591906743</v>
      </c>
      <c r="X487" s="209">
        <f>Dashboard!H488</f>
        <v>8.85996725870229</v>
      </c>
      <c r="Y487" s="209">
        <f>Dashboard!I488</f>
        <v>8.9978798173921</v>
      </c>
      <c r="Z487" s="209">
        <f>Dashboard!J488</f>
        <v>8.76609492910194</v>
      </c>
      <c r="AA487" s="7">
        <f t="shared" si="70"/>
        <v>0.408665712782804</v>
      </c>
      <c r="AB487" s="208" t="s">
        <v>1584</v>
      </c>
      <c r="AC487" s="22" t="s">
        <v>1584</v>
      </c>
      <c r="AD487" t="str">
        <f t="shared" si="71"/>
        <v/>
      </c>
      <c r="AE487" s="7">
        <f>Dashboard!L488</f>
        <v>0.024893515458972</v>
      </c>
      <c r="AF487" s="7">
        <f t="shared" si="69"/>
        <v>0.408665712782804</v>
      </c>
    </row>
    <row r="488" spans="1:32">
      <c r="A488" s="22" t="s">
        <v>991</v>
      </c>
      <c r="B488" s="167" t="s">
        <v>1298</v>
      </c>
      <c r="C488" s="206">
        <f>Dashboard!J501</f>
        <v>-2.10636034716237</v>
      </c>
      <c r="D488" s="22" t="s">
        <v>991</v>
      </c>
      <c r="E488">
        <v>18</v>
      </c>
      <c r="F488" s="209">
        <f t="shared" si="74"/>
        <v>-2.32029362997655</v>
      </c>
      <c r="G488" t="str">
        <f ca="1" t="shared" si="72"/>
        <v>Clementswood</v>
      </c>
      <c r="H488" s="209">
        <f t="shared" si="67"/>
        <v>-2.32029362997655</v>
      </c>
      <c r="I488" t="str">
        <f t="shared" si="73"/>
        <v/>
      </c>
      <c r="J488" s="209"/>
      <c r="K488" s="167"/>
      <c r="L488" s="209"/>
      <c r="U488" s="214" t="s">
        <v>966</v>
      </c>
      <c r="V488" s="209">
        <f>Dashboard!F489</f>
        <v>6.61439398870878</v>
      </c>
      <c r="W488" s="209">
        <f>Dashboard!G489</f>
        <v>7.09054421127244</v>
      </c>
      <c r="X488" s="209">
        <f>Dashboard!H489</f>
        <v>7.24681134658944</v>
      </c>
      <c r="Y488" s="209">
        <f>Dashboard!I489</f>
        <v>6.24613523057881</v>
      </c>
      <c r="Z488" s="209">
        <f>Dashboard!J489</f>
        <v>6.03924175705497</v>
      </c>
      <c r="AA488" s="7">
        <f t="shared" si="70"/>
        <v>-2.36050425556422</v>
      </c>
      <c r="AB488" s="208" t="s">
        <v>967</v>
      </c>
      <c r="AC488" s="176" t="s">
        <v>967</v>
      </c>
      <c r="AD488" t="str">
        <f t="shared" si="71"/>
        <v/>
      </c>
      <c r="AE488" s="7">
        <f>Dashboard!L489</f>
        <v>-0.143788057913455</v>
      </c>
      <c r="AF488" s="7">
        <f t="shared" si="69"/>
        <v>-2.36050425556422</v>
      </c>
    </row>
    <row r="489" spans="1:32">
      <c r="A489" s="22" t="s">
        <v>993</v>
      </c>
      <c r="B489" s="167" t="s">
        <v>1298</v>
      </c>
      <c r="C489" s="206">
        <f>Dashboard!J502</f>
        <v>6.20252207182291</v>
      </c>
      <c r="D489" s="22" t="s">
        <v>993</v>
      </c>
      <c r="E489">
        <v>19</v>
      </c>
      <c r="F489" s="209">
        <f t="shared" si="74"/>
        <v>-2.40715250232568</v>
      </c>
      <c r="G489" t="str">
        <f ca="1" t="shared" si="72"/>
        <v>Hainault</v>
      </c>
      <c r="H489" s="209">
        <f t="shared" si="67"/>
        <v>-2.40715250232568</v>
      </c>
      <c r="I489" t="str">
        <f t="shared" si="73"/>
        <v/>
      </c>
      <c r="J489" s="209"/>
      <c r="K489" s="167"/>
      <c r="L489" s="209"/>
      <c r="U489" s="214" t="s">
        <v>968</v>
      </c>
      <c r="V489" s="209">
        <f>Dashboard!F490</f>
        <v>-4.00944359938746</v>
      </c>
      <c r="W489" s="209">
        <f>Dashboard!G490</f>
        <v>-3.09447723726682</v>
      </c>
      <c r="X489" s="209">
        <f>Dashboard!H490</f>
        <v>-4.22638867234278</v>
      </c>
      <c r="Y489" s="209">
        <f>Dashboard!I490</f>
        <v>-2.79643562190114</v>
      </c>
      <c r="Z489" s="209">
        <f>Dashboard!J490</f>
        <v>-2.32029362997655</v>
      </c>
      <c r="AA489" s="7">
        <f t="shared" si="70"/>
        <v>6.93250494676084</v>
      </c>
      <c r="AB489" s="208" t="s">
        <v>969</v>
      </c>
      <c r="AC489" s="22" t="s">
        <v>969</v>
      </c>
      <c r="AD489" t="str">
        <f t="shared" si="71"/>
        <v/>
      </c>
      <c r="AE489" s="7">
        <f>Dashboard!L490</f>
        <v>0.422287492352729</v>
      </c>
      <c r="AF489" s="7">
        <f t="shared" si="69"/>
        <v>6.93250494676084</v>
      </c>
    </row>
    <row r="490" spans="1:32">
      <c r="A490" s="22" t="s">
        <v>995</v>
      </c>
      <c r="B490" s="167" t="s">
        <v>1298</v>
      </c>
      <c r="C490" s="206">
        <f>Dashboard!J503</f>
        <v>-3.03296408967825</v>
      </c>
      <c r="D490" s="22" t="s">
        <v>995</v>
      </c>
      <c r="E490">
        <v>20</v>
      </c>
      <c r="F490" s="209">
        <f t="shared" si="74"/>
        <v>-2.58298118517488</v>
      </c>
      <c r="G490" t="str">
        <f ca="1" t="shared" si="72"/>
        <v>Loxford</v>
      </c>
      <c r="H490" s="209">
        <f t="shared" si="67"/>
        <v>-2.58298118517488</v>
      </c>
      <c r="I490" t="str">
        <f t="shared" si="73"/>
        <v/>
      </c>
      <c r="J490" s="209"/>
      <c r="K490" s="167"/>
      <c r="L490" s="209"/>
      <c r="U490" s="214" t="s">
        <v>970</v>
      </c>
      <c r="V490" s="209">
        <f>Dashboard!F491</f>
        <v>2.07896983831781</v>
      </c>
      <c r="W490" s="209">
        <f>Dashboard!G491</f>
        <v>1.87191722862007</v>
      </c>
      <c r="X490" s="209">
        <f>Dashboard!H491</f>
        <v>2.41740633745732</v>
      </c>
      <c r="Y490" s="209">
        <f>Dashboard!I491</f>
        <v>2.57898372597935</v>
      </c>
      <c r="Z490" s="209">
        <f>Dashboard!J491</f>
        <v>2.49192620750136</v>
      </c>
      <c r="AA490" s="7">
        <f t="shared" si="70"/>
        <v>1.69483001746717</v>
      </c>
      <c r="AB490" s="208" t="s">
        <v>971</v>
      </c>
      <c r="AC490" s="176" t="s">
        <v>971</v>
      </c>
      <c r="AD490" t="str">
        <f t="shared" si="71"/>
        <v/>
      </c>
      <c r="AE490" s="7">
        <f>Dashboard!L491</f>
        <v>0.103239092295888</v>
      </c>
      <c r="AF490" s="7">
        <f t="shared" si="69"/>
        <v>1.69483001746717</v>
      </c>
    </row>
    <row r="491" spans="1:32">
      <c r="A491" s="22" t="s">
        <v>997</v>
      </c>
      <c r="B491" s="167" t="s">
        <v>1298</v>
      </c>
      <c r="C491" s="206">
        <f>Dashboard!J504</f>
        <v>7.43450404813117</v>
      </c>
      <c r="D491" s="22" t="s">
        <v>997</v>
      </c>
      <c r="E491">
        <v>21</v>
      </c>
      <c r="F491" s="209">
        <f t="shared" si="74"/>
        <v>-3.03296408967825</v>
      </c>
      <c r="G491" t="str">
        <f ca="1" t="shared" si="72"/>
        <v>Valentines</v>
      </c>
      <c r="H491" s="209">
        <f t="shared" si="67"/>
        <v>-3.03296408967825</v>
      </c>
      <c r="I491" t="str">
        <f t="shared" si="73"/>
        <v/>
      </c>
      <c r="J491" s="209"/>
      <c r="K491" s="167"/>
      <c r="L491" s="209"/>
      <c r="U491" s="214" t="s">
        <v>972</v>
      </c>
      <c r="V491" s="209">
        <f>Dashboard!F492</f>
        <v>5.17894698417576</v>
      </c>
      <c r="W491" s="209">
        <f>Dashboard!G492</f>
        <v>4.87313450340815</v>
      </c>
      <c r="X491" s="209">
        <f>Dashboard!H492</f>
        <v>4.51411830716732</v>
      </c>
      <c r="Y491" s="209">
        <f>Dashboard!I492</f>
        <v>3.4075981689717</v>
      </c>
      <c r="Z491" s="209">
        <f>Dashboard!J492</f>
        <v>2.80750892242215</v>
      </c>
      <c r="AA491" s="7">
        <f t="shared" si="70"/>
        <v>-9.73270958278338</v>
      </c>
      <c r="AB491" s="208" t="s">
        <v>973</v>
      </c>
      <c r="AC491" s="22" t="s">
        <v>973</v>
      </c>
      <c r="AD491" t="str">
        <f t="shared" si="71"/>
        <v/>
      </c>
      <c r="AE491" s="7">
        <f>Dashboard!L492</f>
        <v>-0.592859515438403</v>
      </c>
      <c r="AF491" s="7">
        <f t="shared" si="69"/>
        <v>-9.73270958278338</v>
      </c>
    </row>
    <row r="492" spans="1:32">
      <c r="A492" s="22" t="s">
        <v>999</v>
      </c>
      <c r="B492" s="167" t="s">
        <v>1299</v>
      </c>
      <c r="C492" s="206">
        <f>Dashboard!J505</f>
        <v>11.1936600495706</v>
      </c>
      <c r="D492" s="22" t="s">
        <v>999</v>
      </c>
      <c r="E492">
        <v>1</v>
      </c>
      <c r="F492" s="209">
        <f>LARGE(C$492:C$509,E492)</f>
        <v>12.8124499411466</v>
      </c>
      <c r="G492" t="str">
        <f ca="1" t="shared" si="72"/>
        <v>St Margarets and North Twickenham</v>
      </c>
      <c r="H492" s="209">
        <f t="shared" si="67"/>
        <v>12.8124499411466</v>
      </c>
      <c r="I492" t="str">
        <f t="shared" si="73"/>
        <v>Richmond upon Thames 2009</v>
      </c>
      <c r="J492" s="209">
        <f>MAX(C$492:C$509)</f>
        <v>12.8124499411466</v>
      </c>
      <c r="K492" s="167"/>
      <c r="L492" s="209"/>
      <c r="U492" s="214" t="s">
        <v>974</v>
      </c>
      <c r="V492" s="209">
        <f>Dashboard!F493</f>
        <v>2.99329518898157</v>
      </c>
      <c r="W492" s="209">
        <f>Dashboard!G493</f>
        <v>3.19577510403532</v>
      </c>
      <c r="X492" s="209">
        <f>Dashboard!H493</f>
        <v>3.47406499323297</v>
      </c>
      <c r="Y492" s="209">
        <f>Dashboard!I493</f>
        <v>2.33898553648547</v>
      </c>
      <c r="Z492" s="209">
        <f>Dashboard!J493</f>
        <v>1.89337153256295</v>
      </c>
      <c r="AA492" s="7">
        <f t="shared" si="70"/>
        <v>-4.51423871608073</v>
      </c>
      <c r="AB492" s="208" t="s">
        <v>975</v>
      </c>
      <c r="AC492" s="176" t="s">
        <v>975</v>
      </c>
      <c r="AD492" t="str">
        <f t="shared" si="71"/>
        <v/>
      </c>
      <c r="AE492" s="7">
        <f>Dashboard!L493</f>
        <v>-0.274980914104655</v>
      </c>
      <c r="AF492" s="7">
        <f t="shared" si="69"/>
        <v>-4.51423871608073</v>
      </c>
    </row>
    <row r="493" spans="1:32">
      <c r="A493" s="22" t="s">
        <v>1001</v>
      </c>
      <c r="B493" s="167" t="s">
        <v>1299</v>
      </c>
      <c r="C493" s="206">
        <f>Dashboard!J506</f>
        <v>11.4317116821834</v>
      </c>
      <c r="D493" s="22" t="s">
        <v>1001</v>
      </c>
      <c r="E493">
        <v>2</v>
      </c>
      <c r="F493" s="209">
        <f t="shared" ref="F493:F509" si="75">LARGE(C$492:C$509,E493)</f>
        <v>11.910201974616</v>
      </c>
      <c r="G493" t="str">
        <f ca="1" t="shared" si="72"/>
        <v>South Richmond</v>
      </c>
      <c r="H493" s="209">
        <f t="shared" si="67"/>
        <v>11.910201974616</v>
      </c>
      <c r="I493" t="str">
        <f t="shared" si="73"/>
        <v/>
      </c>
      <c r="J493" s="209">
        <f>MIN(C$492:C$509)</f>
        <v>3.04672180609344</v>
      </c>
      <c r="K493" s="167"/>
      <c r="L493" s="209"/>
      <c r="U493" s="214" t="s">
        <v>976</v>
      </c>
      <c r="V493" s="209">
        <f>Dashboard!F494</f>
        <v>2.41740910833895</v>
      </c>
      <c r="W493" s="209">
        <f>Dashboard!G494</f>
        <v>2.27214770572191</v>
      </c>
      <c r="X493" s="209">
        <f>Dashboard!H494</f>
        <v>2.18585719939734</v>
      </c>
      <c r="Y493" s="209">
        <f>Dashboard!I494</f>
        <v>1.48122701024823</v>
      </c>
      <c r="Z493" s="209">
        <f>Dashboard!J494</f>
        <v>0.887106544317074</v>
      </c>
      <c r="AA493" s="7">
        <f t="shared" si="70"/>
        <v>-6.28057323934489</v>
      </c>
      <c r="AB493" s="208" t="s">
        <v>977</v>
      </c>
      <c r="AC493" s="22" t="s">
        <v>977</v>
      </c>
      <c r="AD493" t="str">
        <f t="shared" si="71"/>
        <v/>
      </c>
      <c r="AE493" s="7">
        <f>Dashboard!L494</f>
        <v>-0.382575641005468</v>
      </c>
      <c r="AF493" s="7">
        <f t="shared" si="69"/>
        <v>-6.28057323934489</v>
      </c>
    </row>
    <row r="494" spans="1:32">
      <c r="A494" s="22" t="s">
        <v>1003</v>
      </c>
      <c r="B494" s="167" t="s">
        <v>1299</v>
      </c>
      <c r="C494" s="206">
        <f>Dashboard!J507</f>
        <v>8.58452522920993</v>
      </c>
      <c r="D494" s="22" t="s">
        <v>1003</v>
      </c>
      <c r="E494">
        <v>3</v>
      </c>
      <c r="F494" s="209">
        <f t="shared" si="75"/>
        <v>11.46542340015</v>
      </c>
      <c r="G494" t="str">
        <f ca="1" t="shared" si="72"/>
        <v>Hampton Wick</v>
      </c>
      <c r="H494" s="209">
        <f t="shared" si="67"/>
        <v>11.46542340015</v>
      </c>
      <c r="I494" t="str">
        <f t="shared" si="73"/>
        <v/>
      </c>
      <c r="J494" s="209"/>
      <c r="K494" s="167"/>
      <c r="L494" s="209"/>
      <c r="U494" s="214" t="s">
        <v>978</v>
      </c>
      <c r="V494" s="209">
        <f>Dashboard!F495</f>
        <v>-1.38540345976033</v>
      </c>
      <c r="W494" s="209">
        <f>Dashboard!G495</f>
        <v>-0.986999828280957</v>
      </c>
      <c r="X494" s="209">
        <f>Dashboard!H495</f>
        <v>-1.11295524942062</v>
      </c>
      <c r="Y494" s="209">
        <f>Dashboard!I495</f>
        <v>-2.90514356930172</v>
      </c>
      <c r="Z494" s="209">
        <f>Dashboard!J495</f>
        <v>-2.40715250232568</v>
      </c>
      <c r="AA494" s="7">
        <f t="shared" si="70"/>
        <v>-4.19339929562483</v>
      </c>
      <c r="AB494" s="208" t="s">
        <v>979</v>
      </c>
      <c r="AC494" s="176" t="s">
        <v>979</v>
      </c>
      <c r="AD494" t="str">
        <f t="shared" si="71"/>
        <v/>
      </c>
      <c r="AE494" s="7">
        <f>Dashboard!L495</f>
        <v>-0.255437260641338</v>
      </c>
      <c r="AF494" s="7">
        <f t="shared" si="69"/>
        <v>-4.19339929562483</v>
      </c>
    </row>
    <row r="495" spans="1:32">
      <c r="A495" s="22" t="s">
        <v>1005</v>
      </c>
      <c r="B495" s="167" t="s">
        <v>1299</v>
      </c>
      <c r="C495" s="206">
        <f>Dashboard!J508</f>
        <v>5.88944649529541</v>
      </c>
      <c r="D495" s="22" t="s">
        <v>1005</v>
      </c>
      <c r="E495">
        <v>4</v>
      </c>
      <c r="F495" s="209">
        <f t="shared" si="75"/>
        <v>11.4317116821834</v>
      </c>
      <c r="G495" t="str">
        <f ca="1" t="shared" si="72"/>
        <v>East Sheen</v>
      </c>
      <c r="H495" s="209">
        <f t="shared" si="67"/>
        <v>11.4317116821834</v>
      </c>
      <c r="I495" t="str">
        <f t="shared" si="73"/>
        <v/>
      </c>
      <c r="J495" s="209"/>
      <c r="K495" s="167"/>
      <c r="L495" s="209"/>
      <c r="U495" s="214" t="s">
        <v>980</v>
      </c>
      <c r="V495" s="209">
        <f>Dashboard!F496</f>
        <v>-3.50858677879926</v>
      </c>
      <c r="W495" s="209">
        <f>Dashboard!G496</f>
        <v>-3.01200857826887</v>
      </c>
      <c r="X495" s="209">
        <f>Dashboard!H496</f>
        <v>-3.18878920140513</v>
      </c>
      <c r="Y495" s="209">
        <f>Dashboard!I496</f>
        <v>-2.55539209171266</v>
      </c>
      <c r="Z495" s="209">
        <f>Dashboard!J496</f>
        <v>-2.58298118517488</v>
      </c>
      <c r="AA495" s="7">
        <f t="shared" si="70"/>
        <v>3.79881329233797</v>
      </c>
      <c r="AB495" s="208" t="s">
        <v>981</v>
      </c>
      <c r="AC495" s="22" t="s">
        <v>981</v>
      </c>
      <c r="AD495" t="str">
        <f t="shared" si="71"/>
        <v/>
      </c>
      <c r="AE495" s="7">
        <f>Dashboard!L496</f>
        <v>0.231401398406093</v>
      </c>
      <c r="AF495" s="7">
        <f t="shared" si="69"/>
        <v>3.79881329233797</v>
      </c>
    </row>
    <row r="496" spans="1:32">
      <c r="A496" s="22" t="s">
        <v>1007</v>
      </c>
      <c r="B496" s="167" t="s">
        <v>1299</v>
      </c>
      <c r="C496" s="206">
        <f>Dashboard!J509</f>
        <v>9.69284986622507</v>
      </c>
      <c r="D496" s="22" t="s">
        <v>1007</v>
      </c>
      <c r="E496">
        <v>5</v>
      </c>
      <c r="F496" s="209">
        <f t="shared" si="75"/>
        <v>11.3782863842845</v>
      </c>
      <c r="G496" t="str">
        <f ca="1" t="shared" si="72"/>
        <v>Teddington</v>
      </c>
      <c r="H496" s="209">
        <f t="shared" si="67"/>
        <v>11.3782863842845</v>
      </c>
      <c r="I496" t="str">
        <f t="shared" si="73"/>
        <v/>
      </c>
      <c r="J496" s="209"/>
      <c r="K496" s="167"/>
      <c r="L496" s="209"/>
      <c r="U496" s="214" t="s">
        <v>982</v>
      </c>
      <c r="V496" s="209">
        <f>Dashboard!F497</f>
        <v>1.42337220139063</v>
      </c>
      <c r="W496" s="209">
        <f>Dashboard!G497</f>
        <v>1.43743222399663</v>
      </c>
      <c r="X496" s="209">
        <f>Dashboard!H497</f>
        <v>1.5092341175764</v>
      </c>
      <c r="Y496" s="209">
        <f>Dashboard!I497</f>
        <v>1.09559815637197</v>
      </c>
      <c r="Z496" s="209">
        <f>Dashboard!J497</f>
        <v>0.387759610190943</v>
      </c>
      <c r="AA496" s="7">
        <f t="shared" si="70"/>
        <v>-4.25029721542334</v>
      </c>
      <c r="AB496" s="208" t="s">
        <v>983</v>
      </c>
      <c r="AC496" s="176" t="s">
        <v>983</v>
      </c>
      <c r="AD496" t="str">
        <f t="shared" si="71"/>
        <v/>
      </c>
      <c r="AE496" s="7">
        <f>Dashboard!L497</f>
        <v>-0.258903147799922</v>
      </c>
      <c r="AF496" s="7">
        <f t="shared" si="69"/>
        <v>-4.25029721542334</v>
      </c>
    </row>
    <row r="497" spans="1:32">
      <c r="A497" s="22" t="s">
        <v>1009</v>
      </c>
      <c r="B497" s="167" t="s">
        <v>1299</v>
      </c>
      <c r="C497" s="206">
        <f>Dashboard!J510</f>
        <v>10.4904785319308</v>
      </c>
      <c r="D497" s="22" t="s">
        <v>1009</v>
      </c>
      <c r="E497">
        <v>6</v>
      </c>
      <c r="F497" s="209">
        <f t="shared" si="75"/>
        <v>11.1936600495706</v>
      </c>
      <c r="G497" t="str">
        <f ca="1" t="shared" si="72"/>
        <v>Barnes</v>
      </c>
      <c r="H497" s="209">
        <f t="shared" si="67"/>
        <v>11.1936600495706</v>
      </c>
      <c r="I497" t="str">
        <f t="shared" si="73"/>
        <v/>
      </c>
      <c r="J497" s="209"/>
      <c r="K497" s="167"/>
      <c r="L497" s="209"/>
      <c r="U497" s="214" t="s">
        <v>984</v>
      </c>
      <c r="V497" s="209">
        <f>Dashboard!F498</f>
        <v>10.6431892214549</v>
      </c>
      <c r="W497" s="209">
        <f>Dashboard!G498</f>
        <v>10.2065629132327</v>
      </c>
      <c r="X497" s="209">
        <f>Dashboard!H498</f>
        <v>10.628233901319</v>
      </c>
      <c r="Y497" s="209">
        <f>Dashboard!I498</f>
        <v>10.0439699106022</v>
      </c>
      <c r="Z497" s="209">
        <f>Dashboard!J498</f>
        <v>9.89186451326248</v>
      </c>
      <c r="AA497" s="7">
        <f t="shared" si="70"/>
        <v>-3.08354044962885</v>
      </c>
      <c r="AB497" s="208" t="s">
        <v>985</v>
      </c>
      <c r="AC497" s="22" t="s">
        <v>985</v>
      </c>
      <c r="AD497" t="str">
        <f t="shared" si="71"/>
        <v/>
      </c>
      <c r="AE497" s="7">
        <f>Dashboard!L498</f>
        <v>-0.187831177048116</v>
      </c>
      <c r="AF497" s="7">
        <f t="shared" si="69"/>
        <v>-3.08354044962885</v>
      </c>
    </row>
    <row r="498" spans="1:32">
      <c r="A498" s="22" t="s">
        <v>1011</v>
      </c>
      <c r="B498" s="167" t="s">
        <v>1299</v>
      </c>
      <c r="C498" s="206">
        <f>Dashboard!J511</f>
        <v>11.46542340015</v>
      </c>
      <c r="D498" s="22" t="s">
        <v>1011</v>
      </c>
      <c r="E498">
        <v>7</v>
      </c>
      <c r="F498" s="209">
        <f t="shared" si="75"/>
        <v>11.130005822244</v>
      </c>
      <c r="G498" t="str">
        <f ca="1" t="shared" si="72"/>
        <v>South Twickenham</v>
      </c>
      <c r="H498" s="209">
        <f t="shared" si="67"/>
        <v>11.130005822244</v>
      </c>
      <c r="I498" t="str">
        <f t="shared" si="73"/>
        <v/>
      </c>
      <c r="J498" s="209"/>
      <c r="K498" s="167"/>
      <c r="L498" s="209"/>
      <c r="U498" s="214" t="s">
        <v>986</v>
      </c>
      <c r="V498" s="209">
        <f>Dashboard!F499</f>
        <v>1.58829023709505</v>
      </c>
      <c r="W498" s="209">
        <f>Dashboard!G499</f>
        <v>2.37362026289113</v>
      </c>
      <c r="X498" s="209">
        <f>Dashboard!H499</f>
        <v>1.85477080308442</v>
      </c>
      <c r="Y498" s="209">
        <f>Dashboard!I499</f>
        <v>1.61304091496263</v>
      </c>
      <c r="Z498" s="209">
        <f>Dashboard!J499</f>
        <v>1.12068592024144</v>
      </c>
      <c r="AA498" s="7">
        <f t="shared" si="70"/>
        <v>-1.91911274807938</v>
      </c>
      <c r="AB498" s="208" t="s">
        <v>987</v>
      </c>
      <c r="AC498" s="176" t="s">
        <v>987</v>
      </c>
      <c r="AD498" t="str">
        <f t="shared" si="71"/>
        <v/>
      </c>
      <c r="AE498" s="7">
        <f>Dashboard!L499</f>
        <v>-0.116901079213403</v>
      </c>
      <c r="AF498" s="7">
        <f t="shared" si="69"/>
        <v>-1.91911274807938</v>
      </c>
    </row>
    <row r="499" spans="1:32">
      <c r="A499" s="22" t="s">
        <v>288</v>
      </c>
      <c r="B499" s="167" t="s">
        <v>1299</v>
      </c>
      <c r="C499" s="206">
        <f>Dashboard!J512</f>
        <v>3.04672180609344</v>
      </c>
      <c r="D499" s="22" t="s">
        <v>288</v>
      </c>
      <c r="E499">
        <v>8</v>
      </c>
      <c r="F499" s="209">
        <f t="shared" si="75"/>
        <v>10.4904785319308</v>
      </c>
      <c r="G499" t="str">
        <f ca="1" t="shared" si="72"/>
        <v>Hampton North</v>
      </c>
      <c r="H499" s="209">
        <f t="shared" si="67"/>
        <v>10.4904785319308</v>
      </c>
      <c r="I499" t="str">
        <f t="shared" si="73"/>
        <v/>
      </c>
      <c r="J499" s="209"/>
      <c r="K499" s="167"/>
      <c r="L499" s="209"/>
      <c r="U499" s="214" t="s">
        <v>988</v>
      </c>
      <c r="V499" s="209">
        <f>Dashboard!F500</f>
        <v>4.91888868353418</v>
      </c>
      <c r="W499" s="209">
        <f>Dashboard!G500</f>
        <v>4.59273647090282</v>
      </c>
      <c r="X499" s="209">
        <f>Dashboard!H500</f>
        <v>5.06324542490324</v>
      </c>
      <c r="Y499" s="209">
        <f>Dashboard!I500</f>
        <v>3.71743949741137</v>
      </c>
      <c r="Z499" s="209">
        <f>Dashboard!J500</f>
        <v>2.7885416996665</v>
      </c>
      <c r="AA499" s="7">
        <f t="shared" si="70"/>
        <v>-8.74323847581766</v>
      </c>
      <c r="AB499" s="208" t="s">
        <v>989</v>
      </c>
      <c r="AC499" s="22" t="s">
        <v>989</v>
      </c>
      <c r="AD499" t="str">
        <f t="shared" si="71"/>
        <v/>
      </c>
      <c r="AE499" s="7">
        <f>Dashboard!L500</f>
        <v>-0.53258674596692</v>
      </c>
      <c r="AF499" s="7">
        <f t="shared" si="69"/>
        <v>-8.74323847581766</v>
      </c>
    </row>
    <row r="500" spans="1:32">
      <c r="A500" s="22" t="s">
        <v>1014</v>
      </c>
      <c r="B500" s="167" t="s">
        <v>1299</v>
      </c>
      <c r="C500" s="206">
        <f>Dashboard!J513</f>
        <v>9.90686000527151</v>
      </c>
      <c r="D500" s="22" t="s">
        <v>1014</v>
      </c>
      <c r="E500">
        <v>9</v>
      </c>
      <c r="F500" s="209">
        <f t="shared" si="75"/>
        <v>9.98127831535632</v>
      </c>
      <c r="G500" t="str">
        <f ca="1" t="shared" si="72"/>
        <v>Twickenham Riverside</v>
      </c>
      <c r="H500" s="209">
        <f t="shared" si="67"/>
        <v>9.98127831535632</v>
      </c>
      <c r="I500" t="str">
        <f t="shared" si="73"/>
        <v/>
      </c>
      <c r="J500" s="209"/>
      <c r="K500" s="167"/>
      <c r="L500" s="209"/>
      <c r="U500" s="214" t="s">
        <v>990</v>
      </c>
      <c r="V500" s="209">
        <f>Dashboard!F501</f>
        <v>0.0999731653891022</v>
      </c>
      <c r="W500" s="209">
        <f>Dashboard!G501</f>
        <v>-1.6689581420737</v>
      </c>
      <c r="X500" s="209">
        <f>Dashboard!H501</f>
        <v>-1.30652592042761</v>
      </c>
      <c r="Y500" s="209">
        <f>Dashboard!I501</f>
        <v>-1.19303040819796</v>
      </c>
      <c r="Z500" s="209">
        <f>Dashboard!J501</f>
        <v>-2.10636034716237</v>
      </c>
      <c r="AA500" s="7">
        <f t="shared" si="70"/>
        <v>-9.05509769230352</v>
      </c>
      <c r="AB500" s="208" t="s">
        <v>1585</v>
      </c>
      <c r="AC500" s="176" t="s">
        <v>1585</v>
      </c>
      <c r="AD500" t="str">
        <f t="shared" si="71"/>
        <v/>
      </c>
      <c r="AE500" s="7">
        <f>Dashboard!L501</f>
        <v>-0.551583378137869</v>
      </c>
      <c r="AF500" s="7">
        <f t="shared" si="69"/>
        <v>-9.05509769230352</v>
      </c>
    </row>
    <row r="501" spans="1:32">
      <c r="A501" s="22" t="s">
        <v>1016</v>
      </c>
      <c r="B501" s="167" t="s">
        <v>1299</v>
      </c>
      <c r="C501" s="206">
        <f>Dashboard!J514</f>
        <v>8.65826461952413</v>
      </c>
      <c r="D501" s="22" t="s">
        <v>1016</v>
      </c>
      <c r="E501">
        <v>10</v>
      </c>
      <c r="F501" s="209">
        <f t="shared" si="75"/>
        <v>9.90686000527151</v>
      </c>
      <c r="G501" t="str">
        <f ca="1" t="shared" si="72"/>
        <v>Kew</v>
      </c>
      <c r="H501" s="209">
        <f t="shared" si="67"/>
        <v>9.90686000527151</v>
      </c>
      <c r="I501" t="str">
        <f t="shared" si="73"/>
        <v/>
      </c>
      <c r="J501" s="209"/>
      <c r="K501" s="167"/>
      <c r="L501" s="209"/>
      <c r="U501" s="214" t="s">
        <v>992</v>
      </c>
      <c r="V501" s="209">
        <f>Dashboard!F502</f>
        <v>5.6242012431638</v>
      </c>
      <c r="W501" s="209">
        <f>Dashboard!G502</f>
        <v>5.90462828383013</v>
      </c>
      <c r="X501" s="209">
        <f>Dashboard!H502</f>
        <v>6.18810187899757</v>
      </c>
      <c r="Y501" s="209">
        <f>Dashboard!I502</f>
        <v>6.50158994411195</v>
      </c>
      <c r="Z501" s="209">
        <f>Dashboard!J502</f>
        <v>6.20252207182291</v>
      </c>
      <c r="AA501" s="7">
        <f t="shared" si="70"/>
        <v>2.37350861563363</v>
      </c>
      <c r="AB501" s="208" t="s">
        <v>993</v>
      </c>
      <c r="AC501" s="22" t="s">
        <v>993</v>
      </c>
      <c r="AD501" t="str">
        <f t="shared" si="71"/>
        <v/>
      </c>
      <c r="AE501" s="7">
        <f>Dashboard!L502</f>
        <v>0.144580207164777</v>
      </c>
      <c r="AF501" s="7">
        <f t="shared" si="69"/>
        <v>2.37350861563363</v>
      </c>
    </row>
    <row r="502" spans="1:32">
      <c r="A502" s="22" t="s">
        <v>1018</v>
      </c>
      <c r="B502" s="167" t="s">
        <v>1299</v>
      </c>
      <c r="C502" s="206">
        <f>Dashboard!J515</f>
        <v>7.59272858440573</v>
      </c>
      <c r="D502" s="22" t="s">
        <v>1018</v>
      </c>
      <c r="E502">
        <v>11</v>
      </c>
      <c r="F502" s="209">
        <f t="shared" si="75"/>
        <v>9.69284986622507</v>
      </c>
      <c r="G502" t="str">
        <f ca="1" t="shared" si="72"/>
        <v>Hampton</v>
      </c>
      <c r="H502" s="209">
        <f t="shared" si="67"/>
        <v>9.69284986622507</v>
      </c>
      <c r="I502" t="str">
        <f t="shared" si="73"/>
        <v/>
      </c>
      <c r="J502" s="209"/>
      <c r="K502" s="167"/>
      <c r="L502" s="209"/>
      <c r="U502" s="214" t="s">
        <v>994</v>
      </c>
      <c r="V502" s="209">
        <f>Dashboard!F503</f>
        <v>-3.66268600393025</v>
      </c>
      <c r="W502" s="209">
        <f>Dashboard!G503</f>
        <v>-3.11441303459223</v>
      </c>
      <c r="X502" s="209">
        <f>Dashboard!H503</f>
        <v>-3.89512742319533</v>
      </c>
      <c r="Y502" s="209">
        <f>Dashboard!I503</f>
        <v>-3.69096746044362</v>
      </c>
      <c r="Z502" s="209">
        <f>Dashboard!J503</f>
        <v>-3.03296408967825</v>
      </c>
      <c r="AA502" s="7">
        <f t="shared" si="70"/>
        <v>2.58446577550374</v>
      </c>
      <c r="AB502" s="208" t="s">
        <v>995</v>
      </c>
      <c r="AC502" s="176" t="s">
        <v>995</v>
      </c>
      <c r="AD502" t="str">
        <f t="shared" si="71"/>
        <v/>
      </c>
      <c r="AE502" s="7">
        <f>Dashboard!L503</f>
        <v>0.157430478563</v>
      </c>
      <c r="AF502" s="7">
        <f t="shared" si="69"/>
        <v>2.58446577550374</v>
      </c>
    </row>
    <row r="503" spans="1:32">
      <c r="A503" s="22" t="s">
        <v>1020</v>
      </c>
      <c r="B503" s="167" t="s">
        <v>1299</v>
      </c>
      <c r="C503" s="206">
        <f>Dashboard!J516</f>
        <v>12.8124499411466</v>
      </c>
      <c r="D503" s="22" t="s">
        <v>1020</v>
      </c>
      <c r="E503">
        <v>12</v>
      </c>
      <c r="F503" s="209">
        <f t="shared" si="75"/>
        <v>8.83932645345277</v>
      </c>
      <c r="G503" t="str">
        <f ca="1" t="shared" si="72"/>
        <v>Whitton</v>
      </c>
      <c r="H503" s="209">
        <f t="shared" si="67"/>
        <v>8.83932645345277</v>
      </c>
      <c r="I503" t="str">
        <f t="shared" si="73"/>
        <v/>
      </c>
      <c r="J503" s="209"/>
      <c r="K503" s="167"/>
      <c r="L503" s="209"/>
      <c r="U503" s="214" t="s">
        <v>996</v>
      </c>
      <c r="V503" s="209">
        <f>Dashboard!F504</f>
        <v>6.99246997726166</v>
      </c>
      <c r="W503" s="209">
        <f>Dashboard!G504</f>
        <v>7.43691267910082</v>
      </c>
      <c r="X503" s="209">
        <f>Dashboard!H504</f>
        <v>7.26697778246075</v>
      </c>
      <c r="Y503" s="209">
        <f>Dashboard!I504</f>
        <v>7.15312322046442</v>
      </c>
      <c r="Z503" s="209">
        <f>Dashboard!J504</f>
        <v>7.43450404813117</v>
      </c>
      <c r="AA503" s="7">
        <f t="shared" si="70"/>
        <v>1.81416892427168</v>
      </c>
      <c r="AB503" s="208" t="s">
        <v>997</v>
      </c>
      <c r="AC503" s="22" t="s">
        <v>997</v>
      </c>
      <c r="AD503" t="str">
        <f t="shared" si="71"/>
        <v/>
      </c>
      <c r="AE503" s="7">
        <f>Dashboard!L504</f>
        <v>0.110508517717379</v>
      </c>
      <c r="AF503" s="7">
        <f t="shared" si="69"/>
        <v>1.81416892427168</v>
      </c>
    </row>
    <row r="504" spans="1:32">
      <c r="A504" s="22" t="s">
        <v>1022</v>
      </c>
      <c r="B504" s="167" t="s">
        <v>1299</v>
      </c>
      <c r="C504" s="206">
        <f>Dashboard!J517</f>
        <v>11.910201974616</v>
      </c>
      <c r="D504" s="22" t="s">
        <v>1022</v>
      </c>
      <c r="E504">
        <v>13</v>
      </c>
      <c r="F504" s="209">
        <f t="shared" si="75"/>
        <v>8.65826461952413</v>
      </c>
      <c r="G504" t="str">
        <f ca="1" t="shared" si="72"/>
        <v>Mortlake and Barnes Common</v>
      </c>
      <c r="H504" s="209">
        <f t="shared" si="67"/>
        <v>8.65826461952413</v>
      </c>
      <c r="I504" t="str">
        <f t="shared" si="73"/>
        <v/>
      </c>
      <c r="J504" s="209"/>
      <c r="K504" s="167"/>
      <c r="L504" s="209"/>
      <c r="U504" s="214" t="s">
        <v>998</v>
      </c>
      <c r="V504" s="209">
        <f>Dashboard!F505</f>
        <v>11.1536820289778</v>
      </c>
      <c r="W504" s="209">
        <f>Dashboard!G505</f>
        <v>11.7822701426896</v>
      </c>
      <c r="X504" s="209">
        <f>Dashboard!H505</f>
        <v>10.986172503144</v>
      </c>
      <c r="Y504" s="209">
        <f>Dashboard!I505</f>
        <v>11.948594561928</v>
      </c>
      <c r="Z504" s="209">
        <f>Dashboard!J505</f>
        <v>11.1936600495706</v>
      </c>
      <c r="AA504" s="7">
        <f t="shared" si="70"/>
        <v>0.164075322227475</v>
      </c>
      <c r="AB504" s="208" t="s">
        <v>999</v>
      </c>
      <c r="AC504" s="176" t="s">
        <v>999</v>
      </c>
      <c r="AD504" t="str">
        <f t="shared" si="71"/>
        <v/>
      </c>
      <c r="AE504" s="7">
        <f>Dashboard!L505</f>
        <v>0.00999450514821199</v>
      </c>
      <c r="AF504" s="7">
        <f t="shared" si="69"/>
        <v>0.164075322227475</v>
      </c>
    </row>
    <row r="505" spans="1:32">
      <c r="A505" s="22" t="s">
        <v>1024</v>
      </c>
      <c r="B505" s="167" t="s">
        <v>1299</v>
      </c>
      <c r="C505" s="206">
        <f>Dashboard!J518</f>
        <v>11.130005822244</v>
      </c>
      <c r="D505" s="22" t="s">
        <v>1024</v>
      </c>
      <c r="E505">
        <v>14</v>
      </c>
      <c r="F505" s="209">
        <f t="shared" si="75"/>
        <v>8.58452522920993</v>
      </c>
      <c r="G505" t="str">
        <f ca="1" t="shared" si="72"/>
        <v>Fulwell and Hampton Hill</v>
      </c>
      <c r="H505" s="209">
        <f t="shared" si="67"/>
        <v>8.58452522920993</v>
      </c>
      <c r="I505" t="str">
        <f t="shared" si="73"/>
        <v/>
      </c>
      <c r="J505" s="209"/>
      <c r="K505" s="167"/>
      <c r="L505" s="209"/>
      <c r="U505" s="214" t="s">
        <v>1000</v>
      </c>
      <c r="V505" s="209">
        <f>Dashboard!F506</f>
        <v>10.8193127363338</v>
      </c>
      <c r="W505" s="209">
        <f>Dashboard!G506</f>
        <v>11.0903102121229</v>
      </c>
      <c r="X505" s="209">
        <f>Dashboard!H506</f>
        <v>11.0905182152894</v>
      </c>
      <c r="Y505" s="209">
        <f>Dashboard!I506</f>
        <v>11.1390049640809</v>
      </c>
      <c r="Z505" s="209">
        <f>Dashboard!J506</f>
        <v>11.4317116821834</v>
      </c>
      <c r="AA505" s="7">
        <f t="shared" si="70"/>
        <v>2.51336991882032</v>
      </c>
      <c r="AB505" s="208" t="s">
        <v>1586</v>
      </c>
      <c r="AC505" s="22" t="s">
        <v>1586</v>
      </c>
      <c r="AD505" t="str">
        <f t="shared" si="71"/>
        <v/>
      </c>
      <c r="AE505" s="7">
        <f>Dashboard!L506</f>
        <v>0.153099736462407</v>
      </c>
      <c r="AF505" s="7">
        <f t="shared" si="69"/>
        <v>2.51336991882032</v>
      </c>
    </row>
    <row r="506" spans="1:32">
      <c r="A506" s="22" t="s">
        <v>1026</v>
      </c>
      <c r="B506" s="167" t="s">
        <v>1299</v>
      </c>
      <c r="C506" s="206">
        <f>Dashboard!J519</f>
        <v>11.3782863842845</v>
      </c>
      <c r="D506" s="22" t="s">
        <v>1026</v>
      </c>
      <c r="E506">
        <v>15</v>
      </c>
      <c r="F506" s="209">
        <f t="shared" si="75"/>
        <v>7.85115177862533</v>
      </c>
      <c r="G506" t="str">
        <f ca="1" t="shared" si="72"/>
        <v>West Twickenham</v>
      </c>
      <c r="H506" s="209">
        <f t="shared" si="67"/>
        <v>7.85115177862533</v>
      </c>
      <c r="I506" t="str">
        <f t="shared" si="73"/>
        <v/>
      </c>
      <c r="J506" s="209"/>
      <c r="K506" s="167"/>
      <c r="L506" s="209"/>
      <c r="U506" s="214" t="s">
        <v>1002</v>
      </c>
      <c r="V506" s="209">
        <f>Dashboard!F507</f>
        <v>9.07329365017462</v>
      </c>
      <c r="W506" s="209">
        <f>Dashboard!G507</f>
        <v>8.91878181936867</v>
      </c>
      <c r="X506" s="209">
        <f>Dashboard!H507</f>
        <v>9.05589478635635</v>
      </c>
      <c r="Y506" s="209">
        <f>Dashboard!I507</f>
        <v>8.23277816286842</v>
      </c>
      <c r="Z506" s="209">
        <f>Dashboard!J507</f>
        <v>8.58452522920993</v>
      </c>
      <c r="AA506" s="7">
        <f t="shared" si="70"/>
        <v>-2.00597315662854</v>
      </c>
      <c r="AB506" s="208" t="s">
        <v>1587</v>
      </c>
      <c r="AC506" s="176" t="s">
        <v>1587</v>
      </c>
      <c r="AD506" t="str">
        <f t="shared" si="71"/>
        <v/>
      </c>
      <c r="AE506" s="7">
        <f>Dashboard!L507</f>
        <v>-0.122192105241173</v>
      </c>
      <c r="AF506" s="7">
        <f t="shared" si="69"/>
        <v>-2.00597315662854</v>
      </c>
    </row>
    <row r="507" spans="1:32">
      <c r="A507" s="22" t="s">
        <v>1028</v>
      </c>
      <c r="B507" s="167" t="s">
        <v>1299</v>
      </c>
      <c r="C507" s="206">
        <f>Dashboard!J520</f>
        <v>9.98127831535632</v>
      </c>
      <c r="D507" s="22" t="s">
        <v>1028</v>
      </c>
      <c r="E507">
        <v>16</v>
      </c>
      <c r="F507" s="209">
        <f t="shared" si="75"/>
        <v>7.59272858440573</v>
      </c>
      <c r="G507" t="str">
        <f ca="1" t="shared" si="72"/>
        <v>North Richmond</v>
      </c>
      <c r="H507" s="209">
        <f t="shared" si="67"/>
        <v>7.59272858440573</v>
      </c>
      <c r="I507" t="str">
        <f t="shared" si="73"/>
        <v/>
      </c>
      <c r="J507" s="209"/>
      <c r="K507" s="167"/>
      <c r="L507" s="209"/>
      <c r="U507" s="214" t="s">
        <v>1004</v>
      </c>
      <c r="V507" s="209">
        <f>Dashboard!F508</f>
        <v>5.23932584850006</v>
      </c>
      <c r="W507" s="209">
        <f>Dashboard!G508</f>
        <v>5.95537125945656</v>
      </c>
      <c r="X507" s="209">
        <f>Dashboard!H508</f>
        <v>6.06788158671322</v>
      </c>
      <c r="Y507" s="209">
        <f>Dashboard!I508</f>
        <v>5.85968069766728</v>
      </c>
      <c r="Z507" s="209">
        <f>Dashboard!J508</f>
        <v>5.88944649529541</v>
      </c>
      <c r="AA507" s="7">
        <f t="shared" si="70"/>
        <v>2.66818499335019</v>
      </c>
      <c r="AB507" s="208" t="s">
        <v>1588</v>
      </c>
      <c r="AC507" s="22" t="s">
        <v>1589</v>
      </c>
      <c r="AD507" t="str">
        <f t="shared" si="71"/>
        <v>N</v>
      </c>
      <c r="AE507" s="7">
        <f>Dashboard!L508</f>
        <v>0.162530161698838</v>
      </c>
      <c r="AF507" s="7">
        <f t="shared" si="69"/>
        <v>2.66818499335019</v>
      </c>
    </row>
    <row r="508" spans="1:32">
      <c r="A508" s="22" t="s">
        <v>1030</v>
      </c>
      <c r="B508" s="167" t="s">
        <v>1299</v>
      </c>
      <c r="C508" s="206">
        <f>Dashboard!J521</f>
        <v>7.85115177862533</v>
      </c>
      <c r="D508" s="22" t="s">
        <v>1030</v>
      </c>
      <c r="E508">
        <v>17</v>
      </c>
      <c r="F508" s="209">
        <f t="shared" si="75"/>
        <v>5.88944649529541</v>
      </c>
      <c r="G508" t="str">
        <f ca="1" t="shared" si="72"/>
        <v>Ham, Petersham and Richmond Riverside</v>
      </c>
      <c r="H508" s="209">
        <f t="shared" si="67"/>
        <v>5.88944649529541</v>
      </c>
      <c r="I508" t="str">
        <f t="shared" si="73"/>
        <v/>
      </c>
      <c r="J508" s="209"/>
      <c r="K508" s="167"/>
      <c r="L508" s="209"/>
      <c r="U508" s="214" t="s">
        <v>1006</v>
      </c>
      <c r="V508" s="209">
        <f>Dashboard!F509</f>
        <v>10.1867222327194</v>
      </c>
      <c r="W508" s="209">
        <f>Dashboard!G509</f>
        <v>9.9870510591719</v>
      </c>
      <c r="X508" s="209">
        <f>Dashboard!H509</f>
        <v>10.5732852389316</v>
      </c>
      <c r="Y508" s="209">
        <f>Dashboard!I509</f>
        <v>10.2252220824869</v>
      </c>
      <c r="Z508" s="209">
        <f>Dashboard!J509</f>
        <v>9.69284986622507</v>
      </c>
      <c r="AA508" s="7">
        <f t="shared" si="70"/>
        <v>-2.02692045454334</v>
      </c>
      <c r="AB508" s="208" t="s">
        <v>1007</v>
      </c>
      <c r="AC508" s="176" t="s">
        <v>1007</v>
      </c>
      <c r="AD508" t="str">
        <f t="shared" si="71"/>
        <v/>
      </c>
      <c r="AE508" s="7">
        <f>Dashboard!L509</f>
        <v>-0.123468091623576</v>
      </c>
      <c r="AF508" s="7">
        <f t="shared" si="69"/>
        <v>-2.02692045454334</v>
      </c>
    </row>
    <row r="509" spans="1:32">
      <c r="A509" s="22" t="s">
        <v>1032</v>
      </c>
      <c r="B509" s="167" t="s">
        <v>1299</v>
      </c>
      <c r="C509" s="206">
        <f>Dashboard!J522</f>
        <v>8.83932645345277</v>
      </c>
      <c r="D509" s="22" t="s">
        <v>1032</v>
      </c>
      <c r="E509">
        <v>18</v>
      </c>
      <c r="F509" s="209">
        <f t="shared" si="75"/>
        <v>3.04672180609344</v>
      </c>
      <c r="G509" t="str">
        <f ca="1" t="shared" si="72"/>
        <v>Heathfield</v>
      </c>
      <c r="H509" s="209">
        <f t="shared" si="67"/>
        <v>3.04672180609344</v>
      </c>
      <c r="I509" t="str">
        <f t="shared" si="73"/>
        <v/>
      </c>
      <c r="J509" s="209"/>
      <c r="K509" s="167"/>
      <c r="L509" s="209"/>
      <c r="U509" s="214" t="s">
        <v>1008</v>
      </c>
      <c r="V509" s="209">
        <f>Dashboard!F510</f>
        <v>10.4805352117675</v>
      </c>
      <c r="W509" s="209">
        <f>Dashboard!G510</f>
        <v>10.9637321143428</v>
      </c>
      <c r="X509" s="209">
        <f>Dashboard!H510</f>
        <v>10.6525390913378</v>
      </c>
      <c r="Y509" s="209">
        <f>Dashboard!I510</f>
        <v>9.80329795741591</v>
      </c>
      <c r="Z509" s="209">
        <f>Dashboard!J510</f>
        <v>10.4904785319308</v>
      </c>
      <c r="AA509" s="7">
        <f t="shared" si="70"/>
        <v>0.040808760303968</v>
      </c>
      <c r="AB509" s="208" t="s">
        <v>1590</v>
      </c>
      <c r="AC509" s="22" t="s">
        <v>1590</v>
      </c>
      <c r="AD509" t="str">
        <f t="shared" si="71"/>
        <v/>
      </c>
      <c r="AE509" s="7">
        <f>Dashboard!L510</f>
        <v>0.00248583004081926</v>
      </c>
      <c r="AF509" s="7">
        <f t="shared" si="69"/>
        <v>0.040808760303968</v>
      </c>
    </row>
    <row r="510" spans="1:32">
      <c r="A510" s="22" t="s">
        <v>65</v>
      </c>
      <c r="B510" s="167" t="s">
        <v>1300</v>
      </c>
      <c r="C510" s="206">
        <f>Dashboard!J523</f>
        <v>-1.09757470459817</v>
      </c>
      <c r="D510" s="22" t="s">
        <v>65</v>
      </c>
      <c r="E510">
        <v>1</v>
      </c>
      <c r="F510" s="209">
        <f>LARGE(C$510:C$530,E510)</f>
        <v>13.1427844973269</v>
      </c>
      <c r="G510" t="str">
        <f ca="1" t="shared" si="72"/>
        <v>Surrey Docks</v>
      </c>
      <c r="H510" s="209">
        <f t="shared" si="67"/>
        <v>13.1427844973269</v>
      </c>
      <c r="I510" t="str">
        <f t="shared" si="73"/>
        <v>Southwark 2009</v>
      </c>
      <c r="J510" s="209">
        <f>MAX(C$510:C$530)</f>
        <v>13.1427844973269</v>
      </c>
      <c r="K510" s="167"/>
      <c r="L510" s="209"/>
      <c r="U510" s="214" t="s">
        <v>1010</v>
      </c>
      <c r="V510" s="209">
        <f>Dashboard!F511</f>
        <v>10.2935009555023</v>
      </c>
      <c r="W510" s="209">
        <f>Dashboard!G511</f>
        <v>11.1624114479678</v>
      </c>
      <c r="X510" s="209">
        <f>Dashboard!H511</f>
        <v>10.5793657611187</v>
      </c>
      <c r="Y510" s="209">
        <f>Dashboard!I511</f>
        <v>11.7694958856557</v>
      </c>
      <c r="Z510" s="209">
        <f>Dashboard!J511</f>
        <v>11.46542340015</v>
      </c>
      <c r="AA510" s="7">
        <f t="shared" si="70"/>
        <v>4.80973169455966</v>
      </c>
      <c r="AB510" s="208" t="s">
        <v>1591</v>
      </c>
      <c r="AC510" s="176" t="s">
        <v>1591</v>
      </c>
      <c r="AD510" t="str">
        <f t="shared" si="71"/>
        <v/>
      </c>
      <c r="AE510" s="7">
        <f>Dashboard!L511</f>
        <v>0.292980611161922</v>
      </c>
      <c r="AF510" s="7">
        <f t="shared" si="69"/>
        <v>4.80973169455966</v>
      </c>
    </row>
    <row r="511" spans="1:32">
      <c r="A511" s="22" t="s">
        <v>1035</v>
      </c>
      <c r="B511" s="167" t="s">
        <v>1300</v>
      </c>
      <c r="C511" s="206">
        <f>Dashboard!J524</f>
        <v>-6.33798211062551</v>
      </c>
      <c r="D511" s="22" t="s">
        <v>1035</v>
      </c>
      <c r="E511">
        <v>2</v>
      </c>
      <c r="F511" s="209">
        <f t="shared" ref="F511:F530" si="76">LARGE(C$510:C$530,E511)</f>
        <v>7.75942243914215</v>
      </c>
      <c r="G511" t="str">
        <f ca="1" t="shared" si="72"/>
        <v>Village</v>
      </c>
      <c r="H511" s="209">
        <f t="shared" si="67"/>
        <v>7.75942243914215</v>
      </c>
      <c r="I511" t="str">
        <f t="shared" si="73"/>
        <v/>
      </c>
      <c r="J511" s="209">
        <f>MIN(C$510:C$530)</f>
        <v>-9.90816957931602</v>
      </c>
      <c r="K511" s="167"/>
      <c r="L511" s="209"/>
      <c r="U511" s="214" t="s">
        <v>1012</v>
      </c>
      <c r="V511" s="209">
        <f>Dashboard!F512</f>
        <v>4.76599493176296</v>
      </c>
      <c r="W511" s="209">
        <f>Dashboard!G512</f>
        <v>4.71170776911576</v>
      </c>
      <c r="X511" s="209">
        <f>Dashboard!H512</f>
        <v>4.32877226583315</v>
      </c>
      <c r="Y511" s="209">
        <f>Dashboard!I512</f>
        <v>4.20522544894389</v>
      </c>
      <c r="Z511" s="209">
        <f>Dashboard!J512</f>
        <v>3.04672180609344</v>
      </c>
      <c r="AA511" s="7">
        <f t="shared" si="70"/>
        <v>-7.05613454363298</v>
      </c>
      <c r="AB511" s="208" t="s">
        <v>288</v>
      </c>
      <c r="AC511" s="22" t="s">
        <v>288</v>
      </c>
      <c r="AD511" t="str">
        <f t="shared" si="71"/>
        <v/>
      </c>
      <c r="AE511" s="7">
        <f>Dashboard!L512</f>
        <v>-0.429818281417381</v>
      </c>
      <c r="AF511" s="7">
        <f t="shared" si="69"/>
        <v>-7.05613454363298</v>
      </c>
    </row>
    <row r="512" spans="1:32">
      <c r="A512" s="22" t="s">
        <v>1037</v>
      </c>
      <c r="B512" s="167" t="s">
        <v>1300</v>
      </c>
      <c r="C512" s="206">
        <f>Dashboard!J525</f>
        <v>0.0532440901341278</v>
      </c>
      <c r="D512" s="22" t="s">
        <v>1037</v>
      </c>
      <c r="E512">
        <v>3</v>
      </c>
      <c r="F512" s="209">
        <f t="shared" si="76"/>
        <v>7.03353200126901</v>
      </c>
      <c r="G512" t="str">
        <f ca="1" t="shared" si="72"/>
        <v>Riverside</v>
      </c>
      <c r="H512" s="209">
        <f t="shared" si="67"/>
        <v>7.03353200126901</v>
      </c>
      <c r="I512" t="str">
        <f t="shared" si="73"/>
        <v/>
      </c>
      <c r="J512" s="209"/>
      <c r="K512" s="167"/>
      <c r="L512" s="209"/>
      <c r="U512" s="214" t="s">
        <v>1013</v>
      </c>
      <c r="V512" s="209">
        <f>Dashboard!F513</f>
        <v>9.28487913172509</v>
      </c>
      <c r="W512" s="209">
        <f>Dashboard!G513</f>
        <v>8.9186359535459</v>
      </c>
      <c r="X512" s="209">
        <f>Dashboard!H513</f>
        <v>9.76126205152033</v>
      </c>
      <c r="Y512" s="209">
        <f>Dashboard!I513</f>
        <v>10.721886828941</v>
      </c>
      <c r="Z512" s="209">
        <f>Dashboard!J513</f>
        <v>9.90686000527151</v>
      </c>
      <c r="AA512" s="7">
        <f t="shared" si="70"/>
        <v>2.55269547449062</v>
      </c>
      <c r="AB512" s="208" t="s">
        <v>1014</v>
      </c>
      <c r="AC512" s="176" t="s">
        <v>1014</v>
      </c>
      <c r="AD512" t="str">
        <f t="shared" si="71"/>
        <v/>
      </c>
      <c r="AE512" s="7">
        <f>Dashboard!L513</f>
        <v>0.155495218386606</v>
      </c>
      <c r="AF512" s="7">
        <f t="shared" si="69"/>
        <v>2.55269547449062</v>
      </c>
    </row>
    <row r="513" spans="1:32">
      <c r="A513" s="22" t="s">
        <v>1039</v>
      </c>
      <c r="B513" s="167" t="s">
        <v>1300</v>
      </c>
      <c r="C513" s="206">
        <f>Dashboard!J526</f>
        <v>1.7461723286748</v>
      </c>
      <c r="D513" s="22" t="s">
        <v>1039</v>
      </c>
      <c r="E513">
        <v>4</v>
      </c>
      <c r="F513" s="209">
        <f t="shared" si="76"/>
        <v>4.00571957829422</v>
      </c>
      <c r="G513" t="str">
        <f ca="1" t="shared" si="72"/>
        <v>Rotherhithe</v>
      </c>
      <c r="H513" s="209">
        <f t="shared" si="67"/>
        <v>4.00571957829422</v>
      </c>
      <c r="I513" t="str">
        <f t="shared" si="73"/>
        <v/>
      </c>
      <c r="J513" s="209"/>
      <c r="K513" s="167"/>
      <c r="L513" s="209"/>
      <c r="U513" s="214" t="s">
        <v>1015</v>
      </c>
      <c r="V513" s="209">
        <f>Dashboard!F514</f>
        <v>7.71481902139752</v>
      </c>
      <c r="W513" s="209">
        <f>Dashboard!G514</f>
        <v>7.20760879440719</v>
      </c>
      <c r="X513" s="209">
        <f>Dashboard!H514</f>
        <v>8.59929052988905</v>
      </c>
      <c r="Y513" s="209">
        <f>Dashboard!I514</f>
        <v>8.56109869815291</v>
      </c>
      <c r="Z513" s="209">
        <f>Dashboard!J514</f>
        <v>8.65826461952413</v>
      </c>
      <c r="AA513" s="7">
        <f t="shared" si="70"/>
        <v>3.87203113663935</v>
      </c>
      <c r="AB513" s="208" t="s">
        <v>1592</v>
      </c>
      <c r="AC513" s="22" t="s">
        <v>1592</v>
      </c>
      <c r="AD513" t="str">
        <f t="shared" si="71"/>
        <v/>
      </c>
      <c r="AE513" s="7">
        <f>Dashboard!L514</f>
        <v>0.235861399531653</v>
      </c>
      <c r="AF513" s="7">
        <f t="shared" si="69"/>
        <v>3.87203113663935</v>
      </c>
    </row>
    <row r="514" spans="1:32">
      <c r="A514" s="22" t="s">
        <v>1041</v>
      </c>
      <c r="B514" s="167" t="s">
        <v>1300</v>
      </c>
      <c r="C514" s="206">
        <f>Dashboard!J527</f>
        <v>2.48651780017331</v>
      </c>
      <c r="D514" s="22" t="s">
        <v>1041</v>
      </c>
      <c r="E514">
        <v>5</v>
      </c>
      <c r="F514" s="209">
        <f t="shared" si="76"/>
        <v>3.51334091079167</v>
      </c>
      <c r="G514" t="str">
        <f ca="1" t="shared" si="72"/>
        <v>South Camberwell</v>
      </c>
      <c r="H514" s="209">
        <f t="shared" si="67"/>
        <v>3.51334091079167</v>
      </c>
      <c r="I514" t="str">
        <f t="shared" si="73"/>
        <v/>
      </c>
      <c r="J514" s="209"/>
      <c r="K514" s="167"/>
      <c r="L514" s="209"/>
      <c r="U514" s="214" t="s">
        <v>1017</v>
      </c>
      <c r="V514" s="209">
        <f>Dashboard!F515</f>
        <v>6.7891187572108</v>
      </c>
      <c r="W514" s="209">
        <f>Dashboard!G515</f>
        <v>7.30610170998641</v>
      </c>
      <c r="X514" s="209">
        <f>Dashboard!H515</f>
        <v>7.26226237646166</v>
      </c>
      <c r="Y514" s="209">
        <f>Dashboard!I515</f>
        <v>8.02719336612222</v>
      </c>
      <c r="Z514" s="209">
        <f>Dashboard!J515</f>
        <v>7.59272858440573</v>
      </c>
      <c r="AA514" s="7">
        <f t="shared" si="70"/>
        <v>3.29812580480192</v>
      </c>
      <c r="AB514" s="208" t="s">
        <v>1593</v>
      </c>
      <c r="AC514" s="176" t="s">
        <v>1593</v>
      </c>
      <c r="AD514" t="str">
        <f t="shared" si="71"/>
        <v/>
      </c>
      <c r="AE514" s="7">
        <f>Dashboard!L515</f>
        <v>0.200902456798734</v>
      </c>
      <c r="AF514" s="7">
        <f t="shared" si="69"/>
        <v>3.29812580480192</v>
      </c>
    </row>
    <row r="515" spans="1:32">
      <c r="A515" s="22" t="s">
        <v>1043</v>
      </c>
      <c r="B515" s="167" t="s">
        <v>1300</v>
      </c>
      <c r="C515" s="206">
        <f>Dashboard!J528</f>
        <v>2.42890867167138</v>
      </c>
      <c r="D515" s="22" t="s">
        <v>1043</v>
      </c>
      <c r="E515">
        <v>6</v>
      </c>
      <c r="F515" s="209">
        <f t="shared" si="76"/>
        <v>3.38263405665257</v>
      </c>
      <c r="G515" t="str">
        <f ca="1" t="shared" si="72"/>
        <v>South Bermondsey</v>
      </c>
      <c r="H515" s="209">
        <f t="shared" ref="H515:H578" si="77">F515</f>
        <v>3.38263405665257</v>
      </c>
      <c r="I515" t="str">
        <f t="shared" si="73"/>
        <v/>
      </c>
      <c r="J515" s="209"/>
      <c r="K515" s="167"/>
      <c r="L515" s="209"/>
      <c r="U515" s="214" t="s">
        <v>1019</v>
      </c>
      <c r="V515" s="209">
        <f>Dashboard!F516</f>
        <v>12.6920143026691</v>
      </c>
      <c r="W515" s="209">
        <f>Dashboard!G516</f>
        <v>12.4500510385532</v>
      </c>
      <c r="X515" s="209">
        <f>Dashboard!H516</f>
        <v>12.2274488916475</v>
      </c>
      <c r="Y515" s="209">
        <f>Dashboard!I516</f>
        <v>12.4353953351309</v>
      </c>
      <c r="Z515" s="209">
        <f>Dashboard!J516</f>
        <v>12.8124499411466</v>
      </c>
      <c r="AA515" s="7">
        <f t="shared" si="70"/>
        <v>0.494284506782066</v>
      </c>
      <c r="AB515" s="208" t="s">
        <v>1594</v>
      </c>
      <c r="AC515" s="22" t="s">
        <v>1594</v>
      </c>
      <c r="AD515" t="str">
        <f t="shared" si="71"/>
        <v/>
      </c>
      <c r="AE515" s="7">
        <f>Dashboard!L516</f>
        <v>0.0301089096193623</v>
      </c>
      <c r="AF515" s="7">
        <f t="shared" si="69"/>
        <v>0.494284506782066</v>
      </c>
    </row>
    <row r="516" spans="1:32">
      <c r="A516" s="22" t="s">
        <v>1045</v>
      </c>
      <c r="B516" s="167" t="s">
        <v>1300</v>
      </c>
      <c r="C516" s="206">
        <f>Dashboard!J529</f>
        <v>-0.654963103075233</v>
      </c>
      <c r="D516" s="22" t="s">
        <v>1045</v>
      </c>
      <c r="E516">
        <v>7</v>
      </c>
      <c r="F516" s="209">
        <f t="shared" si="76"/>
        <v>2.48651780017331</v>
      </c>
      <c r="G516" t="str">
        <f ca="1" t="shared" si="72"/>
        <v>College</v>
      </c>
      <c r="H516" s="209">
        <f t="shared" si="77"/>
        <v>2.48651780017331</v>
      </c>
      <c r="I516" t="str">
        <f t="shared" si="73"/>
        <v/>
      </c>
      <c r="J516" s="209"/>
      <c r="K516" s="167"/>
      <c r="L516" s="209"/>
      <c r="U516" s="214" t="s">
        <v>1021</v>
      </c>
      <c r="V516" s="209">
        <f>Dashboard!F517</f>
        <v>10.5363570205229</v>
      </c>
      <c r="W516" s="209">
        <f>Dashboard!G517</f>
        <v>11.4055791467038</v>
      </c>
      <c r="X516" s="209">
        <f>Dashboard!H517</f>
        <v>11.3927909065137</v>
      </c>
      <c r="Y516" s="209">
        <f>Dashboard!I517</f>
        <v>12.0806429395481</v>
      </c>
      <c r="Z516" s="209">
        <f>Dashboard!J517</f>
        <v>11.910201974616</v>
      </c>
      <c r="AA516" s="7">
        <f t="shared" si="70"/>
        <v>5.63844958281241</v>
      </c>
      <c r="AB516" s="208" t="s">
        <v>1595</v>
      </c>
      <c r="AC516" s="176" t="s">
        <v>1595</v>
      </c>
      <c r="AD516" t="str">
        <f t="shared" si="71"/>
        <v/>
      </c>
      <c r="AE516" s="7">
        <f>Dashboard!L517</f>
        <v>0.343461238523266</v>
      </c>
      <c r="AF516" s="7">
        <f t="shared" si="69"/>
        <v>5.63844958281241</v>
      </c>
    </row>
    <row r="517" spans="1:32">
      <c r="A517" s="22" t="s">
        <v>1047</v>
      </c>
      <c r="B517" s="167" t="s">
        <v>1300</v>
      </c>
      <c r="C517" s="206">
        <f>Dashboard!J530</f>
        <v>-4.0328685931906</v>
      </c>
      <c r="D517" s="22" t="s">
        <v>1047</v>
      </c>
      <c r="E517">
        <v>8</v>
      </c>
      <c r="F517" s="209">
        <f t="shared" si="76"/>
        <v>2.42890867167138</v>
      </c>
      <c r="G517" t="str">
        <f ca="1" t="shared" si="72"/>
        <v>East Dulwich</v>
      </c>
      <c r="H517" s="209">
        <f t="shared" si="77"/>
        <v>2.42890867167138</v>
      </c>
      <c r="I517" t="str">
        <f t="shared" si="73"/>
        <v/>
      </c>
      <c r="J517" s="209"/>
      <c r="K517" s="167"/>
      <c r="L517" s="209"/>
      <c r="U517" s="214" t="s">
        <v>1023</v>
      </c>
      <c r="V517" s="209">
        <f>Dashboard!F518</f>
        <v>11.4623942494743</v>
      </c>
      <c r="W517" s="209">
        <f>Dashboard!G518</f>
        <v>11.0934926644232</v>
      </c>
      <c r="X517" s="209">
        <f>Dashboard!H518</f>
        <v>11.3405887835982</v>
      </c>
      <c r="Y517" s="209">
        <f>Dashboard!I518</f>
        <v>12.1990145539812</v>
      </c>
      <c r="Z517" s="209">
        <f>Dashboard!J518</f>
        <v>11.130005822244</v>
      </c>
      <c r="AA517" s="7">
        <f t="shared" si="70"/>
        <v>-1.36416804768604</v>
      </c>
      <c r="AB517" s="208" t="s">
        <v>1596</v>
      </c>
      <c r="AC517" s="22" t="s">
        <v>1596</v>
      </c>
      <c r="AD517" t="str">
        <f t="shared" si="71"/>
        <v/>
      </c>
      <c r="AE517" s="7">
        <f>Dashboard!L518</f>
        <v>-0.0830971068075788</v>
      </c>
      <c r="AF517" s="7">
        <f t="shared" si="69"/>
        <v>-1.36416804768604</v>
      </c>
    </row>
    <row r="518" spans="1:32">
      <c r="A518" s="22" t="s">
        <v>378</v>
      </c>
      <c r="B518" s="167" t="s">
        <v>1300</v>
      </c>
      <c r="C518" s="206">
        <f>Dashboard!J531</f>
        <v>1.03409313738007</v>
      </c>
      <c r="D518" s="22" t="s">
        <v>378</v>
      </c>
      <c r="E518">
        <v>9</v>
      </c>
      <c r="F518" s="209">
        <f t="shared" si="76"/>
        <v>1.7461723286748</v>
      </c>
      <c r="G518" t="str">
        <f ca="1" t="shared" si="72"/>
        <v>Chaucer</v>
      </c>
      <c r="H518" s="209">
        <f t="shared" si="77"/>
        <v>1.7461723286748</v>
      </c>
      <c r="I518" t="str">
        <f t="shared" si="73"/>
        <v/>
      </c>
      <c r="J518" s="209"/>
      <c r="K518" s="167"/>
      <c r="L518" s="209"/>
      <c r="U518" s="214" t="s">
        <v>1025</v>
      </c>
      <c r="V518" s="209">
        <f>Dashboard!F519</f>
        <v>11.6331850267289</v>
      </c>
      <c r="W518" s="209">
        <f>Dashboard!G519</f>
        <v>11.46042881928</v>
      </c>
      <c r="X518" s="209">
        <f>Dashboard!H519</f>
        <v>12.0796354430125</v>
      </c>
      <c r="Y518" s="209">
        <f>Dashboard!I519</f>
        <v>12.1442947444216</v>
      </c>
      <c r="Z518" s="209">
        <f>Dashboard!J519</f>
        <v>11.3782863842845</v>
      </c>
      <c r="AA518" s="7">
        <f t="shared" si="70"/>
        <v>-1.04613926037892</v>
      </c>
      <c r="AB518" s="208" t="s">
        <v>1026</v>
      </c>
      <c r="AC518" s="176" t="s">
        <v>1026</v>
      </c>
      <c r="AD518" t="str">
        <f t="shared" si="71"/>
        <v/>
      </c>
      <c r="AE518" s="7">
        <f>Dashboard!L519</f>
        <v>-0.0637246606111064</v>
      </c>
      <c r="AF518" s="7">
        <f t="shared" si="69"/>
        <v>-1.04613926037892</v>
      </c>
    </row>
    <row r="519" spans="1:32">
      <c r="A519" s="22" t="s">
        <v>1050</v>
      </c>
      <c r="B519" s="167" t="s">
        <v>1300</v>
      </c>
      <c r="C519" s="206">
        <f>Dashboard!J532</f>
        <v>-4.8147250538458</v>
      </c>
      <c r="D519" s="22" t="s">
        <v>1050</v>
      </c>
      <c r="E519">
        <v>10</v>
      </c>
      <c r="F519" s="209">
        <f t="shared" si="76"/>
        <v>1.44026313776106</v>
      </c>
      <c r="G519" t="str">
        <f ca="1" t="shared" si="72"/>
        <v>Peckham Rye</v>
      </c>
      <c r="H519" s="209">
        <f t="shared" si="77"/>
        <v>1.44026313776106</v>
      </c>
      <c r="I519" t="str">
        <f t="shared" si="73"/>
        <v/>
      </c>
      <c r="J519" s="209"/>
      <c r="K519" s="167"/>
      <c r="L519" s="209"/>
      <c r="U519" s="214" t="s">
        <v>1027</v>
      </c>
      <c r="V519" s="209">
        <f>Dashboard!F520</f>
        <v>9.00478909306466</v>
      </c>
      <c r="W519" s="209">
        <f>Dashboard!G520</f>
        <v>9.10191912350618</v>
      </c>
      <c r="X519" s="209">
        <f>Dashboard!H520</f>
        <v>9.29286092760796</v>
      </c>
      <c r="Y519" s="209">
        <f>Dashboard!I520</f>
        <v>10.4354467798238</v>
      </c>
      <c r="Z519" s="209">
        <f>Dashboard!J520</f>
        <v>9.98127831535632</v>
      </c>
      <c r="AA519" s="7">
        <f t="shared" si="70"/>
        <v>4.00764673746314</v>
      </c>
      <c r="AB519" s="208" t="s">
        <v>1597</v>
      </c>
      <c r="AC519" s="22" t="s">
        <v>1597</v>
      </c>
      <c r="AD519" t="str">
        <f t="shared" si="71"/>
        <v/>
      </c>
      <c r="AE519" s="7">
        <f>Dashboard!L520</f>
        <v>0.244122305572916</v>
      </c>
      <c r="AF519" s="7">
        <f t="shared" si="69"/>
        <v>4.00764673746314</v>
      </c>
    </row>
    <row r="520" spans="1:32">
      <c r="A520" s="22" t="s">
        <v>1052</v>
      </c>
      <c r="B520" s="167" t="s">
        <v>1300</v>
      </c>
      <c r="C520" s="206">
        <f>Dashboard!J533</f>
        <v>-1.71196011294929</v>
      </c>
      <c r="D520" s="22" t="s">
        <v>1052</v>
      </c>
      <c r="E520">
        <v>11</v>
      </c>
      <c r="F520" s="209">
        <f t="shared" si="76"/>
        <v>1.03409313738007</v>
      </c>
      <c r="G520" t="str">
        <f ca="1" t="shared" si="72"/>
        <v>Grange</v>
      </c>
      <c r="H520" s="209">
        <f t="shared" si="77"/>
        <v>1.03409313738007</v>
      </c>
      <c r="I520" t="str">
        <f t="shared" si="73"/>
        <v/>
      </c>
      <c r="J520" s="209"/>
      <c r="K520" s="167"/>
      <c r="L520" s="209"/>
      <c r="U520" s="214" t="s">
        <v>1029</v>
      </c>
      <c r="V520" s="209">
        <f>Dashboard!F521</f>
        <v>6.48540686238673</v>
      </c>
      <c r="W520" s="209">
        <f>Dashboard!G521</f>
        <v>7.58425059067827</v>
      </c>
      <c r="X520" s="209">
        <f>Dashboard!H521</f>
        <v>7.95814770608927</v>
      </c>
      <c r="Y520" s="209">
        <f>Dashboard!I521</f>
        <v>8.07947731648568</v>
      </c>
      <c r="Z520" s="209">
        <f>Dashboard!J521</f>
        <v>7.85115177862533</v>
      </c>
      <c r="AA520" s="7">
        <f t="shared" si="70"/>
        <v>5.6052059078801</v>
      </c>
      <c r="AB520" s="208" t="s">
        <v>1598</v>
      </c>
      <c r="AC520" s="176" t="s">
        <v>1598</v>
      </c>
      <c r="AD520" t="str">
        <f t="shared" si="71"/>
        <v/>
      </c>
      <c r="AE520" s="7">
        <f>Dashboard!L521</f>
        <v>0.34143622905965</v>
      </c>
      <c r="AF520" s="7">
        <f t="shared" si="69"/>
        <v>5.6052059078801</v>
      </c>
    </row>
    <row r="521" spans="1:32">
      <c r="A521" s="22" t="s">
        <v>1054</v>
      </c>
      <c r="B521" s="167" t="s">
        <v>1300</v>
      </c>
      <c r="C521" s="206">
        <f>Dashboard!J534</f>
        <v>-9.90816957931602</v>
      </c>
      <c r="D521" s="22" t="s">
        <v>1054</v>
      </c>
      <c r="E521">
        <v>12</v>
      </c>
      <c r="F521" s="209">
        <f t="shared" si="76"/>
        <v>0.0532440901341278</v>
      </c>
      <c r="G521" t="str">
        <f ca="1" t="shared" si="72"/>
        <v>Cathedrals</v>
      </c>
      <c r="H521" s="209">
        <f t="shared" si="77"/>
        <v>0.0532440901341278</v>
      </c>
      <c r="I521" t="str">
        <f t="shared" si="73"/>
        <v/>
      </c>
      <c r="J521" s="209"/>
      <c r="K521" s="167"/>
      <c r="L521" s="209"/>
      <c r="U521" s="214" t="s">
        <v>1031</v>
      </c>
      <c r="V521" s="209">
        <f>Dashboard!F522</f>
        <v>8.7283085595828</v>
      </c>
      <c r="W521" s="209">
        <f>Dashboard!G522</f>
        <v>9.29853268918903</v>
      </c>
      <c r="X521" s="209">
        <f>Dashboard!H522</f>
        <v>9.25108164434665</v>
      </c>
      <c r="Y521" s="209">
        <f>Dashboard!I522</f>
        <v>8.73696496208154</v>
      </c>
      <c r="Z521" s="209">
        <f>Dashboard!J522</f>
        <v>8.83932645345277</v>
      </c>
      <c r="AA521" s="7">
        <f t="shared" si="70"/>
        <v>0.4556327812035</v>
      </c>
      <c r="AB521" s="208" t="s">
        <v>1032</v>
      </c>
      <c r="AC521" s="22" t="s">
        <v>1032</v>
      </c>
      <c r="AD521" t="str">
        <f t="shared" si="71"/>
        <v/>
      </c>
      <c r="AE521" s="7">
        <f>Dashboard!L522</f>
        <v>0.0277544734674913</v>
      </c>
      <c r="AF521" s="7">
        <f t="shared" si="69"/>
        <v>0.4556327812035</v>
      </c>
    </row>
    <row r="522" spans="1:32">
      <c r="A522" s="22" t="s">
        <v>1056</v>
      </c>
      <c r="B522" s="167" t="s">
        <v>1300</v>
      </c>
      <c r="C522" s="206">
        <f>Dashboard!J535</f>
        <v>-5.43698286917687</v>
      </c>
      <c r="D522" s="22" t="s">
        <v>1056</v>
      </c>
      <c r="E522">
        <v>13</v>
      </c>
      <c r="F522" s="209">
        <f t="shared" si="76"/>
        <v>-0.654963103075233</v>
      </c>
      <c r="G522" t="str">
        <f ca="1" t="shared" si="72"/>
        <v>East Walworth</v>
      </c>
      <c r="H522" s="209">
        <f t="shared" si="77"/>
        <v>-0.654963103075233</v>
      </c>
      <c r="I522" t="str">
        <f t="shared" si="73"/>
        <v/>
      </c>
      <c r="J522" s="209"/>
      <c r="K522" s="167"/>
      <c r="L522" s="209"/>
      <c r="U522" s="214" t="s">
        <v>1033</v>
      </c>
      <c r="V522" s="209">
        <f>Dashboard!F523</f>
        <v>-1.78938833330656</v>
      </c>
      <c r="W522" s="209">
        <f>Dashboard!G523</f>
        <v>-1.41168415255188</v>
      </c>
      <c r="X522" s="209">
        <f>Dashboard!H523</f>
        <v>-1.2970799915935</v>
      </c>
      <c r="Y522" s="209">
        <f>Dashboard!I523</f>
        <v>-0.993956544144387</v>
      </c>
      <c r="Z522" s="209">
        <f>Dashboard!J523</f>
        <v>-1.09757470459817</v>
      </c>
      <c r="AA522" s="7">
        <f t="shared" si="70"/>
        <v>2.83929875387562</v>
      </c>
      <c r="AB522" s="208" t="s">
        <v>1304</v>
      </c>
      <c r="AC522" s="176" t="s">
        <v>1304</v>
      </c>
      <c r="AD522" t="str">
        <f t="shared" si="71"/>
        <v/>
      </c>
      <c r="AE522" s="7">
        <f>Dashboard!L523</f>
        <v>0.172953407177097</v>
      </c>
      <c r="AF522" s="7">
        <f t="shared" si="69"/>
        <v>2.83929875387562</v>
      </c>
    </row>
    <row r="523" spans="1:32">
      <c r="A523" s="22" t="s">
        <v>1058</v>
      </c>
      <c r="B523" s="167" t="s">
        <v>1300</v>
      </c>
      <c r="C523" s="206">
        <f>Dashboard!J536</f>
        <v>1.44026313776106</v>
      </c>
      <c r="D523" s="22" t="s">
        <v>1058</v>
      </c>
      <c r="E523">
        <v>14</v>
      </c>
      <c r="F523" s="209">
        <f t="shared" si="76"/>
        <v>-1.09757470459817</v>
      </c>
      <c r="G523" t="str">
        <f ca="1" t="shared" si="72"/>
        <v>Brunswick Park</v>
      </c>
      <c r="H523" s="209">
        <f t="shared" si="77"/>
        <v>-1.09757470459817</v>
      </c>
      <c r="I523" t="str">
        <f t="shared" si="73"/>
        <v/>
      </c>
      <c r="J523" s="209"/>
      <c r="K523" s="167"/>
      <c r="L523" s="209"/>
      <c r="U523" s="214" t="s">
        <v>1034</v>
      </c>
      <c r="V523" s="209">
        <f>Dashboard!F524</f>
        <v>-5.36883822605976</v>
      </c>
      <c r="W523" s="209">
        <f>Dashboard!G524</f>
        <v>-6.03846248845335</v>
      </c>
      <c r="X523" s="209">
        <f>Dashboard!H524</f>
        <v>-6.01845747318991</v>
      </c>
      <c r="Y523" s="209">
        <f>Dashboard!I524</f>
        <v>-5.23451186296651</v>
      </c>
      <c r="Z523" s="209">
        <f>Dashboard!J524</f>
        <v>-6.33798211062551</v>
      </c>
      <c r="AA523" s="7">
        <f t="shared" si="70"/>
        <v>-3.97750045617214</v>
      </c>
      <c r="AB523" s="208" t="s">
        <v>1599</v>
      </c>
      <c r="AC523" s="22" t="s">
        <v>1599</v>
      </c>
      <c r="AD523" t="str">
        <f t="shared" si="71"/>
        <v/>
      </c>
      <c r="AE523" s="7">
        <f>Dashboard!L524</f>
        <v>-0.242285971141437</v>
      </c>
      <c r="AF523" s="7">
        <f t="shared" si="69"/>
        <v>-3.97750045617214</v>
      </c>
    </row>
    <row r="524" spans="1:32">
      <c r="A524" s="22" t="s">
        <v>1060</v>
      </c>
      <c r="B524" s="167" t="s">
        <v>1300</v>
      </c>
      <c r="C524" s="206">
        <f>Dashboard!J537</f>
        <v>7.03353200126901</v>
      </c>
      <c r="D524" s="22" t="s">
        <v>1060</v>
      </c>
      <c r="E524">
        <v>15</v>
      </c>
      <c r="F524" s="209">
        <f t="shared" si="76"/>
        <v>-1.71196011294929</v>
      </c>
      <c r="G524" t="str">
        <f ca="1" t="shared" si="72"/>
        <v>Newington</v>
      </c>
      <c r="H524" s="209">
        <f t="shared" si="77"/>
        <v>-1.71196011294929</v>
      </c>
      <c r="I524" t="str">
        <f t="shared" si="73"/>
        <v/>
      </c>
      <c r="J524" s="209"/>
      <c r="K524" s="167"/>
      <c r="L524" s="209"/>
      <c r="U524" s="214" t="s">
        <v>1036</v>
      </c>
      <c r="V524" s="209">
        <f>Dashboard!F525</f>
        <v>-2.38660733611142</v>
      </c>
      <c r="W524" s="209">
        <f>Dashboard!G525</f>
        <v>-1.28553303851049</v>
      </c>
      <c r="X524" s="209">
        <f>Dashboard!H525</f>
        <v>-0.192254884427784</v>
      </c>
      <c r="Y524" s="209">
        <f>Dashboard!I525</f>
        <v>0.0838650035143551</v>
      </c>
      <c r="Z524" s="209">
        <f>Dashboard!J525</f>
        <v>0.0532440901341278</v>
      </c>
      <c r="AA524" s="7">
        <f t="shared" si="70"/>
        <v>10.0134874866721</v>
      </c>
      <c r="AB524" s="208" t="s">
        <v>1037</v>
      </c>
      <c r="AC524" s="176" t="s">
        <v>1037</v>
      </c>
      <c r="AD524" t="str">
        <f t="shared" si="71"/>
        <v/>
      </c>
      <c r="AE524" s="7">
        <f>Dashboard!L525</f>
        <v>0.609962856561387</v>
      </c>
      <c r="AF524" s="7">
        <f t="shared" si="69"/>
        <v>10.0134874866721</v>
      </c>
    </row>
    <row r="525" spans="1:32">
      <c r="A525" s="22" t="s">
        <v>1062</v>
      </c>
      <c r="B525" s="167" t="s">
        <v>1300</v>
      </c>
      <c r="C525" s="206">
        <f>Dashboard!J538</f>
        <v>4.00571957829422</v>
      </c>
      <c r="D525" s="22" t="s">
        <v>1062</v>
      </c>
      <c r="E525">
        <v>16</v>
      </c>
      <c r="F525" s="209">
        <f t="shared" si="76"/>
        <v>-2.43193968078147</v>
      </c>
      <c r="G525" t="str">
        <f ca="1" t="shared" si="72"/>
        <v>The Lane</v>
      </c>
      <c r="H525" s="209">
        <f t="shared" si="77"/>
        <v>-2.43193968078147</v>
      </c>
      <c r="I525" t="str">
        <f t="shared" si="73"/>
        <v/>
      </c>
      <c r="J525" s="209"/>
      <c r="K525" s="167"/>
      <c r="L525" s="209"/>
      <c r="U525" s="214" t="s">
        <v>1038</v>
      </c>
      <c r="V525" s="209">
        <f>Dashboard!F526</f>
        <v>0.717475662624831</v>
      </c>
      <c r="W525" s="209">
        <f>Dashboard!G526</f>
        <v>1.35983028687057</v>
      </c>
      <c r="X525" s="209">
        <f>Dashboard!H526</f>
        <v>1.33807067486602</v>
      </c>
      <c r="Y525" s="209">
        <f>Dashboard!I526</f>
        <v>1.82129837682877</v>
      </c>
      <c r="Z525" s="209">
        <f>Dashboard!J526</f>
        <v>1.7461723286748</v>
      </c>
      <c r="AA525" s="7">
        <f t="shared" si="70"/>
        <v>4.22191330269796</v>
      </c>
      <c r="AB525" s="208" t="s">
        <v>1039</v>
      </c>
      <c r="AC525" s="22" t="s">
        <v>1039</v>
      </c>
      <c r="AD525" t="str">
        <f t="shared" si="71"/>
        <v/>
      </c>
      <c r="AE525" s="7">
        <f>Dashboard!L526</f>
        <v>0.257174166512493</v>
      </c>
      <c r="AF525" s="7">
        <f t="shared" ref="AF525:AF588" si="78">((AE525-AE$11)/AE$10)*5</f>
        <v>4.22191330269796</v>
      </c>
    </row>
    <row r="526" spans="1:32">
      <c r="A526" s="22" t="s">
        <v>1064</v>
      </c>
      <c r="B526" s="167" t="s">
        <v>1300</v>
      </c>
      <c r="C526" s="206">
        <f>Dashboard!J539</f>
        <v>3.38263405665257</v>
      </c>
      <c r="D526" s="22" t="s">
        <v>1064</v>
      </c>
      <c r="E526">
        <v>17</v>
      </c>
      <c r="F526" s="209">
        <f t="shared" si="76"/>
        <v>-4.0328685931906</v>
      </c>
      <c r="G526" t="str">
        <f ca="1" t="shared" si="72"/>
        <v>Faraday</v>
      </c>
      <c r="H526" s="209">
        <f t="shared" si="77"/>
        <v>-4.0328685931906</v>
      </c>
      <c r="I526" t="str">
        <f t="shared" si="73"/>
        <v/>
      </c>
      <c r="J526" s="209"/>
      <c r="K526" s="167"/>
      <c r="L526" s="209"/>
      <c r="U526" s="214" t="s">
        <v>1040</v>
      </c>
      <c r="V526" s="209">
        <f>Dashboard!F527</f>
        <v>2.2678804785516</v>
      </c>
      <c r="W526" s="209">
        <f>Dashboard!G527</f>
        <v>3.21389233457995</v>
      </c>
      <c r="X526" s="209">
        <f>Dashboard!H527</f>
        <v>3.46231249058201</v>
      </c>
      <c r="Y526" s="209">
        <f>Dashboard!I527</f>
        <v>3.12194747765558</v>
      </c>
      <c r="Z526" s="209">
        <f>Dashboard!J527</f>
        <v>2.48651780017331</v>
      </c>
      <c r="AA526" s="7">
        <f t="shared" ref="AA526:AA589" si="79">AF526</f>
        <v>0.897317787725883</v>
      </c>
      <c r="AB526" s="208" t="s">
        <v>1041</v>
      </c>
      <c r="AC526" s="176" t="s">
        <v>1041</v>
      </c>
      <c r="AD526" t="str">
        <f t="shared" ref="AD526:AD589" si="80">IF(AC526=AB526,"","N")</f>
        <v/>
      </c>
      <c r="AE526" s="7">
        <f>Dashboard!L527</f>
        <v>0.0546593304054275</v>
      </c>
      <c r="AF526" s="7">
        <f t="shared" si="78"/>
        <v>0.897317787725883</v>
      </c>
    </row>
    <row r="527" spans="1:32">
      <c r="A527" s="22" t="s">
        <v>1066</v>
      </c>
      <c r="B527" s="167" t="s">
        <v>1300</v>
      </c>
      <c r="C527" s="206">
        <f>Dashboard!J540</f>
        <v>3.51334091079167</v>
      </c>
      <c r="D527" s="22" t="s">
        <v>1066</v>
      </c>
      <c r="E527">
        <v>18</v>
      </c>
      <c r="F527" s="209">
        <f t="shared" si="76"/>
        <v>-4.8147250538458</v>
      </c>
      <c r="G527" t="str">
        <f ca="1" t="shared" si="72"/>
        <v>Livesey</v>
      </c>
      <c r="H527" s="209">
        <f t="shared" si="77"/>
        <v>-4.8147250538458</v>
      </c>
      <c r="I527" t="str">
        <f t="shared" si="73"/>
        <v/>
      </c>
      <c r="J527" s="209"/>
      <c r="K527" s="167"/>
      <c r="L527" s="209"/>
      <c r="U527" s="214" t="s">
        <v>1042</v>
      </c>
      <c r="V527" s="209">
        <f>Dashboard!F528</f>
        <v>1.67583088265794</v>
      </c>
      <c r="W527" s="209">
        <f>Dashboard!G528</f>
        <v>1.92223992794115</v>
      </c>
      <c r="X527" s="209">
        <f>Dashboard!H528</f>
        <v>1.61045642877248</v>
      </c>
      <c r="Y527" s="209">
        <f>Dashboard!I528</f>
        <v>2.54132867713968</v>
      </c>
      <c r="Z527" s="209">
        <f>Dashboard!J528</f>
        <v>2.42890867167138</v>
      </c>
      <c r="AA527" s="7">
        <f t="shared" si="79"/>
        <v>3.09073533562685</v>
      </c>
      <c r="AB527" s="208" t="s">
        <v>1600</v>
      </c>
      <c r="AC527" s="22" t="s">
        <v>1600</v>
      </c>
      <c r="AD527" t="str">
        <f t="shared" si="80"/>
        <v/>
      </c>
      <c r="AE527" s="7">
        <f>Dashboard!L528</f>
        <v>0.188269447253358</v>
      </c>
      <c r="AF527" s="7">
        <f t="shared" si="78"/>
        <v>3.09073533562685</v>
      </c>
    </row>
    <row r="528" spans="1:32">
      <c r="A528" s="22" t="s">
        <v>1068</v>
      </c>
      <c r="B528" s="167" t="s">
        <v>1300</v>
      </c>
      <c r="C528" s="206">
        <f>Dashboard!J541</f>
        <v>13.1427844973269</v>
      </c>
      <c r="D528" s="22" t="s">
        <v>1068</v>
      </c>
      <c r="E528">
        <v>19</v>
      </c>
      <c r="F528" s="209">
        <f t="shared" si="76"/>
        <v>-5.43698286917687</v>
      </c>
      <c r="G528" t="str">
        <f ca="1" t="shared" si="72"/>
        <v>Peckham</v>
      </c>
      <c r="H528" s="209">
        <f t="shared" si="77"/>
        <v>-5.43698286917687</v>
      </c>
      <c r="I528" t="str">
        <f t="shared" si="73"/>
        <v/>
      </c>
      <c r="J528" s="209"/>
      <c r="K528" s="167"/>
      <c r="L528" s="209"/>
      <c r="U528" s="214" t="s">
        <v>1044</v>
      </c>
      <c r="V528" s="209">
        <f>Dashboard!F529</f>
        <v>-3.92500791022814</v>
      </c>
      <c r="W528" s="209">
        <f>Dashboard!G529</f>
        <v>-4.71139664332101</v>
      </c>
      <c r="X528" s="209">
        <f>Dashboard!H529</f>
        <v>-3.17913313043839</v>
      </c>
      <c r="Y528" s="209">
        <f>Dashboard!I529</f>
        <v>-2.01399071544391</v>
      </c>
      <c r="Z528" s="209">
        <f>Dashboard!J529</f>
        <v>-0.654963103075233</v>
      </c>
      <c r="AA528" s="7">
        <f t="shared" si="79"/>
        <v>13.420715870257</v>
      </c>
      <c r="AB528" s="208" t="s">
        <v>1601</v>
      </c>
      <c r="AC528" s="176" t="s">
        <v>1601</v>
      </c>
      <c r="AD528" t="str">
        <f t="shared" si="80"/>
        <v/>
      </c>
      <c r="AE528" s="7">
        <f>Dashboard!L529</f>
        <v>0.817511201788228</v>
      </c>
      <c r="AF528" s="7">
        <f t="shared" si="78"/>
        <v>13.420715870257</v>
      </c>
    </row>
    <row r="529" spans="1:32">
      <c r="A529" s="22" t="s">
        <v>1070</v>
      </c>
      <c r="B529" s="167" t="s">
        <v>1300</v>
      </c>
      <c r="C529" s="206">
        <f>Dashboard!J542</f>
        <v>-2.43193968078147</v>
      </c>
      <c r="D529" s="22" t="s">
        <v>1070</v>
      </c>
      <c r="E529">
        <v>20</v>
      </c>
      <c r="F529" s="209">
        <f t="shared" si="76"/>
        <v>-6.33798211062551</v>
      </c>
      <c r="G529" t="str">
        <f ca="1" t="shared" si="72"/>
        <v>Camberwell Green</v>
      </c>
      <c r="H529" s="209">
        <f t="shared" si="77"/>
        <v>-6.33798211062551</v>
      </c>
      <c r="I529" t="str">
        <f t="shared" si="73"/>
        <v/>
      </c>
      <c r="J529" s="209"/>
      <c r="K529" s="167"/>
      <c r="L529" s="209"/>
      <c r="U529" s="214" t="s">
        <v>1046</v>
      </c>
      <c r="V529" s="209">
        <f>Dashboard!F530</f>
        <v>-3.93443711846497</v>
      </c>
      <c r="W529" s="209">
        <f>Dashboard!G530</f>
        <v>-4.36300129413283</v>
      </c>
      <c r="X529" s="209">
        <f>Dashboard!H530</f>
        <v>-4.2756510979755</v>
      </c>
      <c r="Y529" s="209">
        <f>Dashboard!I530</f>
        <v>-4.05815846895548</v>
      </c>
      <c r="Z529" s="209">
        <f>Dashboard!J530</f>
        <v>-4.0328685931906</v>
      </c>
      <c r="AA529" s="7">
        <f t="shared" si="79"/>
        <v>-0.403976377355304</v>
      </c>
      <c r="AB529" s="208" t="s">
        <v>1047</v>
      </c>
      <c r="AC529" s="22" t="s">
        <v>1047</v>
      </c>
      <c r="AD529" t="str">
        <f t="shared" si="80"/>
        <v/>
      </c>
      <c r="AE529" s="7">
        <f>Dashboard!L530</f>
        <v>-0.0246078686814093</v>
      </c>
      <c r="AF529" s="7">
        <f t="shared" si="78"/>
        <v>-0.403976377355304</v>
      </c>
    </row>
    <row r="530" spans="1:32">
      <c r="A530" s="22" t="s">
        <v>61</v>
      </c>
      <c r="B530" s="167" t="s">
        <v>1300</v>
      </c>
      <c r="C530" s="206">
        <f>Dashboard!J543</f>
        <v>7.75942243914215</v>
      </c>
      <c r="D530" s="22" t="s">
        <v>61</v>
      </c>
      <c r="E530">
        <v>21</v>
      </c>
      <c r="F530" s="209">
        <f t="shared" si="76"/>
        <v>-9.90816957931602</v>
      </c>
      <c r="G530" t="str">
        <f ca="1" t="shared" si="72"/>
        <v>Nunhead</v>
      </c>
      <c r="H530" s="209">
        <f t="shared" si="77"/>
        <v>-9.90816957931602</v>
      </c>
      <c r="I530" t="str">
        <f t="shared" si="73"/>
        <v/>
      </c>
      <c r="J530" s="209"/>
      <c r="K530" s="167"/>
      <c r="L530" s="209"/>
      <c r="U530" s="214" t="s">
        <v>1048</v>
      </c>
      <c r="V530" s="209">
        <f>Dashboard!F531</f>
        <v>0.504150682033279</v>
      </c>
      <c r="W530" s="209">
        <f>Dashboard!G531</f>
        <v>1.47839824812818</v>
      </c>
      <c r="X530" s="209">
        <f>Dashboard!H531</f>
        <v>1.45293049386402</v>
      </c>
      <c r="Y530" s="209">
        <f>Dashboard!I531</f>
        <v>2.024149933405</v>
      </c>
      <c r="Z530" s="209">
        <f>Dashboard!J531</f>
        <v>1.03409313738007</v>
      </c>
      <c r="AA530" s="7">
        <f t="shared" si="79"/>
        <v>2.17495708475872</v>
      </c>
      <c r="AB530" s="208" t="s">
        <v>378</v>
      </c>
      <c r="AC530" s="176" t="s">
        <v>378</v>
      </c>
      <c r="AD530" t="str">
        <f t="shared" si="80"/>
        <v/>
      </c>
      <c r="AE530" s="7">
        <f>Dashboard!L531</f>
        <v>0.132485613836699</v>
      </c>
      <c r="AF530" s="7">
        <f t="shared" si="78"/>
        <v>2.17495708475872</v>
      </c>
    </row>
    <row r="531" spans="1:32">
      <c r="A531" s="22" t="s">
        <v>1073</v>
      </c>
      <c r="B531" s="167" t="s">
        <v>1301</v>
      </c>
      <c r="C531" s="206">
        <f>Dashboard!J544</f>
        <v>6.02408048812171</v>
      </c>
      <c r="D531" s="22" t="s">
        <v>1073</v>
      </c>
      <c r="E531">
        <v>1</v>
      </c>
      <c r="F531" s="209">
        <f>LARGE(C$531:C$548,E531)</f>
        <v>8.91494791820747</v>
      </c>
      <c r="G531" t="str">
        <f ca="1" t="shared" si="72"/>
        <v>Belmont</v>
      </c>
      <c r="H531" s="209">
        <f t="shared" si="77"/>
        <v>8.91494791820747</v>
      </c>
      <c r="I531" t="str">
        <f t="shared" si="73"/>
        <v>Sutton 2009</v>
      </c>
      <c r="J531" s="209">
        <f>MAX(C$531:C$548)</f>
        <v>8.91494791820747</v>
      </c>
      <c r="K531" s="167"/>
      <c r="L531" s="209"/>
      <c r="U531" s="214" t="s">
        <v>1049</v>
      </c>
      <c r="V531" s="209">
        <f>Dashboard!F532</f>
        <v>-4.32910886479128</v>
      </c>
      <c r="W531" s="209">
        <f>Dashboard!G532</f>
        <v>-4.55163623535975</v>
      </c>
      <c r="X531" s="209">
        <f>Dashboard!H532</f>
        <v>-4.4205291970964</v>
      </c>
      <c r="Y531" s="209">
        <f>Dashboard!I532</f>
        <v>-4.34771441476771</v>
      </c>
      <c r="Z531" s="209">
        <f>Dashboard!J532</f>
        <v>-4.8147250538458</v>
      </c>
      <c r="AA531" s="7">
        <f t="shared" si="79"/>
        <v>-1.99303596117146</v>
      </c>
      <c r="AB531" s="208" t="s">
        <v>1050</v>
      </c>
      <c r="AC531" s="22" t="s">
        <v>1050</v>
      </c>
      <c r="AD531" t="str">
        <f t="shared" si="80"/>
        <v/>
      </c>
      <c r="AE531" s="7">
        <f>Dashboard!L532</f>
        <v>-0.121404047263631</v>
      </c>
      <c r="AF531" s="7">
        <f t="shared" si="78"/>
        <v>-1.99303596117146</v>
      </c>
    </row>
    <row r="532" spans="1:32">
      <c r="A532" s="22" t="s">
        <v>1075</v>
      </c>
      <c r="B532" s="167" t="s">
        <v>1301</v>
      </c>
      <c r="C532" s="206">
        <f>Dashboard!J545</f>
        <v>3.32468204858095</v>
      </c>
      <c r="D532" s="22" t="s">
        <v>1075</v>
      </c>
      <c r="E532">
        <v>2</v>
      </c>
      <c r="F532" s="209">
        <f t="shared" ref="F532:F548" si="81">LARGE(C$531:C$548,E532)</f>
        <v>8.77187279607785</v>
      </c>
      <c r="G532" t="str">
        <f ca="1" t="shared" ref="G532:G595" si="82">VLOOKUP(F532,C:D,2,FALSE)</f>
        <v>Cheam</v>
      </c>
      <c r="H532" s="209">
        <f t="shared" si="77"/>
        <v>8.77187279607785</v>
      </c>
      <c r="I532" t="str">
        <f t="shared" ref="I532:I595" si="83">IF(E532=1,B532&amp;" 2009","")</f>
        <v/>
      </c>
      <c r="J532" s="209">
        <f>MIN(C$531:C$548)</f>
        <v>-2.14001240445814</v>
      </c>
      <c r="K532" s="167"/>
      <c r="L532" s="209"/>
      <c r="U532" s="214" t="s">
        <v>1051</v>
      </c>
      <c r="V532" s="209">
        <f>Dashboard!F533</f>
        <v>-2.06300906097808</v>
      </c>
      <c r="W532" s="209">
        <f>Dashboard!G533</f>
        <v>-2.06008287762806</v>
      </c>
      <c r="X532" s="209">
        <f>Dashboard!H533</f>
        <v>-2.29241524230379</v>
      </c>
      <c r="Y532" s="209">
        <f>Dashboard!I533</f>
        <v>-1.75494942596616</v>
      </c>
      <c r="Z532" s="209">
        <f>Dashboard!J533</f>
        <v>-1.71196011294929</v>
      </c>
      <c r="AA532" s="7">
        <f t="shared" si="79"/>
        <v>1.44075340427795</v>
      </c>
      <c r="AB532" s="208" t="s">
        <v>1052</v>
      </c>
      <c r="AC532" s="176" t="s">
        <v>1052</v>
      </c>
      <c r="AD532" t="str">
        <f t="shared" si="80"/>
        <v/>
      </c>
      <c r="AE532" s="7">
        <f>Dashboard!L533</f>
        <v>0.087762237007197</v>
      </c>
      <c r="AF532" s="7">
        <f t="shared" si="78"/>
        <v>1.44075340427795</v>
      </c>
    </row>
    <row r="533" spans="1:32">
      <c r="A533" s="22" t="s">
        <v>544</v>
      </c>
      <c r="B533" s="167" t="s">
        <v>1301</v>
      </c>
      <c r="C533" s="206">
        <f>Dashboard!J546</f>
        <v>8.91494791820747</v>
      </c>
      <c r="D533" s="22" t="s">
        <v>544</v>
      </c>
      <c r="E533">
        <v>3</v>
      </c>
      <c r="F533" s="209">
        <f t="shared" si="81"/>
        <v>8.12160963347591</v>
      </c>
      <c r="G533" t="str">
        <f ca="1" t="shared" si="82"/>
        <v>Carshalton South and Clockhouse</v>
      </c>
      <c r="H533" s="209">
        <f t="shared" si="77"/>
        <v>8.12160963347591</v>
      </c>
      <c r="I533" t="str">
        <f t="shared" si="83"/>
        <v/>
      </c>
      <c r="J533" s="209"/>
      <c r="K533" s="167"/>
      <c r="L533" s="209"/>
      <c r="U533" s="214" t="s">
        <v>1053</v>
      </c>
      <c r="V533" s="209">
        <f>Dashboard!F534</f>
        <v>-9.61570114578157</v>
      </c>
      <c r="W533" s="209">
        <f>Dashboard!G534</f>
        <v>-9.86521301689222</v>
      </c>
      <c r="X533" s="209">
        <f>Dashboard!H534</f>
        <v>-9.4101988357534</v>
      </c>
      <c r="Y533" s="209">
        <f>Dashboard!I534</f>
        <v>-9.23698376142577</v>
      </c>
      <c r="Z533" s="209">
        <f>Dashboard!J534</f>
        <v>-9.90816957931602</v>
      </c>
      <c r="AA533" s="7">
        <f t="shared" si="79"/>
        <v>-1.20033087586421</v>
      </c>
      <c r="AB533" s="208" t="s">
        <v>1054</v>
      </c>
      <c r="AC533" s="22" t="s">
        <v>1054</v>
      </c>
      <c r="AD533" t="str">
        <f t="shared" si="80"/>
        <v/>
      </c>
      <c r="AE533" s="7">
        <f>Dashboard!L534</f>
        <v>-0.073117108383614</v>
      </c>
      <c r="AF533" s="7">
        <f t="shared" si="78"/>
        <v>-1.20033087586421</v>
      </c>
    </row>
    <row r="534" spans="1:32">
      <c r="A534" s="22" t="s">
        <v>1078</v>
      </c>
      <c r="B534" s="167" t="s">
        <v>1301</v>
      </c>
      <c r="C534" s="206">
        <f>Dashboard!J547</f>
        <v>6.43331534413807</v>
      </c>
      <c r="D534" s="22" t="s">
        <v>1078</v>
      </c>
      <c r="E534">
        <v>4</v>
      </c>
      <c r="F534" s="209">
        <f t="shared" si="81"/>
        <v>7.64291871677983</v>
      </c>
      <c r="G534" t="str">
        <f ca="1" t="shared" si="82"/>
        <v>Worcester Park</v>
      </c>
      <c r="H534" s="209">
        <f t="shared" si="77"/>
        <v>7.64291871677983</v>
      </c>
      <c r="I534" t="str">
        <f t="shared" si="83"/>
        <v/>
      </c>
      <c r="J534" s="209"/>
      <c r="K534" s="167"/>
      <c r="L534" s="209"/>
      <c r="U534" s="214" t="s">
        <v>1055</v>
      </c>
      <c r="V534" s="209">
        <f>Dashboard!F535</f>
        <v>-2.47761180531083</v>
      </c>
      <c r="W534" s="209">
        <f>Dashboard!G535</f>
        <v>-3.04689153878153</v>
      </c>
      <c r="X534" s="209">
        <f>Dashboard!H535</f>
        <v>-4.04231926209061</v>
      </c>
      <c r="Y534" s="209">
        <f>Dashboard!I535</f>
        <v>-3.75692598753645</v>
      </c>
      <c r="Z534" s="209">
        <f>Dashboard!J535</f>
        <v>-5.43698286917687</v>
      </c>
      <c r="AA534" s="7">
        <f t="shared" si="79"/>
        <v>-12.1456678868526</v>
      </c>
      <c r="AB534" s="208" t="s">
        <v>1056</v>
      </c>
      <c r="AC534" s="176" t="s">
        <v>1056</v>
      </c>
      <c r="AD534" t="str">
        <f t="shared" si="80"/>
        <v/>
      </c>
      <c r="AE534" s="7">
        <f>Dashboard!L535</f>
        <v>-0.739842765966511</v>
      </c>
      <c r="AF534" s="7">
        <f t="shared" si="78"/>
        <v>-12.1456678868526</v>
      </c>
    </row>
    <row r="535" spans="1:32">
      <c r="A535" s="22" t="s">
        <v>1080</v>
      </c>
      <c r="B535" s="167" t="s">
        <v>1301</v>
      </c>
      <c r="C535" s="206">
        <f>Dashboard!J548</f>
        <v>8.12160963347591</v>
      </c>
      <c r="D535" s="22" t="s">
        <v>1080</v>
      </c>
      <c r="E535">
        <v>5</v>
      </c>
      <c r="F535" s="209">
        <f t="shared" si="81"/>
        <v>7.61855493411456</v>
      </c>
      <c r="G535" t="str">
        <f ca="1" t="shared" si="82"/>
        <v>Nonsuch</v>
      </c>
      <c r="H535" s="209">
        <f t="shared" si="77"/>
        <v>7.61855493411456</v>
      </c>
      <c r="I535" t="str">
        <f t="shared" si="83"/>
        <v/>
      </c>
      <c r="J535" s="209"/>
      <c r="K535" s="167"/>
      <c r="L535" s="209"/>
      <c r="U535" s="214" t="s">
        <v>1057</v>
      </c>
      <c r="V535" s="209">
        <f>Dashboard!F536</f>
        <v>1.56205563321095</v>
      </c>
      <c r="W535" s="209">
        <f>Dashboard!G536</f>
        <v>0.875708927125445</v>
      </c>
      <c r="X535" s="209">
        <f>Dashboard!H536</f>
        <v>1.05352260898023</v>
      </c>
      <c r="Y535" s="209">
        <f>Dashboard!I536</f>
        <v>1.95727052963035</v>
      </c>
      <c r="Z535" s="209">
        <f>Dashboard!J536</f>
        <v>1.44026313776106</v>
      </c>
      <c r="AA535" s="7">
        <f t="shared" si="79"/>
        <v>-0.49985323534013</v>
      </c>
      <c r="AB535" s="208" t="s">
        <v>1602</v>
      </c>
      <c r="AC535" s="22" t="s">
        <v>1602</v>
      </c>
      <c r="AD535" t="str">
        <f t="shared" si="80"/>
        <v/>
      </c>
      <c r="AE535" s="7">
        <f>Dashboard!L536</f>
        <v>-0.0304481238624731</v>
      </c>
      <c r="AF535" s="7">
        <f t="shared" si="78"/>
        <v>-0.49985323534013</v>
      </c>
    </row>
    <row r="536" spans="1:32">
      <c r="A536" s="22" t="s">
        <v>1082</v>
      </c>
      <c r="B536" s="167" t="s">
        <v>1301</v>
      </c>
      <c r="C536" s="206">
        <f>Dashboard!J549</f>
        <v>8.77187279607785</v>
      </c>
      <c r="D536" s="22" t="s">
        <v>1082</v>
      </c>
      <c r="E536">
        <v>6</v>
      </c>
      <c r="F536" s="209">
        <f t="shared" si="81"/>
        <v>7.23480159496535</v>
      </c>
      <c r="G536" t="str">
        <f ca="1" t="shared" si="82"/>
        <v>Sutton West</v>
      </c>
      <c r="H536" s="209">
        <f t="shared" si="77"/>
        <v>7.23480159496535</v>
      </c>
      <c r="I536" t="str">
        <f t="shared" si="83"/>
        <v/>
      </c>
      <c r="J536" s="209"/>
      <c r="K536" s="167"/>
      <c r="L536" s="209"/>
      <c r="U536" s="214" t="s">
        <v>1059</v>
      </c>
      <c r="V536" s="209">
        <f>Dashboard!F537</f>
        <v>6.65309041174091</v>
      </c>
      <c r="W536" s="209">
        <f>Dashboard!G537</f>
        <v>6.2420961269015</v>
      </c>
      <c r="X536" s="209">
        <f>Dashboard!H537</f>
        <v>6.59019146679192</v>
      </c>
      <c r="Y536" s="209">
        <f>Dashboard!I537</f>
        <v>7.28666742227186</v>
      </c>
      <c r="Z536" s="209">
        <f>Dashboard!J537</f>
        <v>7.03353200126901</v>
      </c>
      <c r="AA536" s="7">
        <f t="shared" si="79"/>
        <v>1.56138486760706</v>
      </c>
      <c r="AB536" s="208" t="s">
        <v>1060</v>
      </c>
      <c r="AC536" s="176" t="s">
        <v>1060</v>
      </c>
      <c r="AD536" t="str">
        <f t="shared" si="80"/>
        <v/>
      </c>
      <c r="AE536" s="7">
        <f>Dashboard!L537</f>
        <v>0.095110397382026</v>
      </c>
      <c r="AF536" s="7">
        <f t="shared" si="78"/>
        <v>1.56138486760706</v>
      </c>
    </row>
    <row r="537" spans="1:32">
      <c r="A537" s="22" t="s">
        <v>1084</v>
      </c>
      <c r="B537" s="167" t="s">
        <v>1301</v>
      </c>
      <c r="C537" s="206">
        <f>Dashboard!J550</f>
        <v>7.61855493411456</v>
      </c>
      <c r="D537" s="22" t="s">
        <v>1084</v>
      </c>
      <c r="E537">
        <v>7</v>
      </c>
      <c r="F537" s="209">
        <f t="shared" si="81"/>
        <v>6.43331534413807</v>
      </c>
      <c r="G537" t="str">
        <f ca="1" t="shared" si="82"/>
        <v>Carshalton Central</v>
      </c>
      <c r="H537" s="209">
        <f t="shared" si="77"/>
        <v>6.43331534413807</v>
      </c>
      <c r="I537" t="str">
        <f t="shared" si="83"/>
        <v/>
      </c>
      <c r="J537" s="209"/>
      <c r="K537" s="167"/>
      <c r="L537" s="209"/>
      <c r="U537" s="214" t="s">
        <v>1061</v>
      </c>
      <c r="V537" s="209">
        <f>Dashboard!F538</f>
        <v>2.52693821055503</v>
      </c>
      <c r="W537" s="209">
        <f>Dashboard!G538</f>
        <v>3.0584084880957</v>
      </c>
      <c r="X537" s="209">
        <f>Dashboard!H538</f>
        <v>3.48076647303645</v>
      </c>
      <c r="Y537" s="209">
        <f>Dashboard!I538</f>
        <v>3.57116562125149</v>
      </c>
      <c r="Z537" s="209">
        <f>Dashboard!J538</f>
        <v>4.00571957829422</v>
      </c>
      <c r="AA537" s="7">
        <f t="shared" si="79"/>
        <v>6.06912312860235</v>
      </c>
      <c r="AB537" s="208" t="s">
        <v>1062</v>
      </c>
      <c r="AC537" s="22" t="s">
        <v>1062</v>
      </c>
      <c r="AD537" t="str">
        <f t="shared" si="80"/>
        <v/>
      </c>
      <c r="AE537" s="7">
        <f>Dashboard!L538</f>
        <v>0.369695341934799</v>
      </c>
      <c r="AF537" s="7">
        <f t="shared" si="78"/>
        <v>6.06912312860235</v>
      </c>
    </row>
    <row r="538" spans="1:32">
      <c r="A538" s="22" t="s">
        <v>908</v>
      </c>
      <c r="B538" s="167" t="s">
        <v>1301</v>
      </c>
      <c r="C538" s="206">
        <f>Dashboard!J551</f>
        <v>-2.14001240445814</v>
      </c>
      <c r="D538" s="22" t="s">
        <v>908</v>
      </c>
      <c r="E538">
        <v>8</v>
      </c>
      <c r="F538" s="209">
        <f t="shared" si="81"/>
        <v>6.02408048812171</v>
      </c>
      <c r="G538" t="str">
        <f ca="1" t="shared" si="82"/>
        <v>Beddington North</v>
      </c>
      <c r="H538" s="209">
        <f t="shared" si="77"/>
        <v>6.02408048812171</v>
      </c>
      <c r="I538" t="str">
        <f t="shared" si="83"/>
        <v/>
      </c>
      <c r="J538" s="209"/>
      <c r="K538" s="167"/>
      <c r="L538" s="209"/>
      <c r="U538" s="214" t="s">
        <v>1063</v>
      </c>
      <c r="V538" s="209">
        <f>Dashboard!F539</f>
        <v>2.7699882309388</v>
      </c>
      <c r="W538" s="209">
        <f>Dashboard!G539</f>
        <v>3.23198692156796</v>
      </c>
      <c r="X538" s="209">
        <f>Dashboard!H539</f>
        <v>2.98878594849901</v>
      </c>
      <c r="Y538" s="209">
        <f>Dashboard!I539</f>
        <v>3.21104454704013</v>
      </c>
      <c r="Z538" s="209">
        <f>Dashboard!J539</f>
        <v>3.38263405665257</v>
      </c>
      <c r="AA538" s="7">
        <f t="shared" si="79"/>
        <v>2.5143831479062</v>
      </c>
      <c r="AB538" s="208" t="s">
        <v>1603</v>
      </c>
      <c r="AC538" s="176" t="s">
        <v>1603</v>
      </c>
      <c r="AD538" t="str">
        <f t="shared" si="80"/>
        <v/>
      </c>
      <c r="AE538" s="7">
        <f>Dashboard!L539</f>
        <v>0.153161456428442</v>
      </c>
      <c r="AF538" s="7">
        <f t="shared" si="78"/>
        <v>2.5143831479062</v>
      </c>
    </row>
    <row r="539" spans="1:32">
      <c r="A539" s="22" t="s">
        <v>1087</v>
      </c>
      <c r="B539" s="167" t="s">
        <v>1301</v>
      </c>
      <c r="C539" s="206">
        <f>Dashboard!J552</f>
        <v>4.20500255147989</v>
      </c>
      <c r="D539" s="22" t="s">
        <v>1087</v>
      </c>
      <c r="E539">
        <v>9</v>
      </c>
      <c r="F539" s="209">
        <f t="shared" si="81"/>
        <v>6.01808464070419</v>
      </c>
      <c r="G539" t="str">
        <f ca="1" t="shared" si="82"/>
        <v>Sutton South</v>
      </c>
      <c r="H539" s="209">
        <f t="shared" si="77"/>
        <v>6.01808464070419</v>
      </c>
      <c r="I539" t="str">
        <f t="shared" si="83"/>
        <v/>
      </c>
      <c r="J539" s="209"/>
      <c r="K539" s="167"/>
      <c r="L539" s="209"/>
      <c r="U539" s="214" t="s">
        <v>1065</v>
      </c>
      <c r="V539" s="209">
        <f>Dashboard!F540</f>
        <v>2.0450157854157</v>
      </c>
      <c r="W539" s="209">
        <f>Dashboard!G540</f>
        <v>2.84346715837871</v>
      </c>
      <c r="X539" s="209">
        <f>Dashboard!H540</f>
        <v>2.96488207568066</v>
      </c>
      <c r="Y539" s="209">
        <f>Dashboard!I540</f>
        <v>3.59117451460481</v>
      </c>
      <c r="Z539" s="209">
        <f>Dashboard!J540</f>
        <v>3.51334091079167</v>
      </c>
      <c r="AA539" s="7">
        <f t="shared" si="79"/>
        <v>6.02620926469432</v>
      </c>
      <c r="AB539" s="208" t="s">
        <v>1604</v>
      </c>
      <c r="AC539" s="22" t="s">
        <v>1604</v>
      </c>
      <c r="AD539" t="str">
        <f t="shared" si="80"/>
        <v/>
      </c>
      <c r="AE539" s="7">
        <f>Dashboard!L540</f>
        <v>0.367081281343994</v>
      </c>
      <c r="AF539" s="7">
        <f t="shared" si="78"/>
        <v>6.02620926469432</v>
      </c>
    </row>
    <row r="540" spans="1:32">
      <c r="A540" s="22" t="s">
        <v>1089</v>
      </c>
      <c r="B540" s="167" t="s">
        <v>1301</v>
      </c>
      <c r="C540" s="206">
        <f>Dashboard!J553</f>
        <v>0.620307796395224</v>
      </c>
      <c r="D540" s="22" t="s">
        <v>1089</v>
      </c>
      <c r="E540">
        <v>10</v>
      </c>
      <c r="F540" s="209">
        <f t="shared" si="81"/>
        <v>4.53986618584924</v>
      </c>
      <c r="G540" t="str">
        <f ca="1" t="shared" si="82"/>
        <v>Sutton North</v>
      </c>
      <c r="H540" s="209">
        <f t="shared" si="77"/>
        <v>4.53986618584924</v>
      </c>
      <c r="I540" t="str">
        <f t="shared" si="83"/>
        <v/>
      </c>
      <c r="J540" s="209"/>
      <c r="K540" s="167"/>
      <c r="L540" s="209"/>
      <c r="U540" s="214" t="s">
        <v>1067</v>
      </c>
      <c r="V540" s="209">
        <f>Dashboard!F541</f>
        <v>11.9646107474508</v>
      </c>
      <c r="W540" s="209">
        <f>Dashboard!G541</f>
        <v>11.9525964350719</v>
      </c>
      <c r="X540" s="209">
        <f>Dashboard!H541</f>
        <v>12.9345182617875</v>
      </c>
      <c r="Y540" s="209">
        <f>Dashboard!I541</f>
        <v>12.880392566989</v>
      </c>
      <c r="Z540" s="209">
        <f>Dashboard!J541</f>
        <v>13.1427844973269</v>
      </c>
      <c r="AA540" s="7">
        <f t="shared" si="79"/>
        <v>4.83538791526479</v>
      </c>
      <c r="AB540" s="208" t="s">
        <v>1605</v>
      </c>
      <c r="AC540" s="176" t="s">
        <v>1605</v>
      </c>
      <c r="AD540" t="str">
        <f t="shared" si="80"/>
        <v/>
      </c>
      <c r="AE540" s="7">
        <f>Dashboard!L541</f>
        <v>0.29454343746901</v>
      </c>
      <c r="AF540" s="7">
        <f t="shared" si="78"/>
        <v>4.83538791526479</v>
      </c>
    </row>
    <row r="541" spans="1:32">
      <c r="A541" s="22" t="s">
        <v>1091</v>
      </c>
      <c r="B541" s="167" t="s">
        <v>1301</v>
      </c>
      <c r="C541" s="206">
        <f>Dashboard!J554</f>
        <v>4.53986618584924</v>
      </c>
      <c r="D541" s="22" t="s">
        <v>1091</v>
      </c>
      <c r="E541">
        <v>11</v>
      </c>
      <c r="F541" s="209">
        <f t="shared" si="81"/>
        <v>4.29914765693413</v>
      </c>
      <c r="G541" t="str">
        <f ca="1" t="shared" si="82"/>
        <v>Wallington North</v>
      </c>
      <c r="H541" s="209">
        <f t="shared" si="77"/>
        <v>4.29914765693413</v>
      </c>
      <c r="I541" t="str">
        <f t="shared" si="83"/>
        <v/>
      </c>
      <c r="J541" s="209"/>
      <c r="K541" s="167"/>
      <c r="L541" s="209"/>
      <c r="U541" s="214" t="s">
        <v>1069</v>
      </c>
      <c r="V541" s="209">
        <f>Dashboard!F542</f>
        <v>-4.43625039004806</v>
      </c>
      <c r="W541" s="209">
        <f>Dashboard!G542</f>
        <v>-3.34701234326803</v>
      </c>
      <c r="X541" s="209">
        <f>Dashboard!H542</f>
        <v>-2.56302400354481</v>
      </c>
      <c r="Y541" s="209">
        <f>Dashboard!I542</f>
        <v>-1.50314993818757</v>
      </c>
      <c r="Z541" s="209">
        <f>Dashboard!J542</f>
        <v>-2.43193968078147</v>
      </c>
      <c r="AA541" s="7">
        <f t="shared" si="79"/>
        <v>8.22596818427091</v>
      </c>
      <c r="AB541" s="208" t="s">
        <v>1606</v>
      </c>
      <c r="AC541" s="22" t="s">
        <v>1606</v>
      </c>
      <c r="AD541" t="str">
        <f t="shared" si="80"/>
        <v/>
      </c>
      <c r="AE541" s="7">
        <f>Dashboard!L542</f>
        <v>0.501077677316648</v>
      </c>
      <c r="AF541" s="7">
        <f t="shared" si="78"/>
        <v>8.22596818427091</v>
      </c>
    </row>
    <row r="542" spans="1:32">
      <c r="A542" s="22" t="s">
        <v>1093</v>
      </c>
      <c r="B542" s="167" t="s">
        <v>1301</v>
      </c>
      <c r="C542" s="206">
        <f>Dashboard!J555</f>
        <v>6.01808464070419</v>
      </c>
      <c r="D542" s="22" t="s">
        <v>1093</v>
      </c>
      <c r="E542">
        <v>12</v>
      </c>
      <c r="F542" s="209">
        <f t="shared" si="81"/>
        <v>4.20500255147989</v>
      </c>
      <c r="G542" t="str">
        <f ca="1" t="shared" si="82"/>
        <v>Stonecot</v>
      </c>
      <c r="H542" s="209">
        <f t="shared" si="77"/>
        <v>4.20500255147989</v>
      </c>
      <c r="I542" t="str">
        <f t="shared" si="83"/>
        <v/>
      </c>
      <c r="J542" s="209"/>
      <c r="K542" s="167"/>
      <c r="L542" s="209"/>
      <c r="U542" s="214" t="s">
        <v>1071</v>
      </c>
      <c r="V542" s="209">
        <f>Dashboard!F543</f>
        <v>7.15494100140388</v>
      </c>
      <c r="W542" s="209">
        <f>Dashboard!G543</f>
        <v>6.77599194992432</v>
      </c>
      <c r="X542" s="209">
        <f>Dashboard!H543</f>
        <v>6.97606483977941</v>
      </c>
      <c r="Y542" s="209">
        <f>Dashboard!I543</f>
        <v>7.19695860932156</v>
      </c>
      <c r="Z542" s="209">
        <f>Dashboard!J543</f>
        <v>7.75942243914215</v>
      </c>
      <c r="AA542" s="7">
        <f t="shared" si="79"/>
        <v>2.48087537118274</v>
      </c>
      <c r="AB542" s="208" t="s">
        <v>61</v>
      </c>
      <c r="AC542" s="176" t="s">
        <v>61</v>
      </c>
      <c r="AD542" t="str">
        <f t="shared" si="80"/>
        <v/>
      </c>
      <c r="AE542" s="7">
        <f>Dashboard!L543</f>
        <v>0.151120359434566</v>
      </c>
      <c r="AF542" s="7">
        <f t="shared" si="78"/>
        <v>2.48087537118274</v>
      </c>
    </row>
    <row r="543" spans="1:32">
      <c r="A543" s="22" t="s">
        <v>1095</v>
      </c>
      <c r="B543" s="167" t="s">
        <v>1301</v>
      </c>
      <c r="C543" s="206">
        <f>Dashboard!J556</f>
        <v>7.23480159496535</v>
      </c>
      <c r="D543" s="22" t="s">
        <v>1095</v>
      </c>
      <c r="E543">
        <v>13</v>
      </c>
      <c r="F543" s="209">
        <f t="shared" si="81"/>
        <v>3.49711614774443</v>
      </c>
      <c r="G543" t="str">
        <f ca="1" t="shared" si="82"/>
        <v>The Wrythe</v>
      </c>
      <c r="H543" s="209">
        <f t="shared" si="77"/>
        <v>3.49711614774443</v>
      </c>
      <c r="I543" t="str">
        <f t="shared" si="83"/>
        <v/>
      </c>
      <c r="J543" s="209"/>
      <c r="K543" s="167"/>
      <c r="L543" s="209"/>
      <c r="U543" s="214" t="s">
        <v>1072</v>
      </c>
      <c r="V543" s="209">
        <f>Dashboard!F544</f>
        <v>7.63485459691827</v>
      </c>
      <c r="W543" s="209">
        <f>Dashboard!G544</f>
        <v>7.99660482309106</v>
      </c>
      <c r="X543" s="209">
        <f>Dashboard!H544</f>
        <v>7.59599854471779</v>
      </c>
      <c r="Y543" s="209">
        <f>Dashboard!I544</f>
        <v>6.40180890631355</v>
      </c>
      <c r="Z543" s="209">
        <f>Dashboard!J544</f>
        <v>6.02408048812171</v>
      </c>
      <c r="AA543" s="7">
        <f t="shared" si="79"/>
        <v>-6.61083958178134</v>
      </c>
      <c r="AB543" s="208" t="s">
        <v>1607</v>
      </c>
      <c r="AC543" s="22" t="s">
        <v>1607</v>
      </c>
      <c r="AD543" t="str">
        <f t="shared" si="80"/>
        <v/>
      </c>
      <c r="AE543" s="7">
        <f>Dashboard!L544</f>
        <v>-0.402693527199139</v>
      </c>
      <c r="AF543" s="7">
        <f t="shared" si="78"/>
        <v>-6.61083958178134</v>
      </c>
    </row>
    <row r="544" spans="1:32">
      <c r="A544" s="22" t="s">
        <v>1097</v>
      </c>
      <c r="B544" s="167" t="s">
        <v>1301</v>
      </c>
      <c r="C544" s="206">
        <f>Dashboard!J557</f>
        <v>3.49711614774443</v>
      </c>
      <c r="D544" s="22" t="s">
        <v>1097</v>
      </c>
      <c r="E544">
        <v>14</v>
      </c>
      <c r="F544" s="209">
        <f t="shared" si="81"/>
        <v>3.32468204858095</v>
      </c>
      <c r="G544" t="str">
        <f ca="1" t="shared" si="82"/>
        <v>Beddington South</v>
      </c>
      <c r="H544" s="209">
        <f t="shared" si="77"/>
        <v>3.32468204858095</v>
      </c>
      <c r="I544" t="str">
        <f t="shared" si="83"/>
        <v/>
      </c>
      <c r="J544" s="209"/>
      <c r="K544" s="167"/>
      <c r="L544" s="209"/>
      <c r="U544" s="214" t="s">
        <v>1074</v>
      </c>
      <c r="V544" s="209">
        <f>Dashboard!F545</f>
        <v>5.29829153876916</v>
      </c>
      <c r="W544" s="209">
        <f>Dashboard!G545</f>
        <v>5.58913338357481</v>
      </c>
      <c r="X544" s="209">
        <f>Dashboard!H545</f>
        <v>5.20993025953942</v>
      </c>
      <c r="Y544" s="209">
        <f>Dashboard!I545</f>
        <v>3.73567846069077</v>
      </c>
      <c r="Z544" s="209">
        <f>Dashboard!J545</f>
        <v>3.32468204858095</v>
      </c>
      <c r="AA544" s="7">
        <f t="shared" si="79"/>
        <v>-8.09996613768727</v>
      </c>
      <c r="AB544" s="208" t="s">
        <v>1608</v>
      </c>
      <c r="AC544" s="176" t="s">
        <v>1608</v>
      </c>
      <c r="AD544" t="str">
        <f t="shared" si="80"/>
        <v/>
      </c>
      <c r="AE544" s="7">
        <f>Dashboard!L545</f>
        <v>-0.493402372547052</v>
      </c>
      <c r="AF544" s="7">
        <f t="shared" si="78"/>
        <v>-8.09996613768727</v>
      </c>
    </row>
    <row r="545" spans="1:32">
      <c r="A545" s="22" t="s">
        <v>1099</v>
      </c>
      <c r="B545" s="167" t="s">
        <v>1301</v>
      </c>
      <c r="C545" s="206">
        <f>Dashboard!J558</f>
        <v>4.29914765693413</v>
      </c>
      <c r="D545" s="22" t="s">
        <v>1099</v>
      </c>
      <c r="E545">
        <v>15</v>
      </c>
      <c r="F545" s="209">
        <f t="shared" si="81"/>
        <v>3.0187166131001</v>
      </c>
      <c r="G545" t="str">
        <f ca="1" t="shared" si="82"/>
        <v>Wallington South</v>
      </c>
      <c r="H545" s="209">
        <f t="shared" si="77"/>
        <v>3.0187166131001</v>
      </c>
      <c r="I545" t="str">
        <f t="shared" si="83"/>
        <v/>
      </c>
      <c r="J545" s="209"/>
      <c r="K545" s="167"/>
      <c r="L545" s="209"/>
      <c r="U545" s="214" t="s">
        <v>1076</v>
      </c>
      <c r="V545" s="209">
        <f>Dashboard!F546</f>
        <v>9.74514524742348</v>
      </c>
      <c r="W545" s="209">
        <f>Dashboard!G546</f>
        <v>10.1287914508689</v>
      </c>
      <c r="X545" s="209">
        <f>Dashboard!H546</f>
        <v>10.0218677406137</v>
      </c>
      <c r="Y545" s="209">
        <f>Dashboard!I546</f>
        <v>9.78239993298188</v>
      </c>
      <c r="Z545" s="209">
        <f>Dashboard!J546</f>
        <v>8.91494791820747</v>
      </c>
      <c r="AA545" s="7">
        <f t="shared" si="79"/>
        <v>-3.40724458798932</v>
      </c>
      <c r="AB545" s="208" t="s">
        <v>544</v>
      </c>
      <c r="AC545" s="22" t="s">
        <v>544</v>
      </c>
      <c r="AD545" t="str">
        <f t="shared" si="80"/>
        <v/>
      </c>
      <c r="AE545" s="7">
        <f>Dashboard!L546</f>
        <v>-0.207549332304004</v>
      </c>
      <c r="AF545" s="7">
        <f t="shared" si="78"/>
        <v>-3.40724458798932</v>
      </c>
    </row>
    <row r="546" spans="1:32">
      <c r="A546" s="22" t="s">
        <v>1101</v>
      </c>
      <c r="B546" s="167" t="s">
        <v>1301</v>
      </c>
      <c r="C546" s="206">
        <f>Dashboard!J559</f>
        <v>3.0187166131001</v>
      </c>
      <c r="D546" s="22" t="s">
        <v>1101</v>
      </c>
      <c r="E546">
        <v>16</v>
      </c>
      <c r="F546" s="209">
        <f t="shared" si="81"/>
        <v>0.620307796395224</v>
      </c>
      <c r="G546" t="str">
        <f ca="1" t="shared" si="82"/>
        <v>Sutton Central</v>
      </c>
      <c r="H546" s="209">
        <f t="shared" si="77"/>
        <v>0.620307796395224</v>
      </c>
      <c r="I546" t="str">
        <f t="shared" si="83"/>
        <v/>
      </c>
      <c r="J546" s="209"/>
      <c r="K546" s="167"/>
      <c r="L546" s="209"/>
      <c r="U546" s="214" t="s">
        <v>1077</v>
      </c>
      <c r="V546" s="209">
        <f>Dashboard!F547</f>
        <v>7.27945988882292</v>
      </c>
      <c r="W546" s="209">
        <f>Dashboard!G547</f>
        <v>7.56326701585332</v>
      </c>
      <c r="X546" s="209">
        <f>Dashboard!H547</f>
        <v>7.3901521709445</v>
      </c>
      <c r="Y546" s="209">
        <f>Dashboard!I547</f>
        <v>6.06629949352227</v>
      </c>
      <c r="Z546" s="209">
        <f>Dashboard!J547</f>
        <v>6.43331534413807</v>
      </c>
      <c r="AA546" s="7">
        <f t="shared" si="79"/>
        <v>-3.47269416447855</v>
      </c>
      <c r="AB546" s="208" t="s">
        <v>1609</v>
      </c>
      <c r="AC546" s="176" t="s">
        <v>1609</v>
      </c>
      <c r="AD546" t="str">
        <f t="shared" si="80"/>
        <v/>
      </c>
      <c r="AE546" s="7">
        <f>Dashboard!L547</f>
        <v>-0.211536136171212</v>
      </c>
      <c r="AF546" s="7">
        <f t="shared" si="78"/>
        <v>-3.47269416447855</v>
      </c>
    </row>
    <row r="547" spans="1:32">
      <c r="A547" s="22" t="s">
        <v>1103</v>
      </c>
      <c r="B547" s="167" t="s">
        <v>1301</v>
      </c>
      <c r="C547" s="206">
        <f>Dashboard!J560</f>
        <v>0.562263744716028</v>
      </c>
      <c r="D547" s="22" t="s">
        <v>1103</v>
      </c>
      <c r="E547">
        <v>17</v>
      </c>
      <c r="F547" s="209">
        <f t="shared" si="81"/>
        <v>0.562263744716028</v>
      </c>
      <c r="G547" t="str">
        <f ca="1" t="shared" si="82"/>
        <v>Wandle Valley</v>
      </c>
      <c r="H547" s="209">
        <f t="shared" si="77"/>
        <v>0.562263744716028</v>
      </c>
      <c r="I547" t="str">
        <f t="shared" si="83"/>
        <v/>
      </c>
      <c r="J547" s="209"/>
      <c r="K547" s="167"/>
      <c r="L547" s="209"/>
      <c r="U547" s="214" t="s">
        <v>1079</v>
      </c>
      <c r="V547" s="209">
        <f>Dashboard!F548</f>
        <v>7.78536174534272</v>
      </c>
      <c r="W547" s="209">
        <f>Dashboard!G548</f>
        <v>7.83316218567075</v>
      </c>
      <c r="X547" s="209">
        <f>Dashboard!H548</f>
        <v>8.73520556844869</v>
      </c>
      <c r="Y547" s="209">
        <f>Dashboard!I548</f>
        <v>8.17537515786105</v>
      </c>
      <c r="Z547" s="209">
        <f>Dashboard!J548</f>
        <v>8.12160963347591</v>
      </c>
      <c r="AA547" s="7">
        <f t="shared" si="79"/>
        <v>1.38000780868154</v>
      </c>
      <c r="AB547" s="208" t="s">
        <v>1610</v>
      </c>
      <c r="AC547" s="22" t="s">
        <v>1610</v>
      </c>
      <c r="AD547" t="str">
        <f t="shared" si="80"/>
        <v/>
      </c>
      <c r="AE547" s="7">
        <f>Dashboard!L548</f>
        <v>0.084061972033298</v>
      </c>
      <c r="AF547" s="7">
        <f t="shared" si="78"/>
        <v>1.38000780868154</v>
      </c>
    </row>
    <row r="548" spans="1:32">
      <c r="A548" s="22" t="s">
        <v>1105</v>
      </c>
      <c r="B548" s="167" t="s">
        <v>1301</v>
      </c>
      <c r="C548" s="206">
        <f>Dashboard!J561</f>
        <v>7.64291871677983</v>
      </c>
      <c r="D548" s="22" t="s">
        <v>1105</v>
      </c>
      <c r="E548">
        <v>18</v>
      </c>
      <c r="F548" s="209">
        <f t="shared" si="81"/>
        <v>-2.14001240445814</v>
      </c>
      <c r="G548" t="str">
        <f ca="1" t="shared" si="82"/>
        <v>St Helier</v>
      </c>
      <c r="H548" s="209">
        <f t="shared" si="77"/>
        <v>-2.14001240445814</v>
      </c>
      <c r="I548" t="str">
        <f t="shared" si="83"/>
        <v/>
      </c>
      <c r="J548" s="209"/>
      <c r="K548" s="167"/>
      <c r="L548" s="209"/>
      <c r="U548" s="214" t="s">
        <v>1081</v>
      </c>
      <c r="V548" s="209">
        <f>Dashboard!F549</f>
        <v>10.4978847851177</v>
      </c>
      <c r="W548" s="209">
        <f>Dashboard!G549</f>
        <v>10.2944241016736</v>
      </c>
      <c r="X548" s="209">
        <f>Dashboard!H549</f>
        <v>10.4207490402537</v>
      </c>
      <c r="Y548" s="209">
        <f>Dashboard!I549</f>
        <v>9.05505857550299</v>
      </c>
      <c r="Z548" s="209">
        <f>Dashboard!J549</f>
        <v>8.77187279607785</v>
      </c>
      <c r="AA548" s="7">
        <f t="shared" si="79"/>
        <v>-7.08379177034235</v>
      </c>
      <c r="AB548" s="208" t="s">
        <v>1082</v>
      </c>
      <c r="AC548" s="176" t="s">
        <v>1082</v>
      </c>
      <c r="AD548" t="str">
        <f t="shared" si="80"/>
        <v/>
      </c>
      <c r="AE548" s="7">
        <f>Dashboard!L549</f>
        <v>-0.431502997259955</v>
      </c>
      <c r="AF548" s="7">
        <f t="shared" si="78"/>
        <v>-7.08379177034235</v>
      </c>
    </row>
    <row r="549" spans="1:32">
      <c r="A549" s="22" t="s">
        <v>1107</v>
      </c>
      <c r="B549" s="167" t="s">
        <v>1302</v>
      </c>
      <c r="C549" s="206">
        <f>Dashboard!J562</f>
        <v>-4.62771938341167</v>
      </c>
      <c r="D549" s="22" t="s">
        <v>1107</v>
      </c>
      <c r="E549">
        <v>1</v>
      </c>
      <c r="F549" s="209">
        <f>LARGE(C$549:C$565,E549)</f>
        <v>9.78505086375838</v>
      </c>
      <c r="G549" t="str">
        <f ca="1" t="shared" si="82"/>
        <v>Millwall</v>
      </c>
      <c r="H549" s="209">
        <f t="shared" si="77"/>
        <v>9.78505086375838</v>
      </c>
      <c r="I549" t="str">
        <f t="shared" si="83"/>
        <v>Tower Hamlets 2009</v>
      </c>
      <c r="J549" s="209">
        <f>MAX(C$549:C$565)</f>
        <v>9.78505086375838</v>
      </c>
      <c r="K549" s="167"/>
      <c r="L549" s="209"/>
      <c r="U549" s="214" t="s">
        <v>1083</v>
      </c>
      <c r="V549" s="209">
        <f>Dashboard!F550</f>
        <v>9.6529772876905</v>
      </c>
      <c r="W549" s="209">
        <f>Dashboard!G550</f>
        <v>9.20990403034664</v>
      </c>
      <c r="X549" s="209">
        <f>Dashboard!H550</f>
        <v>9.41226024283074</v>
      </c>
      <c r="Y549" s="209">
        <f>Dashboard!I550</f>
        <v>8.1525448699701</v>
      </c>
      <c r="Z549" s="209">
        <f>Dashboard!J550</f>
        <v>7.61855493411456</v>
      </c>
      <c r="AA549" s="7">
        <f t="shared" si="79"/>
        <v>-8.34955053451212</v>
      </c>
      <c r="AB549" s="208" t="s">
        <v>1084</v>
      </c>
      <c r="AC549" s="22" t="s">
        <v>1084</v>
      </c>
      <c r="AD549" t="str">
        <f t="shared" si="80"/>
        <v/>
      </c>
      <c r="AE549" s="7">
        <f>Dashboard!L550</f>
        <v>-0.508605588393985</v>
      </c>
      <c r="AF549" s="7">
        <f t="shared" si="78"/>
        <v>-8.34955053451212</v>
      </c>
    </row>
    <row r="550" spans="1:32">
      <c r="A550" s="22" t="s">
        <v>1109</v>
      </c>
      <c r="B550" s="167" t="s">
        <v>1302</v>
      </c>
      <c r="C550" s="206">
        <f>Dashboard!J563</f>
        <v>-0.48715920000844</v>
      </c>
      <c r="D550" s="22" t="s">
        <v>1109</v>
      </c>
      <c r="E550">
        <v>2</v>
      </c>
      <c r="F550" s="209">
        <f t="shared" ref="F550:F565" si="84">LARGE(C$549:C$565,E550)</f>
        <v>9.56225087734141</v>
      </c>
      <c r="G550" t="str">
        <f ca="1" t="shared" si="82"/>
        <v>Blackwall and Cubitt Town</v>
      </c>
      <c r="H550" s="209">
        <f t="shared" si="77"/>
        <v>9.56225087734141</v>
      </c>
      <c r="I550" t="str">
        <f t="shared" si="83"/>
        <v/>
      </c>
      <c r="J550" s="209">
        <f>MIN(C$549:C$565)</f>
        <v>-10.7303739159255</v>
      </c>
      <c r="K550" s="167"/>
      <c r="L550" s="209"/>
      <c r="U550" s="214" t="s">
        <v>1085</v>
      </c>
      <c r="V550" s="209">
        <f>Dashboard!F551</f>
        <v>-0.613232170232933</v>
      </c>
      <c r="W550" s="209">
        <f>Dashboard!G551</f>
        <v>-0.553354292229246</v>
      </c>
      <c r="X550" s="209">
        <f>Dashboard!H551</f>
        <v>-0.836049003438331</v>
      </c>
      <c r="Y550" s="209">
        <f>Dashboard!I551</f>
        <v>-2.75272377991525</v>
      </c>
      <c r="Z550" s="209">
        <f>Dashboard!J551</f>
        <v>-2.14001240445814</v>
      </c>
      <c r="AA550" s="7">
        <f t="shared" si="79"/>
        <v>-6.26611711100714</v>
      </c>
      <c r="AB550" s="208" t="s">
        <v>1563</v>
      </c>
      <c r="AC550" s="176" t="s">
        <v>1563</v>
      </c>
      <c r="AD550" t="str">
        <f t="shared" si="80"/>
        <v/>
      </c>
      <c r="AE550" s="7">
        <f>Dashboard!L551</f>
        <v>-0.381695058556302</v>
      </c>
      <c r="AF550" s="7">
        <f t="shared" si="78"/>
        <v>-6.26611711100714</v>
      </c>
    </row>
    <row r="551" spans="1:32">
      <c r="A551" s="22" t="s">
        <v>1111</v>
      </c>
      <c r="B551" s="167" t="s">
        <v>1302</v>
      </c>
      <c r="C551" s="206">
        <f>Dashboard!J564</f>
        <v>9.56225087734141</v>
      </c>
      <c r="D551" s="22" t="s">
        <v>1111</v>
      </c>
      <c r="E551">
        <v>3</v>
      </c>
      <c r="F551" s="209">
        <f t="shared" si="84"/>
        <v>7.59833865568998</v>
      </c>
      <c r="G551" t="str">
        <f ca="1" t="shared" si="82"/>
        <v>St Katharine's and Wapping</v>
      </c>
      <c r="H551" s="209">
        <f t="shared" si="77"/>
        <v>7.59833865568998</v>
      </c>
      <c r="I551" t="str">
        <f t="shared" si="83"/>
        <v/>
      </c>
      <c r="J551" s="209"/>
      <c r="K551" s="167"/>
      <c r="L551" s="209"/>
      <c r="U551" s="214" t="s">
        <v>1086</v>
      </c>
      <c r="V551" s="209">
        <f>Dashboard!F552</f>
        <v>7.1560725798627</v>
      </c>
      <c r="W551" s="209">
        <f>Dashboard!G552</f>
        <v>6.43954972100329</v>
      </c>
      <c r="X551" s="209">
        <f>Dashboard!H552</f>
        <v>6.76675326147089</v>
      </c>
      <c r="Y551" s="209">
        <f>Dashboard!I552</f>
        <v>4.64730691971538</v>
      </c>
      <c r="Z551" s="209">
        <f>Dashboard!J552</f>
        <v>4.20500255147989</v>
      </c>
      <c r="AA551" s="7">
        <f t="shared" si="79"/>
        <v>-12.1115992898702</v>
      </c>
      <c r="AB551" s="208" t="s">
        <v>1087</v>
      </c>
      <c r="AC551" s="22" t="s">
        <v>1087</v>
      </c>
      <c r="AD551" t="str">
        <f t="shared" si="80"/>
        <v/>
      </c>
      <c r="AE551" s="7">
        <f>Dashboard!L552</f>
        <v>-0.737767507095703</v>
      </c>
      <c r="AF551" s="7">
        <f t="shared" si="78"/>
        <v>-12.1115992898702</v>
      </c>
    </row>
    <row r="552" spans="1:32">
      <c r="A552" s="22" t="s">
        <v>1113</v>
      </c>
      <c r="B552" s="167" t="s">
        <v>1302</v>
      </c>
      <c r="C552" s="206">
        <f>Dashboard!J565</f>
        <v>-2.42503036645327</v>
      </c>
      <c r="D552" s="22" t="s">
        <v>1113</v>
      </c>
      <c r="E552">
        <v>4</v>
      </c>
      <c r="F552" s="209">
        <f t="shared" si="84"/>
        <v>0.105771575944277</v>
      </c>
      <c r="G552" t="str">
        <f ca="1" t="shared" si="82"/>
        <v>Mile End and Globe Town</v>
      </c>
      <c r="H552" s="209">
        <f t="shared" si="77"/>
        <v>0.105771575944277</v>
      </c>
      <c r="I552" t="str">
        <f t="shared" si="83"/>
        <v/>
      </c>
      <c r="J552" s="209"/>
      <c r="K552" s="167"/>
      <c r="L552" s="209"/>
      <c r="U552" s="214" t="s">
        <v>1088</v>
      </c>
      <c r="V552" s="209">
        <f>Dashboard!F553</f>
        <v>2.7421079903199</v>
      </c>
      <c r="W552" s="209">
        <f>Dashboard!G553</f>
        <v>3.23222337924138</v>
      </c>
      <c r="X552" s="209">
        <f>Dashboard!H553</f>
        <v>2.02055320897907</v>
      </c>
      <c r="Y552" s="209">
        <f>Dashboard!I553</f>
        <v>1.70729167332429</v>
      </c>
      <c r="Z552" s="209">
        <f>Dashboard!J553</f>
        <v>0.620307796395224</v>
      </c>
      <c r="AA552" s="7">
        <f t="shared" si="79"/>
        <v>-8.70816126856444</v>
      </c>
      <c r="AB552" s="208" t="s">
        <v>1611</v>
      </c>
      <c r="AC552" s="176" t="s">
        <v>1611</v>
      </c>
      <c r="AD552" t="str">
        <f t="shared" si="80"/>
        <v/>
      </c>
      <c r="AE552" s="7">
        <f>Dashboard!L553</f>
        <v>-0.530450048481169</v>
      </c>
      <c r="AF552" s="7">
        <f t="shared" si="78"/>
        <v>-8.70816126856444</v>
      </c>
    </row>
    <row r="553" spans="1:32">
      <c r="A553" s="22" t="s">
        <v>1115</v>
      </c>
      <c r="B553" s="167" t="s">
        <v>1302</v>
      </c>
      <c r="C553" s="206">
        <f>Dashboard!J566</f>
        <v>-3.22298701787963</v>
      </c>
      <c r="D553" s="22" t="s">
        <v>1115</v>
      </c>
      <c r="E553">
        <v>5</v>
      </c>
      <c r="F553" s="209">
        <f t="shared" si="84"/>
        <v>-0.48715920000844</v>
      </c>
      <c r="G553" t="str">
        <f ca="1" t="shared" si="82"/>
        <v>Bethnal Green South</v>
      </c>
      <c r="H553" s="209">
        <f t="shared" si="77"/>
        <v>-0.48715920000844</v>
      </c>
      <c r="I553" t="str">
        <f t="shared" si="83"/>
        <v/>
      </c>
      <c r="J553" s="209"/>
      <c r="K553" s="167"/>
      <c r="L553" s="209"/>
      <c r="U553" s="214" t="s">
        <v>1090</v>
      </c>
      <c r="V553" s="209">
        <f>Dashboard!F554</f>
        <v>5.25208693106373</v>
      </c>
      <c r="W553" s="209">
        <f>Dashboard!G554</f>
        <v>4.95321905813086</v>
      </c>
      <c r="X553" s="209">
        <f>Dashboard!H554</f>
        <v>5.39388370361651</v>
      </c>
      <c r="Y553" s="209">
        <f>Dashboard!I554</f>
        <v>3.83727493463387</v>
      </c>
      <c r="Z553" s="209">
        <f>Dashboard!J554</f>
        <v>4.53986618584924</v>
      </c>
      <c r="AA553" s="7">
        <f t="shared" si="79"/>
        <v>-2.92305238066402</v>
      </c>
      <c r="AB553" s="208" t="s">
        <v>1612</v>
      </c>
      <c r="AC553" s="22" t="s">
        <v>1612</v>
      </c>
      <c r="AD553" t="str">
        <f t="shared" si="80"/>
        <v/>
      </c>
      <c r="AE553" s="7">
        <f>Dashboard!L554</f>
        <v>-0.178055186303622</v>
      </c>
      <c r="AF553" s="7">
        <f t="shared" si="78"/>
        <v>-2.92305238066402</v>
      </c>
    </row>
    <row r="554" spans="1:32">
      <c r="A554" s="22" t="s">
        <v>1117</v>
      </c>
      <c r="B554" s="167" t="s">
        <v>1302</v>
      </c>
      <c r="C554" s="206">
        <f>Dashboard!J567</f>
        <v>-0.800284444860484</v>
      </c>
      <c r="D554" s="22" t="s">
        <v>1117</v>
      </c>
      <c r="E554">
        <v>6</v>
      </c>
      <c r="F554" s="209">
        <f t="shared" si="84"/>
        <v>-0.800284444860484</v>
      </c>
      <c r="G554" t="str">
        <f ca="1" t="shared" si="82"/>
        <v>Bromley-by-Bow</v>
      </c>
      <c r="H554" s="209">
        <f t="shared" si="77"/>
        <v>-0.800284444860484</v>
      </c>
      <c r="I554" t="str">
        <f t="shared" si="83"/>
        <v/>
      </c>
      <c r="J554" s="209"/>
      <c r="K554" s="167"/>
      <c r="L554" s="209"/>
      <c r="U554" s="214" t="s">
        <v>1092</v>
      </c>
      <c r="V554" s="209">
        <f>Dashboard!F555</f>
        <v>6.16450462889265</v>
      </c>
      <c r="W554" s="209">
        <f>Dashboard!G555</f>
        <v>5.68963253661133</v>
      </c>
      <c r="X554" s="209">
        <f>Dashboard!H555</f>
        <v>6.83662128394439</v>
      </c>
      <c r="Y554" s="209">
        <f>Dashboard!I555</f>
        <v>6.03846109262074</v>
      </c>
      <c r="Z554" s="209">
        <f>Dashboard!J555</f>
        <v>6.01808464070419</v>
      </c>
      <c r="AA554" s="7">
        <f t="shared" si="79"/>
        <v>-0.600927869521961</v>
      </c>
      <c r="AB554" s="208" t="s">
        <v>1613</v>
      </c>
      <c r="AC554" s="176" t="s">
        <v>1613</v>
      </c>
      <c r="AD554" t="str">
        <f t="shared" si="80"/>
        <v/>
      </c>
      <c r="AE554" s="7">
        <f>Dashboard!L555</f>
        <v>-0.0366049970471158</v>
      </c>
      <c r="AF554" s="7">
        <f t="shared" si="78"/>
        <v>-0.600927869521961</v>
      </c>
    </row>
    <row r="555" spans="1:32">
      <c r="A555" s="22" t="s">
        <v>1119</v>
      </c>
      <c r="B555" s="167" t="s">
        <v>1302</v>
      </c>
      <c r="C555" s="206">
        <f>Dashboard!J568</f>
        <v>-10.7303739159255</v>
      </c>
      <c r="D555" s="22" t="s">
        <v>1119</v>
      </c>
      <c r="E555">
        <v>7</v>
      </c>
      <c r="F555" s="209">
        <f t="shared" si="84"/>
        <v>-0.934606021743742</v>
      </c>
      <c r="G555" t="str">
        <f ca="1" t="shared" si="82"/>
        <v>Spitalfields and Banglatown</v>
      </c>
      <c r="H555" s="209">
        <f t="shared" si="77"/>
        <v>-0.934606021743742</v>
      </c>
      <c r="I555" t="str">
        <f t="shared" si="83"/>
        <v/>
      </c>
      <c r="J555" s="209"/>
      <c r="K555" s="167"/>
      <c r="L555" s="209"/>
      <c r="U555" s="214" t="s">
        <v>1094</v>
      </c>
      <c r="V555" s="209">
        <f>Dashboard!F556</f>
        <v>8.4605667901059</v>
      </c>
      <c r="W555" s="209">
        <f>Dashboard!G556</f>
        <v>8.09194711373459</v>
      </c>
      <c r="X555" s="209">
        <f>Dashboard!H556</f>
        <v>9.33402263157479</v>
      </c>
      <c r="Y555" s="209">
        <f>Dashboard!I556</f>
        <v>8.11918427298967</v>
      </c>
      <c r="Z555" s="209">
        <f>Dashboard!J556</f>
        <v>7.23480159496535</v>
      </c>
      <c r="AA555" s="7">
        <f t="shared" si="79"/>
        <v>-5.03070978466326</v>
      </c>
      <c r="AB555" s="208" t="s">
        <v>1614</v>
      </c>
      <c r="AC555" s="22" t="s">
        <v>1614</v>
      </c>
      <c r="AD555" t="str">
        <f t="shared" si="80"/>
        <v/>
      </c>
      <c r="AE555" s="7">
        <f>Dashboard!L556</f>
        <v>-0.306441298785137</v>
      </c>
      <c r="AF555" s="7">
        <f t="shared" si="78"/>
        <v>-5.03070978466326</v>
      </c>
    </row>
    <row r="556" spans="1:32">
      <c r="A556" s="22" t="s">
        <v>1121</v>
      </c>
      <c r="B556" s="167" t="s">
        <v>1302</v>
      </c>
      <c r="C556" s="206">
        <f>Dashboard!J569</f>
        <v>-1.0685401577935</v>
      </c>
      <c r="D556" s="22" t="s">
        <v>1121</v>
      </c>
      <c r="E556">
        <v>8</v>
      </c>
      <c r="F556" s="209">
        <f t="shared" si="84"/>
        <v>-1.0685401577935</v>
      </c>
      <c r="G556" t="str">
        <f ca="1" t="shared" si="82"/>
        <v>Limehouse</v>
      </c>
      <c r="H556" s="209">
        <f t="shared" si="77"/>
        <v>-1.0685401577935</v>
      </c>
      <c r="I556" t="str">
        <f t="shared" si="83"/>
        <v/>
      </c>
      <c r="J556" s="209"/>
      <c r="K556" s="167"/>
      <c r="L556" s="209"/>
      <c r="U556" s="214" t="s">
        <v>1096</v>
      </c>
      <c r="V556" s="209">
        <f>Dashboard!F557</f>
        <v>5.23402463673473</v>
      </c>
      <c r="W556" s="209">
        <f>Dashboard!G557</f>
        <v>5.13538803249762</v>
      </c>
      <c r="X556" s="209">
        <f>Dashboard!H557</f>
        <v>5.27560919695511</v>
      </c>
      <c r="Y556" s="209">
        <f>Dashboard!I557</f>
        <v>2.7931186444077</v>
      </c>
      <c r="Z556" s="209">
        <f>Dashboard!J557</f>
        <v>3.49711614774443</v>
      </c>
      <c r="AA556" s="7">
        <f t="shared" si="79"/>
        <v>-7.12851251224038</v>
      </c>
      <c r="AB556" s="208" t="s">
        <v>1615</v>
      </c>
      <c r="AC556" s="176" t="s">
        <v>1615</v>
      </c>
      <c r="AD556" t="str">
        <f t="shared" si="80"/>
        <v/>
      </c>
      <c r="AE556" s="7">
        <f>Dashboard!L557</f>
        <v>-0.434227122247576</v>
      </c>
      <c r="AF556" s="7">
        <f t="shared" si="78"/>
        <v>-7.12851251224038</v>
      </c>
    </row>
    <row r="557" spans="1:32">
      <c r="A557" s="22" t="s">
        <v>1123</v>
      </c>
      <c r="B557" s="167" t="s">
        <v>1302</v>
      </c>
      <c r="C557" s="206">
        <f>Dashboard!J570</f>
        <v>0.105771575944277</v>
      </c>
      <c r="D557" s="22" t="s">
        <v>1123</v>
      </c>
      <c r="E557">
        <v>9</v>
      </c>
      <c r="F557" s="209">
        <f t="shared" si="84"/>
        <v>-1.86616048890344</v>
      </c>
      <c r="G557" t="str">
        <f ca="1" t="shared" si="82"/>
        <v>Shadwell</v>
      </c>
      <c r="H557" s="209">
        <f t="shared" si="77"/>
        <v>-1.86616048890344</v>
      </c>
      <c r="I557" t="str">
        <f t="shared" si="83"/>
        <v/>
      </c>
      <c r="J557" s="209"/>
      <c r="K557" s="167"/>
      <c r="L557" s="209"/>
      <c r="U557" s="214" t="s">
        <v>1098</v>
      </c>
      <c r="V557" s="209">
        <f>Dashboard!F558</f>
        <v>4.47121045555539</v>
      </c>
      <c r="W557" s="209">
        <f>Dashboard!G558</f>
        <v>4.76882641612582</v>
      </c>
      <c r="X557" s="209">
        <f>Dashboard!H558</f>
        <v>5.87348336339017</v>
      </c>
      <c r="Y557" s="209">
        <f>Dashboard!I558</f>
        <v>4.69487827202265</v>
      </c>
      <c r="Z557" s="209">
        <f>Dashboard!J558</f>
        <v>4.29914765693413</v>
      </c>
      <c r="AA557" s="7">
        <f t="shared" si="79"/>
        <v>-0.706169507856913</v>
      </c>
      <c r="AB557" s="208" t="s">
        <v>1616</v>
      </c>
      <c r="AC557" s="22" t="s">
        <v>1616</v>
      </c>
      <c r="AD557" t="str">
        <f t="shared" si="80"/>
        <v/>
      </c>
      <c r="AE557" s="7">
        <f>Dashboard!L558</f>
        <v>-0.0430156996553159</v>
      </c>
      <c r="AF557" s="7">
        <f t="shared" si="78"/>
        <v>-0.706169507856913</v>
      </c>
    </row>
    <row r="558" spans="1:32">
      <c r="A558" s="22" t="s">
        <v>1125</v>
      </c>
      <c r="B558" s="167" t="s">
        <v>1302</v>
      </c>
      <c r="C558" s="206">
        <f>Dashboard!J571</f>
        <v>-3.88752458309198</v>
      </c>
      <c r="D558" s="22" t="s">
        <v>1125</v>
      </c>
      <c r="E558">
        <v>10</v>
      </c>
      <c r="F558" s="209">
        <f t="shared" si="84"/>
        <v>-2.42503036645327</v>
      </c>
      <c r="G558" t="str">
        <f ca="1" t="shared" si="82"/>
        <v>Bow East</v>
      </c>
      <c r="H558" s="209">
        <f t="shared" si="77"/>
        <v>-2.42503036645327</v>
      </c>
      <c r="I558" t="str">
        <f t="shared" si="83"/>
        <v/>
      </c>
      <c r="J558" s="209"/>
      <c r="K558" s="167"/>
      <c r="L558" s="209"/>
      <c r="U558" s="214" t="s">
        <v>1100</v>
      </c>
      <c r="V558" s="209">
        <f>Dashboard!F559</f>
        <v>3.84427129002527</v>
      </c>
      <c r="W558" s="209">
        <f>Dashboard!G559</f>
        <v>4.48710896032099</v>
      </c>
      <c r="X558" s="209">
        <f>Dashboard!H559</f>
        <v>3.47855767744063</v>
      </c>
      <c r="Y558" s="209">
        <f>Dashboard!I559</f>
        <v>3.09659098078158</v>
      </c>
      <c r="Z558" s="209">
        <f>Dashboard!J559</f>
        <v>3.0187166131001</v>
      </c>
      <c r="AA558" s="7">
        <f t="shared" si="79"/>
        <v>-3.38819050128581</v>
      </c>
      <c r="AB558" s="208" t="s">
        <v>1617</v>
      </c>
      <c r="AC558" s="176" t="s">
        <v>1617</v>
      </c>
      <c r="AD558" t="str">
        <f t="shared" si="80"/>
        <v/>
      </c>
      <c r="AE558" s="7">
        <f>Dashboard!L559</f>
        <v>-0.206388669231292</v>
      </c>
      <c r="AF558" s="7">
        <f t="shared" si="78"/>
        <v>-3.38819050128581</v>
      </c>
    </row>
    <row r="559" spans="1:32">
      <c r="A559" s="22" t="s">
        <v>1127</v>
      </c>
      <c r="B559" s="167" t="s">
        <v>1302</v>
      </c>
      <c r="C559" s="206">
        <f>Dashboard!J572</f>
        <v>9.78505086375838</v>
      </c>
      <c r="D559" s="22" t="s">
        <v>1127</v>
      </c>
      <c r="E559">
        <v>11</v>
      </c>
      <c r="F559" s="209">
        <f t="shared" si="84"/>
        <v>-2.47122753023697</v>
      </c>
      <c r="G559" t="str">
        <f ca="1" t="shared" si="82"/>
        <v>Weavers</v>
      </c>
      <c r="H559" s="209">
        <f t="shared" si="77"/>
        <v>-2.47122753023697</v>
      </c>
      <c r="I559" t="str">
        <f t="shared" si="83"/>
        <v/>
      </c>
      <c r="J559" s="209"/>
      <c r="K559" s="167"/>
      <c r="L559" s="209"/>
      <c r="U559" s="214" t="s">
        <v>1102</v>
      </c>
      <c r="V559" s="209">
        <f>Dashboard!F560</f>
        <v>2.69910655473458</v>
      </c>
      <c r="W559" s="209">
        <f>Dashboard!G560</f>
        <v>3.27045407817392</v>
      </c>
      <c r="X559" s="209">
        <f>Dashboard!H560</f>
        <v>1.68228694031672</v>
      </c>
      <c r="Y559" s="209">
        <f>Dashboard!I560</f>
        <v>0.485489505670803</v>
      </c>
      <c r="Z559" s="209">
        <f>Dashboard!J560</f>
        <v>0.562263744716028</v>
      </c>
      <c r="AA559" s="7">
        <f t="shared" si="79"/>
        <v>-8.76989824418618</v>
      </c>
      <c r="AB559" s="208" t="s">
        <v>1618</v>
      </c>
      <c r="AC559" s="22" t="s">
        <v>1618</v>
      </c>
      <c r="AD559" t="str">
        <f t="shared" si="80"/>
        <v/>
      </c>
      <c r="AE559" s="7">
        <f>Dashboard!L560</f>
        <v>-0.534210702504637</v>
      </c>
      <c r="AF559" s="7">
        <f t="shared" si="78"/>
        <v>-8.76989824418618</v>
      </c>
    </row>
    <row r="560" spans="1:32">
      <c r="A560" s="22" t="s">
        <v>1129</v>
      </c>
      <c r="B560" s="167" t="s">
        <v>1302</v>
      </c>
      <c r="C560" s="206">
        <f>Dashboard!J573</f>
        <v>-7.19411209039433</v>
      </c>
      <c r="D560" s="22" t="s">
        <v>1129</v>
      </c>
      <c r="E560">
        <v>12</v>
      </c>
      <c r="F560" s="209">
        <f t="shared" si="84"/>
        <v>-3.22298701787963</v>
      </c>
      <c r="G560" t="str">
        <f ca="1" t="shared" si="82"/>
        <v>Bow West</v>
      </c>
      <c r="H560" s="209">
        <f t="shared" si="77"/>
        <v>-3.22298701787963</v>
      </c>
      <c r="I560" t="str">
        <f t="shared" si="83"/>
        <v/>
      </c>
      <c r="J560" s="209"/>
      <c r="K560" s="167"/>
      <c r="L560" s="209"/>
      <c r="U560" s="214" t="s">
        <v>1104</v>
      </c>
      <c r="V560" s="209">
        <f>Dashboard!F561</f>
        <v>9.35766643613864</v>
      </c>
      <c r="W560" s="209">
        <f>Dashboard!G561</f>
        <v>8.43178351562249</v>
      </c>
      <c r="X560" s="209">
        <f>Dashboard!H561</f>
        <v>8.35069466740332</v>
      </c>
      <c r="Y560" s="209">
        <f>Dashboard!I561</f>
        <v>7.61264405257453</v>
      </c>
      <c r="Z560" s="209">
        <f>Dashboard!J561</f>
        <v>7.64291871677983</v>
      </c>
      <c r="AA560" s="7">
        <f t="shared" si="79"/>
        <v>-7.03756165063754</v>
      </c>
      <c r="AB560" s="208" t="s">
        <v>1619</v>
      </c>
      <c r="AC560" s="176" t="s">
        <v>1619</v>
      </c>
      <c r="AD560" t="str">
        <f t="shared" si="80"/>
        <v/>
      </c>
      <c r="AE560" s="7">
        <f>Dashboard!L561</f>
        <v>-0.428686929839703</v>
      </c>
      <c r="AF560" s="7">
        <f t="shared" si="78"/>
        <v>-7.03756165063754</v>
      </c>
    </row>
    <row r="561" spans="1:32">
      <c r="A561" s="22" t="s">
        <v>1131</v>
      </c>
      <c r="B561" s="167" t="s">
        <v>1302</v>
      </c>
      <c r="C561" s="206">
        <f>Dashboard!J574</f>
        <v>7.59833865568998</v>
      </c>
      <c r="D561" s="22" t="s">
        <v>1131</v>
      </c>
      <c r="E561">
        <v>13</v>
      </c>
      <c r="F561" s="209">
        <f t="shared" si="84"/>
        <v>-3.22431578295145</v>
      </c>
      <c r="G561" t="str">
        <f ca="1" t="shared" si="82"/>
        <v>Whitechapel</v>
      </c>
      <c r="H561" s="209">
        <f t="shared" si="77"/>
        <v>-3.22431578295145</v>
      </c>
      <c r="I561" t="str">
        <f t="shared" si="83"/>
        <v/>
      </c>
      <c r="J561" s="209"/>
      <c r="K561" s="167"/>
      <c r="L561" s="209"/>
      <c r="U561" s="214" t="s">
        <v>1106</v>
      </c>
      <c r="V561" s="209">
        <f>Dashboard!F562</f>
        <v>-5.94123418805832</v>
      </c>
      <c r="W561" s="209">
        <f>Dashboard!G562</f>
        <v>-6.16226863299907</v>
      </c>
      <c r="X561" s="209">
        <f>Dashboard!H562</f>
        <v>-5.23085129246128</v>
      </c>
      <c r="Y561" s="209">
        <f>Dashboard!I562</f>
        <v>-6.1317114199641</v>
      </c>
      <c r="Z561" s="209">
        <f>Dashboard!J562</f>
        <v>-4.62771938341167</v>
      </c>
      <c r="AA561" s="7">
        <f t="shared" si="79"/>
        <v>5.39084631072288</v>
      </c>
      <c r="AB561" s="208" t="s">
        <v>1620</v>
      </c>
      <c r="AC561" s="22" t="s">
        <v>1620</v>
      </c>
      <c r="AD561" t="str">
        <f t="shared" si="80"/>
        <v/>
      </c>
      <c r="AE561" s="7">
        <f>Dashboard!L562</f>
        <v>0.328378701161662</v>
      </c>
      <c r="AF561" s="7">
        <f t="shared" si="78"/>
        <v>5.39084631072288</v>
      </c>
    </row>
    <row r="562" spans="1:32">
      <c r="A562" s="22" t="s">
        <v>1133</v>
      </c>
      <c r="B562" s="167" t="s">
        <v>1302</v>
      </c>
      <c r="C562" s="206">
        <f>Dashboard!J575</f>
        <v>-1.86616048890344</v>
      </c>
      <c r="D562" s="22" t="s">
        <v>1133</v>
      </c>
      <c r="E562">
        <v>14</v>
      </c>
      <c r="F562" s="209">
        <f t="shared" si="84"/>
        <v>-3.88752458309198</v>
      </c>
      <c r="G562" t="str">
        <f ca="1" t="shared" si="82"/>
        <v>Mile End East</v>
      </c>
      <c r="H562" s="209">
        <f t="shared" si="77"/>
        <v>-3.88752458309198</v>
      </c>
      <c r="I562" t="str">
        <f t="shared" si="83"/>
        <v/>
      </c>
      <c r="J562" s="209"/>
      <c r="K562" s="167"/>
      <c r="L562" s="209"/>
      <c r="U562" s="214" t="s">
        <v>1108</v>
      </c>
      <c r="V562" s="209">
        <f>Dashboard!F563</f>
        <v>-2.02335061436907</v>
      </c>
      <c r="W562" s="209">
        <f>Dashboard!G563</f>
        <v>-1.95092685823108</v>
      </c>
      <c r="X562" s="209">
        <f>Dashboard!H563</f>
        <v>-2.08913329844858</v>
      </c>
      <c r="Y562" s="209">
        <f>Dashboard!I563</f>
        <v>-1.57562145139851</v>
      </c>
      <c r="Z562" s="209">
        <f>Dashboard!J563</f>
        <v>-0.48715920000844</v>
      </c>
      <c r="AA562" s="7">
        <f t="shared" si="79"/>
        <v>6.30474189508505</v>
      </c>
      <c r="AB562" s="208" t="s">
        <v>1621</v>
      </c>
      <c r="AC562" s="176" t="s">
        <v>1621</v>
      </c>
      <c r="AD562" t="str">
        <f t="shared" si="80"/>
        <v/>
      </c>
      <c r="AE562" s="7">
        <f>Dashboard!L563</f>
        <v>0.384047853590159</v>
      </c>
      <c r="AF562" s="7">
        <f t="shared" si="78"/>
        <v>6.30474189508505</v>
      </c>
    </row>
    <row r="563" spans="1:32">
      <c r="A563" s="22" t="s">
        <v>1135</v>
      </c>
      <c r="B563" s="167" t="s">
        <v>1302</v>
      </c>
      <c r="C563" s="206">
        <f>Dashboard!J576</f>
        <v>-0.934606021743742</v>
      </c>
      <c r="D563" s="22" t="s">
        <v>1135</v>
      </c>
      <c r="E563">
        <v>15</v>
      </c>
      <c r="F563" s="209">
        <f t="shared" si="84"/>
        <v>-4.62771938341167</v>
      </c>
      <c r="G563" t="str">
        <f ca="1" t="shared" si="82"/>
        <v>Bethnal Green North</v>
      </c>
      <c r="H563" s="209">
        <f t="shared" si="77"/>
        <v>-4.62771938341167</v>
      </c>
      <c r="I563" t="str">
        <f t="shared" si="83"/>
        <v/>
      </c>
      <c r="J563" s="209"/>
      <c r="K563" s="167"/>
      <c r="L563" s="209"/>
      <c r="U563" s="214" t="s">
        <v>1110</v>
      </c>
      <c r="V563" s="209">
        <f>Dashboard!F564</f>
        <v>7.08454337301166</v>
      </c>
      <c r="W563" s="209">
        <f>Dashboard!G564</f>
        <v>8.39879354543567</v>
      </c>
      <c r="X563" s="209">
        <f>Dashboard!H564</f>
        <v>8.85455549226204</v>
      </c>
      <c r="Y563" s="209">
        <f>Dashboard!I564</f>
        <v>9.19548825801128</v>
      </c>
      <c r="Z563" s="209">
        <f>Dashboard!J564</f>
        <v>9.56225087734141</v>
      </c>
      <c r="AA563" s="7">
        <f t="shared" si="79"/>
        <v>10.1688540635517</v>
      </c>
      <c r="AB563" s="208" t="s">
        <v>1622</v>
      </c>
      <c r="AC563" s="22" t="s">
        <v>1622</v>
      </c>
      <c r="AD563" t="str">
        <f t="shared" si="80"/>
        <v/>
      </c>
      <c r="AE563" s="7">
        <f>Dashboard!L564</f>
        <v>0.619426876082437</v>
      </c>
      <c r="AF563" s="7">
        <f t="shared" si="78"/>
        <v>10.1688540635517</v>
      </c>
    </row>
    <row r="564" spans="1:32">
      <c r="A564" s="22" t="s">
        <v>1137</v>
      </c>
      <c r="B564" s="167" t="s">
        <v>1302</v>
      </c>
      <c r="C564" s="206">
        <f>Dashboard!J577</f>
        <v>-2.47122753023697</v>
      </c>
      <c r="D564" s="22" t="s">
        <v>1137</v>
      </c>
      <c r="E564">
        <v>16</v>
      </c>
      <c r="F564" s="209">
        <f t="shared" si="84"/>
        <v>-7.19411209039433</v>
      </c>
      <c r="G564" t="str">
        <f ca="1" t="shared" si="82"/>
        <v>St Dunstan's and Stepney Green</v>
      </c>
      <c r="H564" s="209">
        <f t="shared" si="77"/>
        <v>-7.19411209039433</v>
      </c>
      <c r="I564" t="str">
        <f t="shared" si="83"/>
        <v/>
      </c>
      <c r="J564" s="209"/>
      <c r="K564" s="167"/>
      <c r="L564" s="209"/>
      <c r="U564" s="214" t="s">
        <v>1112</v>
      </c>
      <c r="V564" s="209">
        <f>Dashboard!F565</f>
        <v>-3.22698226143673</v>
      </c>
      <c r="W564" s="209">
        <f>Dashboard!G565</f>
        <v>-1.51025563407248</v>
      </c>
      <c r="X564" s="209">
        <f>Dashboard!H565</f>
        <v>-1.79073335169802</v>
      </c>
      <c r="Y564" s="209">
        <f>Dashboard!I565</f>
        <v>-2.62399512793251</v>
      </c>
      <c r="Z564" s="209">
        <f>Dashboard!J565</f>
        <v>-2.42503036645327</v>
      </c>
      <c r="AA564" s="7">
        <f t="shared" si="79"/>
        <v>3.2913214218486</v>
      </c>
      <c r="AB564" s="208" t="s">
        <v>1623</v>
      </c>
      <c r="AC564" s="176" t="s">
        <v>1623</v>
      </c>
      <c r="AD564" t="str">
        <f t="shared" si="80"/>
        <v/>
      </c>
      <c r="AE564" s="7">
        <f>Dashboard!L565</f>
        <v>0.200487973745865</v>
      </c>
      <c r="AF564" s="7">
        <f t="shared" si="78"/>
        <v>3.2913214218486</v>
      </c>
    </row>
    <row r="565" spans="1:32">
      <c r="A565" s="22" t="s">
        <v>1139</v>
      </c>
      <c r="B565" s="167" t="s">
        <v>1302</v>
      </c>
      <c r="C565" s="206">
        <f>Dashboard!J578</f>
        <v>-3.22431578295145</v>
      </c>
      <c r="D565" s="22" t="s">
        <v>1139</v>
      </c>
      <c r="E565">
        <v>17</v>
      </c>
      <c r="F565" s="209">
        <f t="shared" si="84"/>
        <v>-10.7303739159255</v>
      </c>
      <c r="G565" t="str">
        <f ca="1" t="shared" si="82"/>
        <v>East India and Lansbury</v>
      </c>
      <c r="H565" s="209">
        <f t="shared" si="77"/>
        <v>-10.7303739159255</v>
      </c>
      <c r="I565" t="str">
        <f t="shared" si="83"/>
        <v/>
      </c>
      <c r="J565" s="209"/>
      <c r="K565" s="167"/>
      <c r="L565" s="209"/>
      <c r="U565" s="214" t="s">
        <v>1114</v>
      </c>
      <c r="V565" s="209">
        <f>Dashboard!F566</f>
        <v>-5.65710997254206</v>
      </c>
      <c r="W565" s="209">
        <f>Dashboard!G566</f>
        <v>-3.51137375586035</v>
      </c>
      <c r="X565" s="209">
        <f>Dashboard!H566</f>
        <v>-4.18183477432008</v>
      </c>
      <c r="Y565" s="209">
        <f>Dashboard!I566</f>
        <v>-2.95581174769108</v>
      </c>
      <c r="Z565" s="209">
        <f>Dashboard!J566</f>
        <v>-3.22298701787963</v>
      </c>
      <c r="AA565" s="7">
        <f t="shared" si="79"/>
        <v>9.98997704751243</v>
      </c>
      <c r="AB565" s="208" t="s">
        <v>1624</v>
      </c>
      <c r="AC565" s="22" t="s">
        <v>1624</v>
      </c>
      <c r="AD565" t="str">
        <f t="shared" si="80"/>
        <v/>
      </c>
      <c r="AE565" s="7">
        <f>Dashboard!L566</f>
        <v>0.608530738665606</v>
      </c>
      <c r="AF565" s="7">
        <f t="shared" si="78"/>
        <v>9.98997704751243</v>
      </c>
    </row>
    <row r="566" spans="1:32">
      <c r="A566" s="22" t="s">
        <v>1141</v>
      </c>
      <c r="B566" s="167" t="s">
        <v>1303</v>
      </c>
      <c r="C566" s="206">
        <f>Dashboard!J579</f>
        <v>-3.23521155550406</v>
      </c>
      <c r="D566" s="22" t="s">
        <v>1141</v>
      </c>
      <c r="E566">
        <v>1</v>
      </c>
      <c r="F566" s="209">
        <f>LARGE(C$566:C$585,E566)</f>
        <v>3.18300410725429</v>
      </c>
      <c r="G566" t="str">
        <f ca="1" t="shared" si="82"/>
        <v>Endlebury</v>
      </c>
      <c r="H566" s="209">
        <f t="shared" si="77"/>
        <v>3.18300410725429</v>
      </c>
      <c r="I566" t="str">
        <f t="shared" si="83"/>
        <v>Waltham Forest 2009</v>
      </c>
      <c r="J566" s="209">
        <f>MAX(C$566:C$585)</f>
        <v>3.18300410725429</v>
      </c>
      <c r="K566" s="167"/>
      <c r="L566" s="209"/>
      <c r="U566" s="214" t="s">
        <v>1116</v>
      </c>
      <c r="V566" s="209">
        <f>Dashboard!F567</f>
        <v>-2.661946823048</v>
      </c>
      <c r="W566" s="209">
        <f>Dashboard!G567</f>
        <v>-3.55678754573771</v>
      </c>
      <c r="X566" s="209">
        <f>Dashboard!H567</f>
        <v>-3.34894841175495</v>
      </c>
      <c r="Y566" s="209">
        <f>Dashboard!I567</f>
        <v>-0.474507341206191</v>
      </c>
      <c r="Z566" s="209">
        <f>Dashboard!J567</f>
        <v>-0.800284444860484</v>
      </c>
      <c r="AA566" s="7">
        <f t="shared" si="79"/>
        <v>7.64051971683985</v>
      </c>
      <c r="AB566" s="208" t="s">
        <v>1625</v>
      </c>
      <c r="AC566" s="176" t="s">
        <v>1117</v>
      </c>
      <c r="AD566" t="str">
        <f t="shared" si="80"/>
        <v>N</v>
      </c>
      <c r="AE566" s="7">
        <f>Dashboard!L567</f>
        <v>0.46541559454688</v>
      </c>
      <c r="AF566" s="7">
        <f t="shared" si="78"/>
        <v>7.64051971683985</v>
      </c>
    </row>
    <row r="567" spans="1:32">
      <c r="A567" s="22" t="s">
        <v>1143</v>
      </c>
      <c r="B567" s="167" t="s">
        <v>1303</v>
      </c>
      <c r="C567" s="206">
        <f>Dashboard!J580</f>
        <v>-3.5823257318369</v>
      </c>
      <c r="D567" s="22" t="s">
        <v>1143</v>
      </c>
      <c r="E567">
        <v>2</v>
      </c>
      <c r="F567" s="209">
        <f t="shared" ref="F567:F585" si="85">LARGE(C$566:C$585,E567)</f>
        <v>1.61235035017666</v>
      </c>
      <c r="G567" t="str">
        <f ca="1" t="shared" si="82"/>
        <v>Chingford Green</v>
      </c>
      <c r="H567" s="209">
        <f t="shared" si="77"/>
        <v>1.61235035017666</v>
      </c>
      <c r="I567" t="str">
        <f t="shared" si="83"/>
        <v/>
      </c>
      <c r="J567" s="209">
        <f>MIN(C$566:C$585)</f>
        <v>-9.65916015090794</v>
      </c>
      <c r="K567" s="167"/>
      <c r="L567" s="209"/>
      <c r="U567" s="214" t="s">
        <v>1118</v>
      </c>
      <c r="V567" s="209">
        <f>Dashboard!F568</f>
        <v>-10.2769994743523</v>
      </c>
      <c r="W567" s="209">
        <f>Dashboard!G568</f>
        <v>-11.2159435095448</v>
      </c>
      <c r="X567" s="209">
        <f>Dashboard!H568</f>
        <v>-10.9884250596799</v>
      </c>
      <c r="Y567" s="209">
        <f>Dashboard!I568</f>
        <v>-9.56094411076163</v>
      </c>
      <c r="Z567" s="209">
        <f>Dashboard!J568</f>
        <v>-10.7303739159255</v>
      </c>
      <c r="AA567" s="7">
        <f t="shared" si="79"/>
        <v>-1.86071137309234</v>
      </c>
      <c r="AB567" s="208" t="s">
        <v>1626</v>
      </c>
      <c r="AC567" s="22" t="s">
        <v>1626</v>
      </c>
      <c r="AD567" t="str">
        <f t="shared" si="80"/>
        <v/>
      </c>
      <c r="AE567" s="7">
        <f>Dashboard!L568</f>
        <v>-0.113343610393312</v>
      </c>
      <c r="AF567" s="7">
        <f t="shared" si="78"/>
        <v>-1.86071137309234</v>
      </c>
    </row>
    <row r="568" spans="1:32">
      <c r="A568" s="22" t="s">
        <v>1145</v>
      </c>
      <c r="B568" s="167" t="s">
        <v>1303</v>
      </c>
      <c r="C568" s="206">
        <f>Dashboard!J581</f>
        <v>-1.35864270608614</v>
      </c>
      <c r="D568" s="22" t="s">
        <v>1145</v>
      </c>
      <c r="E568">
        <v>3</v>
      </c>
      <c r="F568" s="209">
        <f t="shared" si="85"/>
        <v>1.15603022788425</v>
      </c>
      <c r="G568" t="str">
        <f ca="1" t="shared" si="82"/>
        <v>Hale End and Highams Park</v>
      </c>
      <c r="H568" s="209">
        <f t="shared" si="77"/>
        <v>1.15603022788425</v>
      </c>
      <c r="I568" t="str">
        <f t="shared" si="83"/>
        <v/>
      </c>
      <c r="J568" s="209"/>
      <c r="K568" s="167"/>
      <c r="L568" s="209"/>
      <c r="U568" s="214" t="s">
        <v>1120</v>
      </c>
      <c r="V568" s="209">
        <f>Dashboard!F569</f>
        <v>-2.14715902548864</v>
      </c>
      <c r="W568" s="209">
        <f>Dashboard!G569</f>
        <v>-1.42824925043683</v>
      </c>
      <c r="X568" s="209">
        <f>Dashboard!H569</f>
        <v>-1.17075607069364</v>
      </c>
      <c r="Y568" s="209">
        <f>Dashboard!I569</f>
        <v>-0.469025762932368</v>
      </c>
      <c r="Z568" s="209">
        <f>Dashboard!J569</f>
        <v>-1.0685401577935</v>
      </c>
      <c r="AA568" s="7">
        <f t="shared" si="79"/>
        <v>4.42680091843704</v>
      </c>
      <c r="AB568" s="208" t="s">
        <v>1121</v>
      </c>
      <c r="AC568" s="176" t="s">
        <v>1121</v>
      </c>
      <c r="AD568" t="str">
        <f t="shared" si="80"/>
        <v/>
      </c>
      <c r="AE568" s="7">
        <f>Dashboard!L569</f>
        <v>0.269654716923785</v>
      </c>
      <c r="AF568" s="7">
        <f t="shared" si="78"/>
        <v>4.42680091843704</v>
      </c>
    </row>
    <row r="569" spans="1:32">
      <c r="A569" s="22" t="s">
        <v>1147</v>
      </c>
      <c r="B569" s="167" t="s">
        <v>1303</v>
      </c>
      <c r="C569" s="206">
        <f>Dashboard!J582</f>
        <v>1.61235035017666</v>
      </c>
      <c r="D569" s="22" t="s">
        <v>1147</v>
      </c>
      <c r="E569">
        <v>4</v>
      </c>
      <c r="F569" s="209">
        <f t="shared" si="85"/>
        <v>0.803505725939531</v>
      </c>
      <c r="G569" t="str">
        <f ca="1" t="shared" si="82"/>
        <v>Larkswood</v>
      </c>
      <c r="H569" s="209">
        <f t="shared" si="77"/>
        <v>0.803505725939531</v>
      </c>
      <c r="I569" t="str">
        <f t="shared" si="83"/>
        <v/>
      </c>
      <c r="J569" s="209"/>
      <c r="K569" s="167"/>
      <c r="L569" s="209"/>
      <c r="U569" s="214" t="s">
        <v>1122</v>
      </c>
      <c r="V569" s="209">
        <f>Dashboard!F570</f>
        <v>-1.59087478491434</v>
      </c>
      <c r="W569" s="209">
        <f>Dashboard!G570</f>
        <v>-0.721745318291954</v>
      </c>
      <c r="X569" s="209">
        <f>Dashboard!H570</f>
        <v>-0.183826273058812</v>
      </c>
      <c r="Y569" s="209">
        <f>Dashboard!I570</f>
        <v>-0.0472752954112128</v>
      </c>
      <c r="Z569" s="209">
        <f>Dashboard!J570</f>
        <v>0.105771575944277</v>
      </c>
      <c r="AA569" s="7">
        <f t="shared" si="79"/>
        <v>6.96327117340449</v>
      </c>
      <c r="AB569" s="208" t="s">
        <v>1627</v>
      </c>
      <c r="AC569" s="22" t="s">
        <v>1627</v>
      </c>
      <c r="AD569" t="str">
        <f t="shared" si="80"/>
        <v/>
      </c>
      <c r="AE569" s="7">
        <f>Dashboard!L570</f>
        <v>0.424161590214653</v>
      </c>
      <c r="AF569" s="7">
        <f t="shared" si="78"/>
        <v>6.96327117340449</v>
      </c>
    </row>
    <row r="570" spans="1:32">
      <c r="A570" s="22" t="s">
        <v>1149</v>
      </c>
      <c r="B570" s="167" t="s">
        <v>1303</v>
      </c>
      <c r="C570" s="206">
        <f>Dashboard!J583</f>
        <v>3.18300410725429</v>
      </c>
      <c r="D570" s="22" t="s">
        <v>1149</v>
      </c>
      <c r="E570">
        <v>5</v>
      </c>
      <c r="F570" s="209">
        <f t="shared" si="85"/>
        <v>-0.242542434012406</v>
      </c>
      <c r="G570" t="str">
        <f ca="1" t="shared" si="82"/>
        <v>Leytonstone</v>
      </c>
      <c r="H570" s="209">
        <f t="shared" si="77"/>
        <v>-0.242542434012406</v>
      </c>
      <c r="I570" t="str">
        <f t="shared" si="83"/>
        <v/>
      </c>
      <c r="J570" s="209"/>
      <c r="K570" s="167"/>
      <c r="L570" s="209"/>
      <c r="U570" s="214" t="s">
        <v>1124</v>
      </c>
      <c r="V570" s="209">
        <f>Dashboard!F571</f>
        <v>-6.91308968727494</v>
      </c>
      <c r="W570" s="209">
        <f>Dashboard!G571</f>
        <v>-7.5298450422179</v>
      </c>
      <c r="X570" s="209">
        <f>Dashboard!H571</f>
        <v>-6.34177343898234</v>
      </c>
      <c r="Y570" s="209">
        <f>Dashboard!I571</f>
        <v>-5.13476974202069</v>
      </c>
      <c r="Z570" s="209">
        <f>Dashboard!J571</f>
        <v>-3.88752458309198</v>
      </c>
      <c r="AA570" s="7">
        <f t="shared" si="79"/>
        <v>12.4173373775747</v>
      </c>
      <c r="AB570" s="208" t="s">
        <v>1628</v>
      </c>
      <c r="AC570" s="176" t="s">
        <v>1628</v>
      </c>
      <c r="AD570" t="str">
        <f t="shared" si="80"/>
        <v/>
      </c>
      <c r="AE570" s="7">
        <f>Dashboard!L571</f>
        <v>0.756391276045741</v>
      </c>
      <c r="AF570" s="7">
        <f t="shared" si="78"/>
        <v>12.4173373775747</v>
      </c>
    </row>
    <row r="571" spans="1:32">
      <c r="A571" s="22" t="s">
        <v>1151</v>
      </c>
      <c r="B571" s="167" t="s">
        <v>1303</v>
      </c>
      <c r="C571" s="206">
        <f>Dashboard!J584</f>
        <v>-3.5408865873141</v>
      </c>
      <c r="D571" s="22" t="s">
        <v>1151</v>
      </c>
      <c r="E571">
        <v>6</v>
      </c>
      <c r="F571" s="209">
        <f t="shared" si="85"/>
        <v>-0.902261488458149</v>
      </c>
      <c r="G571" t="str">
        <f ca="1" t="shared" si="82"/>
        <v>Valley</v>
      </c>
      <c r="H571" s="209">
        <f t="shared" si="77"/>
        <v>-0.902261488458149</v>
      </c>
      <c r="I571" t="str">
        <f t="shared" si="83"/>
        <v/>
      </c>
      <c r="J571" s="209"/>
      <c r="K571" s="167"/>
      <c r="L571" s="209"/>
      <c r="U571" s="214" t="s">
        <v>1126</v>
      </c>
      <c r="V571" s="209">
        <f>Dashboard!F572</f>
        <v>8.78323620377902</v>
      </c>
      <c r="W571" s="209">
        <f>Dashboard!G572</f>
        <v>9.14537449014017</v>
      </c>
      <c r="X571" s="209">
        <f>Dashboard!H572</f>
        <v>8.73227399018758</v>
      </c>
      <c r="Y571" s="209">
        <f>Dashboard!I572</f>
        <v>9.54245423797193</v>
      </c>
      <c r="Z571" s="209">
        <f>Dashboard!J572</f>
        <v>9.78505086375838</v>
      </c>
      <c r="AA571" s="7">
        <f t="shared" si="79"/>
        <v>4.11158583418531</v>
      </c>
      <c r="AB571" s="208" t="s">
        <v>1127</v>
      </c>
      <c r="AC571" s="22" t="s">
        <v>1127</v>
      </c>
      <c r="AD571" t="str">
        <f t="shared" si="80"/>
        <v/>
      </c>
      <c r="AE571" s="7">
        <f>Dashboard!L572</f>
        <v>0.250453664994841</v>
      </c>
      <c r="AF571" s="7">
        <f t="shared" si="78"/>
        <v>4.11158583418531</v>
      </c>
    </row>
    <row r="572" spans="1:32">
      <c r="A572" s="22" t="s">
        <v>1153</v>
      </c>
      <c r="B572" s="167" t="s">
        <v>1303</v>
      </c>
      <c r="C572" s="206">
        <f>Dashboard!J585</f>
        <v>-3.62821381481156</v>
      </c>
      <c r="D572" s="22" t="s">
        <v>1153</v>
      </c>
      <c r="E572">
        <v>7</v>
      </c>
      <c r="F572" s="209">
        <f t="shared" si="85"/>
        <v>-1.30063865868097</v>
      </c>
      <c r="G572" t="str">
        <f ca="1" t="shared" si="82"/>
        <v>Hatch Lane</v>
      </c>
      <c r="H572" s="209">
        <f t="shared" si="77"/>
        <v>-1.30063865868097</v>
      </c>
      <c r="I572" t="str">
        <f t="shared" si="83"/>
        <v/>
      </c>
      <c r="J572" s="209"/>
      <c r="K572" s="167"/>
      <c r="L572" s="209"/>
      <c r="U572" s="214" t="s">
        <v>1128</v>
      </c>
      <c r="V572" s="209">
        <f>Dashboard!F573</f>
        <v>-8.8693052270631</v>
      </c>
      <c r="W572" s="209">
        <f>Dashboard!G573</f>
        <v>-8.45541205060153</v>
      </c>
      <c r="X572" s="209">
        <f>Dashboard!H573</f>
        <v>-7.85636159311527</v>
      </c>
      <c r="Y572" s="209">
        <f>Dashboard!I573</f>
        <v>-7.04007543719944</v>
      </c>
      <c r="Z572" s="209">
        <f>Dashboard!J573</f>
        <v>-7.19411209039433</v>
      </c>
      <c r="AA572" s="7">
        <f t="shared" si="79"/>
        <v>6.87522417609029</v>
      </c>
      <c r="AB572" s="208" t="s">
        <v>1629</v>
      </c>
      <c r="AC572" s="176" t="s">
        <v>1630</v>
      </c>
      <c r="AD572" t="str">
        <f t="shared" si="80"/>
        <v>N</v>
      </c>
      <c r="AE572" s="7">
        <f>Dashboard!L573</f>
        <v>0.418798284167194</v>
      </c>
      <c r="AF572" s="7">
        <f t="shared" si="78"/>
        <v>6.87522417609029</v>
      </c>
    </row>
    <row r="573" spans="1:32">
      <c r="A573" s="22" t="s">
        <v>1155</v>
      </c>
      <c r="B573" s="167" t="s">
        <v>1303</v>
      </c>
      <c r="C573" s="206">
        <f>Dashboard!J586</f>
        <v>1.15603022788425</v>
      </c>
      <c r="D573" s="22" t="s">
        <v>1155</v>
      </c>
      <c r="E573">
        <v>8</v>
      </c>
      <c r="F573" s="209">
        <f t="shared" si="85"/>
        <v>-1.35864270608614</v>
      </c>
      <c r="G573" t="str">
        <f ca="1" t="shared" si="82"/>
        <v>Chapel End</v>
      </c>
      <c r="H573" s="209">
        <f t="shared" si="77"/>
        <v>-1.35864270608614</v>
      </c>
      <c r="I573" t="str">
        <f t="shared" si="83"/>
        <v/>
      </c>
      <c r="J573" s="209"/>
      <c r="K573" s="167"/>
      <c r="L573" s="209"/>
      <c r="U573" s="214" t="s">
        <v>1130</v>
      </c>
      <c r="V573" s="209">
        <f>Dashboard!F574</f>
        <v>6.00937056086427</v>
      </c>
      <c r="W573" s="209">
        <f>Dashboard!G574</f>
        <v>6.48619645001665</v>
      </c>
      <c r="X573" s="209">
        <f>Dashboard!H574</f>
        <v>7.14246784219566</v>
      </c>
      <c r="Y573" s="209">
        <f>Dashboard!I574</f>
        <v>7.13115618156677</v>
      </c>
      <c r="Z573" s="209">
        <f>Dashboard!J574</f>
        <v>7.59833865568998</v>
      </c>
      <c r="AA573" s="7">
        <f t="shared" si="79"/>
        <v>6.5213446864437</v>
      </c>
      <c r="AB573" s="208" t="s">
        <v>1631</v>
      </c>
      <c r="AC573" s="22" t="s">
        <v>1632</v>
      </c>
      <c r="AD573" t="str">
        <f t="shared" si="80"/>
        <v>N</v>
      </c>
      <c r="AE573" s="7">
        <f>Dashboard!L574</f>
        <v>0.397242023706429</v>
      </c>
      <c r="AF573" s="7">
        <f t="shared" si="78"/>
        <v>6.5213446864437</v>
      </c>
    </row>
    <row r="574" spans="1:32">
      <c r="A574" s="22" t="s">
        <v>1157</v>
      </c>
      <c r="B574" s="167" t="s">
        <v>1303</v>
      </c>
      <c r="C574" s="206">
        <f>Dashboard!J587</f>
        <v>-1.30063865868097</v>
      </c>
      <c r="D574" s="22" t="s">
        <v>1157</v>
      </c>
      <c r="E574">
        <v>9</v>
      </c>
      <c r="F574" s="209">
        <f t="shared" si="85"/>
        <v>-3.23521155550406</v>
      </c>
      <c r="G574" t="str">
        <f ca="1" t="shared" si="82"/>
        <v>Cann Hall</v>
      </c>
      <c r="H574" s="209">
        <f t="shared" si="77"/>
        <v>-3.23521155550406</v>
      </c>
      <c r="I574" t="str">
        <f t="shared" si="83"/>
        <v/>
      </c>
      <c r="J574" s="209"/>
      <c r="K574" s="167"/>
      <c r="L574" s="209"/>
      <c r="U574" s="214" t="s">
        <v>1132</v>
      </c>
      <c r="V574" s="209">
        <f>Dashboard!F575</f>
        <v>-1.42642869631956</v>
      </c>
      <c r="W574" s="209">
        <f>Dashboard!G575</f>
        <v>-2.15722927244153</v>
      </c>
      <c r="X574" s="209">
        <f>Dashboard!H575</f>
        <v>-2.03676874302016</v>
      </c>
      <c r="Y574" s="209">
        <f>Dashboard!I575</f>
        <v>-1.28573641821078</v>
      </c>
      <c r="Z574" s="209">
        <f>Dashboard!J575</f>
        <v>-1.86616048890344</v>
      </c>
      <c r="AA574" s="7">
        <f t="shared" si="79"/>
        <v>-1.80472005596924</v>
      </c>
      <c r="AB574" s="208" t="s">
        <v>1133</v>
      </c>
      <c r="AC574" s="176" t="s">
        <v>1133</v>
      </c>
      <c r="AD574" t="str">
        <f t="shared" si="80"/>
        <v/>
      </c>
      <c r="AE574" s="7">
        <f>Dashboard!L575</f>
        <v>-0.109932948145968</v>
      </c>
      <c r="AF574" s="7">
        <f t="shared" si="78"/>
        <v>-1.80472005596924</v>
      </c>
    </row>
    <row r="575" spans="1:32">
      <c r="A575" s="22" t="s">
        <v>1159</v>
      </c>
      <c r="B575" s="167" t="s">
        <v>1303</v>
      </c>
      <c r="C575" s="206">
        <f>Dashboard!J588</f>
        <v>-3.88413551524059</v>
      </c>
      <c r="D575" s="22" t="s">
        <v>1159</v>
      </c>
      <c r="E575">
        <v>10</v>
      </c>
      <c r="F575" s="209">
        <f t="shared" si="85"/>
        <v>-3.5408865873141</v>
      </c>
      <c r="G575" t="str">
        <f ca="1" t="shared" si="82"/>
        <v>Forest</v>
      </c>
      <c r="H575" s="209">
        <f t="shared" si="77"/>
        <v>-3.5408865873141</v>
      </c>
      <c r="I575" t="str">
        <f t="shared" si="83"/>
        <v/>
      </c>
      <c r="J575" s="209"/>
      <c r="K575" s="167"/>
      <c r="L575" s="209"/>
      <c r="U575" s="214" t="s">
        <v>1134</v>
      </c>
      <c r="V575" s="209">
        <f>Dashboard!F576</f>
        <v>-3.39132904286368</v>
      </c>
      <c r="W575" s="209">
        <f>Dashboard!G576</f>
        <v>-4.41663524778855</v>
      </c>
      <c r="X575" s="209">
        <f>Dashboard!H576</f>
        <v>-4.31282171450424</v>
      </c>
      <c r="Y575" s="209">
        <f>Dashboard!I576</f>
        <v>-1.85744544303767</v>
      </c>
      <c r="Z575" s="209">
        <f>Dashboard!J576</f>
        <v>-0.934606021743742</v>
      </c>
      <c r="AA575" s="7">
        <f t="shared" si="79"/>
        <v>10.0827308440084</v>
      </c>
      <c r="AB575" s="208" t="s">
        <v>1633</v>
      </c>
      <c r="AC575" s="22" t="s">
        <v>1633</v>
      </c>
      <c r="AD575" t="str">
        <f t="shared" si="80"/>
        <v/>
      </c>
      <c r="AE575" s="7">
        <f>Dashboard!L576</f>
        <v>0.614180755279985</v>
      </c>
      <c r="AF575" s="7">
        <f t="shared" si="78"/>
        <v>10.0827308440084</v>
      </c>
    </row>
    <row r="576" spans="1:32">
      <c r="A576" s="22" t="s">
        <v>1161</v>
      </c>
      <c r="B576" s="167" t="s">
        <v>1303</v>
      </c>
      <c r="C576" s="206">
        <f>Dashboard!J589</f>
        <v>-4.5467612558025</v>
      </c>
      <c r="D576" s="22" t="s">
        <v>1161</v>
      </c>
      <c r="E576">
        <v>11</v>
      </c>
      <c r="F576" s="209">
        <f t="shared" si="85"/>
        <v>-3.5823257318369</v>
      </c>
      <c r="G576" t="str">
        <f ca="1" t="shared" si="82"/>
        <v>Cathall</v>
      </c>
      <c r="H576" s="209">
        <f t="shared" si="77"/>
        <v>-3.5823257318369</v>
      </c>
      <c r="I576" t="str">
        <f t="shared" si="83"/>
        <v/>
      </c>
      <c r="J576" s="209"/>
      <c r="K576" s="167"/>
      <c r="L576" s="209"/>
      <c r="U576" s="214" t="s">
        <v>1136</v>
      </c>
      <c r="V576" s="209">
        <f>Dashboard!F577</f>
        <v>-4.79447693064254</v>
      </c>
      <c r="W576" s="209">
        <f>Dashboard!G577</f>
        <v>-5.36440512462259</v>
      </c>
      <c r="X576" s="209">
        <f>Dashboard!H577</f>
        <v>-4.71364654673787</v>
      </c>
      <c r="Y576" s="209">
        <f>Dashboard!I577</f>
        <v>-2.78985472024827</v>
      </c>
      <c r="Z576" s="209">
        <f>Dashboard!J577</f>
        <v>-2.47122753023697</v>
      </c>
      <c r="AA576" s="7">
        <f t="shared" si="79"/>
        <v>9.53493665603158</v>
      </c>
      <c r="AB576" s="208" t="s">
        <v>1137</v>
      </c>
      <c r="AC576" s="176" t="s">
        <v>1137</v>
      </c>
      <c r="AD576" t="str">
        <f t="shared" si="80"/>
        <v/>
      </c>
      <c r="AE576" s="7">
        <f>Dashboard!L577</f>
        <v>0.580812350101392</v>
      </c>
      <c r="AF576" s="7">
        <f t="shared" si="78"/>
        <v>9.53493665603158</v>
      </c>
    </row>
    <row r="577" spans="1:32">
      <c r="A577" s="22" t="s">
        <v>1163</v>
      </c>
      <c r="B577" s="167" t="s">
        <v>1303</v>
      </c>
      <c r="C577" s="206">
        <f>Dashboard!J590</f>
        <v>-5.07173655487845</v>
      </c>
      <c r="D577" s="22" t="s">
        <v>1163</v>
      </c>
      <c r="E577">
        <v>12</v>
      </c>
      <c r="F577" s="209">
        <f t="shared" si="85"/>
        <v>-3.62821381481156</v>
      </c>
      <c r="G577" t="str">
        <f ca="1" t="shared" si="82"/>
        <v>Grove Green</v>
      </c>
      <c r="H577" s="209">
        <f t="shared" si="77"/>
        <v>-3.62821381481156</v>
      </c>
      <c r="I577" t="str">
        <f t="shared" si="83"/>
        <v/>
      </c>
      <c r="J577" s="209"/>
      <c r="K577" s="167"/>
      <c r="L577" s="209"/>
      <c r="U577" s="214" t="s">
        <v>1138</v>
      </c>
      <c r="V577" s="209">
        <f>Dashboard!F578</f>
        <v>-5.03032012632278</v>
      </c>
      <c r="W577" s="209">
        <f>Dashboard!G578</f>
        <v>-4.89050140576052</v>
      </c>
      <c r="X577" s="209">
        <f>Dashboard!H578</f>
        <v>-5.05179836310527</v>
      </c>
      <c r="Y577" s="209">
        <f>Dashboard!I578</f>
        <v>-3.11062147818657</v>
      </c>
      <c r="Z577" s="209">
        <f>Dashboard!J578</f>
        <v>-3.22431578295145</v>
      </c>
      <c r="AA577" s="7">
        <f t="shared" si="79"/>
        <v>7.41209144896684</v>
      </c>
      <c r="AB577" s="208" t="s">
        <v>1139</v>
      </c>
      <c r="AC577" s="22" t="s">
        <v>1139</v>
      </c>
      <c r="AD577" t="str">
        <f t="shared" si="80"/>
        <v/>
      </c>
      <c r="AE577" s="7">
        <f>Dashboard!L578</f>
        <v>0.45150108584283</v>
      </c>
      <c r="AF577" s="7">
        <f t="shared" si="78"/>
        <v>7.41209144896684</v>
      </c>
    </row>
    <row r="578" spans="1:32">
      <c r="A578" s="22" t="s">
        <v>1165</v>
      </c>
      <c r="B578" s="167" t="s">
        <v>1303</v>
      </c>
      <c r="C578" s="206">
        <f>Dashboard!J591</f>
        <v>0.803505725939531</v>
      </c>
      <c r="D578" s="22" t="s">
        <v>1165</v>
      </c>
      <c r="E578">
        <v>13</v>
      </c>
      <c r="F578" s="209">
        <f t="shared" si="85"/>
        <v>-3.71055263194588</v>
      </c>
      <c r="G578" t="str">
        <f ca="1" t="shared" si="82"/>
        <v>Markhouse</v>
      </c>
      <c r="H578" s="209">
        <f t="shared" si="77"/>
        <v>-3.71055263194588</v>
      </c>
      <c r="I578" t="str">
        <f t="shared" si="83"/>
        <v/>
      </c>
      <c r="J578" s="209"/>
      <c r="K578" s="167"/>
      <c r="L578" s="209"/>
      <c r="U578" s="214" t="s">
        <v>1140</v>
      </c>
      <c r="V578" s="209">
        <f>Dashboard!F579</f>
        <v>-2.82800063704981</v>
      </c>
      <c r="W578" s="209">
        <f>Dashboard!G579</f>
        <v>-2.62577801212473</v>
      </c>
      <c r="X578" s="209">
        <f>Dashboard!H579</f>
        <v>-2.17187130607752</v>
      </c>
      <c r="Y578" s="209">
        <f>Dashboard!I579</f>
        <v>-3.10456018691788</v>
      </c>
      <c r="Z578" s="209">
        <f>Dashboard!J579</f>
        <v>-3.23521155550406</v>
      </c>
      <c r="AA578" s="7">
        <f t="shared" si="79"/>
        <v>-1.67124989354473</v>
      </c>
      <c r="AB578" s="208" t="s">
        <v>1634</v>
      </c>
      <c r="AC578" s="176" t="s">
        <v>1634</v>
      </c>
      <c r="AD578" t="str">
        <f t="shared" si="80"/>
        <v/>
      </c>
      <c r="AE578" s="7">
        <f>Dashboard!L579</f>
        <v>-0.101802729613561</v>
      </c>
      <c r="AF578" s="7">
        <f t="shared" si="78"/>
        <v>-1.67124989354473</v>
      </c>
    </row>
    <row r="579" spans="1:32">
      <c r="A579" s="22" t="s">
        <v>1167</v>
      </c>
      <c r="B579" s="167" t="s">
        <v>1303</v>
      </c>
      <c r="C579" s="206">
        <f>Dashboard!J592</f>
        <v>-9.65916015090794</v>
      </c>
      <c r="D579" s="22" t="s">
        <v>1167</v>
      </c>
      <c r="E579">
        <v>14</v>
      </c>
      <c r="F579" s="209">
        <f t="shared" si="85"/>
        <v>-3.88413551524059</v>
      </c>
      <c r="G579" t="str">
        <f ca="1" t="shared" si="82"/>
        <v>High Street</v>
      </c>
      <c r="H579" s="209">
        <f t="shared" ref="H579:H625" si="86">F579</f>
        <v>-3.88413551524059</v>
      </c>
      <c r="I579" t="str">
        <f t="shared" si="83"/>
        <v/>
      </c>
      <c r="J579" s="209"/>
      <c r="K579" s="167"/>
      <c r="L579" s="209"/>
      <c r="U579" s="214" t="s">
        <v>1142</v>
      </c>
      <c r="V579" s="209">
        <f>Dashboard!F580</f>
        <v>-4.22636218065257</v>
      </c>
      <c r="W579" s="209">
        <f>Dashboard!G580</f>
        <v>-3.78480614420578</v>
      </c>
      <c r="X579" s="209">
        <f>Dashboard!H580</f>
        <v>-3.41871537281297</v>
      </c>
      <c r="Y579" s="209">
        <f>Dashboard!I580</f>
        <v>-4.32891339678226</v>
      </c>
      <c r="Z579" s="209">
        <f>Dashboard!J580</f>
        <v>-3.5823257318369</v>
      </c>
      <c r="AA579" s="7">
        <f t="shared" si="79"/>
        <v>2.64321460389097</v>
      </c>
      <c r="AB579" s="208" t="s">
        <v>1143</v>
      </c>
      <c r="AC579" s="22" t="s">
        <v>1143</v>
      </c>
      <c r="AD579" t="str">
        <f t="shared" si="80"/>
        <v/>
      </c>
      <c r="AE579" s="7">
        <f>Dashboard!L580</f>
        <v>0.161009112203917</v>
      </c>
      <c r="AF579" s="7">
        <f t="shared" si="78"/>
        <v>2.64321460389097</v>
      </c>
    </row>
    <row r="580" spans="1:32">
      <c r="A580" s="22" t="s">
        <v>1169</v>
      </c>
      <c r="B580" s="167" t="s">
        <v>1303</v>
      </c>
      <c r="C580" s="206">
        <f>Dashboard!J593</f>
        <v>-4.8009339563018</v>
      </c>
      <c r="D580" s="22" t="s">
        <v>1169</v>
      </c>
      <c r="E580">
        <v>15</v>
      </c>
      <c r="F580" s="209">
        <f t="shared" si="85"/>
        <v>-4.37617467597533</v>
      </c>
      <c r="G580" t="str">
        <f ca="1" t="shared" si="82"/>
        <v>Wood Street</v>
      </c>
      <c r="H580" s="209">
        <f t="shared" si="86"/>
        <v>-4.37617467597533</v>
      </c>
      <c r="I580" t="str">
        <f t="shared" si="83"/>
        <v/>
      </c>
      <c r="J580" s="209"/>
      <c r="K580" s="167"/>
      <c r="L580" s="209"/>
      <c r="U580" s="214" t="s">
        <v>1144</v>
      </c>
      <c r="V580" s="209">
        <f>Dashboard!F581</f>
        <v>-1.00752373798287</v>
      </c>
      <c r="W580" s="209">
        <f>Dashboard!G581</f>
        <v>-0.45766742428114</v>
      </c>
      <c r="X580" s="209">
        <f>Dashboard!H581</f>
        <v>-0.638606522698908</v>
      </c>
      <c r="Y580" s="209">
        <f>Dashboard!I581</f>
        <v>-0.69089022958364</v>
      </c>
      <c r="Z580" s="209">
        <f>Dashboard!J581</f>
        <v>-1.35864270608614</v>
      </c>
      <c r="AA580" s="7">
        <f t="shared" si="79"/>
        <v>-1.44104077634174</v>
      </c>
      <c r="AB580" s="208" t="s">
        <v>1635</v>
      </c>
      <c r="AC580" s="176" t="s">
        <v>1635</v>
      </c>
      <c r="AD580" t="str">
        <f t="shared" si="80"/>
        <v/>
      </c>
      <c r="AE580" s="7">
        <f>Dashboard!L581</f>
        <v>-0.0877797420258193</v>
      </c>
      <c r="AF580" s="7">
        <f t="shared" si="78"/>
        <v>-1.44104077634174</v>
      </c>
    </row>
    <row r="581" spans="1:32">
      <c r="A581" s="22" t="s">
        <v>1171</v>
      </c>
      <c r="B581" s="167" t="s">
        <v>1303</v>
      </c>
      <c r="C581" s="206">
        <f>Dashboard!J594</f>
        <v>-0.242542434012406</v>
      </c>
      <c r="D581" s="22" t="s">
        <v>1171</v>
      </c>
      <c r="E581">
        <v>16</v>
      </c>
      <c r="F581" s="209">
        <f t="shared" si="85"/>
        <v>-4.5467612558025</v>
      </c>
      <c r="G581" t="str">
        <f ca="1" t="shared" si="82"/>
        <v>Higham Hill</v>
      </c>
      <c r="H581" s="209">
        <f t="shared" si="86"/>
        <v>-4.5467612558025</v>
      </c>
      <c r="I581" t="str">
        <f t="shared" si="83"/>
        <v/>
      </c>
      <c r="J581" s="209"/>
      <c r="K581" s="167"/>
      <c r="L581" s="209"/>
      <c r="U581" s="214" t="s">
        <v>1146</v>
      </c>
      <c r="V581" s="209">
        <f>Dashboard!F582</f>
        <v>2.33287304682</v>
      </c>
      <c r="W581" s="209">
        <f>Dashboard!G582</f>
        <v>2.70532373895581</v>
      </c>
      <c r="X581" s="209">
        <f>Dashboard!H582</f>
        <v>2.56259603870122</v>
      </c>
      <c r="Y581" s="209">
        <f>Dashboard!I582</f>
        <v>1.67105349688195</v>
      </c>
      <c r="Z581" s="209">
        <f>Dashboard!J582</f>
        <v>1.61235035017666</v>
      </c>
      <c r="AA581" s="7">
        <f t="shared" si="79"/>
        <v>-2.95712473681388</v>
      </c>
      <c r="AB581" s="208" t="s">
        <v>1636</v>
      </c>
      <c r="AC581" s="22" t="s">
        <v>1636</v>
      </c>
      <c r="AD581" t="str">
        <f t="shared" si="80"/>
        <v/>
      </c>
      <c r="AE581" s="7">
        <f>Dashboard!L582</f>
        <v>-0.180130674160835</v>
      </c>
      <c r="AF581" s="7">
        <f t="shared" si="78"/>
        <v>-2.95712473681388</v>
      </c>
    </row>
    <row r="582" spans="1:32">
      <c r="A582" s="22" t="s">
        <v>1173</v>
      </c>
      <c r="B582" s="167" t="s">
        <v>1303</v>
      </c>
      <c r="C582" s="206">
        <f>Dashboard!J595</f>
        <v>-3.71055263194588</v>
      </c>
      <c r="D582" s="22" t="s">
        <v>1173</v>
      </c>
      <c r="E582">
        <v>17</v>
      </c>
      <c r="F582" s="209">
        <f t="shared" si="85"/>
        <v>-4.58979032630369</v>
      </c>
      <c r="G582" t="str">
        <f ca="1" t="shared" si="82"/>
        <v>William Morris</v>
      </c>
      <c r="H582" s="209">
        <f t="shared" si="86"/>
        <v>-4.58979032630369</v>
      </c>
      <c r="I582" t="str">
        <f t="shared" si="83"/>
        <v/>
      </c>
      <c r="J582" s="209"/>
      <c r="K582" s="167"/>
      <c r="L582" s="209"/>
      <c r="U582" s="214" t="s">
        <v>1148</v>
      </c>
      <c r="V582" s="209">
        <f>Dashboard!F583</f>
        <v>3.8149649582771</v>
      </c>
      <c r="W582" s="209">
        <f>Dashboard!G583</f>
        <v>4.3841531113795</v>
      </c>
      <c r="X582" s="209">
        <f>Dashboard!H583</f>
        <v>3.79222311256378</v>
      </c>
      <c r="Y582" s="209">
        <f>Dashboard!I583</f>
        <v>3.56608045162022</v>
      </c>
      <c r="Z582" s="209">
        <f>Dashboard!J583</f>
        <v>3.18300410725429</v>
      </c>
      <c r="AA582" s="7">
        <f t="shared" si="79"/>
        <v>-2.59365468147435</v>
      </c>
      <c r="AB582" s="208" t="s">
        <v>1149</v>
      </c>
      <c r="AC582" s="176" t="s">
        <v>1149</v>
      </c>
      <c r="AD582" t="str">
        <f t="shared" si="80"/>
        <v/>
      </c>
      <c r="AE582" s="7">
        <f>Dashboard!L583</f>
        <v>-0.157990212755705</v>
      </c>
      <c r="AF582" s="7">
        <f t="shared" si="78"/>
        <v>-2.59365468147435</v>
      </c>
    </row>
    <row r="583" spans="1:32">
      <c r="A583" s="22" t="s">
        <v>1175</v>
      </c>
      <c r="B583" s="167" t="s">
        <v>1303</v>
      </c>
      <c r="C583" s="206">
        <f>Dashboard!J596</f>
        <v>-0.902261488458149</v>
      </c>
      <c r="D583" s="22" t="s">
        <v>1175</v>
      </c>
      <c r="E583">
        <v>18</v>
      </c>
      <c r="F583" s="209">
        <f t="shared" si="85"/>
        <v>-4.8009339563018</v>
      </c>
      <c r="G583" t="str">
        <f ca="1" t="shared" si="82"/>
        <v>Leyton</v>
      </c>
      <c r="H583" s="209">
        <f t="shared" si="86"/>
        <v>-4.8009339563018</v>
      </c>
      <c r="I583" t="str">
        <f t="shared" si="83"/>
        <v/>
      </c>
      <c r="J583" s="209"/>
      <c r="K583" s="167"/>
      <c r="L583" s="209"/>
      <c r="U583" s="214" t="s">
        <v>1150</v>
      </c>
      <c r="V583" s="209">
        <f>Dashboard!F584</f>
        <v>-4.91307093809161</v>
      </c>
      <c r="W583" s="209">
        <f>Dashboard!G584</f>
        <v>-5.09811273206413</v>
      </c>
      <c r="X583" s="209">
        <f>Dashboard!H584</f>
        <v>-4.74364223114766</v>
      </c>
      <c r="Y583" s="209">
        <f>Dashboard!I584</f>
        <v>-3.67185487807945</v>
      </c>
      <c r="Z583" s="209">
        <f>Dashboard!J584</f>
        <v>-3.5408865873141</v>
      </c>
      <c r="AA583" s="7">
        <f t="shared" si="79"/>
        <v>5.63163423727876</v>
      </c>
      <c r="AB583" s="208" t="s">
        <v>1151</v>
      </c>
      <c r="AC583" s="22" t="s">
        <v>1151</v>
      </c>
      <c r="AD583" t="str">
        <f t="shared" si="80"/>
        <v/>
      </c>
      <c r="AE583" s="7">
        <f>Dashboard!L584</f>
        <v>0.343046087694377</v>
      </c>
      <c r="AF583" s="7">
        <f t="shared" si="78"/>
        <v>5.63163423727876</v>
      </c>
    </row>
    <row r="584" spans="1:32">
      <c r="A584" s="22" t="s">
        <v>1177</v>
      </c>
      <c r="B584" s="167" t="s">
        <v>1303</v>
      </c>
      <c r="C584" s="206">
        <f>Dashboard!J597</f>
        <v>-4.58979032630369</v>
      </c>
      <c r="D584" s="22" t="s">
        <v>1177</v>
      </c>
      <c r="E584">
        <v>19</v>
      </c>
      <c r="F584" s="209">
        <f t="shared" si="85"/>
        <v>-5.07173655487845</v>
      </c>
      <c r="G584" t="str">
        <f ca="1" t="shared" si="82"/>
        <v>Hoe Street</v>
      </c>
      <c r="H584" s="209">
        <f t="shared" si="86"/>
        <v>-5.07173655487845</v>
      </c>
      <c r="I584" t="str">
        <f t="shared" si="83"/>
        <v/>
      </c>
      <c r="J584" s="209"/>
      <c r="K584" s="167"/>
      <c r="L584" s="209"/>
      <c r="U584" s="214" t="s">
        <v>1152</v>
      </c>
      <c r="V584" s="209">
        <f>Dashboard!F585</f>
        <v>-4.96817676107466</v>
      </c>
      <c r="W584" s="209">
        <f>Dashboard!G585</f>
        <v>-4.5723334851138</v>
      </c>
      <c r="X584" s="209">
        <f>Dashboard!H585</f>
        <v>-3.13080057125236</v>
      </c>
      <c r="Y584" s="209">
        <f>Dashboard!I585</f>
        <v>-3.99763317372293</v>
      </c>
      <c r="Z584" s="209">
        <f>Dashboard!J585</f>
        <v>-3.62821381481156</v>
      </c>
      <c r="AA584" s="7">
        <f t="shared" si="79"/>
        <v>5.49939313954749</v>
      </c>
      <c r="AB584" s="208" t="s">
        <v>1637</v>
      </c>
      <c r="AC584" s="176" t="s">
        <v>1637</v>
      </c>
      <c r="AD584" t="str">
        <f t="shared" si="80"/>
        <v/>
      </c>
      <c r="AE584" s="7">
        <f>Dashboard!L585</f>
        <v>0.334990736565777</v>
      </c>
      <c r="AF584" s="7">
        <f t="shared" si="78"/>
        <v>5.49939313954749</v>
      </c>
    </row>
    <row r="585" spans="1:32">
      <c r="A585" s="22" t="s">
        <v>1179</v>
      </c>
      <c r="B585" s="167" t="s">
        <v>1303</v>
      </c>
      <c r="C585" s="206">
        <f>Dashboard!J598</f>
        <v>-4.37617467597533</v>
      </c>
      <c r="D585" s="22" t="s">
        <v>1179</v>
      </c>
      <c r="E585">
        <v>20</v>
      </c>
      <c r="F585" s="209">
        <f t="shared" si="85"/>
        <v>-9.65916015090794</v>
      </c>
      <c r="G585" t="str">
        <f ca="1" t="shared" si="82"/>
        <v>Lea Bridge</v>
      </c>
      <c r="H585" s="209">
        <f t="shared" si="86"/>
        <v>-9.65916015090794</v>
      </c>
      <c r="I585" t="str">
        <f t="shared" si="83"/>
        <v/>
      </c>
      <c r="J585" s="209"/>
      <c r="K585" s="167"/>
      <c r="L585" s="209"/>
      <c r="U585" s="214" t="s">
        <v>1154</v>
      </c>
      <c r="V585" s="209">
        <f>Dashboard!F586</f>
        <v>2.03675086136503</v>
      </c>
      <c r="W585" s="209">
        <f>Dashboard!G586</f>
        <v>2.72024082313954</v>
      </c>
      <c r="X585" s="209">
        <f>Dashboard!H586</f>
        <v>2.70423998869428</v>
      </c>
      <c r="Y585" s="209">
        <f>Dashboard!I586</f>
        <v>1.58948916636093</v>
      </c>
      <c r="Z585" s="209">
        <f>Dashboard!J586</f>
        <v>1.15603022788425</v>
      </c>
      <c r="AA585" s="7">
        <f t="shared" si="79"/>
        <v>-3.61459921196287</v>
      </c>
      <c r="AB585" s="208" t="s">
        <v>1638</v>
      </c>
      <c r="AC585" s="22" t="s">
        <v>1638</v>
      </c>
      <c r="AD585" t="str">
        <f t="shared" si="80"/>
        <v/>
      </c>
      <c r="AE585" s="7">
        <f>Dashboard!L586</f>
        <v>-0.220180158370193</v>
      </c>
      <c r="AF585" s="7">
        <f t="shared" si="78"/>
        <v>-3.61459921196287</v>
      </c>
    </row>
    <row r="586" spans="1:32">
      <c r="A586" s="22" t="s">
        <v>1181</v>
      </c>
      <c r="B586" s="167" t="s">
        <v>1305</v>
      </c>
      <c r="C586" s="206">
        <f>Dashboard!J599</f>
        <v>8.45855377158522</v>
      </c>
      <c r="D586" s="22" t="s">
        <v>1181</v>
      </c>
      <c r="E586">
        <v>1</v>
      </c>
      <c r="F586" s="209">
        <f>LARGE(C$586:C$605,E586)</f>
        <v>10.9136814731425</v>
      </c>
      <c r="G586" t="str">
        <f ca="1" t="shared" si="82"/>
        <v>Thamesfield</v>
      </c>
      <c r="H586" s="209">
        <f t="shared" si="86"/>
        <v>10.9136814731425</v>
      </c>
      <c r="I586" t="str">
        <f t="shared" si="83"/>
        <v>Wandsworth 2009</v>
      </c>
      <c r="J586" s="209">
        <f>MAX(C$586:C$605)</f>
        <v>10.9136814731425</v>
      </c>
      <c r="K586" s="167"/>
      <c r="L586" s="209"/>
      <c r="U586" s="214" t="s">
        <v>1156</v>
      </c>
      <c r="V586" s="209">
        <f>Dashboard!F587</f>
        <v>0.517832357852598</v>
      </c>
      <c r="W586" s="209">
        <f>Dashboard!G587</f>
        <v>1.02953568689641</v>
      </c>
      <c r="X586" s="209">
        <f>Dashboard!H587</f>
        <v>0.790448649350772</v>
      </c>
      <c r="Y586" s="209">
        <f>Dashboard!I587</f>
        <v>-1.30325204125058</v>
      </c>
      <c r="Z586" s="209">
        <f>Dashboard!J587</f>
        <v>-1.30063865868097</v>
      </c>
      <c r="AA586" s="7">
        <f t="shared" si="79"/>
        <v>-7.46325639875344</v>
      </c>
      <c r="AB586" s="208" t="s">
        <v>1639</v>
      </c>
      <c r="AC586" s="176" t="s">
        <v>1639</v>
      </c>
      <c r="AD586" t="str">
        <f t="shared" si="80"/>
        <v/>
      </c>
      <c r="AE586" s="7">
        <f>Dashboard!L587</f>
        <v>-0.454617754133393</v>
      </c>
      <c r="AF586" s="7">
        <f t="shared" si="78"/>
        <v>-7.46325639875344</v>
      </c>
    </row>
    <row r="587" spans="1:32">
      <c r="A587" s="22" t="s">
        <v>1183</v>
      </c>
      <c r="B587" s="167" t="s">
        <v>1305</v>
      </c>
      <c r="C587" s="206">
        <f>Dashboard!J600</f>
        <v>3.38822469668506</v>
      </c>
      <c r="D587" s="22" t="s">
        <v>1183</v>
      </c>
      <c r="E587">
        <v>2</v>
      </c>
      <c r="F587" s="209">
        <f t="shared" ref="F587:F605" si="87">LARGE(C$586:C$605,E587)</f>
        <v>9.58889791433002</v>
      </c>
      <c r="G587" t="str">
        <f ca="1" t="shared" si="82"/>
        <v>Northcote</v>
      </c>
      <c r="H587" s="209">
        <f t="shared" si="86"/>
        <v>9.58889791433002</v>
      </c>
      <c r="I587" t="str">
        <f t="shared" si="83"/>
        <v/>
      </c>
      <c r="J587" s="209">
        <f>MIN(C$586:C$605)</f>
        <v>-3.2142554118244</v>
      </c>
      <c r="K587" s="167"/>
      <c r="L587" s="209"/>
      <c r="U587" s="214" t="s">
        <v>1158</v>
      </c>
      <c r="V587" s="209">
        <f>Dashboard!F588</f>
        <v>-3.59972417901396</v>
      </c>
      <c r="W587" s="209">
        <f>Dashboard!G588</f>
        <v>-4.19171147493504</v>
      </c>
      <c r="X587" s="209">
        <f>Dashboard!H588</f>
        <v>-3.74775126268695</v>
      </c>
      <c r="Y587" s="209">
        <f>Dashboard!I588</f>
        <v>-4.00926572078443</v>
      </c>
      <c r="Z587" s="209">
        <f>Dashboard!J588</f>
        <v>-3.88413551524059</v>
      </c>
      <c r="AA587" s="7">
        <f t="shared" si="79"/>
        <v>-1.16726343487047</v>
      </c>
      <c r="AB587" s="208" t="s">
        <v>1640</v>
      </c>
      <c r="AC587" s="22" t="s">
        <v>1640</v>
      </c>
      <c r="AD587" t="str">
        <f t="shared" si="80"/>
        <v/>
      </c>
      <c r="AE587" s="7">
        <f>Dashboard!L588</f>
        <v>-0.0711028340566559</v>
      </c>
      <c r="AF587" s="7">
        <f t="shared" si="78"/>
        <v>-1.16726343487047</v>
      </c>
    </row>
    <row r="588" spans="1:32">
      <c r="A588" s="22" t="s">
        <v>1185</v>
      </c>
      <c r="B588" s="167" t="s">
        <v>1305</v>
      </c>
      <c r="C588" s="206">
        <f>Dashboard!J601</f>
        <v>5.63482687616581</v>
      </c>
      <c r="D588" s="22" t="s">
        <v>1185</v>
      </c>
      <c r="E588">
        <v>3</v>
      </c>
      <c r="F588" s="209">
        <f t="shared" si="87"/>
        <v>9.10844688186292</v>
      </c>
      <c r="G588" t="str">
        <f ca="1" t="shared" si="82"/>
        <v>East Putney</v>
      </c>
      <c r="H588" s="209">
        <f t="shared" si="86"/>
        <v>9.10844688186292</v>
      </c>
      <c r="I588" t="str">
        <f t="shared" si="83"/>
        <v/>
      </c>
      <c r="J588" s="209"/>
      <c r="K588" s="167"/>
      <c r="L588" s="209"/>
      <c r="U588" s="214" t="s">
        <v>1160</v>
      </c>
      <c r="V588" s="209">
        <f>Dashboard!F589</f>
        <v>-3.89866420863575</v>
      </c>
      <c r="W588" s="209">
        <f>Dashboard!G589</f>
        <v>-4.76982536958845</v>
      </c>
      <c r="X588" s="209">
        <f>Dashboard!H589</f>
        <v>-4.8235109246245</v>
      </c>
      <c r="Y588" s="209">
        <f>Dashboard!I589</f>
        <v>-4.63804464637782</v>
      </c>
      <c r="Z588" s="209">
        <f>Dashboard!J589</f>
        <v>-4.5467612558025</v>
      </c>
      <c r="AA588" s="7">
        <f t="shared" si="79"/>
        <v>-2.65987986077486</v>
      </c>
      <c r="AB588" s="208" t="s">
        <v>1641</v>
      </c>
      <c r="AC588" s="176" t="s">
        <v>1641</v>
      </c>
      <c r="AD588" t="str">
        <f t="shared" si="80"/>
        <v/>
      </c>
      <c r="AE588" s="7">
        <f>Dashboard!L589</f>
        <v>-0.162024261791686</v>
      </c>
      <c r="AF588" s="7">
        <f t="shared" si="78"/>
        <v>-2.65987986077486</v>
      </c>
    </row>
    <row r="589" spans="1:32">
      <c r="A589" s="22" t="s">
        <v>1187</v>
      </c>
      <c r="B589" s="167" t="s">
        <v>1305</v>
      </c>
      <c r="C589" s="206">
        <f>Dashboard!J602</f>
        <v>9.10844688186292</v>
      </c>
      <c r="D589" s="22" t="s">
        <v>1187</v>
      </c>
      <c r="E589">
        <v>4</v>
      </c>
      <c r="F589" s="209">
        <f t="shared" si="87"/>
        <v>8.45855377158522</v>
      </c>
      <c r="G589" t="str">
        <f ca="1" t="shared" si="82"/>
        <v>Balham</v>
      </c>
      <c r="H589" s="209">
        <f t="shared" si="86"/>
        <v>8.45855377158522</v>
      </c>
      <c r="I589" t="str">
        <f t="shared" si="83"/>
        <v/>
      </c>
      <c r="J589" s="209"/>
      <c r="K589" s="167"/>
      <c r="L589" s="209"/>
      <c r="U589" s="214" t="s">
        <v>1162</v>
      </c>
      <c r="V589" s="209">
        <f>Dashboard!F590</f>
        <v>-4.41339528316692</v>
      </c>
      <c r="W589" s="209">
        <f>Dashboard!G590</f>
        <v>-4.75534717610585</v>
      </c>
      <c r="X589" s="209">
        <f>Dashboard!H590</f>
        <v>-4.64483325500776</v>
      </c>
      <c r="Y589" s="209">
        <f>Dashboard!I590</f>
        <v>-4.12470978555095</v>
      </c>
      <c r="Z589" s="209">
        <f>Dashboard!J590</f>
        <v>-5.07173655487845</v>
      </c>
      <c r="AA589" s="7">
        <f t="shared" si="79"/>
        <v>-2.70192357425115</v>
      </c>
      <c r="AB589" s="208" t="s">
        <v>1642</v>
      </c>
      <c r="AC589" s="22" t="s">
        <v>1642</v>
      </c>
      <c r="AD589" t="str">
        <f t="shared" si="80"/>
        <v/>
      </c>
      <c r="AE589" s="7">
        <f>Dashboard!L590</f>
        <v>-0.164585317927881</v>
      </c>
      <c r="AF589" s="7">
        <f t="shared" ref="AF589:AF638" si="88">((AE589-AE$11)/AE$10)*5</f>
        <v>-2.70192357425115</v>
      </c>
    </row>
    <row r="590" spans="1:32">
      <c r="A590" s="22" t="s">
        <v>284</v>
      </c>
      <c r="B590" s="167" t="s">
        <v>1305</v>
      </c>
      <c r="C590" s="206">
        <f>Dashboard!J603</f>
        <v>7.95545010642532</v>
      </c>
      <c r="D590" s="22" t="s">
        <v>284</v>
      </c>
      <c r="E590">
        <v>5</v>
      </c>
      <c r="F590" s="209">
        <f t="shared" si="87"/>
        <v>7.95545010642532</v>
      </c>
      <c r="G590" t="str">
        <f ca="1" t="shared" si="82"/>
        <v>Fairfield</v>
      </c>
      <c r="H590" s="209">
        <f t="shared" si="86"/>
        <v>7.95545010642532</v>
      </c>
      <c r="I590" t="str">
        <f t="shared" si="83"/>
        <v/>
      </c>
      <c r="J590" s="209"/>
      <c r="K590" s="167"/>
      <c r="L590" s="209"/>
      <c r="U590" s="214" t="s">
        <v>1164</v>
      </c>
      <c r="V590" s="209">
        <f>Dashboard!F591</f>
        <v>1.2647794987777</v>
      </c>
      <c r="W590" s="209">
        <f>Dashboard!G591</f>
        <v>1.92614075564212</v>
      </c>
      <c r="X590" s="209">
        <f>Dashboard!H591</f>
        <v>1.51397234612737</v>
      </c>
      <c r="Y590" s="209">
        <f>Dashboard!I591</f>
        <v>1.16547716561448</v>
      </c>
      <c r="Z590" s="209">
        <f>Dashboard!J591</f>
        <v>0.803505725939531</v>
      </c>
      <c r="AA590" s="7">
        <f t="shared" ref="AA590:AA638" si="89">AF590</f>
        <v>-1.89313132043974</v>
      </c>
      <c r="AB590" s="208" t="s">
        <v>1165</v>
      </c>
      <c r="AC590" s="176" t="s">
        <v>1165</v>
      </c>
      <c r="AD590" t="str">
        <f t="shared" ref="AD590:AD637" si="90">IF(AC590=AB590,"","N")</f>
        <v/>
      </c>
      <c r="AE590" s="7">
        <f>Dashboard!L591</f>
        <v>-0.115318443209542</v>
      </c>
      <c r="AF590" s="7">
        <f t="shared" si="88"/>
        <v>-1.89313132043974</v>
      </c>
    </row>
    <row r="591" spans="1:32">
      <c r="A591" s="22" t="s">
        <v>1190</v>
      </c>
      <c r="B591" s="167" t="s">
        <v>1305</v>
      </c>
      <c r="C591" s="206">
        <f>Dashboard!J604</f>
        <v>0.0341065124729778</v>
      </c>
      <c r="D591" s="22" t="s">
        <v>1190</v>
      </c>
      <c r="E591">
        <v>6</v>
      </c>
      <c r="F591" s="209">
        <f t="shared" si="87"/>
        <v>7.30729696916563</v>
      </c>
      <c r="G591" t="str">
        <f ca="1" t="shared" si="82"/>
        <v>Southfields</v>
      </c>
      <c r="H591" s="209">
        <f t="shared" si="86"/>
        <v>7.30729696916563</v>
      </c>
      <c r="I591" t="str">
        <f t="shared" si="83"/>
        <v/>
      </c>
      <c r="J591" s="209"/>
      <c r="K591" s="167"/>
      <c r="L591" s="209"/>
      <c r="U591" s="214" t="s">
        <v>1166</v>
      </c>
      <c r="V591" s="209">
        <f>Dashboard!F592</f>
        <v>-8.28994977702644</v>
      </c>
      <c r="W591" s="209">
        <f>Dashboard!G592</f>
        <v>-8.27029834982599</v>
      </c>
      <c r="X591" s="209">
        <f>Dashboard!H592</f>
        <v>-8.12168605328733</v>
      </c>
      <c r="Y591" s="209">
        <f>Dashboard!I592</f>
        <v>-8.7503196619549</v>
      </c>
      <c r="Z591" s="209">
        <f>Dashboard!J592</f>
        <v>-9.65916015090794</v>
      </c>
      <c r="AA591" s="7">
        <f t="shared" si="89"/>
        <v>-5.619428625038</v>
      </c>
      <c r="AB591" s="208" t="s">
        <v>1643</v>
      </c>
      <c r="AC591" s="22" t="s">
        <v>1643</v>
      </c>
      <c r="AD591" t="str">
        <f t="shared" si="90"/>
        <v/>
      </c>
      <c r="AE591" s="7">
        <f>Dashboard!L592</f>
        <v>-0.342302593470375</v>
      </c>
      <c r="AF591" s="7">
        <f t="shared" si="88"/>
        <v>-5.619428625038</v>
      </c>
    </row>
    <row r="592" spans="1:32">
      <c r="A592" s="22" t="s">
        <v>890</v>
      </c>
      <c r="B592" s="167" t="s">
        <v>1305</v>
      </c>
      <c r="C592" s="206">
        <f>Dashboard!J605</f>
        <v>0.769682691021705</v>
      </c>
      <c r="D592" s="22" t="s">
        <v>890</v>
      </c>
      <c r="E592">
        <v>7</v>
      </c>
      <c r="F592" s="209">
        <f t="shared" si="87"/>
        <v>6.96343445329567</v>
      </c>
      <c r="G592" t="str">
        <f ca="1" t="shared" si="82"/>
        <v>Wandsworth Common</v>
      </c>
      <c r="H592" s="209">
        <f t="shared" si="86"/>
        <v>6.96343445329567</v>
      </c>
      <c r="I592" t="str">
        <f t="shared" si="83"/>
        <v/>
      </c>
      <c r="J592" s="209"/>
      <c r="K592" s="167"/>
      <c r="L592" s="209"/>
      <c r="U592" s="214" t="s">
        <v>1168</v>
      </c>
      <c r="V592" s="209">
        <f>Dashboard!F593</f>
        <v>-6.18524492575296</v>
      </c>
      <c r="W592" s="209">
        <f>Dashboard!G593</f>
        <v>-4.19960806265072</v>
      </c>
      <c r="X592" s="209">
        <f>Dashboard!H593</f>
        <v>-3.98428910515566</v>
      </c>
      <c r="Y592" s="209">
        <f>Dashboard!I593</f>
        <v>-4.70691930147177</v>
      </c>
      <c r="Z592" s="209">
        <f>Dashboard!J593</f>
        <v>-4.8009339563018</v>
      </c>
      <c r="AA592" s="7">
        <f t="shared" si="89"/>
        <v>5.68140355644226</v>
      </c>
      <c r="AB592" s="208" t="s">
        <v>1169</v>
      </c>
      <c r="AC592" s="176" t="s">
        <v>1169</v>
      </c>
      <c r="AD592" t="str">
        <f t="shared" si="90"/>
        <v/>
      </c>
      <c r="AE592" s="7">
        <f>Dashboard!L593</f>
        <v>0.346077742362792</v>
      </c>
      <c r="AF592" s="7">
        <f t="shared" si="88"/>
        <v>5.68140355644226</v>
      </c>
    </row>
    <row r="593" spans="1:32">
      <c r="A593" s="22" t="s">
        <v>1193</v>
      </c>
      <c r="B593" s="167" t="s">
        <v>1305</v>
      </c>
      <c r="C593" s="206">
        <f>Dashboard!J606</f>
        <v>-2.92032515227372</v>
      </c>
      <c r="D593" s="22" t="s">
        <v>1193</v>
      </c>
      <c r="E593">
        <v>8</v>
      </c>
      <c r="F593" s="209">
        <f t="shared" si="87"/>
        <v>5.63482687616581</v>
      </c>
      <c r="G593" t="str">
        <f ca="1" t="shared" si="82"/>
        <v>Earlsfield</v>
      </c>
      <c r="H593" s="209">
        <f t="shared" si="86"/>
        <v>5.63482687616581</v>
      </c>
      <c r="I593" t="str">
        <f t="shared" si="83"/>
        <v/>
      </c>
      <c r="J593" s="209"/>
      <c r="K593" s="167"/>
      <c r="L593" s="209"/>
      <c r="U593" s="214" t="s">
        <v>1170</v>
      </c>
      <c r="V593" s="209">
        <f>Dashboard!F594</f>
        <v>-1.0690751749411</v>
      </c>
      <c r="W593" s="209">
        <f>Dashboard!G594</f>
        <v>-1.65449969757611</v>
      </c>
      <c r="X593" s="209">
        <f>Dashboard!H594</f>
        <v>-0.259090033833912</v>
      </c>
      <c r="Y593" s="209">
        <f>Dashboard!I594</f>
        <v>-0.864656817821202</v>
      </c>
      <c r="Z593" s="209">
        <f>Dashboard!J594</f>
        <v>-0.242542434012406</v>
      </c>
      <c r="AA593" s="7">
        <f t="shared" si="89"/>
        <v>3.39220461114313</v>
      </c>
      <c r="AB593" s="208" t="s">
        <v>1171</v>
      </c>
      <c r="AC593" s="22" t="s">
        <v>1171</v>
      </c>
      <c r="AD593" t="str">
        <f t="shared" si="90"/>
        <v/>
      </c>
      <c r="AE593" s="7">
        <f>Dashboard!L594</f>
        <v>0.206633185232174</v>
      </c>
      <c r="AF593" s="7">
        <f t="shared" si="88"/>
        <v>3.39220461114313</v>
      </c>
    </row>
    <row r="594" spans="1:32">
      <c r="A594" s="22" t="s">
        <v>1195</v>
      </c>
      <c r="B594" s="167" t="s">
        <v>1305</v>
      </c>
      <c r="C594" s="206">
        <f>Dashboard!J607</f>
        <v>4.33196144252289</v>
      </c>
      <c r="D594" s="22" t="s">
        <v>1195</v>
      </c>
      <c r="E594">
        <v>9</v>
      </c>
      <c r="F594" s="209">
        <f t="shared" si="87"/>
        <v>5.53728784475675</v>
      </c>
      <c r="G594" t="str">
        <f ca="1" t="shared" si="82"/>
        <v>West Putney</v>
      </c>
      <c r="H594" s="209">
        <f t="shared" si="86"/>
        <v>5.53728784475675</v>
      </c>
      <c r="I594" t="str">
        <f t="shared" si="83"/>
        <v/>
      </c>
      <c r="J594" s="209"/>
      <c r="K594" s="167"/>
      <c r="L594" s="209"/>
      <c r="U594" s="214" t="s">
        <v>1172</v>
      </c>
      <c r="V594" s="209">
        <f>Dashboard!F595</f>
        <v>-5.65121904700942</v>
      </c>
      <c r="W594" s="209">
        <f>Dashboard!G595</f>
        <v>-5.20177144890356</v>
      </c>
      <c r="X594" s="209">
        <f>Dashboard!H595</f>
        <v>-4.5855421635634</v>
      </c>
      <c r="Y594" s="209">
        <f>Dashboard!I595</f>
        <v>-4.56951941919829</v>
      </c>
      <c r="Z594" s="209">
        <f>Dashboard!J595</f>
        <v>-3.71055263194588</v>
      </c>
      <c r="AA594" s="7">
        <f t="shared" si="89"/>
        <v>7.96476320402297</v>
      </c>
      <c r="AB594" s="208" t="s">
        <v>1173</v>
      </c>
      <c r="AC594" s="176" t="s">
        <v>1173</v>
      </c>
      <c r="AD594" t="str">
        <f t="shared" si="90"/>
        <v/>
      </c>
      <c r="AE594" s="7">
        <f>Dashboard!L595</f>
        <v>0.485166603765884</v>
      </c>
      <c r="AF594" s="7">
        <f t="shared" si="88"/>
        <v>7.96476320402297</v>
      </c>
    </row>
    <row r="595" spans="1:32">
      <c r="A595" s="22" t="s">
        <v>1197</v>
      </c>
      <c r="B595" s="167" t="s">
        <v>1305</v>
      </c>
      <c r="C595" s="206">
        <f>Dashboard!J608</f>
        <v>9.58889791433002</v>
      </c>
      <c r="D595" s="22" t="s">
        <v>1197</v>
      </c>
      <c r="E595">
        <v>10</v>
      </c>
      <c r="F595" s="209">
        <f t="shared" si="87"/>
        <v>4.96518994946241</v>
      </c>
      <c r="G595" t="str">
        <f ca="1" t="shared" si="82"/>
        <v>Shaftesbury</v>
      </c>
      <c r="H595" s="209">
        <f t="shared" si="86"/>
        <v>4.96518994946241</v>
      </c>
      <c r="I595" t="str">
        <f t="shared" si="83"/>
        <v/>
      </c>
      <c r="J595" s="209"/>
      <c r="K595" s="167"/>
      <c r="L595" s="209"/>
      <c r="U595" s="214" t="s">
        <v>1174</v>
      </c>
      <c r="V595" s="209">
        <f>Dashboard!F596</f>
        <v>-0.524256730259055</v>
      </c>
      <c r="W595" s="209">
        <f>Dashboard!G596</f>
        <v>-0.334651104008391</v>
      </c>
      <c r="X595" s="209">
        <f>Dashboard!H596</f>
        <v>-0.244110744228901</v>
      </c>
      <c r="Y595" s="209">
        <f>Dashboard!I596</f>
        <v>-1.01108849563396</v>
      </c>
      <c r="Z595" s="209">
        <f>Dashboard!J596</f>
        <v>-0.902261488458149</v>
      </c>
      <c r="AA595" s="7">
        <f t="shared" si="89"/>
        <v>-1.55138377501688</v>
      </c>
      <c r="AB595" s="208" t="s">
        <v>1175</v>
      </c>
      <c r="AC595" s="22" t="s">
        <v>1175</v>
      </c>
      <c r="AD595" t="str">
        <f t="shared" si="90"/>
        <v/>
      </c>
      <c r="AE595" s="7">
        <f>Dashboard!L596</f>
        <v>-0.0945011895497735</v>
      </c>
      <c r="AF595" s="7">
        <f t="shared" si="88"/>
        <v>-1.55138377501688</v>
      </c>
    </row>
    <row r="596" spans="1:32">
      <c r="A596" s="22" t="s">
        <v>1199</v>
      </c>
      <c r="B596" s="167" t="s">
        <v>1305</v>
      </c>
      <c r="C596" s="206">
        <f>Dashboard!J609</f>
        <v>0.93047103007053</v>
      </c>
      <c r="D596" s="22" t="s">
        <v>1199</v>
      </c>
      <c r="E596">
        <v>11</v>
      </c>
      <c r="F596" s="209">
        <f t="shared" si="87"/>
        <v>4.33196144252289</v>
      </c>
      <c r="G596" t="str">
        <f ca="1" t="shared" ref="G596:G625" si="91">VLOOKUP(F596,C:D,2,FALSE)</f>
        <v>Nightingale</v>
      </c>
      <c r="H596" s="209">
        <f t="shared" si="86"/>
        <v>4.33196144252289</v>
      </c>
      <c r="I596" t="str">
        <f t="shared" ref="I596:I609" si="92">IF(E596=1,B596&amp;" 2009","")</f>
        <v/>
      </c>
      <c r="J596" s="209"/>
      <c r="K596" s="167"/>
      <c r="L596" s="209"/>
      <c r="U596" s="214" t="s">
        <v>1176</v>
      </c>
      <c r="V596" s="209">
        <f>Dashboard!F597</f>
        <v>-3.68691469903147</v>
      </c>
      <c r="W596" s="209">
        <f>Dashboard!G597</f>
        <v>-4.64856314129097</v>
      </c>
      <c r="X596" s="209">
        <f>Dashboard!H597</f>
        <v>-3.69772000071274</v>
      </c>
      <c r="Y596" s="209">
        <f>Dashboard!I597</f>
        <v>-4.79043012040299</v>
      </c>
      <c r="Z596" s="209">
        <f>Dashboard!J597</f>
        <v>-4.58979032630369</v>
      </c>
      <c r="AA596" s="7">
        <f t="shared" si="89"/>
        <v>-3.70552636871983</v>
      </c>
      <c r="AB596" s="208" t="s">
        <v>1644</v>
      </c>
      <c r="AC596" s="176" t="s">
        <v>1644</v>
      </c>
      <c r="AD596" t="str">
        <f t="shared" si="90"/>
        <v/>
      </c>
      <c r="AE596" s="7">
        <f>Dashboard!L597</f>
        <v>-0.225718906818054</v>
      </c>
      <c r="AF596" s="7">
        <f t="shared" si="88"/>
        <v>-3.70552636871983</v>
      </c>
    </row>
    <row r="597" spans="1:32">
      <c r="A597" s="22" t="s">
        <v>1201</v>
      </c>
      <c r="B597" s="167" t="s">
        <v>1305</v>
      </c>
      <c r="C597" s="206">
        <f>Dashboard!J610</f>
        <v>-3.2142554118244</v>
      </c>
      <c r="D597" s="22" t="s">
        <v>1201</v>
      </c>
      <c r="E597">
        <v>12</v>
      </c>
      <c r="F597" s="209">
        <f t="shared" si="87"/>
        <v>4.3195819205736</v>
      </c>
      <c r="G597" t="str">
        <f ca="1" t="shared" si="91"/>
        <v>St Mary's Park</v>
      </c>
      <c r="H597" s="209">
        <f t="shared" si="86"/>
        <v>4.3195819205736</v>
      </c>
      <c r="I597" t="str">
        <f t="shared" si="92"/>
        <v/>
      </c>
      <c r="J597" s="209"/>
      <c r="K597" s="167"/>
      <c r="L597" s="209"/>
      <c r="U597" s="214" t="s">
        <v>1178</v>
      </c>
      <c r="V597" s="209">
        <f>Dashboard!F598</f>
        <v>-5.07350890937715</v>
      </c>
      <c r="W597" s="209">
        <f>Dashboard!G598</f>
        <v>-5.21895940450836</v>
      </c>
      <c r="X597" s="209">
        <f>Dashboard!H598</f>
        <v>-4.9931565850218</v>
      </c>
      <c r="Y597" s="209">
        <f>Dashboard!I598</f>
        <v>-5.77289249814218</v>
      </c>
      <c r="Z597" s="209">
        <f>Dashboard!J598</f>
        <v>-4.37617467597533</v>
      </c>
      <c r="AA597" s="7">
        <f t="shared" si="89"/>
        <v>2.86195607858892</v>
      </c>
      <c r="AB597" s="208" t="s">
        <v>1645</v>
      </c>
      <c r="AC597" s="22" t="s">
        <v>1645</v>
      </c>
      <c r="AD597" t="str">
        <f t="shared" si="90"/>
        <v/>
      </c>
      <c r="AE597" s="7">
        <f>Dashboard!L598</f>
        <v>0.174333558350457</v>
      </c>
      <c r="AF597" s="7">
        <f t="shared" si="88"/>
        <v>2.86195607858892</v>
      </c>
    </row>
    <row r="598" spans="1:32">
      <c r="A598" s="22" t="s">
        <v>1203</v>
      </c>
      <c r="B598" s="167" t="s">
        <v>1305</v>
      </c>
      <c r="C598" s="206">
        <f>Dashboard!J611</f>
        <v>4.3195819205736</v>
      </c>
      <c r="D598" s="22" t="s">
        <v>1203</v>
      </c>
      <c r="E598">
        <v>13</v>
      </c>
      <c r="F598" s="209">
        <f t="shared" si="87"/>
        <v>3.38822469668506</v>
      </c>
      <c r="G598" t="str">
        <f ca="1" t="shared" si="91"/>
        <v>Bedford</v>
      </c>
      <c r="H598" s="209">
        <f t="shared" si="86"/>
        <v>3.38822469668506</v>
      </c>
      <c r="I598" t="str">
        <f t="shared" si="92"/>
        <v/>
      </c>
      <c r="J598" s="209"/>
      <c r="K598" s="167"/>
      <c r="L598" s="209"/>
      <c r="U598" s="214" t="s">
        <v>1180</v>
      </c>
      <c r="V598" s="209">
        <f>Dashboard!F599</f>
        <v>7.3103052317628</v>
      </c>
      <c r="W598" s="209">
        <f>Dashboard!G599</f>
        <v>7.43863349526986</v>
      </c>
      <c r="X598" s="209">
        <f>Dashboard!H599</f>
        <v>7.55264057027255</v>
      </c>
      <c r="Y598" s="209">
        <f>Dashboard!I599</f>
        <v>8.77713338339705</v>
      </c>
      <c r="Z598" s="209">
        <f>Dashboard!J599</f>
        <v>8.45855377158522</v>
      </c>
      <c r="AA598" s="7">
        <f t="shared" si="89"/>
        <v>4.7125707169778</v>
      </c>
      <c r="AB598" s="208" t="s">
        <v>1181</v>
      </c>
      <c r="AC598" s="176" t="s">
        <v>1181</v>
      </c>
      <c r="AD598" t="str">
        <f t="shared" si="90"/>
        <v/>
      </c>
      <c r="AE598" s="7">
        <f>Dashboard!L599</f>
        <v>0.287062134955605</v>
      </c>
      <c r="AF598" s="7">
        <f t="shared" si="88"/>
        <v>4.7125707169778</v>
      </c>
    </row>
    <row r="599" spans="1:32">
      <c r="A599" s="22" t="s">
        <v>1205</v>
      </c>
      <c r="B599" s="167" t="s">
        <v>1305</v>
      </c>
      <c r="C599" s="206">
        <f>Dashboard!J612</f>
        <v>4.96518994946241</v>
      </c>
      <c r="D599" s="22" t="s">
        <v>1205</v>
      </c>
      <c r="E599">
        <v>14</v>
      </c>
      <c r="F599" s="209">
        <f t="shared" si="87"/>
        <v>2.77042224197079</v>
      </c>
      <c r="G599" t="str">
        <f ca="1" t="shared" si="91"/>
        <v>West Hill</v>
      </c>
      <c r="H599" s="209">
        <f t="shared" si="86"/>
        <v>2.77042224197079</v>
      </c>
      <c r="I599" t="str">
        <f t="shared" si="92"/>
        <v/>
      </c>
      <c r="J599" s="209"/>
      <c r="K599" s="167"/>
      <c r="L599" s="209"/>
      <c r="U599" s="214" t="s">
        <v>1182</v>
      </c>
      <c r="V599" s="209">
        <f>Dashboard!F600</f>
        <v>3.94314815607233</v>
      </c>
      <c r="W599" s="209">
        <f>Dashboard!G600</f>
        <v>3.91051132204001</v>
      </c>
      <c r="X599" s="209">
        <f>Dashboard!H600</f>
        <v>3.57593958575671</v>
      </c>
      <c r="Y599" s="209">
        <f>Dashboard!I600</f>
        <v>4.0175980415997</v>
      </c>
      <c r="Z599" s="209">
        <f>Dashboard!J600</f>
        <v>3.38822469668506</v>
      </c>
      <c r="AA599" s="7">
        <f t="shared" si="89"/>
        <v>-2.27748257818546</v>
      </c>
      <c r="AB599" s="208" t="s">
        <v>1183</v>
      </c>
      <c r="AC599" s="22" t="s">
        <v>1183</v>
      </c>
      <c r="AD599" t="str">
        <f t="shared" si="90"/>
        <v/>
      </c>
      <c r="AE599" s="7">
        <f>Dashboard!L600</f>
        <v>-0.138730864846816</v>
      </c>
      <c r="AF599" s="7">
        <f t="shared" si="88"/>
        <v>-2.27748257818546</v>
      </c>
    </row>
    <row r="600" spans="1:32">
      <c r="A600" s="22" t="s">
        <v>1207</v>
      </c>
      <c r="B600" s="167" t="s">
        <v>1305</v>
      </c>
      <c r="C600" s="206">
        <f>Dashboard!J613</f>
        <v>7.30729696916563</v>
      </c>
      <c r="D600" s="22" t="s">
        <v>1207</v>
      </c>
      <c r="E600">
        <v>15</v>
      </c>
      <c r="F600" s="209">
        <f t="shared" si="87"/>
        <v>0.93047103007053</v>
      </c>
      <c r="G600" t="str">
        <f ca="1" t="shared" si="91"/>
        <v>Queenstown</v>
      </c>
      <c r="H600" s="209">
        <f t="shared" si="86"/>
        <v>0.93047103007053</v>
      </c>
      <c r="I600" t="str">
        <f t="shared" si="92"/>
        <v/>
      </c>
      <c r="J600" s="209"/>
      <c r="K600" s="167"/>
      <c r="L600" s="209"/>
      <c r="U600" s="214" t="s">
        <v>1184</v>
      </c>
      <c r="V600" s="209">
        <f>Dashboard!F601</f>
        <v>3.66022566649216</v>
      </c>
      <c r="W600" s="209">
        <f>Dashboard!G601</f>
        <v>3.8059741219089</v>
      </c>
      <c r="X600" s="209">
        <f>Dashboard!H601</f>
        <v>4.53122419688673</v>
      </c>
      <c r="Y600" s="209">
        <f>Dashboard!I601</f>
        <v>4.93189658007834</v>
      </c>
      <c r="Z600" s="209">
        <f>Dashboard!J601</f>
        <v>5.63482687616581</v>
      </c>
      <c r="AA600" s="7">
        <f t="shared" si="89"/>
        <v>8.1040362915298</v>
      </c>
      <c r="AB600" s="208" t="s">
        <v>1185</v>
      </c>
      <c r="AC600" s="176" t="s">
        <v>1185</v>
      </c>
      <c r="AD600" t="str">
        <f t="shared" si="90"/>
        <v/>
      </c>
      <c r="AE600" s="7">
        <f>Dashboard!L601</f>
        <v>0.493650302418412</v>
      </c>
      <c r="AF600" s="7">
        <f t="shared" si="88"/>
        <v>8.1040362915298</v>
      </c>
    </row>
    <row r="601" spans="1:32">
      <c r="A601" s="22" t="s">
        <v>1209</v>
      </c>
      <c r="B601" s="167" t="s">
        <v>1305</v>
      </c>
      <c r="C601" s="206">
        <f>Dashboard!J614</f>
        <v>10.9136814731425</v>
      </c>
      <c r="D601" s="22" t="s">
        <v>1209</v>
      </c>
      <c r="E601">
        <v>16</v>
      </c>
      <c r="F601" s="209">
        <f t="shared" si="87"/>
        <v>0.769682691021705</v>
      </c>
      <c r="G601" t="str">
        <f ca="1" t="shared" si="91"/>
        <v>Graveney</v>
      </c>
      <c r="H601" s="209">
        <f t="shared" si="86"/>
        <v>0.769682691021705</v>
      </c>
      <c r="I601" t="str">
        <f t="shared" si="92"/>
        <v/>
      </c>
      <c r="J601" s="209"/>
      <c r="K601" s="167"/>
      <c r="L601" s="209"/>
      <c r="U601" s="214" t="s">
        <v>1186</v>
      </c>
      <c r="V601" s="209">
        <f>Dashboard!F602</f>
        <v>8.36072500835245</v>
      </c>
      <c r="W601" s="209">
        <f>Dashboard!G602</f>
        <v>8.29747750394467</v>
      </c>
      <c r="X601" s="209">
        <f>Dashboard!H602</f>
        <v>8.66400243010305</v>
      </c>
      <c r="Y601" s="209">
        <f>Dashboard!I602</f>
        <v>9.17418242311341</v>
      </c>
      <c r="Z601" s="209">
        <f>Dashboard!J602</f>
        <v>9.10844688186292</v>
      </c>
      <c r="AA601" s="7">
        <f t="shared" si="89"/>
        <v>3.06875391811442</v>
      </c>
      <c r="AB601" s="208" t="s">
        <v>1646</v>
      </c>
      <c r="AC601" s="22" t="s">
        <v>1646</v>
      </c>
      <c r="AD601" t="str">
        <f t="shared" si="90"/>
        <v/>
      </c>
      <c r="AE601" s="7">
        <f>Dashboard!L602</f>
        <v>0.186930468377617</v>
      </c>
      <c r="AF601" s="7">
        <f t="shared" si="88"/>
        <v>3.06875391811442</v>
      </c>
    </row>
    <row r="602" spans="1:32">
      <c r="A602" s="22" t="s">
        <v>1211</v>
      </c>
      <c r="B602" s="167" t="s">
        <v>1305</v>
      </c>
      <c r="C602" s="206">
        <f>Dashboard!J615</f>
        <v>-1.38690361380956</v>
      </c>
      <c r="D602" s="22" t="s">
        <v>1211</v>
      </c>
      <c r="E602">
        <v>17</v>
      </c>
      <c r="F602" s="209">
        <f t="shared" si="87"/>
        <v>0.0341065124729778</v>
      </c>
      <c r="G602" t="str">
        <f ca="1" t="shared" si="91"/>
        <v>Furzedown</v>
      </c>
      <c r="H602" s="209">
        <f t="shared" si="86"/>
        <v>0.0341065124729778</v>
      </c>
      <c r="I602" t="str">
        <f t="shared" si="92"/>
        <v/>
      </c>
      <c r="J602" s="209"/>
      <c r="K602" s="167"/>
      <c r="L602" s="209"/>
      <c r="U602" s="214" t="s">
        <v>1188</v>
      </c>
      <c r="V602" s="209">
        <f>Dashboard!F603</f>
        <v>7.31208798382802</v>
      </c>
      <c r="W602" s="209">
        <f>Dashboard!G603</f>
        <v>8.42543491821158</v>
      </c>
      <c r="X602" s="209">
        <f>Dashboard!H603</f>
        <v>7.7400726487936</v>
      </c>
      <c r="Y602" s="209">
        <f>Dashboard!I603</f>
        <v>7.98074980040785</v>
      </c>
      <c r="Z602" s="209">
        <f>Dashboard!J603</f>
        <v>7.95545010642532</v>
      </c>
      <c r="AA602" s="7">
        <f t="shared" si="89"/>
        <v>2.64044707588618</v>
      </c>
      <c r="AB602" s="208" t="s">
        <v>284</v>
      </c>
      <c r="AC602" s="176" t="s">
        <v>284</v>
      </c>
      <c r="AD602" t="str">
        <f t="shared" si="90"/>
        <v/>
      </c>
      <c r="AE602" s="7">
        <f>Dashboard!L603</f>
        <v>0.160840530649323</v>
      </c>
      <c r="AF602" s="7">
        <f t="shared" si="88"/>
        <v>2.64044707588618</v>
      </c>
    </row>
    <row r="603" spans="1:32">
      <c r="A603" s="22" t="s">
        <v>1213</v>
      </c>
      <c r="B603" s="167" t="s">
        <v>1305</v>
      </c>
      <c r="C603" s="206">
        <f>Dashboard!J616</f>
        <v>6.96343445329567</v>
      </c>
      <c r="D603" s="22" t="s">
        <v>1213</v>
      </c>
      <c r="E603">
        <v>18</v>
      </c>
      <c r="F603" s="209">
        <f t="shared" si="87"/>
        <v>-1.38690361380956</v>
      </c>
      <c r="G603" t="str">
        <f ca="1" t="shared" si="91"/>
        <v>Tooting</v>
      </c>
      <c r="H603" s="209">
        <f t="shared" si="86"/>
        <v>-1.38690361380956</v>
      </c>
      <c r="I603" t="str">
        <f t="shared" si="92"/>
        <v/>
      </c>
      <c r="J603" s="209"/>
      <c r="K603" s="167"/>
      <c r="L603" s="209"/>
      <c r="U603" s="214" t="s">
        <v>1189</v>
      </c>
      <c r="V603" s="209">
        <f>Dashboard!F604</f>
        <v>0.342724830100589</v>
      </c>
      <c r="W603" s="209">
        <f>Dashboard!G604</f>
        <v>0.937552128309403</v>
      </c>
      <c r="X603" s="209">
        <f>Dashboard!H604</f>
        <v>0.296383080572568</v>
      </c>
      <c r="Y603" s="209">
        <f>Dashboard!I604</f>
        <v>0.707923005387709</v>
      </c>
      <c r="Z603" s="209">
        <f>Dashboard!J604</f>
        <v>0.0341065124729778</v>
      </c>
      <c r="AA603" s="7">
        <f t="shared" si="89"/>
        <v>-1.26661223240028</v>
      </c>
      <c r="AB603" s="208" t="s">
        <v>1190</v>
      </c>
      <c r="AC603" s="22" t="s">
        <v>1190</v>
      </c>
      <c r="AD603" t="str">
        <f t="shared" si="90"/>
        <v/>
      </c>
      <c r="AE603" s="7">
        <f>Dashboard!L604</f>
        <v>-0.0771545794069028</v>
      </c>
      <c r="AF603" s="7">
        <f t="shared" si="88"/>
        <v>-1.26661223240028</v>
      </c>
    </row>
    <row r="604" spans="1:32">
      <c r="A604" s="22" t="s">
        <v>1215</v>
      </c>
      <c r="B604" s="167" t="s">
        <v>1305</v>
      </c>
      <c r="C604" s="206">
        <f>Dashboard!J617</f>
        <v>2.77042224197079</v>
      </c>
      <c r="D604" s="22" t="s">
        <v>1215</v>
      </c>
      <c r="E604">
        <v>19</v>
      </c>
      <c r="F604" s="209">
        <f t="shared" si="87"/>
        <v>-2.92032515227372</v>
      </c>
      <c r="G604" t="str">
        <f ca="1" t="shared" si="91"/>
        <v>Latchmere</v>
      </c>
      <c r="H604" s="209">
        <f t="shared" si="86"/>
        <v>-2.92032515227372</v>
      </c>
      <c r="I604" t="str">
        <f t="shared" si="92"/>
        <v/>
      </c>
      <c r="J604" s="209"/>
      <c r="K604" s="167"/>
      <c r="L604" s="209"/>
      <c r="U604" s="214" t="s">
        <v>1191</v>
      </c>
      <c r="V604" s="209">
        <f>Dashboard!F605</f>
        <v>0.134302977633824</v>
      </c>
      <c r="W604" s="209">
        <f>Dashboard!G605</f>
        <v>0.528068563735581</v>
      </c>
      <c r="X604" s="209">
        <f>Dashboard!H605</f>
        <v>0.228758969216443</v>
      </c>
      <c r="Y604" s="209">
        <f>Dashboard!I605</f>
        <v>0.429764623208985</v>
      </c>
      <c r="Z604" s="209">
        <f>Dashboard!J605</f>
        <v>0.769682691021705</v>
      </c>
      <c r="AA604" s="7">
        <f t="shared" si="89"/>
        <v>2.60768616517166</v>
      </c>
      <c r="AB604" s="208" t="s">
        <v>890</v>
      </c>
      <c r="AC604" s="176" t="s">
        <v>890</v>
      </c>
      <c r="AD604" t="str">
        <f t="shared" si="90"/>
        <v/>
      </c>
      <c r="AE604" s="7">
        <f>Dashboard!L605</f>
        <v>0.15884492834697</v>
      </c>
      <c r="AF604" s="7">
        <f t="shared" si="88"/>
        <v>2.60768616517166</v>
      </c>
    </row>
    <row r="605" spans="1:32">
      <c r="A605" s="22" t="s">
        <v>1217</v>
      </c>
      <c r="B605" s="167" t="s">
        <v>1305</v>
      </c>
      <c r="C605" s="206">
        <f>Dashboard!J618</f>
        <v>5.53728784475675</v>
      </c>
      <c r="D605" s="22" t="s">
        <v>1217</v>
      </c>
      <c r="E605">
        <v>20</v>
      </c>
      <c r="F605" s="209">
        <f t="shared" si="87"/>
        <v>-3.2142554118244</v>
      </c>
      <c r="G605" t="str">
        <f ca="1" t="shared" si="91"/>
        <v>Roehampton</v>
      </c>
      <c r="H605" s="209">
        <f t="shared" si="86"/>
        <v>-3.2142554118244</v>
      </c>
      <c r="I605" t="str">
        <f t="shared" si="92"/>
        <v/>
      </c>
      <c r="J605" s="209"/>
      <c r="K605" s="167"/>
      <c r="L605" s="209"/>
      <c r="U605" s="214" t="s">
        <v>1192</v>
      </c>
      <c r="V605" s="209">
        <f>Dashboard!F606</f>
        <v>-2.63986419225358</v>
      </c>
      <c r="W605" s="209">
        <f>Dashboard!G606</f>
        <v>-3.08290845195904</v>
      </c>
      <c r="X605" s="209">
        <f>Dashboard!H606</f>
        <v>-2.06818959574979</v>
      </c>
      <c r="Y605" s="209">
        <f>Dashboard!I606</f>
        <v>-3.15935930689828</v>
      </c>
      <c r="Z605" s="209">
        <f>Dashboard!J606</f>
        <v>-2.92032515227372</v>
      </c>
      <c r="AA605" s="7">
        <f t="shared" si="89"/>
        <v>-1.15105054490276</v>
      </c>
      <c r="AB605" s="208" t="s">
        <v>1193</v>
      </c>
      <c r="AC605" s="22" t="s">
        <v>1193</v>
      </c>
      <c r="AD605" t="str">
        <f t="shared" si="90"/>
        <v/>
      </c>
      <c r="AE605" s="7">
        <f>Dashboard!L606</f>
        <v>-0.0701152400050348</v>
      </c>
      <c r="AF605" s="7">
        <f t="shared" si="88"/>
        <v>-1.15105054490276</v>
      </c>
    </row>
    <row r="606" spans="1:32">
      <c r="A606" s="22" t="s">
        <v>1219</v>
      </c>
      <c r="B606" s="167" t="s">
        <v>1307</v>
      </c>
      <c r="C606" s="206">
        <f>Dashboard!J619</f>
        <v>6.92311450606503</v>
      </c>
      <c r="D606" s="22" t="s">
        <v>1219</v>
      </c>
      <c r="E606">
        <v>1</v>
      </c>
      <c r="F606" s="209">
        <f>LARGE(C$606:C$625,E606)</f>
        <v>11.991767750585</v>
      </c>
      <c r="G606" t="str">
        <f ca="1" t="shared" si="91"/>
        <v>Knightsbridge and Belgravia</v>
      </c>
      <c r="H606" s="209">
        <f t="shared" si="86"/>
        <v>11.991767750585</v>
      </c>
      <c r="I606" t="str">
        <f t="shared" si="92"/>
        <v>Westminster 2009</v>
      </c>
      <c r="J606" s="209">
        <f>MAX(C$606:C$625)</f>
        <v>11.991767750585</v>
      </c>
      <c r="K606" s="167"/>
      <c r="L606" s="209"/>
      <c r="U606" s="214" t="s">
        <v>1194</v>
      </c>
      <c r="V606" s="209">
        <f>Dashboard!F607</f>
        <v>3.24013258403119</v>
      </c>
      <c r="W606" s="209">
        <f>Dashboard!G607</f>
        <v>3.35159788552744</v>
      </c>
      <c r="X606" s="209">
        <f>Dashboard!H607</f>
        <v>3.52745763699715</v>
      </c>
      <c r="Y606" s="209">
        <f>Dashboard!I607</f>
        <v>4.92239268584214</v>
      </c>
      <c r="Z606" s="209">
        <f>Dashboard!J607</f>
        <v>4.33196144252289</v>
      </c>
      <c r="AA606" s="7">
        <f t="shared" si="89"/>
        <v>4.48101654653531</v>
      </c>
      <c r="AB606" s="208" t="s">
        <v>1195</v>
      </c>
      <c r="AC606" s="176" t="s">
        <v>1195</v>
      </c>
      <c r="AD606" t="str">
        <f t="shared" si="90"/>
        <v/>
      </c>
      <c r="AE606" s="7">
        <f>Dashboard!L607</f>
        <v>0.272957214622924</v>
      </c>
      <c r="AF606" s="7">
        <f t="shared" si="88"/>
        <v>4.48101654653531</v>
      </c>
    </row>
    <row r="607" spans="1:32">
      <c r="A607" s="22" t="s">
        <v>1221</v>
      </c>
      <c r="B607" s="167" t="s">
        <v>1307</v>
      </c>
      <c r="C607" s="206">
        <f>Dashboard!J620</f>
        <v>1.43269432123422</v>
      </c>
      <c r="D607" s="22" t="s">
        <v>1221</v>
      </c>
      <c r="E607">
        <v>2</v>
      </c>
      <c r="F607" s="209">
        <f t="shared" ref="F607:F625" si="93">LARGE(C$606:C$625,E607)</f>
        <v>7.74012416088123</v>
      </c>
      <c r="G607" t="str">
        <f ca="1" t="shared" si="91"/>
        <v>Marylebone High Street</v>
      </c>
      <c r="H607" s="209">
        <f t="shared" si="86"/>
        <v>7.74012416088123</v>
      </c>
      <c r="I607" t="str">
        <f t="shared" si="92"/>
        <v/>
      </c>
      <c r="J607" s="209">
        <f>MIN(C$606:C$625)</f>
        <v>-16.1753938807672</v>
      </c>
      <c r="K607" s="167"/>
      <c r="L607" s="209"/>
      <c r="U607" s="214" t="s">
        <v>1196</v>
      </c>
      <c r="V607" s="209">
        <f>Dashboard!F608</f>
        <v>8.07847989890676</v>
      </c>
      <c r="W607" s="209">
        <f>Dashboard!G608</f>
        <v>8.00493366968508</v>
      </c>
      <c r="X607" s="209">
        <f>Dashboard!H608</f>
        <v>8.00782323913031</v>
      </c>
      <c r="Y607" s="209">
        <f>Dashboard!I608</f>
        <v>9.6623886574196</v>
      </c>
      <c r="Z607" s="209">
        <f>Dashboard!J608</f>
        <v>9.58889791433002</v>
      </c>
      <c r="AA607" s="7">
        <f t="shared" si="89"/>
        <v>6.19896430347751</v>
      </c>
      <c r="AB607" s="208" t="s">
        <v>1197</v>
      </c>
      <c r="AC607" s="22" t="s">
        <v>1197</v>
      </c>
      <c r="AD607" t="str">
        <f t="shared" si="90"/>
        <v/>
      </c>
      <c r="AE607" s="7">
        <f>Dashboard!L608</f>
        <v>0.377604503855813</v>
      </c>
      <c r="AF607" s="7">
        <f t="shared" si="88"/>
        <v>6.19896430347751</v>
      </c>
    </row>
    <row r="608" spans="1:32">
      <c r="A608" s="22" t="s">
        <v>1223</v>
      </c>
      <c r="B608" s="167" t="s">
        <v>1307</v>
      </c>
      <c r="C608" s="206">
        <f>Dashboard!J621</f>
        <v>4.32599596023454</v>
      </c>
      <c r="D608" s="22" t="s">
        <v>1223</v>
      </c>
      <c r="E608">
        <v>3</v>
      </c>
      <c r="F608" s="209">
        <f t="shared" si="93"/>
        <v>6.92311450606503</v>
      </c>
      <c r="G608" t="str">
        <f ca="1" t="shared" si="91"/>
        <v>Abbey Road</v>
      </c>
      <c r="H608" s="209">
        <f t="shared" si="86"/>
        <v>6.92311450606503</v>
      </c>
      <c r="I608" t="str">
        <f t="shared" si="92"/>
        <v/>
      </c>
      <c r="J608" s="209"/>
      <c r="K608" s="167"/>
      <c r="L608" s="209"/>
      <c r="U608" s="214" t="s">
        <v>1198</v>
      </c>
      <c r="V608" s="209">
        <f>Dashboard!F609</f>
        <v>0.314624665914256</v>
      </c>
      <c r="W608" s="209">
        <f>Dashboard!G609</f>
        <v>-0.13718198434104</v>
      </c>
      <c r="X608" s="209">
        <f>Dashboard!H609</f>
        <v>0.0371550195025492</v>
      </c>
      <c r="Y608" s="209">
        <f>Dashboard!I609</f>
        <v>1.22072658243274</v>
      </c>
      <c r="Z608" s="209">
        <f>Dashboard!J609</f>
        <v>0.93047103007053</v>
      </c>
      <c r="AA608" s="7">
        <f t="shared" si="89"/>
        <v>2.52751860004886</v>
      </c>
      <c r="AB608" s="208" t="s">
        <v>1199</v>
      </c>
      <c r="AC608" s="176" t="s">
        <v>1199</v>
      </c>
      <c r="AD608" t="str">
        <f t="shared" si="90"/>
        <v/>
      </c>
      <c r="AE608" s="7">
        <f>Dashboard!L609</f>
        <v>0.153961591039069</v>
      </c>
      <c r="AF608" s="7">
        <f t="shared" si="88"/>
        <v>2.52751860004886</v>
      </c>
    </row>
    <row r="609" spans="1:32">
      <c r="A609" s="22" t="s">
        <v>1225</v>
      </c>
      <c r="B609" s="167" t="s">
        <v>1307</v>
      </c>
      <c r="C609" s="206">
        <f>Dashboard!J622</f>
        <v>-8.28432039272826</v>
      </c>
      <c r="D609" s="22" t="s">
        <v>1225</v>
      </c>
      <c r="E609">
        <v>4</v>
      </c>
      <c r="F609" s="209">
        <f t="shared" si="93"/>
        <v>4.32599596023454</v>
      </c>
      <c r="G609" t="str">
        <f ca="1" t="shared" si="91"/>
        <v>Bryanston and Dorset Square</v>
      </c>
      <c r="H609" s="209">
        <f t="shared" si="86"/>
        <v>4.32599596023454</v>
      </c>
      <c r="I609" t="str">
        <f t="shared" si="92"/>
        <v/>
      </c>
      <c r="J609" s="209"/>
      <c r="K609" s="167"/>
      <c r="L609" s="209"/>
      <c r="U609" s="214" t="s">
        <v>1200</v>
      </c>
      <c r="V609" s="209">
        <f>Dashboard!F610</f>
        <v>-2.47864054069662</v>
      </c>
      <c r="W609" s="209">
        <f>Dashboard!G610</f>
        <v>-2.64348318479277</v>
      </c>
      <c r="X609" s="209">
        <f>Dashboard!H610</f>
        <v>-1.87538850492895</v>
      </c>
      <c r="Y609" s="209">
        <f>Dashboard!I610</f>
        <v>-3.04162460476333</v>
      </c>
      <c r="Z609" s="209">
        <f>Dashboard!J610</f>
        <v>-3.2142554118244</v>
      </c>
      <c r="AA609" s="7">
        <f t="shared" si="89"/>
        <v>-3.01906510692041</v>
      </c>
      <c r="AB609" s="208" t="s">
        <v>1201</v>
      </c>
      <c r="AC609" s="22" t="s">
        <v>1201</v>
      </c>
      <c r="AD609" t="str">
        <f t="shared" si="90"/>
        <v/>
      </c>
      <c r="AE609" s="7">
        <f>Dashboard!L610</f>
        <v>-0.183903717781945</v>
      </c>
      <c r="AF609" s="7">
        <f t="shared" si="88"/>
        <v>-3.01906510692041</v>
      </c>
    </row>
    <row r="610" spans="1:32">
      <c r="A610" s="22" t="s">
        <v>1227</v>
      </c>
      <c r="B610" s="167" t="s">
        <v>1307</v>
      </c>
      <c r="C610" s="206">
        <f>Dashboard!J623</f>
        <v>-14.3141337289171</v>
      </c>
      <c r="D610" s="22" t="s">
        <v>1227</v>
      </c>
      <c r="E610">
        <v>5</v>
      </c>
      <c r="F610" s="209">
        <f t="shared" si="93"/>
        <v>3.84878417188787</v>
      </c>
      <c r="G610" t="str">
        <f ca="1" t="shared" si="91"/>
        <v>Regent's Park</v>
      </c>
      <c r="H610" s="209">
        <f t="shared" si="86"/>
        <v>3.84878417188787</v>
      </c>
      <c r="J610" s="209"/>
      <c r="K610" s="167"/>
      <c r="L610" s="209"/>
      <c r="U610" s="214" t="s">
        <v>1202</v>
      </c>
      <c r="V610" s="209">
        <f>Dashboard!F611</f>
        <v>3.09514450056108</v>
      </c>
      <c r="W610" s="209">
        <f>Dashboard!G611</f>
        <v>3.35903878017013</v>
      </c>
      <c r="X610" s="209">
        <f>Dashboard!H611</f>
        <v>3.51716294382519</v>
      </c>
      <c r="Y610" s="209">
        <f>Dashboard!I611</f>
        <v>4.68221491409083</v>
      </c>
      <c r="Z610" s="209">
        <f>Dashboard!J611</f>
        <v>4.3195819205736</v>
      </c>
      <c r="AA610" s="7">
        <f t="shared" si="89"/>
        <v>5.02526041201431</v>
      </c>
      <c r="AB610" s="208" t="s">
        <v>1647</v>
      </c>
      <c r="AC610" s="176" t="s">
        <v>1648</v>
      </c>
      <c r="AD610" t="str">
        <f t="shared" si="90"/>
        <v>N</v>
      </c>
      <c r="AE610" s="7">
        <f>Dashboard!L611</f>
        <v>0.306109355003129</v>
      </c>
      <c r="AF610" s="7">
        <f t="shared" si="88"/>
        <v>5.02526041201431</v>
      </c>
    </row>
    <row r="611" spans="1:32">
      <c r="A611" s="22" t="s">
        <v>1229</v>
      </c>
      <c r="B611" s="167" t="s">
        <v>1307</v>
      </c>
      <c r="C611" s="206">
        <f>Dashboard!J624</f>
        <v>-8.57662872405228</v>
      </c>
      <c r="D611" s="22" t="s">
        <v>1229</v>
      </c>
      <c r="E611">
        <v>6</v>
      </c>
      <c r="F611" s="209">
        <f t="shared" si="93"/>
        <v>3.73267802196088</v>
      </c>
      <c r="G611" t="str">
        <f ca="1" t="shared" si="91"/>
        <v>Lancaster Gate</v>
      </c>
      <c r="H611" s="209">
        <f t="shared" si="86"/>
        <v>3.73267802196088</v>
      </c>
      <c r="J611" s="209"/>
      <c r="K611" s="167"/>
      <c r="L611" s="209"/>
      <c r="U611" s="214" t="s">
        <v>1204</v>
      </c>
      <c r="V611" s="209">
        <f>Dashboard!F612</f>
        <v>4.25031897359312</v>
      </c>
      <c r="W611" s="209">
        <f>Dashboard!G612</f>
        <v>4.45280429155269</v>
      </c>
      <c r="X611" s="209">
        <f>Dashboard!H612</f>
        <v>4.1733715189536</v>
      </c>
      <c r="Y611" s="209">
        <f>Dashboard!I612</f>
        <v>4.23143602743775</v>
      </c>
      <c r="Z611" s="209">
        <f>Dashboard!J612</f>
        <v>4.96518994946241</v>
      </c>
      <c r="AA611" s="7">
        <f t="shared" si="89"/>
        <v>2.93392929358303</v>
      </c>
      <c r="AB611" s="208" t="s">
        <v>1205</v>
      </c>
      <c r="AC611" s="22" t="s">
        <v>1205</v>
      </c>
      <c r="AD611" t="str">
        <f t="shared" si="90"/>
        <v/>
      </c>
      <c r="AE611" s="7">
        <f>Dashboard!L612</f>
        <v>0.178717743967321</v>
      </c>
      <c r="AF611" s="7">
        <f t="shared" si="88"/>
        <v>2.93392929358303</v>
      </c>
    </row>
    <row r="612" spans="1:32">
      <c r="A612" s="22" t="s">
        <v>1231</v>
      </c>
      <c r="B612" s="167" t="s">
        <v>1307</v>
      </c>
      <c r="C612" s="206">
        <f>Dashboard!J625</f>
        <v>3.2750974433352</v>
      </c>
      <c r="D612" s="22" t="s">
        <v>1231</v>
      </c>
      <c r="E612">
        <v>7</v>
      </c>
      <c r="F612" s="209">
        <f t="shared" si="93"/>
        <v>3.53772216287634</v>
      </c>
      <c r="G612" t="str">
        <f ca="1" t="shared" si="91"/>
        <v>Tachbrook</v>
      </c>
      <c r="H612" s="209">
        <f t="shared" si="86"/>
        <v>3.53772216287634</v>
      </c>
      <c r="J612" s="209"/>
      <c r="K612" s="167"/>
      <c r="L612" s="209"/>
      <c r="U612" s="214" t="s">
        <v>1206</v>
      </c>
      <c r="V612" s="209">
        <f>Dashboard!F613</f>
        <v>7.0299071014557</v>
      </c>
      <c r="W612" s="209">
        <f>Dashboard!G613</f>
        <v>6.61912197494735</v>
      </c>
      <c r="X612" s="209">
        <f>Dashboard!H613</f>
        <v>6.43564171762291</v>
      </c>
      <c r="Y612" s="209">
        <f>Dashboard!I613</f>
        <v>7.48431414801753</v>
      </c>
      <c r="Z612" s="209">
        <f>Dashboard!J613</f>
        <v>7.30729696916563</v>
      </c>
      <c r="AA612" s="7">
        <f t="shared" si="89"/>
        <v>1.13844635757895</v>
      </c>
      <c r="AB612" s="208" t="s">
        <v>1207</v>
      </c>
      <c r="AC612" s="176" t="s">
        <v>1207</v>
      </c>
      <c r="AD612" t="str">
        <f t="shared" si="90"/>
        <v/>
      </c>
      <c r="AE612" s="7">
        <f>Dashboard!L613</f>
        <v>0.0693474669274832</v>
      </c>
      <c r="AF612" s="7">
        <f t="shared" si="88"/>
        <v>1.13844635757895</v>
      </c>
    </row>
    <row r="613" spans="1:32">
      <c r="A613" s="22" t="s">
        <v>1233</v>
      </c>
      <c r="B613" s="167" t="s">
        <v>1307</v>
      </c>
      <c r="C613" s="206">
        <f>Dashboard!J626</f>
        <v>11.991767750585</v>
      </c>
      <c r="D613" s="22" t="s">
        <v>1233</v>
      </c>
      <c r="E613">
        <v>8</v>
      </c>
      <c r="F613" s="209">
        <f t="shared" si="93"/>
        <v>3.2750974433352</v>
      </c>
      <c r="G613" t="str">
        <f ca="1" t="shared" si="91"/>
        <v>Hyde Park</v>
      </c>
      <c r="H613" s="209">
        <f t="shared" si="86"/>
        <v>3.2750974433352</v>
      </c>
      <c r="J613" s="209"/>
      <c r="K613" s="167"/>
      <c r="L613" s="209"/>
      <c r="U613" s="214" t="s">
        <v>1208</v>
      </c>
      <c r="V613" s="209">
        <f>Dashboard!F614</f>
        <v>9.00788736823626</v>
      </c>
      <c r="W613" s="209">
        <f>Dashboard!G614</f>
        <v>9.91750750143183</v>
      </c>
      <c r="X613" s="209">
        <f>Dashboard!H614</f>
        <v>9.58361857579209</v>
      </c>
      <c r="Y613" s="209">
        <f>Dashboard!I614</f>
        <v>11.0600882374154</v>
      </c>
      <c r="Z613" s="209">
        <f>Dashboard!J614</f>
        <v>10.9136814731425</v>
      </c>
      <c r="AA613" s="7">
        <f t="shared" si="89"/>
        <v>7.82164242312834</v>
      </c>
      <c r="AB613" s="208" t="s">
        <v>1209</v>
      </c>
      <c r="AC613" s="22" t="s">
        <v>1209</v>
      </c>
      <c r="AD613" t="str">
        <f t="shared" si="90"/>
        <v/>
      </c>
      <c r="AE613" s="7">
        <f>Dashboard!L614</f>
        <v>0.476448526226567</v>
      </c>
      <c r="AF613" s="7">
        <f t="shared" si="88"/>
        <v>7.82164242312834</v>
      </c>
    </row>
    <row r="614" spans="1:32">
      <c r="A614" s="22" t="s">
        <v>1235</v>
      </c>
      <c r="B614" s="167" t="s">
        <v>1307</v>
      </c>
      <c r="C614" s="206">
        <f>Dashboard!J627</f>
        <v>3.73267802196088</v>
      </c>
      <c r="D614" s="22" t="s">
        <v>1235</v>
      </c>
      <c r="E614">
        <v>9</v>
      </c>
      <c r="F614" s="209">
        <f t="shared" si="93"/>
        <v>2.40145780854192</v>
      </c>
      <c r="G614" t="str">
        <f ca="1" t="shared" si="91"/>
        <v>St James's</v>
      </c>
      <c r="H614" s="209">
        <f t="shared" si="86"/>
        <v>2.40145780854192</v>
      </c>
      <c r="J614" s="209"/>
      <c r="K614" s="167"/>
      <c r="L614" s="209"/>
      <c r="U614" s="214" t="s">
        <v>1210</v>
      </c>
      <c r="V614" s="209">
        <f>Dashboard!F615</f>
        <v>-1.25909124959929</v>
      </c>
      <c r="W614" s="209">
        <f>Dashboard!G615</f>
        <v>-1.74578940691683</v>
      </c>
      <c r="X614" s="209">
        <f>Dashboard!H615</f>
        <v>-1.66632315560177</v>
      </c>
      <c r="Y614" s="209">
        <f>Dashboard!I615</f>
        <v>-2.17466948052464</v>
      </c>
      <c r="Z614" s="209">
        <f>Dashboard!J615</f>
        <v>-1.38690361380956</v>
      </c>
      <c r="AA614" s="7">
        <f t="shared" si="89"/>
        <v>-0.524559608791831</v>
      </c>
      <c r="AB614" s="208" t="s">
        <v>1211</v>
      </c>
      <c r="AC614" s="176" t="s">
        <v>1211</v>
      </c>
      <c r="AD614" t="str">
        <f t="shared" si="90"/>
        <v/>
      </c>
      <c r="AE614" s="7">
        <f>Dashboard!L615</f>
        <v>-0.0319530910525685</v>
      </c>
      <c r="AF614" s="7">
        <f t="shared" si="88"/>
        <v>-0.524559608791831</v>
      </c>
    </row>
    <row r="615" spans="1:32">
      <c r="A615" s="22" t="s">
        <v>1237</v>
      </c>
      <c r="B615" s="167" t="s">
        <v>1307</v>
      </c>
      <c r="C615" s="206">
        <f>Dashboard!J628</f>
        <v>1.01146089491683</v>
      </c>
      <c r="D615" s="22" t="s">
        <v>1237</v>
      </c>
      <c r="E615">
        <v>10</v>
      </c>
      <c r="F615" s="209">
        <f t="shared" si="93"/>
        <v>1.6277137172292</v>
      </c>
      <c r="G615" t="str">
        <f ca="1" t="shared" si="91"/>
        <v>West End</v>
      </c>
      <c r="H615" s="209">
        <f t="shared" si="86"/>
        <v>1.6277137172292</v>
      </c>
      <c r="J615" s="209"/>
      <c r="K615" s="167"/>
      <c r="L615" s="209"/>
      <c r="U615" s="214" t="s">
        <v>1212</v>
      </c>
      <c r="V615" s="209">
        <f>Dashboard!F616</f>
        <v>6.52346739274943</v>
      </c>
      <c r="W615" s="209">
        <f>Dashboard!G616</f>
        <v>5.86983206375606</v>
      </c>
      <c r="X615" s="209">
        <f>Dashboard!H616</f>
        <v>6.79994785640149</v>
      </c>
      <c r="Y615" s="209">
        <f>Dashboard!I616</f>
        <v>6.78610401098921</v>
      </c>
      <c r="Z615" s="209">
        <f>Dashboard!J616</f>
        <v>6.96343445329567</v>
      </c>
      <c r="AA615" s="7">
        <f t="shared" si="89"/>
        <v>1.80568562820523</v>
      </c>
      <c r="AB615" s="208" t="s">
        <v>1649</v>
      </c>
      <c r="AC615" s="22" t="s">
        <v>1649</v>
      </c>
      <c r="AD615" t="str">
        <f t="shared" si="90"/>
        <v/>
      </c>
      <c r="AE615" s="7">
        <f>Dashboard!L616</f>
        <v>0.109991765136559</v>
      </c>
      <c r="AF615" s="7">
        <f t="shared" si="88"/>
        <v>1.80568562820523</v>
      </c>
    </row>
    <row r="616" spans="1:32">
      <c r="A616" s="22" t="s">
        <v>1239</v>
      </c>
      <c r="B616" s="167" t="s">
        <v>1307</v>
      </c>
      <c r="C616" s="206">
        <f>Dashboard!J629</f>
        <v>0.346336137037615</v>
      </c>
      <c r="D616" s="22" t="s">
        <v>1239</v>
      </c>
      <c r="E616">
        <v>11</v>
      </c>
      <c r="F616" s="209">
        <f t="shared" si="93"/>
        <v>1.43269432123422</v>
      </c>
      <c r="G616" t="str">
        <f ca="1" t="shared" si="91"/>
        <v>Bayswater</v>
      </c>
      <c r="H616" s="209">
        <f t="shared" si="86"/>
        <v>1.43269432123422</v>
      </c>
      <c r="J616" s="209"/>
      <c r="K616" s="167"/>
      <c r="L616" s="209"/>
      <c r="U616" s="214" t="s">
        <v>1214</v>
      </c>
      <c r="V616" s="209">
        <f>Dashboard!F617</f>
        <v>3.37713632023305</v>
      </c>
      <c r="W616" s="209">
        <f>Dashboard!G617</f>
        <v>3.14284000179645</v>
      </c>
      <c r="X616" s="209">
        <f>Dashboard!H617</f>
        <v>3.04302199986979</v>
      </c>
      <c r="Y616" s="209">
        <f>Dashboard!I617</f>
        <v>3.85177553407994</v>
      </c>
      <c r="Z616" s="209">
        <f>Dashboard!J617</f>
        <v>2.77042224197079</v>
      </c>
      <c r="AA616" s="7">
        <f t="shared" si="89"/>
        <v>-2.49003843648615</v>
      </c>
      <c r="AB616" s="208" t="s">
        <v>1650</v>
      </c>
      <c r="AC616" s="176" t="s">
        <v>1650</v>
      </c>
      <c r="AD616" t="str">
        <f t="shared" si="90"/>
        <v/>
      </c>
      <c r="AE616" s="7">
        <f>Dashboard!L617</f>
        <v>-0.151678519565566</v>
      </c>
      <c r="AF616" s="7">
        <f t="shared" si="88"/>
        <v>-2.49003843648615</v>
      </c>
    </row>
    <row r="617" spans="1:32">
      <c r="A617" s="22" t="s">
        <v>1241</v>
      </c>
      <c r="B617" s="167" t="s">
        <v>1307</v>
      </c>
      <c r="C617" s="206">
        <f>Dashboard!J630</f>
        <v>7.74012416088123</v>
      </c>
      <c r="D617" s="22" t="s">
        <v>1241</v>
      </c>
      <c r="E617">
        <v>12</v>
      </c>
      <c r="F617" s="209">
        <f t="shared" si="93"/>
        <v>1.01146089491683</v>
      </c>
      <c r="G617" t="str">
        <f ca="1" t="shared" si="91"/>
        <v>Little Venice</v>
      </c>
      <c r="H617" s="209">
        <f t="shared" si="86"/>
        <v>1.01146089491683</v>
      </c>
      <c r="J617" s="209"/>
      <c r="K617" s="167"/>
      <c r="L617" s="209"/>
      <c r="U617" s="214" t="s">
        <v>1216</v>
      </c>
      <c r="V617" s="209">
        <f>Dashboard!F618</f>
        <v>4.33149555263521</v>
      </c>
      <c r="W617" s="209">
        <f>Dashboard!G618</f>
        <v>4.70404660001934</v>
      </c>
      <c r="X617" s="209">
        <f>Dashboard!H618</f>
        <v>3.57220869970961</v>
      </c>
      <c r="Y617" s="209">
        <f>Dashboard!I618</f>
        <v>5.56601747398836</v>
      </c>
      <c r="Z617" s="209">
        <f>Dashboard!J618</f>
        <v>5.53728784475675</v>
      </c>
      <c r="AA617" s="7">
        <f t="shared" si="89"/>
        <v>4.94873823004237</v>
      </c>
      <c r="AB617" s="208" t="s">
        <v>1651</v>
      </c>
      <c r="AC617" s="22" t="s">
        <v>1651</v>
      </c>
      <c r="AD617" t="str">
        <f t="shared" si="90"/>
        <v/>
      </c>
      <c r="AE617" s="7">
        <f>Dashboard!L618</f>
        <v>0.301448073030386</v>
      </c>
      <c r="AF617" s="7">
        <f t="shared" si="88"/>
        <v>4.94873823004237</v>
      </c>
    </row>
    <row r="618" spans="1:32">
      <c r="A618" s="22" t="s">
        <v>1243</v>
      </c>
      <c r="B618" s="167" t="s">
        <v>1307</v>
      </c>
      <c r="C618" s="206">
        <f>Dashboard!J631</f>
        <v>-16.1753938807672</v>
      </c>
      <c r="D618" s="22" t="s">
        <v>1243</v>
      </c>
      <c r="E618">
        <v>13</v>
      </c>
      <c r="F618" s="209">
        <f t="shared" si="93"/>
        <v>0.346336137037615</v>
      </c>
      <c r="G618" t="str">
        <f ca="1" t="shared" si="91"/>
        <v>Maida Vale</v>
      </c>
      <c r="H618" s="209">
        <f t="shared" si="86"/>
        <v>0.346336137037615</v>
      </c>
      <c r="J618" s="209"/>
      <c r="K618" s="167"/>
      <c r="L618" s="209"/>
      <c r="U618" s="214" t="s">
        <v>1218</v>
      </c>
      <c r="V618" s="209">
        <f>Dashboard!F619</f>
        <v>6.14540736044715</v>
      </c>
      <c r="W618" s="209">
        <f>Dashboard!G619</f>
        <v>6.27523357852567</v>
      </c>
      <c r="X618" s="209">
        <f>Dashboard!H619</f>
        <v>6.26956847397715</v>
      </c>
      <c r="Y618" s="209">
        <f>Dashboard!I619</f>
        <v>7.2443486685643</v>
      </c>
      <c r="Z618" s="209">
        <f>Dashboard!J619</f>
        <v>6.92311450606503</v>
      </c>
      <c r="AA618" s="7">
        <f t="shared" si="89"/>
        <v>3.19181761937189</v>
      </c>
      <c r="AB618" s="208" t="s">
        <v>1652</v>
      </c>
      <c r="AC618" s="176" t="s">
        <v>1652</v>
      </c>
      <c r="AD618" t="str">
        <f t="shared" si="90"/>
        <v/>
      </c>
      <c r="AE618" s="7">
        <f>Dashboard!L619</f>
        <v>0.194426786404472</v>
      </c>
      <c r="AF618" s="7">
        <f t="shared" si="88"/>
        <v>3.19181761937189</v>
      </c>
    </row>
    <row r="619" spans="1:32">
      <c r="A619" s="22" t="s">
        <v>262</v>
      </c>
      <c r="B619" s="167" t="s">
        <v>1307</v>
      </c>
      <c r="C619" s="206">
        <f>Dashboard!J632</f>
        <v>3.84878417188787</v>
      </c>
      <c r="D619" s="22" t="s">
        <v>262</v>
      </c>
      <c r="E619">
        <v>14</v>
      </c>
      <c r="F619" s="209">
        <f t="shared" si="93"/>
        <v>0.277056213456743</v>
      </c>
      <c r="G619" t="str">
        <f ca="1" t="shared" si="91"/>
        <v>Warwick</v>
      </c>
      <c r="H619" s="209">
        <f t="shared" si="86"/>
        <v>0.277056213456743</v>
      </c>
      <c r="J619" s="209"/>
      <c r="K619" s="167"/>
      <c r="L619" s="209"/>
      <c r="U619" s="214" t="s">
        <v>1220</v>
      </c>
      <c r="V619" s="209">
        <f>Dashboard!F620</f>
        <v>1.45564020151641</v>
      </c>
      <c r="W619" s="209">
        <f>Dashboard!G620</f>
        <v>1.59081880315426</v>
      </c>
      <c r="X619" s="209">
        <f>Dashboard!H620</f>
        <v>1.68197227859087</v>
      </c>
      <c r="Y619" s="209">
        <f>Dashboard!I620</f>
        <v>2.41961802385232</v>
      </c>
      <c r="Z619" s="209">
        <f>Dashboard!J620</f>
        <v>1.43269432123422</v>
      </c>
      <c r="AA619" s="7">
        <f t="shared" si="89"/>
        <v>-0.0941730642303889</v>
      </c>
      <c r="AB619" s="208" t="s">
        <v>1221</v>
      </c>
      <c r="AC619" s="22" t="s">
        <v>1221</v>
      </c>
      <c r="AD619" t="str">
        <f t="shared" si="90"/>
        <v/>
      </c>
      <c r="AE619" s="7">
        <f>Dashboard!L620</f>
        <v>-0.00573647007054856</v>
      </c>
      <c r="AF619" s="7">
        <f t="shared" si="88"/>
        <v>-0.0941730642303889</v>
      </c>
    </row>
    <row r="620" spans="1:32">
      <c r="A620" s="22" t="s">
        <v>1246</v>
      </c>
      <c r="B620" s="167" t="s">
        <v>1307</v>
      </c>
      <c r="C620" s="206">
        <f>Dashboard!J633</f>
        <v>2.40145780854192</v>
      </c>
      <c r="D620" s="22" t="s">
        <v>1246</v>
      </c>
      <c r="E620">
        <v>15</v>
      </c>
      <c r="F620" s="209">
        <f t="shared" si="93"/>
        <v>-0.462594518070833</v>
      </c>
      <c r="G620" t="str">
        <f ca="1" t="shared" si="91"/>
        <v>Vincent Square</v>
      </c>
      <c r="H620" s="209">
        <f t="shared" si="86"/>
        <v>-0.462594518070833</v>
      </c>
      <c r="J620" s="209"/>
      <c r="K620" s="167"/>
      <c r="L620" s="209"/>
      <c r="U620" s="214" t="s">
        <v>1222</v>
      </c>
      <c r="V620" s="209">
        <f>Dashboard!F621</f>
        <v>4.93339566669888</v>
      </c>
      <c r="W620" s="209">
        <f>Dashboard!G621</f>
        <v>4.23979156925725</v>
      </c>
      <c r="X620" s="209">
        <f>Dashboard!H621</f>
        <v>3.97884543701283</v>
      </c>
      <c r="Y620" s="209">
        <f>Dashboard!I621</f>
        <v>5.14017210006634</v>
      </c>
      <c r="Z620" s="209">
        <f>Dashboard!J621</f>
        <v>4.32599596023454</v>
      </c>
      <c r="AA620" s="7">
        <f t="shared" si="89"/>
        <v>-2.49285234939418</v>
      </c>
      <c r="AB620" s="208" t="s">
        <v>1653</v>
      </c>
      <c r="AC620" s="176" t="s">
        <v>1653</v>
      </c>
      <c r="AD620" t="str">
        <f t="shared" si="90"/>
        <v/>
      </c>
      <c r="AE620" s="7">
        <f>Dashboard!L621</f>
        <v>-0.151849926616084</v>
      </c>
      <c r="AF620" s="7">
        <f t="shared" si="88"/>
        <v>-2.49285234939418</v>
      </c>
    </row>
    <row r="621" spans="1:32">
      <c r="A621" s="22" t="s">
        <v>1248</v>
      </c>
      <c r="B621" s="167" t="s">
        <v>1307</v>
      </c>
      <c r="C621" s="206">
        <f>Dashboard!J634</f>
        <v>3.53772216287634</v>
      </c>
      <c r="D621" s="22" t="s">
        <v>1248</v>
      </c>
      <c r="E621">
        <v>16</v>
      </c>
      <c r="F621" s="209">
        <f t="shared" si="93"/>
        <v>-7.83078635632016</v>
      </c>
      <c r="G621" t="str">
        <f ca="1" t="shared" si="91"/>
        <v>Westbourne</v>
      </c>
      <c r="H621" s="209">
        <f t="shared" si="86"/>
        <v>-7.83078635632016</v>
      </c>
      <c r="J621" s="209"/>
      <c r="K621" s="167"/>
      <c r="L621" s="209"/>
      <c r="U621" s="214" t="s">
        <v>1224</v>
      </c>
      <c r="V621" s="209">
        <f>Dashboard!F622</f>
        <v>-7.47117636742924</v>
      </c>
      <c r="W621" s="209">
        <f>Dashboard!G622</f>
        <v>-7.1104238951472</v>
      </c>
      <c r="X621" s="209">
        <f>Dashboard!H622</f>
        <v>-7.10835486113337</v>
      </c>
      <c r="Y621" s="209">
        <f>Dashboard!I622</f>
        <v>-7.47092699032928</v>
      </c>
      <c r="Z621" s="209">
        <f>Dashboard!J622</f>
        <v>-8.28432039272826</v>
      </c>
      <c r="AA621" s="7">
        <f t="shared" si="89"/>
        <v>-3.33725547162661</v>
      </c>
      <c r="AB621" s="208" t="s">
        <v>1225</v>
      </c>
      <c r="AC621" s="22" t="s">
        <v>1225</v>
      </c>
      <c r="AD621" t="str">
        <f t="shared" si="90"/>
        <v/>
      </c>
      <c r="AE621" s="7">
        <f>Dashboard!L622</f>
        <v>-0.203286006324755</v>
      </c>
      <c r="AF621" s="7">
        <f t="shared" si="88"/>
        <v>-3.33725547162661</v>
      </c>
    </row>
    <row r="622" spans="1:32">
      <c r="A622" s="22" t="s">
        <v>1250</v>
      </c>
      <c r="B622" s="167" t="s">
        <v>1307</v>
      </c>
      <c r="C622" s="206">
        <f>Dashboard!J635</f>
        <v>-0.462594518070833</v>
      </c>
      <c r="D622" s="22" t="s">
        <v>1250</v>
      </c>
      <c r="E622">
        <v>17</v>
      </c>
      <c r="F622" s="209">
        <f t="shared" si="93"/>
        <v>-8.28432039272826</v>
      </c>
      <c r="G622" t="str">
        <f ca="1" t="shared" si="91"/>
        <v>Churchill</v>
      </c>
      <c r="H622" s="209">
        <f t="shared" si="86"/>
        <v>-8.28432039272826</v>
      </c>
      <c r="J622" s="209"/>
      <c r="K622" s="167"/>
      <c r="L622" s="209"/>
      <c r="U622" s="214" t="s">
        <v>1226</v>
      </c>
      <c r="V622" s="209">
        <f>Dashboard!F623</f>
        <v>-13.290207423197</v>
      </c>
      <c r="W622" s="209">
        <f>Dashboard!G623</f>
        <v>-14.3076159449276</v>
      </c>
      <c r="X622" s="209">
        <f>Dashboard!H623</f>
        <v>-14.5736729912905</v>
      </c>
      <c r="Y622" s="209">
        <f>Dashboard!I623</f>
        <v>-13.755637062289</v>
      </c>
      <c r="Z622" s="209">
        <f>Dashboard!J623</f>
        <v>-14.3141337289171</v>
      </c>
      <c r="AA622" s="7">
        <f t="shared" si="89"/>
        <v>-4.20233508455041</v>
      </c>
      <c r="AB622" s="208" t="s">
        <v>1654</v>
      </c>
      <c r="AC622" s="176" t="s">
        <v>1654</v>
      </c>
      <c r="AD622" t="str">
        <f t="shared" si="90"/>
        <v/>
      </c>
      <c r="AE622" s="7">
        <f>Dashboard!L623</f>
        <v>-0.25598157643001</v>
      </c>
      <c r="AF622" s="7">
        <f t="shared" si="88"/>
        <v>-4.20233508455041</v>
      </c>
    </row>
    <row r="623" spans="1:32">
      <c r="A623" s="22" t="s">
        <v>1252</v>
      </c>
      <c r="B623" s="167" t="s">
        <v>1307</v>
      </c>
      <c r="C623" s="206">
        <f>Dashboard!J636</f>
        <v>0.277056213456743</v>
      </c>
      <c r="D623" s="22" t="s">
        <v>1252</v>
      </c>
      <c r="E623">
        <v>18</v>
      </c>
      <c r="F623" s="209">
        <f t="shared" si="93"/>
        <v>-8.57662872405228</v>
      </c>
      <c r="G623" t="str">
        <f ca="1" t="shared" si="91"/>
        <v>Harrow Road</v>
      </c>
      <c r="H623" s="209">
        <f t="shared" si="86"/>
        <v>-8.57662872405228</v>
      </c>
      <c r="J623" s="209"/>
      <c r="K623" s="167"/>
      <c r="L623" s="209"/>
      <c r="U623" s="214" t="s">
        <v>1228</v>
      </c>
      <c r="V623" s="209">
        <f>Dashboard!F624</f>
        <v>-6.95628625366582</v>
      </c>
      <c r="W623" s="209">
        <f>Dashboard!G624</f>
        <v>-7.66686232696086</v>
      </c>
      <c r="X623" s="209">
        <f>Dashboard!H624</f>
        <v>-7.07003763348551</v>
      </c>
      <c r="Y623" s="209">
        <f>Dashboard!I624</f>
        <v>-8.43586487758863</v>
      </c>
      <c r="Z623" s="209">
        <f>Dashboard!J624</f>
        <v>-8.57662872405228</v>
      </c>
      <c r="AA623" s="7">
        <f t="shared" si="89"/>
        <v>-6.65010946027384</v>
      </c>
      <c r="AB623" s="208" t="s">
        <v>1655</v>
      </c>
      <c r="AC623" s="22" t="s">
        <v>1655</v>
      </c>
      <c r="AD623" t="str">
        <f t="shared" si="90"/>
        <v/>
      </c>
      <c r="AE623" s="7">
        <f>Dashboard!L624</f>
        <v>-0.405085617596614</v>
      </c>
      <c r="AF623" s="7">
        <f t="shared" si="88"/>
        <v>-6.65010946027384</v>
      </c>
    </row>
    <row r="624" spans="1:32">
      <c r="A624" s="22" t="s">
        <v>1254</v>
      </c>
      <c r="B624" s="167" t="s">
        <v>1307</v>
      </c>
      <c r="C624" s="206">
        <f>Dashboard!J637</f>
        <v>-7.83078635632016</v>
      </c>
      <c r="D624" s="22" t="s">
        <v>1254</v>
      </c>
      <c r="E624">
        <v>19</v>
      </c>
      <c r="F624" s="209">
        <f t="shared" si="93"/>
        <v>-14.3141337289171</v>
      </c>
      <c r="G624" t="str">
        <f ca="1" t="shared" si="91"/>
        <v>Church Street</v>
      </c>
      <c r="H624" s="209">
        <f t="shared" si="86"/>
        <v>-14.3141337289171</v>
      </c>
      <c r="J624" s="209"/>
      <c r="K624" s="167"/>
      <c r="L624" s="209"/>
      <c r="U624" s="214" t="s">
        <v>1230</v>
      </c>
      <c r="V624" s="209">
        <f>Dashboard!F625</f>
        <v>3.6516980087849</v>
      </c>
      <c r="W624" s="209">
        <f>Dashboard!G625</f>
        <v>3.0485918286885</v>
      </c>
      <c r="X624" s="209">
        <f>Dashboard!H625</f>
        <v>3.97376517579864</v>
      </c>
      <c r="Y624" s="209">
        <f>Dashboard!I625</f>
        <v>4.2885511687646</v>
      </c>
      <c r="Z624" s="209">
        <f>Dashboard!J625</f>
        <v>3.2750974433352</v>
      </c>
      <c r="AA624" s="7">
        <f t="shared" si="89"/>
        <v>-1.54562077388751</v>
      </c>
      <c r="AB624" s="208" t="s">
        <v>1656</v>
      </c>
      <c r="AC624" s="176" t="s">
        <v>1656</v>
      </c>
      <c r="AD624" t="str">
        <f t="shared" si="90"/>
        <v/>
      </c>
      <c r="AE624" s="7">
        <f>Dashboard!L625</f>
        <v>-0.0941501413624244</v>
      </c>
      <c r="AF624" s="7">
        <f t="shared" si="88"/>
        <v>-1.54562077388751</v>
      </c>
    </row>
    <row r="625" spans="1:32">
      <c r="A625" s="22" t="s">
        <v>1256</v>
      </c>
      <c r="B625" s="167" t="s">
        <v>1307</v>
      </c>
      <c r="C625" s="206">
        <f>Dashboard!J638</f>
        <v>1.6277137172292</v>
      </c>
      <c r="D625" s="22" t="s">
        <v>1256</v>
      </c>
      <c r="E625">
        <v>20</v>
      </c>
      <c r="F625" s="209">
        <f t="shared" si="93"/>
        <v>-16.1753938807672</v>
      </c>
      <c r="G625" t="str">
        <f ca="1" t="shared" si="91"/>
        <v>Queen's Park</v>
      </c>
      <c r="H625" s="209">
        <f t="shared" si="86"/>
        <v>-16.1753938807672</v>
      </c>
      <c r="J625" s="209"/>
      <c r="K625" s="167"/>
      <c r="L625" s="209"/>
      <c r="U625" s="214" t="s">
        <v>1232</v>
      </c>
      <c r="V625" s="209">
        <f>Dashboard!F626</f>
        <v>10.5439464641848</v>
      </c>
      <c r="W625" s="209">
        <f>Dashboard!G626</f>
        <v>10.8975737571238</v>
      </c>
      <c r="X625" s="209">
        <f>Dashboard!H626</f>
        <v>10.778459747797</v>
      </c>
      <c r="Y625" s="209">
        <f>Dashboard!I626</f>
        <v>12.07291714425</v>
      </c>
      <c r="Z625" s="209">
        <f>Dashboard!J626</f>
        <v>11.991767750585</v>
      </c>
      <c r="AA625" s="7">
        <f t="shared" si="89"/>
        <v>5.94205867552181</v>
      </c>
      <c r="AB625" s="208" t="s">
        <v>1657</v>
      </c>
      <c r="AC625" s="22" t="s">
        <v>1657</v>
      </c>
      <c r="AD625" t="str">
        <f t="shared" si="90"/>
        <v/>
      </c>
      <c r="AE625" s="7">
        <f>Dashboard!L626</f>
        <v>0.361955321600068</v>
      </c>
      <c r="AF625" s="7">
        <f t="shared" si="88"/>
        <v>5.94205867552181</v>
      </c>
    </row>
    <row r="626" spans="1:32">
      <c r="A626" s="22"/>
      <c r="B626" s="22"/>
      <c r="D626" s="22"/>
      <c r="K626" s="22"/>
      <c r="U626" s="214" t="s">
        <v>1234</v>
      </c>
      <c r="V626" s="209">
        <f>Dashboard!F627</f>
        <v>3.66497312912005</v>
      </c>
      <c r="W626" s="209">
        <f>Dashboard!G627</f>
        <v>3.48067226181025</v>
      </c>
      <c r="X626" s="209">
        <f>Dashboard!H627</f>
        <v>3.25948012967161</v>
      </c>
      <c r="Y626" s="209">
        <f>Dashboard!I627</f>
        <v>4.5347893716617</v>
      </c>
      <c r="Z626" s="209">
        <f>Dashboard!J627</f>
        <v>3.73267802196088</v>
      </c>
      <c r="AA626" s="7">
        <f t="shared" si="89"/>
        <v>0.277870238308448</v>
      </c>
      <c r="AB626" s="208" t="s">
        <v>1658</v>
      </c>
      <c r="AC626" s="176" t="s">
        <v>1658</v>
      </c>
      <c r="AD626" t="str">
        <f t="shared" si="90"/>
        <v/>
      </c>
      <c r="AE626" s="7">
        <f>Dashboard!L627</f>
        <v>0.0169262232102058</v>
      </c>
      <c r="AF626" s="7">
        <f t="shared" si="88"/>
        <v>0.277870238308448</v>
      </c>
    </row>
    <row r="627" spans="21:32">
      <c r="U627" s="214" t="s">
        <v>1236</v>
      </c>
      <c r="V627" s="209">
        <f>Dashboard!F628</f>
        <v>1.22659348362877</v>
      </c>
      <c r="W627" s="209">
        <f>Dashboard!G628</f>
        <v>1.25389647861922</v>
      </c>
      <c r="X627" s="209">
        <f>Dashboard!H628</f>
        <v>0.94347757766258</v>
      </c>
      <c r="Y627" s="209">
        <f>Dashboard!I628</f>
        <v>0.967706693893045</v>
      </c>
      <c r="Z627" s="209">
        <f>Dashboard!J628</f>
        <v>1.01146089491683</v>
      </c>
      <c r="AA627" s="7">
        <f t="shared" si="89"/>
        <v>-0.882933879444156</v>
      </c>
      <c r="AB627" s="208" t="s">
        <v>1659</v>
      </c>
      <c r="AC627" s="22" t="s">
        <v>1659</v>
      </c>
      <c r="AD627" t="str">
        <f t="shared" si="90"/>
        <v/>
      </c>
      <c r="AE627" s="7">
        <f>Dashboard!L628</f>
        <v>-0.0537831471779838</v>
      </c>
      <c r="AF627" s="7">
        <f t="shared" si="88"/>
        <v>-0.882933879444156</v>
      </c>
    </row>
    <row r="628" spans="21:32">
      <c r="U628" s="214" t="s">
        <v>1238</v>
      </c>
      <c r="V628" s="209">
        <f>Dashboard!F629</f>
        <v>1.18530405236143</v>
      </c>
      <c r="W628" s="209">
        <f>Dashboard!G629</f>
        <v>0.940259166996518</v>
      </c>
      <c r="X628" s="209">
        <f>Dashboard!H629</f>
        <v>0.980327259928754</v>
      </c>
      <c r="Y628" s="209">
        <f>Dashboard!I629</f>
        <v>1.32695108215849</v>
      </c>
      <c r="Z628" s="209">
        <f>Dashboard!J629</f>
        <v>0.346336137037615</v>
      </c>
      <c r="AA628" s="7">
        <f t="shared" si="89"/>
        <v>-3.44324028563569</v>
      </c>
      <c r="AB628" s="208" t="s">
        <v>1660</v>
      </c>
      <c r="AC628" s="176" t="s">
        <v>1660</v>
      </c>
      <c r="AD628" t="str">
        <f t="shared" si="90"/>
        <v/>
      </c>
      <c r="AE628" s="7">
        <f>Dashboard!L629</f>
        <v>-0.209741978830953</v>
      </c>
      <c r="AF628" s="7">
        <f t="shared" si="88"/>
        <v>-3.44324028563569</v>
      </c>
    </row>
    <row r="629" spans="1:32">
      <c r="A629" s="22"/>
      <c r="B629" s="22"/>
      <c r="D629" s="22"/>
      <c r="K629" s="22"/>
      <c r="U629" s="214" t="s">
        <v>1240</v>
      </c>
      <c r="V629" s="209">
        <f>Dashboard!F630</f>
        <v>7.68018802157154</v>
      </c>
      <c r="W629" s="209">
        <f>Dashboard!G630</f>
        <v>7.73464998280326</v>
      </c>
      <c r="X629" s="209">
        <f>Dashboard!H630</f>
        <v>7.78705092645469</v>
      </c>
      <c r="Y629" s="209">
        <f>Dashboard!I630</f>
        <v>8.25255395410343</v>
      </c>
      <c r="Z629" s="209">
        <f>Dashboard!J630</f>
        <v>7.74012416088123</v>
      </c>
      <c r="AA629" s="7">
        <f t="shared" si="89"/>
        <v>0.245986200028802</v>
      </c>
      <c r="AB629" s="208" t="s">
        <v>1661</v>
      </c>
      <c r="AC629" s="22" t="s">
        <v>1661</v>
      </c>
      <c r="AD629" t="str">
        <f t="shared" si="90"/>
        <v/>
      </c>
      <c r="AE629" s="7">
        <f>Dashboard!L630</f>
        <v>0.0149840348274219</v>
      </c>
      <c r="AF629" s="7">
        <f t="shared" si="88"/>
        <v>0.245986200028802</v>
      </c>
    </row>
    <row r="630" spans="21:32">
      <c r="U630" s="214" t="s">
        <v>1242</v>
      </c>
      <c r="V630" s="209">
        <f>Dashboard!F631</f>
        <v>-13.9666000853956</v>
      </c>
      <c r="W630" s="209">
        <f>Dashboard!G631</f>
        <v>-16.0189749321672</v>
      </c>
      <c r="X630" s="209">
        <f>Dashboard!H631</f>
        <v>-14.8260333409748</v>
      </c>
      <c r="Y630" s="209">
        <f>Dashboard!I631</f>
        <v>-16.4021941648736</v>
      </c>
      <c r="Z630" s="209">
        <f>Dashboard!J631</f>
        <v>-16.1753938807672</v>
      </c>
      <c r="AA630" s="7">
        <f t="shared" si="89"/>
        <v>-9.06519503305439</v>
      </c>
      <c r="AB630" s="208" t="s">
        <v>1662</v>
      </c>
      <c r="AC630" s="176" t="s">
        <v>1663</v>
      </c>
      <c r="AD630" t="str">
        <f t="shared" si="90"/>
        <v>N</v>
      </c>
      <c r="AE630" s="7">
        <f>Dashboard!L631</f>
        <v>-0.552198448842883</v>
      </c>
      <c r="AF630" s="7">
        <f t="shared" si="88"/>
        <v>-9.06519503305439</v>
      </c>
    </row>
    <row r="631" spans="21:32">
      <c r="U631" s="214" t="s">
        <v>1244</v>
      </c>
      <c r="V631" s="209">
        <f>Dashboard!F632</f>
        <v>3.72077423975822</v>
      </c>
      <c r="W631" s="209">
        <f>Dashboard!G632</f>
        <v>3.27378357922445</v>
      </c>
      <c r="X631" s="209">
        <f>Dashboard!H632</f>
        <v>4.04360002695057</v>
      </c>
      <c r="Y631" s="209">
        <f>Dashboard!I632</f>
        <v>4.90074054166646</v>
      </c>
      <c r="Z631" s="209">
        <f>Dashboard!J632</f>
        <v>3.84878417188787</v>
      </c>
      <c r="AA631" s="7">
        <f t="shared" si="89"/>
        <v>0.525370454840569</v>
      </c>
      <c r="AB631" s="208" t="s">
        <v>1367</v>
      </c>
      <c r="AC631" s="22" t="s">
        <v>1368</v>
      </c>
      <c r="AD631" t="str">
        <f t="shared" si="90"/>
        <v>N</v>
      </c>
      <c r="AE631" s="7">
        <f>Dashboard!L632</f>
        <v>0.0320024830324135</v>
      </c>
      <c r="AF631" s="7">
        <f t="shared" si="88"/>
        <v>0.525370454840569</v>
      </c>
    </row>
    <row r="632" spans="21:32">
      <c r="U632" s="214" t="s">
        <v>1245</v>
      </c>
      <c r="V632" s="209">
        <f>Dashboard!F633</f>
        <v>1.4164432885386</v>
      </c>
      <c r="W632" s="209">
        <f>Dashboard!G633</f>
        <v>1.51697691067452</v>
      </c>
      <c r="X632" s="209">
        <f>Dashboard!H633</f>
        <v>0.890199565004263</v>
      </c>
      <c r="Y632" s="209">
        <f>Dashboard!I633</f>
        <v>2.23092445590327</v>
      </c>
      <c r="Z632" s="209">
        <f>Dashboard!J633</f>
        <v>2.40145780854192</v>
      </c>
      <c r="AA632" s="7">
        <f t="shared" si="89"/>
        <v>4.04263573762827</v>
      </c>
      <c r="AB632" s="208" t="s">
        <v>1664</v>
      </c>
      <c r="AC632" s="176" t="s">
        <v>1665</v>
      </c>
      <c r="AD632" t="str">
        <f t="shared" si="90"/>
        <v>N</v>
      </c>
      <c r="AE632" s="7">
        <f>Dashboard!L633</f>
        <v>0.24625363000083</v>
      </c>
      <c r="AF632" s="7">
        <f t="shared" si="88"/>
        <v>4.04263573762827</v>
      </c>
    </row>
    <row r="633" spans="21:32">
      <c r="U633" s="214" t="s">
        <v>1247</v>
      </c>
      <c r="V633" s="209">
        <f>Dashboard!F634</f>
        <v>3.44566769883871</v>
      </c>
      <c r="W633" s="209">
        <f>Dashboard!G634</f>
        <v>3.57324040666623</v>
      </c>
      <c r="X633" s="209">
        <f>Dashboard!H634</f>
        <v>3.52240530374348</v>
      </c>
      <c r="Y633" s="209">
        <f>Dashboard!I634</f>
        <v>4.6717927875635</v>
      </c>
      <c r="Z633" s="209">
        <f>Dashboard!J634</f>
        <v>3.53772216287634</v>
      </c>
      <c r="AA633" s="7">
        <f t="shared" si="89"/>
        <v>0.377804244068883</v>
      </c>
      <c r="AB633" s="208" t="s">
        <v>1248</v>
      </c>
      <c r="AC633" s="22" t="s">
        <v>1248</v>
      </c>
      <c r="AD633" t="str">
        <f t="shared" si="90"/>
        <v/>
      </c>
      <c r="AE633" s="7">
        <f>Dashboard!L634</f>
        <v>0.0230136160094068</v>
      </c>
      <c r="AF633" s="7">
        <f t="shared" si="88"/>
        <v>0.377804244068883</v>
      </c>
    </row>
    <row r="634" spans="21:32">
      <c r="U634" s="214" t="s">
        <v>1249</v>
      </c>
      <c r="V634" s="209">
        <f>Dashboard!F635</f>
        <v>-1.52874024080768</v>
      </c>
      <c r="W634" s="209">
        <f>Dashboard!G635</f>
        <v>-1.76485097503481</v>
      </c>
      <c r="X634" s="209">
        <f>Dashboard!H635</f>
        <v>-0.790625125229417</v>
      </c>
      <c r="Y634" s="209">
        <f>Dashboard!I635</f>
        <v>0.477913562284857</v>
      </c>
      <c r="Z634" s="209">
        <f>Dashboard!J635</f>
        <v>-0.462594518070833</v>
      </c>
      <c r="AA634" s="7">
        <f t="shared" si="89"/>
        <v>4.37560940750496</v>
      </c>
      <c r="AB634" s="208" t="s">
        <v>1666</v>
      </c>
      <c r="AC634" s="176" t="s">
        <v>1666</v>
      </c>
      <c r="AD634" t="str">
        <f t="shared" si="90"/>
        <v/>
      </c>
      <c r="AE634" s="7">
        <f>Dashboard!L635</f>
        <v>0.266536430684212</v>
      </c>
      <c r="AF634" s="7">
        <f t="shared" si="88"/>
        <v>4.37560940750496</v>
      </c>
    </row>
    <row r="635" spans="21:32">
      <c r="U635" s="214" t="s">
        <v>1251</v>
      </c>
      <c r="V635" s="209">
        <f>Dashboard!F636</f>
        <v>0.635132902364823</v>
      </c>
      <c r="W635" s="209">
        <f>Dashboard!G636</f>
        <v>0.67610376429887</v>
      </c>
      <c r="X635" s="209">
        <f>Dashboard!H636</f>
        <v>1.15060151814515</v>
      </c>
      <c r="Y635" s="209">
        <f>Dashboard!I636</f>
        <v>0.876880833072347</v>
      </c>
      <c r="Z635" s="209">
        <f>Dashboard!J636</f>
        <v>0.277056213456743</v>
      </c>
      <c r="AA635" s="7">
        <f t="shared" si="89"/>
        <v>-1.46959622421254</v>
      </c>
      <c r="AB635" s="208" t="s">
        <v>1252</v>
      </c>
      <c r="AC635" s="22" t="s">
        <v>1252</v>
      </c>
      <c r="AD635" t="str">
        <f t="shared" si="90"/>
        <v/>
      </c>
      <c r="AE635" s="7">
        <f>Dashboard!L636</f>
        <v>-0.08951917222702</v>
      </c>
      <c r="AF635" s="7">
        <f t="shared" si="88"/>
        <v>-1.46959622421254</v>
      </c>
    </row>
    <row r="636" spans="21:32">
      <c r="U636" s="214" t="s">
        <v>1253</v>
      </c>
      <c r="V636" s="209">
        <f>Dashboard!F637</f>
        <v>-6.22091152369374</v>
      </c>
      <c r="W636" s="209">
        <f>Dashboard!G637</f>
        <v>-7.14472355258549</v>
      </c>
      <c r="X636" s="209">
        <f>Dashboard!H637</f>
        <v>-6.60905715332233</v>
      </c>
      <c r="Y636" s="209">
        <f>Dashboard!I637</f>
        <v>-6.98899082417391</v>
      </c>
      <c r="Z636" s="209">
        <f>Dashboard!J637</f>
        <v>-7.83078635632016</v>
      </c>
      <c r="AA636" s="7">
        <f t="shared" si="89"/>
        <v>-6.6071488280822</v>
      </c>
      <c r="AB636" s="208" t="s">
        <v>1254</v>
      </c>
      <c r="AC636" s="176" t="s">
        <v>1254</v>
      </c>
      <c r="AD636" t="str">
        <f t="shared" si="90"/>
        <v/>
      </c>
      <c r="AE636" s="7">
        <f>Dashboard!L637</f>
        <v>-0.402468708156604</v>
      </c>
      <c r="AF636" s="7">
        <f t="shared" si="88"/>
        <v>-6.6071488280822</v>
      </c>
    </row>
    <row r="637" spans="21:32">
      <c r="U637" s="214" t="s">
        <v>1255</v>
      </c>
      <c r="V637" s="209">
        <f>Dashboard!F638</f>
        <v>0.980500414315014</v>
      </c>
      <c r="W637" s="209">
        <f>Dashboard!G638</f>
        <v>0.725900957043645</v>
      </c>
      <c r="X637" s="209">
        <f>Dashboard!H638</f>
        <v>1.34548117569269</v>
      </c>
      <c r="Y637" s="209">
        <f>Dashboard!I638</f>
        <v>1.21173623667477</v>
      </c>
      <c r="Z637" s="209">
        <f>Dashboard!J638</f>
        <v>1.6277137172292</v>
      </c>
      <c r="AA637" s="7">
        <f t="shared" si="89"/>
        <v>2.65625285221226</v>
      </c>
      <c r="AB637" s="208" t="s">
        <v>1667</v>
      </c>
      <c r="AC637" s="218" t="s">
        <v>1667</v>
      </c>
      <c r="AD637" t="str">
        <f t="shared" si="90"/>
        <v/>
      </c>
      <c r="AE637" s="7">
        <f>Dashboard!L638</f>
        <v>0.161803325728546</v>
      </c>
      <c r="AF637" s="7">
        <f t="shared" si="88"/>
        <v>2.65625285221226</v>
      </c>
    </row>
    <row r="638" spans="27:32">
      <c r="AA638" s="7">
        <f t="shared" si="89"/>
        <v>-0.0894365688577322</v>
      </c>
      <c r="AE638" s="7">
        <f>Dashboard!L639</f>
        <v>-0.00544795058605918</v>
      </c>
      <c r="AF638" s="7">
        <f t="shared" si="88"/>
        <v>-0.0894365688577322</v>
      </c>
    </row>
  </sheetData>
  <sheetCalcPr fullCalcOnLoad="1"/>
  <pageMargins left="0.75" right="0.75" top="1" bottom="1" header="0.5" footer="0.5"/>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codeName="Sheet5">
    <pageSetUpPr fitToPage="1"/>
  </sheetPr>
  <dimension ref="A1:AG655"/>
  <sheetViews>
    <sheetView showGridLines="0" workbookViewId="0">
      <pane ySplit="13" topLeftCell="A14" activePane="bottomLeft" state="frozen"/>
      <selection/>
      <selection pane="bottomLeft" activeCell="F12" sqref="F12:J12"/>
    </sheetView>
  </sheetViews>
  <sheetFormatPr defaultColWidth="9.14285714285714" defaultRowHeight="12"/>
  <cols>
    <col min="1" max="1" width="18.2857142857143" customWidth="1"/>
    <col min="2" max="2" width="11.2857142857143" customWidth="1"/>
    <col min="3" max="6" width="11" customWidth="1"/>
    <col min="7" max="7" width="11.4285714285714" customWidth="1"/>
    <col min="8" max="8" width="11.8571428571429" customWidth="1"/>
    <col min="9" max="11" width="11" customWidth="1"/>
    <col min="12" max="12" width="12.7142857142857" customWidth="1"/>
    <col min="13" max="13" width="12.4285714285714" customWidth="1"/>
    <col min="14" max="14" width="9.42857142857143" customWidth="1"/>
    <col min="16" max="16" width="10.8571428571429" customWidth="1"/>
    <col min="17" max="17" width="10.8571428571429" style="113" customWidth="1"/>
    <col min="18" max="18" width="7.71428571428571" style="113" customWidth="1"/>
    <col min="19" max="19" width="9.42857142857143" style="113" customWidth="1"/>
    <col min="20" max="20" width="10.2857142857143" style="113" customWidth="1"/>
    <col min="21" max="27" width="9.14285714285714" style="113"/>
  </cols>
  <sheetData>
    <row r="1" s="84" customFormat="1" ht="15" customHeight="1" spans="17:27">
      <c r="Q1" s="111"/>
      <c r="R1" s="111"/>
      <c r="S1" s="111"/>
      <c r="T1" s="111"/>
      <c r="U1" s="111"/>
      <c r="V1" s="111"/>
      <c r="W1" s="111"/>
      <c r="X1" s="111"/>
      <c r="Y1" s="111"/>
      <c r="Z1" s="111"/>
      <c r="AA1" s="111"/>
    </row>
    <row r="2" s="8" customFormat="1" ht="4.5" customHeight="1" spans="17:27">
      <c r="Q2" s="112"/>
      <c r="R2" s="112"/>
      <c r="S2" s="112"/>
      <c r="T2" s="112"/>
      <c r="U2" s="112"/>
      <c r="V2" s="112"/>
      <c r="W2" s="112"/>
      <c r="X2" s="112"/>
      <c r="Y2" s="112"/>
      <c r="Z2" s="112"/>
      <c r="AA2" s="112"/>
    </row>
    <row r="3" s="85" customFormat="1" ht="4.5" customHeight="1" spans="17:27">
      <c r="Q3" s="113"/>
      <c r="R3" s="113"/>
      <c r="S3" s="113"/>
      <c r="T3" s="113"/>
      <c r="U3" s="113"/>
      <c r="V3" s="113"/>
      <c r="W3" s="113"/>
      <c r="X3" s="113"/>
      <c r="Y3" s="113"/>
      <c r="Z3" s="113"/>
      <c r="AA3" s="113"/>
    </row>
    <row r="4" s="85" customFormat="1" ht="51" customHeight="1" spans="1:27">
      <c r="A4" s="134" t="s">
        <v>1668</v>
      </c>
      <c r="B4" s="135"/>
      <c r="C4" s="135"/>
      <c r="D4" s="135"/>
      <c r="E4" s="135"/>
      <c r="F4" s="135"/>
      <c r="G4" s="135"/>
      <c r="H4" s="135"/>
      <c r="I4" s="135"/>
      <c r="J4" s="135"/>
      <c r="K4" s="135"/>
      <c r="L4" s="135"/>
      <c r="M4" s="177"/>
      <c r="N4" s="113"/>
      <c r="O4" s="113"/>
      <c r="Q4" s="113"/>
      <c r="R4" s="113"/>
      <c r="S4" s="113"/>
      <c r="T4" s="113"/>
      <c r="U4" s="113"/>
      <c r="V4" s="113"/>
      <c r="W4" s="113"/>
      <c r="X4" s="113"/>
      <c r="Y4" s="113"/>
      <c r="Z4" s="113"/>
      <c r="AA4" s="113"/>
    </row>
    <row r="5" s="113" customFormat="1" ht="40.5" customHeight="1" spans="1:13">
      <c r="A5" s="136" t="s">
        <v>1669</v>
      </c>
      <c r="B5" s="137" t="s">
        <v>1670</v>
      </c>
      <c r="C5" s="138"/>
      <c r="D5" s="139"/>
      <c r="E5" s="137" t="s">
        <v>1671</v>
      </c>
      <c r="F5" s="138"/>
      <c r="G5" s="139"/>
      <c r="H5" s="137" t="s">
        <v>1672</v>
      </c>
      <c r="I5" s="139"/>
      <c r="J5" s="136" t="s">
        <v>1673</v>
      </c>
      <c r="K5" s="137" t="s">
        <v>1674</v>
      </c>
      <c r="L5" s="138"/>
      <c r="M5" s="139"/>
    </row>
    <row r="6" s="113" customFormat="1" ht="54" customHeight="1" spans="1:19">
      <c r="A6" s="140" t="s">
        <v>1675</v>
      </c>
      <c r="B6" s="141" t="s">
        <v>18</v>
      </c>
      <c r="C6" s="141" t="s">
        <v>5</v>
      </c>
      <c r="D6" s="141" t="s">
        <v>6</v>
      </c>
      <c r="E6" s="141" t="s">
        <v>19</v>
      </c>
      <c r="F6" s="141" t="s">
        <v>22</v>
      </c>
      <c r="G6" s="141" t="s">
        <v>25</v>
      </c>
      <c r="H6" s="141" t="s">
        <v>28</v>
      </c>
      <c r="I6" s="141" t="s">
        <v>31</v>
      </c>
      <c r="J6" s="170" t="s">
        <v>34</v>
      </c>
      <c r="K6" s="141" t="s">
        <v>37</v>
      </c>
      <c r="L6" s="170" t="s">
        <v>40</v>
      </c>
      <c r="M6" s="178" t="s">
        <v>43</v>
      </c>
      <c r="O6" s="179" t="s">
        <v>1676</v>
      </c>
      <c r="P6" s="180"/>
      <c r="S6" s="113">
        <v>10</v>
      </c>
    </row>
    <row r="7" s="85" customFormat="1" ht="13.5" customHeight="1" spans="1:27">
      <c r="A7" s="142" t="s">
        <v>1677</v>
      </c>
      <c r="B7" s="143">
        <v>10</v>
      </c>
      <c r="C7" s="143">
        <v>10</v>
      </c>
      <c r="D7" s="143">
        <v>10</v>
      </c>
      <c r="E7" s="143">
        <v>10</v>
      </c>
      <c r="F7" s="143">
        <v>10</v>
      </c>
      <c r="G7" s="143">
        <v>10</v>
      </c>
      <c r="H7" s="143">
        <v>10</v>
      </c>
      <c r="I7" s="143">
        <v>10</v>
      </c>
      <c r="J7" s="143">
        <v>10</v>
      </c>
      <c r="K7" s="143">
        <v>10</v>
      </c>
      <c r="L7" s="143">
        <v>10</v>
      </c>
      <c r="M7" s="143">
        <v>10</v>
      </c>
      <c r="N7" s="162"/>
      <c r="O7" s="181"/>
      <c r="Q7" s="113"/>
      <c r="R7" s="113"/>
      <c r="S7" s="113"/>
      <c r="T7" s="113"/>
      <c r="U7" s="113"/>
      <c r="V7" s="113"/>
      <c r="W7" s="113"/>
      <c r="X7" s="113"/>
      <c r="Y7" s="113"/>
      <c r="Z7" s="113"/>
      <c r="AA7" s="113"/>
    </row>
    <row r="8" s="85" customFormat="1" ht="24.75" customHeight="1" spans="1:27">
      <c r="A8" s="144" t="s">
        <v>1678</v>
      </c>
      <c r="B8" s="145"/>
      <c r="C8" s="145"/>
      <c r="D8" s="145"/>
      <c r="E8" s="145"/>
      <c r="F8" s="145"/>
      <c r="G8" s="160"/>
      <c r="H8" s="145"/>
      <c r="I8" s="160"/>
      <c r="J8" s="145"/>
      <c r="K8" s="160"/>
      <c r="L8" s="145"/>
      <c r="M8" s="182"/>
      <c r="O8" s="181"/>
      <c r="Q8" s="113"/>
      <c r="R8" s="113"/>
      <c r="S8" s="113"/>
      <c r="T8" s="113"/>
      <c r="U8" s="113"/>
      <c r="V8" s="113"/>
      <c r="W8" s="113"/>
      <c r="X8" s="113"/>
      <c r="Y8" s="113"/>
      <c r="Z8" s="113"/>
      <c r="AA8" s="113"/>
    </row>
    <row r="9" s="85" customFormat="1" ht="3" customHeight="1" spans="1:27">
      <c r="A9" s="146"/>
      <c r="B9" s="147"/>
      <c r="C9" s="148"/>
      <c r="D9" s="148"/>
      <c r="E9" s="148"/>
      <c r="F9" s="148"/>
      <c r="G9" s="161"/>
      <c r="H9" s="162"/>
      <c r="I9" s="162"/>
      <c r="J9" s="162"/>
      <c r="K9" s="171"/>
      <c r="L9" s="171"/>
      <c r="M9" s="171"/>
      <c r="N9" s="113"/>
      <c r="O9" s="113"/>
      <c r="P9" s="113"/>
      <c r="Q9" s="113"/>
      <c r="R9" s="113"/>
      <c r="S9" s="113"/>
      <c r="T9" s="113"/>
      <c r="U9" s="113"/>
      <c r="V9" s="113"/>
      <c r="W9" s="113"/>
      <c r="X9" s="113"/>
      <c r="Y9" s="113"/>
      <c r="Z9" s="113"/>
      <c r="AA9" s="113"/>
    </row>
    <row r="10" s="85" customFormat="1" ht="15" customHeight="1" spans="1:27">
      <c r="A10" s="149"/>
      <c r="B10" s="150"/>
      <c r="C10" s="151"/>
      <c r="D10" s="151"/>
      <c r="E10" s="163"/>
      <c r="F10" s="164" t="s">
        <v>1679</v>
      </c>
      <c r="G10" s="164"/>
      <c r="H10" s="164"/>
      <c r="I10" s="164"/>
      <c r="J10" s="164"/>
      <c r="K10" s="172"/>
      <c r="L10" s="173" t="s">
        <v>1680</v>
      </c>
      <c r="M10" s="183" t="s">
        <v>1681</v>
      </c>
      <c r="N10" s="184"/>
      <c r="O10" s="184"/>
      <c r="P10" s="185"/>
      <c r="Q10" s="113"/>
      <c r="R10" s="113"/>
      <c r="S10" s="113"/>
      <c r="T10" s="113"/>
      <c r="U10" s="113"/>
      <c r="V10" s="113"/>
      <c r="W10" s="113"/>
      <c r="X10" s="113"/>
      <c r="Y10" s="113"/>
      <c r="Z10" s="113"/>
      <c r="AA10" s="113"/>
    </row>
    <row r="11" ht="17.25" customHeight="1" spans="1:33">
      <c r="A11" s="152"/>
      <c r="B11" s="153"/>
      <c r="C11" s="153"/>
      <c r="D11" s="153"/>
      <c r="F11" s="164"/>
      <c r="G11" s="164"/>
      <c r="H11" s="164"/>
      <c r="I11" s="164"/>
      <c r="J11" s="164"/>
      <c r="L11" s="173"/>
      <c r="M11" s="186" t="s">
        <v>1682</v>
      </c>
      <c r="N11" s="187"/>
      <c r="O11" s="187"/>
      <c r="P11" s="188"/>
      <c r="Q11" s="194"/>
      <c r="R11" s="194"/>
      <c r="S11" s="194"/>
      <c r="T11" s="194"/>
      <c r="AB11" s="85"/>
      <c r="AC11" s="85"/>
      <c r="AD11" s="85"/>
      <c r="AE11" s="85"/>
      <c r="AF11" s="85"/>
      <c r="AG11" s="85"/>
    </row>
    <row r="12" ht="16.5" customHeight="1" spans="1:33">
      <c r="A12" s="86"/>
      <c r="B12" s="86"/>
      <c r="C12" s="86"/>
      <c r="D12" s="86"/>
      <c r="F12" s="165" t="s">
        <v>1683</v>
      </c>
      <c r="G12" s="165"/>
      <c r="H12" s="165"/>
      <c r="I12" s="165"/>
      <c r="J12" s="165"/>
      <c r="L12" s="173"/>
      <c r="M12" s="186" t="s">
        <v>1684</v>
      </c>
      <c r="N12" s="189"/>
      <c r="O12" s="189"/>
      <c r="P12" s="190"/>
      <c r="Q12" s="195"/>
      <c r="R12" s="195"/>
      <c r="S12" s="195"/>
      <c r="T12" s="195"/>
      <c r="AB12" s="85"/>
      <c r="AC12" s="85"/>
      <c r="AD12" s="85"/>
      <c r="AE12" s="85"/>
      <c r="AF12" s="85"/>
      <c r="AG12" s="85"/>
    </row>
    <row r="13" s="133" customFormat="1" ht="18.75" customHeight="1" spans="1:33">
      <c r="A13" s="154" t="s">
        <v>1685</v>
      </c>
      <c r="B13" s="154"/>
      <c r="C13" s="155" t="s">
        <v>17</v>
      </c>
      <c r="D13" s="155"/>
      <c r="E13" s="154"/>
      <c r="F13" s="166">
        <v>2006</v>
      </c>
      <c r="G13" s="166">
        <v>2007</v>
      </c>
      <c r="H13" s="166">
        <v>2008</v>
      </c>
      <c r="I13" s="166">
        <v>2009</v>
      </c>
      <c r="J13" s="166">
        <v>2010</v>
      </c>
      <c r="K13" s="154"/>
      <c r="L13" s="174"/>
      <c r="M13" s="186" t="s">
        <v>1686</v>
      </c>
      <c r="N13" s="191"/>
      <c r="O13" s="191"/>
      <c r="P13" s="192"/>
      <c r="Q13" s="196"/>
      <c r="R13" s="196"/>
      <c r="S13" s="195"/>
      <c r="T13" s="195"/>
      <c r="U13" s="113"/>
      <c r="V13" s="113"/>
      <c r="W13" s="113"/>
      <c r="X13" s="113"/>
      <c r="Y13" s="113"/>
      <c r="Z13" s="113"/>
      <c r="AA13" s="113"/>
      <c r="AB13" s="113"/>
      <c r="AC13" s="113"/>
      <c r="AD13" s="113"/>
      <c r="AE13" s="113"/>
      <c r="AF13" s="113"/>
      <c r="AG13" s="113"/>
    </row>
    <row r="14" spans="1:33">
      <c r="A14" s="156" t="s">
        <v>21</v>
      </c>
      <c r="B14" s="156"/>
      <c r="C14" s="157" t="s">
        <v>21</v>
      </c>
      <c r="D14" s="157"/>
      <c r="E14" s="167"/>
      <c r="F14" s="168">
        <f>calcs!C7+calcs!H7+calcs!M7+calcs!R7+calcs!W7+calcs!AB7+calcs!AG7+calcs!AL7+calcs!AQ7+calcs!AV7+calcs!BA7+calcs!BF7</f>
        <v>12.4923638729198</v>
      </c>
      <c r="G14" s="168">
        <f>calcs!D7+calcs!I7+calcs!N7+calcs!S7+calcs!X7+calcs!AC7+calcs!AH7+calcs!AM7+calcs!AR7+calcs!AW7+calcs!BB7+calcs!BG7</f>
        <v>11.3423572840748</v>
      </c>
      <c r="H14" s="168">
        <f>calcs!E7+calcs!J7+calcs!O7+calcs!T7+calcs!Y7+calcs!AD7+calcs!AI7+calcs!AN7+calcs!AS7+calcs!AX7+calcs!BC7+calcs!BH7</f>
        <v>12.2937203316694</v>
      </c>
      <c r="I14" s="168">
        <f>calcs!F7+calcs!K7+calcs!P7+calcs!U7+calcs!Z7+calcs!AE7+calcs!AJ7+calcs!AO7+calcs!AT7+calcs!AY7+calcs!BD7+calcs!BI7</f>
        <v>12.9135389314591</v>
      </c>
      <c r="J14" s="168">
        <f>calcs!G7+calcs!L7+calcs!Q7+calcs!V7+calcs!AA7+calcs!AF7+calcs!AK7+calcs!AP7+calcs!AU7+calcs!AZ7+calcs!BE7+calcs!BJ7</f>
        <v>12.7084416450237</v>
      </c>
      <c r="K14" s="22"/>
      <c r="L14" s="175">
        <f>SUM(P14:S14)/4</f>
        <v>0.0540194430259713</v>
      </c>
      <c r="M14" s="85"/>
      <c r="N14" s="113"/>
      <c r="O14" s="113"/>
      <c r="P14" s="193">
        <f t="shared" ref="P14:S20" si="0">G14-F14</f>
        <v>-1.15000658884501</v>
      </c>
      <c r="Q14" s="193">
        <f t="shared" si="0"/>
        <v>0.951363047594587</v>
      </c>
      <c r="R14" s="193">
        <f t="shared" si="0"/>
        <v>0.619818599789774</v>
      </c>
      <c r="S14" s="193">
        <f t="shared" si="0"/>
        <v>-0.205097286435461</v>
      </c>
      <c r="AB14" s="197"/>
      <c r="AC14" s="197"/>
      <c r="AD14" s="197"/>
      <c r="AE14" s="197"/>
      <c r="AF14" s="197"/>
      <c r="AG14" s="85"/>
    </row>
    <row r="15" spans="1:33">
      <c r="A15" s="158" t="s">
        <v>1269</v>
      </c>
      <c r="B15" s="158"/>
      <c r="C15" s="159" t="s">
        <v>24</v>
      </c>
      <c r="D15" s="159"/>
      <c r="E15" s="169"/>
      <c r="F15" s="168">
        <f>calcs!C8+calcs!H8+calcs!M8+calcs!R8+calcs!W8+calcs!AB8+calcs!AG8+calcs!AL8+calcs!AQ8+calcs!AV8+calcs!BA8+calcs!BF8</f>
        <v>0.987941641628414</v>
      </c>
      <c r="G15" s="168">
        <f>calcs!D8+calcs!I8+calcs!N8+calcs!S8+calcs!X8+calcs!AC8+calcs!AH8+calcs!AM8+calcs!AR8+calcs!AW8+calcs!BB8+calcs!BG8</f>
        <v>1.22519960808736</v>
      </c>
      <c r="H15" s="168">
        <f>calcs!E8+calcs!J8+calcs!O8+calcs!T8+calcs!Y8+calcs!AD8+calcs!AI8+calcs!AN8+calcs!AS8+calcs!AX8+calcs!BC8+calcs!BH8</f>
        <v>0.711799065684504</v>
      </c>
      <c r="I15" s="168">
        <f>calcs!F8+calcs!K8+calcs!P8+calcs!U8+calcs!Z8+calcs!AE8+calcs!AJ8+calcs!AO8+calcs!AT8+calcs!AY8+calcs!BD8+calcs!BI8</f>
        <v>1.78509195297229</v>
      </c>
      <c r="J15" s="168">
        <f>calcs!G8+calcs!L8+calcs!Q8+calcs!V8+calcs!AA8+calcs!AF8+calcs!AK8+calcs!AP8+calcs!AU8+calcs!AZ8+calcs!BE8+calcs!BJ8</f>
        <v>1.36609836327798</v>
      </c>
      <c r="K15" s="176"/>
      <c r="L15" s="175">
        <f t="shared" ref="L15:L77" si="1">SUM(P15:S15)/4</f>
        <v>0.0945391804123905</v>
      </c>
      <c r="M15" s="85"/>
      <c r="N15" s="113"/>
      <c r="O15" s="113"/>
      <c r="P15" s="193">
        <f t="shared" si="0"/>
        <v>0.237257966458949</v>
      </c>
      <c r="Q15" s="193">
        <f t="shared" si="0"/>
        <v>-0.513400542402859</v>
      </c>
      <c r="R15" s="193">
        <f t="shared" si="0"/>
        <v>1.07329288728778</v>
      </c>
      <c r="S15" s="193">
        <f t="shared" si="0"/>
        <v>-0.418993589694311</v>
      </c>
      <c r="U15" s="193"/>
      <c r="AB15" s="197"/>
      <c r="AC15" s="197"/>
      <c r="AD15" s="197"/>
      <c r="AE15" s="197"/>
      <c r="AF15" s="197"/>
      <c r="AG15" s="85"/>
    </row>
    <row r="16" spans="1:33">
      <c r="A16" s="156" t="s">
        <v>1269</v>
      </c>
      <c r="B16" s="156"/>
      <c r="C16" s="157" t="s">
        <v>27</v>
      </c>
      <c r="D16" s="157"/>
      <c r="E16" s="167"/>
      <c r="F16" s="168">
        <f>calcs!C9+calcs!H9+calcs!M9+calcs!R9+calcs!W9+calcs!AB9+calcs!AG9+calcs!AL9+calcs!AQ9+calcs!AV9+calcs!BA9+calcs!BF9</f>
        <v>-3.77825388010541</v>
      </c>
      <c r="G16" s="168">
        <f>calcs!D9+calcs!I9+calcs!N9+calcs!S9+calcs!X9+calcs!AC9+calcs!AH9+calcs!AM9+calcs!AR9+calcs!AW9+calcs!BB9+calcs!BG9</f>
        <v>-2.93145722078753</v>
      </c>
      <c r="H16" s="168">
        <f>calcs!E9+calcs!J9+calcs!O9+calcs!T9+calcs!Y9+calcs!AD9+calcs!AI9+calcs!AN9+calcs!AS9+calcs!AX9+calcs!BC9+calcs!BH9</f>
        <v>-3.43319379276346</v>
      </c>
      <c r="I16" s="168">
        <f>calcs!F9+calcs!K9+calcs!P9+calcs!U9+calcs!Z9+calcs!AE9+calcs!AJ9+calcs!AO9+calcs!AT9+calcs!AY9+calcs!BD9+calcs!BI9</f>
        <v>-5.09561315398227</v>
      </c>
      <c r="J16" s="168">
        <f>calcs!G9+calcs!L9+calcs!Q9+calcs!V9+calcs!AA9+calcs!AF9+calcs!AK9+calcs!AP9+calcs!AU9+calcs!AZ9+calcs!BE9+calcs!BJ9</f>
        <v>-4.41137025497565</v>
      </c>
      <c r="K16" s="22"/>
      <c r="L16" s="175">
        <f t="shared" si="1"/>
        <v>-0.158279093717561</v>
      </c>
      <c r="M16" s="85"/>
      <c r="N16" s="113"/>
      <c r="O16" s="113"/>
      <c r="P16" s="193">
        <f t="shared" si="0"/>
        <v>0.846796659317879</v>
      </c>
      <c r="Q16" s="193">
        <f t="shared" si="0"/>
        <v>-0.501736571975937</v>
      </c>
      <c r="R16" s="193">
        <f t="shared" si="0"/>
        <v>-1.66241936121881</v>
      </c>
      <c r="S16" s="193">
        <f t="shared" si="0"/>
        <v>0.684242899006622</v>
      </c>
      <c r="U16" s="193"/>
      <c r="AB16" s="197"/>
      <c r="AC16" s="197"/>
      <c r="AD16" s="197"/>
      <c r="AE16" s="197"/>
      <c r="AF16" s="197"/>
      <c r="AG16" s="85"/>
    </row>
    <row r="17" spans="1:33">
      <c r="A17" s="158" t="s">
        <v>1269</v>
      </c>
      <c r="B17" s="158"/>
      <c r="C17" s="159" t="s">
        <v>30</v>
      </c>
      <c r="D17" s="159"/>
      <c r="E17" s="169"/>
      <c r="F17" s="168">
        <f>calcs!C10+calcs!H10+calcs!M10+calcs!R10+calcs!W10+calcs!AB10+calcs!AG10+calcs!AL10+calcs!AQ10+calcs!AV10+calcs!BA10+calcs!BF10</f>
        <v>-1.02995457667241</v>
      </c>
      <c r="G17" s="168">
        <f>calcs!D10+calcs!I10+calcs!N10+calcs!S10+calcs!X10+calcs!AC10+calcs!AH10+calcs!AM10+calcs!AR10+calcs!AW10+calcs!BB10+calcs!BG10</f>
        <v>-1.45308129255251</v>
      </c>
      <c r="H17" s="168">
        <f>calcs!E10+calcs!J10+calcs!O10+calcs!T10+calcs!Y10+calcs!AD10+calcs!AI10+calcs!AN10+calcs!AS10+calcs!AX10+calcs!BC10+calcs!BH10</f>
        <v>-1.94237283373521</v>
      </c>
      <c r="I17" s="168">
        <f>calcs!F10+calcs!K10+calcs!P10+calcs!U10+calcs!Z10+calcs!AE10+calcs!AJ10+calcs!AO10+calcs!AT10+calcs!AY10+calcs!BD10+calcs!BI10</f>
        <v>-3.02968679110032</v>
      </c>
      <c r="J17" s="168">
        <f>calcs!G10+calcs!L10+calcs!Q10+calcs!V10+calcs!AA10+calcs!AF10+calcs!AK10+calcs!AP10+calcs!AU10+calcs!AZ10+calcs!BE10+calcs!BJ10</f>
        <v>-2.99115768440465</v>
      </c>
      <c r="K17" s="176"/>
      <c r="L17" s="175">
        <f t="shared" si="1"/>
        <v>-0.49030077693306</v>
      </c>
      <c r="M17" s="85"/>
      <c r="N17" s="113"/>
      <c r="O17" s="113"/>
      <c r="P17" s="193">
        <f t="shared" si="0"/>
        <v>-0.4231267158801</v>
      </c>
      <c r="Q17" s="193">
        <f t="shared" si="0"/>
        <v>-0.4892915411827</v>
      </c>
      <c r="R17" s="193">
        <f t="shared" si="0"/>
        <v>-1.08731395736511</v>
      </c>
      <c r="S17" s="193">
        <f t="shared" si="0"/>
        <v>0.0385291066956652</v>
      </c>
      <c r="U17" s="193"/>
      <c r="AB17" s="197"/>
      <c r="AC17" s="197"/>
      <c r="AD17" s="197"/>
      <c r="AE17" s="197"/>
      <c r="AF17" s="197"/>
      <c r="AG17" s="85"/>
    </row>
    <row r="18" spans="1:33">
      <c r="A18" s="156" t="s">
        <v>1269</v>
      </c>
      <c r="B18" s="156"/>
      <c r="C18" s="157" t="s">
        <v>33</v>
      </c>
      <c r="D18" s="157"/>
      <c r="E18" s="167"/>
      <c r="F18" s="168">
        <f>calcs!C11+calcs!H11+calcs!M11+calcs!R11+calcs!W11+calcs!AB11+calcs!AG11+calcs!AL11+calcs!AQ11+calcs!AV11+calcs!BA11+calcs!BF11</f>
        <v>-2.05159416313441</v>
      </c>
      <c r="G18" s="168">
        <f>calcs!D11+calcs!I11+calcs!N11+calcs!S11+calcs!X11+calcs!AC11+calcs!AH11+calcs!AM11+calcs!AR11+calcs!AW11+calcs!BB11+calcs!BG11</f>
        <v>-0.947229622627354</v>
      </c>
      <c r="H18" s="168">
        <f>calcs!E11+calcs!J11+calcs!O11+calcs!T11+calcs!Y11+calcs!AD11+calcs!AI11+calcs!AN11+calcs!AS11+calcs!AX11+calcs!BC11+calcs!BH11</f>
        <v>-2.03067230523612</v>
      </c>
      <c r="I18" s="168">
        <f>calcs!F11+calcs!K11+calcs!P11+calcs!U11+calcs!Z11+calcs!AE11+calcs!AJ11+calcs!AO11+calcs!AT11+calcs!AY11+calcs!BD11+calcs!BI11</f>
        <v>-3.25084179379267</v>
      </c>
      <c r="J18" s="168">
        <f>calcs!G11+calcs!L11+calcs!Q11+calcs!V11+calcs!AA11+calcs!AF11+calcs!AK11+calcs!AP11+calcs!AU11+calcs!AZ11+calcs!BE11+calcs!BJ11</f>
        <v>-3.77746996563848</v>
      </c>
      <c r="K18" s="22"/>
      <c r="L18" s="175">
        <f t="shared" si="1"/>
        <v>-0.431468950626018</v>
      </c>
      <c r="M18" s="85"/>
      <c r="N18" s="113"/>
      <c r="O18" s="113"/>
      <c r="P18" s="193">
        <f t="shared" si="0"/>
        <v>1.10436454050706</v>
      </c>
      <c r="Q18" s="193">
        <f t="shared" si="0"/>
        <v>-1.08344268260876</v>
      </c>
      <c r="R18" s="193">
        <f t="shared" si="0"/>
        <v>-1.22016948855655</v>
      </c>
      <c r="S18" s="193">
        <f t="shared" si="0"/>
        <v>-0.526628171845814</v>
      </c>
      <c r="U18" s="193"/>
      <c r="AB18" s="197"/>
      <c r="AC18" s="197"/>
      <c r="AD18" s="197"/>
      <c r="AE18" s="197"/>
      <c r="AF18" s="197"/>
      <c r="AG18" s="85"/>
    </row>
    <row r="19" spans="1:33">
      <c r="A19" s="158" t="s">
        <v>1269</v>
      </c>
      <c r="B19" s="158"/>
      <c r="C19" s="159" t="s">
        <v>36</v>
      </c>
      <c r="D19" s="159"/>
      <c r="E19" s="169"/>
      <c r="F19" s="168">
        <f>calcs!C12+calcs!H12+calcs!M12+calcs!R12+calcs!W12+calcs!AB12+calcs!AG12+calcs!AL12+calcs!AQ12+calcs!AV12+calcs!BA12+calcs!BF12</f>
        <v>1.87181626607707</v>
      </c>
      <c r="G19" s="168">
        <f>calcs!D12+calcs!I12+calcs!N12+calcs!S12+calcs!X12+calcs!AC12+calcs!AH12+calcs!AM12+calcs!AR12+calcs!AW12+calcs!BB12+calcs!BG12</f>
        <v>1.81477197388159</v>
      </c>
      <c r="H19" s="168">
        <f>calcs!E12+calcs!J12+calcs!O12+calcs!T12+calcs!Y12+calcs!AD12+calcs!AI12+calcs!AN12+calcs!AS12+calcs!AX12+calcs!BC12+calcs!BH12</f>
        <v>2.02090961900991</v>
      </c>
      <c r="I19" s="168">
        <f>calcs!F12+calcs!K12+calcs!P12+calcs!U12+calcs!Z12+calcs!AE12+calcs!AJ12+calcs!AO12+calcs!AT12+calcs!AY12+calcs!BD12+calcs!BI12</f>
        <v>0.996215870233444</v>
      </c>
      <c r="J19" s="168">
        <f>calcs!G12+calcs!L12+calcs!Q12+calcs!V12+calcs!AA12+calcs!AF12+calcs!AK12+calcs!AP12+calcs!AU12+calcs!AZ12+calcs!BE12+calcs!BJ12</f>
        <v>1.15171032177268</v>
      </c>
      <c r="K19" s="176"/>
      <c r="L19" s="175">
        <f t="shared" si="1"/>
        <v>-0.180026486076098</v>
      </c>
      <c r="M19" s="85"/>
      <c r="N19" s="113"/>
      <c r="O19" s="113"/>
      <c r="P19" s="193">
        <f t="shared" si="0"/>
        <v>-0.0570442921954777</v>
      </c>
      <c r="Q19" s="193">
        <f t="shared" si="0"/>
        <v>0.206137645128315</v>
      </c>
      <c r="R19" s="193">
        <f t="shared" si="0"/>
        <v>-1.02469374877646</v>
      </c>
      <c r="S19" s="193">
        <f t="shared" si="0"/>
        <v>0.155494451539234</v>
      </c>
      <c r="U19" s="193"/>
      <c r="AB19" s="197"/>
      <c r="AC19" s="197"/>
      <c r="AD19" s="197"/>
      <c r="AE19" s="197"/>
      <c r="AF19" s="197"/>
      <c r="AG19" s="85"/>
    </row>
    <row r="20" spans="1:33">
      <c r="A20" s="156" t="s">
        <v>1269</v>
      </c>
      <c r="B20" s="156"/>
      <c r="C20" s="157" t="s">
        <v>39</v>
      </c>
      <c r="D20" s="157"/>
      <c r="E20" s="167"/>
      <c r="F20" s="168">
        <f>calcs!C13+calcs!H13+calcs!M13+calcs!R13+calcs!W13+calcs!AB13+calcs!AG13+calcs!AL13+calcs!AQ13+calcs!AV13+calcs!BA13+calcs!BF13</f>
        <v>-0.486989173082444</v>
      </c>
      <c r="G20" s="168">
        <f>calcs!D13+calcs!I13+calcs!N13+calcs!S13+calcs!X13+calcs!AC13+calcs!AH13+calcs!AM13+calcs!AR13+calcs!AW13+calcs!BB13+calcs!BG13</f>
        <v>-0.630795972781421</v>
      </c>
      <c r="H20" s="168">
        <f>calcs!E13+calcs!J13+calcs!O13+calcs!T13+calcs!Y13+calcs!AD13+calcs!AI13+calcs!AN13+calcs!AS13+calcs!AX13+calcs!BC13+calcs!BH13</f>
        <v>-0.0441911146372953</v>
      </c>
      <c r="I20" s="168">
        <f>calcs!F13+calcs!K13+calcs!P13+calcs!U13+calcs!Z13+calcs!AE13+calcs!AJ13+calcs!AO13+calcs!AT13+calcs!AY13+calcs!BD13+calcs!BI13</f>
        <v>-0.925986918592778</v>
      </c>
      <c r="J20" s="168">
        <f>calcs!G13+calcs!L13+calcs!Q13+calcs!V13+calcs!AA13+calcs!AF13+calcs!AK13+calcs!AP13+calcs!AU13+calcs!AZ13+calcs!BE13+calcs!BJ13</f>
        <v>-0.951018592679679</v>
      </c>
      <c r="K20" s="22"/>
      <c r="L20" s="175">
        <f t="shared" si="1"/>
        <v>-0.116007354899309</v>
      </c>
      <c r="M20" s="85"/>
      <c r="N20" s="113"/>
      <c r="O20" s="113"/>
      <c r="P20" s="193">
        <f t="shared" si="0"/>
        <v>-0.143806799698977</v>
      </c>
      <c r="Q20" s="193">
        <f t="shared" si="0"/>
        <v>0.586604858144126</v>
      </c>
      <c r="R20" s="193">
        <f t="shared" si="0"/>
        <v>-0.881795803955483</v>
      </c>
      <c r="S20" s="193">
        <f t="shared" si="0"/>
        <v>-0.0250316740869008</v>
      </c>
      <c r="U20" s="193"/>
      <c r="AB20" s="197"/>
      <c r="AC20" s="197"/>
      <c r="AD20" s="197"/>
      <c r="AE20" s="197"/>
      <c r="AF20" s="197"/>
      <c r="AG20" s="85"/>
    </row>
    <row r="21" spans="1:33">
      <c r="A21" s="158" t="s">
        <v>1269</v>
      </c>
      <c r="B21" s="158"/>
      <c r="C21" s="159" t="s">
        <v>42</v>
      </c>
      <c r="D21" s="159"/>
      <c r="E21" s="169"/>
      <c r="F21" s="168">
        <f>calcs!C14+calcs!H14+calcs!M14+calcs!R14+calcs!W14+calcs!AB14+calcs!AG14+calcs!AL14+calcs!AQ14+calcs!AV14+calcs!BA14+calcs!BF14</f>
        <v>-8.4387353672191</v>
      </c>
      <c r="G21" s="168">
        <f>calcs!D14+calcs!I14+calcs!N14+calcs!S14+calcs!X14+calcs!AC14+calcs!AH14+calcs!AM14+calcs!AR14+calcs!AW14+calcs!BB14+calcs!BG14</f>
        <v>-6.75813004437974</v>
      </c>
      <c r="H21" s="168">
        <f>calcs!E14+calcs!J14+calcs!O14+calcs!T14+calcs!Y14+calcs!AD14+calcs!AI14+calcs!AN14+calcs!AS14+calcs!AX14+calcs!BC14+calcs!BH14</f>
        <v>-6.29399649256992</v>
      </c>
      <c r="I21" s="168">
        <f>calcs!F14+calcs!K14+calcs!P14+calcs!U14+calcs!Z14+calcs!AE14+calcs!AJ14+calcs!AO14+calcs!AT14+calcs!AY14+calcs!BD14+calcs!BI14</f>
        <v>-7.99723988918798</v>
      </c>
      <c r="J21" s="168">
        <f>calcs!G14+calcs!L14+calcs!Q14+calcs!V14+calcs!AA14+calcs!AF14+calcs!AK14+calcs!AP14+calcs!AU14+calcs!AZ14+calcs!BE14+calcs!BJ14</f>
        <v>-8.14858861188681</v>
      </c>
      <c r="K21" s="176"/>
      <c r="L21" s="175">
        <f t="shared" si="1"/>
        <v>0.0725366888330718</v>
      </c>
      <c r="M21" s="85"/>
      <c r="N21" s="113"/>
      <c r="O21" s="113"/>
      <c r="P21" s="193">
        <f>G21-F21</f>
        <v>1.68060532283935</v>
      </c>
      <c r="Q21" s="193">
        <f>H21-G21</f>
        <v>0.464133551809825</v>
      </c>
      <c r="R21" s="193">
        <f>I21-H21</f>
        <v>-1.70324339661806</v>
      </c>
      <c r="S21" s="193">
        <f>J21-I21</f>
        <v>-0.151348722698831</v>
      </c>
      <c r="U21" s="193"/>
      <c r="AB21" s="197"/>
      <c r="AC21" s="197"/>
      <c r="AD21" s="197"/>
      <c r="AE21" s="197"/>
      <c r="AF21" s="197"/>
      <c r="AG21" s="85"/>
    </row>
    <row r="22" spans="1:33">
      <c r="A22" s="156" t="s">
        <v>1269</v>
      </c>
      <c r="B22" s="156"/>
      <c r="C22" s="157" t="s">
        <v>45</v>
      </c>
      <c r="D22" s="157"/>
      <c r="E22" s="167"/>
      <c r="F22" s="168">
        <f>calcs!C15+calcs!H15+calcs!M15+calcs!R15+calcs!W15+calcs!AB15+calcs!AG15+calcs!AL15+calcs!AQ15+calcs!AV15+calcs!BA15+calcs!BF15</f>
        <v>0.45832941597176</v>
      </c>
      <c r="G22" s="168">
        <f>calcs!D15+calcs!I15+calcs!N15+calcs!S15+calcs!X15+calcs!AC15+calcs!AH15+calcs!AM15+calcs!AR15+calcs!AW15+calcs!BB15+calcs!BG15</f>
        <v>0.84220538958026</v>
      </c>
      <c r="H22" s="168">
        <f>calcs!E15+calcs!J15+calcs!O15+calcs!T15+calcs!Y15+calcs!AD15+calcs!AI15+calcs!AN15+calcs!AS15+calcs!AX15+calcs!BC15+calcs!BH15</f>
        <v>-0.343342352528701</v>
      </c>
      <c r="I22" s="168">
        <f>calcs!F15+calcs!K15+calcs!P15+calcs!U15+calcs!Z15+calcs!AE15+calcs!AJ15+calcs!AO15+calcs!AT15+calcs!AY15+calcs!BD15+calcs!BI15</f>
        <v>-1.43278668277381</v>
      </c>
      <c r="J22" s="168">
        <f>calcs!G15+calcs!L15+calcs!Q15+calcs!V15+calcs!AA15+calcs!AF15+calcs!AK15+calcs!AP15+calcs!AU15+calcs!AZ15+calcs!BE15+calcs!BJ15</f>
        <v>-0.750440106658104</v>
      </c>
      <c r="K22" s="22"/>
      <c r="L22" s="175">
        <f t="shared" si="1"/>
        <v>-0.302192380657466</v>
      </c>
      <c r="M22" s="85"/>
      <c r="N22" s="113"/>
      <c r="O22" s="113"/>
      <c r="P22" s="193">
        <f t="shared" ref="P22:S85" si="2">G22-F22</f>
        <v>0.3838759736085</v>
      </c>
      <c r="Q22" s="193">
        <f t="shared" si="2"/>
        <v>-1.18554774210896</v>
      </c>
      <c r="R22" s="193">
        <f t="shared" si="2"/>
        <v>-1.08944433024511</v>
      </c>
      <c r="S22" s="193">
        <f t="shared" si="2"/>
        <v>0.682346576115703</v>
      </c>
      <c r="U22" s="193"/>
      <c r="AB22" s="197"/>
      <c r="AC22" s="197"/>
      <c r="AD22" s="197"/>
      <c r="AE22" s="197"/>
      <c r="AF22" s="197"/>
      <c r="AG22" s="85"/>
    </row>
    <row r="23" spans="1:33">
      <c r="A23" s="158" t="s">
        <v>1269</v>
      </c>
      <c r="B23" s="158"/>
      <c r="C23" s="159" t="s">
        <v>47</v>
      </c>
      <c r="D23" s="159"/>
      <c r="E23" s="169"/>
      <c r="F23" s="168">
        <f>calcs!C16+calcs!H16+calcs!M16+calcs!R16+calcs!W16+calcs!AB16+calcs!AG16+calcs!AL16+calcs!AQ16+calcs!AV16+calcs!BA16+calcs!BF16</f>
        <v>-6.48686321551838</v>
      </c>
      <c r="G23" s="168">
        <f>calcs!D16+calcs!I16+calcs!N16+calcs!S16+calcs!X16+calcs!AC16+calcs!AH16+calcs!AM16+calcs!AR16+calcs!AW16+calcs!BB16+calcs!BG16</f>
        <v>-5.17276144625598</v>
      </c>
      <c r="H23" s="168">
        <f>calcs!E16+calcs!J16+calcs!O16+calcs!T16+calcs!Y16+calcs!AD16+calcs!AI16+calcs!AN16+calcs!AS16+calcs!AX16+calcs!BC16+calcs!BH16</f>
        <v>-6.16152669126812</v>
      </c>
      <c r="I23" s="168">
        <f>calcs!F16+calcs!K16+calcs!P16+calcs!U16+calcs!Z16+calcs!AE16+calcs!AJ16+calcs!AO16+calcs!AT16+calcs!AY16+calcs!BD16+calcs!BI16</f>
        <v>-8.28888291435316</v>
      </c>
      <c r="J23" s="168">
        <f>calcs!G16+calcs!L16+calcs!Q16+calcs!V16+calcs!AA16+calcs!AF16+calcs!AK16+calcs!AP16+calcs!AU16+calcs!AZ16+calcs!BE16+calcs!BJ16</f>
        <v>-7.50185312904992</v>
      </c>
      <c r="K23" s="176"/>
      <c r="L23" s="175">
        <f t="shared" si="1"/>
        <v>-0.253747478382886</v>
      </c>
      <c r="M23" s="85"/>
      <c r="N23" s="113"/>
      <c r="O23" s="113"/>
      <c r="P23" s="193">
        <f t="shared" si="2"/>
        <v>1.3141017692624</v>
      </c>
      <c r="Q23" s="193">
        <f t="shared" si="2"/>
        <v>-0.988765245012143</v>
      </c>
      <c r="R23" s="193">
        <f t="shared" si="2"/>
        <v>-2.12735622308504</v>
      </c>
      <c r="S23" s="193">
        <f t="shared" si="2"/>
        <v>0.787029785303237</v>
      </c>
      <c r="U23" s="193"/>
      <c r="AB23" s="197"/>
      <c r="AC23" s="197"/>
      <c r="AD23" s="197"/>
      <c r="AE23" s="197"/>
      <c r="AF23" s="197"/>
      <c r="AG23" s="85"/>
    </row>
    <row r="24" spans="1:33">
      <c r="A24" s="156" t="s">
        <v>1269</v>
      </c>
      <c r="B24" s="156"/>
      <c r="C24" s="157" t="s">
        <v>49</v>
      </c>
      <c r="D24" s="157"/>
      <c r="E24" s="167"/>
      <c r="F24" s="168">
        <f>calcs!C17+calcs!H17+calcs!M17+calcs!R17+calcs!W17+calcs!AB17+calcs!AG17+calcs!AL17+calcs!AQ17+calcs!AV17+calcs!BA17+calcs!BF17</f>
        <v>3.87844789188893</v>
      </c>
      <c r="G24" s="168">
        <f>calcs!D17+calcs!I17+calcs!N17+calcs!S17+calcs!X17+calcs!AC17+calcs!AH17+calcs!AM17+calcs!AR17+calcs!AW17+calcs!BB17+calcs!BG17</f>
        <v>2.34791155967244</v>
      </c>
      <c r="H24" s="168">
        <f>calcs!E17+calcs!J17+calcs!O17+calcs!T17+calcs!Y17+calcs!AD17+calcs!AI17+calcs!AN17+calcs!AS17+calcs!AX17+calcs!BC17+calcs!BH17</f>
        <v>3.08508833720161</v>
      </c>
      <c r="I24" s="168">
        <f>calcs!F17+calcs!K17+calcs!P17+calcs!U17+calcs!Z17+calcs!AE17+calcs!AJ17+calcs!AO17+calcs!AT17+calcs!AY17+calcs!BD17+calcs!BI17</f>
        <v>2.46409929732061</v>
      </c>
      <c r="J24" s="168">
        <f>calcs!G17+calcs!L17+calcs!Q17+calcs!V17+calcs!AA17+calcs!AF17+calcs!AK17+calcs!AP17+calcs!AU17+calcs!AZ17+calcs!BE17+calcs!BJ17</f>
        <v>2.47975159448283</v>
      </c>
      <c r="K24" s="22"/>
      <c r="L24" s="175">
        <f t="shared" si="1"/>
        <v>-0.349674074351525</v>
      </c>
      <c r="M24" s="85"/>
      <c r="N24" s="113"/>
      <c r="O24" s="113"/>
      <c r="P24" s="193">
        <f t="shared" si="2"/>
        <v>-1.5305363322165</v>
      </c>
      <c r="Q24" s="193">
        <f t="shared" si="2"/>
        <v>0.73717677752917</v>
      </c>
      <c r="R24" s="193">
        <f t="shared" si="2"/>
        <v>-0.620989039880995</v>
      </c>
      <c r="S24" s="193">
        <f t="shared" si="2"/>
        <v>0.0156522971622217</v>
      </c>
      <c r="U24" s="193"/>
      <c r="AB24" s="197"/>
      <c r="AC24" s="197"/>
      <c r="AD24" s="197"/>
      <c r="AE24" s="197"/>
      <c r="AF24" s="197"/>
      <c r="AG24" s="85"/>
    </row>
    <row r="25" spans="1:33">
      <c r="A25" s="158" t="s">
        <v>1269</v>
      </c>
      <c r="B25" s="158"/>
      <c r="C25" s="159" t="s">
        <v>51</v>
      </c>
      <c r="D25" s="159"/>
      <c r="E25" s="169"/>
      <c r="F25" s="168">
        <f>calcs!C18+calcs!H18+calcs!M18+calcs!R18+calcs!W18+calcs!AB18+calcs!AG18+calcs!AL18+calcs!AQ18+calcs!AV18+calcs!BA18+calcs!BF18</f>
        <v>1.98239323048606</v>
      </c>
      <c r="G25" s="168">
        <f>calcs!D18+calcs!I18+calcs!N18+calcs!S18+calcs!X18+calcs!AC18+calcs!AH18+calcs!AM18+calcs!AR18+calcs!AW18+calcs!BB18+calcs!BG18</f>
        <v>2.88766141027595</v>
      </c>
      <c r="H25" s="168">
        <f>calcs!E18+calcs!J18+calcs!O18+calcs!T18+calcs!Y18+calcs!AD18+calcs!AI18+calcs!AN18+calcs!AS18+calcs!AX18+calcs!BC18+calcs!BH18</f>
        <v>2.07693688756934</v>
      </c>
      <c r="I25" s="168">
        <f>calcs!F18+calcs!K18+calcs!P18+calcs!U18+calcs!Z18+calcs!AE18+calcs!AJ18+calcs!AO18+calcs!AT18+calcs!AY18+calcs!BD18+calcs!BI18</f>
        <v>0.884773802993801</v>
      </c>
      <c r="J25" s="168">
        <f>calcs!G18+calcs!L18+calcs!Q18+calcs!V18+calcs!AA18+calcs!AF18+calcs!AK18+calcs!AP18+calcs!AU18+calcs!AZ18+calcs!BE18+calcs!BJ18</f>
        <v>1.85863751844275</v>
      </c>
      <c r="K25" s="176"/>
      <c r="L25" s="175">
        <f t="shared" si="1"/>
        <v>-0.030938928010829</v>
      </c>
      <c r="M25" s="85"/>
      <c r="N25" s="113"/>
      <c r="O25" s="113"/>
      <c r="P25" s="193">
        <f t="shared" si="2"/>
        <v>0.905268179789892</v>
      </c>
      <c r="Q25" s="193">
        <f t="shared" si="2"/>
        <v>-0.810724522706616</v>
      </c>
      <c r="R25" s="193">
        <f t="shared" si="2"/>
        <v>-1.19216308457554</v>
      </c>
      <c r="S25" s="193">
        <f t="shared" si="2"/>
        <v>0.973863715448945</v>
      </c>
      <c r="U25" s="193"/>
      <c r="AB25" s="197"/>
      <c r="AC25" s="197"/>
      <c r="AD25" s="197"/>
      <c r="AE25" s="197"/>
      <c r="AF25" s="197"/>
      <c r="AG25" s="85"/>
    </row>
    <row r="26" spans="1:33">
      <c r="A26" s="156" t="s">
        <v>1269</v>
      </c>
      <c r="B26" s="156"/>
      <c r="C26" s="157" t="s">
        <v>53</v>
      </c>
      <c r="D26" s="157"/>
      <c r="E26" s="167"/>
      <c r="F26" s="168">
        <f>calcs!C19+calcs!H19+calcs!M19+calcs!R19+calcs!W19+calcs!AB19+calcs!AG19+calcs!AL19+calcs!AQ19+calcs!AV19+calcs!BA19+calcs!BF19</f>
        <v>-3.25916754500434</v>
      </c>
      <c r="G26" s="168">
        <f>calcs!D19+calcs!I19+calcs!N19+calcs!S19+calcs!X19+calcs!AC19+calcs!AH19+calcs!AM19+calcs!AR19+calcs!AW19+calcs!BB19+calcs!BG19</f>
        <v>-2.80277277250614</v>
      </c>
      <c r="H26" s="168">
        <f>calcs!E19+calcs!J19+calcs!O19+calcs!T19+calcs!Y19+calcs!AD19+calcs!AI19+calcs!AN19+calcs!AS19+calcs!AX19+calcs!BC19+calcs!BH19</f>
        <v>-3.75438788719178</v>
      </c>
      <c r="I26" s="168">
        <f>calcs!F19+calcs!K19+calcs!P19+calcs!U19+calcs!Z19+calcs!AE19+calcs!AJ19+calcs!AO19+calcs!AT19+calcs!AY19+calcs!BD19+calcs!BI19</f>
        <v>-3.93364987774148</v>
      </c>
      <c r="J26" s="168">
        <f>calcs!G19+calcs!L19+calcs!Q19+calcs!V19+calcs!AA19+calcs!AF19+calcs!AK19+calcs!AP19+calcs!AU19+calcs!AZ19+calcs!BE19+calcs!BJ19</f>
        <v>-3.91769662157713</v>
      </c>
      <c r="K26" s="22"/>
      <c r="L26" s="175">
        <f t="shared" si="1"/>
        <v>-0.164632269143198</v>
      </c>
      <c r="M26" s="85"/>
      <c r="N26" s="113"/>
      <c r="O26" s="113"/>
      <c r="P26" s="193">
        <f t="shared" si="2"/>
        <v>0.456394772498201</v>
      </c>
      <c r="Q26" s="193">
        <f t="shared" si="2"/>
        <v>-0.951615114685644</v>
      </c>
      <c r="R26" s="193">
        <f t="shared" si="2"/>
        <v>-0.179261990549695</v>
      </c>
      <c r="S26" s="193">
        <f t="shared" si="2"/>
        <v>0.0159532561643463</v>
      </c>
      <c r="U26" s="193"/>
      <c r="AB26" s="197"/>
      <c r="AC26" s="197"/>
      <c r="AD26" s="197"/>
      <c r="AE26" s="197"/>
      <c r="AF26" s="197"/>
      <c r="AG26" s="85"/>
    </row>
    <row r="27" spans="1:33">
      <c r="A27" s="158" t="s">
        <v>1269</v>
      </c>
      <c r="B27" s="158"/>
      <c r="C27" s="159" t="s">
        <v>55</v>
      </c>
      <c r="D27" s="159"/>
      <c r="E27" s="169"/>
      <c r="F27" s="168">
        <f>calcs!C20+calcs!H20+calcs!M20+calcs!R20+calcs!W20+calcs!AB20+calcs!AG20+calcs!AL20+calcs!AQ20+calcs!AV20+calcs!BA20+calcs!BF20</f>
        <v>-4.77788350735365</v>
      </c>
      <c r="G27" s="168">
        <f>calcs!D20+calcs!I20+calcs!N20+calcs!S20+calcs!X20+calcs!AC20+calcs!AH20+calcs!AM20+calcs!AR20+calcs!AW20+calcs!BB20+calcs!BG20</f>
        <v>-4.76633184989215</v>
      </c>
      <c r="H27" s="168">
        <f>calcs!E20+calcs!J20+calcs!O20+calcs!T20+calcs!Y20+calcs!AD20+calcs!AI20+calcs!AN20+calcs!AS20+calcs!AX20+calcs!BC20+calcs!BH20</f>
        <v>-4.38555165417835</v>
      </c>
      <c r="I27" s="168">
        <f>calcs!F20+calcs!K20+calcs!P20+calcs!U20+calcs!Z20+calcs!AE20+calcs!AJ20+calcs!AO20+calcs!AT20+calcs!AY20+calcs!BD20+calcs!BI20</f>
        <v>-5.99896369699533</v>
      </c>
      <c r="J27" s="168">
        <f>calcs!G20+calcs!L20+calcs!Q20+calcs!V20+calcs!AA20+calcs!AF20+calcs!AK20+calcs!AP20+calcs!AU20+calcs!AZ20+calcs!BE20+calcs!BJ20</f>
        <v>-5.34467109540812</v>
      </c>
      <c r="K27" s="176"/>
      <c r="L27" s="175">
        <f t="shared" si="1"/>
        <v>-0.141696897013616</v>
      </c>
      <c r="M27" s="85"/>
      <c r="N27" s="113"/>
      <c r="O27" s="113"/>
      <c r="P27" s="193">
        <f t="shared" si="2"/>
        <v>0.0115516574615082</v>
      </c>
      <c r="Q27" s="193">
        <f t="shared" si="2"/>
        <v>0.380780195713796</v>
      </c>
      <c r="R27" s="193">
        <f t="shared" si="2"/>
        <v>-1.61341204281698</v>
      </c>
      <c r="S27" s="193">
        <f t="shared" si="2"/>
        <v>0.654292601587208</v>
      </c>
      <c r="U27" s="193"/>
      <c r="AB27" s="197"/>
      <c r="AC27" s="197"/>
      <c r="AD27" s="197"/>
      <c r="AE27" s="197"/>
      <c r="AF27" s="197"/>
      <c r="AG27" s="85"/>
    </row>
    <row r="28" spans="1:33">
      <c r="A28" s="156" t="s">
        <v>1269</v>
      </c>
      <c r="B28" s="156"/>
      <c r="C28" s="157" t="s">
        <v>57</v>
      </c>
      <c r="D28" s="157"/>
      <c r="E28" s="167"/>
      <c r="F28" s="168">
        <f>calcs!C21+calcs!H21+calcs!M21+calcs!R21+calcs!W21+calcs!AB21+calcs!AG21+calcs!AL21+calcs!AQ21+calcs!AV21+calcs!BA21+calcs!BF21</f>
        <v>-0.575769308573883</v>
      </c>
      <c r="G28" s="168">
        <f>calcs!D21+calcs!I21+calcs!N21+calcs!S21+calcs!X21+calcs!AC21+calcs!AH21+calcs!AM21+calcs!AR21+calcs!AW21+calcs!BB21+calcs!BG21</f>
        <v>-1.88977852981691</v>
      </c>
      <c r="H28" s="168">
        <f>calcs!E21+calcs!J21+calcs!O21+calcs!T21+calcs!Y21+calcs!AD21+calcs!AI21+calcs!AN21+calcs!AS21+calcs!AX21+calcs!BC21+calcs!BH21</f>
        <v>-0.492691417984092</v>
      </c>
      <c r="I28" s="168">
        <f>calcs!F21+calcs!K21+calcs!P21+calcs!U21+calcs!Z21+calcs!AE21+calcs!AJ21+calcs!AO21+calcs!AT21+calcs!AY21+calcs!BD21+calcs!BI21</f>
        <v>-2.24034783282573</v>
      </c>
      <c r="J28" s="168">
        <f>calcs!G21+calcs!L21+calcs!Q21+calcs!V21+calcs!AA21+calcs!AF21+calcs!AK21+calcs!AP21+calcs!AU21+calcs!AZ21+calcs!BE21+calcs!BJ21</f>
        <v>-2.43091173259074</v>
      </c>
      <c r="K28" s="22"/>
      <c r="L28" s="175">
        <f t="shared" si="1"/>
        <v>-0.463785606004214</v>
      </c>
      <c r="M28" s="85"/>
      <c r="N28" s="113"/>
      <c r="O28" s="113"/>
      <c r="P28" s="193">
        <f t="shared" si="2"/>
        <v>-1.31400922124303</v>
      </c>
      <c r="Q28" s="193">
        <f t="shared" si="2"/>
        <v>1.39708711183282</v>
      </c>
      <c r="R28" s="193">
        <f t="shared" si="2"/>
        <v>-1.74765641484164</v>
      </c>
      <c r="S28" s="193">
        <f t="shared" si="2"/>
        <v>-0.190563899765008</v>
      </c>
      <c r="U28" s="193"/>
      <c r="AB28" s="197"/>
      <c r="AC28" s="197"/>
      <c r="AD28" s="197"/>
      <c r="AE28" s="197"/>
      <c r="AF28" s="197"/>
      <c r="AG28" s="85"/>
    </row>
    <row r="29" spans="1:33">
      <c r="A29" s="158" t="s">
        <v>1269</v>
      </c>
      <c r="B29" s="158"/>
      <c r="C29" s="159" t="s">
        <v>59</v>
      </c>
      <c r="D29" s="159"/>
      <c r="E29" s="169"/>
      <c r="F29" s="168">
        <f>calcs!C22+calcs!H22+calcs!M22+calcs!R22+calcs!W22+calcs!AB22+calcs!AG22+calcs!AL22+calcs!AQ22+calcs!AV22+calcs!BA22+calcs!BF22</f>
        <v>-4.6787723010865</v>
      </c>
      <c r="G29" s="168">
        <f>calcs!D22+calcs!I22+calcs!N22+calcs!S22+calcs!X22+calcs!AC22+calcs!AH22+calcs!AM22+calcs!AR22+calcs!AW22+calcs!BB22+calcs!BG22</f>
        <v>-3.21328426055075</v>
      </c>
      <c r="H29" s="168">
        <f>calcs!E22+calcs!J22+calcs!O22+calcs!T22+calcs!Y22+calcs!AD22+calcs!AI22+calcs!AN22+calcs!AS22+calcs!AX22+calcs!BC22+calcs!BH22</f>
        <v>-4.24513443865654</v>
      </c>
      <c r="I29" s="168">
        <f>calcs!F22+calcs!K22+calcs!P22+calcs!U22+calcs!Z22+calcs!AE22+calcs!AJ22+calcs!AO22+calcs!AT22+calcs!AY22+calcs!BD22+calcs!BI22</f>
        <v>-6.21172445289617</v>
      </c>
      <c r="J29" s="168">
        <f>calcs!G22+calcs!L22+calcs!Q22+calcs!V22+calcs!AA22+calcs!AF22+calcs!AK22+calcs!AP22+calcs!AU22+calcs!AZ22+calcs!BE22+calcs!BJ22</f>
        <v>-4.86857040808603</v>
      </c>
      <c r="K29" s="176"/>
      <c r="L29" s="175">
        <f t="shared" si="1"/>
        <v>-0.0474495267498831</v>
      </c>
      <c r="M29" s="85"/>
      <c r="N29" s="113"/>
      <c r="O29" s="113"/>
      <c r="P29" s="193">
        <f t="shared" si="2"/>
        <v>1.46548804053574</v>
      </c>
      <c r="Q29" s="193">
        <f t="shared" si="2"/>
        <v>-1.03185017810578</v>
      </c>
      <c r="R29" s="193">
        <f t="shared" si="2"/>
        <v>-1.96659001423963</v>
      </c>
      <c r="S29" s="193">
        <f t="shared" si="2"/>
        <v>1.34315404481014</v>
      </c>
      <c r="U29" s="193"/>
      <c r="AB29" s="197"/>
      <c r="AC29" s="197"/>
      <c r="AD29" s="197"/>
      <c r="AE29" s="197"/>
      <c r="AF29" s="197"/>
      <c r="AG29" s="85"/>
    </row>
    <row r="30" spans="1:33">
      <c r="A30" s="156" t="s">
        <v>1269</v>
      </c>
      <c r="B30" s="156"/>
      <c r="C30" s="157" t="s">
        <v>61</v>
      </c>
      <c r="D30" s="157"/>
      <c r="E30" s="167"/>
      <c r="F30" s="168">
        <f>calcs!C23+calcs!H23+calcs!M23+calcs!R23+calcs!W23+calcs!AB23+calcs!AG23+calcs!AL23+calcs!AQ23+calcs!AV23+calcs!BA23+calcs!BF23</f>
        <v>-2.18718165059178</v>
      </c>
      <c r="G30" s="168">
        <f>calcs!D23+calcs!I23+calcs!N23+calcs!S23+calcs!X23+calcs!AC23+calcs!AH23+calcs!AM23+calcs!AR23+calcs!AW23+calcs!BB23+calcs!BG23</f>
        <v>-1.14328925859342</v>
      </c>
      <c r="H30" s="168">
        <f>calcs!E23+calcs!J23+calcs!O23+calcs!T23+calcs!Y23+calcs!AD23+calcs!AI23+calcs!AN23+calcs!AS23+calcs!AX23+calcs!BC23+calcs!BH23</f>
        <v>-1.4592856061797</v>
      </c>
      <c r="I30" s="168">
        <f>calcs!F23+calcs!K23+calcs!P23+calcs!U23+calcs!Z23+calcs!AE23+calcs!AJ23+calcs!AO23+calcs!AT23+calcs!AY23+calcs!BD23+calcs!BI23</f>
        <v>-3.58274536563222</v>
      </c>
      <c r="J30" s="168">
        <f>calcs!G23+calcs!L23+calcs!Q23+calcs!V23+calcs!AA23+calcs!AF23+calcs!AK23+calcs!AP23+calcs!AU23+calcs!AZ23+calcs!BE23+calcs!BJ23</f>
        <v>-4.1941624504408</v>
      </c>
      <c r="K30" s="22"/>
      <c r="L30" s="175">
        <f t="shared" si="1"/>
        <v>-0.501745199962255</v>
      </c>
      <c r="M30" s="85"/>
      <c r="N30" s="113"/>
      <c r="O30" s="113"/>
      <c r="P30" s="193">
        <f t="shared" si="2"/>
        <v>1.04389239199836</v>
      </c>
      <c r="Q30" s="193">
        <f t="shared" si="2"/>
        <v>-0.315996347586278</v>
      </c>
      <c r="R30" s="193">
        <f t="shared" si="2"/>
        <v>-2.12345975945252</v>
      </c>
      <c r="S30" s="193">
        <f t="shared" si="2"/>
        <v>-0.611417084808581</v>
      </c>
      <c r="U30" s="193"/>
      <c r="AB30" s="197"/>
      <c r="AC30" s="197"/>
      <c r="AD30" s="197"/>
      <c r="AE30" s="197"/>
      <c r="AF30" s="197"/>
      <c r="AG30" s="85"/>
    </row>
    <row r="31" spans="1:33">
      <c r="A31" s="158" t="s">
        <v>1269</v>
      </c>
      <c r="B31" s="158"/>
      <c r="C31" s="159" t="s">
        <v>63</v>
      </c>
      <c r="D31" s="159"/>
      <c r="E31" s="169"/>
      <c r="F31" s="168">
        <f>calcs!C24+calcs!H24+calcs!M24+calcs!R24+calcs!W24+calcs!AB24+calcs!AG24+calcs!AL24+calcs!AQ24+calcs!AV24+calcs!BA24+calcs!BF24</f>
        <v>3.00047326997463</v>
      </c>
      <c r="G31" s="168">
        <f>calcs!D24+calcs!I24+calcs!N24+calcs!S24+calcs!X24+calcs!AC24+calcs!AH24+calcs!AM24+calcs!AR24+calcs!AW24+calcs!BB24+calcs!BG24</f>
        <v>2.72207014690066</v>
      </c>
      <c r="H31" s="168">
        <f>calcs!E24+calcs!J24+calcs!O24+calcs!T24+calcs!Y24+calcs!AD24+calcs!AI24+calcs!AN24+calcs!AS24+calcs!AX24+calcs!BC24+calcs!BH24</f>
        <v>1.96853775050548</v>
      </c>
      <c r="I31" s="168">
        <f>calcs!F24+calcs!K24+calcs!P24+calcs!U24+calcs!Z24+calcs!AE24+calcs!AJ24+calcs!AO24+calcs!AT24+calcs!AY24+calcs!BD24+calcs!BI24</f>
        <v>1.91301352337249</v>
      </c>
      <c r="J31" s="168">
        <f>calcs!G24+calcs!L24+calcs!Q24+calcs!V24+calcs!AA24+calcs!AF24+calcs!AK24+calcs!AP24+calcs!AU24+calcs!AZ24+calcs!BE24+calcs!BJ24</f>
        <v>1.19203457509257</v>
      </c>
      <c r="K31" s="176"/>
      <c r="L31" s="175">
        <f t="shared" si="1"/>
        <v>-0.452109673720513</v>
      </c>
      <c r="M31" s="85"/>
      <c r="N31" s="113"/>
      <c r="O31" s="113"/>
      <c r="P31" s="193">
        <f t="shared" si="2"/>
        <v>-0.278403123073968</v>
      </c>
      <c r="Q31" s="193">
        <f t="shared" si="2"/>
        <v>-0.753532396395173</v>
      </c>
      <c r="R31" s="193">
        <f t="shared" si="2"/>
        <v>-0.0555242271329932</v>
      </c>
      <c r="S31" s="193">
        <f t="shared" si="2"/>
        <v>-0.720978948279919</v>
      </c>
      <c r="U31" s="193"/>
      <c r="AB31" s="197"/>
      <c r="AC31" s="197"/>
      <c r="AD31" s="197"/>
      <c r="AE31" s="197"/>
      <c r="AF31" s="197"/>
      <c r="AG31" s="85"/>
    </row>
    <row r="32" spans="1:33">
      <c r="A32" s="156" t="s">
        <v>1270</v>
      </c>
      <c r="B32" s="156"/>
      <c r="C32" s="157" t="s">
        <v>65</v>
      </c>
      <c r="D32" s="157"/>
      <c r="E32" s="167"/>
      <c r="F32" s="168">
        <f>calcs!C25+calcs!H25+calcs!M25+calcs!R25+calcs!W25+calcs!AB25+calcs!AG25+calcs!AL25+calcs!AQ25+calcs!AV25+calcs!BA25+calcs!BF25</f>
        <v>6.00093532927054</v>
      </c>
      <c r="G32" s="168">
        <f>calcs!D25+calcs!I25+calcs!N25+calcs!S25+calcs!X25+calcs!AC25+calcs!AH25+calcs!AM25+calcs!AR25+calcs!AW25+calcs!BB25+calcs!BG25</f>
        <v>6.18832820697452</v>
      </c>
      <c r="H32" s="168">
        <f>calcs!E25+calcs!J25+calcs!O25+calcs!T25+calcs!Y25+calcs!AD25+calcs!AI25+calcs!AN25+calcs!AS25+calcs!AX25+calcs!BC25+calcs!BH25</f>
        <v>6.10495464443213</v>
      </c>
      <c r="I32" s="168">
        <f>calcs!F25+calcs!K25+calcs!P25+calcs!U25+calcs!Z25+calcs!AE25+calcs!AJ25+calcs!AO25+calcs!AT25+calcs!AY25+calcs!BD25+calcs!BI25</f>
        <v>5.21324655483075</v>
      </c>
      <c r="J32" s="168">
        <f>calcs!G25+calcs!L25+calcs!Q25+calcs!V25+calcs!AA25+calcs!AF25+calcs!AK25+calcs!AP25+calcs!AU25+calcs!AZ25+calcs!BE25+calcs!BJ25</f>
        <v>5.58631612950121</v>
      </c>
      <c r="K32" s="22"/>
      <c r="L32" s="175">
        <f t="shared" si="1"/>
        <v>-0.103654799942333</v>
      </c>
      <c r="M32" s="85"/>
      <c r="N32" s="113"/>
      <c r="O32" s="113"/>
      <c r="P32" s="193">
        <f t="shared" si="2"/>
        <v>0.187392877703974</v>
      </c>
      <c r="Q32" s="193">
        <f t="shared" si="2"/>
        <v>-0.0833735625423824</v>
      </c>
      <c r="R32" s="193">
        <f t="shared" si="2"/>
        <v>-0.891708089601379</v>
      </c>
      <c r="S32" s="193">
        <f t="shared" si="2"/>
        <v>0.373069574670454</v>
      </c>
      <c r="U32" s="193"/>
      <c r="AB32" s="197"/>
      <c r="AC32" s="197"/>
      <c r="AD32" s="197"/>
      <c r="AE32" s="197"/>
      <c r="AF32" s="197"/>
      <c r="AG32" s="85"/>
    </row>
    <row r="33" spans="1:33">
      <c r="A33" s="158" t="s">
        <v>1270</v>
      </c>
      <c r="B33" s="158"/>
      <c r="C33" s="159" t="s">
        <v>67</v>
      </c>
      <c r="D33" s="159"/>
      <c r="E33" s="169"/>
      <c r="F33" s="168">
        <f>calcs!C26+calcs!H26+calcs!M26+calcs!R26+calcs!W26+calcs!AB26+calcs!AG26+calcs!AL26+calcs!AQ26+calcs!AV26+calcs!BA26+calcs!BF26</f>
        <v>1.36917500231352</v>
      </c>
      <c r="G33" s="168">
        <f>calcs!D26+calcs!I26+calcs!N26+calcs!S26+calcs!X26+calcs!AC26+calcs!AH26+calcs!AM26+calcs!AR26+calcs!AW26+calcs!BB26+calcs!BG26</f>
        <v>0.902249924543656</v>
      </c>
      <c r="H33" s="168">
        <f>calcs!E26+calcs!J26+calcs!O26+calcs!T26+calcs!Y26+calcs!AD26+calcs!AI26+calcs!AN26+calcs!AS26+calcs!AX26+calcs!BC26+calcs!BH26</f>
        <v>1.53524344606588</v>
      </c>
      <c r="I33" s="168">
        <f>calcs!F26+calcs!K26+calcs!P26+calcs!U26+calcs!Z26+calcs!AE26+calcs!AJ26+calcs!AO26+calcs!AT26+calcs!AY26+calcs!BD26+calcs!BI26</f>
        <v>0.279954424014853</v>
      </c>
      <c r="J33" s="168">
        <f>calcs!G26+calcs!L26+calcs!Q26+calcs!V26+calcs!AA26+calcs!AF26+calcs!AK26+calcs!AP26+calcs!AU26+calcs!AZ26+calcs!BE26+calcs!BJ26</f>
        <v>-0.608346842684233</v>
      </c>
      <c r="K33" s="176"/>
      <c r="L33" s="175">
        <f t="shared" si="1"/>
        <v>-0.494380461249438</v>
      </c>
      <c r="M33" s="85"/>
      <c r="N33" s="113"/>
      <c r="O33" s="113"/>
      <c r="P33" s="193">
        <f t="shared" si="2"/>
        <v>-0.466925077769861</v>
      </c>
      <c r="Q33" s="193">
        <f t="shared" si="2"/>
        <v>0.632993521522223</v>
      </c>
      <c r="R33" s="193">
        <f t="shared" si="2"/>
        <v>-1.25528902205103</v>
      </c>
      <c r="S33" s="193">
        <f t="shared" si="2"/>
        <v>-0.888301266699086</v>
      </c>
      <c r="U33" s="193"/>
      <c r="AB33" s="197"/>
      <c r="AC33" s="197"/>
      <c r="AD33" s="197"/>
      <c r="AE33" s="197"/>
      <c r="AF33" s="197"/>
      <c r="AG33" s="85"/>
    </row>
    <row r="34" spans="1:33">
      <c r="A34" s="156" t="s">
        <v>1270</v>
      </c>
      <c r="B34" s="156"/>
      <c r="C34" s="157" t="s">
        <v>69</v>
      </c>
      <c r="D34" s="157"/>
      <c r="E34" s="167"/>
      <c r="F34" s="168">
        <f>calcs!C27+calcs!H27+calcs!M27+calcs!R27+calcs!W27+calcs!AB27+calcs!AG27+calcs!AL27+calcs!AQ27+calcs!AV27+calcs!BA27+calcs!BF27</f>
        <v>3.19786934696592</v>
      </c>
      <c r="G34" s="168">
        <f>calcs!D27+calcs!I27+calcs!N27+calcs!S27+calcs!X27+calcs!AC27+calcs!AH27+calcs!AM27+calcs!AR27+calcs!AW27+calcs!BB27+calcs!BG27</f>
        <v>3.24408244559072</v>
      </c>
      <c r="H34" s="168">
        <f>calcs!E27+calcs!J27+calcs!O27+calcs!T27+calcs!Y27+calcs!AD27+calcs!AI27+calcs!AN27+calcs!AS27+calcs!AX27+calcs!BC27+calcs!BH27</f>
        <v>2.99781946114096</v>
      </c>
      <c r="I34" s="168">
        <f>calcs!F27+calcs!K27+calcs!P27+calcs!U27+calcs!Z27+calcs!AE27+calcs!AJ27+calcs!AO27+calcs!AT27+calcs!AY27+calcs!BD27+calcs!BI27</f>
        <v>3.9392034288313</v>
      </c>
      <c r="J34" s="168">
        <f>calcs!G27+calcs!L27+calcs!Q27+calcs!V27+calcs!AA27+calcs!AF27+calcs!AK27+calcs!AP27+calcs!AU27+calcs!AZ27+calcs!BE27+calcs!BJ27</f>
        <v>3.15183232856538</v>
      </c>
      <c r="K34" s="22"/>
      <c r="L34" s="175">
        <f t="shared" si="1"/>
        <v>-0.0115092546001343</v>
      </c>
      <c r="M34" s="85"/>
      <c r="N34" s="113"/>
      <c r="O34" s="113"/>
      <c r="P34" s="193">
        <f t="shared" si="2"/>
        <v>0.0462130986248042</v>
      </c>
      <c r="Q34" s="193">
        <f t="shared" si="2"/>
        <v>-0.246262984449761</v>
      </c>
      <c r="R34" s="193">
        <f t="shared" si="2"/>
        <v>0.941383967690341</v>
      </c>
      <c r="S34" s="193">
        <f t="shared" si="2"/>
        <v>-0.787371100265922</v>
      </c>
      <c r="U34" s="193"/>
      <c r="AB34" s="197"/>
      <c r="AC34" s="197"/>
      <c r="AD34" s="197"/>
      <c r="AE34" s="197"/>
      <c r="AF34" s="197"/>
      <c r="AG34" s="85"/>
    </row>
    <row r="35" spans="1:33">
      <c r="A35" s="158" t="s">
        <v>1270</v>
      </c>
      <c r="B35" s="158"/>
      <c r="C35" s="159" t="s">
        <v>71</v>
      </c>
      <c r="D35" s="159"/>
      <c r="E35" s="169"/>
      <c r="F35" s="168">
        <f>calcs!C28+calcs!H28+calcs!M28+calcs!R28+calcs!W28+calcs!AB28+calcs!AG28+calcs!AL28+calcs!AQ28+calcs!AV28+calcs!BA28+calcs!BF28</f>
        <v>2.65954467972505</v>
      </c>
      <c r="G35" s="168">
        <f>calcs!D28+calcs!I28+calcs!N28+calcs!S28+calcs!X28+calcs!AC28+calcs!AH28+calcs!AM28+calcs!AR28+calcs!AW28+calcs!BB28+calcs!BG28</f>
        <v>3.29828473434412</v>
      </c>
      <c r="H35" s="168">
        <f>calcs!E28+calcs!J28+calcs!O28+calcs!T28+calcs!Y28+calcs!AD28+calcs!AI28+calcs!AN28+calcs!AS28+calcs!AX28+calcs!BC28+calcs!BH28</f>
        <v>3.45914683058806</v>
      </c>
      <c r="I35" s="168">
        <f>calcs!F28+calcs!K28+calcs!P28+calcs!U28+calcs!Z28+calcs!AE28+calcs!AJ28+calcs!AO28+calcs!AT28+calcs!AY28+calcs!BD28+calcs!BI28</f>
        <v>3.95702742210199</v>
      </c>
      <c r="J35" s="168">
        <f>calcs!G28+calcs!L28+calcs!Q28+calcs!V28+calcs!AA28+calcs!AF28+calcs!AK28+calcs!AP28+calcs!AU28+calcs!AZ28+calcs!BE28+calcs!BJ28</f>
        <v>4.18886092440942</v>
      </c>
      <c r="K35" s="176"/>
      <c r="L35" s="175">
        <f t="shared" si="1"/>
        <v>0.382329061171092</v>
      </c>
      <c r="M35" s="85"/>
      <c r="N35" s="113"/>
      <c r="O35" s="113"/>
      <c r="P35" s="193">
        <f t="shared" si="2"/>
        <v>0.638740054619063</v>
      </c>
      <c r="Q35" s="193">
        <f t="shared" si="2"/>
        <v>0.160862096243947</v>
      </c>
      <c r="R35" s="193">
        <f t="shared" si="2"/>
        <v>0.497880591513925</v>
      </c>
      <c r="S35" s="193">
        <f t="shared" si="2"/>
        <v>0.231833502307432</v>
      </c>
      <c r="U35" s="193"/>
      <c r="AB35" s="197"/>
      <c r="AC35" s="197"/>
      <c r="AD35" s="197"/>
      <c r="AE35" s="197"/>
      <c r="AF35" s="197"/>
      <c r="AG35" s="85"/>
    </row>
    <row r="36" spans="1:33">
      <c r="A36" s="156" t="s">
        <v>1270</v>
      </c>
      <c r="B36" s="156"/>
      <c r="C36" s="157" t="s">
        <v>73</v>
      </c>
      <c r="D36" s="157"/>
      <c r="E36" s="167"/>
      <c r="F36" s="168">
        <f>calcs!C29+calcs!H29+calcs!M29+calcs!R29+calcs!W29+calcs!AB29+calcs!AG29+calcs!AL29+calcs!AQ29+calcs!AV29+calcs!BA29+calcs!BF29</f>
        <v>5.06991014705219</v>
      </c>
      <c r="G36" s="168">
        <f>calcs!D29+calcs!I29+calcs!N29+calcs!S29+calcs!X29+calcs!AC29+calcs!AH29+calcs!AM29+calcs!AR29+calcs!AW29+calcs!BB29+calcs!BG29</f>
        <v>3.89405183815594</v>
      </c>
      <c r="H36" s="168">
        <f>calcs!E29+calcs!J29+calcs!O29+calcs!T29+calcs!Y29+calcs!AD29+calcs!AI29+calcs!AN29+calcs!AS29+calcs!AX29+calcs!BC29+calcs!BH29</f>
        <v>4.66142347045997</v>
      </c>
      <c r="I36" s="168">
        <f>calcs!F29+calcs!K29+calcs!P29+calcs!U29+calcs!Z29+calcs!AE29+calcs!AJ29+calcs!AO29+calcs!AT29+calcs!AY29+calcs!BD29+calcs!BI29</f>
        <v>4.57535012418889</v>
      </c>
      <c r="J36" s="168">
        <f>calcs!G29+calcs!L29+calcs!Q29+calcs!V29+calcs!AA29+calcs!AF29+calcs!AK29+calcs!AP29+calcs!AU29+calcs!AZ29+calcs!BE29+calcs!BJ29</f>
        <v>4.33455897871121</v>
      </c>
      <c r="K36" s="22"/>
      <c r="L36" s="175">
        <f t="shared" si="1"/>
        <v>-0.183837792085245</v>
      </c>
      <c r="M36" s="85"/>
      <c r="N36" s="113"/>
      <c r="O36" s="113"/>
      <c r="P36" s="193">
        <f t="shared" si="2"/>
        <v>-1.17585830889624</v>
      </c>
      <c r="Q36" s="193">
        <f t="shared" si="2"/>
        <v>0.767371632304025</v>
      </c>
      <c r="R36" s="193">
        <f t="shared" si="2"/>
        <v>-0.0860733462710748</v>
      </c>
      <c r="S36" s="193">
        <f t="shared" si="2"/>
        <v>-0.240791145477684</v>
      </c>
      <c r="U36" s="193"/>
      <c r="AB36" s="197"/>
      <c r="AC36" s="197"/>
      <c r="AD36" s="197"/>
      <c r="AE36" s="197"/>
      <c r="AF36" s="197"/>
      <c r="AG36" s="85"/>
    </row>
    <row r="37" spans="1:33">
      <c r="A37" s="158" t="s">
        <v>1270</v>
      </c>
      <c r="B37" s="158"/>
      <c r="C37" s="159" t="s">
        <v>75</v>
      </c>
      <c r="D37" s="159"/>
      <c r="E37" s="169"/>
      <c r="F37" s="168">
        <f>calcs!C30+calcs!H30+calcs!M30+calcs!R30+calcs!W30+calcs!AB30+calcs!AG30+calcs!AL30+calcs!AQ30+calcs!AV30+calcs!BA30+calcs!BF30</f>
        <v>8.89615123934799</v>
      </c>
      <c r="G37" s="168">
        <f>calcs!D30+calcs!I30+calcs!N30+calcs!S30+calcs!X30+calcs!AC30+calcs!AH30+calcs!AM30+calcs!AR30+calcs!AW30+calcs!BB30+calcs!BG30</f>
        <v>8.81189606421039</v>
      </c>
      <c r="H37" s="168">
        <f>calcs!E30+calcs!J30+calcs!O30+calcs!T30+calcs!Y30+calcs!AD30+calcs!AI30+calcs!AN30+calcs!AS30+calcs!AX30+calcs!BC30+calcs!BH30</f>
        <v>8.42696879854158</v>
      </c>
      <c r="I37" s="168">
        <f>calcs!F30+calcs!K30+calcs!P30+calcs!U30+calcs!Z30+calcs!AE30+calcs!AJ30+calcs!AO30+calcs!AT30+calcs!AY30+calcs!BD30+calcs!BI30</f>
        <v>7.5548275777636</v>
      </c>
      <c r="J37" s="168">
        <f>calcs!G30+calcs!L30+calcs!Q30+calcs!V30+calcs!AA30+calcs!AF30+calcs!AK30+calcs!AP30+calcs!AU30+calcs!AZ30+calcs!BE30+calcs!BJ30</f>
        <v>7.25492387309893</v>
      </c>
      <c r="K37" s="176"/>
      <c r="L37" s="175">
        <f t="shared" si="1"/>
        <v>-0.410306841562266</v>
      </c>
      <c r="M37" s="85"/>
      <c r="N37" s="113"/>
      <c r="O37" s="113"/>
      <c r="P37" s="193">
        <f t="shared" si="2"/>
        <v>-0.0842551751375975</v>
      </c>
      <c r="Q37" s="193">
        <f t="shared" si="2"/>
        <v>-0.384927265668816</v>
      </c>
      <c r="R37" s="193">
        <f t="shared" si="2"/>
        <v>-0.87214122077798</v>
      </c>
      <c r="S37" s="193">
        <f t="shared" si="2"/>
        <v>-0.29990370466467</v>
      </c>
      <c r="U37" s="193"/>
      <c r="AB37" s="197"/>
      <c r="AC37" s="197"/>
      <c r="AD37" s="197"/>
      <c r="AE37" s="197"/>
      <c r="AF37" s="197"/>
      <c r="AG37" s="85"/>
    </row>
    <row r="38" spans="1:33">
      <c r="A38" s="156" t="s">
        <v>1270</v>
      </c>
      <c r="B38" s="156"/>
      <c r="C38" s="157" t="s">
        <v>77</v>
      </c>
      <c r="D38" s="157"/>
      <c r="E38" s="167"/>
      <c r="F38" s="168">
        <f>calcs!C31+calcs!H31+calcs!M31+calcs!R31+calcs!W31+calcs!AB31+calcs!AG31+calcs!AL31+calcs!AQ31+calcs!AV31+calcs!BA31+calcs!BF31</f>
        <v>4.91953509069898</v>
      </c>
      <c r="G38" s="168">
        <f>calcs!D31+calcs!I31+calcs!N31+calcs!S31+calcs!X31+calcs!AC31+calcs!AH31+calcs!AM31+calcs!AR31+calcs!AW31+calcs!BB31+calcs!BG31</f>
        <v>6.23206011832286</v>
      </c>
      <c r="H38" s="168">
        <f>calcs!E31+calcs!J31+calcs!O31+calcs!T31+calcs!Y31+calcs!AD31+calcs!AI31+calcs!AN31+calcs!AS31+calcs!AX31+calcs!BC31+calcs!BH31</f>
        <v>6.08357026952219</v>
      </c>
      <c r="I38" s="168">
        <f>calcs!F31+calcs!K31+calcs!P31+calcs!U31+calcs!Z31+calcs!AE31+calcs!AJ31+calcs!AO31+calcs!AT31+calcs!AY31+calcs!BD31+calcs!BI31</f>
        <v>5.9349627147214</v>
      </c>
      <c r="J38" s="168">
        <f>calcs!G31+calcs!L31+calcs!Q31+calcs!V31+calcs!AA31+calcs!AF31+calcs!AK31+calcs!AP31+calcs!AU31+calcs!AZ31+calcs!BE31+calcs!BJ31</f>
        <v>5.80485675457055</v>
      </c>
      <c r="K38" s="22"/>
      <c r="L38" s="175">
        <f t="shared" si="1"/>
        <v>0.221330415967892</v>
      </c>
      <c r="M38" s="85"/>
      <c r="N38" s="113"/>
      <c r="O38" s="113"/>
      <c r="P38" s="193">
        <f t="shared" si="2"/>
        <v>1.31252502762388</v>
      </c>
      <c r="Q38" s="193">
        <f t="shared" si="2"/>
        <v>-0.148489848800672</v>
      </c>
      <c r="R38" s="193">
        <f t="shared" si="2"/>
        <v>-0.148607554800794</v>
      </c>
      <c r="S38" s="193">
        <f t="shared" si="2"/>
        <v>-0.13010596015085</v>
      </c>
      <c r="U38" s="193"/>
      <c r="AB38" s="197"/>
      <c r="AC38" s="197"/>
      <c r="AD38" s="197"/>
      <c r="AE38" s="197"/>
      <c r="AF38" s="197"/>
      <c r="AG38" s="85"/>
    </row>
    <row r="39" spans="1:33">
      <c r="A39" s="158" t="s">
        <v>1270</v>
      </c>
      <c r="B39" s="158"/>
      <c r="C39" s="159" t="s">
        <v>79</v>
      </c>
      <c r="D39" s="159"/>
      <c r="E39" s="169"/>
      <c r="F39" s="168">
        <f>calcs!C32+calcs!H32+calcs!M32+calcs!R32+calcs!W32+calcs!AB32+calcs!AG32+calcs!AL32+calcs!AQ32+calcs!AV32+calcs!BA32+calcs!BF32</f>
        <v>6.94471740592087</v>
      </c>
      <c r="G39" s="168">
        <f>calcs!D32+calcs!I32+calcs!N32+calcs!S32+calcs!X32+calcs!AC32+calcs!AH32+calcs!AM32+calcs!AR32+calcs!AW32+calcs!BB32+calcs!BG32</f>
        <v>7.25477918972358</v>
      </c>
      <c r="H39" s="168">
        <f>calcs!E32+calcs!J32+calcs!O32+calcs!T32+calcs!Y32+calcs!AD32+calcs!AI32+calcs!AN32+calcs!AS32+calcs!AX32+calcs!BC32+calcs!BH32</f>
        <v>7.13422827589186</v>
      </c>
      <c r="I39" s="168">
        <f>calcs!F32+calcs!K32+calcs!P32+calcs!U32+calcs!Z32+calcs!AE32+calcs!AJ32+calcs!AO32+calcs!AT32+calcs!AY32+calcs!BD32+calcs!BI32</f>
        <v>6.94734347056733</v>
      </c>
      <c r="J39" s="168">
        <f>calcs!G32+calcs!L32+calcs!Q32+calcs!V32+calcs!AA32+calcs!AF32+calcs!AK32+calcs!AP32+calcs!AU32+calcs!AZ32+calcs!BE32+calcs!BJ32</f>
        <v>6.91452537582682</v>
      </c>
      <c r="K39" s="176"/>
      <c r="L39" s="175">
        <f t="shared" si="1"/>
        <v>-0.00754800752351192</v>
      </c>
      <c r="M39" s="85"/>
      <c r="N39" s="113"/>
      <c r="O39" s="113"/>
      <c r="P39" s="193">
        <f t="shared" si="2"/>
        <v>0.310061783802707</v>
      </c>
      <c r="Q39" s="193">
        <f t="shared" si="2"/>
        <v>-0.120550913831719</v>
      </c>
      <c r="R39" s="193">
        <f t="shared" si="2"/>
        <v>-0.186884805324527</v>
      </c>
      <c r="S39" s="193">
        <f t="shared" si="2"/>
        <v>-0.0328180947405086</v>
      </c>
      <c r="U39" s="193"/>
      <c r="AB39" s="197"/>
      <c r="AC39" s="197"/>
      <c r="AD39" s="197"/>
      <c r="AE39" s="197"/>
      <c r="AF39" s="197"/>
      <c r="AG39" s="85"/>
    </row>
    <row r="40" spans="1:33">
      <c r="A40" s="156" t="s">
        <v>1270</v>
      </c>
      <c r="B40" s="156"/>
      <c r="C40" s="157" t="s">
        <v>81</v>
      </c>
      <c r="D40" s="157"/>
      <c r="E40" s="167"/>
      <c r="F40" s="168">
        <f>calcs!C33+calcs!H33+calcs!M33+calcs!R33+calcs!W33+calcs!AB33+calcs!AG33+calcs!AL33+calcs!AQ33+calcs!AV33+calcs!BA33+calcs!BF33</f>
        <v>8.20305113238593</v>
      </c>
      <c r="G40" s="168">
        <f>calcs!D33+calcs!I33+calcs!N33+calcs!S33+calcs!X33+calcs!AC33+calcs!AH33+calcs!AM33+calcs!AR33+calcs!AW33+calcs!BB33+calcs!BG33</f>
        <v>8.50514082301313</v>
      </c>
      <c r="H40" s="168">
        <f>calcs!E33+calcs!J33+calcs!O33+calcs!T33+calcs!Y33+calcs!AD33+calcs!AI33+calcs!AN33+calcs!AS33+calcs!AX33+calcs!BC33+calcs!BH33</f>
        <v>8.01434973187006</v>
      </c>
      <c r="I40" s="168">
        <f>calcs!F33+calcs!K33+calcs!P33+calcs!U33+calcs!Z33+calcs!AE33+calcs!AJ33+calcs!AO33+calcs!AT33+calcs!AY33+calcs!BD33+calcs!BI33</f>
        <v>8.68468810742253</v>
      </c>
      <c r="J40" s="168">
        <f>calcs!G33+calcs!L33+calcs!Q33+calcs!V33+calcs!AA33+calcs!AF33+calcs!AK33+calcs!AP33+calcs!AU33+calcs!AZ33+calcs!BE33+calcs!BJ33</f>
        <v>7.92823277924221</v>
      </c>
      <c r="K40" s="22"/>
      <c r="L40" s="175">
        <f t="shared" si="1"/>
        <v>-0.0687045882859292</v>
      </c>
      <c r="M40" s="85"/>
      <c r="N40" s="113"/>
      <c r="O40" s="113"/>
      <c r="P40" s="193">
        <f t="shared" si="2"/>
        <v>0.302089690627206</v>
      </c>
      <c r="Q40" s="193">
        <f t="shared" si="2"/>
        <v>-0.490791091143075</v>
      </c>
      <c r="R40" s="193">
        <f t="shared" si="2"/>
        <v>0.670338375552474</v>
      </c>
      <c r="S40" s="193">
        <f t="shared" si="2"/>
        <v>-0.756455328180321</v>
      </c>
      <c r="U40" s="193"/>
      <c r="AB40" s="197"/>
      <c r="AC40" s="197"/>
      <c r="AD40" s="197"/>
      <c r="AE40" s="197"/>
      <c r="AF40" s="197"/>
      <c r="AG40" s="85"/>
    </row>
    <row r="41" spans="1:32">
      <c r="A41" s="158" t="s">
        <v>1270</v>
      </c>
      <c r="B41" s="158"/>
      <c r="C41" s="159" t="s">
        <v>83</v>
      </c>
      <c r="D41" s="159"/>
      <c r="E41" s="169"/>
      <c r="F41" s="168">
        <f>calcs!C34+calcs!H34+calcs!M34+calcs!R34+calcs!W34+calcs!AB34+calcs!AG34+calcs!AL34+calcs!AQ34+calcs!AV34+calcs!BA34+calcs!BF34</f>
        <v>9.8272895859533</v>
      </c>
      <c r="G41" s="168">
        <f>calcs!D34+calcs!I34+calcs!N34+calcs!S34+calcs!X34+calcs!AC34+calcs!AH34+calcs!AM34+calcs!AR34+calcs!AW34+calcs!BB34+calcs!BG34</f>
        <v>9.7868746961846</v>
      </c>
      <c r="H41" s="168">
        <f>calcs!E34+calcs!J34+calcs!O34+calcs!T34+calcs!Y34+calcs!AD34+calcs!AI34+calcs!AN34+calcs!AS34+calcs!AX34+calcs!BC34+calcs!BH34</f>
        <v>9.89760721223884</v>
      </c>
      <c r="I41" s="168">
        <f>calcs!F34+calcs!K34+calcs!P34+calcs!U34+calcs!Z34+calcs!AE34+calcs!AJ34+calcs!AO34+calcs!AT34+calcs!AY34+calcs!BD34+calcs!BI34</f>
        <v>10.8992211224568</v>
      </c>
      <c r="J41" s="168">
        <f>calcs!G34+calcs!L34+calcs!Q34+calcs!V34+calcs!AA34+calcs!AF34+calcs!AK34+calcs!AP34+calcs!AU34+calcs!AZ34+calcs!BE34+calcs!BJ34</f>
        <v>10.7754433248628</v>
      </c>
      <c r="K41" s="176"/>
      <c r="L41" s="175">
        <f t="shared" si="1"/>
        <v>0.237038434727364</v>
      </c>
      <c r="M41" s="85"/>
      <c r="N41" s="113"/>
      <c r="O41" s="113"/>
      <c r="P41" s="193">
        <f t="shared" si="2"/>
        <v>-0.0404148897686998</v>
      </c>
      <c r="Q41" s="193">
        <f t="shared" si="2"/>
        <v>0.110732516054238</v>
      </c>
      <c r="R41" s="193">
        <f t="shared" si="2"/>
        <v>1.00161391021792</v>
      </c>
      <c r="S41" s="193">
        <f t="shared" si="2"/>
        <v>-0.123777797593998</v>
      </c>
      <c r="U41" s="193"/>
      <c r="AB41" s="198"/>
      <c r="AC41" s="198"/>
      <c r="AD41" s="198"/>
      <c r="AE41" s="198"/>
      <c r="AF41" s="198"/>
    </row>
    <row r="42" spans="1:32">
      <c r="A42" s="156" t="s">
        <v>1270</v>
      </c>
      <c r="B42" s="156"/>
      <c r="C42" s="157" t="s">
        <v>85</v>
      </c>
      <c r="D42" s="157"/>
      <c r="E42" s="167"/>
      <c r="F42" s="168">
        <f>calcs!C35+calcs!H35+calcs!M35+calcs!R35+calcs!W35+calcs!AB35+calcs!AG35+calcs!AL35+calcs!AQ35+calcs!AV35+calcs!BA35+calcs!BF35</f>
        <v>5.72118639166296</v>
      </c>
      <c r="G42" s="168">
        <f>calcs!D35+calcs!I35+calcs!N35+calcs!S35+calcs!X35+calcs!AC35+calcs!AH35+calcs!AM35+calcs!AR35+calcs!AW35+calcs!BB35+calcs!BG35</f>
        <v>5.69554797776291</v>
      </c>
      <c r="H42" s="168">
        <f>calcs!E35+calcs!J35+calcs!O35+calcs!T35+calcs!Y35+calcs!AD35+calcs!AI35+calcs!AN35+calcs!AS35+calcs!AX35+calcs!BC35+calcs!BH35</f>
        <v>5.43246594691467</v>
      </c>
      <c r="I42" s="168">
        <f>calcs!F35+calcs!K35+calcs!P35+calcs!U35+calcs!Z35+calcs!AE35+calcs!AJ35+calcs!AO35+calcs!AT35+calcs!AY35+calcs!BD35+calcs!BI35</f>
        <v>5.80183330416902</v>
      </c>
      <c r="J42" s="168">
        <f>calcs!G35+calcs!L35+calcs!Q35+calcs!V35+calcs!AA35+calcs!AF35+calcs!AK35+calcs!AP35+calcs!AU35+calcs!AZ35+calcs!BE35+calcs!BJ35</f>
        <v>5.05610250819456</v>
      </c>
      <c r="K42" s="22"/>
      <c r="L42" s="175">
        <f t="shared" si="1"/>
        <v>-0.166270970867102</v>
      </c>
      <c r="M42" s="85"/>
      <c r="N42" s="113"/>
      <c r="O42" s="113"/>
      <c r="P42" s="193">
        <f t="shared" si="2"/>
        <v>-0.0256384139000563</v>
      </c>
      <c r="Q42" s="193">
        <f t="shared" si="2"/>
        <v>-0.263082030848237</v>
      </c>
      <c r="R42" s="193">
        <f t="shared" si="2"/>
        <v>0.369367357254351</v>
      </c>
      <c r="S42" s="193">
        <f t="shared" si="2"/>
        <v>-0.745730795974467</v>
      </c>
      <c r="U42" s="193"/>
      <c r="AB42" s="198"/>
      <c r="AC42" s="198"/>
      <c r="AD42" s="198"/>
      <c r="AE42" s="198"/>
      <c r="AF42" s="198"/>
    </row>
    <row r="43" spans="1:32">
      <c r="A43" s="158" t="s">
        <v>1270</v>
      </c>
      <c r="B43" s="158"/>
      <c r="C43" s="159" t="s">
        <v>87</v>
      </c>
      <c r="D43" s="159"/>
      <c r="E43" s="169"/>
      <c r="F43" s="168">
        <f>calcs!C36+calcs!H36+calcs!M36+calcs!R36+calcs!W36+calcs!AB36+calcs!AG36+calcs!AL36+calcs!AQ36+calcs!AV36+calcs!BA36+calcs!BF36</f>
        <v>7.03370509304636</v>
      </c>
      <c r="G43" s="168">
        <f>calcs!D36+calcs!I36+calcs!N36+calcs!S36+calcs!X36+calcs!AC36+calcs!AH36+calcs!AM36+calcs!AR36+calcs!AW36+calcs!BB36+calcs!BG36</f>
        <v>6.90230704188881</v>
      </c>
      <c r="H43" s="168">
        <f>calcs!E36+calcs!J36+calcs!O36+calcs!T36+calcs!Y36+calcs!AD36+calcs!AI36+calcs!AN36+calcs!AS36+calcs!AX36+calcs!BC36+calcs!BH36</f>
        <v>7.36227765009682</v>
      </c>
      <c r="I43" s="168">
        <f>calcs!F36+calcs!K36+calcs!P36+calcs!U36+calcs!Z36+calcs!AE36+calcs!AJ36+calcs!AO36+calcs!AT36+calcs!AY36+calcs!BD36+calcs!BI36</f>
        <v>6.56923492504434</v>
      </c>
      <c r="J43" s="168">
        <f>calcs!G36+calcs!L36+calcs!Q36+calcs!V36+calcs!AA36+calcs!AF36+calcs!AK36+calcs!AP36+calcs!AU36+calcs!AZ36+calcs!BE36+calcs!BJ36</f>
        <v>6.65278542139885</v>
      </c>
      <c r="K43" s="176"/>
      <c r="L43" s="175">
        <f t="shared" si="1"/>
        <v>-0.095229917911879</v>
      </c>
      <c r="M43" s="85"/>
      <c r="N43" s="113"/>
      <c r="O43" s="113"/>
      <c r="P43" s="193">
        <f t="shared" si="2"/>
        <v>-0.131398051157548</v>
      </c>
      <c r="Q43" s="193">
        <f t="shared" si="2"/>
        <v>0.459970608208006</v>
      </c>
      <c r="R43" s="193">
        <f t="shared" si="2"/>
        <v>-0.793042725052482</v>
      </c>
      <c r="S43" s="193">
        <f t="shared" si="2"/>
        <v>0.0835504963545084</v>
      </c>
      <c r="U43" s="193"/>
      <c r="AB43" s="198"/>
      <c r="AC43" s="198"/>
      <c r="AD43" s="198"/>
      <c r="AE43" s="198"/>
      <c r="AF43" s="198"/>
    </row>
    <row r="44" spans="1:32">
      <c r="A44" s="156" t="s">
        <v>1270</v>
      </c>
      <c r="B44" s="156"/>
      <c r="C44" s="157" t="s">
        <v>89</v>
      </c>
      <c r="D44" s="157"/>
      <c r="E44" s="167"/>
      <c r="F44" s="168">
        <f>calcs!C37+calcs!H37+calcs!M37+calcs!R37+calcs!W37+calcs!AB37+calcs!AG37+calcs!AL37+calcs!AQ37+calcs!AV37+calcs!BA37+calcs!BF37</f>
        <v>5.41167668438579</v>
      </c>
      <c r="G44" s="168">
        <f>calcs!D37+calcs!I37+calcs!N37+calcs!S37+calcs!X37+calcs!AC37+calcs!AH37+calcs!AM37+calcs!AR37+calcs!AW37+calcs!BB37+calcs!BG37</f>
        <v>5.33881120478786</v>
      </c>
      <c r="H44" s="168">
        <f>calcs!E37+calcs!J37+calcs!O37+calcs!T37+calcs!Y37+calcs!AD37+calcs!AI37+calcs!AN37+calcs!AS37+calcs!AX37+calcs!BC37+calcs!BH37</f>
        <v>5.24804386798431</v>
      </c>
      <c r="I44" s="168">
        <f>calcs!F37+calcs!K37+calcs!P37+calcs!U37+calcs!Z37+calcs!AE37+calcs!AJ37+calcs!AO37+calcs!AT37+calcs!AY37+calcs!BD37+calcs!BI37</f>
        <v>5.58034677390268</v>
      </c>
      <c r="J44" s="168">
        <f>calcs!G37+calcs!L37+calcs!Q37+calcs!V37+calcs!AA37+calcs!AF37+calcs!AK37+calcs!AP37+calcs!AU37+calcs!AZ37+calcs!BE37+calcs!BJ37</f>
        <v>5.12753151795056</v>
      </c>
      <c r="K44" s="22"/>
      <c r="L44" s="175">
        <f t="shared" si="1"/>
        <v>-0.0710362916088076</v>
      </c>
      <c r="M44" s="85"/>
      <c r="N44" s="113"/>
      <c r="O44" s="113"/>
      <c r="P44" s="193">
        <f t="shared" si="2"/>
        <v>-0.0728654795979242</v>
      </c>
      <c r="Q44" s="193">
        <f t="shared" si="2"/>
        <v>-0.0907673368035518</v>
      </c>
      <c r="R44" s="193">
        <f t="shared" si="2"/>
        <v>0.332302905918372</v>
      </c>
      <c r="S44" s="193">
        <f t="shared" si="2"/>
        <v>-0.452815255952126</v>
      </c>
      <c r="U44" s="193"/>
      <c r="AB44" s="198"/>
      <c r="AC44" s="198"/>
      <c r="AD44" s="198"/>
      <c r="AE44" s="198"/>
      <c r="AF44" s="198"/>
    </row>
    <row r="45" spans="1:32">
      <c r="A45" s="158" t="s">
        <v>1270</v>
      </c>
      <c r="B45" s="158"/>
      <c r="C45" s="159" t="s">
        <v>91</v>
      </c>
      <c r="D45" s="159"/>
      <c r="E45" s="169"/>
      <c r="F45" s="168">
        <f>calcs!C38+calcs!H38+calcs!M38+calcs!R38+calcs!W38+calcs!AB38+calcs!AG38+calcs!AL38+calcs!AQ38+calcs!AV38+calcs!BA38+calcs!BF38</f>
        <v>8.6280670458943</v>
      </c>
      <c r="G45" s="168">
        <f>calcs!D38+calcs!I38+calcs!N38+calcs!S38+calcs!X38+calcs!AC38+calcs!AH38+calcs!AM38+calcs!AR38+calcs!AW38+calcs!BB38+calcs!BG38</f>
        <v>9.13874609186326</v>
      </c>
      <c r="H45" s="168">
        <f>calcs!E38+calcs!J38+calcs!O38+calcs!T38+calcs!Y38+calcs!AD38+calcs!AI38+calcs!AN38+calcs!AS38+calcs!AX38+calcs!BC38+calcs!BH38</f>
        <v>9.13671278506417</v>
      </c>
      <c r="I45" s="168">
        <f>calcs!F38+calcs!K38+calcs!P38+calcs!U38+calcs!Z38+calcs!AE38+calcs!AJ38+calcs!AO38+calcs!AT38+calcs!AY38+calcs!BD38+calcs!BI38</f>
        <v>8.56594453823345</v>
      </c>
      <c r="J45" s="168">
        <f>calcs!G38+calcs!L38+calcs!Q38+calcs!V38+calcs!AA38+calcs!AF38+calcs!AK38+calcs!AP38+calcs!AU38+calcs!AZ38+calcs!BE38+calcs!BJ38</f>
        <v>8.09638855738115</v>
      </c>
      <c r="K45" s="176"/>
      <c r="L45" s="175">
        <f t="shared" si="1"/>
        <v>-0.132919622128286</v>
      </c>
      <c r="M45" s="85"/>
      <c r="N45" s="113"/>
      <c r="O45" s="113"/>
      <c r="P45" s="193">
        <f t="shared" si="2"/>
        <v>0.51067904596896</v>
      </c>
      <c r="Q45" s="193">
        <f t="shared" si="2"/>
        <v>-0.00203330679909008</v>
      </c>
      <c r="R45" s="193">
        <f t="shared" si="2"/>
        <v>-0.57076824683072</v>
      </c>
      <c r="S45" s="193">
        <f t="shared" si="2"/>
        <v>-0.469555980852293</v>
      </c>
      <c r="U45" s="193"/>
      <c r="AB45" s="198"/>
      <c r="AC45" s="198"/>
      <c r="AD45" s="198"/>
      <c r="AE45" s="198"/>
      <c r="AF45" s="198"/>
    </row>
    <row r="46" spans="1:32">
      <c r="A46" s="156" t="s">
        <v>1270</v>
      </c>
      <c r="B46" s="156"/>
      <c r="C46" s="157" t="s">
        <v>93</v>
      </c>
      <c r="D46" s="157"/>
      <c r="E46" s="167"/>
      <c r="F46" s="168">
        <f>calcs!C39+calcs!H39+calcs!M39+calcs!R39+calcs!W39+calcs!AB39+calcs!AG39+calcs!AL39+calcs!AQ39+calcs!AV39+calcs!BA39+calcs!BF39</f>
        <v>7.20693327102282</v>
      </c>
      <c r="G46" s="168">
        <f>calcs!D39+calcs!I39+calcs!N39+calcs!S39+calcs!X39+calcs!AC39+calcs!AH39+calcs!AM39+calcs!AR39+calcs!AW39+calcs!BB39+calcs!BG39</f>
        <v>7.01447327044752</v>
      </c>
      <c r="H46" s="168">
        <f>calcs!E39+calcs!J39+calcs!O39+calcs!T39+calcs!Y39+calcs!AD39+calcs!AI39+calcs!AN39+calcs!AS39+calcs!AX39+calcs!BC39+calcs!BH39</f>
        <v>7.90054934367897</v>
      </c>
      <c r="I46" s="168">
        <f>calcs!F39+calcs!K39+calcs!P39+calcs!U39+calcs!Z39+calcs!AE39+calcs!AJ39+calcs!AO39+calcs!AT39+calcs!AY39+calcs!BD39+calcs!BI39</f>
        <v>7.65093329141566</v>
      </c>
      <c r="J46" s="168">
        <f>calcs!G39+calcs!L39+calcs!Q39+calcs!V39+calcs!AA39+calcs!AF39+calcs!AK39+calcs!AP39+calcs!AU39+calcs!AZ39+calcs!BE39+calcs!BJ39</f>
        <v>7.14010342469357</v>
      </c>
      <c r="K46" s="22"/>
      <c r="L46" s="175">
        <f t="shared" si="1"/>
        <v>-0.0167074615823122</v>
      </c>
      <c r="M46" s="85"/>
      <c r="N46" s="113"/>
      <c r="O46" s="113"/>
      <c r="P46" s="193">
        <f t="shared" si="2"/>
        <v>-0.192460000575297</v>
      </c>
      <c r="Q46" s="193">
        <f t="shared" si="2"/>
        <v>0.886076073231451</v>
      </c>
      <c r="R46" s="193">
        <f t="shared" si="2"/>
        <v>-0.249616052263312</v>
      </c>
      <c r="S46" s="193">
        <f t="shared" si="2"/>
        <v>-0.510829866722091</v>
      </c>
      <c r="U46" s="193"/>
      <c r="AB46" s="198"/>
      <c r="AC46" s="198"/>
      <c r="AD46" s="198"/>
      <c r="AE46" s="198"/>
      <c r="AF46" s="198"/>
    </row>
    <row r="47" spans="1:32">
      <c r="A47" s="158" t="s">
        <v>1270</v>
      </c>
      <c r="B47" s="158"/>
      <c r="C47" s="159" t="s">
        <v>95</v>
      </c>
      <c r="D47" s="159"/>
      <c r="E47" s="169"/>
      <c r="F47" s="168">
        <f>calcs!C40+calcs!H40+calcs!M40+calcs!R40+calcs!W40+calcs!AB40+calcs!AG40+calcs!AL40+calcs!AQ40+calcs!AV40+calcs!BA40+calcs!BF40</f>
        <v>6.92447423144863</v>
      </c>
      <c r="G47" s="168">
        <f>calcs!D40+calcs!I40+calcs!N40+calcs!S40+calcs!X40+calcs!AC40+calcs!AH40+calcs!AM40+calcs!AR40+calcs!AW40+calcs!BB40+calcs!BG40</f>
        <v>6.19188081099821</v>
      </c>
      <c r="H47" s="168">
        <f>calcs!E40+calcs!J40+calcs!O40+calcs!T40+calcs!Y40+calcs!AD40+calcs!AI40+calcs!AN40+calcs!AS40+calcs!AX40+calcs!BC40+calcs!BH40</f>
        <v>6.73280310324054</v>
      </c>
      <c r="I47" s="168">
        <f>calcs!F40+calcs!K40+calcs!P40+calcs!U40+calcs!Z40+calcs!AE40+calcs!AJ40+calcs!AO40+calcs!AT40+calcs!AY40+calcs!BD40+calcs!BI40</f>
        <v>5.76885444573348</v>
      </c>
      <c r="J47" s="168">
        <f>calcs!G40+calcs!L40+calcs!Q40+calcs!V40+calcs!AA40+calcs!AF40+calcs!AK40+calcs!AP40+calcs!AU40+calcs!AZ40+calcs!BE40+calcs!BJ40</f>
        <v>5.84157742454074</v>
      </c>
      <c r="K47" s="176"/>
      <c r="L47" s="175">
        <f t="shared" si="1"/>
        <v>-0.270724201726971</v>
      </c>
      <c r="M47" s="85"/>
      <c r="N47" s="113"/>
      <c r="O47" s="113"/>
      <c r="P47" s="193">
        <f t="shared" si="2"/>
        <v>-0.732593420450419</v>
      </c>
      <c r="Q47" s="193">
        <f t="shared" si="2"/>
        <v>0.540922292242335</v>
      </c>
      <c r="R47" s="193">
        <f t="shared" si="2"/>
        <v>-0.963948657507069</v>
      </c>
      <c r="S47" s="193">
        <f t="shared" si="2"/>
        <v>0.0727229788072679</v>
      </c>
      <c r="U47" s="193"/>
      <c r="AB47" s="198"/>
      <c r="AC47" s="198"/>
      <c r="AD47" s="198"/>
      <c r="AE47" s="198"/>
      <c r="AF47" s="198"/>
    </row>
    <row r="48" spans="1:32">
      <c r="A48" s="156" t="s">
        <v>1270</v>
      </c>
      <c r="B48" s="156"/>
      <c r="C48" s="157" t="s">
        <v>97</v>
      </c>
      <c r="D48" s="157"/>
      <c r="E48" s="167"/>
      <c r="F48" s="168">
        <f>calcs!C41+calcs!H41+calcs!M41+calcs!R41+calcs!W41+calcs!AB41+calcs!AG41+calcs!AL41+calcs!AQ41+calcs!AV41+calcs!BA41+calcs!BF41</f>
        <v>9.25284406543761</v>
      </c>
      <c r="G48" s="168">
        <f>calcs!D41+calcs!I41+calcs!N41+calcs!S41+calcs!X41+calcs!AC41+calcs!AH41+calcs!AM41+calcs!AR41+calcs!AW41+calcs!BB41+calcs!BG41</f>
        <v>9.58467147322224</v>
      </c>
      <c r="H48" s="168">
        <f>calcs!E41+calcs!J41+calcs!O41+calcs!T41+calcs!Y41+calcs!AD41+calcs!AI41+calcs!AN41+calcs!AS41+calcs!AX41+calcs!BC41+calcs!BH41</f>
        <v>9.39638479498871</v>
      </c>
      <c r="I48" s="168">
        <f>calcs!F41+calcs!K41+calcs!P41+calcs!U41+calcs!Z41+calcs!AE41+calcs!AJ41+calcs!AO41+calcs!AT41+calcs!AY41+calcs!BD41+calcs!BI41</f>
        <v>9.83746743169448</v>
      </c>
      <c r="J48" s="168">
        <f>calcs!G41+calcs!L41+calcs!Q41+calcs!V41+calcs!AA41+calcs!AF41+calcs!AK41+calcs!AP41+calcs!AU41+calcs!AZ41+calcs!BE41+calcs!BJ41</f>
        <v>9.61286385129647</v>
      </c>
      <c r="K48" s="22"/>
      <c r="L48" s="175">
        <f t="shared" si="1"/>
        <v>0.0900049464647141</v>
      </c>
      <c r="M48" s="85"/>
      <c r="N48" s="113"/>
      <c r="O48" s="113"/>
      <c r="P48" s="193">
        <f t="shared" si="2"/>
        <v>0.331827407784623</v>
      </c>
      <c r="Q48" s="193">
        <f t="shared" si="2"/>
        <v>-0.188286678233524</v>
      </c>
      <c r="R48" s="193">
        <f t="shared" si="2"/>
        <v>0.441082636705769</v>
      </c>
      <c r="S48" s="193">
        <f t="shared" si="2"/>
        <v>-0.224603580398011</v>
      </c>
      <c r="U48" s="193"/>
      <c r="AB48" s="198"/>
      <c r="AC48" s="198"/>
      <c r="AD48" s="198"/>
      <c r="AE48" s="198"/>
      <c r="AF48" s="198"/>
    </row>
    <row r="49" spans="1:32">
      <c r="A49" s="158" t="s">
        <v>1270</v>
      </c>
      <c r="B49" s="158"/>
      <c r="C49" s="159" t="s">
        <v>99</v>
      </c>
      <c r="D49" s="159"/>
      <c r="E49" s="169"/>
      <c r="F49" s="168">
        <f>calcs!C42+calcs!H42+calcs!M42+calcs!R42+calcs!W42+calcs!AB42+calcs!AG42+calcs!AL42+calcs!AQ42+calcs!AV42+calcs!BA42+calcs!BF42</f>
        <v>5.39443156074239</v>
      </c>
      <c r="G49" s="168">
        <f>calcs!D42+calcs!I42+calcs!N42+calcs!S42+calcs!X42+calcs!AC42+calcs!AH42+calcs!AM42+calcs!AR42+calcs!AW42+calcs!BB42+calcs!BG42</f>
        <v>5.66163887559022</v>
      </c>
      <c r="H49" s="168">
        <f>calcs!E42+calcs!J42+calcs!O42+calcs!T42+calcs!Y42+calcs!AD42+calcs!AI42+calcs!AN42+calcs!AS42+calcs!AX42+calcs!BC42+calcs!BH42</f>
        <v>5.63964013658402</v>
      </c>
      <c r="I49" s="168">
        <f>calcs!F42+calcs!K42+calcs!P42+calcs!U42+calcs!Z42+calcs!AE42+calcs!AJ42+calcs!AO42+calcs!AT42+calcs!AY42+calcs!BD42+calcs!BI42</f>
        <v>4.38816111024993</v>
      </c>
      <c r="J49" s="168">
        <f>calcs!G42+calcs!L42+calcs!Q42+calcs!V42+calcs!AA42+calcs!AF42+calcs!AK42+calcs!AP42+calcs!AU42+calcs!AZ42+calcs!BE42+calcs!BJ42</f>
        <v>3.72652275191689</v>
      </c>
      <c r="K49" s="176"/>
      <c r="L49" s="175">
        <f t="shared" si="1"/>
        <v>-0.416977202206377</v>
      </c>
      <c r="M49" s="85"/>
      <c r="N49" s="113"/>
      <c r="O49" s="113"/>
      <c r="P49" s="193">
        <f t="shared" si="2"/>
        <v>0.267207314847829</v>
      </c>
      <c r="Q49" s="193">
        <f t="shared" si="2"/>
        <v>-0.0219987390062011</v>
      </c>
      <c r="R49" s="193">
        <f t="shared" si="2"/>
        <v>-1.25147902633409</v>
      </c>
      <c r="S49" s="193">
        <f t="shared" si="2"/>
        <v>-0.661638358333042</v>
      </c>
      <c r="U49" s="193"/>
      <c r="AB49" s="198"/>
      <c r="AC49" s="198"/>
      <c r="AD49" s="198"/>
      <c r="AE49" s="198"/>
      <c r="AF49" s="198"/>
    </row>
    <row r="50" spans="1:32">
      <c r="A50" s="156" t="s">
        <v>1270</v>
      </c>
      <c r="B50" s="156"/>
      <c r="C50" s="157" t="s">
        <v>101</v>
      </c>
      <c r="D50" s="157"/>
      <c r="E50" s="167"/>
      <c r="F50" s="168">
        <f>calcs!C43+calcs!H43+calcs!M43+calcs!R43+calcs!W43+calcs!AB43+calcs!AG43+calcs!AL43+calcs!AQ43+calcs!AV43+calcs!BA43+calcs!BF43</f>
        <v>4.7705264076963</v>
      </c>
      <c r="G50" s="168">
        <f>calcs!D43+calcs!I43+calcs!N43+calcs!S43+calcs!X43+calcs!AC43+calcs!AH43+calcs!AM43+calcs!AR43+calcs!AW43+calcs!BB43+calcs!BG43</f>
        <v>4.80593984689163</v>
      </c>
      <c r="H50" s="168">
        <f>calcs!E43+calcs!J43+calcs!O43+calcs!T43+calcs!Y43+calcs!AD43+calcs!AI43+calcs!AN43+calcs!AS43+calcs!AX43+calcs!BC43+calcs!BH43</f>
        <v>4.71047204920502</v>
      </c>
      <c r="I50" s="168">
        <f>calcs!F43+calcs!K43+calcs!P43+calcs!U43+calcs!Z43+calcs!AE43+calcs!AJ43+calcs!AO43+calcs!AT43+calcs!AY43+calcs!BD43+calcs!BI43</f>
        <v>5.4967042001354</v>
      </c>
      <c r="J50" s="168">
        <f>calcs!G43+calcs!L43+calcs!Q43+calcs!V43+calcs!AA43+calcs!AF43+calcs!AK43+calcs!AP43+calcs!AU43+calcs!AZ43+calcs!BE43+calcs!BJ43</f>
        <v>5.80870071370793</v>
      </c>
      <c r="K50" s="22"/>
      <c r="L50" s="175">
        <f t="shared" si="1"/>
        <v>0.259543576502905</v>
      </c>
      <c r="M50" s="85"/>
      <c r="N50" s="113"/>
      <c r="O50" s="113"/>
      <c r="P50" s="193">
        <f t="shared" si="2"/>
        <v>0.035413439195322</v>
      </c>
      <c r="Q50" s="193">
        <f t="shared" si="2"/>
        <v>-0.0954677976866041</v>
      </c>
      <c r="R50" s="193">
        <f t="shared" si="2"/>
        <v>0.78623215093038</v>
      </c>
      <c r="S50" s="193">
        <f t="shared" si="2"/>
        <v>0.311996513572524</v>
      </c>
      <c r="U50" s="193"/>
      <c r="AB50" s="198"/>
      <c r="AC50" s="198"/>
      <c r="AD50" s="198"/>
      <c r="AE50" s="198"/>
      <c r="AF50" s="198"/>
    </row>
    <row r="51" spans="1:32">
      <c r="A51" s="158" t="s">
        <v>1270</v>
      </c>
      <c r="B51" s="158"/>
      <c r="C51" s="159" t="s">
        <v>103</v>
      </c>
      <c r="D51" s="159"/>
      <c r="E51" s="169"/>
      <c r="F51" s="168">
        <f>calcs!C44+calcs!H44+calcs!M44+calcs!R44+calcs!W44+calcs!AB44+calcs!AG44+calcs!AL44+calcs!AQ44+calcs!AV44+calcs!BA44+calcs!BF44</f>
        <v>2.59999046972367</v>
      </c>
      <c r="G51" s="168">
        <f>calcs!D44+calcs!I44+calcs!N44+calcs!S44+calcs!X44+calcs!AC44+calcs!AH44+calcs!AM44+calcs!AR44+calcs!AW44+calcs!BB44+calcs!BG44</f>
        <v>2.61459524435925</v>
      </c>
      <c r="H51" s="168">
        <f>calcs!E44+calcs!J44+calcs!O44+calcs!T44+calcs!Y44+calcs!AD44+calcs!AI44+calcs!AN44+calcs!AS44+calcs!AX44+calcs!BC44+calcs!BH44</f>
        <v>3.15770728429386</v>
      </c>
      <c r="I51" s="168">
        <f>calcs!F44+calcs!K44+calcs!P44+calcs!U44+calcs!Z44+calcs!AE44+calcs!AJ44+calcs!AO44+calcs!AT44+calcs!AY44+calcs!BD44+calcs!BI44</f>
        <v>3.50540076022908</v>
      </c>
      <c r="J51" s="168">
        <f>calcs!G44+calcs!L44+calcs!Q44+calcs!V44+calcs!AA44+calcs!AF44+calcs!AK44+calcs!AP44+calcs!AU44+calcs!AZ44+calcs!BE44+calcs!BJ44</f>
        <v>2.81815847917272</v>
      </c>
      <c r="K51" s="176"/>
      <c r="L51" s="175">
        <f t="shared" si="1"/>
        <v>0.0545420023622624</v>
      </c>
      <c r="M51" s="85"/>
      <c r="N51" s="113"/>
      <c r="O51" s="113"/>
      <c r="P51" s="193">
        <f t="shared" si="2"/>
        <v>0.0146047746355893</v>
      </c>
      <c r="Q51" s="193">
        <f t="shared" si="2"/>
        <v>0.543112039934606</v>
      </c>
      <c r="R51" s="193">
        <f t="shared" si="2"/>
        <v>0.347693475935215</v>
      </c>
      <c r="S51" s="193">
        <f t="shared" si="2"/>
        <v>-0.687242281056361</v>
      </c>
      <c r="U51" s="193"/>
      <c r="AB51" s="198"/>
      <c r="AC51" s="198"/>
      <c r="AD51" s="198"/>
      <c r="AE51" s="198"/>
      <c r="AF51" s="198"/>
    </row>
    <row r="52" spans="1:32">
      <c r="A52" s="156" t="s">
        <v>1270</v>
      </c>
      <c r="B52" s="156"/>
      <c r="C52" s="157" t="s">
        <v>105</v>
      </c>
      <c r="D52" s="157"/>
      <c r="E52" s="167"/>
      <c r="F52" s="168">
        <f>calcs!C45+calcs!H45+calcs!M45+calcs!R45+calcs!W45+calcs!AB45+calcs!AG45+calcs!AL45+calcs!AQ45+calcs!AV45+calcs!BA45+calcs!BF45</f>
        <v>2.63292090466061</v>
      </c>
      <c r="G52" s="168">
        <f>calcs!D45+calcs!I45+calcs!N45+calcs!S45+calcs!X45+calcs!AC45+calcs!AH45+calcs!AM45+calcs!AR45+calcs!AW45+calcs!BB45+calcs!BG45</f>
        <v>2.98967108093792</v>
      </c>
      <c r="H52" s="168">
        <f>calcs!E45+calcs!J45+calcs!O45+calcs!T45+calcs!Y45+calcs!AD45+calcs!AI45+calcs!AN45+calcs!AS45+calcs!AX45+calcs!BC45+calcs!BH45</f>
        <v>3.08776647599584</v>
      </c>
      <c r="I52" s="168">
        <f>calcs!F45+calcs!K45+calcs!P45+calcs!U45+calcs!Z45+calcs!AE45+calcs!AJ45+calcs!AO45+calcs!AT45+calcs!AY45+calcs!BD45+calcs!BI45</f>
        <v>3.62108526413447</v>
      </c>
      <c r="J52" s="168">
        <f>calcs!G45+calcs!L45+calcs!Q45+calcs!V45+calcs!AA45+calcs!AF45+calcs!AK45+calcs!AP45+calcs!AU45+calcs!AZ45+calcs!BE45+calcs!BJ45</f>
        <v>3.11927796885053</v>
      </c>
      <c r="K52" s="22"/>
      <c r="L52" s="175">
        <f t="shared" si="1"/>
        <v>0.121589266047481</v>
      </c>
      <c r="M52" s="85"/>
      <c r="N52" s="113"/>
      <c r="O52" s="113"/>
      <c r="P52" s="193">
        <f t="shared" si="2"/>
        <v>0.356750176277309</v>
      </c>
      <c r="Q52" s="193">
        <f t="shared" si="2"/>
        <v>0.0980953950579186</v>
      </c>
      <c r="R52" s="193">
        <f t="shared" si="2"/>
        <v>0.533318788138639</v>
      </c>
      <c r="S52" s="193">
        <f t="shared" si="2"/>
        <v>-0.501807295283944</v>
      </c>
      <c r="U52" s="193"/>
      <c r="AB52" s="198"/>
      <c r="AC52" s="198"/>
      <c r="AD52" s="198"/>
      <c r="AE52" s="198"/>
      <c r="AF52" s="198"/>
    </row>
    <row r="53" spans="1:32">
      <c r="A53" s="158" t="s">
        <v>1271</v>
      </c>
      <c r="B53" s="158"/>
      <c r="C53" s="159" t="s">
        <v>107</v>
      </c>
      <c r="D53" s="159"/>
      <c r="E53" s="169"/>
      <c r="F53" s="168">
        <f>calcs!C46+calcs!H46+calcs!M46+calcs!R46+calcs!W46+calcs!AB46+calcs!AG46+calcs!AL46+calcs!AQ46+calcs!AV46+calcs!BA46+calcs!BF46</f>
        <v>6.72345204334127</v>
      </c>
      <c r="G53" s="168">
        <f>calcs!D46+calcs!I46+calcs!N46+calcs!S46+calcs!X46+calcs!AC46+calcs!AH46+calcs!AM46+calcs!AR46+calcs!AW46+calcs!BB46+calcs!BG46</f>
        <v>6.67744598478402</v>
      </c>
      <c r="H53" s="168">
        <f>calcs!E46+calcs!J46+calcs!O46+calcs!T46+calcs!Y46+calcs!AD46+calcs!AI46+calcs!AN46+calcs!AS46+calcs!AX46+calcs!BC46+calcs!BH46</f>
        <v>6.7172811338222</v>
      </c>
      <c r="I53" s="168">
        <f>calcs!F46+calcs!K46+calcs!P46+calcs!U46+calcs!Z46+calcs!AE46+calcs!AJ46+calcs!AO46+calcs!AT46+calcs!AY46+calcs!BD46+calcs!BI46</f>
        <v>5.24002823424728</v>
      </c>
      <c r="J53" s="168">
        <f>calcs!G46+calcs!L46+calcs!Q46+calcs!V46+calcs!AA46+calcs!AF46+calcs!AK46+calcs!AP46+calcs!AU46+calcs!AZ46+calcs!BE46+calcs!BJ46</f>
        <v>4.93418635131944</v>
      </c>
      <c r="K53" s="176"/>
      <c r="L53" s="175">
        <f t="shared" si="1"/>
        <v>-0.447316423005458</v>
      </c>
      <c r="M53" s="85"/>
      <c r="N53" s="113"/>
      <c r="O53" s="113"/>
      <c r="P53" s="193">
        <f t="shared" si="2"/>
        <v>-0.0460060585572517</v>
      </c>
      <c r="Q53" s="193">
        <f t="shared" si="2"/>
        <v>0.0398351490381756</v>
      </c>
      <c r="R53" s="193">
        <f t="shared" si="2"/>
        <v>-1.47725289957492</v>
      </c>
      <c r="S53" s="193">
        <f t="shared" si="2"/>
        <v>-0.305841882927842</v>
      </c>
      <c r="U53" s="193"/>
      <c r="AB53" s="198"/>
      <c r="AC53" s="198"/>
      <c r="AD53" s="198"/>
      <c r="AE53" s="198"/>
      <c r="AF53" s="198"/>
    </row>
    <row r="54" spans="1:32">
      <c r="A54" s="156" t="s">
        <v>1271</v>
      </c>
      <c r="B54" s="156"/>
      <c r="C54" s="157" t="s">
        <v>109</v>
      </c>
      <c r="D54" s="157"/>
      <c r="E54" s="167"/>
      <c r="F54" s="168">
        <f>calcs!C47+calcs!H47+calcs!M47+calcs!R47+calcs!W47+calcs!AB47+calcs!AG47+calcs!AL47+calcs!AQ47+calcs!AV47+calcs!BA47+calcs!BF47</f>
        <v>3.87657420807278</v>
      </c>
      <c r="G54" s="168">
        <f>calcs!D47+calcs!I47+calcs!N47+calcs!S47+calcs!X47+calcs!AC47+calcs!AH47+calcs!AM47+calcs!AR47+calcs!AW47+calcs!BB47+calcs!BG47</f>
        <v>4.66530355201461</v>
      </c>
      <c r="H54" s="168">
        <f>calcs!E47+calcs!J47+calcs!O47+calcs!T47+calcs!Y47+calcs!AD47+calcs!AI47+calcs!AN47+calcs!AS47+calcs!AX47+calcs!BC47+calcs!BH47</f>
        <v>4.15060163477215</v>
      </c>
      <c r="I54" s="168">
        <f>calcs!F47+calcs!K47+calcs!P47+calcs!U47+calcs!Z47+calcs!AE47+calcs!AJ47+calcs!AO47+calcs!AT47+calcs!AY47+calcs!BD47+calcs!BI47</f>
        <v>2.91769591773608</v>
      </c>
      <c r="J54" s="168">
        <f>calcs!G47+calcs!L47+calcs!Q47+calcs!V47+calcs!AA47+calcs!AF47+calcs!AK47+calcs!AP47+calcs!AU47+calcs!AZ47+calcs!BE47+calcs!BJ47</f>
        <v>1.8713394633519</v>
      </c>
      <c r="K54" s="22"/>
      <c r="L54" s="175">
        <f t="shared" si="1"/>
        <v>-0.501308686180219</v>
      </c>
      <c r="M54" s="85"/>
      <c r="N54" s="113"/>
      <c r="O54" s="113"/>
      <c r="P54" s="193">
        <f t="shared" si="2"/>
        <v>0.788729343941828</v>
      </c>
      <c r="Q54" s="193">
        <f t="shared" si="2"/>
        <v>-0.514701917242457</v>
      </c>
      <c r="R54" s="193">
        <f t="shared" si="2"/>
        <v>-1.23290571703607</v>
      </c>
      <c r="S54" s="193">
        <f t="shared" si="2"/>
        <v>-1.04635645438418</v>
      </c>
      <c r="U54" s="193"/>
      <c r="AB54" s="198"/>
      <c r="AC54" s="198"/>
      <c r="AD54" s="198"/>
      <c r="AE54" s="198"/>
      <c r="AF54" s="198"/>
    </row>
    <row r="55" spans="1:32">
      <c r="A55" s="158" t="s">
        <v>1271</v>
      </c>
      <c r="B55" s="158"/>
      <c r="C55" s="159" t="s">
        <v>111</v>
      </c>
      <c r="D55" s="159"/>
      <c r="E55" s="169"/>
      <c r="F55" s="168">
        <f>calcs!C48+calcs!H48+calcs!M48+calcs!R48+calcs!W48+calcs!AB48+calcs!AG48+calcs!AL48+calcs!AQ48+calcs!AV48+calcs!BA48+calcs!BF48</f>
        <v>8.49770451955054</v>
      </c>
      <c r="G55" s="168">
        <f>calcs!D48+calcs!I48+calcs!N48+calcs!S48+calcs!X48+calcs!AC48+calcs!AH48+calcs!AM48+calcs!AR48+calcs!AW48+calcs!BB48+calcs!BG48</f>
        <v>8.19092467796343</v>
      </c>
      <c r="H55" s="168">
        <f>calcs!E48+calcs!J48+calcs!O48+calcs!T48+calcs!Y48+calcs!AD48+calcs!AI48+calcs!AN48+calcs!AS48+calcs!AX48+calcs!BC48+calcs!BH48</f>
        <v>8.23769253628195</v>
      </c>
      <c r="I55" s="168">
        <f>calcs!F48+calcs!K48+calcs!P48+calcs!U48+calcs!Z48+calcs!AE48+calcs!AJ48+calcs!AO48+calcs!AT48+calcs!AY48+calcs!BD48+calcs!BI48</f>
        <v>6.71214229180608</v>
      </c>
      <c r="J55" s="168">
        <f>calcs!G48+calcs!L48+calcs!Q48+calcs!V48+calcs!AA48+calcs!AF48+calcs!AK48+calcs!AP48+calcs!AU48+calcs!AZ48+calcs!BE48+calcs!BJ48</f>
        <v>6.80441873325836</v>
      </c>
      <c r="K55" s="176"/>
      <c r="L55" s="175">
        <f t="shared" si="1"/>
        <v>-0.423321446573043</v>
      </c>
      <c r="M55" s="85"/>
      <c r="N55" s="113"/>
      <c r="O55" s="113"/>
      <c r="P55" s="193">
        <f t="shared" si="2"/>
        <v>-0.306779841587103</v>
      </c>
      <c r="Q55" s="193">
        <f t="shared" si="2"/>
        <v>0.0467678583185211</v>
      </c>
      <c r="R55" s="193">
        <f t="shared" si="2"/>
        <v>-1.52555024447588</v>
      </c>
      <c r="S55" s="193">
        <f t="shared" si="2"/>
        <v>0.0922764414522881</v>
      </c>
      <c r="U55" s="193"/>
      <c r="AB55" s="198"/>
      <c r="AC55" s="198"/>
      <c r="AD55" s="198"/>
      <c r="AE55" s="198"/>
      <c r="AF55" s="198"/>
    </row>
    <row r="56" spans="1:32">
      <c r="A56" s="156" t="s">
        <v>1271</v>
      </c>
      <c r="B56" s="156"/>
      <c r="C56" s="157" t="s">
        <v>113</v>
      </c>
      <c r="D56" s="157"/>
      <c r="E56" s="167"/>
      <c r="F56" s="168">
        <f>calcs!C49+calcs!H49+calcs!M49+calcs!R49+calcs!W49+calcs!AB49+calcs!AG49+calcs!AL49+calcs!AQ49+calcs!AV49+calcs!BA49+calcs!BF49</f>
        <v>9.33094570282718</v>
      </c>
      <c r="G56" s="168">
        <f>calcs!D49+calcs!I49+calcs!N49+calcs!S49+calcs!X49+calcs!AC49+calcs!AH49+calcs!AM49+calcs!AR49+calcs!AW49+calcs!BB49+calcs!BG49</f>
        <v>8.70291586647147</v>
      </c>
      <c r="H56" s="168">
        <f>calcs!E49+calcs!J49+calcs!O49+calcs!T49+calcs!Y49+calcs!AD49+calcs!AI49+calcs!AN49+calcs!AS49+calcs!AX49+calcs!BC49+calcs!BH49</f>
        <v>8.77907784193262</v>
      </c>
      <c r="I56" s="168">
        <f>calcs!F49+calcs!K49+calcs!P49+calcs!U49+calcs!Z49+calcs!AE49+calcs!AJ49+calcs!AO49+calcs!AT49+calcs!AY49+calcs!BD49+calcs!BI49</f>
        <v>7.22935281675388</v>
      </c>
      <c r="J56" s="168">
        <f>calcs!G49+calcs!L49+calcs!Q49+calcs!V49+calcs!AA49+calcs!AF49+calcs!AK49+calcs!AP49+calcs!AU49+calcs!AZ49+calcs!BE49+calcs!BJ49</f>
        <v>6.96722377480162</v>
      </c>
      <c r="K56" s="22"/>
      <c r="L56" s="175">
        <f t="shared" si="1"/>
        <v>-0.59093048200639</v>
      </c>
      <c r="M56" s="85"/>
      <c r="N56" s="113"/>
      <c r="O56" s="113"/>
      <c r="P56" s="193">
        <f t="shared" si="2"/>
        <v>-0.628029836355708</v>
      </c>
      <c r="Q56" s="193">
        <f t="shared" si="2"/>
        <v>0.0761619754611491</v>
      </c>
      <c r="R56" s="193">
        <f t="shared" si="2"/>
        <v>-1.54972502517874</v>
      </c>
      <c r="S56" s="193">
        <f t="shared" si="2"/>
        <v>-0.26212904195226</v>
      </c>
      <c r="U56" s="193"/>
      <c r="AB56" s="198"/>
      <c r="AC56" s="198"/>
      <c r="AD56" s="198"/>
      <c r="AE56" s="198"/>
      <c r="AF56" s="198"/>
    </row>
    <row r="57" spans="1:32">
      <c r="A57" s="158" t="s">
        <v>1271</v>
      </c>
      <c r="B57" s="158"/>
      <c r="C57" s="159" t="s">
        <v>115</v>
      </c>
      <c r="D57" s="159"/>
      <c r="E57" s="169"/>
      <c r="F57" s="168">
        <f>calcs!C50+calcs!H50+calcs!M50+calcs!R50+calcs!W50+calcs!AB50+calcs!AG50+calcs!AL50+calcs!AQ50+calcs!AV50+calcs!BA50+calcs!BF50</f>
        <v>7.14885875612589</v>
      </c>
      <c r="G57" s="168">
        <f>calcs!D50+calcs!I50+calcs!N50+calcs!S50+calcs!X50+calcs!AC50+calcs!AH50+calcs!AM50+calcs!AR50+calcs!AW50+calcs!BB50+calcs!BG50</f>
        <v>7.88626273210919</v>
      </c>
      <c r="H57" s="168">
        <f>calcs!E50+calcs!J50+calcs!O50+calcs!T50+calcs!Y50+calcs!AD50+calcs!AI50+calcs!AN50+calcs!AS50+calcs!AX50+calcs!BC50+calcs!BH50</f>
        <v>7.2898304129024</v>
      </c>
      <c r="I57" s="168">
        <f>calcs!F50+calcs!K50+calcs!P50+calcs!U50+calcs!Z50+calcs!AE50+calcs!AJ50+calcs!AO50+calcs!AT50+calcs!AY50+calcs!BD50+calcs!BI50</f>
        <v>5.63412747950663</v>
      </c>
      <c r="J57" s="168">
        <f>calcs!G50+calcs!L50+calcs!Q50+calcs!V50+calcs!AA50+calcs!AF50+calcs!AK50+calcs!AP50+calcs!AU50+calcs!AZ50+calcs!BE50+calcs!BJ50</f>
        <v>6.13913582013979</v>
      </c>
      <c r="K57" s="176"/>
      <c r="L57" s="175">
        <f t="shared" si="1"/>
        <v>-0.252430733996525</v>
      </c>
      <c r="M57" s="85"/>
      <c r="N57" s="113"/>
      <c r="O57" s="113"/>
      <c r="P57" s="193">
        <f t="shared" si="2"/>
        <v>0.737403975983299</v>
      </c>
      <c r="Q57" s="193">
        <f t="shared" si="2"/>
        <v>-0.596432319206792</v>
      </c>
      <c r="R57" s="193">
        <f t="shared" si="2"/>
        <v>-1.65570293339577</v>
      </c>
      <c r="S57" s="193">
        <f t="shared" si="2"/>
        <v>0.505008340633159</v>
      </c>
      <c r="U57" s="193"/>
      <c r="AB57" s="198"/>
      <c r="AC57" s="198"/>
      <c r="AD57" s="198"/>
      <c r="AE57" s="198"/>
      <c r="AF57" s="198"/>
    </row>
    <row r="58" spans="1:32">
      <c r="A58" s="156" t="s">
        <v>1271</v>
      </c>
      <c r="B58" s="156"/>
      <c r="C58" s="157" t="s">
        <v>117</v>
      </c>
      <c r="D58" s="157"/>
      <c r="E58" s="167"/>
      <c r="F58" s="168">
        <f>calcs!C51+calcs!H51+calcs!M51+calcs!R51+calcs!W51+calcs!AB51+calcs!AG51+calcs!AL51+calcs!AQ51+calcs!AV51+calcs!BA51+calcs!BF51</f>
        <v>5.20806346006352</v>
      </c>
      <c r="G58" s="168">
        <f>calcs!D51+calcs!I51+calcs!N51+calcs!S51+calcs!X51+calcs!AC51+calcs!AH51+calcs!AM51+calcs!AR51+calcs!AW51+calcs!BB51+calcs!BG51</f>
        <v>6.26757630777993</v>
      </c>
      <c r="H58" s="168">
        <f>calcs!E51+calcs!J51+calcs!O51+calcs!T51+calcs!Y51+calcs!AD51+calcs!AI51+calcs!AN51+calcs!AS51+calcs!AX51+calcs!BC51+calcs!BH51</f>
        <v>5.59137917416742</v>
      </c>
      <c r="I58" s="168">
        <f>calcs!F51+calcs!K51+calcs!P51+calcs!U51+calcs!Z51+calcs!AE51+calcs!AJ51+calcs!AO51+calcs!AT51+calcs!AY51+calcs!BD51+calcs!BI51</f>
        <v>4.35899453555148</v>
      </c>
      <c r="J58" s="168">
        <f>calcs!G51+calcs!L51+calcs!Q51+calcs!V51+calcs!AA51+calcs!AF51+calcs!AK51+calcs!AP51+calcs!AU51+calcs!AZ51+calcs!BE51+calcs!BJ51</f>
        <v>4.6617419147159</v>
      </c>
      <c r="K58" s="22"/>
      <c r="L58" s="175">
        <f t="shared" si="1"/>
        <v>-0.136580386336905</v>
      </c>
      <c r="M58" s="85"/>
      <c r="N58" s="113"/>
      <c r="O58" s="113"/>
      <c r="P58" s="193">
        <f t="shared" si="2"/>
        <v>1.05951284771641</v>
      </c>
      <c r="Q58" s="193">
        <f t="shared" si="2"/>
        <v>-0.676197133612514</v>
      </c>
      <c r="R58" s="193">
        <f t="shared" si="2"/>
        <v>-1.23238463861594</v>
      </c>
      <c r="S58" s="193">
        <f t="shared" si="2"/>
        <v>0.302747379164422</v>
      </c>
      <c r="U58" s="193"/>
      <c r="AB58" s="198"/>
      <c r="AC58" s="198"/>
      <c r="AD58" s="198"/>
      <c r="AE58" s="198"/>
      <c r="AF58" s="198"/>
    </row>
    <row r="59" spans="1:32">
      <c r="A59" s="158" t="s">
        <v>1271</v>
      </c>
      <c r="B59" s="158"/>
      <c r="C59" s="159" t="s">
        <v>119</v>
      </c>
      <c r="D59" s="159"/>
      <c r="E59" s="169"/>
      <c r="F59" s="168">
        <f>calcs!C52+calcs!H52+calcs!M52+calcs!R52+calcs!W52+calcs!AB52+calcs!AG52+calcs!AL52+calcs!AQ52+calcs!AV52+calcs!BA52+calcs!BF52</f>
        <v>1.36153042680505</v>
      </c>
      <c r="G59" s="168">
        <f>calcs!D52+calcs!I52+calcs!N52+calcs!S52+calcs!X52+calcs!AC52+calcs!AH52+calcs!AM52+calcs!AR52+calcs!AW52+calcs!BB52+calcs!BG52</f>
        <v>1.23411418034407</v>
      </c>
      <c r="H59" s="168">
        <f>calcs!E52+calcs!J52+calcs!O52+calcs!T52+calcs!Y52+calcs!AD52+calcs!AI52+calcs!AN52+calcs!AS52+calcs!AX52+calcs!BC52+calcs!BH52</f>
        <v>1.62430148048612</v>
      </c>
      <c r="I59" s="168">
        <f>calcs!F52+calcs!K52+calcs!P52+calcs!U52+calcs!Z52+calcs!AE52+calcs!AJ52+calcs!AO52+calcs!AT52+calcs!AY52+calcs!BD52+calcs!BI52</f>
        <v>0.868226110731906</v>
      </c>
      <c r="J59" s="168">
        <f>calcs!G52+calcs!L52+calcs!Q52+calcs!V52+calcs!AA52+calcs!AF52+calcs!AK52+calcs!AP52+calcs!AU52+calcs!AZ52+calcs!BE52+calcs!BJ52</f>
        <v>-0.361049392101205</v>
      </c>
      <c r="K59" s="176"/>
      <c r="L59" s="175">
        <f t="shared" si="1"/>
        <v>-0.430644954726565</v>
      </c>
      <c r="M59" s="85"/>
      <c r="N59" s="113"/>
      <c r="O59" s="113"/>
      <c r="P59" s="193">
        <f t="shared" si="2"/>
        <v>-0.127416246460987</v>
      </c>
      <c r="Q59" s="193">
        <f t="shared" si="2"/>
        <v>0.390187300142055</v>
      </c>
      <c r="R59" s="193">
        <f t="shared" si="2"/>
        <v>-0.756075369754216</v>
      </c>
      <c r="S59" s="193">
        <f t="shared" si="2"/>
        <v>-1.22927550283311</v>
      </c>
      <c r="U59" s="193"/>
      <c r="AB59" s="198"/>
      <c r="AC59" s="198"/>
      <c r="AD59" s="198"/>
      <c r="AE59" s="198"/>
      <c r="AF59" s="198"/>
    </row>
    <row r="60" spans="1:32">
      <c r="A60" s="156" t="s">
        <v>1271</v>
      </c>
      <c r="B60" s="156"/>
      <c r="C60" s="157" t="s">
        <v>121</v>
      </c>
      <c r="D60" s="157"/>
      <c r="E60" s="167"/>
      <c r="F60" s="168">
        <f>calcs!C53+calcs!H53+calcs!M53+calcs!R53+calcs!W53+calcs!AB53+calcs!AG53+calcs!AL53+calcs!AQ53+calcs!AV53+calcs!BA53+calcs!BF53</f>
        <v>3.72243582236313</v>
      </c>
      <c r="G60" s="168">
        <f>calcs!D53+calcs!I53+calcs!N53+calcs!S53+calcs!X53+calcs!AC53+calcs!AH53+calcs!AM53+calcs!AR53+calcs!AW53+calcs!BB53+calcs!BG53</f>
        <v>4.01956779990684</v>
      </c>
      <c r="H60" s="168">
        <f>calcs!E53+calcs!J53+calcs!O53+calcs!T53+calcs!Y53+calcs!AD53+calcs!AI53+calcs!AN53+calcs!AS53+calcs!AX53+calcs!BC53+calcs!BH53</f>
        <v>4.15073020603762</v>
      </c>
      <c r="I60" s="168">
        <f>calcs!F53+calcs!K53+calcs!P53+calcs!U53+calcs!Z53+calcs!AE53+calcs!AJ53+calcs!AO53+calcs!AT53+calcs!AY53+calcs!BD53+calcs!BI53</f>
        <v>2.18503052945271</v>
      </c>
      <c r="J60" s="168">
        <f>calcs!G53+calcs!L53+calcs!Q53+calcs!V53+calcs!AA53+calcs!AF53+calcs!AK53+calcs!AP53+calcs!AU53+calcs!AZ53+calcs!BE53+calcs!BJ53</f>
        <v>1.71472802863551</v>
      </c>
      <c r="K60" s="22"/>
      <c r="L60" s="175">
        <f t="shared" si="1"/>
        <v>-0.501926948431904</v>
      </c>
      <c r="M60" s="85"/>
      <c r="N60" s="113"/>
      <c r="O60" s="113"/>
      <c r="P60" s="193">
        <f t="shared" si="2"/>
        <v>0.297131977543714</v>
      </c>
      <c r="Q60" s="193">
        <f t="shared" si="2"/>
        <v>0.131162406130778</v>
      </c>
      <c r="R60" s="193">
        <f t="shared" si="2"/>
        <v>-1.96569967658491</v>
      </c>
      <c r="S60" s="193">
        <f t="shared" si="2"/>
        <v>-0.470302500817196</v>
      </c>
      <c r="U60" s="193"/>
      <c r="AB60" s="198"/>
      <c r="AC60" s="198"/>
      <c r="AD60" s="198"/>
      <c r="AE60" s="198"/>
      <c r="AF60" s="198"/>
    </row>
    <row r="61" spans="1:32">
      <c r="A61" s="158" t="s">
        <v>1271</v>
      </c>
      <c r="B61" s="158"/>
      <c r="C61" s="159" t="s">
        <v>123</v>
      </c>
      <c r="D61" s="159"/>
      <c r="E61" s="169"/>
      <c r="F61" s="168">
        <f>calcs!C54+calcs!H54+calcs!M54+calcs!R54+calcs!W54+calcs!AB54+calcs!AG54+calcs!AL54+calcs!AQ54+calcs!AV54+calcs!BA54+calcs!BF54</f>
        <v>3.56564995884387</v>
      </c>
      <c r="G61" s="168">
        <f>calcs!D54+calcs!I54+calcs!N54+calcs!S54+calcs!X54+calcs!AC54+calcs!AH54+calcs!AM54+calcs!AR54+calcs!AW54+calcs!BB54+calcs!BG54</f>
        <v>3.69518963149428</v>
      </c>
      <c r="H61" s="168">
        <f>calcs!E54+calcs!J54+calcs!O54+calcs!T54+calcs!Y54+calcs!AD54+calcs!AI54+calcs!AN54+calcs!AS54+calcs!AX54+calcs!BC54+calcs!BH54</f>
        <v>4.08966374657921</v>
      </c>
      <c r="I61" s="168">
        <f>calcs!F54+calcs!K54+calcs!P54+calcs!U54+calcs!Z54+calcs!AE54+calcs!AJ54+calcs!AO54+calcs!AT54+calcs!AY54+calcs!BD54+calcs!BI54</f>
        <v>2.00118783034516</v>
      </c>
      <c r="J61" s="168">
        <f>calcs!G54+calcs!L54+calcs!Q54+calcs!V54+calcs!AA54+calcs!AF54+calcs!AK54+calcs!AP54+calcs!AU54+calcs!AZ54+calcs!BE54+calcs!BJ54</f>
        <v>1.27431505657856</v>
      </c>
      <c r="K61" s="176"/>
      <c r="L61" s="175">
        <f t="shared" si="1"/>
        <v>-0.572833725566327</v>
      </c>
      <c r="M61" s="85"/>
      <c r="N61" s="113"/>
      <c r="O61" s="113"/>
      <c r="P61" s="193">
        <f t="shared" si="2"/>
        <v>0.129539672650414</v>
      </c>
      <c r="Q61" s="193">
        <f t="shared" si="2"/>
        <v>0.394474115084927</v>
      </c>
      <c r="R61" s="193">
        <f t="shared" si="2"/>
        <v>-2.08847591623405</v>
      </c>
      <c r="S61" s="193">
        <f t="shared" si="2"/>
        <v>-0.726872773766593</v>
      </c>
      <c r="U61" s="193"/>
      <c r="AB61" s="198"/>
      <c r="AC61" s="198"/>
      <c r="AD61" s="198"/>
      <c r="AE61" s="198"/>
      <c r="AF61" s="198"/>
    </row>
    <row r="62" spans="1:32">
      <c r="A62" s="156" t="s">
        <v>1271</v>
      </c>
      <c r="B62" s="156"/>
      <c r="C62" s="157" t="s">
        <v>125</v>
      </c>
      <c r="D62" s="157"/>
      <c r="E62" s="167"/>
      <c r="F62" s="168">
        <f>calcs!C55+calcs!H55+calcs!M55+calcs!R55+calcs!W55+calcs!AB55+calcs!AG55+calcs!AL55+calcs!AQ55+calcs!AV55+calcs!BA55+calcs!BF55</f>
        <v>6.42590850127666</v>
      </c>
      <c r="G62" s="168">
        <f>calcs!D55+calcs!I55+calcs!N55+calcs!S55+calcs!X55+calcs!AC55+calcs!AH55+calcs!AM55+calcs!AR55+calcs!AW55+calcs!BB55+calcs!BG55</f>
        <v>6.20122738080788</v>
      </c>
      <c r="H62" s="168">
        <f>calcs!E55+calcs!J55+calcs!O55+calcs!T55+calcs!Y55+calcs!AD55+calcs!AI55+calcs!AN55+calcs!AS55+calcs!AX55+calcs!BC55+calcs!BH55</f>
        <v>6.44179489172976</v>
      </c>
      <c r="I62" s="168">
        <f>calcs!F55+calcs!K55+calcs!P55+calcs!U55+calcs!Z55+calcs!AE55+calcs!AJ55+calcs!AO55+calcs!AT55+calcs!AY55+calcs!BD55+calcs!BI55</f>
        <v>4.3678729346174</v>
      </c>
      <c r="J62" s="168">
        <f>calcs!G55+calcs!L55+calcs!Q55+calcs!V55+calcs!AA55+calcs!AF55+calcs!AK55+calcs!AP55+calcs!AU55+calcs!AZ55+calcs!BE55+calcs!BJ55</f>
        <v>4.53871692355453</v>
      </c>
      <c r="K62" s="22"/>
      <c r="L62" s="175">
        <f t="shared" si="1"/>
        <v>-0.471797894430532</v>
      </c>
      <c r="M62" s="85"/>
      <c r="N62" s="113"/>
      <c r="O62" s="113"/>
      <c r="P62" s="193">
        <f t="shared" si="2"/>
        <v>-0.22468112046878</v>
      </c>
      <c r="Q62" s="193">
        <f t="shared" si="2"/>
        <v>0.240567510921887</v>
      </c>
      <c r="R62" s="193">
        <f t="shared" si="2"/>
        <v>-2.07392195711236</v>
      </c>
      <c r="S62" s="193">
        <f t="shared" si="2"/>
        <v>0.170843988937125</v>
      </c>
      <c r="U62" s="193"/>
      <c r="AB62" s="198"/>
      <c r="AC62" s="198"/>
      <c r="AD62" s="198"/>
      <c r="AE62" s="198"/>
      <c r="AF62" s="198"/>
    </row>
    <row r="63" spans="1:32">
      <c r="A63" s="158" t="s">
        <v>1271</v>
      </c>
      <c r="B63" s="158"/>
      <c r="C63" s="159" t="s">
        <v>127</v>
      </c>
      <c r="D63" s="159"/>
      <c r="E63" s="169"/>
      <c r="F63" s="168">
        <f>calcs!C56+calcs!H56+calcs!M56+calcs!R56+calcs!W56+calcs!AB56+calcs!AG56+calcs!AL56+calcs!AQ56+calcs!AV56+calcs!BA56+calcs!BF56</f>
        <v>4.47446409354058</v>
      </c>
      <c r="G63" s="168">
        <f>calcs!D56+calcs!I56+calcs!N56+calcs!S56+calcs!X56+calcs!AC56+calcs!AH56+calcs!AM56+calcs!AR56+calcs!AW56+calcs!BB56+calcs!BG56</f>
        <v>4.65762959468139</v>
      </c>
      <c r="H63" s="168">
        <f>calcs!E56+calcs!J56+calcs!O56+calcs!T56+calcs!Y56+calcs!AD56+calcs!AI56+calcs!AN56+calcs!AS56+calcs!AX56+calcs!BC56+calcs!BH56</f>
        <v>4.8093754716252</v>
      </c>
      <c r="I63" s="168">
        <f>calcs!F56+calcs!K56+calcs!P56+calcs!U56+calcs!Z56+calcs!AE56+calcs!AJ56+calcs!AO56+calcs!AT56+calcs!AY56+calcs!BD56+calcs!BI56</f>
        <v>3.53122991313914</v>
      </c>
      <c r="J63" s="168">
        <f>calcs!G56+calcs!L56+calcs!Q56+calcs!V56+calcs!AA56+calcs!AF56+calcs!AK56+calcs!AP56+calcs!AU56+calcs!AZ56+calcs!BE56+calcs!BJ56</f>
        <v>3.9628968499798</v>
      </c>
      <c r="K63" s="176"/>
      <c r="L63" s="175">
        <f t="shared" si="1"/>
        <v>-0.127891810890195</v>
      </c>
      <c r="M63" s="85"/>
      <c r="N63" s="113"/>
      <c r="O63" s="113"/>
      <c r="P63" s="193">
        <f t="shared" si="2"/>
        <v>0.183165501140809</v>
      </c>
      <c r="Q63" s="193">
        <f t="shared" si="2"/>
        <v>0.151745876943818</v>
      </c>
      <c r="R63" s="193">
        <f t="shared" si="2"/>
        <v>-1.27814555848607</v>
      </c>
      <c r="S63" s="193">
        <f t="shared" si="2"/>
        <v>0.431666936840662</v>
      </c>
      <c r="U63" s="193"/>
      <c r="AB63" s="198"/>
      <c r="AC63" s="198"/>
      <c r="AD63" s="198"/>
      <c r="AE63" s="198"/>
      <c r="AF63" s="198"/>
    </row>
    <row r="64" spans="1:32">
      <c r="A64" s="156" t="s">
        <v>1271</v>
      </c>
      <c r="B64" s="156"/>
      <c r="C64" s="157" t="s">
        <v>129</v>
      </c>
      <c r="D64" s="157"/>
      <c r="E64" s="167"/>
      <c r="F64" s="168">
        <f>calcs!C57+calcs!H57+calcs!M57+calcs!R57+calcs!W57+calcs!AB57+calcs!AG57+calcs!AL57+calcs!AQ57+calcs!AV57+calcs!BA57+calcs!BF57</f>
        <v>4.18599217379524</v>
      </c>
      <c r="G64" s="168">
        <f>calcs!D57+calcs!I57+calcs!N57+calcs!S57+calcs!X57+calcs!AC57+calcs!AH57+calcs!AM57+calcs!AR57+calcs!AW57+calcs!BB57+calcs!BG57</f>
        <v>4.13669944093247</v>
      </c>
      <c r="H64" s="168">
        <f>calcs!E57+calcs!J57+calcs!O57+calcs!T57+calcs!Y57+calcs!AD57+calcs!AI57+calcs!AN57+calcs!AS57+calcs!AX57+calcs!BC57+calcs!BH57</f>
        <v>4.35748577724667</v>
      </c>
      <c r="I64" s="168">
        <f>calcs!F57+calcs!K57+calcs!P57+calcs!U57+calcs!Z57+calcs!AE57+calcs!AJ57+calcs!AO57+calcs!AT57+calcs!AY57+calcs!BD57+calcs!BI57</f>
        <v>2.68613632831497</v>
      </c>
      <c r="J64" s="168">
        <f>calcs!G57+calcs!L57+calcs!Q57+calcs!V57+calcs!AA57+calcs!AF57+calcs!AK57+calcs!AP57+calcs!AU57+calcs!AZ57+calcs!BE57+calcs!BJ57</f>
        <v>2.77080253714519</v>
      </c>
      <c r="K64" s="22"/>
      <c r="L64" s="175">
        <f t="shared" si="1"/>
        <v>-0.353797409162512</v>
      </c>
      <c r="M64" s="85"/>
      <c r="N64" s="113"/>
      <c r="O64" s="113"/>
      <c r="P64" s="193">
        <f t="shared" si="2"/>
        <v>-0.0492927328627717</v>
      </c>
      <c r="Q64" s="193">
        <f t="shared" si="2"/>
        <v>0.220786336314204</v>
      </c>
      <c r="R64" s="193">
        <f t="shared" si="2"/>
        <v>-1.6713494489317</v>
      </c>
      <c r="S64" s="193">
        <f t="shared" si="2"/>
        <v>0.0846662088302184</v>
      </c>
      <c r="U64" s="193"/>
      <c r="AB64" s="198"/>
      <c r="AC64" s="198"/>
      <c r="AD64" s="198"/>
      <c r="AE64" s="198"/>
      <c r="AF64" s="198"/>
    </row>
    <row r="65" spans="1:32">
      <c r="A65" s="158" t="s">
        <v>1271</v>
      </c>
      <c r="B65" s="158"/>
      <c r="C65" s="159" t="s">
        <v>131</v>
      </c>
      <c r="D65" s="159"/>
      <c r="E65" s="169"/>
      <c r="F65" s="168">
        <f>calcs!C58+calcs!H58+calcs!M58+calcs!R58+calcs!W58+calcs!AB58+calcs!AG58+calcs!AL58+calcs!AQ58+calcs!AV58+calcs!BA58+calcs!BF58</f>
        <v>6.33965511413181</v>
      </c>
      <c r="G65" s="168">
        <f>calcs!D58+calcs!I58+calcs!N58+calcs!S58+calcs!X58+calcs!AC58+calcs!AH58+calcs!AM58+calcs!AR58+calcs!AW58+calcs!BB58+calcs!BG58</f>
        <v>7.06691264484829</v>
      </c>
      <c r="H65" s="168">
        <f>calcs!E58+calcs!J58+calcs!O58+calcs!T58+calcs!Y58+calcs!AD58+calcs!AI58+calcs!AN58+calcs!AS58+calcs!AX58+calcs!BC58+calcs!BH58</f>
        <v>7.10300893274461</v>
      </c>
      <c r="I65" s="168">
        <f>calcs!F58+calcs!K58+calcs!P58+calcs!U58+calcs!Z58+calcs!AE58+calcs!AJ58+calcs!AO58+calcs!AT58+calcs!AY58+calcs!BD58+calcs!BI58</f>
        <v>5.08247800495994</v>
      </c>
      <c r="J65" s="168">
        <f>calcs!G58+calcs!L58+calcs!Q58+calcs!V58+calcs!AA58+calcs!AF58+calcs!AK58+calcs!AP58+calcs!AU58+calcs!AZ58+calcs!BE58+calcs!BJ58</f>
        <v>5.21938253540508</v>
      </c>
      <c r="K65" s="176"/>
      <c r="L65" s="175">
        <f t="shared" si="1"/>
        <v>-0.280068144681683</v>
      </c>
      <c r="M65" s="85"/>
      <c r="N65" s="113"/>
      <c r="O65" s="113"/>
      <c r="P65" s="193">
        <f t="shared" si="2"/>
        <v>0.727257530716482</v>
      </c>
      <c r="Q65" s="193">
        <f t="shared" si="2"/>
        <v>0.0360962878963171</v>
      </c>
      <c r="R65" s="193">
        <f t="shared" si="2"/>
        <v>-2.02053092778467</v>
      </c>
      <c r="S65" s="193">
        <f t="shared" si="2"/>
        <v>0.136904530445136</v>
      </c>
      <c r="U65" s="193"/>
      <c r="AB65" s="198"/>
      <c r="AC65" s="198"/>
      <c r="AD65" s="198"/>
      <c r="AE65" s="198"/>
      <c r="AF65" s="198"/>
    </row>
    <row r="66" spans="1:32">
      <c r="A66" s="156" t="s">
        <v>1271</v>
      </c>
      <c r="B66" s="156"/>
      <c r="C66" s="157" t="s">
        <v>133</v>
      </c>
      <c r="D66" s="157"/>
      <c r="E66" s="167"/>
      <c r="F66" s="168">
        <f>calcs!C59+calcs!H59+calcs!M59+calcs!R59+calcs!W59+calcs!AB59+calcs!AG59+calcs!AL59+calcs!AQ59+calcs!AV59+calcs!BA59+calcs!BF59</f>
        <v>4.02556077710038</v>
      </c>
      <c r="G66" s="168">
        <f>calcs!D59+calcs!I59+calcs!N59+calcs!S59+calcs!X59+calcs!AC59+calcs!AH59+calcs!AM59+calcs!AR59+calcs!AW59+calcs!BB59+calcs!BG59</f>
        <v>3.5604182564557</v>
      </c>
      <c r="H66" s="168">
        <f>calcs!E59+calcs!J59+calcs!O59+calcs!T59+calcs!Y59+calcs!AD59+calcs!AI59+calcs!AN59+calcs!AS59+calcs!AX59+calcs!BC59+calcs!BH59</f>
        <v>4.31813169694044</v>
      </c>
      <c r="I66" s="168">
        <f>calcs!F59+calcs!K59+calcs!P59+calcs!U59+calcs!Z59+calcs!AE59+calcs!AJ59+calcs!AO59+calcs!AT59+calcs!AY59+calcs!BD59+calcs!BI59</f>
        <v>3.81060035758763</v>
      </c>
      <c r="J66" s="168">
        <f>calcs!G59+calcs!L59+calcs!Q59+calcs!V59+calcs!AA59+calcs!AF59+calcs!AK59+calcs!AP59+calcs!AU59+calcs!AZ59+calcs!BE59+calcs!BJ59</f>
        <v>2.98560302528167</v>
      </c>
      <c r="K66" s="22"/>
      <c r="L66" s="175">
        <f t="shared" si="1"/>
        <v>-0.259989437954676</v>
      </c>
      <c r="M66" s="85"/>
      <c r="N66" s="113"/>
      <c r="O66" s="113"/>
      <c r="P66" s="193">
        <f t="shared" si="2"/>
        <v>-0.46514252064468</v>
      </c>
      <c r="Q66" s="193">
        <f t="shared" si="2"/>
        <v>0.757713440484745</v>
      </c>
      <c r="R66" s="193">
        <f t="shared" si="2"/>
        <v>-0.507531339352818</v>
      </c>
      <c r="S66" s="193">
        <f t="shared" si="2"/>
        <v>-0.824997332305952</v>
      </c>
      <c r="U66" s="193"/>
      <c r="AB66" s="198"/>
      <c r="AC66" s="198"/>
      <c r="AD66" s="198"/>
      <c r="AE66" s="198"/>
      <c r="AF66" s="198"/>
    </row>
    <row r="67" spans="1:32">
      <c r="A67" s="158" t="s">
        <v>1271</v>
      </c>
      <c r="B67" s="158"/>
      <c r="C67" s="159" t="s">
        <v>135</v>
      </c>
      <c r="D67" s="159"/>
      <c r="E67" s="169"/>
      <c r="F67" s="168">
        <f>calcs!C60+calcs!H60+calcs!M60+calcs!R60+calcs!W60+calcs!AB60+calcs!AG60+calcs!AL60+calcs!AQ60+calcs!AV60+calcs!BA60+calcs!BF60</f>
        <v>6.96876629658427</v>
      </c>
      <c r="G67" s="168">
        <f>calcs!D60+calcs!I60+calcs!N60+calcs!S60+calcs!X60+calcs!AC60+calcs!AH60+calcs!AM60+calcs!AR60+calcs!AW60+calcs!BB60+calcs!BG60</f>
        <v>5.85037640318283</v>
      </c>
      <c r="H67" s="168">
        <f>calcs!E60+calcs!J60+calcs!O60+calcs!T60+calcs!Y60+calcs!AD60+calcs!AI60+calcs!AN60+calcs!AS60+calcs!AX60+calcs!BC60+calcs!BH60</f>
        <v>6.42439772019595</v>
      </c>
      <c r="I67" s="168">
        <f>calcs!F60+calcs!K60+calcs!P60+calcs!U60+calcs!Z60+calcs!AE60+calcs!AJ60+calcs!AO60+calcs!AT60+calcs!AY60+calcs!BD60+calcs!BI60</f>
        <v>5.19242857204033</v>
      </c>
      <c r="J67" s="168">
        <f>calcs!G60+calcs!L60+calcs!Q60+calcs!V60+calcs!AA60+calcs!AF60+calcs!AK60+calcs!AP60+calcs!AU60+calcs!AZ60+calcs!BE60+calcs!BJ60</f>
        <v>4.79238115656266</v>
      </c>
      <c r="K67" s="176"/>
      <c r="L67" s="175">
        <f t="shared" si="1"/>
        <v>-0.544096285005403</v>
      </c>
      <c r="M67" s="85"/>
      <c r="N67" s="113"/>
      <c r="O67" s="113"/>
      <c r="P67" s="193">
        <f t="shared" si="2"/>
        <v>-1.11838989340144</v>
      </c>
      <c r="Q67" s="193">
        <f t="shared" si="2"/>
        <v>0.574021317013127</v>
      </c>
      <c r="R67" s="193">
        <f t="shared" si="2"/>
        <v>-1.23196914815563</v>
      </c>
      <c r="S67" s="193">
        <f t="shared" si="2"/>
        <v>-0.40004741547767</v>
      </c>
      <c r="U67" s="193"/>
      <c r="AB67" s="198"/>
      <c r="AC67" s="198"/>
      <c r="AD67" s="198"/>
      <c r="AE67" s="198"/>
      <c r="AF67" s="198"/>
    </row>
    <row r="68" spans="1:32">
      <c r="A68" s="156" t="s">
        <v>1271</v>
      </c>
      <c r="B68" s="156"/>
      <c r="C68" s="157" t="s">
        <v>137</v>
      </c>
      <c r="D68" s="157"/>
      <c r="E68" s="167"/>
      <c r="F68" s="168">
        <f>calcs!C61+calcs!H61+calcs!M61+calcs!R61+calcs!W61+calcs!AB61+calcs!AG61+calcs!AL61+calcs!AQ61+calcs!AV61+calcs!BA61+calcs!BF61</f>
        <v>0.702102816145316</v>
      </c>
      <c r="G68" s="168">
        <f>calcs!D61+calcs!I61+calcs!N61+calcs!S61+calcs!X61+calcs!AC61+calcs!AH61+calcs!AM61+calcs!AR61+calcs!AW61+calcs!BB61+calcs!BG61</f>
        <v>1.14137996023281</v>
      </c>
      <c r="H68" s="168">
        <f>calcs!E61+calcs!J61+calcs!O61+calcs!T61+calcs!Y61+calcs!AD61+calcs!AI61+calcs!AN61+calcs!AS61+calcs!AX61+calcs!BC61+calcs!BH61</f>
        <v>0.0543097494573055</v>
      </c>
      <c r="I68" s="168">
        <f>calcs!F61+calcs!K61+calcs!P61+calcs!U61+calcs!Z61+calcs!AE61+calcs!AJ61+calcs!AO61+calcs!AT61+calcs!AY61+calcs!BD61+calcs!BI61</f>
        <v>-2.27050805324691</v>
      </c>
      <c r="J68" s="168">
        <f>calcs!G61+calcs!L61+calcs!Q61+calcs!V61+calcs!AA61+calcs!AF61+calcs!AK61+calcs!AP61+calcs!AU61+calcs!AZ61+calcs!BE61+calcs!BJ61</f>
        <v>-0.839775799507325</v>
      </c>
      <c r="K68" s="22"/>
      <c r="L68" s="175">
        <f t="shared" si="1"/>
        <v>-0.38546965391316</v>
      </c>
      <c r="M68" s="85"/>
      <c r="N68" s="113"/>
      <c r="O68" s="113"/>
      <c r="P68" s="193">
        <f t="shared" si="2"/>
        <v>0.439277144087495</v>
      </c>
      <c r="Q68" s="193">
        <f t="shared" si="2"/>
        <v>-1.08707021077551</v>
      </c>
      <c r="R68" s="193">
        <f t="shared" si="2"/>
        <v>-2.32481780270422</v>
      </c>
      <c r="S68" s="193">
        <f t="shared" si="2"/>
        <v>1.43073225373959</v>
      </c>
      <c r="U68" s="193"/>
      <c r="AB68" s="198"/>
      <c r="AC68" s="198"/>
      <c r="AD68" s="198"/>
      <c r="AE68" s="198"/>
      <c r="AF68" s="198"/>
    </row>
    <row r="69" spans="1:32">
      <c r="A69" s="158" t="s">
        <v>1271</v>
      </c>
      <c r="B69" s="158"/>
      <c r="C69" s="159" t="s">
        <v>139</v>
      </c>
      <c r="D69" s="159"/>
      <c r="E69" s="169"/>
      <c r="F69" s="168">
        <f>calcs!C62+calcs!H62+calcs!M62+calcs!R62+calcs!W62+calcs!AB62+calcs!AG62+calcs!AL62+calcs!AQ62+calcs!AV62+calcs!BA62+calcs!BF62</f>
        <v>6.38041573142495</v>
      </c>
      <c r="G69" s="168">
        <f>calcs!D62+calcs!I62+calcs!N62+calcs!S62+calcs!X62+calcs!AC62+calcs!AH62+calcs!AM62+calcs!AR62+calcs!AW62+calcs!BB62+calcs!BG62</f>
        <v>6.7058061339039</v>
      </c>
      <c r="H69" s="168">
        <f>calcs!E62+calcs!J62+calcs!O62+calcs!T62+calcs!Y62+calcs!AD62+calcs!AI62+calcs!AN62+calcs!AS62+calcs!AX62+calcs!BC62+calcs!BH62</f>
        <v>5.5114398010492</v>
      </c>
      <c r="I69" s="168">
        <f>calcs!F62+calcs!K62+calcs!P62+calcs!U62+calcs!Z62+calcs!AE62+calcs!AJ62+calcs!AO62+calcs!AT62+calcs!AY62+calcs!BD62+calcs!BI62</f>
        <v>3.58688941031129</v>
      </c>
      <c r="J69" s="168">
        <f>calcs!G62+calcs!L62+calcs!Q62+calcs!V62+calcs!AA62+calcs!AF62+calcs!AK62+calcs!AP62+calcs!AU62+calcs!AZ62+calcs!BE62+calcs!BJ62</f>
        <v>5.25396602281597</v>
      </c>
      <c r="K69" s="176"/>
      <c r="L69" s="175">
        <f t="shared" si="1"/>
        <v>-0.281612427152247</v>
      </c>
      <c r="M69" s="85"/>
      <c r="N69" s="113"/>
      <c r="O69" s="113"/>
      <c r="P69" s="193">
        <f t="shared" si="2"/>
        <v>0.325390402478953</v>
      </c>
      <c r="Q69" s="193">
        <f t="shared" si="2"/>
        <v>-1.1943663328547</v>
      </c>
      <c r="R69" s="193">
        <f t="shared" si="2"/>
        <v>-1.92455039073791</v>
      </c>
      <c r="S69" s="193">
        <f t="shared" si="2"/>
        <v>1.66707661250467</v>
      </c>
      <c r="U69" s="193"/>
      <c r="AB69" s="198"/>
      <c r="AC69" s="198"/>
      <c r="AD69" s="198"/>
      <c r="AE69" s="198"/>
      <c r="AF69" s="198"/>
    </row>
    <row r="70" spans="1:32">
      <c r="A70" s="156" t="s">
        <v>1271</v>
      </c>
      <c r="B70" s="156"/>
      <c r="C70" s="157" t="s">
        <v>141</v>
      </c>
      <c r="D70" s="157"/>
      <c r="E70" s="167"/>
      <c r="F70" s="168">
        <f>calcs!C63+calcs!H63+calcs!M63+calcs!R63+calcs!W63+calcs!AB63+calcs!AG63+calcs!AL63+calcs!AQ63+calcs!AV63+calcs!BA63+calcs!BF63</f>
        <v>10.6611949613076</v>
      </c>
      <c r="G70" s="168">
        <f>calcs!D63+calcs!I63+calcs!N63+calcs!S63+calcs!X63+calcs!AC63+calcs!AH63+calcs!AM63+calcs!AR63+calcs!AW63+calcs!BB63+calcs!BG63</f>
        <v>11.0481863745795</v>
      </c>
      <c r="H70" s="168">
        <f>calcs!E63+calcs!J63+calcs!O63+calcs!T63+calcs!Y63+calcs!AD63+calcs!AI63+calcs!AN63+calcs!AS63+calcs!AX63+calcs!BC63+calcs!BH63</f>
        <v>10.8708811014038</v>
      </c>
      <c r="I70" s="168">
        <f>calcs!F63+calcs!K63+calcs!P63+calcs!U63+calcs!Z63+calcs!AE63+calcs!AJ63+calcs!AO63+calcs!AT63+calcs!AY63+calcs!BD63+calcs!BI63</f>
        <v>9.94718878158542</v>
      </c>
      <c r="J70" s="168">
        <f>calcs!G63+calcs!L63+calcs!Q63+calcs!V63+calcs!AA63+calcs!AF63+calcs!AK63+calcs!AP63+calcs!AU63+calcs!AZ63+calcs!BE63+calcs!BJ63</f>
        <v>10.2419800546038</v>
      </c>
      <c r="K70" s="22"/>
      <c r="L70" s="175">
        <f t="shared" si="1"/>
        <v>-0.104803726675932</v>
      </c>
      <c r="M70" s="85"/>
      <c r="N70" s="113"/>
      <c r="O70" s="113"/>
      <c r="P70" s="193">
        <f t="shared" si="2"/>
        <v>0.386991413271959</v>
      </c>
      <c r="Q70" s="193">
        <f t="shared" si="2"/>
        <v>-0.177305273175714</v>
      </c>
      <c r="R70" s="193">
        <f t="shared" si="2"/>
        <v>-0.923692319818386</v>
      </c>
      <c r="S70" s="193">
        <f t="shared" si="2"/>
        <v>0.294791273018413</v>
      </c>
      <c r="U70" s="193"/>
      <c r="AB70" s="198"/>
      <c r="AC70" s="198"/>
      <c r="AD70" s="198"/>
      <c r="AE70" s="198"/>
      <c r="AF70" s="198"/>
    </row>
    <row r="71" spans="1:32">
      <c r="A71" s="158" t="s">
        <v>1271</v>
      </c>
      <c r="B71" s="158"/>
      <c r="C71" s="159" t="s">
        <v>143</v>
      </c>
      <c r="D71" s="159"/>
      <c r="E71" s="169"/>
      <c r="F71" s="168">
        <f>calcs!C64+calcs!H64+calcs!M64+calcs!R64+calcs!W64+calcs!AB64+calcs!AG64+calcs!AL64+calcs!AQ64+calcs!AV64+calcs!BA64+calcs!BF64</f>
        <v>8.70249061037966</v>
      </c>
      <c r="G71" s="168">
        <f>calcs!D64+calcs!I64+calcs!N64+calcs!S64+calcs!X64+calcs!AC64+calcs!AH64+calcs!AM64+calcs!AR64+calcs!AW64+calcs!BB64+calcs!BG64</f>
        <v>8.82466982029015</v>
      </c>
      <c r="H71" s="168">
        <f>calcs!E64+calcs!J64+calcs!O64+calcs!T64+calcs!Y64+calcs!AD64+calcs!AI64+calcs!AN64+calcs!AS64+calcs!AX64+calcs!BC64+calcs!BH64</f>
        <v>9.15662133511099</v>
      </c>
      <c r="I71" s="168">
        <f>calcs!F64+calcs!K64+calcs!P64+calcs!U64+calcs!Z64+calcs!AE64+calcs!AJ64+calcs!AO64+calcs!AT64+calcs!AY64+calcs!BD64+calcs!BI64</f>
        <v>6.21239671340977</v>
      </c>
      <c r="J71" s="168">
        <f>calcs!G64+calcs!L64+calcs!Q64+calcs!V64+calcs!AA64+calcs!AF64+calcs!AK64+calcs!AP64+calcs!AU64+calcs!AZ64+calcs!BE64+calcs!BJ64</f>
        <v>7.18755687236464</v>
      </c>
      <c r="K71" s="176"/>
      <c r="L71" s="175">
        <f t="shared" si="1"/>
        <v>-0.378733434503754</v>
      </c>
      <c r="M71" s="85"/>
      <c r="N71" s="113"/>
      <c r="O71" s="113"/>
      <c r="P71" s="193">
        <f t="shared" si="2"/>
        <v>0.122179209910492</v>
      </c>
      <c r="Q71" s="193">
        <f t="shared" si="2"/>
        <v>0.331951514820847</v>
      </c>
      <c r="R71" s="193">
        <f t="shared" si="2"/>
        <v>-2.94422462170122</v>
      </c>
      <c r="S71" s="193">
        <f t="shared" si="2"/>
        <v>0.975160158954867</v>
      </c>
      <c r="U71" s="193"/>
      <c r="AB71" s="198"/>
      <c r="AC71" s="198"/>
      <c r="AD71" s="198"/>
      <c r="AE71" s="198"/>
      <c r="AF71" s="198"/>
    </row>
    <row r="72" spans="1:32">
      <c r="A72" s="156" t="s">
        <v>1271</v>
      </c>
      <c r="B72" s="156"/>
      <c r="C72" s="157" t="s">
        <v>145</v>
      </c>
      <c r="D72" s="157"/>
      <c r="E72" s="167"/>
      <c r="F72" s="168">
        <f>calcs!C65+calcs!H65+calcs!M65+calcs!R65+calcs!W65+calcs!AB65+calcs!AG65+calcs!AL65+calcs!AQ65+calcs!AV65+calcs!BA65+calcs!BF65</f>
        <v>8.37378551653451</v>
      </c>
      <c r="G72" s="168">
        <f>calcs!D65+calcs!I65+calcs!N65+calcs!S65+calcs!X65+calcs!AC65+calcs!AH65+calcs!AM65+calcs!AR65+calcs!AW65+calcs!BB65+calcs!BG65</f>
        <v>8.69375645295213</v>
      </c>
      <c r="H72" s="168">
        <f>calcs!E65+calcs!J65+calcs!O65+calcs!T65+calcs!Y65+calcs!AD65+calcs!AI65+calcs!AN65+calcs!AS65+calcs!AX65+calcs!BC65+calcs!BH65</f>
        <v>8.26089609693953</v>
      </c>
      <c r="I72" s="168">
        <f>calcs!F65+calcs!K65+calcs!P65+calcs!U65+calcs!Z65+calcs!AE65+calcs!AJ65+calcs!AO65+calcs!AT65+calcs!AY65+calcs!BD65+calcs!BI65</f>
        <v>7.48590704653749</v>
      </c>
      <c r="J72" s="168">
        <f>calcs!G65+calcs!L65+calcs!Q65+calcs!V65+calcs!AA65+calcs!AF65+calcs!AK65+calcs!AP65+calcs!AU65+calcs!AZ65+calcs!BE65+calcs!BJ65</f>
        <v>7.54077280270527</v>
      </c>
      <c r="K72" s="22"/>
      <c r="L72" s="175">
        <f t="shared" si="1"/>
        <v>-0.208253178457308</v>
      </c>
      <c r="M72" s="85"/>
      <c r="N72" s="113"/>
      <c r="O72" s="113"/>
      <c r="P72" s="193">
        <f t="shared" si="2"/>
        <v>0.319970936417628</v>
      </c>
      <c r="Q72" s="193">
        <f t="shared" si="2"/>
        <v>-0.432860356012604</v>
      </c>
      <c r="R72" s="193">
        <f t="shared" si="2"/>
        <v>-0.774989050402042</v>
      </c>
      <c r="S72" s="193">
        <f t="shared" si="2"/>
        <v>0.0548657561677857</v>
      </c>
      <c r="U72" s="193"/>
      <c r="AB72" s="198"/>
      <c r="AC72" s="198"/>
      <c r="AD72" s="198"/>
      <c r="AE72" s="198"/>
      <c r="AF72" s="198"/>
    </row>
    <row r="73" spans="1:32">
      <c r="A73" s="158" t="s">
        <v>1271</v>
      </c>
      <c r="B73" s="158"/>
      <c r="C73" s="159" t="s">
        <v>147</v>
      </c>
      <c r="D73" s="159"/>
      <c r="E73" s="169"/>
      <c r="F73" s="168">
        <f>calcs!C66+calcs!H66+calcs!M66+calcs!R66+calcs!W66+calcs!AB66+calcs!AG66+calcs!AL66+calcs!AQ66+calcs!AV66+calcs!BA66+calcs!BF66</f>
        <v>5.6416609934071</v>
      </c>
      <c r="G73" s="168">
        <f>calcs!D66+calcs!I66+calcs!N66+calcs!S66+calcs!X66+calcs!AC66+calcs!AH66+calcs!AM66+calcs!AR66+calcs!AW66+calcs!BB66+calcs!BG66</f>
        <v>5.74666418198198</v>
      </c>
      <c r="H73" s="168">
        <f>calcs!E66+calcs!J66+calcs!O66+calcs!T66+calcs!Y66+calcs!AD66+calcs!AI66+calcs!AN66+calcs!AS66+calcs!AX66+calcs!BC66+calcs!BH66</f>
        <v>6.23570843298005</v>
      </c>
      <c r="I73" s="168">
        <f>calcs!F66+calcs!K66+calcs!P66+calcs!U66+calcs!Z66+calcs!AE66+calcs!AJ66+calcs!AO66+calcs!AT66+calcs!AY66+calcs!BD66+calcs!BI66</f>
        <v>6.07346169327589</v>
      </c>
      <c r="J73" s="168">
        <f>calcs!G66+calcs!L66+calcs!Q66+calcs!V66+calcs!AA66+calcs!AF66+calcs!AK66+calcs!AP66+calcs!AU66+calcs!AZ66+calcs!BE66+calcs!BJ66</f>
        <v>5.65158915610575</v>
      </c>
      <c r="K73" s="176"/>
      <c r="L73" s="175">
        <f t="shared" si="1"/>
        <v>0.00248204067466262</v>
      </c>
      <c r="M73" s="85"/>
      <c r="N73" s="113"/>
      <c r="O73" s="113"/>
      <c r="P73" s="193">
        <f t="shared" si="2"/>
        <v>0.10500318857488</v>
      </c>
      <c r="Q73" s="193">
        <f t="shared" si="2"/>
        <v>0.489044250998074</v>
      </c>
      <c r="R73" s="193">
        <f t="shared" si="2"/>
        <v>-0.162246739704167</v>
      </c>
      <c r="S73" s="193">
        <f t="shared" si="2"/>
        <v>-0.421872537170136</v>
      </c>
      <c r="U73" s="193"/>
      <c r="AB73" s="198"/>
      <c r="AC73" s="198"/>
      <c r="AD73" s="198"/>
      <c r="AE73" s="198"/>
      <c r="AF73" s="198"/>
    </row>
    <row r="74" spans="1:32">
      <c r="A74" s="156" t="s">
        <v>1272</v>
      </c>
      <c r="B74" s="156"/>
      <c r="C74" s="157" t="s">
        <v>149</v>
      </c>
      <c r="D74" s="157"/>
      <c r="E74" s="167"/>
      <c r="F74" s="168">
        <f>calcs!C67+calcs!H67+calcs!M67+calcs!R67+calcs!W67+calcs!AB67+calcs!AG67+calcs!AL67+calcs!AQ67+calcs!AV67+calcs!BA67+calcs!BF67</f>
        <v>3.69700424614435</v>
      </c>
      <c r="G74" s="168">
        <f>calcs!D67+calcs!I67+calcs!N67+calcs!S67+calcs!X67+calcs!AC67+calcs!AH67+calcs!AM67+calcs!AR67+calcs!AW67+calcs!BB67+calcs!BG67</f>
        <v>3.77169341511641</v>
      </c>
      <c r="H74" s="168">
        <f>calcs!E67+calcs!J67+calcs!O67+calcs!T67+calcs!Y67+calcs!AD67+calcs!AI67+calcs!AN67+calcs!AS67+calcs!AX67+calcs!BC67+calcs!BH67</f>
        <v>3.72264325985255</v>
      </c>
      <c r="I74" s="168">
        <f>calcs!F67+calcs!K67+calcs!P67+calcs!U67+calcs!Z67+calcs!AE67+calcs!AJ67+calcs!AO67+calcs!AT67+calcs!AY67+calcs!BD67+calcs!BI67</f>
        <v>4.30594395021834</v>
      </c>
      <c r="J74" s="168">
        <f>calcs!G67+calcs!L67+calcs!Q67+calcs!V67+calcs!AA67+calcs!AF67+calcs!AK67+calcs!AP67+calcs!AU67+calcs!AZ67+calcs!BE67+calcs!BJ67</f>
        <v>4.66160999363905</v>
      </c>
      <c r="K74" s="22"/>
      <c r="L74" s="175">
        <f t="shared" si="1"/>
        <v>0.241151436873675</v>
      </c>
      <c r="M74" s="85"/>
      <c r="N74" s="113"/>
      <c r="O74" s="113"/>
      <c r="P74" s="193">
        <f t="shared" si="2"/>
        <v>0.0746891689720535</v>
      </c>
      <c r="Q74" s="193">
        <f t="shared" si="2"/>
        <v>-0.0490501552638536</v>
      </c>
      <c r="R74" s="193">
        <f t="shared" si="2"/>
        <v>0.583300690365784</v>
      </c>
      <c r="S74" s="193">
        <f t="shared" si="2"/>
        <v>0.355666043420718</v>
      </c>
      <c r="U74" s="193"/>
      <c r="AB74" s="198"/>
      <c r="AC74" s="198"/>
      <c r="AD74" s="198"/>
      <c r="AE74" s="198"/>
      <c r="AF74" s="198"/>
    </row>
    <row r="75" spans="1:32">
      <c r="A75" s="158" t="s">
        <v>1272</v>
      </c>
      <c r="B75" s="158"/>
      <c r="C75" s="159" t="s">
        <v>151</v>
      </c>
      <c r="D75" s="159"/>
      <c r="E75" s="169"/>
      <c r="F75" s="168">
        <f>calcs!C68+calcs!H68+calcs!M68+calcs!R68+calcs!W68+calcs!AB68+calcs!AG68+calcs!AL68+calcs!AQ68+calcs!AV68+calcs!BA68+calcs!BF68</f>
        <v>0.545969248194163</v>
      </c>
      <c r="G75" s="168">
        <f>calcs!D68+calcs!I68+calcs!N68+calcs!S68+calcs!X68+calcs!AC68+calcs!AH68+calcs!AM68+calcs!AR68+calcs!AW68+calcs!BB68+calcs!BG68</f>
        <v>-0.439164371029937</v>
      </c>
      <c r="H75" s="168">
        <f>calcs!E68+calcs!J68+calcs!O68+calcs!T68+calcs!Y68+calcs!AD68+calcs!AI68+calcs!AN68+calcs!AS68+calcs!AX68+calcs!BC68+calcs!BH68</f>
        <v>-0.103345841144558</v>
      </c>
      <c r="I75" s="168">
        <f>calcs!F68+calcs!K68+calcs!P68+calcs!U68+calcs!Z68+calcs!AE68+calcs!AJ68+calcs!AO68+calcs!AT68+calcs!AY68+calcs!BD68+calcs!BI68</f>
        <v>0.0542512951974459</v>
      </c>
      <c r="J75" s="168">
        <f>calcs!G68+calcs!L68+calcs!Q68+calcs!V68+calcs!AA68+calcs!AF68+calcs!AK68+calcs!AP68+calcs!AU68+calcs!AZ68+calcs!BE68+calcs!BJ68</f>
        <v>-0.624243295982311</v>
      </c>
      <c r="K75" s="176"/>
      <c r="L75" s="175">
        <f t="shared" si="1"/>
        <v>-0.292553136044119</v>
      </c>
      <c r="M75" s="85"/>
      <c r="N75" s="113"/>
      <c r="O75" s="113"/>
      <c r="P75" s="193">
        <f t="shared" si="2"/>
        <v>-0.9851336192241</v>
      </c>
      <c r="Q75" s="193">
        <f t="shared" si="2"/>
        <v>0.335818529885379</v>
      </c>
      <c r="R75" s="193">
        <f t="shared" si="2"/>
        <v>0.157597136342004</v>
      </c>
      <c r="S75" s="193">
        <f t="shared" si="2"/>
        <v>-0.678494591179757</v>
      </c>
      <c r="U75" s="193"/>
      <c r="AB75" s="198"/>
      <c r="AC75" s="198"/>
      <c r="AD75" s="198"/>
      <c r="AE75" s="198"/>
      <c r="AF75" s="198"/>
    </row>
    <row r="76" spans="1:32">
      <c r="A76" s="156" t="s">
        <v>1272</v>
      </c>
      <c r="B76" s="156"/>
      <c r="C76" s="157" t="s">
        <v>153</v>
      </c>
      <c r="D76" s="157"/>
      <c r="E76" s="167"/>
      <c r="F76" s="168">
        <f>calcs!C69+calcs!H69+calcs!M69+calcs!R69+calcs!W69+calcs!AB69+calcs!AG69+calcs!AL69+calcs!AQ69+calcs!AV69+calcs!BA69+calcs!BF69</f>
        <v>3.81983899377379</v>
      </c>
      <c r="G76" s="168">
        <f>calcs!D69+calcs!I69+calcs!N69+calcs!S69+calcs!X69+calcs!AC69+calcs!AH69+calcs!AM69+calcs!AR69+calcs!AW69+calcs!BB69+calcs!BG69</f>
        <v>4.26562677779747</v>
      </c>
      <c r="H76" s="168">
        <f>calcs!E69+calcs!J69+calcs!O69+calcs!T69+calcs!Y69+calcs!AD69+calcs!AI69+calcs!AN69+calcs!AS69+calcs!AX69+calcs!BC69+calcs!BH69</f>
        <v>3.99686199665919</v>
      </c>
      <c r="I76" s="168">
        <f>calcs!F69+calcs!K69+calcs!P69+calcs!U69+calcs!Z69+calcs!AE69+calcs!AJ69+calcs!AO69+calcs!AT69+calcs!AY69+calcs!BD69+calcs!BI69</f>
        <v>4.70041981802825</v>
      </c>
      <c r="J76" s="168">
        <f>calcs!G69+calcs!L69+calcs!Q69+calcs!V69+calcs!AA69+calcs!AF69+calcs!AK69+calcs!AP69+calcs!AU69+calcs!AZ69+calcs!BE69+calcs!BJ69</f>
        <v>4.4604200708213</v>
      </c>
      <c r="K76" s="22"/>
      <c r="L76" s="175">
        <f t="shared" si="1"/>
        <v>0.16014526926188</v>
      </c>
      <c r="M76" s="85"/>
      <c r="N76" s="113"/>
      <c r="O76" s="113"/>
      <c r="P76" s="193">
        <f t="shared" si="2"/>
        <v>0.445787784023684</v>
      </c>
      <c r="Q76" s="193">
        <f t="shared" si="2"/>
        <v>-0.268764781138279</v>
      </c>
      <c r="R76" s="193">
        <f t="shared" si="2"/>
        <v>0.703557821369059</v>
      </c>
      <c r="S76" s="193">
        <f t="shared" si="2"/>
        <v>-0.239999747206946</v>
      </c>
      <c r="U76" s="193"/>
      <c r="AB76" s="198"/>
      <c r="AC76" s="198"/>
      <c r="AD76" s="198"/>
      <c r="AE76" s="198"/>
      <c r="AF76" s="198"/>
    </row>
    <row r="77" spans="1:32">
      <c r="A77" s="158" t="s">
        <v>1272</v>
      </c>
      <c r="B77" s="158"/>
      <c r="C77" s="159" t="s">
        <v>155</v>
      </c>
      <c r="D77" s="159"/>
      <c r="E77" s="169"/>
      <c r="F77" s="168">
        <f>calcs!C70+calcs!H70+calcs!M70+calcs!R70+calcs!W70+calcs!AB70+calcs!AG70+calcs!AL70+calcs!AQ70+calcs!AV70+calcs!BA70+calcs!BF70</f>
        <v>1.00052209430514</v>
      </c>
      <c r="G77" s="168">
        <f>calcs!D70+calcs!I70+calcs!N70+calcs!S70+calcs!X70+calcs!AC70+calcs!AH70+calcs!AM70+calcs!AR70+calcs!AW70+calcs!BB70+calcs!BG70</f>
        <v>1.33534670693452</v>
      </c>
      <c r="H77" s="168">
        <f>calcs!E70+calcs!J70+calcs!O70+calcs!T70+calcs!Y70+calcs!AD70+calcs!AI70+calcs!AN70+calcs!AS70+calcs!AX70+calcs!BC70+calcs!BH70</f>
        <v>1.40916731608755</v>
      </c>
      <c r="I77" s="168">
        <f>calcs!F70+calcs!K70+calcs!P70+calcs!U70+calcs!Z70+calcs!AE70+calcs!AJ70+calcs!AO70+calcs!AT70+calcs!AY70+calcs!BD70+calcs!BI70</f>
        <v>1.88034926527564</v>
      </c>
      <c r="J77" s="168">
        <f>calcs!G70+calcs!L70+calcs!Q70+calcs!V70+calcs!AA70+calcs!AF70+calcs!AK70+calcs!AP70+calcs!AU70+calcs!AZ70+calcs!BE70+calcs!BJ70</f>
        <v>1.53487804002041</v>
      </c>
      <c r="K77" s="176"/>
      <c r="L77" s="175">
        <f t="shared" si="1"/>
        <v>0.133588986428818</v>
      </c>
      <c r="M77" s="85"/>
      <c r="N77" s="113"/>
      <c r="O77" s="113"/>
      <c r="P77" s="193">
        <f t="shared" si="2"/>
        <v>0.334824612629383</v>
      </c>
      <c r="Q77" s="193">
        <f t="shared" si="2"/>
        <v>0.073820609153024</v>
      </c>
      <c r="R77" s="193">
        <f t="shared" si="2"/>
        <v>0.47118194918809</v>
      </c>
      <c r="S77" s="193">
        <f t="shared" si="2"/>
        <v>-0.345471225255224</v>
      </c>
      <c r="U77" s="193"/>
      <c r="AB77" s="198"/>
      <c r="AC77" s="198"/>
      <c r="AD77" s="198"/>
      <c r="AE77" s="198"/>
      <c r="AF77" s="198"/>
    </row>
    <row r="78" spans="1:32">
      <c r="A78" s="156" t="s">
        <v>1272</v>
      </c>
      <c r="B78" s="156"/>
      <c r="C78" s="157" t="s">
        <v>157</v>
      </c>
      <c r="D78" s="157"/>
      <c r="E78" s="167"/>
      <c r="F78" s="168">
        <f>calcs!C71+calcs!H71+calcs!M71+calcs!R71+calcs!W71+calcs!AB71+calcs!AG71+calcs!AL71+calcs!AQ71+calcs!AV71+calcs!BA71+calcs!BF71</f>
        <v>0.370943509885278</v>
      </c>
      <c r="G78" s="168">
        <f>calcs!D71+calcs!I71+calcs!N71+calcs!S71+calcs!X71+calcs!AC71+calcs!AH71+calcs!AM71+calcs!AR71+calcs!AW71+calcs!BB71+calcs!BG71</f>
        <v>0.486131685121423</v>
      </c>
      <c r="H78" s="168">
        <f>calcs!E71+calcs!J71+calcs!O71+calcs!T71+calcs!Y71+calcs!AD71+calcs!AI71+calcs!AN71+calcs!AS71+calcs!AX71+calcs!BC71+calcs!BH71</f>
        <v>0.478076497524604</v>
      </c>
      <c r="I78" s="168">
        <f>calcs!F71+calcs!K71+calcs!P71+calcs!U71+calcs!Z71+calcs!AE71+calcs!AJ71+calcs!AO71+calcs!AT71+calcs!AY71+calcs!BD71+calcs!BI71</f>
        <v>1.06344871955448</v>
      </c>
      <c r="J78" s="168">
        <f>calcs!G71+calcs!L71+calcs!Q71+calcs!V71+calcs!AA71+calcs!AF71+calcs!AK71+calcs!AP71+calcs!AU71+calcs!AZ71+calcs!BE71+calcs!BJ71</f>
        <v>0.204761655473149</v>
      </c>
      <c r="K78" s="22"/>
      <c r="L78" s="175">
        <f t="shared" ref="L78:L141" si="3">SUM(P78:S78)/4</f>
        <v>-0.0415454636030322</v>
      </c>
      <c r="M78" s="85"/>
      <c r="N78" s="113"/>
      <c r="O78" s="113"/>
      <c r="P78" s="193">
        <f t="shared" si="2"/>
        <v>0.115188175236145</v>
      </c>
      <c r="Q78" s="193">
        <f t="shared" si="2"/>
        <v>-0.008055187596819</v>
      </c>
      <c r="R78" s="193">
        <f t="shared" si="2"/>
        <v>0.585372222029879</v>
      </c>
      <c r="S78" s="193">
        <f t="shared" si="2"/>
        <v>-0.858687064081335</v>
      </c>
      <c r="U78" s="193"/>
      <c r="AB78" s="198"/>
      <c r="AC78" s="198"/>
      <c r="AD78" s="198"/>
      <c r="AE78" s="198"/>
      <c r="AF78" s="198"/>
    </row>
    <row r="79" spans="1:32">
      <c r="A79" s="158" t="s">
        <v>1272</v>
      </c>
      <c r="B79" s="158"/>
      <c r="C79" s="159" t="s">
        <v>159</v>
      </c>
      <c r="D79" s="159"/>
      <c r="E79" s="169"/>
      <c r="F79" s="168">
        <f>calcs!C72+calcs!H72+calcs!M72+calcs!R72+calcs!W72+calcs!AB72+calcs!AG72+calcs!AL72+calcs!AQ72+calcs!AV72+calcs!BA72+calcs!BF72</f>
        <v>4.47172669344341</v>
      </c>
      <c r="G79" s="168">
        <f>calcs!D72+calcs!I72+calcs!N72+calcs!S72+calcs!X72+calcs!AC72+calcs!AH72+calcs!AM72+calcs!AR72+calcs!AW72+calcs!BB72+calcs!BG72</f>
        <v>4.62105043558833</v>
      </c>
      <c r="H79" s="168">
        <f>calcs!E72+calcs!J72+calcs!O72+calcs!T72+calcs!Y72+calcs!AD72+calcs!AI72+calcs!AN72+calcs!AS72+calcs!AX72+calcs!BC72+calcs!BH72</f>
        <v>4.18425408125522</v>
      </c>
      <c r="I79" s="168">
        <f>calcs!F72+calcs!K72+calcs!P72+calcs!U72+calcs!Z72+calcs!AE72+calcs!AJ72+calcs!AO72+calcs!AT72+calcs!AY72+calcs!BD72+calcs!BI72</f>
        <v>4.21736202433688</v>
      </c>
      <c r="J79" s="168">
        <f>calcs!G72+calcs!L72+calcs!Q72+calcs!V72+calcs!AA72+calcs!AF72+calcs!AK72+calcs!AP72+calcs!AU72+calcs!AZ72+calcs!BE72+calcs!BJ72</f>
        <v>3.94443781149146</v>
      </c>
      <c r="K79" s="176"/>
      <c r="L79" s="175">
        <f t="shared" si="3"/>
        <v>-0.131822220487989</v>
      </c>
      <c r="M79" s="85"/>
      <c r="N79" s="113"/>
      <c r="O79" s="113"/>
      <c r="P79" s="193">
        <f t="shared" si="2"/>
        <v>0.149323742144921</v>
      </c>
      <c r="Q79" s="193">
        <f t="shared" si="2"/>
        <v>-0.436796354333118</v>
      </c>
      <c r="R79" s="193">
        <f t="shared" si="2"/>
        <v>0.0331079430816672</v>
      </c>
      <c r="S79" s="193">
        <f t="shared" si="2"/>
        <v>-0.272924212845424</v>
      </c>
      <c r="U79" s="193"/>
      <c r="AB79" s="198"/>
      <c r="AC79" s="198"/>
      <c r="AD79" s="198"/>
      <c r="AE79" s="198"/>
      <c r="AF79" s="198"/>
    </row>
    <row r="80" spans="1:32">
      <c r="A80" s="156" t="s">
        <v>1272</v>
      </c>
      <c r="B80" s="156"/>
      <c r="C80" s="157" t="s">
        <v>161</v>
      </c>
      <c r="D80" s="157"/>
      <c r="E80" s="167"/>
      <c r="F80" s="168">
        <f>calcs!C73+calcs!H73+calcs!M73+calcs!R73+calcs!W73+calcs!AB73+calcs!AG73+calcs!AL73+calcs!AQ73+calcs!AV73+calcs!BA73+calcs!BF73</f>
        <v>-10.5789067872825</v>
      </c>
      <c r="G80" s="168">
        <f>calcs!D73+calcs!I73+calcs!N73+calcs!S73+calcs!X73+calcs!AC73+calcs!AH73+calcs!AM73+calcs!AR73+calcs!AW73+calcs!BB73+calcs!BG73</f>
        <v>-11.6704351166244</v>
      </c>
      <c r="H80" s="168">
        <f>calcs!E73+calcs!J73+calcs!O73+calcs!T73+calcs!Y73+calcs!AD73+calcs!AI73+calcs!AN73+calcs!AS73+calcs!AX73+calcs!BC73+calcs!BH73</f>
        <v>-11.6975401118689</v>
      </c>
      <c r="I80" s="168">
        <f>calcs!F73+calcs!K73+calcs!P73+calcs!U73+calcs!Z73+calcs!AE73+calcs!AJ73+calcs!AO73+calcs!AT73+calcs!AY73+calcs!BD73+calcs!BI73</f>
        <v>-10.2538717811706</v>
      </c>
      <c r="J80" s="168">
        <f>calcs!G73+calcs!L73+calcs!Q73+calcs!V73+calcs!AA73+calcs!AF73+calcs!AK73+calcs!AP73+calcs!AU73+calcs!AZ73+calcs!BE73+calcs!BJ73</f>
        <v>-11.4713416808375</v>
      </c>
      <c r="K80" s="22"/>
      <c r="L80" s="175">
        <f t="shared" si="3"/>
        <v>-0.22310872338875</v>
      </c>
      <c r="M80" s="85"/>
      <c r="N80" s="113"/>
      <c r="O80" s="113"/>
      <c r="P80" s="193">
        <f t="shared" si="2"/>
        <v>-1.09152832934188</v>
      </c>
      <c r="Q80" s="193">
        <f t="shared" si="2"/>
        <v>-0.0271049952445477</v>
      </c>
      <c r="R80" s="193">
        <f t="shared" si="2"/>
        <v>1.44366833069834</v>
      </c>
      <c r="S80" s="193">
        <f t="shared" si="2"/>
        <v>-1.21746989966692</v>
      </c>
      <c r="U80" s="193"/>
      <c r="AB80" s="198"/>
      <c r="AC80" s="198"/>
      <c r="AD80" s="198"/>
      <c r="AE80" s="198"/>
      <c r="AF80" s="198"/>
    </row>
    <row r="81" spans="1:32">
      <c r="A81" s="158" t="s">
        <v>1272</v>
      </c>
      <c r="B81" s="158"/>
      <c r="C81" s="159" t="s">
        <v>163</v>
      </c>
      <c r="D81" s="159"/>
      <c r="E81" s="169"/>
      <c r="F81" s="168">
        <f>calcs!C74+calcs!H74+calcs!M74+calcs!R74+calcs!W74+calcs!AB74+calcs!AG74+calcs!AL74+calcs!AQ74+calcs!AV74+calcs!BA74+calcs!BF74</f>
        <v>-5.48221257442317</v>
      </c>
      <c r="G81" s="168">
        <f>calcs!D74+calcs!I74+calcs!N74+calcs!S74+calcs!X74+calcs!AC74+calcs!AH74+calcs!AM74+calcs!AR74+calcs!AW74+calcs!BB74+calcs!BG74</f>
        <v>-5.72234415128141</v>
      </c>
      <c r="H81" s="168">
        <f>calcs!E74+calcs!J74+calcs!O74+calcs!T74+calcs!Y74+calcs!AD74+calcs!AI74+calcs!AN74+calcs!AS74+calcs!AX74+calcs!BC74+calcs!BH74</f>
        <v>-6.61116061871756</v>
      </c>
      <c r="I81" s="168">
        <f>calcs!F74+calcs!K74+calcs!P74+calcs!U74+calcs!Z74+calcs!AE74+calcs!AJ74+calcs!AO74+calcs!AT74+calcs!AY74+calcs!BD74+calcs!BI74</f>
        <v>-5.95115155346182</v>
      </c>
      <c r="J81" s="168">
        <f>calcs!G74+calcs!L74+calcs!Q74+calcs!V74+calcs!AA74+calcs!AF74+calcs!AK74+calcs!AP74+calcs!AU74+calcs!AZ74+calcs!BE74+calcs!BJ74</f>
        <v>-5.78968102750438</v>
      </c>
      <c r="K81" s="176"/>
      <c r="L81" s="175">
        <f t="shared" si="3"/>
        <v>-0.0768671132703018</v>
      </c>
      <c r="M81" s="85"/>
      <c r="N81" s="113"/>
      <c r="O81" s="113"/>
      <c r="P81" s="193">
        <f t="shared" si="2"/>
        <v>-0.240131576858237</v>
      </c>
      <c r="Q81" s="193">
        <f t="shared" si="2"/>
        <v>-0.888816467436151</v>
      </c>
      <c r="R81" s="193">
        <f t="shared" si="2"/>
        <v>0.66000906525574</v>
      </c>
      <c r="S81" s="193">
        <f t="shared" si="2"/>
        <v>0.161470525957442</v>
      </c>
      <c r="U81" s="193"/>
      <c r="AB81" s="198"/>
      <c r="AC81" s="198"/>
      <c r="AD81" s="198"/>
      <c r="AE81" s="198"/>
      <c r="AF81" s="198"/>
    </row>
    <row r="82" spans="1:32">
      <c r="A82" s="156" t="s">
        <v>1272</v>
      </c>
      <c r="B82" s="156"/>
      <c r="C82" s="157" t="s">
        <v>165</v>
      </c>
      <c r="D82" s="157"/>
      <c r="E82" s="167"/>
      <c r="F82" s="168">
        <f>calcs!C75+calcs!H75+calcs!M75+calcs!R75+calcs!W75+calcs!AB75+calcs!AG75+calcs!AL75+calcs!AQ75+calcs!AV75+calcs!BA75+calcs!BF75</f>
        <v>6.54957348615952</v>
      </c>
      <c r="G82" s="168">
        <f>calcs!D75+calcs!I75+calcs!N75+calcs!S75+calcs!X75+calcs!AC75+calcs!AH75+calcs!AM75+calcs!AR75+calcs!AW75+calcs!BB75+calcs!BG75</f>
        <v>7.46915750879902</v>
      </c>
      <c r="H82" s="168">
        <f>calcs!E75+calcs!J75+calcs!O75+calcs!T75+calcs!Y75+calcs!AD75+calcs!AI75+calcs!AN75+calcs!AS75+calcs!AX75+calcs!BC75+calcs!BH75</f>
        <v>7.19727030260091</v>
      </c>
      <c r="I82" s="168">
        <f>calcs!F75+calcs!K75+calcs!P75+calcs!U75+calcs!Z75+calcs!AE75+calcs!AJ75+calcs!AO75+calcs!AT75+calcs!AY75+calcs!BD75+calcs!BI75</f>
        <v>7.42051788016793</v>
      </c>
      <c r="J82" s="168">
        <f>calcs!G75+calcs!L75+calcs!Q75+calcs!V75+calcs!AA75+calcs!AF75+calcs!AK75+calcs!AP75+calcs!AU75+calcs!AZ75+calcs!BE75+calcs!BJ75</f>
        <v>6.87306113294581</v>
      </c>
      <c r="K82" s="22"/>
      <c r="L82" s="175">
        <f t="shared" si="3"/>
        <v>0.0808719116965719</v>
      </c>
      <c r="M82" s="85"/>
      <c r="N82" s="113"/>
      <c r="O82" s="113"/>
      <c r="P82" s="193">
        <f t="shared" si="2"/>
        <v>0.9195840226395</v>
      </c>
      <c r="Q82" s="193">
        <f t="shared" si="2"/>
        <v>-0.271887206198107</v>
      </c>
      <c r="R82" s="193">
        <f t="shared" si="2"/>
        <v>0.223247577567015</v>
      </c>
      <c r="S82" s="193">
        <f t="shared" si="2"/>
        <v>-0.54745674722212</v>
      </c>
      <c r="U82" s="193"/>
      <c r="AB82" s="198"/>
      <c r="AC82" s="198"/>
      <c r="AD82" s="198"/>
      <c r="AE82" s="198"/>
      <c r="AF82" s="198"/>
    </row>
    <row r="83" spans="1:32">
      <c r="A83" s="158" t="s">
        <v>1272</v>
      </c>
      <c r="B83" s="158"/>
      <c r="C83" s="159" t="s">
        <v>167</v>
      </c>
      <c r="D83" s="159"/>
      <c r="E83" s="169"/>
      <c r="F83" s="168">
        <f>calcs!C76+calcs!H76+calcs!M76+calcs!R76+calcs!W76+calcs!AB76+calcs!AG76+calcs!AL76+calcs!AQ76+calcs!AV76+calcs!BA76+calcs!BF76</f>
        <v>-8.62930697893508</v>
      </c>
      <c r="G83" s="168">
        <f>calcs!D76+calcs!I76+calcs!N76+calcs!S76+calcs!X76+calcs!AC76+calcs!AH76+calcs!AM76+calcs!AR76+calcs!AW76+calcs!BB76+calcs!BG76</f>
        <v>-9.52532110817199</v>
      </c>
      <c r="H83" s="168">
        <f>calcs!E76+calcs!J76+calcs!O76+calcs!T76+calcs!Y76+calcs!AD76+calcs!AI76+calcs!AN76+calcs!AS76+calcs!AX76+calcs!BC76+calcs!BH76</f>
        <v>-8.89413739374694</v>
      </c>
      <c r="I83" s="168">
        <f>calcs!F76+calcs!K76+calcs!P76+calcs!U76+calcs!Z76+calcs!AE76+calcs!AJ76+calcs!AO76+calcs!AT76+calcs!AY76+calcs!BD76+calcs!BI76</f>
        <v>-8.36591525043008</v>
      </c>
      <c r="J83" s="168">
        <f>calcs!G76+calcs!L76+calcs!Q76+calcs!V76+calcs!AA76+calcs!AF76+calcs!AK76+calcs!AP76+calcs!AU76+calcs!AZ76+calcs!BE76+calcs!BJ76</f>
        <v>-8.14892858608562</v>
      </c>
      <c r="K83" s="176"/>
      <c r="L83" s="175">
        <f t="shared" si="3"/>
        <v>0.120094598212364</v>
      </c>
      <c r="M83" s="85"/>
      <c r="N83" s="113"/>
      <c r="O83" s="113"/>
      <c r="P83" s="193">
        <f t="shared" si="2"/>
        <v>-0.896014129236917</v>
      </c>
      <c r="Q83" s="193">
        <f t="shared" si="2"/>
        <v>0.631183714425049</v>
      </c>
      <c r="R83" s="193">
        <f t="shared" si="2"/>
        <v>0.528222143316862</v>
      </c>
      <c r="S83" s="193">
        <f t="shared" si="2"/>
        <v>0.216986664344461</v>
      </c>
      <c r="U83" s="193"/>
      <c r="AB83" s="198"/>
      <c r="AC83" s="198"/>
      <c r="AD83" s="198"/>
      <c r="AE83" s="198"/>
      <c r="AF83" s="198"/>
    </row>
    <row r="84" spans="1:32">
      <c r="A84" s="156" t="s">
        <v>1272</v>
      </c>
      <c r="B84" s="156"/>
      <c r="C84" s="157" t="s">
        <v>169</v>
      </c>
      <c r="D84" s="157"/>
      <c r="E84" s="167"/>
      <c r="F84" s="168">
        <f>calcs!C77+calcs!H77+calcs!M77+calcs!R77+calcs!W77+calcs!AB77+calcs!AG77+calcs!AL77+calcs!AQ77+calcs!AV77+calcs!BA77+calcs!BF77</f>
        <v>0.477133757257026</v>
      </c>
      <c r="G84" s="168">
        <f>calcs!D77+calcs!I77+calcs!N77+calcs!S77+calcs!X77+calcs!AC77+calcs!AH77+calcs!AM77+calcs!AR77+calcs!AW77+calcs!BB77+calcs!BG77</f>
        <v>-0.0784092088253736</v>
      </c>
      <c r="H84" s="168">
        <f>calcs!E77+calcs!J77+calcs!O77+calcs!T77+calcs!Y77+calcs!AD77+calcs!AI77+calcs!AN77+calcs!AS77+calcs!AX77+calcs!BC77+calcs!BH77</f>
        <v>0.271786749851297</v>
      </c>
      <c r="I84" s="168">
        <f>calcs!F77+calcs!K77+calcs!P77+calcs!U77+calcs!Z77+calcs!AE77+calcs!AJ77+calcs!AO77+calcs!AT77+calcs!AY77+calcs!BD77+calcs!BI77</f>
        <v>0.894746713704136</v>
      </c>
      <c r="J84" s="168">
        <f>calcs!G77+calcs!L77+calcs!Q77+calcs!V77+calcs!AA77+calcs!AF77+calcs!AK77+calcs!AP77+calcs!AU77+calcs!AZ77+calcs!BE77+calcs!BJ77</f>
        <v>-0.00583604037079</v>
      </c>
      <c r="K84" s="22"/>
      <c r="L84" s="175">
        <f t="shared" si="3"/>
        <v>-0.120742449406954</v>
      </c>
      <c r="M84" s="85"/>
      <c r="N84" s="113"/>
      <c r="O84" s="113"/>
      <c r="P84" s="193">
        <f t="shared" si="2"/>
        <v>-0.5555429660824</v>
      </c>
      <c r="Q84" s="193">
        <f t="shared" si="2"/>
        <v>0.350195958676671</v>
      </c>
      <c r="R84" s="193">
        <f t="shared" si="2"/>
        <v>0.622959963852839</v>
      </c>
      <c r="S84" s="193">
        <f t="shared" si="2"/>
        <v>-0.900582754074926</v>
      </c>
      <c r="U84" s="193"/>
      <c r="AB84" s="198"/>
      <c r="AC84" s="198"/>
      <c r="AD84" s="198"/>
      <c r="AE84" s="198"/>
      <c r="AF84" s="198"/>
    </row>
    <row r="85" spans="1:32">
      <c r="A85" s="158" t="s">
        <v>1272</v>
      </c>
      <c r="B85" s="158"/>
      <c r="C85" s="159" t="s">
        <v>171</v>
      </c>
      <c r="D85" s="159"/>
      <c r="E85" s="169"/>
      <c r="F85" s="168">
        <f>calcs!C78+calcs!H78+calcs!M78+calcs!R78+calcs!W78+calcs!AB78+calcs!AG78+calcs!AL78+calcs!AQ78+calcs!AV78+calcs!BA78+calcs!BF78</f>
        <v>6.85562798316587</v>
      </c>
      <c r="G85" s="168">
        <f>calcs!D78+calcs!I78+calcs!N78+calcs!S78+calcs!X78+calcs!AC78+calcs!AH78+calcs!AM78+calcs!AR78+calcs!AW78+calcs!BB78+calcs!BG78</f>
        <v>7.63190065641415</v>
      </c>
      <c r="H85" s="168">
        <f>calcs!E78+calcs!J78+calcs!O78+calcs!T78+calcs!Y78+calcs!AD78+calcs!AI78+calcs!AN78+calcs!AS78+calcs!AX78+calcs!BC78+calcs!BH78</f>
        <v>7.40476787971546</v>
      </c>
      <c r="I85" s="168">
        <f>calcs!F78+calcs!K78+calcs!P78+calcs!U78+calcs!Z78+calcs!AE78+calcs!AJ78+calcs!AO78+calcs!AT78+calcs!AY78+calcs!BD78+calcs!BI78</f>
        <v>7.58289801002462</v>
      </c>
      <c r="J85" s="168">
        <f>calcs!G78+calcs!L78+calcs!Q78+calcs!V78+calcs!AA78+calcs!AF78+calcs!AK78+calcs!AP78+calcs!AU78+calcs!AZ78+calcs!BE78+calcs!BJ78</f>
        <v>7.45214457896765</v>
      </c>
      <c r="K85" s="176"/>
      <c r="L85" s="175">
        <f t="shared" si="3"/>
        <v>0.149129148950444</v>
      </c>
      <c r="M85" s="85"/>
      <c r="N85" s="113"/>
      <c r="O85" s="113"/>
      <c r="P85" s="193">
        <f t="shared" si="2"/>
        <v>0.776272673248277</v>
      </c>
      <c r="Q85" s="193">
        <f t="shared" si="2"/>
        <v>-0.227132776698692</v>
      </c>
      <c r="R85" s="193">
        <f t="shared" si="2"/>
        <v>0.178130130309163</v>
      </c>
      <c r="S85" s="193">
        <f t="shared" ref="S85:S148" si="4">J85-I85</f>
        <v>-0.130753431056974</v>
      </c>
      <c r="U85" s="193"/>
      <c r="AB85" s="198"/>
      <c r="AC85" s="198"/>
      <c r="AD85" s="198"/>
      <c r="AE85" s="198"/>
      <c r="AF85" s="198"/>
    </row>
    <row r="86" spans="1:32">
      <c r="A86" s="156" t="s">
        <v>1272</v>
      </c>
      <c r="B86" s="156"/>
      <c r="C86" s="157" t="s">
        <v>173</v>
      </c>
      <c r="D86" s="157"/>
      <c r="E86" s="167"/>
      <c r="F86" s="168">
        <f>calcs!C79+calcs!H79+calcs!M79+calcs!R79+calcs!W79+calcs!AB79+calcs!AG79+calcs!AL79+calcs!AQ79+calcs!AV79+calcs!BA79+calcs!BF79</f>
        <v>5.08028424312855</v>
      </c>
      <c r="G86" s="168">
        <f>calcs!D79+calcs!I79+calcs!N79+calcs!S79+calcs!X79+calcs!AC79+calcs!AH79+calcs!AM79+calcs!AR79+calcs!AW79+calcs!BB79+calcs!BG79</f>
        <v>5.37138485753588</v>
      </c>
      <c r="H86" s="168">
        <f>calcs!E79+calcs!J79+calcs!O79+calcs!T79+calcs!Y79+calcs!AD79+calcs!AI79+calcs!AN79+calcs!AS79+calcs!AX79+calcs!BC79+calcs!BH79</f>
        <v>5.30366491348665</v>
      </c>
      <c r="I86" s="168">
        <f>calcs!F79+calcs!K79+calcs!P79+calcs!U79+calcs!Z79+calcs!AE79+calcs!AJ79+calcs!AO79+calcs!AT79+calcs!AY79+calcs!BD79+calcs!BI79</f>
        <v>4.96074072885345</v>
      </c>
      <c r="J86" s="168">
        <f>calcs!G79+calcs!L79+calcs!Q79+calcs!V79+calcs!AA79+calcs!AF79+calcs!AK79+calcs!AP79+calcs!AU79+calcs!AZ79+calcs!BE79+calcs!BJ79</f>
        <v>4.79814264504715</v>
      </c>
      <c r="K86" s="22"/>
      <c r="L86" s="175">
        <f t="shared" si="3"/>
        <v>-0.0705353995203493</v>
      </c>
      <c r="M86" s="85"/>
      <c r="N86" s="113"/>
      <c r="O86" s="113"/>
      <c r="P86" s="193">
        <f t="shared" ref="P86:S149" si="5">G86-F86</f>
        <v>0.291100614407329</v>
      </c>
      <c r="Q86" s="193">
        <f t="shared" si="5"/>
        <v>-0.0677199440492231</v>
      </c>
      <c r="R86" s="193">
        <f t="shared" si="5"/>
        <v>-0.342924184633199</v>
      </c>
      <c r="S86" s="193">
        <f t="shared" si="4"/>
        <v>-0.162598083806303</v>
      </c>
      <c r="U86" s="193"/>
      <c r="AB86" s="198"/>
      <c r="AC86" s="198"/>
      <c r="AD86" s="198"/>
      <c r="AE86" s="198"/>
      <c r="AF86" s="198"/>
    </row>
    <row r="87" spans="1:32">
      <c r="A87" s="158" t="s">
        <v>1272</v>
      </c>
      <c r="B87" s="158"/>
      <c r="C87" s="159" t="s">
        <v>175</v>
      </c>
      <c r="D87" s="159"/>
      <c r="E87" s="169"/>
      <c r="F87" s="168">
        <f>calcs!C80+calcs!H80+calcs!M80+calcs!R80+calcs!W80+calcs!AB80+calcs!AG80+calcs!AL80+calcs!AQ80+calcs!AV80+calcs!BA80+calcs!BF80</f>
        <v>1.24783397922468</v>
      </c>
      <c r="G87" s="168">
        <f>calcs!D80+calcs!I80+calcs!N80+calcs!S80+calcs!X80+calcs!AC80+calcs!AH80+calcs!AM80+calcs!AR80+calcs!AW80+calcs!BB80+calcs!BG80</f>
        <v>0.29978061592974</v>
      </c>
      <c r="H87" s="168">
        <f>calcs!E80+calcs!J80+calcs!O80+calcs!T80+calcs!Y80+calcs!AD80+calcs!AI80+calcs!AN80+calcs!AS80+calcs!AX80+calcs!BC80+calcs!BH80</f>
        <v>1.20601316263689</v>
      </c>
      <c r="I87" s="168">
        <f>calcs!F80+calcs!K80+calcs!P80+calcs!U80+calcs!Z80+calcs!AE80+calcs!AJ80+calcs!AO80+calcs!AT80+calcs!AY80+calcs!BD80+calcs!BI80</f>
        <v>1.40355777968069</v>
      </c>
      <c r="J87" s="168">
        <f>calcs!G80+calcs!L80+calcs!Q80+calcs!V80+calcs!AA80+calcs!AF80+calcs!AK80+calcs!AP80+calcs!AU80+calcs!AZ80+calcs!BE80+calcs!BJ80</f>
        <v>1.94961490507757</v>
      </c>
      <c r="K87" s="176"/>
      <c r="L87" s="175">
        <f t="shared" si="3"/>
        <v>0.175445231463224</v>
      </c>
      <c r="M87" s="85"/>
      <c r="N87" s="113"/>
      <c r="O87" s="113"/>
      <c r="P87" s="193">
        <f t="shared" si="5"/>
        <v>-0.948053363294937</v>
      </c>
      <c r="Q87" s="193">
        <f t="shared" si="5"/>
        <v>0.90623254670715</v>
      </c>
      <c r="R87" s="193">
        <f t="shared" si="5"/>
        <v>0.197544617043799</v>
      </c>
      <c r="S87" s="193">
        <f t="shared" si="4"/>
        <v>0.546057125396885</v>
      </c>
      <c r="U87" s="193"/>
      <c r="AB87" s="198"/>
      <c r="AC87" s="198"/>
      <c r="AD87" s="198"/>
      <c r="AE87" s="198"/>
      <c r="AF87" s="198"/>
    </row>
    <row r="88" spans="1:32">
      <c r="A88" s="156" t="s">
        <v>1272</v>
      </c>
      <c r="B88" s="156"/>
      <c r="C88" s="157" t="s">
        <v>177</v>
      </c>
      <c r="D88" s="157"/>
      <c r="E88" s="167"/>
      <c r="F88" s="168">
        <f>calcs!C81+calcs!H81+calcs!M81+calcs!R81+calcs!W81+calcs!AB81+calcs!AG81+calcs!AL81+calcs!AQ81+calcs!AV81+calcs!BA81+calcs!BF81</f>
        <v>5.70709883531174</v>
      </c>
      <c r="G88" s="168">
        <f>calcs!D81+calcs!I81+calcs!N81+calcs!S81+calcs!X81+calcs!AC81+calcs!AH81+calcs!AM81+calcs!AR81+calcs!AW81+calcs!BB81+calcs!BG81</f>
        <v>5.19373848387271</v>
      </c>
      <c r="H88" s="168">
        <f>calcs!E81+calcs!J81+calcs!O81+calcs!T81+calcs!Y81+calcs!AD81+calcs!AI81+calcs!AN81+calcs!AS81+calcs!AX81+calcs!BC81+calcs!BH81</f>
        <v>5.17246112817725</v>
      </c>
      <c r="I88" s="168">
        <f>calcs!F81+calcs!K81+calcs!P81+calcs!U81+calcs!Z81+calcs!AE81+calcs!AJ81+calcs!AO81+calcs!AT81+calcs!AY81+calcs!BD81+calcs!BI81</f>
        <v>5.45706308645329</v>
      </c>
      <c r="J88" s="168">
        <f>calcs!G81+calcs!L81+calcs!Q81+calcs!V81+calcs!AA81+calcs!AF81+calcs!AK81+calcs!AP81+calcs!AU81+calcs!AZ81+calcs!BE81+calcs!BJ81</f>
        <v>4.71529915898772</v>
      </c>
      <c r="K88" s="22"/>
      <c r="L88" s="175">
        <f t="shared" si="3"/>
        <v>-0.247949919081004</v>
      </c>
      <c r="M88" s="85"/>
      <c r="N88" s="113"/>
      <c r="O88" s="113"/>
      <c r="P88" s="193">
        <f t="shared" si="5"/>
        <v>-0.513360351439022</v>
      </c>
      <c r="Q88" s="193">
        <f t="shared" si="5"/>
        <v>-0.0212773556954655</v>
      </c>
      <c r="R88" s="193">
        <f t="shared" si="5"/>
        <v>0.28460195827604</v>
      </c>
      <c r="S88" s="193">
        <f t="shared" si="4"/>
        <v>-0.74176392746557</v>
      </c>
      <c r="U88" s="193"/>
      <c r="AB88" s="198"/>
      <c r="AC88" s="198"/>
      <c r="AD88" s="198"/>
      <c r="AE88" s="198"/>
      <c r="AF88" s="198"/>
    </row>
    <row r="89" spans="1:32">
      <c r="A89" s="158" t="s">
        <v>1272</v>
      </c>
      <c r="B89" s="158"/>
      <c r="C89" s="159" t="s">
        <v>179</v>
      </c>
      <c r="D89" s="159"/>
      <c r="E89" s="169"/>
      <c r="F89" s="168">
        <f>calcs!C82+calcs!H82+calcs!M82+calcs!R82+calcs!W82+calcs!AB82+calcs!AG82+calcs!AL82+calcs!AQ82+calcs!AV82+calcs!BA82+calcs!BF82</f>
        <v>-4.53778435723147</v>
      </c>
      <c r="G89" s="168">
        <f>calcs!D82+calcs!I82+calcs!N82+calcs!S82+calcs!X82+calcs!AC82+calcs!AH82+calcs!AM82+calcs!AR82+calcs!AW82+calcs!BB82+calcs!BG82</f>
        <v>-4.38529836369847</v>
      </c>
      <c r="H89" s="168">
        <f>calcs!E82+calcs!J82+calcs!O82+calcs!T82+calcs!Y82+calcs!AD82+calcs!AI82+calcs!AN82+calcs!AS82+calcs!AX82+calcs!BC82+calcs!BH82</f>
        <v>-4.06101206794239</v>
      </c>
      <c r="I89" s="168">
        <f>calcs!F82+calcs!K82+calcs!P82+calcs!U82+calcs!Z82+calcs!AE82+calcs!AJ82+calcs!AO82+calcs!AT82+calcs!AY82+calcs!BD82+calcs!BI82</f>
        <v>-3.38301389878503</v>
      </c>
      <c r="J89" s="168">
        <f>calcs!G82+calcs!L82+calcs!Q82+calcs!V82+calcs!AA82+calcs!AF82+calcs!AK82+calcs!AP82+calcs!AU82+calcs!AZ82+calcs!BE82+calcs!BJ82</f>
        <v>-3.69694797357591</v>
      </c>
      <c r="K89" s="176"/>
      <c r="L89" s="175">
        <f t="shared" si="3"/>
        <v>0.210209095913889</v>
      </c>
      <c r="M89" s="85"/>
      <c r="N89" s="113"/>
      <c r="O89" s="113"/>
      <c r="P89" s="193">
        <f t="shared" si="5"/>
        <v>0.152485993533002</v>
      </c>
      <c r="Q89" s="193">
        <f t="shared" si="5"/>
        <v>0.324286295756077</v>
      </c>
      <c r="R89" s="193">
        <f t="shared" si="5"/>
        <v>0.677998169157355</v>
      </c>
      <c r="S89" s="193">
        <f t="shared" si="4"/>
        <v>-0.313934074790877</v>
      </c>
      <c r="U89" s="193"/>
      <c r="AB89" s="198"/>
      <c r="AC89" s="198"/>
      <c r="AD89" s="198"/>
      <c r="AE89" s="198"/>
      <c r="AF89" s="198"/>
    </row>
    <row r="90" spans="1:32">
      <c r="A90" s="156" t="s">
        <v>1272</v>
      </c>
      <c r="B90" s="156"/>
      <c r="C90" s="157" t="s">
        <v>181</v>
      </c>
      <c r="D90" s="157"/>
      <c r="E90" s="167"/>
      <c r="F90" s="168">
        <f>calcs!C83+calcs!H83+calcs!M83+calcs!R83+calcs!W83+calcs!AB83+calcs!AG83+calcs!AL83+calcs!AQ83+calcs!AV83+calcs!BA83+calcs!BF83</f>
        <v>3.95286307745147</v>
      </c>
      <c r="G90" s="168">
        <f>calcs!D83+calcs!I83+calcs!N83+calcs!S83+calcs!X83+calcs!AC83+calcs!AH83+calcs!AM83+calcs!AR83+calcs!AW83+calcs!BB83+calcs!BG83</f>
        <v>4.0386155546305</v>
      </c>
      <c r="H90" s="168">
        <f>calcs!E83+calcs!J83+calcs!O83+calcs!T83+calcs!Y83+calcs!AD83+calcs!AI83+calcs!AN83+calcs!AS83+calcs!AX83+calcs!BC83+calcs!BH83</f>
        <v>4.46996993907721</v>
      </c>
      <c r="I90" s="168">
        <f>calcs!F83+calcs!K83+calcs!P83+calcs!U83+calcs!Z83+calcs!AE83+calcs!AJ83+calcs!AO83+calcs!AT83+calcs!AY83+calcs!BD83+calcs!BI83</f>
        <v>4.77186205938626</v>
      </c>
      <c r="J90" s="168">
        <f>calcs!G83+calcs!L83+calcs!Q83+calcs!V83+calcs!AA83+calcs!AF83+calcs!AK83+calcs!AP83+calcs!AU83+calcs!AZ83+calcs!BE83+calcs!BJ83</f>
        <v>4.10172751126068</v>
      </c>
      <c r="K90" s="22"/>
      <c r="L90" s="175">
        <f t="shared" si="3"/>
        <v>0.0372161084523011</v>
      </c>
      <c r="M90" s="85"/>
      <c r="N90" s="113"/>
      <c r="O90" s="113"/>
      <c r="P90" s="193">
        <f t="shared" si="5"/>
        <v>0.0857524771790219</v>
      </c>
      <c r="Q90" s="193">
        <f t="shared" si="5"/>
        <v>0.431354384446713</v>
      </c>
      <c r="R90" s="193">
        <f t="shared" si="5"/>
        <v>0.30189212030905</v>
      </c>
      <c r="S90" s="193">
        <f t="shared" si="4"/>
        <v>-0.670134548125581</v>
      </c>
      <c r="U90" s="193"/>
      <c r="AB90" s="198"/>
      <c r="AC90" s="198"/>
      <c r="AD90" s="198"/>
      <c r="AE90" s="198"/>
      <c r="AF90" s="198"/>
    </row>
    <row r="91" spans="1:32">
      <c r="A91" s="158" t="s">
        <v>1272</v>
      </c>
      <c r="B91" s="158"/>
      <c r="C91" s="159" t="s">
        <v>183</v>
      </c>
      <c r="D91" s="159"/>
      <c r="E91" s="169"/>
      <c r="F91" s="168">
        <f>calcs!C84+calcs!H84+calcs!M84+calcs!R84+calcs!W84+calcs!AB84+calcs!AG84+calcs!AL84+calcs!AQ84+calcs!AV84+calcs!BA84+calcs!BF84</f>
        <v>2.51481845225418</v>
      </c>
      <c r="G91" s="168">
        <f>calcs!D84+calcs!I84+calcs!N84+calcs!S84+calcs!X84+calcs!AC84+calcs!AH84+calcs!AM84+calcs!AR84+calcs!AW84+calcs!BB84+calcs!BG84</f>
        <v>1.90654669437056</v>
      </c>
      <c r="H91" s="168">
        <f>calcs!E84+calcs!J84+calcs!O84+calcs!T84+calcs!Y84+calcs!AD84+calcs!AI84+calcs!AN84+calcs!AS84+calcs!AX84+calcs!BC84+calcs!BH84</f>
        <v>2.4993250995963</v>
      </c>
      <c r="I91" s="168">
        <f>calcs!F84+calcs!K84+calcs!P84+calcs!U84+calcs!Z84+calcs!AE84+calcs!AJ84+calcs!AO84+calcs!AT84+calcs!AY84+calcs!BD84+calcs!BI84</f>
        <v>2.180913803809</v>
      </c>
      <c r="J91" s="168">
        <f>calcs!G84+calcs!L84+calcs!Q84+calcs!V84+calcs!AA84+calcs!AF84+calcs!AK84+calcs!AP84+calcs!AU84+calcs!AZ84+calcs!BE84+calcs!BJ84</f>
        <v>2.55927111599321</v>
      </c>
      <c r="K91" s="176"/>
      <c r="L91" s="175">
        <f t="shared" si="3"/>
        <v>0.0111131659347589</v>
      </c>
      <c r="M91" s="85"/>
      <c r="N91" s="113"/>
      <c r="O91" s="113"/>
      <c r="P91" s="193">
        <f t="shared" si="5"/>
        <v>-0.608271757883616</v>
      </c>
      <c r="Q91" s="193">
        <f t="shared" si="5"/>
        <v>0.592778405225739</v>
      </c>
      <c r="R91" s="193">
        <f t="shared" si="5"/>
        <v>-0.318411295787299</v>
      </c>
      <c r="S91" s="193">
        <f t="shared" si="4"/>
        <v>0.378357312184211</v>
      </c>
      <c r="U91" s="193"/>
      <c r="AB91" s="198"/>
      <c r="AC91" s="198"/>
      <c r="AD91" s="198"/>
      <c r="AE91" s="198"/>
      <c r="AF91" s="198"/>
    </row>
    <row r="92" spans="1:32">
      <c r="A92" s="156" t="s">
        <v>1272</v>
      </c>
      <c r="B92" s="156"/>
      <c r="C92" s="157" t="s">
        <v>185</v>
      </c>
      <c r="D92" s="157"/>
      <c r="E92" s="167"/>
      <c r="F92" s="168">
        <f>calcs!C85+calcs!H85+calcs!M85+calcs!R85+calcs!W85+calcs!AB85+calcs!AG85+calcs!AL85+calcs!AQ85+calcs!AV85+calcs!BA85+calcs!BF85</f>
        <v>0.65289914379162</v>
      </c>
      <c r="G92" s="168">
        <f>calcs!D85+calcs!I85+calcs!N85+calcs!S85+calcs!X85+calcs!AC85+calcs!AH85+calcs!AM85+calcs!AR85+calcs!AW85+calcs!BB85+calcs!BG85</f>
        <v>-0.471273478626311</v>
      </c>
      <c r="H92" s="168">
        <f>calcs!E85+calcs!J85+calcs!O85+calcs!T85+calcs!Y85+calcs!AD85+calcs!AI85+calcs!AN85+calcs!AS85+calcs!AX85+calcs!BC85+calcs!BH85</f>
        <v>0.00890162804342709</v>
      </c>
      <c r="I92" s="168">
        <f>calcs!F85+calcs!K85+calcs!P85+calcs!U85+calcs!Z85+calcs!AE85+calcs!AJ85+calcs!AO85+calcs!AT85+calcs!AY85+calcs!BD85+calcs!BI85</f>
        <v>0.968315348664656</v>
      </c>
      <c r="J92" s="168">
        <f>calcs!G85+calcs!L85+calcs!Q85+calcs!V85+calcs!AA85+calcs!AF85+calcs!AK85+calcs!AP85+calcs!AU85+calcs!AZ85+calcs!BE85+calcs!BJ85</f>
        <v>0.0303468928152368</v>
      </c>
      <c r="K92" s="22"/>
      <c r="L92" s="175">
        <f t="shared" si="3"/>
        <v>-0.155638062744096</v>
      </c>
      <c r="M92" s="85"/>
      <c r="N92" s="113"/>
      <c r="O92" s="113"/>
      <c r="P92" s="193">
        <f t="shared" si="5"/>
        <v>-1.12417262241793</v>
      </c>
      <c r="Q92" s="193">
        <f t="shared" si="5"/>
        <v>0.480175106669738</v>
      </c>
      <c r="R92" s="193">
        <f t="shared" si="5"/>
        <v>0.959413720621229</v>
      </c>
      <c r="S92" s="193">
        <f t="shared" si="4"/>
        <v>-0.937968455849419</v>
      </c>
      <c r="U92" s="193"/>
      <c r="AB92" s="198"/>
      <c r="AC92" s="198"/>
      <c r="AD92" s="198"/>
      <c r="AE92" s="198"/>
      <c r="AF92" s="198"/>
    </row>
    <row r="93" spans="1:32">
      <c r="A93" s="158" t="s">
        <v>1272</v>
      </c>
      <c r="B93" s="158"/>
      <c r="C93" s="159" t="s">
        <v>187</v>
      </c>
      <c r="D93" s="159"/>
      <c r="E93" s="169"/>
      <c r="F93" s="168">
        <f>calcs!C86+calcs!H86+calcs!M86+calcs!R86+calcs!W86+calcs!AB86+calcs!AG86+calcs!AL86+calcs!AQ86+calcs!AV86+calcs!BA86+calcs!BF86</f>
        <v>-0.802061725284331</v>
      </c>
      <c r="G93" s="168">
        <f>calcs!D86+calcs!I86+calcs!N86+calcs!S86+calcs!X86+calcs!AC86+calcs!AH86+calcs!AM86+calcs!AR86+calcs!AW86+calcs!BB86+calcs!BG86</f>
        <v>-0.369150038304179</v>
      </c>
      <c r="H93" s="168">
        <f>calcs!E86+calcs!J86+calcs!O86+calcs!T86+calcs!Y86+calcs!AD86+calcs!AI86+calcs!AN86+calcs!AS86+calcs!AX86+calcs!BC86+calcs!BH86</f>
        <v>0.422900756455299</v>
      </c>
      <c r="I93" s="168">
        <f>calcs!F86+calcs!K86+calcs!P86+calcs!U86+calcs!Z86+calcs!AE86+calcs!AJ86+calcs!AO86+calcs!AT86+calcs!AY86+calcs!BD86+calcs!BI86</f>
        <v>1.04031127975365</v>
      </c>
      <c r="J93" s="168">
        <f>calcs!G86+calcs!L86+calcs!Q86+calcs!V86+calcs!AA86+calcs!AF86+calcs!AK86+calcs!AP86+calcs!AU86+calcs!AZ86+calcs!BE86+calcs!BJ86</f>
        <v>0.875812588036051</v>
      </c>
      <c r="K93" s="176"/>
      <c r="L93" s="175">
        <f t="shared" si="3"/>
        <v>0.419468578330095</v>
      </c>
      <c r="M93" s="85"/>
      <c r="N93" s="113"/>
      <c r="O93" s="113"/>
      <c r="P93" s="193">
        <f t="shared" si="5"/>
        <v>0.432911686980152</v>
      </c>
      <c r="Q93" s="193">
        <f t="shared" si="5"/>
        <v>0.792050794759478</v>
      </c>
      <c r="R93" s="193">
        <f t="shared" si="5"/>
        <v>0.617410523298353</v>
      </c>
      <c r="S93" s="193">
        <f t="shared" si="4"/>
        <v>-0.164498691717601</v>
      </c>
      <c r="U93" s="193"/>
      <c r="AB93" s="198"/>
      <c r="AC93" s="198"/>
      <c r="AD93" s="198"/>
      <c r="AE93" s="198"/>
      <c r="AF93" s="198"/>
    </row>
    <row r="94" spans="1:32">
      <c r="A94" s="156" t="s">
        <v>1272</v>
      </c>
      <c r="B94" s="156"/>
      <c r="C94" s="157" t="s">
        <v>189</v>
      </c>
      <c r="D94" s="157"/>
      <c r="E94" s="167"/>
      <c r="F94" s="168">
        <f>calcs!C87+calcs!H87+calcs!M87+calcs!R87+calcs!W87+calcs!AB87+calcs!AG87+calcs!AL87+calcs!AQ87+calcs!AV87+calcs!BA87+calcs!BF87</f>
        <v>-4.80923000335914</v>
      </c>
      <c r="G94" s="168">
        <f>calcs!D87+calcs!I87+calcs!N87+calcs!S87+calcs!X87+calcs!AC87+calcs!AH87+calcs!AM87+calcs!AR87+calcs!AW87+calcs!BB87+calcs!BG87</f>
        <v>-5.58881940240969</v>
      </c>
      <c r="H94" s="168">
        <f>calcs!E87+calcs!J87+calcs!O87+calcs!T87+calcs!Y87+calcs!AD87+calcs!AI87+calcs!AN87+calcs!AS87+calcs!AX87+calcs!BC87+calcs!BH87</f>
        <v>-4.8107020044189</v>
      </c>
      <c r="I94" s="168">
        <f>calcs!F87+calcs!K87+calcs!P87+calcs!U87+calcs!Z87+calcs!AE87+calcs!AJ87+calcs!AO87+calcs!AT87+calcs!AY87+calcs!BD87+calcs!BI87</f>
        <v>-3.97855996258285</v>
      </c>
      <c r="J94" s="168">
        <f>calcs!G87+calcs!L87+calcs!Q87+calcs!V87+calcs!AA87+calcs!AF87+calcs!AK87+calcs!AP87+calcs!AU87+calcs!AZ87+calcs!BE87+calcs!BJ87</f>
        <v>-3.7588101999907</v>
      </c>
      <c r="K94" s="22"/>
      <c r="L94" s="175">
        <f t="shared" si="3"/>
        <v>0.262604950842112</v>
      </c>
      <c r="M94" s="85"/>
      <c r="N94" s="113"/>
      <c r="O94" s="113"/>
      <c r="P94" s="193">
        <f t="shared" si="5"/>
        <v>-0.779589399050548</v>
      </c>
      <c r="Q94" s="193">
        <f t="shared" si="5"/>
        <v>0.778117397990791</v>
      </c>
      <c r="R94" s="193">
        <f t="shared" si="5"/>
        <v>0.832142041836048</v>
      </c>
      <c r="S94" s="193">
        <f t="shared" si="4"/>
        <v>0.219749762592155</v>
      </c>
      <c r="U94" s="193"/>
      <c r="AB94" s="198"/>
      <c r="AC94" s="198"/>
      <c r="AD94" s="198"/>
      <c r="AE94" s="198"/>
      <c r="AF94" s="198"/>
    </row>
    <row r="95" spans="1:32">
      <c r="A95" s="158" t="s">
        <v>1273</v>
      </c>
      <c r="B95" s="158"/>
      <c r="C95" s="159" t="s">
        <v>191</v>
      </c>
      <c r="D95" s="159"/>
      <c r="E95" s="169"/>
      <c r="F95" s="168">
        <f>calcs!C88+calcs!H88+calcs!M88+calcs!R88+calcs!W88+calcs!AB88+calcs!AG88+calcs!AL88+calcs!AQ88+calcs!AV88+calcs!BA88+calcs!BF88</f>
        <v>10.3721541322679</v>
      </c>
      <c r="G95" s="168">
        <f>calcs!D88+calcs!I88+calcs!N88+calcs!S88+calcs!X88+calcs!AC88+calcs!AH88+calcs!AM88+calcs!AR88+calcs!AW88+calcs!BB88+calcs!BG88</f>
        <v>9.56627046089976</v>
      </c>
      <c r="H95" s="168">
        <f>calcs!E88+calcs!J88+calcs!O88+calcs!T88+calcs!Y88+calcs!AD88+calcs!AI88+calcs!AN88+calcs!AS88+calcs!AX88+calcs!BC88+calcs!BH88</f>
        <v>10.6131044872091</v>
      </c>
      <c r="I95" s="168">
        <f>calcs!F88+calcs!K88+calcs!P88+calcs!U88+calcs!Z88+calcs!AE88+calcs!AJ88+calcs!AO88+calcs!AT88+calcs!AY88+calcs!BD88+calcs!BI88</f>
        <v>9.85353608402129</v>
      </c>
      <c r="J95" s="168">
        <f>calcs!G88+calcs!L88+calcs!Q88+calcs!V88+calcs!AA88+calcs!AF88+calcs!AK88+calcs!AP88+calcs!AU88+calcs!AZ88+calcs!BE88+calcs!BJ88</f>
        <v>10.1798410075936</v>
      </c>
      <c r="K95" s="176"/>
      <c r="L95" s="175">
        <f t="shared" si="3"/>
        <v>-0.0480782811685718</v>
      </c>
      <c r="M95" s="85"/>
      <c r="N95" s="113"/>
      <c r="O95" s="113"/>
      <c r="P95" s="193">
        <f t="shared" si="5"/>
        <v>-0.805883671368091</v>
      </c>
      <c r="Q95" s="193">
        <f t="shared" si="5"/>
        <v>1.04683402630931</v>
      </c>
      <c r="R95" s="193">
        <f t="shared" si="5"/>
        <v>-0.759568403187782</v>
      </c>
      <c r="S95" s="193">
        <f t="shared" si="4"/>
        <v>0.32630492357228</v>
      </c>
      <c r="U95" s="193"/>
      <c r="AB95" s="198"/>
      <c r="AC95" s="198"/>
      <c r="AD95" s="198"/>
      <c r="AE95" s="198"/>
      <c r="AF95" s="198"/>
    </row>
    <row r="96" spans="1:32">
      <c r="A96" s="156" t="s">
        <v>1273</v>
      </c>
      <c r="B96" s="156"/>
      <c r="C96" s="157" t="s">
        <v>193</v>
      </c>
      <c r="D96" s="157"/>
      <c r="E96" s="167"/>
      <c r="F96" s="168">
        <f>calcs!C89+calcs!H89+calcs!M89+calcs!R89+calcs!W89+calcs!AB89+calcs!AG89+calcs!AL89+calcs!AQ89+calcs!AV89+calcs!BA89+calcs!BF89</f>
        <v>15.0917335725573</v>
      </c>
      <c r="G96" s="168">
        <f>calcs!D89+calcs!I89+calcs!N89+calcs!S89+calcs!X89+calcs!AC89+calcs!AH89+calcs!AM89+calcs!AR89+calcs!AW89+calcs!BB89+calcs!BG89</f>
        <v>15.2630107698507</v>
      </c>
      <c r="H96" s="168">
        <f>calcs!E89+calcs!J89+calcs!O89+calcs!T89+calcs!Y89+calcs!AD89+calcs!AI89+calcs!AN89+calcs!AS89+calcs!AX89+calcs!BC89+calcs!BH89</f>
        <v>14.26036822759</v>
      </c>
      <c r="I96" s="168">
        <f>calcs!F89+calcs!K89+calcs!P89+calcs!U89+calcs!Z89+calcs!AE89+calcs!AJ89+calcs!AO89+calcs!AT89+calcs!AY89+calcs!BD89+calcs!BI89</f>
        <v>13.1651051211371</v>
      </c>
      <c r="J96" s="168">
        <f>calcs!G89+calcs!L89+calcs!Q89+calcs!V89+calcs!AA89+calcs!AF89+calcs!AK89+calcs!AP89+calcs!AU89+calcs!AZ89+calcs!BE89+calcs!BJ89</f>
        <v>13.0614083307899</v>
      </c>
      <c r="K96" s="22"/>
      <c r="L96" s="175">
        <f t="shared" si="3"/>
        <v>-0.507581310441843</v>
      </c>
      <c r="M96" s="85"/>
      <c r="N96" s="113"/>
      <c r="O96" s="113"/>
      <c r="P96" s="193">
        <f t="shared" si="5"/>
        <v>0.171277197293385</v>
      </c>
      <c r="Q96" s="193">
        <f t="shared" si="5"/>
        <v>-1.00264254226069</v>
      </c>
      <c r="R96" s="193">
        <f t="shared" si="5"/>
        <v>-1.09526310645288</v>
      </c>
      <c r="S96" s="193">
        <f t="shared" si="4"/>
        <v>-0.103696790347183</v>
      </c>
      <c r="U96" s="193"/>
      <c r="AB96" s="198"/>
      <c r="AC96" s="198"/>
      <c r="AD96" s="198"/>
      <c r="AE96" s="198"/>
      <c r="AF96" s="198"/>
    </row>
    <row r="97" spans="1:32">
      <c r="A97" s="158" t="s">
        <v>1273</v>
      </c>
      <c r="B97" s="158"/>
      <c r="C97" s="159" t="s">
        <v>195</v>
      </c>
      <c r="D97" s="159"/>
      <c r="E97" s="169"/>
      <c r="F97" s="168">
        <f>calcs!C90+calcs!H90+calcs!M90+calcs!R90+calcs!W90+calcs!AB90+calcs!AG90+calcs!AL90+calcs!AQ90+calcs!AV90+calcs!BA90+calcs!BF90</f>
        <v>7.65899589925227</v>
      </c>
      <c r="G97" s="168">
        <f>calcs!D90+calcs!I90+calcs!N90+calcs!S90+calcs!X90+calcs!AC90+calcs!AH90+calcs!AM90+calcs!AR90+calcs!AW90+calcs!BB90+calcs!BG90</f>
        <v>7.66304612403597</v>
      </c>
      <c r="H97" s="168">
        <f>calcs!E90+calcs!J90+calcs!O90+calcs!T90+calcs!Y90+calcs!AD90+calcs!AI90+calcs!AN90+calcs!AS90+calcs!AX90+calcs!BC90+calcs!BH90</f>
        <v>7.65706751653256</v>
      </c>
      <c r="I97" s="168">
        <f>calcs!F90+calcs!K90+calcs!P90+calcs!U90+calcs!Z90+calcs!AE90+calcs!AJ90+calcs!AO90+calcs!AT90+calcs!AY90+calcs!BD90+calcs!BI90</f>
        <v>6.00856525894457</v>
      </c>
      <c r="J97" s="168">
        <f>calcs!G90+calcs!L90+calcs!Q90+calcs!V90+calcs!AA90+calcs!AF90+calcs!AK90+calcs!AP90+calcs!AU90+calcs!AZ90+calcs!BE90+calcs!BJ90</f>
        <v>6.19044381561575</v>
      </c>
      <c r="K97" s="176"/>
      <c r="L97" s="175">
        <f t="shared" si="3"/>
        <v>-0.36713802090913</v>
      </c>
      <c r="M97" s="85"/>
      <c r="N97" s="113"/>
      <c r="O97" s="113"/>
      <c r="P97" s="193">
        <f t="shared" si="5"/>
        <v>0.00405022478370043</v>
      </c>
      <c r="Q97" s="193">
        <f t="shared" si="5"/>
        <v>-0.00597860750341006</v>
      </c>
      <c r="R97" s="193">
        <f t="shared" si="5"/>
        <v>-1.64850225758799</v>
      </c>
      <c r="S97" s="193">
        <f t="shared" si="4"/>
        <v>0.181878556671183</v>
      </c>
      <c r="U97" s="193"/>
      <c r="AB97" s="198"/>
      <c r="AC97" s="198"/>
      <c r="AD97" s="198"/>
      <c r="AE97" s="198"/>
      <c r="AF97" s="198"/>
    </row>
    <row r="98" spans="1:32">
      <c r="A98" s="156" t="s">
        <v>1273</v>
      </c>
      <c r="B98" s="156"/>
      <c r="C98" s="157" t="s">
        <v>197</v>
      </c>
      <c r="D98" s="157"/>
      <c r="E98" s="167"/>
      <c r="F98" s="168">
        <f>calcs!C91+calcs!H91+calcs!M91+calcs!R91+calcs!W91+calcs!AB91+calcs!AG91+calcs!AL91+calcs!AQ91+calcs!AV91+calcs!BA91+calcs!BF91</f>
        <v>5.98650661139933</v>
      </c>
      <c r="G98" s="168">
        <f>calcs!D91+calcs!I91+calcs!N91+calcs!S91+calcs!X91+calcs!AC91+calcs!AH91+calcs!AM91+calcs!AR91+calcs!AW91+calcs!BB91+calcs!BG91</f>
        <v>6.31180288625458</v>
      </c>
      <c r="H98" s="168">
        <f>calcs!E91+calcs!J91+calcs!O91+calcs!T91+calcs!Y91+calcs!AD91+calcs!AI91+calcs!AN91+calcs!AS91+calcs!AX91+calcs!BC91+calcs!BH91</f>
        <v>6.97705826090957</v>
      </c>
      <c r="I98" s="168">
        <f>calcs!F91+calcs!K91+calcs!P91+calcs!U91+calcs!Z91+calcs!AE91+calcs!AJ91+calcs!AO91+calcs!AT91+calcs!AY91+calcs!BD91+calcs!BI91</f>
        <v>5.92132717022249</v>
      </c>
      <c r="J98" s="168">
        <f>calcs!G91+calcs!L91+calcs!Q91+calcs!V91+calcs!AA91+calcs!AF91+calcs!AK91+calcs!AP91+calcs!AU91+calcs!AZ91+calcs!BE91+calcs!BJ91</f>
        <v>5.4148728331971</v>
      </c>
      <c r="K98" s="22"/>
      <c r="L98" s="175">
        <f t="shared" si="3"/>
        <v>-0.142908444550558</v>
      </c>
      <c r="M98" s="85"/>
      <c r="N98" s="113"/>
      <c r="O98" s="113"/>
      <c r="P98" s="193">
        <f t="shared" si="5"/>
        <v>0.325296274855253</v>
      </c>
      <c r="Q98" s="193">
        <f t="shared" si="5"/>
        <v>0.665255374654992</v>
      </c>
      <c r="R98" s="193">
        <f t="shared" si="5"/>
        <v>-1.05573109068708</v>
      </c>
      <c r="S98" s="193">
        <f t="shared" si="4"/>
        <v>-0.506454337025394</v>
      </c>
      <c r="U98" s="193"/>
      <c r="AB98" s="198"/>
      <c r="AC98" s="198"/>
      <c r="AD98" s="198"/>
      <c r="AE98" s="198"/>
      <c r="AF98" s="198"/>
    </row>
    <row r="99" spans="1:32">
      <c r="A99" s="158" t="s">
        <v>1273</v>
      </c>
      <c r="B99" s="158"/>
      <c r="C99" s="159" t="s">
        <v>199</v>
      </c>
      <c r="D99" s="159"/>
      <c r="E99" s="169"/>
      <c r="F99" s="168">
        <f>calcs!C92+calcs!H92+calcs!M92+calcs!R92+calcs!W92+calcs!AB92+calcs!AG92+calcs!AL92+calcs!AQ92+calcs!AV92+calcs!BA92+calcs!BF92</f>
        <v>14.8899730482941</v>
      </c>
      <c r="G99" s="168">
        <f>calcs!D92+calcs!I92+calcs!N92+calcs!S92+calcs!X92+calcs!AC92+calcs!AH92+calcs!AM92+calcs!AR92+calcs!AW92+calcs!BB92+calcs!BG92</f>
        <v>14.029928358989</v>
      </c>
      <c r="H99" s="168">
        <f>calcs!E92+calcs!J92+calcs!O92+calcs!T92+calcs!Y92+calcs!AD92+calcs!AI92+calcs!AN92+calcs!AS92+calcs!AX92+calcs!BC92+calcs!BH92</f>
        <v>14.1442486002113</v>
      </c>
      <c r="I99" s="168">
        <f>calcs!F92+calcs!K92+calcs!P92+calcs!U92+calcs!Z92+calcs!AE92+calcs!AJ92+calcs!AO92+calcs!AT92+calcs!AY92+calcs!BD92+calcs!BI92</f>
        <v>13.1470051664505</v>
      </c>
      <c r="J99" s="168">
        <f>calcs!G92+calcs!L92+calcs!Q92+calcs!V92+calcs!AA92+calcs!AF92+calcs!AK92+calcs!AP92+calcs!AU92+calcs!AZ92+calcs!BE92+calcs!BJ92</f>
        <v>13.0491187614543</v>
      </c>
      <c r="K99" s="176"/>
      <c r="L99" s="175">
        <f t="shared" si="3"/>
        <v>-0.460213571709946</v>
      </c>
      <c r="M99" s="85"/>
      <c r="N99" s="113"/>
      <c r="O99" s="113"/>
      <c r="P99" s="193">
        <f t="shared" si="5"/>
        <v>-0.86004468930507</v>
      </c>
      <c r="Q99" s="193">
        <f t="shared" si="5"/>
        <v>0.114320241222286</v>
      </c>
      <c r="R99" s="193">
        <f t="shared" si="5"/>
        <v>-0.997243433760802</v>
      </c>
      <c r="S99" s="193">
        <f t="shared" si="4"/>
        <v>-0.0978864049961992</v>
      </c>
      <c r="U99" s="193"/>
      <c r="AB99" s="198"/>
      <c r="AC99" s="198"/>
      <c r="AD99" s="198"/>
      <c r="AE99" s="198"/>
      <c r="AF99" s="198"/>
    </row>
    <row r="100" spans="1:32">
      <c r="A100" s="156" t="s">
        <v>1273</v>
      </c>
      <c r="B100" s="156"/>
      <c r="C100" s="157" t="s">
        <v>201</v>
      </c>
      <c r="D100" s="157"/>
      <c r="E100" s="167"/>
      <c r="F100" s="168">
        <f>calcs!C93+calcs!H93+calcs!M93+calcs!R93+calcs!W93+calcs!AB93+calcs!AG93+calcs!AL93+calcs!AQ93+calcs!AV93+calcs!BA93+calcs!BF93</f>
        <v>10.6502855352185</v>
      </c>
      <c r="G100" s="168">
        <f>calcs!D93+calcs!I93+calcs!N93+calcs!S93+calcs!X93+calcs!AC93+calcs!AH93+calcs!AM93+calcs!AR93+calcs!AW93+calcs!BB93+calcs!BG93</f>
        <v>10.6183267764587</v>
      </c>
      <c r="H100" s="168">
        <f>calcs!E93+calcs!J93+calcs!O93+calcs!T93+calcs!Y93+calcs!AD93+calcs!AI93+calcs!AN93+calcs!AS93+calcs!AX93+calcs!BC93+calcs!BH93</f>
        <v>11.0757478199009</v>
      </c>
      <c r="I100" s="168">
        <f>calcs!F93+calcs!K93+calcs!P93+calcs!U93+calcs!Z93+calcs!AE93+calcs!AJ93+calcs!AO93+calcs!AT93+calcs!AY93+calcs!BD93+calcs!BI93</f>
        <v>10.7590988251051</v>
      </c>
      <c r="J100" s="168">
        <f>calcs!G93+calcs!L93+calcs!Q93+calcs!V93+calcs!AA93+calcs!AF93+calcs!AK93+calcs!AP93+calcs!AU93+calcs!AZ93+calcs!BE93+calcs!BJ93</f>
        <v>10.2870145274224</v>
      </c>
      <c r="K100" s="22"/>
      <c r="L100" s="175">
        <f t="shared" si="3"/>
        <v>-0.0908177519490319</v>
      </c>
      <c r="M100" s="85"/>
      <c r="N100" s="113"/>
      <c r="O100" s="113"/>
      <c r="P100" s="193">
        <f t="shared" si="5"/>
        <v>-0.0319587587598313</v>
      </c>
      <c r="Q100" s="193">
        <f t="shared" si="5"/>
        <v>0.457421043442221</v>
      </c>
      <c r="R100" s="193">
        <f t="shared" si="5"/>
        <v>-0.316648994795726</v>
      </c>
      <c r="S100" s="193">
        <f t="shared" si="4"/>
        <v>-0.472084297682791</v>
      </c>
      <c r="U100" s="193"/>
      <c r="AB100" s="198"/>
      <c r="AC100" s="198"/>
      <c r="AD100" s="198"/>
      <c r="AE100" s="198"/>
      <c r="AF100" s="198"/>
    </row>
    <row r="101" spans="1:32">
      <c r="A101" s="158" t="s">
        <v>1273</v>
      </c>
      <c r="B101" s="158"/>
      <c r="C101" s="159" t="s">
        <v>203</v>
      </c>
      <c r="D101" s="159"/>
      <c r="E101" s="169"/>
      <c r="F101" s="168">
        <f>calcs!C94+calcs!H94+calcs!M94+calcs!R94+calcs!W94+calcs!AB94+calcs!AG94+calcs!AL94+calcs!AQ94+calcs!AV94+calcs!BA94+calcs!BF94</f>
        <v>6.05546242621362</v>
      </c>
      <c r="G101" s="168">
        <f>calcs!D94+calcs!I94+calcs!N94+calcs!S94+calcs!X94+calcs!AC94+calcs!AH94+calcs!AM94+calcs!AR94+calcs!AW94+calcs!BB94+calcs!BG94</f>
        <v>5.89289065547766</v>
      </c>
      <c r="H101" s="168">
        <f>calcs!E94+calcs!J94+calcs!O94+calcs!T94+calcs!Y94+calcs!AD94+calcs!AI94+calcs!AN94+calcs!AS94+calcs!AX94+calcs!BC94+calcs!BH94</f>
        <v>6.48870389935025</v>
      </c>
      <c r="I101" s="168">
        <f>calcs!F94+calcs!K94+calcs!P94+calcs!U94+calcs!Z94+calcs!AE94+calcs!AJ94+calcs!AO94+calcs!AT94+calcs!AY94+calcs!BD94+calcs!BI94</f>
        <v>4.89519038941682</v>
      </c>
      <c r="J101" s="168">
        <f>calcs!G94+calcs!L94+calcs!Q94+calcs!V94+calcs!AA94+calcs!AF94+calcs!AK94+calcs!AP94+calcs!AU94+calcs!AZ94+calcs!BE94+calcs!BJ94</f>
        <v>5.04056755712119</v>
      </c>
      <c r="K101" s="176"/>
      <c r="L101" s="175">
        <f t="shared" si="3"/>
        <v>-0.253723717273107</v>
      </c>
      <c r="M101" s="85"/>
      <c r="N101" s="113"/>
      <c r="O101" s="113"/>
      <c r="P101" s="193">
        <f t="shared" si="5"/>
        <v>-0.162571770735957</v>
      </c>
      <c r="Q101" s="193">
        <f t="shared" si="5"/>
        <v>0.595813243872586</v>
      </c>
      <c r="R101" s="193">
        <f t="shared" si="5"/>
        <v>-1.59351350993342</v>
      </c>
      <c r="S101" s="193">
        <f t="shared" si="4"/>
        <v>0.145377167704369</v>
      </c>
      <c r="U101" s="193"/>
      <c r="AB101" s="198"/>
      <c r="AC101" s="198"/>
      <c r="AD101" s="198"/>
      <c r="AE101" s="198"/>
      <c r="AF101" s="198"/>
    </row>
    <row r="102" spans="1:32">
      <c r="A102" s="156" t="s">
        <v>1273</v>
      </c>
      <c r="B102" s="156"/>
      <c r="C102" s="157" t="s">
        <v>205</v>
      </c>
      <c r="D102" s="157"/>
      <c r="E102" s="167"/>
      <c r="F102" s="168">
        <f>calcs!C95+calcs!H95+calcs!M95+calcs!R95+calcs!W95+calcs!AB95+calcs!AG95+calcs!AL95+calcs!AQ95+calcs!AV95+calcs!BA95+calcs!BF95</f>
        <v>9.58438169613003</v>
      </c>
      <c r="G102" s="168">
        <f>calcs!D95+calcs!I95+calcs!N95+calcs!S95+calcs!X95+calcs!AC95+calcs!AH95+calcs!AM95+calcs!AR95+calcs!AW95+calcs!BB95+calcs!BG95</f>
        <v>9.81705571002398</v>
      </c>
      <c r="H102" s="168">
        <f>calcs!E95+calcs!J95+calcs!O95+calcs!T95+calcs!Y95+calcs!AD95+calcs!AI95+calcs!AN95+calcs!AS95+calcs!AX95+calcs!BC95+calcs!BH95</f>
        <v>9.62136671042236</v>
      </c>
      <c r="I102" s="168">
        <f>calcs!F95+calcs!K95+calcs!P95+calcs!U95+calcs!Z95+calcs!AE95+calcs!AJ95+calcs!AO95+calcs!AT95+calcs!AY95+calcs!BD95+calcs!BI95</f>
        <v>8.55960700312508</v>
      </c>
      <c r="J102" s="168">
        <f>calcs!G95+calcs!L95+calcs!Q95+calcs!V95+calcs!AA95+calcs!AF95+calcs!AK95+calcs!AP95+calcs!AU95+calcs!AZ95+calcs!BE95+calcs!BJ95</f>
        <v>8.49379229415668</v>
      </c>
      <c r="K102" s="22"/>
      <c r="L102" s="175">
        <f t="shared" si="3"/>
        <v>-0.272647350493339</v>
      </c>
      <c r="M102" s="85"/>
      <c r="N102" s="113"/>
      <c r="O102" s="113"/>
      <c r="P102" s="193">
        <f t="shared" si="5"/>
        <v>0.232674013893943</v>
      </c>
      <c r="Q102" s="193">
        <f t="shared" si="5"/>
        <v>-0.195688999601618</v>
      </c>
      <c r="R102" s="193">
        <f t="shared" si="5"/>
        <v>-1.06175970729728</v>
      </c>
      <c r="S102" s="193">
        <f t="shared" si="4"/>
        <v>-0.0658147089684018</v>
      </c>
      <c r="U102" s="193"/>
      <c r="AB102" s="198"/>
      <c r="AC102" s="198"/>
      <c r="AD102" s="198"/>
      <c r="AE102" s="198"/>
      <c r="AF102" s="198"/>
    </row>
    <row r="103" spans="1:32">
      <c r="A103" s="158" t="s">
        <v>1273</v>
      </c>
      <c r="B103" s="158"/>
      <c r="C103" s="159" t="s">
        <v>207</v>
      </c>
      <c r="D103" s="159"/>
      <c r="E103" s="169"/>
      <c r="F103" s="168">
        <f>calcs!C96+calcs!H96+calcs!M96+calcs!R96+calcs!W96+calcs!AB96+calcs!AG96+calcs!AL96+calcs!AQ96+calcs!AV96+calcs!BA96+calcs!BF96</f>
        <v>3.54036632822924</v>
      </c>
      <c r="G103" s="168">
        <f>calcs!D96+calcs!I96+calcs!N96+calcs!S96+calcs!X96+calcs!AC96+calcs!AH96+calcs!AM96+calcs!AR96+calcs!AW96+calcs!BB96+calcs!BG96</f>
        <v>3.65449593377039</v>
      </c>
      <c r="H103" s="168">
        <f>calcs!E96+calcs!J96+calcs!O96+calcs!T96+calcs!Y96+calcs!AD96+calcs!AI96+calcs!AN96+calcs!AS96+calcs!AX96+calcs!BC96+calcs!BH96</f>
        <v>3.35888413611809</v>
      </c>
      <c r="I103" s="168">
        <f>calcs!F96+calcs!K96+calcs!P96+calcs!U96+calcs!Z96+calcs!AE96+calcs!AJ96+calcs!AO96+calcs!AT96+calcs!AY96+calcs!BD96+calcs!BI96</f>
        <v>2.53548388091928</v>
      </c>
      <c r="J103" s="168">
        <f>calcs!G96+calcs!L96+calcs!Q96+calcs!V96+calcs!AA96+calcs!AF96+calcs!AK96+calcs!AP96+calcs!AU96+calcs!AZ96+calcs!BE96+calcs!BJ96</f>
        <v>2.84311721228244</v>
      </c>
      <c r="K103" s="176"/>
      <c r="L103" s="175">
        <f t="shared" si="3"/>
        <v>-0.174312278986701</v>
      </c>
      <c r="M103" s="85"/>
      <c r="N103" s="113"/>
      <c r="O103" s="113"/>
      <c r="P103" s="193">
        <f t="shared" si="5"/>
        <v>0.114129605541142</v>
      </c>
      <c r="Q103" s="193">
        <f t="shared" si="5"/>
        <v>-0.295611797652299</v>
      </c>
      <c r="R103" s="193">
        <f t="shared" si="5"/>
        <v>-0.823400255198811</v>
      </c>
      <c r="S103" s="193">
        <f t="shared" si="4"/>
        <v>0.307633331363162</v>
      </c>
      <c r="U103" s="193"/>
      <c r="AB103" s="198"/>
      <c r="AC103" s="198"/>
      <c r="AD103" s="198"/>
      <c r="AE103" s="198"/>
      <c r="AF103" s="198"/>
    </row>
    <row r="104" spans="1:32">
      <c r="A104" s="156" t="s">
        <v>1273</v>
      </c>
      <c r="B104" s="156"/>
      <c r="C104" s="157" t="s">
        <v>209</v>
      </c>
      <c r="D104" s="157"/>
      <c r="E104" s="167"/>
      <c r="F104" s="168">
        <f>calcs!C97+calcs!H97+calcs!M97+calcs!R97+calcs!W97+calcs!AB97+calcs!AG97+calcs!AL97+calcs!AQ97+calcs!AV97+calcs!BA97+calcs!BF97</f>
        <v>3.31466440565532</v>
      </c>
      <c r="G104" s="168">
        <f>calcs!D97+calcs!I97+calcs!N97+calcs!S97+calcs!X97+calcs!AC97+calcs!AH97+calcs!AM97+calcs!AR97+calcs!AW97+calcs!BB97+calcs!BG97</f>
        <v>3.37822374095316</v>
      </c>
      <c r="H104" s="168">
        <f>calcs!E97+calcs!J97+calcs!O97+calcs!T97+calcs!Y97+calcs!AD97+calcs!AI97+calcs!AN97+calcs!AS97+calcs!AX97+calcs!BC97+calcs!BH97</f>
        <v>3.26784199472875</v>
      </c>
      <c r="I104" s="168">
        <f>calcs!F97+calcs!K97+calcs!P97+calcs!U97+calcs!Z97+calcs!AE97+calcs!AJ97+calcs!AO97+calcs!AT97+calcs!AY97+calcs!BD97+calcs!BI97</f>
        <v>2.48820500551318</v>
      </c>
      <c r="J104" s="168">
        <f>calcs!G97+calcs!L97+calcs!Q97+calcs!V97+calcs!AA97+calcs!AF97+calcs!AK97+calcs!AP97+calcs!AU97+calcs!AZ97+calcs!BE97+calcs!BJ97</f>
        <v>2.86312489399968</v>
      </c>
      <c r="K104" s="22"/>
      <c r="L104" s="175">
        <f t="shared" si="3"/>
        <v>-0.11288487791391</v>
      </c>
      <c r="M104" s="85"/>
      <c r="N104" s="113"/>
      <c r="O104" s="113"/>
      <c r="P104" s="193">
        <f t="shared" si="5"/>
        <v>0.0635593352978407</v>
      </c>
      <c r="Q104" s="193">
        <f t="shared" si="5"/>
        <v>-0.110381746224416</v>
      </c>
      <c r="R104" s="193">
        <f t="shared" si="5"/>
        <v>-0.779636989215569</v>
      </c>
      <c r="S104" s="193">
        <f t="shared" si="4"/>
        <v>0.374919888486503</v>
      </c>
      <c r="U104" s="193"/>
      <c r="AB104" s="198"/>
      <c r="AC104" s="198"/>
      <c r="AD104" s="198"/>
      <c r="AE104" s="198"/>
      <c r="AF104" s="198"/>
    </row>
    <row r="105" spans="1:32">
      <c r="A105" s="158" t="s">
        <v>1273</v>
      </c>
      <c r="B105" s="158"/>
      <c r="C105" s="159" t="s">
        <v>211</v>
      </c>
      <c r="D105" s="159"/>
      <c r="E105" s="169"/>
      <c r="F105" s="168">
        <f>calcs!C98+calcs!H98+calcs!M98+calcs!R98+calcs!W98+calcs!AB98+calcs!AG98+calcs!AL98+calcs!AQ98+calcs!AV98+calcs!BA98+calcs!BF98</f>
        <v>-1.97788621986711</v>
      </c>
      <c r="G105" s="168">
        <f>calcs!D98+calcs!I98+calcs!N98+calcs!S98+calcs!X98+calcs!AC98+calcs!AH98+calcs!AM98+calcs!AR98+calcs!AW98+calcs!BB98+calcs!BG98</f>
        <v>-2.85260604439379</v>
      </c>
      <c r="H105" s="168">
        <f>calcs!E98+calcs!J98+calcs!O98+calcs!T98+calcs!Y98+calcs!AD98+calcs!AI98+calcs!AN98+calcs!AS98+calcs!AX98+calcs!BC98+calcs!BH98</f>
        <v>-2.6432316245725</v>
      </c>
      <c r="I105" s="168">
        <f>calcs!F98+calcs!K98+calcs!P98+calcs!U98+calcs!Z98+calcs!AE98+calcs!AJ98+calcs!AO98+calcs!AT98+calcs!AY98+calcs!BD98+calcs!BI98</f>
        <v>-3.30147168750731</v>
      </c>
      <c r="J105" s="168">
        <f>calcs!G98+calcs!L98+calcs!Q98+calcs!V98+calcs!AA98+calcs!AF98+calcs!AK98+calcs!AP98+calcs!AU98+calcs!AZ98+calcs!BE98+calcs!BJ98</f>
        <v>-3.19177482224001</v>
      </c>
      <c r="K105" s="176"/>
      <c r="L105" s="175">
        <f t="shared" si="3"/>
        <v>-0.303472150593224</v>
      </c>
      <c r="M105" s="85"/>
      <c r="N105" s="113"/>
      <c r="O105" s="113"/>
      <c r="P105" s="193">
        <f t="shared" si="5"/>
        <v>-0.874719824526681</v>
      </c>
      <c r="Q105" s="193">
        <f t="shared" si="5"/>
        <v>0.209374419821285</v>
      </c>
      <c r="R105" s="193">
        <f t="shared" si="5"/>
        <v>-0.658240062934805</v>
      </c>
      <c r="S105" s="193">
        <f t="shared" si="4"/>
        <v>0.109696865267304</v>
      </c>
      <c r="U105" s="193"/>
      <c r="AB105" s="198"/>
      <c r="AC105" s="198"/>
      <c r="AD105" s="198"/>
      <c r="AE105" s="198"/>
      <c r="AF105" s="198"/>
    </row>
    <row r="106" spans="1:32">
      <c r="A106" s="156" t="s">
        <v>1273</v>
      </c>
      <c r="B106" s="156"/>
      <c r="C106" s="157" t="s">
        <v>213</v>
      </c>
      <c r="D106" s="157"/>
      <c r="E106" s="167"/>
      <c r="F106" s="168">
        <f>calcs!C99+calcs!H99+calcs!M99+calcs!R99+calcs!W99+calcs!AB99+calcs!AG99+calcs!AL99+calcs!AQ99+calcs!AV99+calcs!BA99+calcs!BF99</f>
        <v>7.18903303243588</v>
      </c>
      <c r="G106" s="168">
        <f>calcs!D99+calcs!I99+calcs!N99+calcs!S99+calcs!X99+calcs!AC99+calcs!AH99+calcs!AM99+calcs!AR99+calcs!AW99+calcs!BB99+calcs!BG99</f>
        <v>8.28699819827875</v>
      </c>
      <c r="H106" s="168">
        <f>calcs!E99+calcs!J99+calcs!O99+calcs!T99+calcs!Y99+calcs!AD99+calcs!AI99+calcs!AN99+calcs!AS99+calcs!AX99+calcs!BC99+calcs!BH99</f>
        <v>8.41197375001737</v>
      </c>
      <c r="I106" s="168">
        <f>calcs!F99+calcs!K99+calcs!P99+calcs!U99+calcs!Z99+calcs!AE99+calcs!AJ99+calcs!AO99+calcs!AT99+calcs!AY99+calcs!BD99+calcs!BI99</f>
        <v>7.62518251961546</v>
      </c>
      <c r="J106" s="168">
        <f>calcs!G99+calcs!L99+calcs!Q99+calcs!V99+calcs!AA99+calcs!AF99+calcs!AK99+calcs!AP99+calcs!AU99+calcs!AZ99+calcs!BE99+calcs!BJ99</f>
        <v>6.80271288782395</v>
      </c>
      <c r="K106" s="22"/>
      <c r="L106" s="175">
        <f t="shared" si="3"/>
        <v>-0.0965800361529829</v>
      </c>
      <c r="M106" s="85"/>
      <c r="N106" s="113"/>
      <c r="O106" s="113"/>
      <c r="P106" s="193">
        <f t="shared" si="5"/>
        <v>1.09796516584287</v>
      </c>
      <c r="Q106" s="193">
        <f t="shared" si="5"/>
        <v>0.124975551738617</v>
      </c>
      <c r="R106" s="193">
        <f t="shared" si="5"/>
        <v>-0.786791230401905</v>
      </c>
      <c r="S106" s="193">
        <f t="shared" si="4"/>
        <v>-0.822469631791515</v>
      </c>
      <c r="U106" s="193"/>
      <c r="AB106" s="198"/>
      <c r="AC106" s="198"/>
      <c r="AD106" s="198"/>
      <c r="AE106" s="198"/>
      <c r="AF106" s="198"/>
    </row>
    <row r="107" spans="1:32">
      <c r="A107" s="158" t="s">
        <v>1273</v>
      </c>
      <c r="B107" s="158"/>
      <c r="C107" s="159" t="s">
        <v>215</v>
      </c>
      <c r="D107" s="159"/>
      <c r="E107" s="169"/>
      <c r="F107" s="168">
        <f>calcs!C100+calcs!H100+calcs!M100+calcs!R100+calcs!W100+calcs!AB100+calcs!AG100+calcs!AL100+calcs!AQ100+calcs!AV100+calcs!BA100+calcs!BF100</f>
        <v>13.1538104211712</v>
      </c>
      <c r="G107" s="168">
        <f>calcs!D100+calcs!I100+calcs!N100+calcs!S100+calcs!X100+calcs!AC100+calcs!AH100+calcs!AM100+calcs!AR100+calcs!AW100+calcs!BB100+calcs!BG100</f>
        <v>12.829273864722</v>
      </c>
      <c r="H107" s="168">
        <f>calcs!E100+calcs!J100+calcs!O100+calcs!T100+calcs!Y100+calcs!AD100+calcs!AI100+calcs!AN100+calcs!AS100+calcs!AX100+calcs!BC100+calcs!BH100</f>
        <v>12.476002723432</v>
      </c>
      <c r="I107" s="168">
        <f>calcs!F100+calcs!K100+calcs!P100+calcs!U100+calcs!Z100+calcs!AE100+calcs!AJ100+calcs!AO100+calcs!AT100+calcs!AY100+calcs!BD100+calcs!BI100</f>
        <v>11.7393230130685</v>
      </c>
      <c r="J107" s="168">
        <f>calcs!G100+calcs!L100+calcs!Q100+calcs!V100+calcs!AA100+calcs!AF100+calcs!AK100+calcs!AP100+calcs!AU100+calcs!AZ100+calcs!BE100+calcs!BJ100</f>
        <v>11.5242104824571</v>
      </c>
      <c r="K107" s="176"/>
      <c r="L107" s="175">
        <f t="shared" si="3"/>
        <v>-0.407399984678517</v>
      </c>
      <c r="M107" s="85"/>
      <c r="N107" s="113"/>
      <c r="O107" s="113"/>
      <c r="P107" s="193">
        <f t="shared" si="5"/>
        <v>-0.324536556449171</v>
      </c>
      <c r="Q107" s="193">
        <f t="shared" si="5"/>
        <v>-0.35327114128998</v>
      </c>
      <c r="R107" s="193">
        <f t="shared" si="5"/>
        <v>-0.736679710363472</v>
      </c>
      <c r="S107" s="193">
        <f t="shared" si="4"/>
        <v>-0.215112530611444</v>
      </c>
      <c r="U107" s="193"/>
      <c r="AB107" s="198"/>
      <c r="AC107" s="198"/>
      <c r="AD107" s="198"/>
      <c r="AE107" s="198"/>
      <c r="AF107" s="198"/>
    </row>
    <row r="108" spans="1:32">
      <c r="A108" s="156" t="s">
        <v>1273</v>
      </c>
      <c r="B108" s="156"/>
      <c r="C108" s="157" t="s">
        <v>217</v>
      </c>
      <c r="D108" s="157"/>
      <c r="E108" s="167"/>
      <c r="F108" s="168">
        <f>calcs!C101+calcs!H101+calcs!M101+calcs!R101+calcs!W101+calcs!AB101+calcs!AG101+calcs!AL101+calcs!AQ101+calcs!AV101+calcs!BA101+calcs!BF101</f>
        <v>12.1172071659575</v>
      </c>
      <c r="G108" s="168">
        <f>calcs!D101+calcs!I101+calcs!N101+calcs!S101+calcs!X101+calcs!AC101+calcs!AH101+calcs!AM101+calcs!AR101+calcs!AW101+calcs!BB101+calcs!BG101</f>
        <v>12.0103584014299</v>
      </c>
      <c r="H108" s="168">
        <f>calcs!E101+calcs!J101+calcs!O101+calcs!T101+calcs!Y101+calcs!AD101+calcs!AI101+calcs!AN101+calcs!AS101+calcs!AX101+calcs!BC101+calcs!BH101</f>
        <v>11.5492553039111</v>
      </c>
      <c r="I108" s="168">
        <f>calcs!F101+calcs!K101+calcs!P101+calcs!U101+calcs!Z101+calcs!AE101+calcs!AJ101+calcs!AO101+calcs!AT101+calcs!AY101+calcs!BD101+calcs!BI101</f>
        <v>10.3851691840398</v>
      </c>
      <c r="J108" s="168">
        <f>calcs!G101+calcs!L101+calcs!Q101+calcs!V101+calcs!AA101+calcs!AF101+calcs!AK101+calcs!AP101+calcs!AU101+calcs!AZ101+calcs!BE101+calcs!BJ101</f>
        <v>10.1554017135588</v>
      </c>
      <c r="K108" s="22"/>
      <c r="L108" s="175">
        <f t="shared" si="3"/>
        <v>-0.490451363099685</v>
      </c>
      <c r="M108" s="85"/>
      <c r="N108" s="113"/>
      <c r="O108" s="113"/>
      <c r="P108" s="193">
        <f t="shared" si="5"/>
        <v>-0.106848764527644</v>
      </c>
      <c r="Q108" s="193">
        <f t="shared" si="5"/>
        <v>-0.461103097518802</v>
      </c>
      <c r="R108" s="193">
        <f t="shared" si="5"/>
        <v>-1.16408611987134</v>
      </c>
      <c r="S108" s="193">
        <f t="shared" si="4"/>
        <v>-0.229767470480958</v>
      </c>
      <c r="U108" s="193"/>
      <c r="AB108" s="198"/>
      <c r="AC108" s="198"/>
      <c r="AD108" s="198"/>
      <c r="AE108" s="198"/>
      <c r="AF108" s="198"/>
    </row>
    <row r="109" spans="1:32">
      <c r="A109" s="158" t="s">
        <v>1273</v>
      </c>
      <c r="B109" s="158"/>
      <c r="C109" s="159" t="s">
        <v>219</v>
      </c>
      <c r="D109" s="159"/>
      <c r="E109" s="169"/>
      <c r="F109" s="168">
        <f>calcs!C102+calcs!H102+calcs!M102+calcs!R102+calcs!W102+calcs!AB102+calcs!AG102+calcs!AL102+calcs!AQ102+calcs!AV102+calcs!BA102+calcs!BF102</f>
        <v>9.99144974930613</v>
      </c>
      <c r="G109" s="168">
        <f>calcs!D102+calcs!I102+calcs!N102+calcs!S102+calcs!X102+calcs!AC102+calcs!AH102+calcs!AM102+calcs!AR102+calcs!AW102+calcs!BB102+calcs!BG102</f>
        <v>10.1608269819695</v>
      </c>
      <c r="H109" s="168">
        <f>calcs!E102+calcs!J102+calcs!O102+calcs!T102+calcs!Y102+calcs!AD102+calcs!AI102+calcs!AN102+calcs!AS102+calcs!AX102+calcs!BC102+calcs!BH102</f>
        <v>9.79734920657808</v>
      </c>
      <c r="I109" s="168">
        <f>calcs!F102+calcs!K102+calcs!P102+calcs!U102+calcs!Z102+calcs!AE102+calcs!AJ102+calcs!AO102+calcs!AT102+calcs!AY102+calcs!BD102+calcs!BI102</f>
        <v>8.91059390051655</v>
      </c>
      <c r="J109" s="168">
        <f>calcs!G102+calcs!L102+calcs!Q102+calcs!V102+calcs!AA102+calcs!AF102+calcs!AK102+calcs!AP102+calcs!AU102+calcs!AZ102+calcs!BE102+calcs!BJ102</f>
        <v>8.8580273848367</v>
      </c>
      <c r="K109" s="176"/>
      <c r="L109" s="175">
        <f t="shared" si="3"/>
        <v>-0.283355591117357</v>
      </c>
      <c r="M109" s="85"/>
      <c r="N109" s="113"/>
      <c r="O109" s="113"/>
      <c r="P109" s="193">
        <f t="shared" si="5"/>
        <v>0.169377232663413</v>
      </c>
      <c r="Q109" s="193">
        <f t="shared" si="5"/>
        <v>-0.363477775391461</v>
      </c>
      <c r="R109" s="193">
        <f t="shared" si="5"/>
        <v>-0.886755306061536</v>
      </c>
      <c r="S109" s="193">
        <f t="shared" si="4"/>
        <v>-0.0525665156798443</v>
      </c>
      <c r="U109" s="193"/>
      <c r="AB109" s="198"/>
      <c r="AC109" s="198"/>
      <c r="AD109" s="198"/>
      <c r="AE109" s="198"/>
      <c r="AF109" s="198"/>
    </row>
    <row r="110" spans="1:32">
      <c r="A110" s="156" t="s">
        <v>1273</v>
      </c>
      <c r="B110" s="156"/>
      <c r="C110" s="157" t="s">
        <v>221</v>
      </c>
      <c r="D110" s="157"/>
      <c r="E110" s="167"/>
      <c r="F110" s="168">
        <f>calcs!C103+calcs!H103+calcs!M103+calcs!R103+calcs!W103+calcs!AB103+calcs!AG103+calcs!AL103+calcs!AQ103+calcs!AV103+calcs!BA103+calcs!BF103</f>
        <v>0.726252516617331</v>
      </c>
      <c r="G110" s="168">
        <f>calcs!D103+calcs!I103+calcs!N103+calcs!S103+calcs!X103+calcs!AC103+calcs!AH103+calcs!AM103+calcs!AR103+calcs!AW103+calcs!BB103+calcs!BG103</f>
        <v>0.628968780155699</v>
      </c>
      <c r="H110" s="168">
        <f>calcs!E103+calcs!J103+calcs!O103+calcs!T103+calcs!Y103+calcs!AD103+calcs!AI103+calcs!AN103+calcs!AS103+calcs!AX103+calcs!BC103+calcs!BH103</f>
        <v>0.784203025773631</v>
      </c>
      <c r="I110" s="168">
        <f>calcs!F103+calcs!K103+calcs!P103+calcs!U103+calcs!Z103+calcs!AE103+calcs!AJ103+calcs!AO103+calcs!AT103+calcs!AY103+calcs!BD103+calcs!BI103</f>
        <v>-0.656453866022015</v>
      </c>
      <c r="J110" s="168">
        <f>calcs!G103+calcs!L103+calcs!Q103+calcs!V103+calcs!AA103+calcs!AF103+calcs!AK103+calcs!AP103+calcs!AU103+calcs!AZ103+calcs!BE103+calcs!BJ103</f>
        <v>0.160345467969208</v>
      </c>
      <c r="K110" s="22"/>
      <c r="L110" s="175">
        <f t="shared" si="3"/>
        <v>-0.141476762162031</v>
      </c>
      <c r="M110" s="85"/>
      <c r="N110" s="113"/>
      <c r="O110" s="113"/>
      <c r="P110" s="193">
        <f t="shared" si="5"/>
        <v>-0.0972837364616321</v>
      </c>
      <c r="Q110" s="193">
        <f t="shared" si="5"/>
        <v>0.155234245617932</v>
      </c>
      <c r="R110" s="193">
        <f t="shared" si="5"/>
        <v>-1.44065689179565</v>
      </c>
      <c r="S110" s="193">
        <f t="shared" si="4"/>
        <v>0.816799333991222</v>
      </c>
      <c r="U110" s="193"/>
      <c r="AB110" s="198"/>
      <c r="AC110" s="198"/>
      <c r="AD110" s="198"/>
      <c r="AE110" s="198"/>
      <c r="AF110" s="198"/>
    </row>
    <row r="111" spans="1:32">
      <c r="A111" s="158" t="s">
        <v>1273</v>
      </c>
      <c r="B111" s="158"/>
      <c r="C111" s="159" t="s">
        <v>223</v>
      </c>
      <c r="D111" s="159"/>
      <c r="E111" s="169"/>
      <c r="F111" s="168">
        <f>calcs!C104+calcs!H104+calcs!M104+calcs!R104+calcs!W104+calcs!AB104+calcs!AG104+calcs!AL104+calcs!AQ104+calcs!AV104+calcs!BA104+calcs!BF104</f>
        <v>8.27363854099465</v>
      </c>
      <c r="G111" s="168">
        <f>calcs!D104+calcs!I104+calcs!N104+calcs!S104+calcs!X104+calcs!AC104+calcs!AH104+calcs!AM104+calcs!AR104+calcs!AW104+calcs!BB104+calcs!BG104</f>
        <v>7.60421790514273</v>
      </c>
      <c r="H111" s="168">
        <f>calcs!E104+calcs!J104+calcs!O104+calcs!T104+calcs!Y104+calcs!AD104+calcs!AI104+calcs!AN104+calcs!AS104+calcs!AX104+calcs!BC104+calcs!BH104</f>
        <v>8.46980179187037</v>
      </c>
      <c r="I111" s="168">
        <f>calcs!F104+calcs!K104+calcs!P104+calcs!U104+calcs!Z104+calcs!AE104+calcs!AJ104+calcs!AO104+calcs!AT104+calcs!AY104+calcs!BD104+calcs!BI104</f>
        <v>7.44097679315298</v>
      </c>
      <c r="J111" s="168">
        <f>calcs!G104+calcs!L104+calcs!Q104+calcs!V104+calcs!AA104+calcs!AF104+calcs!AK104+calcs!AP104+calcs!AU104+calcs!AZ104+calcs!BE104+calcs!BJ104</f>
        <v>7.82398464109593</v>
      </c>
      <c r="K111" s="176"/>
      <c r="L111" s="175">
        <f t="shared" si="3"/>
        <v>-0.112413474974681</v>
      </c>
      <c r="M111" s="85"/>
      <c r="N111" s="113"/>
      <c r="O111" s="113"/>
      <c r="P111" s="193">
        <f t="shared" si="5"/>
        <v>-0.669420635851919</v>
      </c>
      <c r="Q111" s="193">
        <f t="shared" si="5"/>
        <v>0.865583886727636</v>
      </c>
      <c r="R111" s="193">
        <f t="shared" si="5"/>
        <v>-1.02882499871739</v>
      </c>
      <c r="S111" s="193">
        <f t="shared" si="4"/>
        <v>0.383007847942948</v>
      </c>
      <c r="U111" s="193"/>
      <c r="AB111" s="198"/>
      <c r="AC111" s="198"/>
      <c r="AD111" s="198"/>
      <c r="AE111" s="198"/>
      <c r="AF111" s="198"/>
    </row>
    <row r="112" spans="1:32">
      <c r="A112" s="156" t="s">
        <v>1273</v>
      </c>
      <c r="B112" s="156"/>
      <c r="C112" s="157" t="s">
        <v>225</v>
      </c>
      <c r="D112" s="157"/>
      <c r="E112" s="167"/>
      <c r="F112" s="168">
        <f>calcs!C105+calcs!H105+calcs!M105+calcs!R105+calcs!W105+calcs!AB105+calcs!AG105+calcs!AL105+calcs!AQ105+calcs!AV105+calcs!BA105+calcs!BF105</f>
        <v>-0.422452325429511</v>
      </c>
      <c r="G112" s="168">
        <f>calcs!D105+calcs!I105+calcs!N105+calcs!S105+calcs!X105+calcs!AC105+calcs!AH105+calcs!AM105+calcs!AR105+calcs!AW105+calcs!BB105+calcs!BG105</f>
        <v>-0.579626286514394</v>
      </c>
      <c r="H112" s="168">
        <f>calcs!E105+calcs!J105+calcs!O105+calcs!T105+calcs!Y105+calcs!AD105+calcs!AI105+calcs!AN105+calcs!AS105+calcs!AX105+calcs!BC105+calcs!BH105</f>
        <v>0.0581241376515838</v>
      </c>
      <c r="I112" s="168">
        <f>calcs!F105+calcs!K105+calcs!P105+calcs!U105+calcs!Z105+calcs!AE105+calcs!AJ105+calcs!AO105+calcs!AT105+calcs!AY105+calcs!BD105+calcs!BI105</f>
        <v>-0.680948372330929</v>
      </c>
      <c r="J112" s="168">
        <f>calcs!G105+calcs!L105+calcs!Q105+calcs!V105+calcs!AA105+calcs!AF105+calcs!AK105+calcs!AP105+calcs!AU105+calcs!AZ105+calcs!BE105+calcs!BJ105</f>
        <v>-0.286383277100214</v>
      </c>
      <c r="K112" s="22"/>
      <c r="L112" s="175">
        <f t="shared" si="3"/>
        <v>0.0340172620823243</v>
      </c>
      <c r="M112" s="85"/>
      <c r="N112" s="113"/>
      <c r="O112" s="113"/>
      <c r="P112" s="193">
        <f t="shared" si="5"/>
        <v>-0.157173961084883</v>
      </c>
      <c r="Q112" s="193">
        <f t="shared" si="5"/>
        <v>0.637750424165977</v>
      </c>
      <c r="R112" s="193">
        <f t="shared" si="5"/>
        <v>-0.739072509982512</v>
      </c>
      <c r="S112" s="193">
        <f t="shared" si="4"/>
        <v>0.394565095230715</v>
      </c>
      <c r="U112" s="193"/>
      <c r="AB112" s="198"/>
      <c r="AC112" s="198"/>
      <c r="AD112" s="198"/>
      <c r="AE112" s="198"/>
      <c r="AF112" s="198"/>
    </row>
    <row r="113" spans="1:32">
      <c r="A113" s="158" t="s">
        <v>1273</v>
      </c>
      <c r="B113" s="158"/>
      <c r="C113" s="159" t="s">
        <v>227</v>
      </c>
      <c r="D113" s="159"/>
      <c r="E113" s="169"/>
      <c r="F113" s="168">
        <f>calcs!C106+calcs!H106+calcs!M106+calcs!R106+calcs!W106+calcs!AB106+calcs!AG106+calcs!AL106+calcs!AQ106+calcs!AV106+calcs!BA106+calcs!BF106</f>
        <v>12.7411915378683</v>
      </c>
      <c r="G113" s="168">
        <f>calcs!D106+calcs!I106+calcs!N106+calcs!S106+calcs!X106+calcs!AC106+calcs!AH106+calcs!AM106+calcs!AR106+calcs!AW106+calcs!BB106+calcs!BG106</f>
        <v>12.9199775011183</v>
      </c>
      <c r="H113" s="168">
        <f>calcs!E106+calcs!J106+calcs!O106+calcs!T106+calcs!Y106+calcs!AD106+calcs!AI106+calcs!AN106+calcs!AS106+calcs!AX106+calcs!BC106+calcs!BH106</f>
        <v>13.1469374051454</v>
      </c>
      <c r="I113" s="168">
        <f>calcs!F106+calcs!K106+calcs!P106+calcs!U106+calcs!Z106+calcs!AE106+calcs!AJ106+calcs!AO106+calcs!AT106+calcs!AY106+calcs!BD106+calcs!BI106</f>
        <v>11.9699471040675</v>
      </c>
      <c r="J113" s="168">
        <f>calcs!G106+calcs!L106+calcs!Q106+calcs!V106+calcs!AA106+calcs!AF106+calcs!AK106+calcs!AP106+calcs!AU106+calcs!AZ106+calcs!BE106+calcs!BJ106</f>
        <v>11.4720603104862</v>
      </c>
      <c r="K113" s="176"/>
      <c r="L113" s="175">
        <f t="shared" si="3"/>
        <v>-0.317282806845531</v>
      </c>
      <c r="M113" s="85"/>
      <c r="N113" s="113"/>
      <c r="O113" s="113"/>
      <c r="P113" s="193">
        <f t="shared" si="5"/>
        <v>0.178785963249982</v>
      </c>
      <c r="Q113" s="193">
        <f t="shared" si="5"/>
        <v>0.226959904027165</v>
      </c>
      <c r="R113" s="193">
        <f t="shared" si="5"/>
        <v>-1.17699030107792</v>
      </c>
      <c r="S113" s="193">
        <f t="shared" si="4"/>
        <v>-0.497886793581355</v>
      </c>
      <c r="U113" s="193"/>
      <c r="AB113" s="198"/>
      <c r="AC113" s="198"/>
      <c r="AD113" s="198"/>
      <c r="AE113" s="198"/>
      <c r="AF113" s="198"/>
    </row>
    <row r="114" spans="1:32">
      <c r="A114" s="156" t="s">
        <v>1273</v>
      </c>
      <c r="B114" s="156"/>
      <c r="C114" s="157" t="s">
        <v>229</v>
      </c>
      <c r="D114" s="157"/>
      <c r="E114" s="167"/>
      <c r="F114" s="168">
        <f>calcs!C107+calcs!H107+calcs!M107+calcs!R107+calcs!W107+calcs!AB107+calcs!AG107+calcs!AL107+calcs!AQ107+calcs!AV107+calcs!BA107+calcs!BF107</f>
        <v>5.58824313543721</v>
      </c>
      <c r="G114" s="168">
        <f>calcs!D107+calcs!I107+calcs!N107+calcs!S107+calcs!X107+calcs!AC107+calcs!AH107+calcs!AM107+calcs!AR107+calcs!AW107+calcs!BB107+calcs!BG107</f>
        <v>5.26488961145607</v>
      </c>
      <c r="H114" s="168">
        <f>calcs!E107+calcs!J107+calcs!O107+calcs!T107+calcs!Y107+calcs!AD107+calcs!AI107+calcs!AN107+calcs!AS107+calcs!AX107+calcs!BC107+calcs!BH107</f>
        <v>5.55991263831891</v>
      </c>
      <c r="I114" s="168">
        <f>calcs!F107+calcs!K107+calcs!P107+calcs!U107+calcs!Z107+calcs!AE107+calcs!AJ107+calcs!AO107+calcs!AT107+calcs!AY107+calcs!BD107+calcs!BI107</f>
        <v>4.53526410815124</v>
      </c>
      <c r="J114" s="168">
        <f>calcs!G107+calcs!L107+calcs!Q107+calcs!V107+calcs!AA107+calcs!AF107+calcs!AK107+calcs!AP107+calcs!AU107+calcs!AZ107+calcs!BE107+calcs!BJ107</f>
        <v>4.29792762078236</v>
      </c>
      <c r="K114" s="22"/>
      <c r="L114" s="175">
        <f t="shared" si="3"/>
        <v>-0.32257887866371</v>
      </c>
      <c r="M114" s="85"/>
      <c r="N114" s="113"/>
      <c r="O114" s="113"/>
      <c r="P114" s="193">
        <f t="shared" si="5"/>
        <v>-0.323353523981137</v>
      </c>
      <c r="Q114" s="193">
        <f t="shared" si="5"/>
        <v>0.295023026862842</v>
      </c>
      <c r="R114" s="193">
        <f t="shared" si="5"/>
        <v>-1.02464853016767</v>
      </c>
      <c r="S114" s="193">
        <f t="shared" si="4"/>
        <v>-0.237336487368878</v>
      </c>
      <c r="U114" s="193"/>
      <c r="AB114" s="198"/>
      <c r="AC114" s="198"/>
      <c r="AD114" s="198"/>
      <c r="AE114" s="198"/>
      <c r="AF114" s="198"/>
    </row>
    <row r="115" spans="1:32">
      <c r="A115" s="158" t="s">
        <v>1273</v>
      </c>
      <c r="B115" s="158"/>
      <c r="C115" s="159" t="s">
        <v>231</v>
      </c>
      <c r="D115" s="159"/>
      <c r="E115" s="169"/>
      <c r="F115" s="168">
        <f>calcs!C108+calcs!H108+calcs!M108+calcs!R108+calcs!W108+calcs!AB108+calcs!AG108+calcs!AL108+calcs!AQ108+calcs!AV108+calcs!BA108+calcs!BF108</f>
        <v>12.4784532783133</v>
      </c>
      <c r="G115" s="168">
        <f>calcs!D108+calcs!I108+calcs!N108+calcs!S108+calcs!X108+calcs!AC108+calcs!AH108+calcs!AM108+calcs!AR108+calcs!AW108+calcs!BB108+calcs!BG108</f>
        <v>12.2736424204022</v>
      </c>
      <c r="H115" s="168">
        <f>calcs!E108+calcs!J108+calcs!O108+calcs!T108+calcs!Y108+calcs!AD108+calcs!AI108+calcs!AN108+calcs!AS108+calcs!AX108+calcs!BC108+calcs!BH108</f>
        <v>12.7663967213065</v>
      </c>
      <c r="I115" s="168">
        <f>calcs!F108+calcs!K108+calcs!P108+calcs!U108+calcs!Z108+calcs!AE108+calcs!AJ108+calcs!AO108+calcs!AT108+calcs!AY108+calcs!BD108+calcs!BI108</f>
        <v>11.1548100230645</v>
      </c>
      <c r="J115" s="168">
        <f>calcs!G108+calcs!L108+calcs!Q108+calcs!V108+calcs!AA108+calcs!AF108+calcs!AK108+calcs!AP108+calcs!AU108+calcs!AZ108+calcs!BE108+calcs!BJ108</f>
        <v>11.6857859595843</v>
      </c>
      <c r="K115" s="176"/>
      <c r="L115" s="175">
        <f t="shared" si="3"/>
        <v>-0.19816682968225</v>
      </c>
      <c r="M115" s="85"/>
      <c r="N115" s="113"/>
      <c r="O115" s="113"/>
      <c r="P115" s="193">
        <f t="shared" si="5"/>
        <v>-0.204810857911106</v>
      </c>
      <c r="Q115" s="193">
        <f t="shared" si="5"/>
        <v>0.492754300904307</v>
      </c>
      <c r="R115" s="193">
        <f t="shared" si="5"/>
        <v>-1.61158669824201</v>
      </c>
      <c r="S115" s="193">
        <f t="shared" si="4"/>
        <v>0.530975936519805</v>
      </c>
      <c r="U115" s="193"/>
      <c r="AB115" s="198"/>
      <c r="AC115" s="198"/>
      <c r="AD115" s="198"/>
      <c r="AE115" s="198"/>
      <c r="AF115" s="198"/>
    </row>
    <row r="116" spans="1:32">
      <c r="A116" s="156" t="s">
        <v>1273</v>
      </c>
      <c r="B116" s="156"/>
      <c r="C116" s="157" t="s">
        <v>233</v>
      </c>
      <c r="D116" s="157"/>
      <c r="E116" s="167"/>
      <c r="F116" s="168">
        <f>calcs!C109+calcs!H109+calcs!M109+calcs!R109+calcs!W109+calcs!AB109+calcs!AG109+calcs!AL109+calcs!AQ109+calcs!AV109+calcs!BA109+calcs!BF109</f>
        <v>10.3743119315435</v>
      </c>
      <c r="G116" s="168">
        <f>calcs!D109+calcs!I109+calcs!N109+calcs!S109+calcs!X109+calcs!AC109+calcs!AH109+calcs!AM109+calcs!AR109+calcs!AW109+calcs!BB109+calcs!BG109</f>
        <v>10.2694167474797</v>
      </c>
      <c r="H116" s="168">
        <f>calcs!E109+calcs!J109+calcs!O109+calcs!T109+calcs!Y109+calcs!AD109+calcs!AI109+calcs!AN109+calcs!AS109+calcs!AX109+calcs!BC109+calcs!BH109</f>
        <v>10.2155551379587</v>
      </c>
      <c r="I116" s="168">
        <f>calcs!F109+calcs!K109+calcs!P109+calcs!U109+calcs!Z109+calcs!AE109+calcs!AJ109+calcs!AO109+calcs!AT109+calcs!AY109+calcs!BD109+calcs!BI109</f>
        <v>9.05615202487774</v>
      </c>
      <c r="J116" s="168">
        <f>calcs!G109+calcs!L109+calcs!Q109+calcs!V109+calcs!AA109+calcs!AF109+calcs!AK109+calcs!AP109+calcs!AU109+calcs!AZ109+calcs!BE109+calcs!BJ109</f>
        <v>9.03845031809496</v>
      </c>
      <c r="K116" s="22"/>
      <c r="L116" s="175">
        <f t="shared" si="3"/>
        <v>-0.333965403362122</v>
      </c>
      <c r="M116" s="85"/>
      <c r="N116" s="113"/>
      <c r="O116" s="113"/>
      <c r="P116" s="193">
        <f t="shared" si="5"/>
        <v>-0.104895184063727</v>
      </c>
      <c r="Q116" s="193">
        <f t="shared" si="5"/>
        <v>-0.0538616095209914</v>
      </c>
      <c r="R116" s="193">
        <f t="shared" si="5"/>
        <v>-1.159403113081</v>
      </c>
      <c r="S116" s="193">
        <f t="shared" si="4"/>
        <v>-0.0177017067827752</v>
      </c>
      <c r="U116" s="193"/>
      <c r="AB116" s="198"/>
      <c r="AC116" s="198"/>
      <c r="AD116" s="198"/>
      <c r="AE116" s="198"/>
      <c r="AF116" s="198"/>
    </row>
    <row r="117" spans="1:32">
      <c r="A117" s="158" t="s">
        <v>1274</v>
      </c>
      <c r="B117" s="158"/>
      <c r="C117" s="159" t="s">
        <v>235</v>
      </c>
      <c r="D117" s="159"/>
      <c r="E117" s="169"/>
      <c r="F117" s="168">
        <f>calcs!C110+calcs!H110+calcs!M110+calcs!R110+calcs!W110+calcs!AB110+calcs!AG110+calcs!AL110+calcs!AQ110+calcs!AV110+calcs!BA110+calcs!BF110</f>
        <v>2.3334698768135</v>
      </c>
      <c r="G117" s="168">
        <f>calcs!D110+calcs!I110+calcs!N110+calcs!S110+calcs!X110+calcs!AC110+calcs!AH110+calcs!AM110+calcs!AR110+calcs!AW110+calcs!BB110+calcs!BG110</f>
        <v>2.8866786022148</v>
      </c>
      <c r="H117" s="168">
        <f>calcs!E110+calcs!J110+calcs!O110+calcs!T110+calcs!Y110+calcs!AD110+calcs!AI110+calcs!AN110+calcs!AS110+calcs!AX110+calcs!BC110+calcs!BH110</f>
        <v>3.53902511421445</v>
      </c>
      <c r="I117" s="168">
        <f>calcs!F110+calcs!K110+calcs!P110+calcs!U110+calcs!Z110+calcs!AE110+calcs!AJ110+calcs!AO110+calcs!AT110+calcs!AY110+calcs!BD110+calcs!BI110</f>
        <v>4.46281575936242</v>
      </c>
      <c r="J117" s="168">
        <f>calcs!G110+calcs!L110+calcs!Q110+calcs!V110+calcs!AA110+calcs!AF110+calcs!AK110+calcs!AP110+calcs!AU110+calcs!AZ110+calcs!BE110+calcs!BJ110</f>
        <v>4.15323259096794</v>
      </c>
      <c r="K117" s="176"/>
      <c r="L117" s="175">
        <f t="shared" si="3"/>
        <v>0.45494067853861</v>
      </c>
      <c r="M117" s="85"/>
      <c r="N117" s="113"/>
      <c r="O117" s="113"/>
      <c r="P117" s="193">
        <f t="shared" si="5"/>
        <v>0.553208725401294</v>
      </c>
      <c r="Q117" s="193">
        <f t="shared" si="5"/>
        <v>0.652346511999654</v>
      </c>
      <c r="R117" s="193">
        <f t="shared" si="5"/>
        <v>0.923790645147966</v>
      </c>
      <c r="S117" s="193">
        <f t="shared" si="4"/>
        <v>-0.309583168394475</v>
      </c>
      <c r="U117" s="193"/>
      <c r="AB117" s="198"/>
      <c r="AC117" s="198"/>
      <c r="AD117" s="198"/>
      <c r="AE117" s="198"/>
      <c r="AF117" s="198"/>
    </row>
    <row r="118" spans="1:32">
      <c r="A118" s="156" t="s">
        <v>1274</v>
      </c>
      <c r="B118" s="156"/>
      <c r="C118" s="157" t="s">
        <v>237</v>
      </c>
      <c r="D118" s="157"/>
      <c r="E118" s="167"/>
      <c r="F118" s="168">
        <f>calcs!C111+calcs!H111+calcs!M111+calcs!R111+calcs!W111+calcs!AB111+calcs!AG111+calcs!AL111+calcs!AQ111+calcs!AV111+calcs!BA111+calcs!BF111</f>
        <v>-1.3500948678408</v>
      </c>
      <c r="G118" s="168">
        <f>calcs!D111+calcs!I111+calcs!N111+calcs!S111+calcs!X111+calcs!AC111+calcs!AH111+calcs!AM111+calcs!AR111+calcs!AW111+calcs!BB111+calcs!BG111</f>
        <v>-2.04915886926614</v>
      </c>
      <c r="H118" s="168">
        <f>calcs!E111+calcs!J111+calcs!O111+calcs!T111+calcs!Y111+calcs!AD111+calcs!AI111+calcs!AN111+calcs!AS111+calcs!AX111+calcs!BC111+calcs!BH111</f>
        <v>-1.11787445160319</v>
      </c>
      <c r="I118" s="168">
        <f>calcs!F111+calcs!K111+calcs!P111+calcs!U111+calcs!Z111+calcs!AE111+calcs!AJ111+calcs!AO111+calcs!AT111+calcs!AY111+calcs!BD111+calcs!BI111</f>
        <v>0.234228286204735</v>
      </c>
      <c r="J118" s="168">
        <f>calcs!G111+calcs!L111+calcs!Q111+calcs!V111+calcs!AA111+calcs!AF111+calcs!AK111+calcs!AP111+calcs!AU111+calcs!AZ111+calcs!BE111+calcs!BJ111</f>
        <v>-0.159409164882672</v>
      </c>
      <c r="K118" s="22"/>
      <c r="L118" s="175">
        <f t="shared" si="3"/>
        <v>0.297671425739532</v>
      </c>
      <c r="M118" s="85"/>
      <c r="N118" s="113"/>
      <c r="O118" s="113"/>
      <c r="P118" s="193">
        <f t="shared" si="5"/>
        <v>-0.699064001425336</v>
      </c>
      <c r="Q118" s="193">
        <f t="shared" si="5"/>
        <v>0.931284417662952</v>
      </c>
      <c r="R118" s="193">
        <f t="shared" si="5"/>
        <v>1.35210273780792</v>
      </c>
      <c r="S118" s="193">
        <f t="shared" si="4"/>
        <v>-0.393637451087407</v>
      </c>
      <c r="U118" s="193"/>
      <c r="AB118" s="198"/>
      <c r="AC118" s="198"/>
      <c r="AD118" s="198"/>
      <c r="AE118" s="198"/>
      <c r="AF118" s="198"/>
    </row>
    <row r="119" spans="1:32">
      <c r="A119" s="158" t="s">
        <v>1274</v>
      </c>
      <c r="B119" s="158"/>
      <c r="C119" s="159" t="s">
        <v>239</v>
      </c>
      <c r="D119" s="159"/>
      <c r="E119" s="169"/>
      <c r="F119" s="168">
        <f>calcs!C112+calcs!H112+calcs!M112+calcs!R112+calcs!W112+calcs!AB112+calcs!AG112+calcs!AL112+calcs!AQ112+calcs!AV112+calcs!BA112+calcs!BF112</f>
        <v>-3.20496524058885</v>
      </c>
      <c r="G119" s="168">
        <f>calcs!D112+calcs!I112+calcs!N112+calcs!S112+calcs!X112+calcs!AC112+calcs!AH112+calcs!AM112+calcs!AR112+calcs!AW112+calcs!BB112+calcs!BG112</f>
        <v>-2.92540825735667</v>
      </c>
      <c r="H119" s="168">
        <f>calcs!E112+calcs!J112+calcs!O112+calcs!T112+calcs!Y112+calcs!AD112+calcs!AI112+calcs!AN112+calcs!AS112+calcs!AX112+calcs!BC112+calcs!BH112</f>
        <v>-2.19673583578696</v>
      </c>
      <c r="I119" s="168">
        <f>calcs!F112+calcs!K112+calcs!P112+calcs!U112+calcs!Z112+calcs!AE112+calcs!AJ112+calcs!AO112+calcs!AT112+calcs!AY112+calcs!BD112+calcs!BI112</f>
        <v>-0.0327529394329846</v>
      </c>
      <c r="J119" s="168">
        <f>calcs!G112+calcs!L112+calcs!Q112+calcs!V112+calcs!AA112+calcs!AF112+calcs!AK112+calcs!AP112+calcs!AU112+calcs!AZ112+calcs!BE112+calcs!BJ112</f>
        <v>-0.714383770993882</v>
      </c>
      <c r="K119" s="176"/>
      <c r="L119" s="175">
        <f t="shared" si="3"/>
        <v>0.622645367398743</v>
      </c>
      <c r="M119" s="85"/>
      <c r="N119" s="113"/>
      <c r="O119" s="113"/>
      <c r="P119" s="193">
        <f t="shared" si="5"/>
        <v>0.279556983232187</v>
      </c>
      <c r="Q119" s="193">
        <f t="shared" si="5"/>
        <v>0.72867242156971</v>
      </c>
      <c r="R119" s="193">
        <f t="shared" si="5"/>
        <v>2.16398289635397</v>
      </c>
      <c r="S119" s="193">
        <f t="shared" si="4"/>
        <v>-0.681630831560897</v>
      </c>
      <c r="U119" s="193"/>
      <c r="AB119" s="198"/>
      <c r="AC119" s="198"/>
      <c r="AD119" s="198"/>
      <c r="AE119" s="198"/>
      <c r="AF119" s="198"/>
    </row>
    <row r="120" spans="1:32">
      <c r="A120" s="156" t="s">
        <v>1274</v>
      </c>
      <c r="B120" s="156"/>
      <c r="C120" s="157" t="s">
        <v>241</v>
      </c>
      <c r="D120" s="157"/>
      <c r="E120" s="167"/>
      <c r="F120" s="168">
        <f>calcs!C113+calcs!H113+calcs!M113+calcs!R113+calcs!W113+calcs!AB113+calcs!AG113+calcs!AL113+calcs!AQ113+calcs!AV113+calcs!BA113+calcs!BF113</f>
        <v>-6.00315300617362</v>
      </c>
      <c r="G120" s="168">
        <f>calcs!D113+calcs!I113+calcs!N113+calcs!S113+calcs!X113+calcs!AC113+calcs!AH113+calcs!AM113+calcs!AR113+calcs!AW113+calcs!BB113+calcs!BG113</f>
        <v>-5.78844936669003</v>
      </c>
      <c r="H120" s="168">
        <f>calcs!E113+calcs!J113+calcs!O113+calcs!T113+calcs!Y113+calcs!AD113+calcs!AI113+calcs!AN113+calcs!AS113+calcs!AX113+calcs!BC113+calcs!BH113</f>
        <v>-4.6711859382078</v>
      </c>
      <c r="I120" s="168">
        <f>calcs!F113+calcs!K113+calcs!P113+calcs!U113+calcs!Z113+calcs!AE113+calcs!AJ113+calcs!AO113+calcs!AT113+calcs!AY113+calcs!BD113+calcs!BI113</f>
        <v>-4.76536728039505</v>
      </c>
      <c r="J120" s="168">
        <f>calcs!G113+calcs!L113+calcs!Q113+calcs!V113+calcs!AA113+calcs!AF113+calcs!AK113+calcs!AP113+calcs!AU113+calcs!AZ113+calcs!BE113+calcs!BJ113</f>
        <v>-5.23752298826777</v>
      </c>
      <c r="K120" s="22"/>
      <c r="L120" s="175">
        <f t="shared" si="3"/>
        <v>0.191407504476462</v>
      </c>
      <c r="M120" s="85"/>
      <c r="N120" s="113"/>
      <c r="O120" s="113"/>
      <c r="P120" s="193">
        <f t="shared" si="5"/>
        <v>0.214703639483596</v>
      </c>
      <c r="Q120" s="193">
        <f t="shared" si="5"/>
        <v>1.11726342848223</v>
      </c>
      <c r="R120" s="193">
        <f t="shared" si="5"/>
        <v>-0.0941813421872562</v>
      </c>
      <c r="S120" s="193">
        <f t="shared" si="4"/>
        <v>-0.472155707872721</v>
      </c>
      <c r="U120" s="193"/>
      <c r="AB120" s="198"/>
      <c r="AC120" s="198"/>
      <c r="AD120" s="198"/>
      <c r="AE120" s="198"/>
      <c r="AF120" s="198"/>
    </row>
    <row r="121" spans="1:32">
      <c r="A121" s="158" t="s">
        <v>1274</v>
      </c>
      <c r="B121" s="158"/>
      <c r="C121" s="159" t="s">
        <v>243</v>
      </c>
      <c r="D121" s="159"/>
      <c r="E121" s="169"/>
      <c r="F121" s="168">
        <f>calcs!C114+calcs!H114+calcs!M114+calcs!R114+calcs!W114+calcs!AB114+calcs!AG114+calcs!AL114+calcs!AQ114+calcs!AV114+calcs!BA114+calcs!BF114</f>
        <v>2.27542355851096</v>
      </c>
      <c r="G121" s="168">
        <f>calcs!D114+calcs!I114+calcs!N114+calcs!S114+calcs!X114+calcs!AC114+calcs!AH114+calcs!AM114+calcs!AR114+calcs!AW114+calcs!BB114+calcs!BG114</f>
        <v>2.48315134620766</v>
      </c>
      <c r="H121" s="168">
        <f>calcs!E114+calcs!J114+calcs!O114+calcs!T114+calcs!Y114+calcs!AD114+calcs!AI114+calcs!AN114+calcs!AS114+calcs!AX114+calcs!BC114+calcs!BH114</f>
        <v>3.22674517254737</v>
      </c>
      <c r="I121" s="168">
        <f>calcs!F114+calcs!K114+calcs!P114+calcs!U114+calcs!Z114+calcs!AE114+calcs!AJ114+calcs!AO114+calcs!AT114+calcs!AY114+calcs!BD114+calcs!BI114</f>
        <v>4.18649284311996</v>
      </c>
      <c r="J121" s="168">
        <f>calcs!G114+calcs!L114+calcs!Q114+calcs!V114+calcs!AA114+calcs!AF114+calcs!AK114+calcs!AP114+calcs!AU114+calcs!AZ114+calcs!BE114+calcs!BJ114</f>
        <v>3.60666047307276</v>
      </c>
      <c r="K121" s="176"/>
      <c r="L121" s="175">
        <f t="shared" si="3"/>
        <v>0.33280922864045</v>
      </c>
      <c r="M121" s="85"/>
      <c r="N121" s="113"/>
      <c r="O121" s="113"/>
      <c r="P121" s="193">
        <f t="shared" si="5"/>
        <v>0.207727787696703</v>
      </c>
      <c r="Q121" s="193">
        <f t="shared" si="5"/>
        <v>0.743593826339711</v>
      </c>
      <c r="R121" s="193">
        <f t="shared" si="5"/>
        <v>0.959747670572591</v>
      </c>
      <c r="S121" s="193">
        <f t="shared" si="4"/>
        <v>-0.579832370047205</v>
      </c>
      <c r="U121" s="193"/>
      <c r="AB121" s="198"/>
      <c r="AC121" s="198"/>
      <c r="AD121" s="198"/>
      <c r="AE121" s="198"/>
      <c r="AF121" s="198"/>
    </row>
    <row r="122" spans="1:32">
      <c r="A122" s="156" t="s">
        <v>1274</v>
      </c>
      <c r="B122" s="156"/>
      <c r="C122" s="157" t="s">
        <v>245</v>
      </c>
      <c r="D122" s="157"/>
      <c r="E122" s="167"/>
      <c r="F122" s="168">
        <f>calcs!C115+calcs!H115+calcs!M115+calcs!R115+calcs!W115+calcs!AB115+calcs!AG115+calcs!AL115+calcs!AQ115+calcs!AV115+calcs!BA115+calcs!BF115</f>
        <v>6.92285460740759</v>
      </c>
      <c r="G122" s="168">
        <f>calcs!D115+calcs!I115+calcs!N115+calcs!S115+calcs!X115+calcs!AC115+calcs!AH115+calcs!AM115+calcs!AR115+calcs!AW115+calcs!BB115+calcs!BG115</f>
        <v>7.63272547573771</v>
      </c>
      <c r="H122" s="168">
        <f>calcs!E115+calcs!J115+calcs!O115+calcs!T115+calcs!Y115+calcs!AD115+calcs!AI115+calcs!AN115+calcs!AS115+calcs!AX115+calcs!BC115+calcs!BH115</f>
        <v>7.1953465941804</v>
      </c>
      <c r="I122" s="168">
        <f>calcs!F115+calcs!K115+calcs!P115+calcs!U115+calcs!Z115+calcs!AE115+calcs!AJ115+calcs!AO115+calcs!AT115+calcs!AY115+calcs!BD115+calcs!BI115</f>
        <v>9.08916704820771</v>
      </c>
      <c r="J122" s="168">
        <f>calcs!G115+calcs!L115+calcs!Q115+calcs!V115+calcs!AA115+calcs!AF115+calcs!AK115+calcs!AP115+calcs!AU115+calcs!AZ115+calcs!BE115+calcs!BJ115</f>
        <v>8.93858985654395</v>
      </c>
      <c r="K122" s="22"/>
      <c r="L122" s="175">
        <f t="shared" si="3"/>
        <v>0.50393381228409</v>
      </c>
      <c r="M122" s="85"/>
      <c r="N122" s="113"/>
      <c r="O122" s="113"/>
      <c r="P122" s="193">
        <f t="shared" si="5"/>
        <v>0.709870868330126</v>
      </c>
      <c r="Q122" s="193">
        <f t="shared" si="5"/>
        <v>-0.437378881557318</v>
      </c>
      <c r="R122" s="193">
        <f t="shared" si="5"/>
        <v>1.89382045402731</v>
      </c>
      <c r="S122" s="193">
        <f t="shared" si="4"/>
        <v>-0.150577191663761</v>
      </c>
      <c r="U122" s="193"/>
      <c r="AB122" s="198"/>
      <c r="AC122" s="198"/>
      <c r="AD122" s="198"/>
      <c r="AE122" s="198"/>
      <c r="AF122" s="198"/>
    </row>
    <row r="123" spans="1:32">
      <c r="A123" s="158" t="s">
        <v>1274</v>
      </c>
      <c r="B123" s="158"/>
      <c r="C123" s="159" t="s">
        <v>247</v>
      </c>
      <c r="D123" s="159"/>
      <c r="E123" s="169"/>
      <c r="F123" s="168">
        <f>calcs!C116+calcs!H116+calcs!M116+calcs!R116+calcs!W116+calcs!AB116+calcs!AG116+calcs!AL116+calcs!AQ116+calcs!AV116+calcs!BA116+calcs!BF116</f>
        <v>-4.40454449509896</v>
      </c>
      <c r="G123" s="168">
        <f>calcs!D116+calcs!I116+calcs!N116+calcs!S116+calcs!X116+calcs!AC116+calcs!AH116+calcs!AM116+calcs!AR116+calcs!AW116+calcs!BB116+calcs!BG116</f>
        <v>-3.80317393050908</v>
      </c>
      <c r="H123" s="168">
        <f>calcs!E116+calcs!J116+calcs!O116+calcs!T116+calcs!Y116+calcs!AD116+calcs!AI116+calcs!AN116+calcs!AS116+calcs!AX116+calcs!BC116+calcs!BH116</f>
        <v>-4.16064639886261</v>
      </c>
      <c r="I123" s="168">
        <f>calcs!F116+calcs!K116+calcs!P116+calcs!U116+calcs!Z116+calcs!AE116+calcs!AJ116+calcs!AO116+calcs!AT116+calcs!AY116+calcs!BD116+calcs!BI116</f>
        <v>-2.97946402655247</v>
      </c>
      <c r="J123" s="168">
        <f>calcs!G116+calcs!L116+calcs!Q116+calcs!V116+calcs!AA116+calcs!AF116+calcs!AK116+calcs!AP116+calcs!AU116+calcs!AZ116+calcs!BE116+calcs!BJ116</f>
        <v>-3.65700918743361</v>
      </c>
      <c r="K123" s="176"/>
      <c r="L123" s="175">
        <f t="shared" si="3"/>
        <v>0.186883826916337</v>
      </c>
      <c r="M123" s="85"/>
      <c r="N123" s="113"/>
      <c r="O123" s="113"/>
      <c r="P123" s="193">
        <f t="shared" si="5"/>
        <v>0.601370564589878</v>
      </c>
      <c r="Q123" s="193">
        <f t="shared" si="5"/>
        <v>-0.357472468353531</v>
      </c>
      <c r="R123" s="193">
        <f t="shared" si="5"/>
        <v>1.18118237231014</v>
      </c>
      <c r="S123" s="193">
        <f t="shared" si="4"/>
        <v>-0.677545160881139</v>
      </c>
      <c r="U123" s="193"/>
      <c r="AB123" s="198"/>
      <c r="AC123" s="198"/>
      <c r="AD123" s="198"/>
      <c r="AE123" s="198"/>
      <c r="AF123" s="198"/>
    </row>
    <row r="124" spans="1:32">
      <c r="A124" s="156" t="s">
        <v>1274</v>
      </c>
      <c r="B124" s="156"/>
      <c r="C124" s="157" t="s">
        <v>249</v>
      </c>
      <c r="D124" s="157"/>
      <c r="E124" s="167"/>
      <c r="F124" s="168">
        <f>calcs!C117+calcs!H117+calcs!M117+calcs!R117+calcs!W117+calcs!AB117+calcs!AG117+calcs!AL117+calcs!AQ117+calcs!AV117+calcs!BA117+calcs!BF117</f>
        <v>7.46815469824173</v>
      </c>
      <c r="G124" s="168">
        <f>calcs!D117+calcs!I117+calcs!N117+calcs!S117+calcs!X117+calcs!AC117+calcs!AH117+calcs!AM117+calcs!AR117+calcs!AW117+calcs!BB117+calcs!BG117</f>
        <v>7.45104884038202</v>
      </c>
      <c r="H124" s="168">
        <f>calcs!E117+calcs!J117+calcs!O117+calcs!T117+calcs!Y117+calcs!AD117+calcs!AI117+calcs!AN117+calcs!AS117+calcs!AX117+calcs!BC117+calcs!BH117</f>
        <v>7.31971558458775</v>
      </c>
      <c r="I124" s="168">
        <f>calcs!F117+calcs!K117+calcs!P117+calcs!U117+calcs!Z117+calcs!AE117+calcs!AJ117+calcs!AO117+calcs!AT117+calcs!AY117+calcs!BD117+calcs!BI117</f>
        <v>9.85394592228396</v>
      </c>
      <c r="J124" s="168">
        <f>calcs!G117+calcs!L117+calcs!Q117+calcs!V117+calcs!AA117+calcs!AF117+calcs!AK117+calcs!AP117+calcs!AU117+calcs!AZ117+calcs!BE117+calcs!BJ117</f>
        <v>9.23423230700602</v>
      </c>
      <c r="K124" s="22"/>
      <c r="L124" s="175">
        <f t="shared" si="3"/>
        <v>0.441519402191073</v>
      </c>
      <c r="M124" s="85"/>
      <c r="N124" s="113"/>
      <c r="O124" s="113"/>
      <c r="P124" s="193">
        <f t="shared" si="5"/>
        <v>-0.0171058578597112</v>
      </c>
      <c r="Q124" s="193">
        <f t="shared" si="5"/>
        <v>-0.13133325579427</v>
      </c>
      <c r="R124" s="193">
        <f t="shared" si="5"/>
        <v>2.53423033769621</v>
      </c>
      <c r="S124" s="193">
        <f t="shared" si="4"/>
        <v>-0.619713615277934</v>
      </c>
      <c r="U124" s="193"/>
      <c r="AB124" s="198"/>
      <c r="AC124" s="198"/>
      <c r="AD124" s="198"/>
      <c r="AE124" s="198"/>
      <c r="AF124" s="198"/>
    </row>
    <row r="125" spans="1:32">
      <c r="A125" s="158" t="s">
        <v>1274</v>
      </c>
      <c r="B125" s="158"/>
      <c r="C125" s="159" t="s">
        <v>251</v>
      </c>
      <c r="D125" s="159"/>
      <c r="E125" s="169"/>
      <c r="F125" s="168">
        <f>calcs!C118+calcs!H118+calcs!M118+calcs!R118+calcs!W118+calcs!AB118+calcs!AG118+calcs!AL118+calcs!AQ118+calcs!AV118+calcs!BA118+calcs!BF118</f>
        <v>-5.36834182660501</v>
      </c>
      <c r="G125" s="168">
        <f>calcs!D118+calcs!I118+calcs!N118+calcs!S118+calcs!X118+calcs!AC118+calcs!AH118+calcs!AM118+calcs!AR118+calcs!AW118+calcs!BB118+calcs!BG118</f>
        <v>-5.94017104705209</v>
      </c>
      <c r="H125" s="168">
        <f>calcs!E118+calcs!J118+calcs!O118+calcs!T118+calcs!Y118+calcs!AD118+calcs!AI118+calcs!AN118+calcs!AS118+calcs!AX118+calcs!BC118+calcs!BH118</f>
        <v>-5.33816878771878</v>
      </c>
      <c r="I125" s="168">
        <f>calcs!F118+calcs!K118+calcs!P118+calcs!U118+calcs!Z118+calcs!AE118+calcs!AJ118+calcs!AO118+calcs!AT118+calcs!AY118+calcs!BD118+calcs!BI118</f>
        <v>-5.64255137727183</v>
      </c>
      <c r="J125" s="168">
        <f>calcs!G118+calcs!L118+calcs!Q118+calcs!V118+calcs!AA118+calcs!AF118+calcs!AK118+calcs!AP118+calcs!AU118+calcs!AZ118+calcs!BE118+calcs!BJ118</f>
        <v>-5.43086644161374</v>
      </c>
      <c r="K125" s="176"/>
      <c r="L125" s="175">
        <f t="shared" si="3"/>
        <v>-0.0156311537521816</v>
      </c>
      <c r="M125" s="85"/>
      <c r="N125" s="113"/>
      <c r="O125" s="113"/>
      <c r="P125" s="193">
        <f t="shared" si="5"/>
        <v>-0.571829220447071</v>
      </c>
      <c r="Q125" s="193">
        <f t="shared" si="5"/>
        <v>0.602002259333309</v>
      </c>
      <c r="R125" s="193">
        <f t="shared" si="5"/>
        <v>-0.304382589553054</v>
      </c>
      <c r="S125" s="193">
        <f t="shared" si="4"/>
        <v>0.21168493565809</v>
      </c>
      <c r="U125" s="193"/>
      <c r="AB125" s="198"/>
      <c r="AC125" s="198"/>
      <c r="AD125" s="198"/>
      <c r="AE125" s="198"/>
      <c r="AF125" s="198"/>
    </row>
    <row r="126" spans="1:32">
      <c r="A126" s="156" t="s">
        <v>1274</v>
      </c>
      <c r="B126" s="156"/>
      <c r="C126" s="157" t="s">
        <v>253</v>
      </c>
      <c r="D126" s="157"/>
      <c r="E126" s="167"/>
      <c r="F126" s="168">
        <f>calcs!C119+calcs!H119+calcs!M119+calcs!R119+calcs!W119+calcs!AB119+calcs!AG119+calcs!AL119+calcs!AQ119+calcs!AV119+calcs!BA119+calcs!BF119</f>
        <v>0.650127711475611</v>
      </c>
      <c r="G126" s="168">
        <f>calcs!D119+calcs!I119+calcs!N119+calcs!S119+calcs!X119+calcs!AC119+calcs!AH119+calcs!AM119+calcs!AR119+calcs!AW119+calcs!BB119+calcs!BG119</f>
        <v>-0.173405803666345</v>
      </c>
      <c r="H126" s="168">
        <f>calcs!E119+calcs!J119+calcs!O119+calcs!T119+calcs!Y119+calcs!AD119+calcs!AI119+calcs!AN119+calcs!AS119+calcs!AX119+calcs!BC119+calcs!BH119</f>
        <v>0.757441440879044</v>
      </c>
      <c r="I126" s="168">
        <f>calcs!F119+calcs!K119+calcs!P119+calcs!U119+calcs!Z119+calcs!AE119+calcs!AJ119+calcs!AO119+calcs!AT119+calcs!AY119+calcs!BD119+calcs!BI119</f>
        <v>0.902603271949086</v>
      </c>
      <c r="J126" s="168">
        <f>calcs!G119+calcs!L119+calcs!Q119+calcs!V119+calcs!AA119+calcs!AF119+calcs!AK119+calcs!AP119+calcs!AU119+calcs!AZ119+calcs!BE119+calcs!BJ119</f>
        <v>0.448119735561109</v>
      </c>
      <c r="K126" s="22"/>
      <c r="L126" s="175">
        <f t="shared" si="3"/>
        <v>-0.0505019939786255</v>
      </c>
      <c r="M126" s="85"/>
      <c r="N126" s="113"/>
      <c r="O126" s="113"/>
      <c r="P126" s="193">
        <f t="shared" si="5"/>
        <v>-0.823533515141956</v>
      </c>
      <c r="Q126" s="193">
        <f t="shared" si="5"/>
        <v>0.930847244545389</v>
      </c>
      <c r="R126" s="193">
        <f t="shared" si="5"/>
        <v>0.145161831070042</v>
      </c>
      <c r="S126" s="193">
        <f t="shared" si="4"/>
        <v>-0.454483536387977</v>
      </c>
      <c r="U126" s="193"/>
      <c r="AB126" s="198"/>
      <c r="AC126" s="198"/>
      <c r="AD126" s="198"/>
      <c r="AE126" s="198"/>
      <c r="AF126" s="198"/>
    </row>
    <row r="127" spans="1:32">
      <c r="A127" s="158" t="s">
        <v>1274</v>
      </c>
      <c r="B127" s="158"/>
      <c r="C127" s="159" t="s">
        <v>255</v>
      </c>
      <c r="D127" s="159"/>
      <c r="E127" s="169"/>
      <c r="F127" s="168">
        <f>calcs!C120+calcs!H120+calcs!M120+calcs!R120+calcs!W120+calcs!AB120+calcs!AG120+calcs!AL120+calcs!AQ120+calcs!AV120+calcs!BA120+calcs!BF120</f>
        <v>-4.76833542562025</v>
      </c>
      <c r="G127" s="168">
        <f>calcs!D120+calcs!I120+calcs!N120+calcs!S120+calcs!X120+calcs!AC120+calcs!AH120+calcs!AM120+calcs!AR120+calcs!AW120+calcs!BB120+calcs!BG120</f>
        <v>-2.53445338269717</v>
      </c>
      <c r="H127" s="168">
        <f>calcs!E120+calcs!J120+calcs!O120+calcs!T120+calcs!Y120+calcs!AD120+calcs!AI120+calcs!AN120+calcs!AS120+calcs!AX120+calcs!BC120+calcs!BH120</f>
        <v>-3.34304222132948</v>
      </c>
      <c r="I127" s="168">
        <f>calcs!F120+calcs!K120+calcs!P120+calcs!U120+calcs!Z120+calcs!AE120+calcs!AJ120+calcs!AO120+calcs!AT120+calcs!AY120+calcs!BD120+calcs!BI120</f>
        <v>-1.82737164465202</v>
      </c>
      <c r="J127" s="168">
        <f>calcs!G120+calcs!L120+calcs!Q120+calcs!V120+calcs!AA120+calcs!AF120+calcs!AK120+calcs!AP120+calcs!AU120+calcs!AZ120+calcs!BE120+calcs!BJ120</f>
        <v>-2.11760764841051</v>
      </c>
      <c r="K127" s="176"/>
      <c r="L127" s="175">
        <f t="shared" si="3"/>
        <v>0.662681944302436</v>
      </c>
      <c r="M127" s="85"/>
      <c r="N127" s="113"/>
      <c r="O127" s="113"/>
      <c r="P127" s="193">
        <f t="shared" si="5"/>
        <v>2.23388204292308</v>
      </c>
      <c r="Q127" s="193">
        <f t="shared" si="5"/>
        <v>-0.808588838632307</v>
      </c>
      <c r="R127" s="193">
        <f t="shared" si="5"/>
        <v>1.51567057667746</v>
      </c>
      <c r="S127" s="193">
        <f t="shared" si="4"/>
        <v>-0.290236003758488</v>
      </c>
      <c r="U127" s="193"/>
      <c r="AB127" s="198"/>
      <c r="AC127" s="198"/>
      <c r="AD127" s="198"/>
      <c r="AE127" s="198"/>
      <c r="AF127" s="198"/>
    </row>
    <row r="128" spans="1:32">
      <c r="A128" s="156" t="s">
        <v>1274</v>
      </c>
      <c r="B128" s="156"/>
      <c r="C128" s="157" t="s">
        <v>257</v>
      </c>
      <c r="D128" s="157"/>
      <c r="E128" s="167"/>
      <c r="F128" s="168">
        <f>calcs!C121+calcs!H121+calcs!M121+calcs!R121+calcs!W121+calcs!AB121+calcs!AG121+calcs!AL121+calcs!AQ121+calcs!AV121+calcs!BA121+calcs!BF121</f>
        <v>-7.47082389207975</v>
      </c>
      <c r="G128" s="168">
        <f>calcs!D121+calcs!I121+calcs!N121+calcs!S121+calcs!X121+calcs!AC121+calcs!AH121+calcs!AM121+calcs!AR121+calcs!AW121+calcs!BB121+calcs!BG121</f>
        <v>-5.68862537261225</v>
      </c>
      <c r="H128" s="168">
        <f>calcs!E121+calcs!J121+calcs!O121+calcs!T121+calcs!Y121+calcs!AD121+calcs!AI121+calcs!AN121+calcs!AS121+calcs!AX121+calcs!BC121+calcs!BH121</f>
        <v>-5.65829857429635</v>
      </c>
      <c r="I128" s="168">
        <f>calcs!F121+calcs!K121+calcs!P121+calcs!U121+calcs!Z121+calcs!AE121+calcs!AJ121+calcs!AO121+calcs!AT121+calcs!AY121+calcs!BD121+calcs!BI121</f>
        <v>-5.38889918096827</v>
      </c>
      <c r="J128" s="168">
        <f>calcs!G121+calcs!L121+calcs!Q121+calcs!V121+calcs!AA121+calcs!AF121+calcs!AK121+calcs!AP121+calcs!AU121+calcs!AZ121+calcs!BE121+calcs!BJ121</f>
        <v>-6.12842850437509</v>
      </c>
      <c r="K128" s="22"/>
      <c r="L128" s="175">
        <f t="shared" si="3"/>
        <v>0.335598846926166</v>
      </c>
      <c r="M128" s="85"/>
      <c r="N128" s="113"/>
      <c r="O128" s="113"/>
      <c r="P128" s="193">
        <f t="shared" si="5"/>
        <v>1.7821985194675</v>
      </c>
      <c r="Q128" s="193">
        <f t="shared" si="5"/>
        <v>0.0303267983158966</v>
      </c>
      <c r="R128" s="193">
        <f t="shared" si="5"/>
        <v>0.26939939332808</v>
      </c>
      <c r="S128" s="193">
        <f t="shared" si="4"/>
        <v>-0.739529323406815</v>
      </c>
      <c r="U128" s="193"/>
      <c r="AB128" s="198"/>
      <c r="AC128" s="198"/>
      <c r="AD128" s="198"/>
      <c r="AE128" s="198"/>
      <c r="AF128" s="198"/>
    </row>
    <row r="129" spans="1:32">
      <c r="A129" s="158" t="s">
        <v>1274</v>
      </c>
      <c r="B129" s="158"/>
      <c r="C129" s="159" t="s">
        <v>167</v>
      </c>
      <c r="D129" s="159"/>
      <c r="E129" s="169"/>
      <c r="F129" s="168">
        <f>calcs!C122+calcs!H122+calcs!M122+calcs!R122+calcs!W122+calcs!AB122+calcs!AG122+calcs!AL122+calcs!AQ122+calcs!AV122+calcs!BA122+calcs!BF122</f>
        <v>-10.8837967302654</v>
      </c>
      <c r="G129" s="168">
        <f>calcs!D122+calcs!I122+calcs!N122+calcs!S122+calcs!X122+calcs!AC122+calcs!AH122+calcs!AM122+calcs!AR122+calcs!AW122+calcs!BB122+calcs!BG122</f>
        <v>-10.9230919863736</v>
      </c>
      <c r="H129" s="168">
        <f>calcs!E122+calcs!J122+calcs!O122+calcs!T122+calcs!Y122+calcs!AD122+calcs!AI122+calcs!AN122+calcs!AS122+calcs!AX122+calcs!BC122+calcs!BH122</f>
        <v>-11.4875139878962</v>
      </c>
      <c r="I129" s="168">
        <f>calcs!F122+calcs!K122+calcs!P122+calcs!U122+calcs!Z122+calcs!AE122+calcs!AJ122+calcs!AO122+calcs!AT122+calcs!AY122+calcs!BD122+calcs!BI122</f>
        <v>-10.0356048666324</v>
      </c>
      <c r="J129" s="168">
        <f>calcs!G122+calcs!L122+calcs!Q122+calcs!V122+calcs!AA122+calcs!AF122+calcs!AK122+calcs!AP122+calcs!AU122+calcs!AZ122+calcs!BE122+calcs!BJ122</f>
        <v>-11.3365096121666</v>
      </c>
      <c r="K129" s="176"/>
      <c r="L129" s="175">
        <f t="shared" si="3"/>
        <v>-0.113178220475296</v>
      </c>
      <c r="M129" s="85"/>
      <c r="N129" s="113"/>
      <c r="O129" s="113"/>
      <c r="P129" s="193">
        <f t="shared" si="5"/>
        <v>-0.0392952561081508</v>
      </c>
      <c r="Q129" s="193">
        <f t="shared" si="5"/>
        <v>-0.564422001522637</v>
      </c>
      <c r="R129" s="193">
        <f t="shared" si="5"/>
        <v>1.45190912126377</v>
      </c>
      <c r="S129" s="193">
        <f t="shared" si="4"/>
        <v>-1.30090474553417</v>
      </c>
      <c r="U129" s="193"/>
      <c r="AB129" s="198"/>
      <c r="AC129" s="198"/>
      <c r="AD129" s="198"/>
      <c r="AE129" s="198"/>
      <c r="AF129" s="198"/>
    </row>
    <row r="130" spans="1:32">
      <c r="A130" s="156" t="s">
        <v>1274</v>
      </c>
      <c r="B130" s="156"/>
      <c r="C130" s="157" t="s">
        <v>260</v>
      </c>
      <c r="D130" s="157"/>
      <c r="E130" s="167"/>
      <c r="F130" s="168">
        <f>calcs!C123+calcs!H123+calcs!M123+calcs!R123+calcs!W123+calcs!AB123+calcs!AG123+calcs!AL123+calcs!AQ123+calcs!AV123+calcs!BA123+calcs!BF123</f>
        <v>-7.70580781945019</v>
      </c>
      <c r="G130" s="168">
        <f>calcs!D123+calcs!I123+calcs!N123+calcs!S123+calcs!X123+calcs!AC123+calcs!AH123+calcs!AM123+calcs!AR123+calcs!AW123+calcs!BB123+calcs!BG123</f>
        <v>-8.65596731925796</v>
      </c>
      <c r="H130" s="168">
        <f>calcs!E123+calcs!J123+calcs!O123+calcs!T123+calcs!Y123+calcs!AD123+calcs!AI123+calcs!AN123+calcs!AS123+calcs!AX123+calcs!BC123+calcs!BH123</f>
        <v>-7.2344912983138</v>
      </c>
      <c r="I130" s="168">
        <f>calcs!F123+calcs!K123+calcs!P123+calcs!U123+calcs!Z123+calcs!AE123+calcs!AJ123+calcs!AO123+calcs!AT123+calcs!AY123+calcs!BD123+calcs!BI123</f>
        <v>-5.09666174127612</v>
      </c>
      <c r="J130" s="168">
        <f>calcs!G123+calcs!L123+calcs!Q123+calcs!V123+calcs!AA123+calcs!AF123+calcs!AK123+calcs!AP123+calcs!AU123+calcs!AZ123+calcs!BE123+calcs!BJ123</f>
        <v>-5.32277497159117</v>
      </c>
      <c r="K130" s="22"/>
      <c r="L130" s="175">
        <f t="shared" si="3"/>
        <v>0.595758211964757</v>
      </c>
      <c r="M130" s="85"/>
      <c r="N130" s="113"/>
      <c r="O130" s="113"/>
      <c r="P130" s="193">
        <f t="shared" si="5"/>
        <v>-0.95015949980777</v>
      </c>
      <c r="Q130" s="193">
        <f t="shared" si="5"/>
        <v>1.42147602094416</v>
      </c>
      <c r="R130" s="193">
        <f t="shared" si="5"/>
        <v>2.13782955703768</v>
      </c>
      <c r="S130" s="193">
        <f t="shared" si="4"/>
        <v>-0.226113230315043</v>
      </c>
      <c r="U130" s="193"/>
      <c r="AB130" s="198"/>
      <c r="AC130" s="198"/>
      <c r="AD130" s="198"/>
      <c r="AE130" s="198"/>
      <c r="AF130" s="198"/>
    </row>
    <row r="131" spans="1:32">
      <c r="A131" s="158" t="s">
        <v>1274</v>
      </c>
      <c r="B131" s="158"/>
      <c r="C131" s="159" t="s">
        <v>262</v>
      </c>
      <c r="D131" s="159"/>
      <c r="E131" s="169"/>
      <c r="F131" s="168">
        <f>calcs!C124+calcs!H124+calcs!M124+calcs!R124+calcs!W124+calcs!AB124+calcs!AG124+calcs!AL124+calcs!AQ124+calcs!AV124+calcs!BA124+calcs!BF124</f>
        <v>-5.92057991890153</v>
      </c>
      <c r="G131" s="168">
        <f>calcs!D124+calcs!I124+calcs!N124+calcs!S124+calcs!X124+calcs!AC124+calcs!AH124+calcs!AM124+calcs!AR124+calcs!AW124+calcs!BB124+calcs!BG124</f>
        <v>-6.0157746180111</v>
      </c>
      <c r="H131" s="168">
        <f>calcs!E124+calcs!J124+calcs!O124+calcs!T124+calcs!Y124+calcs!AD124+calcs!AI124+calcs!AN124+calcs!AS124+calcs!AX124+calcs!BC124+calcs!BH124</f>
        <v>-4.41451878765777</v>
      </c>
      <c r="I131" s="168">
        <f>calcs!F124+calcs!K124+calcs!P124+calcs!U124+calcs!Z124+calcs!AE124+calcs!AJ124+calcs!AO124+calcs!AT124+calcs!AY124+calcs!BD124+calcs!BI124</f>
        <v>-5.04446743632436</v>
      </c>
      <c r="J131" s="168">
        <f>calcs!G124+calcs!L124+calcs!Q124+calcs!V124+calcs!AA124+calcs!AF124+calcs!AK124+calcs!AP124+calcs!AU124+calcs!AZ124+calcs!BE124+calcs!BJ124</f>
        <v>-4.95964603349535</v>
      </c>
      <c r="K131" s="176"/>
      <c r="L131" s="175">
        <f t="shared" si="3"/>
        <v>0.240233471351546</v>
      </c>
      <c r="M131" s="85"/>
      <c r="N131" s="113"/>
      <c r="O131" s="113"/>
      <c r="P131" s="193">
        <f t="shared" si="5"/>
        <v>-0.095194699109566</v>
      </c>
      <c r="Q131" s="193">
        <f t="shared" si="5"/>
        <v>1.60125583035333</v>
      </c>
      <c r="R131" s="193">
        <f t="shared" si="5"/>
        <v>-0.62994864866659</v>
      </c>
      <c r="S131" s="193">
        <f t="shared" si="4"/>
        <v>0.0848214028290117</v>
      </c>
      <c r="U131" s="193"/>
      <c r="AB131" s="198"/>
      <c r="AC131" s="198"/>
      <c r="AD131" s="198"/>
      <c r="AE131" s="198"/>
      <c r="AF131" s="198"/>
    </row>
    <row r="132" spans="1:32">
      <c r="A132" s="156" t="s">
        <v>1274</v>
      </c>
      <c r="B132" s="156"/>
      <c r="C132" s="157" t="s">
        <v>264</v>
      </c>
      <c r="D132" s="157"/>
      <c r="E132" s="167"/>
      <c r="F132" s="168">
        <f>calcs!C125+calcs!H125+calcs!M125+calcs!R125+calcs!W125+calcs!AB125+calcs!AG125+calcs!AL125+calcs!AQ125+calcs!AV125+calcs!BA125+calcs!BF125</f>
        <v>0.155347355764787</v>
      </c>
      <c r="G132" s="168">
        <f>calcs!D125+calcs!I125+calcs!N125+calcs!S125+calcs!X125+calcs!AC125+calcs!AH125+calcs!AM125+calcs!AR125+calcs!AW125+calcs!BB125+calcs!BG125</f>
        <v>0.260333639824976</v>
      </c>
      <c r="H132" s="168">
        <f>calcs!E125+calcs!J125+calcs!O125+calcs!T125+calcs!Y125+calcs!AD125+calcs!AI125+calcs!AN125+calcs!AS125+calcs!AX125+calcs!BC125+calcs!BH125</f>
        <v>0.933859154352621</v>
      </c>
      <c r="I132" s="168">
        <f>calcs!F125+calcs!K125+calcs!P125+calcs!U125+calcs!Z125+calcs!AE125+calcs!AJ125+calcs!AO125+calcs!AT125+calcs!AY125+calcs!BD125+calcs!BI125</f>
        <v>0.392793562136717</v>
      </c>
      <c r="J132" s="168">
        <f>calcs!G125+calcs!L125+calcs!Q125+calcs!V125+calcs!AA125+calcs!AF125+calcs!AK125+calcs!AP125+calcs!AU125+calcs!AZ125+calcs!BE125+calcs!BJ125</f>
        <v>1.4758683210337</v>
      </c>
      <c r="K132" s="22"/>
      <c r="L132" s="175">
        <f t="shared" si="3"/>
        <v>0.330130241317229</v>
      </c>
      <c r="M132" s="85"/>
      <c r="N132" s="113"/>
      <c r="O132" s="113"/>
      <c r="P132" s="193">
        <f t="shared" si="5"/>
        <v>0.104986284060189</v>
      </c>
      <c r="Q132" s="193">
        <f t="shared" si="5"/>
        <v>0.673525514527646</v>
      </c>
      <c r="R132" s="193">
        <f t="shared" si="5"/>
        <v>-0.541065592215905</v>
      </c>
      <c r="S132" s="193">
        <f t="shared" si="4"/>
        <v>1.08307475889699</v>
      </c>
      <c r="U132" s="193"/>
      <c r="AB132" s="198"/>
      <c r="AC132" s="198"/>
      <c r="AD132" s="198"/>
      <c r="AE132" s="198"/>
      <c r="AF132" s="198"/>
    </row>
    <row r="133" spans="1:32">
      <c r="A133" s="158" t="s">
        <v>1274</v>
      </c>
      <c r="B133" s="158"/>
      <c r="C133" s="159" t="s">
        <v>266</v>
      </c>
      <c r="D133" s="159"/>
      <c r="E133" s="169"/>
      <c r="F133" s="168">
        <f>calcs!C126+calcs!H126+calcs!M126+calcs!R126+calcs!W126+calcs!AB126+calcs!AG126+calcs!AL126+calcs!AQ126+calcs!AV126+calcs!BA126+calcs!BF126</f>
        <v>3.87552738366289</v>
      </c>
      <c r="G133" s="168">
        <f>calcs!D126+calcs!I126+calcs!N126+calcs!S126+calcs!X126+calcs!AC126+calcs!AH126+calcs!AM126+calcs!AR126+calcs!AW126+calcs!BB126+calcs!BG126</f>
        <v>4.13050517810463</v>
      </c>
      <c r="H133" s="168">
        <f>calcs!E126+calcs!J126+calcs!O126+calcs!T126+calcs!Y126+calcs!AD126+calcs!AI126+calcs!AN126+calcs!AS126+calcs!AX126+calcs!BC126+calcs!BH126</f>
        <v>3.9653401298117</v>
      </c>
      <c r="I133" s="168">
        <f>calcs!F126+calcs!K126+calcs!P126+calcs!U126+calcs!Z126+calcs!AE126+calcs!AJ126+calcs!AO126+calcs!AT126+calcs!AY126+calcs!BD126+calcs!BI126</f>
        <v>4.60656105784346</v>
      </c>
      <c r="J133" s="168">
        <f>calcs!G126+calcs!L126+calcs!Q126+calcs!V126+calcs!AA126+calcs!AF126+calcs!AK126+calcs!AP126+calcs!AU126+calcs!AZ126+calcs!BE126+calcs!BJ126</f>
        <v>4.65613074806827</v>
      </c>
      <c r="K133" s="176"/>
      <c r="L133" s="175">
        <f t="shared" si="3"/>
        <v>0.195150841101344</v>
      </c>
      <c r="M133" s="85"/>
      <c r="N133" s="113"/>
      <c r="O133" s="113"/>
      <c r="P133" s="193">
        <f t="shared" si="5"/>
        <v>0.254977794441743</v>
      </c>
      <c r="Q133" s="193">
        <f t="shared" si="5"/>
        <v>-0.165165048292932</v>
      </c>
      <c r="R133" s="193">
        <f t="shared" si="5"/>
        <v>0.641220928031761</v>
      </c>
      <c r="S133" s="193">
        <f t="shared" si="4"/>
        <v>0.0495696902248053</v>
      </c>
      <c r="U133" s="193"/>
      <c r="AB133" s="198"/>
      <c r="AC133" s="198"/>
      <c r="AD133" s="198"/>
      <c r="AE133" s="198"/>
      <c r="AF133" s="198"/>
    </row>
    <row r="134" spans="1:32">
      <c r="A134" s="156" t="s">
        <v>1274</v>
      </c>
      <c r="B134" s="156"/>
      <c r="C134" s="157" t="s">
        <v>268</v>
      </c>
      <c r="D134" s="157"/>
      <c r="E134" s="167"/>
      <c r="F134" s="168">
        <f>calcs!C127+calcs!H127+calcs!M127+calcs!R127+calcs!W127+calcs!AB127+calcs!AG127+calcs!AL127+calcs!AQ127+calcs!AV127+calcs!BA127+calcs!BF127</f>
        <v>-1.84289632740746</v>
      </c>
      <c r="G134" s="168">
        <f>calcs!D127+calcs!I127+calcs!N127+calcs!S127+calcs!X127+calcs!AC127+calcs!AH127+calcs!AM127+calcs!AR127+calcs!AW127+calcs!BB127+calcs!BG127</f>
        <v>-0.304377980971048</v>
      </c>
      <c r="H134" s="168">
        <f>calcs!E127+calcs!J127+calcs!O127+calcs!T127+calcs!Y127+calcs!AD127+calcs!AI127+calcs!AN127+calcs!AS127+calcs!AX127+calcs!BC127+calcs!BH127</f>
        <v>-1.2644298205652</v>
      </c>
      <c r="I134" s="168">
        <f>calcs!F127+calcs!K127+calcs!P127+calcs!U127+calcs!Z127+calcs!AE127+calcs!AJ127+calcs!AO127+calcs!AT127+calcs!AY127+calcs!BD127+calcs!BI127</f>
        <v>-0.885682767458085</v>
      </c>
      <c r="J134" s="168">
        <f>calcs!G127+calcs!L127+calcs!Q127+calcs!V127+calcs!AA127+calcs!AF127+calcs!AK127+calcs!AP127+calcs!AU127+calcs!AZ127+calcs!BE127+calcs!BJ127</f>
        <v>-1.30667205043432</v>
      </c>
      <c r="K134" s="22"/>
      <c r="L134" s="175">
        <f t="shared" si="3"/>
        <v>0.134056069243284</v>
      </c>
      <c r="M134" s="85"/>
      <c r="N134" s="113"/>
      <c r="O134" s="113"/>
      <c r="P134" s="193">
        <f t="shared" si="5"/>
        <v>1.53851834643641</v>
      </c>
      <c r="Q134" s="193">
        <f t="shared" si="5"/>
        <v>-0.960051839594152</v>
      </c>
      <c r="R134" s="193">
        <f t="shared" si="5"/>
        <v>0.378747053107114</v>
      </c>
      <c r="S134" s="193">
        <f t="shared" si="4"/>
        <v>-0.420989282976234</v>
      </c>
      <c r="U134" s="193"/>
      <c r="AB134" s="198"/>
      <c r="AC134" s="198"/>
      <c r="AD134" s="198"/>
      <c r="AE134" s="198"/>
      <c r="AF134" s="198"/>
    </row>
    <row r="135" spans="1:32">
      <c r="A135" s="158" t="s">
        <v>1275</v>
      </c>
      <c r="B135" s="158"/>
      <c r="C135" s="159" t="s">
        <v>270</v>
      </c>
      <c r="D135" s="159"/>
      <c r="E135" s="169"/>
      <c r="F135" s="168">
        <f>calcs!C128+calcs!H128+calcs!M128+calcs!R128+calcs!W128+calcs!AB128+calcs!AG128+calcs!AL128+calcs!AQ128+calcs!AV128+calcs!BA128+calcs!BF128</f>
        <v>1.73130805243117</v>
      </c>
      <c r="G135" s="168">
        <f>calcs!D128+calcs!I128+calcs!N128+calcs!S128+calcs!X128+calcs!AC128+calcs!AH128+calcs!AM128+calcs!AR128+calcs!AW128+calcs!BB128+calcs!BG128</f>
        <v>2.57588046074341</v>
      </c>
      <c r="H135" s="168">
        <f>calcs!E128+calcs!J128+calcs!O128+calcs!T128+calcs!Y128+calcs!AD128+calcs!AI128+calcs!AN128+calcs!AS128+calcs!AX128+calcs!BC128+calcs!BH128</f>
        <v>2.09975383313517</v>
      </c>
      <c r="I135" s="168">
        <f>calcs!F128+calcs!K128+calcs!P128+calcs!U128+calcs!Z128+calcs!AE128+calcs!AJ128+calcs!AO128+calcs!AT128+calcs!AY128+calcs!BD128+calcs!BI128</f>
        <v>0.603803886877324</v>
      </c>
      <c r="J135" s="168">
        <f>calcs!G128+calcs!L128+calcs!Q128+calcs!V128+calcs!AA128+calcs!AF128+calcs!AK128+calcs!AP128+calcs!AU128+calcs!AZ128+calcs!BE128+calcs!BJ128</f>
        <v>0.110531746358178</v>
      </c>
      <c r="K135" s="176"/>
      <c r="L135" s="175">
        <f t="shared" si="3"/>
        <v>-0.405194076518247</v>
      </c>
      <c r="M135" s="85"/>
      <c r="N135" s="113"/>
      <c r="O135" s="113"/>
      <c r="P135" s="193">
        <f t="shared" si="5"/>
        <v>0.844572408312245</v>
      </c>
      <c r="Q135" s="193">
        <f t="shared" si="5"/>
        <v>-0.476126627608244</v>
      </c>
      <c r="R135" s="193">
        <f t="shared" si="5"/>
        <v>-1.49594994625784</v>
      </c>
      <c r="S135" s="193">
        <f t="shared" si="4"/>
        <v>-0.493272140519146</v>
      </c>
      <c r="U135" s="193"/>
      <c r="AB135" s="198"/>
      <c r="AC135" s="198"/>
      <c r="AD135" s="198"/>
      <c r="AE135" s="198"/>
      <c r="AF135" s="198"/>
    </row>
    <row r="136" spans="1:32">
      <c r="A136" s="156" t="s">
        <v>1275</v>
      </c>
      <c r="B136" s="156"/>
      <c r="C136" s="157" t="s">
        <v>272</v>
      </c>
      <c r="D136" s="157"/>
      <c r="E136" s="167"/>
      <c r="F136" s="168">
        <f>calcs!C129+calcs!H129+calcs!M129+calcs!R129+calcs!W129+calcs!AB129+calcs!AG129+calcs!AL129+calcs!AQ129+calcs!AV129+calcs!BA129+calcs!BF129</f>
        <v>4.34697746302196</v>
      </c>
      <c r="G136" s="168">
        <f>calcs!D129+calcs!I129+calcs!N129+calcs!S129+calcs!X129+calcs!AC129+calcs!AH129+calcs!AM129+calcs!AR129+calcs!AW129+calcs!BB129+calcs!BG129</f>
        <v>4.51544159505203</v>
      </c>
      <c r="H136" s="168">
        <f>calcs!E129+calcs!J129+calcs!O129+calcs!T129+calcs!Y129+calcs!AD129+calcs!AI129+calcs!AN129+calcs!AS129+calcs!AX129+calcs!BC129+calcs!BH129</f>
        <v>4.12251686149508</v>
      </c>
      <c r="I136" s="168">
        <f>calcs!F129+calcs!K129+calcs!P129+calcs!U129+calcs!Z129+calcs!AE129+calcs!AJ129+calcs!AO129+calcs!AT129+calcs!AY129+calcs!BD129+calcs!BI129</f>
        <v>2.86385776335772</v>
      </c>
      <c r="J136" s="168">
        <f>calcs!G129+calcs!L129+calcs!Q129+calcs!V129+calcs!AA129+calcs!AF129+calcs!AK129+calcs!AP129+calcs!AU129+calcs!AZ129+calcs!BE129+calcs!BJ129</f>
        <v>2.44326028790896</v>
      </c>
      <c r="K136" s="22"/>
      <c r="L136" s="175">
        <f t="shared" si="3"/>
        <v>-0.47592929377825</v>
      </c>
      <c r="M136" s="85"/>
      <c r="N136" s="113"/>
      <c r="O136" s="113"/>
      <c r="P136" s="193">
        <f t="shared" si="5"/>
        <v>0.168464132030073</v>
      </c>
      <c r="Q136" s="193">
        <f t="shared" si="5"/>
        <v>-0.392924733556955</v>
      </c>
      <c r="R136" s="193">
        <f t="shared" si="5"/>
        <v>-1.25865909813736</v>
      </c>
      <c r="S136" s="193">
        <f t="shared" si="4"/>
        <v>-0.420597475448762</v>
      </c>
      <c r="U136" s="193"/>
      <c r="AB136" s="198"/>
      <c r="AC136" s="198"/>
      <c r="AD136" s="198"/>
      <c r="AE136" s="198"/>
      <c r="AF136" s="198"/>
    </row>
    <row r="137" spans="1:32">
      <c r="A137" s="158" t="s">
        <v>1275</v>
      </c>
      <c r="B137" s="158"/>
      <c r="C137" s="159" t="s">
        <v>274</v>
      </c>
      <c r="D137" s="159"/>
      <c r="E137" s="169"/>
      <c r="F137" s="168">
        <f>calcs!C130+calcs!H130+calcs!M130+calcs!R130+calcs!W130+calcs!AB130+calcs!AG130+calcs!AL130+calcs!AQ130+calcs!AV130+calcs!BA130+calcs!BF130</f>
        <v>0.408108491627517</v>
      </c>
      <c r="G137" s="168">
        <f>calcs!D130+calcs!I130+calcs!N130+calcs!S130+calcs!X130+calcs!AC130+calcs!AH130+calcs!AM130+calcs!AR130+calcs!AW130+calcs!BB130+calcs!BG130</f>
        <v>1.68492063784096</v>
      </c>
      <c r="H137" s="168">
        <f>calcs!E130+calcs!J130+calcs!O130+calcs!T130+calcs!Y130+calcs!AD130+calcs!AI130+calcs!AN130+calcs!AS130+calcs!AX130+calcs!BC130+calcs!BH130</f>
        <v>1.21014846754602</v>
      </c>
      <c r="I137" s="168">
        <f>calcs!F130+calcs!K130+calcs!P130+calcs!U130+calcs!Z130+calcs!AE130+calcs!AJ130+calcs!AO130+calcs!AT130+calcs!AY130+calcs!BD130+calcs!BI130</f>
        <v>-0.117308679028376</v>
      </c>
      <c r="J137" s="168">
        <f>calcs!G130+calcs!L130+calcs!Q130+calcs!V130+calcs!AA130+calcs!AF130+calcs!AK130+calcs!AP130+calcs!AU130+calcs!AZ130+calcs!BE130+calcs!BJ130</f>
        <v>-0.741758251269448</v>
      </c>
      <c r="K137" s="176"/>
      <c r="L137" s="175">
        <f t="shared" si="3"/>
        <v>-0.287466685724241</v>
      </c>
      <c r="M137" s="85"/>
      <c r="N137" s="113"/>
      <c r="O137" s="113"/>
      <c r="P137" s="193">
        <f t="shared" si="5"/>
        <v>1.27681214621344</v>
      </c>
      <c r="Q137" s="193">
        <f t="shared" si="5"/>
        <v>-0.474772170294939</v>
      </c>
      <c r="R137" s="193">
        <f t="shared" si="5"/>
        <v>-1.32745714657439</v>
      </c>
      <c r="S137" s="193">
        <f t="shared" si="4"/>
        <v>-0.624449572241072</v>
      </c>
      <c r="U137" s="193"/>
      <c r="AB137" s="198"/>
      <c r="AC137" s="198"/>
      <c r="AD137" s="198"/>
      <c r="AE137" s="198"/>
      <c r="AF137" s="198"/>
    </row>
    <row r="138" spans="1:32">
      <c r="A138" s="156" t="s">
        <v>1275</v>
      </c>
      <c r="B138" s="156"/>
      <c r="C138" s="157" t="s">
        <v>276</v>
      </c>
      <c r="D138" s="157"/>
      <c r="E138" s="167"/>
      <c r="F138" s="168">
        <f>calcs!C131+calcs!H131+calcs!M131+calcs!R131+calcs!W131+calcs!AB131+calcs!AG131+calcs!AL131+calcs!AQ131+calcs!AV131+calcs!BA131+calcs!BF131</f>
        <v>-2.30243042972132</v>
      </c>
      <c r="G138" s="168">
        <f>calcs!D131+calcs!I131+calcs!N131+calcs!S131+calcs!X131+calcs!AC131+calcs!AH131+calcs!AM131+calcs!AR131+calcs!AW131+calcs!BB131+calcs!BG131</f>
        <v>-0.81201330230071</v>
      </c>
      <c r="H138" s="168">
        <f>calcs!E131+calcs!J131+calcs!O131+calcs!T131+calcs!Y131+calcs!AD131+calcs!AI131+calcs!AN131+calcs!AS131+calcs!AX131+calcs!BC131+calcs!BH131</f>
        <v>-0.888985555529113</v>
      </c>
      <c r="I138" s="168">
        <f>calcs!F131+calcs!K131+calcs!P131+calcs!U131+calcs!Z131+calcs!AE131+calcs!AJ131+calcs!AO131+calcs!AT131+calcs!AY131+calcs!BD131+calcs!BI131</f>
        <v>-1.02813449617564</v>
      </c>
      <c r="J138" s="168">
        <f>calcs!G131+calcs!L131+calcs!Q131+calcs!V131+calcs!AA131+calcs!AF131+calcs!AK131+calcs!AP131+calcs!AU131+calcs!AZ131+calcs!BE131+calcs!BJ131</f>
        <v>-2.13088675820546</v>
      </c>
      <c r="K138" s="22"/>
      <c r="L138" s="175">
        <f t="shared" si="3"/>
        <v>0.042885917878965</v>
      </c>
      <c r="M138" s="85"/>
      <c r="N138" s="113"/>
      <c r="O138" s="113"/>
      <c r="P138" s="193">
        <f t="shared" si="5"/>
        <v>1.49041712742061</v>
      </c>
      <c r="Q138" s="193">
        <f t="shared" si="5"/>
        <v>-0.0769722532284032</v>
      </c>
      <c r="R138" s="193">
        <f t="shared" si="5"/>
        <v>-0.139148940646529</v>
      </c>
      <c r="S138" s="193">
        <f t="shared" si="4"/>
        <v>-1.10275226202982</v>
      </c>
      <c r="U138" s="193"/>
      <c r="AB138" s="198"/>
      <c r="AC138" s="198"/>
      <c r="AD138" s="198"/>
      <c r="AE138" s="198"/>
      <c r="AF138" s="198"/>
    </row>
    <row r="139" spans="1:32">
      <c r="A139" s="158" t="s">
        <v>1275</v>
      </c>
      <c r="B139" s="158"/>
      <c r="C139" s="159" t="s">
        <v>278</v>
      </c>
      <c r="D139" s="159"/>
      <c r="E139" s="169"/>
      <c r="F139" s="168">
        <f>calcs!C132+calcs!H132+calcs!M132+calcs!R132+calcs!W132+calcs!AB132+calcs!AG132+calcs!AL132+calcs!AQ132+calcs!AV132+calcs!BA132+calcs!BF132</f>
        <v>10.180260925128</v>
      </c>
      <c r="G139" s="168">
        <f>calcs!D132+calcs!I132+calcs!N132+calcs!S132+calcs!X132+calcs!AC132+calcs!AH132+calcs!AM132+calcs!AR132+calcs!AW132+calcs!BB132+calcs!BG132</f>
        <v>10.9819954339671</v>
      </c>
      <c r="H139" s="168">
        <f>calcs!E132+calcs!J132+calcs!O132+calcs!T132+calcs!Y132+calcs!AD132+calcs!AI132+calcs!AN132+calcs!AS132+calcs!AX132+calcs!BC132+calcs!BH132</f>
        <v>10.2044251916686</v>
      </c>
      <c r="I139" s="168">
        <f>calcs!F132+calcs!K132+calcs!P132+calcs!U132+calcs!Z132+calcs!AE132+calcs!AJ132+calcs!AO132+calcs!AT132+calcs!AY132+calcs!BD132+calcs!BI132</f>
        <v>8.98373086380204</v>
      </c>
      <c r="J139" s="168">
        <f>calcs!G132+calcs!L132+calcs!Q132+calcs!V132+calcs!AA132+calcs!AF132+calcs!AK132+calcs!AP132+calcs!AU132+calcs!AZ132+calcs!BE132+calcs!BJ132</f>
        <v>9.39692288177614</v>
      </c>
      <c r="K139" s="176"/>
      <c r="L139" s="175">
        <f t="shared" si="3"/>
        <v>-0.195834510837969</v>
      </c>
      <c r="M139" s="85"/>
      <c r="N139" s="113"/>
      <c r="O139" s="113"/>
      <c r="P139" s="193">
        <f t="shared" si="5"/>
        <v>0.801734508839061</v>
      </c>
      <c r="Q139" s="193">
        <f t="shared" si="5"/>
        <v>-0.777570242298527</v>
      </c>
      <c r="R139" s="193">
        <f t="shared" si="5"/>
        <v>-1.22069432786651</v>
      </c>
      <c r="S139" s="193">
        <f t="shared" si="4"/>
        <v>0.413192017974097</v>
      </c>
      <c r="U139" s="193"/>
      <c r="AB139" s="198"/>
      <c r="AC139" s="198"/>
      <c r="AD139" s="198"/>
      <c r="AE139" s="198"/>
      <c r="AF139" s="198"/>
    </row>
    <row r="140" spans="1:32">
      <c r="A140" s="156" t="s">
        <v>1275</v>
      </c>
      <c r="B140" s="156"/>
      <c r="C140" s="157" t="s">
        <v>280</v>
      </c>
      <c r="D140" s="157"/>
      <c r="E140" s="167"/>
      <c r="F140" s="168">
        <f>calcs!C133+calcs!H133+calcs!M133+calcs!R133+calcs!W133+calcs!AB133+calcs!AG133+calcs!AL133+calcs!AQ133+calcs!AV133+calcs!BA133+calcs!BF133</f>
        <v>8.40071303844108</v>
      </c>
      <c r="G140" s="168">
        <f>calcs!D133+calcs!I133+calcs!N133+calcs!S133+calcs!X133+calcs!AC133+calcs!AH133+calcs!AM133+calcs!AR133+calcs!AW133+calcs!BB133+calcs!BG133</f>
        <v>7.87936684404759</v>
      </c>
      <c r="H140" s="168">
        <f>calcs!E133+calcs!J133+calcs!O133+calcs!T133+calcs!Y133+calcs!AD133+calcs!AI133+calcs!AN133+calcs!AS133+calcs!AX133+calcs!BC133+calcs!BH133</f>
        <v>8.46851576640976</v>
      </c>
      <c r="I140" s="168">
        <f>calcs!F133+calcs!K133+calcs!P133+calcs!U133+calcs!Z133+calcs!AE133+calcs!AJ133+calcs!AO133+calcs!AT133+calcs!AY133+calcs!BD133+calcs!BI133</f>
        <v>7.65214561745629</v>
      </c>
      <c r="J140" s="168">
        <f>calcs!G133+calcs!L133+calcs!Q133+calcs!V133+calcs!AA133+calcs!AF133+calcs!AK133+calcs!AP133+calcs!AU133+calcs!AZ133+calcs!BE133+calcs!BJ133</f>
        <v>6.9931965172385</v>
      </c>
      <c r="K140" s="22"/>
      <c r="L140" s="175">
        <f t="shared" si="3"/>
        <v>-0.351879130300645</v>
      </c>
      <c r="M140" s="85"/>
      <c r="N140" s="113"/>
      <c r="O140" s="113"/>
      <c r="P140" s="193">
        <f t="shared" si="5"/>
        <v>-0.521346194393486</v>
      </c>
      <c r="Q140" s="193">
        <f t="shared" si="5"/>
        <v>0.589148922362167</v>
      </c>
      <c r="R140" s="193">
        <f t="shared" si="5"/>
        <v>-0.81637014895347</v>
      </c>
      <c r="S140" s="193">
        <f t="shared" si="4"/>
        <v>-0.658949100217789</v>
      </c>
      <c r="U140" s="193"/>
      <c r="AB140" s="198"/>
      <c r="AC140" s="198"/>
      <c r="AD140" s="198"/>
      <c r="AE140" s="198"/>
      <c r="AF140" s="198"/>
    </row>
    <row r="141" spans="1:32">
      <c r="A141" s="158" t="s">
        <v>1275</v>
      </c>
      <c r="B141" s="158"/>
      <c r="C141" s="159" t="s">
        <v>282</v>
      </c>
      <c r="D141" s="159"/>
      <c r="E141" s="169"/>
      <c r="F141" s="168">
        <f>calcs!C134+calcs!H134+calcs!M134+calcs!R134+calcs!W134+calcs!AB134+calcs!AG134+calcs!AL134+calcs!AQ134+calcs!AV134+calcs!BA134+calcs!BF134</f>
        <v>7.48970266691325</v>
      </c>
      <c r="G141" s="168">
        <f>calcs!D134+calcs!I134+calcs!N134+calcs!S134+calcs!X134+calcs!AC134+calcs!AH134+calcs!AM134+calcs!AR134+calcs!AW134+calcs!BB134+calcs!BG134</f>
        <v>7.52086280391724</v>
      </c>
      <c r="H141" s="168">
        <f>calcs!E134+calcs!J134+calcs!O134+calcs!T134+calcs!Y134+calcs!AD134+calcs!AI134+calcs!AN134+calcs!AS134+calcs!AX134+calcs!BC134+calcs!BH134</f>
        <v>7.49586933601986</v>
      </c>
      <c r="I141" s="168">
        <f>calcs!F134+calcs!K134+calcs!P134+calcs!U134+calcs!Z134+calcs!AE134+calcs!AJ134+calcs!AO134+calcs!AT134+calcs!AY134+calcs!BD134+calcs!BI134</f>
        <v>5.86524746825769</v>
      </c>
      <c r="J141" s="168">
        <f>calcs!G134+calcs!L134+calcs!Q134+calcs!V134+calcs!AA134+calcs!AF134+calcs!AK134+calcs!AP134+calcs!AU134+calcs!AZ134+calcs!BE134+calcs!BJ134</f>
        <v>5.52296399317101</v>
      </c>
      <c r="K141" s="176"/>
      <c r="L141" s="175">
        <f t="shared" si="3"/>
        <v>-0.491684668435559</v>
      </c>
      <c r="M141" s="85"/>
      <c r="N141" s="113"/>
      <c r="O141" s="113"/>
      <c r="P141" s="193">
        <f t="shared" si="5"/>
        <v>0.0311601370039876</v>
      </c>
      <c r="Q141" s="193">
        <f t="shared" si="5"/>
        <v>-0.0249934678973771</v>
      </c>
      <c r="R141" s="193">
        <f t="shared" si="5"/>
        <v>-1.63062186776217</v>
      </c>
      <c r="S141" s="193">
        <f t="shared" si="4"/>
        <v>-0.342283475086673</v>
      </c>
      <c r="U141" s="193"/>
      <c r="AB141" s="198"/>
      <c r="AC141" s="198"/>
      <c r="AD141" s="198"/>
      <c r="AE141" s="198"/>
      <c r="AF141" s="198"/>
    </row>
    <row r="142" spans="1:32">
      <c r="A142" s="156" t="s">
        <v>1275</v>
      </c>
      <c r="B142" s="156"/>
      <c r="C142" s="157" t="s">
        <v>284</v>
      </c>
      <c r="D142" s="157"/>
      <c r="E142" s="167"/>
      <c r="F142" s="168">
        <f>calcs!C135+calcs!H135+calcs!M135+calcs!R135+calcs!W135+calcs!AB135+calcs!AG135+calcs!AL135+calcs!AQ135+calcs!AV135+calcs!BA135+calcs!BF135</f>
        <v>4.11970249689813</v>
      </c>
      <c r="G142" s="168">
        <f>calcs!D135+calcs!I135+calcs!N135+calcs!S135+calcs!X135+calcs!AC135+calcs!AH135+calcs!AM135+calcs!AR135+calcs!AW135+calcs!BB135+calcs!BG135</f>
        <v>4.83596282234011</v>
      </c>
      <c r="H142" s="168">
        <f>calcs!E135+calcs!J135+calcs!O135+calcs!T135+calcs!Y135+calcs!AD135+calcs!AI135+calcs!AN135+calcs!AS135+calcs!AX135+calcs!BC135+calcs!BH135</f>
        <v>4.79825762217006</v>
      </c>
      <c r="I142" s="168">
        <f>calcs!F135+calcs!K135+calcs!P135+calcs!U135+calcs!Z135+calcs!AE135+calcs!AJ135+calcs!AO135+calcs!AT135+calcs!AY135+calcs!BD135+calcs!BI135</f>
        <v>5.01283982204739</v>
      </c>
      <c r="J142" s="168">
        <f>calcs!G135+calcs!L135+calcs!Q135+calcs!V135+calcs!AA135+calcs!AF135+calcs!AK135+calcs!AP135+calcs!AU135+calcs!AZ135+calcs!BE135+calcs!BJ135</f>
        <v>5.20193769277326</v>
      </c>
      <c r="K142" s="22"/>
      <c r="L142" s="175">
        <f t="shared" ref="L142:L205" si="6">SUM(P142:S142)/4</f>
        <v>0.270558798968783</v>
      </c>
      <c r="M142" s="85"/>
      <c r="N142" s="113"/>
      <c r="O142" s="113"/>
      <c r="P142" s="193">
        <f t="shared" si="5"/>
        <v>0.716260325441987</v>
      </c>
      <c r="Q142" s="193">
        <f t="shared" si="5"/>
        <v>-0.0377052001700555</v>
      </c>
      <c r="R142" s="193">
        <f t="shared" si="5"/>
        <v>0.21458219987733</v>
      </c>
      <c r="S142" s="193">
        <f t="shared" si="4"/>
        <v>0.189097870725872</v>
      </c>
      <c r="U142" s="193"/>
      <c r="AB142" s="198"/>
      <c r="AC142" s="198"/>
      <c r="AD142" s="198"/>
      <c r="AE142" s="198"/>
      <c r="AF142" s="198"/>
    </row>
    <row r="143" spans="1:32">
      <c r="A143" s="158" t="s">
        <v>1275</v>
      </c>
      <c r="B143" s="158"/>
      <c r="C143" s="159" t="s">
        <v>286</v>
      </c>
      <c r="D143" s="159"/>
      <c r="E143" s="169"/>
      <c r="F143" s="168">
        <f>calcs!C136+calcs!H136+calcs!M136+calcs!R136+calcs!W136+calcs!AB136+calcs!AG136+calcs!AL136+calcs!AQ136+calcs!AV136+calcs!BA136+calcs!BF136</f>
        <v>-3.33370919973082</v>
      </c>
      <c r="G143" s="168">
        <f>calcs!D136+calcs!I136+calcs!N136+calcs!S136+calcs!X136+calcs!AC136+calcs!AH136+calcs!AM136+calcs!AR136+calcs!AW136+calcs!BB136+calcs!BG136</f>
        <v>-3.46773116654039</v>
      </c>
      <c r="H143" s="168">
        <f>calcs!E136+calcs!J136+calcs!O136+calcs!T136+calcs!Y136+calcs!AD136+calcs!AI136+calcs!AN136+calcs!AS136+calcs!AX136+calcs!BC136+calcs!BH136</f>
        <v>-3.04303181646559</v>
      </c>
      <c r="I143" s="168">
        <f>calcs!F136+calcs!K136+calcs!P136+calcs!U136+calcs!Z136+calcs!AE136+calcs!AJ136+calcs!AO136+calcs!AT136+calcs!AY136+calcs!BD136+calcs!BI136</f>
        <v>-3.36564355669573</v>
      </c>
      <c r="J143" s="168">
        <f>calcs!G136+calcs!L136+calcs!Q136+calcs!V136+calcs!AA136+calcs!AF136+calcs!AK136+calcs!AP136+calcs!AU136+calcs!AZ136+calcs!BE136+calcs!BJ136</f>
        <v>-3.96995131480848</v>
      </c>
      <c r="K143" s="176"/>
      <c r="L143" s="175">
        <f t="shared" si="6"/>
        <v>-0.159060528769416</v>
      </c>
      <c r="M143" s="85"/>
      <c r="N143" s="113"/>
      <c r="O143" s="113"/>
      <c r="P143" s="193">
        <f t="shared" si="5"/>
        <v>-0.134021966809572</v>
      </c>
      <c r="Q143" s="193">
        <f t="shared" si="5"/>
        <v>0.424699350074802</v>
      </c>
      <c r="R143" s="193">
        <f t="shared" si="5"/>
        <v>-0.322611740230138</v>
      </c>
      <c r="S143" s="193">
        <f t="shared" si="4"/>
        <v>-0.604307758112757</v>
      </c>
      <c r="U143" s="193"/>
      <c r="AB143" s="198"/>
      <c r="AC143" s="198"/>
      <c r="AD143" s="198"/>
      <c r="AE143" s="198"/>
      <c r="AF143" s="198"/>
    </row>
    <row r="144" spans="1:32">
      <c r="A144" s="156" t="s">
        <v>1275</v>
      </c>
      <c r="B144" s="156"/>
      <c r="C144" s="157" t="s">
        <v>288</v>
      </c>
      <c r="D144" s="157"/>
      <c r="E144" s="167"/>
      <c r="F144" s="168">
        <f>calcs!C137+calcs!H137+calcs!M137+calcs!R137+calcs!W137+calcs!AB137+calcs!AG137+calcs!AL137+calcs!AQ137+calcs!AV137+calcs!BA137+calcs!BF137</f>
        <v>9.81265201032561</v>
      </c>
      <c r="G144" s="168">
        <f>calcs!D137+calcs!I137+calcs!N137+calcs!S137+calcs!X137+calcs!AC137+calcs!AH137+calcs!AM137+calcs!AR137+calcs!AW137+calcs!BB137+calcs!BG137</f>
        <v>9.35929204400198</v>
      </c>
      <c r="H144" s="168">
        <f>calcs!E137+calcs!J137+calcs!O137+calcs!T137+calcs!Y137+calcs!AD137+calcs!AI137+calcs!AN137+calcs!AS137+calcs!AX137+calcs!BC137+calcs!BH137</f>
        <v>9.23018023620276</v>
      </c>
      <c r="I144" s="168">
        <f>calcs!F137+calcs!K137+calcs!P137+calcs!U137+calcs!Z137+calcs!AE137+calcs!AJ137+calcs!AO137+calcs!AT137+calcs!AY137+calcs!BD137+calcs!BI137</f>
        <v>7.76546986655881</v>
      </c>
      <c r="J144" s="168">
        <f>calcs!G137+calcs!L137+calcs!Q137+calcs!V137+calcs!AA137+calcs!AF137+calcs!AK137+calcs!AP137+calcs!AU137+calcs!AZ137+calcs!BE137+calcs!BJ137</f>
        <v>7.44311905786559</v>
      </c>
      <c r="K144" s="22"/>
      <c r="L144" s="175">
        <f t="shared" si="6"/>
        <v>-0.592383238115006</v>
      </c>
      <c r="M144" s="85"/>
      <c r="N144" s="113"/>
      <c r="O144" s="113"/>
      <c r="P144" s="193">
        <f t="shared" si="5"/>
        <v>-0.453359966323633</v>
      </c>
      <c r="Q144" s="193">
        <f t="shared" si="5"/>
        <v>-0.129111807799218</v>
      </c>
      <c r="R144" s="193">
        <f t="shared" si="5"/>
        <v>-1.46471036964395</v>
      </c>
      <c r="S144" s="193">
        <f t="shared" si="4"/>
        <v>-0.322350808693223</v>
      </c>
      <c r="U144" s="193"/>
      <c r="AB144" s="198"/>
      <c r="AC144" s="198"/>
      <c r="AD144" s="198"/>
      <c r="AE144" s="198"/>
      <c r="AF144" s="198"/>
    </row>
    <row r="145" spans="1:32">
      <c r="A145" s="158" t="s">
        <v>1275</v>
      </c>
      <c r="B145" s="158"/>
      <c r="C145" s="159" t="s">
        <v>290</v>
      </c>
      <c r="D145" s="159"/>
      <c r="E145" s="169"/>
      <c r="F145" s="168">
        <f>calcs!C138+calcs!H138+calcs!M138+calcs!R138+calcs!W138+calcs!AB138+calcs!AG138+calcs!AL138+calcs!AQ138+calcs!AV138+calcs!BA138+calcs!BF138</f>
        <v>8.26822524332943</v>
      </c>
      <c r="G145" s="168">
        <f>calcs!D138+calcs!I138+calcs!N138+calcs!S138+calcs!X138+calcs!AC138+calcs!AH138+calcs!AM138+calcs!AR138+calcs!AW138+calcs!BB138+calcs!BG138</f>
        <v>9.25441991859507</v>
      </c>
      <c r="H145" s="168">
        <f>calcs!E138+calcs!J138+calcs!O138+calcs!T138+calcs!Y138+calcs!AD138+calcs!AI138+calcs!AN138+calcs!AS138+calcs!AX138+calcs!BC138+calcs!BH138</f>
        <v>9.00850553724286</v>
      </c>
      <c r="I145" s="168">
        <f>calcs!F138+calcs!K138+calcs!P138+calcs!U138+calcs!Z138+calcs!AE138+calcs!AJ138+calcs!AO138+calcs!AT138+calcs!AY138+calcs!BD138+calcs!BI138</f>
        <v>8.2298736565867</v>
      </c>
      <c r="J145" s="168">
        <f>calcs!G138+calcs!L138+calcs!Q138+calcs!V138+calcs!AA138+calcs!AF138+calcs!AK138+calcs!AP138+calcs!AU138+calcs!AZ138+calcs!BE138+calcs!BJ138</f>
        <v>7.56729440026751</v>
      </c>
      <c r="K145" s="176"/>
      <c r="L145" s="175">
        <f t="shared" si="6"/>
        <v>-0.175232710765479</v>
      </c>
      <c r="M145" s="85"/>
      <c r="N145" s="113"/>
      <c r="O145" s="113"/>
      <c r="P145" s="193">
        <f t="shared" si="5"/>
        <v>0.98619467526564</v>
      </c>
      <c r="Q145" s="193">
        <f t="shared" si="5"/>
        <v>-0.245914381352209</v>
      </c>
      <c r="R145" s="193">
        <f t="shared" si="5"/>
        <v>-0.778631880656157</v>
      </c>
      <c r="S145" s="193">
        <f t="shared" si="4"/>
        <v>-0.662579256319191</v>
      </c>
      <c r="U145" s="193"/>
      <c r="AB145" s="198"/>
      <c r="AC145" s="198"/>
      <c r="AD145" s="198"/>
      <c r="AE145" s="198"/>
      <c r="AF145" s="198"/>
    </row>
    <row r="146" spans="1:32">
      <c r="A146" s="156" t="s">
        <v>1275</v>
      </c>
      <c r="B146" s="156"/>
      <c r="C146" s="157" t="s">
        <v>292</v>
      </c>
      <c r="D146" s="157"/>
      <c r="E146" s="167"/>
      <c r="F146" s="168">
        <f>calcs!C139+calcs!H139+calcs!M139+calcs!R139+calcs!W139+calcs!AB139+calcs!AG139+calcs!AL139+calcs!AQ139+calcs!AV139+calcs!BA139+calcs!BF139</f>
        <v>1.26294683988603</v>
      </c>
      <c r="G146" s="168">
        <f>calcs!D139+calcs!I139+calcs!N139+calcs!S139+calcs!X139+calcs!AC139+calcs!AH139+calcs!AM139+calcs!AR139+calcs!AW139+calcs!BB139+calcs!BG139</f>
        <v>2.35810979714172</v>
      </c>
      <c r="H146" s="168">
        <f>calcs!E139+calcs!J139+calcs!O139+calcs!T139+calcs!Y139+calcs!AD139+calcs!AI139+calcs!AN139+calcs!AS139+calcs!AX139+calcs!BC139+calcs!BH139</f>
        <v>1.24645522698582</v>
      </c>
      <c r="I146" s="168">
        <f>calcs!F139+calcs!K139+calcs!P139+calcs!U139+calcs!Z139+calcs!AE139+calcs!AJ139+calcs!AO139+calcs!AT139+calcs!AY139+calcs!BD139+calcs!BI139</f>
        <v>0.943726873455901</v>
      </c>
      <c r="J146" s="168">
        <f>calcs!G139+calcs!L139+calcs!Q139+calcs!V139+calcs!AA139+calcs!AF139+calcs!AK139+calcs!AP139+calcs!AU139+calcs!AZ139+calcs!BE139+calcs!BJ139</f>
        <v>-0.00861110482847194</v>
      </c>
      <c r="K146" s="22"/>
      <c r="L146" s="175">
        <f t="shared" si="6"/>
        <v>-0.317889486178626</v>
      </c>
      <c r="M146" s="85"/>
      <c r="N146" s="113"/>
      <c r="O146" s="113"/>
      <c r="P146" s="193">
        <f t="shared" si="5"/>
        <v>1.09516295725569</v>
      </c>
      <c r="Q146" s="193">
        <f t="shared" si="5"/>
        <v>-1.1116545701559</v>
      </c>
      <c r="R146" s="193">
        <f t="shared" si="5"/>
        <v>-0.302728353529919</v>
      </c>
      <c r="S146" s="193">
        <f t="shared" si="4"/>
        <v>-0.952337978284373</v>
      </c>
      <c r="U146" s="193"/>
      <c r="AB146" s="198"/>
      <c r="AC146" s="198"/>
      <c r="AD146" s="198"/>
      <c r="AE146" s="198"/>
      <c r="AF146" s="198"/>
    </row>
    <row r="147" spans="1:32">
      <c r="A147" s="158" t="s">
        <v>1275</v>
      </c>
      <c r="B147" s="158"/>
      <c r="C147" s="159" t="s">
        <v>294</v>
      </c>
      <c r="D147" s="159"/>
      <c r="E147" s="169"/>
      <c r="F147" s="168">
        <f>calcs!C140+calcs!H140+calcs!M140+calcs!R140+calcs!W140+calcs!AB140+calcs!AG140+calcs!AL140+calcs!AQ140+calcs!AV140+calcs!BA140+calcs!BF140</f>
        <v>1.99860702445928</v>
      </c>
      <c r="G147" s="168">
        <f>calcs!D140+calcs!I140+calcs!N140+calcs!S140+calcs!X140+calcs!AC140+calcs!AH140+calcs!AM140+calcs!AR140+calcs!AW140+calcs!BB140+calcs!BG140</f>
        <v>2.43849452915355</v>
      </c>
      <c r="H147" s="168">
        <f>calcs!E140+calcs!J140+calcs!O140+calcs!T140+calcs!Y140+calcs!AD140+calcs!AI140+calcs!AN140+calcs!AS140+calcs!AX140+calcs!BC140+calcs!BH140</f>
        <v>2.31754081363405</v>
      </c>
      <c r="I147" s="168">
        <f>calcs!F140+calcs!K140+calcs!P140+calcs!U140+calcs!Z140+calcs!AE140+calcs!AJ140+calcs!AO140+calcs!AT140+calcs!AY140+calcs!BD140+calcs!BI140</f>
        <v>1.76622673871598</v>
      </c>
      <c r="J147" s="168">
        <f>calcs!G140+calcs!L140+calcs!Q140+calcs!V140+calcs!AA140+calcs!AF140+calcs!AK140+calcs!AP140+calcs!AU140+calcs!AZ140+calcs!BE140+calcs!BJ140</f>
        <v>1.17323482264242</v>
      </c>
      <c r="K147" s="176"/>
      <c r="L147" s="175">
        <f t="shared" si="6"/>
        <v>-0.206343050454214</v>
      </c>
      <c r="M147" s="85"/>
      <c r="N147" s="113"/>
      <c r="O147" s="113"/>
      <c r="P147" s="193">
        <f t="shared" si="5"/>
        <v>0.439887504694265</v>
      </c>
      <c r="Q147" s="193">
        <f t="shared" si="5"/>
        <v>-0.120953715519496</v>
      </c>
      <c r="R147" s="193">
        <f t="shared" si="5"/>
        <v>-0.551314074918068</v>
      </c>
      <c r="S147" s="193">
        <f t="shared" si="4"/>
        <v>-0.592991916073558</v>
      </c>
      <c r="U147" s="193"/>
      <c r="AB147" s="198"/>
      <c r="AC147" s="198"/>
      <c r="AD147" s="198"/>
      <c r="AE147" s="198"/>
      <c r="AF147" s="198"/>
    </row>
    <row r="148" spans="1:32">
      <c r="A148" s="156" t="s">
        <v>1275</v>
      </c>
      <c r="B148" s="156"/>
      <c r="C148" s="157" t="s">
        <v>296</v>
      </c>
      <c r="D148" s="157"/>
      <c r="E148" s="167"/>
      <c r="F148" s="168">
        <f>calcs!C141+calcs!H141+calcs!M141+calcs!R141+calcs!W141+calcs!AB141+calcs!AG141+calcs!AL141+calcs!AQ141+calcs!AV141+calcs!BA141+calcs!BF141</f>
        <v>8.73400771622026</v>
      </c>
      <c r="G148" s="168">
        <f>calcs!D141+calcs!I141+calcs!N141+calcs!S141+calcs!X141+calcs!AC141+calcs!AH141+calcs!AM141+calcs!AR141+calcs!AW141+calcs!BB141+calcs!BG141</f>
        <v>8.48539868303366</v>
      </c>
      <c r="H148" s="168">
        <f>calcs!E141+calcs!J141+calcs!O141+calcs!T141+calcs!Y141+calcs!AD141+calcs!AI141+calcs!AN141+calcs!AS141+calcs!AX141+calcs!BC141+calcs!BH141</f>
        <v>8.10811170574498</v>
      </c>
      <c r="I148" s="168">
        <f>calcs!F141+calcs!K141+calcs!P141+calcs!U141+calcs!Z141+calcs!AE141+calcs!AJ141+calcs!AO141+calcs!AT141+calcs!AY141+calcs!BD141+calcs!BI141</f>
        <v>7.09382899546162</v>
      </c>
      <c r="J148" s="168">
        <f>calcs!G141+calcs!L141+calcs!Q141+calcs!V141+calcs!AA141+calcs!AF141+calcs!AK141+calcs!AP141+calcs!AU141+calcs!AZ141+calcs!BE141+calcs!BJ141</f>
        <v>6.60553586285305</v>
      </c>
      <c r="K148" s="22"/>
      <c r="L148" s="175">
        <f t="shared" si="6"/>
        <v>-0.532117963341804</v>
      </c>
      <c r="M148" s="85"/>
      <c r="N148" s="113"/>
      <c r="O148" s="113"/>
      <c r="P148" s="193">
        <f t="shared" si="5"/>
        <v>-0.248609033186602</v>
      </c>
      <c r="Q148" s="193">
        <f t="shared" si="5"/>
        <v>-0.377286977288682</v>
      </c>
      <c r="R148" s="193">
        <f t="shared" si="5"/>
        <v>-1.01428271028336</v>
      </c>
      <c r="S148" s="193">
        <f t="shared" si="4"/>
        <v>-0.488293132608571</v>
      </c>
      <c r="U148" s="193"/>
      <c r="AB148" s="198"/>
      <c r="AC148" s="198"/>
      <c r="AD148" s="198"/>
      <c r="AE148" s="198"/>
      <c r="AF148" s="198"/>
    </row>
    <row r="149" spans="1:32">
      <c r="A149" s="158" t="s">
        <v>1275</v>
      </c>
      <c r="B149" s="158"/>
      <c r="C149" s="159" t="s">
        <v>298</v>
      </c>
      <c r="D149" s="159"/>
      <c r="E149" s="169"/>
      <c r="F149" s="168">
        <f>calcs!C142+calcs!H142+calcs!M142+calcs!R142+calcs!W142+calcs!AB142+calcs!AG142+calcs!AL142+calcs!AQ142+calcs!AV142+calcs!BA142+calcs!BF142</f>
        <v>12.5519271029063</v>
      </c>
      <c r="G149" s="168">
        <f>calcs!D142+calcs!I142+calcs!N142+calcs!S142+calcs!X142+calcs!AC142+calcs!AH142+calcs!AM142+calcs!AR142+calcs!AW142+calcs!BB142+calcs!BG142</f>
        <v>12.7668378550634</v>
      </c>
      <c r="H149" s="168">
        <f>calcs!E142+calcs!J142+calcs!O142+calcs!T142+calcs!Y142+calcs!AD142+calcs!AI142+calcs!AN142+calcs!AS142+calcs!AX142+calcs!BC142+calcs!BH142</f>
        <v>12.9519339866021</v>
      </c>
      <c r="I149" s="168">
        <f>calcs!F142+calcs!K142+calcs!P142+calcs!U142+calcs!Z142+calcs!AE142+calcs!AJ142+calcs!AO142+calcs!AT142+calcs!AY142+calcs!BD142+calcs!BI142</f>
        <v>11.1917653914884</v>
      </c>
      <c r="J149" s="168">
        <f>calcs!G142+calcs!L142+calcs!Q142+calcs!V142+calcs!AA142+calcs!AF142+calcs!AK142+calcs!AP142+calcs!AU142+calcs!AZ142+calcs!BE142+calcs!BJ142</f>
        <v>11.11104233998</v>
      </c>
      <c r="K149" s="176"/>
      <c r="L149" s="175">
        <f t="shared" si="6"/>
        <v>-0.360221190731583</v>
      </c>
      <c r="M149" s="85"/>
      <c r="N149" s="113"/>
      <c r="O149" s="113"/>
      <c r="P149" s="193">
        <f t="shared" si="5"/>
        <v>0.214910752157039</v>
      </c>
      <c r="Q149" s="193">
        <f t="shared" si="5"/>
        <v>0.18509613153871</v>
      </c>
      <c r="R149" s="193">
        <f t="shared" si="5"/>
        <v>-1.76016859511373</v>
      </c>
      <c r="S149" s="193">
        <f t="shared" si="5"/>
        <v>-0.0807230515083521</v>
      </c>
      <c r="U149" s="193"/>
      <c r="AB149" s="198"/>
      <c r="AC149" s="198"/>
      <c r="AD149" s="198"/>
      <c r="AE149" s="198"/>
      <c r="AF149" s="198"/>
    </row>
    <row r="150" spans="1:32">
      <c r="A150" s="156" t="s">
        <v>1275</v>
      </c>
      <c r="B150" s="156"/>
      <c r="C150" s="157" t="s">
        <v>300</v>
      </c>
      <c r="D150" s="157"/>
      <c r="E150" s="167"/>
      <c r="F150" s="168">
        <f>calcs!C143+calcs!H143+calcs!M143+calcs!R143+calcs!W143+calcs!AB143+calcs!AG143+calcs!AL143+calcs!AQ143+calcs!AV143+calcs!BA143+calcs!BF143</f>
        <v>-3.95822719397775</v>
      </c>
      <c r="G150" s="168">
        <f>calcs!D143+calcs!I143+calcs!N143+calcs!S143+calcs!X143+calcs!AC143+calcs!AH143+calcs!AM143+calcs!AR143+calcs!AW143+calcs!BB143+calcs!BG143</f>
        <v>-4.80585295592513</v>
      </c>
      <c r="H150" s="168">
        <f>calcs!E143+calcs!J143+calcs!O143+calcs!T143+calcs!Y143+calcs!AD143+calcs!AI143+calcs!AN143+calcs!AS143+calcs!AX143+calcs!BC143+calcs!BH143</f>
        <v>-3.42371332504993</v>
      </c>
      <c r="I150" s="168">
        <f>calcs!F143+calcs!K143+calcs!P143+calcs!U143+calcs!Z143+calcs!AE143+calcs!AJ143+calcs!AO143+calcs!AT143+calcs!AY143+calcs!BD143+calcs!BI143</f>
        <v>-5.75223200762907</v>
      </c>
      <c r="J150" s="168">
        <f>calcs!G143+calcs!L143+calcs!Q143+calcs!V143+calcs!AA143+calcs!AF143+calcs!AK143+calcs!AP143+calcs!AU143+calcs!AZ143+calcs!BE143+calcs!BJ143</f>
        <v>-7.15871534269236</v>
      </c>
      <c r="K150" s="22"/>
      <c r="L150" s="175">
        <f t="shared" si="6"/>
        <v>-0.800122037178654</v>
      </c>
      <c r="M150" s="85"/>
      <c r="N150" s="113"/>
      <c r="O150" s="113"/>
      <c r="P150" s="193">
        <f t="shared" ref="P150:S213" si="7">G150-F150</f>
        <v>-0.847625761947381</v>
      </c>
      <c r="Q150" s="193">
        <f t="shared" si="7"/>
        <v>1.38213963087519</v>
      </c>
      <c r="R150" s="193">
        <f t="shared" si="7"/>
        <v>-2.32851868257914</v>
      </c>
      <c r="S150" s="193">
        <f t="shared" si="7"/>
        <v>-1.40648333506329</v>
      </c>
      <c r="U150" s="193"/>
      <c r="AB150" s="198"/>
      <c r="AC150" s="198"/>
      <c r="AD150" s="198"/>
      <c r="AE150" s="198"/>
      <c r="AF150" s="198"/>
    </row>
    <row r="151" spans="1:32">
      <c r="A151" s="158" t="s">
        <v>1275</v>
      </c>
      <c r="B151" s="158"/>
      <c r="C151" s="159" t="s">
        <v>302</v>
      </c>
      <c r="D151" s="159"/>
      <c r="E151" s="169"/>
      <c r="F151" s="168">
        <f>calcs!C144+calcs!H144+calcs!M144+calcs!R144+calcs!W144+calcs!AB144+calcs!AG144+calcs!AL144+calcs!AQ144+calcs!AV144+calcs!BA144+calcs!BF144</f>
        <v>14.2983572148254</v>
      </c>
      <c r="G151" s="168">
        <f>calcs!D144+calcs!I144+calcs!N144+calcs!S144+calcs!X144+calcs!AC144+calcs!AH144+calcs!AM144+calcs!AR144+calcs!AW144+calcs!BB144+calcs!BG144</f>
        <v>14.6169182494566</v>
      </c>
      <c r="H151" s="168">
        <f>calcs!E144+calcs!J144+calcs!O144+calcs!T144+calcs!Y144+calcs!AD144+calcs!AI144+calcs!AN144+calcs!AS144+calcs!AX144+calcs!BC144+calcs!BH144</f>
        <v>13.7665752010509</v>
      </c>
      <c r="I151" s="168">
        <f>calcs!F144+calcs!K144+calcs!P144+calcs!U144+calcs!Z144+calcs!AE144+calcs!AJ144+calcs!AO144+calcs!AT144+calcs!AY144+calcs!BD144+calcs!BI144</f>
        <v>12.9608731054894</v>
      </c>
      <c r="J151" s="168">
        <f>calcs!G144+calcs!L144+calcs!Q144+calcs!V144+calcs!AA144+calcs!AF144+calcs!AK144+calcs!AP144+calcs!AU144+calcs!AZ144+calcs!BE144+calcs!BJ144</f>
        <v>12.33649989286</v>
      </c>
      <c r="K151" s="176"/>
      <c r="L151" s="175">
        <f t="shared" si="6"/>
        <v>-0.490464330491348</v>
      </c>
      <c r="M151" s="85"/>
      <c r="N151" s="113"/>
      <c r="O151" s="113"/>
      <c r="P151" s="193">
        <f t="shared" si="7"/>
        <v>0.318561034631232</v>
      </c>
      <c r="Q151" s="193">
        <f t="shared" si="7"/>
        <v>-0.850343048405758</v>
      </c>
      <c r="R151" s="193">
        <f t="shared" si="7"/>
        <v>-0.805702095561511</v>
      </c>
      <c r="S151" s="193">
        <f t="shared" si="7"/>
        <v>-0.624373212629354</v>
      </c>
      <c r="U151" s="193"/>
      <c r="AB151" s="198"/>
      <c r="AC151" s="198"/>
      <c r="AD151" s="198"/>
      <c r="AE151" s="198"/>
      <c r="AF151" s="198"/>
    </row>
    <row r="152" spans="1:32">
      <c r="A152" s="156" t="s">
        <v>1275</v>
      </c>
      <c r="B152" s="156"/>
      <c r="C152" s="157" t="s">
        <v>304</v>
      </c>
      <c r="D152" s="157"/>
      <c r="E152" s="167"/>
      <c r="F152" s="168">
        <f>calcs!C145+calcs!H145+calcs!M145+calcs!R145+calcs!W145+calcs!AB145+calcs!AG145+calcs!AL145+calcs!AQ145+calcs!AV145+calcs!BA145+calcs!BF145</f>
        <v>9.33293115762756</v>
      </c>
      <c r="G152" s="168">
        <f>calcs!D145+calcs!I145+calcs!N145+calcs!S145+calcs!X145+calcs!AC145+calcs!AH145+calcs!AM145+calcs!AR145+calcs!AW145+calcs!BB145+calcs!BG145</f>
        <v>8.66452460460519</v>
      </c>
      <c r="H152" s="168">
        <f>calcs!E145+calcs!J145+calcs!O145+calcs!T145+calcs!Y145+calcs!AD145+calcs!AI145+calcs!AN145+calcs!AS145+calcs!AX145+calcs!BC145+calcs!BH145</f>
        <v>8.55326990994858</v>
      </c>
      <c r="I152" s="168">
        <f>calcs!F145+calcs!K145+calcs!P145+calcs!U145+calcs!Z145+calcs!AE145+calcs!AJ145+calcs!AO145+calcs!AT145+calcs!AY145+calcs!BD145+calcs!BI145</f>
        <v>7.28098612341878</v>
      </c>
      <c r="J152" s="168">
        <f>calcs!G145+calcs!L145+calcs!Q145+calcs!V145+calcs!AA145+calcs!AF145+calcs!AK145+calcs!AP145+calcs!AU145+calcs!AZ145+calcs!BE145+calcs!BJ145</f>
        <v>7.30996229453136</v>
      </c>
      <c r="K152" s="22"/>
      <c r="L152" s="175">
        <f t="shared" si="6"/>
        <v>-0.505742215774051</v>
      </c>
      <c r="M152" s="85"/>
      <c r="N152" s="113"/>
      <c r="O152" s="113"/>
      <c r="P152" s="193">
        <f t="shared" si="7"/>
        <v>-0.668406553022368</v>
      </c>
      <c r="Q152" s="193">
        <f t="shared" si="7"/>
        <v>-0.111254694656614</v>
      </c>
      <c r="R152" s="193">
        <f t="shared" si="7"/>
        <v>-1.2722837865298</v>
      </c>
      <c r="S152" s="193">
        <f t="shared" si="7"/>
        <v>0.0289761711125758</v>
      </c>
      <c r="U152" s="193"/>
      <c r="AB152" s="198"/>
      <c r="AC152" s="198"/>
      <c r="AD152" s="198"/>
      <c r="AE152" s="198"/>
      <c r="AF152" s="198"/>
    </row>
    <row r="153" spans="1:32">
      <c r="A153" s="158" t="s">
        <v>1275</v>
      </c>
      <c r="B153" s="158"/>
      <c r="C153" s="159" t="s">
        <v>306</v>
      </c>
      <c r="D153" s="159"/>
      <c r="E153" s="169"/>
      <c r="F153" s="168">
        <f>calcs!C146+calcs!H146+calcs!M146+calcs!R146+calcs!W146+calcs!AB146+calcs!AG146+calcs!AL146+calcs!AQ146+calcs!AV146+calcs!BA146+calcs!BF146</f>
        <v>-0.0108267860617661</v>
      </c>
      <c r="G153" s="168">
        <f>calcs!D146+calcs!I146+calcs!N146+calcs!S146+calcs!X146+calcs!AC146+calcs!AH146+calcs!AM146+calcs!AR146+calcs!AW146+calcs!BB146+calcs!BG146</f>
        <v>0.36525014738724</v>
      </c>
      <c r="H153" s="168">
        <f>calcs!E146+calcs!J146+calcs!O146+calcs!T146+calcs!Y146+calcs!AD146+calcs!AI146+calcs!AN146+calcs!AS146+calcs!AX146+calcs!BC146+calcs!BH146</f>
        <v>0.0309851393474965</v>
      </c>
      <c r="I153" s="168">
        <f>calcs!F146+calcs!K146+calcs!P146+calcs!U146+calcs!Z146+calcs!AE146+calcs!AJ146+calcs!AO146+calcs!AT146+calcs!AY146+calcs!BD146+calcs!BI146</f>
        <v>-0.763168388604815</v>
      </c>
      <c r="J153" s="168">
        <f>calcs!G146+calcs!L146+calcs!Q146+calcs!V146+calcs!AA146+calcs!AF146+calcs!AK146+calcs!AP146+calcs!AU146+calcs!AZ146+calcs!BE146+calcs!BJ146</f>
        <v>-1.76087996436194</v>
      </c>
      <c r="K153" s="176"/>
      <c r="L153" s="175">
        <f t="shared" si="6"/>
        <v>-0.437513294575044</v>
      </c>
      <c r="M153" s="85"/>
      <c r="N153" s="113"/>
      <c r="O153" s="113"/>
      <c r="P153" s="193">
        <f t="shared" si="7"/>
        <v>0.376076933449006</v>
      </c>
      <c r="Q153" s="193">
        <f t="shared" si="7"/>
        <v>-0.334265008039743</v>
      </c>
      <c r="R153" s="193">
        <f t="shared" si="7"/>
        <v>-0.794153527952312</v>
      </c>
      <c r="S153" s="193">
        <f t="shared" si="7"/>
        <v>-0.997711575757126</v>
      </c>
      <c r="U153" s="193"/>
      <c r="AB153" s="198"/>
      <c r="AC153" s="198"/>
      <c r="AD153" s="198"/>
      <c r="AE153" s="198"/>
      <c r="AF153" s="198"/>
    </row>
    <row r="154" spans="1:32">
      <c r="A154" s="156" t="s">
        <v>1275</v>
      </c>
      <c r="B154" s="156"/>
      <c r="C154" s="157" t="s">
        <v>308</v>
      </c>
      <c r="D154" s="157"/>
      <c r="E154" s="167"/>
      <c r="F154" s="168">
        <f>calcs!C147+calcs!H147+calcs!M147+calcs!R147+calcs!W147+calcs!AB147+calcs!AG147+calcs!AL147+calcs!AQ147+calcs!AV147+calcs!BA147+calcs!BF147</f>
        <v>-1.49302249641456</v>
      </c>
      <c r="G154" s="168">
        <f>calcs!D147+calcs!I147+calcs!N147+calcs!S147+calcs!X147+calcs!AC147+calcs!AH147+calcs!AM147+calcs!AR147+calcs!AW147+calcs!BB147+calcs!BG147</f>
        <v>-0.876471918129543</v>
      </c>
      <c r="H154" s="168">
        <f>calcs!E147+calcs!J147+calcs!O147+calcs!T147+calcs!Y147+calcs!AD147+calcs!AI147+calcs!AN147+calcs!AS147+calcs!AX147+calcs!BC147+calcs!BH147</f>
        <v>-1.91648688596393</v>
      </c>
      <c r="I154" s="168">
        <f>calcs!F147+calcs!K147+calcs!P147+calcs!U147+calcs!Z147+calcs!AE147+calcs!AJ147+calcs!AO147+calcs!AT147+calcs!AY147+calcs!BD147+calcs!BI147</f>
        <v>-2.29171154668679</v>
      </c>
      <c r="J154" s="168">
        <f>calcs!G147+calcs!L147+calcs!Q147+calcs!V147+calcs!AA147+calcs!AF147+calcs!AK147+calcs!AP147+calcs!AU147+calcs!AZ147+calcs!BE147+calcs!BJ147</f>
        <v>-3.48628782948421</v>
      </c>
      <c r="K154" s="22"/>
      <c r="L154" s="175">
        <f t="shared" si="6"/>
        <v>-0.498316333267412</v>
      </c>
      <c r="M154" s="85"/>
      <c r="N154" s="113"/>
      <c r="O154" s="113"/>
      <c r="P154" s="193">
        <f t="shared" si="7"/>
        <v>0.616550578285019</v>
      </c>
      <c r="Q154" s="193">
        <f t="shared" si="7"/>
        <v>-1.04001496783438</v>
      </c>
      <c r="R154" s="193">
        <f t="shared" si="7"/>
        <v>-0.37522466072286</v>
      </c>
      <c r="S154" s="193">
        <f t="shared" si="7"/>
        <v>-1.19457628279742</v>
      </c>
      <c r="U154" s="193"/>
      <c r="AB154" s="198"/>
      <c r="AC154" s="198"/>
      <c r="AD154" s="198"/>
      <c r="AE154" s="198"/>
      <c r="AF154" s="198"/>
    </row>
    <row r="155" spans="1:32">
      <c r="A155" s="158" t="s">
        <v>1275</v>
      </c>
      <c r="B155" s="158"/>
      <c r="C155" s="159" t="s">
        <v>310</v>
      </c>
      <c r="D155" s="159"/>
      <c r="E155" s="169"/>
      <c r="F155" s="168">
        <f>calcs!C148+calcs!H148+calcs!M148+calcs!R148+calcs!W148+calcs!AB148+calcs!AG148+calcs!AL148+calcs!AQ148+calcs!AV148+calcs!BA148+calcs!BF148</f>
        <v>0.488144141945009</v>
      </c>
      <c r="G155" s="168">
        <f>calcs!D148+calcs!I148+calcs!N148+calcs!S148+calcs!X148+calcs!AC148+calcs!AH148+calcs!AM148+calcs!AR148+calcs!AW148+calcs!BB148+calcs!BG148</f>
        <v>0.49517777623101</v>
      </c>
      <c r="H155" s="168">
        <f>calcs!E148+calcs!J148+calcs!O148+calcs!T148+calcs!Y148+calcs!AD148+calcs!AI148+calcs!AN148+calcs!AS148+calcs!AX148+calcs!BC148+calcs!BH148</f>
        <v>1.01279576089728</v>
      </c>
      <c r="I155" s="168">
        <f>calcs!F148+calcs!K148+calcs!P148+calcs!U148+calcs!Z148+calcs!AE148+calcs!AJ148+calcs!AO148+calcs!AT148+calcs!AY148+calcs!BD148+calcs!BI148</f>
        <v>0.425864882230963</v>
      </c>
      <c r="J155" s="168">
        <f>calcs!G148+calcs!L148+calcs!Q148+calcs!V148+calcs!AA148+calcs!AF148+calcs!AK148+calcs!AP148+calcs!AU148+calcs!AZ148+calcs!BE148+calcs!BJ148</f>
        <v>0.151469719215645</v>
      </c>
      <c r="K155" s="176"/>
      <c r="L155" s="175">
        <f t="shared" si="6"/>
        <v>-0.0841686056823408</v>
      </c>
      <c r="M155" s="85"/>
      <c r="N155" s="113"/>
      <c r="O155" s="113"/>
      <c r="P155" s="193">
        <f t="shared" si="7"/>
        <v>0.00703363428600112</v>
      </c>
      <c r="Q155" s="193">
        <f t="shared" si="7"/>
        <v>0.517617984666266</v>
      </c>
      <c r="R155" s="193">
        <f t="shared" si="7"/>
        <v>-0.586930878666313</v>
      </c>
      <c r="S155" s="193">
        <f t="shared" si="7"/>
        <v>-0.274395163015318</v>
      </c>
      <c r="U155" s="193"/>
      <c r="AB155" s="198"/>
      <c r="AC155" s="198"/>
      <c r="AD155" s="198"/>
      <c r="AE155" s="198"/>
      <c r="AF155" s="198"/>
    </row>
    <row r="156" spans="1:32">
      <c r="A156" s="156" t="s">
        <v>1275</v>
      </c>
      <c r="B156" s="156"/>
      <c r="C156" s="157" t="s">
        <v>312</v>
      </c>
      <c r="D156" s="157"/>
      <c r="E156" s="167"/>
      <c r="F156" s="168">
        <f>calcs!C149+calcs!H149+calcs!M149+calcs!R149+calcs!W149+calcs!AB149+calcs!AG149+calcs!AL149+calcs!AQ149+calcs!AV149+calcs!BA149+calcs!BF149</f>
        <v>0.226924260446304</v>
      </c>
      <c r="G156" s="168">
        <f>calcs!D149+calcs!I149+calcs!N149+calcs!S149+calcs!X149+calcs!AC149+calcs!AH149+calcs!AM149+calcs!AR149+calcs!AW149+calcs!BB149+calcs!BG149</f>
        <v>0.21051600921806</v>
      </c>
      <c r="H156" s="168">
        <f>calcs!E149+calcs!J149+calcs!O149+calcs!T149+calcs!Y149+calcs!AD149+calcs!AI149+calcs!AN149+calcs!AS149+calcs!AX149+calcs!BC149+calcs!BH149</f>
        <v>0.0330731814058147</v>
      </c>
      <c r="I156" s="168">
        <f>calcs!F149+calcs!K149+calcs!P149+calcs!U149+calcs!Z149+calcs!AE149+calcs!AJ149+calcs!AO149+calcs!AT149+calcs!AY149+calcs!BD149+calcs!BI149</f>
        <v>-0.906270424700383</v>
      </c>
      <c r="J156" s="168">
        <f>calcs!G149+calcs!L149+calcs!Q149+calcs!V149+calcs!AA149+calcs!AF149+calcs!AK149+calcs!AP149+calcs!AU149+calcs!AZ149+calcs!BE149+calcs!BJ149</f>
        <v>-2.5293223452058</v>
      </c>
      <c r="K156" s="22"/>
      <c r="L156" s="175">
        <f t="shared" si="6"/>
        <v>-0.689061651413026</v>
      </c>
      <c r="M156" s="85"/>
      <c r="N156" s="113"/>
      <c r="O156" s="113"/>
      <c r="P156" s="193">
        <f t="shared" si="7"/>
        <v>-0.0164082512282437</v>
      </c>
      <c r="Q156" s="193">
        <f t="shared" si="7"/>
        <v>-0.177442827812245</v>
      </c>
      <c r="R156" s="193">
        <f t="shared" si="7"/>
        <v>-0.939343606106197</v>
      </c>
      <c r="S156" s="193">
        <f t="shared" si="7"/>
        <v>-1.62305192050542</v>
      </c>
      <c r="U156" s="193"/>
      <c r="AB156" s="198"/>
      <c r="AC156" s="198"/>
      <c r="AD156" s="198"/>
      <c r="AE156" s="198"/>
      <c r="AF156" s="198"/>
    </row>
    <row r="157" spans="1:32">
      <c r="A157" s="158" t="s">
        <v>1275</v>
      </c>
      <c r="B157" s="158"/>
      <c r="C157" s="159" t="s">
        <v>314</v>
      </c>
      <c r="D157" s="159"/>
      <c r="E157" s="169"/>
      <c r="F157" s="168">
        <f>calcs!C150+calcs!H150+calcs!M150+calcs!R150+calcs!W150+calcs!AB150+calcs!AG150+calcs!AL150+calcs!AQ150+calcs!AV150+calcs!BA150+calcs!BF150</f>
        <v>-0.410799974467226</v>
      </c>
      <c r="G157" s="168">
        <f>calcs!D150+calcs!I150+calcs!N150+calcs!S150+calcs!X150+calcs!AC150+calcs!AH150+calcs!AM150+calcs!AR150+calcs!AW150+calcs!BB150+calcs!BG150</f>
        <v>0.379506655672298</v>
      </c>
      <c r="H157" s="168">
        <f>calcs!E150+calcs!J150+calcs!O150+calcs!T150+calcs!Y150+calcs!AD150+calcs!AI150+calcs!AN150+calcs!AS150+calcs!AX150+calcs!BC150+calcs!BH150</f>
        <v>-0.0398217356599888</v>
      </c>
      <c r="I157" s="168">
        <f>calcs!F150+calcs!K150+calcs!P150+calcs!U150+calcs!Z150+calcs!AE150+calcs!AJ150+calcs!AO150+calcs!AT150+calcs!AY150+calcs!BD150+calcs!BI150</f>
        <v>-0.624462716028202</v>
      </c>
      <c r="J157" s="168">
        <f>calcs!G150+calcs!L150+calcs!Q150+calcs!V150+calcs!AA150+calcs!AF150+calcs!AK150+calcs!AP150+calcs!AU150+calcs!AZ150+calcs!BE150+calcs!BJ150</f>
        <v>-0.789739903187657</v>
      </c>
      <c r="K157" s="176"/>
      <c r="L157" s="175">
        <f t="shared" si="6"/>
        <v>-0.0947349821801076</v>
      </c>
      <c r="M157" s="85"/>
      <c r="N157" s="113"/>
      <c r="O157" s="113"/>
      <c r="P157" s="193">
        <f t="shared" si="7"/>
        <v>0.790306630139524</v>
      </c>
      <c r="Q157" s="193">
        <f t="shared" si="7"/>
        <v>-0.419328391332287</v>
      </c>
      <c r="R157" s="193">
        <f t="shared" si="7"/>
        <v>-0.584640980368213</v>
      </c>
      <c r="S157" s="193">
        <f t="shared" si="7"/>
        <v>-0.165277187159454</v>
      </c>
      <c r="U157" s="193"/>
      <c r="AB157" s="198"/>
      <c r="AC157" s="198"/>
      <c r="AD157" s="198"/>
      <c r="AE157" s="198"/>
      <c r="AF157" s="198"/>
    </row>
    <row r="158" spans="1:32">
      <c r="A158" s="156" t="s">
        <v>1275</v>
      </c>
      <c r="B158" s="156"/>
      <c r="C158" s="157" t="s">
        <v>316</v>
      </c>
      <c r="D158" s="157"/>
      <c r="E158" s="167"/>
      <c r="F158" s="168">
        <f>calcs!C151+calcs!H151+calcs!M151+calcs!R151+calcs!W151+calcs!AB151+calcs!AG151+calcs!AL151+calcs!AQ151+calcs!AV151+calcs!BA151+calcs!BF151</f>
        <v>2.36920107451742</v>
      </c>
      <c r="G158" s="168">
        <f>calcs!D151+calcs!I151+calcs!N151+calcs!S151+calcs!X151+calcs!AC151+calcs!AH151+calcs!AM151+calcs!AR151+calcs!AW151+calcs!BB151+calcs!BG151</f>
        <v>2.24508567298863</v>
      </c>
      <c r="H158" s="168">
        <f>calcs!E151+calcs!J151+calcs!O151+calcs!T151+calcs!Y151+calcs!AD151+calcs!AI151+calcs!AN151+calcs!AS151+calcs!AX151+calcs!BC151+calcs!BH151</f>
        <v>2.36035569783087</v>
      </c>
      <c r="I158" s="168">
        <f>calcs!F151+calcs!K151+calcs!P151+calcs!U151+calcs!Z151+calcs!AE151+calcs!AJ151+calcs!AO151+calcs!AT151+calcs!AY151+calcs!BD151+calcs!BI151</f>
        <v>1.01689172994371</v>
      </c>
      <c r="J158" s="168">
        <f>calcs!G151+calcs!L151+calcs!Q151+calcs!V151+calcs!AA151+calcs!AF151+calcs!AK151+calcs!AP151+calcs!AU151+calcs!AZ151+calcs!BE151+calcs!BJ151</f>
        <v>1.11340022678502</v>
      </c>
      <c r="K158" s="22"/>
      <c r="L158" s="175">
        <f t="shared" si="6"/>
        <v>-0.313950211933098</v>
      </c>
      <c r="M158" s="85"/>
      <c r="N158" s="113"/>
      <c r="O158" s="113"/>
      <c r="P158" s="193">
        <f t="shared" si="7"/>
        <v>-0.124115401528788</v>
      </c>
      <c r="Q158" s="193">
        <f t="shared" si="7"/>
        <v>0.115270024842243</v>
      </c>
      <c r="R158" s="193">
        <f t="shared" si="7"/>
        <v>-1.34346396788716</v>
      </c>
      <c r="S158" s="193">
        <f t="shared" si="7"/>
        <v>0.0965084968413159</v>
      </c>
      <c r="U158" s="193"/>
      <c r="AB158" s="198"/>
      <c r="AC158" s="198"/>
      <c r="AD158" s="198"/>
      <c r="AE158" s="198"/>
      <c r="AF158" s="198"/>
    </row>
    <row r="159" spans="1:32">
      <c r="A159" s="158" t="s">
        <v>1276</v>
      </c>
      <c r="B159" s="158"/>
      <c r="C159" s="159" t="s">
        <v>318</v>
      </c>
      <c r="D159" s="159"/>
      <c r="E159" s="169"/>
      <c r="F159" s="168">
        <f>calcs!C152+calcs!H152+calcs!M152+calcs!R152+calcs!W152+calcs!AB152+calcs!AG152+calcs!AL152+calcs!AQ152+calcs!AV152+calcs!BA152+calcs!BF152</f>
        <v>1.10954851081384</v>
      </c>
      <c r="G159" s="168">
        <f>calcs!D152+calcs!I152+calcs!N152+calcs!S152+calcs!X152+calcs!AC152+calcs!AH152+calcs!AM152+calcs!AR152+calcs!AW152+calcs!BB152+calcs!BG152</f>
        <v>0.677892377745152</v>
      </c>
      <c r="H159" s="168">
        <f>calcs!E152+calcs!J152+calcs!O152+calcs!T152+calcs!Y152+calcs!AD152+calcs!AI152+calcs!AN152+calcs!AS152+calcs!AX152+calcs!BC152+calcs!BH152</f>
        <v>0.500255370213621</v>
      </c>
      <c r="I159" s="168">
        <f>calcs!F152+calcs!K152+calcs!P152+calcs!U152+calcs!Z152+calcs!AE152+calcs!AJ152+calcs!AO152+calcs!AT152+calcs!AY152+calcs!BD152+calcs!BI152</f>
        <v>0.293271871185572</v>
      </c>
      <c r="J159" s="168">
        <f>calcs!G152+calcs!L152+calcs!Q152+calcs!V152+calcs!AA152+calcs!AF152+calcs!AK152+calcs!AP152+calcs!AU152+calcs!AZ152+calcs!BE152+calcs!BJ152</f>
        <v>-0.429878646562091</v>
      </c>
      <c r="K159" s="176"/>
      <c r="L159" s="175">
        <f t="shared" si="6"/>
        <v>-0.384856789343982</v>
      </c>
      <c r="M159" s="85"/>
      <c r="N159" s="113"/>
      <c r="O159" s="113"/>
      <c r="P159" s="193">
        <f t="shared" si="7"/>
        <v>-0.431656133068685</v>
      </c>
      <c r="Q159" s="193">
        <f t="shared" si="7"/>
        <v>-0.177637007531531</v>
      </c>
      <c r="R159" s="193">
        <f t="shared" si="7"/>
        <v>-0.206983499028049</v>
      </c>
      <c r="S159" s="193">
        <f t="shared" si="7"/>
        <v>-0.723150517747663</v>
      </c>
      <c r="U159" s="193"/>
      <c r="AB159" s="198"/>
      <c r="AC159" s="198"/>
      <c r="AD159" s="198"/>
      <c r="AE159" s="198"/>
      <c r="AF159" s="198"/>
    </row>
    <row r="160" spans="1:32">
      <c r="A160" s="156" t="s">
        <v>1276</v>
      </c>
      <c r="B160" s="156"/>
      <c r="C160" s="157" t="s">
        <v>320</v>
      </c>
      <c r="D160" s="157"/>
      <c r="E160" s="167"/>
      <c r="F160" s="168">
        <f>calcs!C153+calcs!H153+calcs!M153+calcs!R153+calcs!W153+calcs!AB153+calcs!AG153+calcs!AL153+calcs!AQ153+calcs!AV153+calcs!BA153+calcs!BF153</f>
        <v>4.39000814201913</v>
      </c>
      <c r="G160" s="168">
        <f>calcs!D153+calcs!I153+calcs!N153+calcs!S153+calcs!X153+calcs!AC153+calcs!AH153+calcs!AM153+calcs!AR153+calcs!AW153+calcs!BB153+calcs!BG153</f>
        <v>3.80063786504309</v>
      </c>
      <c r="H160" s="168">
        <f>calcs!E153+calcs!J153+calcs!O153+calcs!T153+calcs!Y153+calcs!AD153+calcs!AI153+calcs!AN153+calcs!AS153+calcs!AX153+calcs!BC153+calcs!BH153</f>
        <v>4.00914178528694</v>
      </c>
      <c r="I160" s="168">
        <f>calcs!F153+calcs!K153+calcs!P153+calcs!U153+calcs!Z153+calcs!AE153+calcs!AJ153+calcs!AO153+calcs!AT153+calcs!AY153+calcs!BD153+calcs!BI153</f>
        <v>4.15742392923181</v>
      </c>
      <c r="J160" s="168">
        <f>calcs!G153+calcs!L153+calcs!Q153+calcs!V153+calcs!AA153+calcs!AF153+calcs!AK153+calcs!AP153+calcs!AU153+calcs!AZ153+calcs!BE153+calcs!BJ153</f>
        <v>3.63528350718614</v>
      </c>
      <c r="K160" s="22"/>
      <c r="L160" s="175">
        <f t="shared" si="6"/>
        <v>-0.188681158708248</v>
      </c>
      <c r="M160" s="85"/>
      <c r="N160" s="113"/>
      <c r="O160" s="113"/>
      <c r="P160" s="193">
        <f t="shared" si="7"/>
        <v>-0.589370276976046</v>
      </c>
      <c r="Q160" s="193">
        <f t="shared" si="7"/>
        <v>0.208503920243853</v>
      </c>
      <c r="R160" s="193">
        <f t="shared" si="7"/>
        <v>0.14828214394487</v>
      </c>
      <c r="S160" s="193">
        <f t="shared" si="7"/>
        <v>-0.522140422045669</v>
      </c>
      <c r="U160" s="193"/>
      <c r="AB160" s="198"/>
      <c r="AC160" s="198"/>
      <c r="AD160" s="198"/>
      <c r="AE160" s="198"/>
      <c r="AF160" s="198"/>
    </row>
    <row r="161" spans="1:32">
      <c r="A161" s="158" t="s">
        <v>1276</v>
      </c>
      <c r="B161" s="158"/>
      <c r="C161" s="159" t="s">
        <v>322</v>
      </c>
      <c r="D161" s="159"/>
      <c r="E161" s="169"/>
      <c r="F161" s="168">
        <f>calcs!C154+calcs!H154+calcs!M154+calcs!R154+calcs!W154+calcs!AB154+calcs!AG154+calcs!AL154+calcs!AQ154+calcs!AV154+calcs!BA154+calcs!BF154</f>
        <v>-0.754634943507265</v>
      </c>
      <c r="G161" s="168">
        <f>calcs!D154+calcs!I154+calcs!N154+calcs!S154+calcs!X154+calcs!AC154+calcs!AH154+calcs!AM154+calcs!AR154+calcs!AW154+calcs!BB154+calcs!BG154</f>
        <v>-0.479903785322721</v>
      </c>
      <c r="H161" s="168">
        <f>calcs!E154+calcs!J154+calcs!O154+calcs!T154+calcs!Y154+calcs!AD154+calcs!AI154+calcs!AN154+calcs!AS154+calcs!AX154+calcs!BC154+calcs!BH154</f>
        <v>-0.558540973891712</v>
      </c>
      <c r="I161" s="168">
        <f>calcs!F154+calcs!K154+calcs!P154+calcs!U154+calcs!Z154+calcs!AE154+calcs!AJ154+calcs!AO154+calcs!AT154+calcs!AY154+calcs!BD154+calcs!BI154</f>
        <v>-0.906667183258311</v>
      </c>
      <c r="J161" s="168">
        <f>calcs!G154+calcs!L154+calcs!Q154+calcs!V154+calcs!AA154+calcs!AF154+calcs!AK154+calcs!AP154+calcs!AU154+calcs!AZ154+calcs!BE154+calcs!BJ154</f>
        <v>-0.478737273465033</v>
      </c>
      <c r="K161" s="176"/>
      <c r="L161" s="175">
        <f t="shared" si="6"/>
        <v>0.0689744175105582</v>
      </c>
      <c r="M161" s="85"/>
      <c r="N161" s="113"/>
      <c r="O161" s="113"/>
      <c r="P161" s="193">
        <f t="shared" si="7"/>
        <v>0.274731158184544</v>
      </c>
      <c r="Q161" s="193">
        <f t="shared" si="7"/>
        <v>-0.0786371885689912</v>
      </c>
      <c r="R161" s="193">
        <f t="shared" si="7"/>
        <v>-0.348126209366599</v>
      </c>
      <c r="S161" s="193">
        <f t="shared" si="7"/>
        <v>0.427929909793279</v>
      </c>
      <c r="U161" s="193"/>
      <c r="AB161" s="198"/>
      <c r="AC161" s="198"/>
      <c r="AD161" s="198"/>
      <c r="AE161" s="198"/>
      <c r="AF161" s="198"/>
    </row>
    <row r="162" spans="1:32">
      <c r="A162" s="156" t="s">
        <v>1276</v>
      </c>
      <c r="B162" s="156"/>
      <c r="C162" s="157" t="s">
        <v>324</v>
      </c>
      <c r="D162" s="157"/>
      <c r="E162" s="167"/>
      <c r="F162" s="168">
        <f>calcs!C155+calcs!H155+calcs!M155+calcs!R155+calcs!W155+calcs!AB155+calcs!AG155+calcs!AL155+calcs!AQ155+calcs!AV155+calcs!BA155+calcs!BF155</f>
        <v>5.59622165858191</v>
      </c>
      <c r="G162" s="168">
        <f>calcs!D155+calcs!I155+calcs!N155+calcs!S155+calcs!X155+calcs!AC155+calcs!AH155+calcs!AM155+calcs!AR155+calcs!AW155+calcs!BB155+calcs!BG155</f>
        <v>6.52924812134839</v>
      </c>
      <c r="H162" s="168">
        <f>calcs!E155+calcs!J155+calcs!O155+calcs!T155+calcs!Y155+calcs!AD155+calcs!AI155+calcs!AN155+calcs!AS155+calcs!AX155+calcs!BC155+calcs!BH155</f>
        <v>6.61249038910304</v>
      </c>
      <c r="I162" s="168">
        <f>calcs!F155+calcs!K155+calcs!P155+calcs!U155+calcs!Z155+calcs!AE155+calcs!AJ155+calcs!AO155+calcs!AT155+calcs!AY155+calcs!BD155+calcs!BI155</f>
        <v>6.92731078482452</v>
      </c>
      <c r="J162" s="168">
        <f>calcs!G155+calcs!L155+calcs!Q155+calcs!V155+calcs!AA155+calcs!AF155+calcs!AK155+calcs!AP155+calcs!AU155+calcs!AZ155+calcs!BE155+calcs!BJ155</f>
        <v>7.06507037250677</v>
      </c>
      <c r="K162" s="22"/>
      <c r="L162" s="175">
        <f t="shared" si="6"/>
        <v>0.367212178481215</v>
      </c>
      <c r="M162" s="85"/>
      <c r="N162" s="113"/>
      <c r="O162" s="113"/>
      <c r="P162" s="193">
        <f t="shared" si="7"/>
        <v>0.933026462766481</v>
      </c>
      <c r="Q162" s="193">
        <f t="shared" si="7"/>
        <v>0.0832422677546534</v>
      </c>
      <c r="R162" s="193">
        <f t="shared" si="7"/>
        <v>0.314820395721481</v>
      </c>
      <c r="S162" s="193">
        <f t="shared" si="7"/>
        <v>0.137759587682245</v>
      </c>
      <c r="U162" s="193"/>
      <c r="AB162" s="198"/>
      <c r="AC162" s="198"/>
      <c r="AD162" s="198"/>
      <c r="AE162" s="198"/>
      <c r="AF162" s="198"/>
    </row>
    <row r="163" spans="1:32">
      <c r="A163" s="158" t="s">
        <v>1276</v>
      </c>
      <c r="B163" s="158"/>
      <c r="C163" s="159" t="s">
        <v>326</v>
      </c>
      <c r="D163" s="159"/>
      <c r="E163" s="169"/>
      <c r="F163" s="168">
        <f>calcs!C156+calcs!H156+calcs!M156+calcs!R156+calcs!W156+calcs!AB156+calcs!AG156+calcs!AL156+calcs!AQ156+calcs!AV156+calcs!BA156+calcs!BF156</f>
        <v>4.94204535057036</v>
      </c>
      <c r="G163" s="168">
        <f>calcs!D156+calcs!I156+calcs!N156+calcs!S156+calcs!X156+calcs!AC156+calcs!AH156+calcs!AM156+calcs!AR156+calcs!AW156+calcs!BB156+calcs!BG156</f>
        <v>4.87337016141755</v>
      </c>
      <c r="H163" s="168">
        <f>calcs!E156+calcs!J156+calcs!O156+calcs!T156+calcs!Y156+calcs!AD156+calcs!AI156+calcs!AN156+calcs!AS156+calcs!AX156+calcs!BC156+calcs!BH156</f>
        <v>4.75797327954563</v>
      </c>
      <c r="I163" s="168">
        <f>calcs!F156+calcs!K156+calcs!P156+calcs!U156+calcs!Z156+calcs!AE156+calcs!AJ156+calcs!AO156+calcs!AT156+calcs!AY156+calcs!BD156+calcs!BI156</f>
        <v>4.22379919801079</v>
      </c>
      <c r="J163" s="168">
        <f>calcs!G156+calcs!L156+calcs!Q156+calcs!V156+calcs!AA156+calcs!AF156+calcs!AK156+calcs!AP156+calcs!AU156+calcs!AZ156+calcs!BE156+calcs!BJ156</f>
        <v>4.63431591795062</v>
      </c>
      <c r="K163" s="176"/>
      <c r="L163" s="175">
        <f t="shared" si="6"/>
        <v>-0.0769323581549353</v>
      </c>
      <c r="M163" s="85"/>
      <c r="N163" s="113"/>
      <c r="O163" s="113"/>
      <c r="P163" s="193">
        <f t="shared" si="7"/>
        <v>-0.0686751891528061</v>
      </c>
      <c r="Q163" s="193">
        <f t="shared" si="7"/>
        <v>-0.115396881871916</v>
      </c>
      <c r="R163" s="193">
        <f t="shared" si="7"/>
        <v>-0.534174081534848</v>
      </c>
      <c r="S163" s="193">
        <f t="shared" si="7"/>
        <v>0.41051671993983</v>
      </c>
      <c r="U163" s="193"/>
      <c r="AB163" s="198"/>
      <c r="AC163" s="198"/>
      <c r="AD163" s="198"/>
      <c r="AE163" s="198"/>
      <c r="AF163" s="198"/>
    </row>
    <row r="164" spans="1:32">
      <c r="A164" s="156" t="s">
        <v>1276</v>
      </c>
      <c r="B164" s="156"/>
      <c r="C164" s="157" t="s">
        <v>328</v>
      </c>
      <c r="D164" s="157"/>
      <c r="E164" s="167"/>
      <c r="F164" s="168">
        <f>calcs!C157+calcs!H157+calcs!M157+calcs!R157+calcs!W157+calcs!AB157+calcs!AG157+calcs!AL157+calcs!AQ157+calcs!AV157+calcs!BA157+calcs!BF157</f>
        <v>0.989904146720745</v>
      </c>
      <c r="G164" s="168">
        <f>calcs!D157+calcs!I157+calcs!N157+calcs!S157+calcs!X157+calcs!AC157+calcs!AH157+calcs!AM157+calcs!AR157+calcs!AW157+calcs!BB157+calcs!BG157</f>
        <v>1.26693208990761</v>
      </c>
      <c r="H164" s="168">
        <f>calcs!E157+calcs!J157+calcs!O157+calcs!T157+calcs!Y157+calcs!AD157+calcs!AI157+calcs!AN157+calcs!AS157+calcs!AX157+calcs!BC157+calcs!BH157</f>
        <v>1.62834621025973</v>
      </c>
      <c r="I164" s="168">
        <f>calcs!F157+calcs!K157+calcs!P157+calcs!U157+calcs!Z157+calcs!AE157+calcs!AJ157+calcs!AO157+calcs!AT157+calcs!AY157+calcs!BD157+calcs!BI157</f>
        <v>1.41087594472872</v>
      </c>
      <c r="J164" s="168">
        <f>calcs!G157+calcs!L157+calcs!Q157+calcs!V157+calcs!AA157+calcs!AF157+calcs!AK157+calcs!AP157+calcs!AU157+calcs!AZ157+calcs!BE157+calcs!BJ157</f>
        <v>1.12096812532027</v>
      </c>
      <c r="K164" s="22"/>
      <c r="L164" s="175">
        <f t="shared" si="6"/>
        <v>0.0327659946498808</v>
      </c>
      <c r="M164" s="85"/>
      <c r="N164" s="113"/>
      <c r="O164" s="113"/>
      <c r="P164" s="193">
        <f t="shared" si="7"/>
        <v>0.277027943186865</v>
      </c>
      <c r="Q164" s="193">
        <f t="shared" si="7"/>
        <v>0.361414120352122</v>
      </c>
      <c r="R164" s="193">
        <f t="shared" si="7"/>
        <v>-0.217470265531016</v>
      </c>
      <c r="S164" s="193">
        <f t="shared" si="7"/>
        <v>-0.289907819408448</v>
      </c>
      <c r="U164" s="193"/>
      <c r="AB164" s="198"/>
      <c r="AC164" s="198"/>
      <c r="AD164" s="198"/>
      <c r="AE164" s="198"/>
      <c r="AF164" s="198"/>
    </row>
    <row r="165" spans="1:32">
      <c r="A165" s="158" t="s">
        <v>1276</v>
      </c>
      <c r="B165" s="158"/>
      <c r="C165" s="159" t="s">
        <v>330</v>
      </c>
      <c r="D165" s="159"/>
      <c r="E165" s="169"/>
      <c r="F165" s="168">
        <f>calcs!C158+calcs!H158+calcs!M158+calcs!R158+calcs!W158+calcs!AB158+calcs!AG158+calcs!AL158+calcs!AQ158+calcs!AV158+calcs!BA158+calcs!BF158</f>
        <v>0.410147260350405</v>
      </c>
      <c r="G165" s="168">
        <f>calcs!D158+calcs!I158+calcs!N158+calcs!S158+calcs!X158+calcs!AC158+calcs!AH158+calcs!AM158+calcs!AR158+calcs!AW158+calcs!BB158+calcs!BG158</f>
        <v>0.676954760554592</v>
      </c>
      <c r="H165" s="168">
        <f>calcs!E158+calcs!J158+calcs!O158+calcs!T158+calcs!Y158+calcs!AD158+calcs!AI158+calcs!AN158+calcs!AS158+calcs!AX158+calcs!BC158+calcs!BH158</f>
        <v>2.0157252271579</v>
      </c>
      <c r="I165" s="168">
        <f>calcs!F158+calcs!K158+calcs!P158+calcs!U158+calcs!Z158+calcs!AE158+calcs!AJ158+calcs!AO158+calcs!AT158+calcs!AY158+calcs!BD158+calcs!BI158</f>
        <v>1.1696784248293</v>
      </c>
      <c r="J165" s="168">
        <f>calcs!G158+calcs!L158+calcs!Q158+calcs!V158+calcs!AA158+calcs!AF158+calcs!AK158+calcs!AP158+calcs!AU158+calcs!AZ158+calcs!BE158+calcs!BJ158</f>
        <v>1.14697101505259</v>
      </c>
      <c r="K165" s="176"/>
      <c r="L165" s="175">
        <f t="shared" si="6"/>
        <v>0.184205938675546</v>
      </c>
      <c r="M165" s="85"/>
      <c r="N165" s="113"/>
      <c r="O165" s="113"/>
      <c r="P165" s="193">
        <f t="shared" si="7"/>
        <v>0.266807500204188</v>
      </c>
      <c r="Q165" s="193">
        <f t="shared" si="7"/>
        <v>1.33877046660331</v>
      </c>
      <c r="R165" s="193">
        <f t="shared" si="7"/>
        <v>-0.846046802328595</v>
      </c>
      <c r="S165" s="193">
        <f t="shared" si="7"/>
        <v>-0.0227074097767173</v>
      </c>
      <c r="U165" s="193"/>
      <c r="AB165" s="198"/>
      <c r="AC165" s="198"/>
      <c r="AD165" s="198"/>
      <c r="AE165" s="198"/>
      <c r="AF165" s="198"/>
    </row>
    <row r="166" spans="1:32">
      <c r="A166" s="156" t="s">
        <v>1276</v>
      </c>
      <c r="B166" s="156"/>
      <c r="C166" s="157" t="s">
        <v>332</v>
      </c>
      <c r="D166" s="157"/>
      <c r="E166" s="167"/>
      <c r="F166" s="168">
        <f>calcs!C159+calcs!H159+calcs!M159+calcs!R159+calcs!W159+calcs!AB159+calcs!AG159+calcs!AL159+calcs!AQ159+calcs!AV159+calcs!BA159+calcs!BF159</f>
        <v>1.61572637539101</v>
      </c>
      <c r="G166" s="168">
        <f>calcs!D159+calcs!I159+calcs!N159+calcs!S159+calcs!X159+calcs!AC159+calcs!AH159+calcs!AM159+calcs!AR159+calcs!AW159+calcs!BB159+calcs!BG159</f>
        <v>0.713753490731239</v>
      </c>
      <c r="H166" s="168">
        <f>calcs!E159+calcs!J159+calcs!O159+calcs!T159+calcs!Y159+calcs!AD159+calcs!AI159+calcs!AN159+calcs!AS159+calcs!AX159+calcs!BC159+calcs!BH159</f>
        <v>-0.42826351485493</v>
      </c>
      <c r="I166" s="168">
        <f>calcs!F159+calcs!K159+calcs!P159+calcs!U159+calcs!Z159+calcs!AE159+calcs!AJ159+calcs!AO159+calcs!AT159+calcs!AY159+calcs!BD159+calcs!BI159</f>
        <v>-0.661463271365582</v>
      </c>
      <c r="J166" s="168">
        <f>calcs!G159+calcs!L159+calcs!Q159+calcs!V159+calcs!AA159+calcs!AF159+calcs!AK159+calcs!AP159+calcs!AU159+calcs!AZ159+calcs!BE159+calcs!BJ159</f>
        <v>-1.30533000460914</v>
      </c>
      <c r="K166" s="22"/>
      <c r="L166" s="175">
        <f t="shared" si="6"/>
        <v>-0.730264095000039</v>
      </c>
      <c r="M166" s="85"/>
      <c r="N166" s="113"/>
      <c r="O166" s="113"/>
      <c r="P166" s="193">
        <f t="shared" si="7"/>
        <v>-0.901972884659774</v>
      </c>
      <c r="Q166" s="193">
        <f t="shared" si="7"/>
        <v>-1.14201700558617</v>
      </c>
      <c r="R166" s="193">
        <f t="shared" si="7"/>
        <v>-0.233199756510652</v>
      </c>
      <c r="S166" s="193">
        <f t="shared" si="7"/>
        <v>-0.643866733243561</v>
      </c>
      <c r="U166" s="193"/>
      <c r="AB166" s="198"/>
      <c r="AC166" s="198"/>
      <c r="AD166" s="198"/>
      <c r="AE166" s="198"/>
      <c r="AF166" s="198"/>
    </row>
    <row r="167" spans="1:32">
      <c r="A167" s="158" t="s">
        <v>1276</v>
      </c>
      <c r="B167" s="158"/>
      <c r="C167" s="159" t="s">
        <v>334</v>
      </c>
      <c r="D167" s="159"/>
      <c r="E167" s="169"/>
      <c r="F167" s="168">
        <f>calcs!C160+calcs!H160+calcs!M160+calcs!R160+calcs!W160+calcs!AB160+calcs!AG160+calcs!AL160+calcs!AQ160+calcs!AV160+calcs!BA160+calcs!BF160</f>
        <v>5.94849960117173</v>
      </c>
      <c r="G167" s="168">
        <f>calcs!D160+calcs!I160+calcs!N160+calcs!S160+calcs!X160+calcs!AC160+calcs!AH160+calcs!AM160+calcs!AR160+calcs!AW160+calcs!BB160+calcs!BG160</f>
        <v>5.20304360835987</v>
      </c>
      <c r="H167" s="168">
        <f>calcs!E160+calcs!J160+calcs!O160+calcs!T160+calcs!Y160+calcs!AD160+calcs!AI160+calcs!AN160+calcs!AS160+calcs!AX160+calcs!BC160+calcs!BH160</f>
        <v>4.62748896187798</v>
      </c>
      <c r="I167" s="168">
        <f>calcs!F160+calcs!K160+calcs!P160+calcs!U160+calcs!Z160+calcs!AE160+calcs!AJ160+calcs!AO160+calcs!AT160+calcs!AY160+calcs!BD160+calcs!BI160</f>
        <v>4.37641080631688</v>
      </c>
      <c r="J167" s="168">
        <f>calcs!G160+calcs!L160+calcs!Q160+calcs!V160+calcs!AA160+calcs!AF160+calcs!AK160+calcs!AP160+calcs!AU160+calcs!AZ160+calcs!BE160+calcs!BJ160</f>
        <v>4.7737464421796</v>
      </c>
      <c r="K167" s="176"/>
      <c r="L167" s="175">
        <f t="shared" si="6"/>
        <v>-0.293688289748032</v>
      </c>
      <c r="M167" s="85"/>
      <c r="N167" s="113"/>
      <c r="O167" s="113"/>
      <c r="P167" s="193">
        <f t="shared" si="7"/>
        <v>-0.74545599281186</v>
      </c>
      <c r="Q167" s="193">
        <f t="shared" si="7"/>
        <v>-0.575554646481883</v>
      </c>
      <c r="R167" s="193">
        <f t="shared" si="7"/>
        <v>-0.251078155561108</v>
      </c>
      <c r="S167" s="193">
        <f t="shared" si="7"/>
        <v>0.397335635862725</v>
      </c>
      <c r="U167" s="193"/>
      <c r="AB167" s="198"/>
      <c r="AC167" s="198"/>
      <c r="AD167" s="198"/>
      <c r="AE167" s="198"/>
      <c r="AF167" s="198"/>
    </row>
    <row r="168" spans="1:32">
      <c r="A168" s="156" t="s">
        <v>1276</v>
      </c>
      <c r="B168" s="156"/>
      <c r="C168" s="157" t="s">
        <v>336</v>
      </c>
      <c r="D168" s="157"/>
      <c r="E168" s="167"/>
      <c r="F168" s="168">
        <f>calcs!C161+calcs!H161+calcs!M161+calcs!R161+calcs!W161+calcs!AB161+calcs!AG161+calcs!AL161+calcs!AQ161+calcs!AV161+calcs!BA161+calcs!BF161</f>
        <v>8.95005820980812</v>
      </c>
      <c r="G168" s="168">
        <f>calcs!D161+calcs!I161+calcs!N161+calcs!S161+calcs!X161+calcs!AC161+calcs!AH161+calcs!AM161+calcs!AR161+calcs!AW161+calcs!BB161+calcs!BG161</f>
        <v>9.53726286968972</v>
      </c>
      <c r="H168" s="168">
        <f>calcs!E161+calcs!J161+calcs!O161+calcs!T161+calcs!Y161+calcs!AD161+calcs!AI161+calcs!AN161+calcs!AS161+calcs!AX161+calcs!BC161+calcs!BH161</f>
        <v>9.26335593291144</v>
      </c>
      <c r="I168" s="168">
        <f>calcs!F161+calcs!K161+calcs!P161+calcs!U161+calcs!Z161+calcs!AE161+calcs!AJ161+calcs!AO161+calcs!AT161+calcs!AY161+calcs!BD161+calcs!BI161</f>
        <v>9.88648740989243</v>
      </c>
      <c r="J168" s="168">
        <f>calcs!G161+calcs!L161+calcs!Q161+calcs!V161+calcs!AA161+calcs!AF161+calcs!AK161+calcs!AP161+calcs!AU161+calcs!AZ161+calcs!BE161+calcs!BJ161</f>
        <v>9.19868977751264</v>
      </c>
      <c r="K168" s="22"/>
      <c r="L168" s="175">
        <f t="shared" si="6"/>
        <v>0.0621578919261316</v>
      </c>
      <c r="M168" s="85"/>
      <c r="N168" s="113"/>
      <c r="O168" s="113"/>
      <c r="P168" s="193">
        <f t="shared" si="7"/>
        <v>0.5872046598816</v>
      </c>
      <c r="Q168" s="193">
        <f t="shared" si="7"/>
        <v>-0.273906936778271</v>
      </c>
      <c r="R168" s="193">
        <f t="shared" si="7"/>
        <v>0.623131476980983</v>
      </c>
      <c r="S168" s="193">
        <f t="shared" si="7"/>
        <v>-0.687797632379786</v>
      </c>
      <c r="U168" s="193"/>
      <c r="AB168" s="198"/>
      <c r="AC168" s="198"/>
      <c r="AD168" s="198"/>
      <c r="AE168" s="198"/>
      <c r="AF168" s="198"/>
    </row>
    <row r="169" spans="1:32">
      <c r="A169" s="158" t="s">
        <v>1276</v>
      </c>
      <c r="B169" s="158"/>
      <c r="C169" s="159" t="s">
        <v>338</v>
      </c>
      <c r="D169" s="159"/>
      <c r="E169" s="169"/>
      <c r="F169" s="168">
        <f>calcs!C162+calcs!H162+calcs!M162+calcs!R162+calcs!W162+calcs!AB162+calcs!AG162+calcs!AL162+calcs!AQ162+calcs!AV162+calcs!BA162+calcs!BF162</f>
        <v>5.0654294187883</v>
      </c>
      <c r="G169" s="168">
        <f>calcs!D162+calcs!I162+calcs!N162+calcs!S162+calcs!X162+calcs!AC162+calcs!AH162+calcs!AM162+calcs!AR162+calcs!AW162+calcs!BB162+calcs!BG162</f>
        <v>5.66114076383642</v>
      </c>
      <c r="H169" s="168">
        <f>calcs!E162+calcs!J162+calcs!O162+calcs!T162+calcs!Y162+calcs!AD162+calcs!AI162+calcs!AN162+calcs!AS162+calcs!AX162+calcs!BC162+calcs!BH162</f>
        <v>5.58686400404742</v>
      </c>
      <c r="I169" s="168">
        <f>calcs!F162+calcs!K162+calcs!P162+calcs!U162+calcs!Z162+calcs!AE162+calcs!AJ162+calcs!AO162+calcs!AT162+calcs!AY162+calcs!BD162+calcs!BI162</f>
        <v>4.97853962014123</v>
      </c>
      <c r="J169" s="168">
        <f>calcs!G162+calcs!L162+calcs!Q162+calcs!V162+calcs!AA162+calcs!AF162+calcs!AK162+calcs!AP162+calcs!AU162+calcs!AZ162+calcs!BE162+calcs!BJ162</f>
        <v>4.95835575217459</v>
      </c>
      <c r="K169" s="176"/>
      <c r="L169" s="175">
        <f t="shared" si="6"/>
        <v>-0.026768416653429</v>
      </c>
      <c r="M169" s="85"/>
      <c r="N169" s="113"/>
      <c r="O169" s="113"/>
      <c r="P169" s="193">
        <f t="shared" si="7"/>
        <v>0.595711345048119</v>
      </c>
      <c r="Q169" s="193">
        <f t="shared" si="7"/>
        <v>-0.0742767597889973</v>
      </c>
      <c r="R169" s="193">
        <f t="shared" si="7"/>
        <v>-0.608324383906199</v>
      </c>
      <c r="S169" s="193">
        <f t="shared" si="7"/>
        <v>-0.0201838679666384</v>
      </c>
      <c r="U169" s="193"/>
      <c r="AB169" s="198"/>
      <c r="AC169" s="198"/>
      <c r="AD169" s="198"/>
      <c r="AE169" s="198"/>
      <c r="AF169" s="198"/>
    </row>
    <row r="170" spans="1:32">
      <c r="A170" s="156" t="s">
        <v>1276</v>
      </c>
      <c r="B170" s="156"/>
      <c r="C170" s="157" t="s">
        <v>340</v>
      </c>
      <c r="D170" s="157"/>
      <c r="E170" s="167"/>
      <c r="F170" s="168">
        <f>calcs!C163+calcs!H163+calcs!M163+calcs!R163+calcs!W163+calcs!AB163+calcs!AG163+calcs!AL163+calcs!AQ163+calcs!AV163+calcs!BA163+calcs!BF163</f>
        <v>1.12669181527416</v>
      </c>
      <c r="G170" s="168">
        <f>calcs!D163+calcs!I163+calcs!N163+calcs!S163+calcs!X163+calcs!AC163+calcs!AH163+calcs!AM163+calcs!AR163+calcs!AW163+calcs!BB163+calcs!BG163</f>
        <v>2.22457758963095</v>
      </c>
      <c r="H170" s="168">
        <f>calcs!E163+calcs!J163+calcs!O163+calcs!T163+calcs!Y163+calcs!AD163+calcs!AI163+calcs!AN163+calcs!AS163+calcs!AX163+calcs!BC163+calcs!BH163</f>
        <v>1.53101823779828</v>
      </c>
      <c r="I170" s="168">
        <f>calcs!F163+calcs!K163+calcs!P163+calcs!U163+calcs!Z163+calcs!AE163+calcs!AJ163+calcs!AO163+calcs!AT163+calcs!AY163+calcs!BD163+calcs!BI163</f>
        <v>2.09594221251947</v>
      </c>
      <c r="J170" s="168">
        <f>calcs!G163+calcs!L163+calcs!Q163+calcs!V163+calcs!AA163+calcs!AF163+calcs!AK163+calcs!AP163+calcs!AU163+calcs!AZ163+calcs!BE163+calcs!BJ163</f>
        <v>1.431515590655</v>
      </c>
      <c r="K170" s="22"/>
      <c r="L170" s="175">
        <f t="shared" si="6"/>
        <v>0.0762059438452096</v>
      </c>
      <c r="M170" s="85"/>
      <c r="N170" s="113"/>
      <c r="O170" s="113"/>
      <c r="P170" s="193">
        <f t="shared" si="7"/>
        <v>1.09788577435679</v>
      </c>
      <c r="Q170" s="193">
        <f t="shared" si="7"/>
        <v>-0.693559351832673</v>
      </c>
      <c r="R170" s="193">
        <f t="shared" si="7"/>
        <v>0.564923974721196</v>
      </c>
      <c r="S170" s="193">
        <f t="shared" si="7"/>
        <v>-0.664426621864471</v>
      </c>
      <c r="U170" s="193"/>
      <c r="AB170" s="198"/>
      <c r="AC170" s="198"/>
      <c r="AD170" s="198"/>
      <c r="AE170" s="198"/>
      <c r="AF170" s="198"/>
    </row>
    <row r="171" spans="1:32">
      <c r="A171" s="158" t="s">
        <v>1276</v>
      </c>
      <c r="B171" s="158"/>
      <c r="C171" s="159" t="s">
        <v>342</v>
      </c>
      <c r="D171" s="159"/>
      <c r="E171" s="169"/>
      <c r="F171" s="168">
        <f>calcs!C164+calcs!H164+calcs!M164+calcs!R164+calcs!W164+calcs!AB164+calcs!AG164+calcs!AL164+calcs!AQ164+calcs!AV164+calcs!BA164+calcs!BF164</f>
        <v>8.0955520196323</v>
      </c>
      <c r="G171" s="168">
        <f>calcs!D164+calcs!I164+calcs!N164+calcs!S164+calcs!X164+calcs!AC164+calcs!AH164+calcs!AM164+calcs!AR164+calcs!AW164+calcs!BB164+calcs!BG164</f>
        <v>8.57846554302881</v>
      </c>
      <c r="H171" s="168">
        <f>calcs!E164+calcs!J164+calcs!O164+calcs!T164+calcs!Y164+calcs!AD164+calcs!AI164+calcs!AN164+calcs!AS164+calcs!AX164+calcs!BC164+calcs!BH164</f>
        <v>8.37210619777896</v>
      </c>
      <c r="I171" s="168">
        <f>calcs!F164+calcs!K164+calcs!P164+calcs!U164+calcs!Z164+calcs!AE164+calcs!AJ164+calcs!AO164+calcs!AT164+calcs!AY164+calcs!BD164+calcs!BI164</f>
        <v>8.8471197702724</v>
      </c>
      <c r="J171" s="168">
        <f>calcs!G164+calcs!L164+calcs!Q164+calcs!V164+calcs!AA164+calcs!AF164+calcs!AK164+calcs!AP164+calcs!AU164+calcs!AZ164+calcs!BE164+calcs!BJ164</f>
        <v>8.42806636516948</v>
      </c>
      <c r="K171" s="176"/>
      <c r="L171" s="175">
        <f t="shared" si="6"/>
        <v>0.0831285863842952</v>
      </c>
      <c r="M171" s="85"/>
      <c r="N171" s="113"/>
      <c r="O171" s="113"/>
      <c r="P171" s="193">
        <f t="shared" si="7"/>
        <v>0.482913523396508</v>
      </c>
      <c r="Q171" s="193">
        <f t="shared" si="7"/>
        <v>-0.206359345249847</v>
      </c>
      <c r="R171" s="193">
        <f t="shared" si="7"/>
        <v>0.475013572493442</v>
      </c>
      <c r="S171" s="193">
        <f t="shared" si="7"/>
        <v>-0.419053405102922</v>
      </c>
      <c r="U171" s="193"/>
      <c r="AB171" s="198"/>
      <c r="AC171" s="198"/>
      <c r="AD171" s="198"/>
      <c r="AE171" s="198"/>
      <c r="AF171" s="198"/>
    </row>
    <row r="172" spans="1:32">
      <c r="A172" s="156" t="s">
        <v>1276</v>
      </c>
      <c r="B172" s="156"/>
      <c r="C172" s="157" t="s">
        <v>344</v>
      </c>
      <c r="D172" s="157"/>
      <c r="E172" s="167"/>
      <c r="F172" s="168">
        <f>calcs!C165+calcs!H165+calcs!M165+calcs!R165+calcs!W165+calcs!AB165+calcs!AG165+calcs!AL165+calcs!AQ165+calcs!AV165+calcs!BA165+calcs!BF165</f>
        <v>7.71118522068119</v>
      </c>
      <c r="G172" s="168">
        <f>calcs!D165+calcs!I165+calcs!N165+calcs!S165+calcs!X165+calcs!AC165+calcs!AH165+calcs!AM165+calcs!AR165+calcs!AW165+calcs!BB165+calcs!BG165</f>
        <v>6.40867025540082</v>
      </c>
      <c r="H172" s="168">
        <f>calcs!E165+calcs!J165+calcs!O165+calcs!T165+calcs!Y165+calcs!AD165+calcs!AI165+calcs!AN165+calcs!AS165+calcs!AX165+calcs!BC165+calcs!BH165</f>
        <v>7.42388807901317</v>
      </c>
      <c r="I172" s="168">
        <f>calcs!F165+calcs!K165+calcs!P165+calcs!U165+calcs!Z165+calcs!AE165+calcs!AJ165+calcs!AO165+calcs!AT165+calcs!AY165+calcs!BD165+calcs!BI165</f>
        <v>6.16082655556879</v>
      </c>
      <c r="J172" s="168">
        <f>calcs!G165+calcs!L165+calcs!Q165+calcs!V165+calcs!AA165+calcs!AF165+calcs!AK165+calcs!AP165+calcs!AU165+calcs!AZ165+calcs!BE165+calcs!BJ165</f>
        <v>6.10399950313707</v>
      </c>
      <c r="K172" s="22"/>
      <c r="L172" s="175">
        <f t="shared" si="6"/>
        <v>-0.40179642938603</v>
      </c>
      <c r="M172" s="85"/>
      <c r="N172" s="113"/>
      <c r="O172" s="113"/>
      <c r="P172" s="193">
        <f t="shared" si="7"/>
        <v>-1.30251496528037</v>
      </c>
      <c r="Q172" s="193">
        <f t="shared" si="7"/>
        <v>1.01521782361235</v>
      </c>
      <c r="R172" s="193">
        <f t="shared" si="7"/>
        <v>-1.26306152344438</v>
      </c>
      <c r="S172" s="193">
        <f t="shared" si="7"/>
        <v>-0.0568270524317231</v>
      </c>
      <c r="U172" s="193"/>
      <c r="AB172" s="198"/>
      <c r="AC172" s="198"/>
      <c r="AD172" s="198"/>
      <c r="AE172" s="198"/>
      <c r="AF172" s="198"/>
    </row>
    <row r="173" spans="1:32">
      <c r="A173" s="158" t="s">
        <v>1276</v>
      </c>
      <c r="B173" s="158"/>
      <c r="C173" s="159" t="s">
        <v>346</v>
      </c>
      <c r="D173" s="159"/>
      <c r="E173" s="169"/>
      <c r="F173" s="168">
        <f>calcs!C166+calcs!H166+calcs!M166+calcs!R166+calcs!W166+calcs!AB166+calcs!AG166+calcs!AL166+calcs!AQ166+calcs!AV166+calcs!BA166+calcs!BF166</f>
        <v>0.902711128999054</v>
      </c>
      <c r="G173" s="168">
        <f>calcs!D166+calcs!I166+calcs!N166+calcs!S166+calcs!X166+calcs!AC166+calcs!AH166+calcs!AM166+calcs!AR166+calcs!AW166+calcs!BB166+calcs!BG166</f>
        <v>0.874828276675155</v>
      </c>
      <c r="H173" s="168">
        <f>calcs!E166+calcs!J166+calcs!O166+calcs!T166+calcs!Y166+calcs!AD166+calcs!AI166+calcs!AN166+calcs!AS166+calcs!AX166+calcs!BC166+calcs!BH166</f>
        <v>1.24922240609343</v>
      </c>
      <c r="I173" s="168">
        <f>calcs!F166+calcs!K166+calcs!P166+calcs!U166+calcs!Z166+calcs!AE166+calcs!AJ166+calcs!AO166+calcs!AT166+calcs!AY166+calcs!BD166+calcs!BI166</f>
        <v>-0.119823714884824</v>
      </c>
      <c r="J173" s="168">
        <f>calcs!G166+calcs!L166+calcs!Q166+calcs!V166+calcs!AA166+calcs!AF166+calcs!AK166+calcs!AP166+calcs!AU166+calcs!AZ166+calcs!BE166+calcs!BJ166</f>
        <v>-0.240691562929412</v>
      </c>
      <c r="K173" s="176"/>
      <c r="L173" s="175">
        <f t="shared" si="6"/>
        <v>-0.285850672982116</v>
      </c>
      <c r="M173" s="85"/>
      <c r="N173" s="113"/>
      <c r="O173" s="113"/>
      <c r="P173" s="193">
        <f t="shared" si="7"/>
        <v>-0.0278828523238994</v>
      </c>
      <c r="Q173" s="193">
        <f t="shared" si="7"/>
        <v>0.374394129418274</v>
      </c>
      <c r="R173" s="193">
        <f t="shared" si="7"/>
        <v>-1.36904612097825</v>
      </c>
      <c r="S173" s="193">
        <f t="shared" si="7"/>
        <v>-0.120867848044588</v>
      </c>
      <c r="U173" s="193"/>
      <c r="AB173" s="198"/>
      <c r="AC173" s="198"/>
      <c r="AD173" s="198"/>
      <c r="AE173" s="198"/>
      <c r="AF173" s="198"/>
    </row>
    <row r="174" spans="1:32">
      <c r="A174" s="156" t="s">
        <v>1276</v>
      </c>
      <c r="B174" s="156"/>
      <c r="C174" s="157" t="s">
        <v>348</v>
      </c>
      <c r="D174" s="157"/>
      <c r="E174" s="167"/>
      <c r="F174" s="168">
        <f>calcs!C167+calcs!H167+calcs!M167+calcs!R167+calcs!W167+calcs!AB167+calcs!AG167+calcs!AL167+calcs!AQ167+calcs!AV167+calcs!BA167+calcs!BF167</f>
        <v>0.761408955580662</v>
      </c>
      <c r="G174" s="168">
        <f>calcs!D167+calcs!I167+calcs!N167+calcs!S167+calcs!X167+calcs!AC167+calcs!AH167+calcs!AM167+calcs!AR167+calcs!AW167+calcs!BB167+calcs!BG167</f>
        <v>0.135429967565256</v>
      </c>
      <c r="H174" s="168">
        <f>calcs!E167+calcs!J167+calcs!O167+calcs!T167+calcs!Y167+calcs!AD167+calcs!AI167+calcs!AN167+calcs!AS167+calcs!AX167+calcs!BC167+calcs!BH167</f>
        <v>-0.502415430122518</v>
      </c>
      <c r="I174" s="168">
        <f>calcs!F167+calcs!K167+calcs!P167+calcs!U167+calcs!Z167+calcs!AE167+calcs!AJ167+calcs!AO167+calcs!AT167+calcs!AY167+calcs!BD167+calcs!BI167</f>
        <v>-1.81782974148286</v>
      </c>
      <c r="J174" s="168">
        <f>calcs!G167+calcs!L167+calcs!Q167+calcs!V167+calcs!AA167+calcs!AF167+calcs!AK167+calcs!AP167+calcs!AU167+calcs!AZ167+calcs!BE167+calcs!BJ167</f>
        <v>-2.29678746247936</v>
      </c>
      <c r="K174" s="22"/>
      <c r="L174" s="175">
        <f t="shared" si="6"/>
        <v>-0.764549104515004</v>
      </c>
      <c r="M174" s="85"/>
      <c r="N174" s="113"/>
      <c r="O174" s="113"/>
      <c r="P174" s="193">
        <f t="shared" si="7"/>
        <v>-0.625978988015405</v>
      </c>
      <c r="Q174" s="193">
        <f t="shared" si="7"/>
        <v>-0.637845397687774</v>
      </c>
      <c r="R174" s="193">
        <f t="shared" si="7"/>
        <v>-1.31541431136035</v>
      </c>
      <c r="S174" s="193">
        <f t="shared" si="7"/>
        <v>-0.478957720996492</v>
      </c>
      <c r="U174" s="193"/>
      <c r="AB174" s="198"/>
      <c r="AC174" s="198"/>
      <c r="AD174" s="198"/>
      <c r="AE174" s="198"/>
      <c r="AF174" s="198"/>
    </row>
    <row r="175" spans="1:32">
      <c r="A175" s="158" t="s">
        <v>1276</v>
      </c>
      <c r="B175" s="158"/>
      <c r="C175" s="159" t="s">
        <v>350</v>
      </c>
      <c r="D175" s="159"/>
      <c r="E175" s="169"/>
      <c r="F175" s="168">
        <f>calcs!C168+calcs!H168+calcs!M168+calcs!R168+calcs!W168+calcs!AB168+calcs!AG168+calcs!AL168+calcs!AQ168+calcs!AV168+calcs!BA168+calcs!BF168</f>
        <v>-3.40826175413735</v>
      </c>
      <c r="G175" s="168">
        <f>calcs!D168+calcs!I168+calcs!N168+calcs!S168+calcs!X168+calcs!AC168+calcs!AH168+calcs!AM168+calcs!AR168+calcs!AW168+calcs!BB168+calcs!BG168</f>
        <v>-3.00015058774022</v>
      </c>
      <c r="H175" s="168">
        <f>calcs!E168+calcs!J168+calcs!O168+calcs!T168+calcs!Y168+calcs!AD168+calcs!AI168+calcs!AN168+calcs!AS168+calcs!AX168+calcs!BC168+calcs!BH168</f>
        <v>-2.87861671082034</v>
      </c>
      <c r="I175" s="168">
        <f>calcs!F168+calcs!K168+calcs!P168+calcs!U168+calcs!Z168+calcs!AE168+calcs!AJ168+calcs!AO168+calcs!AT168+calcs!AY168+calcs!BD168+calcs!BI168</f>
        <v>-3.0955693092058</v>
      </c>
      <c r="J175" s="168">
        <f>calcs!G168+calcs!L168+calcs!Q168+calcs!V168+calcs!AA168+calcs!AF168+calcs!AK168+calcs!AP168+calcs!AU168+calcs!AZ168+calcs!BE168+calcs!BJ168</f>
        <v>-3.21978841917818</v>
      </c>
      <c r="K175" s="176"/>
      <c r="L175" s="175">
        <f t="shared" si="6"/>
        <v>0.047118333739794</v>
      </c>
      <c r="M175" s="85"/>
      <c r="N175" s="113"/>
      <c r="O175" s="113"/>
      <c r="P175" s="193">
        <f t="shared" si="7"/>
        <v>0.408111166397134</v>
      </c>
      <c r="Q175" s="193">
        <f t="shared" si="7"/>
        <v>0.121533876919878</v>
      </c>
      <c r="R175" s="193">
        <f t="shared" si="7"/>
        <v>-0.216952598385456</v>
      </c>
      <c r="S175" s="193">
        <f t="shared" si="7"/>
        <v>-0.124219109972381</v>
      </c>
      <c r="U175" s="193"/>
      <c r="AB175" s="198"/>
      <c r="AC175" s="198"/>
      <c r="AD175" s="198"/>
      <c r="AE175" s="198"/>
      <c r="AF175" s="198"/>
    </row>
    <row r="176" spans="1:32">
      <c r="A176" s="156" t="s">
        <v>1276</v>
      </c>
      <c r="B176" s="156"/>
      <c r="C176" s="157" t="s">
        <v>352</v>
      </c>
      <c r="D176" s="157"/>
      <c r="E176" s="167"/>
      <c r="F176" s="168">
        <f>calcs!C169+calcs!H169+calcs!M169+calcs!R169+calcs!W169+calcs!AB169+calcs!AG169+calcs!AL169+calcs!AQ169+calcs!AV169+calcs!BA169+calcs!BF169</f>
        <v>6.67044019659806</v>
      </c>
      <c r="G176" s="168">
        <f>calcs!D169+calcs!I169+calcs!N169+calcs!S169+calcs!X169+calcs!AC169+calcs!AH169+calcs!AM169+calcs!AR169+calcs!AW169+calcs!BB169+calcs!BG169</f>
        <v>7.01279834823113</v>
      </c>
      <c r="H176" s="168">
        <f>calcs!E169+calcs!J169+calcs!O169+calcs!T169+calcs!Y169+calcs!AD169+calcs!AI169+calcs!AN169+calcs!AS169+calcs!AX169+calcs!BC169+calcs!BH169</f>
        <v>7.46563642428437</v>
      </c>
      <c r="I176" s="168">
        <f>calcs!F169+calcs!K169+calcs!P169+calcs!U169+calcs!Z169+calcs!AE169+calcs!AJ169+calcs!AO169+calcs!AT169+calcs!AY169+calcs!BD169+calcs!BI169</f>
        <v>7.33617406194732</v>
      </c>
      <c r="J176" s="168">
        <f>calcs!G169+calcs!L169+calcs!Q169+calcs!V169+calcs!AA169+calcs!AF169+calcs!AK169+calcs!AP169+calcs!AU169+calcs!AZ169+calcs!BE169+calcs!BJ169</f>
        <v>7.36959154464731</v>
      </c>
      <c r="K176" s="22"/>
      <c r="L176" s="175">
        <f t="shared" si="6"/>
        <v>0.174787837012313</v>
      </c>
      <c r="M176" s="85"/>
      <c r="N176" s="113"/>
      <c r="O176" s="113"/>
      <c r="P176" s="193">
        <f t="shared" si="7"/>
        <v>0.342358151633075</v>
      </c>
      <c r="Q176" s="193">
        <f t="shared" si="7"/>
        <v>0.452838076053235</v>
      </c>
      <c r="R176" s="193">
        <f t="shared" si="7"/>
        <v>-0.129462362337045</v>
      </c>
      <c r="S176" s="193">
        <f t="shared" si="7"/>
        <v>0.0334174826999858</v>
      </c>
      <c r="U176" s="193"/>
      <c r="AB176" s="198"/>
      <c r="AC176" s="198"/>
      <c r="AD176" s="198"/>
      <c r="AE176" s="198"/>
      <c r="AF176" s="198"/>
    </row>
    <row r="177" spans="1:32">
      <c r="A177" s="158" t="s">
        <v>1276</v>
      </c>
      <c r="B177" s="158"/>
      <c r="C177" s="159" t="s">
        <v>354</v>
      </c>
      <c r="D177" s="159"/>
      <c r="E177" s="169"/>
      <c r="F177" s="168">
        <f>calcs!C170+calcs!H170+calcs!M170+calcs!R170+calcs!W170+calcs!AB170+calcs!AG170+calcs!AL170+calcs!AQ170+calcs!AV170+calcs!BA170+calcs!BF170</f>
        <v>-4.1058643505829</v>
      </c>
      <c r="G177" s="168">
        <f>calcs!D170+calcs!I170+calcs!N170+calcs!S170+calcs!X170+calcs!AC170+calcs!AH170+calcs!AM170+calcs!AR170+calcs!AW170+calcs!BB170+calcs!BG170</f>
        <v>-3.35816102846121</v>
      </c>
      <c r="H177" s="168">
        <f>calcs!E170+calcs!J170+calcs!O170+calcs!T170+calcs!Y170+calcs!AD170+calcs!AI170+calcs!AN170+calcs!AS170+calcs!AX170+calcs!BC170+calcs!BH170</f>
        <v>-4.12629620498283</v>
      </c>
      <c r="I177" s="168">
        <f>calcs!F170+calcs!K170+calcs!P170+calcs!U170+calcs!Z170+calcs!AE170+calcs!AJ170+calcs!AO170+calcs!AT170+calcs!AY170+calcs!BD170+calcs!BI170</f>
        <v>-4.01514204832765</v>
      </c>
      <c r="J177" s="168">
        <f>calcs!G170+calcs!L170+calcs!Q170+calcs!V170+calcs!AA170+calcs!AF170+calcs!AK170+calcs!AP170+calcs!AU170+calcs!AZ170+calcs!BE170+calcs!BJ170</f>
        <v>-3.87941987490319</v>
      </c>
      <c r="K177" s="176"/>
      <c r="L177" s="175">
        <f t="shared" si="6"/>
        <v>0.0566111189199265</v>
      </c>
      <c r="M177" s="85"/>
      <c r="N177" s="113"/>
      <c r="O177" s="113"/>
      <c r="P177" s="193">
        <f t="shared" si="7"/>
        <v>0.74770332212169</v>
      </c>
      <c r="Q177" s="193">
        <f t="shared" si="7"/>
        <v>-0.768135176521626</v>
      </c>
      <c r="R177" s="193">
        <f t="shared" si="7"/>
        <v>0.111154156655188</v>
      </c>
      <c r="S177" s="193">
        <f t="shared" si="7"/>
        <v>0.135722173424454</v>
      </c>
      <c r="U177" s="193"/>
      <c r="AB177" s="198"/>
      <c r="AC177" s="198"/>
      <c r="AD177" s="198"/>
      <c r="AE177" s="198"/>
      <c r="AF177" s="198"/>
    </row>
    <row r="178" spans="1:32">
      <c r="A178" s="156" t="s">
        <v>1276</v>
      </c>
      <c r="B178" s="156"/>
      <c r="C178" s="157" t="s">
        <v>356</v>
      </c>
      <c r="D178" s="157"/>
      <c r="E178" s="167"/>
      <c r="F178" s="168">
        <f>calcs!C171+calcs!H171+calcs!M171+calcs!R171+calcs!W171+calcs!AB171+calcs!AG171+calcs!AL171+calcs!AQ171+calcs!AV171+calcs!BA171+calcs!BF171</f>
        <v>-1.21580242788364</v>
      </c>
      <c r="G178" s="168">
        <f>calcs!D171+calcs!I171+calcs!N171+calcs!S171+calcs!X171+calcs!AC171+calcs!AH171+calcs!AM171+calcs!AR171+calcs!AW171+calcs!BB171+calcs!BG171</f>
        <v>-0.957401767764266</v>
      </c>
      <c r="H178" s="168">
        <f>calcs!E171+calcs!J171+calcs!O171+calcs!T171+calcs!Y171+calcs!AD171+calcs!AI171+calcs!AN171+calcs!AS171+calcs!AX171+calcs!BC171+calcs!BH171</f>
        <v>-0.519078191363458</v>
      </c>
      <c r="I178" s="168">
        <f>calcs!F171+calcs!K171+calcs!P171+calcs!U171+calcs!Z171+calcs!AE171+calcs!AJ171+calcs!AO171+calcs!AT171+calcs!AY171+calcs!BD171+calcs!BI171</f>
        <v>0.339127224573803</v>
      </c>
      <c r="J178" s="168">
        <f>calcs!G171+calcs!L171+calcs!Q171+calcs!V171+calcs!AA171+calcs!AF171+calcs!AK171+calcs!AP171+calcs!AU171+calcs!AZ171+calcs!BE171+calcs!BJ171</f>
        <v>0.00458242522117036</v>
      </c>
      <c r="K178" s="22"/>
      <c r="L178" s="175">
        <f t="shared" si="6"/>
        <v>0.305096213276202</v>
      </c>
      <c r="M178" s="85"/>
      <c r="N178" s="113"/>
      <c r="O178" s="113"/>
      <c r="P178" s="193">
        <f t="shared" si="7"/>
        <v>0.258400660119373</v>
      </c>
      <c r="Q178" s="193">
        <f t="shared" si="7"/>
        <v>0.438323576400808</v>
      </c>
      <c r="R178" s="193">
        <f t="shared" si="7"/>
        <v>0.858205415937261</v>
      </c>
      <c r="S178" s="193">
        <f t="shared" si="7"/>
        <v>-0.334544799352632</v>
      </c>
      <c r="U178" s="193"/>
      <c r="AB178" s="198"/>
      <c r="AC178" s="198"/>
      <c r="AD178" s="198"/>
      <c r="AE178" s="198"/>
      <c r="AF178" s="198"/>
    </row>
    <row r="179" spans="1:32">
      <c r="A179" s="158" t="s">
        <v>1276</v>
      </c>
      <c r="B179" s="158"/>
      <c r="C179" s="159" t="s">
        <v>358</v>
      </c>
      <c r="D179" s="159"/>
      <c r="E179" s="169"/>
      <c r="F179" s="168">
        <f>calcs!C172+calcs!H172+calcs!M172+calcs!R172+calcs!W172+calcs!AB172+calcs!AG172+calcs!AL172+calcs!AQ172+calcs!AV172+calcs!BA172+calcs!BF172</f>
        <v>-1.90086040753835</v>
      </c>
      <c r="G179" s="168">
        <f>calcs!D172+calcs!I172+calcs!N172+calcs!S172+calcs!X172+calcs!AC172+calcs!AH172+calcs!AM172+calcs!AR172+calcs!AW172+calcs!BB172+calcs!BG172</f>
        <v>-2.1770068719509</v>
      </c>
      <c r="H179" s="168">
        <f>calcs!E172+calcs!J172+calcs!O172+calcs!T172+calcs!Y172+calcs!AD172+calcs!AI172+calcs!AN172+calcs!AS172+calcs!AX172+calcs!BC172+calcs!BH172</f>
        <v>-1.67149721100986</v>
      </c>
      <c r="I179" s="168">
        <f>calcs!F172+calcs!K172+calcs!P172+calcs!U172+calcs!Z172+calcs!AE172+calcs!AJ172+calcs!AO172+calcs!AT172+calcs!AY172+calcs!BD172+calcs!BI172</f>
        <v>-1.77562877934242</v>
      </c>
      <c r="J179" s="168">
        <f>calcs!G172+calcs!L172+calcs!Q172+calcs!V172+calcs!AA172+calcs!AF172+calcs!AK172+calcs!AP172+calcs!AU172+calcs!AZ172+calcs!BE172+calcs!BJ172</f>
        <v>-1.219937921583</v>
      </c>
      <c r="K179" s="176"/>
      <c r="L179" s="175">
        <f t="shared" si="6"/>
        <v>0.170230621488837</v>
      </c>
      <c r="M179" s="85"/>
      <c r="N179" s="113"/>
      <c r="O179" s="113"/>
      <c r="P179" s="193">
        <f t="shared" si="7"/>
        <v>-0.27614646441255</v>
      </c>
      <c r="Q179" s="193">
        <f t="shared" si="7"/>
        <v>0.50550966094104</v>
      </c>
      <c r="R179" s="193">
        <f t="shared" si="7"/>
        <v>-0.104131568332559</v>
      </c>
      <c r="S179" s="193">
        <f t="shared" si="7"/>
        <v>0.555690857759418</v>
      </c>
      <c r="U179" s="193"/>
      <c r="AB179" s="198"/>
      <c r="AC179" s="198"/>
      <c r="AD179" s="198"/>
      <c r="AE179" s="198"/>
      <c r="AF179" s="198"/>
    </row>
    <row r="180" spans="1:32">
      <c r="A180" s="156" t="s">
        <v>1276</v>
      </c>
      <c r="B180" s="156"/>
      <c r="C180" s="157" t="s">
        <v>360</v>
      </c>
      <c r="D180" s="157"/>
      <c r="E180" s="167"/>
      <c r="F180" s="168">
        <f>calcs!C173+calcs!H173+calcs!M173+calcs!R173+calcs!W173+calcs!AB173+calcs!AG173+calcs!AL173+calcs!AQ173+calcs!AV173+calcs!BA173+calcs!BF173</f>
        <v>7.46177356017148</v>
      </c>
      <c r="G180" s="168">
        <f>calcs!D173+calcs!I173+calcs!N173+calcs!S173+calcs!X173+calcs!AC173+calcs!AH173+calcs!AM173+calcs!AR173+calcs!AW173+calcs!BB173+calcs!BG173</f>
        <v>6.29193474766401</v>
      </c>
      <c r="H180" s="168">
        <f>calcs!E173+calcs!J173+calcs!O173+calcs!T173+calcs!Y173+calcs!AD173+calcs!AI173+calcs!AN173+calcs!AS173+calcs!AX173+calcs!BC173+calcs!BH173</f>
        <v>6.26060658527777</v>
      </c>
      <c r="I180" s="168">
        <f>calcs!F173+calcs!K173+calcs!P173+calcs!U173+calcs!Z173+calcs!AE173+calcs!AJ173+calcs!AO173+calcs!AT173+calcs!AY173+calcs!BD173+calcs!BI173</f>
        <v>7.26031917093756</v>
      </c>
      <c r="J180" s="168">
        <f>calcs!G173+calcs!L173+calcs!Q173+calcs!V173+calcs!AA173+calcs!AF173+calcs!AK173+calcs!AP173+calcs!AU173+calcs!AZ173+calcs!BE173+calcs!BJ173</f>
        <v>6.65478787283051</v>
      </c>
      <c r="K180" s="22"/>
      <c r="L180" s="175">
        <f t="shared" si="6"/>
        <v>-0.201746421835243</v>
      </c>
      <c r="M180" s="85"/>
      <c r="N180" s="113"/>
      <c r="O180" s="113"/>
      <c r="P180" s="193">
        <f t="shared" si="7"/>
        <v>-1.16983881250747</v>
      </c>
      <c r="Q180" s="193">
        <f t="shared" si="7"/>
        <v>-0.0313281623862434</v>
      </c>
      <c r="R180" s="193">
        <f t="shared" si="7"/>
        <v>0.999712585659798</v>
      </c>
      <c r="S180" s="193">
        <f t="shared" si="7"/>
        <v>-0.605531298107056</v>
      </c>
      <c r="U180" s="193"/>
      <c r="AB180" s="198"/>
      <c r="AC180" s="198"/>
      <c r="AD180" s="198"/>
      <c r="AE180" s="198"/>
      <c r="AF180" s="198"/>
    </row>
    <row r="181" spans="1:32">
      <c r="A181" s="158" t="s">
        <v>1276</v>
      </c>
      <c r="B181" s="158"/>
      <c r="C181" s="159" t="s">
        <v>362</v>
      </c>
      <c r="D181" s="159"/>
      <c r="E181" s="169"/>
      <c r="F181" s="168">
        <f>calcs!C174+calcs!H174+calcs!M174+calcs!R174+calcs!W174+calcs!AB174+calcs!AG174+calcs!AL174+calcs!AQ174+calcs!AV174+calcs!BA174+calcs!BF174</f>
        <v>6.0734391051487</v>
      </c>
      <c r="G181" s="168">
        <f>calcs!D174+calcs!I174+calcs!N174+calcs!S174+calcs!X174+calcs!AC174+calcs!AH174+calcs!AM174+calcs!AR174+calcs!AW174+calcs!BB174+calcs!BG174</f>
        <v>6.77283595864108</v>
      </c>
      <c r="H181" s="168">
        <f>calcs!E174+calcs!J174+calcs!O174+calcs!T174+calcs!Y174+calcs!AD174+calcs!AI174+calcs!AN174+calcs!AS174+calcs!AX174+calcs!BC174+calcs!BH174</f>
        <v>6.45716275138648</v>
      </c>
      <c r="I181" s="168">
        <f>calcs!F174+calcs!K174+calcs!P174+calcs!U174+calcs!Z174+calcs!AE174+calcs!AJ174+calcs!AO174+calcs!AT174+calcs!AY174+calcs!BD174+calcs!BI174</f>
        <v>7.38339487623643</v>
      </c>
      <c r="J181" s="168">
        <f>calcs!G174+calcs!L174+calcs!Q174+calcs!V174+calcs!AA174+calcs!AF174+calcs!AK174+calcs!AP174+calcs!AU174+calcs!AZ174+calcs!BE174+calcs!BJ174</f>
        <v>6.88869846301415</v>
      </c>
      <c r="K181" s="176"/>
      <c r="L181" s="175">
        <f t="shared" si="6"/>
        <v>0.203814839466363</v>
      </c>
      <c r="M181" s="85"/>
      <c r="N181" s="113"/>
      <c r="O181" s="113"/>
      <c r="P181" s="193">
        <f t="shared" si="7"/>
        <v>0.699396853492388</v>
      </c>
      <c r="Q181" s="193">
        <f t="shared" si="7"/>
        <v>-0.315673207254603</v>
      </c>
      <c r="R181" s="193">
        <f t="shared" si="7"/>
        <v>0.926232124849952</v>
      </c>
      <c r="S181" s="193">
        <f t="shared" si="7"/>
        <v>-0.494696413222285</v>
      </c>
      <c r="U181" s="193"/>
      <c r="AB181" s="198"/>
      <c r="AC181" s="198"/>
      <c r="AD181" s="198"/>
      <c r="AE181" s="198"/>
      <c r="AF181" s="198"/>
    </row>
    <row r="182" spans="1:32">
      <c r="A182" s="156" t="s">
        <v>1277</v>
      </c>
      <c r="B182" s="156"/>
      <c r="C182" s="157" t="s">
        <v>364</v>
      </c>
      <c r="D182" s="157"/>
      <c r="E182" s="167"/>
      <c r="F182" s="168">
        <f>calcs!C175+calcs!H175+calcs!M175+calcs!R175+calcs!W175+calcs!AB175+calcs!AG175+calcs!AL175+calcs!AQ175+calcs!AV175+calcs!BA175+calcs!BF175</f>
        <v>0.131290422589553</v>
      </c>
      <c r="G182" s="168">
        <f>calcs!D175+calcs!I175+calcs!N175+calcs!S175+calcs!X175+calcs!AC175+calcs!AH175+calcs!AM175+calcs!AR175+calcs!AW175+calcs!BB175+calcs!BG175</f>
        <v>0.608609054772374</v>
      </c>
      <c r="H182" s="168">
        <f>calcs!E175+calcs!J175+calcs!O175+calcs!T175+calcs!Y175+calcs!AD175+calcs!AI175+calcs!AN175+calcs!AS175+calcs!AX175+calcs!BC175+calcs!BH175</f>
        <v>0.903324974397833</v>
      </c>
      <c r="I182" s="168">
        <f>calcs!F175+calcs!K175+calcs!P175+calcs!U175+calcs!Z175+calcs!AE175+calcs!AJ175+calcs!AO175+calcs!AT175+calcs!AY175+calcs!BD175+calcs!BI175</f>
        <v>1.70917062415559</v>
      </c>
      <c r="J182" s="168">
        <f>calcs!G175+calcs!L175+calcs!Q175+calcs!V175+calcs!AA175+calcs!AF175+calcs!AK175+calcs!AP175+calcs!AU175+calcs!AZ175+calcs!BE175+calcs!BJ175</f>
        <v>0.928929729799244</v>
      </c>
      <c r="K182" s="22"/>
      <c r="L182" s="175">
        <f t="shared" si="6"/>
        <v>0.199409826802423</v>
      </c>
      <c r="M182" s="85"/>
      <c r="N182" s="113"/>
      <c r="O182" s="113"/>
      <c r="P182" s="193">
        <f t="shared" si="7"/>
        <v>0.477318632182821</v>
      </c>
      <c r="Q182" s="193">
        <f t="shared" si="7"/>
        <v>0.294715919625458</v>
      </c>
      <c r="R182" s="193">
        <f t="shared" si="7"/>
        <v>0.80584564975776</v>
      </c>
      <c r="S182" s="193">
        <f t="shared" si="7"/>
        <v>-0.780240894356348</v>
      </c>
      <c r="U182" s="193"/>
      <c r="AB182" s="198"/>
      <c r="AC182" s="198"/>
      <c r="AD182" s="198"/>
      <c r="AE182" s="198"/>
      <c r="AF182" s="198"/>
    </row>
    <row r="183" spans="1:32">
      <c r="A183" s="158" t="s">
        <v>1277</v>
      </c>
      <c r="B183" s="158"/>
      <c r="C183" s="159" t="s">
        <v>366</v>
      </c>
      <c r="D183" s="159"/>
      <c r="E183" s="169"/>
      <c r="F183" s="168">
        <f>calcs!C176+calcs!H176+calcs!M176+calcs!R176+calcs!W176+calcs!AB176+calcs!AG176+calcs!AL176+calcs!AQ176+calcs!AV176+calcs!BA176+calcs!BF176</f>
        <v>6.00804599165045</v>
      </c>
      <c r="G183" s="168">
        <f>calcs!D176+calcs!I176+calcs!N176+calcs!S176+calcs!X176+calcs!AC176+calcs!AH176+calcs!AM176+calcs!AR176+calcs!AW176+calcs!BB176+calcs!BG176</f>
        <v>6.37879099992842</v>
      </c>
      <c r="H183" s="168">
        <f>calcs!E176+calcs!J176+calcs!O176+calcs!T176+calcs!Y176+calcs!AD176+calcs!AI176+calcs!AN176+calcs!AS176+calcs!AX176+calcs!BC176+calcs!BH176</f>
        <v>6.10215088042719</v>
      </c>
      <c r="I183" s="168">
        <f>calcs!F176+calcs!K176+calcs!P176+calcs!U176+calcs!Z176+calcs!AE176+calcs!AJ176+calcs!AO176+calcs!AT176+calcs!AY176+calcs!BD176+calcs!BI176</f>
        <v>5.8677796082747</v>
      </c>
      <c r="J183" s="168">
        <f>calcs!G176+calcs!L176+calcs!Q176+calcs!V176+calcs!AA176+calcs!AF176+calcs!AK176+calcs!AP176+calcs!AU176+calcs!AZ176+calcs!BE176+calcs!BJ176</f>
        <v>5.13841791401697</v>
      </c>
      <c r="K183" s="176"/>
      <c r="L183" s="175">
        <f t="shared" si="6"/>
        <v>-0.21740701940837</v>
      </c>
      <c r="M183" s="85"/>
      <c r="N183" s="113"/>
      <c r="O183" s="113"/>
      <c r="P183" s="193">
        <f t="shared" si="7"/>
        <v>0.370745008277974</v>
      </c>
      <c r="Q183" s="193">
        <f t="shared" si="7"/>
        <v>-0.276640119501235</v>
      </c>
      <c r="R183" s="193">
        <f t="shared" si="7"/>
        <v>-0.23437127215249</v>
      </c>
      <c r="S183" s="193">
        <f t="shared" si="7"/>
        <v>-0.729361694257728</v>
      </c>
      <c r="U183" s="193"/>
      <c r="AB183" s="198"/>
      <c r="AC183" s="198"/>
      <c r="AD183" s="198"/>
      <c r="AE183" s="198"/>
      <c r="AF183" s="198"/>
    </row>
    <row r="184" spans="1:32">
      <c r="A184" s="156" t="s">
        <v>1277</v>
      </c>
      <c r="B184" s="156"/>
      <c r="C184" s="157" t="s">
        <v>368</v>
      </c>
      <c r="D184" s="157"/>
      <c r="E184" s="167"/>
      <c r="F184" s="168">
        <f>calcs!C177+calcs!H177+calcs!M177+calcs!R177+calcs!W177+calcs!AB177+calcs!AG177+calcs!AL177+calcs!AQ177+calcs!AV177+calcs!BA177+calcs!BF177</f>
        <v>1.96806430493591</v>
      </c>
      <c r="G184" s="168">
        <f>calcs!D177+calcs!I177+calcs!N177+calcs!S177+calcs!X177+calcs!AC177+calcs!AH177+calcs!AM177+calcs!AR177+calcs!AW177+calcs!BB177+calcs!BG177</f>
        <v>0.664851254342561</v>
      </c>
      <c r="H184" s="168">
        <f>calcs!E177+calcs!J177+calcs!O177+calcs!T177+calcs!Y177+calcs!AD177+calcs!AI177+calcs!AN177+calcs!AS177+calcs!AX177+calcs!BC177+calcs!BH177</f>
        <v>0.885856034475799</v>
      </c>
      <c r="I184" s="168">
        <f>calcs!F177+calcs!K177+calcs!P177+calcs!U177+calcs!Z177+calcs!AE177+calcs!AJ177+calcs!AO177+calcs!AT177+calcs!AY177+calcs!BD177+calcs!BI177</f>
        <v>-0.686862645837272</v>
      </c>
      <c r="J184" s="168">
        <f>calcs!G177+calcs!L177+calcs!Q177+calcs!V177+calcs!AA177+calcs!AF177+calcs!AK177+calcs!AP177+calcs!AU177+calcs!AZ177+calcs!BE177+calcs!BJ177</f>
        <v>-0.676448250517294</v>
      </c>
      <c r="K184" s="22"/>
      <c r="L184" s="175">
        <f t="shared" si="6"/>
        <v>-0.661128138863302</v>
      </c>
      <c r="M184" s="85"/>
      <c r="N184" s="113"/>
      <c r="O184" s="113"/>
      <c r="P184" s="193">
        <f t="shared" si="7"/>
        <v>-1.30321305059335</v>
      </c>
      <c r="Q184" s="193">
        <f t="shared" si="7"/>
        <v>0.221004780133238</v>
      </c>
      <c r="R184" s="193">
        <f t="shared" si="7"/>
        <v>-1.57271868031307</v>
      </c>
      <c r="S184" s="193">
        <f t="shared" si="7"/>
        <v>0.0104143953199776</v>
      </c>
      <c r="U184" s="193"/>
      <c r="AB184" s="198"/>
      <c r="AC184" s="198"/>
      <c r="AD184" s="198"/>
      <c r="AE184" s="198"/>
      <c r="AF184" s="198"/>
    </row>
    <row r="185" spans="1:32">
      <c r="A185" s="158" t="s">
        <v>1277</v>
      </c>
      <c r="B185" s="158"/>
      <c r="C185" s="159" t="s">
        <v>370</v>
      </c>
      <c r="D185" s="159"/>
      <c r="E185" s="169"/>
      <c r="F185" s="168">
        <f>calcs!C178+calcs!H178+calcs!M178+calcs!R178+calcs!W178+calcs!AB178+calcs!AG178+calcs!AL178+calcs!AQ178+calcs!AV178+calcs!BA178+calcs!BF178</f>
        <v>6.15786001076289</v>
      </c>
      <c r="G185" s="168">
        <f>calcs!D178+calcs!I178+calcs!N178+calcs!S178+calcs!X178+calcs!AC178+calcs!AH178+calcs!AM178+calcs!AR178+calcs!AW178+calcs!BB178+calcs!BG178</f>
        <v>6.52474027589497</v>
      </c>
      <c r="H185" s="168">
        <f>calcs!E178+calcs!J178+calcs!O178+calcs!T178+calcs!Y178+calcs!AD178+calcs!AI178+calcs!AN178+calcs!AS178+calcs!AX178+calcs!BC178+calcs!BH178</f>
        <v>5.41797190165424</v>
      </c>
      <c r="I185" s="168">
        <f>calcs!F178+calcs!K178+calcs!P178+calcs!U178+calcs!Z178+calcs!AE178+calcs!AJ178+calcs!AO178+calcs!AT178+calcs!AY178+calcs!BD178+calcs!BI178</f>
        <v>5.35388772099859</v>
      </c>
      <c r="J185" s="168">
        <f>calcs!G178+calcs!L178+calcs!Q178+calcs!V178+calcs!AA178+calcs!AF178+calcs!AK178+calcs!AP178+calcs!AU178+calcs!AZ178+calcs!BE178+calcs!BJ178</f>
        <v>5.71947516667858</v>
      </c>
      <c r="K185" s="176"/>
      <c r="L185" s="175">
        <f t="shared" si="6"/>
        <v>-0.109596211021079</v>
      </c>
      <c r="M185" s="85"/>
      <c r="N185" s="113"/>
      <c r="O185" s="113"/>
      <c r="P185" s="193">
        <f t="shared" si="7"/>
        <v>0.366880265132076</v>
      </c>
      <c r="Q185" s="193">
        <f t="shared" si="7"/>
        <v>-1.10676837424072</v>
      </c>
      <c r="R185" s="193">
        <f t="shared" si="7"/>
        <v>-0.0640841806556587</v>
      </c>
      <c r="S185" s="193">
        <f t="shared" si="7"/>
        <v>0.36558744567999</v>
      </c>
      <c r="U185" s="193"/>
      <c r="AB185" s="198"/>
      <c r="AC185" s="198"/>
      <c r="AD185" s="198"/>
      <c r="AE185" s="198"/>
      <c r="AF185" s="198"/>
    </row>
    <row r="186" spans="1:32">
      <c r="A186" s="156" t="s">
        <v>1277</v>
      </c>
      <c r="B186" s="156"/>
      <c r="C186" s="157" t="s">
        <v>372</v>
      </c>
      <c r="D186" s="157"/>
      <c r="E186" s="167"/>
      <c r="F186" s="168">
        <f>calcs!C179+calcs!H179+calcs!M179+calcs!R179+calcs!W179+calcs!AB179+calcs!AG179+calcs!AL179+calcs!AQ179+calcs!AV179+calcs!BA179+calcs!BF179</f>
        <v>-8.16097981469802</v>
      </c>
      <c r="G186" s="168">
        <f>calcs!D179+calcs!I179+calcs!N179+calcs!S179+calcs!X179+calcs!AC179+calcs!AH179+calcs!AM179+calcs!AR179+calcs!AW179+calcs!BB179+calcs!BG179</f>
        <v>-7.99871660722667</v>
      </c>
      <c r="H186" s="168">
        <f>calcs!E179+calcs!J179+calcs!O179+calcs!T179+calcs!Y179+calcs!AD179+calcs!AI179+calcs!AN179+calcs!AS179+calcs!AX179+calcs!BC179+calcs!BH179</f>
        <v>-7.30858769236568</v>
      </c>
      <c r="I186" s="168">
        <f>calcs!F179+calcs!K179+calcs!P179+calcs!U179+calcs!Z179+calcs!AE179+calcs!AJ179+calcs!AO179+calcs!AT179+calcs!AY179+calcs!BD179+calcs!BI179</f>
        <v>-6.47899466435266</v>
      </c>
      <c r="J186" s="168">
        <f>calcs!G179+calcs!L179+calcs!Q179+calcs!V179+calcs!AA179+calcs!AF179+calcs!AK179+calcs!AP179+calcs!AU179+calcs!AZ179+calcs!BE179+calcs!BJ179</f>
        <v>-6.70937028228218</v>
      </c>
      <c r="K186" s="22"/>
      <c r="L186" s="175">
        <f t="shared" si="6"/>
        <v>0.362902383103961</v>
      </c>
      <c r="M186" s="85"/>
      <c r="N186" s="113"/>
      <c r="O186" s="113"/>
      <c r="P186" s="193">
        <f t="shared" si="7"/>
        <v>0.162263207471352</v>
      </c>
      <c r="Q186" s="193">
        <f t="shared" si="7"/>
        <v>0.690128914860988</v>
      </c>
      <c r="R186" s="193">
        <f t="shared" si="7"/>
        <v>0.829593028013018</v>
      </c>
      <c r="S186" s="193">
        <f t="shared" si="7"/>
        <v>-0.230375617929516</v>
      </c>
      <c r="U186" s="193"/>
      <c r="AB186" s="198"/>
      <c r="AC186" s="198"/>
      <c r="AD186" s="198"/>
      <c r="AE186" s="198"/>
      <c r="AF186" s="198"/>
    </row>
    <row r="187" spans="1:32">
      <c r="A187" s="158" t="s">
        <v>1277</v>
      </c>
      <c r="B187" s="158"/>
      <c r="C187" s="159" t="s">
        <v>374</v>
      </c>
      <c r="D187" s="159"/>
      <c r="E187" s="169"/>
      <c r="F187" s="168">
        <f>calcs!C180+calcs!H180+calcs!M180+calcs!R180+calcs!W180+calcs!AB180+calcs!AG180+calcs!AL180+calcs!AQ180+calcs!AV180+calcs!BA180+calcs!BF180</f>
        <v>-2.2850652276606</v>
      </c>
      <c r="G187" s="168">
        <f>calcs!D180+calcs!I180+calcs!N180+calcs!S180+calcs!X180+calcs!AC180+calcs!AH180+calcs!AM180+calcs!AR180+calcs!AW180+calcs!BB180+calcs!BG180</f>
        <v>-1.04174705013029</v>
      </c>
      <c r="H187" s="168">
        <f>calcs!E180+calcs!J180+calcs!O180+calcs!T180+calcs!Y180+calcs!AD180+calcs!AI180+calcs!AN180+calcs!AS180+calcs!AX180+calcs!BC180+calcs!BH180</f>
        <v>-1.54081254083847</v>
      </c>
      <c r="I187" s="168">
        <f>calcs!F180+calcs!K180+calcs!P180+calcs!U180+calcs!Z180+calcs!AE180+calcs!AJ180+calcs!AO180+calcs!AT180+calcs!AY180+calcs!BD180+calcs!BI180</f>
        <v>-2.47274613282353</v>
      </c>
      <c r="J187" s="168">
        <f>calcs!G180+calcs!L180+calcs!Q180+calcs!V180+calcs!AA180+calcs!AF180+calcs!AK180+calcs!AP180+calcs!AU180+calcs!AZ180+calcs!BE180+calcs!BJ180</f>
        <v>-3.36534561092957</v>
      </c>
      <c r="K187" s="176"/>
      <c r="L187" s="175">
        <f t="shared" si="6"/>
        <v>-0.270070095817242</v>
      </c>
      <c r="M187" s="85"/>
      <c r="N187" s="113"/>
      <c r="O187" s="113"/>
      <c r="P187" s="193">
        <f t="shared" si="7"/>
        <v>1.24331817753031</v>
      </c>
      <c r="Q187" s="193">
        <f t="shared" si="7"/>
        <v>-0.499065490708178</v>
      </c>
      <c r="R187" s="193">
        <f t="shared" si="7"/>
        <v>-0.931933591985059</v>
      </c>
      <c r="S187" s="193">
        <f t="shared" si="7"/>
        <v>-0.892599478106038</v>
      </c>
      <c r="U187" s="193"/>
      <c r="AB187" s="198"/>
      <c r="AC187" s="198"/>
      <c r="AD187" s="198"/>
      <c r="AE187" s="198"/>
      <c r="AF187" s="198"/>
    </row>
    <row r="188" spans="1:32">
      <c r="A188" s="156" t="s">
        <v>1277</v>
      </c>
      <c r="B188" s="156"/>
      <c r="C188" s="157" t="s">
        <v>376</v>
      </c>
      <c r="D188" s="157"/>
      <c r="E188" s="167"/>
      <c r="F188" s="168">
        <f>calcs!C181+calcs!H181+calcs!M181+calcs!R181+calcs!W181+calcs!AB181+calcs!AG181+calcs!AL181+calcs!AQ181+calcs!AV181+calcs!BA181+calcs!BF181</f>
        <v>0.540763534438789</v>
      </c>
      <c r="G188" s="168">
        <f>calcs!D181+calcs!I181+calcs!N181+calcs!S181+calcs!X181+calcs!AC181+calcs!AH181+calcs!AM181+calcs!AR181+calcs!AW181+calcs!BB181+calcs!BG181</f>
        <v>0.0967558302916562</v>
      </c>
      <c r="H188" s="168">
        <f>calcs!E181+calcs!J181+calcs!O181+calcs!T181+calcs!Y181+calcs!AD181+calcs!AI181+calcs!AN181+calcs!AS181+calcs!AX181+calcs!BC181+calcs!BH181</f>
        <v>-0.128897492017168</v>
      </c>
      <c r="I188" s="168">
        <f>calcs!F181+calcs!K181+calcs!P181+calcs!U181+calcs!Z181+calcs!AE181+calcs!AJ181+calcs!AO181+calcs!AT181+calcs!AY181+calcs!BD181+calcs!BI181</f>
        <v>-2.03255311647723</v>
      </c>
      <c r="J188" s="168">
        <f>calcs!G181+calcs!L181+calcs!Q181+calcs!V181+calcs!AA181+calcs!AF181+calcs!AK181+calcs!AP181+calcs!AU181+calcs!AZ181+calcs!BE181+calcs!BJ181</f>
        <v>-2.20807013316384</v>
      </c>
      <c r="K188" s="22"/>
      <c r="L188" s="175">
        <f t="shared" si="6"/>
        <v>-0.687208416900657</v>
      </c>
      <c r="M188" s="85"/>
      <c r="N188" s="113"/>
      <c r="O188" s="113"/>
      <c r="P188" s="193">
        <f t="shared" si="7"/>
        <v>-0.444007704147132</v>
      </c>
      <c r="Q188" s="193">
        <f t="shared" si="7"/>
        <v>-0.225653322308824</v>
      </c>
      <c r="R188" s="193">
        <f t="shared" si="7"/>
        <v>-1.90365562446006</v>
      </c>
      <c r="S188" s="193">
        <f t="shared" si="7"/>
        <v>-0.175517016686615</v>
      </c>
      <c r="U188" s="193"/>
      <c r="AB188" s="198"/>
      <c r="AC188" s="198"/>
      <c r="AD188" s="198"/>
      <c r="AE188" s="198"/>
      <c r="AF188" s="198"/>
    </row>
    <row r="189" spans="1:32">
      <c r="A189" s="158" t="s">
        <v>1277</v>
      </c>
      <c r="B189" s="158"/>
      <c r="C189" s="159" t="s">
        <v>378</v>
      </c>
      <c r="D189" s="159"/>
      <c r="E189" s="169"/>
      <c r="F189" s="168">
        <f>calcs!C182+calcs!H182+calcs!M182+calcs!R182+calcs!W182+calcs!AB182+calcs!AG182+calcs!AL182+calcs!AQ182+calcs!AV182+calcs!BA182+calcs!BF182</f>
        <v>8.96238468741605</v>
      </c>
      <c r="G189" s="168">
        <f>calcs!D182+calcs!I182+calcs!N182+calcs!S182+calcs!X182+calcs!AC182+calcs!AH182+calcs!AM182+calcs!AR182+calcs!AW182+calcs!BB182+calcs!BG182</f>
        <v>9.03341744850637</v>
      </c>
      <c r="H189" s="168">
        <f>calcs!E182+calcs!J182+calcs!O182+calcs!T182+calcs!Y182+calcs!AD182+calcs!AI182+calcs!AN182+calcs!AS182+calcs!AX182+calcs!BC182+calcs!BH182</f>
        <v>9.04282461728297</v>
      </c>
      <c r="I189" s="168">
        <f>calcs!F182+calcs!K182+calcs!P182+calcs!U182+calcs!Z182+calcs!AE182+calcs!AJ182+calcs!AO182+calcs!AT182+calcs!AY182+calcs!BD182+calcs!BI182</f>
        <v>8.65124056440306</v>
      </c>
      <c r="J189" s="168">
        <f>calcs!G182+calcs!L182+calcs!Q182+calcs!V182+calcs!AA182+calcs!AF182+calcs!AK182+calcs!AP182+calcs!AU182+calcs!AZ182+calcs!BE182+calcs!BJ182</f>
        <v>8.30770812412234</v>
      </c>
      <c r="K189" s="176"/>
      <c r="L189" s="175">
        <f t="shared" si="6"/>
        <v>-0.163669140823426</v>
      </c>
      <c r="M189" s="85"/>
      <c r="N189" s="113"/>
      <c r="O189" s="113"/>
      <c r="P189" s="193">
        <f t="shared" si="7"/>
        <v>0.0710327610903256</v>
      </c>
      <c r="Q189" s="193">
        <f t="shared" si="7"/>
        <v>0.00940716877659931</v>
      </c>
      <c r="R189" s="193">
        <f t="shared" si="7"/>
        <v>-0.391584052879914</v>
      </c>
      <c r="S189" s="193">
        <f t="shared" si="7"/>
        <v>-0.343532440280716</v>
      </c>
      <c r="U189" s="193"/>
      <c r="AB189" s="198"/>
      <c r="AC189" s="198"/>
      <c r="AD189" s="198"/>
      <c r="AE189" s="198"/>
      <c r="AF189" s="198"/>
    </row>
    <row r="190" spans="1:32">
      <c r="A190" s="156" t="s">
        <v>1277</v>
      </c>
      <c r="B190" s="156"/>
      <c r="C190" s="157" t="s">
        <v>380</v>
      </c>
      <c r="D190" s="157"/>
      <c r="E190" s="167"/>
      <c r="F190" s="168">
        <f>calcs!C183+calcs!H183+calcs!M183+calcs!R183+calcs!W183+calcs!AB183+calcs!AG183+calcs!AL183+calcs!AQ183+calcs!AV183+calcs!BA183+calcs!BF183</f>
        <v>-2.75069967751654</v>
      </c>
      <c r="G190" s="168">
        <f>calcs!D183+calcs!I183+calcs!N183+calcs!S183+calcs!X183+calcs!AC183+calcs!AH183+calcs!AM183+calcs!AR183+calcs!AW183+calcs!BB183+calcs!BG183</f>
        <v>-3.21455519718166</v>
      </c>
      <c r="H190" s="168">
        <f>calcs!E183+calcs!J183+calcs!O183+calcs!T183+calcs!Y183+calcs!AD183+calcs!AI183+calcs!AN183+calcs!AS183+calcs!AX183+calcs!BC183+calcs!BH183</f>
        <v>-3.4720115654419</v>
      </c>
      <c r="I190" s="168">
        <f>calcs!F183+calcs!K183+calcs!P183+calcs!U183+calcs!Z183+calcs!AE183+calcs!AJ183+calcs!AO183+calcs!AT183+calcs!AY183+calcs!BD183+calcs!BI183</f>
        <v>-3.14194385780248</v>
      </c>
      <c r="J190" s="168">
        <f>calcs!G183+calcs!L183+calcs!Q183+calcs!V183+calcs!AA183+calcs!AF183+calcs!AK183+calcs!AP183+calcs!AU183+calcs!AZ183+calcs!BE183+calcs!BJ183</f>
        <v>-3.95439262968289</v>
      </c>
      <c r="K190" s="22"/>
      <c r="L190" s="175">
        <f t="shared" si="6"/>
        <v>-0.300923238041588</v>
      </c>
      <c r="M190" s="85"/>
      <c r="N190" s="113"/>
      <c r="O190" s="113"/>
      <c r="P190" s="193">
        <f t="shared" si="7"/>
        <v>-0.463855519665115</v>
      </c>
      <c r="Q190" s="193">
        <f t="shared" si="7"/>
        <v>-0.25745636826024</v>
      </c>
      <c r="R190" s="193">
        <f t="shared" si="7"/>
        <v>0.330067707639424</v>
      </c>
      <c r="S190" s="193">
        <f t="shared" si="7"/>
        <v>-0.812448771880419</v>
      </c>
      <c r="U190" s="193"/>
      <c r="AB190" s="198"/>
      <c r="AC190" s="198"/>
      <c r="AD190" s="198"/>
      <c r="AE190" s="198"/>
      <c r="AF190" s="198"/>
    </row>
    <row r="191" spans="1:32">
      <c r="A191" s="158" t="s">
        <v>1277</v>
      </c>
      <c r="B191" s="158"/>
      <c r="C191" s="159" t="s">
        <v>382</v>
      </c>
      <c r="D191" s="159"/>
      <c r="E191" s="169"/>
      <c r="F191" s="168">
        <f>calcs!C184+calcs!H184+calcs!M184+calcs!R184+calcs!W184+calcs!AB184+calcs!AG184+calcs!AL184+calcs!AQ184+calcs!AV184+calcs!BA184+calcs!BF184</f>
        <v>8.92814252530508</v>
      </c>
      <c r="G191" s="168">
        <f>calcs!D184+calcs!I184+calcs!N184+calcs!S184+calcs!X184+calcs!AC184+calcs!AH184+calcs!AM184+calcs!AR184+calcs!AW184+calcs!BB184+calcs!BG184</f>
        <v>9.01831865656431</v>
      </c>
      <c r="H191" s="168">
        <f>calcs!E184+calcs!J184+calcs!O184+calcs!T184+calcs!Y184+calcs!AD184+calcs!AI184+calcs!AN184+calcs!AS184+calcs!AX184+calcs!BC184+calcs!BH184</f>
        <v>8.26471884207481</v>
      </c>
      <c r="I191" s="168">
        <f>calcs!F184+calcs!K184+calcs!P184+calcs!U184+calcs!Z184+calcs!AE184+calcs!AJ184+calcs!AO184+calcs!AT184+calcs!AY184+calcs!BD184+calcs!BI184</f>
        <v>7.85707755651102</v>
      </c>
      <c r="J191" s="168">
        <f>calcs!G184+calcs!L184+calcs!Q184+calcs!V184+calcs!AA184+calcs!AF184+calcs!AK184+calcs!AP184+calcs!AU184+calcs!AZ184+calcs!BE184+calcs!BJ184</f>
        <v>7.89625818583194</v>
      </c>
      <c r="K191" s="176"/>
      <c r="L191" s="175">
        <f t="shared" si="6"/>
        <v>-0.257971084868287</v>
      </c>
      <c r="M191" s="85"/>
      <c r="N191" s="113"/>
      <c r="O191" s="113"/>
      <c r="P191" s="193">
        <f t="shared" si="7"/>
        <v>0.0901761312592289</v>
      </c>
      <c r="Q191" s="193">
        <f t="shared" si="7"/>
        <v>-0.753599814489503</v>
      </c>
      <c r="R191" s="193">
        <f t="shared" si="7"/>
        <v>-0.407641285563786</v>
      </c>
      <c r="S191" s="193">
        <f t="shared" si="7"/>
        <v>0.0391806293209136</v>
      </c>
      <c r="U191" s="193"/>
      <c r="AB191" s="198"/>
      <c r="AC191" s="198"/>
      <c r="AD191" s="198"/>
      <c r="AE191" s="198"/>
      <c r="AF191" s="198"/>
    </row>
    <row r="192" spans="1:32">
      <c r="A192" s="156" t="s">
        <v>1277</v>
      </c>
      <c r="B192" s="156"/>
      <c r="C192" s="157" t="s">
        <v>384</v>
      </c>
      <c r="D192" s="157"/>
      <c r="E192" s="167"/>
      <c r="F192" s="168">
        <f>calcs!C185+calcs!H185+calcs!M185+calcs!R185+calcs!W185+calcs!AB185+calcs!AG185+calcs!AL185+calcs!AQ185+calcs!AV185+calcs!BA185+calcs!BF185</f>
        <v>-2.74189072001597</v>
      </c>
      <c r="G192" s="168">
        <f>calcs!D185+calcs!I185+calcs!N185+calcs!S185+calcs!X185+calcs!AC185+calcs!AH185+calcs!AM185+calcs!AR185+calcs!AW185+calcs!BB185+calcs!BG185</f>
        <v>-2.35886021731924</v>
      </c>
      <c r="H192" s="168">
        <f>calcs!E185+calcs!J185+calcs!O185+calcs!T185+calcs!Y185+calcs!AD185+calcs!AI185+calcs!AN185+calcs!AS185+calcs!AX185+calcs!BC185+calcs!BH185</f>
        <v>-2.41444126678861</v>
      </c>
      <c r="I192" s="168">
        <f>calcs!F185+calcs!K185+calcs!P185+calcs!U185+calcs!Z185+calcs!AE185+calcs!AJ185+calcs!AO185+calcs!AT185+calcs!AY185+calcs!BD185+calcs!BI185</f>
        <v>-3.17636563390576</v>
      </c>
      <c r="J192" s="168">
        <f>calcs!G185+calcs!L185+calcs!Q185+calcs!V185+calcs!AA185+calcs!AF185+calcs!AK185+calcs!AP185+calcs!AU185+calcs!AZ185+calcs!BE185+calcs!BJ185</f>
        <v>-2.99633480910972</v>
      </c>
      <c r="K192" s="22"/>
      <c r="L192" s="175">
        <f t="shared" si="6"/>
        <v>-0.0636110222734372</v>
      </c>
      <c r="M192" s="85"/>
      <c r="N192" s="113"/>
      <c r="O192" s="113"/>
      <c r="P192" s="193">
        <f t="shared" si="7"/>
        <v>0.383030502696731</v>
      </c>
      <c r="Q192" s="193">
        <f t="shared" si="7"/>
        <v>-0.0555810494693736</v>
      </c>
      <c r="R192" s="193">
        <f t="shared" si="7"/>
        <v>-0.761924367117142</v>
      </c>
      <c r="S192" s="193">
        <f t="shared" si="7"/>
        <v>0.180030824796036</v>
      </c>
      <c r="U192" s="193"/>
      <c r="AB192" s="198"/>
      <c r="AC192" s="198"/>
      <c r="AD192" s="198"/>
      <c r="AE192" s="198"/>
      <c r="AF192" s="198"/>
    </row>
    <row r="193" spans="1:32">
      <c r="A193" s="158" t="s">
        <v>1277</v>
      </c>
      <c r="B193" s="158"/>
      <c r="C193" s="159" t="s">
        <v>386</v>
      </c>
      <c r="D193" s="159"/>
      <c r="E193" s="169"/>
      <c r="F193" s="168">
        <f>calcs!C186+calcs!H186+calcs!M186+calcs!R186+calcs!W186+calcs!AB186+calcs!AG186+calcs!AL186+calcs!AQ186+calcs!AV186+calcs!BA186+calcs!BF186</f>
        <v>-5.93162634212944</v>
      </c>
      <c r="G193" s="168">
        <f>calcs!D186+calcs!I186+calcs!N186+calcs!S186+calcs!X186+calcs!AC186+calcs!AH186+calcs!AM186+calcs!AR186+calcs!AW186+calcs!BB186+calcs!BG186</f>
        <v>-6.72345600664643</v>
      </c>
      <c r="H193" s="168">
        <f>calcs!E186+calcs!J186+calcs!O186+calcs!T186+calcs!Y186+calcs!AD186+calcs!AI186+calcs!AN186+calcs!AS186+calcs!AX186+calcs!BC186+calcs!BH186</f>
        <v>-6.14789408042539</v>
      </c>
      <c r="I193" s="168">
        <f>calcs!F186+calcs!K186+calcs!P186+calcs!U186+calcs!Z186+calcs!AE186+calcs!AJ186+calcs!AO186+calcs!AT186+calcs!AY186+calcs!BD186+calcs!BI186</f>
        <v>-6.16983983108811</v>
      </c>
      <c r="J193" s="168">
        <f>calcs!G186+calcs!L186+calcs!Q186+calcs!V186+calcs!AA186+calcs!AF186+calcs!AK186+calcs!AP186+calcs!AU186+calcs!AZ186+calcs!BE186+calcs!BJ186</f>
        <v>-7.40060851999209</v>
      </c>
      <c r="K193" s="176"/>
      <c r="L193" s="175">
        <f t="shared" si="6"/>
        <v>-0.367245544465664</v>
      </c>
      <c r="M193" s="85"/>
      <c r="N193" s="113"/>
      <c r="O193" s="113"/>
      <c r="P193" s="193">
        <f t="shared" si="7"/>
        <v>-0.791829664516992</v>
      </c>
      <c r="Q193" s="193">
        <f t="shared" si="7"/>
        <v>0.575561926221036</v>
      </c>
      <c r="R193" s="193">
        <f t="shared" si="7"/>
        <v>-0.0219457506627139</v>
      </c>
      <c r="S193" s="193">
        <f t="shared" si="7"/>
        <v>-1.23076868890399</v>
      </c>
      <c r="U193" s="193"/>
      <c r="AB193" s="198"/>
      <c r="AC193" s="198"/>
      <c r="AD193" s="198"/>
      <c r="AE193" s="198"/>
      <c r="AF193" s="198"/>
    </row>
    <row r="194" spans="1:32">
      <c r="A194" s="156" t="s">
        <v>1277</v>
      </c>
      <c r="B194" s="156"/>
      <c r="C194" s="157" t="s">
        <v>388</v>
      </c>
      <c r="D194" s="157"/>
      <c r="E194" s="167"/>
      <c r="F194" s="168">
        <f>calcs!C187+calcs!H187+calcs!M187+calcs!R187+calcs!W187+calcs!AB187+calcs!AG187+calcs!AL187+calcs!AQ187+calcs!AV187+calcs!BA187+calcs!BF187</f>
        <v>2.22405065128068</v>
      </c>
      <c r="G194" s="168">
        <f>calcs!D187+calcs!I187+calcs!N187+calcs!S187+calcs!X187+calcs!AC187+calcs!AH187+calcs!AM187+calcs!AR187+calcs!AW187+calcs!BB187+calcs!BG187</f>
        <v>1.80527305505133</v>
      </c>
      <c r="H194" s="168">
        <f>calcs!E187+calcs!J187+calcs!O187+calcs!T187+calcs!Y187+calcs!AD187+calcs!AI187+calcs!AN187+calcs!AS187+calcs!AX187+calcs!BC187+calcs!BH187</f>
        <v>2.03839890833129</v>
      </c>
      <c r="I194" s="168">
        <f>calcs!F187+calcs!K187+calcs!P187+calcs!U187+calcs!Z187+calcs!AE187+calcs!AJ187+calcs!AO187+calcs!AT187+calcs!AY187+calcs!BD187+calcs!BI187</f>
        <v>1.77953495358751</v>
      </c>
      <c r="J194" s="168">
        <f>calcs!G187+calcs!L187+calcs!Q187+calcs!V187+calcs!AA187+calcs!AF187+calcs!AK187+calcs!AP187+calcs!AU187+calcs!AZ187+calcs!BE187+calcs!BJ187</f>
        <v>1.56075146824869</v>
      </c>
      <c r="K194" s="22"/>
      <c r="L194" s="175">
        <f t="shared" si="6"/>
        <v>-0.165824795757996</v>
      </c>
      <c r="M194" s="85"/>
      <c r="N194" s="113"/>
      <c r="O194" s="113"/>
      <c r="P194" s="193">
        <f t="shared" si="7"/>
        <v>-0.418777596229344</v>
      </c>
      <c r="Q194" s="193">
        <f t="shared" si="7"/>
        <v>0.233125853279952</v>
      </c>
      <c r="R194" s="193">
        <f t="shared" si="7"/>
        <v>-0.258863954743773</v>
      </c>
      <c r="S194" s="193">
        <f t="shared" si="7"/>
        <v>-0.218783485338818</v>
      </c>
      <c r="U194" s="193"/>
      <c r="AB194" s="198"/>
      <c r="AC194" s="198"/>
      <c r="AD194" s="198"/>
      <c r="AE194" s="198"/>
      <c r="AF194" s="198"/>
    </row>
    <row r="195" spans="1:32">
      <c r="A195" s="158" t="s">
        <v>1277</v>
      </c>
      <c r="B195" s="158"/>
      <c r="C195" s="159" t="s">
        <v>390</v>
      </c>
      <c r="D195" s="159"/>
      <c r="E195" s="169"/>
      <c r="F195" s="168">
        <f>calcs!C188+calcs!H188+calcs!M188+calcs!R188+calcs!W188+calcs!AB188+calcs!AG188+calcs!AL188+calcs!AQ188+calcs!AV188+calcs!BA188+calcs!BF188</f>
        <v>-1.79652863375178</v>
      </c>
      <c r="G195" s="168">
        <f>calcs!D188+calcs!I188+calcs!N188+calcs!S188+calcs!X188+calcs!AC188+calcs!AH188+calcs!AM188+calcs!AR188+calcs!AW188+calcs!BB188+calcs!BG188</f>
        <v>-1.8194923334981</v>
      </c>
      <c r="H195" s="168">
        <f>calcs!E188+calcs!J188+calcs!O188+calcs!T188+calcs!Y188+calcs!AD188+calcs!AI188+calcs!AN188+calcs!AS188+calcs!AX188+calcs!BC188+calcs!BH188</f>
        <v>-2.59630793843021</v>
      </c>
      <c r="I195" s="168">
        <f>calcs!F188+calcs!K188+calcs!P188+calcs!U188+calcs!Z188+calcs!AE188+calcs!AJ188+calcs!AO188+calcs!AT188+calcs!AY188+calcs!BD188+calcs!BI188</f>
        <v>-4.79084726568099</v>
      </c>
      <c r="J195" s="168">
        <f>calcs!G188+calcs!L188+calcs!Q188+calcs!V188+calcs!AA188+calcs!AF188+calcs!AK188+calcs!AP188+calcs!AU188+calcs!AZ188+calcs!BE188+calcs!BJ188</f>
        <v>-4.14668119152943</v>
      </c>
      <c r="K195" s="176"/>
      <c r="L195" s="175">
        <f t="shared" si="6"/>
        <v>-0.587538139444414</v>
      </c>
      <c r="M195" s="85"/>
      <c r="N195" s="113"/>
      <c r="O195" s="113"/>
      <c r="P195" s="193">
        <f t="shared" si="7"/>
        <v>-0.0229636997463252</v>
      </c>
      <c r="Q195" s="193">
        <f t="shared" si="7"/>
        <v>-0.776815604932104</v>
      </c>
      <c r="R195" s="193">
        <f t="shared" si="7"/>
        <v>-2.19453932725079</v>
      </c>
      <c r="S195" s="193">
        <f t="shared" si="7"/>
        <v>0.644166074151562</v>
      </c>
      <c r="U195" s="193"/>
      <c r="AB195" s="198"/>
      <c r="AC195" s="198"/>
      <c r="AD195" s="198"/>
      <c r="AE195" s="198"/>
      <c r="AF195" s="198"/>
    </row>
    <row r="196" spans="1:32">
      <c r="A196" s="156" t="s">
        <v>1277</v>
      </c>
      <c r="B196" s="156"/>
      <c r="C196" s="157" t="s">
        <v>392</v>
      </c>
      <c r="D196" s="157"/>
      <c r="E196" s="167"/>
      <c r="F196" s="168">
        <f>calcs!C189+calcs!H189+calcs!M189+calcs!R189+calcs!W189+calcs!AB189+calcs!AG189+calcs!AL189+calcs!AQ189+calcs!AV189+calcs!BA189+calcs!BF189</f>
        <v>-1.6560611465737</v>
      </c>
      <c r="G196" s="168">
        <f>calcs!D189+calcs!I189+calcs!N189+calcs!S189+calcs!X189+calcs!AC189+calcs!AH189+calcs!AM189+calcs!AR189+calcs!AW189+calcs!BB189+calcs!BG189</f>
        <v>-1.27070083503158</v>
      </c>
      <c r="H196" s="168">
        <f>calcs!E189+calcs!J189+calcs!O189+calcs!T189+calcs!Y189+calcs!AD189+calcs!AI189+calcs!AN189+calcs!AS189+calcs!AX189+calcs!BC189+calcs!BH189</f>
        <v>-1.26805894839741</v>
      </c>
      <c r="I196" s="168">
        <f>calcs!F189+calcs!K189+calcs!P189+calcs!U189+calcs!Z189+calcs!AE189+calcs!AJ189+calcs!AO189+calcs!AT189+calcs!AY189+calcs!BD189+calcs!BI189</f>
        <v>-0.57486868866241</v>
      </c>
      <c r="J196" s="168">
        <f>calcs!G189+calcs!L189+calcs!Q189+calcs!V189+calcs!AA189+calcs!AF189+calcs!AK189+calcs!AP189+calcs!AU189+calcs!AZ189+calcs!BE189+calcs!BJ189</f>
        <v>-1.32446994047573</v>
      </c>
      <c r="K196" s="22"/>
      <c r="L196" s="175">
        <f t="shared" si="6"/>
        <v>0.0828978015244938</v>
      </c>
      <c r="M196" s="85"/>
      <c r="N196" s="113"/>
      <c r="O196" s="113"/>
      <c r="P196" s="193">
        <f t="shared" si="7"/>
        <v>0.385360311542123</v>
      </c>
      <c r="Q196" s="193">
        <f t="shared" si="7"/>
        <v>0.00264188663417153</v>
      </c>
      <c r="R196" s="193">
        <f t="shared" si="7"/>
        <v>0.693190259734998</v>
      </c>
      <c r="S196" s="193">
        <f t="shared" si="7"/>
        <v>-0.749601251813317</v>
      </c>
      <c r="U196" s="193"/>
      <c r="AB196" s="198"/>
      <c r="AC196" s="198"/>
      <c r="AD196" s="198"/>
      <c r="AE196" s="198"/>
      <c r="AF196" s="198"/>
    </row>
    <row r="197" spans="1:32">
      <c r="A197" s="158" t="s">
        <v>1277</v>
      </c>
      <c r="B197" s="158"/>
      <c r="C197" s="159" t="s">
        <v>394</v>
      </c>
      <c r="D197" s="159"/>
      <c r="E197" s="169"/>
      <c r="F197" s="168">
        <f>calcs!C190+calcs!H190+calcs!M190+calcs!R190+calcs!W190+calcs!AB190+calcs!AG190+calcs!AL190+calcs!AQ190+calcs!AV190+calcs!BA190+calcs!BF190</f>
        <v>7.17434519767603</v>
      </c>
      <c r="G197" s="168">
        <f>calcs!D190+calcs!I190+calcs!N190+calcs!S190+calcs!X190+calcs!AC190+calcs!AH190+calcs!AM190+calcs!AR190+calcs!AW190+calcs!BB190+calcs!BG190</f>
        <v>7.46258830144757</v>
      </c>
      <c r="H197" s="168">
        <f>calcs!E190+calcs!J190+calcs!O190+calcs!T190+calcs!Y190+calcs!AD190+calcs!AI190+calcs!AN190+calcs!AS190+calcs!AX190+calcs!BC190+calcs!BH190</f>
        <v>7.46232735376153</v>
      </c>
      <c r="I197" s="168">
        <f>calcs!F190+calcs!K190+calcs!P190+calcs!U190+calcs!Z190+calcs!AE190+calcs!AJ190+calcs!AO190+calcs!AT190+calcs!AY190+calcs!BD190+calcs!BI190</f>
        <v>6.70072418164984</v>
      </c>
      <c r="J197" s="168">
        <f>calcs!G190+calcs!L190+calcs!Q190+calcs!V190+calcs!AA190+calcs!AF190+calcs!AK190+calcs!AP190+calcs!AU190+calcs!AZ190+calcs!BE190+calcs!BJ190</f>
        <v>6.2764332108266</v>
      </c>
      <c r="K197" s="176"/>
      <c r="L197" s="175">
        <f t="shared" si="6"/>
        <v>-0.224477996712357</v>
      </c>
      <c r="M197" s="85"/>
      <c r="N197" s="113"/>
      <c r="O197" s="113"/>
      <c r="P197" s="193">
        <f t="shared" si="7"/>
        <v>0.288243103771548</v>
      </c>
      <c r="Q197" s="193">
        <f t="shared" si="7"/>
        <v>-0.000260947686045121</v>
      </c>
      <c r="R197" s="193">
        <f t="shared" si="7"/>
        <v>-0.761603172111691</v>
      </c>
      <c r="S197" s="193">
        <f t="shared" si="7"/>
        <v>-0.424290970823241</v>
      </c>
      <c r="U197" s="193"/>
      <c r="AB197" s="198"/>
      <c r="AC197" s="198"/>
      <c r="AD197" s="198"/>
      <c r="AE197" s="198"/>
      <c r="AF197" s="198"/>
    </row>
    <row r="198" spans="1:32">
      <c r="A198" s="156" t="s">
        <v>1277</v>
      </c>
      <c r="B198" s="156"/>
      <c r="C198" s="157" t="s">
        <v>396</v>
      </c>
      <c r="D198" s="157"/>
      <c r="E198" s="167"/>
      <c r="F198" s="168">
        <f>calcs!C191+calcs!H191+calcs!M191+calcs!R191+calcs!W191+calcs!AB191+calcs!AG191+calcs!AL191+calcs!AQ191+calcs!AV191+calcs!BA191+calcs!BF191</f>
        <v>2.20979762164022</v>
      </c>
      <c r="G198" s="168">
        <f>calcs!D191+calcs!I191+calcs!N191+calcs!S191+calcs!X191+calcs!AC191+calcs!AH191+calcs!AM191+calcs!AR191+calcs!AW191+calcs!BB191+calcs!BG191</f>
        <v>3.29718146920195</v>
      </c>
      <c r="H198" s="168">
        <f>calcs!E191+calcs!J191+calcs!O191+calcs!T191+calcs!Y191+calcs!AD191+calcs!AI191+calcs!AN191+calcs!AS191+calcs!AX191+calcs!BC191+calcs!BH191</f>
        <v>3.0551346732269</v>
      </c>
      <c r="I198" s="168">
        <f>calcs!F191+calcs!K191+calcs!P191+calcs!U191+calcs!Z191+calcs!AE191+calcs!AJ191+calcs!AO191+calcs!AT191+calcs!AY191+calcs!BD191+calcs!BI191</f>
        <v>3.59181316118219</v>
      </c>
      <c r="J198" s="168">
        <f>calcs!G191+calcs!L191+calcs!Q191+calcs!V191+calcs!AA191+calcs!AF191+calcs!AK191+calcs!AP191+calcs!AU191+calcs!AZ191+calcs!BE191+calcs!BJ191</f>
        <v>2.95587032234871</v>
      </c>
      <c r="K198" s="22"/>
      <c r="L198" s="175">
        <f t="shared" si="6"/>
        <v>0.186518175177122</v>
      </c>
      <c r="M198" s="85"/>
      <c r="N198" s="113"/>
      <c r="O198" s="113"/>
      <c r="P198" s="193">
        <f t="shared" si="7"/>
        <v>1.08738384756172</v>
      </c>
      <c r="Q198" s="193">
        <f t="shared" si="7"/>
        <v>-0.242046795975052</v>
      </c>
      <c r="R198" s="193">
        <f t="shared" si="7"/>
        <v>0.536678487955295</v>
      </c>
      <c r="S198" s="193">
        <f t="shared" si="7"/>
        <v>-0.63594283883348</v>
      </c>
      <c r="U198" s="193"/>
      <c r="AB198" s="198"/>
      <c r="AC198" s="198"/>
      <c r="AD198" s="198"/>
      <c r="AE198" s="198"/>
      <c r="AF198" s="198"/>
    </row>
    <row r="199" spans="1:32">
      <c r="A199" s="158" t="s">
        <v>1277</v>
      </c>
      <c r="B199" s="158"/>
      <c r="C199" s="159" t="s">
        <v>398</v>
      </c>
      <c r="D199" s="159"/>
      <c r="E199" s="169"/>
      <c r="F199" s="168">
        <f>calcs!C192+calcs!H192+calcs!M192+calcs!R192+calcs!W192+calcs!AB192+calcs!AG192+calcs!AL192+calcs!AQ192+calcs!AV192+calcs!BA192+calcs!BF192</f>
        <v>5.62129231311198</v>
      </c>
      <c r="G199" s="168">
        <f>calcs!D192+calcs!I192+calcs!N192+calcs!S192+calcs!X192+calcs!AC192+calcs!AH192+calcs!AM192+calcs!AR192+calcs!AW192+calcs!BB192+calcs!BG192</f>
        <v>5.86531984181597</v>
      </c>
      <c r="H199" s="168">
        <f>calcs!E192+calcs!J192+calcs!O192+calcs!T192+calcs!Y192+calcs!AD192+calcs!AI192+calcs!AN192+calcs!AS192+calcs!AX192+calcs!BC192+calcs!BH192</f>
        <v>5.98280471228535</v>
      </c>
      <c r="I199" s="168">
        <f>calcs!F192+calcs!K192+calcs!P192+calcs!U192+calcs!Z192+calcs!AE192+calcs!AJ192+calcs!AO192+calcs!AT192+calcs!AY192+calcs!BD192+calcs!BI192</f>
        <v>5.4718373686346</v>
      </c>
      <c r="J199" s="168">
        <f>calcs!G192+calcs!L192+calcs!Q192+calcs!V192+calcs!AA192+calcs!AF192+calcs!AK192+calcs!AP192+calcs!AU192+calcs!AZ192+calcs!BE192+calcs!BJ192</f>
        <v>4.49172002472105</v>
      </c>
      <c r="K199" s="176"/>
      <c r="L199" s="175">
        <f t="shared" si="6"/>
        <v>-0.282393072097732</v>
      </c>
      <c r="M199" s="85"/>
      <c r="N199" s="113"/>
      <c r="O199" s="113"/>
      <c r="P199" s="193">
        <f t="shared" si="7"/>
        <v>0.244027528703992</v>
      </c>
      <c r="Q199" s="193">
        <f t="shared" si="7"/>
        <v>0.117484870469384</v>
      </c>
      <c r="R199" s="193">
        <f t="shared" si="7"/>
        <v>-0.51096734365075</v>
      </c>
      <c r="S199" s="193">
        <f t="shared" si="7"/>
        <v>-0.980117343913552</v>
      </c>
      <c r="U199" s="193"/>
      <c r="AB199" s="198"/>
      <c r="AC199" s="198"/>
      <c r="AD199" s="198"/>
      <c r="AE199" s="198"/>
      <c r="AF199" s="198"/>
    </row>
    <row r="200" spans="1:32">
      <c r="A200" s="156" t="s">
        <v>1277</v>
      </c>
      <c r="B200" s="156"/>
      <c r="C200" s="157" t="s">
        <v>400</v>
      </c>
      <c r="D200" s="157"/>
      <c r="E200" s="167"/>
      <c r="F200" s="168">
        <f>calcs!C193+calcs!H193+calcs!M193+calcs!R193+calcs!W193+calcs!AB193+calcs!AG193+calcs!AL193+calcs!AQ193+calcs!AV193+calcs!BA193+calcs!BF193</f>
        <v>-1.28425550545884</v>
      </c>
      <c r="G200" s="168">
        <f>calcs!D193+calcs!I193+calcs!N193+calcs!S193+calcs!X193+calcs!AC193+calcs!AH193+calcs!AM193+calcs!AR193+calcs!AW193+calcs!BB193+calcs!BG193</f>
        <v>-1.33976209432446</v>
      </c>
      <c r="H200" s="168">
        <f>calcs!E193+calcs!J193+calcs!O193+calcs!T193+calcs!Y193+calcs!AD193+calcs!AI193+calcs!AN193+calcs!AS193+calcs!AX193+calcs!BC193+calcs!BH193</f>
        <v>-2.15016358971967</v>
      </c>
      <c r="I200" s="168">
        <f>calcs!F193+calcs!K193+calcs!P193+calcs!U193+calcs!Z193+calcs!AE193+calcs!AJ193+calcs!AO193+calcs!AT193+calcs!AY193+calcs!BD193+calcs!BI193</f>
        <v>-2.73502453385882</v>
      </c>
      <c r="J200" s="168">
        <f>calcs!G193+calcs!L193+calcs!Q193+calcs!V193+calcs!AA193+calcs!AF193+calcs!AK193+calcs!AP193+calcs!AU193+calcs!AZ193+calcs!BE193+calcs!BJ193</f>
        <v>-3.05988209655667</v>
      </c>
      <c r="K200" s="22"/>
      <c r="L200" s="175">
        <f t="shared" si="6"/>
        <v>-0.443906647774458</v>
      </c>
      <c r="M200" s="85"/>
      <c r="N200" s="113"/>
      <c r="O200" s="113"/>
      <c r="P200" s="193">
        <f t="shared" si="7"/>
        <v>-0.0555065888656223</v>
      </c>
      <c r="Q200" s="193">
        <f t="shared" si="7"/>
        <v>-0.810401495395212</v>
      </c>
      <c r="R200" s="193">
        <f t="shared" si="7"/>
        <v>-0.584860944139147</v>
      </c>
      <c r="S200" s="193">
        <f t="shared" si="7"/>
        <v>-0.32485756269785</v>
      </c>
      <c r="U200" s="193"/>
      <c r="AB200" s="198"/>
      <c r="AC200" s="198"/>
      <c r="AD200" s="198"/>
      <c r="AE200" s="198"/>
      <c r="AF200" s="198"/>
    </row>
    <row r="201" spans="1:32">
      <c r="A201" s="158" t="s">
        <v>1277</v>
      </c>
      <c r="B201" s="158"/>
      <c r="C201" s="159" t="s">
        <v>402</v>
      </c>
      <c r="D201" s="159"/>
      <c r="E201" s="169"/>
      <c r="F201" s="168">
        <f>calcs!C194+calcs!H194+calcs!M194+calcs!R194+calcs!W194+calcs!AB194+calcs!AG194+calcs!AL194+calcs!AQ194+calcs!AV194+calcs!BA194+calcs!BF194</f>
        <v>-7.12631494632699</v>
      </c>
      <c r="G201" s="168">
        <f>calcs!D194+calcs!I194+calcs!N194+calcs!S194+calcs!X194+calcs!AC194+calcs!AH194+calcs!AM194+calcs!AR194+calcs!AW194+calcs!BB194+calcs!BG194</f>
        <v>-7.37266163147482</v>
      </c>
      <c r="H201" s="168">
        <f>calcs!E194+calcs!J194+calcs!O194+calcs!T194+calcs!Y194+calcs!AD194+calcs!AI194+calcs!AN194+calcs!AS194+calcs!AX194+calcs!BC194+calcs!BH194</f>
        <v>-7.42206679311701</v>
      </c>
      <c r="I201" s="168">
        <f>calcs!F194+calcs!K194+calcs!P194+calcs!U194+calcs!Z194+calcs!AE194+calcs!AJ194+calcs!AO194+calcs!AT194+calcs!AY194+calcs!BD194+calcs!BI194</f>
        <v>-7.57899111956611</v>
      </c>
      <c r="J201" s="168">
        <f>calcs!G194+calcs!L194+calcs!Q194+calcs!V194+calcs!AA194+calcs!AF194+calcs!AK194+calcs!AP194+calcs!AU194+calcs!AZ194+calcs!BE194+calcs!BJ194</f>
        <v>-7.55798170679784</v>
      </c>
      <c r="K201" s="176"/>
      <c r="L201" s="175">
        <f t="shared" si="6"/>
        <v>-0.107916690117711</v>
      </c>
      <c r="M201" s="85"/>
      <c r="N201" s="113"/>
      <c r="O201" s="113"/>
      <c r="P201" s="193">
        <f t="shared" si="7"/>
        <v>-0.246346685147827</v>
      </c>
      <c r="Q201" s="193">
        <f t="shared" si="7"/>
        <v>-0.0494051616421842</v>
      </c>
      <c r="R201" s="193">
        <f t="shared" si="7"/>
        <v>-0.156924326449108</v>
      </c>
      <c r="S201" s="193">
        <f t="shared" si="7"/>
        <v>0.0210094127682758</v>
      </c>
      <c r="U201" s="193"/>
      <c r="AB201" s="198"/>
      <c r="AC201" s="198"/>
      <c r="AD201" s="198"/>
      <c r="AE201" s="198"/>
      <c r="AF201" s="198"/>
    </row>
    <row r="202" spans="1:32">
      <c r="A202" s="156" t="s">
        <v>1277</v>
      </c>
      <c r="B202" s="156"/>
      <c r="C202" s="157" t="s">
        <v>404</v>
      </c>
      <c r="D202" s="157"/>
      <c r="E202" s="167"/>
      <c r="F202" s="168">
        <f>calcs!C195+calcs!H195+calcs!M195+calcs!R195+calcs!W195+calcs!AB195+calcs!AG195+calcs!AL195+calcs!AQ195+calcs!AV195+calcs!BA195+calcs!BF195</f>
        <v>4.36349036340761</v>
      </c>
      <c r="G202" s="168">
        <f>calcs!D195+calcs!I195+calcs!N195+calcs!S195+calcs!X195+calcs!AC195+calcs!AH195+calcs!AM195+calcs!AR195+calcs!AW195+calcs!BB195+calcs!BG195</f>
        <v>4.19869611742275</v>
      </c>
      <c r="H202" s="168">
        <f>calcs!E195+calcs!J195+calcs!O195+calcs!T195+calcs!Y195+calcs!AD195+calcs!AI195+calcs!AN195+calcs!AS195+calcs!AX195+calcs!BC195+calcs!BH195</f>
        <v>4.45089113619641</v>
      </c>
      <c r="I202" s="168">
        <f>calcs!F195+calcs!K195+calcs!P195+calcs!U195+calcs!Z195+calcs!AE195+calcs!AJ195+calcs!AO195+calcs!AT195+calcs!AY195+calcs!BD195+calcs!BI195</f>
        <v>4.35111488813411</v>
      </c>
      <c r="J202" s="168">
        <f>calcs!G195+calcs!L195+calcs!Q195+calcs!V195+calcs!AA195+calcs!AF195+calcs!AK195+calcs!AP195+calcs!AU195+calcs!AZ195+calcs!BE195+calcs!BJ195</f>
        <v>4.12162137792603</v>
      </c>
      <c r="K202" s="22"/>
      <c r="L202" s="175">
        <f t="shared" si="6"/>
        <v>-0.0604672463703948</v>
      </c>
      <c r="M202" s="85"/>
      <c r="N202" s="113"/>
      <c r="O202" s="113"/>
      <c r="P202" s="193">
        <f t="shared" si="7"/>
        <v>-0.164794245984855</v>
      </c>
      <c r="Q202" s="193">
        <f t="shared" si="7"/>
        <v>0.252195018773656</v>
      </c>
      <c r="R202" s="193">
        <f t="shared" si="7"/>
        <v>-0.0997762480623035</v>
      </c>
      <c r="S202" s="193">
        <f t="shared" si="7"/>
        <v>-0.229493510208076</v>
      </c>
      <c r="U202" s="193"/>
      <c r="AB202" s="198"/>
      <c r="AC202" s="198"/>
      <c r="AD202" s="198"/>
      <c r="AE202" s="198"/>
      <c r="AF202" s="198"/>
    </row>
    <row r="203" spans="1:32">
      <c r="A203" s="158" t="s">
        <v>1278</v>
      </c>
      <c r="B203" s="158"/>
      <c r="C203" s="159" t="s">
        <v>406</v>
      </c>
      <c r="D203" s="159"/>
      <c r="E203" s="169"/>
      <c r="F203" s="168">
        <f>calcs!C196+calcs!H196+calcs!M196+calcs!R196+calcs!W196+calcs!AB196+calcs!AG196+calcs!AL196+calcs!AQ196+calcs!AV196+calcs!BA196+calcs!BF196</f>
        <v>-4.53197170116548</v>
      </c>
      <c r="G203" s="168">
        <f>calcs!D196+calcs!I196+calcs!N196+calcs!S196+calcs!X196+calcs!AC196+calcs!AH196+calcs!AM196+calcs!AR196+calcs!AW196+calcs!BB196+calcs!BG196</f>
        <v>-3.75147077778886</v>
      </c>
      <c r="H203" s="168">
        <f>calcs!E196+calcs!J196+calcs!O196+calcs!T196+calcs!Y196+calcs!AD196+calcs!AI196+calcs!AN196+calcs!AS196+calcs!AX196+calcs!BC196+calcs!BH196</f>
        <v>-3.76525497443964</v>
      </c>
      <c r="I203" s="168">
        <f>calcs!F196+calcs!K196+calcs!P196+calcs!U196+calcs!Z196+calcs!AE196+calcs!AJ196+calcs!AO196+calcs!AT196+calcs!AY196+calcs!BD196+calcs!BI196</f>
        <v>-6.00930034822472</v>
      </c>
      <c r="J203" s="168">
        <f>calcs!G196+calcs!L196+calcs!Q196+calcs!V196+calcs!AA196+calcs!AF196+calcs!AK196+calcs!AP196+calcs!AU196+calcs!AZ196+calcs!BE196+calcs!BJ196</f>
        <v>-5.00982229121334</v>
      </c>
      <c r="K203" s="176"/>
      <c r="L203" s="175">
        <f t="shared" si="6"/>
        <v>-0.119462647511966</v>
      </c>
      <c r="M203" s="85"/>
      <c r="N203" s="113"/>
      <c r="O203" s="113"/>
      <c r="P203" s="193">
        <f t="shared" si="7"/>
        <v>0.780500923376619</v>
      </c>
      <c r="Q203" s="193">
        <f t="shared" si="7"/>
        <v>-0.0137841966507777</v>
      </c>
      <c r="R203" s="193">
        <f t="shared" si="7"/>
        <v>-2.24404537378508</v>
      </c>
      <c r="S203" s="193">
        <f t="shared" si="7"/>
        <v>0.999478057011377</v>
      </c>
      <c r="U203" s="193"/>
      <c r="AB203" s="198"/>
      <c r="AC203" s="198"/>
      <c r="AD203" s="198"/>
      <c r="AE203" s="198"/>
      <c r="AF203" s="198"/>
    </row>
    <row r="204" spans="1:32">
      <c r="A204" s="156" t="s">
        <v>1278</v>
      </c>
      <c r="B204" s="156"/>
      <c r="C204" s="157" t="s">
        <v>408</v>
      </c>
      <c r="D204" s="157"/>
      <c r="E204" s="167"/>
      <c r="F204" s="168">
        <f>calcs!C197+calcs!H197+calcs!M197+calcs!R197+calcs!W197+calcs!AB197+calcs!AG197+calcs!AL197+calcs!AQ197+calcs!AV197+calcs!BA197+calcs!BF197</f>
        <v>4.3242084261163</v>
      </c>
      <c r="G204" s="168">
        <f>calcs!D197+calcs!I197+calcs!N197+calcs!S197+calcs!X197+calcs!AC197+calcs!AH197+calcs!AM197+calcs!AR197+calcs!AW197+calcs!BB197+calcs!BG197</f>
        <v>3.81427350140155</v>
      </c>
      <c r="H204" s="168">
        <f>calcs!E197+calcs!J197+calcs!O197+calcs!T197+calcs!Y197+calcs!AD197+calcs!AI197+calcs!AN197+calcs!AS197+calcs!AX197+calcs!BC197+calcs!BH197</f>
        <v>4.1500501857552</v>
      </c>
      <c r="I204" s="168">
        <f>calcs!F197+calcs!K197+calcs!P197+calcs!U197+calcs!Z197+calcs!AE197+calcs!AJ197+calcs!AO197+calcs!AT197+calcs!AY197+calcs!BD197+calcs!BI197</f>
        <v>4.01879000503217</v>
      </c>
      <c r="J204" s="168">
        <f>calcs!G197+calcs!L197+calcs!Q197+calcs!V197+calcs!AA197+calcs!AF197+calcs!AK197+calcs!AP197+calcs!AU197+calcs!AZ197+calcs!BE197+calcs!BJ197</f>
        <v>4.05251813253183</v>
      </c>
      <c r="K204" s="22"/>
      <c r="L204" s="175">
        <f t="shared" si="6"/>
        <v>-0.0679225733961168</v>
      </c>
      <c r="M204" s="85"/>
      <c r="N204" s="113"/>
      <c r="O204" s="113"/>
      <c r="P204" s="193">
        <f t="shared" si="7"/>
        <v>-0.509934924714752</v>
      </c>
      <c r="Q204" s="193">
        <f t="shared" si="7"/>
        <v>0.335776684353656</v>
      </c>
      <c r="R204" s="193">
        <f t="shared" si="7"/>
        <v>-0.13126018072303</v>
      </c>
      <c r="S204" s="193">
        <f t="shared" si="7"/>
        <v>0.0337281274996588</v>
      </c>
      <c r="U204" s="193"/>
      <c r="AB204" s="198"/>
      <c r="AC204" s="198"/>
      <c r="AD204" s="198"/>
      <c r="AE204" s="198"/>
      <c r="AF204" s="198"/>
    </row>
    <row r="205" spans="1:32">
      <c r="A205" s="158" t="s">
        <v>1278</v>
      </c>
      <c r="B205" s="158"/>
      <c r="C205" s="159" t="s">
        <v>410</v>
      </c>
      <c r="D205" s="159"/>
      <c r="E205" s="169"/>
      <c r="F205" s="168">
        <f>calcs!C198+calcs!H198+calcs!M198+calcs!R198+calcs!W198+calcs!AB198+calcs!AG198+calcs!AL198+calcs!AQ198+calcs!AV198+calcs!BA198+calcs!BF198</f>
        <v>-4.54074095254828</v>
      </c>
      <c r="G205" s="168">
        <f>calcs!D198+calcs!I198+calcs!N198+calcs!S198+calcs!X198+calcs!AC198+calcs!AH198+calcs!AM198+calcs!AR198+calcs!AW198+calcs!BB198+calcs!BG198</f>
        <v>-3.5712916832659</v>
      </c>
      <c r="H205" s="168">
        <f>calcs!E198+calcs!J198+calcs!O198+calcs!T198+calcs!Y198+calcs!AD198+calcs!AI198+calcs!AN198+calcs!AS198+calcs!AX198+calcs!BC198+calcs!BH198</f>
        <v>-4.34019639935791</v>
      </c>
      <c r="I205" s="168">
        <f>calcs!F198+calcs!K198+calcs!P198+calcs!U198+calcs!Z198+calcs!AE198+calcs!AJ198+calcs!AO198+calcs!AT198+calcs!AY198+calcs!BD198+calcs!BI198</f>
        <v>-3.99705427152106</v>
      </c>
      <c r="J205" s="168">
        <f>calcs!G198+calcs!L198+calcs!Q198+calcs!V198+calcs!AA198+calcs!AF198+calcs!AK198+calcs!AP198+calcs!AU198+calcs!AZ198+calcs!BE198+calcs!BJ198</f>
        <v>-4.17182843168237</v>
      </c>
      <c r="K205" s="176"/>
      <c r="L205" s="175">
        <f t="shared" si="6"/>
        <v>0.0922281302164762</v>
      </c>
      <c r="M205" s="85"/>
      <c r="N205" s="113"/>
      <c r="O205" s="113"/>
      <c r="P205" s="193">
        <f t="shared" si="7"/>
        <v>0.969449269282378</v>
      </c>
      <c r="Q205" s="193">
        <f t="shared" si="7"/>
        <v>-0.768904716092011</v>
      </c>
      <c r="R205" s="193">
        <f t="shared" si="7"/>
        <v>0.343142127836845</v>
      </c>
      <c r="S205" s="193">
        <f t="shared" si="7"/>
        <v>-0.174774160161308</v>
      </c>
      <c r="U205" s="193"/>
      <c r="AB205" s="198"/>
      <c r="AC205" s="198"/>
      <c r="AD205" s="198"/>
      <c r="AE205" s="198"/>
      <c r="AF205" s="198"/>
    </row>
    <row r="206" spans="1:32">
      <c r="A206" s="156" t="s">
        <v>1278</v>
      </c>
      <c r="B206" s="156"/>
      <c r="C206" s="157" t="s">
        <v>412</v>
      </c>
      <c r="D206" s="157"/>
      <c r="E206" s="167"/>
      <c r="F206" s="168">
        <f>calcs!C199+calcs!H199+calcs!M199+calcs!R199+calcs!W199+calcs!AB199+calcs!AG199+calcs!AL199+calcs!AQ199+calcs!AV199+calcs!BA199+calcs!BF199</f>
        <v>1.71253022125975</v>
      </c>
      <c r="G206" s="168">
        <f>calcs!D199+calcs!I199+calcs!N199+calcs!S199+calcs!X199+calcs!AC199+calcs!AH199+calcs!AM199+calcs!AR199+calcs!AW199+calcs!BB199+calcs!BG199</f>
        <v>2.49294125037385</v>
      </c>
      <c r="H206" s="168">
        <f>calcs!E199+calcs!J199+calcs!O199+calcs!T199+calcs!Y199+calcs!AD199+calcs!AI199+calcs!AN199+calcs!AS199+calcs!AX199+calcs!BC199+calcs!BH199</f>
        <v>2.14851238627443</v>
      </c>
      <c r="I206" s="168">
        <f>calcs!F199+calcs!K199+calcs!P199+calcs!U199+calcs!Z199+calcs!AE199+calcs!AJ199+calcs!AO199+calcs!AT199+calcs!AY199+calcs!BD199+calcs!BI199</f>
        <v>1.06445025967367</v>
      </c>
      <c r="J206" s="168">
        <f>calcs!G199+calcs!L199+calcs!Q199+calcs!V199+calcs!AA199+calcs!AF199+calcs!AK199+calcs!AP199+calcs!AU199+calcs!AZ199+calcs!BE199+calcs!BJ199</f>
        <v>0.938436626080067</v>
      </c>
      <c r="K206" s="22"/>
      <c r="L206" s="175">
        <f t="shared" ref="L206:L269" si="8">SUM(P206:S206)/4</f>
        <v>-0.193523398794921</v>
      </c>
      <c r="M206" s="85"/>
      <c r="N206" s="113"/>
      <c r="O206" s="113"/>
      <c r="P206" s="193">
        <f t="shared" si="7"/>
        <v>0.780411029114106</v>
      </c>
      <c r="Q206" s="193">
        <f t="shared" si="7"/>
        <v>-0.344428864099423</v>
      </c>
      <c r="R206" s="193">
        <f t="shared" si="7"/>
        <v>-1.08406212660076</v>
      </c>
      <c r="S206" s="193">
        <f t="shared" si="7"/>
        <v>-0.126013633593604</v>
      </c>
      <c r="U206" s="193"/>
      <c r="AB206" s="198"/>
      <c r="AC206" s="198"/>
      <c r="AD206" s="198"/>
      <c r="AE206" s="198"/>
      <c r="AF206" s="198"/>
    </row>
    <row r="207" spans="1:32">
      <c r="A207" s="158" t="s">
        <v>1278</v>
      </c>
      <c r="B207" s="158"/>
      <c r="C207" s="159" t="s">
        <v>414</v>
      </c>
      <c r="D207" s="159"/>
      <c r="E207" s="169"/>
      <c r="F207" s="168">
        <f>calcs!C200+calcs!H200+calcs!M200+calcs!R200+calcs!W200+calcs!AB200+calcs!AG200+calcs!AL200+calcs!AQ200+calcs!AV200+calcs!BA200+calcs!BF200</f>
        <v>3.7859847900828</v>
      </c>
      <c r="G207" s="168">
        <f>calcs!D200+calcs!I200+calcs!N200+calcs!S200+calcs!X200+calcs!AC200+calcs!AH200+calcs!AM200+calcs!AR200+calcs!AW200+calcs!BB200+calcs!BG200</f>
        <v>3.06263386787063</v>
      </c>
      <c r="H207" s="168">
        <f>calcs!E200+calcs!J200+calcs!O200+calcs!T200+calcs!Y200+calcs!AD200+calcs!AI200+calcs!AN200+calcs!AS200+calcs!AX200+calcs!BC200+calcs!BH200</f>
        <v>3.43810517568538</v>
      </c>
      <c r="I207" s="168">
        <f>calcs!F200+calcs!K200+calcs!P200+calcs!U200+calcs!Z200+calcs!AE200+calcs!AJ200+calcs!AO200+calcs!AT200+calcs!AY200+calcs!BD200+calcs!BI200</f>
        <v>2.95687878870004</v>
      </c>
      <c r="J207" s="168">
        <f>calcs!G200+calcs!L200+calcs!Q200+calcs!V200+calcs!AA200+calcs!AF200+calcs!AK200+calcs!AP200+calcs!AU200+calcs!AZ200+calcs!BE200+calcs!BJ200</f>
        <v>3.32062580321557</v>
      </c>
      <c r="K207" s="176"/>
      <c r="L207" s="175">
        <f t="shared" si="8"/>
        <v>-0.116339746716808</v>
      </c>
      <c r="M207" s="85"/>
      <c r="N207" s="113"/>
      <c r="O207" s="113"/>
      <c r="P207" s="193">
        <f t="shared" si="7"/>
        <v>-0.723350922212179</v>
      </c>
      <c r="Q207" s="193">
        <f t="shared" si="7"/>
        <v>0.375471307814752</v>
      </c>
      <c r="R207" s="193">
        <f t="shared" si="7"/>
        <v>-0.481226386985337</v>
      </c>
      <c r="S207" s="193">
        <f t="shared" si="7"/>
        <v>0.363747014515531</v>
      </c>
      <c r="U207" s="193"/>
      <c r="AB207" s="198"/>
      <c r="AC207" s="198"/>
      <c r="AD207" s="198"/>
      <c r="AE207" s="198"/>
      <c r="AF207" s="198"/>
    </row>
    <row r="208" spans="1:32">
      <c r="A208" s="156" t="s">
        <v>1278</v>
      </c>
      <c r="B208" s="156"/>
      <c r="C208" s="157" t="s">
        <v>416</v>
      </c>
      <c r="D208" s="157"/>
      <c r="E208" s="167"/>
      <c r="F208" s="168">
        <f>calcs!C201+calcs!H201+calcs!M201+calcs!R201+calcs!W201+calcs!AB201+calcs!AG201+calcs!AL201+calcs!AQ201+calcs!AV201+calcs!BA201+calcs!BF201</f>
        <v>2.01702565489196</v>
      </c>
      <c r="G208" s="168">
        <f>calcs!D201+calcs!I201+calcs!N201+calcs!S201+calcs!X201+calcs!AC201+calcs!AH201+calcs!AM201+calcs!AR201+calcs!AW201+calcs!BB201+calcs!BG201</f>
        <v>2.09737988614001</v>
      </c>
      <c r="H208" s="168">
        <f>calcs!E201+calcs!J201+calcs!O201+calcs!T201+calcs!Y201+calcs!AD201+calcs!AI201+calcs!AN201+calcs!AS201+calcs!AX201+calcs!BC201+calcs!BH201</f>
        <v>2.63942404145324</v>
      </c>
      <c r="I208" s="168">
        <f>calcs!F201+calcs!K201+calcs!P201+calcs!U201+calcs!Z201+calcs!AE201+calcs!AJ201+calcs!AO201+calcs!AT201+calcs!AY201+calcs!BD201+calcs!BI201</f>
        <v>1.44216144685779</v>
      </c>
      <c r="J208" s="168">
        <f>calcs!G201+calcs!L201+calcs!Q201+calcs!V201+calcs!AA201+calcs!AF201+calcs!AK201+calcs!AP201+calcs!AU201+calcs!AZ201+calcs!BE201+calcs!BJ201</f>
        <v>1.25988915396951</v>
      </c>
      <c r="K208" s="22"/>
      <c r="L208" s="175">
        <f t="shared" si="8"/>
        <v>-0.189284125230614</v>
      </c>
      <c r="M208" s="85"/>
      <c r="N208" s="113"/>
      <c r="O208" s="113"/>
      <c r="P208" s="193">
        <f t="shared" si="7"/>
        <v>0.0803542312480472</v>
      </c>
      <c r="Q208" s="193">
        <f t="shared" si="7"/>
        <v>0.542044155313224</v>
      </c>
      <c r="R208" s="193">
        <f t="shared" si="7"/>
        <v>-1.19726259459545</v>
      </c>
      <c r="S208" s="193">
        <f t="shared" si="7"/>
        <v>-0.182272292888277</v>
      </c>
      <c r="U208" s="193"/>
      <c r="AB208" s="198"/>
      <c r="AC208" s="198"/>
      <c r="AD208" s="198"/>
      <c r="AE208" s="198"/>
      <c r="AF208" s="198"/>
    </row>
    <row r="209" spans="1:32">
      <c r="A209" s="158" t="s">
        <v>1278</v>
      </c>
      <c r="B209" s="158"/>
      <c r="C209" s="159" t="s">
        <v>418</v>
      </c>
      <c r="D209" s="159"/>
      <c r="E209" s="169"/>
      <c r="F209" s="168">
        <f>calcs!C202+calcs!H202+calcs!M202+calcs!R202+calcs!W202+calcs!AB202+calcs!AG202+calcs!AL202+calcs!AQ202+calcs!AV202+calcs!BA202+calcs!BF202</f>
        <v>-4.75523146691163</v>
      </c>
      <c r="G209" s="168">
        <f>calcs!D202+calcs!I202+calcs!N202+calcs!S202+calcs!X202+calcs!AC202+calcs!AH202+calcs!AM202+calcs!AR202+calcs!AW202+calcs!BB202+calcs!BG202</f>
        <v>-3.26754901514192</v>
      </c>
      <c r="H209" s="168">
        <f>calcs!E202+calcs!J202+calcs!O202+calcs!T202+calcs!Y202+calcs!AD202+calcs!AI202+calcs!AN202+calcs!AS202+calcs!AX202+calcs!BC202+calcs!BH202</f>
        <v>-2.72432511191186</v>
      </c>
      <c r="I209" s="168">
        <f>calcs!F202+calcs!K202+calcs!P202+calcs!U202+calcs!Z202+calcs!AE202+calcs!AJ202+calcs!AO202+calcs!AT202+calcs!AY202+calcs!BD202+calcs!BI202</f>
        <v>-3.01308062575358</v>
      </c>
      <c r="J209" s="168">
        <f>calcs!G202+calcs!L202+calcs!Q202+calcs!V202+calcs!AA202+calcs!AF202+calcs!AK202+calcs!AP202+calcs!AU202+calcs!AZ202+calcs!BE202+calcs!BJ202</f>
        <v>-1.97563754396032</v>
      </c>
      <c r="K209" s="176"/>
      <c r="L209" s="175">
        <f t="shared" si="8"/>
        <v>0.694898480737827</v>
      </c>
      <c r="M209" s="85"/>
      <c r="N209" s="113"/>
      <c r="O209" s="113"/>
      <c r="P209" s="193">
        <f t="shared" si="7"/>
        <v>1.48768245176971</v>
      </c>
      <c r="Q209" s="193">
        <f t="shared" si="7"/>
        <v>0.543223903230064</v>
      </c>
      <c r="R209" s="193">
        <f t="shared" si="7"/>
        <v>-0.288755513841725</v>
      </c>
      <c r="S209" s="193">
        <f t="shared" si="7"/>
        <v>1.03744308179326</v>
      </c>
      <c r="U209" s="193"/>
      <c r="AB209" s="198"/>
      <c r="AC209" s="198"/>
      <c r="AD209" s="198"/>
      <c r="AE209" s="198"/>
      <c r="AF209" s="198"/>
    </row>
    <row r="210" spans="1:32">
      <c r="A210" s="156" t="s">
        <v>1278</v>
      </c>
      <c r="B210" s="156"/>
      <c r="C210" s="157" t="s">
        <v>420</v>
      </c>
      <c r="D210" s="157"/>
      <c r="E210" s="167"/>
      <c r="F210" s="168">
        <f>calcs!C203+calcs!H203+calcs!M203+calcs!R203+calcs!W203+calcs!AB203+calcs!AG203+calcs!AL203+calcs!AQ203+calcs!AV203+calcs!BA203+calcs!BF203</f>
        <v>-4.60446172780638</v>
      </c>
      <c r="G210" s="168">
        <f>calcs!D203+calcs!I203+calcs!N203+calcs!S203+calcs!X203+calcs!AC203+calcs!AH203+calcs!AM203+calcs!AR203+calcs!AW203+calcs!BB203+calcs!BG203</f>
        <v>-5.75701855388608</v>
      </c>
      <c r="H210" s="168">
        <f>calcs!E203+calcs!J203+calcs!O203+calcs!T203+calcs!Y203+calcs!AD203+calcs!AI203+calcs!AN203+calcs!AS203+calcs!AX203+calcs!BC203+calcs!BH203</f>
        <v>-5.40268177140424</v>
      </c>
      <c r="I210" s="168">
        <f>calcs!F203+calcs!K203+calcs!P203+calcs!U203+calcs!Z203+calcs!AE203+calcs!AJ203+calcs!AO203+calcs!AT203+calcs!AY203+calcs!BD203+calcs!BI203</f>
        <v>-5.79912609124534</v>
      </c>
      <c r="J210" s="168">
        <f>calcs!G203+calcs!L203+calcs!Q203+calcs!V203+calcs!AA203+calcs!AF203+calcs!AK203+calcs!AP203+calcs!AU203+calcs!AZ203+calcs!BE203+calcs!BJ203</f>
        <v>-5.86127665118239</v>
      </c>
      <c r="K210" s="22"/>
      <c r="L210" s="175">
        <f t="shared" si="8"/>
        <v>-0.314203730844001</v>
      </c>
      <c r="M210" s="85"/>
      <c r="N210" s="113"/>
      <c r="O210" s="113"/>
      <c r="P210" s="193">
        <f t="shared" si="7"/>
        <v>-1.15255682607969</v>
      </c>
      <c r="Q210" s="193">
        <f t="shared" si="7"/>
        <v>0.354336782481841</v>
      </c>
      <c r="R210" s="193">
        <f t="shared" si="7"/>
        <v>-0.396444319841106</v>
      </c>
      <c r="S210" s="193">
        <f t="shared" si="7"/>
        <v>-0.0621505599370451</v>
      </c>
      <c r="U210" s="193"/>
      <c r="AB210" s="198"/>
      <c r="AC210" s="198"/>
      <c r="AD210" s="198"/>
      <c r="AE210" s="198"/>
      <c r="AF210" s="198"/>
    </row>
    <row r="211" spans="1:32">
      <c r="A211" s="158" t="s">
        <v>1278</v>
      </c>
      <c r="B211" s="158"/>
      <c r="C211" s="159" t="s">
        <v>422</v>
      </c>
      <c r="D211" s="159"/>
      <c r="E211" s="169"/>
      <c r="F211" s="168">
        <f>calcs!C204+calcs!H204+calcs!M204+calcs!R204+calcs!W204+calcs!AB204+calcs!AG204+calcs!AL204+calcs!AQ204+calcs!AV204+calcs!BA204+calcs!BF204</f>
        <v>0.498444782842392</v>
      </c>
      <c r="G211" s="168">
        <f>calcs!D204+calcs!I204+calcs!N204+calcs!S204+calcs!X204+calcs!AC204+calcs!AH204+calcs!AM204+calcs!AR204+calcs!AW204+calcs!BB204+calcs!BG204</f>
        <v>0.265497396906453</v>
      </c>
      <c r="H211" s="168">
        <f>calcs!E204+calcs!J204+calcs!O204+calcs!T204+calcs!Y204+calcs!AD204+calcs!AI204+calcs!AN204+calcs!AS204+calcs!AX204+calcs!BC204+calcs!BH204</f>
        <v>0.198487700662283</v>
      </c>
      <c r="I211" s="168">
        <f>calcs!F204+calcs!K204+calcs!P204+calcs!U204+calcs!Z204+calcs!AE204+calcs!AJ204+calcs!AO204+calcs!AT204+calcs!AY204+calcs!BD204+calcs!BI204</f>
        <v>0.927180140209237</v>
      </c>
      <c r="J211" s="168">
        <f>calcs!G204+calcs!L204+calcs!Q204+calcs!V204+calcs!AA204+calcs!AF204+calcs!AK204+calcs!AP204+calcs!AU204+calcs!AZ204+calcs!BE204+calcs!BJ204</f>
        <v>0.679135717710217</v>
      </c>
      <c r="K211" s="176"/>
      <c r="L211" s="175">
        <f t="shared" si="8"/>
        <v>0.0451727337169563</v>
      </c>
      <c r="M211" s="85"/>
      <c r="N211" s="113"/>
      <c r="O211" s="113"/>
      <c r="P211" s="193">
        <f t="shared" si="7"/>
        <v>-0.232947385935939</v>
      </c>
      <c r="Q211" s="193">
        <f t="shared" si="7"/>
        <v>-0.06700969624417</v>
      </c>
      <c r="R211" s="193">
        <f t="shared" si="7"/>
        <v>0.728692439546954</v>
      </c>
      <c r="S211" s="193">
        <f t="shared" si="7"/>
        <v>-0.24804442249902</v>
      </c>
      <c r="U211" s="193"/>
      <c r="AB211" s="198"/>
      <c r="AC211" s="198"/>
      <c r="AD211" s="198"/>
      <c r="AE211" s="198"/>
      <c r="AF211" s="198"/>
    </row>
    <row r="212" spans="1:32">
      <c r="A212" s="156" t="s">
        <v>1278</v>
      </c>
      <c r="B212" s="156"/>
      <c r="C212" s="157" t="s">
        <v>424</v>
      </c>
      <c r="D212" s="157"/>
      <c r="E212" s="167"/>
      <c r="F212" s="168">
        <f>calcs!C205+calcs!H205+calcs!M205+calcs!R205+calcs!W205+calcs!AB205+calcs!AG205+calcs!AL205+calcs!AQ205+calcs!AV205+calcs!BA205+calcs!BF205</f>
        <v>-0.265847164104328</v>
      </c>
      <c r="G212" s="168">
        <f>calcs!D205+calcs!I205+calcs!N205+calcs!S205+calcs!X205+calcs!AC205+calcs!AH205+calcs!AM205+calcs!AR205+calcs!AW205+calcs!BB205+calcs!BG205</f>
        <v>0.532188720271121</v>
      </c>
      <c r="H212" s="168">
        <f>calcs!E205+calcs!J205+calcs!O205+calcs!T205+calcs!Y205+calcs!AD205+calcs!AI205+calcs!AN205+calcs!AS205+calcs!AX205+calcs!BC205+calcs!BH205</f>
        <v>0.390055339792876</v>
      </c>
      <c r="I212" s="168">
        <f>calcs!F205+calcs!K205+calcs!P205+calcs!U205+calcs!Z205+calcs!AE205+calcs!AJ205+calcs!AO205+calcs!AT205+calcs!AY205+calcs!BD205+calcs!BI205</f>
        <v>-0.524780340200283</v>
      </c>
      <c r="J212" s="168">
        <f>calcs!G205+calcs!L205+calcs!Q205+calcs!V205+calcs!AA205+calcs!AF205+calcs!AK205+calcs!AP205+calcs!AU205+calcs!AZ205+calcs!BE205+calcs!BJ205</f>
        <v>-0.197229970526799</v>
      </c>
      <c r="K212" s="22"/>
      <c r="L212" s="175">
        <f t="shared" si="8"/>
        <v>0.0171542983943823</v>
      </c>
      <c r="M212" s="85"/>
      <c r="N212" s="113"/>
      <c r="O212" s="113"/>
      <c r="P212" s="193">
        <f t="shared" si="7"/>
        <v>0.798035884375449</v>
      </c>
      <c r="Q212" s="193">
        <f t="shared" si="7"/>
        <v>-0.142133380478245</v>
      </c>
      <c r="R212" s="193">
        <f t="shared" si="7"/>
        <v>-0.91483567999316</v>
      </c>
      <c r="S212" s="193">
        <f t="shared" si="7"/>
        <v>0.327550369673484</v>
      </c>
      <c r="U212" s="193"/>
      <c r="AB212" s="198"/>
      <c r="AC212" s="198"/>
      <c r="AD212" s="198"/>
      <c r="AE212" s="198"/>
      <c r="AF212" s="198"/>
    </row>
    <row r="213" spans="1:32">
      <c r="A213" s="158" t="s">
        <v>1278</v>
      </c>
      <c r="B213" s="158"/>
      <c r="C213" s="159" t="s">
        <v>426</v>
      </c>
      <c r="D213" s="159"/>
      <c r="E213" s="169"/>
      <c r="F213" s="168">
        <f>calcs!C206+calcs!H206+calcs!M206+calcs!R206+calcs!W206+calcs!AB206+calcs!AG206+calcs!AL206+calcs!AQ206+calcs!AV206+calcs!BA206+calcs!BF206</f>
        <v>-1.85842036576536</v>
      </c>
      <c r="G213" s="168">
        <f>calcs!D206+calcs!I206+calcs!N206+calcs!S206+calcs!X206+calcs!AC206+calcs!AH206+calcs!AM206+calcs!AR206+calcs!AW206+calcs!BB206+calcs!BG206</f>
        <v>-1.37904948823051</v>
      </c>
      <c r="H213" s="168">
        <f>calcs!E206+calcs!J206+calcs!O206+calcs!T206+calcs!Y206+calcs!AD206+calcs!AI206+calcs!AN206+calcs!AS206+calcs!AX206+calcs!BC206+calcs!BH206</f>
        <v>-1.58765435118806</v>
      </c>
      <c r="I213" s="168">
        <f>calcs!F206+calcs!K206+calcs!P206+calcs!U206+calcs!Z206+calcs!AE206+calcs!AJ206+calcs!AO206+calcs!AT206+calcs!AY206+calcs!BD206+calcs!BI206</f>
        <v>-2.60977414783389</v>
      </c>
      <c r="J213" s="168">
        <f>calcs!G206+calcs!L206+calcs!Q206+calcs!V206+calcs!AA206+calcs!AF206+calcs!AK206+calcs!AP206+calcs!AU206+calcs!AZ206+calcs!BE206+calcs!BJ206</f>
        <v>-2.22043922025335</v>
      </c>
      <c r="K213" s="176"/>
      <c r="L213" s="175">
        <f t="shared" si="8"/>
        <v>-0.0905047136219956</v>
      </c>
      <c r="M213" s="85"/>
      <c r="N213" s="113"/>
      <c r="O213" s="113"/>
      <c r="P213" s="193">
        <f t="shared" si="7"/>
        <v>0.479370877534851</v>
      </c>
      <c r="Q213" s="193">
        <f t="shared" si="7"/>
        <v>-0.208604862957551</v>
      </c>
      <c r="R213" s="193">
        <f t="shared" si="7"/>
        <v>-1.02211979664583</v>
      </c>
      <c r="S213" s="193">
        <f t="shared" ref="S213:S276" si="9">J213-I213</f>
        <v>0.389334927580544</v>
      </c>
      <c r="U213" s="193"/>
      <c r="AB213" s="198"/>
      <c r="AC213" s="198"/>
      <c r="AD213" s="198"/>
      <c r="AE213" s="198"/>
      <c r="AF213" s="198"/>
    </row>
    <row r="214" spans="1:32">
      <c r="A214" s="156" t="s">
        <v>1278</v>
      </c>
      <c r="B214" s="156"/>
      <c r="C214" s="157" t="s">
        <v>428</v>
      </c>
      <c r="D214" s="157"/>
      <c r="E214" s="167"/>
      <c r="F214" s="168">
        <f>calcs!C207+calcs!H207+calcs!M207+calcs!R207+calcs!W207+calcs!AB207+calcs!AG207+calcs!AL207+calcs!AQ207+calcs!AV207+calcs!BA207+calcs!BF207</f>
        <v>0.889117723724128</v>
      </c>
      <c r="G214" s="168">
        <f>calcs!D207+calcs!I207+calcs!N207+calcs!S207+calcs!X207+calcs!AC207+calcs!AH207+calcs!AM207+calcs!AR207+calcs!AW207+calcs!BB207+calcs!BG207</f>
        <v>1.60193752416352</v>
      </c>
      <c r="H214" s="168">
        <f>calcs!E207+calcs!J207+calcs!O207+calcs!T207+calcs!Y207+calcs!AD207+calcs!AI207+calcs!AN207+calcs!AS207+calcs!AX207+calcs!BC207+calcs!BH207</f>
        <v>1.55664834415355</v>
      </c>
      <c r="I214" s="168">
        <f>calcs!F207+calcs!K207+calcs!P207+calcs!U207+calcs!Z207+calcs!AE207+calcs!AJ207+calcs!AO207+calcs!AT207+calcs!AY207+calcs!BD207+calcs!BI207</f>
        <v>2.20452690431172</v>
      </c>
      <c r="J214" s="168">
        <f>calcs!G207+calcs!L207+calcs!Q207+calcs!V207+calcs!AA207+calcs!AF207+calcs!AK207+calcs!AP207+calcs!AU207+calcs!AZ207+calcs!BE207+calcs!BJ207</f>
        <v>2.44006055042178</v>
      </c>
      <c r="K214" s="22"/>
      <c r="L214" s="175">
        <f t="shared" si="8"/>
        <v>0.387735706674412</v>
      </c>
      <c r="M214" s="85"/>
      <c r="N214" s="113"/>
      <c r="O214" s="113"/>
      <c r="P214" s="193">
        <f t="shared" ref="P214:S277" si="10">G214-F214</f>
        <v>0.712819800439388</v>
      </c>
      <c r="Q214" s="193">
        <f t="shared" si="10"/>
        <v>-0.0452891800099704</v>
      </c>
      <c r="R214" s="193">
        <f t="shared" si="10"/>
        <v>0.647878560158175</v>
      </c>
      <c r="S214" s="193">
        <f t="shared" si="9"/>
        <v>0.235533646110056</v>
      </c>
      <c r="U214" s="193"/>
      <c r="AB214" s="198"/>
      <c r="AC214" s="198"/>
      <c r="AD214" s="198"/>
      <c r="AE214" s="198"/>
      <c r="AF214" s="198"/>
    </row>
    <row r="215" spans="1:32">
      <c r="A215" s="158" t="s">
        <v>1278</v>
      </c>
      <c r="B215" s="158"/>
      <c r="C215" s="159" t="s">
        <v>430</v>
      </c>
      <c r="D215" s="159"/>
      <c r="E215" s="169"/>
      <c r="F215" s="168">
        <f>calcs!C208+calcs!H208+calcs!M208+calcs!R208+calcs!W208+calcs!AB208+calcs!AG208+calcs!AL208+calcs!AQ208+calcs!AV208+calcs!BA208+calcs!BF208</f>
        <v>-3.3279027471413</v>
      </c>
      <c r="G215" s="168">
        <f>calcs!D208+calcs!I208+calcs!N208+calcs!S208+calcs!X208+calcs!AC208+calcs!AH208+calcs!AM208+calcs!AR208+calcs!AW208+calcs!BB208+calcs!BG208</f>
        <v>-3.03160356864399</v>
      </c>
      <c r="H215" s="168">
        <f>calcs!E208+calcs!J208+calcs!O208+calcs!T208+calcs!Y208+calcs!AD208+calcs!AI208+calcs!AN208+calcs!AS208+calcs!AX208+calcs!BC208+calcs!BH208</f>
        <v>-3.21850120422615</v>
      </c>
      <c r="I215" s="168">
        <f>calcs!F208+calcs!K208+calcs!P208+calcs!U208+calcs!Z208+calcs!AE208+calcs!AJ208+calcs!AO208+calcs!AT208+calcs!AY208+calcs!BD208+calcs!BI208</f>
        <v>-4.17684564023371</v>
      </c>
      <c r="J215" s="168">
        <f>calcs!G208+calcs!L208+calcs!Q208+calcs!V208+calcs!AA208+calcs!AF208+calcs!AK208+calcs!AP208+calcs!AU208+calcs!AZ208+calcs!BE208+calcs!BJ208</f>
        <v>-4.25171234414624</v>
      </c>
      <c r="K215" s="176"/>
      <c r="L215" s="175">
        <f t="shared" si="8"/>
        <v>-0.230952399251234</v>
      </c>
      <c r="M215" s="85"/>
      <c r="N215" s="113"/>
      <c r="O215" s="113"/>
      <c r="P215" s="193">
        <f t="shared" si="10"/>
        <v>0.296299178497314</v>
      </c>
      <c r="Q215" s="193">
        <f t="shared" si="10"/>
        <v>-0.186897635582161</v>
      </c>
      <c r="R215" s="193">
        <f t="shared" si="10"/>
        <v>-0.958344436007563</v>
      </c>
      <c r="S215" s="193">
        <f t="shared" si="9"/>
        <v>-0.0748667039125266</v>
      </c>
      <c r="U215" s="193"/>
      <c r="AB215" s="198"/>
      <c r="AC215" s="198"/>
      <c r="AD215" s="198"/>
      <c r="AE215" s="198"/>
      <c r="AF215" s="198"/>
    </row>
    <row r="216" spans="1:32">
      <c r="A216" s="156" t="s">
        <v>1278</v>
      </c>
      <c r="B216" s="156"/>
      <c r="C216" s="157" t="s">
        <v>432</v>
      </c>
      <c r="D216" s="157"/>
      <c r="E216" s="167"/>
      <c r="F216" s="168">
        <f>calcs!C209+calcs!H209+calcs!M209+calcs!R209+calcs!W209+calcs!AB209+calcs!AG209+calcs!AL209+calcs!AQ209+calcs!AV209+calcs!BA209+calcs!BF209</f>
        <v>1.74790756099182</v>
      </c>
      <c r="G216" s="168">
        <f>calcs!D209+calcs!I209+calcs!N209+calcs!S209+calcs!X209+calcs!AC209+calcs!AH209+calcs!AM209+calcs!AR209+calcs!AW209+calcs!BB209+calcs!BG209</f>
        <v>3.02088780802915</v>
      </c>
      <c r="H216" s="168">
        <f>calcs!E209+calcs!J209+calcs!O209+calcs!T209+calcs!Y209+calcs!AD209+calcs!AI209+calcs!AN209+calcs!AS209+calcs!AX209+calcs!BC209+calcs!BH209</f>
        <v>2.67567573917198</v>
      </c>
      <c r="I216" s="168">
        <f>calcs!F209+calcs!K209+calcs!P209+calcs!U209+calcs!Z209+calcs!AE209+calcs!AJ209+calcs!AO209+calcs!AT209+calcs!AY209+calcs!BD209+calcs!BI209</f>
        <v>2.0527695676088</v>
      </c>
      <c r="J216" s="168">
        <f>calcs!G209+calcs!L209+calcs!Q209+calcs!V209+calcs!AA209+calcs!AF209+calcs!AK209+calcs!AP209+calcs!AU209+calcs!AZ209+calcs!BE209+calcs!BJ209</f>
        <v>1.91209531553708</v>
      </c>
      <c r="K216" s="22"/>
      <c r="L216" s="175">
        <f t="shared" si="8"/>
        <v>0.0410469386363155</v>
      </c>
      <c r="M216" s="85"/>
      <c r="N216" s="113"/>
      <c r="O216" s="113"/>
      <c r="P216" s="193">
        <f t="shared" si="10"/>
        <v>1.27298024703734</v>
      </c>
      <c r="Q216" s="193">
        <f t="shared" si="10"/>
        <v>-0.34521206885717</v>
      </c>
      <c r="R216" s="193">
        <f t="shared" si="10"/>
        <v>-0.622906171563177</v>
      </c>
      <c r="S216" s="193">
        <f t="shared" si="9"/>
        <v>-0.140674252071725</v>
      </c>
      <c r="U216" s="193"/>
      <c r="AB216" s="198"/>
      <c r="AC216" s="198"/>
      <c r="AD216" s="198"/>
      <c r="AE216" s="198"/>
      <c r="AF216" s="198"/>
    </row>
    <row r="217" spans="1:32">
      <c r="A217" s="158" t="s">
        <v>1278</v>
      </c>
      <c r="B217" s="158"/>
      <c r="C217" s="159" t="s">
        <v>434</v>
      </c>
      <c r="D217" s="159"/>
      <c r="E217" s="169"/>
      <c r="F217" s="168">
        <f>calcs!C210+calcs!H210+calcs!M210+calcs!R210+calcs!W210+calcs!AB210+calcs!AG210+calcs!AL210+calcs!AQ210+calcs!AV210+calcs!BA210+calcs!BF210</f>
        <v>3.46535450196162</v>
      </c>
      <c r="G217" s="168">
        <f>calcs!D210+calcs!I210+calcs!N210+calcs!S210+calcs!X210+calcs!AC210+calcs!AH210+calcs!AM210+calcs!AR210+calcs!AW210+calcs!BB210+calcs!BG210</f>
        <v>4.65362958161914</v>
      </c>
      <c r="H217" s="168">
        <f>calcs!E210+calcs!J210+calcs!O210+calcs!T210+calcs!Y210+calcs!AD210+calcs!AI210+calcs!AN210+calcs!AS210+calcs!AX210+calcs!BC210+calcs!BH210</f>
        <v>3.5605884267978</v>
      </c>
      <c r="I217" s="168">
        <f>calcs!F210+calcs!K210+calcs!P210+calcs!U210+calcs!Z210+calcs!AE210+calcs!AJ210+calcs!AO210+calcs!AT210+calcs!AY210+calcs!BD210+calcs!BI210</f>
        <v>3.83608901810824</v>
      </c>
      <c r="J217" s="168">
        <f>calcs!G210+calcs!L210+calcs!Q210+calcs!V210+calcs!AA210+calcs!AF210+calcs!AK210+calcs!AP210+calcs!AU210+calcs!AZ210+calcs!BE210+calcs!BJ210</f>
        <v>2.30719333338155</v>
      </c>
      <c r="K217" s="176"/>
      <c r="L217" s="175">
        <f t="shared" si="8"/>
        <v>-0.289540292145019</v>
      </c>
      <c r="M217" s="85"/>
      <c r="N217" s="113"/>
      <c r="O217" s="113"/>
      <c r="P217" s="193">
        <f t="shared" si="10"/>
        <v>1.18827507965752</v>
      </c>
      <c r="Q217" s="193">
        <f t="shared" si="10"/>
        <v>-1.09304115482134</v>
      </c>
      <c r="R217" s="193">
        <f t="shared" si="10"/>
        <v>0.275500591310439</v>
      </c>
      <c r="S217" s="193">
        <f t="shared" si="9"/>
        <v>-1.5288956847267</v>
      </c>
      <c r="U217" s="193"/>
      <c r="AB217" s="198"/>
      <c r="AC217" s="198"/>
      <c r="AD217" s="198"/>
      <c r="AE217" s="198"/>
      <c r="AF217" s="198"/>
    </row>
    <row r="218" spans="1:32">
      <c r="A218" s="156" t="s">
        <v>1278</v>
      </c>
      <c r="B218" s="156"/>
      <c r="C218" s="157" t="s">
        <v>436</v>
      </c>
      <c r="D218" s="157"/>
      <c r="E218" s="167"/>
      <c r="F218" s="168">
        <f>calcs!C211+calcs!H211+calcs!M211+calcs!R211+calcs!W211+calcs!AB211+calcs!AG211+calcs!AL211+calcs!AQ211+calcs!AV211+calcs!BA211+calcs!BF211</f>
        <v>-7.02693984072811</v>
      </c>
      <c r="G218" s="168">
        <f>calcs!D211+calcs!I211+calcs!N211+calcs!S211+calcs!X211+calcs!AC211+calcs!AH211+calcs!AM211+calcs!AR211+calcs!AW211+calcs!BB211+calcs!BG211</f>
        <v>-6.38596785149675</v>
      </c>
      <c r="H218" s="168">
        <f>calcs!E211+calcs!J211+calcs!O211+calcs!T211+calcs!Y211+calcs!AD211+calcs!AI211+calcs!AN211+calcs!AS211+calcs!AX211+calcs!BC211+calcs!BH211</f>
        <v>-6.62909483814387</v>
      </c>
      <c r="I218" s="168">
        <f>calcs!F211+calcs!K211+calcs!P211+calcs!U211+calcs!Z211+calcs!AE211+calcs!AJ211+calcs!AO211+calcs!AT211+calcs!AY211+calcs!BD211+calcs!BI211</f>
        <v>-6.95728646635007</v>
      </c>
      <c r="J218" s="168">
        <f>calcs!G211+calcs!L211+calcs!Q211+calcs!V211+calcs!AA211+calcs!AF211+calcs!AK211+calcs!AP211+calcs!AU211+calcs!AZ211+calcs!BE211+calcs!BJ211</f>
        <v>-5.25232038219644</v>
      </c>
      <c r="K218" s="22"/>
      <c r="L218" s="175">
        <f t="shared" si="8"/>
        <v>0.443654864632917</v>
      </c>
      <c r="M218" s="85"/>
      <c r="N218" s="113"/>
      <c r="O218" s="113"/>
      <c r="P218" s="193">
        <f t="shared" si="10"/>
        <v>0.640971989231364</v>
      </c>
      <c r="Q218" s="193">
        <f t="shared" si="10"/>
        <v>-0.243126986647121</v>
      </c>
      <c r="R218" s="193">
        <f t="shared" si="10"/>
        <v>-0.328191628206204</v>
      </c>
      <c r="S218" s="193">
        <f t="shared" si="9"/>
        <v>1.70496608415363</v>
      </c>
      <c r="U218" s="193"/>
      <c r="AB218" s="198"/>
      <c r="AC218" s="198"/>
      <c r="AD218" s="198"/>
      <c r="AE218" s="198"/>
      <c r="AF218" s="198"/>
    </row>
    <row r="219" spans="1:32">
      <c r="A219" s="158" t="s">
        <v>1278</v>
      </c>
      <c r="B219" s="158"/>
      <c r="C219" s="159" t="s">
        <v>438</v>
      </c>
      <c r="D219" s="159"/>
      <c r="E219" s="169"/>
      <c r="F219" s="168">
        <f>calcs!C212+calcs!H212+calcs!M212+calcs!R212+calcs!W212+calcs!AB212+calcs!AG212+calcs!AL212+calcs!AQ212+calcs!AV212+calcs!BA212+calcs!BF212</f>
        <v>-6.37229958817018</v>
      </c>
      <c r="G219" s="168">
        <f>calcs!D212+calcs!I212+calcs!N212+calcs!S212+calcs!X212+calcs!AC212+calcs!AH212+calcs!AM212+calcs!AR212+calcs!AW212+calcs!BB212+calcs!BG212</f>
        <v>-6.2031876276829</v>
      </c>
      <c r="H219" s="168">
        <f>calcs!E212+calcs!J212+calcs!O212+calcs!T212+calcs!Y212+calcs!AD212+calcs!AI212+calcs!AN212+calcs!AS212+calcs!AX212+calcs!BC212+calcs!BH212</f>
        <v>-6.13007982596241</v>
      </c>
      <c r="I219" s="168">
        <f>calcs!F212+calcs!K212+calcs!P212+calcs!U212+calcs!Z212+calcs!AE212+calcs!AJ212+calcs!AO212+calcs!AT212+calcs!AY212+calcs!BD212+calcs!BI212</f>
        <v>-6.94747900724867</v>
      </c>
      <c r="J219" s="168">
        <f>calcs!G212+calcs!L212+calcs!Q212+calcs!V212+calcs!AA212+calcs!AF212+calcs!AK212+calcs!AP212+calcs!AU212+calcs!AZ212+calcs!BE212+calcs!BJ212</f>
        <v>-6.72582647741592</v>
      </c>
      <c r="K219" s="176"/>
      <c r="L219" s="175">
        <f t="shared" si="8"/>
        <v>-0.0883817223114356</v>
      </c>
      <c r="M219" s="85"/>
      <c r="N219" s="113"/>
      <c r="O219" s="113"/>
      <c r="P219" s="193">
        <f t="shared" si="10"/>
        <v>0.169111960487276</v>
      </c>
      <c r="Q219" s="193">
        <f t="shared" si="10"/>
        <v>0.0731078017204974</v>
      </c>
      <c r="R219" s="193">
        <f t="shared" si="10"/>
        <v>-0.817399181286265</v>
      </c>
      <c r="S219" s="193">
        <f t="shared" si="9"/>
        <v>0.221652529832749</v>
      </c>
      <c r="U219" s="193"/>
      <c r="AB219" s="198"/>
      <c r="AC219" s="198"/>
      <c r="AD219" s="198"/>
      <c r="AE219" s="198"/>
      <c r="AF219" s="198"/>
    </row>
    <row r="220" spans="1:32">
      <c r="A220" s="156" t="s">
        <v>1279</v>
      </c>
      <c r="B220" s="156"/>
      <c r="C220" s="157" t="s">
        <v>440</v>
      </c>
      <c r="D220" s="157"/>
      <c r="E220" s="167"/>
      <c r="F220" s="168">
        <f>calcs!C213+calcs!H213+calcs!M213+calcs!R213+calcs!W213+calcs!AB213+calcs!AG213+calcs!AL213+calcs!AQ213+calcs!AV213+calcs!BA213+calcs!BF213</f>
        <v>-2.53452355742391</v>
      </c>
      <c r="G220" s="168">
        <f>calcs!D213+calcs!I213+calcs!N213+calcs!S213+calcs!X213+calcs!AC213+calcs!AH213+calcs!AM213+calcs!AR213+calcs!AW213+calcs!BB213+calcs!BG213</f>
        <v>-2.44620704584866</v>
      </c>
      <c r="H220" s="168">
        <f>calcs!E213+calcs!J213+calcs!O213+calcs!T213+calcs!Y213+calcs!AD213+calcs!AI213+calcs!AN213+calcs!AS213+calcs!AX213+calcs!BC213+calcs!BH213</f>
        <v>-0.485748489637995</v>
      </c>
      <c r="I220" s="168">
        <f>calcs!F213+calcs!K213+calcs!P213+calcs!U213+calcs!Z213+calcs!AE213+calcs!AJ213+calcs!AO213+calcs!AT213+calcs!AY213+calcs!BD213+calcs!BI213</f>
        <v>0.58549389839133</v>
      </c>
      <c r="J220" s="168">
        <f>calcs!G213+calcs!L213+calcs!Q213+calcs!V213+calcs!AA213+calcs!AF213+calcs!AK213+calcs!AP213+calcs!AU213+calcs!AZ213+calcs!BE213+calcs!BJ213</f>
        <v>-0.520204165615616</v>
      </c>
      <c r="K220" s="22"/>
      <c r="L220" s="175">
        <f t="shared" si="8"/>
        <v>0.503579847952073</v>
      </c>
      <c r="M220" s="85"/>
      <c r="N220" s="113"/>
      <c r="O220" s="113"/>
      <c r="P220" s="193">
        <f t="shared" si="10"/>
        <v>0.0883165115752531</v>
      </c>
      <c r="Q220" s="193">
        <f t="shared" si="10"/>
        <v>1.96045855621066</v>
      </c>
      <c r="R220" s="193">
        <f t="shared" si="10"/>
        <v>1.07124238802932</v>
      </c>
      <c r="S220" s="193">
        <f t="shared" si="9"/>
        <v>-1.10569806400695</v>
      </c>
      <c r="U220" s="193"/>
      <c r="AB220" s="198"/>
      <c r="AC220" s="198"/>
      <c r="AD220" s="198"/>
      <c r="AE220" s="198"/>
      <c r="AF220" s="198"/>
    </row>
    <row r="221" spans="1:32">
      <c r="A221" s="158" t="s">
        <v>1279</v>
      </c>
      <c r="B221" s="158"/>
      <c r="C221" s="159" t="s">
        <v>442</v>
      </c>
      <c r="D221" s="159"/>
      <c r="E221" s="169"/>
      <c r="F221" s="168">
        <f>calcs!C214+calcs!H214+calcs!M214+calcs!R214+calcs!W214+calcs!AB214+calcs!AG214+calcs!AL214+calcs!AQ214+calcs!AV214+calcs!BA214+calcs!BF214</f>
        <v>-3.27803800596683</v>
      </c>
      <c r="G221" s="168">
        <f>calcs!D214+calcs!I214+calcs!N214+calcs!S214+calcs!X214+calcs!AC214+calcs!AH214+calcs!AM214+calcs!AR214+calcs!AW214+calcs!BB214+calcs!BG214</f>
        <v>-2.94787743474193</v>
      </c>
      <c r="H221" s="168">
        <f>calcs!E214+calcs!J214+calcs!O214+calcs!T214+calcs!Y214+calcs!AD214+calcs!AI214+calcs!AN214+calcs!AS214+calcs!AX214+calcs!BC214+calcs!BH214</f>
        <v>-2.50689726385623</v>
      </c>
      <c r="I221" s="168">
        <f>calcs!F214+calcs!K214+calcs!P214+calcs!U214+calcs!Z214+calcs!AE214+calcs!AJ214+calcs!AO214+calcs!AT214+calcs!AY214+calcs!BD214+calcs!BI214</f>
        <v>-0.306130575601807</v>
      </c>
      <c r="J221" s="168">
        <f>calcs!G214+calcs!L214+calcs!Q214+calcs!V214+calcs!AA214+calcs!AF214+calcs!AK214+calcs!AP214+calcs!AU214+calcs!AZ214+calcs!BE214+calcs!BJ214</f>
        <v>-0.358703041207465</v>
      </c>
      <c r="K221" s="176"/>
      <c r="L221" s="175">
        <f t="shared" si="8"/>
        <v>0.729833741189842</v>
      </c>
      <c r="M221" s="85"/>
      <c r="N221" s="113"/>
      <c r="O221" s="113"/>
      <c r="P221" s="193">
        <f t="shared" si="10"/>
        <v>0.330160571224908</v>
      </c>
      <c r="Q221" s="193">
        <f t="shared" si="10"/>
        <v>0.440980170885691</v>
      </c>
      <c r="R221" s="193">
        <f t="shared" si="10"/>
        <v>2.20076668825443</v>
      </c>
      <c r="S221" s="193">
        <f t="shared" si="9"/>
        <v>-0.0525724656056574</v>
      </c>
      <c r="U221" s="193"/>
      <c r="AB221" s="198"/>
      <c r="AC221" s="198"/>
      <c r="AD221" s="198"/>
      <c r="AE221" s="198"/>
      <c r="AF221" s="198"/>
    </row>
    <row r="222" spans="1:32">
      <c r="A222" s="156" t="s">
        <v>1279</v>
      </c>
      <c r="B222" s="156"/>
      <c r="C222" s="157" t="s">
        <v>444</v>
      </c>
      <c r="D222" s="157"/>
      <c r="E222" s="167"/>
      <c r="F222" s="168">
        <f>calcs!C215+calcs!H215+calcs!M215+calcs!R215+calcs!W215+calcs!AB215+calcs!AG215+calcs!AL215+calcs!AQ215+calcs!AV215+calcs!BA215+calcs!BF215</f>
        <v>-11.5768971906686</v>
      </c>
      <c r="G222" s="168">
        <f>calcs!D215+calcs!I215+calcs!N215+calcs!S215+calcs!X215+calcs!AC215+calcs!AH215+calcs!AM215+calcs!AR215+calcs!AW215+calcs!BB215+calcs!BG215</f>
        <v>-12.2551505737692</v>
      </c>
      <c r="H222" s="168">
        <f>calcs!E215+calcs!J215+calcs!O215+calcs!T215+calcs!Y215+calcs!AD215+calcs!AI215+calcs!AN215+calcs!AS215+calcs!AX215+calcs!BC215+calcs!BH215</f>
        <v>-9.88950689724328</v>
      </c>
      <c r="I222" s="168">
        <f>calcs!F215+calcs!K215+calcs!P215+calcs!U215+calcs!Z215+calcs!AE215+calcs!AJ215+calcs!AO215+calcs!AT215+calcs!AY215+calcs!BD215+calcs!BI215</f>
        <v>-8.48009356862622</v>
      </c>
      <c r="J222" s="168">
        <f>calcs!G215+calcs!L215+calcs!Q215+calcs!V215+calcs!AA215+calcs!AF215+calcs!AK215+calcs!AP215+calcs!AU215+calcs!AZ215+calcs!BE215+calcs!BJ215</f>
        <v>-8.56413880226208</v>
      </c>
      <c r="K222" s="22"/>
      <c r="L222" s="175">
        <f t="shared" si="8"/>
        <v>0.753189597101622</v>
      </c>
      <c r="M222" s="85"/>
      <c r="N222" s="113"/>
      <c r="O222" s="113"/>
      <c r="P222" s="193">
        <f t="shared" si="10"/>
        <v>-0.678253383100669</v>
      </c>
      <c r="Q222" s="193">
        <f t="shared" si="10"/>
        <v>2.36564367652596</v>
      </c>
      <c r="R222" s="193">
        <f t="shared" si="10"/>
        <v>1.40941332861706</v>
      </c>
      <c r="S222" s="193">
        <f t="shared" si="9"/>
        <v>-0.0840452336358624</v>
      </c>
      <c r="U222" s="193"/>
      <c r="AB222" s="198"/>
      <c r="AC222" s="198"/>
      <c r="AD222" s="198"/>
      <c r="AE222" s="198"/>
      <c r="AF222" s="198"/>
    </row>
    <row r="223" spans="1:32">
      <c r="A223" s="158" t="s">
        <v>1279</v>
      </c>
      <c r="B223" s="158"/>
      <c r="C223" s="159" t="s">
        <v>446</v>
      </c>
      <c r="D223" s="159"/>
      <c r="E223" s="169"/>
      <c r="F223" s="168">
        <f>calcs!C216+calcs!H216+calcs!M216+calcs!R216+calcs!W216+calcs!AB216+calcs!AG216+calcs!AL216+calcs!AQ216+calcs!AV216+calcs!BA216+calcs!BF216</f>
        <v>-2.05163972462459</v>
      </c>
      <c r="G223" s="168">
        <f>calcs!D216+calcs!I216+calcs!N216+calcs!S216+calcs!X216+calcs!AC216+calcs!AH216+calcs!AM216+calcs!AR216+calcs!AW216+calcs!BB216+calcs!BG216</f>
        <v>-1.67775949888659</v>
      </c>
      <c r="H223" s="168">
        <f>calcs!E216+calcs!J216+calcs!O216+calcs!T216+calcs!Y216+calcs!AD216+calcs!AI216+calcs!AN216+calcs!AS216+calcs!AX216+calcs!BC216+calcs!BH216</f>
        <v>-1.92273688989531</v>
      </c>
      <c r="I223" s="168">
        <f>calcs!F216+calcs!K216+calcs!P216+calcs!U216+calcs!Z216+calcs!AE216+calcs!AJ216+calcs!AO216+calcs!AT216+calcs!AY216+calcs!BD216+calcs!BI216</f>
        <v>-1.43327823038968</v>
      </c>
      <c r="J223" s="168">
        <f>calcs!G216+calcs!L216+calcs!Q216+calcs!V216+calcs!AA216+calcs!AF216+calcs!AK216+calcs!AP216+calcs!AU216+calcs!AZ216+calcs!BE216+calcs!BJ216</f>
        <v>-0.748983737161302</v>
      </c>
      <c r="K223" s="176"/>
      <c r="L223" s="175">
        <f t="shared" si="8"/>
        <v>0.325663996865823</v>
      </c>
      <c r="M223" s="85"/>
      <c r="N223" s="113"/>
      <c r="O223" s="113"/>
      <c r="P223" s="193">
        <f t="shared" si="10"/>
        <v>0.373880225738007</v>
      </c>
      <c r="Q223" s="193">
        <f t="shared" si="10"/>
        <v>-0.244977391008722</v>
      </c>
      <c r="R223" s="193">
        <f t="shared" si="10"/>
        <v>0.489458659505628</v>
      </c>
      <c r="S223" s="193">
        <f t="shared" si="9"/>
        <v>0.684294493228378</v>
      </c>
      <c r="U223" s="193"/>
      <c r="AB223" s="198"/>
      <c r="AC223" s="198"/>
      <c r="AD223" s="198"/>
      <c r="AE223" s="198"/>
      <c r="AF223" s="198"/>
    </row>
    <row r="224" spans="1:32">
      <c r="A224" s="156" t="s">
        <v>1279</v>
      </c>
      <c r="B224" s="156"/>
      <c r="C224" s="157" t="s">
        <v>448</v>
      </c>
      <c r="D224" s="157"/>
      <c r="E224" s="167"/>
      <c r="F224" s="168">
        <f>calcs!C217+calcs!H217+calcs!M217+calcs!R217+calcs!W217+calcs!AB217+calcs!AG217+calcs!AL217+calcs!AQ217+calcs!AV217+calcs!BA217+calcs!BF217</f>
        <v>-5.48842465048863</v>
      </c>
      <c r="G224" s="168">
        <f>calcs!D217+calcs!I217+calcs!N217+calcs!S217+calcs!X217+calcs!AC217+calcs!AH217+calcs!AM217+calcs!AR217+calcs!AW217+calcs!BB217+calcs!BG217</f>
        <v>-4.95037091826275</v>
      </c>
      <c r="H224" s="168">
        <f>calcs!E217+calcs!J217+calcs!O217+calcs!T217+calcs!Y217+calcs!AD217+calcs!AI217+calcs!AN217+calcs!AS217+calcs!AX217+calcs!BC217+calcs!BH217</f>
        <v>-4.35427038748837</v>
      </c>
      <c r="I224" s="168">
        <f>calcs!F217+calcs!K217+calcs!P217+calcs!U217+calcs!Z217+calcs!AE217+calcs!AJ217+calcs!AO217+calcs!AT217+calcs!AY217+calcs!BD217+calcs!BI217</f>
        <v>-3.9417215221491</v>
      </c>
      <c r="J224" s="168">
        <f>calcs!G217+calcs!L217+calcs!Q217+calcs!V217+calcs!AA217+calcs!AF217+calcs!AK217+calcs!AP217+calcs!AU217+calcs!AZ217+calcs!BE217+calcs!BJ217</f>
        <v>-3.09314295536475</v>
      </c>
      <c r="K224" s="22"/>
      <c r="L224" s="175">
        <f t="shared" si="8"/>
        <v>0.598820423780972</v>
      </c>
      <c r="M224" s="85"/>
      <c r="N224" s="113"/>
      <c r="O224" s="113"/>
      <c r="P224" s="193">
        <f t="shared" si="10"/>
        <v>0.538053732225883</v>
      </c>
      <c r="Q224" s="193">
        <f t="shared" si="10"/>
        <v>0.596100530774386</v>
      </c>
      <c r="R224" s="193">
        <f t="shared" si="10"/>
        <v>0.412548865339267</v>
      </c>
      <c r="S224" s="193">
        <f t="shared" si="9"/>
        <v>0.848578566784354</v>
      </c>
      <c r="U224" s="193"/>
      <c r="AB224" s="198"/>
      <c r="AC224" s="198"/>
      <c r="AD224" s="198"/>
      <c r="AE224" s="198"/>
      <c r="AF224" s="198"/>
    </row>
    <row r="225" spans="1:32">
      <c r="A225" s="158" t="s">
        <v>1279</v>
      </c>
      <c r="B225" s="158"/>
      <c r="C225" s="159" t="s">
        <v>450</v>
      </c>
      <c r="D225" s="159"/>
      <c r="E225" s="169"/>
      <c r="F225" s="168">
        <f>calcs!C218+calcs!H218+calcs!M218+calcs!R218+calcs!W218+calcs!AB218+calcs!AG218+calcs!AL218+calcs!AQ218+calcs!AV218+calcs!BA218+calcs!BF218</f>
        <v>-5.13539146300868</v>
      </c>
      <c r="G225" s="168">
        <f>calcs!D218+calcs!I218+calcs!N218+calcs!S218+calcs!X218+calcs!AC218+calcs!AH218+calcs!AM218+calcs!AR218+calcs!AW218+calcs!BB218+calcs!BG218</f>
        <v>-4.17024038697643</v>
      </c>
      <c r="H225" s="168">
        <f>calcs!E218+calcs!J218+calcs!O218+calcs!T218+calcs!Y218+calcs!AD218+calcs!AI218+calcs!AN218+calcs!AS218+calcs!AX218+calcs!BC218+calcs!BH218</f>
        <v>-4.87795874127805</v>
      </c>
      <c r="I225" s="168">
        <f>calcs!F218+calcs!K218+calcs!P218+calcs!U218+calcs!Z218+calcs!AE218+calcs!AJ218+calcs!AO218+calcs!AT218+calcs!AY218+calcs!BD218+calcs!BI218</f>
        <v>-4.96345019056361</v>
      </c>
      <c r="J225" s="168">
        <f>calcs!G218+calcs!L218+calcs!Q218+calcs!V218+calcs!AA218+calcs!AF218+calcs!AK218+calcs!AP218+calcs!AU218+calcs!AZ218+calcs!BE218+calcs!BJ218</f>
        <v>-4.10051690429476</v>
      </c>
      <c r="K225" s="176"/>
      <c r="L225" s="175">
        <f t="shared" si="8"/>
        <v>0.258718639678481</v>
      </c>
      <c r="M225" s="85"/>
      <c r="N225" s="113"/>
      <c r="O225" s="113"/>
      <c r="P225" s="193">
        <f t="shared" si="10"/>
        <v>0.965151076032248</v>
      </c>
      <c r="Q225" s="193">
        <f t="shared" si="10"/>
        <v>-0.707718354301621</v>
      </c>
      <c r="R225" s="193">
        <f t="shared" si="10"/>
        <v>-0.0854914492855601</v>
      </c>
      <c r="S225" s="193">
        <f t="shared" si="9"/>
        <v>0.862933286268858</v>
      </c>
      <c r="U225" s="193"/>
      <c r="AB225" s="198"/>
      <c r="AC225" s="198"/>
      <c r="AD225" s="198"/>
      <c r="AE225" s="198"/>
      <c r="AF225" s="198"/>
    </row>
    <row r="226" spans="1:32">
      <c r="A226" s="156" t="s">
        <v>1279</v>
      </c>
      <c r="B226" s="156"/>
      <c r="C226" s="157" t="s">
        <v>452</v>
      </c>
      <c r="D226" s="157"/>
      <c r="E226" s="167"/>
      <c r="F226" s="168">
        <f>calcs!C219+calcs!H219+calcs!M219+calcs!R219+calcs!W219+calcs!AB219+calcs!AG219+calcs!AL219+calcs!AQ219+calcs!AV219+calcs!BA219+calcs!BF219</f>
        <v>-8.39988837536357</v>
      </c>
      <c r="G226" s="168">
        <f>calcs!D219+calcs!I219+calcs!N219+calcs!S219+calcs!X219+calcs!AC219+calcs!AH219+calcs!AM219+calcs!AR219+calcs!AW219+calcs!BB219+calcs!BG219</f>
        <v>-8.51610911307539</v>
      </c>
      <c r="H226" s="168">
        <f>calcs!E219+calcs!J219+calcs!O219+calcs!T219+calcs!Y219+calcs!AD219+calcs!AI219+calcs!AN219+calcs!AS219+calcs!AX219+calcs!BC219+calcs!BH219</f>
        <v>-6.48764278701834</v>
      </c>
      <c r="I226" s="168">
        <f>calcs!F219+calcs!K219+calcs!P219+calcs!U219+calcs!Z219+calcs!AE219+calcs!AJ219+calcs!AO219+calcs!AT219+calcs!AY219+calcs!BD219+calcs!BI219</f>
        <v>-6.32652589749617</v>
      </c>
      <c r="J226" s="168">
        <f>calcs!G219+calcs!L219+calcs!Q219+calcs!V219+calcs!AA219+calcs!AF219+calcs!AK219+calcs!AP219+calcs!AU219+calcs!AZ219+calcs!BE219+calcs!BJ219</f>
        <v>-5.79540445136346</v>
      </c>
      <c r="K226" s="22"/>
      <c r="L226" s="175">
        <f t="shared" si="8"/>
        <v>0.651120981000028</v>
      </c>
      <c r="M226" s="85"/>
      <c r="N226" s="113"/>
      <c r="O226" s="113"/>
      <c r="P226" s="193">
        <f t="shared" si="10"/>
        <v>-0.116220737711823</v>
      </c>
      <c r="Q226" s="193">
        <f t="shared" si="10"/>
        <v>2.02846632605706</v>
      </c>
      <c r="R226" s="193">
        <f t="shared" si="10"/>
        <v>0.161116889522162</v>
      </c>
      <c r="S226" s="193">
        <f t="shared" si="9"/>
        <v>0.531121446132714</v>
      </c>
      <c r="U226" s="193"/>
      <c r="AB226" s="198"/>
      <c r="AC226" s="198"/>
      <c r="AD226" s="198"/>
      <c r="AE226" s="198"/>
      <c r="AF226" s="198"/>
    </row>
    <row r="227" spans="1:32">
      <c r="A227" s="158" t="s">
        <v>1279</v>
      </c>
      <c r="B227" s="158"/>
      <c r="C227" s="159" t="s">
        <v>454</v>
      </c>
      <c r="D227" s="159"/>
      <c r="E227" s="169"/>
      <c r="F227" s="168">
        <f>calcs!C220+calcs!H220+calcs!M220+calcs!R220+calcs!W220+calcs!AB220+calcs!AG220+calcs!AL220+calcs!AQ220+calcs!AV220+calcs!BA220+calcs!BF220</f>
        <v>-8.47819463605015</v>
      </c>
      <c r="G227" s="168">
        <f>calcs!D220+calcs!I220+calcs!N220+calcs!S220+calcs!X220+calcs!AC220+calcs!AH220+calcs!AM220+calcs!AR220+calcs!AW220+calcs!BB220+calcs!BG220</f>
        <v>-7.89769080239584</v>
      </c>
      <c r="H227" s="168">
        <f>calcs!E220+calcs!J220+calcs!O220+calcs!T220+calcs!Y220+calcs!AD220+calcs!AI220+calcs!AN220+calcs!AS220+calcs!AX220+calcs!BC220+calcs!BH220</f>
        <v>-7.35106740331869</v>
      </c>
      <c r="I227" s="168">
        <f>calcs!F220+calcs!K220+calcs!P220+calcs!U220+calcs!Z220+calcs!AE220+calcs!AJ220+calcs!AO220+calcs!AT220+calcs!AY220+calcs!BD220+calcs!BI220</f>
        <v>-6.76227138656514</v>
      </c>
      <c r="J227" s="168">
        <f>calcs!G220+calcs!L220+calcs!Q220+calcs!V220+calcs!AA220+calcs!AF220+calcs!AK220+calcs!AP220+calcs!AU220+calcs!AZ220+calcs!BE220+calcs!BJ220</f>
        <v>-7.40170703550137</v>
      </c>
      <c r="K227" s="176"/>
      <c r="L227" s="175">
        <f t="shared" si="8"/>
        <v>0.269121900137194</v>
      </c>
      <c r="M227" s="85"/>
      <c r="N227" s="113"/>
      <c r="O227" s="113"/>
      <c r="P227" s="193">
        <f t="shared" si="10"/>
        <v>0.580503833654304</v>
      </c>
      <c r="Q227" s="193">
        <f t="shared" si="10"/>
        <v>0.546623399077156</v>
      </c>
      <c r="R227" s="193">
        <f t="shared" si="10"/>
        <v>0.588796016753549</v>
      </c>
      <c r="S227" s="193">
        <f t="shared" si="9"/>
        <v>-0.639435648936233</v>
      </c>
      <c r="U227" s="193"/>
      <c r="AB227" s="198"/>
      <c r="AC227" s="198"/>
      <c r="AD227" s="198"/>
      <c r="AE227" s="198"/>
      <c r="AF227" s="198"/>
    </row>
    <row r="228" spans="1:32">
      <c r="A228" s="156" t="s">
        <v>1279</v>
      </c>
      <c r="B228" s="156"/>
      <c r="C228" s="157" t="s">
        <v>456</v>
      </c>
      <c r="D228" s="157"/>
      <c r="E228" s="167"/>
      <c r="F228" s="168">
        <f>calcs!C221+calcs!H221+calcs!M221+calcs!R221+calcs!W221+calcs!AB221+calcs!AG221+calcs!AL221+calcs!AQ221+calcs!AV221+calcs!BA221+calcs!BF221</f>
        <v>-7.10433207008338</v>
      </c>
      <c r="G228" s="168">
        <f>calcs!D221+calcs!I221+calcs!N221+calcs!S221+calcs!X221+calcs!AC221+calcs!AH221+calcs!AM221+calcs!AR221+calcs!AW221+calcs!BB221+calcs!BG221</f>
        <v>-6.71058864665723</v>
      </c>
      <c r="H228" s="168">
        <f>calcs!E221+calcs!J221+calcs!O221+calcs!T221+calcs!Y221+calcs!AD221+calcs!AI221+calcs!AN221+calcs!AS221+calcs!AX221+calcs!BC221+calcs!BH221</f>
        <v>-5.71060775558856</v>
      </c>
      <c r="I228" s="168">
        <f>calcs!F221+calcs!K221+calcs!P221+calcs!U221+calcs!Z221+calcs!AE221+calcs!AJ221+calcs!AO221+calcs!AT221+calcs!AY221+calcs!BD221+calcs!BI221</f>
        <v>-5.64969363914769</v>
      </c>
      <c r="J228" s="168">
        <f>calcs!G221+calcs!L221+calcs!Q221+calcs!V221+calcs!AA221+calcs!AF221+calcs!AK221+calcs!AP221+calcs!AU221+calcs!AZ221+calcs!BE221+calcs!BJ221</f>
        <v>-5.10050152985084</v>
      </c>
      <c r="K228" s="22"/>
      <c r="L228" s="175">
        <f t="shared" si="8"/>
        <v>0.500957635058135</v>
      </c>
      <c r="M228" s="85"/>
      <c r="N228" s="113"/>
      <c r="O228" s="113"/>
      <c r="P228" s="193">
        <f t="shared" si="10"/>
        <v>0.393743423426145</v>
      </c>
      <c r="Q228" s="193">
        <f t="shared" si="10"/>
        <v>0.99998089106867</v>
      </c>
      <c r="R228" s="193">
        <f t="shared" si="10"/>
        <v>0.0609141164408697</v>
      </c>
      <c r="S228" s="193">
        <f t="shared" si="9"/>
        <v>0.549192109296857</v>
      </c>
      <c r="U228" s="193"/>
      <c r="AB228" s="198"/>
      <c r="AC228" s="198"/>
      <c r="AD228" s="198"/>
      <c r="AE228" s="198"/>
      <c r="AF228" s="198"/>
    </row>
    <row r="229" spans="1:32">
      <c r="A229" s="158" t="s">
        <v>1279</v>
      </c>
      <c r="B229" s="158"/>
      <c r="C229" s="159" t="s">
        <v>458</v>
      </c>
      <c r="D229" s="159"/>
      <c r="E229" s="169"/>
      <c r="F229" s="168">
        <f>calcs!C222+calcs!H222+calcs!M222+calcs!R222+calcs!W222+calcs!AB222+calcs!AG222+calcs!AL222+calcs!AQ222+calcs!AV222+calcs!BA222+calcs!BF222</f>
        <v>-10.6068666317614</v>
      </c>
      <c r="G229" s="168">
        <f>calcs!D222+calcs!I222+calcs!N222+calcs!S222+calcs!X222+calcs!AC222+calcs!AH222+calcs!AM222+calcs!AR222+calcs!AW222+calcs!BB222+calcs!BG222</f>
        <v>-9.48897690065836</v>
      </c>
      <c r="H229" s="168">
        <f>calcs!E222+calcs!J222+calcs!O222+calcs!T222+calcs!Y222+calcs!AD222+calcs!AI222+calcs!AN222+calcs!AS222+calcs!AX222+calcs!BC222+calcs!BH222</f>
        <v>-10.193192117741</v>
      </c>
      <c r="I229" s="168">
        <f>calcs!F222+calcs!K222+calcs!P222+calcs!U222+calcs!Z222+calcs!AE222+calcs!AJ222+calcs!AO222+calcs!AT222+calcs!AY222+calcs!BD222+calcs!BI222</f>
        <v>-9.81981208412544</v>
      </c>
      <c r="J229" s="168">
        <f>calcs!G222+calcs!L222+calcs!Q222+calcs!V222+calcs!AA222+calcs!AF222+calcs!AK222+calcs!AP222+calcs!AU222+calcs!AZ222+calcs!BE222+calcs!BJ222</f>
        <v>-9.74317707957288</v>
      </c>
      <c r="K229" s="176"/>
      <c r="L229" s="175">
        <f t="shared" si="8"/>
        <v>0.215922388047121</v>
      </c>
      <c r="M229" s="85"/>
      <c r="N229" s="113"/>
      <c r="O229" s="113"/>
      <c r="P229" s="193">
        <f t="shared" si="10"/>
        <v>1.117889731103</v>
      </c>
      <c r="Q229" s="193">
        <f t="shared" si="10"/>
        <v>-0.704215217082675</v>
      </c>
      <c r="R229" s="193">
        <f t="shared" si="10"/>
        <v>0.373380033615602</v>
      </c>
      <c r="S229" s="193">
        <f t="shared" si="9"/>
        <v>0.076635004552557</v>
      </c>
      <c r="U229" s="193"/>
      <c r="AB229" s="198"/>
      <c r="AC229" s="198"/>
      <c r="AD229" s="198"/>
      <c r="AE229" s="198"/>
      <c r="AF229" s="198"/>
    </row>
    <row r="230" spans="1:32">
      <c r="A230" s="156" t="s">
        <v>1279</v>
      </c>
      <c r="B230" s="156"/>
      <c r="C230" s="157" t="s">
        <v>460</v>
      </c>
      <c r="D230" s="157"/>
      <c r="E230" s="167"/>
      <c r="F230" s="168">
        <f>calcs!C223+calcs!H223+calcs!M223+calcs!R223+calcs!W223+calcs!AB223+calcs!AG223+calcs!AL223+calcs!AQ223+calcs!AV223+calcs!BA223+calcs!BF223</f>
        <v>-6.59181885133847</v>
      </c>
      <c r="G230" s="168">
        <f>calcs!D223+calcs!I223+calcs!N223+calcs!S223+calcs!X223+calcs!AC223+calcs!AH223+calcs!AM223+calcs!AR223+calcs!AW223+calcs!BB223+calcs!BG223</f>
        <v>-6.40050702349013</v>
      </c>
      <c r="H230" s="168">
        <f>calcs!E223+calcs!J223+calcs!O223+calcs!T223+calcs!Y223+calcs!AD223+calcs!AI223+calcs!AN223+calcs!AS223+calcs!AX223+calcs!BC223+calcs!BH223</f>
        <v>-6.4852420308227</v>
      </c>
      <c r="I230" s="168">
        <f>calcs!F223+calcs!K223+calcs!P223+calcs!U223+calcs!Z223+calcs!AE223+calcs!AJ223+calcs!AO223+calcs!AT223+calcs!AY223+calcs!BD223+calcs!BI223</f>
        <v>-5.6585043984322</v>
      </c>
      <c r="J230" s="168">
        <f>calcs!G223+calcs!L223+calcs!Q223+calcs!V223+calcs!AA223+calcs!AF223+calcs!AK223+calcs!AP223+calcs!AU223+calcs!AZ223+calcs!BE223+calcs!BJ223</f>
        <v>-5.53629769761381</v>
      </c>
      <c r="K230" s="22"/>
      <c r="L230" s="175">
        <f t="shared" si="8"/>
        <v>0.263880288431167</v>
      </c>
      <c r="M230" s="85"/>
      <c r="N230" s="113"/>
      <c r="O230" s="113"/>
      <c r="P230" s="193">
        <f t="shared" si="10"/>
        <v>0.191311827848344</v>
      </c>
      <c r="Q230" s="193">
        <f t="shared" si="10"/>
        <v>-0.0847350073325757</v>
      </c>
      <c r="R230" s="193">
        <f t="shared" si="10"/>
        <v>0.826737632390508</v>
      </c>
      <c r="S230" s="193">
        <f t="shared" si="9"/>
        <v>0.12220670081839</v>
      </c>
      <c r="U230" s="193"/>
      <c r="AB230" s="198"/>
      <c r="AC230" s="198"/>
      <c r="AD230" s="198"/>
      <c r="AE230" s="198"/>
      <c r="AF230" s="198"/>
    </row>
    <row r="231" spans="1:32">
      <c r="A231" s="158" t="s">
        <v>1279</v>
      </c>
      <c r="B231" s="158"/>
      <c r="C231" s="159" t="s">
        <v>462</v>
      </c>
      <c r="D231" s="159"/>
      <c r="E231" s="169"/>
      <c r="F231" s="168">
        <f>calcs!C224+calcs!H224+calcs!M224+calcs!R224+calcs!W224+calcs!AB224+calcs!AG224+calcs!AL224+calcs!AQ224+calcs!AV224+calcs!BA224+calcs!BF224</f>
        <v>-6.85007442916552</v>
      </c>
      <c r="G231" s="168">
        <f>calcs!D224+calcs!I224+calcs!N224+calcs!S224+calcs!X224+calcs!AC224+calcs!AH224+calcs!AM224+calcs!AR224+calcs!AW224+calcs!BB224+calcs!BG224</f>
        <v>-7.54950486250219</v>
      </c>
      <c r="H231" s="168">
        <f>calcs!E224+calcs!J224+calcs!O224+calcs!T224+calcs!Y224+calcs!AD224+calcs!AI224+calcs!AN224+calcs!AS224+calcs!AX224+calcs!BC224+calcs!BH224</f>
        <v>-6.28039319037845</v>
      </c>
      <c r="I231" s="168">
        <f>calcs!F224+calcs!K224+calcs!P224+calcs!U224+calcs!Z224+calcs!AE224+calcs!AJ224+calcs!AO224+calcs!AT224+calcs!AY224+calcs!BD224+calcs!BI224</f>
        <v>-6.52557722976773</v>
      </c>
      <c r="J231" s="168">
        <f>calcs!G224+calcs!L224+calcs!Q224+calcs!V224+calcs!AA224+calcs!AF224+calcs!AK224+calcs!AP224+calcs!AU224+calcs!AZ224+calcs!BE224+calcs!BJ224</f>
        <v>-7.10321046864886</v>
      </c>
      <c r="K231" s="176"/>
      <c r="L231" s="175">
        <f t="shared" si="8"/>
        <v>-0.0632840098708358</v>
      </c>
      <c r="M231" s="85"/>
      <c r="N231" s="113"/>
      <c r="O231" s="113"/>
      <c r="P231" s="193">
        <f t="shared" si="10"/>
        <v>-0.699430433336666</v>
      </c>
      <c r="Q231" s="193">
        <f t="shared" si="10"/>
        <v>1.26911167212373</v>
      </c>
      <c r="R231" s="193">
        <f t="shared" si="10"/>
        <v>-0.245184039389281</v>
      </c>
      <c r="S231" s="193">
        <f t="shared" si="9"/>
        <v>-0.57763323888113</v>
      </c>
      <c r="U231" s="193"/>
      <c r="AB231" s="198"/>
      <c r="AC231" s="198"/>
      <c r="AD231" s="198"/>
      <c r="AE231" s="198"/>
      <c r="AF231" s="198"/>
    </row>
    <row r="232" spans="1:32">
      <c r="A232" s="156" t="s">
        <v>1279</v>
      </c>
      <c r="B232" s="156"/>
      <c r="C232" s="157" t="s">
        <v>464</v>
      </c>
      <c r="D232" s="157"/>
      <c r="E232" s="167"/>
      <c r="F232" s="168">
        <f>calcs!C225+calcs!H225+calcs!M225+calcs!R225+calcs!W225+calcs!AB225+calcs!AG225+calcs!AL225+calcs!AQ225+calcs!AV225+calcs!BA225+calcs!BF225</f>
        <v>-1.48033307488406</v>
      </c>
      <c r="G232" s="168">
        <f>calcs!D225+calcs!I225+calcs!N225+calcs!S225+calcs!X225+calcs!AC225+calcs!AH225+calcs!AM225+calcs!AR225+calcs!AW225+calcs!BB225+calcs!BG225</f>
        <v>-1.91537192880208</v>
      </c>
      <c r="H232" s="168">
        <f>calcs!E225+calcs!J225+calcs!O225+calcs!T225+calcs!Y225+calcs!AD225+calcs!AI225+calcs!AN225+calcs!AS225+calcs!AX225+calcs!BC225+calcs!BH225</f>
        <v>-1.6249993259495</v>
      </c>
      <c r="I232" s="168">
        <f>calcs!F225+calcs!K225+calcs!P225+calcs!U225+calcs!Z225+calcs!AE225+calcs!AJ225+calcs!AO225+calcs!AT225+calcs!AY225+calcs!BD225+calcs!BI225</f>
        <v>-1.03370600448772</v>
      </c>
      <c r="J232" s="168">
        <f>calcs!G225+calcs!L225+calcs!Q225+calcs!V225+calcs!AA225+calcs!AF225+calcs!AK225+calcs!AP225+calcs!AU225+calcs!AZ225+calcs!BE225+calcs!BJ225</f>
        <v>-1.28761499252542</v>
      </c>
      <c r="K232" s="22"/>
      <c r="L232" s="175">
        <f t="shared" si="8"/>
        <v>0.0481795205896602</v>
      </c>
      <c r="M232" s="85"/>
      <c r="N232" s="113"/>
      <c r="O232" s="113"/>
      <c r="P232" s="193">
        <f t="shared" si="10"/>
        <v>-0.435038853918023</v>
      </c>
      <c r="Q232" s="193">
        <f t="shared" si="10"/>
        <v>0.290372602852579</v>
      </c>
      <c r="R232" s="193">
        <f t="shared" si="10"/>
        <v>0.591293321461781</v>
      </c>
      <c r="S232" s="193">
        <f t="shared" si="9"/>
        <v>-0.253908988037697</v>
      </c>
      <c r="U232" s="193"/>
      <c r="AB232" s="198"/>
      <c r="AC232" s="198"/>
      <c r="AD232" s="198"/>
      <c r="AE232" s="198"/>
      <c r="AF232" s="198"/>
    </row>
    <row r="233" spans="1:32">
      <c r="A233" s="158" t="s">
        <v>1279</v>
      </c>
      <c r="B233" s="158"/>
      <c r="C233" s="159" t="s">
        <v>466</v>
      </c>
      <c r="D233" s="159"/>
      <c r="E233" s="169"/>
      <c r="F233" s="168">
        <f>calcs!C226+calcs!H226+calcs!M226+calcs!R226+calcs!W226+calcs!AB226+calcs!AG226+calcs!AL226+calcs!AQ226+calcs!AV226+calcs!BA226+calcs!BF226</f>
        <v>-5.84307067527768</v>
      </c>
      <c r="G233" s="168">
        <f>calcs!D226+calcs!I226+calcs!N226+calcs!S226+calcs!X226+calcs!AC226+calcs!AH226+calcs!AM226+calcs!AR226+calcs!AW226+calcs!BB226+calcs!BG226</f>
        <v>-5.01252823878872</v>
      </c>
      <c r="H233" s="168">
        <f>calcs!E226+calcs!J226+calcs!O226+calcs!T226+calcs!Y226+calcs!AD226+calcs!AI226+calcs!AN226+calcs!AS226+calcs!AX226+calcs!BC226+calcs!BH226</f>
        <v>-5.24372906819648</v>
      </c>
      <c r="I233" s="168">
        <f>calcs!F226+calcs!K226+calcs!P226+calcs!U226+calcs!Z226+calcs!AE226+calcs!AJ226+calcs!AO226+calcs!AT226+calcs!AY226+calcs!BD226+calcs!BI226</f>
        <v>-4.09308784037686</v>
      </c>
      <c r="J233" s="168">
        <f>calcs!G226+calcs!L226+calcs!Q226+calcs!V226+calcs!AA226+calcs!AF226+calcs!AK226+calcs!AP226+calcs!AU226+calcs!AZ226+calcs!BE226+calcs!BJ226</f>
        <v>-4.39283911380074</v>
      </c>
      <c r="K233" s="176"/>
      <c r="L233" s="175">
        <f t="shared" si="8"/>
        <v>0.362557890369236</v>
      </c>
      <c r="M233" s="85"/>
      <c r="N233" s="113"/>
      <c r="O233" s="113"/>
      <c r="P233" s="193">
        <f t="shared" si="10"/>
        <v>0.830542436488964</v>
      </c>
      <c r="Q233" s="193">
        <f t="shared" si="10"/>
        <v>-0.231200829407763</v>
      </c>
      <c r="R233" s="193">
        <f t="shared" si="10"/>
        <v>1.15064122781962</v>
      </c>
      <c r="S233" s="193">
        <f t="shared" si="9"/>
        <v>-0.299751273423878</v>
      </c>
      <c r="U233" s="193"/>
      <c r="AB233" s="198"/>
      <c r="AC233" s="198"/>
      <c r="AD233" s="198"/>
      <c r="AE233" s="198"/>
      <c r="AF233" s="198"/>
    </row>
    <row r="234" spans="1:32">
      <c r="A234" s="156" t="s">
        <v>1279</v>
      </c>
      <c r="B234" s="156"/>
      <c r="C234" s="157" t="s">
        <v>468</v>
      </c>
      <c r="D234" s="157"/>
      <c r="E234" s="167"/>
      <c r="F234" s="168">
        <f>calcs!C227+calcs!H227+calcs!M227+calcs!R227+calcs!W227+calcs!AB227+calcs!AG227+calcs!AL227+calcs!AQ227+calcs!AV227+calcs!BA227+calcs!BF227</f>
        <v>-6.79844097446767</v>
      </c>
      <c r="G234" s="168">
        <f>calcs!D227+calcs!I227+calcs!N227+calcs!S227+calcs!X227+calcs!AC227+calcs!AH227+calcs!AM227+calcs!AR227+calcs!AW227+calcs!BB227+calcs!BG227</f>
        <v>-6.45668779893519</v>
      </c>
      <c r="H234" s="168">
        <f>calcs!E227+calcs!J227+calcs!O227+calcs!T227+calcs!Y227+calcs!AD227+calcs!AI227+calcs!AN227+calcs!AS227+calcs!AX227+calcs!BC227+calcs!BH227</f>
        <v>-5.49992083126001</v>
      </c>
      <c r="I234" s="168">
        <f>calcs!F227+calcs!K227+calcs!P227+calcs!U227+calcs!Z227+calcs!AE227+calcs!AJ227+calcs!AO227+calcs!AT227+calcs!AY227+calcs!BD227+calcs!BI227</f>
        <v>-4.60929603383421</v>
      </c>
      <c r="J234" s="168">
        <f>calcs!G227+calcs!L227+calcs!Q227+calcs!V227+calcs!AA227+calcs!AF227+calcs!AK227+calcs!AP227+calcs!AU227+calcs!AZ227+calcs!BE227+calcs!BJ227</f>
        <v>-5.08507158491765</v>
      </c>
      <c r="K234" s="22"/>
      <c r="L234" s="175">
        <f t="shared" si="8"/>
        <v>0.428342347387505</v>
      </c>
      <c r="M234" s="85"/>
      <c r="N234" s="113"/>
      <c r="O234" s="113"/>
      <c r="P234" s="193">
        <f t="shared" si="10"/>
        <v>0.341753175532483</v>
      </c>
      <c r="Q234" s="193">
        <f t="shared" si="10"/>
        <v>0.956766967675174</v>
      </c>
      <c r="R234" s="193">
        <f t="shared" si="10"/>
        <v>0.890624797425802</v>
      </c>
      <c r="S234" s="193">
        <f t="shared" si="9"/>
        <v>-0.47577555108344</v>
      </c>
      <c r="U234" s="193"/>
      <c r="AB234" s="198"/>
      <c r="AC234" s="198"/>
      <c r="AD234" s="198"/>
      <c r="AE234" s="198"/>
      <c r="AF234" s="198"/>
    </row>
    <row r="235" spans="1:32">
      <c r="A235" s="158" t="s">
        <v>1279</v>
      </c>
      <c r="B235" s="158"/>
      <c r="C235" s="159" t="s">
        <v>470</v>
      </c>
      <c r="D235" s="159"/>
      <c r="E235" s="169"/>
      <c r="F235" s="168">
        <f>calcs!C228+calcs!H228+calcs!M228+calcs!R228+calcs!W228+calcs!AB228+calcs!AG228+calcs!AL228+calcs!AQ228+calcs!AV228+calcs!BA228+calcs!BF228</f>
        <v>-5.25807072370878</v>
      </c>
      <c r="G235" s="168">
        <f>calcs!D228+calcs!I228+calcs!N228+calcs!S228+calcs!X228+calcs!AC228+calcs!AH228+calcs!AM228+calcs!AR228+calcs!AW228+calcs!BB228+calcs!BG228</f>
        <v>-4.40979520860953</v>
      </c>
      <c r="H235" s="168">
        <f>calcs!E228+calcs!J228+calcs!O228+calcs!T228+calcs!Y228+calcs!AD228+calcs!AI228+calcs!AN228+calcs!AS228+calcs!AX228+calcs!BC228+calcs!BH228</f>
        <v>-3.90908570748539</v>
      </c>
      <c r="I235" s="168">
        <f>calcs!F228+calcs!K228+calcs!P228+calcs!U228+calcs!Z228+calcs!AE228+calcs!AJ228+calcs!AO228+calcs!AT228+calcs!AY228+calcs!BD228+calcs!BI228</f>
        <v>-3.96250745921695</v>
      </c>
      <c r="J235" s="168">
        <f>calcs!G228+calcs!L228+calcs!Q228+calcs!V228+calcs!AA228+calcs!AF228+calcs!AK228+calcs!AP228+calcs!AU228+calcs!AZ228+calcs!BE228+calcs!BJ228</f>
        <v>-3.2898540936221</v>
      </c>
      <c r="K235" s="176"/>
      <c r="L235" s="175">
        <f t="shared" si="8"/>
        <v>0.492054157521671</v>
      </c>
      <c r="M235" s="85"/>
      <c r="N235" s="113"/>
      <c r="O235" s="113"/>
      <c r="P235" s="193">
        <f t="shared" si="10"/>
        <v>0.848275515099252</v>
      </c>
      <c r="Q235" s="193">
        <f t="shared" si="10"/>
        <v>0.500709501124139</v>
      </c>
      <c r="R235" s="193">
        <f t="shared" si="10"/>
        <v>-0.0534217517315607</v>
      </c>
      <c r="S235" s="193">
        <f t="shared" si="9"/>
        <v>0.672653365594855</v>
      </c>
      <c r="U235" s="193"/>
      <c r="AB235" s="198"/>
      <c r="AC235" s="198"/>
      <c r="AD235" s="198"/>
      <c r="AE235" s="198"/>
      <c r="AF235" s="198"/>
    </row>
    <row r="236" spans="1:32">
      <c r="A236" s="156" t="s">
        <v>1279</v>
      </c>
      <c r="B236" s="156"/>
      <c r="C236" s="157" t="s">
        <v>472</v>
      </c>
      <c r="D236" s="157"/>
      <c r="E236" s="167"/>
      <c r="F236" s="168">
        <f>calcs!C229+calcs!H229+calcs!M229+calcs!R229+calcs!W229+calcs!AB229+calcs!AG229+calcs!AL229+calcs!AQ229+calcs!AV229+calcs!BA229+calcs!BF229</f>
        <v>-5.33042660390134</v>
      </c>
      <c r="G236" s="168">
        <f>calcs!D229+calcs!I229+calcs!N229+calcs!S229+calcs!X229+calcs!AC229+calcs!AH229+calcs!AM229+calcs!AR229+calcs!AW229+calcs!BB229+calcs!BG229</f>
        <v>-4.32788527937634</v>
      </c>
      <c r="H236" s="168">
        <f>calcs!E229+calcs!J229+calcs!O229+calcs!T229+calcs!Y229+calcs!AD229+calcs!AI229+calcs!AN229+calcs!AS229+calcs!AX229+calcs!BC229+calcs!BH229</f>
        <v>-5.46685125370205</v>
      </c>
      <c r="I236" s="168">
        <f>calcs!F229+calcs!K229+calcs!P229+calcs!U229+calcs!Z229+calcs!AE229+calcs!AJ229+calcs!AO229+calcs!AT229+calcs!AY229+calcs!BD229+calcs!BI229</f>
        <v>-2.96511313047676</v>
      </c>
      <c r="J236" s="168">
        <f>calcs!G229+calcs!L229+calcs!Q229+calcs!V229+calcs!AA229+calcs!AF229+calcs!AK229+calcs!AP229+calcs!AU229+calcs!AZ229+calcs!BE229+calcs!BJ229</f>
        <v>-3.42012620028734</v>
      </c>
      <c r="K236" s="22"/>
      <c r="L236" s="175">
        <f t="shared" si="8"/>
        <v>0.477575100903499</v>
      </c>
      <c r="M236" s="85"/>
      <c r="N236" s="113"/>
      <c r="O236" s="113"/>
      <c r="P236" s="193">
        <f t="shared" si="10"/>
        <v>1.002541324525</v>
      </c>
      <c r="Q236" s="193">
        <f t="shared" si="10"/>
        <v>-1.1389659743257</v>
      </c>
      <c r="R236" s="193">
        <f t="shared" si="10"/>
        <v>2.50173812322529</v>
      </c>
      <c r="S236" s="193">
        <f t="shared" si="9"/>
        <v>-0.455013069810581</v>
      </c>
      <c r="U236" s="193"/>
      <c r="AB236" s="198"/>
      <c r="AC236" s="198"/>
      <c r="AD236" s="198"/>
      <c r="AE236" s="198"/>
      <c r="AF236" s="198"/>
    </row>
    <row r="237" spans="1:32">
      <c r="A237" s="158" t="s">
        <v>1279</v>
      </c>
      <c r="B237" s="158"/>
      <c r="C237" s="159" t="s">
        <v>474</v>
      </c>
      <c r="D237" s="159"/>
      <c r="E237" s="169"/>
      <c r="F237" s="168">
        <f>calcs!C230+calcs!H230+calcs!M230+calcs!R230+calcs!W230+calcs!AB230+calcs!AG230+calcs!AL230+calcs!AQ230+calcs!AV230+calcs!BA230+calcs!BF230</f>
        <v>-3.67804048773811</v>
      </c>
      <c r="G237" s="168">
        <f>calcs!D230+calcs!I230+calcs!N230+calcs!S230+calcs!X230+calcs!AC230+calcs!AH230+calcs!AM230+calcs!AR230+calcs!AW230+calcs!BB230+calcs!BG230</f>
        <v>-3.85760647881501</v>
      </c>
      <c r="H237" s="168">
        <f>calcs!E230+calcs!J230+calcs!O230+calcs!T230+calcs!Y230+calcs!AD230+calcs!AI230+calcs!AN230+calcs!AS230+calcs!AX230+calcs!BC230+calcs!BH230</f>
        <v>-4.22696947520671</v>
      </c>
      <c r="I237" s="168">
        <f>calcs!F230+calcs!K230+calcs!P230+calcs!U230+calcs!Z230+calcs!AE230+calcs!AJ230+calcs!AO230+calcs!AT230+calcs!AY230+calcs!BD230+calcs!BI230</f>
        <v>-3.43413216288506</v>
      </c>
      <c r="J237" s="168">
        <f>calcs!G230+calcs!L230+calcs!Q230+calcs!V230+calcs!AA230+calcs!AF230+calcs!AK230+calcs!AP230+calcs!AU230+calcs!AZ230+calcs!BE230+calcs!BJ230</f>
        <v>-4.35024888225604</v>
      </c>
      <c r="K237" s="176"/>
      <c r="L237" s="175">
        <f t="shared" si="8"/>
        <v>-0.168052098629483</v>
      </c>
      <c r="M237" s="85"/>
      <c r="N237" s="113"/>
      <c r="O237" s="113"/>
      <c r="P237" s="193">
        <f t="shared" si="10"/>
        <v>-0.179565991076899</v>
      </c>
      <c r="Q237" s="193">
        <f t="shared" si="10"/>
        <v>-0.369362996391704</v>
      </c>
      <c r="R237" s="193">
        <f t="shared" si="10"/>
        <v>0.792837312321656</v>
      </c>
      <c r="S237" s="193">
        <f t="shared" si="9"/>
        <v>-0.916116719370985</v>
      </c>
      <c r="U237" s="193"/>
      <c r="AB237" s="198"/>
      <c r="AC237" s="198"/>
      <c r="AD237" s="198"/>
      <c r="AE237" s="198"/>
      <c r="AF237" s="198"/>
    </row>
    <row r="238" spans="1:32">
      <c r="A238" s="156" t="s">
        <v>1279</v>
      </c>
      <c r="B238" s="156"/>
      <c r="C238" s="157" t="s">
        <v>476</v>
      </c>
      <c r="D238" s="157"/>
      <c r="E238" s="167"/>
      <c r="F238" s="168">
        <f>calcs!C231+calcs!H231+calcs!M231+calcs!R231+calcs!W231+calcs!AB231+calcs!AG231+calcs!AL231+calcs!AQ231+calcs!AV231+calcs!BA231+calcs!BF231</f>
        <v>-7.46788879274184</v>
      </c>
      <c r="G238" s="168">
        <f>calcs!D231+calcs!I231+calcs!N231+calcs!S231+calcs!X231+calcs!AC231+calcs!AH231+calcs!AM231+calcs!AR231+calcs!AW231+calcs!BB231+calcs!BG231</f>
        <v>-6.64173030794913</v>
      </c>
      <c r="H238" s="168">
        <f>calcs!E231+calcs!J231+calcs!O231+calcs!T231+calcs!Y231+calcs!AD231+calcs!AI231+calcs!AN231+calcs!AS231+calcs!AX231+calcs!BC231+calcs!BH231</f>
        <v>-6.60732350170411</v>
      </c>
      <c r="I238" s="168">
        <f>calcs!F231+calcs!K231+calcs!P231+calcs!U231+calcs!Z231+calcs!AE231+calcs!AJ231+calcs!AO231+calcs!AT231+calcs!AY231+calcs!BD231+calcs!BI231</f>
        <v>-7.20166998956297</v>
      </c>
      <c r="J238" s="168">
        <f>calcs!G231+calcs!L231+calcs!Q231+calcs!V231+calcs!AA231+calcs!AF231+calcs!AK231+calcs!AP231+calcs!AU231+calcs!AZ231+calcs!BE231+calcs!BJ231</f>
        <v>-7.3195710147744</v>
      </c>
      <c r="K238" s="22"/>
      <c r="L238" s="175">
        <f t="shared" si="8"/>
        <v>0.0370794444918621</v>
      </c>
      <c r="M238" s="85"/>
      <c r="N238" s="113"/>
      <c r="O238" s="113"/>
      <c r="P238" s="193">
        <f t="shared" si="10"/>
        <v>0.826158484792716</v>
      </c>
      <c r="Q238" s="193">
        <f t="shared" si="10"/>
        <v>0.0344068062450233</v>
      </c>
      <c r="R238" s="193">
        <f t="shared" si="10"/>
        <v>-0.594346487858863</v>
      </c>
      <c r="S238" s="193">
        <f t="shared" si="9"/>
        <v>-0.117901025211427</v>
      </c>
      <c r="U238" s="193"/>
      <c r="AB238" s="198"/>
      <c r="AC238" s="198"/>
      <c r="AD238" s="198"/>
      <c r="AE238" s="198"/>
      <c r="AF238" s="198"/>
    </row>
    <row r="239" spans="1:32">
      <c r="A239" s="158" t="s">
        <v>1282</v>
      </c>
      <c r="B239" s="158"/>
      <c r="C239" s="159" t="s">
        <v>478</v>
      </c>
      <c r="D239" s="159"/>
      <c r="E239" s="169"/>
      <c r="F239" s="168">
        <f>calcs!C232+calcs!H232+calcs!M232+calcs!R232+calcs!W232+calcs!AB232+calcs!AG232+calcs!AL232+calcs!AQ232+calcs!AV232+calcs!BA232+calcs!BF232</f>
        <v>-0.902276372902713</v>
      </c>
      <c r="G239" s="168">
        <f>calcs!D232+calcs!I232+calcs!N232+calcs!S232+calcs!X232+calcs!AC232+calcs!AH232+calcs!AM232+calcs!AR232+calcs!AW232+calcs!BB232+calcs!BG232</f>
        <v>-1.5228477328908</v>
      </c>
      <c r="H239" s="168">
        <f>calcs!E232+calcs!J232+calcs!O232+calcs!T232+calcs!Y232+calcs!AD232+calcs!AI232+calcs!AN232+calcs!AS232+calcs!AX232+calcs!BC232+calcs!BH232</f>
        <v>-0.378589249850217</v>
      </c>
      <c r="I239" s="168">
        <f>calcs!F232+calcs!K232+calcs!P232+calcs!U232+calcs!Z232+calcs!AE232+calcs!AJ232+calcs!AO232+calcs!AT232+calcs!AY232+calcs!BD232+calcs!BI232</f>
        <v>-0.275753294857976</v>
      </c>
      <c r="J239" s="168">
        <f>calcs!G232+calcs!L232+calcs!Q232+calcs!V232+calcs!AA232+calcs!AF232+calcs!AK232+calcs!AP232+calcs!AU232+calcs!AZ232+calcs!BE232+calcs!BJ232</f>
        <v>-1.07457560660159</v>
      </c>
      <c r="K239" s="176"/>
      <c r="L239" s="175">
        <f t="shared" si="8"/>
        <v>-0.0430748084247198</v>
      </c>
      <c r="M239" s="85"/>
      <c r="N239" s="113"/>
      <c r="O239" s="113"/>
      <c r="P239" s="193">
        <f t="shared" si="10"/>
        <v>-0.620571359988086</v>
      </c>
      <c r="Q239" s="193">
        <f t="shared" si="10"/>
        <v>1.14425848304058</v>
      </c>
      <c r="R239" s="193">
        <f t="shared" si="10"/>
        <v>0.102835954992241</v>
      </c>
      <c r="S239" s="193">
        <f t="shared" si="9"/>
        <v>-0.798822311743617</v>
      </c>
      <c r="U239" s="193"/>
      <c r="AB239" s="198"/>
      <c r="AC239" s="198"/>
      <c r="AD239" s="198"/>
      <c r="AE239" s="198"/>
      <c r="AF239" s="198"/>
    </row>
    <row r="240" spans="1:32">
      <c r="A240" s="156" t="s">
        <v>1282</v>
      </c>
      <c r="B240" s="156"/>
      <c r="C240" s="157" t="s">
        <v>480</v>
      </c>
      <c r="D240" s="157"/>
      <c r="E240" s="167"/>
      <c r="F240" s="168">
        <f>calcs!C233+calcs!H233+calcs!M233+calcs!R233+calcs!W233+calcs!AB233+calcs!AG233+calcs!AL233+calcs!AQ233+calcs!AV233+calcs!BA233+calcs!BF233</f>
        <v>-4.93025233740897</v>
      </c>
      <c r="G240" s="168">
        <f>calcs!D233+calcs!I233+calcs!N233+calcs!S233+calcs!X233+calcs!AC233+calcs!AH233+calcs!AM233+calcs!AR233+calcs!AW233+calcs!BB233+calcs!BG233</f>
        <v>-6.00541145850125</v>
      </c>
      <c r="H240" s="168">
        <f>calcs!E233+calcs!J233+calcs!O233+calcs!T233+calcs!Y233+calcs!AD233+calcs!AI233+calcs!AN233+calcs!AS233+calcs!AX233+calcs!BC233+calcs!BH233</f>
        <v>-4.80589780680203</v>
      </c>
      <c r="I240" s="168">
        <f>calcs!F233+calcs!K233+calcs!P233+calcs!U233+calcs!Z233+calcs!AE233+calcs!AJ233+calcs!AO233+calcs!AT233+calcs!AY233+calcs!BD233+calcs!BI233</f>
        <v>-5.7423160983035</v>
      </c>
      <c r="J240" s="168">
        <f>calcs!G233+calcs!L233+calcs!Q233+calcs!V233+calcs!AA233+calcs!AF233+calcs!AK233+calcs!AP233+calcs!AU233+calcs!AZ233+calcs!BE233+calcs!BJ233</f>
        <v>-5.22740263964972</v>
      </c>
      <c r="K240" s="22"/>
      <c r="L240" s="175">
        <f t="shared" si="8"/>
        <v>-0.0742875755601888</v>
      </c>
      <c r="M240" s="85"/>
      <c r="N240" s="113"/>
      <c r="O240" s="113"/>
      <c r="P240" s="193">
        <f t="shared" si="10"/>
        <v>-1.07515912109228</v>
      </c>
      <c r="Q240" s="193">
        <f t="shared" si="10"/>
        <v>1.19951365169922</v>
      </c>
      <c r="R240" s="193">
        <f t="shared" si="10"/>
        <v>-0.936418291501475</v>
      </c>
      <c r="S240" s="193">
        <f t="shared" si="9"/>
        <v>0.51491345865378</v>
      </c>
      <c r="U240" s="193"/>
      <c r="AB240" s="198"/>
      <c r="AC240" s="198"/>
      <c r="AD240" s="198"/>
      <c r="AE240" s="198"/>
      <c r="AF240" s="198"/>
    </row>
    <row r="241" spans="1:32">
      <c r="A241" s="158" t="s">
        <v>1282</v>
      </c>
      <c r="B241" s="158"/>
      <c r="C241" s="159" t="s">
        <v>482</v>
      </c>
      <c r="D241" s="159"/>
      <c r="E241" s="169"/>
      <c r="F241" s="168">
        <f>calcs!C234+calcs!H234+calcs!M234+calcs!R234+calcs!W234+calcs!AB234+calcs!AG234+calcs!AL234+calcs!AQ234+calcs!AV234+calcs!BA234+calcs!BF234</f>
        <v>1.16506819625828</v>
      </c>
      <c r="G241" s="168">
        <f>calcs!D234+calcs!I234+calcs!N234+calcs!S234+calcs!X234+calcs!AC234+calcs!AH234+calcs!AM234+calcs!AR234+calcs!AW234+calcs!BB234+calcs!BG234</f>
        <v>0.80202564729175</v>
      </c>
      <c r="H241" s="168">
        <f>calcs!E234+calcs!J234+calcs!O234+calcs!T234+calcs!Y234+calcs!AD234+calcs!AI234+calcs!AN234+calcs!AS234+calcs!AX234+calcs!BC234+calcs!BH234</f>
        <v>1.47286547865608</v>
      </c>
      <c r="I241" s="168">
        <f>calcs!F234+calcs!K234+calcs!P234+calcs!U234+calcs!Z234+calcs!AE234+calcs!AJ234+calcs!AO234+calcs!AT234+calcs!AY234+calcs!BD234+calcs!BI234</f>
        <v>3.02705705609683</v>
      </c>
      <c r="J241" s="168">
        <f>calcs!G234+calcs!L234+calcs!Q234+calcs!V234+calcs!AA234+calcs!AF234+calcs!AK234+calcs!AP234+calcs!AU234+calcs!AZ234+calcs!BE234+calcs!BJ234</f>
        <v>3.15935832575091</v>
      </c>
      <c r="K241" s="176"/>
      <c r="L241" s="175">
        <f t="shared" si="8"/>
        <v>0.498572532373157</v>
      </c>
      <c r="M241" s="85"/>
      <c r="N241" s="113"/>
      <c r="O241" s="113"/>
      <c r="P241" s="193">
        <f t="shared" si="10"/>
        <v>-0.363042548966532</v>
      </c>
      <c r="Q241" s="193">
        <f t="shared" si="10"/>
        <v>0.670839831364333</v>
      </c>
      <c r="R241" s="193">
        <f t="shared" si="10"/>
        <v>1.55419157744074</v>
      </c>
      <c r="S241" s="193">
        <f t="shared" si="9"/>
        <v>0.132301269654084</v>
      </c>
      <c r="U241" s="193"/>
      <c r="AB241" s="198"/>
      <c r="AC241" s="198"/>
      <c r="AD241" s="198"/>
      <c r="AE241" s="198"/>
      <c r="AF241" s="198"/>
    </row>
    <row r="242" spans="1:32">
      <c r="A242" s="156" t="s">
        <v>1282</v>
      </c>
      <c r="B242" s="156"/>
      <c r="C242" s="157" t="s">
        <v>484</v>
      </c>
      <c r="D242" s="157"/>
      <c r="E242" s="167"/>
      <c r="F242" s="168">
        <f>calcs!C235+calcs!H235+calcs!M235+calcs!R235+calcs!W235+calcs!AB235+calcs!AG235+calcs!AL235+calcs!AQ235+calcs!AV235+calcs!BA235+calcs!BF235</f>
        <v>-4.28893332530999</v>
      </c>
      <c r="G242" s="168">
        <f>calcs!D235+calcs!I235+calcs!N235+calcs!S235+calcs!X235+calcs!AC235+calcs!AH235+calcs!AM235+calcs!AR235+calcs!AW235+calcs!BB235+calcs!BG235</f>
        <v>-3.6182596629665</v>
      </c>
      <c r="H242" s="168">
        <f>calcs!E235+calcs!J235+calcs!O235+calcs!T235+calcs!Y235+calcs!AD235+calcs!AI235+calcs!AN235+calcs!AS235+calcs!AX235+calcs!BC235+calcs!BH235</f>
        <v>-6.09459288623736</v>
      </c>
      <c r="I242" s="168">
        <f>calcs!F235+calcs!K235+calcs!P235+calcs!U235+calcs!Z235+calcs!AE235+calcs!AJ235+calcs!AO235+calcs!AT235+calcs!AY235+calcs!BD235+calcs!BI235</f>
        <v>-4.98916885033347</v>
      </c>
      <c r="J242" s="168">
        <f>calcs!G235+calcs!L235+calcs!Q235+calcs!V235+calcs!AA235+calcs!AF235+calcs!AK235+calcs!AP235+calcs!AU235+calcs!AZ235+calcs!BE235+calcs!BJ235</f>
        <v>-4.19085091668823</v>
      </c>
      <c r="K242" s="22"/>
      <c r="L242" s="175">
        <f t="shared" si="8"/>
        <v>0.0245206021554398</v>
      </c>
      <c r="M242" s="85"/>
      <c r="N242" s="113"/>
      <c r="O242" s="113"/>
      <c r="P242" s="193">
        <f t="shared" si="10"/>
        <v>0.670673662343495</v>
      </c>
      <c r="Q242" s="193">
        <f t="shared" si="10"/>
        <v>-2.47633322327087</v>
      </c>
      <c r="R242" s="193">
        <f t="shared" si="10"/>
        <v>1.10542403590389</v>
      </c>
      <c r="S242" s="193">
        <f t="shared" si="9"/>
        <v>0.798317933645237</v>
      </c>
      <c r="U242" s="193"/>
      <c r="AB242" s="198"/>
      <c r="AC242" s="198"/>
      <c r="AD242" s="198"/>
      <c r="AE242" s="198"/>
      <c r="AF242" s="198"/>
    </row>
    <row r="243" spans="1:32">
      <c r="A243" s="158" t="s">
        <v>1282</v>
      </c>
      <c r="B243" s="158"/>
      <c r="C243" s="159" t="s">
        <v>486</v>
      </c>
      <c r="D243" s="159"/>
      <c r="E243" s="169"/>
      <c r="F243" s="168">
        <f>calcs!C236+calcs!H236+calcs!M236+calcs!R236+calcs!W236+calcs!AB236+calcs!AG236+calcs!AL236+calcs!AQ236+calcs!AV236+calcs!BA236+calcs!BF236</f>
        <v>-3.0009923201278</v>
      </c>
      <c r="G243" s="168">
        <f>calcs!D236+calcs!I236+calcs!N236+calcs!S236+calcs!X236+calcs!AC236+calcs!AH236+calcs!AM236+calcs!AR236+calcs!AW236+calcs!BB236+calcs!BG236</f>
        <v>-2.55182992216137</v>
      </c>
      <c r="H243" s="168">
        <f>calcs!E236+calcs!J236+calcs!O236+calcs!T236+calcs!Y236+calcs!AD236+calcs!AI236+calcs!AN236+calcs!AS236+calcs!AX236+calcs!BC236+calcs!BH236</f>
        <v>-3.03950238577815</v>
      </c>
      <c r="I243" s="168">
        <f>calcs!F236+calcs!K236+calcs!P236+calcs!U236+calcs!Z236+calcs!AE236+calcs!AJ236+calcs!AO236+calcs!AT236+calcs!AY236+calcs!BD236+calcs!BI236</f>
        <v>-2.71620442609639</v>
      </c>
      <c r="J243" s="168">
        <f>calcs!G236+calcs!L236+calcs!Q236+calcs!V236+calcs!AA236+calcs!AF236+calcs!AK236+calcs!AP236+calcs!AU236+calcs!AZ236+calcs!BE236+calcs!BJ236</f>
        <v>-2.73589751822052</v>
      </c>
      <c r="K243" s="176"/>
      <c r="L243" s="175">
        <f t="shared" si="8"/>
        <v>0.0662737004768195</v>
      </c>
      <c r="M243" s="85"/>
      <c r="N243" s="113"/>
      <c r="O243" s="113"/>
      <c r="P243" s="193">
        <f t="shared" si="10"/>
        <v>0.449162397966431</v>
      </c>
      <c r="Q243" s="193">
        <f t="shared" si="10"/>
        <v>-0.48767246361678</v>
      </c>
      <c r="R243" s="193">
        <f t="shared" si="10"/>
        <v>0.323297959681761</v>
      </c>
      <c r="S243" s="193">
        <f t="shared" si="9"/>
        <v>-0.0196930921241343</v>
      </c>
      <c r="U243" s="193"/>
      <c r="AB243" s="198"/>
      <c r="AC243" s="198"/>
      <c r="AD243" s="198"/>
      <c r="AE243" s="198"/>
      <c r="AF243" s="198"/>
    </row>
    <row r="244" spans="1:32">
      <c r="A244" s="156" t="s">
        <v>1282</v>
      </c>
      <c r="B244" s="156"/>
      <c r="C244" s="157" t="s">
        <v>488</v>
      </c>
      <c r="D244" s="157"/>
      <c r="E244" s="167"/>
      <c r="F244" s="168">
        <f>calcs!C237+calcs!H237+calcs!M237+calcs!R237+calcs!W237+calcs!AB237+calcs!AG237+calcs!AL237+calcs!AQ237+calcs!AV237+calcs!BA237+calcs!BF237</f>
        <v>3.3550521349298</v>
      </c>
      <c r="G244" s="168">
        <f>calcs!D237+calcs!I237+calcs!N237+calcs!S237+calcs!X237+calcs!AC237+calcs!AH237+calcs!AM237+calcs!AR237+calcs!AW237+calcs!BB237+calcs!BG237</f>
        <v>2.61097267959098</v>
      </c>
      <c r="H244" s="168">
        <f>calcs!E237+calcs!J237+calcs!O237+calcs!T237+calcs!Y237+calcs!AD237+calcs!AI237+calcs!AN237+calcs!AS237+calcs!AX237+calcs!BC237+calcs!BH237</f>
        <v>2.99171132694542</v>
      </c>
      <c r="I244" s="168">
        <f>calcs!F237+calcs!K237+calcs!P237+calcs!U237+calcs!Z237+calcs!AE237+calcs!AJ237+calcs!AO237+calcs!AT237+calcs!AY237+calcs!BD237+calcs!BI237</f>
        <v>3.34179554656142</v>
      </c>
      <c r="J244" s="168">
        <f>calcs!G237+calcs!L237+calcs!Q237+calcs!V237+calcs!AA237+calcs!AF237+calcs!AK237+calcs!AP237+calcs!AU237+calcs!AZ237+calcs!BE237+calcs!BJ237</f>
        <v>2.99027910525554</v>
      </c>
      <c r="K244" s="22"/>
      <c r="L244" s="175">
        <f t="shared" si="8"/>
        <v>-0.0911932574185657</v>
      </c>
      <c r="M244" s="85"/>
      <c r="N244" s="113"/>
      <c r="O244" s="113"/>
      <c r="P244" s="193">
        <f t="shared" si="10"/>
        <v>-0.744079455338823</v>
      </c>
      <c r="Q244" s="193">
        <f t="shared" si="10"/>
        <v>0.38073864735444</v>
      </c>
      <c r="R244" s="193">
        <f t="shared" si="10"/>
        <v>0.350084219616003</v>
      </c>
      <c r="S244" s="193">
        <f t="shared" si="9"/>
        <v>-0.351516441305882</v>
      </c>
      <c r="U244" s="193"/>
      <c r="AB244" s="198"/>
      <c r="AC244" s="198"/>
      <c r="AD244" s="198"/>
      <c r="AE244" s="198"/>
      <c r="AF244" s="198"/>
    </row>
    <row r="245" spans="1:32">
      <c r="A245" s="158" t="s">
        <v>1282</v>
      </c>
      <c r="B245" s="158"/>
      <c r="C245" s="159" t="s">
        <v>490</v>
      </c>
      <c r="D245" s="159"/>
      <c r="E245" s="169"/>
      <c r="F245" s="168">
        <f>calcs!C238+calcs!H238+calcs!M238+calcs!R238+calcs!W238+calcs!AB238+calcs!AG238+calcs!AL238+calcs!AQ238+calcs!AV238+calcs!BA238+calcs!BF238</f>
        <v>-4.93528585606426</v>
      </c>
      <c r="G245" s="168">
        <f>calcs!D238+calcs!I238+calcs!N238+calcs!S238+calcs!X238+calcs!AC238+calcs!AH238+calcs!AM238+calcs!AR238+calcs!AW238+calcs!BB238+calcs!BG238</f>
        <v>-5.81568558483996</v>
      </c>
      <c r="H245" s="168">
        <f>calcs!E238+calcs!J238+calcs!O238+calcs!T238+calcs!Y238+calcs!AD238+calcs!AI238+calcs!AN238+calcs!AS238+calcs!AX238+calcs!BC238+calcs!BH238</f>
        <v>-4.90552317520622</v>
      </c>
      <c r="I245" s="168">
        <f>calcs!F238+calcs!K238+calcs!P238+calcs!U238+calcs!Z238+calcs!AE238+calcs!AJ238+calcs!AO238+calcs!AT238+calcs!AY238+calcs!BD238+calcs!BI238</f>
        <v>-5.01492925391305</v>
      </c>
      <c r="J245" s="168">
        <f>calcs!G238+calcs!L238+calcs!Q238+calcs!V238+calcs!AA238+calcs!AF238+calcs!AK238+calcs!AP238+calcs!AU238+calcs!AZ238+calcs!BE238+calcs!BJ238</f>
        <v>-4.6251864571044</v>
      </c>
      <c r="K245" s="176"/>
      <c r="L245" s="175">
        <f t="shared" si="8"/>
        <v>0.0775248497399663</v>
      </c>
      <c r="M245" s="85"/>
      <c r="N245" s="113"/>
      <c r="O245" s="113"/>
      <c r="P245" s="193">
        <f t="shared" si="10"/>
        <v>-0.880399728775698</v>
      </c>
      <c r="Q245" s="193">
        <f t="shared" si="10"/>
        <v>0.91016240963374</v>
      </c>
      <c r="R245" s="193">
        <f t="shared" si="10"/>
        <v>-0.109406078706826</v>
      </c>
      <c r="S245" s="193">
        <f t="shared" si="9"/>
        <v>0.389742796808649</v>
      </c>
      <c r="U245" s="193"/>
      <c r="AB245" s="198"/>
      <c r="AC245" s="198"/>
      <c r="AD245" s="198"/>
      <c r="AE245" s="198"/>
      <c r="AF245" s="198"/>
    </row>
    <row r="246" spans="1:32">
      <c r="A246" s="156" t="s">
        <v>1282</v>
      </c>
      <c r="B246" s="156"/>
      <c r="C246" s="157" t="s">
        <v>492</v>
      </c>
      <c r="D246" s="157"/>
      <c r="E246" s="167"/>
      <c r="F246" s="168">
        <f>calcs!C239+calcs!H239+calcs!M239+calcs!R239+calcs!W239+calcs!AB239+calcs!AG239+calcs!AL239+calcs!AQ239+calcs!AV239+calcs!BA239+calcs!BF239</f>
        <v>3.3765566665183</v>
      </c>
      <c r="G246" s="168">
        <f>calcs!D239+calcs!I239+calcs!N239+calcs!S239+calcs!X239+calcs!AC239+calcs!AH239+calcs!AM239+calcs!AR239+calcs!AW239+calcs!BB239+calcs!BG239</f>
        <v>3.6450881323072</v>
      </c>
      <c r="H246" s="168">
        <f>calcs!E239+calcs!J239+calcs!O239+calcs!T239+calcs!Y239+calcs!AD239+calcs!AI239+calcs!AN239+calcs!AS239+calcs!AX239+calcs!BC239+calcs!BH239</f>
        <v>3.46721023645416</v>
      </c>
      <c r="I246" s="168">
        <f>calcs!F239+calcs!K239+calcs!P239+calcs!U239+calcs!Z239+calcs!AE239+calcs!AJ239+calcs!AO239+calcs!AT239+calcs!AY239+calcs!BD239+calcs!BI239</f>
        <v>4.01358399277147</v>
      </c>
      <c r="J246" s="168">
        <f>calcs!G239+calcs!L239+calcs!Q239+calcs!V239+calcs!AA239+calcs!AF239+calcs!AK239+calcs!AP239+calcs!AU239+calcs!AZ239+calcs!BE239+calcs!BJ239</f>
        <v>4.28178351891274</v>
      </c>
      <c r="K246" s="22"/>
      <c r="L246" s="175">
        <f t="shared" si="8"/>
        <v>0.22630671309861</v>
      </c>
      <c r="M246" s="85"/>
      <c r="N246" s="113"/>
      <c r="O246" s="113"/>
      <c r="P246" s="193">
        <f t="shared" si="10"/>
        <v>0.268531465788899</v>
      </c>
      <c r="Q246" s="193">
        <f t="shared" si="10"/>
        <v>-0.177877895853039</v>
      </c>
      <c r="R246" s="193">
        <f t="shared" si="10"/>
        <v>0.546373756317304</v>
      </c>
      <c r="S246" s="193">
        <f t="shared" si="9"/>
        <v>0.268199526141275</v>
      </c>
      <c r="U246" s="193"/>
      <c r="AB246" s="198"/>
      <c r="AC246" s="198"/>
      <c r="AD246" s="198"/>
      <c r="AE246" s="198"/>
      <c r="AF246" s="198"/>
    </row>
    <row r="247" spans="1:32">
      <c r="A247" s="158" t="s">
        <v>1282</v>
      </c>
      <c r="B247" s="158"/>
      <c r="C247" s="159" t="s">
        <v>137</v>
      </c>
      <c r="D247" s="159"/>
      <c r="E247" s="169"/>
      <c r="F247" s="168">
        <f>calcs!C240+calcs!H240+calcs!M240+calcs!R240+calcs!W240+calcs!AB240+calcs!AG240+calcs!AL240+calcs!AQ240+calcs!AV240+calcs!BA240+calcs!BF240</f>
        <v>-2.72619120068963</v>
      </c>
      <c r="G247" s="168">
        <f>calcs!D240+calcs!I240+calcs!N240+calcs!S240+calcs!X240+calcs!AC240+calcs!AH240+calcs!AM240+calcs!AR240+calcs!AW240+calcs!BB240+calcs!BG240</f>
        <v>-3.10842566797748</v>
      </c>
      <c r="H247" s="168">
        <f>calcs!E240+calcs!J240+calcs!O240+calcs!T240+calcs!Y240+calcs!AD240+calcs!AI240+calcs!AN240+calcs!AS240+calcs!AX240+calcs!BC240+calcs!BH240</f>
        <v>-2.66947374518198</v>
      </c>
      <c r="I247" s="168">
        <f>calcs!F240+calcs!K240+calcs!P240+calcs!U240+calcs!Z240+calcs!AE240+calcs!AJ240+calcs!AO240+calcs!AT240+calcs!AY240+calcs!BD240+calcs!BI240</f>
        <v>-2.04033356371095</v>
      </c>
      <c r="J247" s="168">
        <f>calcs!G240+calcs!L240+calcs!Q240+calcs!V240+calcs!AA240+calcs!AF240+calcs!AK240+calcs!AP240+calcs!AU240+calcs!AZ240+calcs!BE240+calcs!BJ240</f>
        <v>-3.12088795902459</v>
      </c>
      <c r="K247" s="176"/>
      <c r="L247" s="175">
        <f t="shared" si="8"/>
        <v>-0.0986741895837407</v>
      </c>
      <c r="M247" s="85"/>
      <c r="N247" s="113"/>
      <c r="O247" s="113"/>
      <c r="P247" s="193">
        <f t="shared" si="10"/>
        <v>-0.382234467287848</v>
      </c>
      <c r="Q247" s="193">
        <f t="shared" si="10"/>
        <v>0.438951922795495</v>
      </c>
      <c r="R247" s="193">
        <f t="shared" si="10"/>
        <v>0.629140181471031</v>
      </c>
      <c r="S247" s="193">
        <f t="shared" si="9"/>
        <v>-1.08055439531364</v>
      </c>
      <c r="U247" s="193"/>
      <c r="AB247" s="198"/>
      <c r="AC247" s="198"/>
      <c r="AD247" s="198"/>
      <c r="AE247" s="198"/>
      <c r="AF247" s="198"/>
    </row>
    <row r="248" spans="1:32">
      <c r="A248" s="156" t="s">
        <v>1282</v>
      </c>
      <c r="B248" s="156"/>
      <c r="C248" s="157" t="s">
        <v>495</v>
      </c>
      <c r="D248" s="157"/>
      <c r="E248" s="167"/>
      <c r="F248" s="168">
        <f>calcs!C241+calcs!H241+calcs!M241+calcs!R241+calcs!W241+calcs!AB241+calcs!AG241+calcs!AL241+calcs!AQ241+calcs!AV241+calcs!BA241+calcs!BF241</f>
        <v>7.27691014208826</v>
      </c>
      <c r="G248" s="168">
        <f>calcs!D241+calcs!I241+calcs!N241+calcs!S241+calcs!X241+calcs!AC241+calcs!AH241+calcs!AM241+calcs!AR241+calcs!AW241+calcs!BB241+calcs!BG241</f>
        <v>6.56685171917295</v>
      </c>
      <c r="H248" s="168">
        <f>calcs!E241+calcs!J241+calcs!O241+calcs!T241+calcs!Y241+calcs!AD241+calcs!AI241+calcs!AN241+calcs!AS241+calcs!AX241+calcs!BC241+calcs!BH241</f>
        <v>5.8549475012277</v>
      </c>
      <c r="I248" s="168">
        <f>calcs!F241+calcs!K241+calcs!P241+calcs!U241+calcs!Z241+calcs!AE241+calcs!AJ241+calcs!AO241+calcs!AT241+calcs!AY241+calcs!BD241+calcs!BI241</f>
        <v>7.92546029499423</v>
      </c>
      <c r="J248" s="168">
        <f>calcs!G241+calcs!L241+calcs!Q241+calcs!V241+calcs!AA241+calcs!AF241+calcs!AK241+calcs!AP241+calcs!AU241+calcs!AZ241+calcs!BE241+calcs!BJ241</f>
        <v>7.23241460810776</v>
      </c>
      <c r="K248" s="22"/>
      <c r="L248" s="175">
        <f t="shared" si="8"/>
        <v>-0.0111238834951239</v>
      </c>
      <c r="M248" s="85"/>
      <c r="N248" s="113"/>
      <c r="O248" s="113"/>
      <c r="P248" s="193">
        <f t="shared" si="10"/>
        <v>-0.710058422915311</v>
      </c>
      <c r="Q248" s="193">
        <f t="shared" si="10"/>
        <v>-0.711904217945248</v>
      </c>
      <c r="R248" s="193">
        <f t="shared" si="10"/>
        <v>2.07051279376653</v>
      </c>
      <c r="S248" s="193">
        <f t="shared" si="9"/>
        <v>-0.693045686886471</v>
      </c>
      <c r="U248" s="193"/>
      <c r="AB248" s="198"/>
      <c r="AC248" s="198"/>
      <c r="AD248" s="198"/>
      <c r="AE248" s="198"/>
      <c r="AF248" s="198"/>
    </row>
    <row r="249" spans="1:32">
      <c r="A249" s="158" t="s">
        <v>1282</v>
      </c>
      <c r="B249" s="158"/>
      <c r="C249" s="159" t="s">
        <v>497</v>
      </c>
      <c r="D249" s="159"/>
      <c r="E249" s="169"/>
      <c r="F249" s="168">
        <f>calcs!C242+calcs!H242+calcs!M242+calcs!R242+calcs!W242+calcs!AB242+calcs!AG242+calcs!AL242+calcs!AQ242+calcs!AV242+calcs!BA242+calcs!BF242</f>
        <v>5.9992324681918</v>
      </c>
      <c r="G249" s="168">
        <f>calcs!D242+calcs!I242+calcs!N242+calcs!S242+calcs!X242+calcs!AC242+calcs!AH242+calcs!AM242+calcs!AR242+calcs!AW242+calcs!BB242+calcs!BG242</f>
        <v>6.11566092624888</v>
      </c>
      <c r="H249" s="168">
        <f>calcs!E242+calcs!J242+calcs!O242+calcs!T242+calcs!Y242+calcs!AD242+calcs!AI242+calcs!AN242+calcs!AS242+calcs!AX242+calcs!BC242+calcs!BH242</f>
        <v>5.1893932895037</v>
      </c>
      <c r="I249" s="168">
        <f>calcs!F242+calcs!K242+calcs!P242+calcs!U242+calcs!Z242+calcs!AE242+calcs!AJ242+calcs!AO242+calcs!AT242+calcs!AY242+calcs!BD242+calcs!BI242</f>
        <v>5.76203642417571</v>
      </c>
      <c r="J249" s="168">
        <f>calcs!G242+calcs!L242+calcs!Q242+calcs!V242+calcs!AA242+calcs!AF242+calcs!AK242+calcs!AP242+calcs!AU242+calcs!AZ242+calcs!BE242+calcs!BJ242</f>
        <v>6.08158279694176</v>
      </c>
      <c r="K249" s="176"/>
      <c r="L249" s="175">
        <f t="shared" si="8"/>
        <v>0.0205875821874888</v>
      </c>
      <c r="M249" s="85"/>
      <c r="N249" s="113"/>
      <c r="O249" s="113"/>
      <c r="P249" s="193">
        <f t="shared" si="10"/>
        <v>0.116428458057084</v>
      </c>
      <c r="Q249" s="193">
        <f t="shared" si="10"/>
        <v>-0.926267636745181</v>
      </c>
      <c r="R249" s="193">
        <f t="shared" si="10"/>
        <v>0.572643134672004</v>
      </c>
      <c r="S249" s="193">
        <f t="shared" si="9"/>
        <v>0.319546372766048</v>
      </c>
      <c r="U249" s="193"/>
      <c r="AB249" s="198"/>
      <c r="AC249" s="198"/>
      <c r="AD249" s="198"/>
      <c r="AE249" s="198"/>
      <c r="AF249" s="198"/>
    </row>
    <row r="250" spans="1:32">
      <c r="A250" s="156" t="s">
        <v>1282</v>
      </c>
      <c r="B250" s="156"/>
      <c r="C250" s="157" t="s">
        <v>499</v>
      </c>
      <c r="D250" s="157"/>
      <c r="E250" s="167"/>
      <c r="F250" s="168">
        <f>calcs!C243+calcs!H243+calcs!M243+calcs!R243+calcs!W243+calcs!AB243+calcs!AG243+calcs!AL243+calcs!AQ243+calcs!AV243+calcs!BA243+calcs!BF243</f>
        <v>1.77151400164965</v>
      </c>
      <c r="G250" s="168">
        <f>calcs!D243+calcs!I243+calcs!N243+calcs!S243+calcs!X243+calcs!AC243+calcs!AH243+calcs!AM243+calcs!AR243+calcs!AW243+calcs!BB243+calcs!BG243</f>
        <v>0.670039075934809</v>
      </c>
      <c r="H250" s="168">
        <f>calcs!E243+calcs!J243+calcs!O243+calcs!T243+calcs!Y243+calcs!AD243+calcs!AI243+calcs!AN243+calcs!AS243+calcs!AX243+calcs!BC243+calcs!BH243</f>
        <v>0.417497000801368</v>
      </c>
      <c r="I250" s="168">
        <f>calcs!F243+calcs!K243+calcs!P243+calcs!U243+calcs!Z243+calcs!AE243+calcs!AJ243+calcs!AO243+calcs!AT243+calcs!AY243+calcs!BD243+calcs!BI243</f>
        <v>1.89158960727877</v>
      </c>
      <c r="J250" s="168">
        <f>calcs!G243+calcs!L243+calcs!Q243+calcs!V243+calcs!AA243+calcs!AF243+calcs!AK243+calcs!AP243+calcs!AU243+calcs!AZ243+calcs!BE243+calcs!BJ243</f>
        <v>1.25645438962348</v>
      </c>
      <c r="K250" s="22"/>
      <c r="L250" s="175">
        <f t="shared" si="8"/>
        <v>-0.128764903006544</v>
      </c>
      <c r="M250" s="85"/>
      <c r="N250" s="113"/>
      <c r="O250" s="113"/>
      <c r="P250" s="193">
        <f t="shared" si="10"/>
        <v>-1.10147492571484</v>
      </c>
      <c r="Q250" s="193">
        <f t="shared" si="10"/>
        <v>-0.252542075133441</v>
      </c>
      <c r="R250" s="193">
        <f t="shared" si="10"/>
        <v>1.4740926064774</v>
      </c>
      <c r="S250" s="193">
        <f t="shared" si="9"/>
        <v>-0.635135217655296</v>
      </c>
      <c r="U250" s="193"/>
      <c r="AB250" s="198"/>
      <c r="AC250" s="198"/>
      <c r="AD250" s="198"/>
      <c r="AE250" s="198"/>
      <c r="AF250" s="198"/>
    </row>
    <row r="251" spans="1:32">
      <c r="A251" s="158" t="s">
        <v>1282</v>
      </c>
      <c r="B251" s="158"/>
      <c r="C251" s="159" t="s">
        <v>501</v>
      </c>
      <c r="D251" s="159"/>
      <c r="E251" s="169"/>
      <c r="F251" s="168">
        <f>calcs!C244+calcs!H244+calcs!M244+calcs!R244+calcs!W244+calcs!AB244+calcs!AG244+calcs!AL244+calcs!AQ244+calcs!AV244+calcs!BA244+calcs!BF244</f>
        <v>3.74332170430913</v>
      </c>
      <c r="G251" s="168">
        <f>calcs!D244+calcs!I244+calcs!N244+calcs!S244+calcs!X244+calcs!AC244+calcs!AH244+calcs!AM244+calcs!AR244+calcs!AW244+calcs!BB244+calcs!BG244</f>
        <v>3.19649577269181</v>
      </c>
      <c r="H251" s="168">
        <f>calcs!E244+calcs!J244+calcs!O244+calcs!T244+calcs!Y244+calcs!AD244+calcs!AI244+calcs!AN244+calcs!AS244+calcs!AX244+calcs!BC244+calcs!BH244</f>
        <v>2.28872672467849</v>
      </c>
      <c r="I251" s="168">
        <f>calcs!F244+calcs!K244+calcs!P244+calcs!U244+calcs!Z244+calcs!AE244+calcs!AJ244+calcs!AO244+calcs!AT244+calcs!AY244+calcs!BD244+calcs!BI244</f>
        <v>2.96393758585158</v>
      </c>
      <c r="J251" s="168">
        <f>calcs!G244+calcs!L244+calcs!Q244+calcs!V244+calcs!AA244+calcs!AF244+calcs!AK244+calcs!AP244+calcs!AU244+calcs!AZ244+calcs!BE244+calcs!BJ244</f>
        <v>2.77589140588704</v>
      </c>
      <c r="K251" s="176"/>
      <c r="L251" s="175">
        <f t="shared" si="8"/>
        <v>-0.241857574605523</v>
      </c>
      <c r="M251" s="85"/>
      <c r="N251" s="113"/>
      <c r="O251" s="113"/>
      <c r="P251" s="193">
        <f t="shared" si="10"/>
        <v>-0.546825931617317</v>
      </c>
      <c r="Q251" s="193">
        <f t="shared" si="10"/>
        <v>-0.907769048013319</v>
      </c>
      <c r="R251" s="193">
        <f t="shared" si="10"/>
        <v>0.675210861173088</v>
      </c>
      <c r="S251" s="193">
        <f t="shared" si="9"/>
        <v>-0.188046179964542</v>
      </c>
      <c r="U251" s="193"/>
      <c r="AB251" s="198"/>
      <c r="AC251" s="198"/>
      <c r="AD251" s="198"/>
      <c r="AE251" s="198"/>
      <c r="AF251" s="198"/>
    </row>
    <row r="252" spans="1:32">
      <c r="A252" s="156" t="s">
        <v>1282</v>
      </c>
      <c r="B252" s="156"/>
      <c r="C252" s="157" t="s">
        <v>503</v>
      </c>
      <c r="D252" s="157"/>
      <c r="E252" s="167"/>
      <c r="F252" s="168">
        <f>calcs!C245+calcs!H245+calcs!M245+calcs!R245+calcs!W245+calcs!AB245+calcs!AG245+calcs!AL245+calcs!AQ245+calcs!AV245+calcs!BA245+calcs!BF245</f>
        <v>-7.06763361347066</v>
      </c>
      <c r="G252" s="168">
        <f>calcs!D245+calcs!I245+calcs!N245+calcs!S245+calcs!X245+calcs!AC245+calcs!AH245+calcs!AM245+calcs!AR245+calcs!AW245+calcs!BB245+calcs!BG245</f>
        <v>-7.15815710509349</v>
      </c>
      <c r="H252" s="168">
        <f>calcs!E245+calcs!J245+calcs!O245+calcs!T245+calcs!Y245+calcs!AD245+calcs!AI245+calcs!AN245+calcs!AS245+calcs!AX245+calcs!BC245+calcs!BH245</f>
        <v>-6.92752079877117</v>
      </c>
      <c r="I252" s="168">
        <f>calcs!F245+calcs!K245+calcs!P245+calcs!U245+calcs!Z245+calcs!AE245+calcs!AJ245+calcs!AO245+calcs!AT245+calcs!AY245+calcs!BD245+calcs!BI245</f>
        <v>-6.73861574472778</v>
      </c>
      <c r="J252" s="168">
        <f>calcs!G245+calcs!L245+calcs!Q245+calcs!V245+calcs!AA245+calcs!AF245+calcs!AK245+calcs!AP245+calcs!AU245+calcs!AZ245+calcs!BE245+calcs!BJ245</f>
        <v>-5.94249547007104</v>
      </c>
      <c r="K252" s="22"/>
      <c r="L252" s="175">
        <f t="shared" si="8"/>
        <v>0.281284535849906</v>
      </c>
      <c r="M252" s="85"/>
      <c r="N252" s="113"/>
      <c r="O252" s="113"/>
      <c r="P252" s="193">
        <f t="shared" si="10"/>
        <v>-0.0905234916228306</v>
      </c>
      <c r="Q252" s="193">
        <f t="shared" si="10"/>
        <v>0.230636306322324</v>
      </c>
      <c r="R252" s="193">
        <f t="shared" si="10"/>
        <v>0.18890505404339</v>
      </c>
      <c r="S252" s="193">
        <f t="shared" si="9"/>
        <v>0.796120274656738</v>
      </c>
      <c r="U252" s="193"/>
      <c r="AB252" s="198"/>
      <c r="AC252" s="198"/>
      <c r="AD252" s="198"/>
      <c r="AE252" s="198"/>
      <c r="AF252" s="198"/>
    </row>
    <row r="253" spans="1:32">
      <c r="A253" s="158" t="s">
        <v>1282</v>
      </c>
      <c r="B253" s="158"/>
      <c r="C253" s="159" t="s">
        <v>398</v>
      </c>
      <c r="D253" s="159"/>
      <c r="E253" s="169"/>
      <c r="F253" s="168">
        <f>calcs!C246+calcs!H246+calcs!M246+calcs!R246+calcs!W246+calcs!AB246+calcs!AG246+calcs!AL246+calcs!AQ246+calcs!AV246+calcs!BA246+calcs!BF246</f>
        <v>1.03480189250898</v>
      </c>
      <c r="G253" s="168">
        <f>calcs!D246+calcs!I246+calcs!N246+calcs!S246+calcs!X246+calcs!AC246+calcs!AH246+calcs!AM246+calcs!AR246+calcs!AW246+calcs!BB246+calcs!BG246</f>
        <v>-0.358492063695855</v>
      </c>
      <c r="H253" s="168">
        <f>calcs!E246+calcs!J246+calcs!O246+calcs!T246+calcs!Y246+calcs!AD246+calcs!AI246+calcs!AN246+calcs!AS246+calcs!AX246+calcs!BC246+calcs!BH246</f>
        <v>0.695905899398677</v>
      </c>
      <c r="I253" s="168">
        <f>calcs!F246+calcs!K246+calcs!P246+calcs!U246+calcs!Z246+calcs!AE246+calcs!AJ246+calcs!AO246+calcs!AT246+calcs!AY246+calcs!BD246+calcs!BI246</f>
        <v>0.978785174298402</v>
      </c>
      <c r="J253" s="168">
        <f>calcs!G246+calcs!L246+calcs!Q246+calcs!V246+calcs!AA246+calcs!AF246+calcs!AK246+calcs!AP246+calcs!AU246+calcs!AZ246+calcs!BE246+calcs!BJ246</f>
        <v>1.48534231792172</v>
      </c>
      <c r="K253" s="176"/>
      <c r="L253" s="175">
        <f t="shared" si="8"/>
        <v>0.112635106353186</v>
      </c>
      <c r="M253" s="85"/>
      <c r="N253" s="113"/>
      <c r="O253" s="113"/>
      <c r="P253" s="193">
        <f t="shared" si="10"/>
        <v>-1.39329395620483</v>
      </c>
      <c r="Q253" s="193">
        <f t="shared" si="10"/>
        <v>1.05439796309453</v>
      </c>
      <c r="R253" s="193">
        <f t="shared" si="10"/>
        <v>0.282879274899725</v>
      </c>
      <c r="S253" s="193">
        <f t="shared" si="9"/>
        <v>0.506557143623322</v>
      </c>
      <c r="U253" s="193"/>
      <c r="AB253" s="198"/>
      <c r="AC253" s="198"/>
      <c r="AD253" s="198"/>
      <c r="AE253" s="198"/>
      <c r="AF253" s="198"/>
    </row>
    <row r="254" spans="1:32">
      <c r="A254" s="156" t="s">
        <v>1282</v>
      </c>
      <c r="B254" s="156"/>
      <c r="C254" s="157" t="s">
        <v>506</v>
      </c>
      <c r="D254" s="157"/>
      <c r="E254" s="167"/>
      <c r="F254" s="168">
        <f>calcs!C247+calcs!H247+calcs!M247+calcs!R247+calcs!W247+calcs!AB247+calcs!AG247+calcs!AL247+calcs!AQ247+calcs!AV247+calcs!BA247+calcs!BF247</f>
        <v>-3.55054782152373</v>
      </c>
      <c r="G254" s="168">
        <f>calcs!D247+calcs!I247+calcs!N247+calcs!S247+calcs!X247+calcs!AC247+calcs!AH247+calcs!AM247+calcs!AR247+calcs!AW247+calcs!BB247+calcs!BG247</f>
        <v>-3.31789771666886</v>
      </c>
      <c r="H254" s="168">
        <f>calcs!E247+calcs!J247+calcs!O247+calcs!T247+calcs!Y247+calcs!AD247+calcs!AI247+calcs!AN247+calcs!AS247+calcs!AX247+calcs!BC247+calcs!BH247</f>
        <v>-3.00772596003807</v>
      </c>
      <c r="I254" s="168">
        <f>calcs!F247+calcs!K247+calcs!P247+calcs!U247+calcs!Z247+calcs!AE247+calcs!AJ247+calcs!AO247+calcs!AT247+calcs!AY247+calcs!BD247+calcs!BI247</f>
        <v>-3.06276451450838</v>
      </c>
      <c r="J254" s="168">
        <f>calcs!G247+calcs!L247+calcs!Q247+calcs!V247+calcs!AA247+calcs!AF247+calcs!AK247+calcs!AP247+calcs!AU247+calcs!AZ247+calcs!BE247+calcs!BJ247</f>
        <v>-2.51032831758431</v>
      </c>
      <c r="K254" s="22"/>
      <c r="L254" s="175">
        <f t="shared" si="8"/>
        <v>0.260054875984855</v>
      </c>
      <c r="M254" s="85"/>
      <c r="N254" s="113"/>
      <c r="O254" s="113"/>
      <c r="P254" s="193">
        <f t="shared" si="10"/>
        <v>0.232650104854874</v>
      </c>
      <c r="Q254" s="193">
        <f t="shared" si="10"/>
        <v>0.31017175663079</v>
      </c>
      <c r="R254" s="193">
        <f t="shared" si="10"/>
        <v>-0.0550385544703103</v>
      </c>
      <c r="S254" s="193">
        <f t="shared" si="9"/>
        <v>0.552436196924066</v>
      </c>
      <c r="U254" s="193"/>
      <c r="AB254" s="198"/>
      <c r="AC254" s="198"/>
      <c r="AD254" s="198"/>
      <c r="AE254" s="198"/>
      <c r="AF254" s="198"/>
    </row>
    <row r="255" spans="1:32">
      <c r="A255" s="158" t="s">
        <v>1284</v>
      </c>
      <c r="B255" s="158"/>
      <c r="C255" s="159" t="s">
        <v>508</v>
      </c>
      <c r="D255" s="159"/>
      <c r="E255" s="169"/>
      <c r="F255" s="168">
        <f>calcs!C248+calcs!H248+calcs!M248+calcs!R248+calcs!W248+calcs!AB248+calcs!AG248+calcs!AL248+calcs!AQ248+calcs!AV248+calcs!BA248+calcs!BF248</f>
        <v>5.68871465191964</v>
      </c>
      <c r="G255" s="168">
        <f>calcs!D248+calcs!I248+calcs!N248+calcs!S248+calcs!X248+calcs!AC248+calcs!AH248+calcs!AM248+calcs!AR248+calcs!AW248+calcs!BB248+calcs!BG248</f>
        <v>4.92810917821796</v>
      </c>
      <c r="H255" s="168">
        <f>calcs!E248+calcs!J248+calcs!O248+calcs!T248+calcs!Y248+calcs!AD248+calcs!AI248+calcs!AN248+calcs!AS248+calcs!AX248+calcs!BC248+calcs!BH248</f>
        <v>5.7276453703206</v>
      </c>
      <c r="I255" s="168">
        <f>calcs!F248+calcs!K248+calcs!P248+calcs!U248+calcs!Z248+calcs!AE248+calcs!AJ248+calcs!AO248+calcs!AT248+calcs!AY248+calcs!BD248+calcs!BI248</f>
        <v>7.27450605635503</v>
      </c>
      <c r="J255" s="168">
        <f>calcs!G248+calcs!L248+calcs!Q248+calcs!V248+calcs!AA248+calcs!AF248+calcs!AK248+calcs!AP248+calcs!AU248+calcs!AZ248+calcs!BE248+calcs!BJ248</f>
        <v>5.84443026385717</v>
      </c>
      <c r="K255" s="176"/>
      <c r="L255" s="175">
        <f t="shared" si="8"/>
        <v>0.0389289029843831</v>
      </c>
      <c r="M255" s="85"/>
      <c r="N255" s="113"/>
      <c r="O255" s="113"/>
      <c r="P255" s="193">
        <f t="shared" si="10"/>
        <v>-0.760605473701672</v>
      </c>
      <c r="Q255" s="193">
        <f t="shared" si="10"/>
        <v>0.799536192102635</v>
      </c>
      <c r="R255" s="193">
        <f t="shared" si="10"/>
        <v>1.54686068603444</v>
      </c>
      <c r="S255" s="193">
        <f t="shared" si="9"/>
        <v>-1.43007579249787</v>
      </c>
      <c r="U255" s="193"/>
      <c r="AB255" s="198"/>
      <c r="AC255" s="198"/>
      <c r="AD255" s="198"/>
      <c r="AE255" s="198"/>
      <c r="AF255" s="198"/>
    </row>
    <row r="256" spans="1:32">
      <c r="A256" s="156" t="s">
        <v>1284</v>
      </c>
      <c r="B256" s="156"/>
      <c r="C256" s="157" t="s">
        <v>510</v>
      </c>
      <c r="D256" s="157"/>
      <c r="E256" s="167"/>
      <c r="F256" s="168">
        <f>calcs!C249+calcs!H249+calcs!M249+calcs!R249+calcs!W249+calcs!AB249+calcs!AG249+calcs!AL249+calcs!AQ249+calcs!AV249+calcs!BA249+calcs!BF249</f>
        <v>-3.07175219208925</v>
      </c>
      <c r="G256" s="168">
        <f>calcs!D249+calcs!I249+calcs!N249+calcs!S249+calcs!X249+calcs!AC249+calcs!AH249+calcs!AM249+calcs!AR249+calcs!AW249+calcs!BB249+calcs!BG249</f>
        <v>-2.96115705300222</v>
      </c>
      <c r="H256" s="168">
        <f>calcs!E249+calcs!J249+calcs!O249+calcs!T249+calcs!Y249+calcs!AD249+calcs!AI249+calcs!AN249+calcs!AS249+calcs!AX249+calcs!BC249+calcs!BH249</f>
        <v>-3.09541778804408</v>
      </c>
      <c r="I256" s="168">
        <f>calcs!F249+calcs!K249+calcs!P249+calcs!U249+calcs!Z249+calcs!AE249+calcs!AJ249+calcs!AO249+calcs!AT249+calcs!AY249+calcs!BD249+calcs!BI249</f>
        <v>-2.58644208527236</v>
      </c>
      <c r="J256" s="168">
        <f>calcs!G249+calcs!L249+calcs!Q249+calcs!V249+calcs!AA249+calcs!AF249+calcs!AK249+calcs!AP249+calcs!AU249+calcs!AZ249+calcs!BE249+calcs!BJ249</f>
        <v>-2.41707844502176</v>
      </c>
      <c r="K256" s="22"/>
      <c r="L256" s="175">
        <f t="shared" si="8"/>
        <v>0.163668436766873</v>
      </c>
      <c r="M256" s="85"/>
      <c r="N256" s="113"/>
      <c r="O256" s="113"/>
      <c r="P256" s="193">
        <f t="shared" si="10"/>
        <v>0.110595139087038</v>
      </c>
      <c r="Q256" s="193">
        <f t="shared" si="10"/>
        <v>-0.134260735041866</v>
      </c>
      <c r="R256" s="193">
        <f t="shared" si="10"/>
        <v>0.508975702771719</v>
      </c>
      <c r="S256" s="193">
        <f t="shared" si="9"/>
        <v>0.169363640250599</v>
      </c>
      <c r="U256" s="193"/>
      <c r="AB256" s="198"/>
      <c r="AC256" s="198"/>
      <c r="AD256" s="198"/>
      <c r="AE256" s="198"/>
      <c r="AF256" s="198"/>
    </row>
    <row r="257" spans="1:32">
      <c r="A257" s="158" t="s">
        <v>1284</v>
      </c>
      <c r="B257" s="158"/>
      <c r="C257" s="159" t="s">
        <v>512</v>
      </c>
      <c r="D257" s="159"/>
      <c r="E257" s="169"/>
      <c r="F257" s="168">
        <f>calcs!C250+calcs!H250+calcs!M250+calcs!R250+calcs!W250+calcs!AB250+calcs!AG250+calcs!AL250+calcs!AQ250+calcs!AV250+calcs!BA250+calcs!BF250</f>
        <v>-8.86379426030107</v>
      </c>
      <c r="G257" s="168">
        <f>calcs!D250+calcs!I250+calcs!N250+calcs!S250+calcs!X250+calcs!AC250+calcs!AH250+calcs!AM250+calcs!AR250+calcs!AW250+calcs!BB250+calcs!BG250</f>
        <v>-7.50285455503204</v>
      </c>
      <c r="H257" s="168">
        <f>calcs!E250+calcs!J250+calcs!O250+calcs!T250+calcs!Y250+calcs!AD250+calcs!AI250+calcs!AN250+calcs!AS250+calcs!AX250+calcs!BC250+calcs!BH250</f>
        <v>-7.8379055345855</v>
      </c>
      <c r="I257" s="168">
        <f>calcs!F250+calcs!K250+calcs!P250+calcs!U250+calcs!Z250+calcs!AE250+calcs!AJ250+calcs!AO250+calcs!AT250+calcs!AY250+calcs!BD250+calcs!BI250</f>
        <v>-7.77169547666423</v>
      </c>
      <c r="J257" s="168">
        <f>calcs!G250+calcs!L250+calcs!Q250+calcs!V250+calcs!AA250+calcs!AF250+calcs!AK250+calcs!AP250+calcs!AU250+calcs!AZ250+calcs!BE250+calcs!BJ250</f>
        <v>-8.28493436420011</v>
      </c>
      <c r="K257" s="176"/>
      <c r="L257" s="175">
        <f t="shared" si="8"/>
        <v>0.14471497402524</v>
      </c>
      <c r="M257" s="85"/>
      <c r="N257" s="113"/>
      <c r="O257" s="113"/>
      <c r="P257" s="193">
        <f t="shared" si="10"/>
        <v>1.36093970526903</v>
      </c>
      <c r="Q257" s="193">
        <f t="shared" si="10"/>
        <v>-0.335050979553459</v>
      </c>
      <c r="R257" s="193">
        <f t="shared" si="10"/>
        <v>0.0662100579212632</v>
      </c>
      <c r="S257" s="193">
        <f t="shared" si="9"/>
        <v>-0.513238887535877</v>
      </c>
      <c r="U257" s="193"/>
      <c r="AB257" s="198"/>
      <c r="AC257" s="198"/>
      <c r="AD257" s="198"/>
      <c r="AE257" s="198"/>
      <c r="AF257" s="198"/>
    </row>
    <row r="258" spans="1:32">
      <c r="A258" s="156" t="s">
        <v>1284</v>
      </c>
      <c r="B258" s="156"/>
      <c r="C258" s="157" t="s">
        <v>514</v>
      </c>
      <c r="D258" s="157"/>
      <c r="E258" s="167"/>
      <c r="F258" s="168">
        <f>calcs!C251+calcs!H251+calcs!M251+calcs!R251+calcs!W251+calcs!AB251+calcs!AG251+calcs!AL251+calcs!AQ251+calcs!AV251+calcs!BA251+calcs!BF251</f>
        <v>4.81781569750383</v>
      </c>
      <c r="G258" s="168">
        <f>calcs!D251+calcs!I251+calcs!N251+calcs!S251+calcs!X251+calcs!AC251+calcs!AH251+calcs!AM251+calcs!AR251+calcs!AW251+calcs!BB251+calcs!BG251</f>
        <v>4.5698904780081</v>
      </c>
      <c r="H258" s="168">
        <f>calcs!E251+calcs!J251+calcs!O251+calcs!T251+calcs!Y251+calcs!AD251+calcs!AI251+calcs!AN251+calcs!AS251+calcs!AX251+calcs!BC251+calcs!BH251</f>
        <v>5.35530096703828</v>
      </c>
      <c r="I258" s="168">
        <f>calcs!F251+calcs!K251+calcs!P251+calcs!U251+calcs!Z251+calcs!AE251+calcs!AJ251+calcs!AO251+calcs!AT251+calcs!AY251+calcs!BD251+calcs!BI251</f>
        <v>6.66028040733273</v>
      </c>
      <c r="J258" s="168">
        <f>calcs!G251+calcs!L251+calcs!Q251+calcs!V251+calcs!AA251+calcs!AF251+calcs!AK251+calcs!AP251+calcs!AU251+calcs!AZ251+calcs!BE251+calcs!BJ251</f>
        <v>6.91585295678042</v>
      </c>
      <c r="K258" s="22"/>
      <c r="L258" s="175">
        <f t="shared" si="8"/>
        <v>0.524509314819148</v>
      </c>
      <c r="M258" s="85"/>
      <c r="N258" s="113"/>
      <c r="O258" s="113"/>
      <c r="P258" s="193">
        <f t="shared" si="10"/>
        <v>-0.247925219495726</v>
      </c>
      <c r="Q258" s="193">
        <f t="shared" si="10"/>
        <v>0.785410489030177</v>
      </c>
      <c r="R258" s="193">
        <f t="shared" si="10"/>
        <v>1.30497944029446</v>
      </c>
      <c r="S258" s="193">
        <f t="shared" si="9"/>
        <v>0.255572549447685</v>
      </c>
      <c r="U258" s="193"/>
      <c r="AB258" s="198"/>
      <c r="AC258" s="198"/>
      <c r="AD258" s="198"/>
      <c r="AE258" s="198"/>
      <c r="AF258" s="198"/>
    </row>
    <row r="259" spans="1:32">
      <c r="A259" s="158" t="s">
        <v>1284</v>
      </c>
      <c r="B259" s="158"/>
      <c r="C259" s="159" t="s">
        <v>516</v>
      </c>
      <c r="D259" s="159"/>
      <c r="E259" s="169"/>
      <c r="F259" s="168">
        <f>calcs!C252+calcs!H252+calcs!M252+calcs!R252+calcs!W252+calcs!AB252+calcs!AG252+calcs!AL252+calcs!AQ252+calcs!AV252+calcs!BA252+calcs!BF252</f>
        <v>5.30140974959323</v>
      </c>
      <c r="G259" s="168">
        <f>calcs!D252+calcs!I252+calcs!N252+calcs!S252+calcs!X252+calcs!AC252+calcs!AH252+calcs!AM252+calcs!AR252+calcs!AW252+calcs!BB252+calcs!BG252</f>
        <v>4.59081927862683</v>
      </c>
      <c r="H259" s="168">
        <f>calcs!E252+calcs!J252+calcs!O252+calcs!T252+calcs!Y252+calcs!AD252+calcs!AI252+calcs!AN252+calcs!AS252+calcs!AX252+calcs!BC252+calcs!BH252</f>
        <v>5.40462491536214</v>
      </c>
      <c r="I259" s="168">
        <f>calcs!F252+calcs!K252+calcs!P252+calcs!U252+calcs!Z252+calcs!AE252+calcs!AJ252+calcs!AO252+calcs!AT252+calcs!AY252+calcs!BD252+calcs!BI252</f>
        <v>6.38769383452717</v>
      </c>
      <c r="J259" s="168">
        <f>calcs!G252+calcs!L252+calcs!Q252+calcs!V252+calcs!AA252+calcs!AF252+calcs!AK252+calcs!AP252+calcs!AU252+calcs!AZ252+calcs!BE252+calcs!BJ252</f>
        <v>5.7582227958492</v>
      </c>
      <c r="K259" s="176"/>
      <c r="L259" s="175">
        <f t="shared" si="8"/>
        <v>0.114203261563993</v>
      </c>
      <c r="M259" s="85"/>
      <c r="N259" s="113"/>
      <c r="O259" s="113"/>
      <c r="P259" s="193">
        <f t="shared" si="10"/>
        <v>-0.710590470966399</v>
      </c>
      <c r="Q259" s="193">
        <f t="shared" si="10"/>
        <v>0.813805636735309</v>
      </c>
      <c r="R259" s="193">
        <f t="shared" si="10"/>
        <v>0.983068919165027</v>
      </c>
      <c r="S259" s="193">
        <f t="shared" si="9"/>
        <v>-0.629471038677967</v>
      </c>
      <c r="U259" s="193"/>
      <c r="AB259" s="198"/>
      <c r="AC259" s="198"/>
      <c r="AD259" s="198"/>
      <c r="AE259" s="198"/>
      <c r="AF259" s="198"/>
    </row>
    <row r="260" spans="1:32">
      <c r="A260" s="156" t="s">
        <v>1284</v>
      </c>
      <c r="B260" s="156"/>
      <c r="C260" s="157" t="s">
        <v>518</v>
      </c>
      <c r="D260" s="157"/>
      <c r="E260" s="167"/>
      <c r="F260" s="168">
        <f>calcs!C253+calcs!H253+calcs!M253+calcs!R253+calcs!W253+calcs!AB253+calcs!AG253+calcs!AL253+calcs!AQ253+calcs!AV253+calcs!BA253+calcs!BF253</f>
        <v>-4.51238501063831</v>
      </c>
      <c r="G260" s="168">
        <f>calcs!D253+calcs!I253+calcs!N253+calcs!S253+calcs!X253+calcs!AC253+calcs!AH253+calcs!AM253+calcs!AR253+calcs!AW253+calcs!BB253+calcs!BG253</f>
        <v>-4.57848067334459</v>
      </c>
      <c r="H260" s="168">
        <f>calcs!E253+calcs!J253+calcs!O253+calcs!T253+calcs!Y253+calcs!AD253+calcs!AI253+calcs!AN253+calcs!AS253+calcs!AX253+calcs!BC253+calcs!BH253</f>
        <v>-3.45179211266447</v>
      </c>
      <c r="I260" s="168">
        <f>calcs!F253+calcs!K253+calcs!P253+calcs!U253+calcs!Z253+calcs!AE253+calcs!AJ253+calcs!AO253+calcs!AT253+calcs!AY253+calcs!BD253+calcs!BI253</f>
        <v>-2.79553540963914</v>
      </c>
      <c r="J260" s="168">
        <f>calcs!G253+calcs!L253+calcs!Q253+calcs!V253+calcs!AA253+calcs!AF253+calcs!AK253+calcs!AP253+calcs!AU253+calcs!AZ253+calcs!BE253+calcs!BJ253</f>
        <v>-2.29664938444025</v>
      </c>
      <c r="K260" s="22"/>
      <c r="L260" s="175">
        <f t="shared" si="8"/>
        <v>0.553933906549515</v>
      </c>
      <c r="M260" s="85"/>
      <c r="N260" s="113"/>
      <c r="O260" s="113"/>
      <c r="P260" s="193">
        <f t="shared" si="10"/>
        <v>-0.066095662706279</v>
      </c>
      <c r="Q260" s="193">
        <f t="shared" si="10"/>
        <v>1.12668856068011</v>
      </c>
      <c r="R260" s="193">
        <f t="shared" si="10"/>
        <v>0.656256703025332</v>
      </c>
      <c r="S260" s="193">
        <f t="shared" si="9"/>
        <v>0.498886025198895</v>
      </c>
      <c r="U260" s="193"/>
      <c r="AB260" s="198"/>
      <c r="AC260" s="198"/>
      <c r="AD260" s="198"/>
      <c r="AE260" s="198"/>
      <c r="AF260" s="198"/>
    </row>
    <row r="261" spans="1:32">
      <c r="A261" s="158" t="s">
        <v>1284</v>
      </c>
      <c r="B261" s="158"/>
      <c r="C261" s="159" t="s">
        <v>253</v>
      </c>
      <c r="D261" s="159"/>
      <c r="E261" s="169"/>
      <c r="F261" s="168">
        <f>calcs!C254+calcs!H254+calcs!M254+calcs!R254+calcs!W254+calcs!AB254+calcs!AG254+calcs!AL254+calcs!AQ254+calcs!AV254+calcs!BA254+calcs!BF254</f>
        <v>6.77357882236105</v>
      </c>
      <c r="G261" s="168">
        <f>calcs!D254+calcs!I254+calcs!N254+calcs!S254+calcs!X254+calcs!AC254+calcs!AH254+calcs!AM254+calcs!AR254+calcs!AW254+calcs!BB254+calcs!BG254</f>
        <v>6.34197202656945</v>
      </c>
      <c r="H261" s="168">
        <f>calcs!E254+calcs!J254+calcs!O254+calcs!T254+calcs!Y254+calcs!AD254+calcs!AI254+calcs!AN254+calcs!AS254+calcs!AX254+calcs!BC254+calcs!BH254</f>
        <v>6.97477430136303</v>
      </c>
      <c r="I261" s="168">
        <f>calcs!F254+calcs!K254+calcs!P254+calcs!U254+calcs!Z254+calcs!AE254+calcs!AJ254+calcs!AO254+calcs!AT254+calcs!AY254+calcs!BD254+calcs!BI254</f>
        <v>8.10761618562131</v>
      </c>
      <c r="J261" s="168">
        <f>calcs!G254+calcs!L254+calcs!Q254+calcs!V254+calcs!AA254+calcs!AF254+calcs!AK254+calcs!AP254+calcs!AU254+calcs!AZ254+calcs!BE254+calcs!BJ254</f>
        <v>7.2854096944903</v>
      </c>
      <c r="K261" s="176"/>
      <c r="L261" s="175">
        <f t="shared" si="8"/>
        <v>0.127957718032313</v>
      </c>
      <c r="M261" s="85"/>
      <c r="N261" s="113"/>
      <c r="O261" s="113"/>
      <c r="P261" s="193">
        <f t="shared" si="10"/>
        <v>-0.431606795791601</v>
      </c>
      <c r="Q261" s="193">
        <f t="shared" si="10"/>
        <v>0.632802274793579</v>
      </c>
      <c r="R261" s="193">
        <f t="shared" si="10"/>
        <v>1.13284188425828</v>
      </c>
      <c r="S261" s="193">
        <f t="shared" si="9"/>
        <v>-0.822206491131004</v>
      </c>
      <c r="U261" s="193"/>
      <c r="AB261" s="198"/>
      <c r="AC261" s="198"/>
      <c r="AD261" s="198"/>
      <c r="AE261" s="198"/>
      <c r="AF261" s="198"/>
    </row>
    <row r="262" spans="1:32">
      <c r="A262" s="156" t="s">
        <v>1284</v>
      </c>
      <c r="B262" s="156"/>
      <c r="C262" s="157" t="s">
        <v>521</v>
      </c>
      <c r="D262" s="157"/>
      <c r="E262" s="167"/>
      <c r="F262" s="168">
        <f>calcs!C255+calcs!H255+calcs!M255+calcs!R255+calcs!W255+calcs!AB255+calcs!AG255+calcs!AL255+calcs!AQ255+calcs!AV255+calcs!BA255+calcs!BF255</f>
        <v>-3.21758416667532</v>
      </c>
      <c r="G262" s="168">
        <f>calcs!D255+calcs!I255+calcs!N255+calcs!S255+calcs!X255+calcs!AC255+calcs!AH255+calcs!AM255+calcs!AR255+calcs!AW255+calcs!BB255+calcs!BG255</f>
        <v>-3.39897307003048</v>
      </c>
      <c r="H262" s="168">
        <f>calcs!E255+calcs!J255+calcs!O255+calcs!T255+calcs!Y255+calcs!AD255+calcs!AI255+calcs!AN255+calcs!AS255+calcs!AX255+calcs!BC255+calcs!BH255</f>
        <v>-3.45434134751603</v>
      </c>
      <c r="I262" s="168">
        <f>calcs!F255+calcs!K255+calcs!P255+calcs!U255+calcs!Z255+calcs!AE255+calcs!AJ255+calcs!AO255+calcs!AT255+calcs!AY255+calcs!BD255+calcs!BI255</f>
        <v>-2.01595504327207</v>
      </c>
      <c r="J262" s="168">
        <f>calcs!G255+calcs!L255+calcs!Q255+calcs!V255+calcs!AA255+calcs!AF255+calcs!AK255+calcs!AP255+calcs!AU255+calcs!AZ255+calcs!BE255+calcs!BJ255</f>
        <v>-2.3477431909198</v>
      </c>
      <c r="K262" s="22"/>
      <c r="L262" s="175">
        <f t="shared" si="8"/>
        <v>0.21746024393888</v>
      </c>
      <c r="M262" s="85"/>
      <c r="N262" s="113"/>
      <c r="O262" s="113"/>
      <c r="P262" s="193">
        <f t="shared" si="10"/>
        <v>-0.181388903355163</v>
      </c>
      <c r="Q262" s="193">
        <f t="shared" si="10"/>
        <v>-0.0553682774855533</v>
      </c>
      <c r="R262" s="193">
        <f t="shared" si="10"/>
        <v>1.43838630424396</v>
      </c>
      <c r="S262" s="193">
        <f t="shared" si="9"/>
        <v>-0.331788147647728</v>
      </c>
      <c r="U262" s="193"/>
      <c r="AB262" s="198"/>
      <c r="AC262" s="198"/>
      <c r="AD262" s="198"/>
      <c r="AE262" s="198"/>
      <c r="AF262" s="198"/>
    </row>
    <row r="263" spans="1:32">
      <c r="A263" s="158" t="s">
        <v>1284</v>
      </c>
      <c r="B263" s="158"/>
      <c r="C263" s="159" t="s">
        <v>523</v>
      </c>
      <c r="D263" s="159"/>
      <c r="E263" s="169"/>
      <c r="F263" s="168">
        <f>calcs!C256+calcs!H256+calcs!M256+calcs!R256+calcs!W256+calcs!AB256+calcs!AG256+calcs!AL256+calcs!AQ256+calcs!AV256+calcs!BA256+calcs!BF256</f>
        <v>5.03865223695412</v>
      </c>
      <c r="G263" s="168">
        <f>calcs!D256+calcs!I256+calcs!N256+calcs!S256+calcs!X256+calcs!AC256+calcs!AH256+calcs!AM256+calcs!AR256+calcs!AW256+calcs!BB256+calcs!BG256</f>
        <v>5.29346679790277</v>
      </c>
      <c r="H263" s="168">
        <f>calcs!E256+calcs!J256+calcs!O256+calcs!T256+calcs!Y256+calcs!AD256+calcs!AI256+calcs!AN256+calcs!AS256+calcs!AX256+calcs!BC256+calcs!BH256</f>
        <v>4.83160261683803</v>
      </c>
      <c r="I263" s="168">
        <f>calcs!F256+calcs!K256+calcs!P256+calcs!U256+calcs!Z256+calcs!AE256+calcs!AJ256+calcs!AO256+calcs!AT256+calcs!AY256+calcs!BD256+calcs!BI256</f>
        <v>7.2577139823258</v>
      </c>
      <c r="J263" s="168">
        <f>calcs!G256+calcs!L256+calcs!Q256+calcs!V256+calcs!AA256+calcs!AF256+calcs!AK256+calcs!AP256+calcs!AU256+calcs!AZ256+calcs!BE256+calcs!BJ256</f>
        <v>6.48682033277795</v>
      </c>
      <c r="K263" s="176"/>
      <c r="L263" s="175">
        <f t="shared" si="8"/>
        <v>0.362042023955957</v>
      </c>
      <c r="M263" s="85"/>
      <c r="N263" s="113"/>
      <c r="O263" s="113"/>
      <c r="P263" s="193">
        <f t="shared" si="10"/>
        <v>0.254814560948652</v>
      </c>
      <c r="Q263" s="193">
        <f t="shared" si="10"/>
        <v>-0.461864181064747</v>
      </c>
      <c r="R263" s="193">
        <f t="shared" si="10"/>
        <v>2.42611136548777</v>
      </c>
      <c r="S263" s="193">
        <f t="shared" si="9"/>
        <v>-0.770893649547849</v>
      </c>
      <c r="U263" s="193"/>
      <c r="AB263" s="198"/>
      <c r="AC263" s="198"/>
      <c r="AD263" s="198"/>
      <c r="AE263" s="198"/>
      <c r="AF263" s="198"/>
    </row>
    <row r="264" spans="1:32">
      <c r="A264" s="156" t="s">
        <v>1284</v>
      </c>
      <c r="B264" s="156"/>
      <c r="C264" s="157" t="s">
        <v>525</v>
      </c>
      <c r="D264" s="157"/>
      <c r="E264" s="167"/>
      <c r="F264" s="168">
        <f>calcs!C257+calcs!H257+calcs!M257+calcs!R257+calcs!W257+calcs!AB257+calcs!AG257+calcs!AL257+calcs!AQ257+calcs!AV257+calcs!BA257+calcs!BF257</f>
        <v>-9.39851439372023</v>
      </c>
      <c r="G264" s="168">
        <f>calcs!D257+calcs!I257+calcs!N257+calcs!S257+calcs!X257+calcs!AC257+calcs!AH257+calcs!AM257+calcs!AR257+calcs!AW257+calcs!BB257+calcs!BG257</f>
        <v>-7.97245210056883</v>
      </c>
      <c r="H264" s="168">
        <f>calcs!E257+calcs!J257+calcs!O257+calcs!T257+calcs!Y257+calcs!AD257+calcs!AI257+calcs!AN257+calcs!AS257+calcs!AX257+calcs!BC257+calcs!BH257</f>
        <v>-9.28105099081452</v>
      </c>
      <c r="I264" s="168">
        <f>calcs!F257+calcs!K257+calcs!P257+calcs!U257+calcs!Z257+calcs!AE257+calcs!AJ257+calcs!AO257+calcs!AT257+calcs!AY257+calcs!BD257+calcs!BI257</f>
        <v>-8.75321994425486</v>
      </c>
      <c r="J264" s="168">
        <f>calcs!G257+calcs!L257+calcs!Q257+calcs!V257+calcs!AA257+calcs!AF257+calcs!AK257+calcs!AP257+calcs!AU257+calcs!AZ257+calcs!BE257+calcs!BJ257</f>
        <v>-9.48694459231424</v>
      </c>
      <c r="K264" s="22"/>
      <c r="L264" s="175">
        <f t="shared" si="8"/>
        <v>-0.0221075496485015</v>
      </c>
      <c r="M264" s="85"/>
      <c r="N264" s="113"/>
      <c r="O264" s="113"/>
      <c r="P264" s="193">
        <f t="shared" si="10"/>
        <v>1.4260622931514</v>
      </c>
      <c r="Q264" s="193">
        <f t="shared" si="10"/>
        <v>-1.30859889024569</v>
      </c>
      <c r="R264" s="193">
        <f t="shared" si="10"/>
        <v>0.527831046559665</v>
      </c>
      <c r="S264" s="193">
        <f t="shared" si="9"/>
        <v>-0.733724648059377</v>
      </c>
      <c r="U264" s="193"/>
      <c r="AB264" s="198"/>
      <c r="AC264" s="198"/>
      <c r="AD264" s="198"/>
      <c r="AE264" s="198"/>
      <c r="AF264" s="198"/>
    </row>
    <row r="265" spans="1:32">
      <c r="A265" s="158" t="s">
        <v>1284</v>
      </c>
      <c r="B265" s="158"/>
      <c r="C265" s="159" t="s">
        <v>527</v>
      </c>
      <c r="D265" s="159"/>
      <c r="E265" s="169"/>
      <c r="F265" s="168">
        <f>calcs!C258+calcs!H258+calcs!M258+calcs!R258+calcs!W258+calcs!AB258+calcs!AG258+calcs!AL258+calcs!AQ258+calcs!AV258+calcs!BA258+calcs!BF258</f>
        <v>-12.0514599042667</v>
      </c>
      <c r="G265" s="168">
        <f>calcs!D258+calcs!I258+calcs!N258+calcs!S258+calcs!X258+calcs!AC258+calcs!AH258+calcs!AM258+calcs!AR258+calcs!AW258+calcs!BB258+calcs!BG258</f>
        <v>-10.9812160010504</v>
      </c>
      <c r="H265" s="168">
        <f>calcs!E258+calcs!J258+calcs!O258+calcs!T258+calcs!Y258+calcs!AD258+calcs!AI258+calcs!AN258+calcs!AS258+calcs!AX258+calcs!BC258+calcs!BH258</f>
        <v>-9.9981784241054</v>
      </c>
      <c r="I265" s="168">
        <f>calcs!F258+calcs!K258+calcs!P258+calcs!U258+calcs!Z258+calcs!AE258+calcs!AJ258+calcs!AO258+calcs!AT258+calcs!AY258+calcs!BD258+calcs!BI258</f>
        <v>-9.36585864068445</v>
      </c>
      <c r="J265" s="168">
        <f>calcs!G258+calcs!L258+calcs!Q258+calcs!V258+calcs!AA258+calcs!AF258+calcs!AK258+calcs!AP258+calcs!AU258+calcs!AZ258+calcs!BE258+calcs!BJ258</f>
        <v>-10.9635043316654</v>
      </c>
      <c r="K265" s="176"/>
      <c r="L265" s="175">
        <f t="shared" si="8"/>
        <v>0.271988893150321</v>
      </c>
      <c r="M265" s="85"/>
      <c r="N265" s="113"/>
      <c r="O265" s="113"/>
      <c r="P265" s="193">
        <f t="shared" si="10"/>
        <v>1.07024390321629</v>
      </c>
      <c r="Q265" s="193">
        <f t="shared" si="10"/>
        <v>0.983037576944966</v>
      </c>
      <c r="R265" s="193">
        <f t="shared" si="10"/>
        <v>0.632319783420952</v>
      </c>
      <c r="S265" s="193">
        <f t="shared" si="9"/>
        <v>-1.59764569098092</v>
      </c>
      <c r="U265" s="193"/>
      <c r="AB265" s="198"/>
      <c r="AC265" s="198"/>
      <c r="AD265" s="198"/>
      <c r="AE265" s="198"/>
      <c r="AF265" s="198"/>
    </row>
    <row r="266" spans="1:32">
      <c r="A266" s="156" t="s">
        <v>1284</v>
      </c>
      <c r="B266" s="156"/>
      <c r="C266" s="157" t="s">
        <v>529</v>
      </c>
      <c r="D266" s="157"/>
      <c r="E266" s="167"/>
      <c r="F266" s="168">
        <f>calcs!C259+calcs!H259+calcs!M259+calcs!R259+calcs!W259+calcs!AB259+calcs!AG259+calcs!AL259+calcs!AQ259+calcs!AV259+calcs!BA259+calcs!BF259</f>
        <v>-6.20708105697541</v>
      </c>
      <c r="G266" s="168">
        <f>calcs!D259+calcs!I259+calcs!N259+calcs!S259+calcs!X259+calcs!AC259+calcs!AH259+calcs!AM259+calcs!AR259+calcs!AW259+calcs!BB259+calcs!BG259</f>
        <v>-5.52206269033114</v>
      </c>
      <c r="H266" s="168">
        <f>calcs!E259+calcs!J259+calcs!O259+calcs!T259+calcs!Y259+calcs!AD259+calcs!AI259+calcs!AN259+calcs!AS259+calcs!AX259+calcs!BC259+calcs!BH259</f>
        <v>-4.89785829661554</v>
      </c>
      <c r="I266" s="168">
        <f>calcs!F259+calcs!K259+calcs!P259+calcs!U259+calcs!Z259+calcs!AE259+calcs!AJ259+calcs!AO259+calcs!AT259+calcs!AY259+calcs!BD259+calcs!BI259</f>
        <v>-3.55751540466614</v>
      </c>
      <c r="J266" s="168">
        <f>calcs!G259+calcs!L259+calcs!Q259+calcs!V259+calcs!AA259+calcs!AF259+calcs!AK259+calcs!AP259+calcs!AU259+calcs!AZ259+calcs!BE259+calcs!BJ259</f>
        <v>-3.05924411652782</v>
      </c>
      <c r="K266" s="22"/>
      <c r="L266" s="175">
        <f t="shared" si="8"/>
        <v>0.786959235111896</v>
      </c>
      <c r="M266" s="85"/>
      <c r="N266" s="113"/>
      <c r="O266" s="113"/>
      <c r="P266" s="193">
        <f t="shared" si="10"/>
        <v>0.685018366644266</v>
      </c>
      <c r="Q266" s="193">
        <f t="shared" si="10"/>
        <v>0.624204393715601</v>
      </c>
      <c r="R266" s="193">
        <f t="shared" si="10"/>
        <v>1.3403428919494</v>
      </c>
      <c r="S266" s="193">
        <f t="shared" si="9"/>
        <v>0.498271288138321</v>
      </c>
      <c r="U266" s="193"/>
      <c r="AB266" s="198"/>
      <c r="AC266" s="198"/>
      <c r="AD266" s="198"/>
      <c r="AE266" s="198"/>
      <c r="AF266" s="198"/>
    </row>
    <row r="267" spans="1:32">
      <c r="A267" s="158" t="s">
        <v>1284</v>
      </c>
      <c r="B267" s="158"/>
      <c r="C267" s="159" t="s">
        <v>531</v>
      </c>
      <c r="D267" s="159"/>
      <c r="E267" s="169"/>
      <c r="F267" s="168">
        <f>calcs!C260+calcs!H260+calcs!M260+calcs!R260+calcs!W260+calcs!AB260+calcs!AG260+calcs!AL260+calcs!AQ260+calcs!AV260+calcs!BA260+calcs!BF260</f>
        <v>-4.02203651108554</v>
      </c>
      <c r="G267" s="168">
        <f>calcs!D260+calcs!I260+calcs!N260+calcs!S260+calcs!X260+calcs!AC260+calcs!AH260+calcs!AM260+calcs!AR260+calcs!AW260+calcs!BB260+calcs!BG260</f>
        <v>-4.18479476303129</v>
      </c>
      <c r="H267" s="168">
        <f>calcs!E260+calcs!J260+calcs!O260+calcs!T260+calcs!Y260+calcs!AD260+calcs!AI260+calcs!AN260+calcs!AS260+calcs!AX260+calcs!BC260+calcs!BH260</f>
        <v>-2.92817671419166</v>
      </c>
      <c r="I267" s="168">
        <f>calcs!F260+calcs!K260+calcs!P260+calcs!U260+calcs!Z260+calcs!AE260+calcs!AJ260+calcs!AO260+calcs!AT260+calcs!AY260+calcs!BD260+calcs!BI260</f>
        <v>-2.70686112970615</v>
      </c>
      <c r="J267" s="168">
        <f>calcs!G260+calcs!L260+calcs!Q260+calcs!V260+calcs!AA260+calcs!AF260+calcs!AK260+calcs!AP260+calcs!AU260+calcs!AZ260+calcs!BE260+calcs!BJ260</f>
        <v>-2.68610272430917</v>
      </c>
      <c r="K267" s="176"/>
      <c r="L267" s="175">
        <f t="shared" si="8"/>
        <v>0.333983446694094</v>
      </c>
      <c r="M267" s="85"/>
      <c r="N267" s="113"/>
      <c r="O267" s="113"/>
      <c r="P267" s="193">
        <f t="shared" si="10"/>
        <v>-0.162758251945745</v>
      </c>
      <c r="Q267" s="193">
        <f t="shared" si="10"/>
        <v>1.25661804883963</v>
      </c>
      <c r="R267" s="193">
        <f t="shared" si="10"/>
        <v>0.221315584485508</v>
      </c>
      <c r="S267" s="193">
        <f t="shared" si="9"/>
        <v>0.0207584053969798</v>
      </c>
      <c r="U267" s="193"/>
      <c r="AB267" s="198"/>
      <c r="AC267" s="198"/>
      <c r="AD267" s="198"/>
      <c r="AE267" s="198"/>
      <c r="AF267" s="198"/>
    </row>
    <row r="268" spans="1:32">
      <c r="A268" s="156" t="s">
        <v>1284</v>
      </c>
      <c r="B268" s="156"/>
      <c r="C268" s="157" t="s">
        <v>533</v>
      </c>
      <c r="D268" s="157"/>
      <c r="E268" s="167"/>
      <c r="F268" s="168">
        <f>calcs!C261+calcs!H261+calcs!M261+calcs!R261+calcs!W261+calcs!AB261+calcs!AG261+calcs!AL261+calcs!AQ261+calcs!AV261+calcs!BA261+calcs!BF261</f>
        <v>1.33017772482023</v>
      </c>
      <c r="G268" s="168">
        <f>calcs!D261+calcs!I261+calcs!N261+calcs!S261+calcs!X261+calcs!AC261+calcs!AH261+calcs!AM261+calcs!AR261+calcs!AW261+calcs!BB261+calcs!BG261</f>
        <v>2.42577904864449</v>
      </c>
      <c r="H268" s="168">
        <f>calcs!E261+calcs!J261+calcs!O261+calcs!T261+calcs!Y261+calcs!AD261+calcs!AI261+calcs!AN261+calcs!AS261+calcs!AX261+calcs!BC261+calcs!BH261</f>
        <v>2.66605621383366</v>
      </c>
      <c r="I268" s="168">
        <f>calcs!F261+calcs!K261+calcs!P261+calcs!U261+calcs!Z261+calcs!AE261+calcs!AJ261+calcs!AO261+calcs!AT261+calcs!AY261+calcs!BD261+calcs!BI261</f>
        <v>2.26153255394104</v>
      </c>
      <c r="J268" s="168">
        <f>calcs!G261+calcs!L261+calcs!Q261+calcs!V261+calcs!AA261+calcs!AF261+calcs!AK261+calcs!AP261+calcs!AU261+calcs!AZ261+calcs!BE261+calcs!BJ261</f>
        <v>1.68720591975433</v>
      </c>
      <c r="K268" s="22"/>
      <c r="L268" s="175">
        <f t="shared" si="8"/>
        <v>0.0892570487335237</v>
      </c>
      <c r="M268" s="85"/>
      <c r="N268" s="113"/>
      <c r="O268" s="113"/>
      <c r="P268" s="193">
        <f t="shared" si="10"/>
        <v>1.09560132382426</v>
      </c>
      <c r="Q268" s="193">
        <f t="shared" si="10"/>
        <v>0.240277165189173</v>
      </c>
      <c r="R268" s="193">
        <f t="shared" si="10"/>
        <v>-0.404523659892623</v>
      </c>
      <c r="S268" s="193">
        <f t="shared" si="9"/>
        <v>-0.574326634186712</v>
      </c>
      <c r="U268" s="193"/>
      <c r="AB268" s="198"/>
      <c r="AC268" s="198"/>
      <c r="AD268" s="198"/>
      <c r="AE268" s="198"/>
      <c r="AF268" s="198"/>
    </row>
    <row r="269" spans="1:32">
      <c r="A269" s="158" t="s">
        <v>1284</v>
      </c>
      <c r="B269" s="158"/>
      <c r="C269" s="159" t="s">
        <v>535</v>
      </c>
      <c r="D269" s="159"/>
      <c r="E269" s="169"/>
      <c r="F269" s="168">
        <f>calcs!C262+calcs!H262+calcs!M262+calcs!R262+calcs!W262+calcs!AB262+calcs!AG262+calcs!AL262+calcs!AQ262+calcs!AV262+calcs!BA262+calcs!BF262</f>
        <v>-7.00294697098501</v>
      </c>
      <c r="G269" s="168">
        <f>calcs!D262+calcs!I262+calcs!N262+calcs!S262+calcs!X262+calcs!AC262+calcs!AH262+calcs!AM262+calcs!AR262+calcs!AW262+calcs!BB262+calcs!BG262</f>
        <v>-6.37600463291831</v>
      </c>
      <c r="H269" s="168">
        <f>calcs!E262+calcs!J262+calcs!O262+calcs!T262+calcs!Y262+calcs!AD262+calcs!AI262+calcs!AN262+calcs!AS262+calcs!AX262+calcs!BC262+calcs!BH262</f>
        <v>-4.91472090866361</v>
      </c>
      <c r="I269" s="168">
        <f>calcs!F262+calcs!K262+calcs!P262+calcs!U262+calcs!Z262+calcs!AE262+calcs!AJ262+calcs!AO262+calcs!AT262+calcs!AY262+calcs!BD262+calcs!BI262</f>
        <v>-5.39551060670263</v>
      </c>
      <c r="J269" s="168">
        <f>calcs!G262+calcs!L262+calcs!Q262+calcs!V262+calcs!AA262+calcs!AF262+calcs!AK262+calcs!AP262+calcs!AU262+calcs!AZ262+calcs!BE262+calcs!BJ262</f>
        <v>-5.95657339138526</v>
      </c>
      <c r="K269" s="176"/>
      <c r="L269" s="175">
        <f t="shared" si="8"/>
        <v>0.261593394899938</v>
      </c>
      <c r="M269" s="85"/>
      <c r="N269" s="113"/>
      <c r="O269" s="113"/>
      <c r="P269" s="193">
        <f t="shared" si="10"/>
        <v>0.626942338066703</v>
      </c>
      <c r="Q269" s="193">
        <f t="shared" si="10"/>
        <v>1.4612837242547</v>
      </c>
      <c r="R269" s="193">
        <f t="shared" si="10"/>
        <v>-0.480789698039016</v>
      </c>
      <c r="S269" s="193">
        <f t="shared" si="9"/>
        <v>-0.561062784682631</v>
      </c>
      <c r="U269" s="193"/>
      <c r="AB269" s="198"/>
      <c r="AC269" s="198"/>
      <c r="AD269" s="198"/>
      <c r="AE269" s="198"/>
      <c r="AF269" s="198"/>
    </row>
    <row r="270" spans="1:32">
      <c r="A270" s="156" t="s">
        <v>1284</v>
      </c>
      <c r="B270" s="156"/>
      <c r="C270" s="157" t="s">
        <v>537</v>
      </c>
      <c r="D270" s="157"/>
      <c r="E270" s="167"/>
      <c r="F270" s="168">
        <f>calcs!C263+calcs!H263+calcs!M263+calcs!R263+calcs!W263+calcs!AB263+calcs!AG263+calcs!AL263+calcs!AQ263+calcs!AV263+calcs!BA263+calcs!BF263</f>
        <v>-7.49368843370623</v>
      </c>
      <c r="G270" s="168">
        <f>calcs!D263+calcs!I263+calcs!N263+calcs!S263+calcs!X263+calcs!AC263+calcs!AH263+calcs!AM263+calcs!AR263+calcs!AW263+calcs!BB263+calcs!BG263</f>
        <v>-8.0765585543839</v>
      </c>
      <c r="H270" s="168">
        <f>calcs!E263+calcs!J263+calcs!O263+calcs!T263+calcs!Y263+calcs!AD263+calcs!AI263+calcs!AN263+calcs!AS263+calcs!AX263+calcs!BC263+calcs!BH263</f>
        <v>-7.06359841452161</v>
      </c>
      <c r="I270" s="168">
        <f>calcs!F263+calcs!K263+calcs!P263+calcs!U263+calcs!Z263+calcs!AE263+calcs!AJ263+calcs!AO263+calcs!AT263+calcs!AY263+calcs!BD263+calcs!BI263</f>
        <v>-6.74770045920918</v>
      </c>
      <c r="J270" s="168">
        <f>calcs!G263+calcs!L263+calcs!Q263+calcs!V263+calcs!AA263+calcs!AF263+calcs!AK263+calcs!AP263+calcs!AU263+calcs!AZ263+calcs!BE263+calcs!BJ263</f>
        <v>-7.08831083697947</v>
      </c>
      <c r="K270" s="22"/>
      <c r="L270" s="175">
        <f t="shared" ref="L270:L333" si="11">SUM(P270:S270)/4</f>
        <v>0.10134439918169</v>
      </c>
      <c r="M270" s="85"/>
      <c r="N270" s="113"/>
      <c r="O270" s="113"/>
      <c r="P270" s="193">
        <f t="shared" si="10"/>
        <v>-0.582870120677677</v>
      </c>
      <c r="Q270" s="193">
        <f t="shared" si="10"/>
        <v>1.0129601398623</v>
      </c>
      <c r="R270" s="193">
        <f t="shared" si="10"/>
        <v>0.31589795531243</v>
      </c>
      <c r="S270" s="193">
        <f t="shared" si="9"/>
        <v>-0.340610377770288</v>
      </c>
      <c r="U270" s="193"/>
      <c r="AB270" s="198"/>
      <c r="AC270" s="198"/>
      <c r="AD270" s="198"/>
      <c r="AE270" s="198"/>
      <c r="AF270" s="198"/>
    </row>
    <row r="271" spans="1:32">
      <c r="A271" s="158" t="s">
        <v>1284</v>
      </c>
      <c r="B271" s="158"/>
      <c r="C271" s="159" t="s">
        <v>539</v>
      </c>
      <c r="D271" s="159"/>
      <c r="E271" s="169"/>
      <c r="F271" s="168">
        <f>calcs!C264+calcs!H264+calcs!M264+calcs!R264+calcs!W264+calcs!AB264+calcs!AG264+calcs!AL264+calcs!AQ264+calcs!AV264+calcs!BA264+calcs!BF264</f>
        <v>-5.81577269368276</v>
      </c>
      <c r="G271" s="168">
        <f>calcs!D264+calcs!I264+calcs!N264+calcs!S264+calcs!X264+calcs!AC264+calcs!AH264+calcs!AM264+calcs!AR264+calcs!AW264+calcs!BB264+calcs!BG264</f>
        <v>-7.31477837880699</v>
      </c>
      <c r="H271" s="168">
        <f>calcs!E264+calcs!J264+calcs!O264+calcs!T264+calcs!Y264+calcs!AD264+calcs!AI264+calcs!AN264+calcs!AS264+calcs!AX264+calcs!BC264+calcs!BH264</f>
        <v>-5.40280502727867</v>
      </c>
      <c r="I271" s="168">
        <f>calcs!F264+calcs!K264+calcs!P264+calcs!U264+calcs!Z264+calcs!AE264+calcs!AJ264+calcs!AO264+calcs!AT264+calcs!AY264+calcs!BD264+calcs!BI264</f>
        <v>-5.50066552755856</v>
      </c>
      <c r="J271" s="168">
        <f>calcs!G264+calcs!L264+calcs!Q264+calcs!V264+calcs!AA264+calcs!AF264+calcs!AK264+calcs!AP264+calcs!AU264+calcs!AZ264+calcs!BE264+calcs!BJ264</f>
        <v>-6.021109026065</v>
      </c>
      <c r="K271" s="176"/>
      <c r="L271" s="175">
        <f t="shared" si="11"/>
        <v>-0.0513340830955604</v>
      </c>
      <c r="M271" s="85"/>
      <c r="N271" s="113"/>
      <c r="O271" s="113"/>
      <c r="P271" s="193">
        <f t="shared" si="10"/>
        <v>-1.49900568512423</v>
      </c>
      <c r="Q271" s="193">
        <f t="shared" si="10"/>
        <v>1.91197335152832</v>
      </c>
      <c r="R271" s="193">
        <f t="shared" si="10"/>
        <v>-0.0978605002798911</v>
      </c>
      <c r="S271" s="193">
        <f t="shared" si="9"/>
        <v>-0.52044349850644</v>
      </c>
      <c r="U271" s="193"/>
      <c r="AB271" s="198"/>
      <c r="AC271" s="198"/>
      <c r="AD271" s="198"/>
      <c r="AE271" s="198"/>
      <c r="AF271" s="198"/>
    </row>
    <row r="272" spans="1:32">
      <c r="A272" s="156" t="s">
        <v>1284</v>
      </c>
      <c r="B272" s="156"/>
      <c r="C272" s="157" t="s">
        <v>541</v>
      </c>
      <c r="D272" s="157"/>
      <c r="E272" s="167"/>
      <c r="F272" s="168">
        <f>calcs!C265+calcs!H265+calcs!M265+calcs!R265+calcs!W265+calcs!AB265+calcs!AG265+calcs!AL265+calcs!AQ265+calcs!AV265+calcs!BA265+calcs!BF265</f>
        <v>-8.25239531576258</v>
      </c>
      <c r="G272" s="168">
        <f>calcs!D265+calcs!I265+calcs!N265+calcs!S265+calcs!X265+calcs!AC265+calcs!AH265+calcs!AM265+calcs!AR265+calcs!AW265+calcs!BB265+calcs!BG265</f>
        <v>-8.52620011080267</v>
      </c>
      <c r="H272" s="168">
        <f>calcs!E265+calcs!J265+calcs!O265+calcs!T265+calcs!Y265+calcs!AD265+calcs!AI265+calcs!AN265+calcs!AS265+calcs!AX265+calcs!BC265+calcs!BH265</f>
        <v>-8.03616120554289</v>
      </c>
      <c r="I272" s="168">
        <f>calcs!F265+calcs!K265+calcs!P265+calcs!U265+calcs!Z265+calcs!AE265+calcs!AJ265+calcs!AO265+calcs!AT265+calcs!AY265+calcs!BD265+calcs!BI265</f>
        <v>-6.83157305645354</v>
      </c>
      <c r="J272" s="168">
        <f>calcs!G265+calcs!L265+calcs!Q265+calcs!V265+calcs!AA265+calcs!AF265+calcs!AK265+calcs!AP265+calcs!AU265+calcs!AZ265+calcs!BE265+calcs!BJ265</f>
        <v>-8.8002724817157</v>
      </c>
      <c r="K272" s="22"/>
      <c r="L272" s="175">
        <f t="shared" si="11"/>
        <v>-0.136969291488281</v>
      </c>
      <c r="M272" s="85"/>
      <c r="N272" s="113"/>
      <c r="O272" s="113"/>
      <c r="P272" s="193">
        <f t="shared" si="10"/>
        <v>-0.273804795040089</v>
      </c>
      <c r="Q272" s="193">
        <f t="shared" si="10"/>
        <v>0.490038905259775</v>
      </c>
      <c r="R272" s="193">
        <f t="shared" si="10"/>
        <v>1.20458814908935</v>
      </c>
      <c r="S272" s="193">
        <f t="shared" si="9"/>
        <v>-1.96869942526216</v>
      </c>
      <c r="U272" s="193"/>
      <c r="AB272" s="198"/>
      <c r="AC272" s="198"/>
      <c r="AD272" s="198"/>
      <c r="AE272" s="198"/>
      <c r="AF272" s="198"/>
    </row>
    <row r="273" spans="1:32">
      <c r="A273" s="158" t="s">
        <v>1284</v>
      </c>
      <c r="B273" s="158"/>
      <c r="C273" s="159" t="s">
        <v>316</v>
      </c>
      <c r="D273" s="159"/>
      <c r="E273" s="169"/>
      <c r="F273" s="168">
        <f>calcs!C266+calcs!H266+calcs!M266+calcs!R266+calcs!W266+calcs!AB266+calcs!AG266+calcs!AL266+calcs!AQ266+calcs!AV266+calcs!BA266+calcs!BF266</f>
        <v>-5.72332564387717</v>
      </c>
      <c r="G273" s="168">
        <f>calcs!D266+calcs!I266+calcs!N266+calcs!S266+calcs!X266+calcs!AC266+calcs!AH266+calcs!AM266+calcs!AR266+calcs!AW266+calcs!BB266+calcs!BG266</f>
        <v>-5.49644966242651</v>
      </c>
      <c r="H273" s="168">
        <f>calcs!E266+calcs!J266+calcs!O266+calcs!T266+calcs!Y266+calcs!AD266+calcs!AI266+calcs!AN266+calcs!AS266+calcs!AX266+calcs!BC266+calcs!BH266</f>
        <v>-5.02183430323012</v>
      </c>
      <c r="I273" s="168">
        <f>calcs!F266+calcs!K266+calcs!P266+calcs!U266+calcs!Z266+calcs!AE266+calcs!AJ266+calcs!AO266+calcs!AT266+calcs!AY266+calcs!BD266+calcs!BI266</f>
        <v>-4.4428673432698</v>
      </c>
      <c r="J273" s="168">
        <f>calcs!G266+calcs!L266+calcs!Q266+calcs!V266+calcs!AA266+calcs!AF266+calcs!AK266+calcs!AP266+calcs!AU266+calcs!AZ266+calcs!BE266+calcs!BJ266</f>
        <v>-4.43324004640687</v>
      </c>
      <c r="K273" s="176"/>
      <c r="L273" s="175">
        <f t="shared" si="11"/>
        <v>0.322521399367574</v>
      </c>
      <c r="M273" s="85"/>
      <c r="N273" s="113"/>
      <c r="O273" s="113"/>
      <c r="P273" s="193">
        <f t="shared" si="10"/>
        <v>0.226875981450663</v>
      </c>
      <c r="Q273" s="193">
        <f t="shared" si="10"/>
        <v>0.474615359196389</v>
      </c>
      <c r="R273" s="193">
        <f t="shared" si="10"/>
        <v>0.578966959960315</v>
      </c>
      <c r="S273" s="193">
        <f t="shared" si="9"/>
        <v>0.00962729686292718</v>
      </c>
      <c r="U273" s="193"/>
      <c r="AB273" s="198"/>
      <c r="AC273" s="198"/>
      <c r="AD273" s="198"/>
      <c r="AE273" s="198"/>
      <c r="AF273" s="198"/>
    </row>
    <row r="274" spans="1:32">
      <c r="A274" s="156" t="s">
        <v>1286</v>
      </c>
      <c r="B274" s="156"/>
      <c r="C274" s="157" t="s">
        <v>544</v>
      </c>
      <c r="D274" s="157"/>
      <c r="E274" s="167"/>
      <c r="F274" s="168">
        <f>calcs!C267+calcs!H267+calcs!M267+calcs!R267+calcs!W267+calcs!AB267+calcs!AG267+calcs!AL267+calcs!AQ267+calcs!AV267+calcs!BA267+calcs!BF267</f>
        <v>11.0959891716089</v>
      </c>
      <c r="G274" s="168">
        <f>calcs!D267+calcs!I267+calcs!N267+calcs!S267+calcs!X267+calcs!AC267+calcs!AH267+calcs!AM267+calcs!AR267+calcs!AW267+calcs!BB267+calcs!BG267</f>
        <v>11.6232370772389</v>
      </c>
      <c r="H274" s="168">
        <f>calcs!E267+calcs!J267+calcs!O267+calcs!T267+calcs!Y267+calcs!AD267+calcs!AI267+calcs!AN267+calcs!AS267+calcs!AX267+calcs!BC267+calcs!BH267</f>
        <v>11.2867611896858</v>
      </c>
      <c r="I274" s="168">
        <f>calcs!F267+calcs!K267+calcs!P267+calcs!U267+calcs!Z267+calcs!AE267+calcs!AJ267+calcs!AO267+calcs!AT267+calcs!AY267+calcs!BD267+calcs!BI267</f>
        <v>10.5916047808201</v>
      </c>
      <c r="J274" s="168">
        <f>calcs!G267+calcs!L267+calcs!Q267+calcs!V267+calcs!AA267+calcs!AF267+calcs!AK267+calcs!AP267+calcs!AU267+calcs!AZ267+calcs!BE267+calcs!BJ267</f>
        <v>10.5706349157592</v>
      </c>
      <c r="K274" s="22"/>
      <c r="L274" s="175">
        <f t="shared" si="11"/>
        <v>-0.13133856396244</v>
      </c>
      <c r="M274" s="85"/>
      <c r="N274" s="113"/>
      <c r="O274" s="113"/>
      <c r="P274" s="193">
        <f t="shared" si="10"/>
        <v>0.527247905629981</v>
      </c>
      <c r="Q274" s="193">
        <f t="shared" si="10"/>
        <v>-0.336475887553149</v>
      </c>
      <c r="R274" s="193">
        <f t="shared" si="10"/>
        <v>-0.695156408865666</v>
      </c>
      <c r="S274" s="193">
        <f t="shared" si="9"/>
        <v>-0.0209698650609269</v>
      </c>
      <c r="U274" s="193"/>
      <c r="AB274" s="198"/>
      <c r="AC274" s="198"/>
      <c r="AD274" s="198"/>
      <c r="AE274" s="198"/>
      <c r="AF274" s="198"/>
    </row>
    <row r="275" spans="1:32">
      <c r="A275" s="158" t="s">
        <v>1286</v>
      </c>
      <c r="B275" s="158"/>
      <c r="C275" s="159" t="s">
        <v>546</v>
      </c>
      <c r="D275" s="159"/>
      <c r="E275" s="169"/>
      <c r="F275" s="168">
        <f>calcs!C268+calcs!H268+calcs!M268+calcs!R268+calcs!W268+calcs!AB268+calcs!AG268+calcs!AL268+calcs!AQ268+calcs!AV268+calcs!BA268+calcs!BF268</f>
        <v>7.7340909369404</v>
      </c>
      <c r="G275" s="168">
        <f>calcs!D268+calcs!I268+calcs!N268+calcs!S268+calcs!X268+calcs!AC268+calcs!AH268+calcs!AM268+calcs!AR268+calcs!AW268+calcs!BB268+calcs!BG268</f>
        <v>8.84256335485599</v>
      </c>
      <c r="H275" s="168">
        <f>calcs!E268+calcs!J268+calcs!O268+calcs!T268+calcs!Y268+calcs!AD268+calcs!AI268+calcs!AN268+calcs!AS268+calcs!AX268+calcs!BC268+calcs!BH268</f>
        <v>8.59130676667727</v>
      </c>
      <c r="I275" s="168">
        <f>calcs!F268+calcs!K268+calcs!P268+calcs!U268+calcs!Z268+calcs!AE268+calcs!AJ268+calcs!AO268+calcs!AT268+calcs!AY268+calcs!BD268+calcs!BI268</f>
        <v>8.8845848151219</v>
      </c>
      <c r="J275" s="168">
        <f>calcs!G268+calcs!L268+calcs!Q268+calcs!V268+calcs!AA268+calcs!AF268+calcs!AK268+calcs!AP268+calcs!AU268+calcs!AZ268+calcs!BE268+calcs!BJ268</f>
        <v>8.20197541403844</v>
      </c>
      <c r="K275" s="176"/>
      <c r="L275" s="175">
        <f t="shared" si="11"/>
        <v>0.11697111927451</v>
      </c>
      <c r="M275" s="85"/>
      <c r="N275" s="113"/>
      <c r="O275" s="113"/>
      <c r="P275" s="193">
        <f t="shared" si="10"/>
        <v>1.10847241791559</v>
      </c>
      <c r="Q275" s="193">
        <f t="shared" si="10"/>
        <v>-0.251256588178721</v>
      </c>
      <c r="R275" s="193">
        <f t="shared" si="10"/>
        <v>0.293278048444634</v>
      </c>
      <c r="S275" s="193">
        <f t="shared" si="9"/>
        <v>-0.682609401083463</v>
      </c>
      <c r="U275" s="193"/>
      <c r="AB275" s="198"/>
      <c r="AC275" s="198"/>
      <c r="AD275" s="198"/>
      <c r="AE275" s="198"/>
      <c r="AF275" s="198"/>
    </row>
    <row r="276" spans="1:32">
      <c r="A276" s="156" t="s">
        <v>1286</v>
      </c>
      <c r="B276" s="156"/>
      <c r="C276" s="157" t="s">
        <v>79</v>
      </c>
      <c r="D276" s="157"/>
      <c r="E276" s="167"/>
      <c r="F276" s="168">
        <f>calcs!C269+calcs!H269+calcs!M269+calcs!R269+calcs!W269+calcs!AB269+calcs!AG269+calcs!AL269+calcs!AQ269+calcs!AV269+calcs!BA269+calcs!BF269</f>
        <v>4.89791706204272</v>
      </c>
      <c r="G276" s="168">
        <f>calcs!D269+calcs!I269+calcs!N269+calcs!S269+calcs!X269+calcs!AC269+calcs!AH269+calcs!AM269+calcs!AR269+calcs!AW269+calcs!BB269+calcs!BG269</f>
        <v>5.3587451738915</v>
      </c>
      <c r="H276" s="168">
        <f>calcs!E269+calcs!J269+calcs!O269+calcs!T269+calcs!Y269+calcs!AD269+calcs!AI269+calcs!AN269+calcs!AS269+calcs!AX269+calcs!BC269+calcs!BH269</f>
        <v>5.11796433590619</v>
      </c>
      <c r="I276" s="168">
        <f>calcs!F269+calcs!K269+calcs!P269+calcs!U269+calcs!Z269+calcs!AE269+calcs!AJ269+calcs!AO269+calcs!AT269+calcs!AY269+calcs!BD269+calcs!BI269</f>
        <v>4.81969710333894</v>
      </c>
      <c r="J276" s="168">
        <f>calcs!G269+calcs!L269+calcs!Q269+calcs!V269+calcs!AA269+calcs!AF269+calcs!AK269+calcs!AP269+calcs!AU269+calcs!AZ269+calcs!BE269+calcs!BJ269</f>
        <v>5.48625359730771</v>
      </c>
      <c r="K276" s="22"/>
      <c r="L276" s="175">
        <f t="shared" si="11"/>
        <v>0.147084133816249</v>
      </c>
      <c r="M276" s="85"/>
      <c r="N276" s="113"/>
      <c r="O276" s="113"/>
      <c r="P276" s="193">
        <f t="shared" si="10"/>
        <v>0.460828111848786</v>
      </c>
      <c r="Q276" s="193">
        <f t="shared" si="10"/>
        <v>-0.240780837985309</v>
      </c>
      <c r="R276" s="193">
        <f t="shared" si="10"/>
        <v>-0.29826723256725</v>
      </c>
      <c r="S276" s="193">
        <f t="shared" si="9"/>
        <v>0.666556493968766</v>
      </c>
      <c r="U276" s="193"/>
      <c r="AB276" s="198"/>
      <c r="AC276" s="198"/>
      <c r="AD276" s="198"/>
      <c r="AE276" s="198"/>
      <c r="AF276" s="198"/>
    </row>
    <row r="277" spans="1:32">
      <c r="A277" s="158" t="s">
        <v>1286</v>
      </c>
      <c r="B277" s="158"/>
      <c r="C277" s="159" t="s">
        <v>549</v>
      </c>
      <c r="D277" s="159"/>
      <c r="E277" s="169"/>
      <c r="F277" s="168">
        <f>calcs!C270+calcs!H270+calcs!M270+calcs!R270+calcs!W270+calcs!AB270+calcs!AG270+calcs!AL270+calcs!AQ270+calcs!AV270+calcs!BA270+calcs!BF270</f>
        <v>2.38766696985914</v>
      </c>
      <c r="G277" s="168">
        <f>calcs!D270+calcs!I270+calcs!N270+calcs!S270+calcs!X270+calcs!AC270+calcs!AH270+calcs!AM270+calcs!AR270+calcs!AW270+calcs!BB270+calcs!BG270</f>
        <v>3.72806918115856</v>
      </c>
      <c r="H277" s="168">
        <f>calcs!E270+calcs!J270+calcs!O270+calcs!T270+calcs!Y270+calcs!AD270+calcs!AI270+calcs!AN270+calcs!AS270+calcs!AX270+calcs!BC270+calcs!BH270</f>
        <v>3.21745716471015</v>
      </c>
      <c r="I277" s="168">
        <f>calcs!F270+calcs!K270+calcs!P270+calcs!U270+calcs!Z270+calcs!AE270+calcs!AJ270+calcs!AO270+calcs!AT270+calcs!AY270+calcs!BD270+calcs!BI270</f>
        <v>4.39222656802314</v>
      </c>
      <c r="J277" s="168">
        <f>calcs!G270+calcs!L270+calcs!Q270+calcs!V270+calcs!AA270+calcs!AF270+calcs!AK270+calcs!AP270+calcs!AU270+calcs!AZ270+calcs!BE270+calcs!BJ270</f>
        <v>2.93318341135552</v>
      </c>
      <c r="K277" s="176"/>
      <c r="L277" s="175">
        <f t="shared" si="11"/>
        <v>0.136379110374096</v>
      </c>
      <c r="M277" s="85"/>
      <c r="N277" s="113"/>
      <c r="O277" s="113"/>
      <c r="P277" s="193">
        <f t="shared" si="10"/>
        <v>1.34040221129942</v>
      </c>
      <c r="Q277" s="193">
        <f t="shared" si="10"/>
        <v>-0.510612016448412</v>
      </c>
      <c r="R277" s="193">
        <f t="shared" si="10"/>
        <v>1.17476940331299</v>
      </c>
      <c r="S277" s="193">
        <f t="shared" si="10"/>
        <v>-1.45904315666762</v>
      </c>
      <c r="U277" s="193"/>
      <c r="AB277" s="198"/>
      <c r="AC277" s="198"/>
      <c r="AD277" s="198"/>
      <c r="AE277" s="198"/>
      <c r="AF277" s="198"/>
    </row>
    <row r="278" spans="1:32">
      <c r="A278" s="156" t="s">
        <v>1286</v>
      </c>
      <c r="B278" s="156"/>
      <c r="C278" s="157" t="s">
        <v>551</v>
      </c>
      <c r="D278" s="157"/>
      <c r="E278" s="167"/>
      <c r="F278" s="168">
        <f>calcs!C271+calcs!H271+calcs!M271+calcs!R271+calcs!W271+calcs!AB271+calcs!AG271+calcs!AL271+calcs!AQ271+calcs!AV271+calcs!BA271+calcs!BF271</f>
        <v>8.16257417848767</v>
      </c>
      <c r="G278" s="168">
        <f>calcs!D271+calcs!I271+calcs!N271+calcs!S271+calcs!X271+calcs!AC271+calcs!AH271+calcs!AM271+calcs!AR271+calcs!AW271+calcs!BB271+calcs!BG271</f>
        <v>7.38351328417828</v>
      </c>
      <c r="H278" s="168">
        <f>calcs!E271+calcs!J271+calcs!O271+calcs!T271+calcs!Y271+calcs!AD271+calcs!AI271+calcs!AN271+calcs!AS271+calcs!AX271+calcs!BC271+calcs!BH271</f>
        <v>7.9818696800027</v>
      </c>
      <c r="I278" s="168">
        <f>calcs!F271+calcs!K271+calcs!P271+calcs!U271+calcs!Z271+calcs!AE271+calcs!AJ271+calcs!AO271+calcs!AT271+calcs!AY271+calcs!BD271+calcs!BI271</f>
        <v>8.24362968129855</v>
      </c>
      <c r="J278" s="168">
        <f>calcs!G271+calcs!L271+calcs!Q271+calcs!V271+calcs!AA271+calcs!AF271+calcs!AK271+calcs!AP271+calcs!AU271+calcs!AZ271+calcs!BE271+calcs!BJ271</f>
        <v>8.3818201236452</v>
      </c>
      <c r="K278" s="22"/>
      <c r="L278" s="175">
        <f t="shared" si="11"/>
        <v>0.0548114862893812</v>
      </c>
      <c r="M278" s="85"/>
      <c r="N278" s="113"/>
      <c r="O278" s="113"/>
      <c r="P278" s="193">
        <f t="shared" ref="P278:S341" si="12">G278-F278</f>
        <v>-0.779060894309395</v>
      </c>
      <c r="Q278" s="193">
        <f t="shared" si="12"/>
        <v>0.598356395824426</v>
      </c>
      <c r="R278" s="193">
        <f t="shared" si="12"/>
        <v>0.261760001295849</v>
      </c>
      <c r="S278" s="193">
        <f t="shared" si="12"/>
        <v>0.138190442346644</v>
      </c>
      <c r="U278" s="193"/>
      <c r="AB278" s="198"/>
      <c r="AC278" s="198"/>
      <c r="AD278" s="198"/>
      <c r="AE278" s="198"/>
      <c r="AF278" s="198"/>
    </row>
    <row r="279" spans="1:32">
      <c r="A279" s="158" t="s">
        <v>1286</v>
      </c>
      <c r="B279" s="158"/>
      <c r="C279" s="159" t="s">
        <v>553</v>
      </c>
      <c r="D279" s="159"/>
      <c r="E279" s="169"/>
      <c r="F279" s="168">
        <f>calcs!C272+calcs!H272+calcs!M272+calcs!R272+calcs!W272+calcs!AB272+calcs!AG272+calcs!AL272+calcs!AQ272+calcs!AV272+calcs!BA272+calcs!BF272</f>
        <v>5.78481598818926</v>
      </c>
      <c r="G279" s="168">
        <f>calcs!D272+calcs!I272+calcs!N272+calcs!S272+calcs!X272+calcs!AC272+calcs!AH272+calcs!AM272+calcs!AR272+calcs!AW272+calcs!BB272+calcs!BG272</f>
        <v>6.65605618219275</v>
      </c>
      <c r="H279" s="168">
        <f>calcs!E272+calcs!J272+calcs!O272+calcs!T272+calcs!Y272+calcs!AD272+calcs!AI272+calcs!AN272+calcs!AS272+calcs!AX272+calcs!BC272+calcs!BH272</f>
        <v>6.18241170835195</v>
      </c>
      <c r="I279" s="168">
        <f>calcs!F272+calcs!K272+calcs!P272+calcs!U272+calcs!Z272+calcs!AE272+calcs!AJ272+calcs!AO272+calcs!AT272+calcs!AY272+calcs!BD272+calcs!BI272</f>
        <v>5.09487121071772</v>
      </c>
      <c r="J279" s="168">
        <f>calcs!G272+calcs!L272+calcs!Q272+calcs!V272+calcs!AA272+calcs!AF272+calcs!AK272+calcs!AP272+calcs!AU272+calcs!AZ272+calcs!BE272+calcs!BJ272</f>
        <v>5.09932503392444</v>
      </c>
      <c r="K279" s="176"/>
      <c r="L279" s="175">
        <f t="shared" si="11"/>
        <v>-0.171372738566206</v>
      </c>
      <c r="M279" s="85"/>
      <c r="N279" s="113"/>
      <c r="O279" s="113"/>
      <c r="P279" s="193">
        <f t="shared" si="12"/>
        <v>0.871240194003494</v>
      </c>
      <c r="Q279" s="193">
        <f t="shared" si="12"/>
        <v>-0.473644473840801</v>
      </c>
      <c r="R279" s="193">
        <f t="shared" si="12"/>
        <v>-1.08754049763423</v>
      </c>
      <c r="S279" s="193">
        <f t="shared" si="12"/>
        <v>0.00445382320671328</v>
      </c>
      <c r="U279" s="193"/>
      <c r="AB279" s="198"/>
      <c r="AC279" s="198"/>
      <c r="AD279" s="198"/>
      <c r="AE279" s="198"/>
      <c r="AF279" s="198"/>
    </row>
    <row r="280" spans="1:32">
      <c r="A280" s="156" t="s">
        <v>1286</v>
      </c>
      <c r="B280" s="156"/>
      <c r="C280" s="157" t="s">
        <v>555</v>
      </c>
      <c r="D280" s="157"/>
      <c r="E280" s="167"/>
      <c r="F280" s="168">
        <f>calcs!C273+calcs!H273+calcs!M273+calcs!R273+calcs!W273+calcs!AB273+calcs!AG273+calcs!AL273+calcs!AQ273+calcs!AV273+calcs!BA273+calcs!BF273</f>
        <v>9.67797434752497</v>
      </c>
      <c r="G280" s="168">
        <f>calcs!D273+calcs!I273+calcs!N273+calcs!S273+calcs!X273+calcs!AC273+calcs!AH273+calcs!AM273+calcs!AR273+calcs!AW273+calcs!BB273+calcs!BG273</f>
        <v>10.2362379252004</v>
      </c>
      <c r="H280" s="168">
        <f>calcs!E273+calcs!J273+calcs!O273+calcs!T273+calcs!Y273+calcs!AD273+calcs!AI273+calcs!AN273+calcs!AS273+calcs!AX273+calcs!BC273+calcs!BH273</f>
        <v>10.5492730379401</v>
      </c>
      <c r="I280" s="168">
        <f>calcs!F273+calcs!K273+calcs!P273+calcs!U273+calcs!Z273+calcs!AE273+calcs!AJ273+calcs!AO273+calcs!AT273+calcs!AY273+calcs!BD273+calcs!BI273</f>
        <v>9.98527207003355</v>
      </c>
      <c r="J280" s="168">
        <f>calcs!G273+calcs!L273+calcs!Q273+calcs!V273+calcs!AA273+calcs!AF273+calcs!AK273+calcs!AP273+calcs!AU273+calcs!AZ273+calcs!BE273+calcs!BJ273</f>
        <v>9.62649814455426</v>
      </c>
      <c r="K280" s="22"/>
      <c r="L280" s="175">
        <f t="shared" si="11"/>
        <v>-0.0128690507426761</v>
      </c>
      <c r="M280" s="85"/>
      <c r="N280" s="113"/>
      <c r="O280" s="113"/>
      <c r="P280" s="193">
        <f t="shared" si="12"/>
        <v>0.558263577675453</v>
      </c>
      <c r="Q280" s="193">
        <f t="shared" si="12"/>
        <v>0.31303511273971</v>
      </c>
      <c r="R280" s="193">
        <f t="shared" si="12"/>
        <v>-0.564000967906575</v>
      </c>
      <c r="S280" s="193">
        <f t="shared" si="12"/>
        <v>-0.358773925479293</v>
      </c>
      <c r="U280" s="193"/>
      <c r="AB280" s="198"/>
      <c r="AC280" s="198"/>
      <c r="AD280" s="198"/>
      <c r="AE280" s="198"/>
      <c r="AF280" s="198"/>
    </row>
    <row r="281" spans="1:32">
      <c r="A281" s="158" t="s">
        <v>1286</v>
      </c>
      <c r="B281" s="158"/>
      <c r="C281" s="159" t="s">
        <v>557</v>
      </c>
      <c r="D281" s="159"/>
      <c r="E281" s="169"/>
      <c r="F281" s="168">
        <f>calcs!C274+calcs!H274+calcs!M274+calcs!R274+calcs!W274+calcs!AB274+calcs!AG274+calcs!AL274+calcs!AQ274+calcs!AV274+calcs!BA274+calcs!BF274</f>
        <v>11.7712853849893</v>
      </c>
      <c r="G281" s="168">
        <f>calcs!D274+calcs!I274+calcs!N274+calcs!S274+calcs!X274+calcs!AC274+calcs!AH274+calcs!AM274+calcs!AR274+calcs!AW274+calcs!BB274+calcs!BG274</f>
        <v>11.1309163122479</v>
      </c>
      <c r="H281" s="168">
        <f>calcs!E274+calcs!J274+calcs!O274+calcs!T274+calcs!Y274+calcs!AD274+calcs!AI274+calcs!AN274+calcs!AS274+calcs!AX274+calcs!BC274+calcs!BH274</f>
        <v>12.4062533938776</v>
      </c>
      <c r="I281" s="168">
        <f>calcs!F274+calcs!K274+calcs!P274+calcs!U274+calcs!Z274+calcs!AE274+calcs!AJ274+calcs!AO274+calcs!AT274+calcs!AY274+calcs!BD274+calcs!BI274</f>
        <v>11.2803959614316</v>
      </c>
      <c r="J281" s="168">
        <f>calcs!G274+calcs!L274+calcs!Q274+calcs!V274+calcs!AA274+calcs!AF274+calcs!AK274+calcs!AP274+calcs!AU274+calcs!AZ274+calcs!BE274+calcs!BJ274</f>
        <v>11.0152388786689</v>
      </c>
      <c r="K281" s="176"/>
      <c r="L281" s="175">
        <f t="shared" si="11"/>
        <v>-0.189011626580089</v>
      </c>
      <c r="M281" s="85"/>
      <c r="N281" s="113"/>
      <c r="O281" s="113"/>
      <c r="P281" s="193">
        <f t="shared" si="12"/>
        <v>-0.640369072741398</v>
      </c>
      <c r="Q281" s="193">
        <f t="shared" si="12"/>
        <v>1.27533708162967</v>
      </c>
      <c r="R281" s="193">
        <f t="shared" si="12"/>
        <v>-1.12585743244601</v>
      </c>
      <c r="S281" s="193">
        <f t="shared" si="12"/>
        <v>-0.265157082762617</v>
      </c>
      <c r="U281" s="193"/>
      <c r="AB281" s="198"/>
      <c r="AC281" s="198"/>
      <c r="AD281" s="198"/>
      <c r="AE281" s="198"/>
      <c r="AF281" s="198"/>
    </row>
    <row r="282" spans="1:32">
      <c r="A282" s="156" t="s">
        <v>1286</v>
      </c>
      <c r="B282" s="156"/>
      <c r="C282" s="157" t="s">
        <v>559</v>
      </c>
      <c r="D282" s="157"/>
      <c r="E282" s="167"/>
      <c r="F282" s="168">
        <f>calcs!C275+calcs!H275+calcs!M275+calcs!R275+calcs!W275+calcs!AB275+calcs!AG275+calcs!AL275+calcs!AQ275+calcs!AV275+calcs!BA275+calcs!BF275</f>
        <v>8.44204013718903</v>
      </c>
      <c r="G282" s="168">
        <f>calcs!D275+calcs!I275+calcs!N275+calcs!S275+calcs!X275+calcs!AC275+calcs!AH275+calcs!AM275+calcs!AR275+calcs!AW275+calcs!BB275+calcs!BG275</f>
        <v>8.68818624587085</v>
      </c>
      <c r="H282" s="168">
        <f>calcs!E275+calcs!J275+calcs!O275+calcs!T275+calcs!Y275+calcs!AD275+calcs!AI275+calcs!AN275+calcs!AS275+calcs!AX275+calcs!BC275+calcs!BH275</f>
        <v>8.54577237585844</v>
      </c>
      <c r="I282" s="168">
        <f>calcs!F275+calcs!K275+calcs!P275+calcs!U275+calcs!Z275+calcs!AE275+calcs!AJ275+calcs!AO275+calcs!AT275+calcs!AY275+calcs!BD275+calcs!BI275</f>
        <v>7.58846975453479</v>
      </c>
      <c r="J282" s="168">
        <f>calcs!G275+calcs!L275+calcs!Q275+calcs!V275+calcs!AA275+calcs!AF275+calcs!AK275+calcs!AP275+calcs!AU275+calcs!AZ275+calcs!BE275+calcs!BJ275</f>
        <v>7.90876264711546</v>
      </c>
      <c r="K282" s="22"/>
      <c r="L282" s="175">
        <f t="shared" si="11"/>
        <v>-0.133319372518393</v>
      </c>
      <c r="M282" s="85"/>
      <c r="N282" s="113"/>
      <c r="O282" s="113"/>
      <c r="P282" s="193">
        <f t="shared" si="12"/>
        <v>0.24614610868182</v>
      </c>
      <c r="Q282" s="193">
        <f t="shared" si="12"/>
        <v>-0.142413870012414</v>
      </c>
      <c r="R282" s="193">
        <f t="shared" si="12"/>
        <v>-0.957302621323644</v>
      </c>
      <c r="S282" s="193">
        <f t="shared" si="12"/>
        <v>0.320292892580666</v>
      </c>
      <c r="U282" s="193"/>
      <c r="AB282" s="198"/>
      <c r="AC282" s="198"/>
      <c r="AD282" s="198"/>
      <c r="AE282" s="198"/>
      <c r="AF282" s="198"/>
    </row>
    <row r="283" spans="1:32">
      <c r="A283" s="158" t="s">
        <v>1286</v>
      </c>
      <c r="B283" s="158"/>
      <c r="C283" s="159" t="s">
        <v>561</v>
      </c>
      <c r="D283" s="159"/>
      <c r="E283" s="169"/>
      <c r="F283" s="168">
        <f>calcs!C276+calcs!H276+calcs!M276+calcs!R276+calcs!W276+calcs!AB276+calcs!AG276+calcs!AL276+calcs!AQ276+calcs!AV276+calcs!BA276+calcs!BF276</f>
        <v>2.54209845608092</v>
      </c>
      <c r="G283" s="168">
        <f>calcs!D276+calcs!I276+calcs!N276+calcs!S276+calcs!X276+calcs!AC276+calcs!AH276+calcs!AM276+calcs!AR276+calcs!AW276+calcs!BB276+calcs!BG276</f>
        <v>2.70834743037644</v>
      </c>
      <c r="H283" s="168">
        <f>calcs!E276+calcs!J276+calcs!O276+calcs!T276+calcs!Y276+calcs!AD276+calcs!AI276+calcs!AN276+calcs!AS276+calcs!AX276+calcs!BC276+calcs!BH276</f>
        <v>2.9849528353888</v>
      </c>
      <c r="I283" s="168">
        <f>calcs!F276+calcs!K276+calcs!P276+calcs!U276+calcs!Z276+calcs!AE276+calcs!AJ276+calcs!AO276+calcs!AT276+calcs!AY276+calcs!BD276+calcs!BI276</f>
        <v>2.61279666576015</v>
      </c>
      <c r="J283" s="168">
        <f>calcs!G276+calcs!L276+calcs!Q276+calcs!V276+calcs!AA276+calcs!AF276+calcs!AK276+calcs!AP276+calcs!AU276+calcs!AZ276+calcs!BE276+calcs!BJ276</f>
        <v>3.47217312668625</v>
      </c>
      <c r="K283" s="176"/>
      <c r="L283" s="175">
        <f t="shared" si="11"/>
        <v>0.232518667651332</v>
      </c>
      <c r="M283" s="85"/>
      <c r="N283" s="113"/>
      <c r="O283" s="113"/>
      <c r="P283" s="193">
        <f t="shared" si="12"/>
        <v>0.166248974295519</v>
      </c>
      <c r="Q283" s="193">
        <f t="shared" si="12"/>
        <v>0.276605405012361</v>
      </c>
      <c r="R283" s="193">
        <f t="shared" si="12"/>
        <v>-0.372156169628652</v>
      </c>
      <c r="S283" s="193">
        <f t="shared" si="12"/>
        <v>0.859376460926101</v>
      </c>
      <c r="U283" s="193"/>
      <c r="AB283" s="198"/>
      <c r="AC283" s="198"/>
      <c r="AD283" s="198"/>
      <c r="AE283" s="198"/>
      <c r="AF283" s="198"/>
    </row>
    <row r="284" spans="1:32">
      <c r="A284" s="156" t="s">
        <v>1286</v>
      </c>
      <c r="B284" s="156"/>
      <c r="C284" s="157" t="s">
        <v>563</v>
      </c>
      <c r="D284" s="157"/>
      <c r="E284" s="167"/>
      <c r="F284" s="168">
        <f>calcs!C277+calcs!H277+calcs!M277+calcs!R277+calcs!W277+calcs!AB277+calcs!AG277+calcs!AL277+calcs!AQ277+calcs!AV277+calcs!BA277+calcs!BF277</f>
        <v>7.61692277979193</v>
      </c>
      <c r="G284" s="168">
        <f>calcs!D277+calcs!I277+calcs!N277+calcs!S277+calcs!X277+calcs!AC277+calcs!AH277+calcs!AM277+calcs!AR277+calcs!AW277+calcs!BB277+calcs!BG277</f>
        <v>7.0545186669545</v>
      </c>
      <c r="H284" s="168">
        <f>calcs!E277+calcs!J277+calcs!O277+calcs!T277+calcs!Y277+calcs!AD277+calcs!AI277+calcs!AN277+calcs!AS277+calcs!AX277+calcs!BC277+calcs!BH277</f>
        <v>7.75096150890578</v>
      </c>
      <c r="I284" s="168">
        <f>calcs!F277+calcs!K277+calcs!P277+calcs!U277+calcs!Z277+calcs!AE277+calcs!AJ277+calcs!AO277+calcs!AT277+calcs!AY277+calcs!BD277+calcs!BI277</f>
        <v>7.48540677008414</v>
      </c>
      <c r="J284" s="168">
        <f>calcs!G277+calcs!L277+calcs!Q277+calcs!V277+calcs!AA277+calcs!AF277+calcs!AK277+calcs!AP277+calcs!AU277+calcs!AZ277+calcs!BE277+calcs!BJ277</f>
        <v>6.35014071308379</v>
      </c>
      <c r="K284" s="22"/>
      <c r="L284" s="175">
        <f t="shared" si="11"/>
        <v>-0.316695516677035</v>
      </c>
      <c r="M284" s="85"/>
      <c r="N284" s="113"/>
      <c r="O284" s="113"/>
      <c r="P284" s="193">
        <f t="shared" si="12"/>
        <v>-0.562404112837429</v>
      </c>
      <c r="Q284" s="193">
        <f t="shared" si="12"/>
        <v>0.69644284195128</v>
      </c>
      <c r="R284" s="193">
        <f t="shared" si="12"/>
        <v>-0.265554738821637</v>
      </c>
      <c r="S284" s="193">
        <f t="shared" si="12"/>
        <v>-1.13526605700035</v>
      </c>
      <c r="U284" s="193"/>
      <c r="AB284" s="198"/>
      <c r="AC284" s="198"/>
      <c r="AD284" s="198"/>
      <c r="AE284" s="198"/>
      <c r="AF284" s="198"/>
    </row>
    <row r="285" spans="1:32">
      <c r="A285" s="158" t="s">
        <v>1286</v>
      </c>
      <c r="B285" s="158"/>
      <c r="C285" s="159" t="s">
        <v>565</v>
      </c>
      <c r="D285" s="159"/>
      <c r="E285" s="169"/>
      <c r="F285" s="168">
        <f>calcs!C278+calcs!H278+calcs!M278+calcs!R278+calcs!W278+calcs!AB278+calcs!AG278+calcs!AL278+calcs!AQ278+calcs!AV278+calcs!BA278+calcs!BF278</f>
        <v>2.53281885674051</v>
      </c>
      <c r="G285" s="168">
        <f>calcs!D278+calcs!I278+calcs!N278+calcs!S278+calcs!X278+calcs!AC278+calcs!AH278+calcs!AM278+calcs!AR278+calcs!AW278+calcs!BB278+calcs!BG278</f>
        <v>2.81313680770113</v>
      </c>
      <c r="H285" s="168">
        <f>calcs!E278+calcs!J278+calcs!O278+calcs!T278+calcs!Y278+calcs!AD278+calcs!AI278+calcs!AN278+calcs!AS278+calcs!AX278+calcs!BC278+calcs!BH278</f>
        <v>3.13558808824973</v>
      </c>
      <c r="I285" s="168">
        <f>calcs!F278+calcs!K278+calcs!P278+calcs!U278+calcs!Z278+calcs!AE278+calcs!AJ278+calcs!AO278+calcs!AT278+calcs!AY278+calcs!BD278+calcs!BI278</f>
        <v>2.79308978645428</v>
      </c>
      <c r="J285" s="168">
        <f>calcs!G278+calcs!L278+calcs!Q278+calcs!V278+calcs!AA278+calcs!AF278+calcs!AK278+calcs!AP278+calcs!AU278+calcs!AZ278+calcs!BE278+calcs!BJ278</f>
        <v>2.07364147362177</v>
      </c>
      <c r="K285" s="176"/>
      <c r="L285" s="175">
        <f t="shared" si="11"/>
        <v>-0.114794345779684</v>
      </c>
      <c r="M285" s="85"/>
      <c r="N285" s="113"/>
      <c r="O285" s="113"/>
      <c r="P285" s="193">
        <f t="shared" si="12"/>
        <v>0.280317950960618</v>
      </c>
      <c r="Q285" s="193">
        <f t="shared" si="12"/>
        <v>0.322451280548605</v>
      </c>
      <c r="R285" s="193">
        <f t="shared" si="12"/>
        <v>-0.342498301795454</v>
      </c>
      <c r="S285" s="193">
        <f t="shared" si="12"/>
        <v>-0.719448312832506</v>
      </c>
      <c r="U285" s="193"/>
      <c r="AB285" s="198"/>
      <c r="AC285" s="198"/>
      <c r="AD285" s="198"/>
      <c r="AE285" s="198"/>
      <c r="AF285" s="198"/>
    </row>
    <row r="286" spans="1:32">
      <c r="A286" s="156" t="s">
        <v>1286</v>
      </c>
      <c r="B286" s="156"/>
      <c r="C286" s="157" t="s">
        <v>567</v>
      </c>
      <c r="D286" s="157"/>
      <c r="E286" s="167"/>
      <c r="F286" s="168">
        <f>calcs!C279+calcs!H279+calcs!M279+calcs!R279+calcs!W279+calcs!AB279+calcs!AG279+calcs!AL279+calcs!AQ279+calcs!AV279+calcs!BA279+calcs!BF279</f>
        <v>10.1033635188268</v>
      </c>
      <c r="G286" s="168">
        <f>calcs!D279+calcs!I279+calcs!N279+calcs!S279+calcs!X279+calcs!AC279+calcs!AH279+calcs!AM279+calcs!AR279+calcs!AW279+calcs!BB279+calcs!BG279</f>
        <v>10.217790208714</v>
      </c>
      <c r="H286" s="168">
        <f>calcs!E279+calcs!J279+calcs!O279+calcs!T279+calcs!Y279+calcs!AD279+calcs!AI279+calcs!AN279+calcs!AS279+calcs!AX279+calcs!BC279+calcs!BH279</f>
        <v>10.250866247383</v>
      </c>
      <c r="I286" s="168">
        <f>calcs!F279+calcs!K279+calcs!P279+calcs!U279+calcs!Z279+calcs!AE279+calcs!AJ279+calcs!AO279+calcs!AT279+calcs!AY279+calcs!BD279+calcs!BI279</f>
        <v>10.392838166399</v>
      </c>
      <c r="J286" s="168">
        <f>calcs!G279+calcs!L279+calcs!Q279+calcs!V279+calcs!AA279+calcs!AF279+calcs!AK279+calcs!AP279+calcs!AU279+calcs!AZ279+calcs!BE279+calcs!BJ279</f>
        <v>9.91516173577655</v>
      </c>
      <c r="K286" s="22"/>
      <c r="L286" s="175">
        <f t="shared" si="11"/>
        <v>-0.0470504457625549</v>
      </c>
      <c r="M286" s="85"/>
      <c r="N286" s="113"/>
      <c r="O286" s="113"/>
      <c r="P286" s="193">
        <f t="shared" si="12"/>
        <v>0.114426689887273</v>
      </c>
      <c r="Q286" s="193">
        <f t="shared" si="12"/>
        <v>0.0330760386689644</v>
      </c>
      <c r="R286" s="193">
        <f t="shared" si="12"/>
        <v>0.141971919015988</v>
      </c>
      <c r="S286" s="193">
        <f t="shared" si="12"/>
        <v>-0.477676430622445</v>
      </c>
      <c r="U286" s="193"/>
      <c r="AB286" s="198"/>
      <c r="AC286" s="198"/>
      <c r="AD286" s="198"/>
      <c r="AE286" s="198"/>
      <c r="AF286" s="198"/>
    </row>
    <row r="287" spans="1:32">
      <c r="A287" s="158" t="s">
        <v>1286</v>
      </c>
      <c r="B287" s="158"/>
      <c r="C287" s="159" t="s">
        <v>569</v>
      </c>
      <c r="D287" s="159"/>
      <c r="E287" s="169"/>
      <c r="F287" s="168">
        <f>calcs!C280+calcs!H280+calcs!M280+calcs!R280+calcs!W280+calcs!AB280+calcs!AG280+calcs!AL280+calcs!AQ280+calcs!AV280+calcs!BA280+calcs!BF280</f>
        <v>12.478261079138</v>
      </c>
      <c r="G287" s="168">
        <f>calcs!D280+calcs!I280+calcs!N280+calcs!S280+calcs!X280+calcs!AC280+calcs!AH280+calcs!AM280+calcs!AR280+calcs!AW280+calcs!BB280+calcs!BG280</f>
        <v>12.2387541661883</v>
      </c>
      <c r="H287" s="168">
        <f>calcs!E280+calcs!J280+calcs!O280+calcs!T280+calcs!Y280+calcs!AD280+calcs!AI280+calcs!AN280+calcs!AS280+calcs!AX280+calcs!BC280+calcs!BH280</f>
        <v>13.0813836573973</v>
      </c>
      <c r="I287" s="168">
        <f>calcs!F280+calcs!K280+calcs!P280+calcs!U280+calcs!Z280+calcs!AE280+calcs!AJ280+calcs!AO280+calcs!AT280+calcs!AY280+calcs!BD280+calcs!BI280</f>
        <v>12.4067041398676</v>
      </c>
      <c r="J287" s="168">
        <f>calcs!G280+calcs!L280+calcs!Q280+calcs!V280+calcs!AA280+calcs!AF280+calcs!AK280+calcs!AP280+calcs!AU280+calcs!AZ280+calcs!BE280+calcs!BJ280</f>
        <v>12.2906900231379</v>
      </c>
      <c r="K287" s="176"/>
      <c r="L287" s="175">
        <f t="shared" si="11"/>
        <v>-0.0468927640000243</v>
      </c>
      <c r="M287" s="85"/>
      <c r="N287" s="113"/>
      <c r="O287" s="113"/>
      <c r="P287" s="193">
        <f t="shared" si="12"/>
        <v>-0.239506912949722</v>
      </c>
      <c r="Q287" s="193">
        <f t="shared" si="12"/>
        <v>0.842629491208998</v>
      </c>
      <c r="R287" s="193">
        <f t="shared" si="12"/>
        <v>-0.67467951752964</v>
      </c>
      <c r="S287" s="193">
        <f t="shared" si="12"/>
        <v>-0.116014116729733</v>
      </c>
      <c r="U287" s="193"/>
      <c r="AB287" s="198"/>
      <c r="AC287" s="198"/>
      <c r="AD287" s="198"/>
      <c r="AE287" s="198"/>
      <c r="AF287" s="198"/>
    </row>
    <row r="288" spans="1:32">
      <c r="A288" s="156" t="s">
        <v>1286</v>
      </c>
      <c r="B288" s="156"/>
      <c r="C288" s="157" t="s">
        <v>177</v>
      </c>
      <c r="D288" s="157"/>
      <c r="E288" s="167"/>
      <c r="F288" s="168">
        <f>calcs!C281+calcs!H281+calcs!M281+calcs!R281+calcs!W281+calcs!AB281+calcs!AG281+calcs!AL281+calcs!AQ281+calcs!AV281+calcs!BA281+calcs!BF281</f>
        <v>5.19959844898094</v>
      </c>
      <c r="G288" s="168">
        <f>calcs!D281+calcs!I281+calcs!N281+calcs!S281+calcs!X281+calcs!AC281+calcs!AH281+calcs!AM281+calcs!AR281+calcs!AW281+calcs!BB281+calcs!BG281</f>
        <v>5.85176263206153</v>
      </c>
      <c r="H288" s="168">
        <f>calcs!E281+calcs!J281+calcs!O281+calcs!T281+calcs!Y281+calcs!AD281+calcs!AI281+calcs!AN281+calcs!AS281+calcs!AX281+calcs!BC281+calcs!BH281</f>
        <v>6.11921769799534</v>
      </c>
      <c r="I288" s="168">
        <f>calcs!F281+calcs!K281+calcs!P281+calcs!U281+calcs!Z281+calcs!AE281+calcs!AJ281+calcs!AO281+calcs!AT281+calcs!AY281+calcs!BD281+calcs!BI281</f>
        <v>4.81785925894739</v>
      </c>
      <c r="J288" s="168">
        <f>calcs!G281+calcs!L281+calcs!Q281+calcs!V281+calcs!AA281+calcs!AF281+calcs!AK281+calcs!AP281+calcs!AU281+calcs!AZ281+calcs!BE281+calcs!BJ281</f>
        <v>4.96816195369167</v>
      </c>
      <c r="K288" s="22"/>
      <c r="L288" s="175">
        <f t="shared" si="11"/>
        <v>-0.0578591238223161</v>
      </c>
      <c r="M288" s="85"/>
      <c r="N288" s="113"/>
      <c r="O288" s="113"/>
      <c r="P288" s="193">
        <f t="shared" si="12"/>
        <v>0.652164183080592</v>
      </c>
      <c r="Q288" s="193">
        <f t="shared" si="12"/>
        <v>0.267455065933816</v>
      </c>
      <c r="R288" s="193">
        <f t="shared" si="12"/>
        <v>-1.30135843904796</v>
      </c>
      <c r="S288" s="193">
        <f t="shared" si="12"/>
        <v>0.150302694744286</v>
      </c>
      <c r="U288" s="193"/>
      <c r="AB288" s="198"/>
      <c r="AC288" s="198"/>
      <c r="AD288" s="198"/>
      <c r="AE288" s="198"/>
      <c r="AF288" s="198"/>
    </row>
    <row r="289" spans="1:32">
      <c r="A289" s="158" t="s">
        <v>1286</v>
      </c>
      <c r="B289" s="158"/>
      <c r="C289" s="159" t="s">
        <v>572</v>
      </c>
      <c r="D289" s="159"/>
      <c r="E289" s="169"/>
      <c r="F289" s="168">
        <f>calcs!C282+calcs!H282+calcs!M282+calcs!R282+calcs!W282+calcs!AB282+calcs!AG282+calcs!AL282+calcs!AQ282+calcs!AV282+calcs!BA282+calcs!BF282</f>
        <v>7.6353935240256</v>
      </c>
      <c r="G289" s="168">
        <f>calcs!D282+calcs!I282+calcs!N282+calcs!S282+calcs!X282+calcs!AC282+calcs!AH282+calcs!AM282+calcs!AR282+calcs!AW282+calcs!BB282+calcs!BG282</f>
        <v>7.28406973950717</v>
      </c>
      <c r="H289" s="168">
        <f>calcs!E282+calcs!J282+calcs!O282+calcs!T282+calcs!Y282+calcs!AD282+calcs!AI282+calcs!AN282+calcs!AS282+calcs!AX282+calcs!BC282+calcs!BH282</f>
        <v>7.40512915157745</v>
      </c>
      <c r="I289" s="168">
        <f>calcs!F282+calcs!K282+calcs!P282+calcs!U282+calcs!Z282+calcs!AE282+calcs!AJ282+calcs!AO282+calcs!AT282+calcs!AY282+calcs!BD282+calcs!BI282</f>
        <v>7.11322183969539</v>
      </c>
      <c r="J289" s="168">
        <f>calcs!G282+calcs!L282+calcs!Q282+calcs!V282+calcs!AA282+calcs!AF282+calcs!AK282+calcs!AP282+calcs!AU282+calcs!AZ282+calcs!BE282+calcs!BJ282</f>
        <v>6.90098571064094</v>
      </c>
      <c r="K289" s="176"/>
      <c r="L289" s="175">
        <f t="shared" si="11"/>
        <v>-0.183601953346164</v>
      </c>
      <c r="M289" s="85"/>
      <c r="N289" s="113"/>
      <c r="O289" s="113"/>
      <c r="P289" s="193">
        <f t="shared" si="12"/>
        <v>-0.35132378451843</v>
      </c>
      <c r="Q289" s="193">
        <f t="shared" si="12"/>
        <v>0.12105941207028</v>
      </c>
      <c r="R289" s="193">
        <f t="shared" si="12"/>
        <v>-0.291907311882057</v>
      </c>
      <c r="S289" s="193">
        <f t="shared" si="12"/>
        <v>-0.212236129054449</v>
      </c>
      <c r="U289" s="193"/>
      <c r="AB289" s="198"/>
      <c r="AC289" s="198"/>
      <c r="AD289" s="198"/>
      <c r="AE289" s="198"/>
      <c r="AF289" s="198"/>
    </row>
    <row r="290" spans="1:32">
      <c r="A290" s="156" t="s">
        <v>1286</v>
      </c>
      <c r="B290" s="156"/>
      <c r="C290" s="157" t="s">
        <v>574</v>
      </c>
      <c r="D290" s="157"/>
      <c r="E290" s="167"/>
      <c r="F290" s="168">
        <f>calcs!C283+calcs!H283+calcs!M283+calcs!R283+calcs!W283+calcs!AB283+calcs!AG283+calcs!AL283+calcs!AQ283+calcs!AV283+calcs!BA283+calcs!BF283</f>
        <v>2.33370784689414</v>
      </c>
      <c r="G290" s="168">
        <f>calcs!D283+calcs!I283+calcs!N283+calcs!S283+calcs!X283+calcs!AC283+calcs!AH283+calcs!AM283+calcs!AR283+calcs!AW283+calcs!BB283+calcs!BG283</f>
        <v>2.63855954591077</v>
      </c>
      <c r="H290" s="168">
        <f>calcs!E283+calcs!J283+calcs!O283+calcs!T283+calcs!Y283+calcs!AD283+calcs!AI283+calcs!AN283+calcs!AS283+calcs!AX283+calcs!BC283+calcs!BH283</f>
        <v>1.43638285152356</v>
      </c>
      <c r="I290" s="168">
        <f>calcs!F283+calcs!K283+calcs!P283+calcs!U283+calcs!Z283+calcs!AE283+calcs!AJ283+calcs!AO283+calcs!AT283+calcs!AY283+calcs!BD283+calcs!BI283</f>
        <v>0.239693127821583</v>
      </c>
      <c r="J290" s="168">
        <f>calcs!G283+calcs!L283+calcs!Q283+calcs!V283+calcs!AA283+calcs!AF283+calcs!AK283+calcs!AP283+calcs!AU283+calcs!AZ283+calcs!BE283+calcs!BJ283</f>
        <v>0.84360032690437</v>
      </c>
      <c r="K290" s="22"/>
      <c r="L290" s="175">
        <f t="shared" si="11"/>
        <v>-0.372526879997444</v>
      </c>
      <c r="M290" s="85"/>
      <c r="N290" s="113"/>
      <c r="O290" s="113"/>
      <c r="P290" s="193">
        <f t="shared" si="12"/>
        <v>0.304851699016622</v>
      </c>
      <c r="Q290" s="193">
        <f t="shared" si="12"/>
        <v>-1.2021766943872</v>
      </c>
      <c r="R290" s="193">
        <f t="shared" si="12"/>
        <v>-1.19668972370198</v>
      </c>
      <c r="S290" s="193">
        <f t="shared" si="12"/>
        <v>0.603907199082787</v>
      </c>
      <c r="U290" s="193"/>
      <c r="AB290" s="198"/>
      <c r="AC290" s="198"/>
      <c r="AD290" s="198"/>
      <c r="AE290" s="198"/>
      <c r="AF290" s="198"/>
    </row>
    <row r="291" spans="1:32">
      <c r="A291" s="158" t="s">
        <v>1286</v>
      </c>
      <c r="B291" s="158"/>
      <c r="C291" s="159" t="s">
        <v>576</v>
      </c>
      <c r="D291" s="159"/>
      <c r="E291" s="169"/>
      <c r="F291" s="168">
        <f>calcs!C284+calcs!H284+calcs!M284+calcs!R284+calcs!W284+calcs!AB284+calcs!AG284+calcs!AL284+calcs!AQ284+calcs!AV284+calcs!BA284+calcs!BF284</f>
        <v>6.04274891375808</v>
      </c>
      <c r="G291" s="168">
        <f>calcs!D284+calcs!I284+calcs!N284+calcs!S284+calcs!X284+calcs!AC284+calcs!AH284+calcs!AM284+calcs!AR284+calcs!AW284+calcs!BB284+calcs!BG284</f>
        <v>5.62810686652435</v>
      </c>
      <c r="H291" s="168">
        <f>calcs!E284+calcs!J284+calcs!O284+calcs!T284+calcs!Y284+calcs!AD284+calcs!AI284+calcs!AN284+calcs!AS284+calcs!AX284+calcs!BC284+calcs!BH284</f>
        <v>6.58501926564417</v>
      </c>
      <c r="I291" s="168">
        <f>calcs!F284+calcs!K284+calcs!P284+calcs!U284+calcs!Z284+calcs!AE284+calcs!AJ284+calcs!AO284+calcs!AT284+calcs!AY284+calcs!BD284+calcs!BI284</f>
        <v>5.00521777932346</v>
      </c>
      <c r="J291" s="168">
        <f>calcs!G284+calcs!L284+calcs!Q284+calcs!V284+calcs!AA284+calcs!AF284+calcs!AK284+calcs!AP284+calcs!AU284+calcs!AZ284+calcs!BE284+calcs!BJ284</f>
        <v>4.88960090158941</v>
      </c>
      <c r="K291" s="176"/>
      <c r="L291" s="175">
        <f t="shared" si="11"/>
        <v>-0.288287003042168</v>
      </c>
      <c r="M291" s="85"/>
      <c r="N291" s="113"/>
      <c r="O291" s="113"/>
      <c r="P291" s="193">
        <f t="shared" si="12"/>
        <v>-0.414642047233735</v>
      </c>
      <c r="Q291" s="193">
        <f t="shared" si="12"/>
        <v>0.956912399119828</v>
      </c>
      <c r="R291" s="193">
        <f t="shared" si="12"/>
        <v>-1.57980148632071</v>
      </c>
      <c r="S291" s="193">
        <f t="shared" si="12"/>
        <v>-0.115616877734052</v>
      </c>
      <c r="U291" s="193"/>
      <c r="AB291" s="198"/>
      <c r="AC291" s="198"/>
      <c r="AD291" s="198"/>
      <c r="AE291" s="198"/>
      <c r="AF291" s="198"/>
    </row>
    <row r="292" spans="1:32">
      <c r="A292" s="156" t="s">
        <v>1286</v>
      </c>
      <c r="B292" s="156"/>
      <c r="C292" s="157" t="s">
        <v>578</v>
      </c>
      <c r="D292" s="157"/>
      <c r="E292" s="167"/>
      <c r="F292" s="168">
        <f>calcs!C285+calcs!H285+calcs!M285+calcs!R285+calcs!W285+calcs!AB285+calcs!AG285+calcs!AL285+calcs!AQ285+calcs!AV285+calcs!BA285+calcs!BF285</f>
        <v>7.3570506820074</v>
      </c>
      <c r="G292" s="168">
        <f>calcs!D285+calcs!I285+calcs!N285+calcs!S285+calcs!X285+calcs!AC285+calcs!AH285+calcs!AM285+calcs!AR285+calcs!AW285+calcs!BB285+calcs!BG285</f>
        <v>6.79875036814453</v>
      </c>
      <c r="H292" s="168">
        <f>calcs!E285+calcs!J285+calcs!O285+calcs!T285+calcs!Y285+calcs!AD285+calcs!AI285+calcs!AN285+calcs!AS285+calcs!AX285+calcs!BC285+calcs!BH285</f>
        <v>7.48233171319781</v>
      </c>
      <c r="I292" s="168">
        <f>calcs!F285+calcs!K285+calcs!P285+calcs!U285+calcs!Z285+calcs!AE285+calcs!AJ285+calcs!AO285+calcs!AT285+calcs!AY285+calcs!BD285+calcs!BI285</f>
        <v>6.61136274873005</v>
      </c>
      <c r="J292" s="168">
        <f>calcs!G285+calcs!L285+calcs!Q285+calcs!V285+calcs!AA285+calcs!AF285+calcs!AK285+calcs!AP285+calcs!AU285+calcs!AZ285+calcs!BE285+calcs!BJ285</f>
        <v>5.98124587026238</v>
      </c>
      <c r="K292" s="22"/>
      <c r="L292" s="175">
        <f t="shared" si="11"/>
        <v>-0.343951202936255</v>
      </c>
      <c r="M292" s="85"/>
      <c r="N292" s="113"/>
      <c r="O292" s="113"/>
      <c r="P292" s="193">
        <f t="shared" si="12"/>
        <v>-0.558300313862862</v>
      </c>
      <c r="Q292" s="193">
        <f t="shared" si="12"/>
        <v>0.683581345053277</v>
      </c>
      <c r="R292" s="193">
        <f t="shared" si="12"/>
        <v>-0.870968964467756</v>
      </c>
      <c r="S292" s="193">
        <f t="shared" si="12"/>
        <v>-0.630116878467678</v>
      </c>
      <c r="U292" s="193"/>
      <c r="AB292" s="198"/>
      <c r="AC292" s="198"/>
      <c r="AD292" s="198"/>
      <c r="AE292" s="198"/>
      <c r="AF292" s="198"/>
    </row>
    <row r="293" spans="1:32">
      <c r="A293" s="158" t="s">
        <v>1286</v>
      </c>
      <c r="B293" s="158"/>
      <c r="C293" s="159" t="s">
        <v>580</v>
      </c>
      <c r="D293" s="159"/>
      <c r="E293" s="169"/>
      <c r="F293" s="168">
        <f>calcs!C286+calcs!H286+calcs!M286+calcs!R286+calcs!W286+calcs!AB286+calcs!AG286+calcs!AL286+calcs!AQ286+calcs!AV286+calcs!BA286+calcs!BF286</f>
        <v>-0.0103916586210866</v>
      </c>
      <c r="G293" s="168">
        <f>calcs!D286+calcs!I286+calcs!N286+calcs!S286+calcs!X286+calcs!AC286+calcs!AH286+calcs!AM286+calcs!AR286+calcs!AW286+calcs!BB286+calcs!BG286</f>
        <v>-0.153104996195451</v>
      </c>
      <c r="H293" s="168">
        <f>calcs!E286+calcs!J286+calcs!O286+calcs!T286+calcs!Y286+calcs!AD286+calcs!AI286+calcs!AN286+calcs!AS286+calcs!AX286+calcs!BC286+calcs!BH286</f>
        <v>0.193142355117699</v>
      </c>
      <c r="I293" s="168">
        <f>calcs!F286+calcs!K286+calcs!P286+calcs!U286+calcs!Z286+calcs!AE286+calcs!AJ286+calcs!AO286+calcs!AT286+calcs!AY286+calcs!BD286+calcs!BI286</f>
        <v>0.100534061312557</v>
      </c>
      <c r="J293" s="168">
        <f>calcs!G286+calcs!L286+calcs!Q286+calcs!V286+calcs!AA286+calcs!AF286+calcs!AK286+calcs!AP286+calcs!AU286+calcs!AZ286+calcs!BE286+calcs!BJ286</f>
        <v>-0.848539008360507</v>
      </c>
      <c r="K293" s="176"/>
      <c r="L293" s="175">
        <f t="shared" si="11"/>
        <v>-0.209536837434855</v>
      </c>
      <c r="M293" s="85"/>
      <c r="N293" s="113"/>
      <c r="O293" s="113"/>
      <c r="P293" s="193">
        <f t="shared" si="12"/>
        <v>-0.142713337574364</v>
      </c>
      <c r="Q293" s="193">
        <f t="shared" si="12"/>
        <v>0.34624735131315</v>
      </c>
      <c r="R293" s="193">
        <f t="shared" si="12"/>
        <v>-0.0926082938051422</v>
      </c>
      <c r="S293" s="193">
        <f t="shared" si="12"/>
        <v>-0.949073069673064</v>
      </c>
      <c r="U293" s="193"/>
      <c r="AB293" s="198"/>
      <c r="AC293" s="198"/>
      <c r="AD293" s="198"/>
      <c r="AE293" s="198"/>
      <c r="AF293" s="198"/>
    </row>
    <row r="294" spans="1:32">
      <c r="A294" s="156" t="s">
        <v>1286</v>
      </c>
      <c r="B294" s="156"/>
      <c r="C294" s="157" t="s">
        <v>582</v>
      </c>
      <c r="D294" s="157"/>
      <c r="E294" s="167"/>
      <c r="F294" s="168">
        <f>calcs!C287+calcs!H287+calcs!M287+calcs!R287+calcs!W287+calcs!AB287+calcs!AG287+calcs!AL287+calcs!AQ287+calcs!AV287+calcs!BA287+calcs!BF287</f>
        <v>7.20712625767928</v>
      </c>
      <c r="G294" s="168">
        <f>calcs!D287+calcs!I287+calcs!N287+calcs!S287+calcs!X287+calcs!AC287+calcs!AH287+calcs!AM287+calcs!AR287+calcs!AW287+calcs!BB287+calcs!BG287</f>
        <v>6.54560039675128</v>
      </c>
      <c r="H294" s="168">
        <f>calcs!E287+calcs!J287+calcs!O287+calcs!T287+calcs!Y287+calcs!AD287+calcs!AI287+calcs!AN287+calcs!AS287+calcs!AX287+calcs!BC287+calcs!BH287</f>
        <v>6.79544336857602</v>
      </c>
      <c r="I294" s="168">
        <f>calcs!F287+calcs!K287+calcs!P287+calcs!U287+calcs!Z287+calcs!AE287+calcs!AJ287+calcs!AO287+calcs!AT287+calcs!AY287+calcs!BD287+calcs!BI287</f>
        <v>6.70804069814966</v>
      </c>
      <c r="J294" s="168">
        <f>calcs!G287+calcs!L287+calcs!Q287+calcs!V287+calcs!AA287+calcs!AF287+calcs!AK287+calcs!AP287+calcs!AU287+calcs!AZ287+calcs!BE287+calcs!BJ287</f>
        <v>7.27337942760965</v>
      </c>
      <c r="K294" s="22"/>
      <c r="L294" s="175">
        <f t="shared" si="11"/>
        <v>0.0165632924825914</v>
      </c>
      <c r="M294" s="85"/>
      <c r="N294" s="113"/>
      <c r="O294" s="113"/>
      <c r="P294" s="193">
        <f t="shared" si="12"/>
        <v>-0.661525860928004</v>
      </c>
      <c r="Q294" s="193">
        <f t="shared" si="12"/>
        <v>0.249842971824742</v>
      </c>
      <c r="R294" s="193">
        <f t="shared" si="12"/>
        <v>-0.0874026704263624</v>
      </c>
      <c r="S294" s="193">
        <f t="shared" si="12"/>
        <v>0.56533872945999</v>
      </c>
      <c r="U294" s="193"/>
      <c r="AB294" s="198"/>
      <c r="AC294" s="198"/>
      <c r="AD294" s="198"/>
      <c r="AE294" s="198"/>
      <c r="AF294" s="198"/>
    </row>
    <row r="295" spans="1:32">
      <c r="A295" s="158" t="s">
        <v>1287</v>
      </c>
      <c r="B295" s="158"/>
      <c r="C295" s="159" t="s">
        <v>584</v>
      </c>
      <c r="D295" s="159"/>
      <c r="E295" s="169"/>
      <c r="F295" s="168">
        <f>calcs!C288+calcs!H288+calcs!M288+calcs!R288+calcs!W288+calcs!AB288+calcs!AG288+calcs!AL288+calcs!AQ288+calcs!AV288+calcs!BA288+calcs!BF288</f>
        <v>0.675771490312253</v>
      </c>
      <c r="G295" s="168">
        <f>calcs!D288+calcs!I288+calcs!N288+calcs!S288+calcs!X288+calcs!AC288+calcs!AH288+calcs!AM288+calcs!AR288+calcs!AW288+calcs!BB288+calcs!BG288</f>
        <v>0.153540315759259</v>
      </c>
      <c r="H295" s="168">
        <f>calcs!E288+calcs!J288+calcs!O288+calcs!T288+calcs!Y288+calcs!AD288+calcs!AI288+calcs!AN288+calcs!AS288+calcs!AX288+calcs!BC288+calcs!BH288</f>
        <v>0.353086368140837</v>
      </c>
      <c r="I295" s="168">
        <f>calcs!F288+calcs!K288+calcs!P288+calcs!U288+calcs!Z288+calcs!AE288+calcs!AJ288+calcs!AO288+calcs!AT288+calcs!AY288+calcs!BD288+calcs!BI288</f>
        <v>-0.0193026646057306</v>
      </c>
      <c r="J295" s="168">
        <f>calcs!G288+calcs!L288+calcs!Q288+calcs!V288+calcs!AA288+calcs!AF288+calcs!AK288+calcs!AP288+calcs!AU288+calcs!AZ288+calcs!BE288+calcs!BJ288</f>
        <v>-0.92383498729079</v>
      </c>
      <c r="K295" s="176"/>
      <c r="L295" s="175">
        <f t="shared" si="11"/>
        <v>-0.399901619400761</v>
      </c>
      <c r="M295" s="85"/>
      <c r="N295" s="113"/>
      <c r="O295" s="113"/>
      <c r="P295" s="193">
        <f t="shared" si="12"/>
        <v>-0.522231174552994</v>
      </c>
      <c r="Q295" s="193">
        <f t="shared" si="12"/>
        <v>0.199546052381578</v>
      </c>
      <c r="R295" s="193">
        <f t="shared" si="12"/>
        <v>-0.372389032746567</v>
      </c>
      <c r="S295" s="193">
        <f t="shared" si="12"/>
        <v>-0.90453232268506</v>
      </c>
      <c r="U295" s="193"/>
      <c r="AB295" s="198"/>
      <c r="AC295" s="198"/>
      <c r="AD295" s="198"/>
      <c r="AE295" s="198"/>
      <c r="AF295" s="198"/>
    </row>
    <row r="296" spans="1:32">
      <c r="A296" s="156" t="s">
        <v>1287</v>
      </c>
      <c r="B296" s="156"/>
      <c r="C296" s="157" t="s">
        <v>586</v>
      </c>
      <c r="D296" s="157"/>
      <c r="E296" s="167"/>
      <c r="F296" s="168">
        <f>calcs!C289+calcs!H289+calcs!M289+calcs!R289+calcs!W289+calcs!AB289+calcs!AG289+calcs!AL289+calcs!AQ289+calcs!AV289+calcs!BA289+calcs!BF289</f>
        <v>11.0535313434737</v>
      </c>
      <c r="G296" s="168">
        <f>calcs!D289+calcs!I289+calcs!N289+calcs!S289+calcs!X289+calcs!AC289+calcs!AH289+calcs!AM289+calcs!AR289+calcs!AW289+calcs!BB289+calcs!BG289</f>
        <v>10.7723525877137</v>
      </c>
      <c r="H296" s="168">
        <f>calcs!E289+calcs!J289+calcs!O289+calcs!T289+calcs!Y289+calcs!AD289+calcs!AI289+calcs!AN289+calcs!AS289+calcs!AX289+calcs!BC289+calcs!BH289</f>
        <v>11.239523175713</v>
      </c>
      <c r="I296" s="168">
        <f>calcs!F289+calcs!K289+calcs!P289+calcs!U289+calcs!Z289+calcs!AE289+calcs!AJ289+calcs!AO289+calcs!AT289+calcs!AY289+calcs!BD289+calcs!BI289</f>
        <v>9.80602379481964</v>
      </c>
      <c r="J296" s="168">
        <f>calcs!G289+calcs!L289+calcs!Q289+calcs!V289+calcs!AA289+calcs!AF289+calcs!AK289+calcs!AP289+calcs!AU289+calcs!AZ289+calcs!BE289+calcs!BJ289</f>
        <v>9.60565201979913</v>
      </c>
      <c r="K296" s="22"/>
      <c r="L296" s="175">
        <f t="shared" si="11"/>
        <v>-0.36196983091865</v>
      </c>
      <c r="M296" s="85"/>
      <c r="N296" s="113"/>
      <c r="O296" s="113"/>
      <c r="P296" s="193">
        <f t="shared" si="12"/>
        <v>-0.28117875576001</v>
      </c>
      <c r="Q296" s="193">
        <f t="shared" si="12"/>
        <v>0.467170587999298</v>
      </c>
      <c r="R296" s="193">
        <f t="shared" si="12"/>
        <v>-1.43349938089338</v>
      </c>
      <c r="S296" s="193">
        <f t="shared" si="12"/>
        <v>-0.200371775020507</v>
      </c>
      <c r="U296" s="193"/>
      <c r="AB296" s="198"/>
      <c r="AC296" s="198"/>
      <c r="AD296" s="198"/>
      <c r="AE296" s="198"/>
      <c r="AF296" s="198"/>
    </row>
    <row r="297" spans="1:32">
      <c r="A297" s="158" t="s">
        <v>1287</v>
      </c>
      <c r="B297" s="158"/>
      <c r="C297" s="159" t="s">
        <v>588</v>
      </c>
      <c r="D297" s="159"/>
      <c r="E297" s="169"/>
      <c r="F297" s="168">
        <f>calcs!C290+calcs!H290+calcs!M290+calcs!R290+calcs!W290+calcs!AB290+calcs!AG290+calcs!AL290+calcs!AQ290+calcs!AV290+calcs!BA290+calcs!BF290</f>
        <v>6.49993059633355</v>
      </c>
      <c r="G297" s="168">
        <f>calcs!D290+calcs!I290+calcs!N290+calcs!S290+calcs!X290+calcs!AC290+calcs!AH290+calcs!AM290+calcs!AR290+calcs!AW290+calcs!BB290+calcs!BG290</f>
        <v>6.95832265494483</v>
      </c>
      <c r="H297" s="168">
        <f>calcs!E290+calcs!J290+calcs!O290+calcs!T290+calcs!Y290+calcs!AD290+calcs!AI290+calcs!AN290+calcs!AS290+calcs!AX290+calcs!BC290+calcs!BH290</f>
        <v>7.64005503865128</v>
      </c>
      <c r="I297" s="168">
        <f>calcs!F290+calcs!K290+calcs!P290+calcs!U290+calcs!Z290+calcs!AE290+calcs!AJ290+calcs!AO290+calcs!AT290+calcs!AY290+calcs!BD290+calcs!BI290</f>
        <v>6.07619988137654</v>
      </c>
      <c r="J297" s="168">
        <f>calcs!G290+calcs!L290+calcs!Q290+calcs!V290+calcs!AA290+calcs!AF290+calcs!AK290+calcs!AP290+calcs!AU290+calcs!AZ290+calcs!BE290+calcs!BJ290</f>
        <v>5.39872062776248</v>
      </c>
      <c r="K297" s="176"/>
      <c r="L297" s="175">
        <f t="shared" si="11"/>
        <v>-0.275302492142767</v>
      </c>
      <c r="M297" s="85"/>
      <c r="N297" s="113"/>
      <c r="O297" s="113"/>
      <c r="P297" s="193">
        <f t="shared" si="12"/>
        <v>0.458392058611285</v>
      </c>
      <c r="Q297" s="193">
        <f t="shared" si="12"/>
        <v>0.681732383706445</v>
      </c>
      <c r="R297" s="193">
        <f t="shared" si="12"/>
        <v>-1.56385515727473</v>
      </c>
      <c r="S297" s="193">
        <f t="shared" si="12"/>
        <v>-0.677479253614065</v>
      </c>
      <c r="U297" s="193"/>
      <c r="AB297" s="198"/>
      <c r="AC297" s="198"/>
      <c r="AD297" s="198"/>
      <c r="AE297" s="198"/>
      <c r="AF297" s="198"/>
    </row>
    <row r="298" spans="1:32">
      <c r="A298" s="156" t="s">
        <v>1287</v>
      </c>
      <c r="B298" s="156"/>
      <c r="C298" s="157" t="s">
        <v>590</v>
      </c>
      <c r="D298" s="157"/>
      <c r="E298" s="167"/>
      <c r="F298" s="168">
        <f>calcs!C291+calcs!H291+calcs!M291+calcs!R291+calcs!W291+calcs!AB291+calcs!AG291+calcs!AL291+calcs!AQ291+calcs!AV291+calcs!BA291+calcs!BF291</f>
        <v>10.7895583527677</v>
      </c>
      <c r="G298" s="168">
        <f>calcs!D291+calcs!I291+calcs!N291+calcs!S291+calcs!X291+calcs!AC291+calcs!AH291+calcs!AM291+calcs!AR291+calcs!AW291+calcs!BB291+calcs!BG291</f>
        <v>9.93714997764532</v>
      </c>
      <c r="H298" s="168">
        <f>calcs!E291+calcs!J291+calcs!O291+calcs!T291+calcs!Y291+calcs!AD291+calcs!AI291+calcs!AN291+calcs!AS291+calcs!AX291+calcs!BC291+calcs!BH291</f>
        <v>10.0944284482051</v>
      </c>
      <c r="I298" s="168">
        <f>calcs!F291+calcs!K291+calcs!P291+calcs!U291+calcs!Z291+calcs!AE291+calcs!AJ291+calcs!AO291+calcs!AT291+calcs!AY291+calcs!BD291+calcs!BI291</f>
        <v>8.5450305500502</v>
      </c>
      <c r="J298" s="168">
        <f>calcs!G291+calcs!L291+calcs!Q291+calcs!V291+calcs!AA291+calcs!AF291+calcs!AK291+calcs!AP291+calcs!AU291+calcs!AZ291+calcs!BE291+calcs!BJ291</f>
        <v>8.47089317413595</v>
      </c>
      <c r="K298" s="22"/>
      <c r="L298" s="175">
        <f t="shared" si="11"/>
        <v>-0.579666294657938</v>
      </c>
      <c r="M298" s="85"/>
      <c r="N298" s="113"/>
      <c r="O298" s="113"/>
      <c r="P298" s="193">
        <f t="shared" si="12"/>
        <v>-0.852408375122383</v>
      </c>
      <c r="Q298" s="193">
        <f t="shared" si="12"/>
        <v>0.157278470559765</v>
      </c>
      <c r="R298" s="193">
        <f t="shared" si="12"/>
        <v>-1.54939789815489</v>
      </c>
      <c r="S298" s="193">
        <f t="shared" si="12"/>
        <v>-0.0741373759142476</v>
      </c>
      <c r="U298" s="193"/>
      <c r="AB298" s="198"/>
      <c r="AC298" s="198"/>
      <c r="AD298" s="198"/>
      <c r="AE298" s="198"/>
      <c r="AF298" s="198"/>
    </row>
    <row r="299" spans="1:32">
      <c r="A299" s="158" t="s">
        <v>1287</v>
      </c>
      <c r="B299" s="158"/>
      <c r="C299" s="159" t="s">
        <v>592</v>
      </c>
      <c r="D299" s="159"/>
      <c r="E299" s="169"/>
      <c r="F299" s="168">
        <f>calcs!C292+calcs!H292+calcs!M292+calcs!R292+calcs!W292+calcs!AB292+calcs!AG292+calcs!AL292+calcs!AQ292+calcs!AV292+calcs!BA292+calcs!BF292</f>
        <v>2.11857553613333</v>
      </c>
      <c r="G299" s="168">
        <f>calcs!D292+calcs!I292+calcs!N292+calcs!S292+calcs!X292+calcs!AC292+calcs!AH292+calcs!AM292+calcs!AR292+calcs!AW292+calcs!BB292+calcs!BG292</f>
        <v>2.45207492800571</v>
      </c>
      <c r="H299" s="168">
        <f>calcs!E292+calcs!J292+calcs!O292+calcs!T292+calcs!Y292+calcs!AD292+calcs!AI292+calcs!AN292+calcs!AS292+calcs!AX292+calcs!BC292+calcs!BH292</f>
        <v>1.44572423842067</v>
      </c>
      <c r="I299" s="168">
        <f>calcs!F292+calcs!K292+calcs!P292+calcs!U292+calcs!Z292+calcs!AE292+calcs!AJ292+calcs!AO292+calcs!AT292+calcs!AY292+calcs!BD292+calcs!BI292</f>
        <v>-0.532556029602456</v>
      </c>
      <c r="J299" s="168">
        <f>calcs!G292+calcs!L292+calcs!Q292+calcs!V292+calcs!AA292+calcs!AF292+calcs!AK292+calcs!AP292+calcs!AU292+calcs!AZ292+calcs!BE292+calcs!BJ292</f>
        <v>-0.671859078085392</v>
      </c>
      <c r="K299" s="176"/>
      <c r="L299" s="175">
        <f t="shared" si="11"/>
        <v>-0.697608653554681</v>
      </c>
      <c r="M299" s="85"/>
      <c r="N299" s="113"/>
      <c r="O299" s="113"/>
      <c r="P299" s="193">
        <f t="shared" si="12"/>
        <v>0.333499391872379</v>
      </c>
      <c r="Q299" s="193">
        <f t="shared" si="12"/>
        <v>-1.00635068958504</v>
      </c>
      <c r="R299" s="193">
        <f t="shared" si="12"/>
        <v>-1.97828026802313</v>
      </c>
      <c r="S299" s="193">
        <f t="shared" si="12"/>
        <v>-0.139303048482936</v>
      </c>
      <c r="U299" s="193"/>
      <c r="AB299" s="198"/>
      <c r="AC299" s="198"/>
      <c r="AD299" s="198"/>
      <c r="AE299" s="198"/>
      <c r="AF299" s="198"/>
    </row>
    <row r="300" spans="1:32">
      <c r="A300" s="156" t="s">
        <v>1287</v>
      </c>
      <c r="B300" s="156"/>
      <c r="C300" s="157" t="s">
        <v>594</v>
      </c>
      <c r="D300" s="157"/>
      <c r="E300" s="167"/>
      <c r="F300" s="168">
        <f>calcs!C293+calcs!H293+calcs!M293+calcs!R293+calcs!W293+calcs!AB293+calcs!AG293+calcs!AL293+calcs!AQ293+calcs!AV293+calcs!BA293+calcs!BF293</f>
        <v>10.1489889957329</v>
      </c>
      <c r="G300" s="168">
        <f>calcs!D293+calcs!I293+calcs!N293+calcs!S293+calcs!X293+calcs!AC293+calcs!AH293+calcs!AM293+calcs!AR293+calcs!AW293+calcs!BB293+calcs!BG293</f>
        <v>10.4792679018505</v>
      </c>
      <c r="H300" s="168">
        <f>calcs!E293+calcs!J293+calcs!O293+calcs!T293+calcs!Y293+calcs!AD293+calcs!AI293+calcs!AN293+calcs!AS293+calcs!AX293+calcs!BC293+calcs!BH293</f>
        <v>11.0478452422412</v>
      </c>
      <c r="I300" s="168">
        <f>calcs!F293+calcs!K293+calcs!P293+calcs!U293+calcs!Z293+calcs!AE293+calcs!AJ293+calcs!AO293+calcs!AT293+calcs!AY293+calcs!BD293+calcs!BI293</f>
        <v>8.6356986872741</v>
      </c>
      <c r="J300" s="168">
        <f>calcs!G293+calcs!L293+calcs!Q293+calcs!V293+calcs!AA293+calcs!AF293+calcs!AK293+calcs!AP293+calcs!AU293+calcs!AZ293+calcs!BE293+calcs!BJ293</f>
        <v>9.30951918103096</v>
      </c>
      <c r="K300" s="22"/>
      <c r="L300" s="175">
        <f t="shared" si="11"/>
        <v>-0.209867453675488</v>
      </c>
      <c r="M300" s="85"/>
      <c r="N300" s="113"/>
      <c r="O300" s="113"/>
      <c r="P300" s="193">
        <f t="shared" si="12"/>
        <v>0.33027890611762</v>
      </c>
      <c r="Q300" s="193">
        <f t="shared" si="12"/>
        <v>0.568577340390705</v>
      </c>
      <c r="R300" s="193">
        <f t="shared" si="12"/>
        <v>-2.41214655496714</v>
      </c>
      <c r="S300" s="193">
        <f t="shared" si="12"/>
        <v>0.673820493756859</v>
      </c>
      <c r="U300" s="193"/>
      <c r="AB300" s="198"/>
      <c r="AC300" s="198"/>
      <c r="AD300" s="198"/>
      <c r="AE300" s="198"/>
      <c r="AF300" s="198"/>
    </row>
    <row r="301" spans="1:32">
      <c r="A301" s="158" t="s">
        <v>1287</v>
      </c>
      <c r="B301" s="158"/>
      <c r="C301" s="159" t="s">
        <v>596</v>
      </c>
      <c r="D301" s="159"/>
      <c r="E301" s="169"/>
      <c r="F301" s="168">
        <f>calcs!C294+calcs!H294+calcs!M294+calcs!R294+calcs!W294+calcs!AB294+calcs!AG294+calcs!AL294+calcs!AQ294+calcs!AV294+calcs!BA294+calcs!BF294</f>
        <v>6.77350229530885</v>
      </c>
      <c r="G301" s="168">
        <f>calcs!D294+calcs!I294+calcs!N294+calcs!S294+calcs!X294+calcs!AC294+calcs!AH294+calcs!AM294+calcs!AR294+calcs!AW294+calcs!BB294+calcs!BG294</f>
        <v>6.29521951351367</v>
      </c>
      <c r="H301" s="168">
        <f>calcs!E294+calcs!J294+calcs!O294+calcs!T294+calcs!Y294+calcs!AD294+calcs!AI294+calcs!AN294+calcs!AS294+calcs!AX294+calcs!BC294+calcs!BH294</f>
        <v>6.65057476659075</v>
      </c>
      <c r="I301" s="168">
        <f>calcs!F294+calcs!K294+calcs!P294+calcs!U294+calcs!Z294+calcs!AE294+calcs!AJ294+calcs!AO294+calcs!AT294+calcs!AY294+calcs!BD294+calcs!BI294</f>
        <v>5.04276523789573</v>
      </c>
      <c r="J301" s="168">
        <f>calcs!G294+calcs!L294+calcs!Q294+calcs!V294+calcs!AA294+calcs!AF294+calcs!AK294+calcs!AP294+calcs!AU294+calcs!AZ294+calcs!BE294+calcs!BJ294</f>
        <v>5.40241791711781</v>
      </c>
      <c r="K301" s="176"/>
      <c r="L301" s="175">
        <f t="shared" si="11"/>
        <v>-0.342771094547759</v>
      </c>
      <c r="M301" s="85"/>
      <c r="N301" s="113"/>
      <c r="O301" s="113"/>
      <c r="P301" s="193">
        <f t="shared" si="12"/>
        <v>-0.478282781795183</v>
      </c>
      <c r="Q301" s="193">
        <f t="shared" si="12"/>
        <v>0.355355253077082</v>
      </c>
      <c r="R301" s="193">
        <f t="shared" si="12"/>
        <v>-1.60780952869502</v>
      </c>
      <c r="S301" s="193">
        <f t="shared" si="12"/>
        <v>0.359652679222086</v>
      </c>
      <c r="U301" s="193"/>
      <c r="AB301" s="198"/>
      <c r="AC301" s="198"/>
      <c r="AD301" s="198"/>
      <c r="AE301" s="198"/>
      <c r="AF301" s="198"/>
    </row>
    <row r="302" spans="1:32">
      <c r="A302" s="156" t="s">
        <v>1287</v>
      </c>
      <c r="B302" s="156"/>
      <c r="C302" s="157" t="s">
        <v>598</v>
      </c>
      <c r="D302" s="157"/>
      <c r="E302" s="167"/>
      <c r="F302" s="168">
        <f>calcs!C295+calcs!H295+calcs!M295+calcs!R295+calcs!W295+calcs!AB295+calcs!AG295+calcs!AL295+calcs!AQ295+calcs!AV295+calcs!BA295+calcs!BF295</f>
        <v>3.55297721692884</v>
      </c>
      <c r="G302" s="168">
        <f>calcs!D295+calcs!I295+calcs!N295+calcs!S295+calcs!X295+calcs!AC295+calcs!AH295+calcs!AM295+calcs!AR295+calcs!AW295+calcs!BB295+calcs!BG295</f>
        <v>3.21177590990096</v>
      </c>
      <c r="H302" s="168">
        <f>calcs!E295+calcs!J295+calcs!O295+calcs!T295+calcs!Y295+calcs!AD295+calcs!AI295+calcs!AN295+calcs!AS295+calcs!AX295+calcs!BC295+calcs!BH295</f>
        <v>2.69942507102915</v>
      </c>
      <c r="I302" s="168">
        <f>calcs!F295+calcs!K295+calcs!P295+calcs!U295+calcs!Z295+calcs!AE295+calcs!AJ295+calcs!AO295+calcs!AT295+calcs!AY295+calcs!BD295+calcs!BI295</f>
        <v>0.72282503055268</v>
      </c>
      <c r="J302" s="168">
        <f>calcs!G295+calcs!L295+calcs!Q295+calcs!V295+calcs!AA295+calcs!AF295+calcs!AK295+calcs!AP295+calcs!AU295+calcs!AZ295+calcs!BE295+calcs!BJ295</f>
        <v>1.54583054458531</v>
      </c>
      <c r="K302" s="22"/>
      <c r="L302" s="175">
        <f t="shared" si="11"/>
        <v>-0.501786668085883</v>
      </c>
      <c r="M302" s="85"/>
      <c r="N302" s="113"/>
      <c r="O302" s="113"/>
      <c r="P302" s="193">
        <f t="shared" si="12"/>
        <v>-0.341201307027879</v>
      </c>
      <c r="Q302" s="193">
        <f t="shared" si="12"/>
        <v>-0.512350838871812</v>
      </c>
      <c r="R302" s="193">
        <f t="shared" si="12"/>
        <v>-1.97660004047647</v>
      </c>
      <c r="S302" s="193">
        <f t="shared" si="12"/>
        <v>0.823005514032629</v>
      </c>
      <c r="U302" s="193"/>
      <c r="AB302" s="198"/>
      <c r="AC302" s="198"/>
      <c r="AD302" s="198"/>
      <c r="AE302" s="198"/>
      <c r="AF302" s="198"/>
    </row>
    <row r="303" spans="1:32">
      <c r="A303" s="158" t="s">
        <v>1287</v>
      </c>
      <c r="B303" s="158"/>
      <c r="C303" s="159" t="s">
        <v>600</v>
      </c>
      <c r="D303" s="159"/>
      <c r="E303" s="169"/>
      <c r="F303" s="168">
        <f>calcs!C296+calcs!H296+calcs!M296+calcs!R296+calcs!W296+calcs!AB296+calcs!AG296+calcs!AL296+calcs!AQ296+calcs!AV296+calcs!BA296+calcs!BF296</f>
        <v>1.74111564854046</v>
      </c>
      <c r="G303" s="168">
        <f>calcs!D296+calcs!I296+calcs!N296+calcs!S296+calcs!X296+calcs!AC296+calcs!AH296+calcs!AM296+calcs!AR296+calcs!AW296+calcs!BB296+calcs!BG296</f>
        <v>1.72463562223202</v>
      </c>
      <c r="H303" s="168">
        <f>calcs!E296+calcs!J296+calcs!O296+calcs!T296+calcs!Y296+calcs!AD296+calcs!AI296+calcs!AN296+calcs!AS296+calcs!AX296+calcs!BC296+calcs!BH296</f>
        <v>1.48458625142247</v>
      </c>
      <c r="I303" s="168">
        <f>calcs!F296+calcs!K296+calcs!P296+calcs!U296+calcs!Z296+calcs!AE296+calcs!AJ296+calcs!AO296+calcs!AT296+calcs!AY296+calcs!BD296+calcs!BI296</f>
        <v>-0.298678080963576</v>
      </c>
      <c r="J303" s="168">
        <f>calcs!G296+calcs!L296+calcs!Q296+calcs!V296+calcs!AA296+calcs!AF296+calcs!AK296+calcs!AP296+calcs!AU296+calcs!AZ296+calcs!BE296+calcs!BJ296</f>
        <v>-1.61102696767403</v>
      </c>
      <c r="K303" s="176"/>
      <c r="L303" s="175">
        <f t="shared" si="11"/>
        <v>-0.838035654053622</v>
      </c>
      <c r="M303" s="85"/>
      <c r="N303" s="113"/>
      <c r="O303" s="113"/>
      <c r="P303" s="193">
        <f t="shared" si="12"/>
        <v>-0.0164800263084393</v>
      </c>
      <c r="Q303" s="193">
        <f t="shared" si="12"/>
        <v>-0.240049370809545</v>
      </c>
      <c r="R303" s="193">
        <f t="shared" si="12"/>
        <v>-1.78326433238605</v>
      </c>
      <c r="S303" s="193">
        <f t="shared" si="12"/>
        <v>-1.31234888671046</v>
      </c>
      <c r="U303" s="193"/>
      <c r="AB303" s="198"/>
      <c r="AC303" s="198"/>
      <c r="AD303" s="198"/>
      <c r="AE303" s="198"/>
      <c r="AF303" s="198"/>
    </row>
    <row r="304" spans="1:32">
      <c r="A304" s="156" t="s">
        <v>1287</v>
      </c>
      <c r="B304" s="156"/>
      <c r="C304" s="157" t="s">
        <v>602</v>
      </c>
      <c r="D304" s="157"/>
      <c r="E304" s="167"/>
      <c r="F304" s="168">
        <f>calcs!C297+calcs!H297+calcs!M297+calcs!R297+calcs!W297+calcs!AB297+calcs!AG297+calcs!AL297+calcs!AQ297+calcs!AV297+calcs!BA297+calcs!BF297</f>
        <v>8.40347837718525</v>
      </c>
      <c r="G304" s="168">
        <f>calcs!D297+calcs!I297+calcs!N297+calcs!S297+calcs!X297+calcs!AC297+calcs!AH297+calcs!AM297+calcs!AR297+calcs!AW297+calcs!BB297+calcs!BG297</f>
        <v>8.66195941041423</v>
      </c>
      <c r="H304" s="168">
        <f>calcs!E297+calcs!J297+calcs!O297+calcs!T297+calcs!Y297+calcs!AD297+calcs!AI297+calcs!AN297+calcs!AS297+calcs!AX297+calcs!BC297+calcs!BH297</f>
        <v>8.4415601864652</v>
      </c>
      <c r="I304" s="168">
        <f>calcs!F297+calcs!K297+calcs!P297+calcs!U297+calcs!Z297+calcs!AE297+calcs!AJ297+calcs!AO297+calcs!AT297+calcs!AY297+calcs!BD297+calcs!BI297</f>
        <v>7.44564415050006</v>
      </c>
      <c r="J304" s="168">
        <f>calcs!G297+calcs!L297+calcs!Q297+calcs!V297+calcs!AA297+calcs!AF297+calcs!AK297+calcs!AP297+calcs!AU297+calcs!AZ297+calcs!BE297+calcs!BJ297</f>
        <v>7.8021676400104</v>
      </c>
      <c r="K304" s="22"/>
      <c r="L304" s="175">
        <f t="shared" si="11"/>
        <v>-0.150327684293713</v>
      </c>
      <c r="M304" s="85"/>
      <c r="N304" s="113"/>
      <c r="O304" s="113"/>
      <c r="P304" s="193">
        <f t="shared" si="12"/>
        <v>0.258481033228984</v>
      </c>
      <c r="Q304" s="193">
        <f t="shared" si="12"/>
        <v>-0.22039922394903</v>
      </c>
      <c r="R304" s="193">
        <f t="shared" si="12"/>
        <v>-0.995916035965145</v>
      </c>
      <c r="S304" s="193">
        <f t="shared" si="12"/>
        <v>0.356523489510339</v>
      </c>
      <c r="U304" s="193"/>
      <c r="AB304" s="198"/>
      <c r="AC304" s="198"/>
      <c r="AD304" s="198"/>
      <c r="AE304" s="198"/>
      <c r="AF304" s="198"/>
    </row>
    <row r="305" spans="1:32">
      <c r="A305" s="158" t="s">
        <v>1287</v>
      </c>
      <c r="B305" s="158"/>
      <c r="C305" s="159" t="s">
        <v>604</v>
      </c>
      <c r="D305" s="159"/>
      <c r="E305" s="169"/>
      <c r="F305" s="168">
        <f>calcs!C298+calcs!H298+calcs!M298+calcs!R298+calcs!W298+calcs!AB298+calcs!AG298+calcs!AL298+calcs!AQ298+calcs!AV298+calcs!BA298+calcs!BF298</f>
        <v>6.59469111816357</v>
      </c>
      <c r="G305" s="168">
        <f>calcs!D298+calcs!I298+calcs!N298+calcs!S298+calcs!X298+calcs!AC298+calcs!AH298+calcs!AM298+calcs!AR298+calcs!AW298+calcs!BB298+calcs!BG298</f>
        <v>6.361452967904</v>
      </c>
      <c r="H305" s="168">
        <f>calcs!E298+calcs!J298+calcs!O298+calcs!T298+calcs!Y298+calcs!AD298+calcs!AI298+calcs!AN298+calcs!AS298+calcs!AX298+calcs!BC298+calcs!BH298</f>
        <v>6.34099896315347</v>
      </c>
      <c r="I305" s="168">
        <f>calcs!F298+calcs!K298+calcs!P298+calcs!U298+calcs!Z298+calcs!AE298+calcs!AJ298+calcs!AO298+calcs!AT298+calcs!AY298+calcs!BD298+calcs!BI298</f>
        <v>4.90629795639849</v>
      </c>
      <c r="J305" s="168">
        <f>calcs!G298+calcs!L298+calcs!Q298+calcs!V298+calcs!AA298+calcs!AF298+calcs!AK298+calcs!AP298+calcs!AU298+calcs!AZ298+calcs!BE298+calcs!BJ298</f>
        <v>4.68386340958025</v>
      </c>
      <c r="K305" s="176"/>
      <c r="L305" s="175">
        <f t="shared" si="11"/>
        <v>-0.477706927145831</v>
      </c>
      <c r="M305" s="85"/>
      <c r="N305" s="113"/>
      <c r="O305" s="113"/>
      <c r="P305" s="193">
        <f t="shared" si="12"/>
        <v>-0.233238150259576</v>
      </c>
      <c r="Q305" s="193">
        <f t="shared" si="12"/>
        <v>-0.0204540047505235</v>
      </c>
      <c r="R305" s="193">
        <f t="shared" si="12"/>
        <v>-1.43470100675499</v>
      </c>
      <c r="S305" s="193">
        <f t="shared" si="12"/>
        <v>-0.222434546818236</v>
      </c>
      <c r="U305" s="193"/>
      <c r="AB305" s="198"/>
      <c r="AC305" s="198"/>
      <c r="AD305" s="198"/>
      <c r="AE305" s="198"/>
      <c r="AF305" s="198"/>
    </row>
    <row r="306" spans="1:32">
      <c r="A306" s="156" t="s">
        <v>1287</v>
      </c>
      <c r="B306" s="156"/>
      <c r="C306" s="157" t="s">
        <v>606</v>
      </c>
      <c r="D306" s="157"/>
      <c r="E306" s="167"/>
      <c r="F306" s="168">
        <f>calcs!C299+calcs!H299+calcs!M299+calcs!R299+calcs!W299+calcs!AB299+calcs!AG299+calcs!AL299+calcs!AQ299+calcs!AV299+calcs!BA299+calcs!BF299</f>
        <v>7.89226854642016</v>
      </c>
      <c r="G306" s="168">
        <f>calcs!D299+calcs!I299+calcs!N299+calcs!S299+calcs!X299+calcs!AC299+calcs!AH299+calcs!AM299+calcs!AR299+calcs!AW299+calcs!BB299+calcs!BG299</f>
        <v>7.48135569824445</v>
      </c>
      <c r="H306" s="168">
        <f>calcs!E299+calcs!J299+calcs!O299+calcs!T299+calcs!Y299+calcs!AD299+calcs!AI299+calcs!AN299+calcs!AS299+calcs!AX299+calcs!BC299+calcs!BH299</f>
        <v>7.52753401962674</v>
      </c>
      <c r="I306" s="168">
        <f>calcs!F299+calcs!K299+calcs!P299+calcs!U299+calcs!Z299+calcs!AE299+calcs!AJ299+calcs!AO299+calcs!AT299+calcs!AY299+calcs!BD299+calcs!BI299</f>
        <v>6.9544792961871</v>
      </c>
      <c r="J306" s="168">
        <f>calcs!G299+calcs!L299+calcs!Q299+calcs!V299+calcs!AA299+calcs!AF299+calcs!AK299+calcs!AP299+calcs!AU299+calcs!AZ299+calcs!BE299+calcs!BJ299</f>
        <v>6.39297212567386</v>
      </c>
      <c r="K306" s="22"/>
      <c r="L306" s="175">
        <f t="shared" si="11"/>
        <v>-0.374824105186575</v>
      </c>
      <c r="M306" s="85"/>
      <c r="N306" s="113"/>
      <c r="O306" s="113"/>
      <c r="P306" s="193">
        <f t="shared" si="12"/>
        <v>-0.410912848175705</v>
      </c>
      <c r="Q306" s="193">
        <f t="shared" si="12"/>
        <v>0.0461783213822828</v>
      </c>
      <c r="R306" s="193">
        <f t="shared" si="12"/>
        <v>-0.573054723439641</v>
      </c>
      <c r="S306" s="193">
        <f t="shared" si="12"/>
        <v>-0.561507170513238</v>
      </c>
      <c r="U306" s="193"/>
      <c r="AB306" s="198"/>
      <c r="AC306" s="198"/>
      <c r="AD306" s="198"/>
      <c r="AE306" s="198"/>
      <c r="AF306" s="198"/>
    </row>
    <row r="307" spans="1:32">
      <c r="A307" s="158" t="s">
        <v>1287</v>
      </c>
      <c r="B307" s="158"/>
      <c r="C307" s="159" t="s">
        <v>608</v>
      </c>
      <c r="D307" s="159"/>
      <c r="E307" s="169"/>
      <c r="F307" s="168">
        <f>calcs!C300+calcs!H300+calcs!M300+calcs!R300+calcs!W300+calcs!AB300+calcs!AG300+calcs!AL300+calcs!AQ300+calcs!AV300+calcs!BA300+calcs!BF300</f>
        <v>5.51299086811203</v>
      </c>
      <c r="G307" s="168">
        <f>calcs!D300+calcs!I300+calcs!N300+calcs!S300+calcs!X300+calcs!AC300+calcs!AH300+calcs!AM300+calcs!AR300+calcs!AW300+calcs!BB300+calcs!BG300</f>
        <v>5.74651747741766</v>
      </c>
      <c r="H307" s="168">
        <f>calcs!E300+calcs!J300+calcs!O300+calcs!T300+calcs!Y300+calcs!AD300+calcs!AI300+calcs!AN300+calcs!AS300+calcs!AX300+calcs!BC300+calcs!BH300</f>
        <v>5.40403680146229</v>
      </c>
      <c r="I307" s="168">
        <f>calcs!F300+calcs!K300+calcs!P300+calcs!U300+calcs!Z300+calcs!AE300+calcs!AJ300+calcs!AO300+calcs!AT300+calcs!AY300+calcs!BD300+calcs!BI300</f>
        <v>5.35070182913474</v>
      </c>
      <c r="J307" s="168">
        <f>calcs!G300+calcs!L300+calcs!Q300+calcs!V300+calcs!AA300+calcs!AF300+calcs!AK300+calcs!AP300+calcs!AU300+calcs!AZ300+calcs!BE300+calcs!BJ300</f>
        <v>4.47146537678607</v>
      </c>
      <c r="K307" s="176"/>
      <c r="L307" s="175">
        <f t="shared" si="11"/>
        <v>-0.260381372831489</v>
      </c>
      <c r="M307" s="85"/>
      <c r="N307" s="113"/>
      <c r="O307" s="113"/>
      <c r="P307" s="193">
        <f t="shared" si="12"/>
        <v>0.233526609305634</v>
      </c>
      <c r="Q307" s="193">
        <f t="shared" si="12"/>
        <v>-0.342480675955374</v>
      </c>
      <c r="R307" s="193">
        <f t="shared" si="12"/>
        <v>-0.0533349723275505</v>
      </c>
      <c r="S307" s="193">
        <f t="shared" si="12"/>
        <v>-0.879236452348667</v>
      </c>
      <c r="U307" s="193"/>
      <c r="AB307" s="198"/>
      <c r="AC307" s="198"/>
      <c r="AD307" s="198"/>
      <c r="AE307" s="198"/>
      <c r="AF307" s="198"/>
    </row>
    <row r="308" spans="1:32">
      <c r="A308" s="156" t="s">
        <v>1287</v>
      </c>
      <c r="B308" s="156"/>
      <c r="C308" s="157" t="s">
        <v>610</v>
      </c>
      <c r="D308" s="157"/>
      <c r="E308" s="167"/>
      <c r="F308" s="168">
        <f>calcs!C301+calcs!H301+calcs!M301+calcs!R301+calcs!W301+calcs!AB301+calcs!AG301+calcs!AL301+calcs!AQ301+calcs!AV301+calcs!BA301+calcs!BF301</f>
        <v>4.9467078279938</v>
      </c>
      <c r="G308" s="168">
        <f>calcs!D301+calcs!I301+calcs!N301+calcs!S301+calcs!X301+calcs!AC301+calcs!AH301+calcs!AM301+calcs!AR301+calcs!AW301+calcs!BB301+calcs!BG301</f>
        <v>4.49997273716406</v>
      </c>
      <c r="H308" s="168">
        <f>calcs!E301+calcs!J301+calcs!O301+calcs!T301+calcs!Y301+calcs!AD301+calcs!AI301+calcs!AN301+calcs!AS301+calcs!AX301+calcs!BC301+calcs!BH301</f>
        <v>4.70908415005555</v>
      </c>
      <c r="I308" s="168">
        <f>calcs!F301+calcs!K301+calcs!P301+calcs!U301+calcs!Z301+calcs!AE301+calcs!AJ301+calcs!AO301+calcs!AT301+calcs!AY301+calcs!BD301+calcs!BI301</f>
        <v>3.49497492943815</v>
      </c>
      <c r="J308" s="168">
        <f>calcs!G301+calcs!L301+calcs!Q301+calcs!V301+calcs!AA301+calcs!AF301+calcs!AK301+calcs!AP301+calcs!AU301+calcs!AZ301+calcs!BE301+calcs!BJ301</f>
        <v>2.85426454453365</v>
      </c>
      <c r="K308" s="22"/>
      <c r="L308" s="175">
        <f t="shared" si="11"/>
        <v>-0.523110820865037</v>
      </c>
      <c r="M308" s="85"/>
      <c r="N308" s="113"/>
      <c r="O308" s="113"/>
      <c r="P308" s="193">
        <f t="shared" si="12"/>
        <v>-0.446735090829742</v>
      </c>
      <c r="Q308" s="193">
        <f t="shared" si="12"/>
        <v>0.209111412891485</v>
      </c>
      <c r="R308" s="193">
        <f t="shared" si="12"/>
        <v>-1.2141092206174</v>
      </c>
      <c r="S308" s="193">
        <f t="shared" si="12"/>
        <v>-0.640710384904494</v>
      </c>
      <c r="U308" s="193"/>
      <c r="AB308" s="198"/>
      <c r="AC308" s="198"/>
      <c r="AD308" s="198"/>
      <c r="AE308" s="198"/>
      <c r="AF308" s="198"/>
    </row>
    <row r="309" spans="1:32">
      <c r="A309" s="158" t="s">
        <v>1287</v>
      </c>
      <c r="B309" s="158"/>
      <c r="C309" s="159" t="s">
        <v>612</v>
      </c>
      <c r="D309" s="159"/>
      <c r="E309" s="169"/>
      <c r="F309" s="168">
        <f>calcs!C302+calcs!H302+calcs!M302+calcs!R302+calcs!W302+calcs!AB302+calcs!AG302+calcs!AL302+calcs!AQ302+calcs!AV302+calcs!BA302+calcs!BF302</f>
        <v>4.73277428236379</v>
      </c>
      <c r="G309" s="168">
        <f>calcs!D302+calcs!I302+calcs!N302+calcs!S302+calcs!X302+calcs!AC302+calcs!AH302+calcs!AM302+calcs!AR302+calcs!AW302+calcs!BB302+calcs!BG302</f>
        <v>5.19463311495685</v>
      </c>
      <c r="H309" s="168">
        <f>calcs!E302+calcs!J302+calcs!O302+calcs!T302+calcs!Y302+calcs!AD302+calcs!AI302+calcs!AN302+calcs!AS302+calcs!AX302+calcs!BC302+calcs!BH302</f>
        <v>5.14278766005801</v>
      </c>
      <c r="I309" s="168">
        <f>calcs!F302+calcs!K302+calcs!P302+calcs!U302+calcs!Z302+calcs!AE302+calcs!AJ302+calcs!AO302+calcs!AT302+calcs!AY302+calcs!BD302+calcs!BI302</f>
        <v>3.30572425863318</v>
      </c>
      <c r="J309" s="168">
        <f>calcs!G302+calcs!L302+calcs!Q302+calcs!V302+calcs!AA302+calcs!AF302+calcs!AK302+calcs!AP302+calcs!AU302+calcs!AZ302+calcs!BE302+calcs!BJ302</f>
        <v>3.31186447642141</v>
      </c>
      <c r="K309" s="176"/>
      <c r="L309" s="175">
        <f t="shared" si="11"/>
        <v>-0.355227451485595</v>
      </c>
      <c r="M309" s="85"/>
      <c r="N309" s="113"/>
      <c r="O309" s="113"/>
      <c r="P309" s="193">
        <f t="shared" si="12"/>
        <v>0.461858832593062</v>
      </c>
      <c r="Q309" s="193">
        <f t="shared" si="12"/>
        <v>-0.0518454548988423</v>
      </c>
      <c r="R309" s="193">
        <f t="shared" si="12"/>
        <v>-1.83706340142483</v>
      </c>
      <c r="S309" s="193">
        <f t="shared" si="12"/>
        <v>0.00614021778822949</v>
      </c>
      <c r="U309" s="193"/>
      <c r="AB309" s="198"/>
      <c r="AC309" s="198"/>
      <c r="AD309" s="198"/>
      <c r="AE309" s="198"/>
      <c r="AF309" s="198"/>
    </row>
    <row r="310" spans="1:32">
      <c r="A310" s="156" t="s">
        <v>1287</v>
      </c>
      <c r="B310" s="156"/>
      <c r="C310" s="157" t="s">
        <v>614</v>
      </c>
      <c r="D310" s="157"/>
      <c r="E310" s="167"/>
      <c r="F310" s="168">
        <f>calcs!C303+calcs!H303+calcs!M303+calcs!R303+calcs!W303+calcs!AB303+calcs!AG303+calcs!AL303+calcs!AQ303+calcs!AV303+calcs!BA303+calcs!BF303</f>
        <v>2.67947400213385</v>
      </c>
      <c r="G310" s="168">
        <f>calcs!D303+calcs!I303+calcs!N303+calcs!S303+calcs!X303+calcs!AC303+calcs!AH303+calcs!AM303+calcs!AR303+calcs!AW303+calcs!BB303+calcs!BG303</f>
        <v>1.88772494687108</v>
      </c>
      <c r="H310" s="168">
        <f>calcs!E303+calcs!J303+calcs!O303+calcs!T303+calcs!Y303+calcs!AD303+calcs!AI303+calcs!AN303+calcs!AS303+calcs!AX303+calcs!BC303+calcs!BH303</f>
        <v>2.02611890696426</v>
      </c>
      <c r="I310" s="168">
        <f>calcs!F303+calcs!K303+calcs!P303+calcs!U303+calcs!Z303+calcs!AE303+calcs!AJ303+calcs!AO303+calcs!AT303+calcs!AY303+calcs!BD303+calcs!BI303</f>
        <v>0.951583542580159</v>
      </c>
      <c r="J310" s="168">
        <f>calcs!G303+calcs!L303+calcs!Q303+calcs!V303+calcs!AA303+calcs!AF303+calcs!AK303+calcs!AP303+calcs!AU303+calcs!AZ303+calcs!BE303+calcs!BJ303</f>
        <v>0.924912212413723</v>
      </c>
      <c r="K310" s="22"/>
      <c r="L310" s="175">
        <f t="shared" si="11"/>
        <v>-0.438640447430031</v>
      </c>
      <c r="M310" s="85"/>
      <c r="N310" s="113"/>
      <c r="O310" s="113"/>
      <c r="P310" s="193">
        <f t="shared" si="12"/>
        <v>-0.791749055262766</v>
      </c>
      <c r="Q310" s="193">
        <f t="shared" si="12"/>
        <v>0.138393960093179</v>
      </c>
      <c r="R310" s="193">
        <f t="shared" si="12"/>
        <v>-1.0745353643841</v>
      </c>
      <c r="S310" s="193">
        <f t="shared" si="12"/>
        <v>-0.026671330166436</v>
      </c>
      <c r="U310" s="193"/>
      <c r="AB310" s="198"/>
      <c r="AC310" s="198"/>
      <c r="AD310" s="198"/>
      <c r="AE310" s="198"/>
      <c r="AF310" s="198"/>
    </row>
    <row r="311" spans="1:32">
      <c r="A311" s="158" t="s">
        <v>1287</v>
      </c>
      <c r="B311" s="158"/>
      <c r="C311" s="159" t="s">
        <v>616</v>
      </c>
      <c r="D311" s="159"/>
      <c r="E311" s="169"/>
      <c r="F311" s="168">
        <f>calcs!C304+calcs!H304+calcs!M304+calcs!R304+calcs!W304+calcs!AB304+calcs!AG304+calcs!AL304+calcs!AQ304+calcs!AV304+calcs!BA304+calcs!BF304</f>
        <v>6.55695907328702</v>
      </c>
      <c r="G311" s="168">
        <f>calcs!D304+calcs!I304+calcs!N304+calcs!S304+calcs!X304+calcs!AC304+calcs!AH304+calcs!AM304+calcs!AR304+calcs!AW304+calcs!BB304+calcs!BG304</f>
        <v>6.36023585367694</v>
      </c>
      <c r="H311" s="168">
        <f>calcs!E304+calcs!J304+calcs!O304+calcs!T304+calcs!Y304+calcs!AD304+calcs!AI304+calcs!AN304+calcs!AS304+calcs!AX304+calcs!BC304+calcs!BH304</f>
        <v>7.36973815433138</v>
      </c>
      <c r="I311" s="168">
        <f>calcs!F304+calcs!K304+calcs!P304+calcs!U304+calcs!Z304+calcs!AE304+calcs!AJ304+calcs!AO304+calcs!AT304+calcs!AY304+calcs!BD304+calcs!BI304</f>
        <v>5.399468353898</v>
      </c>
      <c r="J311" s="168">
        <f>calcs!G304+calcs!L304+calcs!Q304+calcs!V304+calcs!AA304+calcs!AF304+calcs!AK304+calcs!AP304+calcs!AU304+calcs!AZ304+calcs!BE304+calcs!BJ304</f>
        <v>4.99602851654459</v>
      </c>
      <c r="K311" s="176"/>
      <c r="L311" s="175">
        <f t="shared" si="11"/>
        <v>-0.390232639185609</v>
      </c>
      <c r="M311" s="85"/>
      <c r="N311" s="113"/>
      <c r="O311" s="113"/>
      <c r="P311" s="193">
        <f t="shared" si="12"/>
        <v>-0.196723219610085</v>
      </c>
      <c r="Q311" s="193">
        <f t="shared" si="12"/>
        <v>1.00950230065444</v>
      </c>
      <c r="R311" s="193">
        <f t="shared" si="12"/>
        <v>-1.97026980043337</v>
      </c>
      <c r="S311" s="193">
        <f t="shared" si="12"/>
        <v>-0.403439837353416</v>
      </c>
      <c r="U311" s="193"/>
      <c r="AB311" s="198"/>
      <c r="AC311" s="198"/>
      <c r="AD311" s="198"/>
      <c r="AE311" s="198"/>
      <c r="AF311" s="198"/>
    </row>
    <row r="312" spans="1:32">
      <c r="A312" s="156" t="s">
        <v>1287</v>
      </c>
      <c r="B312" s="156"/>
      <c r="C312" s="157" t="s">
        <v>618</v>
      </c>
      <c r="D312" s="157"/>
      <c r="E312" s="167"/>
      <c r="F312" s="168">
        <f>calcs!C305+calcs!H305+calcs!M305+calcs!R305+calcs!W305+calcs!AB305+calcs!AG305+calcs!AL305+calcs!AQ305+calcs!AV305+calcs!BA305+calcs!BF305</f>
        <v>8.86012826726985</v>
      </c>
      <c r="G312" s="168">
        <f>calcs!D305+calcs!I305+calcs!N305+calcs!S305+calcs!X305+calcs!AC305+calcs!AH305+calcs!AM305+calcs!AR305+calcs!AW305+calcs!BB305+calcs!BG305</f>
        <v>8.76629149141036</v>
      </c>
      <c r="H312" s="168">
        <f>calcs!E305+calcs!J305+calcs!O305+calcs!T305+calcs!Y305+calcs!AD305+calcs!AI305+calcs!AN305+calcs!AS305+calcs!AX305+calcs!BC305+calcs!BH305</f>
        <v>9.07097018549567</v>
      </c>
      <c r="I312" s="168">
        <f>calcs!F305+calcs!K305+calcs!P305+calcs!U305+calcs!Z305+calcs!AE305+calcs!AJ305+calcs!AO305+calcs!AT305+calcs!AY305+calcs!BD305+calcs!BI305</f>
        <v>7.37714226228537</v>
      </c>
      <c r="J312" s="168">
        <f>calcs!G305+calcs!L305+calcs!Q305+calcs!V305+calcs!AA305+calcs!AF305+calcs!AK305+calcs!AP305+calcs!AU305+calcs!AZ305+calcs!BE305+calcs!BJ305</f>
        <v>7.65883225237027</v>
      </c>
      <c r="K312" s="22"/>
      <c r="L312" s="175">
        <f t="shared" si="11"/>
        <v>-0.300324003724895</v>
      </c>
      <c r="M312" s="85"/>
      <c r="N312" s="113"/>
      <c r="O312" s="113"/>
      <c r="P312" s="193">
        <f t="shared" si="12"/>
        <v>-0.09383677585949</v>
      </c>
      <c r="Q312" s="193">
        <f t="shared" si="12"/>
        <v>0.304678694085311</v>
      </c>
      <c r="R312" s="193">
        <f t="shared" si="12"/>
        <v>-1.69382792321031</v>
      </c>
      <c r="S312" s="193">
        <f t="shared" si="12"/>
        <v>0.281689990084907</v>
      </c>
      <c r="U312" s="193"/>
      <c r="AB312" s="198"/>
      <c r="AC312" s="198"/>
      <c r="AD312" s="198"/>
      <c r="AE312" s="198"/>
      <c r="AF312" s="198"/>
    </row>
    <row r="313" spans="1:32">
      <c r="A313" s="158" t="s">
        <v>1288</v>
      </c>
      <c r="B313" s="158"/>
      <c r="C313" s="159" t="s">
        <v>151</v>
      </c>
      <c r="D313" s="159"/>
      <c r="E313" s="169"/>
      <c r="F313" s="168">
        <f>calcs!C306+calcs!H306+calcs!M306+calcs!R306+calcs!W306+calcs!AB306+calcs!AG306+calcs!AL306+calcs!AQ306+calcs!AV306+calcs!BA306+calcs!BF306</f>
        <v>4.00061662019343</v>
      </c>
      <c r="G313" s="168">
        <f>calcs!D306+calcs!I306+calcs!N306+calcs!S306+calcs!X306+calcs!AC306+calcs!AH306+calcs!AM306+calcs!AR306+calcs!AW306+calcs!BB306+calcs!BG306</f>
        <v>3.54394694785277</v>
      </c>
      <c r="H313" s="168">
        <f>calcs!E306+calcs!J306+calcs!O306+calcs!T306+calcs!Y306+calcs!AD306+calcs!AI306+calcs!AN306+calcs!AS306+calcs!AX306+calcs!BC306+calcs!BH306</f>
        <v>4.587644654481</v>
      </c>
      <c r="I313" s="168">
        <f>calcs!F306+calcs!K306+calcs!P306+calcs!U306+calcs!Z306+calcs!AE306+calcs!AJ306+calcs!AO306+calcs!AT306+calcs!AY306+calcs!BD306+calcs!BI306</f>
        <v>3.98029496781679</v>
      </c>
      <c r="J313" s="168">
        <f>calcs!G306+calcs!L306+calcs!Q306+calcs!V306+calcs!AA306+calcs!AF306+calcs!AK306+calcs!AP306+calcs!AU306+calcs!AZ306+calcs!BE306+calcs!BJ306</f>
        <v>4.03012711190803</v>
      </c>
      <c r="K313" s="176"/>
      <c r="L313" s="175">
        <f t="shared" si="11"/>
        <v>0.00737762292865018</v>
      </c>
      <c r="M313" s="85"/>
      <c r="N313" s="113"/>
      <c r="O313" s="113"/>
      <c r="P313" s="193">
        <f t="shared" si="12"/>
        <v>-0.456669672340659</v>
      </c>
      <c r="Q313" s="193">
        <f t="shared" si="12"/>
        <v>1.04369770662822</v>
      </c>
      <c r="R313" s="193">
        <f t="shared" si="12"/>
        <v>-0.607349686664206</v>
      </c>
      <c r="S313" s="193">
        <f t="shared" si="12"/>
        <v>0.0498321440912424</v>
      </c>
      <c r="U313" s="193"/>
      <c r="AB313" s="198"/>
      <c r="AC313" s="198"/>
      <c r="AD313" s="198"/>
      <c r="AE313" s="198"/>
      <c r="AF313" s="198"/>
    </row>
    <row r="314" spans="1:32">
      <c r="A314" s="156" t="s">
        <v>1288</v>
      </c>
      <c r="B314" s="156"/>
      <c r="C314" s="157" t="s">
        <v>621</v>
      </c>
      <c r="D314" s="157"/>
      <c r="E314" s="167"/>
      <c r="F314" s="168">
        <f>calcs!C307+calcs!H307+calcs!M307+calcs!R307+calcs!W307+calcs!AB307+calcs!AG307+calcs!AL307+calcs!AQ307+calcs!AV307+calcs!BA307+calcs!BF307</f>
        <v>-0.243265735201418</v>
      </c>
      <c r="G314" s="168">
        <f>calcs!D307+calcs!I307+calcs!N307+calcs!S307+calcs!X307+calcs!AC307+calcs!AH307+calcs!AM307+calcs!AR307+calcs!AW307+calcs!BB307+calcs!BG307</f>
        <v>0.613178844857651</v>
      </c>
      <c r="H314" s="168">
        <f>calcs!E307+calcs!J307+calcs!O307+calcs!T307+calcs!Y307+calcs!AD307+calcs!AI307+calcs!AN307+calcs!AS307+calcs!AX307+calcs!BC307+calcs!BH307</f>
        <v>0.582624905564348</v>
      </c>
      <c r="I314" s="168">
        <f>calcs!F307+calcs!K307+calcs!P307+calcs!U307+calcs!Z307+calcs!AE307+calcs!AJ307+calcs!AO307+calcs!AT307+calcs!AY307+calcs!BD307+calcs!BI307</f>
        <v>-0.977813796199328</v>
      </c>
      <c r="J314" s="168">
        <f>calcs!G307+calcs!L307+calcs!Q307+calcs!V307+calcs!AA307+calcs!AF307+calcs!AK307+calcs!AP307+calcs!AU307+calcs!AZ307+calcs!BE307+calcs!BJ307</f>
        <v>-1.32354700987411</v>
      </c>
      <c r="K314" s="22"/>
      <c r="L314" s="175">
        <f t="shared" si="11"/>
        <v>-0.270070318668172</v>
      </c>
      <c r="M314" s="85"/>
      <c r="N314" s="113"/>
      <c r="O314" s="113"/>
      <c r="P314" s="193">
        <f t="shared" si="12"/>
        <v>0.856444580059069</v>
      </c>
      <c r="Q314" s="193">
        <f t="shared" si="12"/>
        <v>-0.030553939293303</v>
      </c>
      <c r="R314" s="193">
        <f t="shared" si="12"/>
        <v>-1.56043870176368</v>
      </c>
      <c r="S314" s="193">
        <f t="shared" si="12"/>
        <v>-0.345733213674778</v>
      </c>
      <c r="U314" s="193"/>
      <c r="AB314" s="198"/>
      <c r="AC314" s="198"/>
      <c r="AD314" s="198"/>
      <c r="AE314" s="198"/>
      <c r="AF314" s="198"/>
    </row>
    <row r="315" spans="1:32">
      <c r="A315" s="158" t="s">
        <v>1288</v>
      </c>
      <c r="B315" s="158"/>
      <c r="C315" s="159" t="s">
        <v>623</v>
      </c>
      <c r="D315" s="159"/>
      <c r="E315" s="169"/>
      <c r="F315" s="168">
        <f>calcs!C308+calcs!H308+calcs!M308+calcs!R308+calcs!W308+calcs!AB308+calcs!AG308+calcs!AL308+calcs!AQ308+calcs!AV308+calcs!BA308+calcs!BF308</f>
        <v>5.31810958513929</v>
      </c>
      <c r="G315" s="168">
        <f>calcs!D308+calcs!I308+calcs!N308+calcs!S308+calcs!X308+calcs!AC308+calcs!AH308+calcs!AM308+calcs!AR308+calcs!AW308+calcs!BB308+calcs!BG308</f>
        <v>7.54763485941242</v>
      </c>
      <c r="H315" s="168">
        <f>calcs!E308+calcs!J308+calcs!O308+calcs!T308+calcs!Y308+calcs!AD308+calcs!AI308+calcs!AN308+calcs!AS308+calcs!AX308+calcs!BC308+calcs!BH308</f>
        <v>7.04947752454325</v>
      </c>
      <c r="I315" s="168">
        <f>calcs!F308+calcs!K308+calcs!P308+calcs!U308+calcs!Z308+calcs!AE308+calcs!AJ308+calcs!AO308+calcs!AT308+calcs!AY308+calcs!BD308+calcs!BI308</f>
        <v>5.98704257182842</v>
      </c>
      <c r="J315" s="168">
        <f>calcs!G308+calcs!L308+calcs!Q308+calcs!V308+calcs!AA308+calcs!AF308+calcs!AK308+calcs!AP308+calcs!AU308+calcs!AZ308+calcs!BE308+calcs!BJ308</f>
        <v>6.28450144253844</v>
      </c>
      <c r="K315" s="176"/>
      <c r="L315" s="175">
        <f t="shared" si="11"/>
        <v>0.241597964349787</v>
      </c>
      <c r="M315" s="85"/>
      <c r="N315" s="113"/>
      <c r="O315" s="113"/>
      <c r="P315" s="193">
        <f t="shared" si="12"/>
        <v>2.22952527427312</v>
      </c>
      <c r="Q315" s="193">
        <f t="shared" si="12"/>
        <v>-0.498157334869168</v>
      </c>
      <c r="R315" s="193">
        <f t="shared" si="12"/>
        <v>-1.06243495271483</v>
      </c>
      <c r="S315" s="193">
        <f t="shared" si="12"/>
        <v>0.297458870710021</v>
      </c>
      <c r="U315" s="193"/>
      <c r="AB315" s="198"/>
      <c r="AC315" s="198"/>
      <c r="AD315" s="198"/>
      <c r="AE315" s="198"/>
      <c r="AF315" s="198"/>
    </row>
    <row r="316" spans="1:32">
      <c r="A316" s="156" t="s">
        <v>1288</v>
      </c>
      <c r="B316" s="156"/>
      <c r="C316" s="157" t="s">
        <v>625</v>
      </c>
      <c r="D316" s="157"/>
      <c r="E316" s="167"/>
      <c r="F316" s="168">
        <f>calcs!C309+calcs!H309+calcs!M309+calcs!R309+calcs!W309+calcs!AB309+calcs!AG309+calcs!AL309+calcs!AQ309+calcs!AV309+calcs!BA309+calcs!BF309</f>
        <v>9.54727561708864</v>
      </c>
      <c r="G316" s="168">
        <f>calcs!D309+calcs!I309+calcs!N309+calcs!S309+calcs!X309+calcs!AC309+calcs!AH309+calcs!AM309+calcs!AR309+calcs!AW309+calcs!BB309+calcs!BG309</f>
        <v>9.20331968286143</v>
      </c>
      <c r="H316" s="168">
        <f>calcs!E309+calcs!J309+calcs!O309+calcs!T309+calcs!Y309+calcs!AD309+calcs!AI309+calcs!AN309+calcs!AS309+calcs!AX309+calcs!BC309+calcs!BH309</f>
        <v>9.28641619353498</v>
      </c>
      <c r="I316" s="168">
        <f>calcs!F309+calcs!K309+calcs!P309+calcs!U309+calcs!Z309+calcs!AE309+calcs!AJ309+calcs!AO309+calcs!AT309+calcs!AY309+calcs!BD309+calcs!BI309</f>
        <v>8.4489748365813</v>
      </c>
      <c r="J316" s="168">
        <f>calcs!G309+calcs!L309+calcs!Q309+calcs!V309+calcs!AA309+calcs!AF309+calcs!AK309+calcs!AP309+calcs!AU309+calcs!AZ309+calcs!BE309+calcs!BJ309</f>
        <v>8.29271215476406</v>
      </c>
      <c r="K316" s="22"/>
      <c r="L316" s="175">
        <f t="shared" si="11"/>
        <v>-0.313640865581147</v>
      </c>
      <c r="M316" s="85"/>
      <c r="N316" s="113"/>
      <c r="O316" s="113"/>
      <c r="P316" s="193">
        <f t="shared" si="12"/>
        <v>-0.34395593422721</v>
      </c>
      <c r="Q316" s="193">
        <f t="shared" si="12"/>
        <v>0.0830965106735473</v>
      </c>
      <c r="R316" s="193">
        <f t="shared" si="12"/>
        <v>-0.837441356953677</v>
      </c>
      <c r="S316" s="193">
        <f t="shared" si="12"/>
        <v>-0.156262681817248</v>
      </c>
      <c r="U316" s="193"/>
      <c r="AB316" s="198"/>
      <c r="AC316" s="198"/>
      <c r="AD316" s="198"/>
      <c r="AE316" s="198"/>
      <c r="AF316" s="198"/>
    </row>
    <row r="317" spans="1:32">
      <c r="A317" s="158" t="s">
        <v>1288</v>
      </c>
      <c r="B317" s="158"/>
      <c r="C317" s="159" t="s">
        <v>627</v>
      </c>
      <c r="D317" s="159"/>
      <c r="E317" s="169"/>
      <c r="F317" s="168">
        <f>calcs!C310+calcs!H310+calcs!M310+calcs!R310+calcs!W310+calcs!AB310+calcs!AG310+calcs!AL310+calcs!AQ310+calcs!AV310+calcs!BA310+calcs!BF310</f>
        <v>6.02689555569031</v>
      </c>
      <c r="G317" s="168">
        <f>calcs!D310+calcs!I310+calcs!N310+calcs!S310+calcs!X310+calcs!AC310+calcs!AH310+calcs!AM310+calcs!AR310+calcs!AW310+calcs!BB310+calcs!BG310</f>
        <v>6.3494974825568</v>
      </c>
      <c r="H317" s="168">
        <f>calcs!E310+calcs!J310+calcs!O310+calcs!T310+calcs!Y310+calcs!AD310+calcs!AI310+calcs!AN310+calcs!AS310+calcs!AX310+calcs!BC310+calcs!BH310</f>
        <v>6.7645759696582</v>
      </c>
      <c r="I317" s="168">
        <f>calcs!F310+calcs!K310+calcs!P310+calcs!U310+calcs!Z310+calcs!AE310+calcs!AJ310+calcs!AO310+calcs!AT310+calcs!AY310+calcs!BD310+calcs!BI310</f>
        <v>5.83016574510592</v>
      </c>
      <c r="J317" s="168">
        <f>calcs!G310+calcs!L310+calcs!Q310+calcs!V310+calcs!AA310+calcs!AF310+calcs!AK310+calcs!AP310+calcs!AU310+calcs!AZ310+calcs!BE310+calcs!BJ310</f>
        <v>5.40578973934482</v>
      </c>
      <c r="K317" s="176"/>
      <c r="L317" s="175">
        <f t="shared" si="11"/>
        <v>-0.155276454086372</v>
      </c>
      <c r="M317" s="85"/>
      <c r="N317" s="113"/>
      <c r="O317" s="113"/>
      <c r="P317" s="193">
        <f t="shared" si="12"/>
        <v>0.322601926866488</v>
      </c>
      <c r="Q317" s="193">
        <f t="shared" si="12"/>
        <v>0.415078487101402</v>
      </c>
      <c r="R317" s="193">
        <f t="shared" si="12"/>
        <v>-0.934410224552282</v>
      </c>
      <c r="S317" s="193">
        <f t="shared" si="12"/>
        <v>-0.424376005761097</v>
      </c>
      <c r="U317" s="193"/>
      <c r="AB317" s="198"/>
      <c r="AC317" s="198"/>
      <c r="AD317" s="198"/>
      <c r="AE317" s="198"/>
      <c r="AF317" s="198"/>
    </row>
    <row r="318" spans="1:32">
      <c r="A318" s="156" t="s">
        <v>1288</v>
      </c>
      <c r="B318" s="156"/>
      <c r="C318" s="157" t="s">
        <v>629</v>
      </c>
      <c r="D318" s="157"/>
      <c r="E318" s="167"/>
      <c r="F318" s="168">
        <f>calcs!C311+calcs!H311+calcs!M311+calcs!R311+calcs!W311+calcs!AB311+calcs!AG311+calcs!AL311+calcs!AQ311+calcs!AV311+calcs!BA311+calcs!BF311</f>
        <v>11.540462258143</v>
      </c>
      <c r="G318" s="168">
        <f>calcs!D311+calcs!I311+calcs!N311+calcs!S311+calcs!X311+calcs!AC311+calcs!AH311+calcs!AM311+calcs!AR311+calcs!AW311+calcs!BB311+calcs!BG311</f>
        <v>12.1147266689059</v>
      </c>
      <c r="H318" s="168">
        <f>calcs!E311+calcs!J311+calcs!O311+calcs!T311+calcs!Y311+calcs!AD311+calcs!AI311+calcs!AN311+calcs!AS311+calcs!AX311+calcs!BC311+calcs!BH311</f>
        <v>11.6027972542686</v>
      </c>
      <c r="I318" s="168">
        <f>calcs!F311+calcs!K311+calcs!P311+calcs!U311+calcs!Z311+calcs!AE311+calcs!AJ311+calcs!AO311+calcs!AT311+calcs!AY311+calcs!BD311+calcs!BI311</f>
        <v>11.2345872366458</v>
      </c>
      <c r="J318" s="168">
        <f>calcs!G311+calcs!L311+calcs!Q311+calcs!V311+calcs!AA311+calcs!AF311+calcs!AK311+calcs!AP311+calcs!AU311+calcs!AZ311+calcs!BE311+calcs!BJ311</f>
        <v>11.0529449163591</v>
      </c>
      <c r="K318" s="22"/>
      <c r="L318" s="175">
        <f t="shared" si="11"/>
        <v>-0.121879335445964</v>
      </c>
      <c r="M318" s="85"/>
      <c r="N318" s="113"/>
      <c r="O318" s="113"/>
      <c r="P318" s="193">
        <f t="shared" si="12"/>
        <v>0.574264410762861</v>
      </c>
      <c r="Q318" s="193">
        <f t="shared" si="12"/>
        <v>-0.511929414637311</v>
      </c>
      <c r="R318" s="193">
        <f t="shared" si="12"/>
        <v>-0.368210017622722</v>
      </c>
      <c r="S318" s="193">
        <f t="shared" si="12"/>
        <v>-0.181642320286684</v>
      </c>
      <c r="U318" s="193"/>
      <c r="AB318" s="198"/>
      <c r="AC318" s="198"/>
      <c r="AD318" s="198"/>
      <c r="AE318" s="198"/>
      <c r="AF318" s="198"/>
    </row>
    <row r="319" spans="1:32">
      <c r="A319" s="158" t="s">
        <v>1288</v>
      </c>
      <c r="B319" s="158"/>
      <c r="C319" s="159" t="s">
        <v>631</v>
      </c>
      <c r="D319" s="159"/>
      <c r="E319" s="169"/>
      <c r="F319" s="168">
        <f>calcs!C312+calcs!H312+calcs!M312+calcs!R312+calcs!W312+calcs!AB312+calcs!AG312+calcs!AL312+calcs!AQ312+calcs!AV312+calcs!BA312+calcs!BF312</f>
        <v>6.36138508124372</v>
      </c>
      <c r="G319" s="168">
        <f>calcs!D312+calcs!I312+calcs!N312+calcs!S312+calcs!X312+calcs!AC312+calcs!AH312+calcs!AM312+calcs!AR312+calcs!AW312+calcs!BB312+calcs!BG312</f>
        <v>6.39620143455687</v>
      </c>
      <c r="H319" s="168">
        <f>calcs!E312+calcs!J312+calcs!O312+calcs!T312+calcs!Y312+calcs!AD312+calcs!AI312+calcs!AN312+calcs!AS312+calcs!AX312+calcs!BC312+calcs!BH312</f>
        <v>6.27133940015812</v>
      </c>
      <c r="I319" s="168">
        <f>calcs!F312+calcs!K312+calcs!P312+calcs!U312+calcs!Z312+calcs!AE312+calcs!AJ312+calcs!AO312+calcs!AT312+calcs!AY312+calcs!BD312+calcs!BI312</f>
        <v>4.74629282052412</v>
      </c>
      <c r="J319" s="168">
        <f>calcs!G312+calcs!L312+calcs!Q312+calcs!V312+calcs!AA312+calcs!AF312+calcs!AK312+calcs!AP312+calcs!AU312+calcs!AZ312+calcs!BE312+calcs!BJ312</f>
        <v>4.56821127226782</v>
      </c>
      <c r="K319" s="176"/>
      <c r="L319" s="175">
        <f t="shared" si="11"/>
        <v>-0.448293452243976</v>
      </c>
      <c r="M319" s="85"/>
      <c r="N319" s="113"/>
      <c r="O319" s="113"/>
      <c r="P319" s="193">
        <f t="shared" si="12"/>
        <v>0.0348163533131487</v>
      </c>
      <c r="Q319" s="193">
        <f t="shared" si="12"/>
        <v>-0.124862034398753</v>
      </c>
      <c r="R319" s="193">
        <f t="shared" si="12"/>
        <v>-1.525046579634</v>
      </c>
      <c r="S319" s="193">
        <f t="shared" si="12"/>
        <v>-0.178081548256301</v>
      </c>
      <c r="U319" s="193"/>
      <c r="AB319" s="198"/>
      <c r="AC319" s="198"/>
      <c r="AD319" s="198"/>
      <c r="AE319" s="198"/>
      <c r="AF319" s="198"/>
    </row>
    <row r="320" spans="1:32">
      <c r="A320" s="156" t="s">
        <v>1288</v>
      </c>
      <c r="B320" s="156"/>
      <c r="C320" s="157" t="s">
        <v>633</v>
      </c>
      <c r="D320" s="157"/>
      <c r="E320" s="167"/>
      <c r="F320" s="168">
        <f>calcs!C313+calcs!H313+calcs!M313+calcs!R313+calcs!W313+calcs!AB313+calcs!AG313+calcs!AL313+calcs!AQ313+calcs!AV313+calcs!BA313+calcs!BF313</f>
        <v>5.60651959826192</v>
      </c>
      <c r="G320" s="168">
        <f>calcs!D313+calcs!I313+calcs!N313+calcs!S313+calcs!X313+calcs!AC313+calcs!AH313+calcs!AM313+calcs!AR313+calcs!AW313+calcs!BB313+calcs!BG313</f>
        <v>5.69124776506228</v>
      </c>
      <c r="H320" s="168">
        <f>calcs!E313+calcs!J313+calcs!O313+calcs!T313+calcs!Y313+calcs!AD313+calcs!AI313+calcs!AN313+calcs!AS313+calcs!AX313+calcs!BC313+calcs!BH313</f>
        <v>5.60933585808368</v>
      </c>
      <c r="I320" s="168">
        <f>calcs!F313+calcs!K313+calcs!P313+calcs!U313+calcs!Z313+calcs!AE313+calcs!AJ313+calcs!AO313+calcs!AT313+calcs!AY313+calcs!BD313+calcs!BI313</f>
        <v>4.88221558558223</v>
      </c>
      <c r="J320" s="168">
        <f>calcs!G313+calcs!L313+calcs!Q313+calcs!V313+calcs!AA313+calcs!AF313+calcs!AK313+calcs!AP313+calcs!AU313+calcs!AZ313+calcs!BE313+calcs!BJ313</f>
        <v>3.71057840024137</v>
      </c>
      <c r="K320" s="22"/>
      <c r="L320" s="175">
        <f t="shared" si="11"/>
        <v>-0.473985299505137</v>
      </c>
      <c r="M320" s="85"/>
      <c r="N320" s="113"/>
      <c r="O320" s="113"/>
      <c r="P320" s="193">
        <f t="shared" si="12"/>
        <v>0.0847281668003568</v>
      </c>
      <c r="Q320" s="193">
        <f t="shared" si="12"/>
        <v>-0.081911906978597</v>
      </c>
      <c r="R320" s="193">
        <f t="shared" si="12"/>
        <v>-0.72712027250145</v>
      </c>
      <c r="S320" s="193">
        <f t="shared" si="12"/>
        <v>-1.17163718534086</v>
      </c>
      <c r="U320" s="193"/>
      <c r="AB320" s="198"/>
      <c r="AC320" s="198"/>
      <c r="AD320" s="198"/>
      <c r="AE320" s="198"/>
      <c r="AF320" s="198"/>
    </row>
    <row r="321" spans="1:32">
      <c r="A321" s="158" t="s">
        <v>1288</v>
      </c>
      <c r="B321" s="158"/>
      <c r="C321" s="159" t="s">
        <v>635</v>
      </c>
      <c r="D321" s="159"/>
      <c r="E321" s="169"/>
      <c r="F321" s="168">
        <f>calcs!C314+calcs!H314+calcs!M314+calcs!R314+calcs!W314+calcs!AB314+calcs!AG314+calcs!AL314+calcs!AQ314+calcs!AV314+calcs!BA314+calcs!BF314</f>
        <v>5.12032533988741</v>
      </c>
      <c r="G321" s="168">
        <f>calcs!D314+calcs!I314+calcs!N314+calcs!S314+calcs!X314+calcs!AC314+calcs!AH314+calcs!AM314+calcs!AR314+calcs!AW314+calcs!BB314+calcs!BG314</f>
        <v>5.37899780828175</v>
      </c>
      <c r="H321" s="168">
        <f>calcs!E314+calcs!J314+calcs!O314+calcs!T314+calcs!Y314+calcs!AD314+calcs!AI314+calcs!AN314+calcs!AS314+calcs!AX314+calcs!BC314+calcs!BH314</f>
        <v>5.47074990494052</v>
      </c>
      <c r="I321" s="168">
        <f>calcs!F314+calcs!K314+calcs!P314+calcs!U314+calcs!Z314+calcs!AE314+calcs!AJ314+calcs!AO314+calcs!AT314+calcs!AY314+calcs!BD314+calcs!BI314</f>
        <v>3.9854868335925</v>
      </c>
      <c r="J321" s="168">
        <f>calcs!G314+calcs!L314+calcs!Q314+calcs!V314+calcs!AA314+calcs!AF314+calcs!AK314+calcs!AP314+calcs!AU314+calcs!AZ314+calcs!BE314+calcs!BJ314</f>
        <v>3.72777543365562</v>
      </c>
      <c r="K321" s="176"/>
      <c r="L321" s="175">
        <f t="shared" si="11"/>
        <v>-0.348137476557946</v>
      </c>
      <c r="M321" s="85"/>
      <c r="N321" s="113"/>
      <c r="O321" s="113"/>
      <c r="P321" s="193">
        <f t="shared" si="12"/>
        <v>0.258672468394341</v>
      </c>
      <c r="Q321" s="193">
        <f t="shared" si="12"/>
        <v>0.091752096658773</v>
      </c>
      <c r="R321" s="193">
        <f t="shared" si="12"/>
        <v>-1.48526307134803</v>
      </c>
      <c r="S321" s="193">
        <f t="shared" si="12"/>
        <v>-0.257711399936873</v>
      </c>
      <c r="U321" s="193"/>
      <c r="AB321" s="198"/>
      <c r="AC321" s="198"/>
      <c r="AD321" s="198"/>
      <c r="AE321" s="198"/>
      <c r="AF321" s="198"/>
    </row>
    <row r="322" spans="1:32">
      <c r="A322" s="156" t="s">
        <v>1288</v>
      </c>
      <c r="B322" s="156"/>
      <c r="C322" s="157" t="s">
        <v>637</v>
      </c>
      <c r="D322" s="157"/>
      <c r="E322" s="167"/>
      <c r="F322" s="168">
        <f>calcs!C315+calcs!H315+calcs!M315+calcs!R315+calcs!W315+calcs!AB315+calcs!AG315+calcs!AL315+calcs!AQ315+calcs!AV315+calcs!BA315+calcs!BF315</f>
        <v>11.8194211249313</v>
      </c>
      <c r="G322" s="168">
        <f>calcs!D315+calcs!I315+calcs!N315+calcs!S315+calcs!X315+calcs!AC315+calcs!AH315+calcs!AM315+calcs!AR315+calcs!AW315+calcs!BB315+calcs!BG315</f>
        <v>11.881433199344</v>
      </c>
      <c r="H322" s="168">
        <f>calcs!E315+calcs!J315+calcs!O315+calcs!T315+calcs!Y315+calcs!AD315+calcs!AI315+calcs!AN315+calcs!AS315+calcs!AX315+calcs!BC315+calcs!BH315</f>
        <v>12.0868552264578</v>
      </c>
      <c r="I322" s="168">
        <f>calcs!F315+calcs!K315+calcs!P315+calcs!U315+calcs!Z315+calcs!AE315+calcs!AJ315+calcs!AO315+calcs!AT315+calcs!AY315+calcs!BD315+calcs!BI315</f>
        <v>11.339777285854</v>
      </c>
      <c r="J322" s="168">
        <f>calcs!G315+calcs!L315+calcs!Q315+calcs!V315+calcs!AA315+calcs!AF315+calcs!AK315+calcs!AP315+calcs!AU315+calcs!AZ315+calcs!BE315+calcs!BJ315</f>
        <v>11.0630351759282</v>
      </c>
      <c r="K322" s="22"/>
      <c r="L322" s="175">
        <f t="shared" si="11"/>
        <v>-0.189096487250781</v>
      </c>
      <c r="M322" s="85"/>
      <c r="N322" s="113"/>
      <c r="O322" s="113"/>
      <c r="P322" s="193">
        <f t="shared" si="12"/>
        <v>0.0620120744127028</v>
      </c>
      <c r="Q322" s="193">
        <f t="shared" si="12"/>
        <v>0.205422027113823</v>
      </c>
      <c r="R322" s="193">
        <f t="shared" si="12"/>
        <v>-0.747077940603829</v>
      </c>
      <c r="S322" s="193">
        <f t="shared" si="12"/>
        <v>-0.27674210992582</v>
      </c>
      <c r="U322" s="193"/>
      <c r="AB322" s="198"/>
      <c r="AC322" s="198"/>
      <c r="AD322" s="198"/>
      <c r="AE322" s="198"/>
      <c r="AF322" s="198"/>
    </row>
    <row r="323" spans="1:32">
      <c r="A323" s="158" t="s">
        <v>1288</v>
      </c>
      <c r="B323" s="158"/>
      <c r="C323" s="159" t="s">
        <v>639</v>
      </c>
      <c r="D323" s="159"/>
      <c r="E323" s="169"/>
      <c r="F323" s="168">
        <f>calcs!C316+calcs!H316+calcs!M316+calcs!R316+calcs!W316+calcs!AB316+calcs!AG316+calcs!AL316+calcs!AQ316+calcs!AV316+calcs!BA316+calcs!BF316</f>
        <v>7.94732971799312</v>
      </c>
      <c r="G323" s="168">
        <f>calcs!D316+calcs!I316+calcs!N316+calcs!S316+calcs!X316+calcs!AC316+calcs!AH316+calcs!AM316+calcs!AR316+calcs!AW316+calcs!BB316+calcs!BG316</f>
        <v>8.50327785453797</v>
      </c>
      <c r="H323" s="168">
        <f>calcs!E316+calcs!J316+calcs!O316+calcs!T316+calcs!Y316+calcs!AD316+calcs!AI316+calcs!AN316+calcs!AS316+calcs!AX316+calcs!BC316+calcs!BH316</f>
        <v>8.36412806907007</v>
      </c>
      <c r="I323" s="168">
        <f>calcs!F316+calcs!K316+calcs!P316+calcs!U316+calcs!Z316+calcs!AE316+calcs!AJ316+calcs!AO316+calcs!AT316+calcs!AY316+calcs!BD316+calcs!BI316</f>
        <v>6.71840723245409</v>
      </c>
      <c r="J323" s="168">
        <f>calcs!G316+calcs!L316+calcs!Q316+calcs!V316+calcs!AA316+calcs!AF316+calcs!AK316+calcs!AP316+calcs!AU316+calcs!AZ316+calcs!BE316+calcs!BJ316</f>
        <v>7.29306929573397</v>
      </c>
      <c r="K323" s="176"/>
      <c r="L323" s="175">
        <f t="shared" si="11"/>
        <v>-0.163565105564787</v>
      </c>
      <c r="M323" s="85"/>
      <c r="N323" s="113"/>
      <c r="O323" s="113"/>
      <c r="P323" s="193">
        <f t="shared" si="12"/>
        <v>0.555948136544851</v>
      </c>
      <c r="Q323" s="193">
        <f t="shared" si="12"/>
        <v>-0.139149785467897</v>
      </c>
      <c r="R323" s="193">
        <f t="shared" si="12"/>
        <v>-1.64572083661598</v>
      </c>
      <c r="S323" s="193">
        <f t="shared" si="12"/>
        <v>0.57466206327988</v>
      </c>
      <c r="U323" s="193"/>
      <c r="AB323" s="198"/>
      <c r="AC323" s="198"/>
      <c r="AD323" s="198"/>
      <c r="AE323" s="198"/>
      <c r="AF323" s="198"/>
    </row>
    <row r="324" spans="1:32">
      <c r="A324" s="156" t="s">
        <v>1288</v>
      </c>
      <c r="B324" s="156"/>
      <c r="C324" s="157" t="s">
        <v>641</v>
      </c>
      <c r="D324" s="157"/>
      <c r="E324" s="167"/>
      <c r="F324" s="168">
        <f>calcs!C317+calcs!H317+calcs!M317+calcs!R317+calcs!W317+calcs!AB317+calcs!AG317+calcs!AL317+calcs!AQ317+calcs!AV317+calcs!BA317+calcs!BF317</f>
        <v>10.7346550708941</v>
      </c>
      <c r="G324" s="168">
        <f>calcs!D317+calcs!I317+calcs!N317+calcs!S317+calcs!X317+calcs!AC317+calcs!AH317+calcs!AM317+calcs!AR317+calcs!AW317+calcs!BB317+calcs!BG317</f>
        <v>11.69318927948</v>
      </c>
      <c r="H324" s="168">
        <f>calcs!E317+calcs!J317+calcs!O317+calcs!T317+calcs!Y317+calcs!AD317+calcs!AI317+calcs!AN317+calcs!AS317+calcs!AX317+calcs!BC317+calcs!BH317</f>
        <v>11.4190518419822</v>
      </c>
      <c r="I324" s="168">
        <f>calcs!F317+calcs!K317+calcs!P317+calcs!U317+calcs!Z317+calcs!AE317+calcs!AJ317+calcs!AO317+calcs!AT317+calcs!AY317+calcs!BD317+calcs!BI317</f>
        <v>11.48610076855</v>
      </c>
      <c r="J324" s="168">
        <f>calcs!G317+calcs!L317+calcs!Q317+calcs!V317+calcs!AA317+calcs!AF317+calcs!AK317+calcs!AP317+calcs!AU317+calcs!AZ317+calcs!BE317+calcs!BJ317</f>
        <v>10.4658001244948</v>
      </c>
      <c r="K324" s="22"/>
      <c r="L324" s="175">
        <f t="shared" si="11"/>
        <v>-0.0672137365998213</v>
      </c>
      <c r="M324" s="85"/>
      <c r="N324" s="113"/>
      <c r="O324" s="113"/>
      <c r="P324" s="193">
        <f t="shared" si="12"/>
        <v>0.95853420858591</v>
      </c>
      <c r="Q324" s="193">
        <f t="shared" si="12"/>
        <v>-0.274137437497803</v>
      </c>
      <c r="R324" s="193">
        <f t="shared" si="12"/>
        <v>0.0670489265677574</v>
      </c>
      <c r="S324" s="193">
        <f t="shared" si="12"/>
        <v>-1.02030064405515</v>
      </c>
      <c r="U324" s="193"/>
      <c r="AB324" s="198"/>
      <c r="AC324" s="198"/>
      <c r="AD324" s="198"/>
      <c r="AE324" s="198"/>
      <c r="AF324" s="198"/>
    </row>
    <row r="325" spans="1:32">
      <c r="A325" s="158" t="s">
        <v>1288</v>
      </c>
      <c r="B325" s="158"/>
      <c r="C325" s="159" t="s">
        <v>643</v>
      </c>
      <c r="D325" s="159"/>
      <c r="E325" s="169"/>
      <c r="F325" s="168">
        <f>calcs!C318+calcs!H318+calcs!M318+calcs!R318+calcs!W318+calcs!AB318+calcs!AG318+calcs!AL318+calcs!AQ318+calcs!AV318+calcs!BA318+calcs!BF318</f>
        <v>8.2538228733598</v>
      </c>
      <c r="G325" s="168">
        <f>calcs!D318+calcs!I318+calcs!N318+calcs!S318+calcs!X318+calcs!AC318+calcs!AH318+calcs!AM318+calcs!AR318+calcs!AW318+calcs!BB318+calcs!BG318</f>
        <v>8.21662087362321</v>
      </c>
      <c r="H325" s="168">
        <f>calcs!E318+calcs!J318+calcs!O318+calcs!T318+calcs!Y318+calcs!AD318+calcs!AI318+calcs!AN318+calcs!AS318+calcs!AX318+calcs!BC318+calcs!BH318</f>
        <v>8.13133959397267</v>
      </c>
      <c r="I325" s="168">
        <f>calcs!F318+calcs!K318+calcs!P318+calcs!U318+calcs!Z318+calcs!AE318+calcs!AJ318+calcs!AO318+calcs!AT318+calcs!AY318+calcs!BD318+calcs!BI318</f>
        <v>7.54357888124888</v>
      </c>
      <c r="J325" s="168">
        <f>calcs!G318+calcs!L318+calcs!Q318+calcs!V318+calcs!AA318+calcs!AF318+calcs!AK318+calcs!AP318+calcs!AU318+calcs!AZ318+calcs!BE318+calcs!BJ318</f>
        <v>7.11523648077838</v>
      </c>
      <c r="K325" s="176"/>
      <c r="L325" s="175">
        <f t="shared" si="11"/>
        <v>-0.284646598145354</v>
      </c>
      <c r="M325" s="85"/>
      <c r="N325" s="113"/>
      <c r="O325" s="113"/>
      <c r="P325" s="193">
        <f t="shared" si="12"/>
        <v>-0.0372019997365918</v>
      </c>
      <c r="Q325" s="193">
        <f t="shared" si="12"/>
        <v>-0.0852812796505411</v>
      </c>
      <c r="R325" s="193">
        <f t="shared" si="12"/>
        <v>-0.587760712723784</v>
      </c>
      <c r="S325" s="193">
        <f t="shared" si="12"/>
        <v>-0.428342400470498</v>
      </c>
      <c r="U325" s="193"/>
      <c r="AB325" s="198"/>
      <c r="AC325" s="198"/>
      <c r="AD325" s="198"/>
      <c r="AE325" s="198"/>
      <c r="AF325" s="198"/>
    </row>
    <row r="326" spans="1:32">
      <c r="A326" s="156" t="s">
        <v>1288</v>
      </c>
      <c r="B326" s="156"/>
      <c r="C326" s="157" t="s">
        <v>645</v>
      </c>
      <c r="D326" s="157"/>
      <c r="E326" s="167"/>
      <c r="F326" s="168">
        <f>calcs!C319+calcs!H319+calcs!M319+calcs!R319+calcs!W319+calcs!AB319+calcs!AG319+calcs!AL319+calcs!AQ319+calcs!AV319+calcs!BA319+calcs!BF319</f>
        <v>4.34435881565766</v>
      </c>
      <c r="G326" s="168">
        <f>calcs!D319+calcs!I319+calcs!N319+calcs!S319+calcs!X319+calcs!AC319+calcs!AH319+calcs!AM319+calcs!AR319+calcs!AW319+calcs!BB319+calcs!BG319</f>
        <v>3.54004965673941</v>
      </c>
      <c r="H326" s="168">
        <f>calcs!E319+calcs!J319+calcs!O319+calcs!T319+calcs!Y319+calcs!AD319+calcs!AI319+calcs!AN319+calcs!AS319+calcs!AX319+calcs!BC319+calcs!BH319</f>
        <v>3.57834318507567</v>
      </c>
      <c r="I326" s="168">
        <f>calcs!F319+calcs!K319+calcs!P319+calcs!U319+calcs!Z319+calcs!AE319+calcs!AJ319+calcs!AO319+calcs!AT319+calcs!AY319+calcs!BD319+calcs!BI319</f>
        <v>3.09684334182105</v>
      </c>
      <c r="J326" s="168">
        <f>calcs!G319+calcs!L319+calcs!Q319+calcs!V319+calcs!AA319+calcs!AF319+calcs!AK319+calcs!AP319+calcs!AU319+calcs!AZ319+calcs!BE319+calcs!BJ319</f>
        <v>3.13637290072393</v>
      </c>
      <c r="K326" s="22"/>
      <c r="L326" s="175">
        <f t="shared" si="11"/>
        <v>-0.301996478733432</v>
      </c>
      <c r="M326" s="85"/>
      <c r="N326" s="113"/>
      <c r="O326" s="113"/>
      <c r="P326" s="193">
        <f t="shared" si="12"/>
        <v>-0.804309158918247</v>
      </c>
      <c r="Q326" s="193">
        <f t="shared" si="12"/>
        <v>0.0382935283362564</v>
      </c>
      <c r="R326" s="193">
        <f t="shared" si="12"/>
        <v>-0.481499843254618</v>
      </c>
      <c r="S326" s="193">
        <f t="shared" si="12"/>
        <v>0.0395295589028812</v>
      </c>
      <c r="U326" s="193"/>
      <c r="AB326" s="198"/>
      <c r="AC326" s="198"/>
      <c r="AD326" s="198"/>
      <c r="AE326" s="198"/>
      <c r="AF326" s="198"/>
    </row>
    <row r="327" spans="1:32">
      <c r="A327" s="158" t="s">
        <v>1288</v>
      </c>
      <c r="B327" s="158"/>
      <c r="C327" s="159" t="s">
        <v>647</v>
      </c>
      <c r="D327" s="159"/>
      <c r="E327" s="169"/>
      <c r="F327" s="168">
        <f>calcs!C320+calcs!H320+calcs!M320+calcs!R320+calcs!W320+calcs!AB320+calcs!AG320+calcs!AL320+calcs!AQ320+calcs!AV320+calcs!BA320+calcs!BF320</f>
        <v>7.16570393508794</v>
      </c>
      <c r="G327" s="168">
        <f>calcs!D320+calcs!I320+calcs!N320+calcs!S320+calcs!X320+calcs!AC320+calcs!AH320+calcs!AM320+calcs!AR320+calcs!AW320+calcs!BB320+calcs!BG320</f>
        <v>6.63335665329997</v>
      </c>
      <c r="H327" s="168">
        <f>calcs!E320+calcs!J320+calcs!O320+calcs!T320+calcs!Y320+calcs!AD320+calcs!AI320+calcs!AN320+calcs!AS320+calcs!AX320+calcs!BC320+calcs!BH320</f>
        <v>7.09116756540651</v>
      </c>
      <c r="I327" s="168">
        <f>calcs!F320+calcs!K320+calcs!P320+calcs!U320+calcs!Z320+calcs!AE320+calcs!AJ320+calcs!AO320+calcs!AT320+calcs!AY320+calcs!BD320+calcs!BI320</f>
        <v>6.36500663895736</v>
      </c>
      <c r="J327" s="168">
        <f>calcs!G320+calcs!L320+calcs!Q320+calcs!V320+calcs!AA320+calcs!AF320+calcs!AK320+calcs!AP320+calcs!AU320+calcs!AZ320+calcs!BE320+calcs!BJ320</f>
        <v>6.48152314909933</v>
      </c>
      <c r="K327" s="176"/>
      <c r="L327" s="175">
        <f t="shared" si="11"/>
        <v>-0.171045196497151</v>
      </c>
      <c r="M327" s="85"/>
      <c r="N327" s="113"/>
      <c r="O327" s="113"/>
      <c r="P327" s="193">
        <f t="shared" si="12"/>
        <v>-0.532347281787969</v>
      </c>
      <c r="Q327" s="193">
        <f t="shared" si="12"/>
        <v>0.457810912106538</v>
      </c>
      <c r="R327" s="193">
        <f t="shared" si="12"/>
        <v>-0.726160926449149</v>
      </c>
      <c r="S327" s="193">
        <f t="shared" si="12"/>
        <v>0.116516510141974</v>
      </c>
      <c r="U327" s="193"/>
      <c r="AB327" s="198"/>
      <c r="AC327" s="198"/>
      <c r="AD327" s="198"/>
      <c r="AE327" s="198"/>
      <c r="AF327" s="198"/>
    </row>
    <row r="328" spans="1:32">
      <c r="A328" s="156" t="s">
        <v>1288</v>
      </c>
      <c r="B328" s="156"/>
      <c r="C328" s="157" t="s">
        <v>649</v>
      </c>
      <c r="D328" s="157"/>
      <c r="E328" s="167"/>
      <c r="F328" s="168">
        <f>calcs!C321+calcs!H321+calcs!M321+calcs!R321+calcs!W321+calcs!AB321+calcs!AG321+calcs!AL321+calcs!AQ321+calcs!AV321+calcs!BA321+calcs!BF321</f>
        <v>-0.61000919810157</v>
      </c>
      <c r="G328" s="168">
        <f>calcs!D321+calcs!I321+calcs!N321+calcs!S321+calcs!X321+calcs!AC321+calcs!AH321+calcs!AM321+calcs!AR321+calcs!AW321+calcs!BB321+calcs!BG321</f>
        <v>-0.613720177562322</v>
      </c>
      <c r="H328" s="168">
        <f>calcs!E321+calcs!J321+calcs!O321+calcs!T321+calcs!Y321+calcs!AD321+calcs!AI321+calcs!AN321+calcs!AS321+calcs!AX321+calcs!BC321+calcs!BH321</f>
        <v>-0.261884001265924</v>
      </c>
      <c r="I328" s="168">
        <f>calcs!F321+calcs!K321+calcs!P321+calcs!U321+calcs!Z321+calcs!AE321+calcs!AJ321+calcs!AO321+calcs!AT321+calcs!AY321+calcs!BD321+calcs!BI321</f>
        <v>-0.108083791553063</v>
      </c>
      <c r="J328" s="168">
        <f>calcs!G321+calcs!L321+calcs!Q321+calcs!V321+calcs!AA321+calcs!AF321+calcs!AK321+calcs!AP321+calcs!AU321+calcs!AZ321+calcs!BE321+calcs!BJ321</f>
        <v>-0.0837920739286457</v>
      </c>
      <c r="K328" s="22"/>
      <c r="L328" s="175">
        <f t="shared" si="11"/>
        <v>0.131554281043231</v>
      </c>
      <c r="M328" s="85"/>
      <c r="N328" s="113"/>
      <c r="O328" s="113"/>
      <c r="P328" s="193">
        <f t="shared" si="12"/>
        <v>-0.00371097946075238</v>
      </c>
      <c r="Q328" s="193">
        <f t="shared" si="12"/>
        <v>0.351836176296398</v>
      </c>
      <c r="R328" s="193">
        <f t="shared" si="12"/>
        <v>0.153800209712861</v>
      </c>
      <c r="S328" s="193">
        <f t="shared" si="12"/>
        <v>0.0242917176244175</v>
      </c>
      <c r="U328" s="193"/>
      <c r="AB328" s="198"/>
      <c r="AC328" s="198"/>
      <c r="AD328" s="198"/>
      <c r="AE328" s="198"/>
      <c r="AF328" s="198"/>
    </row>
    <row r="329" spans="1:32">
      <c r="A329" s="158" t="s">
        <v>1288</v>
      </c>
      <c r="B329" s="158"/>
      <c r="C329" s="159" t="s">
        <v>651</v>
      </c>
      <c r="D329" s="159"/>
      <c r="E329" s="169"/>
      <c r="F329" s="168">
        <f>calcs!C322+calcs!H322+calcs!M322+calcs!R322+calcs!W322+calcs!AB322+calcs!AG322+calcs!AL322+calcs!AQ322+calcs!AV322+calcs!BA322+calcs!BF322</f>
        <v>8.9478494815328</v>
      </c>
      <c r="G329" s="168">
        <f>calcs!D322+calcs!I322+calcs!N322+calcs!S322+calcs!X322+calcs!AC322+calcs!AH322+calcs!AM322+calcs!AR322+calcs!AW322+calcs!BB322+calcs!BG322</f>
        <v>9.11402347518624</v>
      </c>
      <c r="H329" s="168">
        <f>calcs!E322+calcs!J322+calcs!O322+calcs!T322+calcs!Y322+calcs!AD322+calcs!AI322+calcs!AN322+calcs!AS322+calcs!AX322+calcs!BC322+calcs!BH322</f>
        <v>8.4334760729808</v>
      </c>
      <c r="I329" s="168">
        <f>calcs!F322+calcs!K322+calcs!P322+calcs!U322+calcs!Z322+calcs!AE322+calcs!AJ322+calcs!AO322+calcs!AT322+calcs!AY322+calcs!BD322+calcs!BI322</f>
        <v>8.53306580608569</v>
      </c>
      <c r="J329" s="168">
        <f>calcs!G322+calcs!L322+calcs!Q322+calcs!V322+calcs!AA322+calcs!AF322+calcs!AK322+calcs!AP322+calcs!AU322+calcs!AZ322+calcs!BE322+calcs!BJ322</f>
        <v>8.29398069447118</v>
      </c>
      <c r="K329" s="176"/>
      <c r="L329" s="175">
        <f t="shared" si="11"/>
        <v>-0.163467196765405</v>
      </c>
      <c r="M329" s="85"/>
      <c r="N329" s="113"/>
      <c r="O329" s="113"/>
      <c r="P329" s="193">
        <f t="shared" si="12"/>
        <v>0.166173993653434</v>
      </c>
      <c r="Q329" s="193">
        <f t="shared" si="12"/>
        <v>-0.680547402205439</v>
      </c>
      <c r="R329" s="193">
        <f t="shared" si="12"/>
        <v>0.0995897331048905</v>
      </c>
      <c r="S329" s="193">
        <f t="shared" si="12"/>
        <v>-0.239085111614505</v>
      </c>
      <c r="U329" s="193"/>
      <c r="AB329" s="198"/>
      <c r="AC329" s="198"/>
      <c r="AD329" s="198"/>
      <c r="AE329" s="198"/>
      <c r="AF329" s="198"/>
    </row>
    <row r="330" spans="1:32">
      <c r="A330" s="156" t="s">
        <v>1288</v>
      </c>
      <c r="B330" s="156"/>
      <c r="C330" s="157" t="s">
        <v>653</v>
      </c>
      <c r="D330" s="157"/>
      <c r="E330" s="167"/>
      <c r="F330" s="168">
        <f>calcs!C323+calcs!H323+calcs!M323+calcs!R323+calcs!W323+calcs!AB323+calcs!AG323+calcs!AL323+calcs!AQ323+calcs!AV323+calcs!BA323+calcs!BF323</f>
        <v>4.41415405978419</v>
      </c>
      <c r="G330" s="168">
        <f>calcs!D323+calcs!I323+calcs!N323+calcs!S323+calcs!X323+calcs!AC323+calcs!AH323+calcs!AM323+calcs!AR323+calcs!AW323+calcs!BB323+calcs!BG323</f>
        <v>4.16023547049413</v>
      </c>
      <c r="H330" s="168">
        <f>calcs!E323+calcs!J323+calcs!O323+calcs!T323+calcs!Y323+calcs!AD323+calcs!AI323+calcs!AN323+calcs!AS323+calcs!AX323+calcs!BC323+calcs!BH323</f>
        <v>5.08161486052526</v>
      </c>
      <c r="I330" s="168">
        <f>calcs!F323+calcs!K323+calcs!P323+calcs!U323+calcs!Z323+calcs!AE323+calcs!AJ323+calcs!AO323+calcs!AT323+calcs!AY323+calcs!BD323+calcs!BI323</f>
        <v>3.45701067233557</v>
      </c>
      <c r="J330" s="168">
        <f>calcs!G323+calcs!L323+calcs!Q323+calcs!V323+calcs!AA323+calcs!AF323+calcs!AK323+calcs!AP323+calcs!AU323+calcs!AZ323+calcs!BE323+calcs!BJ323</f>
        <v>2.80764483650237</v>
      </c>
      <c r="K330" s="22"/>
      <c r="L330" s="175">
        <f t="shared" si="11"/>
        <v>-0.401627305820454</v>
      </c>
      <c r="M330" s="85"/>
      <c r="N330" s="113"/>
      <c r="O330" s="113"/>
      <c r="P330" s="193">
        <f t="shared" si="12"/>
        <v>-0.253918589290061</v>
      </c>
      <c r="Q330" s="193">
        <f t="shared" si="12"/>
        <v>0.921379390031136</v>
      </c>
      <c r="R330" s="193">
        <f t="shared" si="12"/>
        <v>-1.62460418818969</v>
      </c>
      <c r="S330" s="193">
        <f t="shared" si="12"/>
        <v>-0.649365835833202</v>
      </c>
      <c r="U330" s="193"/>
      <c r="AB330" s="198"/>
      <c r="AC330" s="198"/>
      <c r="AD330" s="198"/>
      <c r="AE330" s="198"/>
      <c r="AF330" s="198"/>
    </row>
    <row r="331" spans="1:32">
      <c r="A331" s="158" t="s">
        <v>1288</v>
      </c>
      <c r="B331" s="158"/>
      <c r="C331" s="159" t="s">
        <v>655</v>
      </c>
      <c r="D331" s="159"/>
      <c r="E331" s="169"/>
      <c r="F331" s="168">
        <f>calcs!C324+calcs!H324+calcs!M324+calcs!R324+calcs!W324+calcs!AB324+calcs!AG324+calcs!AL324+calcs!AQ324+calcs!AV324+calcs!BA324+calcs!BF324</f>
        <v>3.49756193222491</v>
      </c>
      <c r="G331" s="168">
        <f>calcs!D324+calcs!I324+calcs!N324+calcs!S324+calcs!X324+calcs!AC324+calcs!AH324+calcs!AM324+calcs!AR324+calcs!AW324+calcs!BB324+calcs!BG324</f>
        <v>2.87305171740159</v>
      </c>
      <c r="H331" s="168">
        <f>calcs!E324+calcs!J324+calcs!O324+calcs!T324+calcs!Y324+calcs!AD324+calcs!AI324+calcs!AN324+calcs!AS324+calcs!AX324+calcs!BC324+calcs!BH324</f>
        <v>2.4847620994574</v>
      </c>
      <c r="I331" s="168">
        <f>calcs!F324+calcs!K324+calcs!P324+calcs!U324+calcs!Z324+calcs!AE324+calcs!AJ324+calcs!AO324+calcs!AT324+calcs!AY324+calcs!BD324+calcs!BI324</f>
        <v>1.57840164784239</v>
      </c>
      <c r="J331" s="168">
        <f>calcs!G324+calcs!L324+calcs!Q324+calcs!V324+calcs!AA324+calcs!AF324+calcs!AK324+calcs!AP324+calcs!AU324+calcs!AZ324+calcs!BE324+calcs!BJ324</f>
        <v>2.14973386803742</v>
      </c>
      <c r="K331" s="176"/>
      <c r="L331" s="175">
        <f t="shared" si="11"/>
        <v>-0.336957016046873</v>
      </c>
      <c r="M331" s="85"/>
      <c r="N331" s="113"/>
      <c r="O331" s="113"/>
      <c r="P331" s="193">
        <f t="shared" si="12"/>
        <v>-0.62451021482332</v>
      </c>
      <c r="Q331" s="193">
        <f t="shared" si="12"/>
        <v>-0.388289617944189</v>
      </c>
      <c r="R331" s="193">
        <f t="shared" si="12"/>
        <v>-0.906360451615008</v>
      </c>
      <c r="S331" s="193">
        <f t="shared" si="12"/>
        <v>0.571332220195026</v>
      </c>
      <c r="U331" s="193"/>
      <c r="AB331" s="198"/>
      <c r="AC331" s="198"/>
      <c r="AD331" s="198"/>
      <c r="AE331" s="198"/>
      <c r="AF331" s="198"/>
    </row>
    <row r="332" spans="1:32">
      <c r="A332" s="156" t="s">
        <v>1288</v>
      </c>
      <c r="B332" s="156"/>
      <c r="C332" s="157" t="s">
        <v>657</v>
      </c>
      <c r="D332" s="157"/>
      <c r="E332" s="167"/>
      <c r="F332" s="168">
        <f>calcs!C325+calcs!H325+calcs!M325+calcs!R325+calcs!W325+calcs!AB325+calcs!AG325+calcs!AL325+calcs!AQ325+calcs!AV325+calcs!BA325+calcs!BF325</f>
        <v>10.932548782845</v>
      </c>
      <c r="G332" s="168">
        <f>calcs!D325+calcs!I325+calcs!N325+calcs!S325+calcs!X325+calcs!AC325+calcs!AH325+calcs!AM325+calcs!AR325+calcs!AW325+calcs!BB325+calcs!BG325</f>
        <v>11.1842471592078</v>
      </c>
      <c r="H332" s="168">
        <f>calcs!E325+calcs!J325+calcs!O325+calcs!T325+calcs!Y325+calcs!AD325+calcs!AI325+calcs!AN325+calcs!AS325+calcs!AX325+calcs!BC325+calcs!BH325</f>
        <v>11.0208084240806</v>
      </c>
      <c r="I332" s="168">
        <f>calcs!F325+calcs!K325+calcs!P325+calcs!U325+calcs!Z325+calcs!AE325+calcs!AJ325+calcs!AO325+calcs!AT325+calcs!AY325+calcs!BD325+calcs!BI325</f>
        <v>9.80009914483077</v>
      </c>
      <c r="J332" s="168">
        <f>calcs!G325+calcs!L325+calcs!Q325+calcs!V325+calcs!AA325+calcs!AF325+calcs!AK325+calcs!AP325+calcs!AU325+calcs!AZ325+calcs!BE325+calcs!BJ325</f>
        <v>9.95183578815852</v>
      </c>
      <c r="K332" s="22"/>
      <c r="L332" s="175">
        <f t="shared" si="11"/>
        <v>-0.245178248671631</v>
      </c>
      <c r="M332" s="85"/>
      <c r="N332" s="113"/>
      <c r="O332" s="113"/>
      <c r="P332" s="193">
        <f t="shared" si="12"/>
        <v>0.251698376362757</v>
      </c>
      <c r="Q332" s="193">
        <f t="shared" si="12"/>
        <v>-0.163438735127157</v>
      </c>
      <c r="R332" s="193">
        <f t="shared" si="12"/>
        <v>-1.22070927924987</v>
      </c>
      <c r="S332" s="193">
        <f t="shared" si="12"/>
        <v>0.151736643327745</v>
      </c>
      <c r="U332" s="193"/>
      <c r="AB332" s="198"/>
      <c r="AC332" s="198"/>
      <c r="AD332" s="198"/>
      <c r="AE332" s="198"/>
      <c r="AF332" s="198"/>
    </row>
    <row r="333" spans="1:32">
      <c r="A333" s="158" t="s">
        <v>1288</v>
      </c>
      <c r="B333" s="158"/>
      <c r="C333" s="159" t="s">
        <v>659</v>
      </c>
      <c r="D333" s="159"/>
      <c r="E333" s="169"/>
      <c r="F333" s="168">
        <f>calcs!C326+calcs!H326+calcs!M326+calcs!R326+calcs!W326+calcs!AB326+calcs!AG326+calcs!AL326+calcs!AQ326+calcs!AV326+calcs!BA326+calcs!BF326</f>
        <v>5.40544850021561</v>
      </c>
      <c r="G333" s="168">
        <f>calcs!D326+calcs!I326+calcs!N326+calcs!S326+calcs!X326+calcs!AC326+calcs!AH326+calcs!AM326+calcs!AR326+calcs!AW326+calcs!BB326+calcs!BG326</f>
        <v>6.32317229907463</v>
      </c>
      <c r="H333" s="168">
        <f>calcs!E326+calcs!J326+calcs!O326+calcs!T326+calcs!Y326+calcs!AD326+calcs!AI326+calcs!AN326+calcs!AS326+calcs!AX326+calcs!BC326+calcs!BH326</f>
        <v>6.15570195917614</v>
      </c>
      <c r="I333" s="168">
        <f>calcs!F326+calcs!K326+calcs!P326+calcs!U326+calcs!Z326+calcs!AE326+calcs!AJ326+calcs!AO326+calcs!AT326+calcs!AY326+calcs!BD326+calcs!BI326</f>
        <v>6.64175944032022</v>
      </c>
      <c r="J333" s="168">
        <f>calcs!G326+calcs!L326+calcs!Q326+calcs!V326+calcs!AA326+calcs!AF326+calcs!AK326+calcs!AP326+calcs!AU326+calcs!AZ326+calcs!BE326+calcs!BJ326</f>
        <v>5.13240761760172</v>
      </c>
      <c r="K333" s="176"/>
      <c r="L333" s="175">
        <f t="shared" si="11"/>
        <v>-0.0682602206534726</v>
      </c>
      <c r="M333" s="85"/>
      <c r="N333" s="113"/>
      <c r="O333" s="113"/>
      <c r="P333" s="193">
        <f t="shared" si="12"/>
        <v>0.917723798859019</v>
      </c>
      <c r="Q333" s="193">
        <f t="shared" si="12"/>
        <v>-0.167470339898489</v>
      </c>
      <c r="R333" s="193">
        <f t="shared" si="12"/>
        <v>0.486057481144082</v>
      </c>
      <c r="S333" s="193">
        <f t="shared" si="12"/>
        <v>-1.5093518227185</v>
      </c>
      <c r="U333" s="193"/>
      <c r="AB333" s="198"/>
      <c r="AC333" s="198"/>
      <c r="AD333" s="198"/>
      <c r="AE333" s="198"/>
      <c r="AF333" s="198"/>
    </row>
    <row r="334" spans="1:32">
      <c r="A334" s="156" t="s">
        <v>1288</v>
      </c>
      <c r="B334" s="156"/>
      <c r="C334" s="157" t="s">
        <v>661</v>
      </c>
      <c r="D334" s="157"/>
      <c r="E334" s="167"/>
      <c r="F334" s="168">
        <f>calcs!C327+calcs!H327+calcs!M327+calcs!R327+calcs!W327+calcs!AB327+calcs!AG327+calcs!AL327+calcs!AQ327+calcs!AV327+calcs!BA327+calcs!BF327</f>
        <v>4.18128866915455</v>
      </c>
      <c r="G334" s="168">
        <f>calcs!D327+calcs!I327+calcs!N327+calcs!S327+calcs!X327+calcs!AC327+calcs!AH327+calcs!AM327+calcs!AR327+calcs!AW327+calcs!BB327+calcs!BG327</f>
        <v>2.88140794487002</v>
      </c>
      <c r="H334" s="168">
        <f>calcs!E327+calcs!J327+calcs!O327+calcs!T327+calcs!Y327+calcs!AD327+calcs!AI327+calcs!AN327+calcs!AS327+calcs!AX327+calcs!BC327+calcs!BH327</f>
        <v>3.76381209751187</v>
      </c>
      <c r="I334" s="168">
        <f>calcs!F327+calcs!K327+calcs!P327+calcs!U327+calcs!Z327+calcs!AE327+calcs!AJ327+calcs!AO327+calcs!AT327+calcs!AY327+calcs!BD327+calcs!BI327</f>
        <v>2.28821981604893</v>
      </c>
      <c r="J334" s="168">
        <f>calcs!G327+calcs!L327+calcs!Q327+calcs!V327+calcs!AA327+calcs!AF327+calcs!AK327+calcs!AP327+calcs!AU327+calcs!AZ327+calcs!BE327+calcs!BJ327</f>
        <v>2.71943532957223</v>
      </c>
      <c r="K334" s="22"/>
      <c r="L334" s="175">
        <f t="shared" ref="L334:L397" si="13">SUM(P334:S334)/4</f>
        <v>-0.36546333489558</v>
      </c>
      <c r="M334" s="85"/>
      <c r="N334" s="113"/>
      <c r="O334" s="113"/>
      <c r="P334" s="193">
        <f t="shared" si="12"/>
        <v>-1.29988072428453</v>
      </c>
      <c r="Q334" s="193">
        <f t="shared" si="12"/>
        <v>0.882404152641842</v>
      </c>
      <c r="R334" s="193">
        <f t="shared" si="12"/>
        <v>-1.47559228146293</v>
      </c>
      <c r="S334" s="193">
        <f t="shared" si="12"/>
        <v>0.431215513523297</v>
      </c>
      <c r="U334" s="193"/>
      <c r="AB334" s="198"/>
      <c r="AC334" s="198"/>
      <c r="AD334" s="198"/>
      <c r="AE334" s="198"/>
      <c r="AF334" s="198"/>
    </row>
    <row r="335" spans="1:32">
      <c r="A335" s="158" t="s">
        <v>1290</v>
      </c>
      <c r="B335" s="158"/>
      <c r="C335" s="159" t="s">
        <v>663</v>
      </c>
      <c r="D335" s="159"/>
      <c r="E335" s="169"/>
      <c r="F335" s="168">
        <f>calcs!C328+calcs!H328+calcs!M328+calcs!R328+calcs!W328+calcs!AB328+calcs!AG328+calcs!AL328+calcs!AQ328+calcs!AV328+calcs!BA328+calcs!BF328</f>
        <v>6.58172001001266</v>
      </c>
      <c r="G335" s="168">
        <f>calcs!D328+calcs!I328+calcs!N328+calcs!S328+calcs!X328+calcs!AC328+calcs!AH328+calcs!AM328+calcs!AR328+calcs!AW328+calcs!BB328+calcs!BG328</f>
        <v>5.61201688460889</v>
      </c>
      <c r="H335" s="168">
        <f>calcs!E328+calcs!J328+calcs!O328+calcs!T328+calcs!Y328+calcs!AD328+calcs!AI328+calcs!AN328+calcs!AS328+calcs!AX328+calcs!BC328+calcs!BH328</f>
        <v>6.04455449768605</v>
      </c>
      <c r="I335" s="168">
        <f>calcs!F328+calcs!K328+calcs!P328+calcs!U328+calcs!Z328+calcs!AE328+calcs!AJ328+calcs!AO328+calcs!AT328+calcs!AY328+calcs!BD328+calcs!BI328</f>
        <v>4.06525095126396</v>
      </c>
      <c r="J335" s="168">
        <f>calcs!G328+calcs!L328+calcs!Q328+calcs!V328+calcs!AA328+calcs!AF328+calcs!AK328+calcs!AP328+calcs!AU328+calcs!AZ328+calcs!BE328+calcs!BJ328</f>
        <v>3.79099102343144</v>
      </c>
      <c r="K335" s="176"/>
      <c r="L335" s="175">
        <f t="shared" si="13"/>
        <v>-0.697682246645306</v>
      </c>
      <c r="M335" s="85"/>
      <c r="N335" s="113"/>
      <c r="O335" s="113"/>
      <c r="P335" s="193">
        <f t="shared" si="12"/>
        <v>-0.969703125403768</v>
      </c>
      <c r="Q335" s="193">
        <f t="shared" si="12"/>
        <v>0.432537613077161</v>
      </c>
      <c r="R335" s="193">
        <f t="shared" si="12"/>
        <v>-1.97930354642209</v>
      </c>
      <c r="S335" s="193">
        <f t="shared" si="12"/>
        <v>-0.274259927832525</v>
      </c>
      <c r="U335" s="193"/>
      <c r="AB335" s="198"/>
      <c r="AC335" s="198"/>
      <c r="AD335" s="198"/>
      <c r="AE335" s="198"/>
      <c r="AF335" s="198"/>
    </row>
    <row r="336" spans="1:32">
      <c r="A336" s="156" t="s">
        <v>1290</v>
      </c>
      <c r="B336" s="156"/>
      <c r="C336" s="157" t="s">
        <v>665</v>
      </c>
      <c r="D336" s="157"/>
      <c r="E336" s="167"/>
      <c r="F336" s="168">
        <f>calcs!C329+calcs!H329+calcs!M329+calcs!R329+calcs!W329+calcs!AB329+calcs!AG329+calcs!AL329+calcs!AQ329+calcs!AV329+calcs!BA329+calcs!BF329</f>
        <v>2.58607306465934</v>
      </c>
      <c r="G336" s="168">
        <f>calcs!D329+calcs!I329+calcs!N329+calcs!S329+calcs!X329+calcs!AC329+calcs!AH329+calcs!AM329+calcs!AR329+calcs!AW329+calcs!BB329+calcs!BG329</f>
        <v>1.95331584811911</v>
      </c>
      <c r="H336" s="168">
        <f>calcs!E329+calcs!J329+calcs!O329+calcs!T329+calcs!Y329+calcs!AD329+calcs!AI329+calcs!AN329+calcs!AS329+calcs!AX329+calcs!BC329+calcs!BH329</f>
        <v>3.95271372433739</v>
      </c>
      <c r="I336" s="168">
        <f>calcs!F329+calcs!K329+calcs!P329+calcs!U329+calcs!Z329+calcs!AE329+calcs!AJ329+calcs!AO329+calcs!AT329+calcs!AY329+calcs!BD329+calcs!BI329</f>
        <v>3.46239434915094</v>
      </c>
      <c r="J336" s="168">
        <f>calcs!G329+calcs!L329+calcs!Q329+calcs!V329+calcs!AA329+calcs!AF329+calcs!AK329+calcs!AP329+calcs!AU329+calcs!AZ329+calcs!BE329+calcs!BJ329</f>
        <v>3.73534487208495</v>
      </c>
      <c r="K336" s="22"/>
      <c r="L336" s="175">
        <f t="shared" si="13"/>
        <v>0.287317951856403</v>
      </c>
      <c r="M336" s="85"/>
      <c r="N336" s="113"/>
      <c r="O336" s="113"/>
      <c r="P336" s="193">
        <f t="shared" si="12"/>
        <v>-0.632757216540228</v>
      </c>
      <c r="Q336" s="193">
        <f t="shared" si="12"/>
        <v>1.99939787621828</v>
      </c>
      <c r="R336" s="193">
        <f t="shared" si="12"/>
        <v>-0.490319375186454</v>
      </c>
      <c r="S336" s="193">
        <f t="shared" si="12"/>
        <v>0.272950522934013</v>
      </c>
      <c r="U336" s="193"/>
      <c r="AB336" s="198"/>
      <c r="AC336" s="198"/>
      <c r="AD336" s="198"/>
      <c r="AE336" s="198"/>
      <c r="AF336" s="198"/>
    </row>
    <row r="337" spans="1:32">
      <c r="A337" s="158" t="s">
        <v>1290</v>
      </c>
      <c r="B337" s="158"/>
      <c r="C337" s="159" t="s">
        <v>667</v>
      </c>
      <c r="D337" s="159"/>
      <c r="E337" s="169"/>
      <c r="F337" s="168">
        <f>calcs!C330+calcs!H330+calcs!M330+calcs!R330+calcs!W330+calcs!AB330+calcs!AG330+calcs!AL330+calcs!AQ330+calcs!AV330+calcs!BA330+calcs!BF330</f>
        <v>8.86208764257668</v>
      </c>
      <c r="G337" s="168">
        <f>calcs!D330+calcs!I330+calcs!N330+calcs!S330+calcs!X330+calcs!AC330+calcs!AH330+calcs!AM330+calcs!AR330+calcs!AW330+calcs!BB330+calcs!BG330</f>
        <v>8.76349951223973</v>
      </c>
      <c r="H337" s="168">
        <f>calcs!E330+calcs!J330+calcs!O330+calcs!T330+calcs!Y330+calcs!AD330+calcs!AI330+calcs!AN330+calcs!AS330+calcs!AX330+calcs!BC330+calcs!BH330</f>
        <v>9.12835286111408</v>
      </c>
      <c r="I337" s="168">
        <f>calcs!F330+calcs!K330+calcs!P330+calcs!U330+calcs!Z330+calcs!AE330+calcs!AJ330+calcs!AO330+calcs!AT330+calcs!AY330+calcs!BD330+calcs!BI330</f>
        <v>9.53788064361305</v>
      </c>
      <c r="J337" s="168">
        <f>calcs!G330+calcs!L330+calcs!Q330+calcs!V330+calcs!AA330+calcs!AF330+calcs!AK330+calcs!AP330+calcs!AU330+calcs!AZ330+calcs!BE330+calcs!BJ330</f>
        <v>9.8645918223147</v>
      </c>
      <c r="K337" s="176"/>
      <c r="L337" s="175">
        <f t="shared" si="13"/>
        <v>0.250626044934507</v>
      </c>
      <c r="M337" s="85"/>
      <c r="N337" s="113"/>
      <c r="O337" s="113"/>
      <c r="P337" s="193">
        <f t="shared" si="12"/>
        <v>-0.0985881303369496</v>
      </c>
      <c r="Q337" s="193">
        <f t="shared" si="12"/>
        <v>0.364853348874354</v>
      </c>
      <c r="R337" s="193">
        <f t="shared" si="12"/>
        <v>0.409527782498968</v>
      </c>
      <c r="S337" s="193">
        <f t="shared" si="12"/>
        <v>0.326711178701656</v>
      </c>
      <c r="U337" s="193"/>
      <c r="AB337" s="198"/>
      <c r="AC337" s="198"/>
      <c r="AD337" s="198"/>
      <c r="AE337" s="198"/>
      <c r="AF337" s="198"/>
    </row>
    <row r="338" spans="1:32">
      <c r="A338" s="156" t="s">
        <v>1290</v>
      </c>
      <c r="B338" s="156"/>
      <c r="C338" s="157" t="s">
        <v>669</v>
      </c>
      <c r="D338" s="157"/>
      <c r="E338" s="167"/>
      <c r="F338" s="168">
        <f>calcs!C331+calcs!H331+calcs!M331+calcs!R331+calcs!W331+calcs!AB331+calcs!AG331+calcs!AL331+calcs!AQ331+calcs!AV331+calcs!BA331+calcs!BF331</f>
        <v>6.1935681126131</v>
      </c>
      <c r="G338" s="168">
        <f>calcs!D331+calcs!I331+calcs!N331+calcs!S331+calcs!X331+calcs!AC331+calcs!AH331+calcs!AM331+calcs!AR331+calcs!AW331+calcs!BB331+calcs!BG331</f>
        <v>7.62338000250334</v>
      </c>
      <c r="H338" s="168">
        <f>calcs!E331+calcs!J331+calcs!O331+calcs!T331+calcs!Y331+calcs!AD331+calcs!AI331+calcs!AN331+calcs!AS331+calcs!AX331+calcs!BC331+calcs!BH331</f>
        <v>7.22589242182536</v>
      </c>
      <c r="I338" s="168">
        <f>calcs!F331+calcs!K331+calcs!P331+calcs!U331+calcs!Z331+calcs!AE331+calcs!AJ331+calcs!AO331+calcs!AT331+calcs!AY331+calcs!BD331+calcs!BI331</f>
        <v>7.67691156720373</v>
      </c>
      <c r="J338" s="168">
        <f>calcs!G331+calcs!L331+calcs!Q331+calcs!V331+calcs!AA331+calcs!AF331+calcs!AK331+calcs!AP331+calcs!AU331+calcs!AZ331+calcs!BE331+calcs!BJ331</f>
        <v>7.439923641408</v>
      </c>
      <c r="K338" s="22"/>
      <c r="L338" s="175">
        <f t="shared" si="13"/>
        <v>0.311588882198724</v>
      </c>
      <c r="M338" s="85"/>
      <c r="N338" s="113"/>
      <c r="O338" s="113"/>
      <c r="P338" s="193">
        <f t="shared" si="12"/>
        <v>1.42981188989024</v>
      </c>
      <c r="Q338" s="193">
        <f t="shared" si="12"/>
        <v>-0.397487580677984</v>
      </c>
      <c r="R338" s="193">
        <f t="shared" si="12"/>
        <v>0.451019145378372</v>
      </c>
      <c r="S338" s="193">
        <f t="shared" si="12"/>
        <v>-0.236987925795732</v>
      </c>
      <c r="U338" s="193"/>
      <c r="AB338" s="198"/>
      <c r="AC338" s="198"/>
      <c r="AD338" s="198"/>
      <c r="AE338" s="198"/>
      <c r="AF338" s="198"/>
    </row>
    <row r="339" spans="1:32">
      <c r="A339" s="158" t="s">
        <v>1290</v>
      </c>
      <c r="B339" s="158"/>
      <c r="C339" s="159" t="s">
        <v>671</v>
      </c>
      <c r="D339" s="159"/>
      <c r="E339" s="169"/>
      <c r="F339" s="168">
        <f>calcs!C332+calcs!H332+calcs!M332+calcs!R332+calcs!W332+calcs!AB332+calcs!AG332+calcs!AL332+calcs!AQ332+calcs!AV332+calcs!BA332+calcs!BF332</f>
        <v>2.84855066116666</v>
      </c>
      <c r="G339" s="168">
        <f>calcs!D332+calcs!I332+calcs!N332+calcs!S332+calcs!X332+calcs!AC332+calcs!AH332+calcs!AM332+calcs!AR332+calcs!AW332+calcs!BB332+calcs!BG332</f>
        <v>2.95343215700548</v>
      </c>
      <c r="H339" s="168">
        <f>calcs!E332+calcs!J332+calcs!O332+calcs!T332+calcs!Y332+calcs!AD332+calcs!AI332+calcs!AN332+calcs!AS332+calcs!AX332+calcs!BC332+calcs!BH332</f>
        <v>3.868332172492</v>
      </c>
      <c r="I339" s="168">
        <f>calcs!F332+calcs!K332+calcs!P332+calcs!U332+calcs!Z332+calcs!AE332+calcs!AJ332+calcs!AO332+calcs!AT332+calcs!AY332+calcs!BD332+calcs!BI332</f>
        <v>3.74057493736474</v>
      </c>
      <c r="J339" s="168">
        <f>calcs!G332+calcs!L332+calcs!Q332+calcs!V332+calcs!AA332+calcs!AF332+calcs!AK332+calcs!AP332+calcs!AU332+calcs!AZ332+calcs!BE332+calcs!BJ332</f>
        <v>3.07938597876754</v>
      </c>
      <c r="K339" s="176"/>
      <c r="L339" s="175">
        <f t="shared" si="13"/>
        <v>0.0577088294002184</v>
      </c>
      <c r="M339" s="85"/>
      <c r="N339" s="113"/>
      <c r="O339" s="113"/>
      <c r="P339" s="193">
        <f t="shared" si="12"/>
        <v>0.104881495838816</v>
      </c>
      <c r="Q339" s="193">
        <f t="shared" si="12"/>
        <v>0.914900015486522</v>
      </c>
      <c r="R339" s="193">
        <f t="shared" si="12"/>
        <v>-0.127757235127262</v>
      </c>
      <c r="S339" s="193">
        <f t="shared" si="12"/>
        <v>-0.661188958597203</v>
      </c>
      <c r="U339" s="193"/>
      <c r="AB339" s="198"/>
      <c r="AC339" s="198"/>
      <c r="AD339" s="198"/>
      <c r="AE339" s="198"/>
      <c r="AF339" s="198"/>
    </row>
    <row r="340" spans="1:32">
      <c r="A340" s="156" t="s">
        <v>1290</v>
      </c>
      <c r="B340" s="156"/>
      <c r="C340" s="157" t="s">
        <v>673</v>
      </c>
      <c r="D340" s="157"/>
      <c r="E340" s="167"/>
      <c r="F340" s="168">
        <f>calcs!C333+calcs!H333+calcs!M333+calcs!R333+calcs!W333+calcs!AB333+calcs!AG333+calcs!AL333+calcs!AQ333+calcs!AV333+calcs!BA333+calcs!BF333</f>
        <v>2.33144921326323</v>
      </c>
      <c r="G340" s="168">
        <f>calcs!D333+calcs!I333+calcs!N333+calcs!S333+calcs!X333+calcs!AC333+calcs!AH333+calcs!AM333+calcs!AR333+calcs!AW333+calcs!BB333+calcs!BG333</f>
        <v>1.77417116632846</v>
      </c>
      <c r="H340" s="168">
        <f>calcs!E333+calcs!J333+calcs!O333+calcs!T333+calcs!Y333+calcs!AD333+calcs!AI333+calcs!AN333+calcs!AS333+calcs!AX333+calcs!BC333+calcs!BH333</f>
        <v>1.55942238748744</v>
      </c>
      <c r="I340" s="168">
        <f>calcs!F333+calcs!K333+calcs!P333+calcs!U333+calcs!Z333+calcs!AE333+calcs!AJ333+calcs!AO333+calcs!AT333+calcs!AY333+calcs!BD333+calcs!BI333</f>
        <v>1.02992456315284</v>
      </c>
      <c r="J340" s="168">
        <f>calcs!G333+calcs!L333+calcs!Q333+calcs!V333+calcs!AA333+calcs!AF333+calcs!AK333+calcs!AP333+calcs!AU333+calcs!AZ333+calcs!BE333+calcs!BJ333</f>
        <v>0.11869536854328</v>
      </c>
      <c r="K340" s="22"/>
      <c r="L340" s="175">
        <f t="shared" si="13"/>
        <v>-0.553188461179988</v>
      </c>
      <c r="M340" s="85"/>
      <c r="N340" s="113"/>
      <c r="O340" s="113"/>
      <c r="P340" s="193">
        <f t="shared" si="12"/>
        <v>-0.557278046934773</v>
      </c>
      <c r="Q340" s="193">
        <f t="shared" si="12"/>
        <v>-0.214748778841015</v>
      </c>
      <c r="R340" s="193">
        <f t="shared" si="12"/>
        <v>-0.529497824334604</v>
      </c>
      <c r="S340" s="193">
        <f t="shared" si="12"/>
        <v>-0.911229194609561</v>
      </c>
      <c r="U340" s="193"/>
      <c r="AB340" s="198"/>
      <c r="AC340" s="198"/>
      <c r="AD340" s="198"/>
      <c r="AE340" s="198"/>
      <c r="AF340" s="198"/>
    </row>
    <row r="341" spans="1:32">
      <c r="A341" s="158" t="s">
        <v>1290</v>
      </c>
      <c r="B341" s="158"/>
      <c r="C341" s="159" t="s">
        <v>675</v>
      </c>
      <c r="D341" s="159"/>
      <c r="E341" s="169"/>
      <c r="F341" s="168">
        <f>calcs!C334+calcs!H334+calcs!M334+calcs!R334+calcs!W334+calcs!AB334+calcs!AG334+calcs!AL334+calcs!AQ334+calcs!AV334+calcs!BA334+calcs!BF334</f>
        <v>6.87245260715311</v>
      </c>
      <c r="G341" s="168">
        <f>calcs!D334+calcs!I334+calcs!N334+calcs!S334+calcs!X334+calcs!AC334+calcs!AH334+calcs!AM334+calcs!AR334+calcs!AW334+calcs!BB334+calcs!BG334</f>
        <v>8.19055990555056</v>
      </c>
      <c r="H341" s="168">
        <f>calcs!E334+calcs!J334+calcs!O334+calcs!T334+calcs!Y334+calcs!AD334+calcs!AI334+calcs!AN334+calcs!AS334+calcs!AX334+calcs!BC334+calcs!BH334</f>
        <v>7.69803347633185</v>
      </c>
      <c r="I341" s="168">
        <f>calcs!F334+calcs!K334+calcs!P334+calcs!U334+calcs!Z334+calcs!AE334+calcs!AJ334+calcs!AO334+calcs!AT334+calcs!AY334+calcs!BD334+calcs!BI334</f>
        <v>6.94345510485272</v>
      </c>
      <c r="J341" s="168">
        <f>calcs!G334+calcs!L334+calcs!Q334+calcs!V334+calcs!AA334+calcs!AF334+calcs!AK334+calcs!AP334+calcs!AU334+calcs!AZ334+calcs!BE334+calcs!BJ334</f>
        <v>6.90467210177377</v>
      </c>
      <c r="K341" s="176"/>
      <c r="L341" s="175">
        <f t="shared" si="13"/>
        <v>0.00805487365516644</v>
      </c>
      <c r="M341" s="85"/>
      <c r="N341" s="113"/>
      <c r="O341" s="113"/>
      <c r="P341" s="193">
        <f t="shared" si="12"/>
        <v>1.31810729839745</v>
      </c>
      <c r="Q341" s="193">
        <f t="shared" si="12"/>
        <v>-0.492526429218713</v>
      </c>
      <c r="R341" s="193">
        <f t="shared" si="12"/>
        <v>-0.754578371479131</v>
      </c>
      <c r="S341" s="193">
        <f t="shared" ref="S341:S404" si="14">J341-I341</f>
        <v>-0.038783003078942</v>
      </c>
      <c r="U341" s="193"/>
      <c r="AB341" s="198"/>
      <c r="AC341" s="198"/>
      <c r="AD341" s="198"/>
      <c r="AE341" s="198"/>
      <c r="AF341" s="198"/>
    </row>
    <row r="342" spans="1:32">
      <c r="A342" s="156" t="s">
        <v>1290</v>
      </c>
      <c r="B342" s="156"/>
      <c r="C342" s="157" t="s">
        <v>677</v>
      </c>
      <c r="D342" s="157"/>
      <c r="E342" s="167"/>
      <c r="F342" s="168">
        <f>calcs!C335+calcs!H335+calcs!M335+calcs!R335+calcs!W335+calcs!AB335+calcs!AG335+calcs!AL335+calcs!AQ335+calcs!AV335+calcs!BA335+calcs!BF335</f>
        <v>4.67627253721921</v>
      </c>
      <c r="G342" s="168">
        <f>calcs!D335+calcs!I335+calcs!N335+calcs!S335+calcs!X335+calcs!AC335+calcs!AH335+calcs!AM335+calcs!AR335+calcs!AW335+calcs!BB335+calcs!BG335</f>
        <v>5.12746115456894</v>
      </c>
      <c r="H342" s="168">
        <f>calcs!E335+calcs!J335+calcs!O335+calcs!T335+calcs!Y335+calcs!AD335+calcs!AI335+calcs!AN335+calcs!AS335+calcs!AX335+calcs!BC335+calcs!BH335</f>
        <v>4.74873533870107</v>
      </c>
      <c r="I342" s="168">
        <f>calcs!F335+calcs!K335+calcs!P335+calcs!U335+calcs!Z335+calcs!AE335+calcs!AJ335+calcs!AO335+calcs!AT335+calcs!AY335+calcs!BD335+calcs!BI335</f>
        <v>4.67967090565592</v>
      </c>
      <c r="J342" s="168">
        <f>calcs!G335+calcs!L335+calcs!Q335+calcs!V335+calcs!AA335+calcs!AF335+calcs!AK335+calcs!AP335+calcs!AU335+calcs!AZ335+calcs!BE335+calcs!BJ335</f>
        <v>4.01283604211335</v>
      </c>
      <c r="K342" s="22"/>
      <c r="L342" s="175">
        <f t="shared" si="13"/>
        <v>-0.165859123776464</v>
      </c>
      <c r="M342" s="85"/>
      <c r="N342" s="113"/>
      <c r="O342" s="113"/>
      <c r="P342" s="193">
        <f t="shared" ref="P342:S405" si="15">G342-F342</f>
        <v>0.451188617349723</v>
      </c>
      <c r="Q342" s="193">
        <f t="shared" si="15"/>
        <v>-0.378725815867865</v>
      </c>
      <c r="R342" s="193">
        <f t="shared" si="15"/>
        <v>-0.0690644330451464</v>
      </c>
      <c r="S342" s="193">
        <f t="shared" si="14"/>
        <v>-0.66683486354257</v>
      </c>
      <c r="U342" s="193"/>
      <c r="AB342" s="198"/>
      <c r="AC342" s="198"/>
      <c r="AD342" s="198"/>
      <c r="AE342" s="198"/>
      <c r="AF342" s="198"/>
    </row>
    <row r="343" spans="1:32">
      <c r="A343" s="158" t="s">
        <v>1290</v>
      </c>
      <c r="B343" s="158"/>
      <c r="C343" s="159" t="s">
        <v>679</v>
      </c>
      <c r="D343" s="159"/>
      <c r="E343" s="169"/>
      <c r="F343" s="168">
        <f>calcs!C336+calcs!H336+calcs!M336+calcs!R336+calcs!W336+calcs!AB336+calcs!AG336+calcs!AL336+calcs!AQ336+calcs!AV336+calcs!BA336+calcs!BF336</f>
        <v>5.93764549908786</v>
      </c>
      <c r="G343" s="168">
        <f>calcs!D336+calcs!I336+calcs!N336+calcs!S336+calcs!X336+calcs!AC336+calcs!AH336+calcs!AM336+calcs!AR336+calcs!AW336+calcs!BB336+calcs!BG336</f>
        <v>6.2818555541455</v>
      </c>
      <c r="H343" s="168">
        <f>calcs!E336+calcs!J336+calcs!O336+calcs!T336+calcs!Y336+calcs!AD336+calcs!AI336+calcs!AN336+calcs!AS336+calcs!AX336+calcs!BC336+calcs!BH336</f>
        <v>6.62988463649286</v>
      </c>
      <c r="I343" s="168">
        <f>calcs!F336+calcs!K336+calcs!P336+calcs!U336+calcs!Z336+calcs!AE336+calcs!AJ336+calcs!AO336+calcs!AT336+calcs!AY336+calcs!BD336+calcs!BI336</f>
        <v>5.23433200342743</v>
      </c>
      <c r="J343" s="168">
        <f>calcs!G336+calcs!L336+calcs!Q336+calcs!V336+calcs!AA336+calcs!AF336+calcs!AK336+calcs!AP336+calcs!AU336+calcs!AZ336+calcs!BE336+calcs!BJ336</f>
        <v>5.53738074062707</v>
      </c>
      <c r="K343" s="176"/>
      <c r="L343" s="175">
        <f t="shared" si="13"/>
        <v>-0.100066189615198</v>
      </c>
      <c r="M343" s="85"/>
      <c r="N343" s="113"/>
      <c r="O343" s="113"/>
      <c r="P343" s="193">
        <f t="shared" si="15"/>
        <v>0.344210055057642</v>
      </c>
      <c r="Q343" s="193">
        <f t="shared" si="15"/>
        <v>0.348029082347363</v>
      </c>
      <c r="R343" s="193">
        <f t="shared" si="15"/>
        <v>-1.39555263306543</v>
      </c>
      <c r="S343" s="193">
        <f t="shared" si="14"/>
        <v>0.303048737199635</v>
      </c>
      <c r="U343" s="193"/>
      <c r="AB343" s="198"/>
      <c r="AC343" s="198"/>
      <c r="AD343" s="198"/>
      <c r="AE343" s="198"/>
      <c r="AF343" s="198"/>
    </row>
    <row r="344" spans="1:32">
      <c r="A344" s="156" t="s">
        <v>1290</v>
      </c>
      <c r="B344" s="156"/>
      <c r="C344" s="157" t="s">
        <v>681</v>
      </c>
      <c r="D344" s="157"/>
      <c r="E344" s="167"/>
      <c r="F344" s="168">
        <f>calcs!C337+calcs!H337+calcs!M337+calcs!R337+calcs!W337+calcs!AB337+calcs!AG337+calcs!AL337+calcs!AQ337+calcs!AV337+calcs!BA337+calcs!BF337</f>
        <v>4.09076149063601</v>
      </c>
      <c r="G344" s="168">
        <f>calcs!D337+calcs!I337+calcs!N337+calcs!S337+calcs!X337+calcs!AC337+calcs!AH337+calcs!AM337+calcs!AR337+calcs!AW337+calcs!BB337+calcs!BG337</f>
        <v>5.07301651483211</v>
      </c>
      <c r="H344" s="168">
        <f>calcs!E337+calcs!J337+calcs!O337+calcs!T337+calcs!Y337+calcs!AD337+calcs!AI337+calcs!AN337+calcs!AS337+calcs!AX337+calcs!BC337+calcs!BH337</f>
        <v>5.00033293145216</v>
      </c>
      <c r="I344" s="168">
        <f>calcs!F337+calcs!K337+calcs!P337+calcs!U337+calcs!Z337+calcs!AE337+calcs!AJ337+calcs!AO337+calcs!AT337+calcs!AY337+calcs!BD337+calcs!BI337</f>
        <v>5.29239642506999</v>
      </c>
      <c r="J344" s="168">
        <f>calcs!G337+calcs!L337+calcs!Q337+calcs!V337+calcs!AA337+calcs!AF337+calcs!AK337+calcs!AP337+calcs!AU337+calcs!AZ337+calcs!BE337+calcs!BJ337</f>
        <v>4.6421550452436</v>
      </c>
      <c r="K344" s="22"/>
      <c r="L344" s="175">
        <f t="shared" si="13"/>
        <v>0.137848388651897</v>
      </c>
      <c r="M344" s="85"/>
      <c r="N344" s="113"/>
      <c r="O344" s="113"/>
      <c r="P344" s="193">
        <f t="shared" si="15"/>
        <v>0.982255024196097</v>
      </c>
      <c r="Q344" s="193">
        <f t="shared" si="15"/>
        <v>-0.0726835833799466</v>
      </c>
      <c r="R344" s="193">
        <f t="shared" si="15"/>
        <v>0.29206349361783</v>
      </c>
      <c r="S344" s="193">
        <f t="shared" si="14"/>
        <v>-0.650241379826394</v>
      </c>
      <c r="U344" s="193"/>
      <c r="AB344" s="198"/>
      <c r="AC344" s="198"/>
      <c r="AD344" s="198"/>
      <c r="AE344" s="198"/>
      <c r="AF344" s="198"/>
    </row>
    <row r="345" spans="1:32">
      <c r="A345" s="158" t="s">
        <v>1290</v>
      </c>
      <c r="B345" s="158"/>
      <c r="C345" s="159" t="s">
        <v>683</v>
      </c>
      <c r="D345" s="159"/>
      <c r="E345" s="169"/>
      <c r="F345" s="168">
        <f>calcs!C338+calcs!H338+calcs!M338+calcs!R338+calcs!W338+calcs!AB338+calcs!AG338+calcs!AL338+calcs!AQ338+calcs!AV338+calcs!BA338+calcs!BF338</f>
        <v>7.4955810635656</v>
      </c>
      <c r="G345" s="168">
        <f>calcs!D338+calcs!I338+calcs!N338+calcs!S338+calcs!X338+calcs!AC338+calcs!AH338+calcs!AM338+calcs!AR338+calcs!AW338+calcs!BB338+calcs!BG338</f>
        <v>7.0412082643831</v>
      </c>
      <c r="H345" s="168">
        <f>calcs!E338+calcs!J338+calcs!O338+calcs!T338+calcs!Y338+calcs!AD338+calcs!AI338+calcs!AN338+calcs!AS338+calcs!AX338+calcs!BC338+calcs!BH338</f>
        <v>6.93118051785807</v>
      </c>
      <c r="I345" s="168">
        <f>calcs!F338+calcs!K338+calcs!P338+calcs!U338+calcs!Z338+calcs!AE338+calcs!AJ338+calcs!AO338+calcs!AT338+calcs!AY338+calcs!BD338+calcs!BI338</f>
        <v>7.4317932845631</v>
      </c>
      <c r="J345" s="168">
        <f>calcs!G338+calcs!L338+calcs!Q338+calcs!V338+calcs!AA338+calcs!AF338+calcs!AK338+calcs!AP338+calcs!AU338+calcs!AZ338+calcs!BE338+calcs!BJ338</f>
        <v>6.56958565212057</v>
      </c>
      <c r="K345" s="176"/>
      <c r="L345" s="175">
        <f t="shared" si="13"/>
        <v>-0.231498852861259</v>
      </c>
      <c r="M345" s="85"/>
      <c r="N345" s="113"/>
      <c r="O345" s="113"/>
      <c r="P345" s="193">
        <f t="shared" si="15"/>
        <v>-0.454372799182506</v>
      </c>
      <c r="Q345" s="193">
        <f t="shared" si="15"/>
        <v>-0.110027746525028</v>
      </c>
      <c r="R345" s="193">
        <f t="shared" si="15"/>
        <v>0.500612766705034</v>
      </c>
      <c r="S345" s="193">
        <f t="shared" si="14"/>
        <v>-0.862207632442535</v>
      </c>
      <c r="U345" s="193"/>
      <c r="AB345" s="198"/>
      <c r="AC345" s="198"/>
      <c r="AD345" s="198"/>
      <c r="AE345" s="198"/>
      <c r="AF345" s="198"/>
    </row>
    <row r="346" spans="1:32">
      <c r="A346" s="156" t="s">
        <v>1290</v>
      </c>
      <c r="B346" s="156"/>
      <c r="C346" s="157" t="s">
        <v>685</v>
      </c>
      <c r="D346" s="157"/>
      <c r="E346" s="167"/>
      <c r="F346" s="168">
        <f>calcs!C339+calcs!H339+calcs!M339+calcs!R339+calcs!W339+calcs!AB339+calcs!AG339+calcs!AL339+calcs!AQ339+calcs!AV339+calcs!BA339+calcs!BF339</f>
        <v>2.81011650263882</v>
      </c>
      <c r="G346" s="168">
        <f>calcs!D339+calcs!I339+calcs!N339+calcs!S339+calcs!X339+calcs!AC339+calcs!AH339+calcs!AM339+calcs!AR339+calcs!AW339+calcs!BB339+calcs!BG339</f>
        <v>2.73780147473522</v>
      </c>
      <c r="H346" s="168">
        <f>calcs!E339+calcs!J339+calcs!O339+calcs!T339+calcs!Y339+calcs!AD339+calcs!AI339+calcs!AN339+calcs!AS339+calcs!AX339+calcs!BC339+calcs!BH339</f>
        <v>2.73012611479296</v>
      </c>
      <c r="I346" s="168">
        <f>calcs!F339+calcs!K339+calcs!P339+calcs!U339+calcs!Z339+calcs!AE339+calcs!AJ339+calcs!AO339+calcs!AT339+calcs!AY339+calcs!BD339+calcs!BI339</f>
        <v>2.42868076599374</v>
      </c>
      <c r="J346" s="168">
        <f>calcs!G339+calcs!L339+calcs!Q339+calcs!V339+calcs!AA339+calcs!AF339+calcs!AK339+calcs!AP339+calcs!AU339+calcs!AZ339+calcs!BE339+calcs!BJ339</f>
        <v>1.86375297055812</v>
      </c>
      <c r="K346" s="22"/>
      <c r="L346" s="175">
        <f t="shared" si="13"/>
        <v>-0.236590883020177</v>
      </c>
      <c r="M346" s="85"/>
      <c r="N346" s="113"/>
      <c r="O346" s="113"/>
      <c r="P346" s="193">
        <f t="shared" si="15"/>
        <v>-0.0723150279036058</v>
      </c>
      <c r="Q346" s="193">
        <f t="shared" si="15"/>
        <v>-0.00767535994226032</v>
      </c>
      <c r="R346" s="193">
        <f t="shared" si="15"/>
        <v>-0.301445348799214</v>
      </c>
      <c r="S346" s="193">
        <f t="shared" si="14"/>
        <v>-0.564927795435629</v>
      </c>
      <c r="U346" s="193"/>
      <c r="AB346" s="198"/>
      <c r="AC346" s="198"/>
      <c r="AD346" s="198"/>
      <c r="AE346" s="198"/>
      <c r="AF346" s="198"/>
    </row>
    <row r="347" spans="1:32">
      <c r="A347" s="158" t="s">
        <v>1290</v>
      </c>
      <c r="B347" s="158"/>
      <c r="C347" s="159" t="s">
        <v>687</v>
      </c>
      <c r="D347" s="159"/>
      <c r="E347" s="169"/>
      <c r="F347" s="168">
        <f>calcs!C340+calcs!H340+calcs!M340+calcs!R340+calcs!W340+calcs!AB340+calcs!AG340+calcs!AL340+calcs!AQ340+calcs!AV340+calcs!BA340+calcs!BF340</f>
        <v>5.48877754791754</v>
      </c>
      <c r="G347" s="168">
        <f>calcs!D340+calcs!I340+calcs!N340+calcs!S340+calcs!X340+calcs!AC340+calcs!AH340+calcs!AM340+calcs!AR340+calcs!AW340+calcs!BB340+calcs!BG340</f>
        <v>5.92939773191563</v>
      </c>
      <c r="H347" s="168">
        <f>calcs!E340+calcs!J340+calcs!O340+calcs!T340+calcs!Y340+calcs!AD340+calcs!AI340+calcs!AN340+calcs!AS340+calcs!AX340+calcs!BC340+calcs!BH340</f>
        <v>6.65280645228945</v>
      </c>
      <c r="I347" s="168">
        <f>calcs!F340+calcs!K340+calcs!P340+calcs!U340+calcs!Z340+calcs!AE340+calcs!AJ340+calcs!AO340+calcs!AT340+calcs!AY340+calcs!BD340+calcs!BI340</f>
        <v>6.45213284629221</v>
      </c>
      <c r="J347" s="168">
        <f>calcs!G340+calcs!L340+calcs!Q340+calcs!V340+calcs!AA340+calcs!AF340+calcs!AK340+calcs!AP340+calcs!AU340+calcs!AZ340+calcs!BE340+calcs!BJ340</f>
        <v>5.89014088604494</v>
      </c>
      <c r="K347" s="176"/>
      <c r="L347" s="175">
        <f t="shared" si="13"/>
        <v>0.100340834531849</v>
      </c>
      <c r="M347" s="85"/>
      <c r="N347" s="113"/>
      <c r="O347" s="113"/>
      <c r="P347" s="193">
        <f t="shared" si="15"/>
        <v>0.440620183998087</v>
      </c>
      <c r="Q347" s="193">
        <f t="shared" si="15"/>
        <v>0.723408720373824</v>
      </c>
      <c r="R347" s="193">
        <f t="shared" si="15"/>
        <v>-0.200673605997244</v>
      </c>
      <c r="S347" s="193">
        <f t="shared" si="14"/>
        <v>-0.561991960247268</v>
      </c>
      <c r="U347" s="193"/>
      <c r="AB347" s="198"/>
      <c r="AC347" s="198"/>
      <c r="AD347" s="198"/>
      <c r="AE347" s="198"/>
      <c r="AF347" s="198"/>
    </row>
    <row r="348" spans="1:32">
      <c r="A348" s="156" t="s">
        <v>1290</v>
      </c>
      <c r="B348" s="156"/>
      <c r="C348" s="157" t="s">
        <v>689</v>
      </c>
      <c r="D348" s="157"/>
      <c r="E348" s="167"/>
      <c r="F348" s="168">
        <f>calcs!C341+calcs!H341+calcs!M341+calcs!R341+calcs!W341+calcs!AB341+calcs!AG341+calcs!AL341+calcs!AQ341+calcs!AV341+calcs!BA341+calcs!BF341</f>
        <v>4.82265998625331</v>
      </c>
      <c r="G348" s="168">
        <f>calcs!D341+calcs!I341+calcs!N341+calcs!S341+calcs!X341+calcs!AC341+calcs!AH341+calcs!AM341+calcs!AR341+calcs!AW341+calcs!BB341+calcs!BG341</f>
        <v>4.77795115071921</v>
      </c>
      <c r="H348" s="168">
        <f>calcs!E341+calcs!J341+calcs!O341+calcs!T341+calcs!Y341+calcs!AD341+calcs!AI341+calcs!AN341+calcs!AS341+calcs!AX341+calcs!BC341+calcs!BH341</f>
        <v>4.74779761578386</v>
      </c>
      <c r="I348" s="168">
        <f>calcs!F341+calcs!K341+calcs!P341+calcs!U341+calcs!Z341+calcs!AE341+calcs!AJ341+calcs!AO341+calcs!AT341+calcs!AY341+calcs!BD341+calcs!BI341</f>
        <v>4.46596801389213</v>
      </c>
      <c r="J348" s="168">
        <f>calcs!G341+calcs!L341+calcs!Q341+calcs!V341+calcs!AA341+calcs!AF341+calcs!AK341+calcs!AP341+calcs!AU341+calcs!AZ341+calcs!BE341+calcs!BJ341</f>
        <v>4.02669956984172</v>
      </c>
      <c r="K348" s="22"/>
      <c r="L348" s="175">
        <f t="shared" si="13"/>
        <v>-0.198990104102899</v>
      </c>
      <c r="M348" s="85"/>
      <c r="N348" s="113"/>
      <c r="O348" s="113"/>
      <c r="P348" s="193">
        <f t="shared" si="15"/>
        <v>-0.0447088355340988</v>
      </c>
      <c r="Q348" s="193">
        <f t="shared" si="15"/>
        <v>-0.0301535349353532</v>
      </c>
      <c r="R348" s="193">
        <f t="shared" si="15"/>
        <v>-0.281829601891734</v>
      </c>
      <c r="S348" s="193">
        <f t="shared" si="14"/>
        <v>-0.439268444050411</v>
      </c>
      <c r="U348" s="193"/>
      <c r="AB348" s="198"/>
      <c r="AC348" s="198"/>
      <c r="AD348" s="198"/>
      <c r="AE348" s="198"/>
      <c r="AF348" s="198"/>
    </row>
    <row r="349" spans="1:32">
      <c r="A349" s="158" t="s">
        <v>1290</v>
      </c>
      <c r="B349" s="158"/>
      <c r="C349" s="159" t="s">
        <v>691</v>
      </c>
      <c r="D349" s="159"/>
      <c r="E349" s="169"/>
      <c r="F349" s="168">
        <f>calcs!C342+calcs!H342+calcs!M342+calcs!R342+calcs!W342+calcs!AB342+calcs!AG342+calcs!AL342+calcs!AQ342+calcs!AV342+calcs!BA342+calcs!BF342</f>
        <v>10.1509941252787</v>
      </c>
      <c r="G349" s="168">
        <f>calcs!D342+calcs!I342+calcs!N342+calcs!S342+calcs!X342+calcs!AC342+calcs!AH342+calcs!AM342+calcs!AR342+calcs!AW342+calcs!BB342+calcs!BG342</f>
        <v>10.9215180842815</v>
      </c>
      <c r="H349" s="168">
        <f>calcs!E342+calcs!J342+calcs!O342+calcs!T342+calcs!Y342+calcs!AD342+calcs!AI342+calcs!AN342+calcs!AS342+calcs!AX342+calcs!BC342+calcs!BH342</f>
        <v>11.114282001354</v>
      </c>
      <c r="I349" s="168">
        <f>calcs!F342+calcs!K342+calcs!P342+calcs!U342+calcs!Z342+calcs!AE342+calcs!AJ342+calcs!AO342+calcs!AT342+calcs!AY342+calcs!BD342+calcs!BI342</f>
        <v>10.3625151730053</v>
      </c>
      <c r="J349" s="168">
        <f>calcs!G342+calcs!L342+calcs!Q342+calcs!V342+calcs!AA342+calcs!AF342+calcs!AK342+calcs!AP342+calcs!AU342+calcs!AZ342+calcs!BE342+calcs!BJ342</f>
        <v>10.1327057039803</v>
      </c>
      <c r="K349" s="176"/>
      <c r="L349" s="175">
        <f t="shared" si="13"/>
        <v>-0.0045721053246206</v>
      </c>
      <c r="M349" s="85"/>
      <c r="N349" s="113"/>
      <c r="O349" s="113"/>
      <c r="P349" s="193">
        <f t="shared" si="15"/>
        <v>0.770523959002775</v>
      </c>
      <c r="Q349" s="193">
        <f t="shared" si="15"/>
        <v>0.192763917072453</v>
      </c>
      <c r="R349" s="193">
        <f t="shared" si="15"/>
        <v>-0.75176682834865</v>
      </c>
      <c r="S349" s="193">
        <f t="shared" si="14"/>
        <v>-0.22980946902506</v>
      </c>
      <c r="U349" s="193"/>
      <c r="AB349" s="198"/>
      <c r="AC349" s="198"/>
      <c r="AD349" s="198"/>
      <c r="AE349" s="198"/>
      <c r="AF349" s="198"/>
    </row>
    <row r="350" spans="1:32">
      <c r="A350" s="156" t="s">
        <v>1290</v>
      </c>
      <c r="B350" s="156"/>
      <c r="C350" s="157" t="s">
        <v>693</v>
      </c>
      <c r="D350" s="157"/>
      <c r="E350" s="167"/>
      <c r="F350" s="168">
        <f>calcs!C343+calcs!H343+calcs!M343+calcs!R343+calcs!W343+calcs!AB343+calcs!AG343+calcs!AL343+calcs!AQ343+calcs!AV343+calcs!BA343+calcs!BF343</f>
        <v>2.31729637935253</v>
      </c>
      <c r="G350" s="168">
        <f>calcs!D343+calcs!I343+calcs!N343+calcs!S343+calcs!X343+calcs!AC343+calcs!AH343+calcs!AM343+calcs!AR343+calcs!AW343+calcs!BB343+calcs!BG343</f>
        <v>2.22198316675743</v>
      </c>
      <c r="H350" s="168">
        <f>calcs!E343+calcs!J343+calcs!O343+calcs!T343+calcs!Y343+calcs!AD343+calcs!AI343+calcs!AN343+calcs!AS343+calcs!AX343+calcs!BC343+calcs!BH343</f>
        <v>2.9776951849583</v>
      </c>
      <c r="I350" s="168">
        <f>calcs!F343+calcs!K343+calcs!P343+calcs!U343+calcs!Z343+calcs!AE343+calcs!AJ343+calcs!AO343+calcs!AT343+calcs!AY343+calcs!BD343+calcs!BI343</f>
        <v>3.46692733910343</v>
      </c>
      <c r="J350" s="168">
        <f>calcs!G343+calcs!L343+calcs!Q343+calcs!V343+calcs!AA343+calcs!AF343+calcs!AK343+calcs!AP343+calcs!AU343+calcs!AZ343+calcs!BE343+calcs!BJ343</f>
        <v>3.03930118530681</v>
      </c>
      <c r="K350" s="22"/>
      <c r="L350" s="175">
        <f t="shared" si="13"/>
        <v>0.180501201488571</v>
      </c>
      <c r="M350" s="85"/>
      <c r="N350" s="113"/>
      <c r="O350" s="113"/>
      <c r="P350" s="193">
        <f t="shared" si="15"/>
        <v>-0.0953132125950993</v>
      </c>
      <c r="Q350" s="193">
        <f t="shared" si="15"/>
        <v>0.755712018200875</v>
      </c>
      <c r="R350" s="193">
        <f t="shared" si="15"/>
        <v>0.489232154145121</v>
      </c>
      <c r="S350" s="193">
        <f t="shared" si="14"/>
        <v>-0.427626153796612</v>
      </c>
      <c r="U350" s="193"/>
      <c r="AB350" s="198"/>
      <c r="AC350" s="198"/>
      <c r="AD350" s="198"/>
      <c r="AE350" s="198"/>
      <c r="AF350" s="198"/>
    </row>
    <row r="351" spans="1:32">
      <c r="A351" s="158" t="s">
        <v>1290</v>
      </c>
      <c r="B351" s="158"/>
      <c r="C351" s="159" t="s">
        <v>695</v>
      </c>
      <c r="D351" s="159"/>
      <c r="E351" s="169"/>
      <c r="F351" s="168">
        <f>calcs!C344+calcs!H344+calcs!M344+calcs!R344+calcs!W344+calcs!AB344+calcs!AG344+calcs!AL344+calcs!AQ344+calcs!AV344+calcs!BA344+calcs!BF344</f>
        <v>3.28870024759116</v>
      </c>
      <c r="G351" s="168">
        <f>calcs!D344+calcs!I344+calcs!N344+calcs!S344+calcs!X344+calcs!AC344+calcs!AH344+calcs!AM344+calcs!AR344+calcs!AW344+calcs!BB344+calcs!BG344</f>
        <v>2.85891896731425</v>
      </c>
      <c r="H351" s="168">
        <f>calcs!E344+calcs!J344+calcs!O344+calcs!T344+calcs!Y344+calcs!AD344+calcs!AI344+calcs!AN344+calcs!AS344+calcs!AX344+calcs!BC344+calcs!BH344</f>
        <v>3.35031043717925</v>
      </c>
      <c r="I351" s="168">
        <f>calcs!F344+calcs!K344+calcs!P344+calcs!U344+calcs!Z344+calcs!AE344+calcs!AJ344+calcs!AO344+calcs!AT344+calcs!AY344+calcs!BD344+calcs!BI344</f>
        <v>2.53440072842269</v>
      </c>
      <c r="J351" s="168">
        <f>calcs!G344+calcs!L344+calcs!Q344+calcs!V344+calcs!AA344+calcs!AF344+calcs!AK344+calcs!AP344+calcs!AU344+calcs!AZ344+calcs!BE344+calcs!BJ344</f>
        <v>2.70421941079764</v>
      </c>
      <c r="K351" s="176"/>
      <c r="L351" s="175">
        <f t="shared" si="13"/>
        <v>-0.146120209198381</v>
      </c>
      <c r="M351" s="85"/>
      <c r="N351" s="113"/>
      <c r="O351" s="113"/>
      <c r="P351" s="193">
        <f t="shared" si="15"/>
        <v>-0.429781280276916</v>
      </c>
      <c r="Q351" s="193">
        <f t="shared" si="15"/>
        <v>0.491391469865002</v>
      </c>
      <c r="R351" s="193">
        <f t="shared" si="15"/>
        <v>-0.815909708756555</v>
      </c>
      <c r="S351" s="193">
        <f t="shared" si="14"/>
        <v>0.169818682374943</v>
      </c>
      <c r="U351" s="193"/>
      <c r="AB351" s="198"/>
      <c r="AC351" s="198"/>
      <c r="AD351" s="198"/>
      <c r="AE351" s="198"/>
      <c r="AF351" s="198"/>
    </row>
    <row r="352" spans="1:32">
      <c r="A352" s="156" t="s">
        <v>1290</v>
      </c>
      <c r="B352" s="156"/>
      <c r="C352" s="157" t="s">
        <v>697</v>
      </c>
      <c r="D352" s="157"/>
      <c r="E352" s="167"/>
      <c r="F352" s="168">
        <f>calcs!C345+calcs!H345+calcs!M345+calcs!R345+calcs!W345+calcs!AB345+calcs!AG345+calcs!AL345+calcs!AQ345+calcs!AV345+calcs!BA345+calcs!BF345</f>
        <v>9.35156996985507</v>
      </c>
      <c r="G352" s="168">
        <f>calcs!D345+calcs!I345+calcs!N345+calcs!S345+calcs!X345+calcs!AC345+calcs!AH345+calcs!AM345+calcs!AR345+calcs!AW345+calcs!BB345+calcs!BG345</f>
        <v>9.21892613523439</v>
      </c>
      <c r="H352" s="168">
        <f>calcs!E345+calcs!J345+calcs!O345+calcs!T345+calcs!Y345+calcs!AD345+calcs!AI345+calcs!AN345+calcs!AS345+calcs!AX345+calcs!BC345+calcs!BH345</f>
        <v>9.29975425730658</v>
      </c>
      <c r="I352" s="168">
        <f>calcs!F345+calcs!K345+calcs!P345+calcs!U345+calcs!Z345+calcs!AE345+calcs!AJ345+calcs!AO345+calcs!AT345+calcs!AY345+calcs!BD345+calcs!BI345</f>
        <v>9.15371341578958</v>
      </c>
      <c r="J352" s="168">
        <f>calcs!G345+calcs!L345+calcs!Q345+calcs!V345+calcs!AA345+calcs!AF345+calcs!AK345+calcs!AP345+calcs!AU345+calcs!AZ345+calcs!BE345+calcs!BJ345</f>
        <v>8.84433828243971</v>
      </c>
      <c r="K352" s="22"/>
      <c r="L352" s="175">
        <f t="shared" si="13"/>
        <v>-0.12680792185384</v>
      </c>
      <c r="M352" s="85"/>
      <c r="N352" s="113"/>
      <c r="O352" s="113"/>
      <c r="P352" s="193">
        <f t="shared" si="15"/>
        <v>-0.132643834620678</v>
      </c>
      <c r="Q352" s="193">
        <f t="shared" si="15"/>
        <v>0.0808281220721874</v>
      </c>
      <c r="R352" s="193">
        <f t="shared" si="15"/>
        <v>-0.146040841516996</v>
      </c>
      <c r="S352" s="193">
        <f t="shared" si="14"/>
        <v>-0.309375133349874</v>
      </c>
      <c r="U352" s="193"/>
      <c r="AB352" s="198"/>
      <c r="AC352" s="198"/>
      <c r="AD352" s="198"/>
      <c r="AE352" s="198"/>
      <c r="AF352" s="198"/>
    </row>
    <row r="353" spans="1:32">
      <c r="A353" s="158" t="s">
        <v>1290</v>
      </c>
      <c r="B353" s="158"/>
      <c r="C353" s="159" t="s">
        <v>699</v>
      </c>
      <c r="D353" s="159"/>
      <c r="E353" s="169"/>
      <c r="F353" s="168">
        <f>calcs!C346+calcs!H346+calcs!M346+calcs!R346+calcs!W346+calcs!AB346+calcs!AG346+calcs!AL346+calcs!AQ346+calcs!AV346+calcs!BA346+calcs!BF346</f>
        <v>0.184657453023933</v>
      </c>
      <c r="G353" s="168">
        <f>calcs!D346+calcs!I346+calcs!N346+calcs!S346+calcs!X346+calcs!AC346+calcs!AH346+calcs!AM346+calcs!AR346+calcs!AW346+calcs!BB346+calcs!BG346</f>
        <v>0.790548718591352</v>
      </c>
      <c r="H353" s="168">
        <f>calcs!E346+calcs!J346+calcs!O346+calcs!T346+calcs!Y346+calcs!AD346+calcs!AI346+calcs!AN346+calcs!AS346+calcs!AX346+calcs!BC346+calcs!BH346</f>
        <v>1.5219682240488</v>
      </c>
      <c r="I353" s="168">
        <f>calcs!F346+calcs!K346+calcs!P346+calcs!U346+calcs!Z346+calcs!AE346+calcs!AJ346+calcs!AO346+calcs!AT346+calcs!AY346+calcs!BD346+calcs!BI346</f>
        <v>0.64137325986135</v>
      </c>
      <c r="J353" s="168">
        <f>calcs!G346+calcs!L346+calcs!Q346+calcs!V346+calcs!AA346+calcs!AF346+calcs!AK346+calcs!AP346+calcs!AU346+calcs!AZ346+calcs!BE346+calcs!BJ346</f>
        <v>0.9566322706485</v>
      </c>
      <c r="K353" s="176"/>
      <c r="L353" s="175">
        <f t="shared" si="13"/>
        <v>0.192993704406142</v>
      </c>
      <c r="M353" s="85"/>
      <c r="N353" s="113"/>
      <c r="O353" s="113"/>
      <c r="P353" s="193">
        <f t="shared" si="15"/>
        <v>0.605891265567419</v>
      </c>
      <c r="Q353" s="193">
        <f t="shared" si="15"/>
        <v>0.731419505457449</v>
      </c>
      <c r="R353" s="193">
        <f t="shared" si="15"/>
        <v>-0.880594964187451</v>
      </c>
      <c r="S353" s="193">
        <f t="shared" si="14"/>
        <v>0.315259010787149</v>
      </c>
      <c r="U353" s="193"/>
      <c r="AB353" s="198"/>
      <c r="AC353" s="198"/>
      <c r="AD353" s="198"/>
      <c r="AE353" s="198"/>
      <c r="AF353" s="198"/>
    </row>
    <row r="354" spans="1:32">
      <c r="A354" s="156" t="s">
        <v>1290</v>
      </c>
      <c r="B354" s="156"/>
      <c r="C354" s="157" t="s">
        <v>701</v>
      </c>
      <c r="D354" s="157"/>
      <c r="E354" s="167"/>
      <c r="F354" s="168">
        <f>calcs!C347+calcs!H347+calcs!M347+calcs!R347+calcs!W347+calcs!AB347+calcs!AG347+calcs!AL347+calcs!AQ347+calcs!AV347+calcs!BA347+calcs!BF347</f>
        <v>6.6072474847912</v>
      </c>
      <c r="G354" s="168">
        <f>calcs!D347+calcs!I347+calcs!N347+calcs!S347+calcs!X347+calcs!AC347+calcs!AH347+calcs!AM347+calcs!AR347+calcs!AW347+calcs!BB347+calcs!BG347</f>
        <v>6.972276642345</v>
      </c>
      <c r="H354" s="168">
        <f>calcs!E347+calcs!J347+calcs!O347+calcs!T347+calcs!Y347+calcs!AD347+calcs!AI347+calcs!AN347+calcs!AS347+calcs!AX347+calcs!BC347+calcs!BH347</f>
        <v>7.32896750457034</v>
      </c>
      <c r="I354" s="168">
        <f>calcs!F347+calcs!K347+calcs!P347+calcs!U347+calcs!Z347+calcs!AE347+calcs!AJ347+calcs!AO347+calcs!AT347+calcs!AY347+calcs!BD347+calcs!BI347</f>
        <v>6.47416214120535</v>
      </c>
      <c r="J354" s="168">
        <f>calcs!G347+calcs!L347+calcs!Q347+calcs!V347+calcs!AA347+calcs!AF347+calcs!AK347+calcs!AP347+calcs!AU347+calcs!AZ347+calcs!BE347+calcs!BJ347</f>
        <v>6.25343928132458</v>
      </c>
      <c r="K354" s="22"/>
      <c r="L354" s="175">
        <f t="shared" si="13"/>
        <v>-0.088452050866654</v>
      </c>
      <c r="M354" s="85"/>
      <c r="N354" s="113"/>
      <c r="O354" s="113"/>
      <c r="P354" s="193">
        <f t="shared" si="15"/>
        <v>0.365029157553798</v>
      </c>
      <c r="Q354" s="193">
        <f t="shared" si="15"/>
        <v>0.356690862225344</v>
      </c>
      <c r="R354" s="193">
        <f t="shared" si="15"/>
        <v>-0.854805363364996</v>
      </c>
      <c r="S354" s="193">
        <f t="shared" si="14"/>
        <v>-0.220722859880762</v>
      </c>
      <c r="U354" s="193"/>
      <c r="AB354" s="198"/>
      <c r="AC354" s="198"/>
      <c r="AD354" s="198"/>
      <c r="AE354" s="198"/>
      <c r="AF354" s="198"/>
    </row>
    <row r="355" spans="1:32">
      <c r="A355" s="158" t="s">
        <v>1291</v>
      </c>
      <c r="B355" s="158"/>
      <c r="C355" s="159" t="s">
        <v>703</v>
      </c>
      <c r="D355" s="159"/>
      <c r="E355" s="169"/>
      <c r="F355" s="168">
        <f>calcs!C348+calcs!H348+calcs!M348+calcs!R348+calcs!W348+calcs!AB348+calcs!AG348+calcs!AL348+calcs!AQ348+calcs!AV348+calcs!BA348+calcs!BF348</f>
        <v>-4.38765523191821</v>
      </c>
      <c r="G355" s="168">
        <f>calcs!D348+calcs!I348+calcs!N348+calcs!S348+calcs!X348+calcs!AC348+calcs!AH348+calcs!AM348+calcs!AR348+calcs!AW348+calcs!BB348+calcs!BG348</f>
        <v>-3.91254038454341</v>
      </c>
      <c r="H355" s="168">
        <f>calcs!E348+calcs!J348+calcs!O348+calcs!T348+calcs!Y348+calcs!AD348+calcs!AI348+calcs!AN348+calcs!AS348+calcs!AX348+calcs!BC348+calcs!BH348</f>
        <v>-3.9218019853969</v>
      </c>
      <c r="I355" s="168">
        <f>calcs!F348+calcs!K348+calcs!P348+calcs!U348+calcs!Z348+calcs!AE348+calcs!AJ348+calcs!AO348+calcs!AT348+calcs!AY348+calcs!BD348+calcs!BI348</f>
        <v>-3.67539013042887</v>
      </c>
      <c r="J355" s="168">
        <f>calcs!G348+calcs!L348+calcs!Q348+calcs!V348+calcs!AA348+calcs!AF348+calcs!AK348+calcs!AP348+calcs!AU348+calcs!AZ348+calcs!BE348+calcs!BJ348</f>
        <v>-2.34081793200335</v>
      </c>
      <c r="K355" s="176"/>
      <c r="L355" s="175">
        <f t="shared" si="13"/>
        <v>0.511709324978714</v>
      </c>
      <c r="M355" s="85"/>
      <c r="N355" s="113"/>
      <c r="O355" s="113"/>
      <c r="P355" s="193">
        <f t="shared" si="15"/>
        <v>0.475114847374796</v>
      </c>
      <c r="Q355" s="193">
        <f t="shared" si="15"/>
        <v>-0.00926160085348737</v>
      </c>
      <c r="R355" s="193">
        <f t="shared" si="15"/>
        <v>0.246411854968029</v>
      </c>
      <c r="S355" s="193">
        <f t="shared" si="14"/>
        <v>1.33457219842552</v>
      </c>
      <c r="U355" s="193"/>
      <c r="AB355" s="198"/>
      <c r="AC355" s="198"/>
      <c r="AD355" s="198"/>
      <c r="AE355" s="198"/>
      <c r="AF355" s="198"/>
    </row>
    <row r="356" spans="1:32">
      <c r="A356" s="156" t="s">
        <v>1291</v>
      </c>
      <c r="B356" s="156"/>
      <c r="C356" s="157" t="s">
        <v>705</v>
      </c>
      <c r="D356" s="157"/>
      <c r="E356" s="167"/>
      <c r="F356" s="168">
        <f>calcs!C349+calcs!H349+calcs!M349+calcs!R349+calcs!W349+calcs!AB349+calcs!AG349+calcs!AL349+calcs!AQ349+calcs!AV349+calcs!BA349+calcs!BF349</f>
        <v>-4.27436542877512</v>
      </c>
      <c r="G356" s="168">
        <f>calcs!D349+calcs!I349+calcs!N349+calcs!S349+calcs!X349+calcs!AC349+calcs!AH349+calcs!AM349+calcs!AR349+calcs!AW349+calcs!BB349+calcs!BG349</f>
        <v>-4.74422974485882</v>
      </c>
      <c r="H356" s="168">
        <f>calcs!E349+calcs!J349+calcs!O349+calcs!T349+calcs!Y349+calcs!AD349+calcs!AI349+calcs!AN349+calcs!AS349+calcs!AX349+calcs!BC349+calcs!BH349</f>
        <v>-4.73034814668184</v>
      </c>
      <c r="I356" s="168">
        <f>calcs!F349+calcs!K349+calcs!P349+calcs!U349+calcs!Z349+calcs!AE349+calcs!AJ349+calcs!AO349+calcs!AT349+calcs!AY349+calcs!BD349+calcs!BI349</f>
        <v>-5.00181616125499</v>
      </c>
      <c r="J356" s="168">
        <f>calcs!G349+calcs!L349+calcs!Q349+calcs!V349+calcs!AA349+calcs!AF349+calcs!AK349+calcs!AP349+calcs!AU349+calcs!AZ349+calcs!BE349+calcs!BJ349</f>
        <v>-4.09921855294309</v>
      </c>
      <c r="K356" s="22"/>
      <c r="L356" s="175">
        <f t="shared" si="13"/>
        <v>0.0437867189580077</v>
      </c>
      <c r="M356" s="85"/>
      <c r="N356" s="113"/>
      <c r="O356" s="113"/>
      <c r="P356" s="193">
        <f t="shared" si="15"/>
        <v>-0.469864316083694</v>
      </c>
      <c r="Q356" s="193">
        <f t="shared" si="15"/>
        <v>0.0138815981769778</v>
      </c>
      <c r="R356" s="193">
        <f t="shared" si="15"/>
        <v>-0.271468014573149</v>
      </c>
      <c r="S356" s="193">
        <f t="shared" si="14"/>
        <v>0.902597608311895</v>
      </c>
      <c r="U356" s="193"/>
      <c r="AB356" s="198"/>
      <c r="AC356" s="198"/>
      <c r="AD356" s="198"/>
      <c r="AE356" s="198"/>
      <c r="AF356" s="198"/>
    </row>
    <row r="357" spans="1:32">
      <c r="A357" s="158" t="s">
        <v>1291</v>
      </c>
      <c r="B357" s="158"/>
      <c r="C357" s="159" t="s">
        <v>707</v>
      </c>
      <c r="D357" s="159"/>
      <c r="E357" s="169"/>
      <c r="F357" s="168">
        <f>calcs!C350+calcs!H350+calcs!M350+calcs!R350+calcs!W350+calcs!AB350+calcs!AG350+calcs!AL350+calcs!AQ350+calcs!AV350+calcs!BA350+calcs!BF350</f>
        <v>-3.65627435215808</v>
      </c>
      <c r="G357" s="168">
        <f>calcs!D350+calcs!I350+calcs!N350+calcs!S350+calcs!X350+calcs!AC350+calcs!AH350+calcs!AM350+calcs!AR350+calcs!AW350+calcs!BB350+calcs!BG350</f>
        <v>-2.95011934063616</v>
      </c>
      <c r="H357" s="168">
        <f>calcs!E350+calcs!J350+calcs!O350+calcs!T350+calcs!Y350+calcs!AD350+calcs!AI350+calcs!AN350+calcs!AS350+calcs!AX350+calcs!BC350+calcs!BH350</f>
        <v>-2.96030062303209</v>
      </c>
      <c r="I357" s="168">
        <f>calcs!F350+calcs!K350+calcs!P350+calcs!U350+calcs!Z350+calcs!AE350+calcs!AJ350+calcs!AO350+calcs!AT350+calcs!AY350+calcs!BD350+calcs!BI350</f>
        <v>-1.98601009753133</v>
      </c>
      <c r="J357" s="168">
        <f>calcs!G350+calcs!L350+calcs!Q350+calcs!V350+calcs!AA350+calcs!AF350+calcs!AK350+calcs!AP350+calcs!AU350+calcs!AZ350+calcs!BE350+calcs!BJ350</f>
        <v>-2.52598726194722</v>
      </c>
      <c r="K357" s="176"/>
      <c r="L357" s="175">
        <f t="shared" si="13"/>
        <v>0.282571772552715</v>
      </c>
      <c r="M357" s="85"/>
      <c r="N357" s="113"/>
      <c r="O357" s="113"/>
      <c r="P357" s="193">
        <f t="shared" si="15"/>
        <v>0.706155011521919</v>
      </c>
      <c r="Q357" s="193">
        <f t="shared" si="15"/>
        <v>-0.0101812823959255</v>
      </c>
      <c r="R357" s="193">
        <f t="shared" si="15"/>
        <v>0.97429052550076</v>
      </c>
      <c r="S357" s="193">
        <f t="shared" si="14"/>
        <v>-0.539977164415893</v>
      </c>
      <c r="U357" s="193"/>
      <c r="AB357" s="198"/>
      <c r="AC357" s="198"/>
      <c r="AD357" s="198"/>
      <c r="AE357" s="198"/>
      <c r="AF357" s="198"/>
    </row>
    <row r="358" spans="1:32">
      <c r="A358" s="156" t="s">
        <v>1291</v>
      </c>
      <c r="B358" s="156"/>
      <c r="C358" s="157" t="s">
        <v>709</v>
      </c>
      <c r="D358" s="157"/>
      <c r="E358" s="167"/>
      <c r="F358" s="168">
        <f>calcs!C351+calcs!H351+calcs!M351+calcs!R351+calcs!W351+calcs!AB351+calcs!AG351+calcs!AL351+calcs!AQ351+calcs!AV351+calcs!BA351+calcs!BF351</f>
        <v>-6.00126276556778</v>
      </c>
      <c r="G358" s="168">
        <f>calcs!D351+calcs!I351+calcs!N351+calcs!S351+calcs!X351+calcs!AC351+calcs!AH351+calcs!AM351+calcs!AR351+calcs!AW351+calcs!BB351+calcs!BG351</f>
        <v>-6.08837244314625</v>
      </c>
      <c r="H358" s="168">
        <f>calcs!E351+calcs!J351+calcs!O351+calcs!T351+calcs!Y351+calcs!AD351+calcs!AI351+calcs!AN351+calcs!AS351+calcs!AX351+calcs!BC351+calcs!BH351</f>
        <v>-5.7417280819915</v>
      </c>
      <c r="I358" s="168">
        <f>calcs!F351+calcs!K351+calcs!P351+calcs!U351+calcs!Z351+calcs!AE351+calcs!AJ351+calcs!AO351+calcs!AT351+calcs!AY351+calcs!BD351+calcs!BI351</f>
        <v>-6.16721450968003</v>
      </c>
      <c r="J358" s="168">
        <f>calcs!G351+calcs!L351+calcs!Q351+calcs!V351+calcs!AA351+calcs!AF351+calcs!AK351+calcs!AP351+calcs!AU351+calcs!AZ351+calcs!BE351+calcs!BJ351</f>
        <v>-5.90858833431637</v>
      </c>
      <c r="K358" s="22"/>
      <c r="L358" s="175">
        <f t="shared" si="13"/>
        <v>0.0231686078128526</v>
      </c>
      <c r="M358" s="85"/>
      <c r="N358" s="113"/>
      <c r="O358" s="113"/>
      <c r="P358" s="193">
        <f t="shared" si="15"/>
        <v>-0.0871096775784732</v>
      </c>
      <c r="Q358" s="193">
        <f t="shared" si="15"/>
        <v>0.346644361154758</v>
      </c>
      <c r="R358" s="193">
        <f t="shared" si="15"/>
        <v>-0.425486427688534</v>
      </c>
      <c r="S358" s="193">
        <f t="shared" si="14"/>
        <v>0.258626175363659</v>
      </c>
      <c r="U358" s="193"/>
      <c r="AB358" s="198"/>
      <c r="AC358" s="198"/>
      <c r="AD358" s="198"/>
      <c r="AE358" s="198"/>
      <c r="AF358" s="198"/>
    </row>
    <row r="359" spans="1:32">
      <c r="A359" s="158" t="s">
        <v>1291</v>
      </c>
      <c r="B359" s="158"/>
      <c r="C359" s="159" t="s">
        <v>711</v>
      </c>
      <c r="D359" s="159"/>
      <c r="E359" s="169"/>
      <c r="F359" s="168">
        <f>calcs!C352+calcs!H352+calcs!M352+calcs!R352+calcs!W352+calcs!AB352+calcs!AG352+calcs!AL352+calcs!AQ352+calcs!AV352+calcs!BA352+calcs!BF352</f>
        <v>-3.69286560977354</v>
      </c>
      <c r="G359" s="168">
        <f>calcs!D352+calcs!I352+calcs!N352+calcs!S352+calcs!X352+calcs!AC352+calcs!AH352+calcs!AM352+calcs!AR352+calcs!AW352+calcs!BB352+calcs!BG352</f>
        <v>-3.29095543019578</v>
      </c>
      <c r="H359" s="168">
        <f>calcs!E352+calcs!J352+calcs!O352+calcs!T352+calcs!Y352+calcs!AD352+calcs!AI352+calcs!AN352+calcs!AS352+calcs!AX352+calcs!BC352+calcs!BH352</f>
        <v>-3.11405548063655</v>
      </c>
      <c r="I359" s="168">
        <f>calcs!F352+calcs!K352+calcs!P352+calcs!U352+calcs!Z352+calcs!AE352+calcs!AJ352+calcs!AO352+calcs!AT352+calcs!AY352+calcs!BD352+calcs!BI352</f>
        <v>-3.32627582312634</v>
      </c>
      <c r="J359" s="168">
        <f>calcs!G352+calcs!L352+calcs!Q352+calcs!V352+calcs!AA352+calcs!AF352+calcs!AK352+calcs!AP352+calcs!AU352+calcs!AZ352+calcs!BE352+calcs!BJ352</f>
        <v>-2.82780528243347</v>
      </c>
      <c r="K359" s="176"/>
      <c r="L359" s="175">
        <f t="shared" si="13"/>
        <v>0.216265081835019</v>
      </c>
      <c r="M359" s="85"/>
      <c r="N359" s="113"/>
      <c r="O359" s="113"/>
      <c r="P359" s="193">
        <f t="shared" si="15"/>
        <v>0.401910179577758</v>
      </c>
      <c r="Q359" s="193">
        <f t="shared" si="15"/>
        <v>0.176899949559229</v>
      </c>
      <c r="R359" s="193">
        <f t="shared" si="15"/>
        <v>-0.212220342489783</v>
      </c>
      <c r="S359" s="193">
        <f t="shared" si="14"/>
        <v>0.498470540692873</v>
      </c>
      <c r="U359" s="193"/>
      <c r="AB359" s="198"/>
      <c r="AC359" s="198"/>
      <c r="AD359" s="198"/>
      <c r="AE359" s="198"/>
      <c r="AF359" s="198"/>
    </row>
    <row r="360" spans="1:32">
      <c r="A360" s="156" t="s">
        <v>1291</v>
      </c>
      <c r="B360" s="156"/>
      <c r="C360" s="157" t="s">
        <v>713</v>
      </c>
      <c r="D360" s="157"/>
      <c r="E360" s="167"/>
      <c r="F360" s="168">
        <f>calcs!C353+calcs!H353+calcs!M353+calcs!R353+calcs!W353+calcs!AB353+calcs!AG353+calcs!AL353+calcs!AQ353+calcs!AV353+calcs!BA353+calcs!BF353</f>
        <v>-8.26977923652157</v>
      </c>
      <c r="G360" s="168">
        <f>calcs!D353+calcs!I353+calcs!N353+calcs!S353+calcs!X353+calcs!AC353+calcs!AH353+calcs!AM353+calcs!AR353+calcs!AW353+calcs!BB353+calcs!BG353</f>
        <v>-8.25366643359267</v>
      </c>
      <c r="H360" s="168">
        <f>calcs!E353+calcs!J353+calcs!O353+calcs!T353+calcs!Y353+calcs!AD353+calcs!AI353+calcs!AN353+calcs!AS353+calcs!AX353+calcs!BC353+calcs!BH353</f>
        <v>-8.73804411439729</v>
      </c>
      <c r="I360" s="168">
        <f>calcs!F353+calcs!K353+calcs!P353+calcs!U353+calcs!Z353+calcs!AE353+calcs!AJ353+calcs!AO353+calcs!AT353+calcs!AY353+calcs!BD353+calcs!BI353</f>
        <v>-9.11923397511481</v>
      </c>
      <c r="J360" s="168">
        <f>calcs!G353+calcs!L353+calcs!Q353+calcs!V353+calcs!AA353+calcs!AF353+calcs!AK353+calcs!AP353+calcs!AU353+calcs!AZ353+calcs!BE353+calcs!BJ353</f>
        <v>-8.20851600789502</v>
      </c>
      <c r="K360" s="22"/>
      <c r="L360" s="175">
        <f t="shared" si="13"/>
        <v>0.0153158071566355</v>
      </c>
      <c r="M360" s="85"/>
      <c r="N360" s="113"/>
      <c r="O360" s="113"/>
      <c r="P360" s="193">
        <f t="shared" si="15"/>
        <v>0.0161128029288946</v>
      </c>
      <c r="Q360" s="193">
        <f t="shared" si="15"/>
        <v>-0.484377680804622</v>
      </c>
      <c r="R360" s="193">
        <f t="shared" si="15"/>
        <v>-0.381189860717518</v>
      </c>
      <c r="S360" s="193">
        <f t="shared" si="14"/>
        <v>0.910717967219787</v>
      </c>
      <c r="U360" s="193"/>
      <c r="AB360" s="198"/>
      <c r="AC360" s="198"/>
      <c r="AD360" s="198"/>
      <c r="AE360" s="198"/>
      <c r="AF360" s="198"/>
    </row>
    <row r="361" spans="1:32">
      <c r="A361" s="158" t="s">
        <v>1291</v>
      </c>
      <c r="B361" s="158"/>
      <c r="C361" s="159" t="s">
        <v>715</v>
      </c>
      <c r="D361" s="159"/>
      <c r="E361" s="169"/>
      <c r="F361" s="168">
        <f>calcs!C354+calcs!H354+calcs!M354+calcs!R354+calcs!W354+calcs!AB354+calcs!AG354+calcs!AL354+calcs!AQ354+calcs!AV354+calcs!BA354+calcs!BF354</f>
        <v>-3.39170936722746</v>
      </c>
      <c r="G361" s="168">
        <f>calcs!D354+calcs!I354+calcs!N354+calcs!S354+calcs!X354+calcs!AC354+calcs!AH354+calcs!AM354+calcs!AR354+calcs!AW354+calcs!BB354+calcs!BG354</f>
        <v>-3.75058226656</v>
      </c>
      <c r="H361" s="168">
        <f>calcs!E354+calcs!J354+calcs!O354+calcs!T354+calcs!Y354+calcs!AD354+calcs!AI354+calcs!AN354+calcs!AS354+calcs!AX354+calcs!BC354+calcs!BH354</f>
        <v>-2.40747097989296</v>
      </c>
      <c r="I361" s="168">
        <f>calcs!F354+calcs!K354+calcs!P354+calcs!U354+calcs!Z354+calcs!AE354+calcs!AJ354+calcs!AO354+calcs!AT354+calcs!AY354+calcs!BD354+calcs!BI354</f>
        <v>-1.35680762497581</v>
      </c>
      <c r="J361" s="168">
        <f>calcs!G354+calcs!L354+calcs!Q354+calcs!V354+calcs!AA354+calcs!AF354+calcs!AK354+calcs!AP354+calcs!AU354+calcs!AZ354+calcs!BE354+calcs!BJ354</f>
        <v>-0.449021865084807</v>
      </c>
      <c r="K361" s="176"/>
      <c r="L361" s="175">
        <f t="shared" si="13"/>
        <v>0.735671875535664</v>
      </c>
      <c r="M361" s="85"/>
      <c r="N361" s="113"/>
      <c r="O361" s="113"/>
      <c r="P361" s="193">
        <f t="shared" si="15"/>
        <v>-0.35887289933254</v>
      </c>
      <c r="Q361" s="193">
        <f t="shared" si="15"/>
        <v>1.34311128666704</v>
      </c>
      <c r="R361" s="193">
        <f t="shared" si="15"/>
        <v>1.05066335491715</v>
      </c>
      <c r="S361" s="193">
        <f t="shared" si="14"/>
        <v>0.907785759891007</v>
      </c>
      <c r="U361" s="193"/>
      <c r="AB361" s="198"/>
      <c r="AC361" s="198"/>
      <c r="AD361" s="198"/>
      <c r="AE361" s="198"/>
      <c r="AF361" s="198"/>
    </row>
    <row r="362" spans="1:32">
      <c r="A362" s="156" t="s">
        <v>1291</v>
      </c>
      <c r="B362" s="156"/>
      <c r="C362" s="157" t="s">
        <v>717</v>
      </c>
      <c r="D362" s="157"/>
      <c r="E362" s="167"/>
      <c r="F362" s="168">
        <f>calcs!C355+calcs!H355+calcs!M355+calcs!R355+calcs!W355+calcs!AB355+calcs!AG355+calcs!AL355+calcs!AQ355+calcs!AV355+calcs!BA355+calcs!BF355</f>
        <v>-3.79988468351419</v>
      </c>
      <c r="G362" s="168">
        <f>calcs!D355+calcs!I355+calcs!N355+calcs!S355+calcs!X355+calcs!AC355+calcs!AH355+calcs!AM355+calcs!AR355+calcs!AW355+calcs!BB355+calcs!BG355</f>
        <v>-2.89061119875714</v>
      </c>
      <c r="H362" s="168">
        <f>calcs!E355+calcs!J355+calcs!O355+calcs!T355+calcs!Y355+calcs!AD355+calcs!AI355+calcs!AN355+calcs!AS355+calcs!AX355+calcs!BC355+calcs!BH355</f>
        <v>-1.66164356687088</v>
      </c>
      <c r="I362" s="168">
        <f>calcs!F355+calcs!K355+calcs!P355+calcs!U355+calcs!Z355+calcs!AE355+calcs!AJ355+calcs!AO355+calcs!AT355+calcs!AY355+calcs!BD355+calcs!BI355</f>
        <v>-1.63326708876995</v>
      </c>
      <c r="J362" s="168">
        <f>calcs!G355+calcs!L355+calcs!Q355+calcs!V355+calcs!AA355+calcs!AF355+calcs!AK355+calcs!AP355+calcs!AU355+calcs!AZ355+calcs!BE355+calcs!BJ355</f>
        <v>-1.83158891334002</v>
      </c>
      <c r="K362" s="22"/>
      <c r="L362" s="175">
        <f t="shared" si="13"/>
        <v>0.492073942543542</v>
      </c>
      <c r="M362" s="85"/>
      <c r="N362" s="113"/>
      <c r="O362" s="113"/>
      <c r="P362" s="193">
        <f t="shared" si="15"/>
        <v>0.909273484757051</v>
      </c>
      <c r="Q362" s="193">
        <f t="shared" si="15"/>
        <v>1.22896763188626</v>
      </c>
      <c r="R362" s="193">
        <f t="shared" si="15"/>
        <v>0.0283764781009321</v>
      </c>
      <c r="S362" s="193">
        <f t="shared" si="14"/>
        <v>-0.198321824570072</v>
      </c>
      <c r="U362" s="193"/>
      <c r="AB362" s="198"/>
      <c r="AC362" s="198"/>
      <c r="AD362" s="198"/>
      <c r="AE362" s="198"/>
      <c r="AF362" s="198"/>
    </row>
    <row r="363" spans="1:32">
      <c r="A363" s="158" t="s">
        <v>1291</v>
      </c>
      <c r="B363" s="158"/>
      <c r="C363" s="159" t="s">
        <v>719</v>
      </c>
      <c r="D363" s="159"/>
      <c r="E363" s="169"/>
      <c r="F363" s="168">
        <f>calcs!C356+calcs!H356+calcs!M356+calcs!R356+calcs!W356+calcs!AB356+calcs!AG356+calcs!AL356+calcs!AQ356+calcs!AV356+calcs!BA356+calcs!BF356</f>
        <v>-5.18864663252166</v>
      </c>
      <c r="G363" s="168">
        <f>calcs!D356+calcs!I356+calcs!N356+calcs!S356+calcs!X356+calcs!AC356+calcs!AH356+calcs!AM356+calcs!AR356+calcs!AW356+calcs!BB356+calcs!BG356</f>
        <v>-4.77637527174317</v>
      </c>
      <c r="H363" s="168">
        <f>calcs!E356+calcs!J356+calcs!O356+calcs!T356+calcs!Y356+calcs!AD356+calcs!AI356+calcs!AN356+calcs!AS356+calcs!AX356+calcs!BC356+calcs!BH356</f>
        <v>-4.40537759110603</v>
      </c>
      <c r="I363" s="168">
        <f>calcs!F356+calcs!K356+calcs!P356+calcs!U356+calcs!Z356+calcs!AE356+calcs!AJ356+calcs!AO356+calcs!AT356+calcs!AY356+calcs!BD356+calcs!BI356</f>
        <v>-2.9636442417404</v>
      </c>
      <c r="J363" s="168">
        <f>calcs!G356+calcs!L356+calcs!Q356+calcs!V356+calcs!AA356+calcs!AF356+calcs!AK356+calcs!AP356+calcs!AU356+calcs!AZ356+calcs!BE356+calcs!BJ356</f>
        <v>-4.42413685481207</v>
      </c>
      <c r="K363" s="176"/>
      <c r="L363" s="175">
        <f t="shared" si="13"/>
        <v>0.191127444427397</v>
      </c>
      <c r="M363" s="85"/>
      <c r="N363" s="113"/>
      <c r="O363" s="113"/>
      <c r="P363" s="193">
        <f t="shared" si="15"/>
        <v>0.412271360778481</v>
      </c>
      <c r="Q363" s="193">
        <f t="shared" si="15"/>
        <v>0.37099768063714</v>
      </c>
      <c r="R363" s="193">
        <f t="shared" si="15"/>
        <v>1.44173334936563</v>
      </c>
      <c r="S363" s="193">
        <f t="shared" si="14"/>
        <v>-1.46049261307167</v>
      </c>
      <c r="U363" s="193"/>
      <c r="AB363" s="198"/>
      <c r="AC363" s="198"/>
      <c r="AD363" s="198"/>
      <c r="AE363" s="198"/>
      <c r="AF363" s="198"/>
    </row>
    <row r="364" spans="1:32">
      <c r="A364" s="156" t="s">
        <v>1291</v>
      </c>
      <c r="B364" s="156"/>
      <c r="C364" s="157" t="s">
        <v>721</v>
      </c>
      <c r="D364" s="157"/>
      <c r="E364" s="167"/>
      <c r="F364" s="168">
        <f>calcs!C357+calcs!H357+calcs!M357+calcs!R357+calcs!W357+calcs!AB357+calcs!AG357+calcs!AL357+calcs!AQ357+calcs!AV357+calcs!BA357+calcs!BF357</f>
        <v>-7.13596575446898</v>
      </c>
      <c r="G364" s="168">
        <f>calcs!D357+calcs!I357+calcs!N357+calcs!S357+calcs!X357+calcs!AC357+calcs!AH357+calcs!AM357+calcs!AR357+calcs!AW357+calcs!BB357+calcs!BG357</f>
        <v>-5.67295035885735</v>
      </c>
      <c r="H364" s="168">
        <f>calcs!E357+calcs!J357+calcs!O357+calcs!T357+calcs!Y357+calcs!AD357+calcs!AI357+calcs!AN357+calcs!AS357+calcs!AX357+calcs!BC357+calcs!BH357</f>
        <v>-5.9692501246225</v>
      </c>
      <c r="I364" s="168">
        <f>calcs!F357+calcs!K357+calcs!P357+calcs!U357+calcs!Z357+calcs!AE357+calcs!AJ357+calcs!AO357+calcs!AT357+calcs!AY357+calcs!BD357+calcs!BI357</f>
        <v>-5.55572889468944</v>
      </c>
      <c r="J364" s="168">
        <f>calcs!G357+calcs!L357+calcs!Q357+calcs!V357+calcs!AA357+calcs!AF357+calcs!AK357+calcs!AP357+calcs!AU357+calcs!AZ357+calcs!BE357+calcs!BJ357</f>
        <v>-5.96217786100356</v>
      </c>
      <c r="K364" s="22"/>
      <c r="L364" s="175">
        <f t="shared" si="13"/>
        <v>0.293446973366355</v>
      </c>
      <c r="M364" s="85"/>
      <c r="N364" s="113"/>
      <c r="O364" s="113"/>
      <c r="P364" s="193">
        <f t="shared" si="15"/>
        <v>1.46301539561163</v>
      </c>
      <c r="Q364" s="193">
        <f t="shared" si="15"/>
        <v>-0.296299765765151</v>
      </c>
      <c r="R364" s="193">
        <f t="shared" si="15"/>
        <v>0.413521229933065</v>
      </c>
      <c r="S364" s="193">
        <f t="shared" si="14"/>
        <v>-0.406448966314128</v>
      </c>
      <c r="U364" s="193"/>
      <c r="AB364" s="198"/>
      <c r="AC364" s="198"/>
      <c r="AD364" s="198"/>
      <c r="AE364" s="198"/>
      <c r="AF364" s="198"/>
    </row>
    <row r="365" spans="1:32">
      <c r="A365" s="158" t="s">
        <v>1291</v>
      </c>
      <c r="B365" s="158"/>
      <c r="C365" s="159" t="s">
        <v>723</v>
      </c>
      <c r="D365" s="159"/>
      <c r="E365" s="169"/>
      <c r="F365" s="168">
        <f>calcs!C358+calcs!H358+calcs!M358+calcs!R358+calcs!W358+calcs!AB358+calcs!AG358+calcs!AL358+calcs!AQ358+calcs!AV358+calcs!BA358+calcs!BF358</f>
        <v>-2.81958543406892</v>
      </c>
      <c r="G365" s="168">
        <f>calcs!D358+calcs!I358+calcs!N358+calcs!S358+calcs!X358+calcs!AC358+calcs!AH358+calcs!AM358+calcs!AR358+calcs!AW358+calcs!BB358+calcs!BG358</f>
        <v>-2.56659310544937</v>
      </c>
      <c r="H365" s="168">
        <f>calcs!E358+calcs!J358+calcs!O358+calcs!T358+calcs!Y358+calcs!AD358+calcs!AI358+calcs!AN358+calcs!AS358+calcs!AX358+calcs!BC358+calcs!BH358</f>
        <v>-2.36259789726884</v>
      </c>
      <c r="I365" s="168">
        <f>calcs!F358+calcs!K358+calcs!P358+calcs!U358+calcs!Z358+calcs!AE358+calcs!AJ358+calcs!AO358+calcs!AT358+calcs!AY358+calcs!BD358+calcs!BI358</f>
        <v>-1.04013965516146</v>
      </c>
      <c r="J365" s="168">
        <f>calcs!G358+calcs!L358+calcs!Q358+calcs!V358+calcs!AA358+calcs!AF358+calcs!AK358+calcs!AP358+calcs!AU358+calcs!AZ358+calcs!BE358+calcs!BJ358</f>
        <v>-1.73727556132279</v>
      </c>
      <c r="K365" s="176"/>
      <c r="L365" s="175">
        <f t="shared" si="13"/>
        <v>0.270577468186532</v>
      </c>
      <c r="M365" s="85"/>
      <c r="N365" s="113"/>
      <c r="O365" s="113"/>
      <c r="P365" s="193">
        <f t="shared" si="15"/>
        <v>0.252992328619548</v>
      </c>
      <c r="Q365" s="193">
        <f t="shared" si="15"/>
        <v>0.203995208180535</v>
      </c>
      <c r="R365" s="193">
        <f t="shared" si="15"/>
        <v>1.32245824210738</v>
      </c>
      <c r="S365" s="193">
        <f t="shared" si="14"/>
        <v>-0.697135906161331</v>
      </c>
      <c r="U365" s="193"/>
      <c r="AB365" s="198"/>
      <c r="AC365" s="198"/>
      <c r="AD365" s="198"/>
      <c r="AE365" s="198"/>
      <c r="AF365" s="198"/>
    </row>
    <row r="366" spans="1:32">
      <c r="A366" s="156" t="s">
        <v>1291</v>
      </c>
      <c r="B366" s="156"/>
      <c r="C366" s="157" t="s">
        <v>725</v>
      </c>
      <c r="D366" s="157"/>
      <c r="E366" s="167"/>
      <c r="F366" s="168">
        <f>calcs!C359+calcs!H359+calcs!M359+calcs!R359+calcs!W359+calcs!AB359+calcs!AG359+calcs!AL359+calcs!AQ359+calcs!AV359+calcs!BA359+calcs!BF359</f>
        <v>-7.58516737439341</v>
      </c>
      <c r="G366" s="168">
        <f>calcs!D359+calcs!I359+calcs!N359+calcs!S359+calcs!X359+calcs!AC359+calcs!AH359+calcs!AM359+calcs!AR359+calcs!AW359+calcs!BB359+calcs!BG359</f>
        <v>-6.41841939717765</v>
      </c>
      <c r="H366" s="168">
        <f>calcs!E359+calcs!J359+calcs!O359+calcs!T359+calcs!Y359+calcs!AD359+calcs!AI359+calcs!AN359+calcs!AS359+calcs!AX359+calcs!BC359+calcs!BH359</f>
        <v>-6.7394965812269</v>
      </c>
      <c r="I366" s="168">
        <f>calcs!F359+calcs!K359+calcs!P359+calcs!U359+calcs!Z359+calcs!AE359+calcs!AJ359+calcs!AO359+calcs!AT359+calcs!AY359+calcs!BD359+calcs!BI359</f>
        <v>-6.49142498023491</v>
      </c>
      <c r="J366" s="168">
        <f>calcs!G359+calcs!L359+calcs!Q359+calcs!V359+calcs!AA359+calcs!AF359+calcs!AK359+calcs!AP359+calcs!AU359+calcs!AZ359+calcs!BE359+calcs!BJ359</f>
        <v>-6.33543489657765</v>
      </c>
      <c r="K366" s="22"/>
      <c r="L366" s="175">
        <f t="shared" si="13"/>
        <v>0.31243311945394</v>
      </c>
      <c r="M366" s="85"/>
      <c r="N366" s="113"/>
      <c r="O366" s="113"/>
      <c r="P366" s="193">
        <f t="shared" si="15"/>
        <v>1.16674797721576</v>
      </c>
      <c r="Q366" s="193">
        <f t="shared" si="15"/>
        <v>-0.321077184049249</v>
      </c>
      <c r="R366" s="193">
        <f t="shared" si="15"/>
        <v>0.248071600991987</v>
      </c>
      <c r="S366" s="193">
        <f t="shared" si="14"/>
        <v>0.155990083657266</v>
      </c>
      <c r="U366" s="193"/>
      <c r="AB366" s="198"/>
      <c r="AC366" s="198"/>
      <c r="AD366" s="198"/>
      <c r="AE366" s="198"/>
      <c r="AF366" s="198"/>
    </row>
    <row r="367" spans="1:32">
      <c r="A367" s="158" t="s">
        <v>1291</v>
      </c>
      <c r="B367" s="158"/>
      <c r="C367" s="159" t="s">
        <v>727</v>
      </c>
      <c r="D367" s="159"/>
      <c r="E367" s="169"/>
      <c r="F367" s="168">
        <f>calcs!C360+calcs!H360+calcs!M360+calcs!R360+calcs!W360+calcs!AB360+calcs!AG360+calcs!AL360+calcs!AQ360+calcs!AV360+calcs!BA360+calcs!BF360</f>
        <v>-5.70219166874829</v>
      </c>
      <c r="G367" s="168">
        <f>calcs!D360+calcs!I360+calcs!N360+calcs!S360+calcs!X360+calcs!AC360+calcs!AH360+calcs!AM360+calcs!AR360+calcs!AW360+calcs!BB360+calcs!BG360</f>
        <v>-4.89435020619961</v>
      </c>
      <c r="H367" s="168">
        <f>calcs!E360+calcs!J360+calcs!O360+calcs!T360+calcs!Y360+calcs!AD360+calcs!AI360+calcs!AN360+calcs!AS360+calcs!AX360+calcs!BC360+calcs!BH360</f>
        <v>-4.19111330377232</v>
      </c>
      <c r="I367" s="168">
        <f>calcs!F360+calcs!K360+calcs!P360+calcs!U360+calcs!Z360+calcs!AE360+calcs!AJ360+calcs!AO360+calcs!AT360+calcs!AY360+calcs!BD360+calcs!BI360</f>
        <v>-4.84857587242425</v>
      </c>
      <c r="J367" s="168">
        <f>calcs!G360+calcs!L360+calcs!Q360+calcs!V360+calcs!AA360+calcs!AF360+calcs!AK360+calcs!AP360+calcs!AU360+calcs!AZ360+calcs!BE360+calcs!BJ360</f>
        <v>-3.92429518187689</v>
      </c>
      <c r="K367" s="176"/>
      <c r="L367" s="175">
        <f t="shared" si="13"/>
        <v>0.44447412171785</v>
      </c>
      <c r="M367" s="85"/>
      <c r="N367" s="113"/>
      <c r="O367" s="113"/>
      <c r="P367" s="193">
        <f t="shared" si="15"/>
        <v>0.807841462548682</v>
      </c>
      <c r="Q367" s="193">
        <f t="shared" si="15"/>
        <v>0.703236902427289</v>
      </c>
      <c r="R367" s="193">
        <f t="shared" si="15"/>
        <v>-0.657462568651931</v>
      </c>
      <c r="S367" s="193">
        <f t="shared" si="14"/>
        <v>0.924280690547361</v>
      </c>
      <c r="U367" s="193"/>
      <c r="AB367" s="198"/>
      <c r="AC367" s="198"/>
      <c r="AD367" s="198"/>
      <c r="AE367" s="198"/>
      <c r="AF367" s="198"/>
    </row>
    <row r="368" spans="1:32">
      <c r="A368" s="156" t="s">
        <v>1291</v>
      </c>
      <c r="B368" s="156"/>
      <c r="C368" s="157" t="s">
        <v>141</v>
      </c>
      <c r="D368" s="157"/>
      <c r="E368" s="167"/>
      <c r="F368" s="168">
        <f>calcs!C361+calcs!H361+calcs!M361+calcs!R361+calcs!W361+calcs!AB361+calcs!AG361+calcs!AL361+calcs!AQ361+calcs!AV361+calcs!BA361+calcs!BF361</f>
        <v>-2.91963130553154</v>
      </c>
      <c r="G368" s="168">
        <f>calcs!D361+calcs!I361+calcs!N361+calcs!S361+calcs!X361+calcs!AC361+calcs!AH361+calcs!AM361+calcs!AR361+calcs!AW361+calcs!BB361+calcs!BG361</f>
        <v>-2.9772603792624</v>
      </c>
      <c r="H368" s="168">
        <f>calcs!E361+calcs!J361+calcs!O361+calcs!T361+calcs!Y361+calcs!AD361+calcs!AI361+calcs!AN361+calcs!AS361+calcs!AX361+calcs!BC361+calcs!BH361</f>
        <v>-1.17557082585625</v>
      </c>
      <c r="I368" s="168">
        <f>calcs!F361+calcs!K361+calcs!P361+calcs!U361+calcs!Z361+calcs!AE361+calcs!AJ361+calcs!AO361+calcs!AT361+calcs!AY361+calcs!BD361+calcs!BI361</f>
        <v>-1.29912274307885</v>
      </c>
      <c r="J368" s="168">
        <f>calcs!G361+calcs!L361+calcs!Q361+calcs!V361+calcs!AA361+calcs!AF361+calcs!AK361+calcs!AP361+calcs!AU361+calcs!AZ361+calcs!BE361+calcs!BJ361</f>
        <v>-0.848366827429586</v>
      </c>
      <c r="K368" s="22"/>
      <c r="L368" s="175">
        <f t="shared" si="13"/>
        <v>0.517816119525488</v>
      </c>
      <c r="M368" s="85"/>
      <c r="N368" s="113"/>
      <c r="O368" s="113"/>
      <c r="P368" s="193">
        <f t="shared" si="15"/>
        <v>-0.0576290737308591</v>
      </c>
      <c r="Q368" s="193">
        <f t="shared" si="15"/>
        <v>1.80168955340614</v>
      </c>
      <c r="R368" s="193">
        <f t="shared" si="15"/>
        <v>-0.123551917222601</v>
      </c>
      <c r="S368" s="193">
        <f t="shared" si="14"/>
        <v>0.450755915649268</v>
      </c>
      <c r="U368" s="193"/>
      <c r="AB368" s="198"/>
      <c r="AC368" s="198"/>
      <c r="AD368" s="198"/>
      <c r="AE368" s="198"/>
      <c r="AF368" s="198"/>
    </row>
    <row r="369" spans="1:32">
      <c r="A369" s="158" t="s">
        <v>1291</v>
      </c>
      <c r="B369" s="158"/>
      <c r="C369" s="159" t="s">
        <v>730</v>
      </c>
      <c r="D369" s="159"/>
      <c r="E369" s="169"/>
      <c r="F369" s="168">
        <f>calcs!C362+calcs!H362+calcs!M362+calcs!R362+calcs!W362+calcs!AB362+calcs!AG362+calcs!AL362+calcs!AQ362+calcs!AV362+calcs!BA362+calcs!BF362</f>
        <v>-4.76255539789553</v>
      </c>
      <c r="G369" s="168">
        <f>calcs!D362+calcs!I362+calcs!N362+calcs!S362+calcs!X362+calcs!AC362+calcs!AH362+calcs!AM362+calcs!AR362+calcs!AW362+calcs!BB362+calcs!BG362</f>
        <v>-4.48034410930764</v>
      </c>
      <c r="H369" s="168">
        <f>calcs!E362+calcs!J362+calcs!O362+calcs!T362+calcs!Y362+calcs!AD362+calcs!AI362+calcs!AN362+calcs!AS362+calcs!AX362+calcs!BC362+calcs!BH362</f>
        <v>-3.12045774090555</v>
      </c>
      <c r="I369" s="168">
        <f>calcs!F362+calcs!K362+calcs!P362+calcs!U362+calcs!Z362+calcs!AE362+calcs!AJ362+calcs!AO362+calcs!AT362+calcs!AY362+calcs!BD362+calcs!BI362</f>
        <v>-2.74577635330468</v>
      </c>
      <c r="J369" s="168">
        <f>calcs!G362+calcs!L362+calcs!Q362+calcs!V362+calcs!AA362+calcs!AF362+calcs!AK362+calcs!AP362+calcs!AU362+calcs!AZ362+calcs!BE362+calcs!BJ362</f>
        <v>-2.85471765407133</v>
      </c>
      <c r="K369" s="176"/>
      <c r="L369" s="175">
        <f t="shared" si="13"/>
        <v>0.47695943595605</v>
      </c>
      <c r="M369" s="85"/>
      <c r="N369" s="113"/>
      <c r="O369" s="113"/>
      <c r="P369" s="193">
        <f t="shared" si="15"/>
        <v>0.282211288587895</v>
      </c>
      <c r="Q369" s="193">
        <f t="shared" si="15"/>
        <v>1.35988636840208</v>
      </c>
      <c r="R369" s="193">
        <f t="shared" si="15"/>
        <v>0.374681387600875</v>
      </c>
      <c r="S369" s="193">
        <f t="shared" si="14"/>
        <v>-0.108941300766654</v>
      </c>
      <c r="U369" s="193"/>
      <c r="AB369" s="198"/>
      <c r="AC369" s="198"/>
      <c r="AD369" s="198"/>
      <c r="AE369" s="198"/>
      <c r="AF369" s="198"/>
    </row>
    <row r="370" spans="1:32">
      <c r="A370" s="156" t="s">
        <v>1291</v>
      </c>
      <c r="B370" s="156"/>
      <c r="C370" s="157" t="s">
        <v>732</v>
      </c>
      <c r="D370" s="157"/>
      <c r="E370" s="167"/>
      <c r="F370" s="168">
        <f>calcs!C363+calcs!H363+calcs!M363+calcs!R363+calcs!W363+calcs!AB363+calcs!AG363+calcs!AL363+calcs!AQ363+calcs!AV363+calcs!BA363+calcs!BF363</f>
        <v>-6.71700551973033</v>
      </c>
      <c r="G370" s="168">
        <f>calcs!D363+calcs!I363+calcs!N363+calcs!S363+calcs!X363+calcs!AC363+calcs!AH363+calcs!AM363+calcs!AR363+calcs!AW363+calcs!BB363+calcs!BG363</f>
        <v>-7.18857981718229</v>
      </c>
      <c r="H370" s="168">
        <f>calcs!E363+calcs!J363+calcs!O363+calcs!T363+calcs!Y363+calcs!AD363+calcs!AI363+calcs!AN363+calcs!AS363+calcs!AX363+calcs!BC363+calcs!BH363</f>
        <v>-7.81343117670977</v>
      </c>
      <c r="I370" s="168">
        <f>calcs!F363+calcs!K363+calcs!P363+calcs!U363+calcs!Z363+calcs!AE363+calcs!AJ363+calcs!AO363+calcs!AT363+calcs!AY363+calcs!BD363+calcs!BI363</f>
        <v>-6.75076267230699</v>
      </c>
      <c r="J370" s="168">
        <f>calcs!G363+calcs!L363+calcs!Q363+calcs!V363+calcs!AA363+calcs!AF363+calcs!AK363+calcs!AP363+calcs!AU363+calcs!AZ363+calcs!BE363+calcs!BJ363</f>
        <v>-6.88645662947369</v>
      </c>
      <c r="K370" s="22"/>
      <c r="L370" s="175">
        <f t="shared" si="13"/>
        <v>-0.0423627774358384</v>
      </c>
      <c r="M370" s="85"/>
      <c r="N370" s="113"/>
      <c r="O370" s="113"/>
      <c r="P370" s="193">
        <f t="shared" si="15"/>
        <v>-0.471574297451959</v>
      </c>
      <c r="Q370" s="193">
        <f t="shared" si="15"/>
        <v>-0.624851359527476</v>
      </c>
      <c r="R370" s="193">
        <f t="shared" si="15"/>
        <v>1.06266850440278</v>
      </c>
      <c r="S370" s="193">
        <f t="shared" si="14"/>
        <v>-0.135693957166696</v>
      </c>
      <c r="U370" s="193"/>
      <c r="AB370" s="198"/>
      <c r="AC370" s="198"/>
      <c r="AD370" s="198"/>
      <c r="AE370" s="198"/>
      <c r="AF370" s="198"/>
    </row>
    <row r="371" spans="1:32">
      <c r="A371" s="158" t="s">
        <v>1292</v>
      </c>
      <c r="B371" s="158"/>
      <c r="C371" s="159" t="s">
        <v>734</v>
      </c>
      <c r="D371" s="159"/>
      <c r="E371" s="169"/>
      <c r="F371" s="168">
        <f>calcs!C364+calcs!H364+calcs!M364+calcs!R364+calcs!W364+calcs!AB364+calcs!AG364+calcs!AL364+calcs!AQ364+calcs!AV364+calcs!BA364+calcs!BF364</f>
        <v>6.69305899055234</v>
      </c>
      <c r="G371" s="168">
        <f>calcs!D364+calcs!I364+calcs!N364+calcs!S364+calcs!X364+calcs!AC364+calcs!AH364+calcs!AM364+calcs!AR364+calcs!AW364+calcs!BB364+calcs!BG364</f>
        <v>6.04325178808135</v>
      </c>
      <c r="H371" s="168">
        <f>calcs!E364+calcs!J364+calcs!O364+calcs!T364+calcs!Y364+calcs!AD364+calcs!AI364+calcs!AN364+calcs!AS364+calcs!AX364+calcs!BC364+calcs!BH364</f>
        <v>5.94081059865459</v>
      </c>
      <c r="I371" s="168">
        <f>calcs!F364+calcs!K364+calcs!P364+calcs!U364+calcs!Z364+calcs!AE364+calcs!AJ364+calcs!AO364+calcs!AT364+calcs!AY364+calcs!BD364+calcs!BI364</f>
        <v>7.48345833979906</v>
      </c>
      <c r="J371" s="168">
        <f>calcs!G364+calcs!L364+calcs!Q364+calcs!V364+calcs!AA364+calcs!AF364+calcs!AK364+calcs!AP364+calcs!AU364+calcs!AZ364+calcs!BE364+calcs!BJ364</f>
        <v>7.04206359073793</v>
      </c>
      <c r="K371" s="176"/>
      <c r="L371" s="175">
        <f t="shared" si="13"/>
        <v>0.0872511500463977</v>
      </c>
      <c r="M371" s="85"/>
      <c r="N371" s="113"/>
      <c r="O371" s="113"/>
      <c r="P371" s="193">
        <f t="shared" si="15"/>
        <v>-0.649807202470995</v>
      </c>
      <c r="Q371" s="193">
        <f t="shared" si="15"/>
        <v>-0.102441189426757</v>
      </c>
      <c r="R371" s="193">
        <f t="shared" si="15"/>
        <v>1.54264774114446</v>
      </c>
      <c r="S371" s="193">
        <f t="shared" si="14"/>
        <v>-0.441394749061122</v>
      </c>
      <c r="U371" s="193"/>
      <c r="AB371" s="198"/>
      <c r="AC371" s="198"/>
      <c r="AD371" s="198"/>
      <c r="AE371" s="198"/>
      <c r="AF371" s="198"/>
    </row>
    <row r="372" spans="1:32">
      <c r="A372" s="156" t="s">
        <v>1292</v>
      </c>
      <c r="B372" s="156"/>
      <c r="C372" s="157" t="s">
        <v>736</v>
      </c>
      <c r="D372" s="157"/>
      <c r="E372" s="167"/>
      <c r="F372" s="168">
        <f>calcs!C365+calcs!H365+calcs!M365+calcs!R365+calcs!W365+calcs!AB365+calcs!AG365+calcs!AL365+calcs!AQ365+calcs!AV365+calcs!BA365+calcs!BF365</f>
        <v>6.86217403938064</v>
      </c>
      <c r="G372" s="168">
        <f>calcs!D365+calcs!I365+calcs!N365+calcs!S365+calcs!X365+calcs!AC365+calcs!AH365+calcs!AM365+calcs!AR365+calcs!AW365+calcs!BB365+calcs!BG365</f>
        <v>7.07851335034519</v>
      </c>
      <c r="H372" s="168">
        <f>calcs!E365+calcs!J365+calcs!O365+calcs!T365+calcs!Y365+calcs!AD365+calcs!AI365+calcs!AN365+calcs!AS365+calcs!AX365+calcs!BC365+calcs!BH365</f>
        <v>7.05230867585408</v>
      </c>
      <c r="I372" s="168">
        <f>calcs!F365+calcs!K365+calcs!P365+calcs!U365+calcs!Z365+calcs!AE365+calcs!AJ365+calcs!AO365+calcs!AT365+calcs!AY365+calcs!BD365+calcs!BI365</f>
        <v>7.95804064298321</v>
      </c>
      <c r="J372" s="168">
        <f>calcs!G365+calcs!L365+calcs!Q365+calcs!V365+calcs!AA365+calcs!AF365+calcs!AK365+calcs!AP365+calcs!AU365+calcs!AZ365+calcs!BE365+calcs!BJ365</f>
        <v>8.2671787908771</v>
      </c>
      <c r="K372" s="22"/>
      <c r="L372" s="175">
        <f t="shared" si="13"/>
        <v>0.351251187874116</v>
      </c>
      <c r="M372" s="85"/>
      <c r="N372" s="113"/>
      <c r="O372" s="113"/>
      <c r="P372" s="193">
        <f t="shared" si="15"/>
        <v>0.216339310964559</v>
      </c>
      <c r="Q372" s="193">
        <f t="shared" si="15"/>
        <v>-0.026204674491118</v>
      </c>
      <c r="R372" s="193">
        <f t="shared" si="15"/>
        <v>0.905731967129129</v>
      </c>
      <c r="S372" s="193">
        <f t="shared" si="14"/>
        <v>0.309138147893894</v>
      </c>
      <c r="U372" s="193"/>
      <c r="AB372" s="198"/>
      <c r="AC372" s="198"/>
      <c r="AD372" s="198"/>
      <c r="AE372" s="198"/>
      <c r="AF372" s="198"/>
    </row>
    <row r="373" spans="1:32">
      <c r="A373" s="158" t="s">
        <v>1292</v>
      </c>
      <c r="B373" s="158"/>
      <c r="C373" s="159" t="s">
        <v>738</v>
      </c>
      <c r="D373" s="159"/>
      <c r="E373" s="169"/>
      <c r="F373" s="168">
        <f>calcs!C366+calcs!H366+calcs!M366+calcs!R366+calcs!W366+calcs!AB366+calcs!AG366+calcs!AL366+calcs!AQ366+calcs!AV366+calcs!BA366+calcs!BF366</f>
        <v>8.72121224879766</v>
      </c>
      <c r="G373" s="168">
        <f>calcs!D366+calcs!I366+calcs!N366+calcs!S366+calcs!X366+calcs!AC366+calcs!AH366+calcs!AM366+calcs!AR366+calcs!AW366+calcs!BB366+calcs!BG366</f>
        <v>9.5822919606651</v>
      </c>
      <c r="H373" s="168">
        <f>calcs!E366+calcs!J366+calcs!O366+calcs!T366+calcs!Y366+calcs!AD366+calcs!AI366+calcs!AN366+calcs!AS366+calcs!AX366+calcs!BC366+calcs!BH366</f>
        <v>8.26194608845841</v>
      </c>
      <c r="I373" s="168">
        <f>calcs!F366+calcs!K366+calcs!P366+calcs!U366+calcs!Z366+calcs!AE366+calcs!AJ366+calcs!AO366+calcs!AT366+calcs!AY366+calcs!BD366+calcs!BI366</f>
        <v>10.3376009758275</v>
      </c>
      <c r="J373" s="168">
        <f>calcs!G366+calcs!L366+calcs!Q366+calcs!V366+calcs!AA366+calcs!AF366+calcs!AK366+calcs!AP366+calcs!AU366+calcs!AZ366+calcs!BE366+calcs!BJ366</f>
        <v>10.0850105526874</v>
      </c>
      <c r="K373" s="176"/>
      <c r="L373" s="175">
        <f t="shared" si="13"/>
        <v>0.340949575972428</v>
      </c>
      <c r="M373" s="85"/>
      <c r="N373" s="113"/>
      <c r="O373" s="113"/>
      <c r="P373" s="193">
        <f t="shared" si="15"/>
        <v>0.861079711867433</v>
      </c>
      <c r="Q373" s="193">
        <f t="shared" si="15"/>
        <v>-1.32034587220668</v>
      </c>
      <c r="R373" s="193">
        <f t="shared" si="15"/>
        <v>2.07565488736911</v>
      </c>
      <c r="S373" s="193">
        <f t="shared" si="14"/>
        <v>-0.252590423140147</v>
      </c>
      <c r="U373" s="193"/>
      <c r="AB373" s="198"/>
      <c r="AC373" s="198"/>
      <c r="AD373" s="198"/>
      <c r="AE373" s="198"/>
      <c r="AF373" s="198"/>
    </row>
    <row r="374" spans="1:32">
      <c r="A374" s="156" t="s">
        <v>1292</v>
      </c>
      <c r="B374" s="156"/>
      <c r="C374" s="157" t="s">
        <v>740</v>
      </c>
      <c r="D374" s="157"/>
      <c r="E374" s="167"/>
      <c r="F374" s="168">
        <f>calcs!C367+calcs!H367+calcs!M367+calcs!R367+calcs!W367+calcs!AB367+calcs!AG367+calcs!AL367+calcs!AQ367+calcs!AV367+calcs!BA367+calcs!BF367</f>
        <v>-5.33484530807966</v>
      </c>
      <c r="G374" s="168">
        <f>calcs!D367+calcs!I367+calcs!N367+calcs!S367+calcs!X367+calcs!AC367+calcs!AH367+calcs!AM367+calcs!AR367+calcs!AW367+calcs!BB367+calcs!BG367</f>
        <v>-5.6275316013855</v>
      </c>
      <c r="H374" s="168">
        <f>calcs!E367+calcs!J367+calcs!O367+calcs!T367+calcs!Y367+calcs!AD367+calcs!AI367+calcs!AN367+calcs!AS367+calcs!AX367+calcs!BC367+calcs!BH367</f>
        <v>-4.85718453400034</v>
      </c>
      <c r="I374" s="168">
        <f>calcs!F367+calcs!K367+calcs!P367+calcs!U367+calcs!Z367+calcs!AE367+calcs!AJ367+calcs!AO367+calcs!AT367+calcs!AY367+calcs!BD367+calcs!BI367</f>
        <v>-5.88505438860581</v>
      </c>
      <c r="J374" s="168">
        <f>calcs!G367+calcs!L367+calcs!Q367+calcs!V367+calcs!AA367+calcs!AF367+calcs!AK367+calcs!AP367+calcs!AU367+calcs!AZ367+calcs!BE367+calcs!BJ367</f>
        <v>-5.36529030759754</v>
      </c>
      <c r="K374" s="22"/>
      <c r="L374" s="175">
        <f t="shared" si="13"/>
        <v>-0.00761124987946871</v>
      </c>
      <c r="M374" s="85"/>
      <c r="N374" s="113"/>
      <c r="O374" s="113"/>
      <c r="P374" s="193">
        <f t="shared" si="15"/>
        <v>-0.292686293305833</v>
      </c>
      <c r="Q374" s="193">
        <f t="shared" si="15"/>
        <v>0.770347067385157</v>
      </c>
      <c r="R374" s="193">
        <f t="shared" si="15"/>
        <v>-1.02786985460547</v>
      </c>
      <c r="S374" s="193">
        <f t="shared" si="14"/>
        <v>0.519764081008266</v>
      </c>
      <c r="U374" s="193"/>
      <c r="AB374" s="198"/>
      <c r="AC374" s="198"/>
      <c r="AD374" s="198"/>
      <c r="AE374" s="198"/>
      <c r="AF374" s="198"/>
    </row>
    <row r="375" spans="1:32">
      <c r="A375" s="158" t="s">
        <v>1292</v>
      </c>
      <c r="B375" s="158"/>
      <c r="C375" s="159" t="s">
        <v>742</v>
      </c>
      <c r="D375" s="159"/>
      <c r="E375" s="169"/>
      <c r="F375" s="168">
        <f>calcs!C368+calcs!H368+calcs!M368+calcs!R368+calcs!W368+calcs!AB368+calcs!AG368+calcs!AL368+calcs!AQ368+calcs!AV368+calcs!BA368+calcs!BF368</f>
        <v>8.37797817164311</v>
      </c>
      <c r="G375" s="168">
        <f>calcs!D368+calcs!I368+calcs!N368+calcs!S368+calcs!X368+calcs!AC368+calcs!AH368+calcs!AM368+calcs!AR368+calcs!AW368+calcs!BB368+calcs!BG368</f>
        <v>7.31965217337281</v>
      </c>
      <c r="H375" s="168">
        <f>calcs!E368+calcs!J368+calcs!O368+calcs!T368+calcs!Y368+calcs!AD368+calcs!AI368+calcs!AN368+calcs!AS368+calcs!AX368+calcs!BC368+calcs!BH368</f>
        <v>7.52011323355079</v>
      </c>
      <c r="I375" s="168">
        <f>calcs!F368+calcs!K368+calcs!P368+calcs!U368+calcs!Z368+calcs!AE368+calcs!AJ368+calcs!AO368+calcs!AT368+calcs!AY368+calcs!BD368+calcs!BI368</f>
        <v>9.42383164378853</v>
      </c>
      <c r="J375" s="168">
        <f>calcs!G368+calcs!L368+calcs!Q368+calcs!V368+calcs!AA368+calcs!AF368+calcs!AK368+calcs!AP368+calcs!AU368+calcs!AZ368+calcs!BE368+calcs!BJ368</f>
        <v>9.24386637957719</v>
      </c>
      <c r="K375" s="176"/>
      <c r="L375" s="175">
        <f t="shared" si="13"/>
        <v>0.21647205198352</v>
      </c>
      <c r="M375" s="85"/>
      <c r="N375" s="113"/>
      <c r="O375" s="113"/>
      <c r="P375" s="193">
        <f t="shared" si="15"/>
        <v>-1.0583259982703</v>
      </c>
      <c r="Q375" s="193">
        <f t="shared" si="15"/>
        <v>0.200461060177973</v>
      </c>
      <c r="R375" s="193">
        <f t="shared" si="15"/>
        <v>1.90371841023774</v>
      </c>
      <c r="S375" s="193">
        <f t="shared" si="14"/>
        <v>-0.17996526421134</v>
      </c>
      <c r="U375" s="193"/>
      <c r="AB375" s="198"/>
      <c r="AC375" s="198"/>
      <c r="AD375" s="198"/>
      <c r="AE375" s="198"/>
      <c r="AF375" s="198"/>
    </row>
    <row r="376" spans="1:32">
      <c r="A376" s="156" t="s">
        <v>1292</v>
      </c>
      <c r="B376" s="156"/>
      <c r="C376" s="157" t="s">
        <v>744</v>
      </c>
      <c r="D376" s="157"/>
      <c r="E376" s="167"/>
      <c r="F376" s="168">
        <f>calcs!C369+calcs!H369+calcs!M369+calcs!R369+calcs!W369+calcs!AB369+calcs!AG369+calcs!AL369+calcs!AQ369+calcs!AV369+calcs!BA369+calcs!BF369</f>
        <v>-1.09255029797767</v>
      </c>
      <c r="G376" s="168">
        <f>calcs!D369+calcs!I369+calcs!N369+calcs!S369+calcs!X369+calcs!AC369+calcs!AH369+calcs!AM369+calcs!AR369+calcs!AW369+calcs!BB369+calcs!BG369</f>
        <v>-1.59330689322845</v>
      </c>
      <c r="H376" s="168">
        <f>calcs!E369+calcs!J369+calcs!O369+calcs!T369+calcs!Y369+calcs!AD369+calcs!AI369+calcs!AN369+calcs!AS369+calcs!AX369+calcs!BC369+calcs!BH369</f>
        <v>-1.4528050605952</v>
      </c>
      <c r="I376" s="168">
        <f>calcs!F369+calcs!K369+calcs!P369+calcs!U369+calcs!Z369+calcs!AE369+calcs!AJ369+calcs!AO369+calcs!AT369+calcs!AY369+calcs!BD369+calcs!BI369</f>
        <v>-0.917373314016042</v>
      </c>
      <c r="J376" s="168">
        <f>calcs!G369+calcs!L369+calcs!Q369+calcs!V369+calcs!AA369+calcs!AF369+calcs!AK369+calcs!AP369+calcs!AU369+calcs!AZ369+calcs!BE369+calcs!BJ369</f>
        <v>-0.660804567474145</v>
      </c>
      <c r="K376" s="22"/>
      <c r="L376" s="175">
        <f t="shared" si="13"/>
        <v>0.107936432625881</v>
      </c>
      <c r="M376" s="85"/>
      <c r="N376" s="113"/>
      <c r="O376" s="113"/>
      <c r="P376" s="193">
        <f t="shared" si="15"/>
        <v>-0.50075659525078</v>
      </c>
      <c r="Q376" s="193">
        <f t="shared" si="15"/>
        <v>0.140501832633245</v>
      </c>
      <c r="R376" s="193">
        <f t="shared" si="15"/>
        <v>0.535431746579162</v>
      </c>
      <c r="S376" s="193">
        <f t="shared" si="14"/>
        <v>0.256568746541896</v>
      </c>
      <c r="U376" s="193"/>
      <c r="AB376" s="198"/>
      <c r="AC376" s="198"/>
      <c r="AD376" s="198"/>
      <c r="AE376" s="198"/>
      <c r="AF376" s="198"/>
    </row>
    <row r="377" spans="1:32">
      <c r="A377" s="158" t="s">
        <v>1292</v>
      </c>
      <c r="B377" s="158"/>
      <c r="C377" s="159" t="s">
        <v>746</v>
      </c>
      <c r="D377" s="159"/>
      <c r="E377" s="169"/>
      <c r="F377" s="168">
        <f>calcs!C370+calcs!H370+calcs!M370+calcs!R370+calcs!W370+calcs!AB370+calcs!AG370+calcs!AL370+calcs!AQ370+calcs!AV370+calcs!BA370+calcs!BF370</f>
        <v>-1.1472236157303</v>
      </c>
      <c r="G377" s="168">
        <f>calcs!D370+calcs!I370+calcs!N370+calcs!S370+calcs!X370+calcs!AC370+calcs!AH370+calcs!AM370+calcs!AR370+calcs!AW370+calcs!BB370+calcs!BG370</f>
        <v>-1.25270588756501</v>
      </c>
      <c r="H377" s="168">
        <f>calcs!E370+calcs!J370+calcs!O370+calcs!T370+calcs!Y370+calcs!AD370+calcs!AI370+calcs!AN370+calcs!AS370+calcs!AX370+calcs!BC370+calcs!BH370</f>
        <v>-0.118796561612325</v>
      </c>
      <c r="I377" s="168">
        <f>calcs!F370+calcs!K370+calcs!P370+calcs!U370+calcs!Z370+calcs!AE370+calcs!AJ370+calcs!AO370+calcs!AT370+calcs!AY370+calcs!BD370+calcs!BI370</f>
        <v>-1.18990044234761</v>
      </c>
      <c r="J377" s="168">
        <f>calcs!G370+calcs!L370+calcs!Q370+calcs!V370+calcs!AA370+calcs!AF370+calcs!AK370+calcs!AP370+calcs!AU370+calcs!AZ370+calcs!BE370+calcs!BJ370</f>
        <v>-1.40749894493468</v>
      </c>
      <c r="K377" s="176"/>
      <c r="L377" s="175">
        <f t="shared" si="13"/>
        <v>-0.0650688323010944</v>
      </c>
      <c r="M377" s="85"/>
      <c r="N377" s="113"/>
      <c r="O377" s="113"/>
      <c r="P377" s="193">
        <f t="shared" si="15"/>
        <v>-0.105482271834713</v>
      </c>
      <c r="Q377" s="193">
        <f t="shared" si="15"/>
        <v>1.13390932595269</v>
      </c>
      <c r="R377" s="193">
        <f t="shared" si="15"/>
        <v>-1.07110388073529</v>
      </c>
      <c r="S377" s="193">
        <f t="shared" si="14"/>
        <v>-0.217598502587064</v>
      </c>
      <c r="U377" s="193"/>
      <c r="AB377" s="198"/>
      <c r="AC377" s="198"/>
      <c r="AD377" s="198"/>
      <c r="AE377" s="198"/>
      <c r="AF377" s="198"/>
    </row>
    <row r="378" spans="1:32">
      <c r="A378" s="156" t="s">
        <v>1292</v>
      </c>
      <c r="B378" s="156"/>
      <c r="C378" s="157" t="s">
        <v>748</v>
      </c>
      <c r="D378" s="157"/>
      <c r="E378" s="167"/>
      <c r="F378" s="168">
        <f>calcs!C371+calcs!H371+calcs!M371+calcs!R371+calcs!W371+calcs!AB371+calcs!AG371+calcs!AL371+calcs!AQ371+calcs!AV371+calcs!BA371+calcs!BF371</f>
        <v>-10.7123651864139</v>
      </c>
      <c r="G378" s="168">
        <f>calcs!D371+calcs!I371+calcs!N371+calcs!S371+calcs!X371+calcs!AC371+calcs!AH371+calcs!AM371+calcs!AR371+calcs!AW371+calcs!BB371+calcs!BG371</f>
        <v>-10.6408437497248</v>
      </c>
      <c r="H378" s="168">
        <f>calcs!E371+calcs!J371+calcs!O371+calcs!T371+calcs!Y371+calcs!AD371+calcs!AI371+calcs!AN371+calcs!AS371+calcs!AX371+calcs!BC371+calcs!BH371</f>
        <v>-10.4463275491637</v>
      </c>
      <c r="I378" s="168">
        <f>calcs!F371+calcs!K371+calcs!P371+calcs!U371+calcs!Z371+calcs!AE371+calcs!AJ371+calcs!AO371+calcs!AT371+calcs!AY371+calcs!BD371+calcs!BI371</f>
        <v>-10.774369164103</v>
      </c>
      <c r="J378" s="168">
        <f>calcs!G371+calcs!L371+calcs!Q371+calcs!V371+calcs!AA371+calcs!AF371+calcs!AK371+calcs!AP371+calcs!AU371+calcs!AZ371+calcs!BE371+calcs!BJ371</f>
        <v>-10.9315809301754</v>
      </c>
      <c r="K378" s="22"/>
      <c r="L378" s="175">
        <f t="shared" si="13"/>
        <v>-0.0548039359403982</v>
      </c>
      <c r="M378" s="85"/>
      <c r="N378" s="113"/>
      <c r="O378" s="113"/>
      <c r="P378" s="193">
        <f t="shared" si="15"/>
        <v>0.0715214366890216</v>
      </c>
      <c r="Q378" s="193">
        <f t="shared" si="15"/>
        <v>0.194516200561154</v>
      </c>
      <c r="R378" s="193">
        <f t="shared" si="15"/>
        <v>-0.328041614939279</v>
      </c>
      <c r="S378" s="193">
        <f t="shared" si="14"/>
        <v>-0.157211766072489</v>
      </c>
      <c r="U378" s="193"/>
      <c r="AB378" s="198"/>
      <c r="AC378" s="198"/>
      <c r="AD378" s="198"/>
      <c r="AE378" s="198"/>
      <c r="AF378" s="198"/>
    </row>
    <row r="379" spans="1:32">
      <c r="A379" s="158" t="s">
        <v>1292</v>
      </c>
      <c r="B379" s="158"/>
      <c r="C379" s="159" t="s">
        <v>750</v>
      </c>
      <c r="D379" s="159"/>
      <c r="E379" s="169"/>
      <c r="F379" s="168">
        <f>calcs!C372+calcs!H372+calcs!M372+calcs!R372+calcs!W372+calcs!AB372+calcs!AG372+calcs!AL372+calcs!AQ372+calcs!AV372+calcs!BA372+calcs!BF372</f>
        <v>5.60042918254421</v>
      </c>
      <c r="G379" s="168">
        <f>calcs!D372+calcs!I372+calcs!N372+calcs!S372+calcs!X372+calcs!AC372+calcs!AH372+calcs!AM372+calcs!AR372+calcs!AW372+calcs!BB372+calcs!BG372</f>
        <v>5.37039364270295</v>
      </c>
      <c r="H379" s="168">
        <f>calcs!E372+calcs!J372+calcs!O372+calcs!T372+calcs!Y372+calcs!AD372+calcs!AI372+calcs!AN372+calcs!AS372+calcs!AX372+calcs!BC372+calcs!BH372</f>
        <v>5.47100895641943</v>
      </c>
      <c r="I379" s="168">
        <f>calcs!F372+calcs!K372+calcs!P372+calcs!U372+calcs!Z372+calcs!AE372+calcs!AJ372+calcs!AO372+calcs!AT372+calcs!AY372+calcs!BD372+calcs!BI372</f>
        <v>6.89121030603186</v>
      </c>
      <c r="J379" s="168">
        <f>calcs!G372+calcs!L372+calcs!Q372+calcs!V372+calcs!AA372+calcs!AF372+calcs!AK372+calcs!AP372+calcs!AU372+calcs!AZ372+calcs!BE372+calcs!BJ372</f>
        <v>6.18963079115203</v>
      </c>
      <c r="K379" s="176"/>
      <c r="L379" s="175">
        <f t="shared" si="13"/>
        <v>0.147300402151955</v>
      </c>
      <c r="M379" s="85"/>
      <c r="N379" s="113"/>
      <c r="O379" s="113"/>
      <c r="P379" s="193">
        <f t="shared" si="15"/>
        <v>-0.230035539841255</v>
      </c>
      <c r="Q379" s="193">
        <f t="shared" si="15"/>
        <v>0.100615313716478</v>
      </c>
      <c r="R379" s="193">
        <f t="shared" si="15"/>
        <v>1.42020134961243</v>
      </c>
      <c r="S379" s="193">
        <f t="shared" si="14"/>
        <v>-0.701579514879828</v>
      </c>
      <c r="U379" s="193"/>
      <c r="AB379" s="198"/>
      <c r="AC379" s="198"/>
      <c r="AD379" s="198"/>
      <c r="AE379" s="198"/>
      <c r="AF379" s="198"/>
    </row>
    <row r="380" spans="1:32">
      <c r="A380" s="156" t="s">
        <v>1292</v>
      </c>
      <c r="B380" s="156"/>
      <c r="C380" s="157" t="s">
        <v>752</v>
      </c>
      <c r="D380" s="157"/>
      <c r="E380" s="167"/>
      <c r="F380" s="168">
        <f>calcs!C373+calcs!H373+calcs!M373+calcs!R373+calcs!W373+calcs!AB373+calcs!AG373+calcs!AL373+calcs!AQ373+calcs!AV373+calcs!BA373+calcs!BF373</f>
        <v>6.99497905975463</v>
      </c>
      <c r="G380" s="168">
        <f>calcs!D373+calcs!I373+calcs!N373+calcs!S373+calcs!X373+calcs!AC373+calcs!AH373+calcs!AM373+calcs!AR373+calcs!AW373+calcs!BB373+calcs!BG373</f>
        <v>6.80541517389673</v>
      </c>
      <c r="H380" s="168">
        <f>calcs!E373+calcs!J373+calcs!O373+calcs!T373+calcs!Y373+calcs!AD373+calcs!AI373+calcs!AN373+calcs!AS373+calcs!AX373+calcs!BC373+calcs!BH373</f>
        <v>6.99519747004794</v>
      </c>
      <c r="I380" s="168">
        <f>calcs!F373+calcs!K373+calcs!P373+calcs!U373+calcs!Z373+calcs!AE373+calcs!AJ373+calcs!AO373+calcs!AT373+calcs!AY373+calcs!BD373+calcs!BI373</f>
        <v>8.42245607860113</v>
      </c>
      <c r="J380" s="168">
        <f>calcs!G373+calcs!L373+calcs!Q373+calcs!V373+calcs!AA373+calcs!AF373+calcs!AK373+calcs!AP373+calcs!AU373+calcs!AZ373+calcs!BE373+calcs!BJ373</f>
        <v>8.10810035981612</v>
      </c>
      <c r="K380" s="22"/>
      <c r="L380" s="175">
        <f t="shared" si="13"/>
        <v>0.278280325015373</v>
      </c>
      <c r="M380" s="85"/>
      <c r="N380" s="113"/>
      <c r="O380" s="113"/>
      <c r="P380" s="193">
        <f t="shared" si="15"/>
        <v>-0.189563885857899</v>
      </c>
      <c r="Q380" s="193">
        <f t="shared" si="15"/>
        <v>0.189782296151209</v>
      </c>
      <c r="R380" s="193">
        <f t="shared" si="15"/>
        <v>1.42725860855319</v>
      </c>
      <c r="S380" s="193">
        <f t="shared" si="14"/>
        <v>-0.314355718785013</v>
      </c>
      <c r="U380" s="193"/>
      <c r="AB380" s="198"/>
      <c r="AC380" s="198"/>
      <c r="AD380" s="198"/>
      <c r="AE380" s="198"/>
      <c r="AF380" s="198"/>
    </row>
    <row r="381" spans="1:32">
      <c r="A381" s="158" t="s">
        <v>1292</v>
      </c>
      <c r="B381" s="158"/>
      <c r="C381" s="159" t="s">
        <v>754</v>
      </c>
      <c r="D381" s="159"/>
      <c r="E381" s="169"/>
      <c r="F381" s="168">
        <f>calcs!C374+calcs!H374+calcs!M374+calcs!R374+calcs!W374+calcs!AB374+calcs!AG374+calcs!AL374+calcs!AQ374+calcs!AV374+calcs!BA374+calcs!BF374</f>
        <v>1.06212740765837</v>
      </c>
      <c r="G381" s="168">
        <f>calcs!D374+calcs!I374+calcs!N374+calcs!S374+calcs!X374+calcs!AC374+calcs!AH374+calcs!AM374+calcs!AR374+calcs!AW374+calcs!BB374+calcs!BG374</f>
        <v>0.472940130900369</v>
      </c>
      <c r="H381" s="168">
        <f>calcs!E374+calcs!J374+calcs!O374+calcs!T374+calcs!Y374+calcs!AD374+calcs!AI374+calcs!AN374+calcs!AS374+calcs!AX374+calcs!BC374+calcs!BH374</f>
        <v>1.0265337506073</v>
      </c>
      <c r="I381" s="168">
        <f>calcs!F374+calcs!K374+calcs!P374+calcs!U374+calcs!Z374+calcs!AE374+calcs!AJ374+calcs!AO374+calcs!AT374+calcs!AY374+calcs!BD374+calcs!BI374</f>
        <v>2.23696713121476</v>
      </c>
      <c r="J381" s="168">
        <f>calcs!G374+calcs!L374+calcs!Q374+calcs!V374+calcs!AA374+calcs!AF374+calcs!AK374+calcs!AP374+calcs!AU374+calcs!AZ374+calcs!BE374+calcs!BJ374</f>
        <v>1.66657266796637</v>
      </c>
      <c r="K381" s="176"/>
      <c r="L381" s="175">
        <f t="shared" si="13"/>
        <v>0.151111315077</v>
      </c>
      <c r="M381" s="85"/>
      <c r="N381" s="113"/>
      <c r="O381" s="113"/>
      <c r="P381" s="193">
        <f t="shared" si="15"/>
        <v>-0.589187276757997</v>
      </c>
      <c r="Q381" s="193">
        <f t="shared" si="15"/>
        <v>0.553593619706929</v>
      </c>
      <c r="R381" s="193">
        <f t="shared" si="15"/>
        <v>1.21043338060746</v>
      </c>
      <c r="S381" s="193">
        <f t="shared" si="14"/>
        <v>-0.570394463248395</v>
      </c>
      <c r="U381" s="193"/>
      <c r="AB381" s="198"/>
      <c r="AC381" s="198"/>
      <c r="AD381" s="198"/>
      <c r="AE381" s="198"/>
      <c r="AF381" s="198"/>
    </row>
    <row r="382" spans="1:32">
      <c r="A382" s="156" t="s">
        <v>1292</v>
      </c>
      <c r="B382" s="156"/>
      <c r="C382" s="157" t="s">
        <v>756</v>
      </c>
      <c r="D382" s="157"/>
      <c r="E382" s="167"/>
      <c r="F382" s="168">
        <f>calcs!C375+calcs!H375+calcs!M375+calcs!R375+calcs!W375+calcs!AB375+calcs!AG375+calcs!AL375+calcs!AQ375+calcs!AV375+calcs!BA375+calcs!BF375</f>
        <v>-5.0542990578416</v>
      </c>
      <c r="G382" s="168">
        <f>calcs!D375+calcs!I375+calcs!N375+calcs!S375+calcs!X375+calcs!AC375+calcs!AH375+calcs!AM375+calcs!AR375+calcs!AW375+calcs!BB375+calcs!BG375</f>
        <v>-4.99465758247465</v>
      </c>
      <c r="H382" s="168">
        <f>calcs!E375+calcs!J375+calcs!O375+calcs!T375+calcs!Y375+calcs!AD375+calcs!AI375+calcs!AN375+calcs!AS375+calcs!AX375+calcs!BC375+calcs!BH375</f>
        <v>-4.86071049375382</v>
      </c>
      <c r="I382" s="168">
        <f>calcs!F375+calcs!K375+calcs!P375+calcs!U375+calcs!Z375+calcs!AE375+calcs!AJ375+calcs!AO375+calcs!AT375+calcs!AY375+calcs!BD375+calcs!BI375</f>
        <v>-5.02534224201321</v>
      </c>
      <c r="J382" s="168">
        <f>calcs!G375+calcs!L375+calcs!Q375+calcs!V375+calcs!AA375+calcs!AF375+calcs!AK375+calcs!AP375+calcs!AU375+calcs!AZ375+calcs!BE375+calcs!BJ375</f>
        <v>-4.26975189514351</v>
      </c>
      <c r="K382" s="22"/>
      <c r="L382" s="175">
        <f t="shared" si="13"/>
        <v>0.196136790674523</v>
      </c>
      <c r="M382" s="85"/>
      <c r="N382" s="113"/>
      <c r="O382" s="113"/>
      <c r="P382" s="193">
        <f t="shared" si="15"/>
        <v>0.0596414753669459</v>
      </c>
      <c r="Q382" s="193">
        <f t="shared" si="15"/>
        <v>0.133947088720835</v>
      </c>
      <c r="R382" s="193">
        <f t="shared" si="15"/>
        <v>-0.164631748259398</v>
      </c>
      <c r="S382" s="193">
        <f t="shared" si="14"/>
        <v>0.75559034686971</v>
      </c>
      <c r="U382" s="193"/>
      <c r="AB382" s="198"/>
      <c r="AC382" s="198"/>
      <c r="AD382" s="198"/>
      <c r="AE382" s="198"/>
      <c r="AF382" s="198"/>
    </row>
    <row r="383" spans="1:32">
      <c r="A383" s="158" t="s">
        <v>1292</v>
      </c>
      <c r="B383" s="158"/>
      <c r="C383" s="159" t="s">
        <v>758</v>
      </c>
      <c r="D383" s="159"/>
      <c r="E383" s="169"/>
      <c r="F383" s="168">
        <f>calcs!C376+calcs!H376+calcs!M376+calcs!R376+calcs!W376+calcs!AB376+calcs!AG376+calcs!AL376+calcs!AQ376+calcs!AV376+calcs!BA376+calcs!BF376</f>
        <v>5.45718046148907</v>
      </c>
      <c r="G383" s="168">
        <f>calcs!D376+calcs!I376+calcs!N376+calcs!S376+calcs!X376+calcs!AC376+calcs!AH376+calcs!AM376+calcs!AR376+calcs!AW376+calcs!BB376+calcs!BG376</f>
        <v>6.29666841629578</v>
      </c>
      <c r="H383" s="168">
        <f>calcs!E376+calcs!J376+calcs!O376+calcs!T376+calcs!Y376+calcs!AD376+calcs!AI376+calcs!AN376+calcs!AS376+calcs!AX376+calcs!BC376+calcs!BH376</f>
        <v>5.95702221548264</v>
      </c>
      <c r="I383" s="168">
        <f>calcs!F376+calcs!K376+calcs!P376+calcs!U376+calcs!Z376+calcs!AE376+calcs!AJ376+calcs!AO376+calcs!AT376+calcs!AY376+calcs!BD376+calcs!BI376</f>
        <v>7.37659787013306</v>
      </c>
      <c r="J383" s="168">
        <f>calcs!G376+calcs!L376+calcs!Q376+calcs!V376+calcs!AA376+calcs!AF376+calcs!AK376+calcs!AP376+calcs!AU376+calcs!AZ376+calcs!BE376+calcs!BJ376</f>
        <v>6.47746616921173</v>
      </c>
      <c r="K383" s="176"/>
      <c r="L383" s="175">
        <f t="shared" si="13"/>
        <v>0.255071426930664</v>
      </c>
      <c r="M383" s="85"/>
      <c r="N383" s="113"/>
      <c r="O383" s="113"/>
      <c r="P383" s="193">
        <f t="shared" si="15"/>
        <v>0.839487954806713</v>
      </c>
      <c r="Q383" s="193">
        <f t="shared" si="15"/>
        <v>-0.339646200813145</v>
      </c>
      <c r="R383" s="193">
        <f t="shared" si="15"/>
        <v>1.41957565465042</v>
      </c>
      <c r="S383" s="193">
        <f t="shared" si="14"/>
        <v>-0.89913170092133</v>
      </c>
      <c r="U383" s="193"/>
      <c r="AB383" s="198"/>
      <c r="AC383" s="198"/>
      <c r="AD383" s="198"/>
      <c r="AE383" s="198"/>
      <c r="AF383" s="198"/>
    </row>
    <row r="384" spans="1:32">
      <c r="A384" s="156" t="s">
        <v>1292</v>
      </c>
      <c r="B384" s="156"/>
      <c r="C384" s="157" t="s">
        <v>760</v>
      </c>
      <c r="D384" s="157"/>
      <c r="E384" s="167"/>
      <c r="F384" s="168">
        <f>calcs!C377+calcs!H377+calcs!M377+calcs!R377+calcs!W377+calcs!AB377+calcs!AG377+calcs!AL377+calcs!AQ377+calcs!AV377+calcs!BA377+calcs!BF377</f>
        <v>11.2642023651045</v>
      </c>
      <c r="G384" s="168">
        <f>calcs!D377+calcs!I377+calcs!N377+calcs!S377+calcs!X377+calcs!AC377+calcs!AH377+calcs!AM377+calcs!AR377+calcs!AW377+calcs!BB377+calcs!BG377</f>
        <v>10.9425861790382</v>
      </c>
      <c r="H384" s="168">
        <f>calcs!E377+calcs!J377+calcs!O377+calcs!T377+calcs!Y377+calcs!AD377+calcs!AI377+calcs!AN377+calcs!AS377+calcs!AX377+calcs!BC377+calcs!BH377</f>
        <v>11.1106456558357</v>
      </c>
      <c r="I384" s="168">
        <f>calcs!F377+calcs!K377+calcs!P377+calcs!U377+calcs!Z377+calcs!AE377+calcs!AJ377+calcs!AO377+calcs!AT377+calcs!AY377+calcs!BD377+calcs!BI377</f>
        <v>12.5150598266632</v>
      </c>
      <c r="J384" s="168">
        <f>calcs!G377+calcs!L377+calcs!Q377+calcs!V377+calcs!AA377+calcs!AF377+calcs!AK377+calcs!AP377+calcs!AU377+calcs!AZ377+calcs!BE377+calcs!BJ377</f>
        <v>12.1009793720201</v>
      </c>
      <c r="K384" s="22"/>
      <c r="L384" s="175">
        <f t="shared" si="13"/>
        <v>0.209194251728885</v>
      </c>
      <c r="M384" s="85"/>
      <c r="N384" s="113"/>
      <c r="O384" s="113"/>
      <c r="P384" s="193">
        <f t="shared" si="15"/>
        <v>-0.321616186066391</v>
      </c>
      <c r="Q384" s="193">
        <f t="shared" si="15"/>
        <v>0.168059476797536</v>
      </c>
      <c r="R384" s="193">
        <f t="shared" si="15"/>
        <v>1.40441417082755</v>
      </c>
      <c r="S384" s="193">
        <f t="shared" si="14"/>
        <v>-0.414080454643152</v>
      </c>
      <c r="U384" s="193"/>
      <c r="AB384" s="198"/>
      <c r="AC384" s="198"/>
      <c r="AD384" s="198"/>
      <c r="AE384" s="198"/>
      <c r="AF384" s="198"/>
    </row>
    <row r="385" spans="1:32">
      <c r="A385" s="158" t="s">
        <v>1292</v>
      </c>
      <c r="B385" s="158"/>
      <c r="C385" s="159" t="s">
        <v>762</v>
      </c>
      <c r="D385" s="159"/>
      <c r="E385" s="169"/>
      <c r="F385" s="168">
        <f>calcs!C378+calcs!H378+calcs!M378+calcs!R378+calcs!W378+calcs!AB378+calcs!AG378+calcs!AL378+calcs!AQ378+calcs!AV378+calcs!BA378+calcs!BF378</f>
        <v>3.40333544018083</v>
      </c>
      <c r="G385" s="168">
        <f>calcs!D378+calcs!I378+calcs!N378+calcs!S378+calcs!X378+calcs!AC378+calcs!AH378+calcs!AM378+calcs!AR378+calcs!AW378+calcs!BB378+calcs!BG378</f>
        <v>3.76239884085122</v>
      </c>
      <c r="H385" s="168">
        <f>calcs!E378+calcs!J378+calcs!O378+calcs!T378+calcs!Y378+calcs!AD378+calcs!AI378+calcs!AN378+calcs!AS378+calcs!AX378+calcs!BC378+calcs!BH378</f>
        <v>3.43697832046334</v>
      </c>
      <c r="I385" s="168">
        <f>calcs!F378+calcs!K378+calcs!P378+calcs!U378+calcs!Z378+calcs!AE378+calcs!AJ378+calcs!AO378+calcs!AT378+calcs!AY378+calcs!BD378+calcs!BI378</f>
        <v>5.2178801477706</v>
      </c>
      <c r="J385" s="168">
        <f>calcs!G378+calcs!L378+calcs!Q378+calcs!V378+calcs!AA378+calcs!AF378+calcs!AK378+calcs!AP378+calcs!AU378+calcs!AZ378+calcs!BE378+calcs!BJ378</f>
        <v>4.74557007087338</v>
      </c>
      <c r="K385" s="176"/>
      <c r="L385" s="175">
        <f t="shared" si="13"/>
        <v>0.335558657673137</v>
      </c>
      <c r="M385" s="85"/>
      <c r="N385" s="113"/>
      <c r="O385" s="113"/>
      <c r="P385" s="193">
        <f t="shared" si="15"/>
        <v>0.35906340067039</v>
      </c>
      <c r="Q385" s="193">
        <f t="shared" si="15"/>
        <v>-0.325420520387879</v>
      </c>
      <c r="R385" s="193">
        <f t="shared" si="15"/>
        <v>1.78090182730726</v>
      </c>
      <c r="S385" s="193">
        <f t="shared" si="14"/>
        <v>-0.472310076897225</v>
      </c>
      <c r="U385" s="193"/>
      <c r="AB385" s="198"/>
      <c r="AC385" s="198"/>
      <c r="AD385" s="198"/>
      <c r="AE385" s="198"/>
      <c r="AF385" s="198"/>
    </row>
    <row r="386" spans="1:32">
      <c r="A386" s="156" t="s">
        <v>1292</v>
      </c>
      <c r="B386" s="156"/>
      <c r="C386" s="157" t="s">
        <v>764</v>
      </c>
      <c r="D386" s="157"/>
      <c r="E386" s="167"/>
      <c r="F386" s="168">
        <f>calcs!C379+calcs!H379+calcs!M379+calcs!R379+calcs!W379+calcs!AB379+calcs!AG379+calcs!AL379+calcs!AQ379+calcs!AV379+calcs!BA379+calcs!BF379</f>
        <v>5.28748271689854</v>
      </c>
      <c r="G386" s="168">
        <f>calcs!D379+calcs!I379+calcs!N379+calcs!S379+calcs!X379+calcs!AC379+calcs!AH379+calcs!AM379+calcs!AR379+calcs!AW379+calcs!BB379+calcs!BG379</f>
        <v>5.31174967344671</v>
      </c>
      <c r="H386" s="168">
        <f>calcs!E379+calcs!J379+calcs!O379+calcs!T379+calcs!Y379+calcs!AD379+calcs!AI379+calcs!AN379+calcs!AS379+calcs!AX379+calcs!BC379+calcs!BH379</f>
        <v>5.59064753590087</v>
      </c>
      <c r="I386" s="168">
        <f>calcs!F379+calcs!K379+calcs!P379+calcs!U379+calcs!Z379+calcs!AE379+calcs!AJ379+calcs!AO379+calcs!AT379+calcs!AY379+calcs!BD379+calcs!BI379</f>
        <v>6.75359682425426</v>
      </c>
      <c r="J386" s="168">
        <f>calcs!G379+calcs!L379+calcs!Q379+calcs!V379+calcs!AA379+calcs!AF379+calcs!AK379+calcs!AP379+calcs!AU379+calcs!AZ379+calcs!BE379+calcs!BJ379</f>
        <v>6.32085828816952</v>
      </c>
      <c r="K386" s="22"/>
      <c r="L386" s="175">
        <f t="shared" si="13"/>
        <v>0.258343892817744</v>
      </c>
      <c r="M386" s="85"/>
      <c r="N386" s="113"/>
      <c r="O386" s="113"/>
      <c r="P386" s="193">
        <f t="shared" si="15"/>
        <v>0.0242669565481686</v>
      </c>
      <c r="Q386" s="193">
        <f t="shared" si="15"/>
        <v>0.278897862454161</v>
      </c>
      <c r="R386" s="193">
        <f t="shared" si="15"/>
        <v>1.16294928835339</v>
      </c>
      <c r="S386" s="193">
        <f t="shared" si="14"/>
        <v>-0.432738536084744</v>
      </c>
      <c r="U386" s="193"/>
      <c r="AB386" s="198"/>
      <c r="AC386" s="198"/>
      <c r="AD386" s="198"/>
      <c r="AE386" s="198"/>
      <c r="AF386" s="198"/>
    </row>
    <row r="387" spans="1:32">
      <c r="A387" s="158" t="s">
        <v>1292</v>
      </c>
      <c r="B387" s="158"/>
      <c r="C387" s="159" t="s">
        <v>766</v>
      </c>
      <c r="D387" s="159"/>
      <c r="E387" s="169"/>
      <c r="F387" s="168">
        <f>calcs!C380+calcs!H380+calcs!M380+calcs!R380+calcs!W380+calcs!AB380+calcs!AG380+calcs!AL380+calcs!AQ380+calcs!AV380+calcs!BA380+calcs!BF380</f>
        <v>-9.05926464482829</v>
      </c>
      <c r="G387" s="168">
        <f>calcs!D380+calcs!I380+calcs!N380+calcs!S380+calcs!X380+calcs!AC380+calcs!AH380+calcs!AM380+calcs!AR380+calcs!AW380+calcs!BB380+calcs!BG380</f>
        <v>-8.9341632162228</v>
      </c>
      <c r="H387" s="168">
        <f>calcs!E380+calcs!J380+calcs!O380+calcs!T380+calcs!Y380+calcs!AD380+calcs!AI380+calcs!AN380+calcs!AS380+calcs!AX380+calcs!BC380+calcs!BH380</f>
        <v>-9.91987447590089</v>
      </c>
      <c r="I387" s="168">
        <f>calcs!F380+calcs!K380+calcs!P380+calcs!U380+calcs!Z380+calcs!AE380+calcs!AJ380+calcs!AO380+calcs!AT380+calcs!AY380+calcs!BD380+calcs!BI380</f>
        <v>-9.10835355073152</v>
      </c>
      <c r="J387" s="168">
        <f>calcs!G380+calcs!L380+calcs!Q380+calcs!V380+calcs!AA380+calcs!AF380+calcs!AK380+calcs!AP380+calcs!AU380+calcs!AZ380+calcs!BE380+calcs!BJ380</f>
        <v>-10.2108754774759</v>
      </c>
      <c r="K387" s="176"/>
      <c r="L387" s="175">
        <f t="shared" si="13"/>
        <v>-0.287902708161897</v>
      </c>
      <c r="M387" s="85"/>
      <c r="N387" s="113"/>
      <c r="O387" s="113"/>
      <c r="P387" s="193">
        <f t="shared" si="15"/>
        <v>0.125101428605493</v>
      </c>
      <c r="Q387" s="193">
        <f t="shared" si="15"/>
        <v>-0.985711259678091</v>
      </c>
      <c r="R387" s="193">
        <f t="shared" si="15"/>
        <v>0.81152092516937</v>
      </c>
      <c r="S387" s="193">
        <f t="shared" si="14"/>
        <v>-1.10252192674436</v>
      </c>
      <c r="U387" s="193"/>
      <c r="AB387" s="198"/>
      <c r="AC387" s="198"/>
      <c r="AD387" s="198"/>
      <c r="AE387" s="198"/>
      <c r="AF387" s="198"/>
    </row>
    <row r="388" spans="1:32">
      <c r="A388" s="156" t="s">
        <v>1292</v>
      </c>
      <c r="B388" s="156"/>
      <c r="C388" s="157" t="s">
        <v>768</v>
      </c>
      <c r="D388" s="157"/>
      <c r="E388" s="167"/>
      <c r="F388" s="168">
        <f>calcs!C381+calcs!H381+calcs!M381+calcs!R381+calcs!W381+calcs!AB381+calcs!AG381+calcs!AL381+calcs!AQ381+calcs!AV381+calcs!BA381+calcs!BF381</f>
        <v>6.52212963175282</v>
      </c>
      <c r="G388" s="168">
        <f>calcs!D381+calcs!I381+calcs!N381+calcs!S381+calcs!X381+calcs!AC381+calcs!AH381+calcs!AM381+calcs!AR381+calcs!AW381+calcs!BB381+calcs!BG381</f>
        <v>5.2549302944682</v>
      </c>
      <c r="H388" s="168">
        <f>calcs!E381+calcs!J381+calcs!O381+calcs!T381+calcs!Y381+calcs!AD381+calcs!AI381+calcs!AN381+calcs!AS381+calcs!AX381+calcs!BC381+calcs!BH381</f>
        <v>5.52095876463613</v>
      </c>
      <c r="I388" s="168">
        <f>calcs!F381+calcs!K381+calcs!P381+calcs!U381+calcs!Z381+calcs!AE381+calcs!AJ381+calcs!AO381+calcs!AT381+calcs!AY381+calcs!BD381+calcs!BI381</f>
        <v>6.68703023447415</v>
      </c>
      <c r="J388" s="168">
        <f>calcs!G381+calcs!L381+calcs!Q381+calcs!V381+calcs!AA381+calcs!AF381+calcs!AK381+calcs!AP381+calcs!AU381+calcs!AZ381+calcs!BE381+calcs!BJ381</f>
        <v>6.52195158648468</v>
      </c>
      <c r="K388" s="22"/>
      <c r="L388" s="175">
        <f t="shared" si="13"/>
        <v>-4.45113170355338e-5</v>
      </c>
      <c r="M388" s="85"/>
      <c r="N388" s="113"/>
      <c r="O388" s="113"/>
      <c r="P388" s="193">
        <f t="shared" si="15"/>
        <v>-1.26719933728462</v>
      </c>
      <c r="Q388" s="193">
        <f t="shared" si="15"/>
        <v>0.266028470167932</v>
      </c>
      <c r="R388" s="193">
        <f t="shared" si="15"/>
        <v>1.16607146983803</v>
      </c>
      <c r="S388" s="193">
        <f t="shared" si="14"/>
        <v>-0.165078647989476</v>
      </c>
      <c r="U388" s="193"/>
      <c r="AB388" s="198"/>
      <c r="AC388" s="198"/>
      <c r="AD388" s="198"/>
      <c r="AE388" s="198"/>
      <c r="AF388" s="198"/>
    </row>
    <row r="389" spans="1:32">
      <c r="A389" s="158" t="s">
        <v>1293</v>
      </c>
      <c r="B389" s="158"/>
      <c r="C389" s="159" t="s">
        <v>508</v>
      </c>
      <c r="D389" s="159"/>
      <c r="E389" s="169"/>
      <c r="F389" s="168">
        <f>calcs!C382+calcs!H382+calcs!M382+calcs!R382+calcs!W382+calcs!AB382+calcs!AG382+calcs!AL382+calcs!AQ382+calcs!AV382+calcs!BA382+calcs!BF382</f>
        <v>9.13746447753035</v>
      </c>
      <c r="G389" s="168">
        <f>calcs!D382+calcs!I382+calcs!N382+calcs!S382+calcs!X382+calcs!AC382+calcs!AH382+calcs!AM382+calcs!AR382+calcs!AW382+calcs!BB382+calcs!BG382</f>
        <v>9.10895745977836</v>
      </c>
      <c r="H389" s="168">
        <f>calcs!E382+calcs!J382+calcs!O382+calcs!T382+calcs!Y382+calcs!AD382+calcs!AI382+calcs!AN382+calcs!AS382+calcs!AX382+calcs!BC382+calcs!BH382</f>
        <v>8.96725796090551</v>
      </c>
      <c r="I389" s="168">
        <f>calcs!F382+calcs!K382+calcs!P382+calcs!U382+calcs!Z382+calcs!AE382+calcs!AJ382+calcs!AO382+calcs!AT382+calcs!AY382+calcs!BD382+calcs!BI382</f>
        <v>8.32886982799991</v>
      </c>
      <c r="J389" s="168">
        <f>calcs!G382+calcs!L382+calcs!Q382+calcs!V382+calcs!AA382+calcs!AF382+calcs!AK382+calcs!AP382+calcs!AU382+calcs!AZ382+calcs!BE382+calcs!BJ382</f>
        <v>8.3926551800203</v>
      </c>
      <c r="K389" s="176"/>
      <c r="L389" s="175">
        <f t="shared" si="13"/>
        <v>-0.186202324377514</v>
      </c>
      <c r="M389" s="85"/>
      <c r="N389" s="113"/>
      <c r="O389" s="113"/>
      <c r="P389" s="193">
        <f t="shared" si="15"/>
        <v>-0.0285070177519877</v>
      </c>
      <c r="Q389" s="193">
        <f t="shared" si="15"/>
        <v>-0.141699498872855</v>
      </c>
      <c r="R389" s="193">
        <f t="shared" si="15"/>
        <v>-0.638388132905602</v>
      </c>
      <c r="S389" s="193">
        <f t="shared" si="14"/>
        <v>0.063785352020389</v>
      </c>
      <c r="U389" s="193"/>
      <c r="AB389" s="198"/>
      <c r="AC389" s="198"/>
      <c r="AD389" s="198"/>
      <c r="AE389" s="198"/>
      <c r="AF389" s="198"/>
    </row>
    <row r="390" spans="1:32">
      <c r="A390" s="156" t="s">
        <v>1293</v>
      </c>
      <c r="B390" s="156"/>
      <c r="C390" s="157" t="s">
        <v>771</v>
      </c>
      <c r="D390" s="157"/>
      <c r="E390" s="167"/>
      <c r="F390" s="168">
        <f>calcs!C383+calcs!H383+calcs!M383+calcs!R383+calcs!W383+calcs!AB383+calcs!AG383+calcs!AL383+calcs!AQ383+calcs!AV383+calcs!BA383+calcs!BF383</f>
        <v>6.44269293751101</v>
      </c>
      <c r="G390" s="168">
        <f>calcs!D383+calcs!I383+calcs!N383+calcs!S383+calcs!X383+calcs!AC383+calcs!AH383+calcs!AM383+calcs!AR383+calcs!AW383+calcs!BB383+calcs!BG383</f>
        <v>6.4955253171311</v>
      </c>
      <c r="H390" s="168">
        <f>calcs!E383+calcs!J383+calcs!O383+calcs!T383+calcs!Y383+calcs!AD383+calcs!AI383+calcs!AN383+calcs!AS383+calcs!AX383+calcs!BC383+calcs!BH383</f>
        <v>6.51290515293491</v>
      </c>
      <c r="I390" s="168">
        <f>calcs!F383+calcs!K383+calcs!P383+calcs!U383+calcs!Z383+calcs!AE383+calcs!AJ383+calcs!AO383+calcs!AT383+calcs!AY383+calcs!BD383+calcs!BI383</f>
        <v>5.65847627069945</v>
      </c>
      <c r="J390" s="168">
        <f>calcs!G383+calcs!L383+calcs!Q383+calcs!V383+calcs!AA383+calcs!AF383+calcs!AK383+calcs!AP383+calcs!AU383+calcs!AZ383+calcs!BE383+calcs!BJ383</f>
        <v>6.28304487674241</v>
      </c>
      <c r="K390" s="22"/>
      <c r="L390" s="175">
        <f t="shared" si="13"/>
        <v>-0.0399120151921497</v>
      </c>
      <c r="M390" s="85"/>
      <c r="N390" s="113"/>
      <c r="O390" s="113"/>
      <c r="P390" s="193">
        <f t="shared" si="15"/>
        <v>0.052832379620094</v>
      </c>
      <c r="Q390" s="193">
        <f t="shared" si="15"/>
        <v>0.0173798358038102</v>
      </c>
      <c r="R390" s="193">
        <f t="shared" si="15"/>
        <v>-0.854428882235467</v>
      </c>
      <c r="S390" s="193">
        <f t="shared" si="14"/>
        <v>0.624568606042964</v>
      </c>
      <c r="U390" s="193"/>
      <c r="AB390" s="198"/>
      <c r="AC390" s="198"/>
      <c r="AD390" s="198"/>
      <c r="AE390" s="198"/>
      <c r="AF390" s="198"/>
    </row>
    <row r="391" spans="1:32">
      <c r="A391" s="158" t="s">
        <v>1293</v>
      </c>
      <c r="B391" s="158"/>
      <c r="C391" s="159" t="s">
        <v>773</v>
      </c>
      <c r="D391" s="159"/>
      <c r="E391" s="169"/>
      <c r="F391" s="168">
        <f>calcs!C384+calcs!H384+calcs!M384+calcs!R384+calcs!W384+calcs!AB384+calcs!AG384+calcs!AL384+calcs!AQ384+calcs!AV384+calcs!BA384+calcs!BF384</f>
        <v>6.33613303261057</v>
      </c>
      <c r="G391" s="168">
        <f>calcs!D384+calcs!I384+calcs!N384+calcs!S384+calcs!X384+calcs!AC384+calcs!AH384+calcs!AM384+calcs!AR384+calcs!AW384+calcs!BB384+calcs!BG384</f>
        <v>6.88178255646343</v>
      </c>
      <c r="H391" s="168">
        <f>calcs!E384+calcs!J384+calcs!O384+calcs!T384+calcs!Y384+calcs!AD384+calcs!AI384+calcs!AN384+calcs!AS384+calcs!AX384+calcs!BC384+calcs!BH384</f>
        <v>6.26301993490072</v>
      </c>
      <c r="I391" s="168">
        <f>calcs!F384+calcs!K384+calcs!P384+calcs!U384+calcs!Z384+calcs!AE384+calcs!AJ384+calcs!AO384+calcs!AT384+calcs!AY384+calcs!BD384+calcs!BI384</f>
        <v>5.95824165788489</v>
      </c>
      <c r="J391" s="168">
        <f>calcs!G384+calcs!L384+calcs!Q384+calcs!V384+calcs!AA384+calcs!AF384+calcs!AK384+calcs!AP384+calcs!AU384+calcs!AZ384+calcs!BE384+calcs!BJ384</f>
        <v>5.23063406071556</v>
      </c>
      <c r="K391" s="176"/>
      <c r="L391" s="175">
        <f t="shared" si="13"/>
        <v>-0.276374742973751</v>
      </c>
      <c r="M391" s="85"/>
      <c r="N391" s="113"/>
      <c r="O391" s="113"/>
      <c r="P391" s="193">
        <f t="shared" si="15"/>
        <v>0.545649523852862</v>
      </c>
      <c r="Q391" s="193">
        <f t="shared" si="15"/>
        <v>-0.618762621562707</v>
      </c>
      <c r="R391" s="193">
        <f t="shared" si="15"/>
        <v>-0.304778277015826</v>
      </c>
      <c r="S391" s="193">
        <f t="shared" si="14"/>
        <v>-0.727607597169333</v>
      </c>
      <c r="U391" s="193"/>
      <c r="AB391" s="198"/>
      <c r="AC391" s="198"/>
      <c r="AD391" s="198"/>
      <c r="AE391" s="198"/>
      <c r="AF391" s="198"/>
    </row>
    <row r="392" spans="1:32">
      <c r="A392" s="156" t="s">
        <v>1293</v>
      </c>
      <c r="B392" s="156"/>
      <c r="C392" s="157" t="s">
        <v>775</v>
      </c>
      <c r="D392" s="157"/>
      <c r="E392" s="167"/>
      <c r="F392" s="168">
        <f>calcs!C385+calcs!H385+calcs!M385+calcs!R385+calcs!W385+calcs!AB385+calcs!AG385+calcs!AL385+calcs!AQ385+calcs!AV385+calcs!BA385+calcs!BF385</f>
        <v>9.91669354015724</v>
      </c>
      <c r="G392" s="168">
        <f>calcs!D385+calcs!I385+calcs!N385+calcs!S385+calcs!X385+calcs!AC385+calcs!AH385+calcs!AM385+calcs!AR385+calcs!AW385+calcs!BB385+calcs!BG385</f>
        <v>9.56442368824633</v>
      </c>
      <c r="H392" s="168">
        <f>calcs!E385+calcs!J385+calcs!O385+calcs!T385+calcs!Y385+calcs!AD385+calcs!AI385+calcs!AN385+calcs!AS385+calcs!AX385+calcs!BC385+calcs!BH385</f>
        <v>10.4894872628985</v>
      </c>
      <c r="I392" s="168">
        <f>calcs!F385+calcs!K385+calcs!P385+calcs!U385+calcs!Z385+calcs!AE385+calcs!AJ385+calcs!AO385+calcs!AT385+calcs!AY385+calcs!BD385+calcs!BI385</f>
        <v>9.66423276065088</v>
      </c>
      <c r="J392" s="168">
        <f>calcs!G385+calcs!L385+calcs!Q385+calcs!V385+calcs!AA385+calcs!AF385+calcs!AK385+calcs!AP385+calcs!AU385+calcs!AZ385+calcs!BE385+calcs!BJ385</f>
        <v>10.605831300044</v>
      </c>
      <c r="K392" s="22"/>
      <c r="L392" s="175">
        <f t="shared" si="13"/>
        <v>0.172284439971702</v>
      </c>
      <c r="M392" s="85"/>
      <c r="N392" s="113"/>
      <c r="O392" s="113"/>
      <c r="P392" s="193">
        <f t="shared" si="15"/>
        <v>-0.352269851910908</v>
      </c>
      <c r="Q392" s="193">
        <f t="shared" si="15"/>
        <v>0.925063574652166</v>
      </c>
      <c r="R392" s="193">
        <f t="shared" si="15"/>
        <v>-0.825254502247617</v>
      </c>
      <c r="S392" s="193">
        <f t="shared" si="14"/>
        <v>0.941598539393167</v>
      </c>
      <c r="U392" s="193"/>
      <c r="AB392" s="198"/>
      <c r="AC392" s="198"/>
      <c r="AD392" s="198"/>
      <c r="AE392" s="198"/>
      <c r="AF392" s="198"/>
    </row>
    <row r="393" spans="1:32">
      <c r="A393" s="158" t="s">
        <v>1293</v>
      </c>
      <c r="B393" s="158"/>
      <c r="C393" s="159" t="s">
        <v>777</v>
      </c>
      <c r="D393" s="159"/>
      <c r="E393" s="169"/>
      <c r="F393" s="168">
        <f>calcs!C386+calcs!H386+calcs!M386+calcs!R386+calcs!W386+calcs!AB386+calcs!AG386+calcs!AL386+calcs!AQ386+calcs!AV386+calcs!BA386+calcs!BF386</f>
        <v>7.3887171561002</v>
      </c>
      <c r="G393" s="168">
        <f>calcs!D386+calcs!I386+calcs!N386+calcs!S386+calcs!X386+calcs!AC386+calcs!AH386+calcs!AM386+calcs!AR386+calcs!AW386+calcs!BB386+calcs!BG386</f>
        <v>7.51580918093665</v>
      </c>
      <c r="H393" s="168">
        <f>calcs!E386+calcs!J386+calcs!O386+calcs!T386+calcs!Y386+calcs!AD386+calcs!AI386+calcs!AN386+calcs!AS386+calcs!AX386+calcs!BC386+calcs!BH386</f>
        <v>7.50083924914272</v>
      </c>
      <c r="I393" s="168">
        <f>calcs!F386+calcs!K386+calcs!P386+calcs!U386+calcs!Z386+calcs!AE386+calcs!AJ386+calcs!AO386+calcs!AT386+calcs!AY386+calcs!BD386+calcs!BI386</f>
        <v>6.29536967600574</v>
      </c>
      <c r="J393" s="168">
        <f>calcs!G386+calcs!L386+calcs!Q386+calcs!V386+calcs!AA386+calcs!AF386+calcs!AK386+calcs!AP386+calcs!AU386+calcs!AZ386+calcs!BE386+calcs!BJ386</f>
        <v>5.78438759239008</v>
      </c>
      <c r="K393" s="176"/>
      <c r="L393" s="175">
        <f t="shared" si="13"/>
        <v>-0.401082390927529</v>
      </c>
      <c r="M393" s="85"/>
      <c r="N393" s="113"/>
      <c r="O393" s="113"/>
      <c r="P393" s="193">
        <f t="shared" si="15"/>
        <v>0.127092024836458</v>
      </c>
      <c r="Q393" s="193">
        <f t="shared" si="15"/>
        <v>-0.0149699317939342</v>
      </c>
      <c r="R393" s="193">
        <f t="shared" si="15"/>
        <v>-1.20546957313698</v>
      </c>
      <c r="S393" s="193">
        <f t="shared" si="14"/>
        <v>-0.510982083615657</v>
      </c>
      <c r="U393" s="193"/>
      <c r="AB393" s="198"/>
      <c r="AC393" s="198"/>
      <c r="AD393" s="198"/>
      <c r="AE393" s="198"/>
      <c r="AF393" s="198"/>
    </row>
    <row r="394" spans="1:32">
      <c r="A394" s="156" t="s">
        <v>1293</v>
      </c>
      <c r="B394" s="156"/>
      <c r="C394" s="157" t="s">
        <v>779</v>
      </c>
      <c r="D394" s="157"/>
      <c r="E394" s="167"/>
      <c r="F394" s="168">
        <f>calcs!C387+calcs!H387+calcs!M387+calcs!R387+calcs!W387+calcs!AB387+calcs!AG387+calcs!AL387+calcs!AQ387+calcs!AV387+calcs!BA387+calcs!BF387</f>
        <v>9.73794435016322</v>
      </c>
      <c r="G394" s="168">
        <f>calcs!D387+calcs!I387+calcs!N387+calcs!S387+calcs!X387+calcs!AC387+calcs!AH387+calcs!AM387+calcs!AR387+calcs!AW387+calcs!BB387+calcs!BG387</f>
        <v>9.94802187074611</v>
      </c>
      <c r="H394" s="168">
        <f>calcs!E387+calcs!J387+calcs!O387+calcs!T387+calcs!Y387+calcs!AD387+calcs!AI387+calcs!AN387+calcs!AS387+calcs!AX387+calcs!BC387+calcs!BH387</f>
        <v>9.87373727402559</v>
      </c>
      <c r="I394" s="168">
        <f>calcs!F387+calcs!K387+calcs!P387+calcs!U387+calcs!Z387+calcs!AE387+calcs!AJ387+calcs!AO387+calcs!AT387+calcs!AY387+calcs!BD387+calcs!BI387</f>
        <v>9.46175316977298</v>
      </c>
      <c r="J394" s="168">
        <f>calcs!G387+calcs!L387+calcs!Q387+calcs!V387+calcs!AA387+calcs!AF387+calcs!AK387+calcs!AP387+calcs!AU387+calcs!AZ387+calcs!BE387+calcs!BJ387</f>
        <v>8.68334333305908</v>
      </c>
      <c r="K394" s="22"/>
      <c r="L394" s="175">
        <f t="shared" si="13"/>
        <v>-0.263650254276034</v>
      </c>
      <c r="M394" s="85"/>
      <c r="N394" s="113"/>
      <c r="O394" s="113"/>
      <c r="P394" s="193">
        <f t="shared" si="15"/>
        <v>0.210077520582891</v>
      </c>
      <c r="Q394" s="193">
        <f t="shared" si="15"/>
        <v>-0.0742845967205188</v>
      </c>
      <c r="R394" s="193">
        <f t="shared" si="15"/>
        <v>-0.41198410425261</v>
      </c>
      <c r="S394" s="193">
        <f t="shared" si="14"/>
        <v>-0.778409836713898</v>
      </c>
      <c r="U394" s="193"/>
      <c r="AB394" s="198"/>
      <c r="AC394" s="198"/>
      <c r="AD394" s="198"/>
      <c r="AE394" s="198"/>
      <c r="AF394" s="198"/>
    </row>
    <row r="395" spans="1:32">
      <c r="A395" s="158" t="s">
        <v>1293</v>
      </c>
      <c r="B395" s="158"/>
      <c r="C395" s="159" t="s">
        <v>781</v>
      </c>
      <c r="D395" s="159"/>
      <c r="E395" s="169"/>
      <c r="F395" s="168">
        <f>calcs!C388+calcs!H388+calcs!M388+calcs!R388+calcs!W388+calcs!AB388+calcs!AG388+calcs!AL388+calcs!AQ388+calcs!AV388+calcs!BA388+calcs!BF388</f>
        <v>9.38778427890132</v>
      </c>
      <c r="G395" s="168">
        <f>calcs!D388+calcs!I388+calcs!N388+calcs!S388+calcs!X388+calcs!AC388+calcs!AH388+calcs!AM388+calcs!AR388+calcs!AW388+calcs!BB388+calcs!BG388</f>
        <v>10.0879858948213</v>
      </c>
      <c r="H395" s="168">
        <f>calcs!E388+calcs!J388+calcs!O388+calcs!T388+calcs!Y388+calcs!AD388+calcs!AI388+calcs!AN388+calcs!AS388+calcs!AX388+calcs!BC388+calcs!BH388</f>
        <v>10.2226057726464</v>
      </c>
      <c r="I395" s="168">
        <f>calcs!F388+calcs!K388+calcs!P388+calcs!U388+calcs!Z388+calcs!AE388+calcs!AJ388+calcs!AO388+calcs!AT388+calcs!AY388+calcs!BD388+calcs!BI388</f>
        <v>11.256893395315</v>
      </c>
      <c r="J395" s="168">
        <f>calcs!G388+calcs!L388+calcs!Q388+calcs!V388+calcs!AA388+calcs!AF388+calcs!AK388+calcs!AP388+calcs!AU388+calcs!AZ388+calcs!BE388+calcs!BJ388</f>
        <v>10.6603046208142</v>
      </c>
      <c r="K395" s="176"/>
      <c r="L395" s="175">
        <f t="shared" si="13"/>
        <v>0.318130085478225</v>
      </c>
      <c r="M395" s="85"/>
      <c r="N395" s="113"/>
      <c r="O395" s="113"/>
      <c r="P395" s="193">
        <f t="shared" si="15"/>
        <v>0.70020161591996</v>
      </c>
      <c r="Q395" s="193">
        <f t="shared" si="15"/>
        <v>0.134619877825152</v>
      </c>
      <c r="R395" s="193">
        <f t="shared" si="15"/>
        <v>1.03428762266862</v>
      </c>
      <c r="S395" s="193">
        <f t="shared" si="14"/>
        <v>-0.59658877450083</v>
      </c>
      <c r="U395" s="193"/>
      <c r="AB395" s="198"/>
      <c r="AC395" s="198"/>
      <c r="AD395" s="198"/>
      <c r="AE395" s="198"/>
      <c r="AF395" s="198"/>
    </row>
    <row r="396" spans="1:32">
      <c r="A396" s="156" t="s">
        <v>1293</v>
      </c>
      <c r="B396" s="156"/>
      <c r="C396" s="157" t="s">
        <v>783</v>
      </c>
      <c r="D396" s="157"/>
      <c r="E396" s="167"/>
      <c r="F396" s="168">
        <f>calcs!C389+calcs!H389+calcs!M389+calcs!R389+calcs!W389+calcs!AB389+calcs!AG389+calcs!AL389+calcs!AQ389+calcs!AV389+calcs!BA389+calcs!BF389</f>
        <v>9.7584652687562</v>
      </c>
      <c r="G396" s="168">
        <f>calcs!D389+calcs!I389+calcs!N389+calcs!S389+calcs!X389+calcs!AC389+calcs!AH389+calcs!AM389+calcs!AR389+calcs!AW389+calcs!BB389+calcs!BG389</f>
        <v>9.81658588604284</v>
      </c>
      <c r="H396" s="168">
        <f>calcs!E389+calcs!J389+calcs!O389+calcs!T389+calcs!Y389+calcs!AD389+calcs!AI389+calcs!AN389+calcs!AS389+calcs!AX389+calcs!BC389+calcs!BH389</f>
        <v>9.07677199875837</v>
      </c>
      <c r="I396" s="168">
        <f>calcs!F389+calcs!K389+calcs!P389+calcs!U389+calcs!Z389+calcs!AE389+calcs!AJ389+calcs!AO389+calcs!AT389+calcs!AY389+calcs!BD389+calcs!BI389</f>
        <v>9.56180058408131</v>
      </c>
      <c r="J396" s="168">
        <f>calcs!G389+calcs!L389+calcs!Q389+calcs!V389+calcs!AA389+calcs!AF389+calcs!AK389+calcs!AP389+calcs!AU389+calcs!AZ389+calcs!BE389+calcs!BJ389</f>
        <v>9.11427496535994</v>
      </c>
      <c r="K396" s="22"/>
      <c r="L396" s="175">
        <f t="shared" si="13"/>
        <v>-0.161047575849065</v>
      </c>
      <c r="M396" s="85"/>
      <c r="N396" s="113"/>
      <c r="O396" s="113"/>
      <c r="P396" s="193">
        <f t="shared" si="15"/>
        <v>0.0581206172866384</v>
      </c>
      <c r="Q396" s="193">
        <f t="shared" si="15"/>
        <v>-0.73981388728447</v>
      </c>
      <c r="R396" s="193">
        <f t="shared" si="15"/>
        <v>0.485028585322938</v>
      </c>
      <c r="S396" s="193">
        <f t="shared" si="14"/>
        <v>-0.447525618721366</v>
      </c>
      <c r="U396" s="193"/>
      <c r="AB396" s="198"/>
      <c r="AC396" s="198"/>
      <c r="AD396" s="198"/>
      <c r="AE396" s="198"/>
      <c r="AF396" s="198"/>
    </row>
    <row r="397" spans="1:32">
      <c r="A397" s="158" t="s">
        <v>1293</v>
      </c>
      <c r="B397" s="158"/>
      <c r="C397" s="159" t="s">
        <v>785</v>
      </c>
      <c r="D397" s="159"/>
      <c r="E397" s="169"/>
      <c r="F397" s="168">
        <f>calcs!C390+calcs!H390+calcs!M390+calcs!R390+calcs!W390+calcs!AB390+calcs!AG390+calcs!AL390+calcs!AQ390+calcs!AV390+calcs!BA390+calcs!BF390</f>
        <v>8.97896774384123</v>
      </c>
      <c r="G397" s="168">
        <f>calcs!D390+calcs!I390+calcs!N390+calcs!S390+calcs!X390+calcs!AC390+calcs!AH390+calcs!AM390+calcs!AR390+calcs!AW390+calcs!BB390+calcs!BG390</f>
        <v>8.38973771192838</v>
      </c>
      <c r="H397" s="168">
        <f>calcs!E390+calcs!J390+calcs!O390+calcs!T390+calcs!Y390+calcs!AD390+calcs!AI390+calcs!AN390+calcs!AS390+calcs!AX390+calcs!BC390+calcs!BH390</f>
        <v>8.88064149019803</v>
      </c>
      <c r="I397" s="168">
        <f>calcs!F390+calcs!K390+calcs!P390+calcs!U390+calcs!Z390+calcs!AE390+calcs!AJ390+calcs!AO390+calcs!AT390+calcs!AY390+calcs!BD390+calcs!BI390</f>
        <v>8.88406585165412</v>
      </c>
      <c r="J397" s="168">
        <f>calcs!G390+calcs!L390+calcs!Q390+calcs!V390+calcs!AA390+calcs!AF390+calcs!AK390+calcs!AP390+calcs!AU390+calcs!AZ390+calcs!BE390+calcs!BJ390</f>
        <v>8.12150452537886</v>
      </c>
      <c r="K397" s="176"/>
      <c r="L397" s="175">
        <f t="shared" si="13"/>
        <v>-0.214365804615593</v>
      </c>
      <c r="M397" s="85"/>
      <c r="N397" s="113"/>
      <c r="O397" s="113"/>
      <c r="P397" s="193">
        <f t="shared" si="15"/>
        <v>-0.589230031912853</v>
      </c>
      <c r="Q397" s="193">
        <f t="shared" si="15"/>
        <v>0.490903778269658</v>
      </c>
      <c r="R397" s="193">
        <f t="shared" si="15"/>
        <v>0.00342436145609071</v>
      </c>
      <c r="S397" s="193">
        <f t="shared" si="14"/>
        <v>-0.762561326275268</v>
      </c>
      <c r="U397" s="193"/>
      <c r="AB397" s="198"/>
      <c r="AC397" s="198"/>
      <c r="AD397" s="198"/>
      <c r="AE397" s="198"/>
      <c r="AF397" s="198"/>
    </row>
    <row r="398" spans="1:32">
      <c r="A398" s="156" t="s">
        <v>1293</v>
      </c>
      <c r="B398" s="156"/>
      <c r="C398" s="157" t="s">
        <v>787</v>
      </c>
      <c r="D398" s="157"/>
      <c r="E398" s="167"/>
      <c r="F398" s="168">
        <f>calcs!C391+calcs!H391+calcs!M391+calcs!R391+calcs!W391+calcs!AB391+calcs!AG391+calcs!AL391+calcs!AQ391+calcs!AV391+calcs!BA391+calcs!BF391</f>
        <v>1.45366302339771</v>
      </c>
      <c r="G398" s="168">
        <f>calcs!D391+calcs!I391+calcs!N391+calcs!S391+calcs!X391+calcs!AC391+calcs!AH391+calcs!AM391+calcs!AR391+calcs!AW391+calcs!BB391+calcs!BG391</f>
        <v>0.681749514596479</v>
      </c>
      <c r="H398" s="168">
        <f>calcs!E391+calcs!J391+calcs!O391+calcs!T391+calcs!Y391+calcs!AD391+calcs!AI391+calcs!AN391+calcs!AS391+calcs!AX391+calcs!BC391+calcs!BH391</f>
        <v>0.534997642938581</v>
      </c>
      <c r="I398" s="168">
        <f>calcs!F391+calcs!K391+calcs!P391+calcs!U391+calcs!Z391+calcs!AE391+calcs!AJ391+calcs!AO391+calcs!AT391+calcs!AY391+calcs!BD391+calcs!BI391</f>
        <v>0.0407321667483198</v>
      </c>
      <c r="J398" s="168">
        <f>calcs!G391+calcs!L391+calcs!Q391+calcs!V391+calcs!AA391+calcs!AF391+calcs!AK391+calcs!AP391+calcs!AU391+calcs!AZ391+calcs!BE391+calcs!BJ391</f>
        <v>0.702860203954775</v>
      </c>
      <c r="K398" s="22"/>
      <c r="L398" s="175">
        <f t="shared" ref="L398:L461" si="16">SUM(P398:S398)/4</f>
        <v>-0.187700704860733</v>
      </c>
      <c r="M398" s="85"/>
      <c r="N398" s="113"/>
      <c r="O398" s="113"/>
      <c r="P398" s="193">
        <f t="shared" si="15"/>
        <v>-0.771913508801229</v>
      </c>
      <c r="Q398" s="193">
        <f t="shared" si="15"/>
        <v>-0.146751871657898</v>
      </c>
      <c r="R398" s="193">
        <f t="shared" si="15"/>
        <v>-0.494265476190261</v>
      </c>
      <c r="S398" s="193">
        <f t="shared" si="14"/>
        <v>0.662128037206455</v>
      </c>
      <c r="U398" s="193"/>
      <c r="AB398" s="198"/>
      <c r="AC398" s="198"/>
      <c r="AD398" s="198"/>
      <c r="AE398" s="198"/>
      <c r="AF398" s="198"/>
    </row>
    <row r="399" spans="1:32">
      <c r="A399" s="158" t="s">
        <v>1293</v>
      </c>
      <c r="B399" s="158"/>
      <c r="C399" s="159" t="s">
        <v>789</v>
      </c>
      <c r="D399" s="159"/>
      <c r="E399" s="169"/>
      <c r="F399" s="168">
        <f>calcs!C392+calcs!H392+calcs!M392+calcs!R392+calcs!W392+calcs!AB392+calcs!AG392+calcs!AL392+calcs!AQ392+calcs!AV392+calcs!BA392+calcs!BF392</f>
        <v>9.92504172616099</v>
      </c>
      <c r="G399" s="168">
        <f>calcs!D392+calcs!I392+calcs!N392+calcs!S392+calcs!X392+calcs!AC392+calcs!AH392+calcs!AM392+calcs!AR392+calcs!AW392+calcs!BB392+calcs!BG392</f>
        <v>9.54538853491407</v>
      </c>
      <c r="H399" s="168">
        <f>calcs!E392+calcs!J392+calcs!O392+calcs!T392+calcs!Y392+calcs!AD392+calcs!AI392+calcs!AN392+calcs!AS392+calcs!AX392+calcs!BC392+calcs!BH392</f>
        <v>10.3553573748883</v>
      </c>
      <c r="I399" s="168">
        <f>calcs!F392+calcs!K392+calcs!P392+calcs!U392+calcs!Z392+calcs!AE392+calcs!AJ392+calcs!AO392+calcs!AT392+calcs!AY392+calcs!BD392+calcs!BI392</f>
        <v>9.03540100817349</v>
      </c>
      <c r="J399" s="168">
        <f>calcs!G392+calcs!L392+calcs!Q392+calcs!V392+calcs!AA392+calcs!AF392+calcs!AK392+calcs!AP392+calcs!AU392+calcs!AZ392+calcs!BE392+calcs!BJ392</f>
        <v>8.76211023759546</v>
      </c>
      <c r="K399" s="176"/>
      <c r="L399" s="175">
        <f t="shared" si="16"/>
        <v>-0.290732872141384</v>
      </c>
      <c r="M399" s="85"/>
      <c r="N399" s="113"/>
      <c r="O399" s="113"/>
      <c r="P399" s="193">
        <f t="shared" si="15"/>
        <v>-0.379653191246923</v>
      </c>
      <c r="Q399" s="193">
        <f t="shared" si="15"/>
        <v>0.80996883997425</v>
      </c>
      <c r="R399" s="193">
        <f t="shared" si="15"/>
        <v>-1.31995636671484</v>
      </c>
      <c r="S399" s="193">
        <f t="shared" si="14"/>
        <v>-0.273290770578027</v>
      </c>
      <c r="U399" s="193"/>
      <c r="AB399" s="198"/>
      <c r="AC399" s="198"/>
      <c r="AD399" s="198"/>
      <c r="AE399" s="198"/>
      <c r="AF399" s="198"/>
    </row>
    <row r="400" spans="1:32">
      <c r="A400" s="156" t="s">
        <v>1293</v>
      </c>
      <c r="B400" s="156"/>
      <c r="C400" s="157" t="s">
        <v>791</v>
      </c>
      <c r="D400" s="157"/>
      <c r="E400" s="167"/>
      <c r="F400" s="168">
        <f>calcs!C393+calcs!H393+calcs!M393+calcs!R393+calcs!W393+calcs!AB393+calcs!AG393+calcs!AL393+calcs!AQ393+calcs!AV393+calcs!BA393+calcs!BF393</f>
        <v>7.11461694061428</v>
      </c>
      <c r="G400" s="168">
        <f>calcs!D393+calcs!I393+calcs!N393+calcs!S393+calcs!X393+calcs!AC393+calcs!AH393+calcs!AM393+calcs!AR393+calcs!AW393+calcs!BB393+calcs!BG393</f>
        <v>8.07141519866838</v>
      </c>
      <c r="H400" s="168">
        <f>calcs!E393+calcs!J393+calcs!O393+calcs!T393+calcs!Y393+calcs!AD393+calcs!AI393+calcs!AN393+calcs!AS393+calcs!AX393+calcs!BC393+calcs!BH393</f>
        <v>7.98350905942112</v>
      </c>
      <c r="I400" s="168">
        <f>calcs!F393+calcs!K393+calcs!P393+calcs!U393+calcs!Z393+calcs!AE393+calcs!AJ393+calcs!AO393+calcs!AT393+calcs!AY393+calcs!BD393+calcs!BI393</f>
        <v>7.53426105999377</v>
      </c>
      <c r="J400" s="168">
        <f>calcs!G393+calcs!L393+calcs!Q393+calcs!V393+calcs!AA393+calcs!AF393+calcs!AK393+calcs!AP393+calcs!AU393+calcs!AZ393+calcs!BE393+calcs!BJ393</f>
        <v>6.99072921070062</v>
      </c>
      <c r="K400" s="22"/>
      <c r="L400" s="175">
        <f t="shared" si="16"/>
        <v>-0.0309719324784155</v>
      </c>
      <c r="M400" s="85"/>
      <c r="N400" s="113"/>
      <c r="O400" s="113"/>
      <c r="P400" s="193">
        <f t="shared" si="15"/>
        <v>0.9567982580541</v>
      </c>
      <c r="Q400" s="193">
        <f t="shared" si="15"/>
        <v>-0.0879061392472629</v>
      </c>
      <c r="R400" s="193">
        <f t="shared" si="15"/>
        <v>-0.449247999427353</v>
      </c>
      <c r="S400" s="193">
        <f t="shared" si="14"/>
        <v>-0.543531849293146</v>
      </c>
      <c r="U400" s="193"/>
      <c r="AB400" s="198"/>
      <c r="AC400" s="198"/>
      <c r="AD400" s="198"/>
      <c r="AE400" s="198"/>
      <c r="AF400" s="198"/>
    </row>
    <row r="401" spans="1:32">
      <c r="A401" s="158" t="s">
        <v>1293</v>
      </c>
      <c r="B401" s="158"/>
      <c r="C401" s="159" t="s">
        <v>793</v>
      </c>
      <c r="D401" s="159"/>
      <c r="E401" s="169"/>
      <c r="F401" s="168">
        <f>calcs!C394+calcs!H394+calcs!M394+calcs!R394+calcs!W394+calcs!AB394+calcs!AG394+calcs!AL394+calcs!AQ394+calcs!AV394+calcs!BA394+calcs!BF394</f>
        <v>7.86095410257465</v>
      </c>
      <c r="G401" s="168">
        <f>calcs!D394+calcs!I394+calcs!N394+calcs!S394+calcs!X394+calcs!AC394+calcs!AH394+calcs!AM394+calcs!AR394+calcs!AW394+calcs!BB394+calcs!BG394</f>
        <v>7.13555138779145</v>
      </c>
      <c r="H401" s="168">
        <f>calcs!E394+calcs!J394+calcs!O394+calcs!T394+calcs!Y394+calcs!AD394+calcs!AI394+calcs!AN394+calcs!AS394+calcs!AX394+calcs!BC394+calcs!BH394</f>
        <v>7.54967900426315</v>
      </c>
      <c r="I401" s="168">
        <f>calcs!F394+calcs!K394+calcs!P394+calcs!U394+calcs!Z394+calcs!AE394+calcs!AJ394+calcs!AO394+calcs!AT394+calcs!AY394+calcs!BD394+calcs!BI394</f>
        <v>7.89363693737361</v>
      </c>
      <c r="J401" s="168">
        <f>calcs!G394+calcs!L394+calcs!Q394+calcs!V394+calcs!AA394+calcs!AF394+calcs!AK394+calcs!AP394+calcs!AU394+calcs!AZ394+calcs!BE394+calcs!BJ394</f>
        <v>8.08399786875593</v>
      </c>
      <c r="K401" s="176"/>
      <c r="L401" s="175">
        <f t="shared" si="16"/>
        <v>0.0557609415453204</v>
      </c>
      <c r="M401" s="85"/>
      <c r="N401" s="113"/>
      <c r="O401" s="113"/>
      <c r="P401" s="193">
        <f t="shared" si="15"/>
        <v>-0.725402714783193</v>
      </c>
      <c r="Q401" s="193">
        <f t="shared" si="15"/>
        <v>0.414127616471694</v>
      </c>
      <c r="R401" s="193">
        <f t="shared" si="15"/>
        <v>0.343957933110461</v>
      </c>
      <c r="S401" s="193">
        <f t="shared" si="14"/>
        <v>0.190360931382321</v>
      </c>
      <c r="U401" s="193"/>
      <c r="AB401" s="198"/>
      <c r="AC401" s="198"/>
      <c r="AD401" s="198"/>
      <c r="AE401" s="198"/>
      <c r="AF401" s="198"/>
    </row>
    <row r="402" spans="1:32">
      <c r="A402" s="156" t="s">
        <v>1293</v>
      </c>
      <c r="B402" s="156"/>
      <c r="C402" s="157" t="s">
        <v>795</v>
      </c>
      <c r="D402" s="157"/>
      <c r="E402" s="167"/>
      <c r="F402" s="168">
        <f>calcs!C395+calcs!H395+calcs!M395+calcs!R395+calcs!W395+calcs!AB395+calcs!AG395+calcs!AL395+calcs!AQ395+calcs!AV395+calcs!BA395+calcs!BF395</f>
        <v>7.84512108993694</v>
      </c>
      <c r="G402" s="168">
        <f>calcs!D395+calcs!I395+calcs!N395+calcs!S395+calcs!X395+calcs!AC395+calcs!AH395+calcs!AM395+calcs!AR395+calcs!AW395+calcs!BB395+calcs!BG395</f>
        <v>8.02968851378309</v>
      </c>
      <c r="H402" s="168">
        <f>calcs!E395+calcs!J395+calcs!O395+calcs!T395+calcs!Y395+calcs!AD395+calcs!AI395+calcs!AN395+calcs!AS395+calcs!AX395+calcs!BC395+calcs!BH395</f>
        <v>8.75923365894132</v>
      </c>
      <c r="I402" s="168">
        <f>calcs!F395+calcs!K395+calcs!P395+calcs!U395+calcs!Z395+calcs!AE395+calcs!AJ395+calcs!AO395+calcs!AT395+calcs!AY395+calcs!BD395+calcs!BI395</f>
        <v>7.96532039178677</v>
      </c>
      <c r="J402" s="168">
        <f>calcs!G395+calcs!L395+calcs!Q395+calcs!V395+calcs!AA395+calcs!AF395+calcs!AK395+calcs!AP395+calcs!AU395+calcs!AZ395+calcs!BE395+calcs!BJ395</f>
        <v>8.15728934714662</v>
      </c>
      <c r="K402" s="22"/>
      <c r="L402" s="175">
        <f t="shared" si="16"/>
        <v>0.0780420643024189</v>
      </c>
      <c r="M402" s="85"/>
      <c r="N402" s="113"/>
      <c r="O402" s="113"/>
      <c r="P402" s="193">
        <f t="shared" si="15"/>
        <v>0.184567423846147</v>
      </c>
      <c r="Q402" s="193">
        <f t="shared" si="15"/>
        <v>0.729545145158234</v>
      </c>
      <c r="R402" s="193">
        <f t="shared" si="15"/>
        <v>-0.793913267154554</v>
      </c>
      <c r="S402" s="193">
        <f t="shared" si="14"/>
        <v>0.191968955359849</v>
      </c>
      <c r="U402" s="193"/>
      <c r="AB402" s="198"/>
      <c r="AC402" s="198"/>
      <c r="AD402" s="198"/>
      <c r="AE402" s="198"/>
      <c r="AF402" s="198"/>
    </row>
    <row r="403" spans="1:32">
      <c r="A403" s="158" t="s">
        <v>1293</v>
      </c>
      <c r="B403" s="158"/>
      <c r="C403" s="159" t="s">
        <v>797</v>
      </c>
      <c r="D403" s="159"/>
      <c r="E403" s="169"/>
      <c r="F403" s="168">
        <f>calcs!C396+calcs!H396+calcs!M396+calcs!R396+calcs!W396+calcs!AB396+calcs!AG396+calcs!AL396+calcs!AQ396+calcs!AV396+calcs!BA396+calcs!BF396</f>
        <v>8.65253122310677</v>
      </c>
      <c r="G403" s="168">
        <f>calcs!D396+calcs!I396+calcs!N396+calcs!S396+calcs!X396+calcs!AC396+calcs!AH396+calcs!AM396+calcs!AR396+calcs!AW396+calcs!BB396+calcs!BG396</f>
        <v>7.8877699248067</v>
      </c>
      <c r="H403" s="168">
        <f>calcs!E396+calcs!J396+calcs!O396+calcs!T396+calcs!Y396+calcs!AD396+calcs!AI396+calcs!AN396+calcs!AS396+calcs!AX396+calcs!BC396+calcs!BH396</f>
        <v>8.54187881970932</v>
      </c>
      <c r="I403" s="168">
        <f>calcs!F396+calcs!K396+calcs!P396+calcs!U396+calcs!Z396+calcs!AE396+calcs!AJ396+calcs!AO396+calcs!AT396+calcs!AY396+calcs!BD396+calcs!BI396</f>
        <v>7.35528847280833</v>
      </c>
      <c r="J403" s="168">
        <f>calcs!G396+calcs!L396+calcs!Q396+calcs!V396+calcs!AA396+calcs!AF396+calcs!AK396+calcs!AP396+calcs!AU396+calcs!AZ396+calcs!BE396+calcs!BJ396</f>
        <v>8.04243595029288</v>
      </c>
      <c r="K403" s="176"/>
      <c r="L403" s="175">
        <f t="shared" si="16"/>
        <v>-0.152523818203471</v>
      </c>
      <c r="M403" s="85"/>
      <c r="N403" s="113"/>
      <c r="O403" s="113"/>
      <c r="P403" s="193">
        <f t="shared" si="15"/>
        <v>-0.764761298300067</v>
      </c>
      <c r="Q403" s="193">
        <f t="shared" si="15"/>
        <v>0.65410889490262</v>
      </c>
      <c r="R403" s="193">
        <f t="shared" si="15"/>
        <v>-1.18659034690099</v>
      </c>
      <c r="S403" s="193">
        <f t="shared" si="14"/>
        <v>0.687147477484549</v>
      </c>
      <c r="U403" s="193"/>
      <c r="AB403" s="198"/>
      <c r="AC403" s="198"/>
      <c r="AD403" s="198"/>
      <c r="AE403" s="198"/>
      <c r="AF403" s="198"/>
    </row>
    <row r="404" spans="1:32">
      <c r="A404" s="156" t="s">
        <v>1293</v>
      </c>
      <c r="B404" s="156"/>
      <c r="C404" s="157" t="s">
        <v>799</v>
      </c>
      <c r="D404" s="157"/>
      <c r="E404" s="167"/>
      <c r="F404" s="168">
        <f>calcs!C397+calcs!H397+calcs!M397+calcs!R397+calcs!W397+calcs!AB397+calcs!AG397+calcs!AL397+calcs!AQ397+calcs!AV397+calcs!BA397+calcs!BF397</f>
        <v>12.1156801754142</v>
      </c>
      <c r="G404" s="168">
        <f>calcs!D397+calcs!I397+calcs!N397+calcs!S397+calcs!X397+calcs!AC397+calcs!AH397+calcs!AM397+calcs!AR397+calcs!AW397+calcs!BB397+calcs!BG397</f>
        <v>11.804950908856</v>
      </c>
      <c r="H404" s="168">
        <f>calcs!E397+calcs!J397+calcs!O397+calcs!T397+calcs!Y397+calcs!AD397+calcs!AI397+calcs!AN397+calcs!AS397+calcs!AX397+calcs!BC397+calcs!BH397</f>
        <v>11.9085538557869</v>
      </c>
      <c r="I404" s="168">
        <f>calcs!F397+calcs!K397+calcs!P397+calcs!U397+calcs!Z397+calcs!AE397+calcs!AJ397+calcs!AO397+calcs!AT397+calcs!AY397+calcs!BD397+calcs!BI397</f>
        <v>12.5063907548167</v>
      </c>
      <c r="J404" s="168">
        <f>calcs!G397+calcs!L397+calcs!Q397+calcs!V397+calcs!AA397+calcs!AF397+calcs!AK397+calcs!AP397+calcs!AU397+calcs!AZ397+calcs!BE397+calcs!BJ397</f>
        <v>12.4486383343793</v>
      </c>
      <c r="K404" s="22"/>
      <c r="L404" s="175">
        <f t="shared" si="16"/>
        <v>0.0832395397412573</v>
      </c>
      <c r="M404" s="85"/>
      <c r="N404" s="113"/>
      <c r="O404" s="113"/>
      <c r="P404" s="193">
        <f t="shared" si="15"/>
        <v>-0.310729266558296</v>
      </c>
      <c r="Q404" s="193">
        <f t="shared" si="15"/>
        <v>0.103602946930934</v>
      </c>
      <c r="R404" s="193">
        <f t="shared" si="15"/>
        <v>0.597836899029792</v>
      </c>
      <c r="S404" s="193">
        <f t="shared" si="14"/>
        <v>-0.0577524204374011</v>
      </c>
      <c r="U404" s="193"/>
      <c r="AB404" s="198"/>
      <c r="AC404" s="198"/>
      <c r="AD404" s="198"/>
      <c r="AE404" s="198"/>
      <c r="AF404" s="198"/>
    </row>
    <row r="405" spans="1:32">
      <c r="A405" s="158" t="s">
        <v>1294</v>
      </c>
      <c r="B405" s="158"/>
      <c r="C405" s="159" t="s">
        <v>801</v>
      </c>
      <c r="D405" s="159"/>
      <c r="E405" s="169"/>
      <c r="F405" s="168">
        <f>calcs!C398+calcs!H398+calcs!M398+calcs!R398+calcs!W398+calcs!AB398+calcs!AG398+calcs!AL398+calcs!AQ398+calcs!AV398+calcs!BA398+calcs!BF398</f>
        <v>-1.45233755476858</v>
      </c>
      <c r="G405" s="168">
        <f>calcs!D398+calcs!I398+calcs!N398+calcs!S398+calcs!X398+calcs!AC398+calcs!AH398+calcs!AM398+calcs!AR398+calcs!AW398+calcs!BB398+calcs!BG398</f>
        <v>0.153621830480942</v>
      </c>
      <c r="H405" s="168">
        <f>calcs!E398+calcs!J398+calcs!O398+calcs!T398+calcs!Y398+calcs!AD398+calcs!AI398+calcs!AN398+calcs!AS398+calcs!AX398+calcs!BC398+calcs!BH398</f>
        <v>0.119172573484359</v>
      </c>
      <c r="I405" s="168">
        <f>calcs!F398+calcs!K398+calcs!P398+calcs!U398+calcs!Z398+calcs!AE398+calcs!AJ398+calcs!AO398+calcs!AT398+calcs!AY398+calcs!BD398+calcs!BI398</f>
        <v>1.41943813007258</v>
      </c>
      <c r="J405" s="168">
        <f>calcs!G398+calcs!L398+calcs!Q398+calcs!V398+calcs!AA398+calcs!AF398+calcs!AK398+calcs!AP398+calcs!AU398+calcs!AZ398+calcs!BE398+calcs!BJ398</f>
        <v>1.28810714706342</v>
      </c>
      <c r="K405" s="176"/>
      <c r="L405" s="175">
        <f t="shared" si="16"/>
        <v>0.685111175457999</v>
      </c>
      <c r="M405" s="85"/>
      <c r="N405" s="113"/>
      <c r="O405" s="113"/>
      <c r="P405" s="193">
        <f t="shared" si="15"/>
        <v>1.60595938524952</v>
      </c>
      <c r="Q405" s="193">
        <f t="shared" si="15"/>
        <v>-0.0344492569965834</v>
      </c>
      <c r="R405" s="193">
        <f t="shared" si="15"/>
        <v>1.30026555658822</v>
      </c>
      <c r="S405" s="193">
        <f t="shared" si="15"/>
        <v>-0.131330983009165</v>
      </c>
      <c r="U405" s="193"/>
      <c r="AB405" s="198"/>
      <c r="AC405" s="198"/>
      <c r="AD405" s="198"/>
      <c r="AE405" s="198"/>
      <c r="AF405" s="198"/>
    </row>
    <row r="406" spans="1:32">
      <c r="A406" s="156" t="s">
        <v>1294</v>
      </c>
      <c r="B406" s="156"/>
      <c r="C406" s="157" t="s">
        <v>803</v>
      </c>
      <c r="D406" s="157"/>
      <c r="E406" s="167"/>
      <c r="F406" s="168">
        <f>calcs!C399+calcs!H399+calcs!M399+calcs!R399+calcs!W399+calcs!AB399+calcs!AG399+calcs!AL399+calcs!AQ399+calcs!AV399+calcs!BA399+calcs!BF399</f>
        <v>-2.09927565726535</v>
      </c>
      <c r="G406" s="168">
        <f>calcs!D399+calcs!I399+calcs!N399+calcs!S399+calcs!X399+calcs!AC399+calcs!AH399+calcs!AM399+calcs!AR399+calcs!AW399+calcs!BB399+calcs!BG399</f>
        <v>-1.2384392528903</v>
      </c>
      <c r="H406" s="168">
        <f>calcs!E399+calcs!J399+calcs!O399+calcs!T399+calcs!Y399+calcs!AD399+calcs!AI399+calcs!AN399+calcs!AS399+calcs!AX399+calcs!BC399+calcs!BH399</f>
        <v>-2.41160887570243</v>
      </c>
      <c r="I406" s="168">
        <f>calcs!F399+calcs!K399+calcs!P399+calcs!U399+calcs!Z399+calcs!AE399+calcs!AJ399+calcs!AO399+calcs!AT399+calcs!AY399+calcs!BD399+calcs!BI399</f>
        <v>-2.39853232612321</v>
      </c>
      <c r="J406" s="168">
        <f>calcs!G399+calcs!L399+calcs!Q399+calcs!V399+calcs!AA399+calcs!AF399+calcs!AK399+calcs!AP399+calcs!AU399+calcs!AZ399+calcs!BE399+calcs!BJ399</f>
        <v>-1.77966430596684</v>
      </c>
      <c r="K406" s="22"/>
      <c r="L406" s="175">
        <f t="shared" si="16"/>
        <v>0.079902837824627</v>
      </c>
      <c r="M406" s="85"/>
      <c r="N406" s="113"/>
      <c r="O406" s="113"/>
      <c r="P406" s="193">
        <f t="shared" ref="P406:S469" si="17">G406-F406</f>
        <v>0.860836404375054</v>
      </c>
      <c r="Q406" s="193">
        <f t="shared" si="17"/>
        <v>-1.17316962281213</v>
      </c>
      <c r="R406" s="193">
        <f t="shared" si="17"/>
        <v>0.0130765495792233</v>
      </c>
      <c r="S406" s="193">
        <f t="shared" si="17"/>
        <v>0.618868020156364</v>
      </c>
      <c r="U406" s="193"/>
      <c r="AB406" s="198"/>
      <c r="AC406" s="198"/>
      <c r="AD406" s="198"/>
      <c r="AE406" s="198"/>
      <c r="AF406" s="198"/>
    </row>
    <row r="407" spans="1:32">
      <c r="A407" s="158" t="s">
        <v>1294</v>
      </c>
      <c r="B407" s="158"/>
      <c r="C407" s="159" t="s">
        <v>805</v>
      </c>
      <c r="D407" s="159"/>
      <c r="E407" s="169"/>
      <c r="F407" s="168">
        <f>calcs!C400+calcs!H400+calcs!M400+calcs!R400+calcs!W400+calcs!AB400+calcs!AG400+calcs!AL400+calcs!AQ400+calcs!AV400+calcs!BA400+calcs!BF400</f>
        <v>4.60539727944653</v>
      </c>
      <c r="G407" s="168">
        <f>calcs!D400+calcs!I400+calcs!N400+calcs!S400+calcs!X400+calcs!AC400+calcs!AH400+calcs!AM400+calcs!AR400+calcs!AW400+calcs!BB400+calcs!BG400</f>
        <v>4.70504573993923</v>
      </c>
      <c r="H407" s="168">
        <f>calcs!E400+calcs!J400+calcs!O400+calcs!T400+calcs!Y400+calcs!AD400+calcs!AI400+calcs!AN400+calcs!AS400+calcs!AX400+calcs!BC400+calcs!BH400</f>
        <v>4.38286955211882</v>
      </c>
      <c r="I407" s="168">
        <f>calcs!F400+calcs!K400+calcs!P400+calcs!U400+calcs!Z400+calcs!AE400+calcs!AJ400+calcs!AO400+calcs!AT400+calcs!AY400+calcs!BD400+calcs!BI400</f>
        <v>5.43302103353594</v>
      </c>
      <c r="J407" s="168">
        <f>calcs!G400+calcs!L400+calcs!Q400+calcs!V400+calcs!AA400+calcs!AF400+calcs!AK400+calcs!AP400+calcs!AU400+calcs!AZ400+calcs!BE400+calcs!BJ400</f>
        <v>5.19621635818208</v>
      </c>
      <c r="K407" s="176"/>
      <c r="L407" s="175">
        <f t="shared" si="16"/>
        <v>0.147704769683888</v>
      </c>
      <c r="M407" s="85"/>
      <c r="N407" s="113"/>
      <c r="O407" s="113"/>
      <c r="P407" s="193">
        <f t="shared" si="17"/>
        <v>0.0996484604927055</v>
      </c>
      <c r="Q407" s="193">
        <f t="shared" si="17"/>
        <v>-0.322176187820414</v>
      </c>
      <c r="R407" s="193">
        <f t="shared" si="17"/>
        <v>1.05015148141712</v>
      </c>
      <c r="S407" s="193">
        <f t="shared" si="17"/>
        <v>-0.236804675353858</v>
      </c>
      <c r="U407" s="193"/>
      <c r="AB407" s="198"/>
      <c r="AC407" s="198"/>
      <c r="AD407" s="198"/>
      <c r="AE407" s="198"/>
      <c r="AF407" s="198"/>
    </row>
    <row r="408" spans="1:32">
      <c r="A408" s="156" t="s">
        <v>1294</v>
      </c>
      <c r="B408" s="156"/>
      <c r="C408" s="157" t="s">
        <v>807</v>
      </c>
      <c r="D408" s="157"/>
      <c r="E408" s="167"/>
      <c r="F408" s="168">
        <f>calcs!C401+calcs!H401+calcs!M401+calcs!R401+calcs!W401+calcs!AB401+calcs!AG401+calcs!AL401+calcs!AQ401+calcs!AV401+calcs!BA401+calcs!BF401</f>
        <v>0.826510152268537</v>
      </c>
      <c r="G408" s="168">
        <f>calcs!D401+calcs!I401+calcs!N401+calcs!S401+calcs!X401+calcs!AC401+calcs!AH401+calcs!AM401+calcs!AR401+calcs!AW401+calcs!BB401+calcs!BG401</f>
        <v>1.11327338564995</v>
      </c>
      <c r="H408" s="168">
        <f>calcs!E401+calcs!J401+calcs!O401+calcs!T401+calcs!Y401+calcs!AD401+calcs!AI401+calcs!AN401+calcs!AS401+calcs!AX401+calcs!BC401+calcs!BH401</f>
        <v>0.920554224710669</v>
      </c>
      <c r="I408" s="168">
        <f>calcs!F401+calcs!K401+calcs!P401+calcs!U401+calcs!Z401+calcs!AE401+calcs!AJ401+calcs!AO401+calcs!AT401+calcs!AY401+calcs!BD401+calcs!BI401</f>
        <v>0.907496735868882</v>
      </c>
      <c r="J408" s="168">
        <f>calcs!G401+calcs!L401+calcs!Q401+calcs!V401+calcs!AA401+calcs!AF401+calcs!AK401+calcs!AP401+calcs!AU401+calcs!AZ401+calcs!BE401+calcs!BJ401</f>
        <v>0.330594762017021</v>
      </c>
      <c r="K408" s="22"/>
      <c r="L408" s="175">
        <f t="shared" si="16"/>
        <v>-0.123978847562879</v>
      </c>
      <c r="M408" s="85"/>
      <c r="N408" s="113"/>
      <c r="O408" s="113"/>
      <c r="P408" s="193">
        <f t="shared" si="17"/>
        <v>0.286763233381416</v>
      </c>
      <c r="Q408" s="193">
        <f t="shared" si="17"/>
        <v>-0.192719160939284</v>
      </c>
      <c r="R408" s="193">
        <f t="shared" si="17"/>
        <v>-0.0130574888417865</v>
      </c>
      <c r="S408" s="193">
        <f t="shared" si="17"/>
        <v>-0.576901973851862</v>
      </c>
      <c r="U408" s="193"/>
      <c r="AB408" s="198"/>
      <c r="AC408" s="198"/>
      <c r="AD408" s="198"/>
      <c r="AE408" s="198"/>
      <c r="AF408" s="198"/>
    </row>
    <row r="409" spans="1:32">
      <c r="A409" s="158" t="s">
        <v>1294</v>
      </c>
      <c r="B409" s="158"/>
      <c r="C409" s="159" t="s">
        <v>809</v>
      </c>
      <c r="D409" s="159"/>
      <c r="E409" s="169"/>
      <c r="F409" s="168">
        <f>calcs!C402+calcs!H402+calcs!M402+calcs!R402+calcs!W402+calcs!AB402+calcs!AG402+calcs!AL402+calcs!AQ402+calcs!AV402+calcs!BA402+calcs!BF402</f>
        <v>-7.97417317076341</v>
      </c>
      <c r="G409" s="168">
        <f>calcs!D402+calcs!I402+calcs!N402+calcs!S402+calcs!X402+calcs!AC402+calcs!AH402+calcs!AM402+calcs!AR402+calcs!AW402+calcs!BB402+calcs!BG402</f>
        <v>-7.05263489987898</v>
      </c>
      <c r="H409" s="168">
        <f>calcs!E402+calcs!J402+calcs!O402+calcs!T402+calcs!Y402+calcs!AD402+calcs!AI402+calcs!AN402+calcs!AS402+calcs!AX402+calcs!BC402+calcs!BH402</f>
        <v>-6.64238047710826</v>
      </c>
      <c r="I409" s="168">
        <f>calcs!F402+calcs!K402+calcs!P402+calcs!U402+calcs!Z402+calcs!AE402+calcs!AJ402+calcs!AO402+calcs!AT402+calcs!AY402+calcs!BD402+calcs!BI402</f>
        <v>-7.42256629646514</v>
      </c>
      <c r="J409" s="168">
        <f>calcs!G402+calcs!L402+calcs!Q402+calcs!V402+calcs!AA402+calcs!AF402+calcs!AK402+calcs!AP402+calcs!AU402+calcs!AZ402+calcs!BE402+calcs!BJ402</f>
        <v>-7.80695219792649</v>
      </c>
      <c r="K409" s="176"/>
      <c r="L409" s="175">
        <f t="shared" si="16"/>
        <v>0.0418052432092297</v>
      </c>
      <c r="M409" s="85"/>
      <c r="N409" s="113"/>
      <c r="O409" s="113"/>
      <c r="P409" s="193">
        <f t="shared" si="17"/>
        <v>0.921538270884421</v>
      </c>
      <c r="Q409" s="193">
        <f t="shared" si="17"/>
        <v>0.410254422770729</v>
      </c>
      <c r="R409" s="193">
        <f t="shared" si="17"/>
        <v>-0.780185819356882</v>
      </c>
      <c r="S409" s="193">
        <f t="shared" si="17"/>
        <v>-0.384385901461348</v>
      </c>
      <c r="U409" s="193"/>
      <c r="AB409" s="198"/>
      <c r="AC409" s="198"/>
      <c r="AD409" s="198"/>
      <c r="AE409" s="198"/>
      <c r="AF409" s="198"/>
    </row>
    <row r="410" spans="1:32">
      <c r="A410" s="156" t="s">
        <v>1294</v>
      </c>
      <c r="B410" s="156"/>
      <c r="C410" s="157" t="s">
        <v>811</v>
      </c>
      <c r="D410" s="157"/>
      <c r="E410" s="167"/>
      <c r="F410" s="168">
        <f>calcs!C403+calcs!H403+calcs!M403+calcs!R403+calcs!W403+calcs!AB403+calcs!AG403+calcs!AL403+calcs!AQ403+calcs!AV403+calcs!BA403+calcs!BF403</f>
        <v>-1.20173851467473</v>
      </c>
      <c r="G410" s="168">
        <f>calcs!D403+calcs!I403+calcs!N403+calcs!S403+calcs!X403+calcs!AC403+calcs!AH403+calcs!AM403+calcs!AR403+calcs!AW403+calcs!BB403+calcs!BG403</f>
        <v>-1.35298600530924</v>
      </c>
      <c r="H410" s="168">
        <f>calcs!E403+calcs!J403+calcs!O403+calcs!T403+calcs!Y403+calcs!AD403+calcs!AI403+calcs!AN403+calcs!AS403+calcs!AX403+calcs!BC403+calcs!BH403</f>
        <v>-1.72908717475092</v>
      </c>
      <c r="I410" s="168">
        <f>calcs!F403+calcs!K403+calcs!P403+calcs!U403+calcs!Z403+calcs!AE403+calcs!AJ403+calcs!AO403+calcs!AT403+calcs!AY403+calcs!BD403+calcs!BI403</f>
        <v>-0.531186962299834</v>
      </c>
      <c r="J410" s="168">
        <f>calcs!G403+calcs!L403+calcs!Q403+calcs!V403+calcs!AA403+calcs!AF403+calcs!AK403+calcs!AP403+calcs!AU403+calcs!AZ403+calcs!BE403+calcs!BJ403</f>
        <v>-0.0567015451211934</v>
      </c>
      <c r="K410" s="22"/>
      <c r="L410" s="175">
        <f t="shared" si="16"/>
        <v>0.286259242388385</v>
      </c>
      <c r="M410" s="85"/>
      <c r="N410" s="113"/>
      <c r="O410" s="113"/>
      <c r="P410" s="193">
        <f t="shared" si="17"/>
        <v>-0.151247490634503</v>
      </c>
      <c r="Q410" s="193">
        <f t="shared" si="17"/>
        <v>-0.376101169441689</v>
      </c>
      <c r="R410" s="193">
        <f t="shared" si="17"/>
        <v>1.19790021245109</v>
      </c>
      <c r="S410" s="193">
        <f t="shared" si="17"/>
        <v>0.47448541717864</v>
      </c>
      <c r="U410" s="193"/>
      <c r="AB410" s="198"/>
      <c r="AC410" s="198"/>
      <c r="AD410" s="198"/>
      <c r="AE410" s="198"/>
      <c r="AF410" s="198"/>
    </row>
    <row r="411" spans="1:32">
      <c r="A411" s="158" t="s">
        <v>1294</v>
      </c>
      <c r="B411" s="158"/>
      <c r="C411" s="159" t="s">
        <v>813</v>
      </c>
      <c r="D411" s="159"/>
      <c r="E411" s="169"/>
      <c r="F411" s="168">
        <f>calcs!C404+calcs!H404+calcs!M404+calcs!R404+calcs!W404+calcs!AB404+calcs!AG404+calcs!AL404+calcs!AQ404+calcs!AV404+calcs!BA404+calcs!BF404</f>
        <v>-1.37798402600653</v>
      </c>
      <c r="G411" s="168">
        <f>calcs!D404+calcs!I404+calcs!N404+calcs!S404+calcs!X404+calcs!AC404+calcs!AH404+calcs!AM404+calcs!AR404+calcs!AW404+calcs!BB404+calcs!BG404</f>
        <v>-0.0655750959599173</v>
      </c>
      <c r="H411" s="168">
        <f>calcs!E404+calcs!J404+calcs!O404+calcs!T404+calcs!Y404+calcs!AD404+calcs!AI404+calcs!AN404+calcs!AS404+calcs!AX404+calcs!BC404+calcs!BH404</f>
        <v>0.782683114613501</v>
      </c>
      <c r="I411" s="168">
        <f>calcs!F404+calcs!K404+calcs!P404+calcs!U404+calcs!Z404+calcs!AE404+calcs!AJ404+calcs!AO404+calcs!AT404+calcs!AY404+calcs!BD404+calcs!BI404</f>
        <v>-0.191311544910502</v>
      </c>
      <c r="J411" s="168">
        <f>calcs!G404+calcs!L404+calcs!Q404+calcs!V404+calcs!AA404+calcs!AF404+calcs!AK404+calcs!AP404+calcs!AU404+calcs!AZ404+calcs!BE404+calcs!BJ404</f>
        <v>-0.520638761182058</v>
      </c>
      <c r="K411" s="176"/>
      <c r="L411" s="175">
        <f t="shared" si="16"/>
        <v>0.214336316206118</v>
      </c>
      <c r="M411" s="85"/>
      <c r="N411" s="113"/>
      <c r="O411" s="113"/>
      <c r="P411" s="193">
        <f t="shared" si="17"/>
        <v>1.31240893004661</v>
      </c>
      <c r="Q411" s="193">
        <f t="shared" si="17"/>
        <v>0.848258210573418</v>
      </c>
      <c r="R411" s="193">
        <f t="shared" si="17"/>
        <v>-0.973994659524003</v>
      </c>
      <c r="S411" s="193">
        <f t="shared" si="17"/>
        <v>-0.329327216271556</v>
      </c>
      <c r="U411" s="193"/>
      <c r="AB411" s="198"/>
      <c r="AC411" s="198"/>
      <c r="AD411" s="198"/>
      <c r="AE411" s="198"/>
      <c r="AF411" s="198"/>
    </row>
    <row r="412" spans="1:32">
      <c r="A412" s="156" t="s">
        <v>1294</v>
      </c>
      <c r="B412" s="156"/>
      <c r="C412" s="157" t="s">
        <v>815</v>
      </c>
      <c r="D412" s="157"/>
      <c r="E412" s="167"/>
      <c r="F412" s="168">
        <f>calcs!C405+calcs!H405+calcs!M405+calcs!R405+calcs!W405+calcs!AB405+calcs!AG405+calcs!AL405+calcs!AQ405+calcs!AV405+calcs!BA405+calcs!BF405</f>
        <v>-1.12526727688931</v>
      </c>
      <c r="G412" s="168">
        <f>calcs!D405+calcs!I405+calcs!N405+calcs!S405+calcs!X405+calcs!AC405+calcs!AH405+calcs!AM405+calcs!AR405+calcs!AW405+calcs!BB405+calcs!BG405</f>
        <v>-1.13769157223229</v>
      </c>
      <c r="H412" s="168">
        <f>calcs!E405+calcs!J405+calcs!O405+calcs!T405+calcs!Y405+calcs!AD405+calcs!AI405+calcs!AN405+calcs!AS405+calcs!AX405+calcs!BC405+calcs!BH405</f>
        <v>-0.52131156389066</v>
      </c>
      <c r="I412" s="168">
        <f>calcs!F405+calcs!K405+calcs!P405+calcs!U405+calcs!Z405+calcs!AE405+calcs!AJ405+calcs!AO405+calcs!AT405+calcs!AY405+calcs!BD405+calcs!BI405</f>
        <v>-0.334600438089379</v>
      </c>
      <c r="J412" s="168">
        <f>calcs!G405+calcs!L405+calcs!Q405+calcs!V405+calcs!AA405+calcs!AF405+calcs!AK405+calcs!AP405+calcs!AU405+calcs!AZ405+calcs!BE405+calcs!BJ405</f>
        <v>-0.213732249058195</v>
      </c>
      <c r="K412" s="22"/>
      <c r="L412" s="175">
        <f t="shared" si="16"/>
        <v>0.227883756957779</v>
      </c>
      <c r="M412" s="85"/>
      <c r="N412" s="113"/>
      <c r="O412" s="113"/>
      <c r="P412" s="193">
        <f t="shared" si="17"/>
        <v>-0.012424295342977</v>
      </c>
      <c r="Q412" s="193">
        <f t="shared" si="17"/>
        <v>0.616380008341629</v>
      </c>
      <c r="R412" s="193">
        <f t="shared" si="17"/>
        <v>0.186711125801281</v>
      </c>
      <c r="S412" s="193">
        <f t="shared" si="17"/>
        <v>0.120868189031184</v>
      </c>
      <c r="U412" s="193"/>
      <c r="AB412" s="198"/>
      <c r="AC412" s="198"/>
      <c r="AD412" s="198"/>
      <c r="AE412" s="198"/>
      <c r="AF412" s="198"/>
    </row>
    <row r="413" spans="1:32">
      <c r="A413" s="158" t="s">
        <v>1294</v>
      </c>
      <c r="B413" s="158"/>
      <c r="C413" s="159" t="s">
        <v>817</v>
      </c>
      <c r="D413" s="159"/>
      <c r="E413" s="169"/>
      <c r="F413" s="168">
        <f>calcs!C406+calcs!H406+calcs!M406+calcs!R406+calcs!W406+calcs!AB406+calcs!AG406+calcs!AL406+calcs!AQ406+calcs!AV406+calcs!BA406+calcs!BF406</f>
        <v>-1.00356521722086</v>
      </c>
      <c r="G413" s="168">
        <f>calcs!D406+calcs!I406+calcs!N406+calcs!S406+calcs!X406+calcs!AC406+calcs!AH406+calcs!AM406+calcs!AR406+calcs!AW406+calcs!BB406+calcs!BG406</f>
        <v>-1.15151739052199</v>
      </c>
      <c r="H413" s="168">
        <f>calcs!E406+calcs!J406+calcs!O406+calcs!T406+calcs!Y406+calcs!AD406+calcs!AI406+calcs!AN406+calcs!AS406+calcs!AX406+calcs!BC406+calcs!BH406</f>
        <v>-0.157651534437899</v>
      </c>
      <c r="I413" s="168">
        <f>calcs!F406+calcs!K406+calcs!P406+calcs!U406+calcs!Z406+calcs!AE406+calcs!AJ406+calcs!AO406+calcs!AT406+calcs!AY406+calcs!BD406+calcs!BI406</f>
        <v>0.210743112972133</v>
      </c>
      <c r="J413" s="168">
        <f>calcs!G406+calcs!L406+calcs!Q406+calcs!V406+calcs!AA406+calcs!AF406+calcs!AK406+calcs!AP406+calcs!AU406+calcs!AZ406+calcs!BE406+calcs!BJ406</f>
        <v>0.0651319537562152</v>
      </c>
      <c r="K413" s="176"/>
      <c r="L413" s="175">
        <f t="shared" si="16"/>
        <v>0.26717429274427</v>
      </c>
      <c r="M413" s="85"/>
      <c r="N413" s="113"/>
      <c r="O413" s="113"/>
      <c r="P413" s="193">
        <f t="shared" si="17"/>
        <v>-0.147952173301127</v>
      </c>
      <c r="Q413" s="193">
        <f t="shared" si="17"/>
        <v>0.993865856084093</v>
      </c>
      <c r="R413" s="193">
        <f t="shared" si="17"/>
        <v>0.368394647410032</v>
      </c>
      <c r="S413" s="193">
        <f t="shared" si="17"/>
        <v>-0.145611159215918</v>
      </c>
      <c r="U413" s="193"/>
      <c r="AB413" s="198"/>
      <c r="AC413" s="198"/>
      <c r="AD413" s="198"/>
      <c r="AE413" s="198"/>
      <c r="AF413" s="198"/>
    </row>
    <row r="414" spans="1:32">
      <c r="A414" s="156" t="s">
        <v>1294</v>
      </c>
      <c r="B414" s="156"/>
      <c r="C414" s="157" t="s">
        <v>819</v>
      </c>
      <c r="D414" s="157"/>
      <c r="E414" s="167"/>
      <c r="F414" s="168">
        <f>calcs!C407+calcs!H407+calcs!M407+calcs!R407+calcs!W407+calcs!AB407+calcs!AG407+calcs!AL407+calcs!AQ407+calcs!AV407+calcs!BA407+calcs!BF407</f>
        <v>-1.84490417801186</v>
      </c>
      <c r="G414" s="168">
        <f>calcs!D407+calcs!I407+calcs!N407+calcs!S407+calcs!X407+calcs!AC407+calcs!AH407+calcs!AM407+calcs!AR407+calcs!AW407+calcs!BB407+calcs!BG407</f>
        <v>-2.14946637841367</v>
      </c>
      <c r="H414" s="168">
        <f>calcs!E407+calcs!J407+calcs!O407+calcs!T407+calcs!Y407+calcs!AD407+calcs!AI407+calcs!AN407+calcs!AS407+calcs!AX407+calcs!BC407+calcs!BH407</f>
        <v>-0.598848726136497</v>
      </c>
      <c r="I414" s="168">
        <f>calcs!F407+calcs!K407+calcs!P407+calcs!U407+calcs!Z407+calcs!AE407+calcs!AJ407+calcs!AO407+calcs!AT407+calcs!AY407+calcs!BD407+calcs!BI407</f>
        <v>-1.23404981507577</v>
      </c>
      <c r="J414" s="168">
        <f>calcs!G407+calcs!L407+calcs!Q407+calcs!V407+calcs!AA407+calcs!AF407+calcs!AK407+calcs!AP407+calcs!AU407+calcs!AZ407+calcs!BE407+calcs!BJ407</f>
        <v>-0.948275325270649</v>
      </c>
      <c r="K414" s="22"/>
      <c r="L414" s="175">
        <f t="shared" si="16"/>
        <v>0.224157213185304</v>
      </c>
      <c r="M414" s="85"/>
      <c r="N414" s="113"/>
      <c r="O414" s="113"/>
      <c r="P414" s="193">
        <f t="shared" si="17"/>
        <v>-0.304562200401806</v>
      </c>
      <c r="Q414" s="193">
        <f t="shared" si="17"/>
        <v>1.55061765227717</v>
      </c>
      <c r="R414" s="193">
        <f t="shared" si="17"/>
        <v>-0.635201088939272</v>
      </c>
      <c r="S414" s="193">
        <f t="shared" si="17"/>
        <v>0.28577448980512</v>
      </c>
      <c r="U414" s="193"/>
      <c r="AB414" s="198"/>
      <c r="AC414" s="198"/>
      <c r="AD414" s="198"/>
      <c r="AE414" s="198"/>
      <c r="AF414" s="198"/>
    </row>
    <row r="415" spans="1:32">
      <c r="A415" s="158" t="s">
        <v>1294</v>
      </c>
      <c r="B415" s="158"/>
      <c r="C415" s="159" t="s">
        <v>821</v>
      </c>
      <c r="D415" s="159"/>
      <c r="E415" s="169"/>
      <c r="F415" s="168">
        <f>calcs!C408+calcs!H408+calcs!M408+calcs!R408+calcs!W408+calcs!AB408+calcs!AG408+calcs!AL408+calcs!AQ408+calcs!AV408+calcs!BA408+calcs!BF408</f>
        <v>-2.12800799279155</v>
      </c>
      <c r="G415" s="168">
        <f>calcs!D408+calcs!I408+calcs!N408+calcs!S408+calcs!X408+calcs!AC408+calcs!AH408+calcs!AM408+calcs!AR408+calcs!AW408+calcs!BB408+calcs!BG408</f>
        <v>-1.47155707990491</v>
      </c>
      <c r="H415" s="168">
        <f>calcs!E408+calcs!J408+calcs!O408+calcs!T408+calcs!Y408+calcs!AD408+calcs!AI408+calcs!AN408+calcs!AS408+calcs!AX408+calcs!BC408+calcs!BH408</f>
        <v>-1.34026913441166</v>
      </c>
      <c r="I415" s="168">
        <f>calcs!F408+calcs!K408+calcs!P408+calcs!U408+calcs!Z408+calcs!AE408+calcs!AJ408+calcs!AO408+calcs!AT408+calcs!AY408+calcs!BD408+calcs!BI408</f>
        <v>-1.08214072893867</v>
      </c>
      <c r="J415" s="168">
        <f>calcs!G408+calcs!L408+calcs!Q408+calcs!V408+calcs!AA408+calcs!AF408+calcs!AK408+calcs!AP408+calcs!AU408+calcs!AZ408+calcs!BE408+calcs!BJ408</f>
        <v>-0.611716448178579</v>
      </c>
      <c r="K415" s="176"/>
      <c r="L415" s="175">
        <f t="shared" si="16"/>
        <v>0.379072886153244</v>
      </c>
      <c r="M415" s="85"/>
      <c r="N415" s="113"/>
      <c r="O415" s="113"/>
      <c r="P415" s="193">
        <f t="shared" si="17"/>
        <v>0.65645091288664</v>
      </c>
      <c r="Q415" s="193">
        <f t="shared" si="17"/>
        <v>0.131287945493255</v>
      </c>
      <c r="R415" s="193">
        <f t="shared" si="17"/>
        <v>0.258128405472989</v>
      </c>
      <c r="S415" s="193">
        <f t="shared" si="17"/>
        <v>0.470424280760092</v>
      </c>
      <c r="U415" s="193"/>
      <c r="AB415" s="198"/>
      <c r="AC415" s="198"/>
      <c r="AD415" s="198"/>
      <c r="AE415" s="198"/>
      <c r="AF415" s="198"/>
    </row>
    <row r="416" spans="1:32">
      <c r="A416" s="156" t="s">
        <v>1294</v>
      </c>
      <c r="B416" s="156"/>
      <c r="C416" s="157" t="s">
        <v>823</v>
      </c>
      <c r="D416" s="157"/>
      <c r="E416" s="167"/>
      <c r="F416" s="168">
        <f>calcs!C409+calcs!H409+calcs!M409+calcs!R409+calcs!W409+calcs!AB409+calcs!AG409+calcs!AL409+calcs!AQ409+calcs!AV409+calcs!BA409+calcs!BF409</f>
        <v>-3.85166918403486</v>
      </c>
      <c r="G416" s="168">
        <f>calcs!D409+calcs!I409+calcs!N409+calcs!S409+calcs!X409+calcs!AC409+calcs!AH409+calcs!AM409+calcs!AR409+calcs!AW409+calcs!BB409+calcs!BG409</f>
        <v>-2.75419904121906</v>
      </c>
      <c r="H416" s="168">
        <f>calcs!E409+calcs!J409+calcs!O409+calcs!T409+calcs!Y409+calcs!AD409+calcs!AI409+calcs!AN409+calcs!AS409+calcs!AX409+calcs!BC409+calcs!BH409</f>
        <v>-3.34271156827441</v>
      </c>
      <c r="I416" s="168">
        <f>calcs!F409+calcs!K409+calcs!P409+calcs!U409+calcs!Z409+calcs!AE409+calcs!AJ409+calcs!AO409+calcs!AT409+calcs!AY409+calcs!BD409+calcs!BI409</f>
        <v>-2.0612184791978</v>
      </c>
      <c r="J416" s="168">
        <f>calcs!G409+calcs!L409+calcs!Q409+calcs!V409+calcs!AA409+calcs!AF409+calcs!AK409+calcs!AP409+calcs!AU409+calcs!AZ409+calcs!BE409+calcs!BJ409</f>
        <v>-1.68725426919866</v>
      </c>
      <c r="K416" s="22"/>
      <c r="L416" s="175">
        <f t="shared" si="16"/>
        <v>0.541103728709049</v>
      </c>
      <c r="M416" s="85"/>
      <c r="N416" s="113"/>
      <c r="O416" s="113"/>
      <c r="P416" s="193">
        <f t="shared" si="17"/>
        <v>1.09747014281579</v>
      </c>
      <c r="Q416" s="193">
        <f t="shared" si="17"/>
        <v>-0.588512527055349</v>
      </c>
      <c r="R416" s="193">
        <f t="shared" si="17"/>
        <v>1.28149308907661</v>
      </c>
      <c r="S416" s="193">
        <f t="shared" si="17"/>
        <v>0.373964209999145</v>
      </c>
      <c r="U416" s="193"/>
      <c r="AB416" s="198"/>
      <c r="AC416" s="198"/>
      <c r="AD416" s="198"/>
      <c r="AE416" s="198"/>
      <c r="AF416" s="198"/>
    </row>
    <row r="417" spans="1:32">
      <c r="A417" s="158" t="s">
        <v>1294</v>
      </c>
      <c r="B417" s="158"/>
      <c r="C417" s="159" t="s">
        <v>825</v>
      </c>
      <c r="D417" s="159"/>
      <c r="E417" s="169"/>
      <c r="F417" s="168">
        <f>calcs!C410+calcs!H410+calcs!M410+calcs!R410+calcs!W410+calcs!AB410+calcs!AG410+calcs!AL410+calcs!AQ410+calcs!AV410+calcs!BA410+calcs!BF410</f>
        <v>-0.548680402002411</v>
      </c>
      <c r="G417" s="168">
        <f>calcs!D410+calcs!I410+calcs!N410+calcs!S410+calcs!X410+calcs!AC410+calcs!AH410+calcs!AM410+calcs!AR410+calcs!AW410+calcs!BB410+calcs!BG410</f>
        <v>-0.0393600341406932</v>
      </c>
      <c r="H417" s="168">
        <f>calcs!E410+calcs!J410+calcs!O410+calcs!T410+calcs!Y410+calcs!AD410+calcs!AI410+calcs!AN410+calcs!AS410+calcs!AX410+calcs!BC410+calcs!BH410</f>
        <v>0.118247143491054</v>
      </c>
      <c r="I417" s="168">
        <f>calcs!F410+calcs!K410+calcs!P410+calcs!U410+calcs!Z410+calcs!AE410+calcs!AJ410+calcs!AO410+calcs!AT410+calcs!AY410+calcs!BD410+calcs!BI410</f>
        <v>0.190355824828268</v>
      </c>
      <c r="J417" s="168">
        <f>calcs!G410+calcs!L410+calcs!Q410+calcs!V410+calcs!AA410+calcs!AF410+calcs!AK410+calcs!AP410+calcs!AU410+calcs!AZ410+calcs!BE410+calcs!BJ410</f>
        <v>0.042880159666653</v>
      </c>
      <c r="K417" s="176"/>
      <c r="L417" s="175">
        <f t="shared" si="16"/>
        <v>0.147890140417266</v>
      </c>
      <c r="M417" s="85"/>
      <c r="N417" s="113"/>
      <c r="O417" s="113"/>
      <c r="P417" s="193">
        <f t="shared" si="17"/>
        <v>0.509320367861718</v>
      </c>
      <c r="Q417" s="193">
        <f t="shared" si="17"/>
        <v>0.157607177631747</v>
      </c>
      <c r="R417" s="193">
        <f t="shared" si="17"/>
        <v>0.0721086813372138</v>
      </c>
      <c r="S417" s="193">
        <f t="shared" si="17"/>
        <v>-0.147475665161615</v>
      </c>
      <c r="U417" s="193"/>
      <c r="AB417" s="198"/>
      <c r="AC417" s="198"/>
      <c r="AD417" s="198"/>
      <c r="AE417" s="198"/>
      <c r="AF417" s="198"/>
    </row>
    <row r="418" spans="1:32">
      <c r="A418" s="156" t="s">
        <v>1294</v>
      </c>
      <c r="B418" s="156"/>
      <c r="C418" s="157" t="s">
        <v>827</v>
      </c>
      <c r="D418" s="157"/>
      <c r="E418" s="167"/>
      <c r="F418" s="168">
        <f>calcs!C411+calcs!H411+calcs!M411+calcs!R411+calcs!W411+calcs!AB411+calcs!AG411+calcs!AL411+calcs!AQ411+calcs!AV411+calcs!BA411+calcs!BF411</f>
        <v>-3.85277494060541</v>
      </c>
      <c r="G418" s="168">
        <f>calcs!D411+calcs!I411+calcs!N411+calcs!S411+calcs!X411+calcs!AC411+calcs!AH411+calcs!AM411+calcs!AR411+calcs!AW411+calcs!BB411+calcs!BG411</f>
        <v>-3.05778718994005</v>
      </c>
      <c r="H418" s="168">
        <f>calcs!E411+calcs!J411+calcs!O411+calcs!T411+calcs!Y411+calcs!AD411+calcs!AI411+calcs!AN411+calcs!AS411+calcs!AX411+calcs!BC411+calcs!BH411</f>
        <v>-3.80337705004459</v>
      </c>
      <c r="I418" s="168">
        <f>calcs!F411+calcs!K411+calcs!P411+calcs!U411+calcs!Z411+calcs!AE411+calcs!AJ411+calcs!AO411+calcs!AT411+calcs!AY411+calcs!BD411+calcs!BI411</f>
        <v>-3.0463566163996</v>
      </c>
      <c r="J418" s="168">
        <f>calcs!G411+calcs!L411+calcs!Q411+calcs!V411+calcs!AA411+calcs!AF411+calcs!AK411+calcs!AP411+calcs!AU411+calcs!AZ411+calcs!BE411+calcs!BJ411</f>
        <v>-3.29036419194199</v>
      </c>
      <c r="K418" s="22"/>
      <c r="L418" s="175">
        <f t="shared" si="16"/>
        <v>0.140602687165854</v>
      </c>
      <c r="M418" s="85"/>
      <c r="N418" s="113"/>
      <c r="O418" s="113"/>
      <c r="P418" s="193">
        <f t="shared" si="17"/>
        <v>0.794987750665357</v>
      </c>
      <c r="Q418" s="193">
        <f t="shared" si="17"/>
        <v>-0.745589860104539</v>
      </c>
      <c r="R418" s="193">
        <f t="shared" si="17"/>
        <v>0.757020433644992</v>
      </c>
      <c r="S418" s="193">
        <f t="shared" si="17"/>
        <v>-0.244007575542394</v>
      </c>
      <c r="U418" s="193"/>
      <c r="AB418" s="198"/>
      <c r="AC418" s="198"/>
      <c r="AD418" s="198"/>
      <c r="AE418" s="198"/>
      <c r="AF418" s="198"/>
    </row>
    <row r="419" spans="1:32">
      <c r="A419" s="158" t="s">
        <v>1294</v>
      </c>
      <c r="B419" s="158"/>
      <c r="C419" s="159" t="s">
        <v>829</v>
      </c>
      <c r="D419" s="159"/>
      <c r="E419" s="169"/>
      <c r="F419" s="168">
        <f>calcs!C412+calcs!H412+calcs!M412+calcs!R412+calcs!W412+calcs!AB412+calcs!AG412+calcs!AL412+calcs!AQ412+calcs!AV412+calcs!BA412+calcs!BF412</f>
        <v>-2.15216281309148</v>
      </c>
      <c r="G419" s="168">
        <f>calcs!D412+calcs!I412+calcs!N412+calcs!S412+calcs!X412+calcs!AC412+calcs!AH412+calcs!AM412+calcs!AR412+calcs!AW412+calcs!BB412+calcs!BG412</f>
        <v>-1.47648329111958</v>
      </c>
      <c r="H419" s="168">
        <f>calcs!E412+calcs!J412+calcs!O412+calcs!T412+calcs!Y412+calcs!AD412+calcs!AI412+calcs!AN412+calcs!AS412+calcs!AX412+calcs!BC412+calcs!BH412</f>
        <v>-2.89915975536899</v>
      </c>
      <c r="I419" s="168">
        <f>calcs!F412+calcs!K412+calcs!P412+calcs!U412+calcs!Z412+calcs!AE412+calcs!AJ412+calcs!AO412+calcs!AT412+calcs!AY412+calcs!BD412+calcs!BI412</f>
        <v>-2.66492267764472</v>
      </c>
      <c r="J419" s="168">
        <f>calcs!G412+calcs!L412+calcs!Q412+calcs!V412+calcs!AA412+calcs!AF412+calcs!AK412+calcs!AP412+calcs!AU412+calcs!AZ412+calcs!BE412+calcs!BJ412</f>
        <v>-2.41538437396096</v>
      </c>
      <c r="K419" s="176"/>
      <c r="L419" s="175">
        <f t="shared" si="16"/>
        <v>-0.0658053902173695</v>
      </c>
      <c r="M419" s="85"/>
      <c r="N419" s="113"/>
      <c r="O419" s="113"/>
      <c r="P419" s="193">
        <f t="shared" si="17"/>
        <v>0.675679521971904</v>
      </c>
      <c r="Q419" s="193">
        <f t="shared" si="17"/>
        <v>-1.42267646424941</v>
      </c>
      <c r="R419" s="193">
        <f t="shared" si="17"/>
        <v>0.23423707772427</v>
      </c>
      <c r="S419" s="193">
        <f t="shared" si="17"/>
        <v>0.24953830368376</v>
      </c>
      <c r="U419" s="193"/>
      <c r="AB419" s="198"/>
      <c r="AC419" s="198"/>
      <c r="AD419" s="198"/>
      <c r="AE419" s="198"/>
      <c r="AF419" s="198"/>
    </row>
    <row r="420" spans="1:32">
      <c r="A420" s="156" t="s">
        <v>1294</v>
      </c>
      <c r="B420" s="156"/>
      <c r="C420" s="157" t="s">
        <v>831</v>
      </c>
      <c r="D420" s="157"/>
      <c r="E420" s="167"/>
      <c r="F420" s="168">
        <f>calcs!C413+calcs!H413+calcs!M413+calcs!R413+calcs!W413+calcs!AB413+calcs!AG413+calcs!AL413+calcs!AQ413+calcs!AV413+calcs!BA413+calcs!BF413</f>
        <v>0.252977498508928</v>
      </c>
      <c r="G420" s="168">
        <f>calcs!D413+calcs!I413+calcs!N413+calcs!S413+calcs!X413+calcs!AC413+calcs!AH413+calcs!AM413+calcs!AR413+calcs!AW413+calcs!BB413+calcs!BG413</f>
        <v>0.258187584504637</v>
      </c>
      <c r="H420" s="168">
        <f>calcs!E413+calcs!J413+calcs!O413+calcs!T413+calcs!Y413+calcs!AD413+calcs!AI413+calcs!AN413+calcs!AS413+calcs!AX413+calcs!BC413+calcs!BH413</f>
        <v>0.0235015199007442</v>
      </c>
      <c r="I420" s="168">
        <f>calcs!F413+calcs!K413+calcs!P413+calcs!U413+calcs!Z413+calcs!AE413+calcs!AJ413+calcs!AO413+calcs!AT413+calcs!AY413+calcs!BD413+calcs!BI413</f>
        <v>0.383052359913805</v>
      </c>
      <c r="J420" s="168">
        <f>calcs!G413+calcs!L413+calcs!Q413+calcs!V413+calcs!AA413+calcs!AF413+calcs!AK413+calcs!AP413+calcs!AU413+calcs!AZ413+calcs!BE413+calcs!BJ413</f>
        <v>0.105228202848209</v>
      </c>
      <c r="K420" s="22"/>
      <c r="L420" s="175">
        <f t="shared" si="16"/>
        <v>-0.0369373239151797</v>
      </c>
      <c r="M420" s="85"/>
      <c r="N420" s="113"/>
      <c r="O420" s="113"/>
      <c r="P420" s="193">
        <f t="shared" si="17"/>
        <v>0.00521008599570849</v>
      </c>
      <c r="Q420" s="193">
        <f t="shared" si="17"/>
        <v>-0.234686064603892</v>
      </c>
      <c r="R420" s="193">
        <f t="shared" si="17"/>
        <v>0.35955084001306</v>
      </c>
      <c r="S420" s="193">
        <f t="shared" si="17"/>
        <v>-0.277824157065595</v>
      </c>
      <c r="U420" s="193"/>
      <c r="AB420" s="198"/>
      <c r="AC420" s="198"/>
      <c r="AD420" s="198"/>
      <c r="AE420" s="198"/>
      <c r="AF420" s="198"/>
    </row>
    <row r="421" spans="1:32">
      <c r="A421" s="158" t="s">
        <v>1294</v>
      </c>
      <c r="B421" s="158"/>
      <c r="C421" s="159" t="s">
        <v>833</v>
      </c>
      <c r="D421" s="159"/>
      <c r="E421" s="169"/>
      <c r="F421" s="168">
        <f>calcs!C414+calcs!H414+calcs!M414+calcs!R414+calcs!W414+calcs!AB414+calcs!AG414+calcs!AL414+calcs!AQ414+calcs!AV414+calcs!BA414+calcs!BF414</f>
        <v>-2.34727094519455</v>
      </c>
      <c r="G421" s="168">
        <f>calcs!D414+calcs!I414+calcs!N414+calcs!S414+calcs!X414+calcs!AC414+calcs!AH414+calcs!AM414+calcs!AR414+calcs!AW414+calcs!BB414+calcs!BG414</f>
        <v>-0.856674561467986</v>
      </c>
      <c r="H421" s="168">
        <f>calcs!E414+calcs!J414+calcs!O414+calcs!T414+calcs!Y414+calcs!AD414+calcs!AI414+calcs!AN414+calcs!AS414+calcs!AX414+calcs!BC414+calcs!BH414</f>
        <v>-1.33604796081606</v>
      </c>
      <c r="I421" s="168">
        <f>calcs!F414+calcs!K414+calcs!P414+calcs!U414+calcs!Z414+calcs!AE414+calcs!AJ414+calcs!AO414+calcs!AT414+calcs!AY414+calcs!BD414+calcs!BI414</f>
        <v>-2.39542477924471</v>
      </c>
      <c r="J421" s="168">
        <f>calcs!G414+calcs!L414+calcs!Q414+calcs!V414+calcs!AA414+calcs!AF414+calcs!AK414+calcs!AP414+calcs!AU414+calcs!AZ414+calcs!BE414+calcs!BJ414</f>
        <v>-1.17083300477731</v>
      </c>
      <c r="K421" s="176"/>
      <c r="L421" s="175">
        <f t="shared" si="16"/>
        <v>0.29410948510431</v>
      </c>
      <c r="M421" s="85"/>
      <c r="N421" s="113"/>
      <c r="O421" s="113"/>
      <c r="P421" s="193">
        <f t="shared" si="17"/>
        <v>1.49059638372656</v>
      </c>
      <c r="Q421" s="193">
        <f t="shared" si="17"/>
        <v>-0.479373399348069</v>
      </c>
      <c r="R421" s="193">
        <f t="shared" si="17"/>
        <v>-1.05937681842866</v>
      </c>
      <c r="S421" s="193">
        <f t="shared" si="17"/>
        <v>1.22459177446741</v>
      </c>
      <c r="U421" s="193"/>
      <c r="AB421" s="198"/>
      <c r="AC421" s="198"/>
      <c r="AD421" s="198"/>
      <c r="AE421" s="198"/>
      <c r="AF421" s="198"/>
    </row>
    <row r="422" spans="1:32">
      <c r="A422" s="156" t="s">
        <v>1294</v>
      </c>
      <c r="B422" s="156"/>
      <c r="C422" s="157" t="s">
        <v>835</v>
      </c>
      <c r="D422" s="157"/>
      <c r="E422" s="167"/>
      <c r="F422" s="168">
        <f>calcs!C415+calcs!H415+calcs!M415+calcs!R415+calcs!W415+calcs!AB415+calcs!AG415+calcs!AL415+calcs!AQ415+calcs!AV415+calcs!BA415+calcs!BF415</f>
        <v>-0.510840695963682</v>
      </c>
      <c r="G422" s="168">
        <f>calcs!D415+calcs!I415+calcs!N415+calcs!S415+calcs!X415+calcs!AC415+calcs!AH415+calcs!AM415+calcs!AR415+calcs!AW415+calcs!BB415+calcs!BG415</f>
        <v>0.155061848931598</v>
      </c>
      <c r="H422" s="168">
        <f>calcs!E415+calcs!J415+calcs!O415+calcs!T415+calcs!Y415+calcs!AD415+calcs!AI415+calcs!AN415+calcs!AS415+calcs!AX415+calcs!BC415+calcs!BH415</f>
        <v>0.939999855098127</v>
      </c>
      <c r="I422" s="168">
        <f>calcs!F415+calcs!K415+calcs!P415+calcs!U415+calcs!Z415+calcs!AE415+calcs!AJ415+calcs!AO415+calcs!AT415+calcs!AY415+calcs!BD415+calcs!BI415</f>
        <v>1.31126786705755</v>
      </c>
      <c r="J422" s="168">
        <f>calcs!G415+calcs!L415+calcs!Q415+calcs!V415+calcs!AA415+calcs!AF415+calcs!AK415+calcs!AP415+calcs!AU415+calcs!AZ415+calcs!BE415+calcs!BJ415</f>
        <v>0.853785412649698</v>
      </c>
      <c r="K422" s="22"/>
      <c r="L422" s="175">
        <f t="shared" si="16"/>
        <v>0.341156527153345</v>
      </c>
      <c r="M422" s="85"/>
      <c r="N422" s="113"/>
      <c r="O422" s="113"/>
      <c r="P422" s="193">
        <f t="shared" si="17"/>
        <v>0.66590254489528</v>
      </c>
      <c r="Q422" s="193">
        <f t="shared" si="17"/>
        <v>0.784938006166529</v>
      </c>
      <c r="R422" s="193">
        <f t="shared" si="17"/>
        <v>0.371268011959424</v>
      </c>
      <c r="S422" s="193">
        <f t="shared" si="17"/>
        <v>-0.457482454407853</v>
      </c>
      <c r="U422" s="193"/>
      <c r="AB422" s="198"/>
      <c r="AC422" s="198"/>
      <c r="AD422" s="198"/>
      <c r="AE422" s="198"/>
      <c r="AF422" s="198"/>
    </row>
    <row r="423" spans="1:32">
      <c r="A423" s="158" t="s">
        <v>1294</v>
      </c>
      <c r="B423" s="158"/>
      <c r="C423" s="159" t="s">
        <v>837</v>
      </c>
      <c r="D423" s="159"/>
      <c r="E423" s="169"/>
      <c r="F423" s="168">
        <f>calcs!C416+calcs!H416+calcs!M416+calcs!R416+calcs!W416+calcs!AB416+calcs!AG416+calcs!AL416+calcs!AQ416+calcs!AV416+calcs!BA416+calcs!BF416</f>
        <v>3.77955101463171</v>
      </c>
      <c r="G423" s="168">
        <f>calcs!D416+calcs!I416+calcs!N416+calcs!S416+calcs!X416+calcs!AC416+calcs!AH416+calcs!AM416+calcs!AR416+calcs!AW416+calcs!BB416+calcs!BG416</f>
        <v>4.13297727148572</v>
      </c>
      <c r="H423" s="168">
        <f>calcs!E416+calcs!J416+calcs!O416+calcs!T416+calcs!Y416+calcs!AD416+calcs!AI416+calcs!AN416+calcs!AS416+calcs!AX416+calcs!BC416+calcs!BH416</f>
        <v>4.14745522075602</v>
      </c>
      <c r="I423" s="168">
        <f>calcs!F416+calcs!K416+calcs!P416+calcs!U416+calcs!Z416+calcs!AE416+calcs!AJ416+calcs!AO416+calcs!AT416+calcs!AY416+calcs!BD416+calcs!BI416</f>
        <v>4.997673971727</v>
      </c>
      <c r="J423" s="168">
        <f>calcs!G416+calcs!L416+calcs!Q416+calcs!V416+calcs!AA416+calcs!AF416+calcs!AK416+calcs!AP416+calcs!AU416+calcs!AZ416+calcs!BE416+calcs!BJ416</f>
        <v>3.93304733112279</v>
      </c>
      <c r="K423" s="176"/>
      <c r="L423" s="175">
        <f t="shared" si="16"/>
        <v>0.0383740791227699</v>
      </c>
      <c r="M423" s="85"/>
      <c r="N423" s="113"/>
      <c r="O423" s="113"/>
      <c r="P423" s="193">
        <f t="shared" si="17"/>
        <v>0.353426256854003</v>
      </c>
      <c r="Q423" s="193">
        <f t="shared" si="17"/>
        <v>0.0144779492703053</v>
      </c>
      <c r="R423" s="193">
        <f t="shared" si="17"/>
        <v>0.850218750970973</v>
      </c>
      <c r="S423" s="193">
        <f t="shared" si="17"/>
        <v>-1.0646266406042</v>
      </c>
      <c r="U423" s="193"/>
      <c r="AB423" s="198"/>
      <c r="AC423" s="198"/>
      <c r="AD423" s="198"/>
      <c r="AE423" s="198"/>
      <c r="AF423" s="198"/>
    </row>
    <row r="424" spans="1:32">
      <c r="A424" s="156" t="s">
        <v>1294</v>
      </c>
      <c r="B424" s="156"/>
      <c r="C424" s="157" t="s">
        <v>839</v>
      </c>
      <c r="D424" s="157"/>
      <c r="E424" s="167"/>
      <c r="F424" s="168">
        <f>calcs!C417+calcs!H417+calcs!M417+calcs!R417+calcs!W417+calcs!AB417+calcs!AG417+calcs!AL417+calcs!AQ417+calcs!AV417+calcs!BA417+calcs!BF417</f>
        <v>-3.36812149650562</v>
      </c>
      <c r="G424" s="168">
        <f>calcs!D417+calcs!I417+calcs!N417+calcs!S417+calcs!X417+calcs!AC417+calcs!AH417+calcs!AM417+calcs!AR417+calcs!AW417+calcs!BB417+calcs!BG417</f>
        <v>-3.87471371525882</v>
      </c>
      <c r="H424" s="168">
        <f>calcs!E417+calcs!J417+calcs!O417+calcs!T417+calcs!Y417+calcs!AD417+calcs!AI417+calcs!AN417+calcs!AS417+calcs!AX417+calcs!BC417+calcs!BH417</f>
        <v>-3.36136129090369</v>
      </c>
      <c r="I424" s="168">
        <f>calcs!F417+calcs!K417+calcs!P417+calcs!U417+calcs!Z417+calcs!AE417+calcs!AJ417+calcs!AO417+calcs!AT417+calcs!AY417+calcs!BD417+calcs!BI417</f>
        <v>-3.44514485409525</v>
      </c>
      <c r="J424" s="168">
        <f>calcs!G417+calcs!L417+calcs!Q417+calcs!V417+calcs!AA417+calcs!AF417+calcs!AK417+calcs!AP417+calcs!AU417+calcs!AZ417+calcs!BE417+calcs!BJ417</f>
        <v>-2.94469011676834</v>
      </c>
      <c r="K424" s="22"/>
      <c r="L424" s="175">
        <f t="shared" si="16"/>
        <v>0.105857844934321</v>
      </c>
      <c r="M424" s="85"/>
      <c r="N424" s="113"/>
      <c r="O424" s="113"/>
      <c r="P424" s="193">
        <f t="shared" si="17"/>
        <v>-0.506592218753194</v>
      </c>
      <c r="Q424" s="193">
        <f t="shared" si="17"/>
        <v>0.513352424355133</v>
      </c>
      <c r="R424" s="193">
        <f t="shared" si="17"/>
        <v>-0.0837835631915684</v>
      </c>
      <c r="S424" s="193">
        <f t="shared" si="17"/>
        <v>0.500454737326913</v>
      </c>
      <c r="U424" s="193"/>
      <c r="AB424" s="198"/>
      <c r="AC424" s="198"/>
      <c r="AD424" s="198"/>
      <c r="AE424" s="198"/>
      <c r="AF424" s="198"/>
    </row>
    <row r="425" spans="1:32">
      <c r="A425" s="158" t="s">
        <v>1294</v>
      </c>
      <c r="B425" s="158"/>
      <c r="C425" s="159" t="s">
        <v>841</v>
      </c>
      <c r="D425" s="159"/>
      <c r="E425" s="169"/>
      <c r="F425" s="168">
        <f>calcs!C418+calcs!H418+calcs!M418+calcs!R418+calcs!W418+calcs!AB418+calcs!AG418+calcs!AL418+calcs!AQ418+calcs!AV418+calcs!BA418+calcs!BF418</f>
        <v>-3.46667833792598</v>
      </c>
      <c r="G425" s="168">
        <f>calcs!D418+calcs!I418+calcs!N418+calcs!S418+calcs!X418+calcs!AC418+calcs!AH418+calcs!AM418+calcs!AR418+calcs!AW418+calcs!BB418+calcs!BG418</f>
        <v>-3.03639548275987</v>
      </c>
      <c r="H425" s="168">
        <f>calcs!E418+calcs!J418+calcs!O418+calcs!T418+calcs!Y418+calcs!AD418+calcs!AI418+calcs!AN418+calcs!AS418+calcs!AX418+calcs!BC418+calcs!BH418</f>
        <v>-2.75229666543431</v>
      </c>
      <c r="I425" s="168">
        <f>calcs!F418+calcs!K418+calcs!P418+calcs!U418+calcs!Z418+calcs!AE418+calcs!AJ418+calcs!AO418+calcs!AT418+calcs!AY418+calcs!BD418+calcs!BI418</f>
        <v>-2.74427647100412</v>
      </c>
      <c r="J425" s="168">
        <f>calcs!G418+calcs!L418+calcs!Q418+calcs!V418+calcs!AA418+calcs!AF418+calcs!AK418+calcs!AP418+calcs!AU418+calcs!AZ418+calcs!BE418+calcs!BJ418</f>
        <v>-1.24500158521887</v>
      </c>
      <c r="K425" s="176"/>
      <c r="L425" s="175">
        <f t="shared" si="16"/>
        <v>0.555419188176777</v>
      </c>
      <c r="M425" s="85"/>
      <c r="N425" s="113"/>
      <c r="O425" s="113"/>
      <c r="P425" s="193">
        <f t="shared" si="17"/>
        <v>0.43028285516611</v>
      </c>
      <c r="Q425" s="193">
        <f t="shared" si="17"/>
        <v>0.284098817325566</v>
      </c>
      <c r="R425" s="193">
        <f t="shared" si="17"/>
        <v>0.00802019443018454</v>
      </c>
      <c r="S425" s="193">
        <f t="shared" si="17"/>
        <v>1.49927488578525</v>
      </c>
      <c r="U425" s="193"/>
      <c r="AB425" s="198"/>
      <c r="AC425" s="198"/>
      <c r="AD425" s="198"/>
      <c r="AE425" s="198"/>
      <c r="AF425" s="198"/>
    </row>
    <row r="426" spans="1:32">
      <c r="A426" s="156" t="s">
        <v>1295</v>
      </c>
      <c r="B426" s="156"/>
      <c r="C426" s="157" t="s">
        <v>843</v>
      </c>
      <c r="D426" s="157"/>
      <c r="E426" s="167"/>
      <c r="F426" s="168">
        <f>calcs!C419+calcs!H419+calcs!M419+calcs!R419+calcs!W419+calcs!AB419+calcs!AG419+calcs!AL419+calcs!AQ419+calcs!AV419+calcs!BA419+calcs!BF419</f>
        <v>-3.49141670507972</v>
      </c>
      <c r="G426" s="168">
        <f>calcs!D419+calcs!I419+calcs!N419+calcs!S419+calcs!X419+calcs!AC419+calcs!AH419+calcs!AM419+calcs!AR419+calcs!AW419+calcs!BB419+calcs!BG419</f>
        <v>-2.92204232949193</v>
      </c>
      <c r="H426" s="168">
        <f>calcs!E419+calcs!J419+calcs!O419+calcs!T419+calcs!Y419+calcs!AD419+calcs!AI419+calcs!AN419+calcs!AS419+calcs!AX419+calcs!BC419+calcs!BH419</f>
        <v>-3.29418588365903</v>
      </c>
      <c r="I426" s="168">
        <f>calcs!F419+calcs!K419+calcs!P419+calcs!U419+calcs!Z419+calcs!AE419+calcs!AJ419+calcs!AO419+calcs!AT419+calcs!AY419+calcs!BD419+calcs!BI419</f>
        <v>-3.63694668572867</v>
      </c>
      <c r="J426" s="168">
        <f>calcs!G419+calcs!L419+calcs!Q419+calcs!V419+calcs!AA419+calcs!AF419+calcs!AK419+calcs!AP419+calcs!AU419+calcs!AZ419+calcs!BE419+calcs!BJ419</f>
        <v>-3.43707040988552</v>
      </c>
      <c r="K426" s="22"/>
      <c r="L426" s="175">
        <f t="shared" si="16"/>
        <v>0.0135865737985489</v>
      </c>
      <c r="M426" s="85"/>
      <c r="N426" s="113"/>
      <c r="O426" s="113"/>
      <c r="P426" s="193">
        <f t="shared" si="17"/>
        <v>0.569374375587785</v>
      </c>
      <c r="Q426" s="193">
        <f t="shared" si="17"/>
        <v>-0.372143554167097</v>
      </c>
      <c r="R426" s="193">
        <f t="shared" si="17"/>
        <v>-0.342760802069645</v>
      </c>
      <c r="S426" s="193">
        <f t="shared" si="17"/>
        <v>0.199876275843153</v>
      </c>
      <c r="U426" s="193"/>
      <c r="AB426" s="198"/>
      <c r="AC426" s="198"/>
      <c r="AD426" s="198"/>
      <c r="AE426" s="198"/>
      <c r="AF426" s="198"/>
    </row>
    <row r="427" spans="1:32">
      <c r="A427" s="158" t="s">
        <v>1295</v>
      </c>
      <c r="B427" s="158"/>
      <c r="C427" s="159" t="s">
        <v>845</v>
      </c>
      <c r="D427" s="159"/>
      <c r="E427" s="169"/>
      <c r="F427" s="168">
        <f>calcs!C420+calcs!H420+calcs!M420+calcs!R420+calcs!W420+calcs!AB420+calcs!AG420+calcs!AL420+calcs!AQ420+calcs!AV420+calcs!BA420+calcs!BF420</f>
        <v>2.14086888194888</v>
      </c>
      <c r="G427" s="168">
        <f>calcs!D420+calcs!I420+calcs!N420+calcs!S420+calcs!X420+calcs!AC420+calcs!AH420+calcs!AM420+calcs!AR420+calcs!AW420+calcs!BB420+calcs!BG420</f>
        <v>2.52072308079295</v>
      </c>
      <c r="H427" s="168">
        <f>calcs!E420+calcs!J420+calcs!O420+calcs!T420+calcs!Y420+calcs!AD420+calcs!AI420+calcs!AN420+calcs!AS420+calcs!AX420+calcs!BC420+calcs!BH420</f>
        <v>2.49350419440004</v>
      </c>
      <c r="I427" s="168">
        <f>calcs!F420+calcs!K420+calcs!P420+calcs!U420+calcs!Z420+calcs!AE420+calcs!AJ420+calcs!AO420+calcs!AT420+calcs!AY420+calcs!BD420+calcs!BI420</f>
        <v>2.76871026852294</v>
      </c>
      <c r="J427" s="168">
        <f>calcs!G420+calcs!L420+calcs!Q420+calcs!V420+calcs!AA420+calcs!AF420+calcs!AK420+calcs!AP420+calcs!AU420+calcs!AZ420+calcs!BE420+calcs!BJ420</f>
        <v>2.05843096598107</v>
      </c>
      <c r="K427" s="176"/>
      <c r="L427" s="175">
        <f t="shared" si="16"/>
        <v>-0.0206094789919508</v>
      </c>
      <c r="M427" s="85"/>
      <c r="N427" s="113"/>
      <c r="O427" s="113"/>
      <c r="P427" s="193">
        <f t="shared" si="17"/>
        <v>0.379854198844069</v>
      </c>
      <c r="Q427" s="193">
        <f t="shared" si="17"/>
        <v>-0.027218886392907</v>
      </c>
      <c r="R427" s="193">
        <f t="shared" si="17"/>
        <v>0.275206074122905</v>
      </c>
      <c r="S427" s="193">
        <f t="shared" si="17"/>
        <v>-0.71027930254187</v>
      </c>
      <c r="U427" s="193"/>
      <c r="AB427" s="198"/>
      <c r="AC427" s="198"/>
      <c r="AD427" s="198"/>
      <c r="AE427" s="198"/>
      <c r="AF427" s="198"/>
    </row>
    <row r="428" spans="1:32">
      <c r="A428" s="156" t="s">
        <v>1295</v>
      </c>
      <c r="B428" s="156"/>
      <c r="C428" s="157" t="s">
        <v>847</v>
      </c>
      <c r="D428" s="157"/>
      <c r="E428" s="167"/>
      <c r="F428" s="168">
        <f>calcs!C421+calcs!H421+calcs!M421+calcs!R421+calcs!W421+calcs!AB421+calcs!AG421+calcs!AL421+calcs!AQ421+calcs!AV421+calcs!BA421+calcs!BF421</f>
        <v>-3.60358002733913</v>
      </c>
      <c r="G428" s="168">
        <f>calcs!D421+calcs!I421+calcs!N421+calcs!S421+calcs!X421+calcs!AC421+calcs!AH421+calcs!AM421+calcs!AR421+calcs!AW421+calcs!BB421+calcs!BG421</f>
        <v>-3.80794707799498</v>
      </c>
      <c r="H428" s="168">
        <f>calcs!E421+calcs!J421+calcs!O421+calcs!T421+calcs!Y421+calcs!AD421+calcs!AI421+calcs!AN421+calcs!AS421+calcs!AX421+calcs!BC421+calcs!BH421</f>
        <v>-4.41002735742277</v>
      </c>
      <c r="I428" s="168">
        <f>calcs!F421+calcs!K421+calcs!P421+calcs!U421+calcs!Z421+calcs!AE421+calcs!AJ421+calcs!AO421+calcs!AT421+calcs!AY421+calcs!BD421+calcs!BI421</f>
        <v>-3.5435014960708</v>
      </c>
      <c r="J428" s="168">
        <f>calcs!G421+calcs!L421+calcs!Q421+calcs!V421+calcs!AA421+calcs!AF421+calcs!AK421+calcs!AP421+calcs!AU421+calcs!AZ421+calcs!BE421+calcs!BJ421</f>
        <v>-3.68191957510695</v>
      </c>
      <c r="K428" s="22"/>
      <c r="L428" s="175">
        <f t="shared" si="16"/>
        <v>-0.0195848869419555</v>
      </c>
      <c r="M428" s="85"/>
      <c r="N428" s="113"/>
      <c r="O428" s="113"/>
      <c r="P428" s="193">
        <f t="shared" si="17"/>
        <v>-0.204367050655847</v>
      </c>
      <c r="Q428" s="193">
        <f t="shared" si="17"/>
        <v>-0.602080279427792</v>
      </c>
      <c r="R428" s="193">
        <f t="shared" si="17"/>
        <v>0.866525861351967</v>
      </c>
      <c r="S428" s="193">
        <f t="shared" si="17"/>
        <v>-0.13841807903615</v>
      </c>
      <c r="U428" s="193"/>
      <c r="AB428" s="198"/>
      <c r="AC428" s="198"/>
      <c r="AD428" s="198"/>
      <c r="AE428" s="198"/>
      <c r="AF428" s="198"/>
    </row>
    <row r="429" spans="1:32">
      <c r="A429" s="158" t="s">
        <v>1295</v>
      </c>
      <c r="B429" s="158"/>
      <c r="C429" s="159" t="s">
        <v>849</v>
      </c>
      <c r="D429" s="159"/>
      <c r="E429" s="169"/>
      <c r="F429" s="168">
        <f>calcs!C422+calcs!H422+calcs!M422+calcs!R422+calcs!W422+calcs!AB422+calcs!AG422+calcs!AL422+calcs!AQ422+calcs!AV422+calcs!BA422+calcs!BF422</f>
        <v>1.61278454466437</v>
      </c>
      <c r="G429" s="168">
        <f>calcs!D422+calcs!I422+calcs!N422+calcs!S422+calcs!X422+calcs!AC422+calcs!AH422+calcs!AM422+calcs!AR422+calcs!AW422+calcs!BB422+calcs!BG422</f>
        <v>1.21456662535401</v>
      </c>
      <c r="H429" s="168">
        <f>calcs!E422+calcs!J422+calcs!O422+calcs!T422+calcs!Y422+calcs!AD422+calcs!AI422+calcs!AN422+calcs!AS422+calcs!AX422+calcs!BC422+calcs!BH422</f>
        <v>0.857967158441969</v>
      </c>
      <c r="I429" s="168">
        <f>calcs!F422+calcs!K422+calcs!P422+calcs!U422+calcs!Z422+calcs!AE422+calcs!AJ422+calcs!AO422+calcs!AT422+calcs!AY422+calcs!BD422+calcs!BI422</f>
        <v>0.397786425671659</v>
      </c>
      <c r="J429" s="168">
        <f>calcs!G422+calcs!L422+calcs!Q422+calcs!V422+calcs!AA422+calcs!AF422+calcs!AK422+calcs!AP422+calcs!AU422+calcs!AZ422+calcs!BE422+calcs!BJ422</f>
        <v>-0.028143009895506</v>
      </c>
      <c r="K429" s="176"/>
      <c r="L429" s="175">
        <f t="shared" si="16"/>
        <v>-0.410231888639968</v>
      </c>
      <c r="M429" s="85"/>
      <c r="N429" s="113"/>
      <c r="O429" s="113"/>
      <c r="P429" s="193">
        <f t="shared" si="17"/>
        <v>-0.398217919310352</v>
      </c>
      <c r="Q429" s="193">
        <f t="shared" si="17"/>
        <v>-0.356599466912044</v>
      </c>
      <c r="R429" s="193">
        <f t="shared" si="17"/>
        <v>-0.46018073277031</v>
      </c>
      <c r="S429" s="193">
        <f t="shared" si="17"/>
        <v>-0.425929435567165</v>
      </c>
      <c r="U429" s="193"/>
      <c r="AB429" s="198"/>
      <c r="AC429" s="198"/>
      <c r="AD429" s="198"/>
      <c r="AE429" s="198"/>
      <c r="AF429" s="198"/>
    </row>
    <row r="430" spans="1:32">
      <c r="A430" s="156" t="s">
        <v>1295</v>
      </c>
      <c r="B430" s="156"/>
      <c r="C430" s="157" t="s">
        <v>851</v>
      </c>
      <c r="D430" s="157"/>
      <c r="E430" s="167"/>
      <c r="F430" s="168">
        <f>calcs!C423+calcs!H423+calcs!M423+calcs!R423+calcs!W423+calcs!AB423+calcs!AG423+calcs!AL423+calcs!AQ423+calcs!AV423+calcs!BA423+calcs!BF423</f>
        <v>1.78982785440363</v>
      </c>
      <c r="G430" s="168">
        <f>calcs!D423+calcs!I423+calcs!N423+calcs!S423+calcs!X423+calcs!AC423+calcs!AH423+calcs!AM423+calcs!AR423+calcs!AW423+calcs!BB423+calcs!BG423</f>
        <v>2.18103547520199</v>
      </c>
      <c r="H430" s="168">
        <f>calcs!E423+calcs!J423+calcs!O423+calcs!T423+calcs!Y423+calcs!AD423+calcs!AI423+calcs!AN423+calcs!AS423+calcs!AX423+calcs!BC423+calcs!BH423</f>
        <v>2.10859706469704</v>
      </c>
      <c r="I430" s="168">
        <f>calcs!F423+calcs!K423+calcs!P423+calcs!U423+calcs!Z423+calcs!AE423+calcs!AJ423+calcs!AO423+calcs!AT423+calcs!AY423+calcs!BD423+calcs!BI423</f>
        <v>1.54773112978069</v>
      </c>
      <c r="J430" s="168">
        <f>calcs!G423+calcs!L423+calcs!Q423+calcs!V423+calcs!AA423+calcs!AF423+calcs!AK423+calcs!AP423+calcs!AU423+calcs!AZ423+calcs!BE423+calcs!BJ423</f>
        <v>1.72206094542622</v>
      </c>
      <c r="K430" s="22"/>
      <c r="L430" s="175">
        <f t="shared" si="16"/>
        <v>-0.0169417272443512</v>
      </c>
      <c r="M430" s="85"/>
      <c r="N430" s="113"/>
      <c r="O430" s="113"/>
      <c r="P430" s="193">
        <f t="shared" si="17"/>
        <v>0.391207620798361</v>
      </c>
      <c r="Q430" s="193">
        <f t="shared" si="17"/>
        <v>-0.0724384105049438</v>
      </c>
      <c r="R430" s="193">
        <f t="shared" si="17"/>
        <v>-0.560865934916351</v>
      </c>
      <c r="S430" s="193">
        <f t="shared" si="17"/>
        <v>0.174329815645529</v>
      </c>
      <c r="U430" s="193"/>
      <c r="AB430" s="198"/>
      <c r="AC430" s="198"/>
      <c r="AD430" s="198"/>
      <c r="AE430" s="198"/>
      <c r="AF430" s="198"/>
    </row>
    <row r="431" spans="1:32">
      <c r="A431" s="158" t="s">
        <v>1295</v>
      </c>
      <c r="B431" s="158"/>
      <c r="C431" s="159" t="s">
        <v>853</v>
      </c>
      <c r="D431" s="159"/>
      <c r="E431" s="169"/>
      <c r="F431" s="168">
        <f>calcs!C424+calcs!H424+calcs!M424+calcs!R424+calcs!W424+calcs!AB424+calcs!AG424+calcs!AL424+calcs!AQ424+calcs!AV424+calcs!BA424+calcs!BF424</f>
        <v>-2.0761793392778</v>
      </c>
      <c r="G431" s="168">
        <f>calcs!D424+calcs!I424+calcs!N424+calcs!S424+calcs!X424+calcs!AC424+calcs!AH424+calcs!AM424+calcs!AR424+calcs!AW424+calcs!BB424+calcs!BG424</f>
        <v>-2.3247362932303</v>
      </c>
      <c r="H431" s="168">
        <f>calcs!E424+calcs!J424+calcs!O424+calcs!T424+calcs!Y424+calcs!AD424+calcs!AI424+calcs!AN424+calcs!AS424+calcs!AX424+calcs!BC424+calcs!BH424</f>
        <v>-3.06773986502844</v>
      </c>
      <c r="I431" s="168">
        <f>calcs!F424+calcs!K424+calcs!P424+calcs!U424+calcs!Z424+calcs!AE424+calcs!AJ424+calcs!AO424+calcs!AT424+calcs!AY424+calcs!BD424+calcs!BI424</f>
        <v>-3.514195514138</v>
      </c>
      <c r="J431" s="168">
        <f>calcs!G424+calcs!L424+calcs!Q424+calcs!V424+calcs!AA424+calcs!AF424+calcs!AK424+calcs!AP424+calcs!AU424+calcs!AZ424+calcs!BE424+calcs!BJ424</f>
        <v>-3.0927571937432</v>
      </c>
      <c r="K431" s="176"/>
      <c r="L431" s="175">
        <f t="shared" si="16"/>
        <v>-0.25414446361635</v>
      </c>
      <c r="M431" s="85"/>
      <c r="N431" s="113"/>
      <c r="O431" s="113"/>
      <c r="P431" s="193">
        <f t="shared" si="17"/>
        <v>-0.248556953952496</v>
      </c>
      <c r="Q431" s="193">
        <f t="shared" si="17"/>
        <v>-0.743003571798138</v>
      </c>
      <c r="R431" s="193">
        <f t="shared" si="17"/>
        <v>-0.446455649109568</v>
      </c>
      <c r="S431" s="193">
        <f t="shared" si="17"/>
        <v>0.421438320394801</v>
      </c>
      <c r="U431" s="193"/>
      <c r="AB431" s="198"/>
      <c r="AC431" s="198"/>
      <c r="AD431" s="198"/>
      <c r="AE431" s="198"/>
      <c r="AF431" s="198"/>
    </row>
    <row r="432" spans="1:32">
      <c r="A432" s="156" t="s">
        <v>1295</v>
      </c>
      <c r="B432" s="156"/>
      <c r="C432" s="157" t="s">
        <v>855</v>
      </c>
      <c r="D432" s="157"/>
      <c r="E432" s="167"/>
      <c r="F432" s="168">
        <f>calcs!C425+calcs!H425+calcs!M425+calcs!R425+calcs!W425+calcs!AB425+calcs!AG425+calcs!AL425+calcs!AQ425+calcs!AV425+calcs!BA425+calcs!BF425</f>
        <v>1.09964055797753</v>
      </c>
      <c r="G432" s="168">
        <f>calcs!D425+calcs!I425+calcs!N425+calcs!S425+calcs!X425+calcs!AC425+calcs!AH425+calcs!AM425+calcs!AR425+calcs!AW425+calcs!BB425+calcs!BG425</f>
        <v>1.91591217957129</v>
      </c>
      <c r="H432" s="168">
        <f>calcs!E425+calcs!J425+calcs!O425+calcs!T425+calcs!Y425+calcs!AD425+calcs!AI425+calcs!AN425+calcs!AS425+calcs!AX425+calcs!BC425+calcs!BH425</f>
        <v>1.42278121783217</v>
      </c>
      <c r="I432" s="168">
        <f>calcs!F425+calcs!K425+calcs!P425+calcs!U425+calcs!Z425+calcs!AE425+calcs!AJ425+calcs!AO425+calcs!AT425+calcs!AY425+calcs!BD425+calcs!BI425</f>
        <v>1.24364432532849</v>
      </c>
      <c r="J432" s="168">
        <f>calcs!G425+calcs!L425+calcs!Q425+calcs!V425+calcs!AA425+calcs!AF425+calcs!AK425+calcs!AP425+calcs!AU425+calcs!AZ425+calcs!BE425+calcs!BJ425</f>
        <v>1.24434431980328</v>
      </c>
      <c r="K432" s="22"/>
      <c r="L432" s="175">
        <f t="shared" si="16"/>
        <v>0.0361759404564385</v>
      </c>
      <c r="M432" s="85"/>
      <c r="N432" s="113"/>
      <c r="O432" s="113"/>
      <c r="P432" s="193">
        <f t="shared" si="17"/>
        <v>0.816271621593767</v>
      </c>
      <c r="Q432" s="193">
        <f t="shared" si="17"/>
        <v>-0.493130961739119</v>
      </c>
      <c r="R432" s="193">
        <f t="shared" si="17"/>
        <v>-0.179136892503684</v>
      </c>
      <c r="S432" s="193">
        <f t="shared" si="17"/>
        <v>0.000699994474790744</v>
      </c>
      <c r="U432" s="193"/>
      <c r="AB432" s="198"/>
      <c r="AC432" s="198"/>
      <c r="AD432" s="198"/>
      <c r="AE432" s="198"/>
      <c r="AF432" s="198"/>
    </row>
    <row r="433" spans="1:32">
      <c r="A433" s="158" t="s">
        <v>1295</v>
      </c>
      <c r="B433" s="158"/>
      <c r="C433" s="159" t="s">
        <v>857</v>
      </c>
      <c r="D433" s="159"/>
      <c r="E433" s="169"/>
      <c r="F433" s="168">
        <f>calcs!C426+calcs!H426+calcs!M426+calcs!R426+calcs!W426+calcs!AB426+calcs!AG426+calcs!AL426+calcs!AQ426+calcs!AV426+calcs!BA426+calcs!BF426</f>
        <v>1.3880171034091</v>
      </c>
      <c r="G433" s="168">
        <f>calcs!D426+calcs!I426+calcs!N426+calcs!S426+calcs!X426+calcs!AC426+calcs!AH426+calcs!AM426+calcs!AR426+calcs!AW426+calcs!BB426+calcs!BG426</f>
        <v>0.749064154070739</v>
      </c>
      <c r="H433" s="168">
        <f>calcs!E426+calcs!J426+calcs!O426+calcs!T426+calcs!Y426+calcs!AD426+calcs!AI426+calcs!AN426+calcs!AS426+calcs!AX426+calcs!BC426+calcs!BH426</f>
        <v>0.896922648262952</v>
      </c>
      <c r="I433" s="168">
        <f>calcs!F426+calcs!K426+calcs!P426+calcs!U426+calcs!Z426+calcs!AE426+calcs!AJ426+calcs!AO426+calcs!AT426+calcs!AY426+calcs!BD426+calcs!BI426</f>
        <v>0.571508255723844</v>
      </c>
      <c r="J433" s="168">
        <f>calcs!G426+calcs!L426+calcs!Q426+calcs!V426+calcs!AA426+calcs!AF426+calcs!AK426+calcs!AP426+calcs!AU426+calcs!AZ426+calcs!BE426+calcs!BJ426</f>
        <v>0.141334456122626</v>
      </c>
      <c r="K433" s="176"/>
      <c r="L433" s="175">
        <f t="shared" si="16"/>
        <v>-0.31167066182162</v>
      </c>
      <c r="M433" s="85"/>
      <c r="N433" s="113"/>
      <c r="O433" s="113"/>
      <c r="P433" s="193">
        <f t="shared" si="17"/>
        <v>-0.638952949338365</v>
      </c>
      <c r="Q433" s="193">
        <f t="shared" si="17"/>
        <v>0.147858494192213</v>
      </c>
      <c r="R433" s="193">
        <f t="shared" si="17"/>
        <v>-0.325414392539108</v>
      </c>
      <c r="S433" s="193">
        <f t="shared" si="17"/>
        <v>-0.430173799601218</v>
      </c>
      <c r="U433" s="193"/>
      <c r="AB433" s="198"/>
      <c r="AC433" s="198"/>
      <c r="AD433" s="198"/>
      <c r="AE433" s="198"/>
      <c r="AF433" s="198"/>
    </row>
    <row r="434" spans="1:32">
      <c r="A434" s="156" t="s">
        <v>1295</v>
      </c>
      <c r="B434" s="156"/>
      <c r="C434" s="157" t="s">
        <v>859</v>
      </c>
      <c r="D434" s="157"/>
      <c r="E434" s="167"/>
      <c r="F434" s="168">
        <f>calcs!C427+calcs!H427+calcs!M427+calcs!R427+calcs!W427+calcs!AB427+calcs!AG427+calcs!AL427+calcs!AQ427+calcs!AV427+calcs!BA427+calcs!BF427</f>
        <v>1.76377975547732</v>
      </c>
      <c r="G434" s="168">
        <f>calcs!D427+calcs!I427+calcs!N427+calcs!S427+calcs!X427+calcs!AC427+calcs!AH427+calcs!AM427+calcs!AR427+calcs!AW427+calcs!BB427+calcs!BG427</f>
        <v>2.21182736739038</v>
      </c>
      <c r="H434" s="168">
        <f>calcs!E427+calcs!J427+calcs!O427+calcs!T427+calcs!Y427+calcs!AD427+calcs!AI427+calcs!AN427+calcs!AS427+calcs!AX427+calcs!BC427+calcs!BH427</f>
        <v>1.4952512380969</v>
      </c>
      <c r="I434" s="168">
        <f>calcs!F427+calcs!K427+calcs!P427+calcs!U427+calcs!Z427+calcs!AE427+calcs!AJ427+calcs!AO427+calcs!AT427+calcs!AY427+calcs!BD427+calcs!BI427</f>
        <v>1.7155363169283</v>
      </c>
      <c r="J434" s="168">
        <f>calcs!G427+calcs!L427+calcs!Q427+calcs!V427+calcs!AA427+calcs!AF427+calcs!AK427+calcs!AP427+calcs!AU427+calcs!AZ427+calcs!BE427+calcs!BJ427</f>
        <v>0.744485190808983</v>
      </c>
      <c r="K434" s="22"/>
      <c r="L434" s="175">
        <f t="shared" si="16"/>
        <v>-0.254823641167084</v>
      </c>
      <c r="M434" s="85"/>
      <c r="N434" s="113"/>
      <c r="O434" s="113"/>
      <c r="P434" s="193">
        <f t="shared" si="17"/>
        <v>0.448047611913057</v>
      </c>
      <c r="Q434" s="193">
        <f t="shared" si="17"/>
        <v>-0.716576129293477</v>
      </c>
      <c r="R434" s="193">
        <f t="shared" si="17"/>
        <v>0.220285078831402</v>
      </c>
      <c r="S434" s="193">
        <f t="shared" si="17"/>
        <v>-0.971051126119317</v>
      </c>
      <c r="U434" s="193"/>
      <c r="AB434" s="198"/>
      <c r="AC434" s="198"/>
      <c r="AD434" s="198"/>
      <c r="AE434" s="198"/>
      <c r="AF434" s="198"/>
    </row>
    <row r="435" spans="1:32">
      <c r="A435" s="158" t="s">
        <v>1295</v>
      </c>
      <c r="B435" s="158"/>
      <c r="C435" s="159" t="s">
        <v>861</v>
      </c>
      <c r="D435" s="159"/>
      <c r="E435" s="169"/>
      <c r="F435" s="168">
        <f>calcs!C428+calcs!H428+calcs!M428+calcs!R428+calcs!W428+calcs!AB428+calcs!AG428+calcs!AL428+calcs!AQ428+calcs!AV428+calcs!BA428+calcs!BF428</f>
        <v>-1.96168294403288</v>
      </c>
      <c r="G435" s="168">
        <f>calcs!D428+calcs!I428+calcs!N428+calcs!S428+calcs!X428+calcs!AC428+calcs!AH428+calcs!AM428+calcs!AR428+calcs!AW428+calcs!BB428+calcs!BG428</f>
        <v>-0.450328699279324</v>
      </c>
      <c r="H435" s="168">
        <f>calcs!E428+calcs!J428+calcs!O428+calcs!T428+calcs!Y428+calcs!AD428+calcs!AI428+calcs!AN428+calcs!AS428+calcs!AX428+calcs!BC428+calcs!BH428</f>
        <v>-1.47600241298317</v>
      </c>
      <c r="I435" s="168">
        <f>calcs!F428+calcs!K428+calcs!P428+calcs!U428+calcs!Z428+calcs!AE428+calcs!AJ428+calcs!AO428+calcs!AT428+calcs!AY428+calcs!BD428+calcs!BI428</f>
        <v>-0.957781247710542</v>
      </c>
      <c r="J435" s="168">
        <f>calcs!G428+calcs!L428+calcs!Q428+calcs!V428+calcs!AA428+calcs!AF428+calcs!AK428+calcs!AP428+calcs!AU428+calcs!AZ428+calcs!BE428+calcs!BJ428</f>
        <v>-0.819489031864842</v>
      </c>
      <c r="K435" s="176"/>
      <c r="L435" s="175">
        <f t="shared" si="16"/>
        <v>0.285548478042009</v>
      </c>
      <c r="M435" s="85"/>
      <c r="N435" s="113"/>
      <c r="O435" s="113"/>
      <c r="P435" s="193">
        <f t="shared" si="17"/>
        <v>1.51135424475356</v>
      </c>
      <c r="Q435" s="193">
        <f t="shared" si="17"/>
        <v>-1.02567371370384</v>
      </c>
      <c r="R435" s="193">
        <f t="shared" si="17"/>
        <v>0.518221165272624</v>
      </c>
      <c r="S435" s="193">
        <f t="shared" si="17"/>
        <v>0.138292215845699</v>
      </c>
      <c r="U435" s="193"/>
      <c r="AB435" s="198"/>
      <c r="AC435" s="198"/>
      <c r="AD435" s="198"/>
      <c r="AE435" s="198"/>
      <c r="AF435" s="198"/>
    </row>
    <row r="436" spans="1:32">
      <c r="A436" s="156" t="s">
        <v>1295</v>
      </c>
      <c r="B436" s="156"/>
      <c r="C436" s="157" t="s">
        <v>863</v>
      </c>
      <c r="D436" s="157"/>
      <c r="E436" s="167"/>
      <c r="F436" s="168">
        <f>calcs!C429+calcs!H429+calcs!M429+calcs!R429+calcs!W429+calcs!AB429+calcs!AG429+calcs!AL429+calcs!AQ429+calcs!AV429+calcs!BA429+calcs!BF429</f>
        <v>0.870274670321395</v>
      </c>
      <c r="G436" s="168">
        <f>calcs!D429+calcs!I429+calcs!N429+calcs!S429+calcs!X429+calcs!AC429+calcs!AH429+calcs!AM429+calcs!AR429+calcs!AW429+calcs!BB429+calcs!BG429</f>
        <v>0.999669796679906</v>
      </c>
      <c r="H436" s="168">
        <f>calcs!E429+calcs!J429+calcs!O429+calcs!T429+calcs!Y429+calcs!AD429+calcs!AI429+calcs!AN429+calcs!AS429+calcs!AX429+calcs!BC429+calcs!BH429</f>
        <v>0.384111638982442</v>
      </c>
      <c r="I436" s="168">
        <f>calcs!F429+calcs!K429+calcs!P429+calcs!U429+calcs!Z429+calcs!AE429+calcs!AJ429+calcs!AO429+calcs!AT429+calcs!AY429+calcs!BD429+calcs!BI429</f>
        <v>0.999520760755344</v>
      </c>
      <c r="J436" s="168">
        <f>calcs!G429+calcs!L429+calcs!Q429+calcs!V429+calcs!AA429+calcs!AF429+calcs!AK429+calcs!AP429+calcs!AU429+calcs!AZ429+calcs!BE429+calcs!BJ429</f>
        <v>0.725463085052353</v>
      </c>
      <c r="K436" s="22"/>
      <c r="L436" s="175">
        <f t="shared" si="16"/>
        <v>-0.0362028963172605</v>
      </c>
      <c r="M436" s="85"/>
      <c r="N436" s="113"/>
      <c r="O436" s="113"/>
      <c r="P436" s="193">
        <f t="shared" si="17"/>
        <v>0.129395126358511</v>
      </c>
      <c r="Q436" s="193">
        <f t="shared" si="17"/>
        <v>-0.615558157697464</v>
      </c>
      <c r="R436" s="193">
        <f t="shared" si="17"/>
        <v>0.615409121772901</v>
      </c>
      <c r="S436" s="193">
        <f t="shared" si="17"/>
        <v>-0.27405767570299</v>
      </c>
      <c r="U436" s="193"/>
      <c r="AB436" s="198"/>
      <c r="AC436" s="198"/>
      <c r="AD436" s="198"/>
      <c r="AE436" s="198"/>
      <c r="AF436" s="198"/>
    </row>
    <row r="437" spans="1:32">
      <c r="A437" s="158" t="s">
        <v>1295</v>
      </c>
      <c r="B437" s="158"/>
      <c r="C437" s="159" t="s">
        <v>865</v>
      </c>
      <c r="D437" s="159"/>
      <c r="E437" s="169"/>
      <c r="F437" s="168">
        <f>calcs!C430+calcs!H430+calcs!M430+calcs!R430+calcs!W430+calcs!AB430+calcs!AG430+calcs!AL430+calcs!AQ430+calcs!AV430+calcs!BA430+calcs!BF430</f>
        <v>-2.82346156437992</v>
      </c>
      <c r="G437" s="168">
        <f>calcs!D430+calcs!I430+calcs!N430+calcs!S430+calcs!X430+calcs!AC430+calcs!AH430+calcs!AM430+calcs!AR430+calcs!AW430+calcs!BB430+calcs!BG430</f>
        <v>-2.87547372555903</v>
      </c>
      <c r="H437" s="168">
        <f>calcs!E430+calcs!J430+calcs!O430+calcs!T430+calcs!Y430+calcs!AD430+calcs!AI430+calcs!AN430+calcs!AS430+calcs!AX430+calcs!BC430+calcs!BH430</f>
        <v>-2.81821361780998</v>
      </c>
      <c r="I437" s="168">
        <f>calcs!F430+calcs!K430+calcs!P430+calcs!U430+calcs!Z430+calcs!AE430+calcs!AJ430+calcs!AO430+calcs!AT430+calcs!AY430+calcs!BD430+calcs!BI430</f>
        <v>-2.61347257060791</v>
      </c>
      <c r="J437" s="168">
        <f>calcs!G430+calcs!L430+calcs!Q430+calcs!V430+calcs!AA430+calcs!AF430+calcs!AK430+calcs!AP430+calcs!AU430+calcs!AZ430+calcs!BE430+calcs!BJ430</f>
        <v>-2.40500997310199</v>
      </c>
      <c r="K437" s="176"/>
      <c r="L437" s="175">
        <f t="shared" si="16"/>
        <v>0.104612897819483</v>
      </c>
      <c r="M437" s="85"/>
      <c r="N437" s="113"/>
      <c r="O437" s="113"/>
      <c r="P437" s="193">
        <f t="shared" si="17"/>
        <v>-0.0520121611791122</v>
      </c>
      <c r="Q437" s="193">
        <f t="shared" si="17"/>
        <v>0.0572601077490535</v>
      </c>
      <c r="R437" s="193">
        <f t="shared" si="17"/>
        <v>0.204741047202068</v>
      </c>
      <c r="S437" s="193">
        <f t="shared" si="17"/>
        <v>0.208462597505924</v>
      </c>
      <c r="U437" s="193"/>
      <c r="AB437" s="198"/>
      <c r="AC437" s="198"/>
      <c r="AD437" s="198"/>
      <c r="AE437" s="198"/>
      <c r="AF437" s="198"/>
    </row>
    <row r="438" spans="1:32">
      <c r="A438" s="156" t="s">
        <v>1295</v>
      </c>
      <c r="B438" s="156"/>
      <c r="C438" s="157" t="s">
        <v>867</v>
      </c>
      <c r="D438" s="157"/>
      <c r="E438" s="167"/>
      <c r="F438" s="168">
        <f>calcs!C431+calcs!H431+calcs!M431+calcs!R431+calcs!W431+calcs!AB431+calcs!AG431+calcs!AL431+calcs!AQ431+calcs!AV431+calcs!BA431+calcs!BF431</f>
        <v>0.22105619657806</v>
      </c>
      <c r="G438" s="168">
        <f>calcs!D431+calcs!I431+calcs!N431+calcs!S431+calcs!X431+calcs!AC431+calcs!AH431+calcs!AM431+calcs!AR431+calcs!AW431+calcs!BB431+calcs!BG431</f>
        <v>1.18286919049299</v>
      </c>
      <c r="H438" s="168">
        <f>calcs!E431+calcs!J431+calcs!O431+calcs!T431+calcs!Y431+calcs!AD431+calcs!AI431+calcs!AN431+calcs!AS431+calcs!AX431+calcs!BC431+calcs!BH431</f>
        <v>0.0618273038682962</v>
      </c>
      <c r="I438" s="168">
        <f>calcs!F431+calcs!K431+calcs!P431+calcs!U431+calcs!Z431+calcs!AE431+calcs!AJ431+calcs!AO431+calcs!AT431+calcs!AY431+calcs!BD431+calcs!BI431</f>
        <v>0.488330246776875</v>
      </c>
      <c r="J438" s="168">
        <f>calcs!G431+calcs!L431+calcs!Q431+calcs!V431+calcs!AA431+calcs!AF431+calcs!AK431+calcs!AP431+calcs!AU431+calcs!AZ431+calcs!BE431+calcs!BJ431</f>
        <v>0.762089495447007</v>
      </c>
      <c r="K438" s="22"/>
      <c r="L438" s="175">
        <f t="shared" si="16"/>
        <v>0.135258324717237</v>
      </c>
      <c r="M438" s="85"/>
      <c r="N438" s="113"/>
      <c r="O438" s="113"/>
      <c r="P438" s="193">
        <f t="shared" si="17"/>
        <v>0.961812993914929</v>
      </c>
      <c r="Q438" s="193">
        <f t="shared" si="17"/>
        <v>-1.12104188662469</v>
      </c>
      <c r="R438" s="193">
        <f t="shared" si="17"/>
        <v>0.426502942908579</v>
      </c>
      <c r="S438" s="193">
        <f t="shared" si="17"/>
        <v>0.273759248670132</v>
      </c>
      <c r="U438" s="193"/>
      <c r="AB438" s="198"/>
      <c r="AC438" s="198"/>
      <c r="AD438" s="198"/>
      <c r="AE438" s="198"/>
      <c r="AF438" s="198"/>
    </row>
    <row r="439" spans="1:32">
      <c r="A439" s="158" t="s">
        <v>1295</v>
      </c>
      <c r="B439" s="158"/>
      <c r="C439" s="159" t="s">
        <v>869</v>
      </c>
      <c r="D439" s="159"/>
      <c r="E439" s="169"/>
      <c r="F439" s="168">
        <f>calcs!C432+calcs!H432+calcs!M432+calcs!R432+calcs!W432+calcs!AB432+calcs!AG432+calcs!AL432+calcs!AQ432+calcs!AV432+calcs!BA432+calcs!BF432</f>
        <v>0.223247115122071</v>
      </c>
      <c r="G439" s="168">
        <f>calcs!D432+calcs!I432+calcs!N432+calcs!S432+calcs!X432+calcs!AC432+calcs!AH432+calcs!AM432+calcs!AR432+calcs!AW432+calcs!BB432+calcs!BG432</f>
        <v>-0.717084609021899</v>
      </c>
      <c r="H439" s="168">
        <f>calcs!E432+calcs!J432+calcs!O432+calcs!T432+calcs!Y432+calcs!AD432+calcs!AI432+calcs!AN432+calcs!AS432+calcs!AX432+calcs!BC432+calcs!BH432</f>
        <v>-1.44431317213253</v>
      </c>
      <c r="I439" s="168">
        <f>calcs!F432+calcs!K432+calcs!P432+calcs!U432+calcs!Z432+calcs!AE432+calcs!AJ432+calcs!AO432+calcs!AT432+calcs!AY432+calcs!BD432+calcs!BI432</f>
        <v>-1.11834023576235</v>
      </c>
      <c r="J439" s="168">
        <f>calcs!G432+calcs!L432+calcs!Q432+calcs!V432+calcs!AA432+calcs!AF432+calcs!AK432+calcs!AP432+calcs!AU432+calcs!AZ432+calcs!BE432+calcs!BJ432</f>
        <v>-1.13103367103707</v>
      </c>
      <c r="K439" s="176"/>
      <c r="L439" s="175">
        <f t="shared" si="16"/>
        <v>-0.338570196539786</v>
      </c>
      <c r="M439" s="85"/>
      <c r="N439" s="113"/>
      <c r="O439" s="113"/>
      <c r="P439" s="193">
        <f t="shared" si="17"/>
        <v>-0.940331724143969</v>
      </c>
      <c r="Q439" s="193">
        <f t="shared" si="17"/>
        <v>-0.727228563110629</v>
      </c>
      <c r="R439" s="193">
        <f t="shared" si="17"/>
        <v>0.32597293637018</v>
      </c>
      <c r="S439" s="193">
        <f t="shared" si="17"/>
        <v>-0.0126934352747239</v>
      </c>
      <c r="U439" s="193"/>
      <c r="AB439" s="198"/>
      <c r="AC439" s="198"/>
      <c r="AD439" s="198"/>
      <c r="AE439" s="198"/>
      <c r="AF439" s="198"/>
    </row>
    <row r="440" spans="1:32">
      <c r="A440" s="156" t="s">
        <v>1295</v>
      </c>
      <c r="B440" s="156"/>
      <c r="C440" s="157" t="s">
        <v>871</v>
      </c>
      <c r="D440" s="157"/>
      <c r="E440" s="167"/>
      <c r="F440" s="168">
        <f>calcs!C433+calcs!H433+calcs!M433+calcs!R433+calcs!W433+calcs!AB433+calcs!AG433+calcs!AL433+calcs!AQ433+calcs!AV433+calcs!BA433+calcs!BF433</f>
        <v>-4.82556224878</v>
      </c>
      <c r="G440" s="168">
        <f>calcs!D433+calcs!I433+calcs!N433+calcs!S433+calcs!X433+calcs!AC433+calcs!AH433+calcs!AM433+calcs!AR433+calcs!AW433+calcs!BB433+calcs!BG433</f>
        <v>-4.21210483595784</v>
      </c>
      <c r="H440" s="168">
        <f>calcs!E433+calcs!J433+calcs!O433+calcs!T433+calcs!Y433+calcs!AD433+calcs!AI433+calcs!AN433+calcs!AS433+calcs!AX433+calcs!BC433+calcs!BH433</f>
        <v>-4.20945537365793</v>
      </c>
      <c r="I440" s="168">
        <f>calcs!F433+calcs!K433+calcs!P433+calcs!U433+calcs!Z433+calcs!AE433+calcs!AJ433+calcs!AO433+calcs!AT433+calcs!AY433+calcs!BD433+calcs!BI433</f>
        <v>-4.98628642633489</v>
      </c>
      <c r="J440" s="168">
        <f>calcs!G433+calcs!L433+calcs!Q433+calcs!V433+calcs!AA433+calcs!AF433+calcs!AK433+calcs!AP433+calcs!AU433+calcs!AZ433+calcs!BE433+calcs!BJ433</f>
        <v>-4.89625588045896</v>
      </c>
      <c r="K440" s="22"/>
      <c r="L440" s="175">
        <f t="shared" si="16"/>
        <v>-0.0176734079197407</v>
      </c>
      <c r="M440" s="85"/>
      <c r="N440" s="113"/>
      <c r="O440" s="113"/>
      <c r="P440" s="193">
        <f t="shared" si="17"/>
        <v>0.613457412822161</v>
      </c>
      <c r="Q440" s="193">
        <f t="shared" si="17"/>
        <v>0.00264946229990404</v>
      </c>
      <c r="R440" s="193">
        <f t="shared" si="17"/>
        <v>-0.776831052676955</v>
      </c>
      <c r="S440" s="193">
        <f t="shared" si="17"/>
        <v>0.0900305458759272</v>
      </c>
      <c r="U440" s="193"/>
      <c r="AB440" s="198"/>
      <c r="AC440" s="198"/>
      <c r="AD440" s="198"/>
      <c r="AE440" s="198"/>
      <c r="AF440" s="198"/>
    </row>
    <row r="441" spans="1:32">
      <c r="A441" s="158" t="s">
        <v>1295</v>
      </c>
      <c r="B441" s="158"/>
      <c r="C441" s="159" t="s">
        <v>873</v>
      </c>
      <c r="D441" s="159"/>
      <c r="E441" s="169"/>
      <c r="F441" s="168">
        <f>calcs!C434+calcs!H434+calcs!M434+calcs!R434+calcs!W434+calcs!AB434+calcs!AG434+calcs!AL434+calcs!AQ434+calcs!AV434+calcs!BA434+calcs!BF434</f>
        <v>-1.15409483566826</v>
      </c>
      <c r="G441" s="168">
        <f>calcs!D434+calcs!I434+calcs!N434+calcs!S434+calcs!X434+calcs!AC434+calcs!AH434+calcs!AM434+calcs!AR434+calcs!AW434+calcs!BB434+calcs!BG434</f>
        <v>-1.99417777295657</v>
      </c>
      <c r="H441" s="168">
        <f>calcs!E434+calcs!J434+calcs!O434+calcs!T434+calcs!Y434+calcs!AD434+calcs!AI434+calcs!AN434+calcs!AS434+calcs!AX434+calcs!BC434+calcs!BH434</f>
        <v>-1.4074428172237</v>
      </c>
      <c r="I441" s="168">
        <f>calcs!F434+calcs!K434+calcs!P434+calcs!U434+calcs!Z434+calcs!AE434+calcs!AJ434+calcs!AO434+calcs!AT434+calcs!AY434+calcs!BD434+calcs!BI434</f>
        <v>-1.79212134817991</v>
      </c>
      <c r="J441" s="168">
        <f>calcs!G434+calcs!L434+calcs!Q434+calcs!V434+calcs!AA434+calcs!AF434+calcs!AK434+calcs!AP434+calcs!AU434+calcs!AZ434+calcs!BE434+calcs!BJ434</f>
        <v>-2.11320650875898</v>
      </c>
      <c r="K441" s="176"/>
      <c r="L441" s="175">
        <f t="shared" si="16"/>
        <v>-0.239777918272678</v>
      </c>
      <c r="M441" s="85"/>
      <c r="N441" s="113"/>
      <c r="O441" s="113"/>
      <c r="P441" s="193">
        <f t="shared" si="17"/>
        <v>-0.840082937288308</v>
      </c>
      <c r="Q441" s="193">
        <f t="shared" si="17"/>
        <v>0.586734955732866</v>
      </c>
      <c r="R441" s="193">
        <f t="shared" si="17"/>
        <v>-0.384678530956202</v>
      </c>
      <c r="S441" s="193">
        <f t="shared" si="17"/>
        <v>-0.321085160579069</v>
      </c>
      <c r="U441" s="193"/>
      <c r="AB441" s="198"/>
      <c r="AC441" s="198"/>
      <c r="AD441" s="198"/>
      <c r="AE441" s="198"/>
      <c r="AF441" s="198"/>
    </row>
    <row r="442" spans="1:32">
      <c r="A442" s="156" t="s">
        <v>1295</v>
      </c>
      <c r="B442" s="156"/>
      <c r="C442" s="157" t="s">
        <v>875</v>
      </c>
      <c r="D442" s="157"/>
      <c r="E442" s="167"/>
      <c r="F442" s="168">
        <f>calcs!C435+calcs!H435+calcs!M435+calcs!R435+calcs!W435+calcs!AB435+calcs!AG435+calcs!AL435+calcs!AQ435+calcs!AV435+calcs!BA435+calcs!BF435</f>
        <v>-2.67422242027743</v>
      </c>
      <c r="G442" s="168">
        <f>calcs!D435+calcs!I435+calcs!N435+calcs!S435+calcs!X435+calcs!AC435+calcs!AH435+calcs!AM435+calcs!AR435+calcs!AW435+calcs!BB435+calcs!BG435</f>
        <v>-3.60232921731416</v>
      </c>
      <c r="H442" s="168">
        <f>calcs!E435+calcs!J435+calcs!O435+calcs!T435+calcs!Y435+calcs!AD435+calcs!AI435+calcs!AN435+calcs!AS435+calcs!AX435+calcs!BC435+calcs!BH435</f>
        <v>-3.47664514029789</v>
      </c>
      <c r="I442" s="168">
        <f>calcs!F435+calcs!K435+calcs!P435+calcs!U435+calcs!Z435+calcs!AE435+calcs!AJ435+calcs!AO435+calcs!AT435+calcs!AY435+calcs!BD435+calcs!BI435</f>
        <v>-3.61425365687692</v>
      </c>
      <c r="J442" s="168">
        <f>calcs!G435+calcs!L435+calcs!Q435+calcs!V435+calcs!AA435+calcs!AF435+calcs!AK435+calcs!AP435+calcs!AU435+calcs!AZ435+calcs!BE435+calcs!BJ435</f>
        <v>-4.00729226644195</v>
      </c>
      <c r="K442" s="22"/>
      <c r="L442" s="175">
        <f t="shared" si="16"/>
        <v>-0.333267461541128</v>
      </c>
      <c r="M442" s="85"/>
      <c r="N442" s="113"/>
      <c r="O442" s="113"/>
      <c r="P442" s="193">
        <f t="shared" si="17"/>
        <v>-0.928106797036732</v>
      </c>
      <c r="Q442" s="193">
        <f t="shared" si="17"/>
        <v>0.125684077016272</v>
      </c>
      <c r="R442" s="193">
        <f t="shared" si="17"/>
        <v>-0.137608516579029</v>
      </c>
      <c r="S442" s="193">
        <f t="shared" si="17"/>
        <v>-0.393038609565025</v>
      </c>
      <c r="U442" s="193"/>
      <c r="AB442" s="198"/>
      <c r="AC442" s="198"/>
      <c r="AD442" s="198"/>
      <c r="AE442" s="198"/>
      <c r="AF442" s="198"/>
    </row>
    <row r="443" spans="1:32">
      <c r="A443" s="158" t="s">
        <v>1295</v>
      </c>
      <c r="B443" s="158"/>
      <c r="C443" s="159" t="s">
        <v>877</v>
      </c>
      <c r="D443" s="159"/>
      <c r="E443" s="169"/>
      <c r="F443" s="168">
        <f>calcs!C436+calcs!H436+calcs!M436+calcs!R436+calcs!W436+calcs!AB436+calcs!AG436+calcs!AL436+calcs!AQ436+calcs!AV436+calcs!BA436+calcs!BF436</f>
        <v>-1.07487871791022</v>
      </c>
      <c r="G443" s="168">
        <f>calcs!D436+calcs!I436+calcs!N436+calcs!S436+calcs!X436+calcs!AC436+calcs!AH436+calcs!AM436+calcs!AR436+calcs!AW436+calcs!BB436+calcs!BG436</f>
        <v>-0.820372132754862</v>
      </c>
      <c r="H443" s="168">
        <f>calcs!E436+calcs!J436+calcs!O436+calcs!T436+calcs!Y436+calcs!AD436+calcs!AI436+calcs!AN436+calcs!AS436+calcs!AX436+calcs!BC436+calcs!BH436</f>
        <v>-0.621206706180588</v>
      </c>
      <c r="I443" s="168">
        <f>calcs!F436+calcs!K436+calcs!P436+calcs!U436+calcs!Z436+calcs!AE436+calcs!AJ436+calcs!AO436+calcs!AT436+calcs!AY436+calcs!BD436+calcs!BI436</f>
        <v>-1.17558428316533</v>
      </c>
      <c r="J443" s="168">
        <f>calcs!G436+calcs!L436+calcs!Q436+calcs!V436+calcs!AA436+calcs!AF436+calcs!AK436+calcs!AP436+calcs!AU436+calcs!AZ436+calcs!BE436+calcs!BJ436</f>
        <v>-1.90392941484132</v>
      </c>
      <c r="K443" s="176"/>
      <c r="L443" s="175">
        <f t="shared" si="16"/>
        <v>-0.207262674232775</v>
      </c>
      <c r="M443" s="85"/>
      <c r="N443" s="113"/>
      <c r="O443" s="113"/>
      <c r="P443" s="193">
        <f t="shared" si="17"/>
        <v>0.25450658515536</v>
      </c>
      <c r="Q443" s="193">
        <f t="shared" si="17"/>
        <v>0.199165426574274</v>
      </c>
      <c r="R443" s="193">
        <f t="shared" si="17"/>
        <v>-0.554377576984743</v>
      </c>
      <c r="S443" s="193">
        <f t="shared" si="17"/>
        <v>-0.728345131675993</v>
      </c>
      <c r="U443" s="193"/>
      <c r="AB443" s="198"/>
      <c r="AC443" s="198"/>
      <c r="AD443" s="198"/>
      <c r="AE443" s="198"/>
      <c r="AF443" s="198"/>
    </row>
    <row r="444" spans="1:32">
      <c r="A444" s="156" t="s">
        <v>1296</v>
      </c>
      <c r="B444" s="156"/>
      <c r="C444" s="157" t="s">
        <v>24</v>
      </c>
      <c r="D444" s="157"/>
      <c r="E444" s="167"/>
      <c r="F444" s="168">
        <f>calcs!C437+calcs!H437+calcs!M437+calcs!R437+calcs!W437+calcs!AB437+calcs!AG437+calcs!AL437+calcs!AQ437+calcs!AV437+calcs!BA437+calcs!BF437</f>
        <v>6.27027291224621</v>
      </c>
      <c r="G444" s="168">
        <f>calcs!D437+calcs!I437+calcs!N437+calcs!S437+calcs!X437+calcs!AC437+calcs!AH437+calcs!AM437+calcs!AR437+calcs!AW437+calcs!BB437+calcs!BG437</f>
        <v>6.59046824767212</v>
      </c>
      <c r="H444" s="168">
        <f>calcs!E437+calcs!J437+calcs!O437+calcs!T437+calcs!Y437+calcs!AD437+calcs!AI437+calcs!AN437+calcs!AS437+calcs!AX437+calcs!BC437+calcs!BH437</f>
        <v>6.97607896861632</v>
      </c>
      <c r="I444" s="168">
        <f>calcs!F437+calcs!K437+calcs!P437+calcs!U437+calcs!Z437+calcs!AE437+calcs!AJ437+calcs!AO437+calcs!AT437+calcs!AY437+calcs!BD437+calcs!BI437</f>
        <v>6.67964579818064</v>
      </c>
      <c r="J444" s="168">
        <f>calcs!G437+calcs!L437+calcs!Q437+calcs!V437+calcs!AA437+calcs!AF437+calcs!AK437+calcs!AP437+calcs!AU437+calcs!AZ437+calcs!BE437+calcs!BJ437</f>
        <v>7.87823719706804</v>
      </c>
      <c r="K444" s="22"/>
      <c r="L444" s="175">
        <f t="shared" si="16"/>
        <v>0.401991071205458</v>
      </c>
      <c r="M444" s="85"/>
      <c r="N444" s="113"/>
      <c r="O444" s="113"/>
      <c r="P444" s="193">
        <f t="shared" si="17"/>
        <v>0.320195335425908</v>
      </c>
      <c r="Q444" s="193">
        <f t="shared" si="17"/>
        <v>0.385610720944205</v>
      </c>
      <c r="R444" s="193">
        <f t="shared" si="17"/>
        <v>-0.296433170435682</v>
      </c>
      <c r="S444" s="193">
        <f t="shared" si="17"/>
        <v>1.1985913988874</v>
      </c>
      <c r="U444" s="193"/>
      <c r="AB444" s="198"/>
      <c r="AC444" s="198"/>
      <c r="AD444" s="198"/>
      <c r="AE444" s="198"/>
      <c r="AF444" s="198"/>
    </row>
    <row r="445" spans="1:32">
      <c r="A445" s="158" t="s">
        <v>1296</v>
      </c>
      <c r="B445" s="158"/>
      <c r="C445" s="159" t="s">
        <v>880</v>
      </c>
      <c r="D445" s="159"/>
      <c r="E445" s="169"/>
      <c r="F445" s="168">
        <f>calcs!C438+calcs!H438+calcs!M438+calcs!R438+calcs!W438+calcs!AB438+calcs!AG438+calcs!AL438+calcs!AQ438+calcs!AV438+calcs!BA438+calcs!BF438</f>
        <v>7.13837623208259</v>
      </c>
      <c r="G445" s="168">
        <f>calcs!D438+calcs!I438+calcs!N438+calcs!S438+calcs!X438+calcs!AC438+calcs!AH438+calcs!AM438+calcs!AR438+calcs!AW438+calcs!BB438+calcs!BG438</f>
        <v>7.64124210276576</v>
      </c>
      <c r="H445" s="168">
        <f>calcs!E438+calcs!J438+calcs!O438+calcs!T438+calcs!Y438+calcs!AD438+calcs!AI438+calcs!AN438+calcs!AS438+calcs!AX438+calcs!BC438+calcs!BH438</f>
        <v>7.64617159873022</v>
      </c>
      <c r="I445" s="168">
        <f>calcs!F438+calcs!K438+calcs!P438+calcs!U438+calcs!Z438+calcs!AE438+calcs!AJ438+calcs!AO438+calcs!AT438+calcs!AY438+calcs!BD438+calcs!BI438</f>
        <v>7.89193873106802</v>
      </c>
      <c r="J445" s="168">
        <f>calcs!G438+calcs!L438+calcs!Q438+calcs!V438+calcs!AA438+calcs!AF438+calcs!AK438+calcs!AP438+calcs!AU438+calcs!AZ438+calcs!BE438+calcs!BJ438</f>
        <v>7.69645153444867</v>
      </c>
      <c r="K445" s="176"/>
      <c r="L445" s="175">
        <f t="shared" si="16"/>
        <v>0.139518825591521</v>
      </c>
      <c r="M445" s="85"/>
      <c r="N445" s="113"/>
      <c r="O445" s="113"/>
      <c r="P445" s="193">
        <f t="shared" si="17"/>
        <v>0.502865870683175</v>
      </c>
      <c r="Q445" s="193">
        <f t="shared" si="17"/>
        <v>0.00492949596445946</v>
      </c>
      <c r="R445" s="193">
        <f t="shared" si="17"/>
        <v>0.245767132337799</v>
      </c>
      <c r="S445" s="193">
        <f t="shared" si="17"/>
        <v>-0.195487196619349</v>
      </c>
      <c r="U445" s="193"/>
      <c r="AB445" s="198"/>
      <c r="AC445" s="198"/>
      <c r="AD445" s="198"/>
      <c r="AE445" s="198"/>
      <c r="AF445" s="198"/>
    </row>
    <row r="446" spans="1:32">
      <c r="A446" s="156" t="s">
        <v>1296</v>
      </c>
      <c r="B446" s="156"/>
      <c r="C446" s="157" t="s">
        <v>882</v>
      </c>
      <c r="D446" s="157"/>
      <c r="E446" s="167"/>
      <c r="F446" s="168">
        <f>calcs!C439+calcs!H439+calcs!M439+calcs!R439+calcs!W439+calcs!AB439+calcs!AG439+calcs!AL439+calcs!AQ439+calcs!AV439+calcs!BA439+calcs!BF439</f>
        <v>3.26041767742943</v>
      </c>
      <c r="G446" s="168">
        <f>calcs!D439+calcs!I439+calcs!N439+calcs!S439+calcs!X439+calcs!AC439+calcs!AH439+calcs!AM439+calcs!AR439+calcs!AW439+calcs!BB439+calcs!BG439</f>
        <v>2.9986895748983</v>
      </c>
      <c r="H446" s="168">
        <f>calcs!E439+calcs!J439+calcs!O439+calcs!T439+calcs!Y439+calcs!AD439+calcs!AI439+calcs!AN439+calcs!AS439+calcs!AX439+calcs!BC439+calcs!BH439</f>
        <v>3.43918354210647</v>
      </c>
      <c r="I446" s="168">
        <f>calcs!F439+calcs!K439+calcs!P439+calcs!U439+calcs!Z439+calcs!AE439+calcs!AJ439+calcs!AO439+calcs!AT439+calcs!AY439+calcs!BD439+calcs!BI439</f>
        <v>4.25290722343539</v>
      </c>
      <c r="J446" s="168">
        <f>calcs!G439+calcs!L439+calcs!Q439+calcs!V439+calcs!AA439+calcs!AF439+calcs!AK439+calcs!AP439+calcs!AU439+calcs!AZ439+calcs!BE439+calcs!BJ439</f>
        <v>3.7370883294381</v>
      </c>
      <c r="K446" s="22"/>
      <c r="L446" s="175">
        <f t="shared" si="16"/>
        <v>0.119167663002169</v>
      </c>
      <c r="M446" s="85"/>
      <c r="N446" s="113"/>
      <c r="O446" s="113"/>
      <c r="P446" s="193">
        <f t="shared" si="17"/>
        <v>-0.26172810253113</v>
      </c>
      <c r="Q446" s="193">
        <f t="shared" si="17"/>
        <v>0.440493967208173</v>
      </c>
      <c r="R446" s="193">
        <f t="shared" si="17"/>
        <v>0.813723681328919</v>
      </c>
      <c r="S446" s="193">
        <f t="shared" si="17"/>
        <v>-0.515818893997286</v>
      </c>
      <c r="U446" s="193"/>
      <c r="AB446" s="198"/>
      <c r="AC446" s="198"/>
      <c r="AD446" s="198"/>
      <c r="AE446" s="198"/>
      <c r="AF446" s="198"/>
    </row>
    <row r="447" spans="1:32">
      <c r="A447" s="158" t="s">
        <v>1296</v>
      </c>
      <c r="B447" s="158"/>
      <c r="C447" s="159" t="s">
        <v>884</v>
      </c>
      <c r="D447" s="159"/>
      <c r="E447" s="169"/>
      <c r="F447" s="168">
        <f>calcs!C440+calcs!H440+calcs!M440+calcs!R440+calcs!W440+calcs!AB440+calcs!AG440+calcs!AL440+calcs!AQ440+calcs!AV440+calcs!BA440+calcs!BF440</f>
        <v>-2.34825035408123</v>
      </c>
      <c r="G447" s="168">
        <f>calcs!D440+calcs!I440+calcs!N440+calcs!S440+calcs!X440+calcs!AC440+calcs!AH440+calcs!AM440+calcs!AR440+calcs!AW440+calcs!BB440+calcs!BG440</f>
        <v>-2.52940276278267</v>
      </c>
      <c r="H447" s="168">
        <f>calcs!E440+calcs!J440+calcs!O440+calcs!T440+calcs!Y440+calcs!AD440+calcs!AI440+calcs!AN440+calcs!AS440+calcs!AX440+calcs!BC440+calcs!BH440</f>
        <v>-1.93398804908916</v>
      </c>
      <c r="I447" s="168">
        <f>calcs!F440+calcs!K440+calcs!P440+calcs!U440+calcs!Z440+calcs!AE440+calcs!AJ440+calcs!AO440+calcs!AT440+calcs!AY440+calcs!BD440+calcs!BI440</f>
        <v>-3.12961685231329</v>
      </c>
      <c r="J447" s="168">
        <f>calcs!G440+calcs!L440+calcs!Q440+calcs!V440+calcs!AA440+calcs!AF440+calcs!AK440+calcs!AP440+calcs!AU440+calcs!AZ440+calcs!BE440+calcs!BJ440</f>
        <v>-3.83783850260231</v>
      </c>
      <c r="K447" s="176"/>
      <c r="L447" s="175">
        <f t="shared" si="16"/>
        <v>-0.37239703713027</v>
      </c>
      <c r="M447" s="85"/>
      <c r="N447" s="113"/>
      <c r="O447" s="113"/>
      <c r="P447" s="193">
        <f t="shared" si="17"/>
        <v>-0.181152408701434</v>
      </c>
      <c r="Q447" s="193">
        <f t="shared" si="17"/>
        <v>0.595414713693507</v>
      </c>
      <c r="R447" s="193">
        <f t="shared" si="17"/>
        <v>-1.19562880322413</v>
      </c>
      <c r="S447" s="193">
        <f t="shared" si="17"/>
        <v>-0.708221650289018</v>
      </c>
      <c r="U447" s="193"/>
      <c r="AB447" s="198"/>
      <c r="AC447" s="198"/>
      <c r="AD447" s="198"/>
      <c r="AE447" s="198"/>
      <c r="AF447" s="198"/>
    </row>
    <row r="448" spans="1:32">
      <c r="A448" s="156" t="s">
        <v>1296</v>
      </c>
      <c r="B448" s="156"/>
      <c r="C448" s="157" t="s">
        <v>886</v>
      </c>
      <c r="D448" s="157"/>
      <c r="E448" s="167"/>
      <c r="F448" s="168">
        <f>calcs!C441+calcs!H441+calcs!M441+calcs!R441+calcs!W441+calcs!AB441+calcs!AG441+calcs!AL441+calcs!AQ441+calcs!AV441+calcs!BA441+calcs!BF441</f>
        <v>9.72870468566642</v>
      </c>
      <c r="G448" s="168">
        <f>calcs!D441+calcs!I441+calcs!N441+calcs!S441+calcs!X441+calcs!AC441+calcs!AH441+calcs!AM441+calcs!AR441+calcs!AW441+calcs!BB441+calcs!BG441</f>
        <v>10.1556320639533</v>
      </c>
      <c r="H448" s="168">
        <f>calcs!E441+calcs!J441+calcs!O441+calcs!T441+calcs!Y441+calcs!AD441+calcs!AI441+calcs!AN441+calcs!AS441+calcs!AX441+calcs!BC441+calcs!BH441</f>
        <v>10.2113873307815</v>
      </c>
      <c r="I448" s="168">
        <f>calcs!F441+calcs!K441+calcs!P441+calcs!U441+calcs!Z441+calcs!AE441+calcs!AJ441+calcs!AO441+calcs!AT441+calcs!AY441+calcs!BD441+calcs!BI441</f>
        <v>10.9274953242991</v>
      </c>
      <c r="J448" s="168">
        <f>calcs!G441+calcs!L441+calcs!Q441+calcs!V441+calcs!AA441+calcs!AF441+calcs!AK441+calcs!AP441+calcs!AU441+calcs!AZ441+calcs!BE441+calcs!BJ441</f>
        <v>10.6606067934982</v>
      </c>
      <c r="K448" s="22"/>
      <c r="L448" s="175">
        <f t="shared" si="16"/>
        <v>0.232975526957957</v>
      </c>
      <c r="M448" s="85"/>
      <c r="N448" s="113"/>
      <c r="O448" s="113"/>
      <c r="P448" s="193">
        <f t="shared" si="17"/>
        <v>0.426927378286923</v>
      </c>
      <c r="Q448" s="193">
        <f t="shared" si="17"/>
        <v>0.0557552668281573</v>
      </c>
      <c r="R448" s="193">
        <f t="shared" si="17"/>
        <v>0.716107993517637</v>
      </c>
      <c r="S448" s="193">
        <f t="shared" si="17"/>
        <v>-0.266888530800891</v>
      </c>
      <c r="U448" s="193"/>
      <c r="AB448" s="198"/>
      <c r="AC448" s="198"/>
      <c r="AD448" s="198"/>
      <c r="AE448" s="198"/>
      <c r="AF448" s="198"/>
    </row>
    <row r="449" spans="1:32">
      <c r="A449" s="158" t="s">
        <v>1296</v>
      </c>
      <c r="B449" s="158"/>
      <c r="C449" s="159" t="s">
        <v>888</v>
      </c>
      <c r="D449" s="159"/>
      <c r="E449" s="169"/>
      <c r="F449" s="168">
        <f>calcs!C442+calcs!H442+calcs!M442+calcs!R442+calcs!W442+calcs!AB442+calcs!AG442+calcs!AL442+calcs!AQ442+calcs!AV442+calcs!BA442+calcs!BF442</f>
        <v>-0.798159772577735</v>
      </c>
      <c r="G449" s="168">
        <f>calcs!D442+calcs!I442+calcs!N442+calcs!S442+calcs!X442+calcs!AC442+calcs!AH442+calcs!AM442+calcs!AR442+calcs!AW442+calcs!BB442+calcs!BG442</f>
        <v>-0.214218225044181</v>
      </c>
      <c r="H449" s="168">
        <f>calcs!E442+calcs!J442+calcs!O442+calcs!T442+calcs!Y442+calcs!AD442+calcs!AI442+calcs!AN442+calcs!AS442+calcs!AX442+calcs!BC442+calcs!BH442</f>
        <v>-1.07428654750196</v>
      </c>
      <c r="I449" s="168">
        <f>calcs!F442+calcs!K442+calcs!P442+calcs!U442+calcs!Z442+calcs!AE442+calcs!AJ442+calcs!AO442+calcs!AT442+calcs!AY442+calcs!BD442+calcs!BI442</f>
        <v>-1.42140312338577</v>
      </c>
      <c r="J449" s="168">
        <f>calcs!G442+calcs!L442+calcs!Q442+calcs!V442+calcs!AA442+calcs!AF442+calcs!AK442+calcs!AP442+calcs!AU442+calcs!AZ442+calcs!BE442+calcs!BJ442</f>
        <v>-1.60141874048827</v>
      </c>
      <c r="K449" s="176"/>
      <c r="L449" s="175">
        <f t="shared" si="16"/>
        <v>-0.200814741977633</v>
      </c>
      <c r="M449" s="85"/>
      <c r="N449" s="113"/>
      <c r="O449" s="113"/>
      <c r="P449" s="193">
        <f t="shared" si="17"/>
        <v>0.583941547533554</v>
      </c>
      <c r="Q449" s="193">
        <f t="shared" si="17"/>
        <v>-0.860068322457779</v>
      </c>
      <c r="R449" s="193">
        <f t="shared" si="17"/>
        <v>-0.347116575883806</v>
      </c>
      <c r="S449" s="193">
        <f t="shared" si="17"/>
        <v>-0.1800156171025</v>
      </c>
      <c r="U449" s="193"/>
      <c r="AB449" s="198"/>
      <c r="AC449" s="198"/>
      <c r="AD449" s="198"/>
      <c r="AE449" s="198"/>
      <c r="AF449" s="198"/>
    </row>
    <row r="450" spans="1:32">
      <c r="A450" s="156" t="s">
        <v>1296</v>
      </c>
      <c r="B450" s="156"/>
      <c r="C450" s="157" t="s">
        <v>890</v>
      </c>
      <c r="D450" s="157"/>
      <c r="E450" s="167"/>
      <c r="F450" s="168">
        <f>calcs!C443+calcs!H443+calcs!M443+calcs!R443+calcs!W443+calcs!AB443+calcs!AG443+calcs!AL443+calcs!AQ443+calcs!AV443+calcs!BA443+calcs!BF443</f>
        <v>3.19349668811366</v>
      </c>
      <c r="G450" s="168">
        <f>calcs!D443+calcs!I443+calcs!N443+calcs!S443+calcs!X443+calcs!AC443+calcs!AH443+calcs!AM443+calcs!AR443+calcs!AW443+calcs!BB443+calcs!BG443</f>
        <v>3.12163301951182</v>
      </c>
      <c r="H450" s="168">
        <f>calcs!E443+calcs!J443+calcs!O443+calcs!T443+calcs!Y443+calcs!AD443+calcs!AI443+calcs!AN443+calcs!AS443+calcs!AX443+calcs!BC443+calcs!BH443</f>
        <v>3.53181127646121</v>
      </c>
      <c r="I450" s="168">
        <f>calcs!F443+calcs!K443+calcs!P443+calcs!U443+calcs!Z443+calcs!AE443+calcs!AJ443+calcs!AO443+calcs!AT443+calcs!AY443+calcs!BD443+calcs!BI443</f>
        <v>3.94720921229344</v>
      </c>
      <c r="J450" s="168">
        <f>calcs!G443+calcs!L443+calcs!Q443+calcs!V443+calcs!AA443+calcs!AF443+calcs!AK443+calcs!AP443+calcs!AU443+calcs!AZ443+calcs!BE443+calcs!BJ443</f>
        <v>3.77229790084435</v>
      </c>
      <c r="K450" s="22"/>
      <c r="L450" s="175">
        <f t="shared" si="16"/>
        <v>0.144700303182672</v>
      </c>
      <c r="M450" s="85"/>
      <c r="N450" s="113"/>
      <c r="O450" s="113"/>
      <c r="P450" s="193">
        <f t="shared" si="17"/>
        <v>-0.0718636686018383</v>
      </c>
      <c r="Q450" s="193">
        <f t="shared" si="17"/>
        <v>0.41017825694939</v>
      </c>
      <c r="R450" s="193">
        <f t="shared" si="17"/>
        <v>0.415397935832228</v>
      </c>
      <c r="S450" s="193">
        <f t="shared" si="17"/>
        <v>-0.17491131144909</v>
      </c>
      <c r="U450" s="193"/>
      <c r="AB450" s="198"/>
      <c r="AC450" s="198"/>
      <c r="AD450" s="198"/>
      <c r="AE450" s="198"/>
      <c r="AF450" s="198"/>
    </row>
    <row r="451" spans="1:32">
      <c r="A451" s="158" t="s">
        <v>1296</v>
      </c>
      <c r="B451" s="158"/>
      <c r="C451" s="159" t="s">
        <v>892</v>
      </c>
      <c r="D451" s="159"/>
      <c r="E451" s="169"/>
      <c r="F451" s="168">
        <f>calcs!C444+calcs!H444+calcs!M444+calcs!R444+calcs!W444+calcs!AB444+calcs!AG444+calcs!AL444+calcs!AQ444+calcs!AV444+calcs!BA444+calcs!BF444</f>
        <v>10.6073002279628</v>
      </c>
      <c r="G451" s="168">
        <f>calcs!D444+calcs!I444+calcs!N444+calcs!S444+calcs!X444+calcs!AC444+calcs!AH444+calcs!AM444+calcs!AR444+calcs!AW444+calcs!BB444+calcs!BG444</f>
        <v>11.1333314352795</v>
      </c>
      <c r="H451" s="168">
        <f>calcs!E444+calcs!J444+calcs!O444+calcs!T444+calcs!Y444+calcs!AD444+calcs!AI444+calcs!AN444+calcs!AS444+calcs!AX444+calcs!BC444+calcs!BH444</f>
        <v>11.6562106885652</v>
      </c>
      <c r="I451" s="168">
        <f>calcs!F444+calcs!K444+calcs!P444+calcs!U444+calcs!Z444+calcs!AE444+calcs!AJ444+calcs!AO444+calcs!AT444+calcs!AY444+calcs!BD444+calcs!BI444</f>
        <v>12.3737780902975</v>
      </c>
      <c r="J451" s="168">
        <f>calcs!G444+calcs!L444+calcs!Q444+calcs!V444+calcs!AA444+calcs!AF444+calcs!AK444+calcs!AP444+calcs!AU444+calcs!AZ444+calcs!BE444+calcs!BJ444</f>
        <v>11.8089192390234</v>
      </c>
      <c r="K451" s="176"/>
      <c r="L451" s="175">
        <f t="shared" si="16"/>
        <v>0.300404752765135</v>
      </c>
      <c r="M451" s="85"/>
      <c r="N451" s="113"/>
      <c r="O451" s="113"/>
      <c r="P451" s="193">
        <f t="shared" si="17"/>
        <v>0.526031207316663</v>
      </c>
      <c r="Q451" s="193">
        <f t="shared" si="17"/>
        <v>0.522879253285742</v>
      </c>
      <c r="R451" s="193">
        <f t="shared" si="17"/>
        <v>0.717567401732225</v>
      </c>
      <c r="S451" s="193">
        <f t="shared" si="17"/>
        <v>-0.564858851274092</v>
      </c>
      <c r="U451" s="193"/>
      <c r="AB451" s="198"/>
      <c r="AC451" s="198"/>
      <c r="AD451" s="198"/>
      <c r="AE451" s="198"/>
      <c r="AF451" s="198"/>
    </row>
    <row r="452" spans="1:32">
      <c r="A452" s="156" t="s">
        <v>1296</v>
      </c>
      <c r="B452" s="156"/>
      <c r="C452" s="157" t="s">
        <v>894</v>
      </c>
      <c r="D452" s="157"/>
      <c r="E452" s="167"/>
      <c r="F452" s="168">
        <f>calcs!C445+calcs!H445+calcs!M445+calcs!R445+calcs!W445+calcs!AB445+calcs!AG445+calcs!AL445+calcs!AQ445+calcs!AV445+calcs!BA445+calcs!BF445</f>
        <v>5.96071818095166</v>
      </c>
      <c r="G452" s="168">
        <f>calcs!D445+calcs!I445+calcs!N445+calcs!S445+calcs!X445+calcs!AC445+calcs!AH445+calcs!AM445+calcs!AR445+calcs!AW445+calcs!BB445+calcs!BG445</f>
        <v>5.86282044102721</v>
      </c>
      <c r="H452" s="168">
        <f>calcs!E445+calcs!J445+calcs!O445+calcs!T445+calcs!Y445+calcs!AD445+calcs!AI445+calcs!AN445+calcs!AS445+calcs!AX445+calcs!BC445+calcs!BH445</f>
        <v>5.7479127785425</v>
      </c>
      <c r="I452" s="168">
        <f>calcs!F445+calcs!K445+calcs!P445+calcs!U445+calcs!Z445+calcs!AE445+calcs!AJ445+calcs!AO445+calcs!AT445+calcs!AY445+calcs!BD445+calcs!BI445</f>
        <v>6.57321210493491</v>
      </c>
      <c r="J452" s="168">
        <f>calcs!G445+calcs!L445+calcs!Q445+calcs!V445+calcs!AA445+calcs!AF445+calcs!AK445+calcs!AP445+calcs!AU445+calcs!AZ445+calcs!BE445+calcs!BJ445</f>
        <v>6.50891917376534</v>
      </c>
      <c r="K452" s="22"/>
      <c r="L452" s="175">
        <f t="shared" si="16"/>
        <v>0.137050248203419</v>
      </c>
      <c r="M452" s="85"/>
      <c r="N452" s="113"/>
      <c r="O452" s="113"/>
      <c r="P452" s="193">
        <f t="shared" si="17"/>
        <v>-0.0978977399244467</v>
      </c>
      <c r="Q452" s="193">
        <f t="shared" si="17"/>
        <v>-0.114907662484715</v>
      </c>
      <c r="R452" s="193">
        <f t="shared" si="17"/>
        <v>0.825299326392408</v>
      </c>
      <c r="S452" s="193">
        <f t="shared" si="17"/>
        <v>-0.0642929311695699</v>
      </c>
      <c r="U452" s="193"/>
      <c r="AB452" s="198"/>
      <c r="AC452" s="198"/>
      <c r="AD452" s="198"/>
      <c r="AE452" s="198"/>
      <c r="AF452" s="198"/>
    </row>
    <row r="453" spans="1:32">
      <c r="A453" s="158" t="s">
        <v>1296</v>
      </c>
      <c r="B453" s="158"/>
      <c r="C453" s="159" t="s">
        <v>896</v>
      </c>
      <c r="D453" s="159"/>
      <c r="E453" s="169"/>
      <c r="F453" s="168">
        <f>calcs!C446+calcs!H446+calcs!M446+calcs!R446+calcs!W446+calcs!AB446+calcs!AG446+calcs!AL446+calcs!AQ446+calcs!AV446+calcs!BA446+calcs!BF446</f>
        <v>5.42803386869083</v>
      </c>
      <c r="G453" s="168">
        <f>calcs!D446+calcs!I446+calcs!N446+calcs!S446+calcs!X446+calcs!AC446+calcs!AH446+calcs!AM446+calcs!AR446+calcs!AW446+calcs!BB446+calcs!BG446</f>
        <v>4.9122378295398</v>
      </c>
      <c r="H453" s="168">
        <f>calcs!E446+calcs!J446+calcs!O446+calcs!T446+calcs!Y446+calcs!AD446+calcs!AI446+calcs!AN446+calcs!AS446+calcs!AX446+calcs!BC446+calcs!BH446</f>
        <v>4.82151883329612</v>
      </c>
      <c r="I453" s="168">
        <f>calcs!F446+calcs!K446+calcs!P446+calcs!U446+calcs!Z446+calcs!AE446+calcs!AJ446+calcs!AO446+calcs!AT446+calcs!AY446+calcs!BD446+calcs!BI446</f>
        <v>4.26535715690581</v>
      </c>
      <c r="J453" s="168">
        <f>calcs!G446+calcs!L446+calcs!Q446+calcs!V446+calcs!AA446+calcs!AF446+calcs!AK446+calcs!AP446+calcs!AU446+calcs!AZ446+calcs!BE446+calcs!BJ446</f>
        <v>3.98759783966473</v>
      </c>
      <c r="K453" s="176"/>
      <c r="L453" s="175">
        <f t="shared" si="16"/>
        <v>-0.360109007256526</v>
      </c>
      <c r="M453" s="85"/>
      <c r="N453" s="113"/>
      <c r="O453" s="113"/>
      <c r="P453" s="193">
        <f t="shared" si="17"/>
        <v>-0.51579603915103</v>
      </c>
      <c r="Q453" s="193">
        <f t="shared" si="17"/>
        <v>-0.0907189962436803</v>
      </c>
      <c r="R453" s="193">
        <f t="shared" si="17"/>
        <v>-0.556161676390313</v>
      </c>
      <c r="S453" s="193">
        <f t="shared" si="17"/>
        <v>-0.277759317241079</v>
      </c>
      <c r="U453" s="193"/>
      <c r="AB453" s="198"/>
      <c r="AC453" s="198"/>
      <c r="AD453" s="198"/>
      <c r="AE453" s="198"/>
      <c r="AF453" s="198"/>
    </row>
    <row r="454" spans="1:32">
      <c r="A454" s="156" t="s">
        <v>1296</v>
      </c>
      <c r="B454" s="156"/>
      <c r="C454" s="157" t="s">
        <v>898</v>
      </c>
      <c r="D454" s="157"/>
      <c r="E454" s="167"/>
      <c r="F454" s="168">
        <f>calcs!C447+calcs!H447+calcs!M447+calcs!R447+calcs!W447+calcs!AB447+calcs!AG447+calcs!AL447+calcs!AQ447+calcs!AV447+calcs!BA447+calcs!BF447</f>
        <v>8.71424999304436</v>
      </c>
      <c r="G454" s="168">
        <f>calcs!D447+calcs!I447+calcs!N447+calcs!S447+calcs!X447+calcs!AC447+calcs!AH447+calcs!AM447+calcs!AR447+calcs!AW447+calcs!BB447+calcs!BG447</f>
        <v>8.07980502492868</v>
      </c>
      <c r="H454" s="168">
        <f>calcs!E447+calcs!J447+calcs!O447+calcs!T447+calcs!Y447+calcs!AD447+calcs!AI447+calcs!AN447+calcs!AS447+calcs!AX447+calcs!BC447+calcs!BH447</f>
        <v>8.22610322392103</v>
      </c>
      <c r="I454" s="168">
        <f>calcs!F447+calcs!K447+calcs!P447+calcs!U447+calcs!Z447+calcs!AE447+calcs!AJ447+calcs!AO447+calcs!AT447+calcs!AY447+calcs!BD447+calcs!BI447</f>
        <v>7.33000242760384</v>
      </c>
      <c r="J454" s="168">
        <f>calcs!G447+calcs!L447+calcs!Q447+calcs!V447+calcs!AA447+calcs!AF447+calcs!AK447+calcs!AP447+calcs!AU447+calcs!AZ447+calcs!BE447+calcs!BJ447</f>
        <v>7.33705772555643</v>
      </c>
      <c r="K454" s="22"/>
      <c r="L454" s="175">
        <f t="shared" si="16"/>
        <v>-0.344298066871984</v>
      </c>
      <c r="M454" s="85"/>
      <c r="N454" s="113"/>
      <c r="O454" s="113"/>
      <c r="P454" s="193">
        <f t="shared" si="17"/>
        <v>-0.63444496811568</v>
      </c>
      <c r="Q454" s="193">
        <f t="shared" si="17"/>
        <v>0.146298198992348</v>
      </c>
      <c r="R454" s="193">
        <f t="shared" si="17"/>
        <v>-0.896100796317194</v>
      </c>
      <c r="S454" s="193">
        <f t="shared" si="17"/>
        <v>0.00705529795258997</v>
      </c>
      <c r="U454" s="193"/>
      <c r="AB454" s="198"/>
      <c r="AC454" s="198"/>
      <c r="AD454" s="198"/>
      <c r="AE454" s="198"/>
      <c r="AF454" s="198"/>
    </row>
    <row r="455" spans="1:32">
      <c r="A455" s="158" t="s">
        <v>1296</v>
      </c>
      <c r="B455" s="158"/>
      <c r="C455" s="159" t="s">
        <v>900</v>
      </c>
      <c r="D455" s="159"/>
      <c r="E455" s="169"/>
      <c r="F455" s="168">
        <f>calcs!C448+calcs!H448+calcs!M448+calcs!R448+calcs!W448+calcs!AB448+calcs!AG448+calcs!AL448+calcs!AQ448+calcs!AV448+calcs!BA448+calcs!BF448</f>
        <v>10.17568466096</v>
      </c>
      <c r="G455" s="168">
        <f>calcs!D448+calcs!I448+calcs!N448+calcs!S448+calcs!X448+calcs!AC448+calcs!AH448+calcs!AM448+calcs!AR448+calcs!AW448+calcs!BB448+calcs!BG448</f>
        <v>9.93979302609459</v>
      </c>
      <c r="H455" s="168">
        <f>calcs!E448+calcs!J448+calcs!O448+calcs!T448+calcs!Y448+calcs!AD448+calcs!AI448+calcs!AN448+calcs!AS448+calcs!AX448+calcs!BC448+calcs!BH448</f>
        <v>9.72609450801239</v>
      </c>
      <c r="I455" s="168">
        <f>calcs!F448+calcs!K448+calcs!P448+calcs!U448+calcs!Z448+calcs!AE448+calcs!AJ448+calcs!AO448+calcs!AT448+calcs!AY448+calcs!BD448+calcs!BI448</f>
        <v>10.733163926145</v>
      </c>
      <c r="J455" s="168">
        <f>calcs!G448+calcs!L448+calcs!Q448+calcs!V448+calcs!AA448+calcs!AF448+calcs!AK448+calcs!AP448+calcs!AU448+calcs!AZ448+calcs!BE448+calcs!BJ448</f>
        <v>10.1262079276874</v>
      </c>
      <c r="K455" s="176"/>
      <c r="L455" s="175">
        <f t="shared" si="16"/>
        <v>-0.012369183318143</v>
      </c>
      <c r="M455" s="85"/>
      <c r="N455" s="113"/>
      <c r="O455" s="113"/>
      <c r="P455" s="193">
        <f t="shared" si="17"/>
        <v>-0.235891634865364</v>
      </c>
      <c r="Q455" s="193">
        <f t="shared" si="17"/>
        <v>-0.213698518082195</v>
      </c>
      <c r="R455" s="193">
        <f t="shared" si="17"/>
        <v>1.00706941813264</v>
      </c>
      <c r="S455" s="193">
        <f t="shared" si="17"/>
        <v>-0.606955998457654</v>
      </c>
      <c r="U455" s="193"/>
      <c r="AB455" s="198"/>
      <c r="AC455" s="198"/>
      <c r="AD455" s="198"/>
      <c r="AE455" s="198"/>
      <c r="AF455" s="198"/>
    </row>
    <row r="456" spans="1:32">
      <c r="A456" s="156" t="s">
        <v>1296</v>
      </c>
      <c r="B456" s="156"/>
      <c r="C456" s="157" t="s">
        <v>902</v>
      </c>
      <c r="D456" s="157"/>
      <c r="E456" s="167"/>
      <c r="F456" s="168">
        <f>calcs!C449+calcs!H449+calcs!M449+calcs!R449+calcs!W449+calcs!AB449+calcs!AG449+calcs!AL449+calcs!AQ449+calcs!AV449+calcs!BA449+calcs!BF449</f>
        <v>3.26473025881563</v>
      </c>
      <c r="G456" s="168">
        <f>calcs!D449+calcs!I449+calcs!N449+calcs!S449+calcs!X449+calcs!AC449+calcs!AH449+calcs!AM449+calcs!AR449+calcs!AW449+calcs!BB449+calcs!BG449</f>
        <v>3.22751611795928</v>
      </c>
      <c r="H456" s="168">
        <f>calcs!E449+calcs!J449+calcs!O449+calcs!T449+calcs!Y449+calcs!AD449+calcs!AI449+calcs!AN449+calcs!AS449+calcs!AX449+calcs!BC449+calcs!BH449</f>
        <v>3.29621528138444</v>
      </c>
      <c r="I456" s="168">
        <f>calcs!F449+calcs!K449+calcs!P449+calcs!U449+calcs!Z449+calcs!AE449+calcs!AJ449+calcs!AO449+calcs!AT449+calcs!AY449+calcs!BD449+calcs!BI449</f>
        <v>2.77262730692189</v>
      </c>
      <c r="J456" s="168">
        <f>calcs!G449+calcs!L449+calcs!Q449+calcs!V449+calcs!AA449+calcs!AF449+calcs!AK449+calcs!AP449+calcs!AU449+calcs!AZ449+calcs!BE449+calcs!BJ449</f>
        <v>1.68957258336319</v>
      </c>
      <c r="K456" s="22"/>
      <c r="L456" s="175">
        <f t="shared" si="16"/>
        <v>-0.393789418863111</v>
      </c>
      <c r="M456" s="85"/>
      <c r="N456" s="113"/>
      <c r="O456" s="113"/>
      <c r="P456" s="193">
        <f t="shared" si="17"/>
        <v>-0.0372141408563542</v>
      </c>
      <c r="Q456" s="193">
        <f t="shared" si="17"/>
        <v>0.0686991634251659</v>
      </c>
      <c r="R456" s="193">
        <f t="shared" si="17"/>
        <v>-0.523587974462556</v>
      </c>
      <c r="S456" s="193">
        <f t="shared" si="17"/>
        <v>-1.0830547235587</v>
      </c>
      <c r="U456" s="193"/>
      <c r="AB456" s="198"/>
      <c r="AC456" s="198"/>
      <c r="AD456" s="198"/>
      <c r="AE456" s="198"/>
      <c r="AF456" s="198"/>
    </row>
    <row r="457" spans="1:32">
      <c r="A457" s="158" t="s">
        <v>1296</v>
      </c>
      <c r="B457" s="158"/>
      <c r="C457" s="159" t="s">
        <v>904</v>
      </c>
      <c r="D457" s="159"/>
      <c r="E457" s="169"/>
      <c r="F457" s="168">
        <f>calcs!C450+calcs!H450+calcs!M450+calcs!R450+calcs!W450+calcs!AB450+calcs!AG450+calcs!AL450+calcs!AQ450+calcs!AV450+calcs!BA450+calcs!BF450</f>
        <v>-1.21291388266467</v>
      </c>
      <c r="G457" s="168">
        <f>calcs!D450+calcs!I450+calcs!N450+calcs!S450+calcs!X450+calcs!AC450+calcs!AH450+calcs!AM450+calcs!AR450+calcs!AW450+calcs!BB450+calcs!BG450</f>
        <v>-0.104607534570698</v>
      </c>
      <c r="H457" s="168">
        <f>calcs!E450+calcs!J450+calcs!O450+calcs!T450+calcs!Y450+calcs!AD450+calcs!AI450+calcs!AN450+calcs!AS450+calcs!AX450+calcs!BC450+calcs!BH450</f>
        <v>-0.514215220125722</v>
      </c>
      <c r="I457" s="168">
        <f>calcs!F450+calcs!K450+calcs!P450+calcs!U450+calcs!Z450+calcs!AE450+calcs!AJ450+calcs!AO450+calcs!AT450+calcs!AY450+calcs!BD450+calcs!BI450</f>
        <v>-1.16509561327164</v>
      </c>
      <c r="J457" s="168">
        <f>calcs!G450+calcs!L450+calcs!Q450+calcs!V450+calcs!AA450+calcs!AF450+calcs!AK450+calcs!AP450+calcs!AU450+calcs!AZ450+calcs!BE450+calcs!BJ450</f>
        <v>-1.18897146219682</v>
      </c>
      <c r="K457" s="176"/>
      <c r="L457" s="175">
        <f t="shared" si="16"/>
        <v>0.00598560511696394</v>
      </c>
      <c r="M457" s="85"/>
      <c r="N457" s="113"/>
      <c r="O457" s="113"/>
      <c r="P457" s="193">
        <f t="shared" si="17"/>
        <v>1.10830634809397</v>
      </c>
      <c r="Q457" s="193">
        <f t="shared" si="17"/>
        <v>-0.409607685555025</v>
      </c>
      <c r="R457" s="193">
        <f t="shared" si="17"/>
        <v>-0.650880393145916</v>
      </c>
      <c r="S457" s="193">
        <f t="shared" si="17"/>
        <v>-0.0238758489251789</v>
      </c>
      <c r="U457" s="193"/>
      <c r="AB457" s="198"/>
      <c r="AC457" s="198"/>
      <c r="AD457" s="198"/>
      <c r="AE457" s="198"/>
      <c r="AF457" s="198"/>
    </row>
    <row r="458" spans="1:32">
      <c r="A458" s="156" t="s">
        <v>1296</v>
      </c>
      <c r="B458" s="156"/>
      <c r="C458" s="157" t="s">
        <v>906</v>
      </c>
      <c r="D458" s="157"/>
      <c r="E458" s="167"/>
      <c r="F458" s="168">
        <f>calcs!C451+calcs!H451+calcs!M451+calcs!R451+calcs!W451+calcs!AB451+calcs!AG451+calcs!AL451+calcs!AQ451+calcs!AV451+calcs!BA451+calcs!BF451</f>
        <v>6.7514371954738</v>
      </c>
      <c r="G458" s="168">
        <f>calcs!D451+calcs!I451+calcs!N451+calcs!S451+calcs!X451+calcs!AC451+calcs!AH451+calcs!AM451+calcs!AR451+calcs!AW451+calcs!BB451+calcs!BG451</f>
        <v>6.4400438050754</v>
      </c>
      <c r="H458" s="168">
        <f>calcs!E451+calcs!J451+calcs!O451+calcs!T451+calcs!Y451+calcs!AD451+calcs!AI451+calcs!AN451+calcs!AS451+calcs!AX451+calcs!BC451+calcs!BH451</f>
        <v>6.95847923201727</v>
      </c>
      <c r="I458" s="168">
        <f>calcs!F451+calcs!K451+calcs!P451+calcs!U451+calcs!Z451+calcs!AE451+calcs!AJ451+calcs!AO451+calcs!AT451+calcs!AY451+calcs!BD451+calcs!BI451</f>
        <v>7.25479737963342</v>
      </c>
      <c r="J458" s="168">
        <f>calcs!G451+calcs!L451+calcs!Q451+calcs!V451+calcs!AA451+calcs!AF451+calcs!AK451+calcs!AP451+calcs!AU451+calcs!AZ451+calcs!BE451+calcs!BJ451</f>
        <v>7.05643412382689</v>
      </c>
      <c r="K458" s="22"/>
      <c r="L458" s="175">
        <f t="shared" si="16"/>
        <v>0.0762492320882706</v>
      </c>
      <c r="M458" s="85"/>
      <c r="N458" s="113"/>
      <c r="O458" s="113"/>
      <c r="P458" s="193">
        <f t="shared" si="17"/>
        <v>-0.311393390398405</v>
      </c>
      <c r="Q458" s="193">
        <f t="shared" si="17"/>
        <v>0.518435426941869</v>
      </c>
      <c r="R458" s="193">
        <f t="shared" si="17"/>
        <v>0.296318147616154</v>
      </c>
      <c r="S458" s="193">
        <f t="shared" si="17"/>
        <v>-0.198363255806536</v>
      </c>
      <c r="U458" s="193"/>
      <c r="AB458" s="198"/>
      <c r="AC458" s="198"/>
      <c r="AD458" s="198"/>
      <c r="AE458" s="198"/>
      <c r="AF458" s="198"/>
    </row>
    <row r="459" spans="1:32">
      <c r="A459" s="158" t="s">
        <v>1296</v>
      </c>
      <c r="B459" s="158"/>
      <c r="C459" s="159" t="s">
        <v>908</v>
      </c>
      <c r="D459" s="159"/>
      <c r="E459" s="169"/>
      <c r="F459" s="168">
        <f>calcs!C452+calcs!H452+calcs!M452+calcs!R452+calcs!W452+calcs!AB452+calcs!AG452+calcs!AL452+calcs!AQ452+calcs!AV452+calcs!BA452+calcs!BF452</f>
        <v>-2.33817850115708</v>
      </c>
      <c r="G459" s="168">
        <f>calcs!D452+calcs!I452+calcs!N452+calcs!S452+calcs!X452+calcs!AC452+calcs!AH452+calcs!AM452+calcs!AR452+calcs!AW452+calcs!BB452+calcs!BG452</f>
        <v>-2.37393623287956</v>
      </c>
      <c r="H459" s="168">
        <f>calcs!E452+calcs!J452+calcs!O452+calcs!T452+calcs!Y452+calcs!AD452+calcs!AI452+calcs!AN452+calcs!AS452+calcs!AX452+calcs!BC452+calcs!BH452</f>
        <v>-1.29237779332201</v>
      </c>
      <c r="I459" s="168">
        <f>calcs!F452+calcs!K452+calcs!P452+calcs!U452+calcs!Z452+calcs!AE452+calcs!AJ452+calcs!AO452+calcs!AT452+calcs!AY452+calcs!BD452+calcs!BI452</f>
        <v>-3.40153959972897</v>
      </c>
      <c r="J459" s="168">
        <f>calcs!G452+calcs!L452+calcs!Q452+calcs!V452+calcs!AA452+calcs!AF452+calcs!AK452+calcs!AP452+calcs!AU452+calcs!AZ452+calcs!BE452+calcs!BJ452</f>
        <v>-2.97064470281402</v>
      </c>
      <c r="K459" s="176"/>
      <c r="L459" s="175">
        <f t="shared" si="16"/>
        <v>-0.158116550414234</v>
      </c>
      <c r="M459" s="85"/>
      <c r="N459" s="113"/>
      <c r="O459" s="113"/>
      <c r="P459" s="193">
        <f t="shared" si="17"/>
        <v>-0.0357577317224766</v>
      </c>
      <c r="Q459" s="193">
        <f t="shared" si="17"/>
        <v>1.08155843955755</v>
      </c>
      <c r="R459" s="193">
        <f t="shared" si="17"/>
        <v>-2.10916180640695</v>
      </c>
      <c r="S459" s="193">
        <f t="shared" si="17"/>
        <v>0.430894896914948</v>
      </c>
      <c r="U459" s="193"/>
      <c r="AB459" s="198"/>
      <c r="AC459" s="198"/>
      <c r="AD459" s="198"/>
      <c r="AE459" s="198"/>
      <c r="AF459" s="198"/>
    </row>
    <row r="460" spans="1:32">
      <c r="A460" s="156" t="s">
        <v>1296</v>
      </c>
      <c r="B460" s="156"/>
      <c r="C460" s="157" t="s">
        <v>910</v>
      </c>
      <c r="D460" s="157"/>
      <c r="E460" s="167"/>
      <c r="F460" s="168">
        <f>calcs!C453+calcs!H453+calcs!M453+calcs!R453+calcs!W453+calcs!AB453+calcs!AG453+calcs!AL453+calcs!AQ453+calcs!AV453+calcs!BA453+calcs!BF453</f>
        <v>9.22610472291434</v>
      </c>
      <c r="G460" s="168">
        <f>calcs!D453+calcs!I453+calcs!N453+calcs!S453+calcs!X453+calcs!AC453+calcs!AH453+calcs!AM453+calcs!AR453+calcs!AW453+calcs!BB453+calcs!BG453</f>
        <v>9.11313048628445</v>
      </c>
      <c r="H460" s="168">
        <f>calcs!E453+calcs!J453+calcs!O453+calcs!T453+calcs!Y453+calcs!AD453+calcs!AI453+calcs!AN453+calcs!AS453+calcs!AX453+calcs!BC453+calcs!BH453</f>
        <v>9.62302030478555</v>
      </c>
      <c r="I460" s="168">
        <f>calcs!F453+calcs!K453+calcs!P453+calcs!U453+calcs!Z453+calcs!AE453+calcs!AJ453+calcs!AO453+calcs!AT453+calcs!AY453+calcs!BD453+calcs!BI453</f>
        <v>9.76165951119659</v>
      </c>
      <c r="J460" s="168">
        <f>calcs!G453+calcs!L453+calcs!Q453+calcs!V453+calcs!AA453+calcs!AF453+calcs!AK453+calcs!AP453+calcs!AU453+calcs!AZ453+calcs!BE453+calcs!BJ453</f>
        <v>9.54733318251859</v>
      </c>
      <c r="K460" s="22"/>
      <c r="L460" s="175">
        <f t="shared" si="16"/>
        <v>0.0803071149010632</v>
      </c>
      <c r="M460" s="85"/>
      <c r="N460" s="113"/>
      <c r="O460" s="113"/>
      <c r="P460" s="193">
        <f t="shared" si="17"/>
        <v>-0.112974236629881</v>
      </c>
      <c r="Q460" s="193">
        <f t="shared" si="17"/>
        <v>0.509889818501094</v>
      </c>
      <c r="R460" s="193">
        <f t="shared" si="17"/>
        <v>0.138639206411039</v>
      </c>
      <c r="S460" s="193">
        <f t="shared" si="17"/>
        <v>-0.214326328677998</v>
      </c>
      <c r="U460" s="193"/>
      <c r="AB460" s="198"/>
      <c r="AC460" s="198"/>
      <c r="AD460" s="198"/>
      <c r="AE460" s="198"/>
      <c r="AF460" s="198"/>
    </row>
    <row r="461" spans="1:32">
      <c r="A461" s="158" t="s">
        <v>1296</v>
      </c>
      <c r="B461" s="158"/>
      <c r="C461" s="159" t="s">
        <v>61</v>
      </c>
      <c r="D461" s="159"/>
      <c r="E461" s="169"/>
      <c r="F461" s="168">
        <f>calcs!C454+calcs!H454+calcs!M454+calcs!R454+calcs!W454+calcs!AB454+calcs!AG454+calcs!AL454+calcs!AQ454+calcs!AV454+calcs!BA454+calcs!BF454</f>
        <v>12.5716953974313</v>
      </c>
      <c r="G461" s="168">
        <f>calcs!D454+calcs!I454+calcs!N454+calcs!S454+calcs!X454+calcs!AC454+calcs!AH454+calcs!AM454+calcs!AR454+calcs!AW454+calcs!BB454+calcs!BG454</f>
        <v>12.1007761982762</v>
      </c>
      <c r="H461" s="168">
        <f>calcs!E454+calcs!J454+calcs!O454+calcs!T454+calcs!Y454+calcs!AD454+calcs!AI454+calcs!AN454+calcs!AS454+calcs!AX454+calcs!BC454+calcs!BH454</f>
        <v>12.5829994540091</v>
      </c>
      <c r="I461" s="168">
        <f>calcs!F454+calcs!K454+calcs!P454+calcs!U454+calcs!Z454+calcs!AE454+calcs!AJ454+calcs!AO454+calcs!AT454+calcs!AY454+calcs!BD454+calcs!BI454</f>
        <v>13.7079604783758</v>
      </c>
      <c r="J461" s="168">
        <f>calcs!G454+calcs!L454+calcs!Q454+calcs!V454+calcs!AA454+calcs!AF454+calcs!AK454+calcs!AP454+calcs!AU454+calcs!AZ454+calcs!BE454+calcs!BJ454</f>
        <v>13.8670144036559</v>
      </c>
      <c r="K461" s="176"/>
      <c r="L461" s="175">
        <f t="shared" si="16"/>
        <v>0.323829751556143</v>
      </c>
      <c r="M461" s="85"/>
      <c r="N461" s="113"/>
      <c r="O461" s="113"/>
      <c r="P461" s="193">
        <f t="shared" si="17"/>
        <v>-0.470919199155112</v>
      </c>
      <c r="Q461" s="193">
        <f t="shared" si="17"/>
        <v>0.482223255732901</v>
      </c>
      <c r="R461" s="193">
        <f t="shared" si="17"/>
        <v>1.12496102436665</v>
      </c>
      <c r="S461" s="193">
        <f t="shared" si="17"/>
        <v>0.159053925280137</v>
      </c>
      <c r="U461" s="193"/>
      <c r="AB461" s="198"/>
      <c r="AC461" s="198"/>
      <c r="AD461" s="198"/>
      <c r="AE461" s="198"/>
      <c r="AF461" s="198"/>
    </row>
    <row r="462" spans="1:32">
      <c r="A462" s="156" t="s">
        <v>1296</v>
      </c>
      <c r="B462" s="156"/>
      <c r="C462" s="157" t="s">
        <v>913</v>
      </c>
      <c r="D462" s="157"/>
      <c r="E462" s="167"/>
      <c r="F462" s="168">
        <f>calcs!C455+calcs!H455+calcs!M455+calcs!R455+calcs!W455+calcs!AB455+calcs!AG455+calcs!AL455+calcs!AQ455+calcs!AV455+calcs!BA455+calcs!BF455</f>
        <v>9.72831650354808</v>
      </c>
      <c r="G462" s="168">
        <f>calcs!D455+calcs!I455+calcs!N455+calcs!S455+calcs!X455+calcs!AC455+calcs!AH455+calcs!AM455+calcs!AR455+calcs!AW455+calcs!BB455+calcs!BG455</f>
        <v>10.134197355697</v>
      </c>
      <c r="H462" s="168">
        <f>calcs!E455+calcs!J455+calcs!O455+calcs!T455+calcs!Y455+calcs!AD455+calcs!AI455+calcs!AN455+calcs!AS455+calcs!AX455+calcs!BC455+calcs!BH455</f>
        <v>9.27276628669324</v>
      </c>
      <c r="I462" s="168">
        <f>calcs!F455+calcs!K455+calcs!P455+calcs!U455+calcs!Z455+calcs!AE455+calcs!AJ455+calcs!AO455+calcs!AT455+calcs!AY455+calcs!BD455+calcs!BI455</f>
        <v>8.68131166440893</v>
      </c>
      <c r="J462" s="168">
        <f>calcs!G455+calcs!L455+calcs!Q455+calcs!V455+calcs!AA455+calcs!AF455+calcs!AK455+calcs!AP455+calcs!AU455+calcs!AZ455+calcs!BE455+calcs!BJ455</f>
        <v>9.30268802075815</v>
      </c>
      <c r="K462" s="22"/>
      <c r="L462" s="175">
        <f t="shared" ref="L462:L525" si="18">SUM(P462:S462)/4</f>
        <v>-0.106407120697481</v>
      </c>
      <c r="M462" s="85"/>
      <c r="N462" s="113"/>
      <c r="O462" s="113"/>
      <c r="P462" s="193">
        <f t="shared" si="17"/>
        <v>0.405880852148961</v>
      </c>
      <c r="Q462" s="193">
        <f t="shared" si="17"/>
        <v>-0.8614310690038</v>
      </c>
      <c r="R462" s="193">
        <f t="shared" si="17"/>
        <v>-0.591454622284306</v>
      </c>
      <c r="S462" s="193">
        <f t="shared" si="17"/>
        <v>0.62137635634922</v>
      </c>
      <c r="U462" s="193"/>
      <c r="AB462" s="198"/>
      <c r="AC462" s="198"/>
      <c r="AD462" s="198"/>
      <c r="AE462" s="198"/>
      <c r="AF462" s="198"/>
    </row>
    <row r="463" spans="1:32">
      <c r="A463" s="158" t="s">
        <v>1296</v>
      </c>
      <c r="B463" s="158"/>
      <c r="C463" s="159" t="s">
        <v>915</v>
      </c>
      <c r="D463" s="159"/>
      <c r="E463" s="169"/>
      <c r="F463" s="168">
        <f>calcs!C456+calcs!H456+calcs!M456+calcs!R456+calcs!W456+calcs!AB456+calcs!AG456+calcs!AL456+calcs!AQ456+calcs!AV456+calcs!BA456+calcs!BF456</f>
        <v>8.46522024179282</v>
      </c>
      <c r="G463" s="168">
        <f>calcs!D456+calcs!I456+calcs!N456+calcs!S456+calcs!X456+calcs!AC456+calcs!AH456+calcs!AM456+calcs!AR456+calcs!AW456+calcs!BB456+calcs!BG456</f>
        <v>9.26645775341512</v>
      </c>
      <c r="H463" s="168">
        <f>calcs!E456+calcs!J456+calcs!O456+calcs!T456+calcs!Y456+calcs!AD456+calcs!AI456+calcs!AN456+calcs!AS456+calcs!AX456+calcs!BC456+calcs!BH456</f>
        <v>9.76553777727744</v>
      </c>
      <c r="I463" s="168">
        <f>calcs!F456+calcs!K456+calcs!P456+calcs!U456+calcs!Z456+calcs!AE456+calcs!AJ456+calcs!AO456+calcs!AT456+calcs!AY456+calcs!BD456+calcs!BI456</f>
        <v>9.65881990494711</v>
      </c>
      <c r="J463" s="168">
        <f>calcs!G456+calcs!L456+calcs!Q456+calcs!V456+calcs!AA456+calcs!AF456+calcs!AK456+calcs!AP456+calcs!AU456+calcs!AZ456+calcs!BE456+calcs!BJ456</f>
        <v>8.95853494193267</v>
      </c>
      <c r="K463" s="176"/>
      <c r="L463" s="175">
        <f t="shared" si="18"/>
        <v>0.123328675034962</v>
      </c>
      <c r="M463" s="85"/>
      <c r="N463" s="113"/>
      <c r="O463" s="113"/>
      <c r="P463" s="193">
        <f t="shared" si="17"/>
        <v>0.801237511622297</v>
      </c>
      <c r="Q463" s="193">
        <f t="shared" si="17"/>
        <v>0.499080023862316</v>
      </c>
      <c r="R463" s="193">
        <f t="shared" si="17"/>
        <v>-0.106717872330327</v>
      </c>
      <c r="S463" s="193">
        <f t="shared" si="17"/>
        <v>-0.700284963014438</v>
      </c>
      <c r="U463" s="193"/>
      <c r="AB463" s="198"/>
      <c r="AC463" s="198"/>
      <c r="AD463" s="198"/>
      <c r="AE463" s="198"/>
      <c r="AF463" s="198"/>
    </row>
    <row r="464" spans="1:32">
      <c r="A464" s="156" t="s">
        <v>1297</v>
      </c>
      <c r="B464" s="156"/>
      <c r="C464" s="157" t="s">
        <v>917</v>
      </c>
      <c r="D464" s="157"/>
      <c r="E464" s="167"/>
      <c r="F464" s="168">
        <f>calcs!C457+calcs!H457+calcs!M457+calcs!R457+calcs!W457+calcs!AB457+calcs!AG457+calcs!AL457+calcs!AQ457+calcs!AV457+calcs!BA457+calcs!BF457</f>
        <v>4.49823952772502</v>
      </c>
      <c r="G464" s="168">
        <f>calcs!D457+calcs!I457+calcs!N457+calcs!S457+calcs!X457+calcs!AC457+calcs!AH457+calcs!AM457+calcs!AR457+calcs!AW457+calcs!BB457+calcs!BG457</f>
        <v>5.03139526928465</v>
      </c>
      <c r="H464" s="168">
        <f>calcs!E457+calcs!J457+calcs!O457+calcs!T457+calcs!Y457+calcs!AD457+calcs!AI457+calcs!AN457+calcs!AS457+calcs!AX457+calcs!BC457+calcs!BH457</f>
        <v>5.2219649846416</v>
      </c>
      <c r="I464" s="168">
        <f>calcs!F457+calcs!K457+calcs!P457+calcs!U457+calcs!Z457+calcs!AE457+calcs!AJ457+calcs!AO457+calcs!AT457+calcs!AY457+calcs!BD457+calcs!BI457</f>
        <v>5.37660393852512</v>
      </c>
      <c r="J464" s="168">
        <f>calcs!G457+calcs!L457+calcs!Q457+calcs!V457+calcs!AA457+calcs!AF457+calcs!AK457+calcs!AP457+calcs!AU457+calcs!AZ457+calcs!BE457+calcs!BJ457</f>
        <v>4.56896300139304</v>
      </c>
      <c r="K464" s="22"/>
      <c r="L464" s="175">
        <f t="shared" si="18"/>
        <v>0.0176808684170044</v>
      </c>
      <c r="M464" s="85"/>
      <c r="N464" s="113"/>
      <c r="O464" s="113"/>
      <c r="P464" s="193">
        <f t="shared" si="17"/>
        <v>0.533155741559627</v>
      </c>
      <c r="Q464" s="193">
        <f t="shared" si="17"/>
        <v>0.190569715356951</v>
      </c>
      <c r="R464" s="193">
        <f t="shared" si="17"/>
        <v>0.154638953883522</v>
      </c>
      <c r="S464" s="193">
        <f t="shared" si="17"/>
        <v>-0.807640937132082</v>
      </c>
      <c r="U464" s="193"/>
      <c r="AB464" s="198"/>
      <c r="AC464" s="198"/>
      <c r="AD464" s="198"/>
      <c r="AE464" s="198"/>
      <c r="AF464" s="198"/>
    </row>
    <row r="465" spans="1:32">
      <c r="A465" s="158" t="s">
        <v>1297</v>
      </c>
      <c r="B465" s="158"/>
      <c r="C465" s="159" t="s">
        <v>919</v>
      </c>
      <c r="D465" s="159"/>
      <c r="E465" s="169"/>
      <c r="F465" s="168">
        <f>calcs!C458+calcs!H458+calcs!M458+calcs!R458+calcs!W458+calcs!AB458+calcs!AG458+calcs!AL458+calcs!AQ458+calcs!AV458+calcs!BA458+calcs!BF458</f>
        <v>-5.1295130606294</v>
      </c>
      <c r="G465" s="168">
        <f>calcs!D458+calcs!I458+calcs!N458+calcs!S458+calcs!X458+calcs!AC458+calcs!AH458+calcs!AM458+calcs!AR458+calcs!AW458+calcs!BB458+calcs!BG458</f>
        <v>-4.88304637674847</v>
      </c>
      <c r="H465" s="168">
        <f>calcs!E458+calcs!J458+calcs!O458+calcs!T458+calcs!Y458+calcs!AD458+calcs!AI458+calcs!AN458+calcs!AS458+calcs!AX458+calcs!BC458+calcs!BH458</f>
        <v>-4.40267742120356</v>
      </c>
      <c r="I465" s="168">
        <f>calcs!F458+calcs!K458+calcs!P458+calcs!U458+calcs!Z458+calcs!AE458+calcs!AJ458+calcs!AO458+calcs!AT458+calcs!AY458+calcs!BD458+calcs!BI458</f>
        <v>-5.27113951424856</v>
      </c>
      <c r="J465" s="168">
        <f>calcs!G458+calcs!L458+calcs!Q458+calcs!V458+calcs!AA458+calcs!AF458+calcs!AK458+calcs!AP458+calcs!AU458+calcs!AZ458+calcs!BE458+calcs!BJ458</f>
        <v>-4.49702565057164</v>
      </c>
      <c r="K465" s="176"/>
      <c r="L465" s="175">
        <f t="shared" si="18"/>
        <v>0.158121852514439</v>
      </c>
      <c r="M465" s="85"/>
      <c r="N465" s="113"/>
      <c r="O465" s="113"/>
      <c r="P465" s="193">
        <f t="shared" si="17"/>
        <v>0.246466683880929</v>
      </c>
      <c r="Q465" s="193">
        <f t="shared" si="17"/>
        <v>0.480368955544906</v>
      </c>
      <c r="R465" s="193">
        <f t="shared" si="17"/>
        <v>-0.868462093044995</v>
      </c>
      <c r="S465" s="193">
        <f t="shared" si="17"/>
        <v>0.774113863676915</v>
      </c>
      <c r="U465" s="193"/>
      <c r="AB465" s="198"/>
      <c r="AC465" s="198"/>
      <c r="AD465" s="198"/>
      <c r="AE465" s="198"/>
      <c r="AF465" s="198"/>
    </row>
    <row r="466" spans="1:32">
      <c r="A466" s="156" t="s">
        <v>1297</v>
      </c>
      <c r="B466" s="156"/>
      <c r="C466" s="157" t="s">
        <v>921</v>
      </c>
      <c r="D466" s="157"/>
      <c r="E466" s="167"/>
      <c r="F466" s="168">
        <f>calcs!C459+calcs!H459+calcs!M459+calcs!R459+calcs!W459+calcs!AB459+calcs!AG459+calcs!AL459+calcs!AQ459+calcs!AV459+calcs!BA459+calcs!BF459</f>
        <v>-8.4320073881843</v>
      </c>
      <c r="G466" s="168">
        <f>calcs!D459+calcs!I459+calcs!N459+calcs!S459+calcs!X459+calcs!AC459+calcs!AH459+calcs!AM459+calcs!AR459+calcs!AW459+calcs!BB459+calcs!BG459</f>
        <v>-7.71435906183411</v>
      </c>
      <c r="H466" s="168">
        <f>calcs!E459+calcs!J459+calcs!O459+calcs!T459+calcs!Y459+calcs!AD459+calcs!AI459+calcs!AN459+calcs!AS459+calcs!AX459+calcs!BC459+calcs!BH459</f>
        <v>-7.76339830393377</v>
      </c>
      <c r="I466" s="168">
        <f>calcs!F459+calcs!K459+calcs!P459+calcs!U459+calcs!Z459+calcs!AE459+calcs!AJ459+calcs!AO459+calcs!AT459+calcs!AY459+calcs!BD459+calcs!BI459</f>
        <v>-6.67877011996549</v>
      </c>
      <c r="J466" s="168">
        <f>calcs!G459+calcs!L459+calcs!Q459+calcs!V459+calcs!AA459+calcs!AF459+calcs!AK459+calcs!AP459+calcs!AU459+calcs!AZ459+calcs!BE459+calcs!BJ459</f>
        <v>-7.66626192066711</v>
      </c>
      <c r="K466" s="22"/>
      <c r="L466" s="175">
        <f t="shared" si="18"/>
        <v>0.191436366879299</v>
      </c>
      <c r="M466" s="85"/>
      <c r="N466" s="113"/>
      <c r="O466" s="113"/>
      <c r="P466" s="193">
        <f t="shared" si="17"/>
        <v>0.71764832635019</v>
      </c>
      <c r="Q466" s="193">
        <f t="shared" si="17"/>
        <v>-0.0490392420996546</v>
      </c>
      <c r="R466" s="193">
        <f t="shared" si="17"/>
        <v>1.08462818396827</v>
      </c>
      <c r="S466" s="193">
        <f t="shared" si="17"/>
        <v>-0.987491800701612</v>
      </c>
      <c r="U466" s="193"/>
      <c r="AB466" s="198"/>
      <c r="AC466" s="198"/>
      <c r="AD466" s="198"/>
      <c r="AE466" s="198"/>
      <c r="AF466" s="198"/>
    </row>
    <row r="467" spans="1:32">
      <c r="A467" s="158" t="s">
        <v>1297</v>
      </c>
      <c r="B467" s="158"/>
      <c r="C467" s="159" t="s">
        <v>923</v>
      </c>
      <c r="D467" s="159"/>
      <c r="E467" s="169"/>
      <c r="F467" s="168">
        <f>calcs!C460+calcs!H460+calcs!M460+calcs!R460+calcs!W460+calcs!AB460+calcs!AG460+calcs!AL460+calcs!AQ460+calcs!AV460+calcs!BA460+calcs!BF460</f>
        <v>-6.64867922625824</v>
      </c>
      <c r="G467" s="168">
        <f>calcs!D460+calcs!I460+calcs!N460+calcs!S460+calcs!X460+calcs!AC460+calcs!AH460+calcs!AM460+calcs!AR460+calcs!AW460+calcs!BB460+calcs!BG460</f>
        <v>-5.63822569768847</v>
      </c>
      <c r="H467" s="168">
        <f>calcs!E460+calcs!J460+calcs!O460+calcs!T460+calcs!Y460+calcs!AD460+calcs!AI460+calcs!AN460+calcs!AS460+calcs!AX460+calcs!BC460+calcs!BH460</f>
        <v>-4.52087845506473</v>
      </c>
      <c r="I467" s="168">
        <f>calcs!F460+calcs!K460+calcs!P460+calcs!U460+calcs!Z460+calcs!AE460+calcs!AJ460+calcs!AO460+calcs!AT460+calcs!AY460+calcs!BD460+calcs!BI460</f>
        <v>-3.30137587171065</v>
      </c>
      <c r="J467" s="168">
        <f>calcs!G460+calcs!L460+calcs!Q460+calcs!V460+calcs!AA460+calcs!AF460+calcs!AK460+calcs!AP460+calcs!AU460+calcs!AZ460+calcs!BE460+calcs!BJ460</f>
        <v>-3.5797206618743</v>
      </c>
      <c r="K467" s="176"/>
      <c r="L467" s="175">
        <f t="shared" si="18"/>
        <v>0.767239641095986</v>
      </c>
      <c r="M467" s="85"/>
      <c r="N467" s="113"/>
      <c r="O467" s="113"/>
      <c r="P467" s="193">
        <f t="shared" si="17"/>
        <v>1.01045352856978</v>
      </c>
      <c r="Q467" s="193">
        <f t="shared" si="17"/>
        <v>1.11734724262374</v>
      </c>
      <c r="R467" s="193">
        <f t="shared" si="17"/>
        <v>1.21950258335408</v>
      </c>
      <c r="S467" s="193">
        <f t="shared" si="17"/>
        <v>-0.278344790163649</v>
      </c>
      <c r="U467" s="193"/>
      <c r="AB467" s="198"/>
      <c r="AC467" s="198"/>
      <c r="AD467" s="198"/>
      <c r="AE467" s="198"/>
      <c r="AF467" s="198"/>
    </row>
    <row r="468" spans="1:32">
      <c r="A468" s="156" t="s">
        <v>1297</v>
      </c>
      <c r="B468" s="156"/>
      <c r="C468" s="157" t="s">
        <v>925</v>
      </c>
      <c r="D468" s="157"/>
      <c r="E468" s="167"/>
      <c r="F468" s="168">
        <f>calcs!C461+calcs!H461+calcs!M461+calcs!R461+calcs!W461+calcs!AB461+calcs!AG461+calcs!AL461+calcs!AQ461+calcs!AV461+calcs!BA461+calcs!BF461</f>
        <v>-1.68648452797457</v>
      </c>
      <c r="G468" s="168">
        <f>calcs!D461+calcs!I461+calcs!N461+calcs!S461+calcs!X461+calcs!AC461+calcs!AH461+calcs!AM461+calcs!AR461+calcs!AW461+calcs!BB461+calcs!BG461</f>
        <v>-1.56953783615846</v>
      </c>
      <c r="H468" s="168">
        <f>calcs!E461+calcs!J461+calcs!O461+calcs!T461+calcs!Y461+calcs!AD461+calcs!AI461+calcs!AN461+calcs!AS461+calcs!AX461+calcs!BC461+calcs!BH461</f>
        <v>-1.97030506392312</v>
      </c>
      <c r="I468" s="168">
        <f>calcs!F461+calcs!K461+calcs!P461+calcs!U461+calcs!Z461+calcs!AE461+calcs!AJ461+calcs!AO461+calcs!AT461+calcs!AY461+calcs!BD461+calcs!BI461</f>
        <v>-1.35151632013457</v>
      </c>
      <c r="J468" s="168">
        <f>calcs!G461+calcs!L461+calcs!Q461+calcs!V461+calcs!AA461+calcs!AF461+calcs!AK461+calcs!AP461+calcs!AU461+calcs!AZ461+calcs!BE461+calcs!BJ461</f>
        <v>-1.12683540710855</v>
      </c>
      <c r="K468" s="22"/>
      <c r="L468" s="175">
        <f t="shared" si="18"/>
        <v>0.139912280216504</v>
      </c>
      <c r="M468" s="85"/>
      <c r="N468" s="113"/>
      <c r="O468" s="113"/>
      <c r="P468" s="193">
        <f t="shared" si="17"/>
        <v>0.116946691816112</v>
      </c>
      <c r="Q468" s="193">
        <f t="shared" si="17"/>
        <v>-0.400767227764659</v>
      </c>
      <c r="R468" s="193">
        <f t="shared" si="17"/>
        <v>0.618788743788542</v>
      </c>
      <c r="S468" s="193">
        <f t="shared" si="17"/>
        <v>0.224680913026022</v>
      </c>
      <c r="U468" s="193"/>
      <c r="AB468" s="198"/>
      <c r="AC468" s="198"/>
      <c r="AD468" s="198"/>
      <c r="AE468" s="198"/>
      <c r="AF468" s="198"/>
    </row>
    <row r="469" spans="1:32">
      <c r="A469" s="158" t="s">
        <v>1297</v>
      </c>
      <c r="B469" s="158"/>
      <c r="C469" s="159" t="s">
        <v>927</v>
      </c>
      <c r="D469" s="159"/>
      <c r="E469" s="169"/>
      <c r="F469" s="168">
        <f>calcs!C462+calcs!H462+calcs!M462+calcs!R462+calcs!W462+calcs!AB462+calcs!AG462+calcs!AL462+calcs!AQ462+calcs!AV462+calcs!BA462+calcs!BF462</f>
        <v>-4.98940173695337</v>
      </c>
      <c r="G469" s="168">
        <f>calcs!D462+calcs!I462+calcs!N462+calcs!S462+calcs!X462+calcs!AC462+calcs!AH462+calcs!AM462+calcs!AR462+calcs!AW462+calcs!BB462+calcs!BG462</f>
        <v>-5.46076718069341</v>
      </c>
      <c r="H469" s="168">
        <f>calcs!E462+calcs!J462+calcs!O462+calcs!T462+calcs!Y462+calcs!AD462+calcs!AI462+calcs!AN462+calcs!AS462+calcs!AX462+calcs!BC462+calcs!BH462</f>
        <v>-5.33711501656836</v>
      </c>
      <c r="I469" s="168">
        <f>calcs!F462+calcs!K462+calcs!P462+calcs!U462+calcs!Z462+calcs!AE462+calcs!AJ462+calcs!AO462+calcs!AT462+calcs!AY462+calcs!BD462+calcs!BI462</f>
        <v>-4.54171169556809</v>
      </c>
      <c r="J469" s="168">
        <f>calcs!G462+calcs!L462+calcs!Q462+calcs!V462+calcs!AA462+calcs!AF462+calcs!AK462+calcs!AP462+calcs!AU462+calcs!AZ462+calcs!BE462+calcs!BJ462</f>
        <v>-5.158013493023</v>
      </c>
      <c r="K469" s="176"/>
      <c r="L469" s="175">
        <f t="shared" si="18"/>
        <v>-0.0421529390174076</v>
      </c>
      <c r="M469" s="85"/>
      <c r="N469" s="113"/>
      <c r="O469" s="113"/>
      <c r="P469" s="193">
        <f t="shared" si="17"/>
        <v>-0.471365443740048</v>
      </c>
      <c r="Q469" s="193">
        <f t="shared" si="17"/>
        <v>0.123652164125057</v>
      </c>
      <c r="R469" s="193">
        <f t="shared" si="17"/>
        <v>0.795403321000272</v>
      </c>
      <c r="S469" s="193">
        <f t="shared" ref="S469:S532" si="19">J469-I469</f>
        <v>-0.616301797454911</v>
      </c>
      <c r="U469" s="193"/>
      <c r="AB469" s="198"/>
      <c r="AC469" s="198"/>
      <c r="AD469" s="198"/>
      <c r="AE469" s="198"/>
      <c r="AF469" s="198"/>
    </row>
    <row r="470" spans="1:32">
      <c r="A470" s="156" t="s">
        <v>1297</v>
      </c>
      <c r="B470" s="156"/>
      <c r="C470" s="157" t="s">
        <v>929</v>
      </c>
      <c r="D470" s="157"/>
      <c r="E470" s="167"/>
      <c r="F470" s="168">
        <f>calcs!C463+calcs!H463+calcs!M463+calcs!R463+calcs!W463+calcs!AB463+calcs!AG463+calcs!AL463+calcs!AQ463+calcs!AV463+calcs!BA463+calcs!BF463</f>
        <v>-6.52003989965859</v>
      </c>
      <c r="G470" s="168">
        <f>calcs!D463+calcs!I463+calcs!N463+calcs!S463+calcs!X463+calcs!AC463+calcs!AH463+calcs!AM463+calcs!AR463+calcs!AW463+calcs!BB463+calcs!BG463</f>
        <v>-7.88538102255651</v>
      </c>
      <c r="H470" s="168">
        <f>calcs!E463+calcs!J463+calcs!O463+calcs!T463+calcs!Y463+calcs!AD463+calcs!AI463+calcs!AN463+calcs!AS463+calcs!AX463+calcs!BC463+calcs!BH463</f>
        <v>-7.41202527495381</v>
      </c>
      <c r="I470" s="168">
        <f>calcs!F463+calcs!K463+calcs!P463+calcs!U463+calcs!Z463+calcs!AE463+calcs!AJ463+calcs!AO463+calcs!AT463+calcs!AY463+calcs!BD463+calcs!BI463</f>
        <v>-7.89616682174074</v>
      </c>
      <c r="J470" s="168">
        <f>calcs!G463+calcs!L463+calcs!Q463+calcs!V463+calcs!AA463+calcs!AF463+calcs!AK463+calcs!AP463+calcs!AU463+calcs!AZ463+calcs!BE463+calcs!BJ463</f>
        <v>-7.08656413738125</v>
      </c>
      <c r="K470" s="22"/>
      <c r="L470" s="175">
        <f t="shared" si="18"/>
        <v>-0.141631059430666</v>
      </c>
      <c r="M470" s="85"/>
      <c r="N470" s="113"/>
      <c r="O470" s="113"/>
      <c r="P470" s="193">
        <f t="shared" ref="P470:S533" si="20">G470-F470</f>
        <v>-1.36534112289792</v>
      </c>
      <c r="Q470" s="193">
        <f t="shared" si="20"/>
        <v>0.473355747602697</v>
      </c>
      <c r="R470" s="193">
        <f t="shared" si="20"/>
        <v>-0.484141546786923</v>
      </c>
      <c r="S470" s="193">
        <f t="shared" si="19"/>
        <v>0.809602684359486</v>
      </c>
      <c r="U470" s="193"/>
      <c r="AB470" s="198"/>
      <c r="AC470" s="198"/>
      <c r="AD470" s="198"/>
      <c r="AE470" s="198"/>
      <c r="AF470" s="198"/>
    </row>
    <row r="471" spans="1:32">
      <c r="A471" s="158" t="s">
        <v>1297</v>
      </c>
      <c r="B471" s="158"/>
      <c r="C471" s="159" t="s">
        <v>931</v>
      </c>
      <c r="D471" s="159"/>
      <c r="E471" s="169"/>
      <c r="F471" s="168">
        <f>calcs!C464+calcs!H464+calcs!M464+calcs!R464+calcs!W464+calcs!AB464+calcs!AG464+calcs!AL464+calcs!AQ464+calcs!AV464+calcs!BA464+calcs!BF464</f>
        <v>-6.50472401820261</v>
      </c>
      <c r="G471" s="168">
        <f>calcs!D464+calcs!I464+calcs!N464+calcs!S464+calcs!X464+calcs!AC464+calcs!AH464+calcs!AM464+calcs!AR464+calcs!AW464+calcs!BB464+calcs!BG464</f>
        <v>-6.19155984443989</v>
      </c>
      <c r="H471" s="168">
        <f>calcs!E464+calcs!J464+calcs!O464+calcs!T464+calcs!Y464+calcs!AD464+calcs!AI464+calcs!AN464+calcs!AS464+calcs!AX464+calcs!BC464+calcs!BH464</f>
        <v>-6.59600456560887</v>
      </c>
      <c r="I471" s="168">
        <f>calcs!F464+calcs!K464+calcs!P464+calcs!U464+calcs!Z464+calcs!AE464+calcs!AJ464+calcs!AO464+calcs!AT464+calcs!AY464+calcs!BD464+calcs!BI464</f>
        <v>-6.50004833913249</v>
      </c>
      <c r="J471" s="168">
        <f>calcs!G464+calcs!L464+calcs!Q464+calcs!V464+calcs!AA464+calcs!AF464+calcs!AK464+calcs!AP464+calcs!AU464+calcs!AZ464+calcs!BE464+calcs!BJ464</f>
        <v>-6.53289073904125</v>
      </c>
      <c r="K471" s="176"/>
      <c r="L471" s="175">
        <f t="shared" si="18"/>
        <v>-0.00704168020966045</v>
      </c>
      <c r="M471" s="85"/>
      <c r="N471" s="113"/>
      <c r="O471" s="113"/>
      <c r="P471" s="193">
        <f t="shared" si="20"/>
        <v>0.313164173762717</v>
      </c>
      <c r="Q471" s="193">
        <f t="shared" si="20"/>
        <v>-0.404444721168975</v>
      </c>
      <c r="R471" s="193">
        <f t="shared" si="20"/>
        <v>0.0959562264763756</v>
      </c>
      <c r="S471" s="193">
        <f t="shared" si="19"/>
        <v>-0.032842399908759</v>
      </c>
      <c r="U471" s="193"/>
      <c r="AB471" s="198"/>
      <c r="AC471" s="198"/>
      <c r="AD471" s="198"/>
      <c r="AE471" s="198"/>
      <c r="AF471" s="198"/>
    </row>
    <row r="472" spans="1:32">
      <c r="A472" s="156" t="s">
        <v>1297</v>
      </c>
      <c r="B472" s="156"/>
      <c r="C472" s="157" t="s">
        <v>933</v>
      </c>
      <c r="D472" s="157"/>
      <c r="E472" s="167"/>
      <c r="F472" s="168">
        <f>calcs!C465+calcs!H465+calcs!M465+calcs!R465+calcs!W465+calcs!AB465+calcs!AG465+calcs!AL465+calcs!AQ465+calcs!AV465+calcs!BA465+calcs!BF465</f>
        <v>-3.85738053515362</v>
      </c>
      <c r="G472" s="168">
        <f>calcs!D465+calcs!I465+calcs!N465+calcs!S465+calcs!X465+calcs!AC465+calcs!AH465+calcs!AM465+calcs!AR465+calcs!AW465+calcs!BB465+calcs!BG465</f>
        <v>-2.16339465968637</v>
      </c>
      <c r="H472" s="168">
        <f>calcs!E465+calcs!J465+calcs!O465+calcs!T465+calcs!Y465+calcs!AD465+calcs!AI465+calcs!AN465+calcs!AS465+calcs!AX465+calcs!BC465+calcs!BH465</f>
        <v>-3.44968722338102</v>
      </c>
      <c r="I472" s="168">
        <f>calcs!F465+calcs!K465+calcs!P465+calcs!U465+calcs!Z465+calcs!AE465+calcs!AJ465+calcs!AO465+calcs!AT465+calcs!AY465+calcs!BD465+calcs!BI465</f>
        <v>-3.13991120286792</v>
      </c>
      <c r="J472" s="168">
        <f>calcs!G465+calcs!L465+calcs!Q465+calcs!V465+calcs!AA465+calcs!AF465+calcs!AK465+calcs!AP465+calcs!AU465+calcs!AZ465+calcs!BE465+calcs!BJ465</f>
        <v>-2.60629970195463</v>
      </c>
      <c r="K472" s="22"/>
      <c r="L472" s="175">
        <f t="shared" si="18"/>
        <v>0.312770208299749</v>
      </c>
      <c r="M472" s="85"/>
      <c r="N472" s="113"/>
      <c r="O472" s="113"/>
      <c r="P472" s="193">
        <f t="shared" si="20"/>
        <v>1.69398587546725</v>
      </c>
      <c r="Q472" s="193">
        <f t="shared" si="20"/>
        <v>-1.28629256369465</v>
      </c>
      <c r="R472" s="193">
        <f t="shared" si="20"/>
        <v>0.3097760205131</v>
      </c>
      <c r="S472" s="193">
        <f t="shared" si="19"/>
        <v>0.533611500913292</v>
      </c>
      <c r="U472" s="193"/>
      <c r="AB472" s="198"/>
      <c r="AC472" s="198"/>
      <c r="AD472" s="198"/>
      <c r="AE472" s="198"/>
      <c r="AF472" s="198"/>
    </row>
    <row r="473" spans="1:32">
      <c r="A473" s="158" t="s">
        <v>1297</v>
      </c>
      <c r="B473" s="158"/>
      <c r="C473" s="159" t="s">
        <v>935</v>
      </c>
      <c r="D473" s="159"/>
      <c r="E473" s="169"/>
      <c r="F473" s="168">
        <f>calcs!C466+calcs!H466+calcs!M466+calcs!R466+calcs!W466+calcs!AB466+calcs!AG466+calcs!AL466+calcs!AQ466+calcs!AV466+calcs!BA466+calcs!BF466</f>
        <v>-6.40856165134978</v>
      </c>
      <c r="G473" s="168">
        <f>calcs!D466+calcs!I466+calcs!N466+calcs!S466+calcs!X466+calcs!AC466+calcs!AH466+calcs!AM466+calcs!AR466+calcs!AW466+calcs!BB466+calcs!BG466</f>
        <v>-6.51930860075</v>
      </c>
      <c r="H473" s="168">
        <f>calcs!E466+calcs!J466+calcs!O466+calcs!T466+calcs!Y466+calcs!AD466+calcs!AI466+calcs!AN466+calcs!AS466+calcs!AX466+calcs!BC466+calcs!BH466</f>
        <v>-6.53561264500421</v>
      </c>
      <c r="I473" s="168">
        <f>calcs!F466+calcs!K466+calcs!P466+calcs!U466+calcs!Z466+calcs!AE466+calcs!AJ466+calcs!AO466+calcs!AT466+calcs!AY466+calcs!BD466+calcs!BI466</f>
        <v>-5.74839466240641</v>
      </c>
      <c r="J473" s="168">
        <f>calcs!G466+calcs!L466+calcs!Q466+calcs!V466+calcs!AA466+calcs!AF466+calcs!AK466+calcs!AP466+calcs!AU466+calcs!AZ466+calcs!BE466+calcs!BJ466</f>
        <v>-5.90088652083136</v>
      </c>
      <c r="K473" s="176"/>
      <c r="L473" s="175">
        <f t="shared" si="18"/>
        <v>0.126918782629604</v>
      </c>
      <c r="M473" s="85"/>
      <c r="N473" s="113"/>
      <c r="O473" s="113"/>
      <c r="P473" s="193">
        <f t="shared" si="20"/>
        <v>-0.110746949400225</v>
      </c>
      <c r="Q473" s="193">
        <f t="shared" si="20"/>
        <v>-0.0163040442542055</v>
      </c>
      <c r="R473" s="193">
        <f t="shared" si="20"/>
        <v>0.787217982597798</v>
      </c>
      <c r="S473" s="193">
        <f t="shared" si="19"/>
        <v>-0.15249185842495</v>
      </c>
      <c r="U473" s="193"/>
      <c r="AB473" s="198"/>
      <c r="AC473" s="198"/>
      <c r="AD473" s="198"/>
      <c r="AE473" s="198"/>
      <c r="AF473" s="198"/>
    </row>
    <row r="474" spans="1:32">
      <c r="A474" s="156" t="s">
        <v>1297</v>
      </c>
      <c r="B474" s="156"/>
      <c r="C474" s="157" t="s">
        <v>937</v>
      </c>
      <c r="D474" s="157"/>
      <c r="E474" s="167"/>
      <c r="F474" s="168">
        <f>calcs!C467+calcs!H467+calcs!M467+calcs!R467+calcs!W467+calcs!AB467+calcs!AG467+calcs!AL467+calcs!AQ467+calcs!AV467+calcs!BA467+calcs!BF467</f>
        <v>-5.03815032260843</v>
      </c>
      <c r="G474" s="168">
        <f>calcs!D467+calcs!I467+calcs!N467+calcs!S467+calcs!X467+calcs!AC467+calcs!AH467+calcs!AM467+calcs!AR467+calcs!AW467+calcs!BB467+calcs!BG467</f>
        <v>-3.82899418854607</v>
      </c>
      <c r="H474" s="168">
        <f>calcs!E467+calcs!J467+calcs!O467+calcs!T467+calcs!Y467+calcs!AD467+calcs!AI467+calcs!AN467+calcs!AS467+calcs!AX467+calcs!BC467+calcs!BH467</f>
        <v>-4.04816187155139</v>
      </c>
      <c r="I474" s="168">
        <f>calcs!F467+calcs!K467+calcs!P467+calcs!U467+calcs!Z467+calcs!AE467+calcs!AJ467+calcs!AO467+calcs!AT467+calcs!AY467+calcs!BD467+calcs!BI467</f>
        <v>-3.4536018131031</v>
      </c>
      <c r="J474" s="168">
        <f>calcs!G467+calcs!L467+calcs!Q467+calcs!V467+calcs!AA467+calcs!AF467+calcs!AK467+calcs!AP467+calcs!AU467+calcs!AZ467+calcs!BE467+calcs!BJ467</f>
        <v>-2.82361911877504</v>
      </c>
      <c r="K474" s="22"/>
      <c r="L474" s="175">
        <f t="shared" si="18"/>
        <v>0.553632800958346</v>
      </c>
      <c r="M474" s="85"/>
      <c r="N474" s="113"/>
      <c r="O474" s="113"/>
      <c r="P474" s="193">
        <f t="shared" si="20"/>
        <v>1.20915613406236</v>
      </c>
      <c r="Q474" s="193">
        <f t="shared" si="20"/>
        <v>-0.219167683005324</v>
      </c>
      <c r="R474" s="193">
        <f t="shared" si="20"/>
        <v>0.594560058448292</v>
      </c>
      <c r="S474" s="193">
        <f t="shared" si="19"/>
        <v>0.62998269432806</v>
      </c>
      <c r="U474" s="193"/>
      <c r="AB474" s="198"/>
      <c r="AC474" s="198"/>
      <c r="AD474" s="198"/>
      <c r="AE474" s="198"/>
      <c r="AF474" s="198"/>
    </row>
    <row r="475" spans="1:32">
      <c r="A475" s="158" t="s">
        <v>1297</v>
      </c>
      <c r="B475" s="158"/>
      <c r="C475" s="159" t="s">
        <v>939</v>
      </c>
      <c r="D475" s="159"/>
      <c r="E475" s="169"/>
      <c r="F475" s="168">
        <f>calcs!C468+calcs!H468+calcs!M468+calcs!R468+calcs!W468+calcs!AB468+calcs!AG468+calcs!AL468+calcs!AQ468+calcs!AV468+calcs!BA468+calcs!BF468</f>
        <v>-4.61024389797965</v>
      </c>
      <c r="G475" s="168">
        <f>calcs!D468+calcs!I468+calcs!N468+calcs!S468+calcs!X468+calcs!AC468+calcs!AH468+calcs!AM468+calcs!AR468+calcs!AW468+calcs!BB468+calcs!BG468</f>
        <v>-4.52449156245273</v>
      </c>
      <c r="H475" s="168">
        <f>calcs!E468+calcs!J468+calcs!O468+calcs!T468+calcs!Y468+calcs!AD468+calcs!AI468+calcs!AN468+calcs!AS468+calcs!AX468+calcs!BC468+calcs!BH468</f>
        <v>-4.73228560283432</v>
      </c>
      <c r="I475" s="168">
        <f>calcs!F468+calcs!K468+calcs!P468+calcs!U468+calcs!Z468+calcs!AE468+calcs!AJ468+calcs!AO468+calcs!AT468+calcs!AY468+calcs!BD468+calcs!BI468</f>
        <v>-3.93323713916217</v>
      </c>
      <c r="J475" s="168">
        <f>calcs!G468+calcs!L468+calcs!Q468+calcs!V468+calcs!AA468+calcs!AF468+calcs!AK468+calcs!AP468+calcs!AU468+calcs!AZ468+calcs!BE468+calcs!BJ468</f>
        <v>-3.96363163312355</v>
      </c>
      <c r="K475" s="176"/>
      <c r="L475" s="175">
        <f t="shared" si="18"/>
        <v>0.161653066214025</v>
      </c>
      <c r="M475" s="85"/>
      <c r="N475" s="113"/>
      <c r="O475" s="113"/>
      <c r="P475" s="193">
        <f t="shared" si="20"/>
        <v>0.0857523355269203</v>
      </c>
      <c r="Q475" s="193">
        <f t="shared" si="20"/>
        <v>-0.207794040381584</v>
      </c>
      <c r="R475" s="193">
        <f t="shared" si="20"/>
        <v>0.799048463672152</v>
      </c>
      <c r="S475" s="193">
        <f t="shared" si="19"/>
        <v>-0.0303944939613876</v>
      </c>
      <c r="U475" s="193"/>
      <c r="AB475" s="198"/>
      <c r="AC475" s="198"/>
      <c r="AD475" s="198"/>
      <c r="AE475" s="198"/>
      <c r="AF475" s="198"/>
    </row>
    <row r="476" spans="1:32">
      <c r="A476" s="156" t="s">
        <v>1297</v>
      </c>
      <c r="B476" s="156"/>
      <c r="C476" s="157" t="s">
        <v>941</v>
      </c>
      <c r="D476" s="157"/>
      <c r="E476" s="167"/>
      <c r="F476" s="168">
        <f>calcs!C469+calcs!H469+calcs!M469+calcs!R469+calcs!W469+calcs!AB469+calcs!AG469+calcs!AL469+calcs!AQ469+calcs!AV469+calcs!BA469+calcs!BF469</f>
        <v>-7.66357403399019</v>
      </c>
      <c r="G476" s="168">
        <f>calcs!D469+calcs!I469+calcs!N469+calcs!S469+calcs!X469+calcs!AC469+calcs!AH469+calcs!AM469+calcs!AR469+calcs!AW469+calcs!BB469+calcs!BG469</f>
        <v>-7.81711697822777</v>
      </c>
      <c r="H476" s="168">
        <f>calcs!E469+calcs!J469+calcs!O469+calcs!T469+calcs!Y469+calcs!AD469+calcs!AI469+calcs!AN469+calcs!AS469+calcs!AX469+calcs!BC469+calcs!BH469</f>
        <v>-7.74593696764972</v>
      </c>
      <c r="I476" s="168">
        <f>calcs!F469+calcs!K469+calcs!P469+calcs!U469+calcs!Z469+calcs!AE469+calcs!AJ469+calcs!AO469+calcs!AT469+calcs!AY469+calcs!BD469+calcs!BI469</f>
        <v>-6.74745925315603</v>
      </c>
      <c r="J476" s="168">
        <f>calcs!G469+calcs!L469+calcs!Q469+calcs!V469+calcs!AA469+calcs!AF469+calcs!AK469+calcs!AP469+calcs!AU469+calcs!AZ469+calcs!BE469+calcs!BJ469</f>
        <v>-6.75815872379691</v>
      </c>
      <c r="K476" s="22"/>
      <c r="L476" s="175">
        <f t="shared" si="18"/>
        <v>0.226353827548322</v>
      </c>
      <c r="M476" s="85"/>
      <c r="N476" s="113"/>
      <c r="O476" s="113"/>
      <c r="P476" s="193">
        <f t="shared" si="20"/>
        <v>-0.153542944237574</v>
      </c>
      <c r="Q476" s="193">
        <f t="shared" si="20"/>
        <v>0.0711800105780478</v>
      </c>
      <c r="R476" s="193">
        <f t="shared" si="20"/>
        <v>0.998477714493692</v>
      </c>
      <c r="S476" s="193">
        <f t="shared" si="19"/>
        <v>-0.0106994706408781</v>
      </c>
      <c r="U476" s="193"/>
      <c r="AB476" s="198"/>
      <c r="AC476" s="198"/>
      <c r="AD476" s="198"/>
      <c r="AE476" s="198"/>
      <c r="AF476" s="198"/>
    </row>
    <row r="477" spans="1:32">
      <c r="A477" s="158" t="s">
        <v>1297</v>
      </c>
      <c r="B477" s="158"/>
      <c r="C477" s="159" t="s">
        <v>943</v>
      </c>
      <c r="D477" s="159"/>
      <c r="E477" s="169"/>
      <c r="F477" s="168">
        <f>calcs!C470+calcs!H470+calcs!M470+calcs!R470+calcs!W470+calcs!AB470+calcs!AG470+calcs!AL470+calcs!AQ470+calcs!AV470+calcs!BA470+calcs!BF470</f>
        <v>-5.02700395943942</v>
      </c>
      <c r="G477" s="168">
        <f>calcs!D470+calcs!I470+calcs!N470+calcs!S470+calcs!X470+calcs!AC470+calcs!AH470+calcs!AM470+calcs!AR470+calcs!AW470+calcs!BB470+calcs!BG470</f>
        <v>-5.46387972078246</v>
      </c>
      <c r="H477" s="168">
        <f>calcs!E470+calcs!J470+calcs!O470+calcs!T470+calcs!Y470+calcs!AD470+calcs!AI470+calcs!AN470+calcs!AS470+calcs!AX470+calcs!BC470+calcs!BH470</f>
        <v>-6.08636858052261</v>
      </c>
      <c r="I477" s="168">
        <f>calcs!F470+calcs!K470+calcs!P470+calcs!U470+calcs!Z470+calcs!AE470+calcs!AJ470+calcs!AO470+calcs!AT470+calcs!AY470+calcs!BD470+calcs!BI470</f>
        <v>-4.67285916702966</v>
      </c>
      <c r="J477" s="168">
        <f>calcs!G470+calcs!L470+calcs!Q470+calcs!V470+calcs!AA470+calcs!AF470+calcs!AK470+calcs!AP470+calcs!AU470+calcs!AZ470+calcs!BE470+calcs!BJ470</f>
        <v>-4.49268457497844</v>
      </c>
      <c r="K477" s="176"/>
      <c r="L477" s="175">
        <f t="shared" si="18"/>
        <v>0.133579846115243</v>
      </c>
      <c r="M477" s="85"/>
      <c r="N477" s="113"/>
      <c r="O477" s="113"/>
      <c r="P477" s="193">
        <f t="shared" si="20"/>
        <v>-0.43687576134304</v>
      </c>
      <c r="Q477" s="193">
        <f t="shared" si="20"/>
        <v>-0.622488859740158</v>
      </c>
      <c r="R477" s="193">
        <f t="shared" si="20"/>
        <v>1.41350941349295</v>
      </c>
      <c r="S477" s="193">
        <f t="shared" si="19"/>
        <v>0.180174592051216</v>
      </c>
      <c r="U477" s="193"/>
      <c r="AB477" s="198"/>
      <c r="AC477" s="198"/>
      <c r="AD477" s="198"/>
      <c r="AE477" s="198"/>
      <c r="AF477" s="198"/>
    </row>
    <row r="478" spans="1:32">
      <c r="A478" s="156" t="s">
        <v>1297</v>
      </c>
      <c r="B478" s="156"/>
      <c r="C478" s="157" t="s">
        <v>945</v>
      </c>
      <c r="D478" s="157"/>
      <c r="E478" s="167"/>
      <c r="F478" s="168">
        <f>calcs!C471+calcs!H471+calcs!M471+calcs!R471+calcs!W471+calcs!AB471+calcs!AG471+calcs!AL471+calcs!AQ471+calcs!AV471+calcs!BA471+calcs!BF471</f>
        <v>-3.16288592765001</v>
      </c>
      <c r="G478" s="168">
        <f>calcs!D471+calcs!I471+calcs!N471+calcs!S471+calcs!X471+calcs!AC471+calcs!AH471+calcs!AM471+calcs!AR471+calcs!AW471+calcs!BB471+calcs!BG471</f>
        <v>-4.05082535029421</v>
      </c>
      <c r="H478" s="168">
        <f>calcs!E471+calcs!J471+calcs!O471+calcs!T471+calcs!Y471+calcs!AD471+calcs!AI471+calcs!AN471+calcs!AS471+calcs!AX471+calcs!BC471+calcs!BH471</f>
        <v>-4.10064723417268</v>
      </c>
      <c r="I478" s="168">
        <f>calcs!F471+calcs!K471+calcs!P471+calcs!U471+calcs!Z471+calcs!AE471+calcs!AJ471+calcs!AO471+calcs!AT471+calcs!AY471+calcs!BD471+calcs!BI471</f>
        <v>-4.02986206451206</v>
      </c>
      <c r="J478" s="168">
        <f>calcs!G471+calcs!L471+calcs!Q471+calcs!V471+calcs!AA471+calcs!AF471+calcs!AK471+calcs!AP471+calcs!AU471+calcs!AZ471+calcs!BE471+calcs!BJ471</f>
        <v>-3.86595914676846</v>
      </c>
      <c r="K478" s="22"/>
      <c r="L478" s="175">
        <f t="shared" si="18"/>
        <v>-0.175768304779613</v>
      </c>
      <c r="M478" s="85"/>
      <c r="N478" s="113"/>
      <c r="O478" s="113"/>
      <c r="P478" s="193">
        <f t="shared" si="20"/>
        <v>-0.887939422644206</v>
      </c>
      <c r="Q478" s="193">
        <f t="shared" si="20"/>
        <v>-0.0498218838784705</v>
      </c>
      <c r="R478" s="193">
        <f t="shared" si="20"/>
        <v>0.0707851696606223</v>
      </c>
      <c r="S478" s="193">
        <f t="shared" si="19"/>
        <v>0.163902917743601</v>
      </c>
      <c r="U478" s="193"/>
      <c r="AB478" s="198"/>
      <c r="AC478" s="198"/>
      <c r="AD478" s="198"/>
      <c r="AE478" s="198"/>
      <c r="AF478" s="198"/>
    </row>
    <row r="479" spans="1:32">
      <c r="A479" s="158" t="s">
        <v>1297</v>
      </c>
      <c r="B479" s="158"/>
      <c r="C479" s="159" t="s">
        <v>947</v>
      </c>
      <c r="D479" s="159"/>
      <c r="E479" s="169"/>
      <c r="F479" s="168">
        <f>calcs!C472+calcs!H472+calcs!M472+calcs!R472+calcs!W472+calcs!AB472+calcs!AG472+calcs!AL472+calcs!AQ472+calcs!AV472+calcs!BA472+calcs!BF472</f>
        <v>-6.11384489987999</v>
      </c>
      <c r="G479" s="168">
        <f>calcs!D472+calcs!I472+calcs!N472+calcs!S472+calcs!X472+calcs!AC472+calcs!AH472+calcs!AM472+calcs!AR472+calcs!AW472+calcs!BB472+calcs!BG472</f>
        <v>-5.78319068009928</v>
      </c>
      <c r="H479" s="168">
        <f>calcs!E472+calcs!J472+calcs!O472+calcs!T472+calcs!Y472+calcs!AD472+calcs!AI472+calcs!AN472+calcs!AS472+calcs!AX472+calcs!BC472+calcs!BH472</f>
        <v>-5.94378847146012</v>
      </c>
      <c r="I479" s="168">
        <f>calcs!F472+calcs!K472+calcs!P472+calcs!U472+calcs!Z472+calcs!AE472+calcs!AJ472+calcs!AO472+calcs!AT472+calcs!AY472+calcs!BD472+calcs!BI472</f>
        <v>-5.91054342110422</v>
      </c>
      <c r="J479" s="168">
        <f>calcs!G472+calcs!L472+calcs!Q472+calcs!V472+calcs!AA472+calcs!AF472+calcs!AK472+calcs!AP472+calcs!AU472+calcs!AZ472+calcs!BE472+calcs!BJ472</f>
        <v>-5.76450471841547</v>
      </c>
      <c r="K479" s="176"/>
      <c r="L479" s="175">
        <f t="shared" si="18"/>
        <v>0.0873350453661306</v>
      </c>
      <c r="M479" s="85"/>
      <c r="N479" s="113"/>
      <c r="O479" s="113"/>
      <c r="P479" s="193">
        <f t="shared" si="20"/>
        <v>0.330654219780712</v>
      </c>
      <c r="Q479" s="193">
        <f t="shared" si="20"/>
        <v>-0.160597791360841</v>
      </c>
      <c r="R479" s="193">
        <f t="shared" si="20"/>
        <v>0.0332450503559061</v>
      </c>
      <c r="S479" s="193">
        <f t="shared" si="19"/>
        <v>0.146038702688745</v>
      </c>
      <c r="U479" s="193"/>
      <c r="AB479" s="198"/>
      <c r="AC479" s="198"/>
      <c r="AD479" s="198"/>
      <c r="AE479" s="198"/>
      <c r="AF479" s="198"/>
    </row>
    <row r="480" spans="1:32">
      <c r="A480" s="156" t="s">
        <v>1297</v>
      </c>
      <c r="B480" s="156"/>
      <c r="C480" s="157" t="s">
        <v>949</v>
      </c>
      <c r="D480" s="157"/>
      <c r="E480" s="167"/>
      <c r="F480" s="168">
        <f>calcs!C473+calcs!H473+calcs!M473+calcs!R473+calcs!W473+calcs!AB473+calcs!AG473+calcs!AL473+calcs!AQ473+calcs!AV473+calcs!BA473+calcs!BF473</f>
        <v>5.86901823748405</v>
      </c>
      <c r="G480" s="168">
        <f>calcs!D473+calcs!I473+calcs!N473+calcs!S473+calcs!X473+calcs!AC473+calcs!AH473+calcs!AM473+calcs!AR473+calcs!AW473+calcs!BB473+calcs!BG473</f>
        <v>5.45142885526555</v>
      </c>
      <c r="H480" s="168">
        <f>calcs!E473+calcs!J473+calcs!O473+calcs!T473+calcs!Y473+calcs!AD473+calcs!AI473+calcs!AN473+calcs!AS473+calcs!AX473+calcs!BC473+calcs!BH473</f>
        <v>6.35429483762811</v>
      </c>
      <c r="I480" s="168">
        <f>calcs!F473+calcs!K473+calcs!P473+calcs!U473+calcs!Z473+calcs!AE473+calcs!AJ473+calcs!AO473+calcs!AT473+calcs!AY473+calcs!BD473+calcs!BI473</f>
        <v>5.92504788123468</v>
      </c>
      <c r="J480" s="168">
        <f>calcs!G473+calcs!L473+calcs!Q473+calcs!V473+calcs!AA473+calcs!AF473+calcs!AK473+calcs!AP473+calcs!AU473+calcs!AZ473+calcs!BE473+calcs!BJ473</f>
        <v>6.60476937617787</v>
      </c>
      <c r="K480" s="22"/>
      <c r="L480" s="175">
        <f t="shared" si="18"/>
        <v>0.183937784673454</v>
      </c>
      <c r="M480" s="85"/>
      <c r="N480" s="113"/>
      <c r="O480" s="113"/>
      <c r="P480" s="193">
        <f t="shared" si="20"/>
        <v>-0.417589382218498</v>
      </c>
      <c r="Q480" s="193">
        <f t="shared" si="20"/>
        <v>0.902865982362558</v>
      </c>
      <c r="R480" s="193">
        <f t="shared" si="20"/>
        <v>-0.429246956393429</v>
      </c>
      <c r="S480" s="193">
        <f t="shared" si="19"/>
        <v>0.679721494943188</v>
      </c>
      <c r="U480" s="193"/>
      <c r="AB480" s="198"/>
      <c r="AC480" s="198"/>
      <c r="AD480" s="198"/>
      <c r="AE480" s="198"/>
      <c r="AF480" s="198"/>
    </row>
    <row r="481" spans="1:32">
      <c r="A481" s="158" t="s">
        <v>1297</v>
      </c>
      <c r="B481" s="158"/>
      <c r="C481" s="159" t="s">
        <v>951</v>
      </c>
      <c r="D481" s="159"/>
      <c r="E481" s="169"/>
      <c r="F481" s="168">
        <f>calcs!C474+calcs!H474+calcs!M474+calcs!R474+calcs!W474+calcs!AB474+calcs!AG474+calcs!AL474+calcs!AQ474+calcs!AV474+calcs!BA474+calcs!BF474</f>
        <v>-3.90450762406993</v>
      </c>
      <c r="G481" s="168">
        <f>calcs!D474+calcs!I474+calcs!N474+calcs!S474+calcs!X474+calcs!AC474+calcs!AH474+calcs!AM474+calcs!AR474+calcs!AW474+calcs!BB474+calcs!BG474</f>
        <v>-2.71119363717962</v>
      </c>
      <c r="H481" s="168">
        <f>calcs!E474+calcs!J474+calcs!O474+calcs!T474+calcs!Y474+calcs!AD474+calcs!AI474+calcs!AN474+calcs!AS474+calcs!AX474+calcs!BC474+calcs!BH474</f>
        <v>-2.78259575711476</v>
      </c>
      <c r="I481" s="168">
        <f>calcs!F474+calcs!K474+calcs!P474+calcs!U474+calcs!Z474+calcs!AE474+calcs!AJ474+calcs!AO474+calcs!AT474+calcs!AY474+calcs!BD474+calcs!BI474</f>
        <v>-1.57800391584093</v>
      </c>
      <c r="J481" s="168">
        <f>calcs!G474+calcs!L474+calcs!Q474+calcs!V474+calcs!AA474+calcs!AF474+calcs!AK474+calcs!AP474+calcs!AU474+calcs!AZ474+calcs!BE474+calcs!BJ474</f>
        <v>-0.938228560787134</v>
      </c>
      <c r="K481" s="176"/>
      <c r="L481" s="175">
        <f t="shared" si="18"/>
        <v>0.741569765820698</v>
      </c>
      <c r="M481" s="85"/>
      <c r="N481" s="113"/>
      <c r="O481" s="113"/>
      <c r="P481" s="193">
        <f t="shared" si="20"/>
        <v>1.19331398689031</v>
      </c>
      <c r="Q481" s="193">
        <f t="shared" si="20"/>
        <v>-0.0714021199351387</v>
      </c>
      <c r="R481" s="193">
        <f t="shared" si="20"/>
        <v>1.20459184127383</v>
      </c>
      <c r="S481" s="193">
        <f t="shared" si="19"/>
        <v>0.639775355053793</v>
      </c>
      <c r="U481" s="193"/>
      <c r="AB481" s="198"/>
      <c r="AC481" s="198"/>
      <c r="AD481" s="198"/>
      <c r="AE481" s="198"/>
      <c r="AF481" s="198"/>
    </row>
    <row r="482" spans="1:32">
      <c r="A482" s="156" t="s">
        <v>1297</v>
      </c>
      <c r="B482" s="156"/>
      <c r="C482" s="157" t="s">
        <v>953</v>
      </c>
      <c r="D482" s="157"/>
      <c r="E482" s="167"/>
      <c r="F482" s="168">
        <f>calcs!C475+calcs!H475+calcs!M475+calcs!R475+calcs!W475+calcs!AB475+calcs!AG475+calcs!AL475+calcs!AQ475+calcs!AV475+calcs!BA475+calcs!BF475</f>
        <v>-3.57169108186699</v>
      </c>
      <c r="G482" s="168">
        <f>calcs!D475+calcs!I475+calcs!N475+calcs!S475+calcs!X475+calcs!AC475+calcs!AH475+calcs!AM475+calcs!AR475+calcs!AW475+calcs!BB475+calcs!BG475</f>
        <v>-3.97870720388082</v>
      </c>
      <c r="H482" s="168">
        <f>calcs!E475+calcs!J475+calcs!O475+calcs!T475+calcs!Y475+calcs!AD475+calcs!AI475+calcs!AN475+calcs!AS475+calcs!AX475+calcs!BC475+calcs!BH475</f>
        <v>-3.0946033972363</v>
      </c>
      <c r="I482" s="168">
        <f>calcs!F475+calcs!K475+calcs!P475+calcs!U475+calcs!Z475+calcs!AE475+calcs!AJ475+calcs!AO475+calcs!AT475+calcs!AY475+calcs!BD475+calcs!BI475</f>
        <v>-3.60744562062574</v>
      </c>
      <c r="J482" s="168">
        <f>calcs!G475+calcs!L475+calcs!Q475+calcs!V475+calcs!AA475+calcs!AF475+calcs!AK475+calcs!AP475+calcs!AU475+calcs!AZ475+calcs!BE475+calcs!BJ475</f>
        <v>-3.36761015230459</v>
      </c>
      <c r="K482" s="22"/>
      <c r="L482" s="175">
        <f t="shared" si="18"/>
        <v>0.0510202323905998</v>
      </c>
      <c r="M482" s="85"/>
      <c r="N482" s="113"/>
      <c r="O482" s="113"/>
      <c r="P482" s="193">
        <f t="shared" si="20"/>
        <v>-0.407016122013833</v>
      </c>
      <c r="Q482" s="193">
        <f t="shared" si="20"/>
        <v>0.884103806644519</v>
      </c>
      <c r="R482" s="193">
        <f t="shared" si="20"/>
        <v>-0.512842223389442</v>
      </c>
      <c r="S482" s="193">
        <f t="shared" si="19"/>
        <v>0.239835468321156</v>
      </c>
      <c r="U482" s="193"/>
      <c r="AB482" s="198"/>
      <c r="AC482" s="198"/>
      <c r="AD482" s="198"/>
      <c r="AE482" s="198"/>
      <c r="AF482" s="198"/>
    </row>
    <row r="483" spans="1:32">
      <c r="A483" s="158" t="s">
        <v>1297</v>
      </c>
      <c r="B483" s="158"/>
      <c r="C483" s="159" t="s">
        <v>955</v>
      </c>
      <c r="D483" s="159"/>
      <c r="E483" s="169"/>
      <c r="F483" s="168">
        <f>calcs!C476+calcs!H476+calcs!M476+calcs!R476+calcs!W476+calcs!AB476+calcs!AG476+calcs!AL476+calcs!AQ476+calcs!AV476+calcs!BA476+calcs!BF476</f>
        <v>-3.3104434767263</v>
      </c>
      <c r="G483" s="168">
        <f>calcs!D476+calcs!I476+calcs!N476+calcs!S476+calcs!X476+calcs!AC476+calcs!AH476+calcs!AM476+calcs!AR476+calcs!AW476+calcs!BB476+calcs!BG476</f>
        <v>-3.44049538705416</v>
      </c>
      <c r="H483" s="168">
        <f>calcs!E476+calcs!J476+calcs!O476+calcs!T476+calcs!Y476+calcs!AD476+calcs!AI476+calcs!AN476+calcs!AS476+calcs!AX476+calcs!BC476+calcs!BH476</f>
        <v>-4.16520055721779</v>
      </c>
      <c r="I483" s="168">
        <f>calcs!F476+calcs!K476+calcs!P476+calcs!U476+calcs!Z476+calcs!AE476+calcs!AJ476+calcs!AO476+calcs!AT476+calcs!AY476+calcs!BD476+calcs!BI476</f>
        <v>-2.85534985905137</v>
      </c>
      <c r="J483" s="168">
        <f>calcs!G476+calcs!L476+calcs!Q476+calcs!V476+calcs!AA476+calcs!AF476+calcs!AK476+calcs!AP476+calcs!AU476+calcs!AZ476+calcs!BE476+calcs!BJ476</f>
        <v>-3.70657482679626</v>
      </c>
      <c r="K483" s="176"/>
      <c r="L483" s="175">
        <f t="shared" si="18"/>
        <v>-0.0990328375174899</v>
      </c>
      <c r="M483" s="85"/>
      <c r="N483" s="113"/>
      <c r="O483" s="113"/>
      <c r="P483" s="193">
        <f t="shared" si="20"/>
        <v>-0.130051910327862</v>
      </c>
      <c r="Q483" s="193">
        <f t="shared" si="20"/>
        <v>-0.724705170163626</v>
      </c>
      <c r="R483" s="193">
        <f t="shared" si="20"/>
        <v>1.30985069816642</v>
      </c>
      <c r="S483" s="193">
        <f t="shared" si="19"/>
        <v>-0.851224967744893</v>
      </c>
      <c r="U483" s="193"/>
      <c r="AB483" s="198"/>
      <c r="AC483" s="198"/>
      <c r="AD483" s="198"/>
      <c r="AE483" s="198"/>
      <c r="AF483" s="198"/>
    </row>
    <row r="484" spans="1:32">
      <c r="A484" s="156" t="s">
        <v>1298</v>
      </c>
      <c r="B484" s="156"/>
      <c r="C484" s="157" t="s">
        <v>957</v>
      </c>
      <c r="D484" s="157"/>
      <c r="E484" s="167"/>
      <c r="F484" s="168">
        <f>calcs!C477+calcs!H477+calcs!M477+calcs!R477+calcs!W477+calcs!AB477+calcs!AG477+calcs!AL477+calcs!AQ477+calcs!AV477+calcs!BA477+calcs!BF477</f>
        <v>2.43455443522625</v>
      </c>
      <c r="G484" s="168">
        <f>calcs!D477+calcs!I477+calcs!N477+calcs!S477+calcs!X477+calcs!AC477+calcs!AH477+calcs!AM477+calcs!AR477+calcs!AW477+calcs!BB477+calcs!BG477</f>
        <v>3.25156370269998</v>
      </c>
      <c r="H484" s="168">
        <f>calcs!E477+calcs!J477+calcs!O477+calcs!T477+calcs!Y477+calcs!AD477+calcs!AI477+calcs!AN477+calcs!AS477+calcs!AX477+calcs!BC477+calcs!BH477</f>
        <v>2.39242433717988</v>
      </c>
      <c r="I484" s="168">
        <f>calcs!F477+calcs!K477+calcs!P477+calcs!U477+calcs!Z477+calcs!AE477+calcs!AJ477+calcs!AO477+calcs!AT477+calcs!AY477+calcs!BD477+calcs!BI477</f>
        <v>1.26573028537388</v>
      </c>
      <c r="J484" s="168">
        <f>calcs!G477+calcs!L477+calcs!Q477+calcs!V477+calcs!AA477+calcs!AF477+calcs!AK477+calcs!AP477+calcs!AU477+calcs!AZ477+calcs!BE477+calcs!BJ477</f>
        <v>1.2743937506689</v>
      </c>
      <c r="K484" s="22"/>
      <c r="L484" s="175">
        <f t="shared" si="18"/>
        <v>-0.290040171139338</v>
      </c>
      <c r="M484" s="85"/>
      <c r="N484" s="113"/>
      <c r="O484" s="113"/>
      <c r="P484" s="193">
        <f t="shared" si="20"/>
        <v>0.817009267473728</v>
      </c>
      <c r="Q484" s="193">
        <f t="shared" si="20"/>
        <v>-0.8591393655201</v>
      </c>
      <c r="R484" s="193">
        <f t="shared" si="20"/>
        <v>-1.126694051806</v>
      </c>
      <c r="S484" s="193">
        <f t="shared" si="19"/>
        <v>0.00866346529502282</v>
      </c>
      <c r="U484" s="193"/>
      <c r="AB484" s="198"/>
      <c r="AC484" s="198"/>
      <c r="AD484" s="198"/>
      <c r="AE484" s="198"/>
      <c r="AF484" s="198"/>
    </row>
    <row r="485" spans="1:32">
      <c r="A485" s="158" t="s">
        <v>1298</v>
      </c>
      <c r="B485" s="158"/>
      <c r="C485" s="159" t="s">
        <v>959</v>
      </c>
      <c r="D485" s="159"/>
      <c r="E485" s="169"/>
      <c r="F485" s="168">
        <f>calcs!C478+calcs!H478+calcs!M478+calcs!R478+calcs!W478+calcs!AB478+calcs!AG478+calcs!AL478+calcs!AQ478+calcs!AV478+calcs!BA478+calcs!BF478</f>
        <v>5.5981559931614</v>
      </c>
      <c r="G485" s="168">
        <f>calcs!D478+calcs!I478+calcs!N478+calcs!S478+calcs!X478+calcs!AC478+calcs!AH478+calcs!AM478+calcs!AR478+calcs!AW478+calcs!BB478+calcs!BG478</f>
        <v>5.27415669193606</v>
      </c>
      <c r="H485" s="168">
        <f>calcs!E478+calcs!J478+calcs!O478+calcs!T478+calcs!Y478+calcs!AD478+calcs!AI478+calcs!AN478+calcs!AS478+calcs!AX478+calcs!BC478+calcs!BH478</f>
        <v>5.61099380196335</v>
      </c>
      <c r="I485" s="168">
        <f>calcs!F478+calcs!K478+calcs!P478+calcs!U478+calcs!Z478+calcs!AE478+calcs!AJ478+calcs!AO478+calcs!AT478+calcs!AY478+calcs!BD478+calcs!BI478</f>
        <v>4.87381768661285</v>
      </c>
      <c r="J485" s="168">
        <f>calcs!G478+calcs!L478+calcs!Q478+calcs!V478+calcs!AA478+calcs!AF478+calcs!AK478+calcs!AP478+calcs!AU478+calcs!AZ478+calcs!BE478+calcs!BJ478</f>
        <v>4.49005112367662</v>
      </c>
      <c r="K485" s="176"/>
      <c r="L485" s="175">
        <f t="shared" si="18"/>
        <v>-0.277026217371195</v>
      </c>
      <c r="M485" s="85"/>
      <c r="N485" s="113"/>
      <c r="O485" s="113"/>
      <c r="P485" s="193">
        <f t="shared" si="20"/>
        <v>-0.323999301225341</v>
      </c>
      <c r="Q485" s="193">
        <f t="shared" si="20"/>
        <v>0.336837110027285</v>
      </c>
      <c r="R485" s="193">
        <f t="shared" si="20"/>
        <v>-0.737176115350497</v>
      </c>
      <c r="S485" s="193">
        <f t="shared" si="19"/>
        <v>-0.383766562936226</v>
      </c>
      <c r="U485" s="193"/>
      <c r="AB485" s="198"/>
      <c r="AC485" s="198"/>
      <c r="AD485" s="198"/>
      <c r="AE485" s="198"/>
      <c r="AF485" s="198"/>
    </row>
    <row r="486" spans="1:32">
      <c r="A486" s="156" t="s">
        <v>1298</v>
      </c>
      <c r="B486" s="156"/>
      <c r="C486" s="157" t="s">
        <v>961</v>
      </c>
      <c r="D486" s="157"/>
      <c r="E486" s="167"/>
      <c r="F486" s="168">
        <f>calcs!C479+calcs!H479+calcs!M479+calcs!R479+calcs!W479+calcs!AB479+calcs!AG479+calcs!AL479+calcs!AQ479+calcs!AV479+calcs!BA479+calcs!BF479</f>
        <v>5.16005677169257</v>
      </c>
      <c r="G486" s="168">
        <f>calcs!D479+calcs!I479+calcs!N479+calcs!S479+calcs!X479+calcs!AC479+calcs!AH479+calcs!AM479+calcs!AR479+calcs!AW479+calcs!BB479+calcs!BG479</f>
        <v>5.55758845218056</v>
      </c>
      <c r="H486" s="168">
        <f>calcs!E479+calcs!J479+calcs!O479+calcs!T479+calcs!Y479+calcs!AD479+calcs!AI479+calcs!AN479+calcs!AS479+calcs!AX479+calcs!BC479+calcs!BH479</f>
        <v>5.78068765759071</v>
      </c>
      <c r="I486" s="168">
        <f>calcs!F479+calcs!K479+calcs!P479+calcs!U479+calcs!Z479+calcs!AE479+calcs!AJ479+calcs!AO479+calcs!AT479+calcs!AY479+calcs!BD479+calcs!BI479</f>
        <v>4.37064170777551</v>
      </c>
      <c r="J486" s="168">
        <f>calcs!G479+calcs!L479+calcs!Q479+calcs!V479+calcs!AA479+calcs!AF479+calcs!AK479+calcs!AP479+calcs!AU479+calcs!AZ479+calcs!BE479+calcs!BJ479</f>
        <v>4.83894880742453</v>
      </c>
      <c r="K486" s="22"/>
      <c r="L486" s="175">
        <f t="shared" si="18"/>
        <v>-0.0802769910670107</v>
      </c>
      <c r="M486" s="85"/>
      <c r="N486" s="113"/>
      <c r="O486" s="113"/>
      <c r="P486" s="193">
        <f t="shared" si="20"/>
        <v>0.397531680487992</v>
      </c>
      <c r="Q486" s="193">
        <f t="shared" si="20"/>
        <v>0.223099205410145</v>
      </c>
      <c r="R486" s="193">
        <f t="shared" si="20"/>
        <v>-1.4100459498152</v>
      </c>
      <c r="S486" s="193">
        <f t="shared" si="19"/>
        <v>0.468307099649022</v>
      </c>
      <c r="U486" s="193"/>
      <c r="AB486" s="198"/>
      <c r="AC486" s="198"/>
      <c r="AD486" s="198"/>
      <c r="AE486" s="198"/>
      <c r="AF486" s="198"/>
    </row>
    <row r="487" spans="1:32">
      <c r="A487" s="158" t="s">
        <v>1298</v>
      </c>
      <c r="B487" s="158"/>
      <c r="C487" s="159" t="s">
        <v>963</v>
      </c>
      <c r="D487" s="159"/>
      <c r="E487" s="169"/>
      <c r="F487" s="168">
        <f>calcs!C480+calcs!H480+calcs!M480+calcs!R480+calcs!W480+calcs!AB480+calcs!AG480+calcs!AL480+calcs!AQ480+calcs!AV480+calcs!BA480+calcs!BF480</f>
        <v>5.65691700558841</v>
      </c>
      <c r="G487" s="168">
        <f>calcs!D480+calcs!I480+calcs!N480+calcs!S480+calcs!X480+calcs!AC480+calcs!AH480+calcs!AM480+calcs!AR480+calcs!AW480+calcs!BB480+calcs!BG480</f>
        <v>5.96512934952261</v>
      </c>
      <c r="H487" s="168">
        <f>calcs!E480+calcs!J480+calcs!O480+calcs!T480+calcs!Y480+calcs!AD480+calcs!AI480+calcs!AN480+calcs!AS480+calcs!AX480+calcs!BC480+calcs!BH480</f>
        <v>4.64482141708012</v>
      </c>
      <c r="I487" s="168">
        <f>calcs!F480+calcs!K480+calcs!P480+calcs!U480+calcs!Z480+calcs!AE480+calcs!AJ480+calcs!AO480+calcs!AT480+calcs!AY480+calcs!BD480+calcs!BI480</f>
        <v>3.97979905989961</v>
      </c>
      <c r="J487" s="168">
        <f>calcs!G480+calcs!L480+calcs!Q480+calcs!V480+calcs!AA480+calcs!AF480+calcs!AK480+calcs!AP480+calcs!AU480+calcs!AZ480+calcs!BE480+calcs!BJ480</f>
        <v>3.46677500093997</v>
      </c>
      <c r="K487" s="176"/>
      <c r="L487" s="175">
        <f t="shared" si="18"/>
        <v>-0.547535501162111</v>
      </c>
      <c r="M487" s="85"/>
      <c r="N487" s="113"/>
      <c r="O487" s="113"/>
      <c r="P487" s="193">
        <f t="shared" si="20"/>
        <v>0.308212343934199</v>
      </c>
      <c r="Q487" s="193">
        <f t="shared" si="20"/>
        <v>-1.32030793244249</v>
      </c>
      <c r="R487" s="193">
        <f t="shared" si="20"/>
        <v>-0.66502235718051</v>
      </c>
      <c r="S487" s="193">
        <f t="shared" si="19"/>
        <v>-0.513024058959638</v>
      </c>
      <c r="U487" s="193"/>
      <c r="AB487" s="198"/>
      <c r="AC487" s="198"/>
      <c r="AD487" s="198"/>
      <c r="AE487" s="198"/>
      <c r="AF487" s="198"/>
    </row>
    <row r="488" spans="1:32">
      <c r="A488" s="156" t="s">
        <v>1298</v>
      </c>
      <c r="B488" s="156"/>
      <c r="C488" s="157" t="s">
        <v>965</v>
      </c>
      <c r="D488" s="157"/>
      <c r="E488" s="167"/>
      <c r="F488" s="168">
        <f>calcs!C481+calcs!H481+calcs!M481+calcs!R481+calcs!W481+calcs!AB481+calcs!AG481+calcs!AL481+calcs!AQ481+calcs!AV481+calcs!BA481+calcs!BF481</f>
        <v>8.66652086726605</v>
      </c>
      <c r="G488" s="168">
        <f>calcs!D481+calcs!I481+calcs!N481+calcs!S481+calcs!X481+calcs!AC481+calcs!AH481+calcs!AM481+calcs!AR481+calcs!AW481+calcs!BB481+calcs!BG481</f>
        <v>8.43053591906743</v>
      </c>
      <c r="H488" s="168">
        <f>calcs!E481+calcs!J481+calcs!O481+calcs!T481+calcs!Y481+calcs!AD481+calcs!AI481+calcs!AN481+calcs!AS481+calcs!AX481+calcs!BC481+calcs!BH481</f>
        <v>8.85996725870229</v>
      </c>
      <c r="I488" s="168">
        <f>calcs!F481+calcs!K481+calcs!P481+calcs!U481+calcs!Z481+calcs!AE481+calcs!AJ481+calcs!AO481+calcs!AT481+calcs!AY481+calcs!BD481+calcs!BI481</f>
        <v>8.9978798173921</v>
      </c>
      <c r="J488" s="168">
        <f>calcs!G481+calcs!L481+calcs!Q481+calcs!V481+calcs!AA481+calcs!AF481+calcs!AK481+calcs!AP481+calcs!AU481+calcs!AZ481+calcs!BE481+calcs!BJ481</f>
        <v>8.76609492910194</v>
      </c>
      <c r="K488" s="22"/>
      <c r="L488" s="175">
        <f t="shared" si="18"/>
        <v>0.024893515458972</v>
      </c>
      <c r="M488" s="85"/>
      <c r="N488" s="113"/>
      <c r="O488" s="113"/>
      <c r="P488" s="193">
        <f t="shared" si="20"/>
        <v>-0.235984948198627</v>
      </c>
      <c r="Q488" s="193">
        <f t="shared" si="20"/>
        <v>0.429431339634862</v>
      </c>
      <c r="R488" s="193">
        <f t="shared" si="20"/>
        <v>0.137912558689814</v>
      </c>
      <c r="S488" s="193">
        <f t="shared" si="19"/>
        <v>-0.231784888290161</v>
      </c>
      <c r="U488" s="193"/>
      <c r="AB488" s="198"/>
      <c r="AC488" s="198"/>
      <c r="AD488" s="198"/>
      <c r="AE488" s="198"/>
      <c r="AF488" s="198"/>
    </row>
    <row r="489" spans="1:32">
      <c r="A489" s="158" t="s">
        <v>1298</v>
      </c>
      <c r="B489" s="158"/>
      <c r="C489" s="159" t="s">
        <v>967</v>
      </c>
      <c r="D489" s="159"/>
      <c r="E489" s="169"/>
      <c r="F489" s="168">
        <f>calcs!C482+calcs!H482+calcs!M482+calcs!R482+calcs!W482+calcs!AB482+calcs!AG482+calcs!AL482+calcs!AQ482+calcs!AV482+calcs!BA482+calcs!BF482</f>
        <v>6.61439398870878</v>
      </c>
      <c r="G489" s="168">
        <f>calcs!D482+calcs!I482+calcs!N482+calcs!S482+calcs!X482+calcs!AC482+calcs!AH482+calcs!AM482+calcs!AR482+calcs!AW482+calcs!BB482+calcs!BG482</f>
        <v>7.09054421127244</v>
      </c>
      <c r="H489" s="168">
        <f>calcs!E482+calcs!J482+calcs!O482+calcs!T482+calcs!Y482+calcs!AD482+calcs!AI482+calcs!AN482+calcs!AS482+calcs!AX482+calcs!BC482+calcs!BH482</f>
        <v>7.24681134658944</v>
      </c>
      <c r="I489" s="168">
        <f>calcs!F482+calcs!K482+calcs!P482+calcs!U482+calcs!Z482+calcs!AE482+calcs!AJ482+calcs!AO482+calcs!AT482+calcs!AY482+calcs!BD482+calcs!BI482</f>
        <v>6.24613523057881</v>
      </c>
      <c r="J489" s="168">
        <f>calcs!G482+calcs!L482+calcs!Q482+calcs!V482+calcs!AA482+calcs!AF482+calcs!AK482+calcs!AP482+calcs!AU482+calcs!AZ482+calcs!BE482+calcs!BJ482</f>
        <v>6.03924175705497</v>
      </c>
      <c r="K489" s="176"/>
      <c r="L489" s="175">
        <f t="shared" si="18"/>
        <v>-0.143788057913455</v>
      </c>
      <c r="M489" s="85"/>
      <c r="N489" s="113"/>
      <c r="O489" s="113"/>
      <c r="P489" s="193">
        <f t="shared" si="20"/>
        <v>0.476150222563657</v>
      </c>
      <c r="Q489" s="193">
        <f t="shared" si="20"/>
        <v>0.156267135317004</v>
      </c>
      <c r="R489" s="193">
        <f t="shared" si="20"/>
        <v>-1.00067611601064</v>
      </c>
      <c r="S489" s="193">
        <f t="shared" si="19"/>
        <v>-0.206893473523843</v>
      </c>
      <c r="U489" s="193"/>
      <c r="AB489" s="198"/>
      <c r="AC489" s="198"/>
      <c r="AD489" s="198"/>
      <c r="AE489" s="198"/>
      <c r="AF489" s="198"/>
    </row>
    <row r="490" spans="1:32">
      <c r="A490" s="156" t="s">
        <v>1298</v>
      </c>
      <c r="B490" s="156"/>
      <c r="C490" s="157" t="s">
        <v>969</v>
      </c>
      <c r="D490" s="157"/>
      <c r="E490" s="167"/>
      <c r="F490" s="168">
        <f>calcs!C483+calcs!H483+calcs!M483+calcs!R483+calcs!W483+calcs!AB483+calcs!AG483+calcs!AL483+calcs!AQ483+calcs!AV483+calcs!BA483+calcs!BF483</f>
        <v>-4.00944359938746</v>
      </c>
      <c r="G490" s="168">
        <f>calcs!D483+calcs!I483+calcs!N483+calcs!S483+calcs!X483+calcs!AC483+calcs!AH483+calcs!AM483+calcs!AR483+calcs!AW483+calcs!BB483+calcs!BG483</f>
        <v>-3.09447723726682</v>
      </c>
      <c r="H490" s="168">
        <f>calcs!E483+calcs!J483+calcs!O483+calcs!T483+calcs!Y483+calcs!AD483+calcs!AI483+calcs!AN483+calcs!AS483+calcs!AX483+calcs!BC483+calcs!BH483</f>
        <v>-4.22638867234278</v>
      </c>
      <c r="I490" s="168">
        <f>calcs!F483+calcs!K483+calcs!P483+calcs!U483+calcs!Z483+calcs!AE483+calcs!AJ483+calcs!AO483+calcs!AT483+calcs!AY483+calcs!BD483+calcs!BI483</f>
        <v>-2.79643562190114</v>
      </c>
      <c r="J490" s="168">
        <f>calcs!G483+calcs!L483+calcs!Q483+calcs!V483+calcs!AA483+calcs!AF483+calcs!AK483+calcs!AP483+calcs!AU483+calcs!AZ483+calcs!BE483+calcs!BJ483</f>
        <v>-2.32029362997655</v>
      </c>
      <c r="K490" s="22"/>
      <c r="L490" s="175">
        <f t="shared" si="18"/>
        <v>0.422287492352729</v>
      </c>
      <c r="M490" s="85"/>
      <c r="N490" s="113"/>
      <c r="O490" s="113"/>
      <c r="P490" s="193">
        <f t="shared" si="20"/>
        <v>0.914966362120637</v>
      </c>
      <c r="Q490" s="193">
        <f t="shared" si="20"/>
        <v>-1.13191143507595</v>
      </c>
      <c r="R490" s="193">
        <f t="shared" si="20"/>
        <v>1.42995305044164</v>
      </c>
      <c r="S490" s="193">
        <f t="shared" si="19"/>
        <v>0.476141991924596</v>
      </c>
      <c r="U490" s="193"/>
      <c r="AB490" s="198"/>
      <c r="AC490" s="198"/>
      <c r="AD490" s="198"/>
      <c r="AE490" s="198"/>
      <c r="AF490" s="198"/>
    </row>
    <row r="491" spans="1:32">
      <c r="A491" s="158" t="s">
        <v>1298</v>
      </c>
      <c r="B491" s="158"/>
      <c r="C491" s="159" t="s">
        <v>971</v>
      </c>
      <c r="D491" s="159"/>
      <c r="E491" s="169"/>
      <c r="F491" s="168">
        <f>calcs!C484+calcs!H484+calcs!M484+calcs!R484+calcs!W484+calcs!AB484+calcs!AG484+calcs!AL484+calcs!AQ484+calcs!AV484+calcs!BA484+calcs!BF484</f>
        <v>2.07896983831781</v>
      </c>
      <c r="G491" s="168">
        <f>calcs!D484+calcs!I484+calcs!N484+calcs!S484+calcs!X484+calcs!AC484+calcs!AH484+calcs!AM484+calcs!AR484+calcs!AW484+calcs!BB484+calcs!BG484</f>
        <v>1.87191722862007</v>
      </c>
      <c r="H491" s="168">
        <f>calcs!E484+calcs!J484+calcs!O484+calcs!T484+calcs!Y484+calcs!AD484+calcs!AI484+calcs!AN484+calcs!AS484+calcs!AX484+calcs!BC484+calcs!BH484</f>
        <v>2.41740633745732</v>
      </c>
      <c r="I491" s="168">
        <f>calcs!F484+calcs!K484+calcs!P484+calcs!U484+calcs!Z484+calcs!AE484+calcs!AJ484+calcs!AO484+calcs!AT484+calcs!AY484+calcs!BD484+calcs!BI484</f>
        <v>2.57898372597935</v>
      </c>
      <c r="J491" s="168">
        <f>calcs!G484+calcs!L484+calcs!Q484+calcs!V484+calcs!AA484+calcs!AF484+calcs!AK484+calcs!AP484+calcs!AU484+calcs!AZ484+calcs!BE484+calcs!BJ484</f>
        <v>2.49192620750136</v>
      </c>
      <c r="K491" s="176"/>
      <c r="L491" s="175">
        <f t="shared" si="18"/>
        <v>0.103239092295888</v>
      </c>
      <c r="M491" s="85"/>
      <c r="N491" s="113"/>
      <c r="O491" s="113"/>
      <c r="P491" s="193">
        <f t="shared" si="20"/>
        <v>-0.207052609697742</v>
      </c>
      <c r="Q491" s="193">
        <f t="shared" si="20"/>
        <v>0.545489108837254</v>
      </c>
      <c r="R491" s="193">
        <f t="shared" si="20"/>
        <v>0.161577388522029</v>
      </c>
      <c r="S491" s="193">
        <f t="shared" si="19"/>
        <v>-0.0870575184779887</v>
      </c>
      <c r="U491" s="193"/>
      <c r="AB491" s="198"/>
      <c r="AC491" s="198"/>
      <c r="AD491" s="198"/>
      <c r="AE491" s="198"/>
      <c r="AF491" s="198"/>
    </row>
    <row r="492" spans="1:32">
      <c r="A492" s="156" t="s">
        <v>1298</v>
      </c>
      <c r="B492" s="156"/>
      <c r="C492" s="157" t="s">
        <v>973</v>
      </c>
      <c r="D492" s="157"/>
      <c r="E492" s="167"/>
      <c r="F492" s="168">
        <f>calcs!C485+calcs!H485+calcs!M485+calcs!R485+calcs!W485+calcs!AB485+calcs!AG485+calcs!AL485+calcs!AQ485+calcs!AV485+calcs!BA485+calcs!BF485</f>
        <v>5.17894698417576</v>
      </c>
      <c r="G492" s="168">
        <f>calcs!D485+calcs!I485+calcs!N485+calcs!S485+calcs!X485+calcs!AC485+calcs!AH485+calcs!AM485+calcs!AR485+calcs!AW485+calcs!BB485+calcs!BG485</f>
        <v>4.87313450340815</v>
      </c>
      <c r="H492" s="168">
        <f>calcs!E485+calcs!J485+calcs!O485+calcs!T485+calcs!Y485+calcs!AD485+calcs!AI485+calcs!AN485+calcs!AS485+calcs!AX485+calcs!BC485+calcs!BH485</f>
        <v>4.51411830716732</v>
      </c>
      <c r="I492" s="168">
        <f>calcs!F485+calcs!K485+calcs!P485+calcs!U485+calcs!Z485+calcs!AE485+calcs!AJ485+calcs!AO485+calcs!AT485+calcs!AY485+calcs!BD485+calcs!BI485</f>
        <v>3.4075981689717</v>
      </c>
      <c r="J492" s="168">
        <f>calcs!G485+calcs!L485+calcs!Q485+calcs!V485+calcs!AA485+calcs!AF485+calcs!AK485+calcs!AP485+calcs!AU485+calcs!AZ485+calcs!BE485+calcs!BJ485</f>
        <v>2.80750892242215</v>
      </c>
      <c r="K492" s="22"/>
      <c r="L492" s="175">
        <f t="shared" si="18"/>
        <v>-0.592859515438403</v>
      </c>
      <c r="M492" s="85"/>
      <c r="N492" s="113"/>
      <c r="O492" s="113"/>
      <c r="P492" s="193">
        <f t="shared" si="20"/>
        <v>-0.305812480767607</v>
      </c>
      <c r="Q492" s="193">
        <f t="shared" si="20"/>
        <v>-0.359016196240834</v>
      </c>
      <c r="R492" s="193">
        <f t="shared" si="20"/>
        <v>-1.10652013819562</v>
      </c>
      <c r="S492" s="193">
        <f t="shared" si="19"/>
        <v>-0.600089246549554</v>
      </c>
      <c r="U492" s="193"/>
      <c r="AB492" s="198"/>
      <c r="AC492" s="198"/>
      <c r="AD492" s="198"/>
      <c r="AE492" s="198"/>
      <c r="AF492" s="198"/>
    </row>
    <row r="493" spans="1:32">
      <c r="A493" s="158" t="s">
        <v>1298</v>
      </c>
      <c r="B493" s="158"/>
      <c r="C493" s="159" t="s">
        <v>975</v>
      </c>
      <c r="D493" s="159"/>
      <c r="E493" s="169"/>
      <c r="F493" s="168">
        <f>calcs!C486+calcs!H486+calcs!M486+calcs!R486+calcs!W486+calcs!AB486+calcs!AG486+calcs!AL486+calcs!AQ486+calcs!AV486+calcs!BA486+calcs!BF486</f>
        <v>2.99329518898157</v>
      </c>
      <c r="G493" s="168">
        <f>calcs!D486+calcs!I486+calcs!N486+calcs!S486+calcs!X486+calcs!AC486+calcs!AH486+calcs!AM486+calcs!AR486+calcs!AW486+calcs!BB486+calcs!BG486</f>
        <v>3.19577510403532</v>
      </c>
      <c r="H493" s="168">
        <f>calcs!E486+calcs!J486+calcs!O486+calcs!T486+calcs!Y486+calcs!AD486+calcs!AI486+calcs!AN486+calcs!AS486+calcs!AX486+calcs!BC486+calcs!BH486</f>
        <v>3.47406499323297</v>
      </c>
      <c r="I493" s="168">
        <f>calcs!F486+calcs!K486+calcs!P486+calcs!U486+calcs!Z486+calcs!AE486+calcs!AJ486+calcs!AO486+calcs!AT486+calcs!AY486+calcs!BD486+calcs!BI486</f>
        <v>2.33898553648547</v>
      </c>
      <c r="J493" s="168">
        <f>calcs!G486+calcs!L486+calcs!Q486+calcs!V486+calcs!AA486+calcs!AF486+calcs!AK486+calcs!AP486+calcs!AU486+calcs!AZ486+calcs!BE486+calcs!BJ486</f>
        <v>1.89337153256295</v>
      </c>
      <c r="K493" s="176"/>
      <c r="L493" s="175">
        <f t="shared" si="18"/>
        <v>-0.274980914104655</v>
      </c>
      <c r="M493" s="85"/>
      <c r="N493" s="113"/>
      <c r="O493" s="113"/>
      <c r="P493" s="193">
        <f t="shared" si="20"/>
        <v>0.202479915053756</v>
      </c>
      <c r="Q493" s="193">
        <f t="shared" si="20"/>
        <v>0.278289889197648</v>
      </c>
      <c r="R493" s="193">
        <f t="shared" si="20"/>
        <v>-1.1350794567475</v>
      </c>
      <c r="S493" s="193">
        <f t="shared" si="19"/>
        <v>-0.445614003922524</v>
      </c>
      <c r="U493" s="193"/>
      <c r="AB493" s="198"/>
      <c r="AC493" s="198"/>
      <c r="AD493" s="198"/>
      <c r="AE493" s="198"/>
      <c r="AF493" s="198"/>
    </row>
    <row r="494" spans="1:32">
      <c r="A494" s="156" t="s">
        <v>1298</v>
      </c>
      <c r="B494" s="156"/>
      <c r="C494" s="157" t="s">
        <v>977</v>
      </c>
      <c r="D494" s="157"/>
      <c r="E494" s="167"/>
      <c r="F494" s="168">
        <f>calcs!C487+calcs!H487+calcs!M487+calcs!R487+calcs!W487+calcs!AB487+calcs!AG487+calcs!AL487+calcs!AQ487+calcs!AV487+calcs!BA487+calcs!BF487</f>
        <v>2.41740910833895</v>
      </c>
      <c r="G494" s="168">
        <f>calcs!D487+calcs!I487+calcs!N487+calcs!S487+calcs!X487+calcs!AC487+calcs!AH487+calcs!AM487+calcs!AR487+calcs!AW487+calcs!BB487+calcs!BG487</f>
        <v>2.27214770572191</v>
      </c>
      <c r="H494" s="168">
        <f>calcs!E487+calcs!J487+calcs!O487+calcs!T487+calcs!Y487+calcs!AD487+calcs!AI487+calcs!AN487+calcs!AS487+calcs!AX487+calcs!BC487+calcs!BH487</f>
        <v>2.18585719939734</v>
      </c>
      <c r="I494" s="168">
        <f>calcs!F487+calcs!K487+calcs!P487+calcs!U487+calcs!Z487+calcs!AE487+calcs!AJ487+calcs!AO487+calcs!AT487+calcs!AY487+calcs!BD487+calcs!BI487</f>
        <v>1.48122701024823</v>
      </c>
      <c r="J494" s="168">
        <f>calcs!G487+calcs!L487+calcs!Q487+calcs!V487+calcs!AA487+calcs!AF487+calcs!AK487+calcs!AP487+calcs!AU487+calcs!AZ487+calcs!BE487+calcs!BJ487</f>
        <v>0.887106544317074</v>
      </c>
      <c r="K494" s="22"/>
      <c r="L494" s="175">
        <f t="shared" si="18"/>
        <v>-0.382575641005468</v>
      </c>
      <c r="M494" s="85"/>
      <c r="N494" s="113"/>
      <c r="O494" s="113"/>
      <c r="P494" s="193">
        <f t="shared" si="20"/>
        <v>-0.145261402617036</v>
      </c>
      <c r="Q494" s="193">
        <f t="shared" si="20"/>
        <v>-0.0862905063245667</v>
      </c>
      <c r="R494" s="193">
        <f t="shared" si="20"/>
        <v>-0.704630189149114</v>
      </c>
      <c r="S494" s="193">
        <f t="shared" si="19"/>
        <v>-0.594120465931156</v>
      </c>
      <c r="U494" s="193"/>
      <c r="AB494" s="198"/>
      <c r="AC494" s="198"/>
      <c r="AD494" s="198"/>
      <c r="AE494" s="198"/>
      <c r="AF494" s="198"/>
    </row>
    <row r="495" spans="1:32">
      <c r="A495" s="158" t="s">
        <v>1298</v>
      </c>
      <c r="B495" s="158"/>
      <c r="C495" s="159" t="s">
        <v>979</v>
      </c>
      <c r="D495" s="159"/>
      <c r="E495" s="169"/>
      <c r="F495" s="168">
        <f>calcs!C488+calcs!H488+calcs!M488+calcs!R488+calcs!W488+calcs!AB488+calcs!AG488+calcs!AL488+calcs!AQ488+calcs!AV488+calcs!BA488+calcs!BF488</f>
        <v>-1.38540345976033</v>
      </c>
      <c r="G495" s="168">
        <f>calcs!D488+calcs!I488+calcs!N488+calcs!S488+calcs!X488+calcs!AC488+calcs!AH488+calcs!AM488+calcs!AR488+calcs!AW488+calcs!BB488+calcs!BG488</f>
        <v>-0.986999828280957</v>
      </c>
      <c r="H495" s="168">
        <f>calcs!E488+calcs!J488+calcs!O488+calcs!T488+calcs!Y488+calcs!AD488+calcs!AI488+calcs!AN488+calcs!AS488+calcs!AX488+calcs!BC488+calcs!BH488</f>
        <v>-1.11295524942062</v>
      </c>
      <c r="I495" s="168">
        <f>calcs!F488+calcs!K488+calcs!P488+calcs!U488+calcs!Z488+calcs!AE488+calcs!AJ488+calcs!AO488+calcs!AT488+calcs!AY488+calcs!BD488+calcs!BI488</f>
        <v>-2.90514356930172</v>
      </c>
      <c r="J495" s="168">
        <f>calcs!G488+calcs!L488+calcs!Q488+calcs!V488+calcs!AA488+calcs!AF488+calcs!AK488+calcs!AP488+calcs!AU488+calcs!AZ488+calcs!BE488+calcs!BJ488</f>
        <v>-2.40715250232568</v>
      </c>
      <c r="K495" s="176"/>
      <c r="L495" s="175">
        <f t="shared" si="18"/>
        <v>-0.255437260641338</v>
      </c>
      <c r="M495" s="85"/>
      <c r="N495" s="113"/>
      <c r="O495" s="113"/>
      <c r="P495" s="193">
        <f t="shared" si="20"/>
        <v>0.398403631479378</v>
      </c>
      <c r="Q495" s="193">
        <f t="shared" si="20"/>
        <v>-0.125955421139665</v>
      </c>
      <c r="R495" s="193">
        <f t="shared" si="20"/>
        <v>-1.7921883198811</v>
      </c>
      <c r="S495" s="193">
        <f t="shared" si="19"/>
        <v>0.497991066976039</v>
      </c>
      <c r="U495" s="193"/>
      <c r="AB495" s="198"/>
      <c r="AC495" s="198"/>
      <c r="AD495" s="198"/>
      <c r="AE495" s="198"/>
      <c r="AF495" s="198"/>
    </row>
    <row r="496" spans="1:32">
      <c r="A496" s="156" t="s">
        <v>1298</v>
      </c>
      <c r="B496" s="156"/>
      <c r="C496" s="157" t="s">
        <v>981</v>
      </c>
      <c r="D496" s="157"/>
      <c r="E496" s="167"/>
      <c r="F496" s="168">
        <f>calcs!C489+calcs!H489+calcs!M489+calcs!R489+calcs!W489+calcs!AB489+calcs!AG489+calcs!AL489+calcs!AQ489+calcs!AV489+calcs!BA489+calcs!BF489</f>
        <v>-3.50858677879926</v>
      </c>
      <c r="G496" s="168">
        <f>calcs!D489+calcs!I489+calcs!N489+calcs!S489+calcs!X489+calcs!AC489+calcs!AH489+calcs!AM489+calcs!AR489+calcs!AW489+calcs!BB489+calcs!BG489</f>
        <v>-3.01200857826887</v>
      </c>
      <c r="H496" s="168">
        <f>calcs!E489+calcs!J489+calcs!O489+calcs!T489+calcs!Y489+calcs!AD489+calcs!AI489+calcs!AN489+calcs!AS489+calcs!AX489+calcs!BC489+calcs!BH489</f>
        <v>-3.18878920140513</v>
      </c>
      <c r="I496" s="168">
        <f>calcs!F489+calcs!K489+calcs!P489+calcs!U489+calcs!Z489+calcs!AE489+calcs!AJ489+calcs!AO489+calcs!AT489+calcs!AY489+calcs!BD489+calcs!BI489</f>
        <v>-2.55539209171266</v>
      </c>
      <c r="J496" s="168">
        <f>calcs!G489+calcs!L489+calcs!Q489+calcs!V489+calcs!AA489+calcs!AF489+calcs!AK489+calcs!AP489+calcs!AU489+calcs!AZ489+calcs!BE489+calcs!BJ489</f>
        <v>-2.58298118517488</v>
      </c>
      <c r="K496" s="22"/>
      <c r="L496" s="175">
        <f t="shared" si="18"/>
        <v>0.231401398406093</v>
      </c>
      <c r="M496" s="85"/>
      <c r="N496" s="113"/>
      <c r="O496" s="113"/>
      <c r="P496" s="193">
        <f t="shared" si="20"/>
        <v>0.496578200530385</v>
      </c>
      <c r="Q496" s="193">
        <f t="shared" si="20"/>
        <v>-0.176780623136262</v>
      </c>
      <c r="R496" s="193">
        <f t="shared" si="20"/>
        <v>0.633397109692474</v>
      </c>
      <c r="S496" s="193">
        <f t="shared" si="19"/>
        <v>-0.0275890934622249</v>
      </c>
      <c r="U496" s="193"/>
      <c r="AB496" s="198"/>
      <c r="AC496" s="198"/>
      <c r="AD496" s="198"/>
      <c r="AE496" s="198"/>
      <c r="AF496" s="198"/>
    </row>
    <row r="497" spans="1:32">
      <c r="A497" s="158" t="s">
        <v>1298</v>
      </c>
      <c r="B497" s="158"/>
      <c r="C497" s="159" t="s">
        <v>983</v>
      </c>
      <c r="D497" s="159"/>
      <c r="E497" s="169"/>
      <c r="F497" s="168">
        <f>calcs!C490+calcs!H490+calcs!M490+calcs!R490+calcs!W490+calcs!AB490+calcs!AG490+calcs!AL490+calcs!AQ490+calcs!AV490+calcs!BA490+calcs!BF490</f>
        <v>1.42337220139063</v>
      </c>
      <c r="G497" s="168">
        <f>calcs!D490+calcs!I490+calcs!N490+calcs!S490+calcs!X490+calcs!AC490+calcs!AH490+calcs!AM490+calcs!AR490+calcs!AW490+calcs!BB490+calcs!BG490</f>
        <v>1.43743222399663</v>
      </c>
      <c r="H497" s="168">
        <f>calcs!E490+calcs!J490+calcs!O490+calcs!T490+calcs!Y490+calcs!AD490+calcs!AI490+calcs!AN490+calcs!AS490+calcs!AX490+calcs!BC490+calcs!BH490</f>
        <v>1.5092341175764</v>
      </c>
      <c r="I497" s="168">
        <f>calcs!F490+calcs!K490+calcs!P490+calcs!U490+calcs!Z490+calcs!AE490+calcs!AJ490+calcs!AO490+calcs!AT490+calcs!AY490+calcs!BD490+calcs!BI490</f>
        <v>1.09559815637197</v>
      </c>
      <c r="J497" s="168">
        <f>calcs!G490+calcs!L490+calcs!Q490+calcs!V490+calcs!AA490+calcs!AF490+calcs!AK490+calcs!AP490+calcs!AU490+calcs!AZ490+calcs!BE490+calcs!BJ490</f>
        <v>0.387759610190943</v>
      </c>
      <c r="K497" s="176"/>
      <c r="L497" s="175">
        <f t="shared" si="18"/>
        <v>-0.258903147799922</v>
      </c>
      <c r="M497" s="85"/>
      <c r="N497" s="113"/>
      <c r="O497" s="113"/>
      <c r="P497" s="193">
        <f t="shared" si="20"/>
        <v>0.0140600226060048</v>
      </c>
      <c r="Q497" s="193">
        <f t="shared" si="20"/>
        <v>0.0718018935797684</v>
      </c>
      <c r="R497" s="193">
        <f t="shared" si="20"/>
        <v>-0.413635961204432</v>
      </c>
      <c r="S497" s="193">
        <f t="shared" si="19"/>
        <v>-0.707838546181028</v>
      </c>
      <c r="U497" s="193"/>
      <c r="AB497" s="198"/>
      <c r="AC497" s="198"/>
      <c r="AD497" s="198"/>
      <c r="AE497" s="198"/>
      <c r="AF497" s="198"/>
    </row>
    <row r="498" spans="1:32">
      <c r="A498" s="156" t="s">
        <v>1298</v>
      </c>
      <c r="B498" s="156"/>
      <c r="C498" s="157" t="s">
        <v>985</v>
      </c>
      <c r="D498" s="157"/>
      <c r="E498" s="167"/>
      <c r="F498" s="168">
        <f>calcs!C491+calcs!H491+calcs!M491+calcs!R491+calcs!W491+calcs!AB491+calcs!AG491+calcs!AL491+calcs!AQ491+calcs!AV491+calcs!BA491+calcs!BF491</f>
        <v>10.6431892214549</v>
      </c>
      <c r="G498" s="168">
        <f>calcs!D491+calcs!I491+calcs!N491+calcs!S491+calcs!X491+calcs!AC491+calcs!AH491+calcs!AM491+calcs!AR491+calcs!AW491+calcs!BB491+calcs!BG491</f>
        <v>10.2065629132327</v>
      </c>
      <c r="H498" s="168">
        <f>calcs!E491+calcs!J491+calcs!O491+calcs!T491+calcs!Y491+calcs!AD491+calcs!AI491+calcs!AN491+calcs!AS491+calcs!AX491+calcs!BC491+calcs!BH491</f>
        <v>10.628233901319</v>
      </c>
      <c r="I498" s="168">
        <f>calcs!F491+calcs!K491+calcs!P491+calcs!U491+calcs!Z491+calcs!AE491+calcs!AJ491+calcs!AO491+calcs!AT491+calcs!AY491+calcs!BD491+calcs!BI491</f>
        <v>10.0439699106022</v>
      </c>
      <c r="J498" s="168">
        <f>calcs!G491+calcs!L491+calcs!Q491+calcs!V491+calcs!AA491+calcs!AF491+calcs!AK491+calcs!AP491+calcs!AU491+calcs!AZ491+calcs!BE491+calcs!BJ491</f>
        <v>9.89186451326248</v>
      </c>
      <c r="K498" s="22"/>
      <c r="L498" s="175">
        <f t="shared" si="18"/>
        <v>-0.187831177048116</v>
      </c>
      <c r="M498" s="85"/>
      <c r="N498" s="113"/>
      <c r="O498" s="113"/>
      <c r="P498" s="193">
        <f t="shared" si="20"/>
        <v>-0.436626308222269</v>
      </c>
      <c r="Q498" s="193">
        <f t="shared" si="20"/>
        <v>0.421670988086362</v>
      </c>
      <c r="R498" s="193">
        <f t="shared" si="20"/>
        <v>-0.584263990716842</v>
      </c>
      <c r="S498" s="193">
        <f t="shared" si="19"/>
        <v>-0.152105397339714</v>
      </c>
      <c r="U498" s="193"/>
      <c r="AB498" s="198"/>
      <c r="AC498" s="198"/>
      <c r="AD498" s="198"/>
      <c r="AE498" s="198"/>
      <c r="AF498" s="198"/>
    </row>
    <row r="499" spans="1:32">
      <c r="A499" s="158" t="s">
        <v>1298</v>
      </c>
      <c r="B499" s="158"/>
      <c r="C499" s="159" t="s">
        <v>987</v>
      </c>
      <c r="D499" s="159"/>
      <c r="E499" s="169"/>
      <c r="F499" s="168">
        <f>calcs!C492+calcs!H492+calcs!M492+calcs!R492+calcs!W492+calcs!AB492+calcs!AG492+calcs!AL492+calcs!AQ492+calcs!AV492+calcs!BA492+calcs!BF492</f>
        <v>1.58829023709505</v>
      </c>
      <c r="G499" s="168">
        <f>calcs!D492+calcs!I492+calcs!N492+calcs!S492+calcs!X492+calcs!AC492+calcs!AH492+calcs!AM492+calcs!AR492+calcs!AW492+calcs!BB492+calcs!BG492</f>
        <v>2.37362026289113</v>
      </c>
      <c r="H499" s="168">
        <f>calcs!E492+calcs!J492+calcs!O492+calcs!T492+calcs!Y492+calcs!AD492+calcs!AI492+calcs!AN492+calcs!AS492+calcs!AX492+calcs!BC492+calcs!BH492</f>
        <v>1.85477080308442</v>
      </c>
      <c r="I499" s="168">
        <f>calcs!F492+calcs!K492+calcs!P492+calcs!U492+calcs!Z492+calcs!AE492+calcs!AJ492+calcs!AO492+calcs!AT492+calcs!AY492+calcs!BD492+calcs!BI492</f>
        <v>1.61304091496263</v>
      </c>
      <c r="J499" s="168">
        <f>calcs!G492+calcs!L492+calcs!Q492+calcs!V492+calcs!AA492+calcs!AF492+calcs!AK492+calcs!AP492+calcs!AU492+calcs!AZ492+calcs!BE492+calcs!BJ492</f>
        <v>1.12068592024144</v>
      </c>
      <c r="K499" s="176"/>
      <c r="L499" s="175">
        <f t="shared" si="18"/>
        <v>-0.116901079213403</v>
      </c>
      <c r="M499" s="85"/>
      <c r="N499" s="113"/>
      <c r="O499" s="113"/>
      <c r="P499" s="193">
        <f t="shared" si="20"/>
        <v>0.78533002579608</v>
      </c>
      <c r="Q499" s="193">
        <f t="shared" si="20"/>
        <v>-0.518849459806701</v>
      </c>
      <c r="R499" s="193">
        <f t="shared" si="20"/>
        <v>-0.241729888121794</v>
      </c>
      <c r="S499" s="193">
        <f t="shared" si="19"/>
        <v>-0.492354994721196</v>
      </c>
      <c r="U499" s="193"/>
      <c r="AB499" s="198"/>
      <c r="AC499" s="198"/>
      <c r="AD499" s="198"/>
      <c r="AE499" s="198"/>
      <c r="AF499" s="198"/>
    </row>
    <row r="500" spans="1:32">
      <c r="A500" s="156" t="s">
        <v>1298</v>
      </c>
      <c r="B500" s="156"/>
      <c r="C500" s="157" t="s">
        <v>989</v>
      </c>
      <c r="D500" s="157"/>
      <c r="E500" s="167"/>
      <c r="F500" s="168">
        <f>calcs!C493+calcs!H493+calcs!M493+calcs!R493+calcs!W493+calcs!AB493+calcs!AG493+calcs!AL493+calcs!AQ493+calcs!AV493+calcs!BA493+calcs!BF493</f>
        <v>4.91888868353418</v>
      </c>
      <c r="G500" s="168">
        <f>calcs!D493+calcs!I493+calcs!N493+calcs!S493+calcs!X493+calcs!AC493+calcs!AH493+calcs!AM493+calcs!AR493+calcs!AW493+calcs!BB493+calcs!BG493</f>
        <v>4.59273647090282</v>
      </c>
      <c r="H500" s="168">
        <f>calcs!E493+calcs!J493+calcs!O493+calcs!T493+calcs!Y493+calcs!AD493+calcs!AI493+calcs!AN493+calcs!AS493+calcs!AX493+calcs!BC493+calcs!BH493</f>
        <v>5.06324542490324</v>
      </c>
      <c r="I500" s="168">
        <f>calcs!F493+calcs!K493+calcs!P493+calcs!U493+calcs!Z493+calcs!AE493+calcs!AJ493+calcs!AO493+calcs!AT493+calcs!AY493+calcs!BD493+calcs!BI493</f>
        <v>3.71743949741137</v>
      </c>
      <c r="J500" s="168">
        <f>calcs!G493+calcs!L493+calcs!Q493+calcs!V493+calcs!AA493+calcs!AF493+calcs!AK493+calcs!AP493+calcs!AU493+calcs!AZ493+calcs!BE493+calcs!BJ493</f>
        <v>2.7885416996665</v>
      </c>
      <c r="K500" s="22"/>
      <c r="L500" s="175">
        <f t="shared" si="18"/>
        <v>-0.53258674596692</v>
      </c>
      <c r="M500" s="85"/>
      <c r="N500" s="113"/>
      <c r="O500" s="113"/>
      <c r="P500" s="193">
        <f t="shared" si="20"/>
        <v>-0.326152212631359</v>
      </c>
      <c r="Q500" s="193">
        <f t="shared" si="20"/>
        <v>0.470508954000419</v>
      </c>
      <c r="R500" s="193">
        <f t="shared" si="20"/>
        <v>-1.34580592749187</v>
      </c>
      <c r="S500" s="193">
        <f t="shared" si="19"/>
        <v>-0.928897797744871</v>
      </c>
      <c r="U500" s="193"/>
      <c r="AB500" s="198"/>
      <c r="AC500" s="198"/>
      <c r="AD500" s="198"/>
      <c r="AE500" s="198"/>
      <c r="AF500" s="198"/>
    </row>
    <row r="501" spans="1:32">
      <c r="A501" s="158" t="s">
        <v>1298</v>
      </c>
      <c r="B501" s="158"/>
      <c r="C501" s="159" t="s">
        <v>991</v>
      </c>
      <c r="D501" s="159"/>
      <c r="E501" s="169"/>
      <c r="F501" s="168">
        <f>calcs!C494+calcs!H494+calcs!M494+calcs!R494+calcs!W494+calcs!AB494+calcs!AG494+calcs!AL494+calcs!AQ494+calcs!AV494+calcs!BA494+calcs!BF494</f>
        <v>0.0999731653891022</v>
      </c>
      <c r="G501" s="168">
        <f>calcs!D494+calcs!I494+calcs!N494+calcs!S494+calcs!X494+calcs!AC494+calcs!AH494+calcs!AM494+calcs!AR494+calcs!AW494+calcs!BB494+calcs!BG494</f>
        <v>-1.6689581420737</v>
      </c>
      <c r="H501" s="168">
        <f>calcs!E494+calcs!J494+calcs!O494+calcs!T494+calcs!Y494+calcs!AD494+calcs!AI494+calcs!AN494+calcs!AS494+calcs!AX494+calcs!BC494+calcs!BH494</f>
        <v>-1.30652592042761</v>
      </c>
      <c r="I501" s="168">
        <f>calcs!F494+calcs!K494+calcs!P494+calcs!U494+calcs!Z494+calcs!AE494+calcs!AJ494+calcs!AO494+calcs!AT494+calcs!AY494+calcs!BD494+calcs!BI494</f>
        <v>-1.19303040819796</v>
      </c>
      <c r="J501" s="168">
        <f>calcs!G494+calcs!L494+calcs!Q494+calcs!V494+calcs!AA494+calcs!AF494+calcs!AK494+calcs!AP494+calcs!AU494+calcs!AZ494+calcs!BE494+calcs!BJ494</f>
        <v>-2.10636034716237</v>
      </c>
      <c r="K501" s="176"/>
      <c r="L501" s="175">
        <f t="shared" si="18"/>
        <v>-0.551583378137869</v>
      </c>
      <c r="M501" s="85"/>
      <c r="N501" s="113"/>
      <c r="O501" s="113"/>
      <c r="P501" s="193">
        <f t="shared" si="20"/>
        <v>-1.7689313074628</v>
      </c>
      <c r="Q501" s="193">
        <f t="shared" si="20"/>
        <v>0.362432221646093</v>
      </c>
      <c r="R501" s="193">
        <f t="shared" si="20"/>
        <v>0.113495512229649</v>
      </c>
      <c r="S501" s="193">
        <f t="shared" si="19"/>
        <v>-0.913329938964416</v>
      </c>
      <c r="U501" s="193"/>
      <c r="AB501" s="198"/>
      <c r="AC501" s="198"/>
      <c r="AD501" s="198"/>
      <c r="AE501" s="198"/>
      <c r="AF501" s="198"/>
    </row>
    <row r="502" spans="1:32">
      <c r="A502" s="156" t="s">
        <v>1298</v>
      </c>
      <c r="B502" s="156"/>
      <c r="C502" s="157" t="s">
        <v>993</v>
      </c>
      <c r="D502" s="157"/>
      <c r="E502" s="167"/>
      <c r="F502" s="168">
        <f>calcs!C495+calcs!H495+calcs!M495+calcs!R495+calcs!W495+calcs!AB495+calcs!AG495+calcs!AL495+calcs!AQ495+calcs!AV495+calcs!BA495+calcs!BF495</f>
        <v>5.6242012431638</v>
      </c>
      <c r="G502" s="168">
        <f>calcs!D495+calcs!I495+calcs!N495+calcs!S495+calcs!X495+calcs!AC495+calcs!AH495+calcs!AM495+calcs!AR495+calcs!AW495+calcs!BB495+calcs!BG495</f>
        <v>5.90462828383013</v>
      </c>
      <c r="H502" s="168">
        <f>calcs!E495+calcs!J495+calcs!O495+calcs!T495+calcs!Y495+calcs!AD495+calcs!AI495+calcs!AN495+calcs!AS495+calcs!AX495+calcs!BC495+calcs!BH495</f>
        <v>6.18810187899757</v>
      </c>
      <c r="I502" s="168">
        <f>calcs!F495+calcs!K495+calcs!P495+calcs!U495+calcs!Z495+calcs!AE495+calcs!AJ495+calcs!AO495+calcs!AT495+calcs!AY495+calcs!BD495+calcs!BI495</f>
        <v>6.50158994411195</v>
      </c>
      <c r="J502" s="168">
        <f>calcs!G495+calcs!L495+calcs!Q495+calcs!V495+calcs!AA495+calcs!AF495+calcs!AK495+calcs!AP495+calcs!AU495+calcs!AZ495+calcs!BE495+calcs!BJ495</f>
        <v>6.20252207182291</v>
      </c>
      <c r="K502" s="22"/>
      <c r="L502" s="175">
        <f t="shared" si="18"/>
        <v>0.144580207164777</v>
      </c>
      <c r="M502" s="85"/>
      <c r="N502" s="113"/>
      <c r="O502" s="113"/>
      <c r="P502" s="193">
        <f t="shared" si="20"/>
        <v>0.280427040666327</v>
      </c>
      <c r="Q502" s="193">
        <f t="shared" si="20"/>
        <v>0.283473595167449</v>
      </c>
      <c r="R502" s="193">
        <f t="shared" si="20"/>
        <v>0.313488065114377</v>
      </c>
      <c r="S502" s="193">
        <f t="shared" si="19"/>
        <v>-0.299067872289045</v>
      </c>
      <c r="U502" s="193"/>
      <c r="AB502" s="198"/>
      <c r="AC502" s="198"/>
      <c r="AD502" s="198"/>
      <c r="AE502" s="198"/>
      <c r="AF502" s="198"/>
    </row>
    <row r="503" spans="1:32">
      <c r="A503" s="158" t="s">
        <v>1298</v>
      </c>
      <c r="B503" s="158"/>
      <c r="C503" s="159" t="s">
        <v>995</v>
      </c>
      <c r="D503" s="159"/>
      <c r="E503" s="169"/>
      <c r="F503" s="168">
        <f>calcs!C496+calcs!H496+calcs!M496+calcs!R496+calcs!W496+calcs!AB496+calcs!AG496+calcs!AL496+calcs!AQ496+calcs!AV496+calcs!BA496+calcs!BF496</f>
        <v>-3.66268600393025</v>
      </c>
      <c r="G503" s="168">
        <f>calcs!D496+calcs!I496+calcs!N496+calcs!S496+calcs!X496+calcs!AC496+calcs!AH496+calcs!AM496+calcs!AR496+calcs!AW496+calcs!BB496+calcs!BG496</f>
        <v>-3.11441303459223</v>
      </c>
      <c r="H503" s="168">
        <f>calcs!E496+calcs!J496+calcs!O496+calcs!T496+calcs!Y496+calcs!AD496+calcs!AI496+calcs!AN496+calcs!AS496+calcs!AX496+calcs!BC496+calcs!BH496</f>
        <v>-3.89512742319533</v>
      </c>
      <c r="I503" s="168">
        <f>calcs!F496+calcs!K496+calcs!P496+calcs!U496+calcs!Z496+calcs!AE496+calcs!AJ496+calcs!AO496+calcs!AT496+calcs!AY496+calcs!BD496+calcs!BI496</f>
        <v>-3.69096746044362</v>
      </c>
      <c r="J503" s="168">
        <f>calcs!G496+calcs!L496+calcs!Q496+calcs!V496+calcs!AA496+calcs!AF496+calcs!AK496+calcs!AP496+calcs!AU496+calcs!AZ496+calcs!BE496+calcs!BJ496</f>
        <v>-3.03296408967825</v>
      </c>
      <c r="K503" s="176"/>
      <c r="L503" s="175">
        <f t="shared" si="18"/>
        <v>0.157430478563</v>
      </c>
      <c r="M503" s="85"/>
      <c r="N503" s="113"/>
      <c r="O503" s="113"/>
      <c r="P503" s="193">
        <f t="shared" si="20"/>
        <v>0.548272969338026</v>
      </c>
      <c r="Q503" s="193">
        <f t="shared" si="20"/>
        <v>-0.7807143886031</v>
      </c>
      <c r="R503" s="193">
        <f t="shared" si="20"/>
        <v>0.204159962751704</v>
      </c>
      <c r="S503" s="193">
        <f t="shared" si="19"/>
        <v>0.658003370765371</v>
      </c>
      <c r="U503" s="193"/>
      <c r="AB503" s="198"/>
      <c r="AC503" s="198"/>
      <c r="AD503" s="198"/>
      <c r="AE503" s="198"/>
      <c r="AF503" s="198"/>
    </row>
    <row r="504" spans="1:32">
      <c r="A504" s="156" t="s">
        <v>1298</v>
      </c>
      <c r="B504" s="156"/>
      <c r="C504" s="157" t="s">
        <v>997</v>
      </c>
      <c r="D504" s="157"/>
      <c r="E504" s="167"/>
      <c r="F504" s="168">
        <f>calcs!C497+calcs!H497+calcs!M497+calcs!R497+calcs!W497+calcs!AB497+calcs!AG497+calcs!AL497+calcs!AQ497+calcs!AV497+calcs!BA497+calcs!BF497</f>
        <v>6.99246997726166</v>
      </c>
      <c r="G504" s="168">
        <f>calcs!D497+calcs!I497+calcs!N497+calcs!S497+calcs!X497+calcs!AC497+calcs!AH497+calcs!AM497+calcs!AR497+calcs!AW497+calcs!BB497+calcs!BG497</f>
        <v>7.43691267910082</v>
      </c>
      <c r="H504" s="168">
        <f>calcs!E497+calcs!J497+calcs!O497+calcs!T497+calcs!Y497+calcs!AD497+calcs!AI497+calcs!AN497+calcs!AS497+calcs!AX497+calcs!BC497+calcs!BH497</f>
        <v>7.26697778246075</v>
      </c>
      <c r="I504" s="168">
        <f>calcs!F497+calcs!K497+calcs!P497+calcs!U497+calcs!Z497+calcs!AE497+calcs!AJ497+calcs!AO497+calcs!AT497+calcs!AY497+calcs!BD497+calcs!BI497</f>
        <v>7.15312322046442</v>
      </c>
      <c r="J504" s="168">
        <f>calcs!G497+calcs!L497+calcs!Q497+calcs!V497+calcs!AA497+calcs!AF497+calcs!AK497+calcs!AP497+calcs!AU497+calcs!AZ497+calcs!BE497+calcs!BJ497</f>
        <v>7.43450404813117</v>
      </c>
      <c r="K504" s="22"/>
      <c r="L504" s="175">
        <f t="shared" si="18"/>
        <v>0.110508517717379</v>
      </c>
      <c r="M504" s="85"/>
      <c r="N504" s="113"/>
      <c r="O504" s="113"/>
      <c r="P504" s="193">
        <f t="shared" si="20"/>
        <v>0.444442701839161</v>
      </c>
      <c r="Q504" s="193">
        <f t="shared" si="20"/>
        <v>-0.169934896640074</v>
      </c>
      <c r="R504" s="193">
        <f t="shared" si="20"/>
        <v>-0.113854561996325</v>
      </c>
      <c r="S504" s="193">
        <f t="shared" si="19"/>
        <v>0.281380827666752</v>
      </c>
      <c r="U504" s="193"/>
      <c r="AB504" s="198"/>
      <c r="AC504" s="198"/>
      <c r="AD504" s="198"/>
      <c r="AE504" s="198"/>
      <c r="AF504" s="198"/>
    </row>
    <row r="505" spans="1:32">
      <c r="A505" s="158" t="s">
        <v>1299</v>
      </c>
      <c r="B505" s="158"/>
      <c r="C505" s="159" t="s">
        <v>999</v>
      </c>
      <c r="D505" s="159"/>
      <c r="E505" s="169"/>
      <c r="F505" s="168">
        <f>calcs!C498+calcs!H498+calcs!M498+calcs!R498+calcs!W498+calcs!AB498+calcs!AG498+calcs!AL498+calcs!AQ498+calcs!AV498+calcs!BA498+calcs!BF498</f>
        <v>11.1536820289778</v>
      </c>
      <c r="G505" s="168">
        <f>calcs!D498+calcs!I498+calcs!N498+calcs!S498+calcs!X498+calcs!AC498+calcs!AH498+calcs!AM498+calcs!AR498+calcs!AW498+calcs!BB498+calcs!BG498</f>
        <v>11.7822701426896</v>
      </c>
      <c r="H505" s="168">
        <f>calcs!E498+calcs!J498+calcs!O498+calcs!T498+calcs!Y498+calcs!AD498+calcs!AI498+calcs!AN498+calcs!AS498+calcs!AX498+calcs!BC498+calcs!BH498</f>
        <v>10.986172503144</v>
      </c>
      <c r="I505" s="168">
        <f>calcs!F498+calcs!K498+calcs!P498+calcs!U498+calcs!Z498+calcs!AE498+calcs!AJ498+calcs!AO498+calcs!AT498+calcs!AY498+calcs!BD498+calcs!BI498</f>
        <v>11.948594561928</v>
      </c>
      <c r="J505" s="168">
        <f>calcs!G498+calcs!L498+calcs!Q498+calcs!V498+calcs!AA498+calcs!AF498+calcs!AK498+calcs!AP498+calcs!AU498+calcs!AZ498+calcs!BE498+calcs!BJ498</f>
        <v>11.1936600495706</v>
      </c>
      <c r="K505" s="176"/>
      <c r="L505" s="175">
        <f t="shared" si="18"/>
        <v>0.00999450514821199</v>
      </c>
      <c r="M505" s="85"/>
      <c r="N505" s="113"/>
      <c r="O505" s="113"/>
      <c r="P505" s="193">
        <f t="shared" si="20"/>
        <v>0.628588113711805</v>
      </c>
      <c r="Q505" s="193">
        <f t="shared" si="20"/>
        <v>-0.796097639545552</v>
      </c>
      <c r="R505" s="193">
        <f t="shared" si="20"/>
        <v>0.962422058783943</v>
      </c>
      <c r="S505" s="193">
        <f t="shared" si="19"/>
        <v>-0.754934512357348</v>
      </c>
      <c r="U505" s="193"/>
      <c r="AB505" s="198"/>
      <c r="AC505" s="198"/>
      <c r="AD505" s="198"/>
      <c r="AE505" s="198"/>
      <c r="AF505" s="198"/>
    </row>
    <row r="506" spans="1:32">
      <c r="A506" s="156" t="s">
        <v>1299</v>
      </c>
      <c r="B506" s="156"/>
      <c r="C506" s="157" t="s">
        <v>1001</v>
      </c>
      <c r="D506" s="157"/>
      <c r="E506" s="167"/>
      <c r="F506" s="168">
        <f>calcs!C499+calcs!H499+calcs!M499+calcs!R499+calcs!W499+calcs!AB499+calcs!AG499+calcs!AL499+calcs!AQ499+calcs!AV499+calcs!BA499+calcs!BF499</f>
        <v>10.8193127363338</v>
      </c>
      <c r="G506" s="168">
        <f>calcs!D499+calcs!I499+calcs!N499+calcs!S499+calcs!X499+calcs!AC499+calcs!AH499+calcs!AM499+calcs!AR499+calcs!AW499+calcs!BB499+calcs!BG499</f>
        <v>11.0903102121229</v>
      </c>
      <c r="H506" s="168">
        <f>calcs!E499+calcs!J499+calcs!O499+calcs!T499+calcs!Y499+calcs!AD499+calcs!AI499+calcs!AN499+calcs!AS499+calcs!AX499+calcs!BC499+calcs!BH499</f>
        <v>11.0905182152894</v>
      </c>
      <c r="I506" s="168">
        <f>calcs!F499+calcs!K499+calcs!P499+calcs!U499+calcs!Z499+calcs!AE499+calcs!AJ499+calcs!AO499+calcs!AT499+calcs!AY499+calcs!BD499+calcs!BI499</f>
        <v>11.1390049640809</v>
      </c>
      <c r="J506" s="168">
        <f>calcs!G499+calcs!L499+calcs!Q499+calcs!V499+calcs!AA499+calcs!AF499+calcs!AK499+calcs!AP499+calcs!AU499+calcs!AZ499+calcs!BE499+calcs!BJ499</f>
        <v>11.4317116821834</v>
      </c>
      <c r="K506" s="22"/>
      <c r="L506" s="175">
        <f t="shared" si="18"/>
        <v>0.153099736462407</v>
      </c>
      <c r="M506" s="85"/>
      <c r="N506" s="113"/>
      <c r="O506" s="113"/>
      <c r="P506" s="193">
        <f t="shared" si="20"/>
        <v>0.270997475789102</v>
      </c>
      <c r="Q506" s="193">
        <f t="shared" si="20"/>
        <v>0.000208003166530801</v>
      </c>
      <c r="R506" s="193">
        <f t="shared" si="20"/>
        <v>0.048486748791543</v>
      </c>
      <c r="S506" s="193">
        <f t="shared" si="19"/>
        <v>0.292706718102451</v>
      </c>
      <c r="U506" s="193"/>
      <c r="AB506" s="198"/>
      <c r="AC506" s="198"/>
      <c r="AD506" s="198"/>
      <c r="AE506" s="198"/>
      <c r="AF506" s="198"/>
    </row>
    <row r="507" spans="1:32">
      <c r="A507" s="158" t="s">
        <v>1299</v>
      </c>
      <c r="B507" s="158"/>
      <c r="C507" s="159" t="s">
        <v>1003</v>
      </c>
      <c r="D507" s="159"/>
      <c r="E507" s="169"/>
      <c r="F507" s="168">
        <f>calcs!C500+calcs!H500+calcs!M500+calcs!R500+calcs!W500+calcs!AB500+calcs!AG500+calcs!AL500+calcs!AQ500+calcs!AV500+calcs!BA500+calcs!BF500</f>
        <v>9.07329365017462</v>
      </c>
      <c r="G507" s="168">
        <f>calcs!D500+calcs!I500+calcs!N500+calcs!S500+calcs!X500+calcs!AC500+calcs!AH500+calcs!AM500+calcs!AR500+calcs!AW500+calcs!BB500+calcs!BG500</f>
        <v>8.91878181936867</v>
      </c>
      <c r="H507" s="168">
        <f>calcs!E500+calcs!J500+calcs!O500+calcs!T500+calcs!Y500+calcs!AD500+calcs!AI500+calcs!AN500+calcs!AS500+calcs!AX500+calcs!BC500+calcs!BH500</f>
        <v>9.05589478635635</v>
      </c>
      <c r="I507" s="168">
        <f>calcs!F500+calcs!K500+calcs!P500+calcs!U500+calcs!Z500+calcs!AE500+calcs!AJ500+calcs!AO500+calcs!AT500+calcs!AY500+calcs!BD500+calcs!BI500</f>
        <v>8.23277816286842</v>
      </c>
      <c r="J507" s="168">
        <f>calcs!G500+calcs!L500+calcs!Q500+calcs!V500+calcs!AA500+calcs!AF500+calcs!AK500+calcs!AP500+calcs!AU500+calcs!AZ500+calcs!BE500+calcs!BJ500</f>
        <v>8.58452522920993</v>
      </c>
      <c r="K507" s="176"/>
      <c r="L507" s="175">
        <f t="shared" si="18"/>
        <v>-0.122192105241173</v>
      </c>
      <c r="M507" s="85"/>
      <c r="N507" s="113"/>
      <c r="O507" s="113"/>
      <c r="P507" s="193">
        <f t="shared" si="20"/>
        <v>-0.15451183080595</v>
      </c>
      <c r="Q507" s="193">
        <f t="shared" si="20"/>
        <v>0.137112966987678</v>
      </c>
      <c r="R507" s="193">
        <f t="shared" si="20"/>
        <v>-0.823116623487932</v>
      </c>
      <c r="S507" s="193">
        <f t="shared" si="19"/>
        <v>0.351747066341511</v>
      </c>
      <c r="U507" s="193"/>
      <c r="AB507" s="198"/>
      <c r="AC507" s="198"/>
      <c r="AD507" s="198"/>
      <c r="AE507" s="198"/>
      <c r="AF507" s="198"/>
    </row>
    <row r="508" spans="1:32">
      <c r="A508" s="156" t="s">
        <v>1299</v>
      </c>
      <c r="B508" s="156"/>
      <c r="C508" s="157" t="s">
        <v>1005</v>
      </c>
      <c r="D508" s="157"/>
      <c r="E508" s="167"/>
      <c r="F508" s="168">
        <f>calcs!C501+calcs!H501+calcs!M501+calcs!R501+calcs!W501+calcs!AB501+calcs!AG501+calcs!AL501+calcs!AQ501+calcs!AV501+calcs!BA501+calcs!BF501</f>
        <v>5.23932584850006</v>
      </c>
      <c r="G508" s="168">
        <f>calcs!D501+calcs!I501+calcs!N501+calcs!S501+calcs!X501+calcs!AC501+calcs!AH501+calcs!AM501+calcs!AR501+calcs!AW501+calcs!BB501+calcs!BG501</f>
        <v>5.95537125945656</v>
      </c>
      <c r="H508" s="168">
        <f>calcs!E501+calcs!J501+calcs!O501+calcs!T501+calcs!Y501+calcs!AD501+calcs!AI501+calcs!AN501+calcs!AS501+calcs!AX501+calcs!BC501+calcs!BH501</f>
        <v>6.06788158671322</v>
      </c>
      <c r="I508" s="168">
        <f>calcs!F501+calcs!K501+calcs!P501+calcs!U501+calcs!Z501+calcs!AE501+calcs!AJ501+calcs!AO501+calcs!AT501+calcs!AY501+calcs!BD501+calcs!BI501</f>
        <v>5.85968069766728</v>
      </c>
      <c r="J508" s="168">
        <f>calcs!G501+calcs!L501+calcs!Q501+calcs!V501+calcs!AA501+calcs!AF501+calcs!AK501+calcs!AP501+calcs!AU501+calcs!AZ501+calcs!BE501+calcs!BJ501</f>
        <v>5.88944649529541</v>
      </c>
      <c r="K508" s="22"/>
      <c r="L508" s="175">
        <f t="shared" si="18"/>
        <v>0.162530161698838</v>
      </c>
      <c r="M508" s="85"/>
      <c r="N508" s="113"/>
      <c r="O508" s="113"/>
      <c r="P508" s="193">
        <f t="shared" si="20"/>
        <v>0.716045410956507</v>
      </c>
      <c r="Q508" s="193">
        <f t="shared" si="20"/>
        <v>0.112510327256659</v>
      </c>
      <c r="R508" s="193">
        <f t="shared" si="20"/>
        <v>-0.208200889045937</v>
      </c>
      <c r="S508" s="193">
        <f t="shared" si="19"/>
        <v>0.0297657976281229</v>
      </c>
      <c r="U508" s="193"/>
      <c r="AB508" s="198"/>
      <c r="AC508" s="198"/>
      <c r="AD508" s="198"/>
      <c r="AE508" s="198"/>
      <c r="AF508" s="198"/>
    </row>
    <row r="509" spans="1:32">
      <c r="A509" s="158" t="s">
        <v>1299</v>
      </c>
      <c r="B509" s="158"/>
      <c r="C509" s="159" t="s">
        <v>1007</v>
      </c>
      <c r="D509" s="159"/>
      <c r="E509" s="169"/>
      <c r="F509" s="168">
        <f>calcs!C502+calcs!H502+calcs!M502+calcs!R502+calcs!W502+calcs!AB502+calcs!AG502+calcs!AL502+calcs!AQ502+calcs!AV502+calcs!BA502+calcs!BF502</f>
        <v>10.1867222327194</v>
      </c>
      <c r="G509" s="168">
        <f>calcs!D502+calcs!I502+calcs!N502+calcs!S502+calcs!X502+calcs!AC502+calcs!AH502+calcs!AM502+calcs!AR502+calcs!AW502+calcs!BB502+calcs!BG502</f>
        <v>9.9870510591719</v>
      </c>
      <c r="H509" s="168">
        <f>calcs!E502+calcs!J502+calcs!O502+calcs!T502+calcs!Y502+calcs!AD502+calcs!AI502+calcs!AN502+calcs!AS502+calcs!AX502+calcs!BC502+calcs!BH502</f>
        <v>10.5732852389316</v>
      </c>
      <c r="I509" s="168">
        <f>calcs!F502+calcs!K502+calcs!P502+calcs!U502+calcs!Z502+calcs!AE502+calcs!AJ502+calcs!AO502+calcs!AT502+calcs!AY502+calcs!BD502+calcs!BI502</f>
        <v>10.2252220824869</v>
      </c>
      <c r="J509" s="168">
        <f>calcs!G502+calcs!L502+calcs!Q502+calcs!V502+calcs!AA502+calcs!AF502+calcs!AK502+calcs!AP502+calcs!AU502+calcs!AZ502+calcs!BE502+calcs!BJ502</f>
        <v>9.69284986622507</v>
      </c>
      <c r="K509" s="176"/>
      <c r="L509" s="175">
        <f t="shared" si="18"/>
        <v>-0.123468091623576</v>
      </c>
      <c r="M509" s="85"/>
      <c r="N509" s="113"/>
      <c r="O509" s="113"/>
      <c r="P509" s="193">
        <f t="shared" si="20"/>
        <v>-0.199671173547474</v>
      </c>
      <c r="Q509" s="193">
        <f t="shared" si="20"/>
        <v>0.586234179759671</v>
      </c>
      <c r="R509" s="193">
        <f t="shared" si="20"/>
        <v>-0.348063156444631</v>
      </c>
      <c r="S509" s="193">
        <f t="shared" si="19"/>
        <v>-0.532372216261869</v>
      </c>
      <c r="U509" s="193"/>
      <c r="AB509" s="198"/>
      <c r="AC509" s="198"/>
      <c r="AD509" s="198"/>
      <c r="AE509" s="198"/>
      <c r="AF509" s="198"/>
    </row>
    <row r="510" spans="1:32">
      <c r="A510" s="156" t="s">
        <v>1299</v>
      </c>
      <c r="B510" s="156"/>
      <c r="C510" s="157" t="s">
        <v>1009</v>
      </c>
      <c r="D510" s="157"/>
      <c r="E510" s="167"/>
      <c r="F510" s="168">
        <f>calcs!C503+calcs!H503+calcs!M503+calcs!R503+calcs!W503+calcs!AB503+calcs!AG503+calcs!AL503+calcs!AQ503+calcs!AV503+calcs!BA503+calcs!BF503</f>
        <v>10.4805352117675</v>
      </c>
      <c r="G510" s="168">
        <f>calcs!D503+calcs!I503+calcs!N503+calcs!S503+calcs!X503+calcs!AC503+calcs!AH503+calcs!AM503+calcs!AR503+calcs!AW503+calcs!BB503+calcs!BG503</f>
        <v>10.9637321143428</v>
      </c>
      <c r="H510" s="168">
        <f>calcs!E503+calcs!J503+calcs!O503+calcs!T503+calcs!Y503+calcs!AD503+calcs!AI503+calcs!AN503+calcs!AS503+calcs!AX503+calcs!BC503+calcs!BH503</f>
        <v>10.6525390913378</v>
      </c>
      <c r="I510" s="168">
        <f>calcs!F503+calcs!K503+calcs!P503+calcs!U503+calcs!Z503+calcs!AE503+calcs!AJ503+calcs!AO503+calcs!AT503+calcs!AY503+calcs!BD503+calcs!BI503</f>
        <v>9.80329795741591</v>
      </c>
      <c r="J510" s="168">
        <f>calcs!G503+calcs!L503+calcs!Q503+calcs!V503+calcs!AA503+calcs!AF503+calcs!AK503+calcs!AP503+calcs!AU503+calcs!AZ503+calcs!BE503+calcs!BJ503</f>
        <v>10.4904785319308</v>
      </c>
      <c r="K510" s="22"/>
      <c r="L510" s="175">
        <f t="shared" si="18"/>
        <v>0.00248583004081926</v>
      </c>
      <c r="M510" s="85"/>
      <c r="N510" s="113"/>
      <c r="O510" s="113"/>
      <c r="P510" s="193">
        <f t="shared" si="20"/>
        <v>0.48319690257528</v>
      </c>
      <c r="Q510" s="193">
        <f t="shared" si="20"/>
        <v>-0.311193023005011</v>
      </c>
      <c r="R510" s="193">
        <f t="shared" si="20"/>
        <v>-0.849241133921849</v>
      </c>
      <c r="S510" s="193">
        <f t="shared" si="19"/>
        <v>0.687180574514857</v>
      </c>
      <c r="U510" s="193"/>
      <c r="AB510" s="198"/>
      <c r="AC510" s="198"/>
      <c r="AD510" s="198"/>
      <c r="AE510" s="198"/>
      <c r="AF510" s="198"/>
    </row>
    <row r="511" spans="1:32">
      <c r="A511" s="158" t="s">
        <v>1299</v>
      </c>
      <c r="B511" s="158"/>
      <c r="C511" s="159" t="s">
        <v>1011</v>
      </c>
      <c r="D511" s="159"/>
      <c r="E511" s="169"/>
      <c r="F511" s="168">
        <f>calcs!C504+calcs!H504+calcs!M504+calcs!R504+calcs!W504+calcs!AB504+calcs!AG504+calcs!AL504+calcs!AQ504+calcs!AV504+calcs!BA504+calcs!BF504</f>
        <v>10.2935009555023</v>
      </c>
      <c r="G511" s="168">
        <f>calcs!D504+calcs!I504+calcs!N504+calcs!S504+calcs!X504+calcs!AC504+calcs!AH504+calcs!AM504+calcs!AR504+calcs!AW504+calcs!BB504+calcs!BG504</f>
        <v>11.1624114479678</v>
      </c>
      <c r="H511" s="168">
        <f>calcs!E504+calcs!J504+calcs!O504+calcs!T504+calcs!Y504+calcs!AD504+calcs!AI504+calcs!AN504+calcs!AS504+calcs!AX504+calcs!BC504+calcs!BH504</f>
        <v>10.5793657611187</v>
      </c>
      <c r="I511" s="168">
        <f>calcs!F504+calcs!K504+calcs!P504+calcs!U504+calcs!Z504+calcs!AE504+calcs!AJ504+calcs!AO504+calcs!AT504+calcs!AY504+calcs!BD504+calcs!BI504</f>
        <v>11.7694958856557</v>
      </c>
      <c r="J511" s="168">
        <f>calcs!G504+calcs!L504+calcs!Q504+calcs!V504+calcs!AA504+calcs!AF504+calcs!AK504+calcs!AP504+calcs!AU504+calcs!AZ504+calcs!BE504+calcs!BJ504</f>
        <v>11.46542340015</v>
      </c>
      <c r="K511" s="176"/>
      <c r="L511" s="175">
        <f t="shared" si="18"/>
        <v>0.292980611161922</v>
      </c>
      <c r="M511" s="85"/>
      <c r="N511" s="113"/>
      <c r="O511" s="113"/>
      <c r="P511" s="193">
        <f t="shared" si="20"/>
        <v>0.868910492465517</v>
      </c>
      <c r="Q511" s="193">
        <f t="shared" si="20"/>
        <v>-0.583045686849102</v>
      </c>
      <c r="R511" s="193">
        <f t="shared" si="20"/>
        <v>1.19013012453706</v>
      </c>
      <c r="S511" s="193">
        <f t="shared" si="19"/>
        <v>-0.304072485505783</v>
      </c>
      <c r="U511" s="193"/>
      <c r="AB511" s="198"/>
      <c r="AC511" s="198"/>
      <c r="AD511" s="198"/>
      <c r="AE511" s="198"/>
      <c r="AF511" s="198"/>
    </row>
    <row r="512" spans="1:32">
      <c r="A512" s="156" t="s">
        <v>1299</v>
      </c>
      <c r="B512" s="156"/>
      <c r="C512" s="157" t="s">
        <v>288</v>
      </c>
      <c r="D512" s="157"/>
      <c r="E512" s="167"/>
      <c r="F512" s="168">
        <f>calcs!C505+calcs!H505+calcs!M505+calcs!R505+calcs!W505+calcs!AB505+calcs!AG505+calcs!AL505+calcs!AQ505+calcs!AV505+calcs!BA505+calcs!BF505</f>
        <v>4.76599493176296</v>
      </c>
      <c r="G512" s="168">
        <f>calcs!D505+calcs!I505+calcs!N505+calcs!S505+calcs!X505+calcs!AC505+calcs!AH505+calcs!AM505+calcs!AR505+calcs!AW505+calcs!BB505+calcs!BG505</f>
        <v>4.71170776911576</v>
      </c>
      <c r="H512" s="168">
        <f>calcs!E505+calcs!J505+calcs!O505+calcs!T505+calcs!Y505+calcs!AD505+calcs!AI505+calcs!AN505+calcs!AS505+calcs!AX505+calcs!BC505+calcs!BH505</f>
        <v>4.32877226583315</v>
      </c>
      <c r="I512" s="168">
        <f>calcs!F505+calcs!K505+calcs!P505+calcs!U505+calcs!Z505+calcs!AE505+calcs!AJ505+calcs!AO505+calcs!AT505+calcs!AY505+calcs!BD505+calcs!BI505</f>
        <v>4.20522544894389</v>
      </c>
      <c r="J512" s="168">
        <f>calcs!G505+calcs!L505+calcs!Q505+calcs!V505+calcs!AA505+calcs!AF505+calcs!AK505+calcs!AP505+calcs!AU505+calcs!AZ505+calcs!BE505+calcs!BJ505</f>
        <v>3.04672180609344</v>
      </c>
      <c r="K512" s="22"/>
      <c r="L512" s="175">
        <f t="shared" si="18"/>
        <v>-0.429818281417381</v>
      </c>
      <c r="M512" s="85"/>
      <c r="N512" s="113"/>
      <c r="O512" s="113"/>
      <c r="P512" s="193">
        <f t="shared" si="20"/>
        <v>-0.0542871626472019</v>
      </c>
      <c r="Q512" s="193">
        <f t="shared" si="20"/>
        <v>-0.382935503282608</v>
      </c>
      <c r="R512" s="193">
        <f t="shared" si="20"/>
        <v>-0.123546816889262</v>
      </c>
      <c r="S512" s="193">
        <f t="shared" si="19"/>
        <v>-1.15850364285045</v>
      </c>
      <c r="U512" s="193"/>
      <c r="AB512" s="198"/>
      <c r="AC512" s="198"/>
      <c r="AD512" s="198"/>
      <c r="AE512" s="198"/>
      <c r="AF512" s="198"/>
    </row>
    <row r="513" spans="1:32">
      <c r="A513" s="158" t="s">
        <v>1299</v>
      </c>
      <c r="B513" s="158"/>
      <c r="C513" s="159" t="s">
        <v>1014</v>
      </c>
      <c r="D513" s="159"/>
      <c r="E513" s="169"/>
      <c r="F513" s="168">
        <f>calcs!C506+calcs!H506+calcs!M506+calcs!R506+calcs!W506+calcs!AB506+calcs!AG506+calcs!AL506+calcs!AQ506+calcs!AV506+calcs!BA506+calcs!BF506</f>
        <v>9.28487913172509</v>
      </c>
      <c r="G513" s="168">
        <f>calcs!D506+calcs!I506+calcs!N506+calcs!S506+calcs!X506+calcs!AC506+calcs!AH506+calcs!AM506+calcs!AR506+calcs!AW506+calcs!BB506+calcs!BG506</f>
        <v>8.9186359535459</v>
      </c>
      <c r="H513" s="168">
        <f>calcs!E506+calcs!J506+calcs!O506+calcs!T506+calcs!Y506+calcs!AD506+calcs!AI506+calcs!AN506+calcs!AS506+calcs!AX506+calcs!BC506+calcs!BH506</f>
        <v>9.76126205152033</v>
      </c>
      <c r="I513" s="168">
        <f>calcs!F506+calcs!K506+calcs!P506+calcs!U506+calcs!Z506+calcs!AE506+calcs!AJ506+calcs!AO506+calcs!AT506+calcs!AY506+calcs!BD506+calcs!BI506</f>
        <v>10.721886828941</v>
      </c>
      <c r="J513" s="168">
        <f>calcs!G506+calcs!L506+calcs!Q506+calcs!V506+calcs!AA506+calcs!AF506+calcs!AK506+calcs!AP506+calcs!AU506+calcs!AZ506+calcs!BE506+calcs!BJ506</f>
        <v>9.90686000527151</v>
      </c>
      <c r="K513" s="176"/>
      <c r="L513" s="175">
        <f t="shared" si="18"/>
        <v>0.155495218386606</v>
      </c>
      <c r="M513" s="85"/>
      <c r="N513" s="113"/>
      <c r="O513" s="113"/>
      <c r="P513" s="193">
        <f t="shared" si="20"/>
        <v>-0.366243178179193</v>
      </c>
      <c r="Q513" s="193">
        <f t="shared" si="20"/>
        <v>0.842626097974428</v>
      </c>
      <c r="R513" s="193">
        <f t="shared" si="20"/>
        <v>0.960624777420641</v>
      </c>
      <c r="S513" s="193">
        <f t="shared" si="19"/>
        <v>-0.815026823669452</v>
      </c>
      <c r="U513" s="193"/>
      <c r="AB513" s="198"/>
      <c r="AC513" s="198"/>
      <c r="AD513" s="198"/>
      <c r="AE513" s="198"/>
      <c r="AF513" s="198"/>
    </row>
    <row r="514" spans="1:32">
      <c r="A514" s="156" t="s">
        <v>1299</v>
      </c>
      <c r="B514" s="156"/>
      <c r="C514" s="157" t="s">
        <v>1016</v>
      </c>
      <c r="D514" s="157"/>
      <c r="E514" s="167"/>
      <c r="F514" s="168">
        <f>calcs!C507+calcs!H507+calcs!M507+calcs!R507+calcs!W507+calcs!AB507+calcs!AG507+calcs!AL507+calcs!AQ507+calcs!AV507+calcs!BA507+calcs!BF507</f>
        <v>7.71481902139752</v>
      </c>
      <c r="G514" s="168">
        <f>calcs!D507+calcs!I507+calcs!N507+calcs!S507+calcs!X507+calcs!AC507+calcs!AH507+calcs!AM507+calcs!AR507+calcs!AW507+calcs!BB507+calcs!BG507</f>
        <v>7.20760879440719</v>
      </c>
      <c r="H514" s="168">
        <f>calcs!E507+calcs!J507+calcs!O507+calcs!T507+calcs!Y507+calcs!AD507+calcs!AI507+calcs!AN507+calcs!AS507+calcs!AX507+calcs!BC507+calcs!BH507</f>
        <v>8.59929052988905</v>
      </c>
      <c r="I514" s="168">
        <f>calcs!F507+calcs!K507+calcs!P507+calcs!U507+calcs!Z507+calcs!AE507+calcs!AJ507+calcs!AO507+calcs!AT507+calcs!AY507+calcs!BD507+calcs!BI507</f>
        <v>8.56109869815291</v>
      </c>
      <c r="J514" s="168">
        <f>calcs!G507+calcs!L507+calcs!Q507+calcs!V507+calcs!AA507+calcs!AF507+calcs!AK507+calcs!AP507+calcs!AU507+calcs!AZ507+calcs!BE507+calcs!BJ507</f>
        <v>8.65826461952413</v>
      </c>
      <c r="K514" s="22"/>
      <c r="L514" s="175">
        <f t="shared" si="18"/>
        <v>0.235861399531653</v>
      </c>
      <c r="M514" s="85"/>
      <c r="N514" s="113"/>
      <c r="O514" s="113"/>
      <c r="P514" s="193">
        <f t="shared" si="20"/>
        <v>-0.507210226990331</v>
      </c>
      <c r="Q514" s="193">
        <f t="shared" si="20"/>
        <v>1.39168173548186</v>
      </c>
      <c r="R514" s="193">
        <f t="shared" si="20"/>
        <v>-0.0381918317361389</v>
      </c>
      <c r="S514" s="193">
        <f t="shared" si="19"/>
        <v>0.0971659213712215</v>
      </c>
      <c r="U514" s="193"/>
      <c r="AB514" s="198"/>
      <c r="AC514" s="198"/>
      <c r="AD514" s="198"/>
      <c r="AE514" s="198"/>
      <c r="AF514" s="198"/>
    </row>
    <row r="515" spans="1:32">
      <c r="A515" s="158" t="s">
        <v>1299</v>
      </c>
      <c r="B515" s="158"/>
      <c r="C515" s="159" t="s">
        <v>1018</v>
      </c>
      <c r="D515" s="159"/>
      <c r="E515" s="169"/>
      <c r="F515" s="168">
        <f>calcs!C508+calcs!H508+calcs!M508+calcs!R508+calcs!W508+calcs!AB508+calcs!AG508+calcs!AL508+calcs!AQ508+calcs!AV508+calcs!BA508+calcs!BF508</f>
        <v>6.7891187572108</v>
      </c>
      <c r="G515" s="168">
        <f>calcs!D508+calcs!I508+calcs!N508+calcs!S508+calcs!X508+calcs!AC508+calcs!AH508+calcs!AM508+calcs!AR508+calcs!AW508+calcs!BB508+calcs!BG508</f>
        <v>7.30610170998641</v>
      </c>
      <c r="H515" s="168">
        <f>calcs!E508+calcs!J508+calcs!O508+calcs!T508+calcs!Y508+calcs!AD508+calcs!AI508+calcs!AN508+calcs!AS508+calcs!AX508+calcs!BC508+calcs!BH508</f>
        <v>7.26226237646166</v>
      </c>
      <c r="I515" s="168">
        <f>calcs!F508+calcs!K508+calcs!P508+calcs!U508+calcs!Z508+calcs!AE508+calcs!AJ508+calcs!AO508+calcs!AT508+calcs!AY508+calcs!BD508+calcs!BI508</f>
        <v>8.02719336612222</v>
      </c>
      <c r="J515" s="168">
        <f>calcs!G508+calcs!L508+calcs!Q508+calcs!V508+calcs!AA508+calcs!AF508+calcs!AK508+calcs!AP508+calcs!AU508+calcs!AZ508+calcs!BE508+calcs!BJ508</f>
        <v>7.59272858440573</v>
      </c>
      <c r="K515" s="176"/>
      <c r="L515" s="175">
        <f t="shared" si="18"/>
        <v>0.200902456798734</v>
      </c>
      <c r="M515" s="85"/>
      <c r="N515" s="113"/>
      <c r="O515" s="113"/>
      <c r="P515" s="193">
        <f t="shared" si="20"/>
        <v>0.516982952775608</v>
      </c>
      <c r="Q515" s="193">
        <f t="shared" si="20"/>
        <v>-0.0438393335247493</v>
      </c>
      <c r="R515" s="193">
        <f t="shared" si="20"/>
        <v>0.764930989660565</v>
      </c>
      <c r="S515" s="193">
        <f t="shared" si="19"/>
        <v>-0.434464781716487</v>
      </c>
      <c r="U515" s="193"/>
      <c r="AB515" s="198"/>
      <c r="AC515" s="198"/>
      <c r="AD515" s="198"/>
      <c r="AE515" s="198"/>
      <c r="AF515" s="198"/>
    </row>
    <row r="516" spans="1:32">
      <c r="A516" s="156" t="s">
        <v>1299</v>
      </c>
      <c r="B516" s="156"/>
      <c r="C516" s="157" t="s">
        <v>1020</v>
      </c>
      <c r="D516" s="157"/>
      <c r="E516" s="167"/>
      <c r="F516" s="168">
        <f>calcs!C509+calcs!H509+calcs!M509+calcs!R509+calcs!W509+calcs!AB509+calcs!AG509+calcs!AL509+calcs!AQ509+calcs!AV509+calcs!BA509+calcs!BF509</f>
        <v>12.6920143026691</v>
      </c>
      <c r="G516" s="168">
        <f>calcs!D509+calcs!I509+calcs!N509+calcs!S509+calcs!X509+calcs!AC509+calcs!AH509+calcs!AM509+calcs!AR509+calcs!AW509+calcs!BB509+calcs!BG509</f>
        <v>12.4500510385532</v>
      </c>
      <c r="H516" s="168">
        <f>calcs!E509+calcs!J509+calcs!O509+calcs!T509+calcs!Y509+calcs!AD509+calcs!AI509+calcs!AN509+calcs!AS509+calcs!AX509+calcs!BC509+calcs!BH509</f>
        <v>12.2274488916475</v>
      </c>
      <c r="I516" s="168">
        <f>calcs!F509+calcs!K509+calcs!P509+calcs!U509+calcs!Z509+calcs!AE509+calcs!AJ509+calcs!AO509+calcs!AT509+calcs!AY509+calcs!BD509+calcs!BI509</f>
        <v>12.4353953351309</v>
      </c>
      <c r="J516" s="168">
        <f>calcs!G509+calcs!L509+calcs!Q509+calcs!V509+calcs!AA509+calcs!AF509+calcs!AK509+calcs!AP509+calcs!AU509+calcs!AZ509+calcs!BE509+calcs!BJ509</f>
        <v>12.8124499411466</v>
      </c>
      <c r="K516" s="22"/>
      <c r="L516" s="175">
        <f t="shared" si="18"/>
        <v>0.0301089096193623</v>
      </c>
      <c r="M516" s="85"/>
      <c r="N516" s="113"/>
      <c r="O516" s="113"/>
      <c r="P516" s="193">
        <f t="shared" si="20"/>
        <v>-0.24196326411592</v>
      </c>
      <c r="Q516" s="193">
        <f t="shared" si="20"/>
        <v>-0.222602146905697</v>
      </c>
      <c r="R516" s="193">
        <f t="shared" si="20"/>
        <v>0.207946443483351</v>
      </c>
      <c r="S516" s="193">
        <f t="shared" si="19"/>
        <v>0.377054606015715</v>
      </c>
      <c r="U516" s="193"/>
      <c r="AB516" s="198"/>
      <c r="AC516" s="198"/>
      <c r="AD516" s="198"/>
      <c r="AE516" s="198"/>
      <c r="AF516" s="198"/>
    </row>
    <row r="517" spans="1:32">
      <c r="A517" s="158" t="s">
        <v>1299</v>
      </c>
      <c r="B517" s="158"/>
      <c r="C517" s="159" t="s">
        <v>1022</v>
      </c>
      <c r="D517" s="159"/>
      <c r="E517" s="169"/>
      <c r="F517" s="168">
        <f>calcs!C510+calcs!H510+calcs!M510+calcs!R510+calcs!W510+calcs!AB510+calcs!AG510+calcs!AL510+calcs!AQ510+calcs!AV510+calcs!BA510+calcs!BF510</f>
        <v>10.5363570205229</v>
      </c>
      <c r="G517" s="168">
        <f>calcs!D510+calcs!I510+calcs!N510+calcs!S510+calcs!X510+calcs!AC510+calcs!AH510+calcs!AM510+calcs!AR510+calcs!AW510+calcs!BB510+calcs!BG510</f>
        <v>11.4055791467038</v>
      </c>
      <c r="H517" s="168">
        <f>calcs!E510+calcs!J510+calcs!O510+calcs!T510+calcs!Y510+calcs!AD510+calcs!AI510+calcs!AN510+calcs!AS510+calcs!AX510+calcs!BC510+calcs!BH510</f>
        <v>11.3927909065137</v>
      </c>
      <c r="I517" s="168">
        <f>calcs!F510+calcs!K510+calcs!P510+calcs!U510+calcs!Z510+calcs!AE510+calcs!AJ510+calcs!AO510+calcs!AT510+calcs!AY510+calcs!BD510+calcs!BI510</f>
        <v>12.0806429395481</v>
      </c>
      <c r="J517" s="168">
        <f>calcs!G510+calcs!L510+calcs!Q510+calcs!V510+calcs!AA510+calcs!AF510+calcs!AK510+calcs!AP510+calcs!AU510+calcs!AZ510+calcs!BE510+calcs!BJ510</f>
        <v>11.910201974616</v>
      </c>
      <c r="K517" s="176"/>
      <c r="L517" s="175">
        <f t="shared" si="18"/>
        <v>0.343461238523266</v>
      </c>
      <c r="M517" s="85"/>
      <c r="N517" s="113"/>
      <c r="O517" s="113"/>
      <c r="P517" s="193">
        <f t="shared" si="20"/>
        <v>0.869222126180842</v>
      </c>
      <c r="Q517" s="193">
        <f t="shared" si="20"/>
        <v>-0.0127882401900692</v>
      </c>
      <c r="R517" s="193">
        <f t="shared" si="20"/>
        <v>0.687852033034432</v>
      </c>
      <c r="S517" s="193">
        <f t="shared" si="19"/>
        <v>-0.170440964932142</v>
      </c>
      <c r="U517" s="193"/>
      <c r="AB517" s="198"/>
      <c r="AC517" s="198"/>
      <c r="AD517" s="198"/>
      <c r="AE517" s="198"/>
      <c r="AF517" s="198"/>
    </row>
    <row r="518" spans="1:32">
      <c r="A518" s="156" t="s">
        <v>1299</v>
      </c>
      <c r="B518" s="156"/>
      <c r="C518" s="157" t="s">
        <v>1024</v>
      </c>
      <c r="D518" s="157"/>
      <c r="E518" s="167"/>
      <c r="F518" s="168">
        <f>calcs!C511+calcs!H511+calcs!M511+calcs!R511+calcs!W511+calcs!AB511+calcs!AG511+calcs!AL511+calcs!AQ511+calcs!AV511+calcs!BA511+calcs!BF511</f>
        <v>11.4623942494743</v>
      </c>
      <c r="G518" s="168">
        <f>calcs!D511+calcs!I511+calcs!N511+calcs!S511+calcs!X511+calcs!AC511+calcs!AH511+calcs!AM511+calcs!AR511+calcs!AW511+calcs!BB511+calcs!BG511</f>
        <v>11.0934926644232</v>
      </c>
      <c r="H518" s="168">
        <f>calcs!E511+calcs!J511+calcs!O511+calcs!T511+calcs!Y511+calcs!AD511+calcs!AI511+calcs!AN511+calcs!AS511+calcs!AX511+calcs!BC511+calcs!BH511</f>
        <v>11.3405887835982</v>
      </c>
      <c r="I518" s="168">
        <f>calcs!F511+calcs!K511+calcs!P511+calcs!U511+calcs!Z511+calcs!AE511+calcs!AJ511+calcs!AO511+calcs!AT511+calcs!AY511+calcs!BD511+calcs!BI511</f>
        <v>12.1990145539812</v>
      </c>
      <c r="J518" s="168">
        <f>calcs!G511+calcs!L511+calcs!Q511+calcs!V511+calcs!AA511+calcs!AF511+calcs!AK511+calcs!AP511+calcs!AU511+calcs!AZ511+calcs!BE511+calcs!BJ511</f>
        <v>11.130005822244</v>
      </c>
      <c r="K518" s="22"/>
      <c r="L518" s="175">
        <f t="shared" si="18"/>
        <v>-0.0830971068075788</v>
      </c>
      <c r="M518" s="85"/>
      <c r="N518" s="113"/>
      <c r="O518" s="113"/>
      <c r="P518" s="193">
        <f t="shared" si="20"/>
        <v>-0.368901585051127</v>
      </c>
      <c r="Q518" s="193">
        <f t="shared" si="20"/>
        <v>0.24709611917508</v>
      </c>
      <c r="R518" s="193">
        <f t="shared" si="20"/>
        <v>0.858425770382949</v>
      </c>
      <c r="S518" s="193">
        <f t="shared" si="19"/>
        <v>-1.06900873173722</v>
      </c>
      <c r="U518" s="193"/>
      <c r="AB518" s="198"/>
      <c r="AC518" s="198"/>
      <c r="AD518" s="198"/>
      <c r="AE518" s="198"/>
      <c r="AF518" s="198"/>
    </row>
    <row r="519" spans="1:32">
      <c r="A519" s="158" t="s">
        <v>1299</v>
      </c>
      <c r="B519" s="158"/>
      <c r="C519" s="159" t="s">
        <v>1026</v>
      </c>
      <c r="D519" s="159"/>
      <c r="E519" s="169"/>
      <c r="F519" s="168">
        <f>calcs!C512+calcs!H512+calcs!M512+calcs!R512+calcs!W512+calcs!AB512+calcs!AG512+calcs!AL512+calcs!AQ512+calcs!AV512+calcs!BA512+calcs!BF512</f>
        <v>11.6331850267289</v>
      </c>
      <c r="G519" s="168">
        <f>calcs!D512+calcs!I512+calcs!N512+calcs!S512+calcs!X512+calcs!AC512+calcs!AH512+calcs!AM512+calcs!AR512+calcs!AW512+calcs!BB512+calcs!BG512</f>
        <v>11.46042881928</v>
      </c>
      <c r="H519" s="168">
        <f>calcs!E512+calcs!J512+calcs!O512+calcs!T512+calcs!Y512+calcs!AD512+calcs!AI512+calcs!AN512+calcs!AS512+calcs!AX512+calcs!BC512+calcs!BH512</f>
        <v>12.0796354430125</v>
      </c>
      <c r="I519" s="168">
        <f>calcs!F512+calcs!K512+calcs!P512+calcs!U512+calcs!Z512+calcs!AE512+calcs!AJ512+calcs!AO512+calcs!AT512+calcs!AY512+calcs!BD512+calcs!BI512</f>
        <v>12.1442947444216</v>
      </c>
      <c r="J519" s="168">
        <f>calcs!G512+calcs!L512+calcs!Q512+calcs!V512+calcs!AA512+calcs!AF512+calcs!AK512+calcs!AP512+calcs!AU512+calcs!AZ512+calcs!BE512+calcs!BJ512</f>
        <v>11.3782863842845</v>
      </c>
      <c r="K519" s="176"/>
      <c r="L519" s="175">
        <f t="shared" si="18"/>
        <v>-0.0637246606111064</v>
      </c>
      <c r="M519" s="85"/>
      <c r="N519" s="113"/>
      <c r="O519" s="113"/>
      <c r="P519" s="193">
        <f t="shared" si="20"/>
        <v>-0.172756207448916</v>
      </c>
      <c r="Q519" s="193">
        <f t="shared" si="20"/>
        <v>0.61920662373252</v>
      </c>
      <c r="R519" s="193">
        <f t="shared" si="20"/>
        <v>0.0646593014090424</v>
      </c>
      <c r="S519" s="193">
        <f t="shared" si="19"/>
        <v>-0.766008360137072</v>
      </c>
      <c r="U519" s="193"/>
      <c r="AB519" s="198"/>
      <c r="AC519" s="198"/>
      <c r="AD519" s="198"/>
      <c r="AE519" s="198"/>
      <c r="AF519" s="198"/>
    </row>
    <row r="520" spans="1:32">
      <c r="A520" s="156" t="s">
        <v>1299</v>
      </c>
      <c r="B520" s="156"/>
      <c r="C520" s="157" t="s">
        <v>1028</v>
      </c>
      <c r="D520" s="157"/>
      <c r="E520" s="167"/>
      <c r="F520" s="168">
        <f>calcs!C513+calcs!H513+calcs!M513+calcs!R513+calcs!W513+calcs!AB513+calcs!AG513+calcs!AL513+calcs!AQ513+calcs!AV513+calcs!BA513+calcs!BF513</f>
        <v>9.00478909306466</v>
      </c>
      <c r="G520" s="168">
        <f>calcs!D513+calcs!I513+calcs!N513+calcs!S513+calcs!X513+calcs!AC513+calcs!AH513+calcs!AM513+calcs!AR513+calcs!AW513+calcs!BB513+calcs!BG513</f>
        <v>9.10191912350618</v>
      </c>
      <c r="H520" s="168">
        <f>calcs!E513+calcs!J513+calcs!O513+calcs!T513+calcs!Y513+calcs!AD513+calcs!AI513+calcs!AN513+calcs!AS513+calcs!AX513+calcs!BC513+calcs!BH513</f>
        <v>9.29286092760796</v>
      </c>
      <c r="I520" s="168">
        <f>calcs!F513+calcs!K513+calcs!P513+calcs!U513+calcs!Z513+calcs!AE513+calcs!AJ513+calcs!AO513+calcs!AT513+calcs!AY513+calcs!BD513+calcs!BI513</f>
        <v>10.4354467798238</v>
      </c>
      <c r="J520" s="168">
        <f>calcs!G513+calcs!L513+calcs!Q513+calcs!V513+calcs!AA513+calcs!AF513+calcs!AK513+calcs!AP513+calcs!AU513+calcs!AZ513+calcs!BE513+calcs!BJ513</f>
        <v>9.98127831535632</v>
      </c>
      <c r="K520" s="22"/>
      <c r="L520" s="175">
        <f t="shared" si="18"/>
        <v>0.244122305572916</v>
      </c>
      <c r="M520" s="85"/>
      <c r="N520" s="113"/>
      <c r="O520" s="113"/>
      <c r="P520" s="193">
        <f t="shared" si="20"/>
        <v>0.0971300304415266</v>
      </c>
      <c r="Q520" s="193">
        <f t="shared" si="20"/>
        <v>0.190941804101781</v>
      </c>
      <c r="R520" s="193">
        <f t="shared" si="20"/>
        <v>1.14258585221588</v>
      </c>
      <c r="S520" s="193">
        <f t="shared" si="19"/>
        <v>-0.45416846446752</v>
      </c>
      <c r="U520" s="193"/>
      <c r="AB520" s="198"/>
      <c r="AC520" s="198"/>
      <c r="AD520" s="198"/>
      <c r="AE520" s="198"/>
      <c r="AF520" s="198"/>
    </row>
    <row r="521" spans="1:32">
      <c r="A521" s="158" t="s">
        <v>1299</v>
      </c>
      <c r="B521" s="158"/>
      <c r="C521" s="159" t="s">
        <v>1030</v>
      </c>
      <c r="D521" s="159"/>
      <c r="E521" s="169"/>
      <c r="F521" s="168">
        <f>calcs!C514+calcs!H514+calcs!M514+calcs!R514+calcs!W514+calcs!AB514+calcs!AG514+calcs!AL514+calcs!AQ514+calcs!AV514+calcs!BA514+calcs!BF514</f>
        <v>6.48540686238673</v>
      </c>
      <c r="G521" s="168">
        <f>calcs!D514+calcs!I514+calcs!N514+calcs!S514+calcs!X514+calcs!AC514+calcs!AH514+calcs!AM514+calcs!AR514+calcs!AW514+calcs!BB514+calcs!BG514</f>
        <v>7.58425059067827</v>
      </c>
      <c r="H521" s="168">
        <f>calcs!E514+calcs!J514+calcs!O514+calcs!T514+calcs!Y514+calcs!AD514+calcs!AI514+calcs!AN514+calcs!AS514+calcs!AX514+calcs!BC514+calcs!BH514</f>
        <v>7.95814770608927</v>
      </c>
      <c r="I521" s="168">
        <f>calcs!F514+calcs!K514+calcs!P514+calcs!U514+calcs!Z514+calcs!AE514+calcs!AJ514+calcs!AO514+calcs!AT514+calcs!AY514+calcs!BD514+calcs!BI514</f>
        <v>8.07947731648568</v>
      </c>
      <c r="J521" s="168">
        <f>calcs!G514+calcs!L514+calcs!Q514+calcs!V514+calcs!AA514+calcs!AF514+calcs!AK514+calcs!AP514+calcs!AU514+calcs!AZ514+calcs!BE514+calcs!BJ514</f>
        <v>7.85115177862533</v>
      </c>
      <c r="K521" s="176"/>
      <c r="L521" s="175">
        <f t="shared" si="18"/>
        <v>0.34143622905965</v>
      </c>
      <c r="M521" s="85"/>
      <c r="N521" s="113"/>
      <c r="O521" s="113"/>
      <c r="P521" s="193">
        <f t="shared" si="20"/>
        <v>1.09884372829153</v>
      </c>
      <c r="Q521" s="193">
        <f t="shared" si="20"/>
        <v>0.373897115410999</v>
      </c>
      <c r="R521" s="193">
        <f t="shared" si="20"/>
        <v>0.121329610396409</v>
      </c>
      <c r="S521" s="193">
        <f t="shared" si="19"/>
        <v>-0.228325537860345</v>
      </c>
      <c r="U521" s="193"/>
      <c r="AB521" s="198"/>
      <c r="AC521" s="198"/>
      <c r="AD521" s="198"/>
      <c r="AE521" s="198"/>
      <c r="AF521" s="198"/>
    </row>
    <row r="522" spans="1:32">
      <c r="A522" s="156" t="s">
        <v>1299</v>
      </c>
      <c r="B522" s="156"/>
      <c r="C522" s="157" t="s">
        <v>1032</v>
      </c>
      <c r="D522" s="157"/>
      <c r="E522" s="167"/>
      <c r="F522" s="168">
        <f>calcs!C515+calcs!H515+calcs!M515+calcs!R515+calcs!W515+calcs!AB515+calcs!AG515+calcs!AL515+calcs!AQ515+calcs!AV515+calcs!BA515+calcs!BF515</f>
        <v>8.7283085595828</v>
      </c>
      <c r="G522" s="168">
        <f>calcs!D515+calcs!I515+calcs!N515+calcs!S515+calcs!X515+calcs!AC515+calcs!AH515+calcs!AM515+calcs!AR515+calcs!AW515+calcs!BB515+calcs!BG515</f>
        <v>9.29853268918903</v>
      </c>
      <c r="H522" s="168">
        <f>calcs!E515+calcs!J515+calcs!O515+calcs!T515+calcs!Y515+calcs!AD515+calcs!AI515+calcs!AN515+calcs!AS515+calcs!AX515+calcs!BC515+calcs!BH515</f>
        <v>9.25108164434665</v>
      </c>
      <c r="I522" s="168">
        <f>calcs!F515+calcs!K515+calcs!P515+calcs!U515+calcs!Z515+calcs!AE515+calcs!AJ515+calcs!AO515+calcs!AT515+calcs!AY515+calcs!BD515+calcs!BI515</f>
        <v>8.73696496208154</v>
      </c>
      <c r="J522" s="168">
        <f>calcs!G515+calcs!L515+calcs!Q515+calcs!V515+calcs!AA515+calcs!AF515+calcs!AK515+calcs!AP515+calcs!AU515+calcs!AZ515+calcs!BE515+calcs!BJ515</f>
        <v>8.83932645345277</v>
      </c>
      <c r="K522" s="22"/>
      <c r="L522" s="175">
        <f t="shared" si="18"/>
        <v>0.0277544734674913</v>
      </c>
      <c r="M522" s="85"/>
      <c r="N522" s="113"/>
      <c r="O522" s="113"/>
      <c r="P522" s="193">
        <f t="shared" si="20"/>
        <v>0.570224129606228</v>
      </c>
      <c r="Q522" s="193">
        <f t="shared" si="20"/>
        <v>-0.0474510448423793</v>
      </c>
      <c r="R522" s="193">
        <f t="shared" si="20"/>
        <v>-0.514116682265113</v>
      </c>
      <c r="S522" s="193">
        <f t="shared" si="19"/>
        <v>0.10236149137123</v>
      </c>
      <c r="U522" s="193"/>
      <c r="AB522" s="198"/>
      <c r="AC522" s="198"/>
      <c r="AD522" s="198"/>
      <c r="AE522" s="198"/>
      <c r="AF522" s="198"/>
    </row>
    <row r="523" spans="1:32">
      <c r="A523" s="158" t="s">
        <v>1300</v>
      </c>
      <c r="B523" s="158"/>
      <c r="C523" s="159" t="s">
        <v>65</v>
      </c>
      <c r="D523" s="159"/>
      <c r="E523" s="169"/>
      <c r="F523" s="168">
        <f>calcs!C516+calcs!H516+calcs!M516+calcs!R516+calcs!W516+calcs!AB516+calcs!AG516+calcs!AL516+calcs!AQ516+calcs!AV516+calcs!BA516+calcs!BF516</f>
        <v>-1.78938833330656</v>
      </c>
      <c r="G523" s="168">
        <f>calcs!D516+calcs!I516+calcs!N516+calcs!S516+calcs!X516+calcs!AC516+calcs!AH516+calcs!AM516+calcs!AR516+calcs!AW516+calcs!BB516+calcs!BG516</f>
        <v>-1.41168415255188</v>
      </c>
      <c r="H523" s="168">
        <f>calcs!E516+calcs!J516+calcs!O516+calcs!T516+calcs!Y516+calcs!AD516+calcs!AI516+calcs!AN516+calcs!AS516+calcs!AX516+calcs!BC516+calcs!BH516</f>
        <v>-1.2970799915935</v>
      </c>
      <c r="I523" s="168">
        <f>calcs!F516+calcs!K516+calcs!P516+calcs!U516+calcs!Z516+calcs!AE516+calcs!AJ516+calcs!AO516+calcs!AT516+calcs!AY516+calcs!BD516+calcs!BI516</f>
        <v>-0.993956544144387</v>
      </c>
      <c r="J523" s="168">
        <f>calcs!G516+calcs!L516+calcs!Q516+calcs!V516+calcs!AA516+calcs!AF516+calcs!AK516+calcs!AP516+calcs!AU516+calcs!AZ516+calcs!BE516+calcs!BJ516</f>
        <v>-1.09757470459817</v>
      </c>
      <c r="K523" s="176"/>
      <c r="L523" s="175">
        <f t="shared" si="18"/>
        <v>0.172953407177097</v>
      </c>
      <c r="M523" s="85"/>
      <c r="N523" s="113"/>
      <c r="O523" s="113"/>
      <c r="P523" s="193">
        <f t="shared" si="20"/>
        <v>0.377704180754682</v>
      </c>
      <c r="Q523" s="193">
        <f t="shared" si="20"/>
        <v>0.114604160958376</v>
      </c>
      <c r="R523" s="193">
        <f t="shared" si="20"/>
        <v>0.303123447449115</v>
      </c>
      <c r="S523" s="193">
        <f t="shared" si="19"/>
        <v>-0.103618160453787</v>
      </c>
      <c r="U523" s="193"/>
      <c r="AB523" s="198"/>
      <c r="AC523" s="198"/>
      <c r="AD523" s="198"/>
      <c r="AE523" s="198"/>
      <c r="AF523" s="198"/>
    </row>
    <row r="524" spans="1:32">
      <c r="A524" s="156" t="s">
        <v>1300</v>
      </c>
      <c r="B524" s="156"/>
      <c r="C524" s="157" t="s">
        <v>1035</v>
      </c>
      <c r="D524" s="157"/>
      <c r="E524" s="167"/>
      <c r="F524" s="168">
        <f>calcs!C517+calcs!H517+calcs!M517+calcs!R517+calcs!W517+calcs!AB517+calcs!AG517+calcs!AL517+calcs!AQ517+calcs!AV517+calcs!BA517+calcs!BF517</f>
        <v>-5.36883822605976</v>
      </c>
      <c r="G524" s="168">
        <f>calcs!D517+calcs!I517+calcs!N517+calcs!S517+calcs!X517+calcs!AC517+calcs!AH517+calcs!AM517+calcs!AR517+calcs!AW517+calcs!BB517+calcs!BG517</f>
        <v>-6.03846248845335</v>
      </c>
      <c r="H524" s="168">
        <f>calcs!E517+calcs!J517+calcs!O517+calcs!T517+calcs!Y517+calcs!AD517+calcs!AI517+calcs!AN517+calcs!AS517+calcs!AX517+calcs!BC517+calcs!BH517</f>
        <v>-6.01845747318991</v>
      </c>
      <c r="I524" s="168">
        <f>calcs!F517+calcs!K517+calcs!P517+calcs!U517+calcs!Z517+calcs!AE517+calcs!AJ517+calcs!AO517+calcs!AT517+calcs!AY517+calcs!BD517+calcs!BI517</f>
        <v>-5.23451186296651</v>
      </c>
      <c r="J524" s="168">
        <f>calcs!G517+calcs!L517+calcs!Q517+calcs!V517+calcs!AA517+calcs!AF517+calcs!AK517+calcs!AP517+calcs!AU517+calcs!AZ517+calcs!BE517+calcs!BJ517</f>
        <v>-6.33798211062551</v>
      </c>
      <c r="K524" s="22"/>
      <c r="L524" s="175">
        <f t="shared" si="18"/>
        <v>-0.242285971141437</v>
      </c>
      <c r="M524" s="85"/>
      <c r="N524" s="113"/>
      <c r="O524" s="113"/>
      <c r="P524" s="193">
        <f t="shared" si="20"/>
        <v>-0.669624262393589</v>
      </c>
      <c r="Q524" s="193">
        <f t="shared" si="20"/>
        <v>0.0200050152634361</v>
      </c>
      <c r="R524" s="193">
        <f t="shared" si="20"/>
        <v>0.783945610223404</v>
      </c>
      <c r="S524" s="193">
        <f t="shared" si="19"/>
        <v>-1.103470247659</v>
      </c>
      <c r="U524" s="193"/>
      <c r="AB524" s="198"/>
      <c r="AC524" s="198"/>
      <c r="AD524" s="198"/>
      <c r="AE524" s="198"/>
      <c r="AF524" s="198"/>
    </row>
    <row r="525" spans="1:32">
      <c r="A525" s="158" t="s">
        <v>1300</v>
      </c>
      <c r="B525" s="158"/>
      <c r="C525" s="159" t="s">
        <v>1037</v>
      </c>
      <c r="D525" s="159"/>
      <c r="E525" s="169"/>
      <c r="F525" s="168">
        <f>calcs!C518+calcs!H518+calcs!M518+calcs!R518+calcs!W518+calcs!AB518+calcs!AG518+calcs!AL518+calcs!AQ518+calcs!AV518+calcs!BA518+calcs!BF518</f>
        <v>-2.38660733611142</v>
      </c>
      <c r="G525" s="168">
        <f>calcs!D518+calcs!I518+calcs!N518+calcs!S518+calcs!X518+calcs!AC518+calcs!AH518+calcs!AM518+calcs!AR518+calcs!AW518+calcs!BB518+calcs!BG518</f>
        <v>-1.28553303851049</v>
      </c>
      <c r="H525" s="168">
        <f>calcs!E518+calcs!J518+calcs!O518+calcs!T518+calcs!Y518+calcs!AD518+calcs!AI518+calcs!AN518+calcs!AS518+calcs!AX518+calcs!BC518+calcs!BH518</f>
        <v>-0.192254884427784</v>
      </c>
      <c r="I525" s="168">
        <f>calcs!F518+calcs!K518+calcs!P518+calcs!U518+calcs!Z518+calcs!AE518+calcs!AJ518+calcs!AO518+calcs!AT518+calcs!AY518+calcs!BD518+calcs!BI518</f>
        <v>0.0838650035143551</v>
      </c>
      <c r="J525" s="168">
        <f>calcs!G518+calcs!L518+calcs!Q518+calcs!V518+calcs!AA518+calcs!AF518+calcs!AK518+calcs!AP518+calcs!AU518+calcs!AZ518+calcs!BE518+calcs!BJ518</f>
        <v>0.0532440901341278</v>
      </c>
      <c r="K525" s="176"/>
      <c r="L525" s="175">
        <f t="shared" si="18"/>
        <v>0.609962856561387</v>
      </c>
      <c r="M525" s="85"/>
      <c r="N525" s="113"/>
      <c r="O525" s="113"/>
      <c r="P525" s="193">
        <f t="shared" si="20"/>
        <v>1.10107429760094</v>
      </c>
      <c r="Q525" s="193">
        <f t="shared" si="20"/>
        <v>1.0932781540827</v>
      </c>
      <c r="R525" s="193">
        <f t="shared" si="20"/>
        <v>0.276119887942139</v>
      </c>
      <c r="S525" s="193">
        <f t="shared" si="19"/>
        <v>-0.0306209133802273</v>
      </c>
      <c r="U525" s="193"/>
      <c r="AB525" s="198"/>
      <c r="AC525" s="198"/>
      <c r="AD525" s="198"/>
      <c r="AE525" s="198"/>
      <c r="AF525" s="198"/>
    </row>
    <row r="526" spans="1:32">
      <c r="A526" s="156" t="s">
        <v>1300</v>
      </c>
      <c r="B526" s="156"/>
      <c r="C526" s="157" t="s">
        <v>1039</v>
      </c>
      <c r="D526" s="157"/>
      <c r="E526" s="167"/>
      <c r="F526" s="168">
        <f>calcs!C519+calcs!H519+calcs!M519+calcs!R519+calcs!W519+calcs!AB519+calcs!AG519+calcs!AL519+calcs!AQ519+calcs!AV519+calcs!BA519+calcs!BF519</f>
        <v>0.717475662624831</v>
      </c>
      <c r="G526" s="168">
        <f>calcs!D519+calcs!I519+calcs!N519+calcs!S519+calcs!X519+calcs!AC519+calcs!AH519+calcs!AM519+calcs!AR519+calcs!AW519+calcs!BB519+calcs!BG519</f>
        <v>1.35983028687057</v>
      </c>
      <c r="H526" s="168">
        <f>calcs!E519+calcs!J519+calcs!O519+calcs!T519+calcs!Y519+calcs!AD519+calcs!AI519+calcs!AN519+calcs!AS519+calcs!AX519+calcs!BC519+calcs!BH519</f>
        <v>1.33807067486602</v>
      </c>
      <c r="I526" s="168">
        <f>calcs!F519+calcs!K519+calcs!P519+calcs!U519+calcs!Z519+calcs!AE519+calcs!AJ519+calcs!AO519+calcs!AT519+calcs!AY519+calcs!BD519+calcs!BI519</f>
        <v>1.82129837682877</v>
      </c>
      <c r="J526" s="168">
        <f>calcs!G519+calcs!L519+calcs!Q519+calcs!V519+calcs!AA519+calcs!AF519+calcs!AK519+calcs!AP519+calcs!AU519+calcs!AZ519+calcs!BE519+calcs!BJ519</f>
        <v>1.7461723286748</v>
      </c>
      <c r="K526" s="22"/>
      <c r="L526" s="175">
        <f t="shared" ref="L526:L589" si="21">SUM(P526:S526)/4</f>
        <v>0.257174166512493</v>
      </c>
      <c r="M526" s="85"/>
      <c r="N526" s="113"/>
      <c r="O526" s="113"/>
      <c r="P526" s="193">
        <f t="shared" si="20"/>
        <v>0.642354624245741</v>
      </c>
      <c r="Q526" s="193">
        <f t="shared" si="20"/>
        <v>-0.0217596120045565</v>
      </c>
      <c r="R526" s="193">
        <f t="shared" si="20"/>
        <v>0.483227701962754</v>
      </c>
      <c r="S526" s="193">
        <f t="shared" si="19"/>
        <v>-0.0751260481539684</v>
      </c>
      <c r="U526" s="193"/>
      <c r="AB526" s="198"/>
      <c r="AC526" s="198"/>
      <c r="AD526" s="198"/>
      <c r="AE526" s="198"/>
      <c r="AF526" s="198"/>
    </row>
    <row r="527" spans="1:32">
      <c r="A527" s="158" t="s">
        <v>1300</v>
      </c>
      <c r="B527" s="158"/>
      <c r="C527" s="159" t="s">
        <v>1041</v>
      </c>
      <c r="D527" s="159"/>
      <c r="E527" s="169"/>
      <c r="F527" s="168">
        <f>calcs!C520+calcs!H520+calcs!M520+calcs!R520+calcs!W520+calcs!AB520+calcs!AG520+calcs!AL520+calcs!AQ520+calcs!AV520+calcs!BA520+calcs!BF520</f>
        <v>2.2678804785516</v>
      </c>
      <c r="G527" s="168">
        <f>calcs!D520+calcs!I520+calcs!N520+calcs!S520+calcs!X520+calcs!AC520+calcs!AH520+calcs!AM520+calcs!AR520+calcs!AW520+calcs!BB520+calcs!BG520</f>
        <v>3.21389233457995</v>
      </c>
      <c r="H527" s="168">
        <f>calcs!E520+calcs!J520+calcs!O520+calcs!T520+calcs!Y520+calcs!AD520+calcs!AI520+calcs!AN520+calcs!AS520+calcs!AX520+calcs!BC520+calcs!BH520</f>
        <v>3.46231249058201</v>
      </c>
      <c r="I527" s="168">
        <f>calcs!F520+calcs!K520+calcs!P520+calcs!U520+calcs!Z520+calcs!AE520+calcs!AJ520+calcs!AO520+calcs!AT520+calcs!AY520+calcs!BD520+calcs!BI520</f>
        <v>3.12194747765558</v>
      </c>
      <c r="J527" s="168">
        <f>calcs!G520+calcs!L520+calcs!Q520+calcs!V520+calcs!AA520+calcs!AF520+calcs!AK520+calcs!AP520+calcs!AU520+calcs!AZ520+calcs!BE520+calcs!BJ520</f>
        <v>2.48651780017331</v>
      </c>
      <c r="K527" s="176"/>
      <c r="L527" s="175">
        <f t="shared" si="21"/>
        <v>0.0546593304054275</v>
      </c>
      <c r="M527" s="85"/>
      <c r="N527" s="113"/>
      <c r="O527" s="113"/>
      <c r="P527" s="193">
        <f t="shared" si="20"/>
        <v>0.946011856028346</v>
      </c>
      <c r="Q527" s="193">
        <f t="shared" si="20"/>
        <v>0.24842015600206</v>
      </c>
      <c r="R527" s="193">
        <f t="shared" si="20"/>
        <v>-0.340365012926426</v>
      </c>
      <c r="S527" s="193">
        <f t="shared" si="19"/>
        <v>-0.635429677482271</v>
      </c>
      <c r="U527" s="193"/>
      <c r="AB527" s="198"/>
      <c r="AC527" s="198"/>
      <c r="AD527" s="198"/>
      <c r="AE527" s="198"/>
      <c r="AF527" s="198"/>
    </row>
    <row r="528" spans="1:32">
      <c r="A528" s="156" t="s">
        <v>1300</v>
      </c>
      <c r="B528" s="156"/>
      <c r="C528" s="157" t="s">
        <v>1043</v>
      </c>
      <c r="D528" s="157"/>
      <c r="E528" s="167"/>
      <c r="F528" s="168">
        <f>calcs!C521+calcs!H521+calcs!M521+calcs!R521+calcs!W521+calcs!AB521+calcs!AG521+calcs!AL521+calcs!AQ521+calcs!AV521+calcs!BA521+calcs!BF521</f>
        <v>1.67583088265794</v>
      </c>
      <c r="G528" s="168">
        <f>calcs!D521+calcs!I521+calcs!N521+calcs!S521+calcs!X521+calcs!AC521+calcs!AH521+calcs!AM521+calcs!AR521+calcs!AW521+calcs!BB521+calcs!BG521</f>
        <v>1.92223992794115</v>
      </c>
      <c r="H528" s="168">
        <f>calcs!E521+calcs!J521+calcs!O521+calcs!T521+calcs!Y521+calcs!AD521+calcs!AI521+calcs!AN521+calcs!AS521+calcs!AX521+calcs!BC521+calcs!BH521</f>
        <v>1.61045642877248</v>
      </c>
      <c r="I528" s="168">
        <f>calcs!F521+calcs!K521+calcs!P521+calcs!U521+calcs!Z521+calcs!AE521+calcs!AJ521+calcs!AO521+calcs!AT521+calcs!AY521+calcs!BD521+calcs!BI521</f>
        <v>2.54132867713968</v>
      </c>
      <c r="J528" s="168">
        <f>calcs!G521+calcs!L521+calcs!Q521+calcs!V521+calcs!AA521+calcs!AF521+calcs!AK521+calcs!AP521+calcs!AU521+calcs!AZ521+calcs!BE521+calcs!BJ521</f>
        <v>2.42890867167138</v>
      </c>
      <c r="K528" s="22"/>
      <c r="L528" s="175">
        <f t="shared" si="21"/>
        <v>0.188269447253358</v>
      </c>
      <c r="M528" s="85"/>
      <c r="N528" s="113"/>
      <c r="O528" s="113"/>
      <c r="P528" s="193">
        <f t="shared" si="20"/>
        <v>0.246409045283203</v>
      </c>
      <c r="Q528" s="193">
        <f t="shared" si="20"/>
        <v>-0.311783499168665</v>
      </c>
      <c r="R528" s="193">
        <f t="shared" si="20"/>
        <v>0.930872248367197</v>
      </c>
      <c r="S528" s="193">
        <f t="shared" si="19"/>
        <v>-0.112420005468302</v>
      </c>
      <c r="U528" s="193"/>
      <c r="AB528" s="198"/>
      <c r="AC528" s="198"/>
      <c r="AD528" s="198"/>
      <c r="AE528" s="198"/>
      <c r="AF528" s="198"/>
    </row>
    <row r="529" spans="1:32">
      <c r="A529" s="158" t="s">
        <v>1300</v>
      </c>
      <c r="B529" s="158"/>
      <c r="C529" s="159" t="s">
        <v>1045</v>
      </c>
      <c r="D529" s="159"/>
      <c r="E529" s="169"/>
      <c r="F529" s="168">
        <f>calcs!C522+calcs!H522+calcs!M522+calcs!R522+calcs!W522+calcs!AB522+calcs!AG522+calcs!AL522+calcs!AQ522+calcs!AV522+calcs!BA522+calcs!BF522</f>
        <v>-3.92500791022814</v>
      </c>
      <c r="G529" s="168">
        <f>calcs!D522+calcs!I522+calcs!N522+calcs!S522+calcs!X522+calcs!AC522+calcs!AH522+calcs!AM522+calcs!AR522+calcs!AW522+calcs!BB522+calcs!BG522</f>
        <v>-4.71139664332101</v>
      </c>
      <c r="H529" s="168">
        <f>calcs!E522+calcs!J522+calcs!O522+calcs!T522+calcs!Y522+calcs!AD522+calcs!AI522+calcs!AN522+calcs!AS522+calcs!AX522+calcs!BC522+calcs!BH522</f>
        <v>-3.17913313043839</v>
      </c>
      <c r="I529" s="168">
        <f>calcs!F522+calcs!K522+calcs!P522+calcs!U522+calcs!Z522+calcs!AE522+calcs!AJ522+calcs!AO522+calcs!AT522+calcs!AY522+calcs!BD522+calcs!BI522</f>
        <v>-2.01399071544391</v>
      </c>
      <c r="J529" s="168">
        <f>calcs!G522+calcs!L522+calcs!Q522+calcs!V522+calcs!AA522+calcs!AF522+calcs!AK522+calcs!AP522+calcs!AU522+calcs!AZ522+calcs!BE522+calcs!BJ522</f>
        <v>-0.654963103075233</v>
      </c>
      <c r="K529" s="176"/>
      <c r="L529" s="175">
        <f t="shared" si="21"/>
        <v>0.817511201788228</v>
      </c>
      <c r="M529" s="85"/>
      <c r="N529" s="113"/>
      <c r="O529" s="113"/>
      <c r="P529" s="193">
        <f t="shared" si="20"/>
        <v>-0.78638873309287</v>
      </c>
      <c r="Q529" s="193">
        <f t="shared" si="20"/>
        <v>1.53226351288263</v>
      </c>
      <c r="R529" s="193">
        <f t="shared" si="20"/>
        <v>1.16514241499448</v>
      </c>
      <c r="S529" s="193">
        <f t="shared" si="19"/>
        <v>1.35902761236868</v>
      </c>
      <c r="U529" s="193"/>
      <c r="AB529" s="198"/>
      <c r="AC529" s="198"/>
      <c r="AD529" s="198"/>
      <c r="AE529" s="198"/>
      <c r="AF529" s="198"/>
    </row>
    <row r="530" spans="1:32">
      <c r="A530" s="156" t="s">
        <v>1300</v>
      </c>
      <c r="B530" s="156"/>
      <c r="C530" s="157" t="s">
        <v>1047</v>
      </c>
      <c r="D530" s="157"/>
      <c r="E530" s="167"/>
      <c r="F530" s="168">
        <f>calcs!C523+calcs!H523+calcs!M523+calcs!R523+calcs!W523+calcs!AB523+calcs!AG523+calcs!AL523+calcs!AQ523+calcs!AV523+calcs!BA523+calcs!BF523</f>
        <v>-3.93443711846497</v>
      </c>
      <c r="G530" s="168">
        <f>calcs!D523+calcs!I523+calcs!N523+calcs!S523+calcs!X523+calcs!AC523+calcs!AH523+calcs!AM523+calcs!AR523+calcs!AW523+calcs!BB523+calcs!BG523</f>
        <v>-4.36300129413283</v>
      </c>
      <c r="H530" s="168">
        <f>calcs!E523+calcs!J523+calcs!O523+calcs!T523+calcs!Y523+calcs!AD523+calcs!AI523+calcs!AN523+calcs!AS523+calcs!AX523+calcs!BC523+calcs!BH523</f>
        <v>-4.2756510979755</v>
      </c>
      <c r="I530" s="168">
        <f>calcs!F523+calcs!K523+calcs!P523+calcs!U523+calcs!Z523+calcs!AE523+calcs!AJ523+calcs!AO523+calcs!AT523+calcs!AY523+calcs!BD523+calcs!BI523</f>
        <v>-4.05815846895548</v>
      </c>
      <c r="J530" s="168">
        <f>calcs!G523+calcs!L523+calcs!Q523+calcs!V523+calcs!AA523+calcs!AF523+calcs!AK523+calcs!AP523+calcs!AU523+calcs!AZ523+calcs!BE523+calcs!BJ523</f>
        <v>-4.0328685931906</v>
      </c>
      <c r="K530" s="22"/>
      <c r="L530" s="175">
        <f t="shared" si="21"/>
        <v>-0.0246078686814093</v>
      </c>
      <c r="M530" s="85"/>
      <c r="N530" s="113"/>
      <c r="O530" s="113"/>
      <c r="P530" s="193">
        <f t="shared" si="20"/>
        <v>-0.42856417566786</v>
      </c>
      <c r="Q530" s="193">
        <f t="shared" si="20"/>
        <v>0.0873501961573329</v>
      </c>
      <c r="R530" s="193">
        <f t="shared" si="20"/>
        <v>0.217492629020012</v>
      </c>
      <c r="S530" s="193">
        <f t="shared" si="19"/>
        <v>0.0252898757648783</v>
      </c>
      <c r="U530" s="193"/>
      <c r="AB530" s="198"/>
      <c r="AC530" s="198"/>
      <c r="AD530" s="198"/>
      <c r="AE530" s="198"/>
      <c r="AF530" s="198"/>
    </row>
    <row r="531" spans="1:32">
      <c r="A531" s="158" t="s">
        <v>1300</v>
      </c>
      <c r="B531" s="158"/>
      <c r="C531" s="159" t="s">
        <v>378</v>
      </c>
      <c r="D531" s="159"/>
      <c r="E531" s="169"/>
      <c r="F531" s="168">
        <f>calcs!C524+calcs!H524+calcs!M524+calcs!R524+calcs!W524+calcs!AB524+calcs!AG524+calcs!AL524+calcs!AQ524+calcs!AV524+calcs!BA524+calcs!BF524</f>
        <v>0.504150682033279</v>
      </c>
      <c r="G531" s="168">
        <f>calcs!D524+calcs!I524+calcs!N524+calcs!S524+calcs!X524+calcs!AC524+calcs!AH524+calcs!AM524+calcs!AR524+calcs!AW524+calcs!BB524+calcs!BG524</f>
        <v>1.47839824812818</v>
      </c>
      <c r="H531" s="168">
        <f>calcs!E524+calcs!J524+calcs!O524+calcs!T524+calcs!Y524+calcs!AD524+calcs!AI524+calcs!AN524+calcs!AS524+calcs!AX524+calcs!BC524+calcs!BH524</f>
        <v>1.45293049386402</v>
      </c>
      <c r="I531" s="168">
        <f>calcs!F524+calcs!K524+calcs!P524+calcs!U524+calcs!Z524+calcs!AE524+calcs!AJ524+calcs!AO524+calcs!AT524+calcs!AY524+calcs!BD524+calcs!BI524</f>
        <v>2.024149933405</v>
      </c>
      <c r="J531" s="168">
        <f>calcs!G524+calcs!L524+calcs!Q524+calcs!V524+calcs!AA524+calcs!AF524+calcs!AK524+calcs!AP524+calcs!AU524+calcs!AZ524+calcs!BE524+calcs!BJ524</f>
        <v>1.03409313738007</v>
      </c>
      <c r="K531" s="176"/>
      <c r="L531" s="175">
        <f t="shared" si="21"/>
        <v>0.132485613836699</v>
      </c>
      <c r="M531" s="85"/>
      <c r="N531" s="113"/>
      <c r="O531" s="113"/>
      <c r="P531" s="193">
        <f t="shared" si="20"/>
        <v>0.974247566094901</v>
      </c>
      <c r="Q531" s="193">
        <f t="shared" si="20"/>
        <v>-0.0254677542641595</v>
      </c>
      <c r="R531" s="193">
        <f t="shared" si="20"/>
        <v>0.571219439540981</v>
      </c>
      <c r="S531" s="193">
        <f t="shared" si="19"/>
        <v>-0.990056796024926</v>
      </c>
      <c r="U531" s="193"/>
      <c r="AB531" s="198"/>
      <c r="AC531" s="198"/>
      <c r="AD531" s="198"/>
      <c r="AE531" s="198"/>
      <c r="AF531" s="198"/>
    </row>
    <row r="532" spans="1:32">
      <c r="A532" s="156" t="s">
        <v>1300</v>
      </c>
      <c r="B532" s="156"/>
      <c r="C532" s="157" t="s">
        <v>1050</v>
      </c>
      <c r="D532" s="157"/>
      <c r="E532" s="167"/>
      <c r="F532" s="168">
        <f>calcs!C525+calcs!H525+calcs!M525+calcs!R525+calcs!W525+calcs!AB525+calcs!AG525+calcs!AL525+calcs!AQ525+calcs!AV525+calcs!BA525+calcs!BF525</f>
        <v>-4.32910886479128</v>
      </c>
      <c r="G532" s="168">
        <f>calcs!D525+calcs!I525+calcs!N525+calcs!S525+calcs!X525+calcs!AC525+calcs!AH525+calcs!AM525+calcs!AR525+calcs!AW525+calcs!BB525+calcs!BG525</f>
        <v>-4.55163623535975</v>
      </c>
      <c r="H532" s="168">
        <f>calcs!E525+calcs!J525+calcs!O525+calcs!T525+calcs!Y525+calcs!AD525+calcs!AI525+calcs!AN525+calcs!AS525+calcs!AX525+calcs!BC525+calcs!BH525</f>
        <v>-4.4205291970964</v>
      </c>
      <c r="I532" s="168">
        <f>calcs!F525+calcs!K525+calcs!P525+calcs!U525+calcs!Z525+calcs!AE525+calcs!AJ525+calcs!AO525+calcs!AT525+calcs!AY525+calcs!BD525+calcs!BI525</f>
        <v>-4.34771441476771</v>
      </c>
      <c r="J532" s="168">
        <f>calcs!G525+calcs!L525+calcs!Q525+calcs!V525+calcs!AA525+calcs!AF525+calcs!AK525+calcs!AP525+calcs!AU525+calcs!AZ525+calcs!BE525+calcs!BJ525</f>
        <v>-4.8147250538458</v>
      </c>
      <c r="K532" s="22"/>
      <c r="L532" s="175">
        <f t="shared" si="21"/>
        <v>-0.121404047263631</v>
      </c>
      <c r="M532" s="85"/>
      <c r="N532" s="113"/>
      <c r="O532" s="113"/>
      <c r="P532" s="193">
        <f t="shared" si="20"/>
        <v>-0.22252737056847</v>
      </c>
      <c r="Q532" s="193">
        <f t="shared" si="20"/>
        <v>0.131107038263346</v>
      </c>
      <c r="R532" s="193">
        <f t="shared" si="20"/>
        <v>0.0728147823286891</v>
      </c>
      <c r="S532" s="193">
        <f t="shared" si="19"/>
        <v>-0.467010639078088</v>
      </c>
      <c r="U532" s="193"/>
      <c r="AB532" s="198"/>
      <c r="AC532" s="198"/>
      <c r="AD532" s="198"/>
      <c r="AE532" s="198"/>
      <c r="AF532" s="198"/>
    </row>
    <row r="533" spans="1:32">
      <c r="A533" s="158" t="s">
        <v>1300</v>
      </c>
      <c r="B533" s="158"/>
      <c r="C533" s="159" t="s">
        <v>1052</v>
      </c>
      <c r="D533" s="159"/>
      <c r="E533" s="169"/>
      <c r="F533" s="168">
        <f>calcs!C526+calcs!H526+calcs!M526+calcs!R526+calcs!W526+calcs!AB526+calcs!AG526+calcs!AL526+calcs!AQ526+calcs!AV526+calcs!BA526+calcs!BF526</f>
        <v>-2.06300906097808</v>
      </c>
      <c r="G533" s="168">
        <f>calcs!D526+calcs!I526+calcs!N526+calcs!S526+calcs!X526+calcs!AC526+calcs!AH526+calcs!AM526+calcs!AR526+calcs!AW526+calcs!BB526+calcs!BG526</f>
        <v>-2.06008287762806</v>
      </c>
      <c r="H533" s="168">
        <f>calcs!E526+calcs!J526+calcs!O526+calcs!T526+calcs!Y526+calcs!AD526+calcs!AI526+calcs!AN526+calcs!AS526+calcs!AX526+calcs!BC526+calcs!BH526</f>
        <v>-2.29241524230379</v>
      </c>
      <c r="I533" s="168">
        <f>calcs!F526+calcs!K526+calcs!P526+calcs!U526+calcs!Z526+calcs!AE526+calcs!AJ526+calcs!AO526+calcs!AT526+calcs!AY526+calcs!BD526+calcs!BI526</f>
        <v>-1.75494942596616</v>
      </c>
      <c r="J533" s="168">
        <f>calcs!G526+calcs!L526+calcs!Q526+calcs!V526+calcs!AA526+calcs!AF526+calcs!AK526+calcs!AP526+calcs!AU526+calcs!AZ526+calcs!BE526+calcs!BJ526</f>
        <v>-1.71196011294929</v>
      </c>
      <c r="K533" s="176"/>
      <c r="L533" s="175">
        <f t="shared" si="21"/>
        <v>0.087762237007197</v>
      </c>
      <c r="M533" s="85"/>
      <c r="N533" s="113"/>
      <c r="O533" s="113"/>
      <c r="P533" s="193">
        <f t="shared" si="20"/>
        <v>0.00292618335001604</v>
      </c>
      <c r="Q533" s="193">
        <f t="shared" si="20"/>
        <v>-0.232332364675734</v>
      </c>
      <c r="R533" s="193">
        <f t="shared" si="20"/>
        <v>0.537465816337634</v>
      </c>
      <c r="S533" s="193">
        <f t="shared" si="20"/>
        <v>0.0429893130168724</v>
      </c>
      <c r="U533" s="193"/>
      <c r="AB533" s="198"/>
      <c r="AC533" s="198"/>
      <c r="AD533" s="198"/>
      <c r="AE533" s="198"/>
      <c r="AF533" s="198"/>
    </row>
    <row r="534" spans="1:32">
      <c r="A534" s="156" t="s">
        <v>1300</v>
      </c>
      <c r="B534" s="156"/>
      <c r="C534" s="157" t="s">
        <v>1054</v>
      </c>
      <c r="D534" s="157"/>
      <c r="E534" s="167"/>
      <c r="F534" s="168">
        <f>calcs!C527+calcs!H527+calcs!M527+calcs!R527+calcs!W527+calcs!AB527+calcs!AG527+calcs!AL527+calcs!AQ527+calcs!AV527+calcs!BA527+calcs!BF527</f>
        <v>-9.61570114578157</v>
      </c>
      <c r="G534" s="168">
        <f>calcs!D527+calcs!I527+calcs!N527+calcs!S527+calcs!X527+calcs!AC527+calcs!AH527+calcs!AM527+calcs!AR527+calcs!AW527+calcs!BB527+calcs!BG527</f>
        <v>-9.86521301689222</v>
      </c>
      <c r="H534" s="168">
        <f>calcs!E527+calcs!J527+calcs!O527+calcs!T527+calcs!Y527+calcs!AD527+calcs!AI527+calcs!AN527+calcs!AS527+calcs!AX527+calcs!BC527+calcs!BH527</f>
        <v>-9.4101988357534</v>
      </c>
      <c r="I534" s="168">
        <f>calcs!F527+calcs!K527+calcs!P527+calcs!U527+calcs!Z527+calcs!AE527+calcs!AJ527+calcs!AO527+calcs!AT527+calcs!AY527+calcs!BD527+calcs!BI527</f>
        <v>-9.23698376142577</v>
      </c>
      <c r="J534" s="168">
        <f>calcs!G527+calcs!L527+calcs!Q527+calcs!V527+calcs!AA527+calcs!AF527+calcs!AK527+calcs!AP527+calcs!AU527+calcs!AZ527+calcs!BE527+calcs!BJ527</f>
        <v>-9.90816957931602</v>
      </c>
      <c r="K534" s="22"/>
      <c r="L534" s="175">
        <f t="shared" si="21"/>
        <v>-0.073117108383614</v>
      </c>
      <c r="M534" s="85"/>
      <c r="N534" s="113"/>
      <c r="O534" s="113"/>
      <c r="P534" s="193">
        <f t="shared" ref="P534:S597" si="22">G534-F534</f>
        <v>-0.24951187111065</v>
      </c>
      <c r="Q534" s="193">
        <f t="shared" si="22"/>
        <v>0.455014181138813</v>
      </c>
      <c r="R534" s="193">
        <f t="shared" si="22"/>
        <v>0.173215074327638</v>
      </c>
      <c r="S534" s="193">
        <f t="shared" si="22"/>
        <v>-0.671185817890256</v>
      </c>
      <c r="U534" s="193"/>
      <c r="AB534" s="198"/>
      <c r="AC534" s="198"/>
      <c r="AD534" s="198"/>
      <c r="AE534" s="198"/>
      <c r="AF534" s="198"/>
    </row>
    <row r="535" spans="1:32">
      <c r="A535" s="158" t="s">
        <v>1300</v>
      </c>
      <c r="B535" s="158"/>
      <c r="C535" s="159" t="s">
        <v>1056</v>
      </c>
      <c r="D535" s="159"/>
      <c r="E535" s="169"/>
      <c r="F535" s="168">
        <f>calcs!C528+calcs!H528+calcs!M528+calcs!R528+calcs!W528+calcs!AB528+calcs!AG528+calcs!AL528+calcs!AQ528+calcs!AV528+calcs!BA528+calcs!BF528</f>
        <v>-2.47761180531083</v>
      </c>
      <c r="G535" s="168">
        <f>calcs!D528+calcs!I528+calcs!N528+calcs!S528+calcs!X528+calcs!AC528+calcs!AH528+calcs!AM528+calcs!AR528+calcs!AW528+calcs!BB528+calcs!BG528</f>
        <v>-3.04689153878153</v>
      </c>
      <c r="H535" s="168">
        <f>calcs!E528+calcs!J528+calcs!O528+calcs!T528+calcs!Y528+calcs!AD528+calcs!AI528+calcs!AN528+calcs!AS528+calcs!AX528+calcs!BC528+calcs!BH528</f>
        <v>-4.04231926209061</v>
      </c>
      <c r="I535" s="168">
        <f>calcs!F528+calcs!K528+calcs!P528+calcs!U528+calcs!Z528+calcs!AE528+calcs!AJ528+calcs!AO528+calcs!AT528+calcs!AY528+calcs!BD528+calcs!BI528</f>
        <v>-3.75692598753645</v>
      </c>
      <c r="J535" s="168">
        <f>calcs!G528+calcs!L528+calcs!Q528+calcs!V528+calcs!AA528+calcs!AF528+calcs!AK528+calcs!AP528+calcs!AU528+calcs!AZ528+calcs!BE528+calcs!BJ528</f>
        <v>-5.43698286917687</v>
      </c>
      <c r="K535" s="176"/>
      <c r="L535" s="175">
        <f t="shared" si="21"/>
        <v>-0.739842765966511</v>
      </c>
      <c r="M535" s="85"/>
      <c r="N535" s="113"/>
      <c r="O535" s="113"/>
      <c r="P535" s="193">
        <f t="shared" si="22"/>
        <v>-0.569279733470703</v>
      </c>
      <c r="Q535" s="193">
        <f t="shared" si="22"/>
        <v>-0.995427723309084</v>
      </c>
      <c r="R535" s="193">
        <f t="shared" si="22"/>
        <v>0.285393274554159</v>
      </c>
      <c r="S535" s="193">
        <f t="shared" si="22"/>
        <v>-1.68005688164042</v>
      </c>
      <c r="U535" s="193"/>
      <c r="AB535" s="198"/>
      <c r="AC535" s="198"/>
      <c r="AD535" s="198"/>
      <c r="AE535" s="198"/>
      <c r="AF535" s="198"/>
    </row>
    <row r="536" spans="1:32">
      <c r="A536" s="156" t="s">
        <v>1300</v>
      </c>
      <c r="B536" s="156"/>
      <c r="C536" s="157" t="s">
        <v>1058</v>
      </c>
      <c r="D536" s="157"/>
      <c r="E536" s="167"/>
      <c r="F536" s="168">
        <f>calcs!C529+calcs!H529+calcs!M529+calcs!R529+calcs!W529+calcs!AB529+calcs!AG529+calcs!AL529+calcs!AQ529+calcs!AV529+calcs!BA529+calcs!BF529</f>
        <v>1.56205563321095</v>
      </c>
      <c r="G536" s="168">
        <f>calcs!D529+calcs!I529+calcs!N529+calcs!S529+calcs!X529+calcs!AC529+calcs!AH529+calcs!AM529+calcs!AR529+calcs!AW529+calcs!BB529+calcs!BG529</f>
        <v>0.875708927125445</v>
      </c>
      <c r="H536" s="168">
        <f>calcs!E529+calcs!J529+calcs!O529+calcs!T529+calcs!Y529+calcs!AD529+calcs!AI529+calcs!AN529+calcs!AS529+calcs!AX529+calcs!BC529+calcs!BH529</f>
        <v>1.05352260898023</v>
      </c>
      <c r="I536" s="168">
        <f>calcs!F529+calcs!K529+calcs!P529+calcs!U529+calcs!Z529+calcs!AE529+calcs!AJ529+calcs!AO529+calcs!AT529+calcs!AY529+calcs!BD529+calcs!BI529</f>
        <v>1.95727052963035</v>
      </c>
      <c r="J536" s="168">
        <f>calcs!G529+calcs!L529+calcs!Q529+calcs!V529+calcs!AA529+calcs!AF529+calcs!AK529+calcs!AP529+calcs!AU529+calcs!AZ529+calcs!BE529+calcs!BJ529</f>
        <v>1.44026313776106</v>
      </c>
      <c r="K536" s="22"/>
      <c r="L536" s="175">
        <f t="shared" si="21"/>
        <v>-0.0304481238624731</v>
      </c>
      <c r="M536" s="85"/>
      <c r="N536" s="113"/>
      <c r="O536" s="113"/>
      <c r="P536" s="193">
        <f t="shared" si="22"/>
        <v>-0.686346706085509</v>
      </c>
      <c r="Q536" s="193">
        <f t="shared" si="22"/>
        <v>0.177813681854782</v>
      </c>
      <c r="R536" s="193">
        <f t="shared" si="22"/>
        <v>0.90374792065012</v>
      </c>
      <c r="S536" s="193">
        <f t="shared" si="22"/>
        <v>-0.517007391869286</v>
      </c>
      <c r="U536" s="193"/>
      <c r="AB536" s="198"/>
      <c r="AC536" s="198"/>
      <c r="AD536" s="198"/>
      <c r="AE536" s="198"/>
      <c r="AF536" s="198"/>
    </row>
    <row r="537" spans="1:32">
      <c r="A537" s="158" t="s">
        <v>1300</v>
      </c>
      <c r="B537" s="158"/>
      <c r="C537" s="159" t="s">
        <v>1060</v>
      </c>
      <c r="D537" s="159"/>
      <c r="E537" s="169"/>
      <c r="F537" s="168">
        <f>calcs!C530+calcs!H530+calcs!M530+calcs!R530+calcs!W530+calcs!AB530+calcs!AG530+calcs!AL530+calcs!AQ530+calcs!AV530+calcs!BA530+calcs!BF530</f>
        <v>6.65309041174091</v>
      </c>
      <c r="G537" s="168">
        <f>calcs!D530+calcs!I530+calcs!N530+calcs!S530+calcs!X530+calcs!AC530+calcs!AH530+calcs!AM530+calcs!AR530+calcs!AW530+calcs!BB530+calcs!BG530</f>
        <v>6.2420961269015</v>
      </c>
      <c r="H537" s="168">
        <f>calcs!E530+calcs!J530+calcs!O530+calcs!T530+calcs!Y530+calcs!AD530+calcs!AI530+calcs!AN530+calcs!AS530+calcs!AX530+calcs!BC530+calcs!BH530</f>
        <v>6.59019146679192</v>
      </c>
      <c r="I537" s="168">
        <f>calcs!F530+calcs!K530+calcs!P530+calcs!U530+calcs!Z530+calcs!AE530+calcs!AJ530+calcs!AO530+calcs!AT530+calcs!AY530+calcs!BD530+calcs!BI530</f>
        <v>7.28666742227186</v>
      </c>
      <c r="J537" s="168">
        <f>calcs!G530+calcs!L530+calcs!Q530+calcs!V530+calcs!AA530+calcs!AF530+calcs!AK530+calcs!AP530+calcs!AU530+calcs!AZ530+calcs!BE530+calcs!BJ530</f>
        <v>7.03353200126901</v>
      </c>
      <c r="K537" s="176"/>
      <c r="L537" s="175">
        <f t="shared" si="21"/>
        <v>0.095110397382026</v>
      </c>
      <c r="M537" s="85"/>
      <c r="N537" s="113"/>
      <c r="O537" s="113"/>
      <c r="P537" s="193">
        <f t="shared" si="22"/>
        <v>-0.410994284839411</v>
      </c>
      <c r="Q537" s="193">
        <f t="shared" si="22"/>
        <v>0.348095339890429</v>
      </c>
      <c r="R537" s="193">
        <f t="shared" si="22"/>
        <v>0.696475955479936</v>
      </c>
      <c r="S537" s="193">
        <f t="shared" si="22"/>
        <v>-0.253135421002849</v>
      </c>
      <c r="U537" s="193"/>
      <c r="AB537" s="198"/>
      <c r="AC537" s="198"/>
      <c r="AD537" s="198"/>
      <c r="AE537" s="198"/>
      <c r="AF537" s="198"/>
    </row>
    <row r="538" spans="1:32">
      <c r="A538" s="156" t="s">
        <v>1300</v>
      </c>
      <c r="B538" s="156"/>
      <c r="C538" s="157" t="s">
        <v>1062</v>
      </c>
      <c r="D538" s="157"/>
      <c r="E538" s="167"/>
      <c r="F538" s="168">
        <f>calcs!C531+calcs!H531+calcs!M531+calcs!R531+calcs!W531+calcs!AB531+calcs!AG531+calcs!AL531+calcs!AQ531+calcs!AV531+calcs!BA531+calcs!BF531</f>
        <v>2.52693821055503</v>
      </c>
      <c r="G538" s="168">
        <f>calcs!D531+calcs!I531+calcs!N531+calcs!S531+calcs!X531+calcs!AC531+calcs!AH531+calcs!AM531+calcs!AR531+calcs!AW531+calcs!BB531+calcs!BG531</f>
        <v>3.0584084880957</v>
      </c>
      <c r="H538" s="168">
        <f>calcs!E531+calcs!J531+calcs!O531+calcs!T531+calcs!Y531+calcs!AD531+calcs!AI531+calcs!AN531+calcs!AS531+calcs!AX531+calcs!BC531+calcs!BH531</f>
        <v>3.48076647303645</v>
      </c>
      <c r="I538" s="168">
        <f>calcs!F531+calcs!K531+calcs!P531+calcs!U531+calcs!Z531+calcs!AE531+calcs!AJ531+calcs!AO531+calcs!AT531+calcs!AY531+calcs!BD531+calcs!BI531</f>
        <v>3.57116562125149</v>
      </c>
      <c r="J538" s="168">
        <f>calcs!G531+calcs!L531+calcs!Q531+calcs!V531+calcs!AA531+calcs!AF531+calcs!AK531+calcs!AP531+calcs!AU531+calcs!AZ531+calcs!BE531+calcs!BJ531</f>
        <v>4.00571957829422</v>
      </c>
      <c r="K538" s="22"/>
      <c r="L538" s="175">
        <f t="shared" si="21"/>
        <v>0.369695341934799</v>
      </c>
      <c r="M538" s="85"/>
      <c r="N538" s="113"/>
      <c r="O538" s="113"/>
      <c r="P538" s="193">
        <f t="shared" si="22"/>
        <v>0.53147027754067</v>
      </c>
      <c r="Q538" s="193">
        <f t="shared" si="22"/>
        <v>0.422357984940757</v>
      </c>
      <c r="R538" s="193">
        <f t="shared" si="22"/>
        <v>0.0903991482150373</v>
      </c>
      <c r="S538" s="193">
        <f t="shared" si="22"/>
        <v>0.434553957042732</v>
      </c>
      <c r="U538" s="193"/>
      <c r="AB538" s="198"/>
      <c r="AC538" s="198"/>
      <c r="AD538" s="198"/>
      <c r="AE538" s="198"/>
      <c r="AF538" s="198"/>
    </row>
    <row r="539" spans="1:32">
      <c r="A539" s="158" t="s">
        <v>1300</v>
      </c>
      <c r="B539" s="158"/>
      <c r="C539" s="159" t="s">
        <v>1064</v>
      </c>
      <c r="D539" s="159"/>
      <c r="E539" s="169"/>
      <c r="F539" s="168">
        <f>calcs!C532+calcs!H532+calcs!M532+calcs!R532+calcs!W532+calcs!AB532+calcs!AG532+calcs!AL532+calcs!AQ532+calcs!AV532+calcs!BA532+calcs!BF532</f>
        <v>2.7699882309388</v>
      </c>
      <c r="G539" s="168">
        <f>calcs!D532+calcs!I532+calcs!N532+calcs!S532+calcs!X532+calcs!AC532+calcs!AH532+calcs!AM532+calcs!AR532+calcs!AW532+calcs!BB532+calcs!BG532</f>
        <v>3.23198692156796</v>
      </c>
      <c r="H539" s="168">
        <f>calcs!E532+calcs!J532+calcs!O532+calcs!T532+calcs!Y532+calcs!AD532+calcs!AI532+calcs!AN532+calcs!AS532+calcs!AX532+calcs!BC532+calcs!BH532</f>
        <v>2.98878594849901</v>
      </c>
      <c r="I539" s="168">
        <f>calcs!F532+calcs!K532+calcs!P532+calcs!U532+calcs!Z532+calcs!AE532+calcs!AJ532+calcs!AO532+calcs!AT532+calcs!AY532+calcs!BD532+calcs!BI532</f>
        <v>3.21104454704013</v>
      </c>
      <c r="J539" s="168">
        <f>calcs!G532+calcs!L532+calcs!Q532+calcs!V532+calcs!AA532+calcs!AF532+calcs!AK532+calcs!AP532+calcs!AU532+calcs!AZ532+calcs!BE532+calcs!BJ532</f>
        <v>3.38263405665257</v>
      </c>
      <c r="K539" s="176"/>
      <c r="L539" s="175">
        <f t="shared" si="21"/>
        <v>0.153161456428442</v>
      </c>
      <c r="M539" s="85"/>
      <c r="N539" s="113"/>
      <c r="O539" s="113"/>
      <c r="P539" s="193">
        <f t="shared" si="22"/>
        <v>0.461998690629165</v>
      </c>
      <c r="Q539" s="193">
        <f t="shared" si="22"/>
        <v>-0.243200973068951</v>
      </c>
      <c r="R539" s="193">
        <f t="shared" si="22"/>
        <v>0.222258598541115</v>
      </c>
      <c r="S539" s="193">
        <f t="shared" si="22"/>
        <v>0.17158950961244</v>
      </c>
      <c r="U539" s="193"/>
      <c r="AB539" s="198"/>
      <c r="AC539" s="198"/>
      <c r="AD539" s="198"/>
      <c r="AE539" s="198"/>
      <c r="AF539" s="198"/>
    </row>
    <row r="540" spans="1:32">
      <c r="A540" s="156" t="s">
        <v>1300</v>
      </c>
      <c r="B540" s="156"/>
      <c r="C540" s="157" t="s">
        <v>1066</v>
      </c>
      <c r="D540" s="157"/>
      <c r="E540" s="167"/>
      <c r="F540" s="168">
        <f>calcs!C533+calcs!H533+calcs!M533+calcs!R533+calcs!W533+calcs!AB533+calcs!AG533+calcs!AL533+calcs!AQ533+calcs!AV533+calcs!BA533+calcs!BF533</f>
        <v>2.0450157854157</v>
      </c>
      <c r="G540" s="168">
        <f>calcs!D533+calcs!I533+calcs!N533+calcs!S533+calcs!X533+calcs!AC533+calcs!AH533+calcs!AM533+calcs!AR533+calcs!AW533+calcs!BB533+calcs!BG533</f>
        <v>2.84346715837871</v>
      </c>
      <c r="H540" s="168">
        <f>calcs!E533+calcs!J533+calcs!O533+calcs!T533+calcs!Y533+calcs!AD533+calcs!AI533+calcs!AN533+calcs!AS533+calcs!AX533+calcs!BC533+calcs!BH533</f>
        <v>2.96488207568066</v>
      </c>
      <c r="I540" s="168">
        <f>calcs!F533+calcs!K533+calcs!P533+calcs!U533+calcs!Z533+calcs!AE533+calcs!AJ533+calcs!AO533+calcs!AT533+calcs!AY533+calcs!BD533+calcs!BI533</f>
        <v>3.59117451460481</v>
      </c>
      <c r="J540" s="168">
        <f>calcs!G533+calcs!L533+calcs!Q533+calcs!V533+calcs!AA533+calcs!AF533+calcs!AK533+calcs!AP533+calcs!AU533+calcs!AZ533+calcs!BE533+calcs!BJ533</f>
        <v>3.51334091079167</v>
      </c>
      <c r="K540" s="22"/>
      <c r="L540" s="175">
        <f t="shared" si="21"/>
        <v>0.367081281343994</v>
      </c>
      <c r="M540" s="85"/>
      <c r="N540" s="113"/>
      <c r="O540" s="113"/>
      <c r="P540" s="193">
        <f t="shared" si="22"/>
        <v>0.798451372963016</v>
      </c>
      <c r="Q540" s="193">
        <f t="shared" si="22"/>
        <v>0.121414917301949</v>
      </c>
      <c r="R540" s="193">
        <f t="shared" si="22"/>
        <v>0.626292438924144</v>
      </c>
      <c r="S540" s="193">
        <f t="shared" si="22"/>
        <v>-0.0778336038131346</v>
      </c>
      <c r="U540" s="193"/>
      <c r="AB540" s="198"/>
      <c r="AC540" s="198"/>
      <c r="AD540" s="198"/>
      <c r="AE540" s="198"/>
      <c r="AF540" s="198"/>
    </row>
    <row r="541" spans="1:32">
      <c r="A541" s="158" t="s">
        <v>1300</v>
      </c>
      <c r="B541" s="158"/>
      <c r="C541" s="159" t="s">
        <v>1068</v>
      </c>
      <c r="D541" s="159"/>
      <c r="E541" s="169"/>
      <c r="F541" s="168">
        <f>calcs!C534+calcs!H534+calcs!M534+calcs!R534+calcs!W534+calcs!AB534+calcs!AG534+calcs!AL534+calcs!AQ534+calcs!AV534+calcs!BA534+calcs!BF534</f>
        <v>11.9646107474508</v>
      </c>
      <c r="G541" s="168">
        <f>calcs!D534+calcs!I534+calcs!N534+calcs!S534+calcs!X534+calcs!AC534+calcs!AH534+calcs!AM534+calcs!AR534+calcs!AW534+calcs!BB534+calcs!BG534</f>
        <v>11.9525964350719</v>
      </c>
      <c r="H541" s="168">
        <f>calcs!E534+calcs!J534+calcs!O534+calcs!T534+calcs!Y534+calcs!AD534+calcs!AI534+calcs!AN534+calcs!AS534+calcs!AX534+calcs!BC534+calcs!BH534</f>
        <v>12.9345182617875</v>
      </c>
      <c r="I541" s="168">
        <f>calcs!F534+calcs!K534+calcs!P534+calcs!U534+calcs!Z534+calcs!AE534+calcs!AJ534+calcs!AO534+calcs!AT534+calcs!AY534+calcs!BD534+calcs!BI534</f>
        <v>12.880392566989</v>
      </c>
      <c r="J541" s="168">
        <f>calcs!G534+calcs!L534+calcs!Q534+calcs!V534+calcs!AA534+calcs!AF534+calcs!AK534+calcs!AP534+calcs!AU534+calcs!AZ534+calcs!BE534+calcs!BJ534</f>
        <v>13.1427844973269</v>
      </c>
      <c r="K541" s="176"/>
      <c r="L541" s="175">
        <f t="shared" si="21"/>
        <v>0.29454343746901</v>
      </c>
      <c r="M541" s="85"/>
      <c r="N541" s="113"/>
      <c r="O541" s="113"/>
      <c r="P541" s="193">
        <f t="shared" si="22"/>
        <v>-0.0120143123788807</v>
      </c>
      <c r="Q541" s="193">
        <f t="shared" si="22"/>
        <v>0.981921826715539</v>
      </c>
      <c r="R541" s="193">
        <f t="shared" si="22"/>
        <v>-0.0541256947984898</v>
      </c>
      <c r="S541" s="193">
        <f t="shared" si="22"/>
        <v>0.262391930337873</v>
      </c>
      <c r="U541" s="193"/>
      <c r="AB541" s="198"/>
      <c r="AC541" s="198"/>
      <c r="AD541" s="198"/>
      <c r="AE541" s="198"/>
      <c r="AF541" s="198"/>
    </row>
    <row r="542" spans="1:32">
      <c r="A542" s="156" t="s">
        <v>1300</v>
      </c>
      <c r="B542" s="156"/>
      <c r="C542" s="157" t="s">
        <v>1070</v>
      </c>
      <c r="D542" s="157"/>
      <c r="E542" s="167"/>
      <c r="F542" s="168">
        <f>calcs!C535+calcs!H535+calcs!M535+calcs!R535+calcs!W535+calcs!AB535+calcs!AG535+calcs!AL535+calcs!AQ535+calcs!AV535+calcs!BA535+calcs!BF535</f>
        <v>-4.43625039004806</v>
      </c>
      <c r="G542" s="168">
        <f>calcs!D535+calcs!I535+calcs!N535+calcs!S535+calcs!X535+calcs!AC535+calcs!AH535+calcs!AM535+calcs!AR535+calcs!AW535+calcs!BB535+calcs!BG535</f>
        <v>-3.34701234326803</v>
      </c>
      <c r="H542" s="168">
        <f>calcs!E535+calcs!J535+calcs!O535+calcs!T535+calcs!Y535+calcs!AD535+calcs!AI535+calcs!AN535+calcs!AS535+calcs!AX535+calcs!BC535+calcs!BH535</f>
        <v>-2.56302400354481</v>
      </c>
      <c r="I542" s="168">
        <f>calcs!F535+calcs!K535+calcs!P535+calcs!U535+calcs!Z535+calcs!AE535+calcs!AJ535+calcs!AO535+calcs!AT535+calcs!AY535+calcs!BD535+calcs!BI535</f>
        <v>-1.50314993818757</v>
      </c>
      <c r="J542" s="168">
        <f>calcs!G535+calcs!L535+calcs!Q535+calcs!V535+calcs!AA535+calcs!AF535+calcs!AK535+calcs!AP535+calcs!AU535+calcs!AZ535+calcs!BE535+calcs!BJ535</f>
        <v>-2.43193968078147</v>
      </c>
      <c r="K542" s="22"/>
      <c r="L542" s="175">
        <f t="shared" si="21"/>
        <v>0.501077677316648</v>
      </c>
      <c r="M542" s="85"/>
      <c r="N542" s="113"/>
      <c r="O542" s="113"/>
      <c r="P542" s="193">
        <f t="shared" si="22"/>
        <v>1.08923804678002</v>
      </c>
      <c r="Q542" s="193">
        <f t="shared" si="22"/>
        <v>0.783988339723222</v>
      </c>
      <c r="R542" s="193">
        <f t="shared" si="22"/>
        <v>1.05987406535725</v>
      </c>
      <c r="S542" s="193">
        <f t="shared" si="22"/>
        <v>-0.928789742593899</v>
      </c>
      <c r="U542" s="193"/>
      <c r="AB542" s="198"/>
      <c r="AC542" s="198"/>
      <c r="AD542" s="198"/>
      <c r="AE542" s="198"/>
      <c r="AF542" s="198"/>
    </row>
    <row r="543" spans="1:32">
      <c r="A543" s="158" t="s">
        <v>1300</v>
      </c>
      <c r="B543" s="158"/>
      <c r="C543" s="159" t="s">
        <v>61</v>
      </c>
      <c r="D543" s="159"/>
      <c r="E543" s="169"/>
      <c r="F543" s="168">
        <f>calcs!C536+calcs!H536+calcs!M536+calcs!R536+calcs!W536+calcs!AB536+calcs!AG536+calcs!AL536+calcs!AQ536+calcs!AV536+calcs!BA536+calcs!BF536</f>
        <v>7.15494100140388</v>
      </c>
      <c r="G543" s="168">
        <f>calcs!D536+calcs!I536+calcs!N536+calcs!S536+calcs!X536+calcs!AC536+calcs!AH536+calcs!AM536+calcs!AR536+calcs!AW536+calcs!BB536+calcs!BG536</f>
        <v>6.77599194992432</v>
      </c>
      <c r="H543" s="168">
        <f>calcs!E536+calcs!J536+calcs!O536+calcs!T536+calcs!Y536+calcs!AD536+calcs!AI536+calcs!AN536+calcs!AS536+calcs!AX536+calcs!BC536+calcs!BH536</f>
        <v>6.97606483977941</v>
      </c>
      <c r="I543" s="168">
        <f>calcs!F536+calcs!K536+calcs!P536+calcs!U536+calcs!Z536+calcs!AE536+calcs!AJ536+calcs!AO536+calcs!AT536+calcs!AY536+calcs!BD536+calcs!BI536</f>
        <v>7.19695860932156</v>
      </c>
      <c r="J543" s="168">
        <f>calcs!G536+calcs!L536+calcs!Q536+calcs!V536+calcs!AA536+calcs!AF536+calcs!AK536+calcs!AP536+calcs!AU536+calcs!AZ536+calcs!BE536+calcs!BJ536</f>
        <v>7.75942243914215</v>
      </c>
      <c r="K543" s="176"/>
      <c r="L543" s="175">
        <f t="shared" si="21"/>
        <v>0.151120359434566</v>
      </c>
      <c r="M543" s="85"/>
      <c r="N543" s="113"/>
      <c r="O543" s="113"/>
      <c r="P543" s="193">
        <f t="shared" si="22"/>
        <v>-0.378949051479562</v>
      </c>
      <c r="Q543" s="193">
        <f t="shared" si="22"/>
        <v>0.20007288985509</v>
      </c>
      <c r="R543" s="193">
        <f t="shared" si="22"/>
        <v>0.220893769542147</v>
      </c>
      <c r="S543" s="193">
        <f t="shared" si="22"/>
        <v>0.56246382982059</v>
      </c>
      <c r="U543" s="193"/>
      <c r="AB543" s="198"/>
      <c r="AC543" s="198"/>
      <c r="AD543" s="198"/>
      <c r="AE543" s="198"/>
      <c r="AF543" s="198"/>
    </row>
    <row r="544" spans="1:32">
      <c r="A544" s="156" t="s">
        <v>1301</v>
      </c>
      <c r="B544" s="156"/>
      <c r="C544" s="157" t="s">
        <v>1073</v>
      </c>
      <c r="D544" s="157"/>
      <c r="E544" s="167"/>
      <c r="F544" s="168">
        <f>calcs!C537+calcs!H537+calcs!M537+calcs!R537+calcs!W537+calcs!AB537+calcs!AG537+calcs!AL537+calcs!AQ537+calcs!AV537+calcs!BA537+calcs!BF537</f>
        <v>7.63485459691827</v>
      </c>
      <c r="G544" s="168">
        <f>calcs!D537+calcs!I537+calcs!N537+calcs!S537+calcs!X537+calcs!AC537+calcs!AH537+calcs!AM537+calcs!AR537+calcs!AW537+calcs!BB537+calcs!BG537</f>
        <v>7.99660482309106</v>
      </c>
      <c r="H544" s="168">
        <f>calcs!E537+calcs!J537+calcs!O537+calcs!T537+calcs!Y537+calcs!AD537+calcs!AI537+calcs!AN537+calcs!AS537+calcs!AX537+calcs!BC537+calcs!BH537</f>
        <v>7.59599854471779</v>
      </c>
      <c r="I544" s="168">
        <f>calcs!F537+calcs!K537+calcs!P537+calcs!U537+calcs!Z537+calcs!AE537+calcs!AJ537+calcs!AO537+calcs!AT537+calcs!AY537+calcs!BD537+calcs!BI537</f>
        <v>6.40180890631355</v>
      </c>
      <c r="J544" s="168">
        <f>calcs!G537+calcs!L537+calcs!Q537+calcs!V537+calcs!AA537+calcs!AF537+calcs!AK537+calcs!AP537+calcs!AU537+calcs!AZ537+calcs!BE537+calcs!BJ537</f>
        <v>6.02408048812171</v>
      </c>
      <c r="K544" s="22"/>
      <c r="L544" s="175">
        <f t="shared" si="21"/>
        <v>-0.402693527199139</v>
      </c>
      <c r="M544" s="85"/>
      <c r="N544" s="113"/>
      <c r="O544" s="113"/>
      <c r="P544" s="193">
        <f t="shared" si="22"/>
        <v>0.361750226172786</v>
      </c>
      <c r="Q544" s="193">
        <f t="shared" si="22"/>
        <v>-0.400606278373266</v>
      </c>
      <c r="R544" s="193">
        <f t="shared" si="22"/>
        <v>-1.19418963840424</v>
      </c>
      <c r="S544" s="193">
        <f t="shared" si="22"/>
        <v>-0.377728418191834</v>
      </c>
      <c r="U544" s="193"/>
      <c r="AB544" s="198"/>
      <c r="AC544" s="198"/>
      <c r="AD544" s="198"/>
      <c r="AE544" s="198"/>
      <c r="AF544" s="198"/>
    </row>
    <row r="545" spans="1:32">
      <c r="A545" s="158" t="s">
        <v>1301</v>
      </c>
      <c r="B545" s="158"/>
      <c r="C545" s="159" t="s">
        <v>1075</v>
      </c>
      <c r="D545" s="159"/>
      <c r="E545" s="169"/>
      <c r="F545" s="168">
        <f>calcs!C538+calcs!H538+calcs!M538+calcs!R538+calcs!W538+calcs!AB538+calcs!AG538+calcs!AL538+calcs!AQ538+calcs!AV538+calcs!BA538+calcs!BF538</f>
        <v>5.29829153876916</v>
      </c>
      <c r="G545" s="168">
        <f>calcs!D538+calcs!I538+calcs!N538+calcs!S538+calcs!X538+calcs!AC538+calcs!AH538+calcs!AM538+calcs!AR538+calcs!AW538+calcs!BB538+calcs!BG538</f>
        <v>5.58913338357481</v>
      </c>
      <c r="H545" s="168">
        <f>calcs!E538+calcs!J538+calcs!O538+calcs!T538+calcs!Y538+calcs!AD538+calcs!AI538+calcs!AN538+calcs!AS538+calcs!AX538+calcs!BC538+calcs!BH538</f>
        <v>5.20993025953942</v>
      </c>
      <c r="I545" s="168">
        <f>calcs!F538+calcs!K538+calcs!P538+calcs!U538+calcs!Z538+calcs!AE538+calcs!AJ538+calcs!AO538+calcs!AT538+calcs!AY538+calcs!BD538+calcs!BI538</f>
        <v>3.73567846069077</v>
      </c>
      <c r="J545" s="168">
        <f>calcs!G538+calcs!L538+calcs!Q538+calcs!V538+calcs!AA538+calcs!AF538+calcs!AK538+calcs!AP538+calcs!AU538+calcs!AZ538+calcs!BE538+calcs!BJ538</f>
        <v>3.32468204858095</v>
      </c>
      <c r="K545" s="176"/>
      <c r="L545" s="175">
        <f t="shared" si="21"/>
        <v>-0.493402372547052</v>
      </c>
      <c r="M545" s="85"/>
      <c r="N545" s="113"/>
      <c r="O545" s="113"/>
      <c r="P545" s="193">
        <f t="shared" si="22"/>
        <v>0.290841844805659</v>
      </c>
      <c r="Q545" s="193">
        <f t="shared" si="22"/>
        <v>-0.379203124035398</v>
      </c>
      <c r="R545" s="193">
        <f t="shared" si="22"/>
        <v>-1.47425179884865</v>
      </c>
      <c r="S545" s="193">
        <f t="shared" si="22"/>
        <v>-0.410996412109823</v>
      </c>
      <c r="U545" s="193"/>
      <c r="AB545" s="198"/>
      <c r="AC545" s="198"/>
      <c r="AD545" s="198"/>
      <c r="AE545" s="198"/>
      <c r="AF545" s="198"/>
    </row>
    <row r="546" spans="1:32">
      <c r="A546" s="156" t="s">
        <v>1301</v>
      </c>
      <c r="B546" s="156"/>
      <c r="C546" s="157" t="s">
        <v>544</v>
      </c>
      <c r="D546" s="157"/>
      <c r="E546" s="167"/>
      <c r="F546" s="168">
        <f>calcs!C539+calcs!H539+calcs!M539+calcs!R539+calcs!W539+calcs!AB539+calcs!AG539+calcs!AL539+calcs!AQ539+calcs!AV539+calcs!BA539+calcs!BF539</f>
        <v>9.74514524742348</v>
      </c>
      <c r="G546" s="168">
        <f>calcs!D539+calcs!I539+calcs!N539+calcs!S539+calcs!X539+calcs!AC539+calcs!AH539+calcs!AM539+calcs!AR539+calcs!AW539+calcs!BB539+calcs!BG539</f>
        <v>10.1287914508689</v>
      </c>
      <c r="H546" s="168">
        <f>calcs!E539+calcs!J539+calcs!O539+calcs!T539+calcs!Y539+calcs!AD539+calcs!AI539+calcs!AN539+calcs!AS539+calcs!AX539+calcs!BC539+calcs!BH539</f>
        <v>10.0218677406137</v>
      </c>
      <c r="I546" s="168">
        <f>calcs!F539+calcs!K539+calcs!P539+calcs!U539+calcs!Z539+calcs!AE539+calcs!AJ539+calcs!AO539+calcs!AT539+calcs!AY539+calcs!BD539+calcs!BI539</f>
        <v>9.78239993298188</v>
      </c>
      <c r="J546" s="168">
        <f>calcs!G539+calcs!L539+calcs!Q539+calcs!V539+calcs!AA539+calcs!AF539+calcs!AK539+calcs!AP539+calcs!AU539+calcs!AZ539+calcs!BE539+calcs!BJ539</f>
        <v>8.91494791820747</v>
      </c>
      <c r="K546" s="22"/>
      <c r="L546" s="175">
        <f t="shared" si="21"/>
        <v>-0.207549332304004</v>
      </c>
      <c r="M546" s="85"/>
      <c r="N546" s="113"/>
      <c r="O546" s="113"/>
      <c r="P546" s="193">
        <f t="shared" si="22"/>
        <v>0.383646203445434</v>
      </c>
      <c r="Q546" s="193">
        <f t="shared" si="22"/>
        <v>-0.106923710255204</v>
      </c>
      <c r="R546" s="193">
        <f t="shared" si="22"/>
        <v>-0.239467807631829</v>
      </c>
      <c r="S546" s="193">
        <f t="shared" si="22"/>
        <v>-0.867452014774415</v>
      </c>
      <c r="U546" s="193"/>
      <c r="AB546" s="198"/>
      <c r="AC546" s="198"/>
      <c r="AD546" s="198"/>
      <c r="AE546" s="198"/>
      <c r="AF546" s="198"/>
    </row>
    <row r="547" spans="1:32">
      <c r="A547" s="158" t="s">
        <v>1301</v>
      </c>
      <c r="B547" s="158"/>
      <c r="C547" s="159" t="s">
        <v>1078</v>
      </c>
      <c r="D547" s="159"/>
      <c r="E547" s="169"/>
      <c r="F547" s="168">
        <f>calcs!C540+calcs!H540+calcs!M540+calcs!R540+calcs!W540+calcs!AB540+calcs!AG540+calcs!AL540+calcs!AQ540+calcs!AV540+calcs!BA540+calcs!BF540</f>
        <v>7.27945988882292</v>
      </c>
      <c r="G547" s="168">
        <f>calcs!D540+calcs!I540+calcs!N540+calcs!S540+calcs!X540+calcs!AC540+calcs!AH540+calcs!AM540+calcs!AR540+calcs!AW540+calcs!BB540+calcs!BG540</f>
        <v>7.56326701585332</v>
      </c>
      <c r="H547" s="168">
        <f>calcs!E540+calcs!J540+calcs!O540+calcs!T540+calcs!Y540+calcs!AD540+calcs!AI540+calcs!AN540+calcs!AS540+calcs!AX540+calcs!BC540+calcs!BH540</f>
        <v>7.3901521709445</v>
      </c>
      <c r="I547" s="168">
        <f>calcs!F540+calcs!K540+calcs!P540+calcs!U540+calcs!Z540+calcs!AE540+calcs!AJ540+calcs!AO540+calcs!AT540+calcs!AY540+calcs!BD540+calcs!BI540</f>
        <v>6.06629949352227</v>
      </c>
      <c r="J547" s="168">
        <f>calcs!G540+calcs!L540+calcs!Q540+calcs!V540+calcs!AA540+calcs!AF540+calcs!AK540+calcs!AP540+calcs!AU540+calcs!AZ540+calcs!BE540+calcs!BJ540</f>
        <v>6.43331534413807</v>
      </c>
      <c r="K547" s="176"/>
      <c r="L547" s="175">
        <f t="shared" si="21"/>
        <v>-0.211536136171212</v>
      </c>
      <c r="M547" s="85"/>
      <c r="N547" s="113"/>
      <c r="O547" s="113"/>
      <c r="P547" s="193">
        <f t="shared" si="22"/>
        <v>0.283807127030403</v>
      </c>
      <c r="Q547" s="193">
        <f t="shared" si="22"/>
        <v>-0.173114844908824</v>
      </c>
      <c r="R547" s="193">
        <f t="shared" si="22"/>
        <v>-1.32385267742223</v>
      </c>
      <c r="S547" s="193">
        <f t="shared" si="22"/>
        <v>0.3670158506158</v>
      </c>
      <c r="U547" s="193"/>
      <c r="AB547" s="198"/>
      <c r="AC547" s="198"/>
      <c r="AD547" s="198"/>
      <c r="AE547" s="198"/>
      <c r="AF547" s="198"/>
    </row>
    <row r="548" spans="1:32">
      <c r="A548" s="156" t="s">
        <v>1301</v>
      </c>
      <c r="B548" s="156"/>
      <c r="C548" s="157" t="s">
        <v>1080</v>
      </c>
      <c r="D548" s="157"/>
      <c r="E548" s="167"/>
      <c r="F548" s="168">
        <f>calcs!C541+calcs!H541+calcs!M541+calcs!R541+calcs!W541+calcs!AB541+calcs!AG541+calcs!AL541+calcs!AQ541+calcs!AV541+calcs!BA541+calcs!BF541</f>
        <v>7.78536174534272</v>
      </c>
      <c r="G548" s="168">
        <f>calcs!D541+calcs!I541+calcs!N541+calcs!S541+calcs!X541+calcs!AC541+calcs!AH541+calcs!AM541+calcs!AR541+calcs!AW541+calcs!BB541+calcs!BG541</f>
        <v>7.83316218567075</v>
      </c>
      <c r="H548" s="168">
        <f>calcs!E541+calcs!J541+calcs!O541+calcs!T541+calcs!Y541+calcs!AD541+calcs!AI541+calcs!AN541+calcs!AS541+calcs!AX541+calcs!BC541+calcs!BH541</f>
        <v>8.73520556844869</v>
      </c>
      <c r="I548" s="168">
        <f>calcs!F541+calcs!K541+calcs!P541+calcs!U541+calcs!Z541+calcs!AE541+calcs!AJ541+calcs!AO541+calcs!AT541+calcs!AY541+calcs!BD541+calcs!BI541</f>
        <v>8.17537515786105</v>
      </c>
      <c r="J548" s="168">
        <f>calcs!G541+calcs!L541+calcs!Q541+calcs!V541+calcs!AA541+calcs!AF541+calcs!AK541+calcs!AP541+calcs!AU541+calcs!AZ541+calcs!BE541+calcs!BJ541</f>
        <v>8.12160963347591</v>
      </c>
      <c r="K548" s="22"/>
      <c r="L548" s="175">
        <f t="shared" si="21"/>
        <v>0.084061972033298</v>
      </c>
      <c r="M548" s="85"/>
      <c r="N548" s="113"/>
      <c r="O548" s="113"/>
      <c r="P548" s="193">
        <f t="shared" si="22"/>
        <v>0.0478004403280332</v>
      </c>
      <c r="Q548" s="193">
        <f t="shared" si="22"/>
        <v>0.902043382777943</v>
      </c>
      <c r="R548" s="193">
        <f t="shared" si="22"/>
        <v>-0.559830410587644</v>
      </c>
      <c r="S548" s="193">
        <f t="shared" si="22"/>
        <v>-0.05376552438514</v>
      </c>
      <c r="U548" s="193"/>
      <c r="AB548" s="198"/>
      <c r="AC548" s="198"/>
      <c r="AD548" s="198"/>
      <c r="AE548" s="198"/>
      <c r="AF548" s="198"/>
    </row>
    <row r="549" spans="1:32">
      <c r="A549" s="158" t="s">
        <v>1301</v>
      </c>
      <c r="B549" s="158"/>
      <c r="C549" s="159" t="s">
        <v>1082</v>
      </c>
      <c r="D549" s="159"/>
      <c r="E549" s="169"/>
      <c r="F549" s="168">
        <f>calcs!C542+calcs!H542+calcs!M542+calcs!R542+calcs!W542+calcs!AB542+calcs!AG542+calcs!AL542+calcs!AQ542+calcs!AV542+calcs!BA542+calcs!BF542</f>
        <v>10.4978847851177</v>
      </c>
      <c r="G549" s="168">
        <f>calcs!D542+calcs!I542+calcs!N542+calcs!S542+calcs!X542+calcs!AC542+calcs!AH542+calcs!AM542+calcs!AR542+calcs!AW542+calcs!BB542+calcs!BG542</f>
        <v>10.2944241016736</v>
      </c>
      <c r="H549" s="168">
        <f>calcs!E542+calcs!J542+calcs!O542+calcs!T542+calcs!Y542+calcs!AD542+calcs!AI542+calcs!AN542+calcs!AS542+calcs!AX542+calcs!BC542+calcs!BH542</f>
        <v>10.4207490402537</v>
      </c>
      <c r="I549" s="168">
        <f>calcs!F542+calcs!K542+calcs!P542+calcs!U542+calcs!Z542+calcs!AE542+calcs!AJ542+calcs!AO542+calcs!AT542+calcs!AY542+calcs!BD542+calcs!BI542</f>
        <v>9.05505857550299</v>
      </c>
      <c r="J549" s="168">
        <f>calcs!G542+calcs!L542+calcs!Q542+calcs!V542+calcs!AA542+calcs!AF542+calcs!AK542+calcs!AP542+calcs!AU542+calcs!AZ542+calcs!BE542+calcs!BJ542</f>
        <v>8.77187279607785</v>
      </c>
      <c r="K549" s="176"/>
      <c r="L549" s="175">
        <f t="shared" si="21"/>
        <v>-0.431502997259955</v>
      </c>
      <c r="M549" s="85"/>
      <c r="N549" s="113"/>
      <c r="O549" s="113"/>
      <c r="P549" s="193">
        <f t="shared" si="22"/>
        <v>-0.203460683444115</v>
      </c>
      <c r="Q549" s="193">
        <f t="shared" si="22"/>
        <v>0.126324938580101</v>
      </c>
      <c r="R549" s="193">
        <f t="shared" si="22"/>
        <v>-1.36569046475067</v>
      </c>
      <c r="S549" s="193">
        <f t="shared" si="22"/>
        <v>-0.283185779425139</v>
      </c>
      <c r="U549" s="193"/>
      <c r="AB549" s="198"/>
      <c r="AC549" s="198"/>
      <c r="AD549" s="198"/>
      <c r="AE549" s="198"/>
      <c r="AF549" s="198"/>
    </row>
    <row r="550" spans="1:32">
      <c r="A550" s="156" t="s">
        <v>1301</v>
      </c>
      <c r="B550" s="156"/>
      <c r="C550" s="157" t="s">
        <v>1084</v>
      </c>
      <c r="D550" s="157"/>
      <c r="E550" s="167"/>
      <c r="F550" s="168">
        <f>calcs!C543+calcs!H543+calcs!M543+calcs!R543+calcs!W543+calcs!AB543+calcs!AG543+calcs!AL543+calcs!AQ543+calcs!AV543+calcs!BA543+calcs!BF543</f>
        <v>9.6529772876905</v>
      </c>
      <c r="G550" s="168">
        <f>calcs!D543+calcs!I543+calcs!N543+calcs!S543+calcs!X543+calcs!AC543+calcs!AH543+calcs!AM543+calcs!AR543+calcs!AW543+calcs!BB543+calcs!BG543</f>
        <v>9.20990403034664</v>
      </c>
      <c r="H550" s="168">
        <f>calcs!E543+calcs!J543+calcs!O543+calcs!T543+calcs!Y543+calcs!AD543+calcs!AI543+calcs!AN543+calcs!AS543+calcs!AX543+calcs!BC543+calcs!BH543</f>
        <v>9.41226024283074</v>
      </c>
      <c r="I550" s="168">
        <f>calcs!F543+calcs!K543+calcs!P543+calcs!U543+calcs!Z543+calcs!AE543+calcs!AJ543+calcs!AO543+calcs!AT543+calcs!AY543+calcs!BD543+calcs!BI543</f>
        <v>8.1525448699701</v>
      </c>
      <c r="J550" s="168">
        <f>calcs!G543+calcs!L543+calcs!Q543+calcs!V543+calcs!AA543+calcs!AF543+calcs!AK543+calcs!AP543+calcs!AU543+calcs!AZ543+calcs!BE543+calcs!BJ543</f>
        <v>7.61855493411456</v>
      </c>
      <c r="K550" s="22"/>
      <c r="L550" s="175">
        <f t="shared" si="21"/>
        <v>-0.508605588393985</v>
      </c>
      <c r="M550" s="85"/>
      <c r="N550" s="113"/>
      <c r="O550" s="113"/>
      <c r="P550" s="193">
        <f t="shared" si="22"/>
        <v>-0.443073257343864</v>
      </c>
      <c r="Q550" s="193">
        <f t="shared" si="22"/>
        <v>0.202356212484105</v>
      </c>
      <c r="R550" s="193">
        <f t="shared" si="22"/>
        <v>-1.25971537286065</v>
      </c>
      <c r="S550" s="193">
        <f t="shared" si="22"/>
        <v>-0.533989935855537</v>
      </c>
      <c r="U550" s="193"/>
      <c r="AB550" s="198"/>
      <c r="AC550" s="198"/>
      <c r="AD550" s="198"/>
      <c r="AE550" s="198"/>
      <c r="AF550" s="198"/>
    </row>
    <row r="551" spans="1:32">
      <c r="A551" s="158" t="s">
        <v>1301</v>
      </c>
      <c r="B551" s="158"/>
      <c r="C551" s="159" t="s">
        <v>908</v>
      </c>
      <c r="D551" s="159"/>
      <c r="E551" s="169"/>
      <c r="F551" s="168">
        <f>calcs!C544+calcs!H544+calcs!M544+calcs!R544+calcs!W544+calcs!AB544+calcs!AG544+calcs!AL544+calcs!AQ544+calcs!AV544+calcs!BA544+calcs!BF544</f>
        <v>-0.613232170232933</v>
      </c>
      <c r="G551" s="168">
        <f>calcs!D544+calcs!I544+calcs!N544+calcs!S544+calcs!X544+calcs!AC544+calcs!AH544+calcs!AM544+calcs!AR544+calcs!AW544+calcs!BB544+calcs!BG544</f>
        <v>-0.553354292229246</v>
      </c>
      <c r="H551" s="168">
        <f>calcs!E544+calcs!J544+calcs!O544+calcs!T544+calcs!Y544+calcs!AD544+calcs!AI544+calcs!AN544+calcs!AS544+calcs!AX544+calcs!BC544+calcs!BH544</f>
        <v>-0.836049003438331</v>
      </c>
      <c r="I551" s="168">
        <f>calcs!F544+calcs!K544+calcs!P544+calcs!U544+calcs!Z544+calcs!AE544+calcs!AJ544+calcs!AO544+calcs!AT544+calcs!AY544+calcs!BD544+calcs!BI544</f>
        <v>-2.75272377991525</v>
      </c>
      <c r="J551" s="168">
        <f>calcs!G544+calcs!L544+calcs!Q544+calcs!V544+calcs!AA544+calcs!AF544+calcs!AK544+calcs!AP544+calcs!AU544+calcs!AZ544+calcs!BE544+calcs!BJ544</f>
        <v>-2.14001240445814</v>
      </c>
      <c r="K551" s="176"/>
      <c r="L551" s="175">
        <f t="shared" si="21"/>
        <v>-0.381695058556302</v>
      </c>
      <c r="M551" s="85"/>
      <c r="N551" s="113"/>
      <c r="O551" s="113"/>
      <c r="P551" s="193">
        <f t="shared" si="22"/>
        <v>0.0598778780036873</v>
      </c>
      <c r="Q551" s="193">
        <f t="shared" si="22"/>
        <v>-0.282694711209085</v>
      </c>
      <c r="R551" s="193">
        <f t="shared" si="22"/>
        <v>-1.91667477647691</v>
      </c>
      <c r="S551" s="193">
        <f t="shared" si="22"/>
        <v>0.612711375457106</v>
      </c>
      <c r="U551" s="193"/>
      <c r="AB551" s="198"/>
      <c r="AC551" s="198"/>
      <c r="AD551" s="198"/>
      <c r="AE551" s="198"/>
      <c r="AF551" s="198"/>
    </row>
    <row r="552" spans="1:32">
      <c r="A552" s="156" t="s">
        <v>1301</v>
      </c>
      <c r="B552" s="156"/>
      <c r="C552" s="157" t="s">
        <v>1087</v>
      </c>
      <c r="D552" s="157"/>
      <c r="E552" s="167"/>
      <c r="F552" s="168">
        <f>calcs!C545+calcs!H545+calcs!M545+calcs!R545+calcs!W545+calcs!AB545+calcs!AG545+calcs!AL545+calcs!AQ545+calcs!AV545+calcs!BA545+calcs!BF545</f>
        <v>7.1560725798627</v>
      </c>
      <c r="G552" s="168">
        <f>calcs!D545+calcs!I545+calcs!N545+calcs!S545+calcs!X545+calcs!AC545+calcs!AH545+calcs!AM545+calcs!AR545+calcs!AW545+calcs!BB545+calcs!BG545</f>
        <v>6.43954972100329</v>
      </c>
      <c r="H552" s="168">
        <f>calcs!E545+calcs!J545+calcs!O545+calcs!T545+calcs!Y545+calcs!AD545+calcs!AI545+calcs!AN545+calcs!AS545+calcs!AX545+calcs!BC545+calcs!BH545</f>
        <v>6.76675326147089</v>
      </c>
      <c r="I552" s="168">
        <f>calcs!F545+calcs!K545+calcs!P545+calcs!U545+calcs!Z545+calcs!AE545+calcs!AJ545+calcs!AO545+calcs!AT545+calcs!AY545+calcs!BD545+calcs!BI545</f>
        <v>4.64730691971538</v>
      </c>
      <c r="J552" s="168">
        <f>calcs!G545+calcs!L545+calcs!Q545+calcs!V545+calcs!AA545+calcs!AF545+calcs!AK545+calcs!AP545+calcs!AU545+calcs!AZ545+calcs!BE545+calcs!BJ545</f>
        <v>4.20500255147989</v>
      </c>
      <c r="K552" s="22"/>
      <c r="L552" s="175">
        <f t="shared" si="21"/>
        <v>-0.737767507095703</v>
      </c>
      <c r="M552" s="85"/>
      <c r="N552" s="113"/>
      <c r="O552" s="113"/>
      <c r="P552" s="193">
        <f t="shared" si="22"/>
        <v>-0.716522858859415</v>
      </c>
      <c r="Q552" s="193">
        <f t="shared" si="22"/>
        <v>0.327203540467606</v>
      </c>
      <c r="R552" s="193">
        <f t="shared" si="22"/>
        <v>-2.11944634175551</v>
      </c>
      <c r="S552" s="193">
        <f t="shared" si="22"/>
        <v>-0.442304368235489</v>
      </c>
      <c r="U552" s="193"/>
      <c r="AB552" s="198"/>
      <c r="AC552" s="198"/>
      <c r="AD552" s="198"/>
      <c r="AE552" s="198"/>
      <c r="AF552" s="198"/>
    </row>
    <row r="553" spans="1:32">
      <c r="A553" s="158" t="s">
        <v>1301</v>
      </c>
      <c r="B553" s="158"/>
      <c r="C553" s="159" t="s">
        <v>1089</v>
      </c>
      <c r="D553" s="159"/>
      <c r="E553" s="169"/>
      <c r="F553" s="168">
        <f>calcs!C546+calcs!H546+calcs!M546+calcs!R546+calcs!W546+calcs!AB546+calcs!AG546+calcs!AL546+calcs!AQ546+calcs!AV546+calcs!BA546+calcs!BF546</f>
        <v>2.7421079903199</v>
      </c>
      <c r="G553" s="168">
        <f>calcs!D546+calcs!I546+calcs!N546+calcs!S546+calcs!X546+calcs!AC546+calcs!AH546+calcs!AM546+calcs!AR546+calcs!AW546+calcs!BB546+calcs!BG546</f>
        <v>3.23222337924138</v>
      </c>
      <c r="H553" s="168">
        <f>calcs!E546+calcs!J546+calcs!O546+calcs!T546+calcs!Y546+calcs!AD546+calcs!AI546+calcs!AN546+calcs!AS546+calcs!AX546+calcs!BC546+calcs!BH546</f>
        <v>2.02055320897907</v>
      </c>
      <c r="I553" s="168">
        <f>calcs!F546+calcs!K546+calcs!P546+calcs!U546+calcs!Z546+calcs!AE546+calcs!AJ546+calcs!AO546+calcs!AT546+calcs!AY546+calcs!BD546+calcs!BI546</f>
        <v>1.70729167332429</v>
      </c>
      <c r="J553" s="168">
        <f>calcs!G546+calcs!L546+calcs!Q546+calcs!V546+calcs!AA546+calcs!AF546+calcs!AK546+calcs!AP546+calcs!AU546+calcs!AZ546+calcs!BE546+calcs!BJ546</f>
        <v>0.620307796395224</v>
      </c>
      <c r="K553" s="176"/>
      <c r="L553" s="175">
        <f t="shared" si="21"/>
        <v>-0.530450048481169</v>
      </c>
      <c r="M553" s="85"/>
      <c r="N553" s="113"/>
      <c r="O553" s="113"/>
      <c r="P553" s="193">
        <f t="shared" si="22"/>
        <v>0.490115388921478</v>
      </c>
      <c r="Q553" s="193">
        <f t="shared" si="22"/>
        <v>-1.21167017026231</v>
      </c>
      <c r="R553" s="193">
        <f t="shared" si="22"/>
        <v>-0.313261535654786</v>
      </c>
      <c r="S553" s="193">
        <f t="shared" si="22"/>
        <v>-1.08698387692906</v>
      </c>
      <c r="U553" s="193"/>
      <c r="AB553" s="198"/>
      <c r="AC553" s="198"/>
      <c r="AD553" s="198"/>
      <c r="AE553" s="198"/>
      <c r="AF553" s="198"/>
    </row>
    <row r="554" spans="1:32">
      <c r="A554" s="156" t="s">
        <v>1301</v>
      </c>
      <c r="B554" s="156"/>
      <c r="C554" s="157" t="s">
        <v>1091</v>
      </c>
      <c r="D554" s="157"/>
      <c r="E554" s="167"/>
      <c r="F554" s="168">
        <f>calcs!C547+calcs!H547+calcs!M547+calcs!R547+calcs!W547+calcs!AB547+calcs!AG547+calcs!AL547+calcs!AQ547+calcs!AV547+calcs!BA547+calcs!BF547</f>
        <v>5.25208693106373</v>
      </c>
      <c r="G554" s="168">
        <f>calcs!D547+calcs!I547+calcs!N547+calcs!S547+calcs!X547+calcs!AC547+calcs!AH547+calcs!AM547+calcs!AR547+calcs!AW547+calcs!BB547+calcs!BG547</f>
        <v>4.95321905813086</v>
      </c>
      <c r="H554" s="168">
        <f>calcs!E547+calcs!J547+calcs!O547+calcs!T547+calcs!Y547+calcs!AD547+calcs!AI547+calcs!AN547+calcs!AS547+calcs!AX547+calcs!BC547+calcs!BH547</f>
        <v>5.39388370361651</v>
      </c>
      <c r="I554" s="168">
        <f>calcs!F547+calcs!K547+calcs!P547+calcs!U547+calcs!Z547+calcs!AE547+calcs!AJ547+calcs!AO547+calcs!AT547+calcs!AY547+calcs!BD547+calcs!BI547</f>
        <v>3.83727493463387</v>
      </c>
      <c r="J554" s="168">
        <f>calcs!G547+calcs!L547+calcs!Q547+calcs!V547+calcs!AA547+calcs!AF547+calcs!AK547+calcs!AP547+calcs!AU547+calcs!AZ547+calcs!BE547+calcs!BJ547</f>
        <v>4.53986618584924</v>
      </c>
      <c r="K554" s="22"/>
      <c r="L554" s="175">
        <f t="shared" si="21"/>
        <v>-0.178055186303622</v>
      </c>
      <c r="M554" s="85"/>
      <c r="N554" s="113"/>
      <c r="O554" s="113"/>
      <c r="P554" s="193">
        <f t="shared" si="22"/>
        <v>-0.298867872932872</v>
      </c>
      <c r="Q554" s="193">
        <f t="shared" si="22"/>
        <v>0.440664645485658</v>
      </c>
      <c r="R554" s="193">
        <f t="shared" si="22"/>
        <v>-1.55660876898264</v>
      </c>
      <c r="S554" s="193">
        <f t="shared" si="22"/>
        <v>0.702591251215368</v>
      </c>
      <c r="U554" s="193"/>
      <c r="AB554" s="198"/>
      <c r="AC554" s="198"/>
      <c r="AD554" s="198"/>
      <c r="AE554" s="198"/>
      <c r="AF554" s="198"/>
    </row>
    <row r="555" spans="1:32">
      <c r="A555" s="158" t="s">
        <v>1301</v>
      </c>
      <c r="B555" s="158"/>
      <c r="C555" s="159" t="s">
        <v>1093</v>
      </c>
      <c r="D555" s="159"/>
      <c r="E555" s="169"/>
      <c r="F555" s="168">
        <f>calcs!C548+calcs!H548+calcs!M548+calcs!R548+calcs!W548+calcs!AB548+calcs!AG548+calcs!AL548+calcs!AQ548+calcs!AV548+calcs!BA548+calcs!BF548</f>
        <v>6.16450462889265</v>
      </c>
      <c r="G555" s="168">
        <f>calcs!D548+calcs!I548+calcs!N548+calcs!S548+calcs!X548+calcs!AC548+calcs!AH548+calcs!AM548+calcs!AR548+calcs!AW548+calcs!BB548+calcs!BG548</f>
        <v>5.68963253661133</v>
      </c>
      <c r="H555" s="168">
        <f>calcs!E548+calcs!J548+calcs!O548+calcs!T548+calcs!Y548+calcs!AD548+calcs!AI548+calcs!AN548+calcs!AS548+calcs!AX548+calcs!BC548+calcs!BH548</f>
        <v>6.83662128394439</v>
      </c>
      <c r="I555" s="168">
        <f>calcs!F548+calcs!K548+calcs!P548+calcs!U548+calcs!Z548+calcs!AE548+calcs!AJ548+calcs!AO548+calcs!AT548+calcs!AY548+calcs!BD548+calcs!BI548</f>
        <v>6.03846109262074</v>
      </c>
      <c r="J555" s="168">
        <f>calcs!G548+calcs!L548+calcs!Q548+calcs!V548+calcs!AA548+calcs!AF548+calcs!AK548+calcs!AP548+calcs!AU548+calcs!AZ548+calcs!BE548+calcs!BJ548</f>
        <v>6.01808464070419</v>
      </c>
      <c r="K555" s="176"/>
      <c r="L555" s="175">
        <f t="shared" si="21"/>
        <v>-0.0366049970471158</v>
      </c>
      <c r="M555" s="85"/>
      <c r="N555" s="113"/>
      <c r="O555" s="113"/>
      <c r="P555" s="193">
        <f t="shared" si="22"/>
        <v>-0.474872092281321</v>
      </c>
      <c r="Q555" s="193">
        <f t="shared" si="22"/>
        <v>1.14698874733306</v>
      </c>
      <c r="R555" s="193">
        <f t="shared" si="22"/>
        <v>-0.798160191323647</v>
      </c>
      <c r="S555" s="193">
        <f t="shared" si="22"/>
        <v>-0.0203764519165546</v>
      </c>
      <c r="U555" s="193"/>
      <c r="AB555" s="198"/>
      <c r="AC555" s="198"/>
      <c r="AD555" s="198"/>
      <c r="AE555" s="198"/>
      <c r="AF555" s="198"/>
    </row>
    <row r="556" spans="1:32">
      <c r="A556" s="156" t="s">
        <v>1301</v>
      </c>
      <c r="B556" s="156"/>
      <c r="C556" s="157" t="s">
        <v>1095</v>
      </c>
      <c r="D556" s="157"/>
      <c r="E556" s="167"/>
      <c r="F556" s="168">
        <f>calcs!C549+calcs!H549+calcs!M549+calcs!R549+calcs!W549+calcs!AB549+calcs!AG549+calcs!AL549+calcs!AQ549+calcs!AV549+calcs!BA549+calcs!BF549</f>
        <v>8.4605667901059</v>
      </c>
      <c r="G556" s="168">
        <f>calcs!D549+calcs!I549+calcs!N549+calcs!S549+calcs!X549+calcs!AC549+calcs!AH549+calcs!AM549+calcs!AR549+calcs!AW549+calcs!BB549+calcs!BG549</f>
        <v>8.09194711373459</v>
      </c>
      <c r="H556" s="168">
        <f>calcs!E549+calcs!J549+calcs!O549+calcs!T549+calcs!Y549+calcs!AD549+calcs!AI549+calcs!AN549+calcs!AS549+calcs!AX549+calcs!BC549+calcs!BH549</f>
        <v>9.33402263157479</v>
      </c>
      <c r="I556" s="168">
        <f>calcs!F549+calcs!K549+calcs!P549+calcs!U549+calcs!Z549+calcs!AE549+calcs!AJ549+calcs!AO549+calcs!AT549+calcs!AY549+calcs!BD549+calcs!BI549</f>
        <v>8.11918427298967</v>
      </c>
      <c r="J556" s="168">
        <f>calcs!G549+calcs!L549+calcs!Q549+calcs!V549+calcs!AA549+calcs!AF549+calcs!AK549+calcs!AP549+calcs!AU549+calcs!AZ549+calcs!BE549+calcs!BJ549</f>
        <v>7.23480159496535</v>
      </c>
      <c r="K556" s="22"/>
      <c r="L556" s="175">
        <f t="shared" si="21"/>
        <v>-0.306441298785137</v>
      </c>
      <c r="M556" s="85"/>
      <c r="N556" s="113"/>
      <c r="O556" s="113"/>
      <c r="P556" s="193">
        <f t="shared" si="22"/>
        <v>-0.368619676371317</v>
      </c>
      <c r="Q556" s="193">
        <f t="shared" si="22"/>
        <v>1.2420755178402</v>
      </c>
      <c r="R556" s="193">
        <f t="shared" si="22"/>
        <v>-1.21483835858512</v>
      </c>
      <c r="S556" s="193">
        <f t="shared" si="22"/>
        <v>-0.884382678024318</v>
      </c>
      <c r="U556" s="193"/>
      <c r="AB556" s="198"/>
      <c r="AC556" s="198"/>
      <c r="AD556" s="198"/>
      <c r="AE556" s="198"/>
      <c r="AF556" s="198"/>
    </row>
    <row r="557" spans="1:32">
      <c r="A557" s="158" t="s">
        <v>1301</v>
      </c>
      <c r="B557" s="158"/>
      <c r="C557" s="159" t="s">
        <v>1097</v>
      </c>
      <c r="D557" s="159"/>
      <c r="E557" s="169"/>
      <c r="F557" s="168">
        <f>calcs!C550+calcs!H550+calcs!M550+calcs!R550+calcs!W550+calcs!AB550+calcs!AG550+calcs!AL550+calcs!AQ550+calcs!AV550+calcs!BA550+calcs!BF550</f>
        <v>5.23402463673473</v>
      </c>
      <c r="G557" s="168">
        <f>calcs!D550+calcs!I550+calcs!N550+calcs!S550+calcs!X550+calcs!AC550+calcs!AH550+calcs!AM550+calcs!AR550+calcs!AW550+calcs!BB550+calcs!BG550</f>
        <v>5.13538803249762</v>
      </c>
      <c r="H557" s="168">
        <f>calcs!E550+calcs!J550+calcs!O550+calcs!T550+calcs!Y550+calcs!AD550+calcs!AI550+calcs!AN550+calcs!AS550+calcs!AX550+calcs!BC550+calcs!BH550</f>
        <v>5.27560919695511</v>
      </c>
      <c r="I557" s="168">
        <f>calcs!F550+calcs!K550+calcs!P550+calcs!U550+calcs!Z550+calcs!AE550+calcs!AJ550+calcs!AO550+calcs!AT550+calcs!AY550+calcs!BD550+calcs!BI550</f>
        <v>2.7931186444077</v>
      </c>
      <c r="J557" s="168">
        <f>calcs!G550+calcs!L550+calcs!Q550+calcs!V550+calcs!AA550+calcs!AF550+calcs!AK550+calcs!AP550+calcs!AU550+calcs!AZ550+calcs!BE550+calcs!BJ550</f>
        <v>3.49711614774443</v>
      </c>
      <c r="K557" s="176"/>
      <c r="L557" s="175">
        <f t="shared" si="21"/>
        <v>-0.434227122247576</v>
      </c>
      <c r="M557" s="85"/>
      <c r="N557" s="113"/>
      <c r="O557" s="113"/>
      <c r="P557" s="193">
        <f t="shared" si="22"/>
        <v>-0.0986366042371074</v>
      </c>
      <c r="Q557" s="193">
        <f t="shared" si="22"/>
        <v>0.140221164457492</v>
      </c>
      <c r="R557" s="193">
        <f t="shared" si="22"/>
        <v>-2.48249055254741</v>
      </c>
      <c r="S557" s="193">
        <f t="shared" si="22"/>
        <v>0.703997503336722</v>
      </c>
      <c r="U557" s="193"/>
      <c r="AB557" s="198"/>
      <c r="AC557" s="198"/>
      <c r="AD557" s="198"/>
      <c r="AE557" s="198"/>
      <c r="AF557" s="198"/>
    </row>
    <row r="558" spans="1:32">
      <c r="A558" s="156" t="s">
        <v>1301</v>
      </c>
      <c r="B558" s="156"/>
      <c r="C558" s="157" t="s">
        <v>1099</v>
      </c>
      <c r="D558" s="157"/>
      <c r="E558" s="167"/>
      <c r="F558" s="168">
        <f>calcs!C551+calcs!H551+calcs!M551+calcs!R551+calcs!W551+calcs!AB551+calcs!AG551+calcs!AL551+calcs!AQ551+calcs!AV551+calcs!BA551+calcs!BF551</f>
        <v>4.47121045555539</v>
      </c>
      <c r="G558" s="168">
        <f>calcs!D551+calcs!I551+calcs!N551+calcs!S551+calcs!X551+calcs!AC551+calcs!AH551+calcs!AM551+calcs!AR551+calcs!AW551+calcs!BB551+calcs!BG551</f>
        <v>4.76882641612582</v>
      </c>
      <c r="H558" s="168">
        <f>calcs!E551+calcs!J551+calcs!O551+calcs!T551+calcs!Y551+calcs!AD551+calcs!AI551+calcs!AN551+calcs!AS551+calcs!AX551+calcs!BC551+calcs!BH551</f>
        <v>5.87348336339017</v>
      </c>
      <c r="I558" s="168">
        <f>calcs!F551+calcs!K551+calcs!P551+calcs!U551+calcs!Z551+calcs!AE551+calcs!AJ551+calcs!AO551+calcs!AT551+calcs!AY551+calcs!BD551+calcs!BI551</f>
        <v>4.69487827202265</v>
      </c>
      <c r="J558" s="168">
        <f>calcs!G551+calcs!L551+calcs!Q551+calcs!V551+calcs!AA551+calcs!AF551+calcs!AK551+calcs!AP551+calcs!AU551+calcs!AZ551+calcs!BE551+calcs!BJ551</f>
        <v>4.29914765693413</v>
      </c>
      <c r="K558" s="22"/>
      <c r="L558" s="175">
        <f t="shared" si="21"/>
        <v>-0.0430156996553159</v>
      </c>
      <c r="M558" s="85"/>
      <c r="N558" s="113"/>
      <c r="O558" s="113"/>
      <c r="P558" s="193">
        <f t="shared" si="22"/>
        <v>0.297615960570429</v>
      </c>
      <c r="Q558" s="193">
        <f t="shared" si="22"/>
        <v>1.10465694726435</v>
      </c>
      <c r="R558" s="193">
        <f t="shared" si="22"/>
        <v>-1.17860509136752</v>
      </c>
      <c r="S558" s="193">
        <f t="shared" si="22"/>
        <v>-0.395730615088518</v>
      </c>
      <c r="U558" s="193"/>
      <c r="AB558" s="198"/>
      <c r="AC558" s="198"/>
      <c r="AD558" s="198"/>
      <c r="AE558" s="198"/>
      <c r="AF558" s="198"/>
    </row>
    <row r="559" spans="1:32">
      <c r="A559" s="158" t="s">
        <v>1301</v>
      </c>
      <c r="B559" s="158"/>
      <c r="C559" s="159" t="s">
        <v>1101</v>
      </c>
      <c r="D559" s="159"/>
      <c r="E559" s="169"/>
      <c r="F559" s="168">
        <f>calcs!C552+calcs!H552+calcs!M552+calcs!R552+calcs!W552+calcs!AB552+calcs!AG552+calcs!AL552+calcs!AQ552+calcs!AV552+calcs!BA552+calcs!BF552</f>
        <v>3.84427129002527</v>
      </c>
      <c r="G559" s="168">
        <f>calcs!D552+calcs!I552+calcs!N552+calcs!S552+calcs!X552+calcs!AC552+calcs!AH552+calcs!AM552+calcs!AR552+calcs!AW552+calcs!BB552+calcs!BG552</f>
        <v>4.48710896032099</v>
      </c>
      <c r="H559" s="168">
        <f>calcs!E552+calcs!J552+calcs!O552+calcs!T552+calcs!Y552+calcs!AD552+calcs!AI552+calcs!AN552+calcs!AS552+calcs!AX552+calcs!BC552+calcs!BH552</f>
        <v>3.47855767744063</v>
      </c>
      <c r="I559" s="168">
        <f>calcs!F552+calcs!K552+calcs!P552+calcs!U552+calcs!Z552+calcs!AE552+calcs!AJ552+calcs!AO552+calcs!AT552+calcs!AY552+calcs!BD552+calcs!BI552</f>
        <v>3.09659098078158</v>
      </c>
      <c r="J559" s="168">
        <f>calcs!G552+calcs!L552+calcs!Q552+calcs!V552+calcs!AA552+calcs!AF552+calcs!AK552+calcs!AP552+calcs!AU552+calcs!AZ552+calcs!BE552+calcs!BJ552</f>
        <v>3.0187166131001</v>
      </c>
      <c r="K559" s="176"/>
      <c r="L559" s="175">
        <f t="shared" si="21"/>
        <v>-0.206388669231292</v>
      </c>
      <c r="M559" s="85"/>
      <c r="N559" s="113"/>
      <c r="O559" s="113"/>
      <c r="P559" s="193">
        <f t="shared" si="22"/>
        <v>0.642837670295726</v>
      </c>
      <c r="Q559" s="193">
        <f t="shared" si="22"/>
        <v>-1.00855128288037</v>
      </c>
      <c r="R559" s="193">
        <f t="shared" si="22"/>
        <v>-0.381966696659044</v>
      </c>
      <c r="S559" s="193">
        <f t="shared" si="22"/>
        <v>-0.0778743676814826</v>
      </c>
      <c r="U559" s="193"/>
      <c r="AB559" s="198"/>
      <c r="AC559" s="198"/>
      <c r="AD559" s="198"/>
      <c r="AE559" s="198"/>
      <c r="AF559" s="198"/>
    </row>
    <row r="560" spans="1:32">
      <c r="A560" s="156" t="s">
        <v>1301</v>
      </c>
      <c r="B560" s="156"/>
      <c r="C560" s="157" t="s">
        <v>1103</v>
      </c>
      <c r="D560" s="157"/>
      <c r="E560" s="167"/>
      <c r="F560" s="168">
        <f>calcs!C553+calcs!H553+calcs!M553+calcs!R553+calcs!W553+calcs!AB553+calcs!AG553+calcs!AL553+calcs!AQ553+calcs!AV553+calcs!BA553+calcs!BF553</f>
        <v>2.69910655473458</v>
      </c>
      <c r="G560" s="168">
        <f>calcs!D553+calcs!I553+calcs!N553+calcs!S553+calcs!X553+calcs!AC553+calcs!AH553+calcs!AM553+calcs!AR553+calcs!AW553+calcs!BB553+calcs!BG553</f>
        <v>3.27045407817392</v>
      </c>
      <c r="H560" s="168">
        <f>calcs!E553+calcs!J553+calcs!O553+calcs!T553+calcs!Y553+calcs!AD553+calcs!AI553+calcs!AN553+calcs!AS553+calcs!AX553+calcs!BC553+calcs!BH553</f>
        <v>1.68228694031672</v>
      </c>
      <c r="I560" s="168">
        <f>calcs!F553+calcs!K553+calcs!P553+calcs!U553+calcs!Z553+calcs!AE553+calcs!AJ553+calcs!AO553+calcs!AT553+calcs!AY553+calcs!BD553+calcs!BI553</f>
        <v>0.485489505670803</v>
      </c>
      <c r="J560" s="168">
        <f>calcs!G553+calcs!L553+calcs!Q553+calcs!V553+calcs!AA553+calcs!AF553+calcs!AK553+calcs!AP553+calcs!AU553+calcs!AZ553+calcs!BE553+calcs!BJ553</f>
        <v>0.562263744716028</v>
      </c>
      <c r="K560" s="22"/>
      <c r="L560" s="175">
        <f t="shared" si="21"/>
        <v>-0.534210702504637</v>
      </c>
      <c r="M560" s="85"/>
      <c r="N560" s="113"/>
      <c r="O560" s="113"/>
      <c r="P560" s="193">
        <f t="shared" si="22"/>
        <v>0.571347523439345</v>
      </c>
      <c r="Q560" s="193">
        <f t="shared" si="22"/>
        <v>-1.5881671378572</v>
      </c>
      <c r="R560" s="193">
        <f t="shared" si="22"/>
        <v>-1.19679743464592</v>
      </c>
      <c r="S560" s="193">
        <f t="shared" si="22"/>
        <v>0.0767742390452255</v>
      </c>
      <c r="U560" s="193"/>
      <c r="AB560" s="198"/>
      <c r="AC560" s="198"/>
      <c r="AD560" s="198"/>
      <c r="AE560" s="198"/>
      <c r="AF560" s="198"/>
    </row>
    <row r="561" spans="1:32">
      <c r="A561" s="158" t="s">
        <v>1301</v>
      </c>
      <c r="B561" s="158"/>
      <c r="C561" s="159" t="s">
        <v>1105</v>
      </c>
      <c r="D561" s="159"/>
      <c r="E561" s="169"/>
      <c r="F561" s="168">
        <f>calcs!C554+calcs!H554+calcs!M554+calcs!R554+calcs!W554+calcs!AB554+calcs!AG554+calcs!AL554+calcs!AQ554+calcs!AV554+calcs!BA554+calcs!BF554</f>
        <v>9.35766643613864</v>
      </c>
      <c r="G561" s="168">
        <f>calcs!D554+calcs!I554+calcs!N554+calcs!S554+calcs!X554+calcs!AC554+calcs!AH554+calcs!AM554+calcs!AR554+calcs!AW554+calcs!BB554+calcs!BG554</f>
        <v>8.43178351562249</v>
      </c>
      <c r="H561" s="168">
        <f>calcs!E554+calcs!J554+calcs!O554+calcs!T554+calcs!Y554+calcs!AD554+calcs!AI554+calcs!AN554+calcs!AS554+calcs!AX554+calcs!BC554+calcs!BH554</f>
        <v>8.35069466740332</v>
      </c>
      <c r="I561" s="168">
        <f>calcs!F554+calcs!K554+calcs!P554+calcs!U554+calcs!Z554+calcs!AE554+calcs!AJ554+calcs!AO554+calcs!AT554+calcs!AY554+calcs!BD554+calcs!BI554</f>
        <v>7.61264405257453</v>
      </c>
      <c r="J561" s="168">
        <f>calcs!G554+calcs!L554+calcs!Q554+calcs!V554+calcs!AA554+calcs!AF554+calcs!AK554+calcs!AP554+calcs!AU554+calcs!AZ554+calcs!BE554+calcs!BJ554</f>
        <v>7.64291871677983</v>
      </c>
      <c r="K561" s="176"/>
      <c r="L561" s="175">
        <f t="shared" si="21"/>
        <v>-0.428686929839703</v>
      </c>
      <c r="M561" s="85"/>
      <c r="N561" s="113"/>
      <c r="O561" s="113"/>
      <c r="P561" s="193">
        <f t="shared" si="22"/>
        <v>-0.92588292051615</v>
      </c>
      <c r="Q561" s="193">
        <f t="shared" si="22"/>
        <v>-0.0810888482191743</v>
      </c>
      <c r="R561" s="193">
        <f t="shared" si="22"/>
        <v>-0.738050614828785</v>
      </c>
      <c r="S561" s="193">
        <f t="shared" si="22"/>
        <v>0.0302746642052965</v>
      </c>
      <c r="U561" s="193"/>
      <c r="AB561" s="198"/>
      <c r="AC561" s="198"/>
      <c r="AD561" s="198"/>
      <c r="AE561" s="198"/>
      <c r="AF561" s="198"/>
    </row>
    <row r="562" spans="1:32">
      <c r="A562" s="156" t="s">
        <v>1302</v>
      </c>
      <c r="B562" s="156"/>
      <c r="C562" s="157" t="s">
        <v>1107</v>
      </c>
      <c r="D562" s="157"/>
      <c r="E562" s="167"/>
      <c r="F562" s="168">
        <f>calcs!C555+calcs!H555+calcs!M555+calcs!R555+calcs!W555+calcs!AB555+calcs!AG555+calcs!AL555+calcs!AQ555+calcs!AV555+calcs!BA555+calcs!BF555</f>
        <v>-5.94123418805832</v>
      </c>
      <c r="G562" s="168">
        <f>calcs!D555+calcs!I555+calcs!N555+calcs!S555+calcs!X555+calcs!AC555+calcs!AH555+calcs!AM555+calcs!AR555+calcs!AW555+calcs!BB555+calcs!BG555</f>
        <v>-6.16226863299907</v>
      </c>
      <c r="H562" s="168">
        <f>calcs!E555+calcs!J555+calcs!O555+calcs!T555+calcs!Y555+calcs!AD555+calcs!AI555+calcs!AN555+calcs!AS555+calcs!AX555+calcs!BC555+calcs!BH555</f>
        <v>-5.23085129246128</v>
      </c>
      <c r="I562" s="168">
        <f>calcs!F555+calcs!K555+calcs!P555+calcs!U555+calcs!Z555+calcs!AE555+calcs!AJ555+calcs!AO555+calcs!AT555+calcs!AY555+calcs!BD555+calcs!BI555</f>
        <v>-6.1317114199641</v>
      </c>
      <c r="J562" s="168">
        <f>calcs!G555+calcs!L555+calcs!Q555+calcs!V555+calcs!AA555+calcs!AF555+calcs!AK555+calcs!AP555+calcs!AU555+calcs!AZ555+calcs!BE555+calcs!BJ555</f>
        <v>-4.62771938341167</v>
      </c>
      <c r="K562" s="22"/>
      <c r="L562" s="175">
        <f t="shared" si="21"/>
        <v>0.328378701161662</v>
      </c>
      <c r="M562" s="85"/>
      <c r="N562" s="113"/>
      <c r="O562" s="113"/>
      <c r="P562" s="193">
        <f t="shared" si="22"/>
        <v>-0.221034444940744</v>
      </c>
      <c r="Q562" s="193">
        <f t="shared" si="22"/>
        <v>0.931417340537789</v>
      </c>
      <c r="R562" s="193">
        <f t="shared" si="22"/>
        <v>-0.900860127502817</v>
      </c>
      <c r="S562" s="193">
        <f t="shared" si="22"/>
        <v>1.50399203655242</v>
      </c>
      <c r="U562" s="193"/>
      <c r="AB562" s="198"/>
      <c r="AC562" s="198"/>
      <c r="AD562" s="198"/>
      <c r="AE562" s="198"/>
      <c r="AF562" s="198"/>
    </row>
    <row r="563" spans="1:32">
      <c r="A563" s="158" t="s">
        <v>1302</v>
      </c>
      <c r="B563" s="158"/>
      <c r="C563" s="159" t="s">
        <v>1109</v>
      </c>
      <c r="D563" s="159"/>
      <c r="E563" s="169"/>
      <c r="F563" s="168">
        <f>calcs!C556+calcs!H556+calcs!M556+calcs!R556+calcs!W556+calcs!AB556+calcs!AG556+calcs!AL556+calcs!AQ556+calcs!AV556+calcs!BA556+calcs!BF556</f>
        <v>-2.02335061436907</v>
      </c>
      <c r="G563" s="168">
        <f>calcs!D556+calcs!I556+calcs!N556+calcs!S556+calcs!X556+calcs!AC556+calcs!AH556+calcs!AM556+calcs!AR556+calcs!AW556+calcs!BB556+calcs!BG556</f>
        <v>-1.95092685823108</v>
      </c>
      <c r="H563" s="168">
        <f>calcs!E556+calcs!J556+calcs!O556+calcs!T556+calcs!Y556+calcs!AD556+calcs!AI556+calcs!AN556+calcs!AS556+calcs!AX556+calcs!BC556+calcs!BH556</f>
        <v>-2.08913329844858</v>
      </c>
      <c r="I563" s="168">
        <f>calcs!F556+calcs!K556+calcs!P556+calcs!U556+calcs!Z556+calcs!AE556+calcs!AJ556+calcs!AO556+calcs!AT556+calcs!AY556+calcs!BD556+calcs!BI556</f>
        <v>-1.57562145139851</v>
      </c>
      <c r="J563" s="168">
        <f>calcs!G556+calcs!L556+calcs!Q556+calcs!V556+calcs!AA556+calcs!AF556+calcs!AK556+calcs!AP556+calcs!AU556+calcs!AZ556+calcs!BE556+calcs!BJ556</f>
        <v>-0.48715920000844</v>
      </c>
      <c r="K563" s="176"/>
      <c r="L563" s="175">
        <f t="shared" si="21"/>
        <v>0.384047853590159</v>
      </c>
      <c r="M563" s="85"/>
      <c r="N563" s="113"/>
      <c r="O563" s="113"/>
      <c r="P563" s="193">
        <f t="shared" si="22"/>
        <v>0.0724237561379937</v>
      </c>
      <c r="Q563" s="193">
        <f t="shared" si="22"/>
        <v>-0.138206440217495</v>
      </c>
      <c r="R563" s="193">
        <f t="shared" si="22"/>
        <v>0.513511847050061</v>
      </c>
      <c r="S563" s="193">
        <f t="shared" si="22"/>
        <v>1.08846225139007</v>
      </c>
      <c r="U563" s="193"/>
      <c r="AB563" s="198"/>
      <c r="AC563" s="198"/>
      <c r="AD563" s="198"/>
      <c r="AE563" s="198"/>
      <c r="AF563" s="198"/>
    </row>
    <row r="564" spans="1:32">
      <c r="A564" s="156" t="s">
        <v>1302</v>
      </c>
      <c r="B564" s="156"/>
      <c r="C564" s="157" t="s">
        <v>1111</v>
      </c>
      <c r="D564" s="157"/>
      <c r="E564" s="167"/>
      <c r="F564" s="168">
        <f>calcs!C557+calcs!H557+calcs!M557+calcs!R557+calcs!W557+calcs!AB557+calcs!AG557+calcs!AL557+calcs!AQ557+calcs!AV557+calcs!BA557+calcs!BF557</f>
        <v>7.08454337301166</v>
      </c>
      <c r="G564" s="168">
        <f>calcs!D557+calcs!I557+calcs!N557+calcs!S557+calcs!X557+calcs!AC557+calcs!AH557+calcs!AM557+calcs!AR557+calcs!AW557+calcs!BB557+calcs!BG557</f>
        <v>8.39879354543567</v>
      </c>
      <c r="H564" s="168">
        <f>calcs!E557+calcs!J557+calcs!O557+calcs!T557+calcs!Y557+calcs!AD557+calcs!AI557+calcs!AN557+calcs!AS557+calcs!AX557+calcs!BC557+calcs!BH557</f>
        <v>8.85455549226204</v>
      </c>
      <c r="I564" s="168">
        <f>calcs!F557+calcs!K557+calcs!P557+calcs!U557+calcs!Z557+calcs!AE557+calcs!AJ557+calcs!AO557+calcs!AT557+calcs!AY557+calcs!BD557+calcs!BI557</f>
        <v>9.19548825801128</v>
      </c>
      <c r="J564" s="168">
        <f>calcs!G557+calcs!L557+calcs!Q557+calcs!V557+calcs!AA557+calcs!AF557+calcs!AK557+calcs!AP557+calcs!AU557+calcs!AZ557+calcs!BE557+calcs!BJ557</f>
        <v>9.56225087734141</v>
      </c>
      <c r="K564" s="22"/>
      <c r="L564" s="175">
        <f t="shared" si="21"/>
        <v>0.619426876082437</v>
      </c>
      <c r="M564" s="85"/>
      <c r="N564" s="113"/>
      <c r="O564" s="113"/>
      <c r="P564" s="193">
        <f t="shared" si="22"/>
        <v>1.31425017242401</v>
      </c>
      <c r="Q564" s="193">
        <f t="shared" si="22"/>
        <v>0.455761946826369</v>
      </c>
      <c r="R564" s="193">
        <f t="shared" si="22"/>
        <v>0.340932765749235</v>
      </c>
      <c r="S564" s="193">
        <f t="shared" si="22"/>
        <v>0.366762619330133</v>
      </c>
      <c r="U564" s="193"/>
      <c r="AB564" s="198"/>
      <c r="AC564" s="198"/>
      <c r="AD564" s="198"/>
      <c r="AE564" s="198"/>
      <c r="AF564" s="198"/>
    </row>
    <row r="565" spans="1:32">
      <c r="A565" s="158" t="s">
        <v>1302</v>
      </c>
      <c r="B565" s="158"/>
      <c r="C565" s="159" t="s">
        <v>1113</v>
      </c>
      <c r="D565" s="159"/>
      <c r="E565" s="169"/>
      <c r="F565" s="168">
        <f>calcs!C558+calcs!H558+calcs!M558+calcs!R558+calcs!W558+calcs!AB558+calcs!AG558+calcs!AL558+calcs!AQ558+calcs!AV558+calcs!BA558+calcs!BF558</f>
        <v>-3.22698226143673</v>
      </c>
      <c r="G565" s="168">
        <f>calcs!D558+calcs!I558+calcs!N558+calcs!S558+calcs!X558+calcs!AC558+calcs!AH558+calcs!AM558+calcs!AR558+calcs!AW558+calcs!BB558+calcs!BG558</f>
        <v>-1.51025563407248</v>
      </c>
      <c r="H565" s="168">
        <f>calcs!E558+calcs!J558+calcs!O558+calcs!T558+calcs!Y558+calcs!AD558+calcs!AI558+calcs!AN558+calcs!AS558+calcs!AX558+calcs!BC558+calcs!BH558</f>
        <v>-1.79073335169802</v>
      </c>
      <c r="I565" s="168">
        <f>calcs!F558+calcs!K558+calcs!P558+calcs!U558+calcs!Z558+calcs!AE558+calcs!AJ558+calcs!AO558+calcs!AT558+calcs!AY558+calcs!BD558+calcs!BI558</f>
        <v>-2.62399512793251</v>
      </c>
      <c r="J565" s="168">
        <f>calcs!G558+calcs!L558+calcs!Q558+calcs!V558+calcs!AA558+calcs!AF558+calcs!AK558+calcs!AP558+calcs!AU558+calcs!AZ558+calcs!BE558+calcs!BJ558</f>
        <v>-2.42503036645327</v>
      </c>
      <c r="K565" s="176"/>
      <c r="L565" s="175">
        <f t="shared" si="21"/>
        <v>0.200487973745865</v>
      </c>
      <c r="M565" s="85"/>
      <c r="N565" s="113"/>
      <c r="O565" s="113"/>
      <c r="P565" s="193">
        <f t="shared" si="22"/>
        <v>1.71672662736425</v>
      </c>
      <c r="Q565" s="193">
        <f t="shared" si="22"/>
        <v>-0.280477717625542</v>
      </c>
      <c r="R565" s="193">
        <f t="shared" si="22"/>
        <v>-0.833261776234488</v>
      </c>
      <c r="S565" s="193">
        <f t="shared" si="22"/>
        <v>0.198964761479239</v>
      </c>
      <c r="U565" s="193"/>
      <c r="AB565" s="198"/>
      <c r="AC565" s="198"/>
      <c r="AD565" s="198"/>
      <c r="AE565" s="198"/>
      <c r="AF565" s="198"/>
    </row>
    <row r="566" spans="1:32">
      <c r="A566" s="156" t="s">
        <v>1302</v>
      </c>
      <c r="B566" s="156"/>
      <c r="C566" s="157" t="s">
        <v>1115</v>
      </c>
      <c r="D566" s="157"/>
      <c r="E566" s="167"/>
      <c r="F566" s="168">
        <f>calcs!C559+calcs!H559+calcs!M559+calcs!R559+calcs!W559+calcs!AB559+calcs!AG559+calcs!AL559+calcs!AQ559+calcs!AV559+calcs!BA559+calcs!BF559</f>
        <v>-5.65710997254206</v>
      </c>
      <c r="G566" s="168">
        <f>calcs!D559+calcs!I559+calcs!N559+calcs!S559+calcs!X559+calcs!AC559+calcs!AH559+calcs!AM559+calcs!AR559+calcs!AW559+calcs!BB559+calcs!BG559</f>
        <v>-3.51137375586035</v>
      </c>
      <c r="H566" s="168">
        <f>calcs!E559+calcs!J559+calcs!O559+calcs!T559+calcs!Y559+calcs!AD559+calcs!AI559+calcs!AN559+calcs!AS559+calcs!AX559+calcs!BC559+calcs!BH559</f>
        <v>-4.18183477432008</v>
      </c>
      <c r="I566" s="168">
        <f>calcs!F559+calcs!K559+calcs!P559+calcs!U559+calcs!Z559+calcs!AE559+calcs!AJ559+calcs!AO559+calcs!AT559+calcs!AY559+calcs!BD559+calcs!BI559</f>
        <v>-2.95581174769108</v>
      </c>
      <c r="J566" s="168">
        <f>calcs!G559+calcs!L559+calcs!Q559+calcs!V559+calcs!AA559+calcs!AF559+calcs!AK559+calcs!AP559+calcs!AU559+calcs!AZ559+calcs!BE559+calcs!BJ559</f>
        <v>-3.22298701787963</v>
      </c>
      <c r="K566" s="22"/>
      <c r="L566" s="175">
        <f t="shared" si="21"/>
        <v>0.608530738665606</v>
      </c>
      <c r="M566" s="85"/>
      <c r="N566" s="113"/>
      <c r="O566" s="113"/>
      <c r="P566" s="193">
        <f t="shared" si="22"/>
        <v>2.1457362166817</v>
      </c>
      <c r="Q566" s="193">
        <f t="shared" si="22"/>
        <v>-0.670461018459726</v>
      </c>
      <c r="R566" s="193">
        <f t="shared" si="22"/>
        <v>1.226023026629</v>
      </c>
      <c r="S566" s="193">
        <f t="shared" si="22"/>
        <v>-0.267175270188556</v>
      </c>
      <c r="U566" s="193"/>
      <c r="AB566" s="198"/>
      <c r="AC566" s="198"/>
      <c r="AD566" s="198"/>
      <c r="AE566" s="198"/>
      <c r="AF566" s="198"/>
    </row>
    <row r="567" spans="1:32">
      <c r="A567" s="158" t="s">
        <v>1302</v>
      </c>
      <c r="B567" s="158"/>
      <c r="C567" s="159" t="s">
        <v>1117</v>
      </c>
      <c r="D567" s="159"/>
      <c r="E567" s="169"/>
      <c r="F567" s="168">
        <f>calcs!C560+calcs!H560+calcs!M560+calcs!R560+calcs!W560+calcs!AB560+calcs!AG560+calcs!AL560+calcs!AQ560+calcs!AV560+calcs!BA560+calcs!BF560</f>
        <v>-2.661946823048</v>
      </c>
      <c r="G567" s="168">
        <f>calcs!D560+calcs!I560+calcs!N560+calcs!S560+calcs!X560+calcs!AC560+calcs!AH560+calcs!AM560+calcs!AR560+calcs!AW560+calcs!BB560+calcs!BG560</f>
        <v>-3.55678754573771</v>
      </c>
      <c r="H567" s="168">
        <f>calcs!E560+calcs!J560+calcs!O560+calcs!T560+calcs!Y560+calcs!AD560+calcs!AI560+calcs!AN560+calcs!AS560+calcs!AX560+calcs!BC560+calcs!BH560</f>
        <v>-3.34894841175495</v>
      </c>
      <c r="I567" s="168">
        <f>calcs!F560+calcs!K560+calcs!P560+calcs!U560+calcs!Z560+calcs!AE560+calcs!AJ560+calcs!AO560+calcs!AT560+calcs!AY560+calcs!BD560+calcs!BI560</f>
        <v>-0.474507341206191</v>
      </c>
      <c r="J567" s="168">
        <f>calcs!G560+calcs!L560+calcs!Q560+calcs!V560+calcs!AA560+calcs!AF560+calcs!AK560+calcs!AP560+calcs!AU560+calcs!AZ560+calcs!BE560+calcs!BJ560</f>
        <v>-0.800284444860484</v>
      </c>
      <c r="K567" s="176"/>
      <c r="L567" s="175">
        <f t="shared" si="21"/>
        <v>0.46541559454688</v>
      </c>
      <c r="M567" s="85"/>
      <c r="N567" s="113"/>
      <c r="O567" s="113"/>
      <c r="P567" s="193">
        <f t="shared" si="22"/>
        <v>-0.894840722689708</v>
      </c>
      <c r="Q567" s="193">
        <f t="shared" si="22"/>
        <v>0.207839133982759</v>
      </c>
      <c r="R567" s="193">
        <f t="shared" si="22"/>
        <v>2.87444107054876</v>
      </c>
      <c r="S567" s="193">
        <f t="shared" si="22"/>
        <v>-0.325777103654293</v>
      </c>
      <c r="U567" s="193"/>
      <c r="AB567" s="198"/>
      <c r="AC567" s="198"/>
      <c r="AD567" s="198"/>
      <c r="AE567" s="198"/>
      <c r="AF567" s="198"/>
    </row>
    <row r="568" spans="1:32">
      <c r="A568" s="156" t="s">
        <v>1302</v>
      </c>
      <c r="B568" s="156"/>
      <c r="C568" s="157" t="s">
        <v>1119</v>
      </c>
      <c r="D568" s="157"/>
      <c r="E568" s="167"/>
      <c r="F568" s="168">
        <f>calcs!C561+calcs!H561+calcs!M561+calcs!R561+calcs!W561+calcs!AB561+calcs!AG561+calcs!AL561+calcs!AQ561+calcs!AV561+calcs!BA561+calcs!BF561</f>
        <v>-10.2769994743523</v>
      </c>
      <c r="G568" s="168">
        <f>calcs!D561+calcs!I561+calcs!N561+calcs!S561+calcs!X561+calcs!AC561+calcs!AH561+calcs!AM561+calcs!AR561+calcs!AW561+calcs!BB561+calcs!BG561</f>
        <v>-11.2159435095448</v>
      </c>
      <c r="H568" s="168">
        <f>calcs!E561+calcs!J561+calcs!O561+calcs!T561+calcs!Y561+calcs!AD561+calcs!AI561+calcs!AN561+calcs!AS561+calcs!AX561+calcs!BC561+calcs!BH561</f>
        <v>-10.9884250596799</v>
      </c>
      <c r="I568" s="168">
        <f>calcs!F561+calcs!K561+calcs!P561+calcs!U561+calcs!Z561+calcs!AE561+calcs!AJ561+calcs!AO561+calcs!AT561+calcs!AY561+calcs!BD561+calcs!BI561</f>
        <v>-9.56094411076163</v>
      </c>
      <c r="J568" s="168">
        <f>calcs!G561+calcs!L561+calcs!Q561+calcs!V561+calcs!AA561+calcs!AF561+calcs!AK561+calcs!AP561+calcs!AU561+calcs!AZ561+calcs!BE561+calcs!BJ561</f>
        <v>-10.7303739159255</v>
      </c>
      <c r="K568" s="22"/>
      <c r="L568" s="175">
        <f t="shared" si="21"/>
        <v>-0.113343610393312</v>
      </c>
      <c r="M568" s="85"/>
      <c r="N568" s="113"/>
      <c r="O568" s="113"/>
      <c r="P568" s="193">
        <f t="shared" si="22"/>
        <v>-0.938944035192499</v>
      </c>
      <c r="Q568" s="193">
        <f t="shared" si="22"/>
        <v>0.22751844986486</v>
      </c>
      <c r="R568" s="193">
        <f t="shared" si="22"/>
        <v>1.4274809489183</v>
      </c>
      <c r="S568" s="193">
        <f t="shared" si="22"/>
        <v>-1.16942980516391</v>
      </c>
      <c r="U568" s="193"/>
      <c r="AB568" s="198"/>
      <c r="AC568" s="198"/>
      <c r="AD568" s="198"/>
      <c r="AE568" s="198"/>
      <c r="AF568" s="198"/>
    </row>
    <row r="569" spans="1:32">
      <c r="A569" s="158" t="s">
        <v>1302</v>
      </c>
      <c r="B569" s="158"/>
      <c r="C569" s="159" t="s">
        <v>1121</v>
      </c>
      <c r="D569" s="159"/>
      <c r="E569" s="169"/>
      <c r="F569" s="168">
        <f>calcs!C562+calcs!H562+calcs!M562+calcs!R562+calcs!W562+calcs!AB562+calcs!AG562+calcs!AL562+calcs!AQ562+calcs!AV562+calcs!BA562+calcs!BF562</f>
        <v>-2.14715902548864</v>
      </c>
      <c r="G569" s="168">
        <f>calcs!D562+calcs!I562+calcs!N562+calcs!S562+calcs!X562+calcs!AC562+calcs!AH562+calcs!AM562+calcs!AR562+calcs!AW562+calcs!BB562+calcs!BG562</f>
        <v>-1.42824925043683</v>
      </c>
      <c r="H569" s="168">
        <f>calcs!E562+calcs!J562+calcs!O562+calcs!T562+calcs!Y562+calcs!AD562+calcs!AI562+calcs!AN562+calcs!AS562+calcs!AX562+calcs!BC562+calcs!BH562</f>
        <v>-1.17075607069364</v>
      </c>
      <c r="I569" s="168">
        <f>calcs!F562+calcs!K562+calcs!P562+calcs!U562+calcs!Z562+calcs!AE562+calcs!AJ562+calcs!AO562+calcs!AT562+calcs!AY562+calcs!BD562+calcs!BI562</f>
        <v>-0.469025762932368</v>
      </c>
      <c r="J569" s="168">
        <f>calcs!G562+calcs!L562+calcs!Q562+calcs!V562+calcs!AA562+calcs!AF562+calcs!AK562+calcs!AP562+calcs!AU562+calcs!AZ562+calcs!BE562+calcs!BJ562</f>
        <v>-1.0685401577935</v>
      </c>
      <c r="K569" s="176"/>
      <c r="L569" s="175">
        <f t="shared" si="21"/>
        <v>0.269654716923785</v>
      </c>
      <c r="M569" s="85"/>
      <c r="N569" s="113"/>
      <c r="O569" s="113"/>
      <c r="P569" s="193">
        <f t="shared" si="22"/>
        <v>0.718909775051814</v>
      </c>
      <c r="Q569" s="193">
        <f t="shared" si="22"/>
        <v>0.257493179743188</v>
      </c>
      <c r="R569" s="193">
        <f t="shared" si="22"/>
        <v>0.701730307761276</v>
      </c>
      <c r="S569" s="193">
        <f t="shared" si="22"/>
        <v>-0.599514394861137</v>
      </c>
      <c r="U569" s="193"/>
      <c r="AB569" s="198"/>
      <c r="AC569" s="198"/>
      <c r="AD569" s="198"/>
      <c r="AE569" s="198"/>
      <c r="AF569" s="198"/>
    </row>
    <row r="570" spans="1:32">
      <c r="A570" s="156" t="s">
        <v>1302</v>
      </c>
      <c r="B570" s="156"/>
      <c r="C570" s="157" t="s">
        <v>1123</v>
      </c>
      <c r="D570" s="157"/>
      <c r="E570" s="167"/>
      <c r="F570" s="168">
        <f>calcs!C563+calcs!H563+calcs!M563+calcs!R563+calcs!W563+calcs!AB563+calcs!AG563+calcs!AL563+calcs!AQ563+calcs!AV563+calcs!BA563+calcs!BF563</f>
        <v>-1.59087478491434</v>
      </c>
      <c r="G570" s="168">
        <f>calcs!D563+calcs!I563+calcs!N563+calcs!S563+calcs!X563+calcs!AC563+calcs!AH563+calcs!AM563+calcs!AR563+calcs!AW563+calcs!BB563+calcs!BG563</f>
        <v>-0.721745318291954</v>
      </c>
      <c r="H570" s="168">
        <f>calcs!E563+calcs!J563+calcs!O563+calcs!T563+calcs!Y563+calcs!AD563+calcs!AI563+calcs!AN563+calcs!AS563+calcs!AX563+calcs!BC563+calcs!BH563</f>
        <v>-0.183826273058812</v>
      </c>
      <c r="I570" s="168">
        <f>calcs!F563+calcs!K563+calcs!P563+calcs!U563+calcs!Z563+calcs!AE563+calcs!AJ563+calcs!AO563+calcs!AT563+calcs!AY563+calcs!BD563+calcs!BI563</f>
        <v>-0.0472752954112128</v>
      </c>
      <c r="J570" s="168">
        <f>calcs!G563+calcs!L563+calcs!Q563+calcs!V563+calcs!AA563+calcs!AF563+calcs!AK563+calcs!AP563+calcs!AU563+calcs!AZ563+calcs!BE563+calcs!BJ563</f>
        <v>0.105771575944277</v>
      </c>
      <c r="K570" s="22"/>
      <c r="L570" s="175">
        <f t="shared" si="21"/>
        <v>0.424161590214653</v>
      </c>
      <c r="M570" s="85"/>
      <c r="N570" s="113"/>
      <c r="O570" s="113"/>
      <c r="P570" s="193">
        <f t="shared" si="22"/>
        <v>0.869129466622381</v>
      </c>
      <c r="Q570" s="193">
        <f t="shared" si="22"/>
        <v>0.537919045233142</v>
      </c>
      <c r="R570" s="193">
        <f t="shared" si="22"/>
        <v>0.136550977647599</v>
      </c>
      <c r="S570" s="193">
        <f t="shared" si="22"/>
        <v>0.15304687135549</v>
      </c>
      <c r="U570" s="193"/>
      <c r="AB570" s="198"/>
      <c r="AC570" s="198"/>
      <c r="AD570" s="198"/>
      <c r="AE570" s="198"/>
      <c r="AF570" s="198"/>
    </row>
    <row r="571" spans="1:32">
      <c r="A571" s="158" t="s">
        <v>1302</v>
      </c>
      <c r="B571" s="158"/>
      <c r="C571" s="159" t="s">
        <v>1125</v>
      </c>
      <c r="D571" s="159"/>
      <c r="E571" s="169"/>
      <c r="F571" s="168">
        <f>calcs!C564+calcs!H564+calcs!M564+calcs!R564+calcs!W564+calcs!AB564+calcs!AG564+calcs!AL564+calcs!AQ564+calcs!AV564+calcs!BA564+calcs!BF564</f>
        <v>-6.91308968727494</v>
      </c>
      <c r="G571" s="168">
        <f>calcs!D564+calcs!I564+calcs!N564+calcs!S564+calcs!X564+calcs!AC564+calcs!AH564+calcs!AM564+calcs!AR564+calcs!AW564+calcs!BB564+calcs!BG564</f>
        <v>-7.5298450422179</v>
      </c>
      <c r="H571" s="168">
        <f>calcs!E564+calcs!J564+calcs!O564+calcs!T564+calcs!Y564+calcs!AD564+calcs!AI564+calcs!AN564+calcs!AS564+calcs!AX564+calcs!BC564+calcs!BH564</f>
        <v>-6.34177343898234</v>
      </c>
      <c r="I571" s="168">
        <f>calcs!F564+calcs!K564+calcs!P564+calcs!U564+calcs!Z564+calcs!AE564+calcs!AJ564+calcs!AO564+calcs!AT564+calcs!AY564+calcs!BD564+calcs!BI564</f>
        <v>-5.13476974202069</v>
      </c>
      <c r="J571" s="168">
        <f>calcs!G564+calcs!L564+calcs!Q564+calcs!V564+calcs!AA564+calcs!AF564+calcs!AK564+calcs!AP564+calcs!AU564+calcs!AZ564+calcs!BE564+calcs!BJ564</f>
        <v>-3.88752458309198</v>
      </c>
      <c r="K571" s="176"/>
      <c r="L571" s="175">
        <f t="shared" si="21"/>
        <v>0.756391276045741</v>
      </c>
      <c r="M571" s="85"/>
      <c r="N571" s="113"/>
      <c r="O571" s="113"/>
      <c r="P571" s="193">
        <f t="shared" si="22"/>
        <v>-0.616755354942956</v>
      </c>
      <c r="Q571" s="193">
        <f t="shared" si="22"/>
        <v>1.18807160323556</v>
      </c>
      <c r="R571" s="193">
        <f t="shared" si="22"/>
        <v>1.20700369696166</v>
      </c>
      <c r="S571" s="193">
        <f t="shared" si="22"/>
        <v>1.24724515892871</v>
      </c>
      <c r="U571" s="193"/>
      <c r="AB571" s="198"/>
      <c r="AC571" s="198"/>
      <c r="AD571" s="198"/>
      <c r="AE571" s="198"/>
      <c r="AF571" s="198"/>
    </row>
    <row r="572" spans="1:32">
      <c r="A572" s="156" t="s">
        <v>1302</v>
      </c>
      <c r="B572" s="156"/>
      <c r="C572" s="157" t="s">
        <v>1127</v>
      </c>
      <c r="D572" s="157"/>
      <c r="E572" s="167"/>
      <c r="F572" s="168">
        <f>calcs!C565+calcs!H565+calcs!M565+calcs!R565+calcs!W565+calcs!AB565+calcs!AG565+calcs!AL565+calcs!AQ565+calcs!AV565+calcs!BA565+calcs!BF565</f>
        <v>8.78323620377902</v>
      </c>
      <c r="G572" s="168">
        <f>calcs!D565+calcs!I565+calcs!N565+calcs!S565+calcs!X565+calcs!AC565+calcs!AH565+calcs!AM565+calcs!AR565+calcs!AW565+calcs!BB565+calcs!BG565</f>
        <v>9.14537449014017</v>
      </c>
      <c r="H572" s="168">
        <f>calcs!E565+calcs!J565+calcs!O565+calcs!T565+calcs!Y565+calcs!AD565+calcs!AI565+calcs!AN565+calcs!AS565+calcs!AX565+calcs!BC565+calcs!BH565</f>
        <v>8.73227399018758</v>
      </c>
      <c r="I572" s="168">
        <f>calcs!F565+calcs!K565+calcs!P565+calcs!U565+calcs!Z565+calcs!AE565+calcs!AJ565+calcs!AO565+calcs!AT565+calcs!AY565+calcs!BD565+calcs!BI565</f>
        <v>9.54245423797193</v>
      </c>
      <c r="J572" s="168">
        <f>calcs!G565+calcs!L565+calcs!Q565+calcs!V565+calcs!AA565+calcs!AF565+calcs!AK565+calcs!AP565+calcs!AU565+calcs!AZ565+calcs!BE565+calcs!BJ565</f>
        <v>9.78505086375838</v>
      </c>
      <c r="K572" s="22"/>
      <c r="L572" s="175">
        <f t="shared" si="21"/>
        <v>0.250453664994841</v>
      </c>
      <c r="M572" s="85"/>
      <c r="N572" s="113"/>
      <c r="O572" s="113"/>
      <c r="P572" s="193">
        <f t="shared" si="22"/>
        <v>0.36213828636115</v>
      </c>
      <c r="Q572" s="193">
        <f t="shared" si="22"/>
        <v>-0.413100499952582</v>
      </c>
      <c r="R572" s="193">
        <f t="shared" si="22"/>
        <v>0.810180247784348</v>
      </c>
      <c r="S572" s="193">
        <f t="shared" si="22"/>
        <v>0.242596625786449</v>
      </c>
      <c r="U572" s="193"/>
      <c r="AB572" s="198"/>
      <c r="AC572" s="198"/>
      <c r="AD572" s="198"/>
      <c r="AE572" s="198"/>
      <c r="AF572" s="198"/>
    </row>
    <row r="573" spans="1:32">
      <c r="A573" s="158" t="s">
        <v>1302</v>
      </c>
      <c r="B573" s="158"/>
      <c r="C573" s="159" t="s">
        <v>1129</v>
      </c>
      <c r="D573" s="159"/>
      <c r="E573" s="169"/>
      <c r="F573" s="168">
        <f>calcs!C566+calcs!H566+calcs!M566+calcs!R566+calcs!W566+calcs!AB566+calcs!AG566+calcs!AL566+calcs!AQ566+calcs!AV566+calcs!BA566+calcs!BF566</f>
        <v>-8.8693052270631</v>
      </c>
      <c r="G573" s="168">
        <f>calcs!D566+calcs!I566+calcs!N566+calcs!S566+calcs!X566+calcs!AC566+calcs!AH566+calcs!AM566+calcs!AR566+calcs!AW566+calcs!BB566+calcs!BG566</f>
        <v>-8.45541205060153</v>
      </c>
      <c r="H573" s="168">
        <f>calcs!E566+calcs!J566+calcs!O566+calcs!T566+calcs!Y566+calcs!AD566+calcs!AI566+calcs!AN566+calcs!AS566+calcs!AX566+calcs!BC566+calcs!BH566</f>
        <v>-7.85636159311527</v>
      </c>
      <c r="I573" s="168">
        <f>calcs!F566+calcs!K566+calcs!P566+calcs!U566+calcs!Z566+calcs!AE566+calcs!AJ566+calcs!AO566+calcs!AT566+calcs!AY566+calcs!BD566+calcs!BI566</f>
        <v>-7.04007543719944</v>
      </c>
      <c r="J573" s="168">
        <f>calcs!G566+calcs!L566+calcs!Q566+calcs!V566+calcs!AA566+calcs!AF566+calcs!AK566+calcs!AP566+calcs!AU566+calcs!AZ566+calcs!BE566+calcs!BJ566</f>
        <v>-7.19411209039433</v>
      </c>
      <c r="K573" s="176"/>
      <c r="L573" s="175">
        <f t="shared" si="21"/>
        <v>0.418798284167194</v>
      </c>
      <c r="M573" s="85"/>
      <c r="N573" s="113"/>
      <c r="O573" s="113"/>
      <c r="P573" s="193">
        <f t="shared" si="22"/>
        <v>0.413893176461571</v>
      </c>
      <c r="Q573" s="193">
        <f t="shared" si="22"/>
        <v>0.599050457486261</v>
      </c>
      <c r="R573" s="193">
        <f t="shared" si="22"/>
        <v>0.816286155915833</v>
      </c>
      <c r="S573" s="193">
        <f t="shared" si="22"/>
        <v>-0.154036653194888</v>
      </c>
      <c r="U573" s="193"/>
      <c r="AB573" s="198"/>
      <c r="AC573" s="198"/>
      <c r="AD573" s="198"/>
      <c r="AE573" s="198"/>
      <c r="AF573" s="198"/>
    </row>
    <row r="574" spans="1:32">
      <c r="A574" s="156" t="s">
        <v>1302</v>
      </c>
      <c r="B574" s="156"/>
      <c r="C574" s="157" t="s">
        <v>1131</v>
      </c>
      <c r="D574" s="157"/>
      <c r="E574" s="167"/>
      <c r="F574" s="168">
        <f>calcs!C567+calcs!H567+calcs!M567+calcs!R567+calcs!W567+calcs!AB567+calcs!AG567+calcs!AL567+calcs!AQ567+calcs!AV567+calcs!BA567+calcs!BF567</f>
        <v>6.00937056086427</v>
      </c>
      <c r="G574" s="168">
        <f>calcs!D567+calcs!I567+calcs!N567+calcs!S567+calcs!X567+calcs!AC567+calcs!AH567+calcs!AM567+calcs!AR567+calcs!AW567+calcs!BB567+calcs!BG567</f>
        <v>6.48619645001665</v>
      </c>
      <c r="H574" s="168">
        <f>calcs!E567+calcs!J567+calcs!O567+calcs!T567+calcs!Y567+calcs!AD567+calcs!AI567+calcs!AN567+calcs!AS567+calcs!AX567+calcs!BC567+calcs!BH567</f>
        <v>7.14246784219566</v>
      </c>
      <c r="I574" s="168">
        <f>calcs!F567+calcs!K567+calcs!P567+calcs!U567+calcs!Z567+calcs!AE567+calcs!AJ567+calcs!AO567+calcs!AT567+calcs!AY567+calcs!BD567+calcs!BI567</f>
        <v>7.13115618156677</v>
      </c>
      <c r="J574" s="168">
        <f>calcs!G567+calcs!L567+calcs!Q567+calcs!V567+calcs!AA567+calcs!AF567+calcs!AK567+calcs!AP567+calcs!AU567+calcs!AZ567+calcs!BE567+calcs!BJ567</f>
        <v>7.59833865568998</v>
      </c>
      <c r="K574" s="22"/>
      <c r="L574" s="175">
        <f t="shared" si="21"/>
        <v>0.397242023706429</v>
      </c>
      <c r="M574" s="85"/>
      <c r="N574" s="113"/>
      <c r="O574" s="113"/>
      <c r="P574" s="193">
        <f t="shared" si="22"/>
        <v>0.476825889152384</v>
      </c>
      <c r="Q574" s="193">
        <f t="shared" si="22"/>
        <v>0.656271392179012</v>
      </c>
      <c r="R574" s="193">
        <f t="shared" si="22"/>
        <v>-0.0113116606288974</v>
      </c>
      <c r="S574" s="193">
        <f t="shared" si="22"/>
        <v>0.467182474123216</v>
      </c>
      <c r="U574" s="193"/>
      <c r="AB574" s="198"/>
      <c r="AC574" s="198"/>
      <c r="AD574" s="198"/>
      <c r="AE574" s="198"/>
      <c r="AF574" s="198"/>
    </row>
    <row r="575" spans="1:32">
      <c r="A575" s="158" t="s">
        <v>1302</v>
      </c>
      <c r="B575" s="158"/>
      <c r="C575" s="159" t="s">
        <v>1133</v>
      </c>
      <c r="D575" s="159"/>
      <c r="E575" s="169"/>
      <c r="F575" s="168">
        <f>calcs!C568+calcs!H568+calcs!M568+calcs!R568+calcs!W568+calcs!AB568+calcs!AG568+calcs!AL568+calcs!AQ568+calcs!AV568+calcs!BA568+calcs!BF568</f>
        <v>-1.42642869631956</v>
      </c>
      <c r="G575" s="168">
        <f>calcs!D568+calcs!I568+calcs!N568+calcs!S568+calcs!X568+calcs!AC568+calcs!AH568+calcs!AM568+calcs!AR568+calcs!AW568+calcs!BB568+calcs!BG568</f>
        <v>-2.15722927244153</v>
      </c>
      <c r="H575" s="168">
        <f>calcs!E568+calcs!J568+calcs!O568+calcs!T568+calcs!Y568+calcs!AD568+calcs!AI568+calcs!AN568+calcs!AS568+calcs!AX568+calcs!BC568+calcs!BH568</f>
        <v>-2.03676874302016</v>
      </c>
      <c r="I575" s="168">
        <f>calcs!F568+calcs!K568+calcs!P568+calcs!U568+calcs!Z568+calcs!AE568+calcs!AJ568+calcs!AO568+calcs!AT568+calcs!AY568+calcs!BD568+calcs!BI568</f>
        <v>-1.28573641821078</v>
      </c>
      <c r="J575" s="168">
        <f>calcs!G568+calcs!L568+calcs!Q568+calcs!V568+calcs!AA568+calcs!AF568+calcs!AK568+calcs!AP568+calcs!AU568+calcs!AZ568+calcs!BE568+calcs!BJ568</f>
        <v>-1.86616048890344</v>
      </c>
      <c r="K575" s="176"/>
      <c r="L575" s="175">
        <f t="shared" si="21"/>
        <v>-0.109932948145968</v>
      </c>
      <c r="M575" s="85"/>
      <c r="N575" s="113"/>
      <c r="O575" s="113"/>
      <c r="P575" s="193">
        <f t="shared" si="22"/>
        <v>-0.730800576121972</v>
      </c>
      <c r="Q575" s="193">
        <f t="shared" si="22"/>
        <v>0.120460529421371</v>
      </c>
      <c r="R575" s="193">
        <f t="shared" si="22"/>
        <v>0.751032324809379</v>
      </c>
      <c r="S575" s="193">
        <f t="shared" si="22"/>
        <v>-0.580424070692652</v>
      </c>
      <c r="U575" s="193"/>
      <c r="AB575" s="198"/>
      <c r="AC575" s="198"/>
      <c r="AD575" s="198"/>
      <c r="AE575" s="198"/>
      <c r="AF575" s="198"/>
    </row>
    <row r="576" spans="1:32">
      <c r="A576" s="156" t="s">
        <v>1302</v>
      </c>
      <c r="B576" s="156"/>
      <c r="C576" s="157" t="s">
        <v>1135</v>
      </c>
      <c r="D576" s="157"/>
      <c r="E576" s="167"/>
      <c r="F576" s="168">
        <f>calcs!C569+calcs!H569+calcs!M569+calcs!R569+calcs!W569+calcs!AB569+calcs!AG569+calcs!AL569+calcs!AQ569+calcs!AV569+calcs!BA569+calcs!BF569</f>
        <v>-3.39132904286368</v>
      </c>
      <c r="G576" s="168">
        <f>calcs!D569+calcs!I569+calcs!N569+calcs!S569+calcs!X569+calcs!AC569+calcs!AH569+calcs!AM569+calcs!AR569+calcs!AW569+calcs!BB569+calcs!BG569</f>
        <v>-4.41663524778855</v>
      </c>
      <c r="H576" s="168">
        <f>calcs!E569+calcs!J569+calcs!O569+calcs!T569+calcs!Y569+calcs!AD569+calcs!AI569+calcs!AN569+calcs!AS569+calcs!AX569+calcs!BC569+calcs!BH569</f>
        <v>-4.31282171450424</v>
      </c>
      <c r="I576" s="168">
        <f>calcs!F569+calcs!K569+calcs!P569+calcs!U569+calcs!Z569+calcs!AE569+calcs!AJ569+calcs!AO569+calcs!AT569+calcs!AY569+calcs!BD569+calcs!BI569</f>
        <v>-1.85744544303767</v>
      </c>
      <c r="J576" s="168">
        <f>calcs!G569+calcs!L569+calcs!Q569+calcs!V569+calcs!AA569+calcs!AF569+calcs!AK569+calcs!AP569+calcs!AU569+calcs!AZ569+calcs!BE569+calcs!BJ569</f>
        <v>-0.934606021743742</v>
      </c>
      <c r="K576" s="22"/>
      <c r="L576" s="175">
        <f t="shared" si="21"/>
        <v>0.614180755279985</v>
      </c>
      <c r="M576" s="85"/>
      <c r="N576" s="113"/>
      <c r="O576" s="113"/>
      <c r="P576" s="193">
        <f t="shared" si="22"/>
        <v>-1.02530620492487</v>
      </c>
      <c r="Q576" s="193">
        <f t="shared" si="22"/>
        <v>0.103813533284308</v>
      </c>
      <c r="R576" s="193">
        <f t="shared" si="22"/>
        <v>2.45537627146657</v>
      </c>
      <c r="S576" s="193">
        <f t="shared" si="22"/>
        <v>0.922839421293927</v>
      </c>
      <c r="U576" s="193"/>
      <c r="AB576" s="198"/>
      <c r="AC576" s="198"/>
      <c r="AD576" s="198"/>
      <c r="AE576" s="198"/>
      <c r="AF576" s="198"/>
    </row>
    <row r="577" spans="1:32">
      <c r="A577" s="158" t="s">
        <v>1302</v>
      </c>
      <c r="B577" s="158"/>
      <c r="C577" s="159" t="s">
        <v>1137</v>
      </c>
      <c r="D577" s="159"/>
      <c r="E577" s="169"/>
      <c r="F577" s="168">
        <f>calcs!C570+calcs!H570+calcs!M570+calcs!R570+calcs!W570+calcs!AB570+calcs!AG570+calcs!AL570+calcs!AQ570+calcs!AV570+calcs!BA570+calcs!BF570</f>
        <v>-4.79447693064254</v>
      </c>
      <c r="G577" s="168">
        <f>calcs!D570+calcs!I570+calcs!N570+calcs!S570+calcs!X570+calcs!AC570+calcs!AH570+calcs!AM570+calcs!AR570+calcs!AW570+calcs!BB570+calcs!BG570</f>
        <v>-5.36440512462259</v>
      </c>
      <c r="H577" s="168">
        <f>calcs!E570+calcs!J570+calcs!O570+calcs!T570+calcs!Y570+calcs!AD570+calcs!AI570+calcs!AN570+calcs!AS570+calcs!AX570+calcs!BC570+calcs!BH570</f>
        <v>-4.71364654673787</v>
      </c>
      <c r="I577" s="168">
        <f>calcs!F570+calcs!K570+calcs!P570+calcs!U570+calcs!Z570+calcs!AE570+calcs!AJ570+calcs!AO570+calcs!AT570+calcs!AY570+calcs!BD570+calcs!BI570</f>
        <v>-2.78985472024827</v>
      </c>
      <c r="J577" s="168">
        <f>calcs!G570+calcs!L570+calcs!Q570+calcs!V570+calcs!AA570+calcs!AF570+calcs!AK570+calcs!AP570+calcs!AU570+calcs!AZ570+calcs!BE570+calcs!BJ570</f>
        <v>-2.47122753023697</v>
      </c>
      <c r="K577" s="176"/>
      <c r="L577" s="175">
        <f t="shared" si="21"/>
        <v>0.580812350101392</v>
      </c>
      <c r="M577" s="85"/>
      <c r="N577" s="113"/>
      <c r="O577" s="113"/>
      <c r="P577" s="193">
        <f t="shared" si="22"/>
        <v>-0.569928193980054</v>
      </c>
      <c r="Q577" s="193">
        <f t="shared" si="22"/>
        <v>0.650758577884723</v>
      </c>
      <c r="R577" s="193">
        <f t="shared" si="22"/>
        <v>1.9237918264896</v>
      </c>
      <c r="S577" s="193">
        <f t="shared" si="22"/>
        <v>0.318627190011304</v>
      </c>
      <c r="U577" s="193"/>
      <c r="AB577" s="198"/>
      <c r="AC577" s="198"/>
      <c r="AD577" s="198"/>
      <c r="AE577" s="198"/>
      <c r="AF577" s="198"/>
    </row>
    <row r="578" spans="1:32">
      <c r="A578" s="156" t="s">
        <v>1302</v>
      </c>
      <c r="B578" s="156"/>
      <c r="C578" s="157" t="s">
        <v>1139</v>
      </c>
      <c r="D578" s="157"/>
      <c r="E578" s="167"/>
      <c r="F578" s="168">
        <f>calcs!C571+calcs!H571+calcs!M571+calcs!R571+calcs!W571+calcs!AB571+calcs!AG571+calcs!AL571+calcs!AQ571+calcs!AV571+calcs!BA571+calcs!BF571</f>
        <v>-5.03032012632278</v>
      </c>
      <c r="G578" s="168">
        <f>calcs!D571+calcs!I571+calcs!N571+calcs!S571+calcs!X571+calcs!AC571+calcs!AH571+calcs!AM571+calcs!AR571+calcs!AW571+calcs!BB571+calcs!BG571</f>
        <v>-4.89050140576052</v>
      </c>
      <c r="H578" s="168">
        <f>calcs!E571+calcs!J571+calcs!O571+calcs!T571+calcs!Y571+calcs!AD571+calcs!AI571+calcs!AN571+calcs!AS571+calcs!AX571+calcs!BC571+calcs!BH571</f>
        <v>-5.05179836310527</v>
      </c>
      <c r="I578" s="168">
        <f>calcs!F571+calcs!K571+calcs!P571+calcs!U571+calcs!Z571+calcs!AE571+calcs!AJ571+calcs!AO571+calcs!AT571+calcs!AY571+calcs!BD571+calcs!BI571</f>
        <v>-3.11062147818657</v>
      </c>
      <c r="J578" s="168">
        <f>calcs!G571+calcs!L571+calcs!Q571+calcs!V571+calcs!AA571+calcs!AF571+calcs!AK571+calcs!AP571+calcs!AU571+calcs!AZ571+calcs!BE571+calcs!BJ571</f>
        <v>-3.22431578295145</v>
      </c>
      <c r="K578" s="22"/>
      <c r="L578" s="175">
        <f t="shared" si="21"/>
        <v>0.45150108584283</v>
      </c>
      <c r="M578" s="85"/>
      <c r="N578" s="113"/>
      <c r="O578" s="113"/>
      <c r="P578" s="193">
        <f t="shared" si="22"/>
        <v>0.139818720562251</v>
      </c>
      <c r="Q578" s="193">
        <f t="shared" si="22"/>
        <v>-0.161296957344746</v>
      </c>
      <c r="R578" s="193">
        <f t="shared" si="22"/>
        <v>1.9411768849187</v>
      </c>
      <c r="S578" s="193">
        <f t="shared" si="22"/>
        <v>-0.113694304764882</v>
      </c>
      <c r="U578" s="193"/>
      <c r="AB578" s="198"/>
      <c r="AC578" s="198"/>
      <c r="AD578" s="198"/>
      <c r="AE578" s="198"/>
      <c r="AF578" s="198"/>
    </row>
    <row r="579" spans="1:32">
      <c r="A579" s="158" t="s">
        <v>1303</v>
      </c>
      <c r="B579" s="158"/>
      <c r="C579" s="159" t="s">
        <v>1141</v>
      </c>
      <c r="D579" s="159"/>
      <c r="E579" s="169"/>
      <c r="F579" s="168">
        <f>calcs!C572+calcs!H572+calcs!M572+calcs!R572+calcs!W572+calcs!AB572+calcs!AG572+calcs!AL572+calcs!AQ572+calcs!AV572+calcs!BA572+calcs!BF572</f>
        <v>-2.82800063704981</v>
      </c>
      <c r="G579" s="168">
        <f>calcs!D572+calcs!I572+calcs!N572+calcs!S572+calcs!X572+calcs!AC572+calcs!AH572+calcs!AM572+calcs!AR572+calcs!AW572+calcs!BB572+calcs!BG572</f>
        <v>-2.62577801212473</v>
      </c>
      <c r="H579" s="168">
        <f>calcs!E572+calcs!J572+calcs!O572+calcs!T572+calcs!Y572+calcs!AD572+calcs!AI572+calcs!AN572+calcs!AS572+calcs!AX572+calcs!BC572+calcs!BH572</f>
        <v>-2.17187130607752</v>
      </c>
      <c r="I579" s="168">
        <f>calcs!F572+calcs!K572+calcs!P572+calcs!U572+calcs!Z572+calcs!AE572+calcs!AJ572+calcs!AO572+calcs!AT572+calcs!AY572+calcs!BD572+calcs!BI572</f>
        <v>-3.10456018691788</v>
      </c>
      <c r="J579" s="168">
        <f>calcs!G572+calcs!L572+calcs!Q572+calcs!V572+calcs!AA572+calcs!AF572+calcs!AK572+calcs!AP572+calcs!AU572+calcs!AZ572+calcs!BE572+calcs!BJ572</f>
        <v>-3.23521155550406</v>
      </c>
      <c r="K579" s="176"/>
      <c r="L579" s="175">
        <f t="shared" si="21"/>
        <v>-0.101802729613561</v>
      </c>
      <c r="M579" s="85"/>
      <c r="N579" s="113"/>
      <c r="O579" s="113"/>
      <c r="P579" s="193">
        <f t="shared" si="22"/>
        <v>0.202222624925085</v>
      </c>
      <c r="Q579" s="193">
        <f t="shared" si="22"/>
        <v>0.453906706047206</v>
      </c>
      <c r="R579" s="193">
        <f t="shared" si="22"/>
        <v>-0.932688880840357</v>
      </c>
      <c r="S579" s="193">
        <f t="shared" si="22"/>
        <v>-0.13065136858618</v>
      </c>
      <c r="U579" s="193"/>
      <c r="AB579" s="198"/>
      <c r="AC579" s="198"/>
      <c r="AD579" s="198"/>
      <c r="AE579" s="198"/>
      <c r="AF579" s="198"/>
    </row>
    <row r="580" spans="1:32">
      <c r="A580" s="156" t="s">
        <v>1303</v>
      </c>
      <c r="B580" s="156"/>
      <c r="C580" s="157" t="s">
        <v>1143</v>
      </c>
      <c r="D580" s="157"/>
      <c r="E580" s="167"/>
      <c r="F580" s="168">
        <f>calcs!C573+calcs!H573+calcs!M573+calcs!R573+calcs!W573+calcs!AB573+calcs!AG573+calcs!AL573+calcs!AQ573+calcs!AV573+calcs!BA573+calcs!BF573</f>
        <v>-4.22636218065257</v>
      </c>
      <c r="G580" s="168">
        <f>calcs!D573+calcs!I573+calcs!N573+calcs!S573+calcs!X573+calcs!AC573+calcs!AH573+calcs!AM573+calcs!AR573+calcs!AW573+calcs!BB573+calcs!BG573</f>
        <v>-3.78480614420578</v>
      </c>
      <c r="H580" s="168">
        <f>calcs!E573+calcs!J573+calcs!O573+calcs!T573+calcs!Y573+calcs!AD573+calcs!AI573+calcs!AN573+calcs!AS573+calcs!AX573+calcs!BC573+calcs!BH573</f>
        <v>-3.41871537281297</v>
      </c>
      <c r="I580" s="168">
        <f>calcs!F573+calcs!K573+calcs!P573+calcs!U573+calcs!Z573+calcs!AE573+calcs!AJ573+calcs!AO573+calcs!AT573+calcs!AY573+calcs!BD573+calcs!BI573</f>
        <v>-4.32891339678226</v>
      </c>
      <c r="J580" s="168">
        <f>calcs!G573+calcs!L573+calcs!Q573+calcs!V573+calcs!AA573+calcs!AF573+calcs!AK573+calcs!AP573+calcs!AU573+calcs!AZ573+calcs!BE573+calcs!BJ573</f>
        <v>-3.5823257318369</v>
      </c>
      <c r="K580" s="22"/>
      <c r="L580" s="175">
        <f t="shared" si="21"/>
        <v>0.161009112203917</v>
      </c>
      <c r="M580" s="85"/>
      <c r="N580" s="113"/>
      <c r="O580" s="113"/>
      <c r="P580" s="193">
        <f t="shared" si="22"/>
        <v>0.441556036446785</v>
      </c>
      <c r="Q580" s="193">
        <f t="shared" si="22"/>
        <v>0.366090771392816</v>
      </c>
      <c r="R580" s="193">
        <f t="shared" si="22"/>
        <v>-0.910198023969295</v>
      </c>
      <c r="S580" s="193">
        <f t="shared" si="22"/>
        <v>0.746587664945364</v>
      </c>
      <c r="U580" s="193"/>
      <c r="AB580" s="198"/>
      <c r="AC580" s="198"/>
      <c r="AD580" s="198"/>
      <c r="AE580" s="198"/>
      <c r="AF580" s="198"/>
    </row>
    <row r="581" spans="1:32">
      <c r="A581" s="158" t="s">
        <v>1303</v>
      </c>
      <c r="B581" s="158"/>
      <c r="C581" s="159" t="s">
        <v>1145</v>
      </c>
      <c r="D581" s="159"/>
      <c r="E581" s="169"/>
      <c r="F581" s="168">
        <f>calcs!C574+calcs!H574+calcs!M574+calcs!R574+calcs!W574+calcs!AB574+calcs!AG574+calcs!AL574+calcs!AQ574+calcs!AV574+calcs!BA574+calcs!BF574</f>
        <v>-1.00752373798287</v>
      </c>
      <c r="G581" s="168">
        <f>calcs!D574+calcs!I574+calcs!N574+calcs!S574+calcs!X574+calcs!AC574+calcs!AH574+calcs!AM574+calcs!AR574+calcs!AW574+calcs!BB574+calcs!BG574</f>
        <v>-0.45766742428114</v>
      </c>
      <c r="H581" s="168">
        <f>calcs!E574+calcs!J574+calcs!O574+calcs!T574+calcs!Y574+calcs!AD574+calcs!AI574+calcs!AN574+calcs!AS574+calcs!AX574+calcs!BC574+calcs!BH574</f>
        <v>-0.638606522698908</v>
      </c>
      <c r="I581" s="168">
        <f>calcs!F574+calcs!K574+calcs!P574+calcs!U574+calcs!Z574+calcs!AE574+calcs!AJ574+calcs!AO574+calcs!AT574+calcs!AY574+calcs!BD574+calcs!BI574</f>
        <v>-0.69089022958364</v>
      </c>
      <c r="J581" s="168">
        <f>calcs!G574+calcs!L574+calcs!Q574+calcs!V574+calcs!AA574+calcs!AF574+calcs!AK574+calcs!AP574+calcs!AU574+calcs!AZ574+calcs!BE574+calcs!BJ574</f>
        <v>-1.35864270608614</v>
      </c>
      <c r="K581" s="176"/>
      <c r="L581" s="175">
        <f t="shared" si="21"/>
        <v>-0.0877797420258193</v>
      </c>
      <c r="M581" s="85"/>
      <c r="N581" s="113"/>
      <c r="O581" s="113"/>
      <c r="P581" s="193">
        <f t="shared" si="22"/>
        <v>0.549856313701725</v>
      </c>
      <c r="Q581" s="193">
        <f t="shared" si="22"/>
        <v>-0.180939098417768</v>
      </c>
      <c r="R581" s="193">
        <f t="shared" si="22"/>
        <v>-0.0522837068847317</v>
      </c>
      <c r="S581" s="193">
        <f t="shared" si="22"/>
        <v>-0.667752476502502</v>
      </c>
      <c r="U581" s="193"/>
      <c r="AB581" s="198"/>
      <c r="AC581" s="198"/>
      <c r="AD581" s="198"/>
      <c r="AE581" s="198"/>
      <c r="AF581" s="198"/>
    </row>
    <row r="582" spans="1:32">
      <c r="A582" s="156" t="s">
        <v>1303</v>
      </c>
      <c r="B582" s="156"/>
      <c r="C582" s="157" t="s">
        <v>1147</v>
      </c>
      <c r="D582" s="157"/>
      <c r="E582" s="167"/>
      <c r="F582" s="168">
        <f>calcs!C575+calcs!H575+calcs!M575+calcs!R575+calcs!W575+calcs!AB575+calcs!AG575+calcs!AL575+calcs!AQ575+calcs!AV575+calcs!BA575+calcs!BF575</f>
        <v>2.33287304682</v>
      </c>
      <c r="G582" s="168">
        <f>calcs!D575+calcs!I575+calcs!N575+calcs!S575+calcs!X575+calcs!AC575+calcs!AH575+calcs!AM575+calcs!AR575+calcs!AW575+calcs!BB575+calcs!BG575</f>
        <v>2.70532373895581</v>
      </c>
      <c r="H582" s="168">
        <f>calcs!E575+calcs!J575+calcs!O575+calcs!T575+calcs!Y575+calcs!AD575+calcs!AI575+calcs!AN575+calcs!AS575+calcs!AX575+calcs!BC575+calcs!BH575</f>
        <v>2.56259603870122</v>
      </c>
      <c r="I582" s="168">
        <f>calcs!F575+calcs!K575+calcs!P575+calcs!U575+calcs!Z575+calcs!AE575+calcs!AJ575+calcs!AO575+calcs!AT575+calcs!AY575+calcs!BD575+calcs!BI575</f>
        <v>1.67105349688195</v>
      </c>
      <c r="J582" s="168">
        <f>calcs!G575+calcs!L575+calcs!Q575+calcs!V575+calcs!AA575+calcs!AF575+calcs!AK575+calcs!AP575+calcs!AU575+calcs!AZ575+calcs!BE575+calcs!BJ575</f>
        <v>1.61235035017666</v>
      </c>
      <c r="K582" s="22"/>
      <c r="L582" s="175">
        <f t="shared" si="21"/>
        <v>-0.180130674160835</v>
      </c>
      <c r="M582" s="85"/>
      <c r="N582" s="113"/>
      <c r="O582" s="113"/>
      <c r="P582" s="193">
        <f t="shared" si="22"/>
        <v>0.372450692135814</v>
      </c>
      <c r="Q582" s="193">
        <f t="shared" si="22"/>
        <v>-0.142727700254599</v>
      </c>
      <c r="R582" s="193">
        <f t="shared" si="22"/>
        <v>-0.891542541819267</v>
      </c>
      <c r="S582" s="193">
        <f t="shared" si="22"/>
        <v>-0.0587031467052899</v>
      </c>
      <c r="U582" s="193"/>
      <c r="AB582" s="198"/>
      <c r="AC582" s="198"/>
      <c r="AD582" s="198"/>
      <c r="AE582" s="198"/>
      <c r="AF582" s="198"/>
    </row>
    <row r="583" spans="1:32">
      <c r="A583" s="158" t="s">
        <v>1303</v>
      </c>
      <c r="B583" s="158"/>
      <c r="C583" s="159" t="s">
        <v>1149</v>
      </c>
      <c r="D583" s="159"/>
      <c r="E583" s="169"/>
      <c r="F583" s="168">
        <f>calcs!C576+calcs!H576+calcs!M576+calcs!R576+calcs!W576+calcs!AB576+calcs!AG576+calcs!AL576+calcs!AQ576+calcs!AV576+calcs!BA576+calcs!BF576</f>
        <v>3.8149649582771</v>
      </c>
      <c r="G583" s="168">
        <f>calcs!D576+calcs!I576+calcs!N576+calcs!S576+calcs!X576+calcs!AC576+calcs!AH576+calcs!AM576+calcs!AR576+calcs!AW576+calcs!BB576+calcs!BG576</f>
        <v>4.3841531113795</v>
      </c>
      <c r="H583" s="168">
        <f>calcs!E576+calcs!J576+calcs!O576+calcs!T576+calcs!Y576+calcs!AD576+calcs!AI576+calcs!AN576+calcs!AS576+calcs!AX576+calcs!BC576+calcs!BH576</f>
        <v>3.79222311256378</v>
      </c>
      <c r="I583" s="168">
        <f>calcs!F576+calcs!K576+calcs!P576+calcs!U576+calcs!Z576+calcs!AE576+calcs!AJ576+calcs!AO576+calcs!AT576+calcs!AY576+calcs!BD576+calcs!BI576</f>
        <v>3.56608045162022</v>
      </c>
      <c r="J583" s="168">
        <f>calcs!G576+calcs!L576+calcs!Q576+calcs!V576+calcs!AA576+calcs!AF576+calcs!AK576+calcs!AP576+calcs!AU576+calcs!AZ576+calcs!BE576+calcs!BJ576</f>
        <v>3.18300410725429</v>
      </c>
      <c r="K583" s="176"/>
      <c r="L583" s="175">
        <f t="shared" si="21"/>
        <v>-0.157990212755705</v>
      </c>
      <c r="M583" s="85"/>
      <c r="N583" s="113"/>
      <c r="O583" s="113"/>
      <c r="P583" s="193">
        <f t="shared" si="22"/>
        <v>0.569188153102395</v>
      </c>
      <c r="Q583" s="193">
        <f t="shared" si="22"/>
        <v>-0.591929998815719</v>
      </c>
      <c r="R583" s="193">
        <f t="shared" si="22"/>
        <v>-0.226142660943561</v>
      </c>
      <c r="S583" s="193">
        <f t="shared" si="22"/>
        <v>-0.383076344365934</v>
      </c>
      <c r="U583" s="193"/>
      <c r="AB583" s="198"/>
      <c r="AC583" s="198"/>
      <c r="AD583" s="198"/>
      <c r="AE583" s="198"/>
      <c r="AF583" s="198"/>
    </row>
    <row r="584" spans="1:32">
      <c r="A584" s="156" t="s">
        <v>1303</v>
      </c>
      <c r="B584" s="156"/>
      <c r="C584" s="157" t="s">
        <v>1151</v>
      </c>
      <c r="D584" s="157"/>
      <c r="E584" s="167"/>
      <c r="F584" s="168">
        <f>calcs!C577+calcs!H577+calcs!M577+calcs!R577+calcs!W577+calcs!AB577+calcs!AG577+calcs!AL577+calcs!AQ577+calcs!AV577+calcs!BA577+calcs!BF577</f>
        <v>-4.91307093809161</v>
      </c>
      <c r="G584" s="168">
        <f>calcs!D577+calcs!I577+calcs!N577+calcs!S577+calcs!X577+calcs!AC577+calcs!AH577+calcs!AM577+calcs!AR577+calcs!AW577+calcs!BB577+calcs!BG577</f>
        <v>-5.09811273206413</v>
      </c>
      <c r="H584" s="168">
        <f>calcs!E577+calcs!J577+calcs!O577+calcs!T577+calcs!Y577+calcs!AD577+calcs!AI577+calcs!AN577+calcs!AS577+calcs!AX577+calcs!BC577+calcs!BH577</f>
        <v>-4.74364223114766</v>
      </c>
      <c r="I584" s="168">
        <f>calcs!F577+calcs!K577+calcs!P577+calcs!U577+calcs!Z577+calcs!AE577+calcs!AJ577+calcs!AO577+calcs!AT577+calcs!AY577+calcs!BD577+calcs!BI577</f>
        <v>-3.67185487807945</v>
      </c>
      <c r="J584" s="168">
        <f>calcs!G577+calcs!L577+calcs!Q577+calcs!V577+calcs!AA577+calcs!AF577+calcs!AK577+calcs!AP577+calcs!AU577+calcs!AZ577+calcs!BE577+calcs!BJ577</f>
        <v>-3.5408865873141</v>
      </c>
      <c r="K584" s="22"/>
      <c r="L584" s="175">
        <f t="shared" si="21"/>
        <v>0.343046087694377</v>
      </c>
      <c r="M584" s="85"/>
      <c r="N584" s="113"/>
      <c r="O584" s="113"/>
      <c r="P584" s="193">
        <f t="shared" si="22"/>
        <v>-0.185041793972522</v>
      </c>
      <c r="Q584" s="193">
        <f t="shared" si="22"/>
        <v>0.354470500916469</v>
      </c>
      <c r="R584" s="193">
        <f t="shared" si="22"/>
        <v>1.07178735306821</v>
      </c>
      <c r="S584" s="193">
        <f t="shared" si="22"/>
        <v>0.130968290765344</v>
      </c>
      <c r="U584" s="193"/>
      <c r="AB584" s="198"/>
      <c r="AC584" s="198"/>
      <c r="AD584" s="198"/>
      <c r="AE584" s="198"/>
      <c r="AF584" s="198"/>
    </row>
    <row r="585" spans="1:32">
      <c r="A585" s="158" t="s">
        <v>1303</v>
      </c>
      <c r="B585" s="158"/>
      <c r="C585" s="159" t="s">
        <v>1153</v>
      </c>
      <c r="D585" s="159"/>
      <c r="E585" s="169"/>
      <c r="F585" s="168">
        <f>calcs!C578+calcs!H578+calcs!M578+calcs!R578+calcs!W578+calcs!AB578+calcs!AG578+calcs!AL578+calcs!AQ578+calcs!AV578+calcs!BA578+calcs!BF578</f>
        <v>-4.96817676107466</v>
      </c>
      <c r="G585" s="168">
        <f>calcs!D578+calcs!I578+calcs!N578+calcs!S578+calcs!X578+calcs!AC578+calcs!AH578+calcs!AM578+calcs!AR578+calcs!AW578+calcs!BB578+calcs!BG578</f>
        <v>-4.5723334851138</v>
      </c>
      <c r="H585" s="168">
        <f>calcs!E578+calcs!J578+calcs!O578+calcs!T578+calcs!Y578+calcs!AD578+calcs!AI578+calcs!AN578+calcs!AS578+calcs!AX578+calcs!BC578+calcs!BH578</f>
        <v>-3.13080057125236</v>
      </c>
      <c r="I585" s="168">
        <f>calcs!F578+calcs!K578+calcs!P578+calcs!U578+calcs!Z578+calcs!AE578+calcs!AJ578+calcs!AO578+calcs!AT578+calcs!AY578+calcs!BD578+calcs!BI578</f>
        <v>-3.99763317372293</v>
      </c>
      <c r="J585" s="168">
        <f>calcs!G578+calcs!L578+calcs!Q578+calcs!V578+calcs!AA578+calcs!AF578+calcs!AK578+calcs!AP578+calcs!AU578+calcs!AZ578+calcs!BE578+calcs!BJ578</f>
        <v>-3.62821381481156</v>
      </c>
      <c r="K585" s="176"/>
      <c r="L585" s="175">
        <f t="shared" si="21"/>
        <v>0.334990736565777</v>
      </c>
      <c r="M585" s="85"/>
      <c r="N585" s="113"/>
      <c r="O585" s="113"/>
      <c r="P585" s="193">
        <f t="shared" si="22"/>
        <v>0.395843275960864</v>
      </c>
      <c r="Q585" s="193">
        <f t="shared" si="22"/>
        <v>1.44153291386144</v>
      </c>
      <c r="R585" s="193">
        <f t="shared" si="22"/>
        <v>-0.866832602470578</v>
      </c>
      <c r="S585" s="193">
        <f t="shared" si="22"/>
        <v>0.369419358911379</v>
      </c>
      <c r="U585" s="193"/>
      <c r="AB585" s="198"/>
      <c r="AC585" s="198"/>
      <c r="AD585" s="198"/>
      <c r="AE585" s="198"/>
      <c r="AF585" s="198"/>
    </row>
    <row r="586" spans="1:32">
      <c r="A586" s="156" t="s">
        <v>1303</v>
      </c>
      <c r="B586" s="156"/>
      <c r="C586" s="157" t="s">
        <v>1155</v>
      </c>
      <c r="D586" s="157"/>
      <c r="E586" s="167"/>
      <c r="F586" s="168">
        <f>calcs!C579+calcs!H579+calcs!M579+calcs!R579+calcs!W579+calcs!AB579+calcs!AG579+calcs!AL579+calcs!AQ579+calcs!AV579+calcs!BA579+calcs!BF579</f>
        <v>2.03675086136503</v>
      </c>
      <c r="G586" s="168">
        <f>calcs!D579+calcs!I579+calcs!N579+calcs!S579+calcs!X579+calcs!AC579+calcs!AH579+calcs!AM579+calcs!AR579+calcs!AW579+calcs!BB579+calcs!BG579</f>
        <v>2.72024082313954</v>
      </c>
      <c r="H586" s="168">
        <f>calcs!E579+calcs!J579+calcs!O579+calcs!T579+calcs!Y579+calcs!AD579+calcs!AI579+calcs!AN579+calcs!AS579+calcs!AX579+calcs!BC579+calcs!BH579</f>
        <v>2.70423998869428</v>
      </c>
      <c r="I586" s="168">
        <f>calcs!F579+calcs!K579+calcs!P579+calcs!U579+calcs!Z579+calcs!AE579+calcs!AJ579+calcs!AO579+calcs!AT579+calcs!AY579+calcs!BD579+calcs!BI579</f>
        <v>1.58948916636093</v>
      </c>
      <c r="J586" s="168">
        <f>calcs!G579+calcs!L579+calcs!Q579+calcs!V579+calcs!AA579+calcs!AF579+calcs!AK579+calcs!AP579+calcs!AU579+calcs!AZ579+calcs!BE579+calcs!BJ579</f>
        <v>1.15603022788425</v>
      </c>
      <c r="K586" s="22"/>
      <c r="L586" s="175">
        <f t="shared" si="21"/>
        <v>-0.220180158370193</v>
      </c>
      <c r="M586" s="85"/>
      <c r="N586" s="113"/>
      <c r="O586" s="113"/>
      <c r="P586" s="193">
        <f t="shared" si="22"/>
        <v>0.683489961774516</v>
      </c>
      <c r="Q586" s="193">
        <f t="shared" si="22"/>
        <v>-0.0160008344452582</v>
      </c>
      <c r="R586" s="193">
        <f t="shared" si="22"/>
        <v>-1.11475082233336</v>
      </c>
      <c r="S586" s="193">
        <f t="shared" si="22"/>
        <v>-0.433458938476672</v>
      </c>
      <c r="U586" s="193"/>
      <c r="AB586" s="198"/>
      <c r="AC586" s="198"/>
      <c r="AD586" s="198"/>
      <c r="AE586" s="198"/>
      <c r="AF586" s="198"/>
    </row>
    <row r="587" spans="1:32">
      <c r="A587" s="158" t="s">
        <v>1303</v>
      </c>
      <c r="B587" s="158"/>
      <c r="C587" s="159" t="s">
        <v>1157</v>
      </c>
      <c r="D587" s="159"/>
      <c r="E587" s="169"/>
      <c r="F587" s="168">
        <f>calcs!C580+calcs!H580+calcs!M580+calcs!R580+calcs!W580+calcs!AB580+calcs!AG580+calcs!AL580+calcs!AQ580+calcs!AV580+calcs!BA580+calcs!BF580</f>
        <v>0.517832357852598</v>
      </c>
      <c r="G587" s="168">
        <f>calcs!D580+calcs!I580+calcs!N580+calcs!S580+calcs!X580+calcs!AC580+calcs!AH580+calcs!AM580+calcs!AR580+calcs!AW580+calcs!BB580+calcs!BG580</f>
        <v>1.02953568689641</v>
      </c>
      <c r="H587" s="168">
        <f>calcs!E580+calcs!J580+calcs!O580+calcs!T580+calcs!Y580+calcs!AD580+calcs!AI580+calcs!AN580+calcs!AS580+calcs!AX580+calcs!BC580+calcs!BH580</f>
        <v>0.790448649350772</v>
      </c>
      <c r="I587" s="168">
        <f>calcs!F580+calcs!K580+calcs!P580+calcs!U580+calcs!Z580+calcs!AE580+calcs!AJ580+calcs!AO580+calcs!AT580+calcs!AY580+calcs!BD580+calcs!BI580</f>
        <v>-1.30325204125058</v>
      </c>
      <c r="J587" s="168">
        <f>calcs!G580+calcs!L580+calcs!Q580+calcs!V580+calcs!AA580+calcs!AF580+calcs!AK580+calcs!AP580+calcs!AU580+calcs!AZ580+calcs!BE580+calcs!BJ580</f>
        <v>-1.30063865868097</v>
      </c>
      <c r="K587" s="176"/>
      <c r="L587" s="175">
        <f t="shared" si="21"/>
        <v>-0.454617754133393</v>
      </c>
      <c r="M587" s="85"/>
      <c r="N587" s="113"/>
      <c r="O587" s="113"/>
      <c r="P587" s="193">
        <f t="shared" si="22"/>
        <v>0.511703329043816</v>
      </c>
      <c r="Q587" s="193">
        <f t="shared" si="22"/>
        <v>-0.239087037545642</v>
      </c>
      <c r="R587" s="193">
        <f t="shared" si="22"/>
        <v>-2.09370069060135</v>
      </c>
      <c r="S587" s="193">
        <f t="shared" si="22"/>
        <v>0.00261338256960819</v>
      </c>
      <c r="U587" s="193"/>
      <c r="AB587" s="198"/>
      <c r="AC587" s="198"/>
      <c r="AD587" s="198"/>
      <c r="AE587" s="198"/>
      <c r="AF587" s="198"/>
    </row>
    <row r="588" spans="1:32">
      <c r="A588" s="156" t="s">
        <v>1303</v>
      </c>
      <c r="B588" s="156"/>
      <c r="C588" s="157" t="s">
        <v>1159</v>
      </c>
      <c r="D588" s="157"/>
      <c r="E588" s="167"/>
      <c r="F588" s="168">
        <f>calcs!C581+calcs!H581+calcs!M581+calcs!R581+calcs!W581+calcs!AB581+calcs!AG581+calcs!AL581+calcs!AQ581+calcs!AV581+calcs!BA581+calcs!BF581</f>
        <v>-3.59972417901396</v>
      </c>
      <c r="G588" s="168">
        <f>calcs!D581+calcs!I581+calcs!N581+calcs!S581+calcs!X581+calcs!AC581+calcs!AH581+calcs!AM581+calcs!AR581+calcs!AW581+calcs!BB581+calcs!BG581</f>
        <v>-4.19171147493504</v>
      </c>
      <c r="H588" s="168">
        <f>calcs!E581+calcs!J581+calcs!O581+calcs!T581+calcs!Y581+calcs!AD581+calcs!AI581+calcs!AN581+calcs!AS581+calcs!AX581+calcs!BC581+calcs!BH581</f>
        <v>-3.74775126268695</v>
      </c>
      <c r="I588" s="168">
        <f>calcs!F581+calcs!K581+calcs!P581+calcs!U581+calcs!Z581+calcs!AE581+calcs!AJ581+calcs!AO581+calcs!AT581+calcs!AY581+calcs!BD581+calcs!BI581</f>
        <v>-4.00926572078443</v>
      </c>
      <c r="J588" s="168">
        <f>calcs!G581+calcs!L581+calcs!Q581+calcs!V581+calcs!AA581+calcs!AF581+calcs!AK581+calcs!AP581+calcs!AU581+calcs!AZ581+calcs!BE581+calcs!BJ581</f>
        <v>-3.88413551524059</v>
      </c>
      <c r="K588" s="22"/>
      <c r="L588" s="175">
        <f t="shared" si="21"/>
        <v>-0.0711028340566559</v>
      </c>
      <c r="M588" s="85"/>
      <c r="N588" s="113"/>
      <c r="O588" s="113"/>
      <c r="P588" s="193">
        <f t="shared" si="22"/>
        <v>-0.591987295921077</v>
      </c>
      <c r="Q588" s="193">
        <f t="shared" si="22"/>
        <v>0.443960212248086</v>
      </c>
      <c r="R588" s="193">
        <f t="shared" si="22"/>
        <v>-0.261514458097479</v>
      </c>
      <c r="S588" s="193">
        <f t="shared" si="22"/>
        <v>0.125130205543847</v>
      </c>
      <c r="U588" s="193"/>
      <c r="AB588" s="198"/>
      <c r="AC588" s="198"/>
      <c r="AD588" s="198"/>
      <c r="AE588" s="198"/>
      <c r="AF588" s="198"/>
    </row>
    <row r="589" spans="1:32">
      <c r="A589" s="158" t="s">
        <v>1303</v>
      </c>
      <c r="B589" s="158"/>
      <c r="C589" s="159" t="s">
        <v>1161</v>
      </c>
      <c r="D589" s="159"/>
      <c r="E589" s="169"/>
      <c r="F589" s="168">
        <f>calcs!C582+calcs!H582+calcs!M582+calcs!R582+calcs!W582+calcs!AB582+calcs!AG582+calcs!AL582+calcs!AQ582+calcs!AV582+calcs!BA582+calcs!BF582</f>
        <v>-3.89866420863575</v>
      </c>
      <c r="G589" s="168">
        <f>calcs!D582+calcs!I582+calcs!N582+calcs!S582+calcs!X582+calcs!AC582+calcs!AH582+calcs!AM582+calcs!AR582+calcs!AW582+calcs!BB582+calcs!BG582</f>
        <v>-4.76982536958845</v>
      </c>
      <c r="H589" s="168">
        <f>calcs!E582+calcs!J582+calcs!O582+calcs!T582+calcs!Y582+calcs!AD582+calcs!AI582+calcs!AN582+calcs!AS582+calcs!AX582+calcs!BC582+calcs!BH582</f>
        <v>-4.8235109246245</v>
      </c>
      <c r="I589" s="168">
        <f>calcs!F582+calcs!K582+calcs!P582+calcs!U582+calcs!Z582+calcs!AE582+calcs!AJ582+calcs!AO582+calcs!AT582+calcs!AY582+calcs!BD582+calcs!BI582</f>
        <v>-4.63804464637782</v>
      </c>
      <c r="J589" s="168">
        <f>calcs!G582+calcs!L582+calcs!Q582+calcs!V582+calcs!AA582+calcs!AF582+calcs!AK582+calcs!AP582+calcs!AU582+calcs!AZ582+calcs!BE582+calcs!BJ582</f>
        <v>-4.5467612558025</v>
      </c>
      <c r="K589" s="176"/>
      <c r="L589" s="175">
        <f t="shared" si="21"/>
        <v>-0.162024261791686</v>
      </c>
      <c r="M589" s="85"/>
      <c r="N589" s="113"/>
      <c r="O589" s="113"/>
      <c r="P589" s="193">
        <f t="shared" si="22"/>
        <v>-0.871161160952698</v>
      </c>
      <c r="Q589" s="193">
        <f t="shared" si="22"/>
        <v>-0.0536855550360524</v>
      </c>
      <c r="R589" s="193">
        <f t="shared" si="22"/>
        <v>0.185466278246686</v>
      </c>
      <c r="S589" s="193">
        <f t="shared" si="22"/>
        <v>0.0912833905753185</v>
      </c>
      <c r="U589" s="193"/>
      <c r="AB589" s="198"/>
      <c r="AC589" s="198"/>
      <c r="AD589" s="198"/>
      <c r="AE589" s="198"/>
      <c r="AF589" s="198"/>
    </row>
    <row r="590" spans="1:32">
      <c r="A590" s="156" t="s">
        <v>1303</v>
      </c>
      <c r="B590" s="156"/>
      <c r="C590" s="157" t="s">
        <v>1163</v>
      </c>
      <c r="D590" s="157"/>
      <c r="E590" s="167"/>
      <c r="F590" s="168">
        <f>calcs!C583+calcs!H583+calcs!M583+calcs!R583+calcs!W583+calcs!AB583+calcs!AG583+calcs!AL583+calcs!AQ583+calcs!AV583+calcs!BA583+calcs!BF583</f>
        <v>-4.41339528316692</v>
      </c>
      <c r="G590" s="168">
        <f>calcs!D583+calcs!I583+calcs!N583+calcs!S583+calcs!X583+calcs!AC583+calcs!AH583+calcs!AM583+calcs!AR583+calcs!AW583+calcs!BB583+calcs!BG583</f>
        <v>-4.75534717610585</v>
      </c>
      <c r="H590" s="168">
        <f>calcs!E583+calcs!J583+calcs!O583+calcs!T583+calcs!Y583+calcs!AD583+calcs!AI583+calcs!AN583+calcs!AS583+calcs!AX583+calcs!BC583+calcs!BH583</f>
        <v>-4.64483325500776</v>
      </c>
      <c r="I590" s="168">
        <f>calcs!F583+calcs!K583+calcs!P583+calcs!U583+calcs!Z583+calcs!AE583+calcs!AJ583+calcs!AO583+calcs!AT583+calcs!AY583+calcs!BD583+calcs!BI583</f>
        <v>-4.12470978555095</v>
      </c>
      <c r="J590" s="168">
        <f>calcs!G583+calcs!L583+calcs!Q583+calcs!V583+calcs!AA583+calcs!AF583+calcs!AK583+calcs!AP583+calcs!AU583+calcs!AZ583+calcs!BE583+calcs!BJ583</f>
        <v>-5.07173655487845</v>
      </c>
      <c r="K590" s="22"/>
      <c r="L590" s="175">
        <f t="shared" ref="L590:L639" si="23">SUM(P590:S590)/4</f>
        <v>-0.164585317927881</v>
      </c>
      <c r="M590" s="85"/>
      <c r="N590" s="113"/>
      <c r="O590" s="113"/>
      <c r="P590" s="193">
        <f t="shared" si="22"/>
        <v>-0.34195189293893</v>
      </c>
      <c r="Q590" s="193">
        <f t="shared" si="22"/>
        <v>0.110513921098088</v>
      </c>
      <c r="R590" s="193">
        <f t="shared" si="22"/>
        <v>0.520123469456819</v>
      </c>
      <c r="S590" s="193">
        <f t="shared" si="22"/>
        <v>-0.947026769327501</v>
      </c>
      <c r="U590" s="193"/>
      <c r="AB590" s="198"/>
      <c r="AC590" s="198"/>
      <c r="AD590" s="198"/>
      <c r="AE590" s="198"/>
      <c r="AF590" s="198"/>
    </row>
    <row r="591" spans="1:32">
      <c r="A591" s="158" t="s">
        <v>1303</v>
      </c>
      <c r="B591" s="158"/>
      <c r="C591" s="159" t="s">
        <v>1165</v>
      </c>
      <c r="D591" s="159"/>
      <c r="E591" s="169"/>
      <c r="F591" s="168">
        <f>calcs!C584+calcs!H584+calcs!M584+calcs!R584+calcs!W584+calcs!AB584+calcs!AG584+calcs!AL584+calcs!AQ584+calcs!AV584+calcs!BA584+calcs!BF584</f>
        <v>1.2647794987777</v>
      </c>
      <c r="G591" s="168">
        <f>calcs!D584+calcs!I584+calcs!N584+calcs!S584+calcs!X584+calcs!AC584+calcs!AH584+calcs!AM584+calcs!AR584+calcs!AW584+calcs!BB584+calcs!BG584</f>
        <v>1.92614075564212</v>
      </c>
      <c r="H591" s="168">
        <f>calcs!E584+calcs!J584+calcs!O584+calcs!T584+calcs!Y584+calcs!AD584+calcs!AI584+calcs!AN584+calcs!AS584+calcs!AX584+calcs!BC584+calcs!BH584</f>
        <v>1.51397234612737</v>
      </c>
      <c r="I591" s="168">
        <f>calcs!F584+calcs!K584+calcs!P584+calcs!U584+calcs!Z584+calcs!AE584+calcs!AJ584+calcs!AO584+calcs!AT584+calcs!AY584+calcs!BD584+calcs!BI584</f>
        <v>1.16547716561448</v>
      </c>
      <c r="J591" s="168">
        <f>calcs!G584+calcs!L584+calcs!Q584+calcs!V584+calcs!AA584+calcs!AF584+calcs!AK584+calcs!AP584+calcs!AU584+calcs!AZ584+calcs!BE584+calcs!BJ584</f>
        <v>0.803505725939531</v>
      </c>
      <c r="K591" s="176"/>
      <c r="L591" s="175">
        <f t="shared" si="23"/>
        <v>-0.115318443209542</v>
      </c>
      <c r="M591" s="85"/>
      <c r="N591" s="113"/>
      <c r="O591" s="113"/>
      <c r="P591" s="193">
        <f t="shared" si="22"/>
        <v>0.661361256864424</v>
      </c>
      <c r="Q591" s="193">
        <f t="shared" si="22"/>
        <v>-0.412168409514758</v>
      </c>
      <c r="R591" s="193">
        <f t="shared" si="22"/>
        <v>-0.348495180512889</v>
      </c>
      <c r="S591" s="193">
        <f t="shared" si="22"/>
        <v>-0.361971439674946</v>
      </c>
      <c r="U591" s="193"/>
      <c r="AB591" s="198"/>
      <c r="AC591" s="198"/>
      <c r="AD591" s="198"/>
      <c r="AE591" s="198"/>
      <c r="AF591" s="198"/>
    </row>
    <row r="592" spans="1:32">
      <c r="A592" s="156" t="s">
        <v>1303</v>
      </c>
      <c r="B592" s="156"/>
      <c r="C592" s="157" t="s">
        <v>1167</v>
      </c>
      <c r="D592" s="157"/>
      <c r="E592" s="167"/>
      <c r="F592" s="168">
        <f>calcs!C585+calcs!H585+calcs!M585+calcs!R585+calcs!W585+calcs!AB585+calcs!AG585+calcs!AL585+calcs!AQ585+calcs!AV585+calcs!BA585+calcs!BF585</f>
        <v>-8.28994977702644</v>
      </c>
      <c r="G592" s="168">
        <f>calcs!D585+calcs!I585+calcs!N585+calcs!S585+calcs!X585+calcs!AC585+calcs!AH585+calcs!AM585+calcs!AR585+calcs!AW585+calcs!BB585+calcs!BG585</f>
        <v>-8.27029834982599</v>
      </c>
      <c r="H592" s="168">
        <f>calcs!E585+calcs!J585+calcs!O585+calcs!T585+calcs!Y585+calcs!AD585+calcs!AI585+calcs!AN585+calcs!AS585+calcs!AX585+calcs!BC585+calcs!BH585</f>
        <v>-8.12168605328733</v>
      </c>
      <c r="I592" s="168">
        <f>calcs!F585+calcs!K585+calcs!P585+calcs!U585+calcs!Z585+calcs!AE585+calcs!AJ585+calcs!AO585+calcs!AT585+calcs!AY585+calcs!BD585+calcs!BI585</f>
        <v>-8.7503196619549</v>
      </c>
      <c r="J592" s="168">
        <f>calcs!G585+calcs!L585+calcs!Q585+calcs!V585+calcs!AA585+calcs!AF585+calcs!AK585+calcs!AP585+calcs!AU585+calcs!AZ585+calcs!BE585+calcs!BJ585</f>
        <v>-9.65916015090794</v>
      </c>
      <c r="K592" s="22"/>
      <c r="L592" s="175">
        <f t="shared" si="23"/>
        <v>-0.342302593470375</v>
      </c>
      <c r="M592" s="85"/>
      <c r="N592" s="113"/>
      <c r="O592" s="113"/>
      <c r="P592" s="193">
        <f t="shared" si="22"/>
        <v>0.0196514272004489</v>
      </c>
      <c r="Q592" s="193">
        <f t="shared" si="22"/>
        <v>0.148612296538658</v>
      </c>
      <c r="R592" s="193">
        <f t="shared" si="22"/>
        <v>-0.628633608667569</v>
      </c>
      <c r="S592" s="193">
        <f t="shared" si="22"/>
        <v>-0.908840488953039</v>
      </c>
      <c r="U592" s="193"/>
      <c r="AB592" s="198"/>
      <c r="AC592" s="198"/>
      <c r="AD592" s="198"/>
      <c r="AE592" s="198"/>
      <c r="AF592" s="198"/>
    </row>
    <row r="593" spans="1:32">
      <c r="A593" s="158" t="s">
        <v>1303</v>
      </c>
      <c r="B593" s="158"/>
      <c r="C593" s="159" t="s">
        <v>1169</v>
      </c>
      <c r="D593" s="159"/>
      <c r="E593" s="169"/>
      <c r="F593" s="168">
        <f>calcs!C586+calcs!H586+calcs!M586+calcs!R586+calcs!W586+calcs!AB586+calcs!AG586+calcs!AL586+calcs!AQ586+calcs!AV586+calcs!BA586+calcs!BF586</f>
        <v>-6.18524492575296</v>
      </c>
      <c r="G593" s="168">
        <f>calcs!D586+calcs!I586+calcs!N586+calcs!S586+calcs!X586+calcs!AC586+calcs!AH586+calcs!AM586+calcs!AR586+calcs!AW586+calcs!BB586+calcs!BG586</f>
        <v>-4.19960806265072</v>
      </c>
      <c r="H593" s="168">
        <f>calcs!E586+calcs!J586+calcs!O586+calcs!T586+calcs!Y586+calcs!AD586+calcs!AI586+calcs!AN586+calcs!AS586+calcs!AX586+calcs!BC586+calcs!BH586</f>
        <v>-3.98428910515566</v>
      </c>
      <c r="I593" s="168">
        <f>calcs!F586+calcs!K586+calcs!P586+calcs!U586+calcs!Z586+calcs!AE586+calcs!AJ586+calcs!AO586+calcs!AT586+calcs!AY586+calcs!BD586+calcs!BI586</f>
        <v>-4.70691930147177</v>
      </c>
      <c r="J593" s="168">
        <f>calcs!G586+calcs!L586+calcs!Q586+calcs!V586+calcs!AA586+calcs!AF586+calcs!AK586+calcs!AP586+calcs!AU586+calcs!AZ586+calcs!BE586+calcs!BJ586</f>
        <v>-4.8009339563018</v>
      </c>
      <c r="K593" s="176"/>
      <c r="L593" s="175">
        <f t="shared" si="23"/>
        <v>0.346077742362792</v>
      </c>
      <c r="M593" s="85"/>
      <c r="N593" s="113"/>
      <c r="O593" s="113"/>
      <c r="P593" s="193">
        <f t="shared" si="22"/>
        <v>1.98563686310224</v>
      </c>
      <c r="Q593" s="193">
        <f t="shared" si="22"/>
        <v>0.215318957495065</v>
      </c>
      <c r="R593" s="193">
        <f t="shared" si="22"/>
        <v>-0.722630196316119</v>
      </c>
      <c r="S593" s="193">
        <f t="shared" si="22"/>
        <v>-0.0940146548300209</v>
      </c>
      <c r="U593" s="193"/>
      <c r="AB593" s="198"/>
      <c r="AC593" s="198"/>
      <c r="AD593" s="198"/>
      <c r="AE593" s="198"/>
      <c r="AF593" s="198"/>
    </row>
    <row r="594" spans="1:32">
      <c r="A594" s="156" t="s">
        <v>1303</v>
      </c>
      <c r="B594" s="156"/>
      <c r="C594" s="157" t="s">
        <v>1171</v>
      </c>
      <c r="D594" s="157"/>
      <c r="E594" s="167"/>
      <c r="F594" s="168">
        <f>calcs!C587+calcs!H587+calcs!M587+calcs!R587+calcs!W587+calcs!AB587+calcs!AG587+calcs!AL587+calcs!AQ587+calcs!AV587+calcs!BA587+calcs!BF587</f>
        <v>-1.0690751749411</v>
      </c>
      <c r="G594" s="168">
        <f>calcs!D587+calcs!I587+calcs!N587+calcs!S587+calcs!X587+calcs!AC587+calcs!AH587+calcs!AM587+calcs!AR587+calcs!AW587+calcs!BB587+calcs!BG587</f>
        <v>-1.65449969757611</v>
      </c>
      <c r="H594" s="168">
        <f>calcs!E587+calcs!J587+calcs!O587+calcs!T587+calcs!Y587+calcs!AD587+calcs!AI587+calcs!AN587+calcs!AS587+calcs!AX587+calcs!BC587+calcs!BH587</f>
        <v>-0.259090033833912</v>
      </c>
      <c r="I594" s="168">
        <f>calcs!F587+calcs!K587+calcs!P587+calcs!U587+calcs!Z587+calcs!AE587+calcs!AJ587+calcs!AO587+calcs!AT587+calcs!AY587+calcs!BD587+calcs!BI587</f>
        <v>-0.864656817821202</v>
      </c>
      <c r="J594" s="168">
        <f>calcs!G587+calcs!L587+calcs!Q587+calcs!V587+calcs!AA587+calcs!AF587+calcs!AK587+calcs!AP587+calcs!AU587+calcs!AZ587+calcs!BE587+calcs!BJ587</f>
        <v>-0.242542434012406</v>
      </c>
      <c r="K594" s="22"/>
      <c r="L594" s="175">
        <f t="shared" si="23"/>
        <v>0.206633185232174</v>
      </c>
      <c r="M594" s="85"/>
      <c r="N594" s="113"/>
      <c r="O594" s="113"/>
      <c r="P594" s="193">
        <f t="shared" si="22"/>
        <v>-0.585424522635003</v>
      </c>
      <c r="Q594" s="193">
        <f t="shared" si="22"/>
        <v>1.39540966374219</v>
      </c>
      <c r="R594" s="193">
        <f t="shared" si="22"/>
        <v>-0.60556678398729</v>
      </c>
      <c r="S594" s="193">
        <f t="shared" si="22"/>
        <v>0.622114383808796</v>
      </c>
      <c r="U594" s="193"/>
      <c r="AB594" s="198"/>
      <c r="AC594" s="198"/>
      <c r="AD594" s="198"/>
      <c r="AE594" s="198"/>
      <c r="AF594" s="198"/>
    </row>
    <row r="595" spans="1:32">
      <c r="A595" s="158" t="s">
        <v>1303</v>
      </c>
      <c r="B595" s="158"/>
      <c r="C595" s="159" t="s">
        <v>1173</v>
      </c>
      <c r="D595" s="159"/>
      <c r="E595" s="169"/>
      <c r="F595" s="168">
        <f>calcs!C588+calcs!H588+calcs!M588+calcs!R588+calcs!W588+calcs!AB588+calcs!AG588+calcs!AL588+calcs!AQ588+calcs!AV588+calcs!BA588+calcs!BF588</f>
        <v>-5.65121904700942</v>
      </c>
      <c r="G595" s="168">
        <f>calcs!D588+calcs!I588+calcs!N588+calcs!S588+calcs!X588+calcs!AC588+calcs!AH588+calcs!AM588+calcs!AR588+calcs!AW588+calcs!BB588+calcs!BG588</f>
        <v>-5.20177144890356</v>
      </c>
      <c r="H595" s="168">
        <f>calcs!E588+calcs!J588+calcs!O588+calcs!T588+calcs!Y588+calcs!AD588+calcs!AI588+calcs!AN588+calcs!AS588+calcs!AX588+calcs!BC588+calcs!BH588</f>
        <v>-4.5855421635634</v>
      </c>
      <c r="I595" s="168">
        <f>calcs!F588+calcs!K588+calcs!P588+calcs!U588+calcs!Z588+calcs!AE588+calcs!AJ588+calcs!AO588+calcs!AT588+calcs!AY588+calcs!BD588+calcs!BI588</f>
        <v>-4.56951941919829</v>
      </c>
      <c r="J595" s="168">
        <f>calcs!G588+calcs!L588+calcs!Q588+calcs!V588+calcs!AA588+calcs!AF588+calcs!AK588+calcs!AP588+calcs!AU588+calcs!AZ588+calcs!BE588+calcs!BJ588</f>
        <v>-3.71055263194588</v>
      </c>
      <c r="K595" s="176"/>
      <c r="L595" s="175">
        <f t="shared" si="23"/>
        <v>0.485166603765884</v>
      </c>
      <c r="M595" s="85"/>
      <c r="N595" s="113"/>
      <c r="O595" s="113"/>
      <c r="P595" s="193">
        <f t="shared" si="22"/>
        <v>0.449447598105857</v>
      </c>
      <c r="Q595" s="193">
        <f t="shared" si="22"/>
        <v>0.616229285340157</v>
      </c>
      <c r="R595" s="193">
        <f t="shared" si="22"/>
        <v>0.0160227443651149</v>
      </c>
      <c r="S595" s="193">
        <f t="shared" si="22"/>
        <v>0.858966787252405</v>
      </c>
      <c r="U595" s="193"/>
      <c r="AB595" s="198"/>
      <c r="AC595" s="198"/>
      <c r="AD595" s="198"/>
      <c r="AE595" s="198"/>
      <c r="AF595" s="198"/>
    </row>
    <row r="596" spans="1:32">
      <c r="A596" s="156" t="s">
        <v>1303</v>
      </c>
      <c r="B596" s="156"/>
      <c r="C596" s="157" t="s">
        <v>1175</v>
      </c>
      <c r="D596" s="157"/>
      <c r="E596" s="167"/>
      <c r="F596" s="168">
        <f>calcs!C589+calcs!H589+calcs!M589+calcs!R589+calcs!W589+calcs!AB589+calcs!AG589+calcs!AL589+calcs!AQ589+calcs!AV589+calcs!BA589+calcs!BF589</f>
        <v>-0.524256730259055</v>
      </c>
      <c r="G596" s="168">
        <f>calcs!D589+calcs!I589+calcs!N589+calcs!S589+calcs!X589+calcs!AC589+calcs!AH589+calcs!AM589+calcs!AR589+calcs!AW589+calcs!BB589+calcs!BG589</f>
        <v>-0.334651104008391</v>
      </c>
      <c r="H596" s="168">
        <f>calcs!E589+calcs!J589+calcs!O589+calcs!T589+calcs!Y589+calcs!AD589+calcs!AI589+calcs!AN589+calcs!AS589+calcs!AX589+calcs!BC589+calcs!BH589</f>
        <v>-0.244110744228901</v>
      </c>
      <c r="I596" s="168">
        <f>calcs!F589+calcs!K589+calcs!P589+calcs!U589+calcs!Z589+calcs!AE589+calcs!AJ589+calcs!AO589+calcs!AT589+calcs!AY589+calcs!BD589+calcs!BI589</f>
        <v>-1.01108849563396</v>
      </c>
      <c r="J596" s="168">
        <f>calcs!G589+calcs!L589+calcs!Q589+calcs!V589+calcs!AA589+calcs!AF589+calcs!AK589+calcs!AP589+calcs!AU589+calcs!AZ589+calcs!BE589+calcs!BJ589</f>
        <v>-0.902261488458149</v>
      </c>
      <c r="K596" s="22"/>
      <c r="L596" s="175">
        <f t="shared" si="23"/>
        <v>-0.0945011895497735</v>
      </c>
      <c r="M596" s="85"/>
      <c r="N596" s="113"/>
      <c r="O596" s="113"/>
      <c r="P596" s="193">
        <f t="shared" si="22"/>
        <v>0.189605626250664</v>
      </c>
      <c r="Q596" s="193">
        <f t="shared" si="22"/>
        <v>0.0905403597794905</v>
      </c>
      <c r="R596" s="193">
        <f t="shared" si="22"/>
        <v>-0.766977751405064</v>
      </c>
      <c r="S596" s="193">
        <f t="shared" si="22"/>
        <v>0.108827007175816</v>
      </c>
      <c r="U596" s="193"/>
      <c r="AB596" s="198"/>
      <c r="AC596" s="198"/>
      <c r="AD596" s="198"/>
      <c r="AE596" s="198"/>
      <c r="AF596" s="198"/>
    </row>
    <row r="597" spans="1:32">
      <c r="A597" s="158" t="s">
        <v>1303</v>
      </c>
      <c r="B597" s="158"/>
      <c r="C597" s="159" t="s">
        <v>1177</v>
      </c>
      <c r="D597" s="159"/>
      <c r="E597" s="169"/>
      <c r="F597" s="168">
        <f>calcs!C590+calcs!H590+calcs!M590+calcs!R590+calcs!W590+calcs!AB590+calcs!AG590+calcs!AL590+calcs!AQ590+calcs!AV590+calcs!BA590+calcs!BF590</f>
        <v>-3.68691469903147</v>
      </c>
      <c r="G597" s="168">
        <f>calcs!D590+calcs!I590+calcs!N590+calcs!S590+calcs!X590+calcs!AC590+calcs!AH590+calcs!AM590+calcs!AR590+calcs!AW590+calcs!BB590+calcs!BG590</f>
        <v>-4.64856314129097</v>
      </c>
      <c r="H597" s="168">
        <f>calcs!E590+calcs!J590+calcs!O590+calcs!T590+calcs!Y590+calcs!AD590+calcs!AI590+calcs!AN590+calcs!AS590+calcs!AX590+calcs!BC590+calcs!BH590</f>
        <v>-3.69772000071274</v>
      </c>
      <c r="I597" s="168">
        <f>calcs!F590+calcs!K590+calcs!P590+calcs!U590+calcs!Z590+calcs!AE590+calcs!AJ590+calcs!AO590+calcs!AT590+calcs!AY590+calcs!BD590+calcs!BI590</f>
        <v>-4.79043012040299</v>
      </c>
      <c r="J597" s="168">
        <f>calcs!G590+calcs!L590+calcs!Q590+calcs!V590+calcs!AA590+calcs!AF590+calcs!AK590+calcs!AP590+calcs!AU590+calcs!AZ590+calcs!BE590+calcs!BJ590</f>
        <v>-4.58979032630369</v>
      </c>
      <c r="K597" s="176"/>
      <c r="L597" s="175">
        <f t="shared" si="23"/>
        <v>-0.225718906818054</v>
      </c>
      <c r="M597" s="85"/>
      <c r="N597" s="113"/>
      <c r="O597" s="113"/>
      <c r="P597" s="193">
        <f t="shared" si="22"/>
        <v>-0.961648442259498</v>
      </c>
      <c r="Q597" s="193">
        <f t="shared" si="22"/>
        <v>0.950843140578234</v>
      </c>
      <c r="R597" s="193">
        <f t="shared" si="22"/>
        <v>-1.09271011969026</v>
      </c>
      <c r="S597" s="193">
        <f t="shared" ref="S597:S639" si="24">J597-I597</f>
        <v>0.200639794099304</v>
      </c>
      <c r="U597" s="193"/>
      <c r="AB597" s="198"/>
      <c r="AC597" s="198"/>
      <c r="AD597" s="198"/>
      <c r="AE597" s="198"/>
      <c r="AF597" s="198"/>
    </row>
    <row r="598" spans="1:32">
      <c r="A598" s="156" t="s">
        <v>1303</v>
      </c>
      <c r="B598" s="156"/>
      <c r="C598" s="157" t="s">
        <v>1179</v>
      </c>
      <c r="D598" s="157"/>
      <c r="E598" s="167"/>
      <c r="F598" s="168">
        <f>calcs!C591+calcs!H591+calcs!M591+calcs!R591+calcs!W591+calcs!AB591+calcs!AG591+calcs!AL591+calcs!AQ591+calcs!AV591+calcs!BA591+calcs!BF591</f>
        <v>-5.07350890937715</v>
      </c>
      <c r="G598" s="168">
        <f>calcs!D591+calcs!I591+calcs!N591+calcs!S591+calcs!X591+calcs!AC591+calcs!AH591+calcs!AM591+calcs!AR591+calcs!AW591+calcs!BB591+calcs!BG591</f>
        <v>-5.21895940450836</v>
      </c>
      <c r="H598" s="168">
        <f>calcs!E591+calcs!J591+calcs!O591+calcs!T591+calcs!Y591+calcs!AD591+calcs!AI591+calcs!AN591+calcs!AS591+calcs!AX591+calcs!BC591+calcs!BH591</f>
        <v>-4.9931565850218</v>
      </c>
      <c r="I598" s="168">
        <f>calcs!F591+calcs!K591+calcs!P591+calcs!U591+calcs!Z591+calcs!AE591+calcs!AJ591+calcs!AO591+calcs!AT591+calcs!AY591+calcs!BD591+calcs!BI591</f>
        <v>-5.77289249814218</v>
      </c>
      <c r="J598" s="168">
        <f>calcs!G591+calcs!L591+calcs!Q591+calcs!V591+calcs!AA591+calcs!AF591+calcs!AK591+calcs!AP591+calcs!AU591+calcs!AZ591+calcs!BE591+calcs!BJ591</f>
        <v>-4.37617467597533</v>
      </c>
      <c r="K598" s="22"/>
      <c r="L598" s="175">
        <f t="shared" si="23"/>
        <v>0.174333558350457</v>
      </c>
      <c r="M598" s="85"/>
      <c r="N598" s="113"/>
      <c r="O598" s="113"/>
      <c r="P598" s="193">
        <f t="shared" ref="P598:R638" si="25">G598-F598</f>
        <v>-0.145450495131203</v>
      </c>
      <c r="Q598" s="193">
        <f t="shared" si="25"/>
        <v>0.22580281948656</v>
      </c>
      <c r="R598" s="193">
        <f t="shared" si="25"/>
        <v>-0.779735913120384</v>
      </c>
      <c r="S598" s="193">
        <f t="shared" si="24"/>
        <v>1.39671782216686</v>
      </c>
      <c r="U598" s="193"/>
      <c r="AB598" s="198"/>
      <c r="AC598" s="198"/>
      <c r="AD598" s="198"/>
      <c r="AE598" s="198"/>
      <c r="AF598" s="198"/>
    </row>
    <row r="599" spans="1:32">
      <c r="A599" s="158" t="s">
        <v>1305</v>
      </c>
      <c r="B599" s="158"/>
      <c r="C599" s="159" t="s">
        <v>1181</v>
      </c>
      <c r="D599" s="159"/>
      <c r="E599" s="169"/>
      <c r="F599" s="168">
        <f>calcs!C592+calcs!H592+calcs!M592+calcs!R592+calcs!W592+calcs!AB592+calcs!AG592+calcs!AL592+calcs!AQ592+calcs!AV592+calcs!BA592+calcs!BF592</f>
        <v>7.3103052317628</v>
      </c>
      <c r="G599" s="168">
        <f>calcs!D592+calcs!I592+calcs!N592+calcs!S592+calcs!X592+calcs!AC592+calcs!AH592+calcs!AM592+calcs!AR592+calcs!AW592+calcs!BB592+calcs!BG592</f>
        <v>7.43863349526986</v>
      </c>
      <c r="H599" s="168">
        <f>calcs!E592+calcs!J592+calcs!O592+calcs!T592+calcs!Y592+calcs!AD592+calcs!AI592+calcs!AN592+calcs!AS592+calcs!AX592+calcs!BC592+calcs!BH592</f>
        <v>7.55264057027255</v>
      </c>
      <c r="I599" s="168">
        <f>calcs!F592+calcs!K592+calcs!P592+calcs!U592+calcs!Z592+calcs!AE592+calcs!AJ592+calcs!AO592+calcs!AT592+calcs!AY592+calcs!BD592+calcs!BI592</f>
        <v>8.77713338339705</v>
      </c>
      <c r="J599" s="168">
        <f>calcs!G592+calcs!L592+calcs!Q592+calcs!V592+calcs!AA592+calcs!AF592+calcs!AK592+calcs!AP592+calcs!AU592+calcs!AZ592+calcs!BE592+calcs!BJ592</f>
        <v>8.45855377158522</v>
      </c>
      <c r="K599" s="176"/>
      <c r="L599" s="175">
        <f t="shared" si="23"/>
        <v>0.287062134955605</v>
      </c>
      <c r="M599" s="85"/>
      <c r="N599" s="113"/>
      <c r="O599" s="113"/>
      <c r="P599" s="193">
        <f t="shared" si="25"/>
        <v>0.128328263507054</v>
      </c>
      <c r="Q599" s="193">
        <f t="shared" si="25"/>
        <v>0.114007075002696</v>
      </c>
      <c r="R599" s="193">
        <f t="shared" si="25"/>
        <v>1.22449281312449</v>
      </c>
      <c r="S599" s="193">
        <f t="shared" si="24"/>
        <v>-0.318579611811824</v>
      </c>
      <c r="U599" s="193"/>
      <c r="AB599" s="198"/>
      <c r="AC599" s="198"/>
      <c r="AD599" s="198"/>
      <c r="AE599" s="198"/>
      <c r="AF599" s="198"/>
    </row>
    <row r="600" spans="1:32">
      <c r="A600" s="156" t="s">
        <v>1305</v>
      </c>
      <c r="B600" s="156"/>
      <c r="C600" s="157" t="s">
        <v>1183</v>
      </c>
      <c r="D600" s="157"/>
      <c r="E600" s="167"/>
      <c r="F600" s="168">
        <f>calcs!C593+calcs!H593+calcs!M593+calcs!R593+calcs!W593+calcs!AB593+calcs!AG593+calcs!AL593+calcs!AQ593+calcs!AV593+calcs!BA593+calcs!BF593</f>
        <v>3.94314815607233</v>
      </c>
      <c r="G600" s="168">
        <f>calcs!D593+calcs!I593+calcs!N593+calcs!S593+calcs!X593+calcs!AC593+calcs!AH593+calcs!AM593+calcs!AR593+calcs!AW593+calcs!BB593+calcs!BG593</f>
        <v>3.91051132204001</v>
      </c>
      <c r="H600" s="168">
        <f>calcs!E593+calcs!J593+calcs!O593+calcs!T593+calcs!Y593+calcs!AD593+calcs!AI593+calcs!AN593+calcs!AS593+calcs!AX593+calcs!BC593+calcs!BH593</f>
        <v>3.57593958575671</v>
      </c>
      <c r="I600" s="168">
        <f>calcs!F593+calcs!K593+calcs!P593+calcs!U593+calcs!Z593+calcs!AE593+calcs!AJ593+calcs!AO593+calcs!AT593+calcs!AY593+calcs!BD593+calcs!BI593</f>
        <v>4.0175980415997</v>
      </c>
      <c r="J600" s="168">
        <f>calcs!G593+calcs!L593+calcs!Q593+calcs!V593+calcs!AA593+calcs!AF593+calcs!AK593+calcs!AP593+calcs!AU593+calcs!AZ593+calcs!BE593+calcs!BJ593</f>
        <v>3.38822469668506</v>
      </c>
      <c r="K600" s="22"/>
      <c r="L600" s="175">
        <f t="shared" si="23"/>
        <v>-0.138730864846816</v>
      </c>
      <c r="M600" s="85"/>
      <c r="N600" s="113"/>
      <c r="O600" s="113"/>
      <c r="P600" s="193">
        <f t="shared" si="25"/>
        <v>-0.0326368340323113</v>
      </c>
      <c r="Q600" s="193">
        <f t="shared" si="25"/>
        <v>-0.334571736283302</v>
      </c>
      <c r="R600" s="193">
        <f t="shared" si="25"/>
        <v>0.441658455842987</v>
      </c>
      <c r="S600" s="193">
        <f t="shared" si="24"/>
        <v>-0.629373344914639</v>
      </c>
      <c r="U600" s="193"/>
      <c r="AB600" s="198"/>
      <c r="AC600" s="198"/>
      <c r="AD600" s="198"/>
      <c r="AE600" s="198"/>
      <c r="AF600" s="198"/>
    </row>
    <row r="601" spans="1:32">
      <c r="A601" s="158" t="s">
        <v>1305</v>
      </c>
      <c r="B601" s="158"/>
      <c r="C601" s="159" t="s">
        <v>1185</v>
      </c>
      <c r="D601" s="159"/>
      <c r="E601" s="169"/>
      <c r="F601" s="168">
        <f>calcs!C594+calcs!H594+calcs!M594+calcs!R594+calcs!W594+calcs!AB594+calcs!AG594+calcs!AL594+calcs!AQ594+calcs!AV594+calcs!BA594+calcs!BF594</f>
        <v>3.66022566649216</v>
      </c>
      <c r="G601" s="168">
        <f>calcs!D594+calcs!I594+calcs!N594+calcs!S594+calcs!X594+calcs!AC594+calcs!AH594+calcs!AM594+calcs!AR594+calcs!AW594+calcs!BB594+calcs!BG594</f>
        <v>3.8059741219089</v>
      </c>
      <c r="H601" s="168">
        <f>calcs!E594+calcs!J594+calcs!O594+calcs!T594+calcs!Y594+calcs!AD594+calcs!AI594+calcs!AN594+calcs!AS594+calcs!AX594+calcs!BC594+calcs!BH594</f>
        <v>4.53122419688673</v>
      </c>
      <c r="I601" s="168">
        <f>calcs!F594+calcs!K594+calcs!P594+calcs!U594+calcs!Z594+calcs!AE594+calcs!AJ594+calcs!AO594+calcs!AT594+calcs!AY594+calcs!BD594+calcs!BI594</f>
        <v>4.93189658007834</v>
      </c>
      <c r="J601" s="168">
        <f>calcs!G594+calcs!L594+calcs!Q594+calcs!V594+calcs!AA594+calcs!AF594+calcs!AK594+calcs!AP594+calcs!AU594+calcs!AZ594+calcs!BE594+calcs!BJ594</f>
        <v>5.63482687616581</v>
      </c>
      <c r="K601" s="176"/>
      <c r="L601" s="175">
        <f t="shared" si="23"/>
        <v>0.493650302418412</v>
      </c>
      <c r="M601" s="85"/>
      <c r="N601" s="113"/>
      <c r="O601" s="113"/>
      <c r="P601" s="193">
        <f t="shared" si="25"/>
        <v>0.145748455416737</v>
      </c>
      <c r="Q601" s="193">
        <f t="shared" si="25"/>
        <v>0.725250074977835</v>
      </c>
      <c r="R601" s="193">
        <f t="shared" si="25"/>
        <v>0.400672383191608</v>
      </c>
      <c r="S601" s="193">
        <f t="shared" si="24"/>
        <v>0.702930296087469</v>
      </c>
      <c r="U601" s="193"/>
      <c r="AB601" s="198"/>
      <c r="AC601" s="198"/>
      <c r="AD601" s="198"/>
      <c r="AE601" s="198"/>
      <c r="AF601" s="198"/>
    </row>
    <row r="602" spans="1:32">
      <c r="A602" s="156" t="s">
        <v>1305</v>
      </c>
      <c r="B602" s="156"/>
      <c r="C602" s="157" t="s">
        <v>1187</v>
      </c>
      <c r="D602" s="157"/>
      <c r="E602" s="167"/>
      <c r="F602" s="168">
        <f>calcs!C595+calcs!H595+calcs!M595+calcs!R595+calcs!W595+calcs!AB595+calcs!AG595+calcs!AL595+calcs!AQ595+calcs!AV595+calcs!BA595+calcs!BF595</f>
        <v>8.36072500835245</v>
      </c>
      <c r="G602" s="168">
        <f>calcs!D595+calcs!I595+calcs!N595+calcs!S595+calcs!X595+calcs!AC595+calcs!AH595+calcs!AM595+calcs!AR595+calcs!AW595+calcs!BB595+calcs!BG595</f>
        <v>8.29747750394467</v>
      </c>
      <c r="H602" s="168">
        <f>calcs!E595+calcs!J595+calcs!O595+calcs!T595+calcs!Y595+calcs!AD595+calcs!AI595+calcs!AN595+calcs!AS595+calcs!AX595+calcs!BC595+calcs!BH595</f>
        <v>8.66400243010305</v>
      </c>
      <c r="I602" s="168">
        <f>calcs!F595+calcs!K595+calcs!P595+calcs!U595+calcs!Z595+calcs!AE595+calcs!AJ595+calcs!AO595+calcs!AT595+calcs!AY595+calcs!BD595+calcs!BI595</f>
        <v>9.17418242311341</v>
      </c>
      <c r="J602" s="168">
        <f>calcs!G595+calcs!L595+calcs!Q595+calcs!V595+calcs!AA595+calcs!AF595+calcs!AK595+calcs!AP595+calcs!AU595+calcs!AZ595+calcs!BE595+calcs!BJ595</f>
        <v>9.10844688186292</v>
      </c>
      <c r="K602" s="22"/>
      <c r="L602" s="175">
        <f t="shared" si="23"/>
        <v>0.186930468377617</v>
      </c>
      <c r="M602" s="85"/>
      <c r="N602" s="113"/>
      <c r="O602" s="113"/>
      <c r="P602" s="193">
        <f t="shared" si="25"/>
        <v>-0.06324750440778</v>
      </c>
      <c r="Q602" s="193">
        <f t="shared" si="25"/>
        <v>0.366524926158382</v>
      </c>
      <c r="R602" s="193">
        <f t="shared" si="25"/>
        <v>0.510179993010365</v>
      </c>
      <c r="S602" s="193">
        <f t="shared" si="24"/>
        <v>-0.0657355412504987</v>
      </c>
      <c r="U602" s="193"/>
      <c r="AB602" s="198"/>
      <c r="AC602" s="198"/>
      <c r="AD602" s="198"/>
      <c r="AE602" s="198"/>
      <c r="AF602" s="198"/>
    </row>
    <row r="603" spans="1:32">
      <c r="A603" s="158" t="s">
        <v>1305</v>
      </c>
      <c r="B603" s="158"/>
      <c r="C603" s="159" t="s">
        <v>284</v>
      </c>
      <c r="D603" s="159"/>
      <c r="E603" s="169"/>
      <c r="F603" s="168">
        <f>calcs!C596+calcs!H596+calcs!M596+calcs!R596+calcs!W596+calcs!AB596+calcs!AG596+calcs!AL596+calcs!AQ596+calcs!AV596+calcs!BA596+calcs!BF596</f>
        <v>7.31208798382802</v>
      </c>
      <c r="G603" s="168">
        <f>calcs!D596+calcs!I596+calcs!N596+calcs!S596+calcs!X596+calcs!AC596+calcs!AH596+calcs!AM596+calcs!AR596+calcs!AW596+calcs!BB596+calcs!BG596</f>
        <v>8.42543491821158</v>
      </c>
      <c r="H603" s="168">
        <f>calcs!E596+calcs!J596+calcs!O596+calcs!T596+calcs!Y596+calcs!AD596+calcs!AI596+calcs!AN596+calcs!AS596+calcs!AX596+calcs!BC596+calcs!BH596</f>
        <v>7.7400726487936</v>
      </c>
      <c r="I603" s="168">
        <f>calcs!F596+calcs!K596+calcs!P596+calcs!U596+calcs!Z596+calcs!AE596+calcs!AJ596+calcs!AO596+calcs!AT596+calcs!AY596+calcs!BD596+calcs!BI596</f>
        <v>7.98074980040785</v>
      </c>
      <c r="J603" s="168">
        <f>calcs!G596+calcs!L596+calcs!Q596+calcs!V596+calcs!AA596+calcs!AF596+calcs!AK596+calcs!AP596+calcs!AU596+calcs!AZ596+calcs!BE596+calcs!BJ596</f>
        <v>7.95545010642532</v>
      </c>
      <c r="K603" s="176"/>
      <c r="L603" s="175">
        <f t="shared" si="23"/>
        <v>0.160840530649323</v>
      </c>
      <c r="M603" s="85"/>
      <c r="N603" s="113"/>
      <c r="O603" s="113"/>
      <c r="P603" s="193">
        <f t="shared" si="25"/>
        <v>1.11334693438355</v>
      </c>
      <c r="Q603" s="193">
        <f t="shared" si="25"/>
        <v>-0.68536226941798</v>
      </c>
      <c r="R603" s="193">
        <f t="shared" si="25"/>
        <v>0.240677151614256</v>
      </c>
      <c r="S603" s="193">
        <f t="shared" si="24"/>
        <v>-0.0252996939825358</v>
      </c>
      <c r="U603" s="193"/>
      <c r="AB603" s="198"/>
      <c r="AC603" s="198"/>
      <c r="AD603" s="198"/>
      <c r="AE603" s="198"/>
      <c r="AF603" s="198"/>
    </row>
    <row r="604" spans="1:32">
      <c r="A604" s="156" t="s">
        <v>1305</v>
      </c>
      <c r="B604" s="156"/>
      <c r="C604" s="157" t="s">
        <v>1190</v>
      </c>
      <c r="D604" s="157"/>
      <c r="E604" s="167"/>
      <c r="F604" s="168">
        <f>calcs!C597+calcs!H597+calcs!M597+calcs!R597+calcs!W597+calcs!AB597+calcs!AG597+calcs!AL597+calcs!AQ597+calcs!AV597+calcs!BA597+calcs!BF597</f>
        <v>0.342724830100589</v>
      </c>
      <c r="G604" s="168">
        <f>calcs!D597+calcs!I597+calcs!N597+calcs!S597+calcs!X597+calcs!AC597+calcs!AH597+calcs!AM597+calcs!AR597+calcs!AW597+calcs!BB597+calcs!BG597</f>
        <v>0.937552128309403</v>
      </c>
      <c r="H604" s="168">
        <f>calcs!E597+calcs!J597+calcs!O597+calcs!T597+calcs!Y597+calcs!AD597+calcs!AI597+calcs!AN597+calcs!AS597+calcs!AX597+calcs!BC597+calcs!BH597</f>
        <v>0.296383080572568</v>
      </c>
      <c r="I604" s="168">
        <f>calcs!F597+calcs!K597+calcs!P597+calcs!U597+calcs!Z597+calcs!AE597+calcs!AJ597+calcs!AO597+calcs!AT597+calcs!AY597+calcs!BD597+calcs!BI597</f>
        <v>0.707923005387709</v>
      </c>
      <c r="J604" s="168">
        <f>calcs!G597+calcs!L597+calcs!Q597+calcs!V597+calcs!AA597+calcs!AF597+calcs!AK597+calcs!AP597+calcs!AU597+calcs!AZ597+calcs!BE597+calcs!BJ597</f>
        <v>0.0341065124729778</v>
      </c>
      <c r="K604" s="22"/>
      <c r="L604" s="175">
        <f t="shared" si="23"/>
        <v>-0.0771545794069028</v>
      </c>
      <c r="M604" s="85"/>
      <c r="N604" s="113"/>
      <c r="O604" s="113"/>
      <c r="P604" s="193">
        <f t="shared" si="25"/>
        <v>0.594827298208814</v>
      </c>
      <c r="Q604" s="193">
        <f t="shared" si="25"/>
        <v>-0.641169047736835</v>
      </c>
      <c r="R604" s="193">
        <f t="shared" si="25"/>
        <v>0.411539924815141</v>
      </c>
      <c r="S604" s="193">
        <f t="shared" si="24"/>
        <v>-0.673816492914732</v>
      </c>
      <c r="U604" s="193"/>
      <c r="AB604" s="198"/>
      <c r="AC604" s="198"/>
      <c r="AD604" s="198"/>
      <c r="AE604" s="198"/>
      <c r="AF604" s="198"/>
    </row>
    <row r="605" spans="1:32">
      <c r="A605" s="158" t="s">
        <v>1305</v>
      </c>
      <c r="B605" s="158"/>
      <c r="C605" s="159" t="s">
        <v>890</v>
      </c>
      <c r="D605" s="159"/>
      <c r="E605" s="169"/>
      <c r="F605" s="168">
        <f>calcs!C598+calcs!H598+calcs!M598+calcs!R598+calcs!W598+calcs!AB598+calcs!AG598+calcs!AL598+calcs!AQ598+calcs!AV598+calcs!BA598+calcs!BF598</f>
        <v>0.134302977633824</v>
      </c>
      <c r="G605" s="168">
        <f>calcs!D598+calcs!I598+calcs!N598+calcs!S598+calcs!X598+calcs!AC598+calcs!AH598+calcs!AM598+calcs!AR598+calcs!AW598+calcs!BB598+calcs!BG598</f>
        <v>0.528068563735581</v>
      </c>
      <c r="H605" s="168">
        <f>calcs!E598+calcs!J598+calcs!O598+calcs!T598+calcs!Y598+calcs!AD598+calcs!AI598+calcs!AN598+calcs!AS598+calcs!AX598+calcs!BC598+calcs!BH598</f>
        <v>0.228758969216443</v>
      </c>
      <c r="I605" s="168">
        <f>calcs!F598+calcs!K598+calcs!P598+calcs!U598+calcs!Z598+calcs!AE598+calcs!AJ598+calcs!AO598+calcs!AT598+calcs!AY598+calcs!BD598+calcs!BI598</f>
        <v>0.429764623208985</v>
      </c>
      <c r="J605" s="168">
        <f>calcs!G598+calcs!L598+calcs!Q598+calcs!V598+calcs!AA598+calcs!AF598+calcs!AK598+calcs!AP598+calcs!AU598+calcs!AZ598+calcs!BE598+calcs!BJ598</f>
        <v>0.769682691021705</v>
      </c>
      <c r="K605" s="176"/>
      <c r="L605" s="175">
        <f t="shared" si="23"/>
        <v>0.15884492834697</v>
      </c>
      <c r="M605" s="85"/>
      <c r="N605" s="113"/>
      <c r="O605" s="113"/>
      <c r="P605" s="193">
        <f t="shared" si="25"/>
        <v>0.393765586101757</v>
      </c>
      <c r="Q605" s="193">
        <f t="shared" si="25"/>
        <v>-0.299309594519138</v>
      </c>
      <c r="R605" s="193">
        <f t="shared" si="25"/>
        <v>0.201005653992542</v>
      </c>
      <c r="S605" s="193">
        <f t="shared" si="24"/>
        <v>0.33991806781272</v>
      </c>
      <c r="U605" s="193"/>
      <c r="AB605" s="198"/>
      <c r="AC605" s="198"/>
      <c r="AD605" s="198"/>
      <c r="AE605" s="198"/>
      <c r="AF605" s="198"/>
    </row>
    <row r="606" spans="1:32">
      <c r="A606" s="156" t="s">
        <v>1305</v>
      </c>
      <c r="B606" s="156"/>
      <c r="C606" s="157" t="s">
        <v>1193</v>
      </c>
      <c r="D606" s="157"/>
      <c r="E606" s="167"/>
      <c r="F606" s="168">
        <f>calcs!C599+calcs!H599+calcs!M599+calcs!R599+calcs!W599+calcs!AB599+calcs!AG599+calcs!AL599+calcs!AQ599+calcs!AV599+calcs!BA599+calcs!BF599</f>
        <v>-2.63986419225358</v>
      </c>
      <c r="G606" s="168">
        <f>calcs!D599+calcs!I599+calcs!N599+calcs!S599+calcs!X599+calcs!AC599+calcs!AH599+calcs!AM599+calcs!AR599+calcs!AW599+calcs!BB599+calcs!BG599</f>
        <v>-3.08290845195904</v>
      </c>
      <c r="H606" s="168">
        <f>calcs!E599+calcs!J599+calcs!O599+calcs!T599+calcs!Y599+calcs!AD599+calcs!AI599+calcs!AN599+calcs!AS599+calcs!AX599+calcs!BC599+calcs!BH599</f>
        <v>-2.06818959574979</v>
      </c>
      <c r="I606" s="168">
        <f>calcs!F599+calcs!K599+calcs!P599+calcs!U599+calcs!Z599+calcs!AE599+calcs!AJ599+calcs!AO599+calcs!AT599+calcs!AY599+calcs!BD599+calcs!BI599</f>
        <v>-3.15935930689828</v>
      </c>
      <c r="J606" s="168">
        <f>calcs!G599+calcs!L599+calcs!Q599+calcs!V599+calcs!AA599+calcs!AF599+calcs!AK599+calcs!AP599+calcs!AU599+calcs!AZ599+calcs!BE599+calcs!BJ599</f>
        <v>-2.92032515227372</v>
      </c>
      <c r="K606" s="22"/>
      <c r="L606" s="175">
        <f t="shared" si="23"/>
        <v>-0.0701152400050348</v>
      </c>
      <c r="M606" s="85"/>
      <c r="N606" s="113"/>
      <c r="O606" s="113"/>
      <c r="P606" s="193">
        <f t="shared" si="25"/>
        <v>-0.44304425970546</v>
      </c>
      <c r="Q606" s="193">
        <f t="shared" si="25"/>
        <v>1.01471885620925</v>
      </c>
      <c r="R606" s="193">
        <f t="shared" si="25"/>
        <v>-1.09116971114849</v>
      </c>
      <c r="S606" s="193">
        <f t="shared" si="24"/>
        <v>0.239034154624557</v>
      </c>
      <c r="U606" s="193"/>
      <c r="AB606" s="198"/>
      <c r="AC606" s="198"/>
      <c r="AD606" s="198"/>
      <c r="AE606" s="198"/>
      <c r="AF606" s="198"/>
    </row>
    <row r="607" spans="1:32">
      <c r="A607" s="158" t="s">
        <v>1305</v>
      </c>
      <c r="B607" s="158"/>
      <c r="C607" s="159" t="s">
        <v>1195</v>
      </c>
      <c r="D607" s="159"/>
      <c r="E607" s="169"/>
      <c r="F607" s="168">
        <f>calcs!C600+calcs!H600+calcs!M600+calcs!R600+calcs!W600+calcs!AB600+calcs!AG600+calcs!AL600+calcs!AQ600+calcs!AV600+calcs!BA600+calcs!BF600</f>
        <v>3.24013258403119</v>
      </c>
      <c r="G607" s="168">
        <f>calcs!D600+calcs!I600+calcs!N600+calcs!S600+calcs!X600+calcs!AC600+calcs!AH600+calcs!AM600+calcs!AR600+calcs!AW600+calcs!BB600+calcs!BG600</f>
        <v>3.35159788552744</v>
      </c>
      <c r="H607" s="168">
        <f>calcs!E600+calcs!J600+calcs!O600+calcs!T600+calcs!Y600+calcs!AD600+calcs!AI600+calcs!AN600+calcs!AS600+calcs!AX600+calcs!BC600+calcs!BH600</f>
        <v>3.52745763699715</v>
      </c>
      <c r="I607" s="168">
        <f>calcs!F600+calcs!K600+calcs!P600+calcs!U600+calcs!Z600+calcs!AE600+calcs!AJ600+calcs!AO600+calcs!AT600+calcs!AY600+calcs!BD600+calcs!BI600</f>
        <v>4.92239268584214</v>
      </c>
      <c r="J607" s="168">
        <f>calcs!G600+calcs!L600+calcs!Q600+calcs!V600+calcs!AA600+calcs!AF600+calcs!AK600+calcs!AP600+calcs!AU600+calcs!AZ600+calcs!BE600+calcs!BJ600</f>
        <v>4.33196144252289</v>
      </c>
      <c r="K607" s="176"/>
      <c r="L607" s="175">
        <f t="shared" si="23"/>
        <v>0.272957214622924</v>
      </c>
      <c r="M607" s="85"/>
      <c r="N607" s="113"/>
      <c r="O607" s="113"/>
      <c r="P607" s="193">
        <f t="shared" si="25"/>
        <v>0.111465301496251</v>
      </c>
      <c r="Q607" s="193">
        <f t="shared" si="25"/>
        <v>0.17585975146971</v>
      </c>
      <c r="R607" s="193">
        <f t="shared" si="25"/>
        <v>1.39493504884499</v>
      </c>
      <c r="S607" s="193">
        <f t="shared" si="24"/>
        <v>-0.590431243319257</v>
      </c>
      <c r="U607" s="193"/>
      <c r="AB607" s="198"/>
      <c r="AC607" s="198"/>
      <c r="AD607" s="198"/>
      <c r="AE607" s="198"/>
      <c r="AF607" s="198"/>
    </row>
    <row r="608" spans="1:32">
      <c r="A608" s="156" t="s">
        <v>1305</v>
      </c>
      <c r="B608" s="156"/>
      <c r="C608" s="157" t="s">
        <v>1197</v>
      </c>
      <c r="D608" s="157"/>
      <c r="E608" s="167"/>
      <c r="F608" s="168">
        <f>calcs!C601+calcs!H601+calcs!M601+calcs!R601+calcs!W601+calcs!AB601+calcs!AG601+calcs!AL601+calcs!AQ601+calcs!AV601+calcs!BA601+calcs!BF601</f>
        <v>8.07847989890676</v>
      </c>
      <c r="G608" s="168">
        <f>calcs!D601+calcs!I601+calcs!N601+calcs!S601+calcs!X601+calcs!AC601+calcs!AH601+calcs!AM601+calcs!AR601+calcs!AW601+calcs!BB601+calcs!BG601</f>
        <v>8.00493366968508</v>
      </c>
      <c r="H608" s="168">
        <f>calcs!E601+calcs!J601+calcs!O601+calcs!T601+calcs!Y601+calcs!AD601+calcs!AI601+calcs!AN601+calcs!AS601+calcs!AX601+calcs!BC601+calcs!BH601</f>
        <v>8.00782323913031</v>
      </c>
      <c r="I608" s="168">
        <f>calcs!F601+calcs!K601+calcs!P601+calcs!U601+calcs!Z601+calcs!AE601+calcs!AJ601+calcs!AO601+calcs!AT601+calcs!AY601+calcs!BD601+calcs!BI601</f>
        <v>9.6623886574196</v>
      </c>
      <c r="J608" s="168">
        <f>calcs!G601+calcs!L601+calcs!Q601+calcs!V601+calcs!AA601+calcs!AF601+calcs!AK601+calcs!AP601+calcs!AU601+calcs!AZ601+calcs!BE601+calcs!BJ601</f>
        <v>9.58889791433002</v>
      </c>
      <c r="K608" s="22"/>
      <c r="L608" s="175">
        <f t="shared" si="23"/>
        <v>0.377604503855813</v>
      </c>
      <c r="M608" s="85"/>
      <c r="N608" s="113"/>
      <c r="O608" s="113"/>
      <c r="P608" s="193">
        <f t="shared" si="25"/>
        <v>-0.0735462292216784</v>
      </c>
      <c r="Q608" s="193">
        <f t="shared" si="25"/>
        <v>0.00288956944523022</v>
      </c>
      <c r="R608" s="193">
        <f t="shared" si="25"/>
        <v>1.65456541828929</v>
      </c>
      <c r="S608" s="193">
        <f t="shared" si="24"/>
        <v>-0.0734907430895895</v>
      </c>
      <c r="U608" s="193"/>
      <c r="AB608" s="198"/>
      <c r="AC608" s="198"/>
      <c r="AD608" s="198"/>
      <c r="AE608" s="198"/>
      <c r="AF608" s="198"/>
    </row>
    <row r="609" spans="1:32">
      <c r="A609" s="158" t="s">
        <v>1305</v>
      </c>
      <c r="B609" s="158"/>
      <c r="C609" s="159" t="s">
        <v>1199</v>
      </c>
      <c r="D609" s="159"/>
      <c r="E609" s="169"/>
      <c r="F609" s="168">
        <f>calcs!C602+calcs!H602+calcs!M602+calcs!R602+calcs!W602+calcs!AB602+calcs!AG602+calcs!AL602+calcs!AQ602+calcs!AV602+calcs!BA602+calcs!BF602</f>
        <v>0.314624665914256</v>
      </c>
      <c r="G609" s="168">
        <f>calcs!D602+calcs!I602+calcs!N602+calcs!S602+calcs!X602+calcs!AC602+calcs!AH602+calcs!AM602+calcs!AR602+calcs!AW602+calcs!BB602+calcs!BG602</f>
        <v>-0.13718198434104</v>
      </c>
      <c r="H609" s="168">
        <f>calcs!E602+calcs!J602+calcs!O602+calcs!T602+calcs!Y602+calcs!AD602+calcs!AI602+calcs!AN602+calcs!AS602+calcs!AX602+calcs!BC602+calcs!BH602</f>
        <v>0.0371550195025492</v>
      </c>
      <c r="I609" s="168">
        <f>calcs!F602+calcs!K602+calcs!P602+calcs!U602+calcs!Z602+calcs!AE602+calcs!AJ602+calcs!AO602+calcs!AT602+calcs!AY602+calcs!BD602+calcs!BI602</f>
        <v>1.22072658243274</v>
      </c>
      <c r="J609" s="168">
        <f>calcs!G602+calcs!L602+calcs!Q602+calcs!V602+calcs!AA602+calcs!AF602+calcs!AK602+calcs!AP602+calcs!AU602+calcs!AZ602+calcs!BE602+calcs!BJ602</f>
        <v>0.93047103007053</v>
      </c>
      <c r="K609" s="176"/>
      <c r="L609" s="175">
        <f t="shared" si="23"/>
        <v>0.153961591039069</v>
      </c>
      <c r="M609" s="85"/>
      <c r="N609" s="113"/>
      <c r="O609" s="113"/>
      <c r="P609" s="193">
        <f t="shared" si="25"/>
        <v>-0.451806650255295</v>
      </c>
      <c r="Q609" s="193">
        <f t="shared" si="25"/>
        <v>0.174337003843589</v>
      </c>
      <c r="R609" s="193">
        <f t="shared" si="25"/>
        <v>1.18357156293019</v>
      </c>
      <c r="S609" s="193">
        <f t="shared" si="24"/>
        <v>-0.290255552362213</v>
      </c>
      <c r="U609" s="193"/>
      <c r="AB609" s="198"/>
      <c r="AC609" s="198"/>
      <c r="AD609" s="198"/>
      <c r="AE609" s="198"/>
      <c r="AF609" s="198"/>
    </row>
    <row r="610" spans="1:32">
      <c r="A610" s="156" t="s">
        <v>1305</v>
      </c>
      <c r="B610" s="156"/>
      <c r="C610" s="157" t="s">
        <v>1201</v>
      </c>
      <c r="D610" s="157"/>
      <c r="E610" s="167"/>
      <c r="F610" s="168">
        <f>calcs!C603+calcs!H603+calcs!M603+calcs!R603+calcs!W603+calcs!AB603+calcs!AG603+calcs!AL603+calcs!AQ603+calcs!AV603+calcs!BA603+calcs!BF603</f>
        <v>-2.47864054069662</v>
      </c>
      <c r="G610" s="168">
        <f>calcs!D603+calcs!I603+calcs!N603+calcs!S603+calcs!X603+calcs!AC603+calcs!AH603+calcs!AM603+calcs!AR603+calcs!AW603+calcs!BB603+calcs!BG603</f>
        <v>-2.64348318479277</v>
      </c>
      <c r="H610" s="168">
        <f>calcs!E603+calcs!J603+calcs!O603+calcs!T603+calcs!Y603+calcs!AD603+calcs!AI603+calcs!AN603+calcs!AS603+calcs!AX603+calcs!BC603+calcs!BH603</f>
        <v>-1.87538850492895</v>
      </c>
      <c r="I610" s="168">
        <f>calcs!F603+calcs!K603+calcs!P603+calcs!U603+calcs!Z603+calcs!AE603+calcs!AJ603+calcs!AO603+calcs!AT603+calcs!AY603+calcs!BD603+calcs!BI603</f>
        <v>-3.04162460476333</v>
      </c>
      <c r="J610" s="168">
        <f>calcs!G603+calcs!L603+calcs!Q603+calcs!V603+calcs!AA603+calcs!AF603+calcs!AK603+calcs!AP603+calcs!AU603+calcs!AZ603+calcs!BE603+calcs!BJ603</f>
        <v>-3.2142554118244</v>
      </c>
      <c r="K610" s="22"/>
      <c r="L610" s="175">
        <f t="shared" si="23"/>
        <v>-0.183903717781945</v>
      </c>
      <c r="M610" s="85"/>
      <c r="N610" s="113"/>
      <c r="O610" s="113"/>
      <c r="P610" s="193">
        <f t="shared" si="25"/>
        <v>-0.164842644096156</v>
      </c>
      <c r="Q610" s="193">
        <f t="shared" si="25"/>
        <v>0.768094679863826</v>
      </c>
      <c r="R610" s="193">
        <f t="shared" si="25"/>
        <v>-1.16623609983439</v>
      </c>
      <c r="S610" s="193">
        <f t="shared" si="24"/>
        <v>-0.172630807061063</v>
      </c>
      <c r="U610" s="193"/>
      <c r="AB610" s="198"/>
      <c r="AC610" s="198"/>
      <c r="AD610" s="198"/>
      <c r="AE610" s="198"/>
      <c r="AF610" s="198"/>
    </row>
    <row r="611" spans="1:32">
      <c r="A611" s="158" t="s">
        <v>1305</v>
      </c>
      <c r="B611" s="158"/>
      <c r="C611" s="159" t="s">
        <v>1203</v>
      </c>
      <c r="D611" s="159"/>
      <c r="E611" s="169"/>
      <c r="F611" s="168">
        <f>calcs!C604+calcs!H604+calcs!M604+calcs!R604+calcs!W604+calcs!AB604+calcs!AG604+calcs!AL604+calcs!AQ604+calcs!AV604+calcs!BA604+calcs!BF604</f>
        <v>3.09514450056108</v>
      </c>
      <c r="G611" s="168">
        <f>calcs!D604+calcs!I604+calcs!N604+calcs!S604+calcs!X604+calcs!AC604+calcs!AH604+calcs!AM604+calcs!AR604+calcs!AW604+calcs!BB604+calcs!BG604</f>
        <v>3.35903878017013</v>
      </c>
      <c r="H611" s="168">
        <f>calcs!E604+calcs!J604+calcs!O604+calcs!T604+calcs!Y604+calcs!AD604+calcs!AI604+calcs!AN604+calcs!AS604+calcs!AX604+calcs!BC604+calcs!BH604</f>
        <v>3.51716294382519</v>
      </c>
      <c r="I611" s="168">
        <f>calcs!F604+calcs!K604+calcs!P604+calcs!U604+calcs!Z604+calcs!AE604+calcs!AJ604+calcs!AO604+calcs!AT604+calcs!AY604+calcs!BD604+calcs!BI604</f>
        <v>4.68221491409083</v>
      </c>
      <c r="J611" s="168">
        <f>calcs!G604+calcs!L604+calcs!Q604+calcs!V604+calcs!AA604+calcs!AF604+calcs!AK604+calcs!AP604+calcs!AU604+calcs!AZ604+calcs!BE604+calcs!BJ604</f>
        <v>4.3195819205736</v>
      </c>
      <c r="K611" s="176"/>
      <c r="L611" s="175">
        <f t="shared" si="23"/>
        <v>0.306109355003129</v>
      </c>
      <c r="M611" s="85"/>
      <c r="N611" s="113"/>
      <c r="O611" s="113"/>
      <c r="P611" s="193">
        <f t="shared" si="25"/>
        <v>0.263894279609051</v>
      </c>
      <c r="Q611" s="193">
        <f t="shared" si="25"/>
        <v>0.158124163655063</v>
      </c>
      <c r="R611" s="193">
        <f t="shared" si="25"/>
        <v>1.16505197026563</v>
      </c>
      <c r="S611" s="193">
        <f t="shared" si="24"/>
        <v>-0.36263299351723</v>
      </c>
      <c r="U611" s="193"/>
      <c r="AB611" s="198"/>
      <c r="AC611" s="198"/>
      <c r="AD611" s="198"/>
      <c r="AE611" s="198"/>
      <c r="AF611" s="198"/>
    </row>
    <row r="612" spans="1:32">
      <c r="A612" s="156" t="s">
        <v>1305</v>
      </c>
      <c r="B612" s="156"/>
      <c r="C612" s="157" t="s">
        <v>1205</v>
      </c>
      <c r="D612" s="157"/>
      <c r="E612" s="167"/>
      <c r="F612" s="168">
        <f>calcs!C605+calcs!H605+calcs!M605+calcs!R605+calcs!W605+calcs!AB605+calcs!AG605+calcs!AL605+calcs!AQ605+calcs!AV605+calcs!BA605+calcs!BF605</f>
        <v>4.25031897359312</v>
      </c>
      <c r="G612" s="168">
        <f>calcs!D605+calcs!I605+calcs!N605+calcs!S605+calcs!X605+calcs!AC605+calcs!AH605+calcs!AM605+calcs!AR605+calcs!AW605+calcs!BB605+calcs!BG605</f>
        <v>4.45280429155269</v>
      </c>
      <c r="H612" s="168">
        <f>calcs!E605+calcs!J605+calcs!O605+calcs!T605+calcs!Y605+calcs!AD605+calcs!AI605+calcs!AN605+calcs!AS605+calcs!AX605+calcs!BC605+calcs!BH605</f>
        <v>4.1733715189536</v>
      </c>
      <c r="I612" s="168">
        <f>calcs!F605+calcs!K605+calcs!P605+calcs!U605+calcs!Z605+calcs!AE605+calcs!AJ605+calcs!AO605+calcs!AT605+calcs!AY605+calcs!BD605+calcs!BI605</f>
        <v>4.23143602743775</v>
      </c>
      <c r="J612" s="168">
        <f>calcs!G605+calcs!L605+calcs!Q605+calcs!V605+calcs!AA605+calcs!AF605+calcs!AK605+calcs!AP605+calcs!AU605+calcs!AZ605+calcs!BE605+calcs!BJ605</f>
        <v>4.96518994946241</v>
      </c>
      <c r="K612" s="22"/>
      <c r="L612" s="175">
        <f t="shared" si="23"/>
        <v>0.178717743967321</v>
      </c>
      <c r="M612" s="85"/>
      <c r="N612" s="113"/>
      <c r="O612" s="113"/>
      <c r="P612" s="193">
        <f t="shared" si="25"/>
        <v>0.202485317959566</v>
      </c>
      <c r="Q612" s="193">
        <f t="shared" si="25"/>
        <v>-0.27943277259909</v>
      </c>
      <c r="R612" s="193">
        <f t="shared" si="25"/>
        <v>0.0580645084841507</v>
      </c>
      <c r="S612" s="193">
        <f t="shared" si="24"/>
        <v>0.733753922024659</v>
      </c>
      <c r="U612" s="193"/>
      <c r="AB612" s="198"/>
      <c r="AC612" s="198"/>
      <c r="AD612" s="198"/>
      <c r="AE612" s="198"/>
      <c r="AF612" s="198"/>
    </row>
    <row r="613" spans="1:32">
      <c r="A613" s="158" t="s">
        <v>1305</v>
      </c>
      <c r="B613" s="158"/>
      <c r="C613" s="159" t="s">
        <v>1207</v>
      </c>
      <c r="D613" s="159"/>
      <c r="E613" s="169"/>
      <c r="F613" s="168">
        <f>calcs!C606+calcs!H606+calcs!M606+calcs!R606+calcs!W606+calcs!AB606+calcs!AG606+calcs!AL606+calcs!AQ606+calcs!AV606+calcs!BA606+calcs!BF606</f>
        <v>7.0299071014557</v>
      </c>
      <c r="G613" s="168">
        <f>calcs!D606+calcs!I606+calcs!N606+calcs!S606+calcs!X606+calcs!AC606+calcs!AH606+calcs!AM606+calcs!AR606+calcs!AW606+calcs!BB606+calcs!BG606</f>
        <v>6.61912197494735</v>
      </c>
      <c r="H613" s="168">
        <f>calcs!E606+calcs!J606+calcs!O606+calcs!T606+calcs!Y606+calcs!AD606+calcs!AI606+calcs!AN606+calcs!AS606+calcs!AX606+calcs!BC606+calcs!BH606</f>
        <v>6.43564171762291</v>
      </c>
      <c r="I613" s="168">
        <f>calcs!F606+calcs!K606+calcs!P606+calcs!U606+calcs!Z606+calcs!AE606+calcs!AJ606+calcs!AO606+calcs!AT606+calcs!AY606+calcs!BD606+calcs!BI606</f>
        <v>7.48431414801753</v>
      </c>
      <c r="J613" s="168">
        <f>calcs!G606+calcs!L606+calcs!Q606+calcs!V606+calcs!AA606+calcs!AF606+calcs!AK606+calcs!AP606+calcs!AU606+calcs!AZ606+calcs!BE606+calcs!BJ606</f>
        <v>7.30729696916563</v>
      </c>
      <c r="K613" s="176"/>
      <c r="L613" s="175">
        <f t="shared" si="23"/>
        <v>0.0693474669274832</v>
      </c>
      <c r="M613" s="85"/>
      <c r="N613" s="113"/>
      <c r="O613" s="113"/>
      <c r="P613" s="193">
        <f t="shared" si="25"/>
        <v>-0.410785126508345</v>
      </c>
      <c r="Q613" s="193">
        <f t="shared" si="25"/>
        <v>-0.183480257324446</v>
      </c>
      <c r="R613" s="193">
        <f t="shared" si="25"/>
        <v>1.04867243039462</v>
      </c>
      <c r="S613" s="193">
        <f t="shared" si="24"/>
        <v>-0.177017178851901</v>
      </c>
      <c r="U613" s="193"/>
      <c r="AB613" s="198"/>
      <c r="AC613" s="198"/>
      <c r="AD613" s="198"/>
      <c r="AE613" s="198"/>
      <c r="AF613" s="198"/>
    </row>
    <row r="614" spans="1:32">
      <c r="A614" s="156" t="s">
        <v>1305</v>
      </c>
      <c r="B614" s="156"/>
      <c r="C614" s="157" t="s">
        <v>1209</v>
      </c>
      <c r="D614" s="157"/>
      <c r="E614" s="167"/>
      <c r="F614" s="168">
        <f>calcs!C607+calcs!H607+calcs!M607+calcs!R607+calcs!W607+calcs!AB607+calcs!AG607+calcs!AL607+calcs!AQ607+calcs!AV607+calcs!BA607+calcs!BF607</f>
        <v>9.00788736823626</v>
      </c>
      <c r="G614" s="168">
        <f>calcs!D607+calcs!I607+calcs!N607+calcs!S607+calcs!X607+calcs!AC607+calcs!AH607+calcs!AM607+calcs!AR607+calcs!AW607+calcs!BB607+calcs!BG607</f>
        <v>9.91750750143183</v>
      </c>
      <c r="H614" s="168">
        <f>calcs!E607+calcs!J607+calcs!O607+calcs!T607+calcs!Y607+calcs!AD607+calcs!AI607+calcs!AN607+calcs!AS607+calcs!AX607+calcs!BC607+calcs!BH607</f>
        <v>9.58361857579209</v>
      </c>
      <c r="I614" s="168">
        <f>calcs!F607+calcs!K607+calcs!P607+calcs!U607+calcs!Z607+calcs!AE607+calcs!AJ607+calcs!AO607+calcs!AT607+calcs!AY607+calcs!BD607+calcs!BI607</f>
        <v>11.0600882374154</v>
      </c>
      <c r="J614" s="168">
        <f>calcs!G607+calcs!L607+calcs!Q607+calcs!V607+calcs!AA607+calcs!AF607+calcs!AK607+calcs!AP607+calcs!AU607+calcs!AZ607+calcs!BE607+calcs!BJ607</f>
        <v>10.9136814731425</v>
      </c>
      <c r="K614" s="22"/>
      <c r="L614" s="175">
        <f t="shared" si="23"/>
        <v>0.476448526226567</v>
      </c>
      <c r="M614" s="85"/>
      <c r="N614" s="113"/>
      <c r="O614" s="113"/>
      <c r="P614" s="193">
        <f t="shared" si="25"/>
        <v>0.909620133195574</v>
      </c>
      <c r="Q614" s="193">
        <f t="shared" si="25"/>
        <v>-0.333888925639741</v>
      </c>
      <c r="R614" s="193">
        <f t="shared" si="25"/>
        <v>1.47646966162334</v>
      </c>
      <c r="S614" s="193">
        <f t="shared" si="24"/>
        <v>-0.146406764272903</v>
      </c>
      <c r="U614" s="193"/>
      <c r="AB614" s="198"/>
      <c r="AC614" s="198"/>
      <c r="AD614" s="198"/>
      <c r="AE614" s="198"/>
      <c r="AF614" s="198"/>
    </row>
    <row r="615" spans="1:32">
      <c r="A615" s="158" t="s">
        <v>1305</v>
      </c>
      <c r="B615" s="158"/>
      <c r="C615" s="159" t="s">
        <v>1211</v>
      </c>
      <c r="D615" s="159"/>
      <c r="E615" s="169"/>
      <c r="F615" s="168">
        <f>calcs!C608+calcs!H608+calcs!M608+calcs!R608+calcs!W608+calcs!AB608+calcs!AG608+calcs!AL608+calcs!AQ608+calcs!AV608+calcs!BA608+calcs!BF608</f>
        <v>-1.25909124959929</v>
      </c>
      <c r="G615" s="168">
        <f>calcs!D608+calcs!I608+calcs!N608+calcs!S608+calcs!X608+calcs!AC608+calcs!AH608+calcs!AM608+calcs!AR608+calcs!AW608+calcs!BB608+calcs!BG608</f>
        <v>-1.74578940691683</v>
      </c>
      <c r="H615" s="168">
        <f>calcs!E608+calcs!J608+calcs!O608+calcs!T608+calcs!Y608+calcs!AD608+calcs!AI608+calcs!AN608+calcs!AS608+calcs!AX608+calcs!BC608+calcs!BH608</f>
        <v>-1.66632315560177</v>
      </c>
      <c r="I615" s="168">
        <f>calcs!F608+calcs!K608+calcs!P608+calcs!U608+calcs!Z608+calcs!AE608+calcs!AJ608+calcs!AO608+calcs!AT608+calcs!AY608+calcs!BD608+calcs!BI608</f>
        <v>-2.17466948052464</v>
      </c>
      <c r="J615" s="168">
        <f>calcs!G608+calcs!L608+calcs!Q608+calcs!V608+calcs!AA608+calcs!AF608+calcs!AK608+calcs!AP608+calcs!AU608+calcs!AZ608+calcs!BE608+calcs!BJ608</f>
        <v>-1.38690361380956</v>
      </c>
      <c r="K615" s="176"/>
      <c r="L615" s="175">
        <f t="shared" si="23"/>
        <v>-0.0319530910525685</v>
      </c>
      <c r="M615" s="85"/>
      <c r="N615" s="113"/>
      <c r="O615" s="113"/>
      <c r="P615" s="193">
        <f t="shared" si="25"/>
        <v>-0.486698157317544</v>
      </c>
      <c r="Q615" s="193">
        <f t="shared" si="25"/>
        <v>0.0794662513150657</v>
      </c>
      <c r="R615" s="193">
        <f t="shared" si="25"/>
        <v>-0.508346324922876</v>
      </c>
      <c r="S615" s="193">
        <f t="shared" si="24"/>
        <v>0.78776586671508</v>
      </c>
      <c r="U615" s="193"/>
      <c r="AB615" s="198"/>
      <c r="AC615" s="198"/>
      <c r="AD615" s="198"/>
      <c r="AE615" s="198"/>
      <c r="AF615" s="198"/>
    </row>
    <row r="616" spans="1:32">
      <c r="A616" s="156" t="s">
        <v>1305</v>
      </c>
      <c r="B616" s="156"/>
      <c r="C616" s="157" t="s">
        <v>1213</v>
      </c>
      <c r="D616" s="157"/>
      <c r="E616" s="167"/>
      <c r="F616" s="168">
        <f>calcs!C609+calcs!H609+calcs!M609+calcs!R609+calcs!W609+calcs!AB609+calcs!AG609+calcs!AL609+calcs!AQ609+calcs!AV609+calcs!BA609+calcs!BF609</f>
        <v>6.52346739274943</v>
      </c>
      <c r="G616" s="168">
        <f>calcs!D609+calcs!I609+calcs!N609+calcs!S609+calcs!X609+calcs!AC609+calcs!AH609+calcs!AM609+calcs!AR609+calcs!AW609+calcs!BB609+calcs!BG609</f>
        <v>5.86983206375606</v>
      </c>
      <c r="H616" s="168">
        <f>calcs!E609+calcs!J609+calcs!O609+calcs!T609+calcs!Y609+calcs!AD609+calcs!AI609+calcs!AN609+calcs!AS609+calcs!AX609+calcs!BC609+calcs!BH609</f>
        <v>6.79994785640149</v>
      </c>
      <c r="I616" s="168">
        <f>calcs!F609+calcs!K609+calcs!P609+calcs!U609+calcs!Z609+calcs!AE609+calcs!AJ609+calcs!AO609+calcs!AT609+calcs!AY609+calcs!BD609+calcs!BI609</f>
        <v>6.78610401098921</v>
      </c>
      <c r="J616" s="168">
        <f>calcs!G609+calcs!L609+calcs!Q609+calcs!V609+calcs!AA609+calcs!AF609+calcs!AK609+calcs!AP609+calcs!AU609+calcs!AZ609+calcs!BE609+calcs!BJ609</f>
        <v>6.96343445329567</v>
      </c>
      <c r="K616" s="22"/>
      <c r="L616" s="175">
        <f t="shared" si="23"/>
        <v>0.109991765136559</v>
      </c>
      <c r="M616" s="85"/>
      <c r="N616" s="113"/>
      <c r="O616" s="113"/>
      <c r="P616" s="193">
        <f t="shared" si="25"/>
        <v>-0.653635328993373</v>
      </c>
      <c r="Q616" s="193">
        <f t="shared" si="25"/>
        <v>0.930115792645426</v>
      </c>
      <c r="R616" s="193">
        <f t="shared" si="25"/>
        <v>-0.0138438454122811</v>
      </c>
      <c r="S616" s="193">
        <f t="shared" si="24"/>
        <v>0.177330442306464</v>
      </c>
      <c r="U616" s="193"/>
      <c r="AB616" s="198"/>
      <c r="AC616" s="198"/>
      <c r="AD616" s="198"/>
      <c r="AE616" s="198"/>
      <c r="AF616" s="198"/>
    </row>
    <row r="617" spans="1:32">
      <c r="A617" s="158" t="s">
        <v>1305</v>
      </c>
      <c r="B617" s="158"/>
      <c r="C617" s="159" t="s">
        <v>1215</v>
      </c>
      <c r="D617" s="159"/>
      <c r="E617" s="169"/>
      <c r="F617" s="168">
        <f>calcs!C610+calcs!H610+calcs!M610+calcs!R610+calcs!W610+calcs!AB610+calcs!AG610+calcs!AL610+calcs!AQ610+calcs!AV610+calcs!BA610+calcs!BF610</f>
        <v>3.37713632023305</v>
      </c>
      <c r="G617" s="168">
        <f>calcs!D610+calcs!I610+calcs!N610+calcs!S610+calcs!X610+calcs!AC610+calcs!AH610+calcs!AM610+calcs!AR610+calcs!AW610+calcs!BB610+calcs!BG610</f>
        <v>3.14284000179645</v>
      </c>
      <c r="H617" s="168">
        <f>calcs!E610+calcs!J610+calcs!O610+calcs!T610+calcs!Y610+calcs!AD610+calcs!AI610+calcs!AN610+calcs!AS610+calcs!AX610+calcs!BC610+calcs!BH610</f>
        <v>3.04302199986979</v>
      </c>
      <c r="I617" s="168">
        <f>calcs!F610+calcs!K610+calcs!P610+calcs!U610+calcs!Z610+calcs!AE610+calcs!AJ610+calcs!AO610+calcs!AT610+calcs!AY610+calcs!BD610+calcs!BI610</f>
        <v>3.85177553407994</v>
      </c>
      <c r="J617" s="168">
        <f>calcs!G610+calcs!L610+calcs!Q610+calcs!V610+calcs!AA610+calcs!AF610+calcs!AK610+calcs!AP610+calcs!AU610+calcs!AZ610+calcs!BE610+calcs!BJ610</f>
        <v>2.77042224197079</v>
      </c>
      <c r="K617" s="176"/>
      <c r="L617" s="175">
        <f t="shared" si="23"/>
        <v>-0.151678519565566</v>
      </c>
      <c r="M617" s="85"/>
      <c r="N617" s="113"/>
      <c r="O617" s="113"/>
      <c r="P617" s="193">
        <f t="shared" si="25"/>
        <v>-0.234296318436595</v>
      </c>
      <c r="Q617" s="193">
        <f t="shared" si="25"/>
        <v>-0.0998180019266677</v>
      </c>
      <c r="R617" s="193">
        <f t="shared" si="25"/>
        <v>0.808753534210157</v>
      </c>
      <c r="S617" s="193">
        <f t="shared" si="24"/>
        <v>-1.08135329210916</v>
      </c>
      <c r="U617" s="193"/>
      <c r="AB617" s="198"/>
      <c r="AC617" s="198"/>
      <c r="AD617" s="198"/>
      <c r="AE617" s="198"/>
      <c r="AF617" s="198"/>
    </row>
    <row r="618" spans="1:32">
      <c r="A618" s="156" t="s">
        <v>1305</v>
      </c>
      <c r="B618" s="156"/>
      <c r="C618" s="157" t="s">
        <v>1217</v>
      </c>
      <c r="D618" s="157"/>
      <c r="E618" s="167"/>
      <c r="F618" s="168">
        <f>calcs!C611+calcs!H611+calcs!M611+calcs!R611+calcs!W611+calcs!AB611+calcs!AG611+calcs!AL611+calcs!AQ611+calcs!AV611+calcs!BA611+calcs!BF611</f>
        <v>4.33149555263521</v>
      </c>
      <c r="G618" s="168">
        <f>calcs!D611+calcs!I611+calcs!N611+calcs!S611+calcs!X611+calcs!AC611+calcs!AH611+calcs!AM611+calcs!AR611+calcs!AW611+calcs!BB611+calcs!BG611</f>
        <v>4.70404660001934</v>
      </c>
      <c r="H618" s="168">
        <f>calcs!E611+calcs!J611+calcs!O611+calcs!T611+calcs!Y611+calcs!AD611+calcs!AI611+calcs!AN611+calcs!AS611+calcs!AX611+calcs!BC611+calcs!BH611</f>
        <v>3.57220869970961</v>
      </c>
      <c r="I618" s="168">
        <f>calcs!F611+calcs!K611+calcs!P611+calcs!U611+calcs!Z611+calcs!AE611+calcs!AJ611+calcs!AO611+calcs!AT611+calcs!AY611+calcs!BD611+calcs!BI611</f>
        <v>5.56601747398836</v>
      </c>
      <c r="J618" s="168">
        <f>calcs!G611+calcs!L611+calcs!Q611+calcs!V611+calcs!AA611+calcs!AF611+calcs!AK611+calcs!AP611+calcs!AU611+calcs!AZ611+calcs!BE611+calcs!BJ611</f>
        <v>5.53728784475675</v>
      </c>
      <c r="K618" s="22"/>
      <c r="L618" s="175">
        <f t="shared" si="23"/>
        <v>0.301448073030386</v>
      </c>
      <c r="M618" s="85"/>
      <c r="N618" s="113"/>
      <c r="O618" s="113"/>
      <c r="P618" s="193">
        <f t="shared" si="25"/>
        <v>0.372551047384132</v>
      </c>
      <c r="Q618" s="193">
        <f t="shared" si="25"/>
        <v>-1.13183790030973</v>
      </c>
      <c r="R618" s="193">
        <f t="shared" si="25"/>
        <v>1.99380877427875</v>
      </c>
      <c r="S618" s="193">
        <f t="shared" si="24"/>
        <v>-0.0287296292316048</v>
      </c>
      <c r="U618" s="193"/>
      <c r="AB618" s="198"/>
      <c r="AC618" s="198"/>
      <c r="AD618" s="198"/>
      <c r="AE618" s="198"/>
      <c r="AF618" s="198"/>
    </row>
    <row r="619" spans="1:32">
      <c r="A619" s="158" t="s">
        <v>1307</v>
      </c>
      <c r="B619" s="158"/>
      <c r="C619" s="159" t="s">
        <v>1219</v>
      </c>
      <c r="D619" s="159"/>
      <c r="E619" s="169"/>
      <c r="F619" s="168">
        <f>calcs!C612+calcs!H612+calcs!M612+calcs!R612+calcs!W612+calcs!AB612+calcs!AG612+calcs!AL612+calcs!AQ612+calcs!AV612+calcs!BA612+calcs!BF612</f>
        <v>6.14540736044715</v>
      </c>
      <c r="G619" s="168">
        <f>calcs!D612+calcs!I612+calcs!N612+calcs!S612+calcs!X612+calcs!AC612+calcs!AH612+calcs!AM612+calcs!AR612+calcs!AW612+calcs!BB612+calcs!BG612</f>
        <v>6.27523357852567</v>
      </c>
      <c r="H619" s="168">
        <f>calcs!E612+calcs!J612+calcs!O612+calcs!T612+calcs!Y612+calcs!AD612+calcs!AI612+calcs!AN612+calcs!AS612+calcs!AX612+calcs!BC612+calcs!BH612</f>
        <v>6.26956847397715</v>
      </c>
      <c r="I619" s="168">
        <f>calcs!F612+calcs!K612+calcs!P612+calcs!U612+calcs!Z612+calcs!AE612+calcs!AJ612+calcs!AO612+calcs!AT612+calcs!AY612+calcs!BD612+calcs!BI612</f>
        <v>7.2443486685643</v>
      </c>
      <c r="J619" s="168">
        <f>calcs!G612+calcs!L612+calcs!Q612+calcs!V612+calcs!AA612+calcs!AF612+calcs!AK612+calcs!AP612+calcs!AU612+calcs!AZ612+calcs!BE612+calcs!BJ612</f>
        <v>6.92311450606503</v>
      </c>
      <c r="K619" s="176"/>
      <c r="L619" s="175">
        <f t="shared" si="23"/>
        <v>0.194426786404472</v>
      </c>
      <c r="M619" s="85"/>
      <c r="N619" s="113"/>
      <c r="O619" s="113"/>
      <c r="P619" s="193">
        <f t="shared" si="25"/>
        <v>0.129826218078523</v>
      </c>
      <c r="Q619" s="193">
        <f t="shared" si="25"/>
        <v>-0.00566510454851699</v>
      </c>
      <c r="R619" s="193">
        <f t="shared" si="25"/>
        <v>0.974780194587146</v>
      </c>
      <c r="S619" s="193">
        <f t="shared" si="24"/>
        <v>-0.321234162499266</v>
      </c>
      <c r="U619" s="193"/>
      <c r="AB619" s="198"/>
      <c r="AC619" s="198"/>
      <c r="AD619" s="198"/>
      <c r="AE619" s="198"/>
      <c r="AF619" s="198"/>
    </row>
    <row r="620" spans="1:32">
      <c r="A620" s="156" t="s">
        <v>1307</v>
      </c>
      <c r="B620" s="156"/>
      <c r="C620" s="157" t="s">
        <v>1221</v>
      </c>
      <c r="D620" s="157"/>
      <c r="E620" s="167"/>
      <c r="F620" s="168">
        <f>calcs!C613+calcs!H613+calcs!M613+calcs!R613+calcs!W613+calcs!AB613+calcs!AG613+calcs!AL613+calcs!AQ613+calcs!AV613+calcs!BA613+calcs!BF613</f>
        <v>1.45564020151641</v>
      </c>
      <c r="G620" s="168">
        <f>calcs!D613+calcs!I613+calcs!N613+calcs!S613+calcs!X613+calcs!AC613+calcs!AH613+calcs!AM613+calcs!AR613+calcs!AW613+calcs!BB613+calcs!BG613</f>
        <v>1.59081880315426</v>
      </c>
      <c r="H620" s="168">
        <f>calcs!E613+calcs!J613+calcs!O613+calcs!T613+calcs!Y613+calcs!AD613+calcs!AI613+calcs!AN613+calcs!AS613+calcs!AX613+calcs!BC613+calcs!BH613</f>
        <v>1.68197227859087</v>
      </c>
      <c r="I620" s="168">
        <f>calcs!F613+calcs!K613+calcs!P613+calcs!U613+calcs!Z613+calcs!AE613+calcs!AJ613+calcs!AO613+calcs!AT613+calcs!AY613+calcs!BD613+calcs!BI613</f>
        <v>2.41961802385232</v>
      </c>
      <c r="J620" s="168">
        <f>calcs!G613+calcs!L613+calcs!Q613+calcs!V613+calcs!AA613+calcs!AF613+calcs!AK613+calcs!AP613+calcs!AU613+calcs!AZ613+calcs!BE613+calcs!BJ613</f>
        <v>1.43269432123422</v>
      </c>
      <c r="K620" s="22"/>
      <c r="L620" s="175">
        <f t="shared" si="23"/>
        <v>-0.00573647007054856</v>
      </c>
      <c r="M620" s="85"/>
      <c r="N620" s="113"/>
      <c r="O620" s="113"/>
      <c r="P620" s="193">
        <f t="shared" si="25"/>
        <v>0.135178601637844</v>
      </c>
      <c r="Q620" s="193">
        <f t="shared" si="25"/>
        <v>0.0911534754366117</v>
      </c>
      <c r="R620" s="193">
        <f t="shared" si="25"/>
        <v>0.737645745261447</v>
      </c>
      <c r="S620" s="193">
        <f t="shared" si="24"/>
        <v>-0.986923702618097</v>
      </c>
      <c r="U620" s="193"/>
      <c r="AB620" s="198"/>
      <c r="AC620" s="198"/>
      <c r="AD620" s="198"/>
      <c r="AE620" s="198"/>
      <c r="AF620" s="198"/>
    </row>
    <row r="621" spans="1:32">
      <c r="A621" s="158" t="s">
        <v>1307</v>
      </c>
      <c r="B621" s="158"/>
      <c r="C621" s="159" t="s">
        <v>1223</v>
      </c>
      <c r="D621" s="159"/>
      <c r="E621" s="169"/>
      <c r="F621" s="168">
        <f>calcs!C614+calcs!H614+calcs!M614+calcs!R614+calcs!W614+calcs!AB614+calcs!AG614+calcs!AL614+calcs!AQ614+calcs!AV614+calcs!BA614+calcs!BF614</f>
        <v>4.93339566669888</v>
      </c>
      <c r="G621" s="168">
        <f>calcs!D614+calcs!I614+calcs!N614+calcs!S614+calcs!X614+calcs!AC614+calcs!AH614+calcs!AM614+calcs!AR614+calcs!AW614+calcs!BB614+calcs!BG614</f>
        <v>4.23979156925725</v>
      </c>
      <c r="H621" s="168">
        <f>calcs!E614+calcs!J614+calcs!O614+calcs!T614+calcs!Y614+calcs!AD614+calcs!AI614+calcs!AN614+calcs!AS614+calcs!AX614+calcs!BC614+calcs!BH614</f>
        <v>3.97884543701283</v>
      </c>
      <c r="I621" s="168">
        <f>calcs!F614+calcs!K614+calcs!P614+calcs!U614+calcs!Z614+calcs!AE614+calcs!AJ614+calcs!AO614+calcs!AT614+calcs!AY614+calcs!BD614+calcs!BI614</f>
        <v>5.14017210006634</v>
      </c>
      <c r="J621" s="168">
        <f>calcs!G614+calcs!L614+calcs!Q614+calcs!V614+calcs!AA614+calcs!AF614+calcs!AK614+calcs!AP614+calcs!AU614+calcs!AZ614+calcs!BE614+calcs!BJ614</f>
        <v>4.32599596023454</v>
      </c>
      <c r="K621" s="176"/>
      <c r="L621" s="175">
        <f t="shared" si="23"/>
        <v>-0.151849926616084</v>
      </c>
      <c r="M621" s="85"/>
      <c r="N621" s="113"/>
      <c r="O621" s="113"/>
      <c r="P621" s="193">
        <f t="shared" si="25"/>
        <v>-0.693604097441628</v>
      </c>
      <c r="Q621" s="193">
        <f t="shared" si="25"/>
        <v>-0.260946132244424</v>
      </c>
      <c r="R621" s="193">
        <f t="shared" si="25"/>
        <v>1.16132666305351</v>
      </c>
      <c r="S621" s="193">
        <f t="shared" si="24"/>
        <v>-0.814176139831797</v>
      </c>
      <c r="U621" s="193"/>
      <c r="AB621" s="198"/>
      <c r="AC621" s="198"/>
      <c r="AD621" s="198"/>
      <c r="AE621" s="198"/>
      <c r="AF621" s="198"/>
    </row>
    <row r="622" spans="1:32">
      <c r="A622" s="156" t="s">
        <v>1307</v>
      </c>
      <c r="B622" s="156"/>
      <c r="C622" s="157" t="s">
        <v>1225</v>
      </c>
      <c r="D622" s="157"/>
      <c r="E622" s="167"/>
      <c r="F622" s="168">
        <f>calcs!C615+calcs!H615+calcs!M615+calcs!R615+calcs!W615+calcs!AB615+calcs!AG615+calcs!AL615+calcs!AQ615+calcs!AV615+calcs!BA615+calcs!BF615</f>
        <v>-7.47117636742924</v>
      </c>
      <c r="G622" s="168">
        <f>calcs!D615+calcs!I615+calcs!N615+calcs!S615+calcs!X615+calcs!AC615+calcs!AH615+calcs!AM615+calcs!AR615+calcs!AW615+calcs!BB615+calcs!BG615</f>
        <v>-7.1104238951472</v>
      </c>
      <c r="H622" s="168">
        <f>calcs!E615+calcs!J615+calcs!O615+calcs!T615+calcs!Y615+calcs!AD615+calcs!AI615+calcs!AN615+calcs!AS615+calcs!AX615+calcs!BC615+calcs!BH615</f>
        <v>-7.10835486113337</v>
      </c>
      <c r="I622" s="168">
        <f>calcs!F615+calcs!K615+calcs!P615+calcs!U615+calcs!Z615+calcs!AE615+calcs!AJ615+calcs!AO615+calcs!AT615+calcs!AY615+calcs!BD615+calcs!BI615</f>
        <v>-7.47092699032928</v>
      </c>
      <c r="J622" s="168">
        <f>calcs!G615+calcs!L615+calcs!Q615+calcs!V615+calcs!AA615+calcs!AF615+calcs!AK615+calcs!AP615+calcs!AU615+calcs!AZ615+calcs!BE615+calcs!BJ615</f>
        <v>-8.28432039272826</v>
      </c>
      <c r="K622" s="22"/>
      <c r="L622" s="175">
        <f t="shared" si="23"/>
        <v>-0.203286006324755</v>
      </c>
      <c r="M622" s="85"/>
      <c r="N622" s="113"/>
      <c r="O622" s="113"/>
      <c r="P622" s="193">
        <f t="shared" si="25"/>
        <v>0.360752472282037</v>
      </c>
      <c r="Q622" s="193">
        <f t="shared" si="25"/>
        <v>0.00206903401382874</v>
      </c>
      <c r="R622" s="193">
        <f t="shared" si="25"/>
        <v>-0.362572129195902</v>
      </c>
      <c r="S622" s="193">
        <f t="shared" si="24"/>
        <v>-0.813393402398986</v>
      </c>
      <c r="U622" s="193"/>
      <c r="AB622" s="198"/>
      <c r="AC622" s="198"/>
      <c r="AD622" s="198"/>
      <c r="AE622" s="198"/>
      <c r="AF622" s="198"/>
    </row>
    <row r="623" spans="1:32">
      <c r="A623" s="158" t="s">
        <v>1307</v>
      </c>
      <c r="B623" s="158"/>
      <c r="C623" s="159" t="s">
        <v>1227</v>
      </c>
      <c r="D623" s="159"/>
      <c r="E623" s="169"/>
      <c r="F623" s="168">
        <f>calcs!C616+calcs!H616+calcs!M616+calcs!R616+calcs!W616+calcs!AB616+calcs!AG616+calcs!AL616+calcs!AQ616+calcs!AV616+calcs!BA616+calcs!BF616</f>
        <v>-13.290207423197</v>
      </c>
      <c r="G623" s="168">
        <f>calcs!D616+calcs!I616+calcs!N616+calcs!S616+calcs!X616+calcs!AC616+calcs!AH616+calcs!AM616+calcs!AR616+calcs!AW616+calcs!BB616+calcs!BG616</f>
        <v>-14.3076159449276</v>
      </c>
      <c r="H623" s="168">
        <f>calcs!E616+calcs!J616+calcs!O616+calcs!T616+calcs!Y616+calcs!AD616+calcs!AI616+calcs!AN616+calcs!AS616+calcs!AX616+calcs!BC616+calcs!BH616</f>
        <v>-14.5736729912905</v>
      </c>
      <c r="I623" s="168">
        <f>calcs!F616+calcs!K616+calcs!P616+calcs!U616+calcs!Z616+calcs!AE616+calcs!AJ616+calcs!AO616+calcs!AT616+calcs!AY616+calcs!BD616+calcs!BI616</f>
        <v>-13.755637062289</v>
      </c>
      <c r="J623" s="168">
        <f>calcs!G616+calcs!L616+calcs!Q616+calcs!V616+calcs!AA616+calcs!AF616+calcs!AK616+calcs!AP616+calcs!AU616+calcs!AZ616+calcs!BE616+calcs!BJ616</f>
        <v>-14.3141337289171</v>
      </c>
      <c r="K623" s="176"/>
      <c r="L623" s="175">
        <f t="shared" si="23"/>
        <v>-0.25598157643001</v>
      </c>
      <c r="M623" s="85"/>
      <c r="N623" s="113"/>
      <c r="O623" s="113"/>
      <c r="P623" s="193">
        <f t="shared" si="25"/>
        <v>-1.01740852173054</v>
      </c>
      <c r="Q623" s="193">
        <f t="shared" si="25"/>
        <v>-0.266057046362917</v>
      </c>
      <c r="R623" s="193">
        <f t="shared" si="25"/>
        <v>0.818035929001518</v>
      </c>
      <c r="S623" s="193">
        <f t="shared" si="24"/>
        <v>-0.558496666628098</v>
      </c>
      <c r="U623" s="193"/>
      <c r="AB623" s="198"/>
      <c r="AC623" s="198"/>
      <c r="AD623" s="198"/>
      <c r="AE623" s="198"/>
      <c r="AF623" s="198"/>
    </row>
    <row r="624" spans="1:32">
      <c r="A624" s="156" t="s">
        <v>1307</v>
      </c>
      <c r="B624" s="156"/>
      <c r="C624" s="157" t="s">
        <v>1229</v>
      </c>
      <c r="D624" s="157"/>
      <c r="E624" s="167"/>
      <c r="F624" s="168">
        <f>calcs!C617+calcs!H617+calcs!M617+calcs!R617+calcs!W617+calcs!AB617+calcs!AG617+calcs!AL617+calcs!AQ617+calcs!AV617+calcs!BA617+calcs!BF617</f>
        <v>-6.95628625366582</v>
      </c>
      <c r="G624" s="168">
        <f>calcs!D617+calcs!I617+calcs!N617+calcs!S617+calcs!X617+calcs!AC617+calcs!AH617+calcs!AM617+calcs!AR617+calcs!AW617+calcs!BB617+calcs!BG617</f>
        <v>-7.66686232696086</v>
      </c>
      <c r="H624" s="168">
        <f>calcs!E617+calcs!J617+calcs!O617+calcs!T617+calcs!Y617+calcs!AD617+calcs!AI617+calcs!AN617+calcs!AS617+calcs!AX617+calcs!BC617+calcs!BH617</f>
        <v>-7.07003763348551</v>
      </c>
      <c r="I624" s="168">
        <f>calcs!F617+calcs!K617+calcs!P617+calcs!U617+calcs!Z617+calcs!AE617+calcs!AJ617+calcs!AO617+calcs!AT617+calcs!AY617+calcs!BD617+calcs!BI617</f>
        <v>-8.43586487758863</v>
      </c>
      <c r="J624" s="168">
        <f>calcs!G617+calcs!L617+calcs!Q617+calcs!V617+calcs!AA617+calcs!AF617+calcs!AK617+calcs!AP617+calcs!AU617+calcs!AZ617+calcs!BE617+calcs!BJ617</f>
        <v>-8.57662872405228</v>
      </c>
      <c r="K624" s="22"/>
      <c r="L624" s="175">
        <f t="shared" si="23"/>
        <v>-0.405085617596614</v>
      </c>
      <c r="M624" s="85"/>
      <c r="N624" s="113"/>
      <c r="O624" s="113"/>
      <c r="P624" s="193">
        <f t="shared" si="25"/>
        <v>-0.710576073295039</v>
      </c>
      <c r="Q624" s="193">
        <f t="shared" si="25"/>
        <v>0.596824693475353</v>
      </c>
      <c r="R624" s="193">
        <f t="shared" si="25"/>
        <v>-1.36582724410313</v>
      </c>
      <c r="S624" s="193">
        <f t="shared" si="24"/>
        <v>-0.140763846463646</v>
      </c>
      <c r="U624" s="193"/>
      <c r="AB624" s="198"/>
      <c r="AC624" s="198"/>
      <c r="AD624" s="198"/>
      <c r="AE624" s="198"/>
      <c r="AF624" s="198"/>
    </row>
    <row r="625" spans="1:32">
      <c r="A625" s="158" t="s">
        <v>1307</v>
      </c>
      <c r="B625" s="158"/>
      <c r="C625" s="159" t="s">
        <v>1231</v>
      </c>
      <c r="D625" s="159"/>
      <c r="E625" s="169"/>
      <c r="F625" s="168">
        <f>calcs!C618+calcs!H618+calcs!M618+calcs!R618+calcs!W618+calcs!AB618+calcs!AG618+calcs!AL618+calcs!AQ618+calcs!AV618+calcs!BA618+calcs!BF618</f>
        <v>3.6516980087849</v>
      </c>
      <c r="G625" s="168">
        <f>calcs!D618+calcs!I618+calcs!N618+calcs!S618+calcs!X618+calcs!AC618+calcs!AH618+calcs!AM618+calcs!AR618+calcs!AW618+calcs!BB618+calcs!BG618</f>
        <v>3.0485918286885</v>
      </c>
      <c r="H625" s="168">
        <f>calcs!E618+calcs!J618+calcs!O618+calcs!T618+calcs!Y618+calcs!AD618+calcs!AI618+calcs!AN618+calcs!AS618+calcs!AX618+calcs!BC618+calcs!BH618</f>
        <v>3.97376517579864</v>
      </c>
      <c r="I625" s="168">
        <f>calcs!F618+calcs!K618+calcs!P618+calcs!U618+calcs!Z618+calcs!AE618+calcs!AJ618+calcs!AO618+calcs!AT618+calcs!AY618+calcs!BD618+calcs!BI618</f>
        <v>4.2885511687646</v>
      </c>
      <c r="J625" s="168">
        <f>calcs!G618+calcs!L618+calcs!Q618+calcs!V618+calcs!AA618+calcs!AF618+calcs!AK618+calcs!AP618+calcs!AU618+calcs!AZ618+calcs!BE618+calcs!BJ618</f>
        <v>3.2750974433352</v>
      </c>
      <c r="K625" s="176"/>
      <c r="L625" s="175">
        <f t="shared" si="23"/>
        <v>-0.0941501413624244</v>
      </c>
      <c r="M625" s="85"/>
      <c r="N625" s="113"/>
      <c r="O625" s="113"/>
      <c r="P625" s="193">
        <f t="shared" si="25"/>
        <v>-0.603106180096407</v>
      </c>
      <c r="Q625" s="193">
        <f t="shared" si="25"/>
        <v>0.92517334711014</v>
      </c>
      <c r="R625" s="193">
        <f t="shared" si="25"/>
        <v>0.314785992965963</v>
      </c>
      <c r="S625" s="193">
        <f t="shared" si="24"/>
        <v>-1.01345372542939</v>
      </c>
      <c r="U625" s="193"/>
      <c r="AB625" s="198"/>
      <c r="AC625" s="198"/>
      <c r="AD625" s="198"/>
      <c r="AE625" s="198"/>
      <c r="AF625" s="198"/>
    </row>
    <row r="626" spans="1:32">
      <c r="A626" s="156" t="s">
        <v>1307</v>
      </c>
      <c r="B626" s="156"/>
      <c r="C626" s="157" t="s">
        <v>1233</v>
      </c>
      <c r="D626" s="157"/>
      <c r="E626" s="167"/>
      <c r="F626" s="168">
        <f>calcs!C619+calcs!H619+calcs!M619+calcs!R619+calcs!W619+calcs!AB619+calcs!AG619+calcs!AL619+calcs!AQ619+calcs!AV619+calcs!BA619+calcs!BF619</f>
        <v>10.5439464641848</v>
      </c>
      <c r="G626" s="168">
        <f>calcs!D619+calcs!I619+calcs!N619+calcs!S619+calcs!X619+calcs!AC619+calcs!AH619+calcs!AM619+calcs!AR619+calcs!AW619+calcs!BB619+calcs!BG619</f>
        <v>10.8975737571238</v>
      </c>
      <c r="H626" s="168">
        <f>calcs!E619+calcs!J619+calcs!O619+calcs!T619+calcs!Y619+calcs!AD619+calcs!AI619+calcs!AN619+calcs!AS619+calcs!AX619+calcs!BC619+calcs!BH619</f>
        <v>10.778459747797</v>
      </c>
      <c r="I626" s="168">
        <f>calcs!F619+calcs!K619+calcs!P619+calcs!U619+calcs!Z619+calcs!AE619+calcs!AJ619+calcs!AO619+calcs!AT619+calcs!AY619+calcs!BD619+calcs!BI619</f>
        <v>12.07291714425</v>
      </c>
      <c r="J626" s="168">
        <f>calcs!G619+calcs!L619+calcs!Q619+calcs!V619+calcs!AA619+calcs!AF619+calcs!AK619+calcs!AP619+calcs!AU619+calcs!AZ619+calcs!BE619+calcs!BJ619</f>
        <v>11.991767750585</v>
      </c>
      <c r="K626" s="22"/>
      <c r="L626" s="175">
        <f t="shared" si="23"/>
        <v>0.361955321600068</v>
      </c>
      <c r="M626" s="85"/>
      <c r="N626" s="113"/>
      <c r="O626" s="113"/>
      <c r="P626" s="193">
        <f t="shared" si="25"/>
        <v>0.353627292939029</v>
      </c>
      <c r="Q626" s="193">
        <f t="shared" si="25"/>
        <v>-0.119114009326745</v>
      </c>
      <c r="R626" s="193">
        <f t="shared" si="25"/>
        <v>1.29445739645293</v>
      </c>
      <c r="S626" s="193">
        <f t="shared" si="24"/>
        <v>-0.0811493936649441</v>
      </c>
      <c r="U626" s="193"/>
      <c r="AB626" s="198"/>
      <c r="AC626" s="198"/>
      <c r="AD626" s="198"/>
      <c r="AE626" s="198"/>
      <c r="AF626" s="198"/>
    </row>
    <row r="627" spans="1:32">
      <c r="A627" s="158" t="s">
        <v>1307</v>
      </c>
      <c r="B627" s="158"/>
      <c r="C627" s="159" t="s">
        <v>1235</v>
      </c>
      <c r="D627" s="159"/>
      <c r="E627" s="169"/>
      <c r="F627" s="168">
        <f>calcs!C620+calcs!H620+calcs!M620+calcs!R620+calcs!W620+calcs!AB620+calcs!AG620+calcs!AL620+calcs!AQ620+calcs!AV620+calcs!BA620+calcs!BF620</f>
        <v>3.66497312912005</v>
      </c>
      <c r="G627" s="168">
        <f>calcs!D620+calcs!I620+calcs!N620+calcs!S620+calcs!X620+calcs!AC620+calcs!AH620+calcs!AM620+calcs!AR620+calcs!AW620+calcs!BB620+calcs!BG620</f>
        <v>3.48067226181025</v>
      </c>
      <c r="H627" s="168">
        <f>calcs!E620+calcs!J620+calcs!O620+calcs!T620+calcs!Y620+calcs!AD620+calcs!AI620+calcs!AN620+calcs!AS620+calcs!AX620+calcs!BC620+calcs!BH620</f>
        <v>3.25948012967161</v>
      </c>
      <c r="I627" s="168">
        <f>calcs!F620+calcs!K620+calcs!P620+calcs!U620+calcs!Z620+calcs!AE620+calcs!AJ620+calcs!AO620+calcs!AT620+calcs!AY620+calcs!BD620+calcs!BI620</f>
        <v>4.5347893716617</v>
      </c>
      <c r="J627" s="168">
        <f>calcs!G620+calcs!L620+calcs!Q620+calcs!V620+calcs!AA620+calcs!AF620+calcs!AK620+calcs!AP620+calcs!AU620+calcs!AZ620+calcs!BE620+calcs!BJ620</f>
        <v>3.73267802196088</v>
      </c>
      <c r="K627" s="176"/>
      <c r="L627" s="175">
        <f t="shared" si="23"/>
        <v>0.0169262232102058</v>
      </c>
      <c r="M627" s="85"/>
      <c r="N627" s="113"/>
      <c r="O627" s="113"/>
      <c r="P627" s="193">
        <f t="shared" si="25"/>
        <v>-0.184300867309802</v>
      </c>
      <c r="Q627" s="193">
        <f t="shared" si="25"/>
        <v>-0.221192132138642</v>
      </c>
      <c r="R627" s="193">
        <f t="shared" si="25"/>
        <v>1.27530924199009</v>
      </c>
      <c r="S627" s="193">
        <f t="shared" si="24"/>
        <v>-0.802111349700828</v>
      </c>
      <c r="U627" s="193"/>
      <c r="AB627" s="198"/>
      <c r="AC627" s="198"/>
      <c r="AD627" s="198"/>
      <c r="AE627" s="198"/>
      <c r="AF627" s="198"/>
    </row>
    <row r="628" spans="1:32">
      <c r="A628" s="156" t="s">
        <v>1307</v>
      </c>
      <c r="B628" s="156"/>
      <c r="C628" s="157" t="s">
        <v>1237</v>
      </c>
      <c r="D628" s="157"/>
      <c r="E628" s="167"/>
      <c r="F628" s="168">
        <f>calcs!C621+calcs!H621+calcs!M621+calcs!R621+calcs!W621+calcs!AB621+calcs!AG621+calcs!AL621+calcs!AQ621+calcs!AV621+calcs!BA621+calcs!BF621</f>
        <v>1.22659348362877</v>
      </c>
      <c r="G628" s="168">
        <f>calcs!D621+calcs!I621+calcs!N621+calcs!S621+calcs!X621+calcs!AC621+calcs!AH621+calcs!AM621+calcs!AR621+calcs!AW621+calcs!BB621+calcs!BG621</f>
        <v>1.25389647861922</v>
      </c>
      <c r="H628" s="168">
        <f>calcs!E621+calcs!J621+calcs!O621+calcs!T621+calcs!Y621+calcs!AD621+calcs!AI621+calcs!AN621+calcs!AS621+calcs!AX621+calcs!BC621+calcs!BH621</f>
        <v>0.94347757766258</v>
      </c>
      <c r="I628" s="168">
        <f>calcs!F621+calcs!K621+calcs!P621+calcs!U621+calcs!Z621+calcs!AE621+calcs!AJ621+calcs!AO621+calcs!AT621+calcs!AY621+calcs!BD621+calcs!BI621</f>
        <v>0.967706693893045</v>
      </c>
      <c r="J628" s="168">
        <f>calcs!G621+calcs!L621+calcs!Q621+calcs!V621+calcs!AA621+calcs!AF621+calcs!AK621+calcs!AP621+calcs!AU621+calcs!AZ621+calcs!BE621+calcs!BJ621</f>
        <v>1.01146089491683</v>
      </c>
      <c r="K628" s="22"/>
      <c r="L628" s="175">
        <f t="shared" si="23"/>
        <v>-0.0537831471779838</v>
      </c>
      <c r="M628" s="85"/>
      <c r="N628" s="113"/>
      <c r="O628" s="113"/>
      <c r="P628" s="193">
        <f t="shared" si="25"/>
        <v>0.0273029949904524</v>
      </c>
      <c r="Q628" s="193">
        <f t="shared" si="25"/>
        <v>-0.310418900956638</v>
      </c>
      <c r="R628" s="193">
        <f t="shared" si="25"/>
        <v>0.0242291162304649</v>
      </c>
      <c r="S628" s="193">
        <f t="shared" si="24"/>
        <v>0.043754201023785</v>
      </c>
      <c r="U628" s="193"/>
      <c r="AB628" s="198"/>
      <c r="AC628" s="198"/>
      <c r="AD628" s="198"/>
      <c r="AE628" s="198"/>
      <c r="AF628" s="198"/>
    </row>
    <row r="629" spans="1:32">
      <c r="A629" s="158" t="s">
        <v>1307</v>
      </c>
      <c r="B629" s="158"/>
      <c r="C629" s="159" t="s">
        <v>1239</v>
      </c>
      <c r="D629" s="159"/>
      <c r="E629" s="169"/>
      <c r="F629" s="168">
        <f>calcs!C622+calcs!H622+calcs!M622+calcs!R622+calcs!W622+calcs!AB622+calcs!AG622+calcs!AL622+calcs!AQ622+calcs!AV622+calcs!BA622+calcs!BF622</f>
        <v>1.18530405236143</v>
      </c>
      <c r="G629" s="168">
        <f>calcs!D622+calcs!I622+calcs!N622+calcs!S622+calcs!X622+calcs!AC622+calcs!AH622+calcs!AM622+calcs!AR622+calcs!AW622+calcs!BB622+calcs!BG622</f>
        <v>0.940259166996518</v>
      </c>
      <c r="H629" s="168">
        <f>calcs!E622+calcs!J622+calcs!O622+calcs!T622+calcs!Y622+calcs!AD622+calcs!AI622+calcs!AN622+calcs!AS622+calcs!AX622+calcs!BC622+calcs!BH622</f>
        <v>0.980327259928754</v>
      </c>
      <c r="I629" s="168">
        <f>calcs!F622+calcs!K622+calcs!P622+calcs!U622+calcs!Z622+calcs!AE622+calcs!AJ622+calcs!AO622+calcs!AT622+calcs!AY622+calcs!BD622+calcs!BI622</f>
        <v>1.32695108215849</v>
      </c>
      <c r="J629" s="168">
        <f>calcs!G622+calcs!L622+calcs!Q622+calcs!V622+calcs!AA622+calcs!AF622+calcs!AK622+calcs!AP622+calcs!AU622+calcs!AZ622+calcs!BE622+calcs!BJ622</f>
        <v>0.346336137037615</v>
      </c>
      <c r="K629" s="176"/>
      <c r="L629" s="175">
        <f t="shared" si="23"/>
        <v>-0.209741978830953</v>
      </c>
      <c r="M629" s="85"/>
      <c r="N629" s="113"/>
      <c r="O629" s="113"/>
      <c r="P629" s="193">
        <f t="shared" si="25"/>
        <v>-0.24504488536491</v>
      </c>
      <c r="Q629" s="193">
        <f t="shared" si="25"/>
        <v>0.0400680929322357</v>
      </c>
      <c r="R629" s="193">
        <f t="shared" si="25"/>
        <v>0.346623822229733</v>
      </c>
      <c r="S629" s="193">
        <f t="shared" si="24"/>
        <v>-0.980614945120871</v>
      </c>
      <c r="U629" s="193"/>
      <c r="AB629" s="198"/>
      <c r="AC629" s="198"/>
      <c r="AD629" s="198"/>
      <c r="AE629" s="198"/>
      <c r="AF629" s="198"/>
    </row>
    <row r="630" spans="1:32">
      <c r="A630" s="156" t="s">
        <v>1307</v>
      </c>
      <c r="B630" s="156"/>
      <c r="C630" s="157" t="s">
        <v>1241</v>
      </c>
      <c r="D630" s="157"/>
      <c r="E630" s="167"/>
      <c r="F630" s="168">
        <f>calcs!C623+calcs!H623+calcs!M623+calcs!R623+calcs!W623+calcs!AB623+calcs!AG623+calcs!AL623+calcs!AQ623+calcs!AV623+calcs!BA623+calcs!BF623</f>
        <v>7.68018802157154</v>
      </c>
      <c r="G630" s="168">
        <f>calcs!D623+calcs!I623+calcs!N623+calcs!S623+calcs!X623+calcs!AC623+calcs!AH623+calcs!AM623+calcs!AR623+calcs!AW623+calcs!BB623+calcs!BG623</f>
        <v>7.73464998280326</v>
      </c>
      <c r="H630" s="168">
        <f>calcs!E623+calcs!J623+calcs!O623+calcs!T623+calcs!Y623+calcs!AD623+calcs!AI623+calcs!AN623+calcs!AS623+calcs!AX623+calcs!BC623+calcs!BH623</f>
        <v>7.78705092645469</v>
      </c>
      <c r="I630" s="168">
        <f>calcs!F623+calcs!K623+calcs!P623+calcs!U623+calcs!Z623+calcs!AE623+calcs!AJ623+calcs!AO623+calcs!AT623+calcs!AY623+calcs!BD623+calcs!BI623</f>
        <v>8.25255395410343</v>
      </c>
      <c r="J630" s="168">
        <f>calcs!G623+calcs!L623+calcs!Q623+calcs!V623+calcs!AA623+calcs!AF623+calcs!AK623+calcs!AP623+calcs!AU623+calcs!AZ623+calcs!BE623+calcs!BJ623</f>
        <v>7.74012416088123</v>
      </c>
      <c r="K630" s="22"/>
      <c r="L630" s="175">
        <f t="shared" si="23"/>
        <v>0.0149840348274219</v>
      </c>
      <c r="M630" s="85"/>
      <c r="N630" s="113"/>
      <c r="O630" s="113"/>
      <c r="P630" s="193">
        <f t="shared" si="25"/>
        <v>0.0544619612317145</v>
      </c>
      <c r="Q630" s="193">
        <f t="shared" si="25"/>
        <v>0.0524009436514339</v>
      </c>
      <c r="R630" s="193">
        <f t="shared" si="25"/>
        <v>0.465503027648737</v>
      </c>
      <c r="S630" s="193">
        <f t="shared" si="24"/>
        <v>-0.512429793222197</v>
      </c>
      <c r="U630" s="193"/>
      <c r="AB630" s="198"/>
      <c r="AC630" s="198"/>
      <c r="AD630" s="198"/>
      <c r="AE630" s="198"/>
      <c r="AF630" s="198"/>
    </row>
    <row r="631" spans="1:32">
      <c r="A631" s="158" t="s">
        <v>1307</v>
      </c>
      <c r="B631" s="158"/>
      <c r="C631" s="159" t="s">
        <v>1243</v>
      </c>
      <c r="D631" s="159"/>
      <c r="E631" s="169"/>
      <c r="F631" s="168">
        <f>calcs!C624+calcs!H624+calcs!M624+calcs!R624+calcs!W624+calcs!AB624+calcs!AG624+calcs!AL624+calcs!AQ624+calcs!AV624+calcs!BA624+calcs!BF624</f>
        <v>-13.9666000853956</v>
      </c>
      <c r="G631" s="168">
        <f>calcs!D624+calcs!I624+calcs!N624+calcs!S624+calcs!X624+calcs!AC624+calcs!AH624+calcs!AM624+calcs!AR624+calcs!AW624+calcs!BB624+calcs!BG624</f>
        <v>-16.0189749321672</v>
      </c>
      <c r="H631" s="168">
        <f>calcs!E624+calcs!J624+calcs!O624+calcs!T624+calcs!Y624+calcs!AD624+calcs!AI624+calcs!AN624+calcs!AS624+calcs!AX624+calcs!BC624+calcs!BH624</f>
        <v>-14.8260333409748</v>
      </c>
      <c r="I631" s="168">
        <f>calcs!F624+calcs!K624+calcs!P624+calcs!U624+calcs!Z624+calcs!AE624+calcs!AJ624+calcs!AO624+calcs!AT624+calcs!AY624+calcs!BD624+calcs!BI624</f>
        <v>-16.4021941648736</v>
      </c>
      <c r="J631" s="168">
        <f>calcs!G624+calcs!L624+calcs!Q624+calcs!V624+calcs!AA624+calcs!AF624+calcs!AK624+calcs!AP624+calcs!AU624+calcs!AZ624+calcs!BE624+calcs!BJ624</f>
        <v>-16.1753938807672</v>
      </c>
      <c r="K631" s="176"/>
      <c r="L631" s="175">
        <f t="shared" si="23"/>
        <v>-0.552198448842883</v>
      </c>
      <c r="M631" s="85"/>
      <c r="N631" s="113"/>
      <c r="O631" s="113"/>
      <c r="P631" s="193">
        <f t="shared" si="25"/>
        <v>-2.05237484677158</v>
      </c>
      <c r="Q631" s="193">
        <f t="shared" si="25"/>
        <v>1.19294159119242</v>
      </c>
      <c r="R631" s="193">
        <f t="shared" si="25"/>
        <v>-1.57616082389881</v>
      </c>
      <c r="S631" s="193">
        <f t="shared" si="24"/>
        <v>0.226800284106432</v>
      </c>
      <c r="U631" s="193"/>
      <c r="AB631" s="198"/>
      <c r="AC631" s="198"/>
      <c r="AD631" s="198"/>
      <c r="AE631" s="198"/>
      <c r="AF631" s="198"/>
    </row>
    <row r="632" spans="1:32">
      <c r="A632" s="156" t="s">
        <v>1307</v>
      </c>
      <c r="B632" s="156"/>
      <c r="C632" s="157" t="s">
        <v>262</v>
      </c>
      <c r="D632" s="157"/>
      <c r="E632" s="167"/>
      <c r="F632" s="168">
        <f>calcs!C625+calcs!H625+calcs!M625+calcs!R625+calcs!W625+calcs!AB625+calcs!AG625+calcs!AL625+calcs!AQ625+calcs!AV625+calcs!BA625+calcs!BF625</f>
        <v>3.72077423975822</v>
      </c>
      <c r="G632" s="168">
        <f>calcs!D625+calcs!I625+calcs!N625+calcs!S625+calcs!X625+calcs!AC625+calcs!AH625+calcs!AM625+calcs!AR625+calcs!AW625+calcs!BB625+calcs!BG625</f>
        <v>3.27378357922445</v>
      </c>
      <c r="H632" s="168">
        <f>calcs!E625+calcs!J625+calcs!O625+calcs!T625+calcs!Y625+calcs!AD625+calcs!AI625+calcs!AN625+calcs!AS625+calcs!AX625+calcs!BC625+calcs!BH625</f>
        <v>4.04360002695057</v>
      </c>
      <c r="I632" s="168">
        <f>calcs!F625+calcs!K625+calcs!P625+calcs!U625+calcs!Z625+calcs!AE625+calcs!AJ625+calcs!AO625+calcs!AT625+calcs!AY625+calcs!BD625+calcs!BI625</f>
        <v>4.90074054166646</v>
      </c>
      <c r="J632" s="168">
        <f>calcs!G625+calcs!L625+calcs!Q625+calcs!V625+calcs!AA625+calcs!AF625+calcs!AK625+calcs!AP625+calcs!AU625+calcs!AZ625+calcs!BE625+calcs!BJ625</f>
        <v>3.84878417188787</v>
      </c>
      <c r="K632" s="22"/>
      <c r="L632" s="175">
        <f t="shared" si="23"/>
        <v>0.0320024830324135</v>
      </c>
      <c r="M632" s="85"/>
      <c r="N632" s="113"/>
      <c r="O632" s="113"/>
      <c r="P632" s="193">
        <f t="shared" si="25"/>
        <v>-0.446990660533773</v>
      </c>
      <c r="Q632" s="193">
        <f t="shared" si="25"/>
        <v>0.769816447726121</v>
      </c>
      <c r="R632" s="193">
        <f t="shared" si="25"/>
        <v>0.85714051471589</v>
      </c>
      <c r="S632" s="193">
        <f t="shared" si="24"/>
        <v>-1.05195636977858</v>
      </c>
      <c r="U632" s="193"/>
      <c r="AB632" s="198"/>
      <c r="AC632" s="198"/>
      <c r="AD632" s="198"/>
      <c r="AE632" s="198"/>
      <c r="AF632" s="198"/>
    </row>
    <row r="633" spans="1:32">
      <c r="A633" s="158" t="s">
        <v>1307</v>
      </c>
      <c r="B633" s="158"/>
      <c r="C633" s="159" t="s">
        <v>1246</v>
      </c>
      <c r="D633" s="159"/>
      <c r="E633" s="169"/>
      <c r="F633" s="168">
        <f>calcs!C626+calcs!H626+calcs!M626+calcs!R626+calcs!W626+calcs!AB626+calcs!AG626+calcs!AL626+calcs!AQ626+calcs!AV626+calcs!BA626+calcs!BF626</f>
        <v>1.4164432885386</v>
      </c>
      <c r="G633" s="168">
        <f>calcs!D626+calcs!I626+calcs!N626+calcs!S626+calcs!X626+calcs!AC626+calcs!AH626+calcs!AM626+calcs!AR626+calcs!AW626+calcs!BB626+calcs!BG626</f>
        <v>1.51697691067452</v>
      </c>
      <c r="H633" s="168">
        <f>calcs!E626+calcs!J626+calcs!O626+calcs!T626+calcs!Y626+calcs!AD626+calcs!AI626+calcs!AN626+calcs!AS626+calcs!AX626+calcs!BC626+calcs!BH626</f>
        <v>0.890199565004263</v>
      </c>
      <c r="I633" s="168">
        <f>calcs!F626+calcs!K626+calcs!P626+calcs!U626+calcs!Z626+calcs!AE626+calcs!AJ626+calcs!AO626+calcs!AT626+calcs!AY626+calcs!BD626+calcs!BI626</f>
        <v>2.23092445590327</v>
      </c>
      <c r="J633" s="168">
        <f>calcs!G626+calcs!L626+calcs!Q626+calcs!V626+calcs!AA626+calcs!AF626+calcs!AK626+calcs!AP626+calcs!AU626+calcs!AZ626+calcs!BE626+calcs!BJ626</f>
        <v>2.40145780854192</v>
      </c>
      <c r="K633" s="176"/>
      <c r="L633" s="175">
        <f t="shared" si="23"/>
        <v>0.24625363000083</v>
      </c>
      <c r="M633" s="85"/>
      <c r="N633" s="113"/>
      <c r="O633" s="113"/>
      <c r="P633" s="193">
        <f t="shared" si="25"/>
        <v>0.100533622135921</v>
      </c>
      <c r="Q633" s="193">
        <f t="shared" si="25"/>
        <v>-0.626777345670261</v>
      </c>
      <c r="R633" s="193">
        <f t="shared" si="25"/>
        <v>1.340724890899</v>
      </c>
      <c r="S633" s="193">
        <f t="shared" si="24"/>
        <v>0.170533352638655</v>
      </c>
      <c r="U633" s="193"/>
      <c r="AB633" s="198"/>
      <c r="AC633" s="198"/>
      <c r="AD633" s="198"/>
      <c r="AE633" s="198"/>
      <c r="AF633" s="198"/>
    </row>
    <row r="634" spans="1:32">
      <c r="A634" s="156" t="s">
        <v>1307</v>
      </c>
      <c r="B634" s="156"/>
      <c r="C634" s="157" t="s">
        <v>1248</v>
      </c>
      <c r="D634" s="157"/>
      <c r="E634" s="167"/>
      <c r="F634" s="168">
        <f>calcs!C627+calcs!H627+calcs!M627+calcs!R627+calcs!W627+calcs!AB627+calcs!AG627+calcs!AL627+calcs!AQ627+calcs!AV627+calcs!BA627+calcs!BF627</f>
        <v>3.44566769883871</v>
      </c>
      <c r="G634" s="168">
        <f>calcs!D627+calcs!I627+calcs!N627+calcs!S627+calcs!X627+calcs!AC627+calcs!AH627+calcs!AM627+calcs!AR627+calcs!AW627+calcs!BB627+calcs!BG627</f>
        <v>3.57324040666623</v>
      </c>
      <c r="H634" s="168">
        <f>calcs!E627+calcs!J627+calcs!O627+calcs!T627+calcs!Y627+calcs!AD627+calcs!AI627+calcs!AN627+calcs!AS627+calcs!AX627+calcs!BC627+calcs!BH627</f>
        <v>3.52240530374348</v>
      </c>
      <c r="I634" s="168">
        <f>calcs!F627+calcs!K627+calcs!P627+calcs!U627+calcs!Z627+calcs!AE627+calcs!AJ627+calcs!AO627+calcs!AT627+calcs!AY627+calcs!BD627+calcs!BI627</f>
        <v>4.6717927875635</v>
      </c>
      <c r="J634" s="168">
        <f>calcs!G627+calcs!L627+calcs!Q627+calcs!V627+calcs!AA627+calcs!AF627+calcs!AK627+calcs!AP627+calcs!AU627+calcs!AZ627+calcs!BE627+calcs!BJ627</f>
        <v>3.53772216287634</v>
      </c>
      <c r="K634" s="22"/>
      <c r="L634" s="175">
        <f t="shared" si="23"/>
        <v>0.0230136160094068</v>
      </c>
      <c r="M634" s="85"/>
      <c r="N634" s="113"/>
      <c r="O634" s="113"/>
      <c r="P634" s="193">
        <f t="shared" si="25"/>
        <v>0.127572707827516</v>
      </c>
      <c r="Q634" s="193">
        <f t="shared" si="25"/>
        <v>-0.0508351029227514</v>
      </c>
      <c r="R634" s="193">
        <f t="shared" si="25"/>
        <v>1.14938748382002</v>
      </c>
      <c r="S634" s="193">
        <f t="shared" si="24"/>
        <v>-1.13407062468716</v>
      </c>
      <c r="U634" s="193"/>
      <c r="AB634" s="198"/>
      <c r="AC634" s="198"/>
      <c r="AD634" s="198"/>
      <c r="AE634" s="198"/>
      <c r="AF634" s="198"/>
    </row>
    <row r="635" spans="1:32">
      <c r="A635" s="158" t="s">
        <v>1307</v>
      </c>
      <c r="B635" s="158"/>
      <c r="C635" s="159" t="s">
        <v>1250</v>
      </c>
      <c r="D635" s="159"/>
      <c r="E635" s="169"/>
      <c r="F635" s="168">
        <f>calcs!C628+calcs!H628+calcs!M628+calcs!R628+calcs!W628+calcs!AB628+calcs!AG628+calcs!AL628+calcs!AQ628+calcs!AV628+calcs!BA628+calcs!BF628</f>
        <v>-1.52874024080768</v>
      </c>
      <c r="G635" s="168">
        <f>calcs!D628+calcs!I628+calcs!N628+calcs!S628+calcs!X628+calcs!AC628+calcs!AH628+calcs!AM628+calcs!AR628+calcs!AW628+calcs!BB628+calcs!BG628</f>
        <v>-1.76485097503481</v>
      </c>
      <c r="H635" s="168">
        <f>calcs!E628+calcs!J628+calcs!O628+calcs!T628+calcs!Y628+calcs!AD628+calcs!AI628+calcs!AN628+calcs!AS628+calcs!AX628+calcs!BC628+calcs!BH628</f>
        <v>-0.790625125229417</v>
      </c>
      <c r="I635" s="168">
        <f>calcs!F628+calcs!K628+calcs!P628+calcs!U628+calcs!Z628+calcs!AE628+calcs!AJ628+calcs!AO628+calcs!AT628+calcs!AY628+calcs!BD628+calcs!BI628</f>
        <v>0.477913562284857</v>
      </c>
      <c r="J635" s="168">
        <f>calcs!G628+calcs!L628+calcs!Q628+calcs!V628+calcs!AA628+calcs!AF628+calcs!AK628+calcs!AP628+calcs!AU628+calcs!AZ628+calcs!BE628+calcs!BJ628</f>
        <v>-0.462594518070833</v>
      </c>
      <c r="K635" s="176"/>
      <c r="L635" s="175">
        <f t="shared" si="23"/>
        <v>0.266536430684212</v>
      </c>
      <c r="M635" s="85"/>
      <c r="N635" s="113"/>
      <c r="O635" s="113"/>
      <c r="P635" s="193">
        <f t="shared" si="25"/>
        <v>-0.236110734227132</v>
      </c>
      <c r="Q635" s="193">
        <f t="shared" si="25"/>
        <v>0.974225849805397</v>
      </c>
      <c r="R635" s="193">
        <f t="shared" si="25"/>
        <v>1.26853868751427</v>
      </c>
      <c r="S635" s="193">
        <f t="shared" si="24"/>
        <v>-0.94050808035569</v>
      </c>
      <c r="U635" s="193"/>
      <c r="AB635" s="198"/>
      <c r="AC635" s="198"/>
      <c r="AD635" s="198"/>
      <c r="AE635" s="198"/>
      <c r="AF635" s="198"/>
    </row>
    <row r="636" spans="1:32">
      <c r="A636" s="156" t="s">
        <v>1307</v>
      </c>
      <c r="B636" s="156"/>
      <c r="C636" s="157" t="s">
        <v>1252</v>
      </c>
      <c r="D636" s="157"/>
      <c r="E636" s="167"/>
      <c r="F636" s="168">
        <f>calcs!C629+calcs!H629+calcs!M629+calcs!R629+calcs!W629+calcs!AB629+calcs!AG629+calcs!AL629+calcs!AQ629+calcs!AV629+calcs!BA629+calcs!BF629</f>
        <v>0.635132902364823</v>
      </c>
      <c r="G636" s="168">
        <f>calcs!D629+calcs!I629+calcs!N629+calcs!S629+calcs!X629+calcs!AC629+calcs!AH629+calcs!AM629+calcs!AR629+calcs!AW629+calcs!BB629+calcs!BG629</f>
        <v>0.67610376429887</v>
      </c>
      <c r="H636" s="168">
        <f>calcs!E629+calcs!J629+calcs!O629+calcs!T629+calcs!Y629+calcs!AD629+calcs!AI629+calcs!AN629+calcs!AS629+calcs!AX629+calcs!BC629+calcs!BH629</f>
        <v>1.15060151814515</v>
      </c>
      <c r="I636" s="168">
        <f>calcs!F629+calcs!K629+calcs!P629+calcs!U629+calcs!Z629+calcs!AE629+calcs!AJ629+calcs!AO629+calcs!AT629+calcs!AY629+calcs!BD629+calcs!BI629</f>
        <v>0.876880833072347</v>
      </c>
      <c r="J636" s="168">
        <f>calcs!G629+calcs!L629+calcs!Q629+calcs!V629+calcs!AA629+calcs!AF629+calcs!AK629+calcs!AP629+calcs!AU629+calcs!AZ629+calcs!BE629+calcs!BJ629</f>
        <v>0.277056213456743</v>
      </c>
      <c r="K636" s="22"/>
      <c r="L636" s="175">
        <f t="shared" si="23"/>
        <v>-0.08951917222702</v>
      </c>
      <c r="M636" s="85"/>
      <c r="N636" s="113"/>
      <c r="O636" s="113"/>
      <c r="P636" s="193">
        <f t="shared" si="25"/>
        <v>0.0409708619340474</v>
      </c>
      <c r="Q636" s="193">
        <f t="shared" si="25"/>
        <v>0.474497753846279</v>
      </c>
      <c r="R636" s="193">
        <f t="shared" si="25"/>
        <v>-0.273720685072803</v>
      </c>
      <c r="S636" s="193">
        <f t="shared" si="24"/>
        <v>-0.599824619615604</v>
      </c>
      <c r="U636" s="193"/>
      <c r="AB636" s="198"/>
      <c r="AC636" s="198"/>
      <c r="AD636" s="198"/>
      <c r="AE636" s="198"/>
      <c r="AF636" s="198"/>
    </row>
    <row r="637" spans="1:32">
      <c r="A637" s="158" t="s">
        <v>1307</v>
      </c>
      <c r="B637" s="158"/>
      <c r="C637" s="159" t="s">
        <v>1254</v>
      </c>
      <c r="D637" s="159"/>
      <c r="E637" s="169"/>
      <c r="F637" s="168">
        <f>calcs!C630+calcs!H630+calcs!M630+calcs!R630+calcs!W630+calcs!AB630+calcs!AG630+calcs!AL630+calcs!AQ630+calcs!AV630+calcs!BA630+calcs!BF630</f>
        <v>-6.22091152369374</v>
      </c>
      <c r="G637" s="168">
        <f>calcs!D630+calcs!I630+calcs!N630+calcs!S630+calcs!X630+calcs!AC630+calcs!AH630+calcs!AM630+calcs!AR630+calcs!AW630+calcs!BB630+calcs!BG630</f>
        <v>-7.14472355258549</v>
      </c>
      <c r="H637" s="168">
        <f>calcs!E630+calcs!J630+calcs!O630+calcs!T630+calcs!Y630+calcs!AD630+calcs!AI630+calcs!AN630+calcs!AS630+calcs!AX630+calcs!BC630+calcs!BH630</f>
        <v>-6.60905715332233</v>
      </c>
      <c r="I637" s="168">
        <f>calcs!F630+calcs!K630+calcs!P630+calcs!U630+calcs!Z630+calcs!AE630+calcs!AJ630+calcs!AO630+calcs!AT630+calcs!AY630+calcs!BD630+calcs!BI630</f>
        <v>-6.98899082417391</v>
      </c>
      <c r="J637" s="168">
        <f>calcs!G630+calcs!L630+calcs!Q630+calcs!V630+calcs!AA630+calcs!AF630+calcs!AK630+calcs!AP630+calcs!AU630+calcs!AZ630+calcs!BE630+calcs!BJ630</f>
        <v>-7.83078635632016</v>
      </c>
      <c r="K637" s="176"/>
      <c r="L637" s="175">
        <f t="shared" si="23"/>
        <v>-0.402468708156604</v>
      </c>
      <c r="M637" s="85"/>
      <c r="N637" s="113"/>
      <c r="O637" s="113"/>
      <c r="P637" s="193">
        <f t="shared" si="25"/>
        <v>-0.923812028891742</v>
      </c>
      <c r="Q637" s="193">
        <f t="shared" si="25"/>
        <v>0.535666399263155</v>
      </c>
      <c r="R637" s="193">
        <f t="shared" si="25"/>
        <v>-0.379933670851582</v>
      </c>
      <c r="S637" s="193">
        <f t="shared" si="24"/>
        <v>-0.841795532146248</v>
      </c>
      <c r="U637" s="193"/>
      <c r="AB637" s="198"/>
      <c r="AC637" s="198"/>
      <c r="AD637" s="198"/>
      <c r="AE637" s="198"/>
      <c r="AF637" s="198"/>
    </row>
    <row r="638" spans="1:32">
      <c r="A638" s="199" t="s">
        <v>1307</v>
      </c>
      <c r="B638" s="199"/>
      <c r="C638" s="199" t="s">
        <v>1256</v>
      </c>
      <c r="D638" s="199"/>
      <c r="E638" s="202"/>
      <c r="F638" s="168">
        <f>calcs!C631+calcs!H631+calcs!M631+calcs!R631+calcs!W631+calcs!AB631+calcs!AG631+calcs!AL631+calcs!AQ631+calcs!AV631+calcs!BA631+calcs!BF631</f>
        <v>0.980500414315014</v>
      </c>
      <c r="G638" s="168">
        <f>calcs!D631+calcs!I631+calcs!N631+calcs!S631+calcs!X631+calcs!AC631+calcs!AH631+calcs!AM631+calcs!AR631+calcs!AW631+calcs!BB631+calcs!BG631</f>
        <v>0.725900957043645</v>
      </c>
      <c r="H638" s="168">
        <f>calcs!E631+calcs!J631+calcs!O631+calcs!T631+calcs!Y631+calcs!AD631+calcs!AI631+calcs!AN631+calcs!AS631+calcs!AX631+calcs!BC631+calcs!BH631</f>
        <v>1.34548117569269</v>
      </c>
      <c r="I638" s="168">
        <f>calcs!F631+calcs!K631+calcs!P631+calcs!U631+calcs!Z631+calcs!AE631+calcs!AJ631+calcs!AO631+calcs!AT631+calcs!AY631+calcs!BD631+calcs!BI631</f>
        <v>1.21173623667477</v>
      </c>
      <c r="J638" s="168">
        <f>calcs!G631+calcs!L631+calcs!Q631+calcs!V631+calcs!AA631+calcs!AF631+calcs!AK631+calcs!AP631+calcs!AU631+calcs!AZ631+calcs!BE631+calcs!BJ631</f>
        <v>1.6277137172292</v>
      </c>
      <c r="K638" s="202"/>
      <c r="L638" s="175">
        <f t="shared" si="23"/>
        <v>0.161803325728546</v>
      </c>
      <c r="M638" s="85"/>
      <c r="N638" s="113"/>
      <c r="O638" s="113"/>
      <c r="P638" s="193">
        <f t="shared" si="25"/>
        <v>-0.254599457271368</v>
      </c>
      <c r="Q638" s="193">
        <f t="shared" si="25"/>
        <v>0.619580218649045</v>
      </c>
      <c r="R638" s="193">
        <f t="shared" si="25"/>
        <v>-0.133744939017918</v>
      </c>
      <c r="S638" s="193">
        <f t="shared" si="24"/>
        <v>0.415977480554425</v>
      </c>
      <c r="U638" s="193"/>
      <c r="AB638" s="198"/>
      <c r="AC638" s="198"/>
      <c r="AD638" s="198"/>
      <c r="AE638" s="198"/>
      <c r="AF638" s="198"/>
    </row>
    <row r="639" spans="1:32">
      <c r="A639" s="200" t="s">
        <v>1257</v>
      </c>
      <c r="B639" s="200"/>
      <c r="C639" s="201" t="s">
        <v>1257</v>
      </c>
      <c r="D639" s="201"/>
      <c r="E639" s="203"/>
      <c r="F639" s="168">
        <f>calcs!C632+calcs!H632+calcs!M632+calcs!R632+calcs!W632+calcs!AB632+calcs!AG632+calcs!AL632+calcs!AQ632+calcs!AV632+calcs!BA632+calcs!BF632</f>
        <v>2.23366789167997</v>
      </c>
      <c r="G639" s="168">
        <f>calcs!D632+calcs!I632+calcs!N632+calcs!S632+calcs!X632+calcs!AC632+calcs!AH632+calcs!AM632+calcs!AR632+calcs!AW632+calcs!BB632+calcs!BG632</f>
        <v>2.34633522945544</v>
      </c>
      <c r="H639" s="168">
        <f>calcs!E632+calcs!J632+calcs!O632+calcs!T632+calcs!Y632+calcs!AD632+calcs!AI632+calcs!AN632+calcs!AS632+calcs!AX632+calcs!BC632+calcs!BH632</f>
        <v>2.45022055958758</v>
      </c>
      <c r="I639" s="168">
        <f>calcs!F632+calcs!K632+calcs!P632+calcs!U632+calcs!Z632+calcs!AE632+calcs!AJ632+calcs!AO632+calcs!AT632+calcs!AY632+calcs!BD632+calcs!BI632</f>
        <v>2.37578550284655</v>
      </c>
      <c r="J639" s="168">
        <f>calcs!G632+calcs!L632+calcs!Q632+calcs!V632+calcs!AA632+calcs!AF632+calcs!AK632+calcs!AP632+calcs!AU632+calcs!AZ632+calcs!BE632+calcs!BJ632</f>
        <v>2.21187608933574</v>
      </c>
      <c r="K639" s="204"/>
      <c r="L639" s="205">
        <f t="shared" si="23"/>
        <v>-0.00544795058605918</v>
      </c>
      <c r="M639" s="197"/>
      <c r="N639" s="113"/>
      <c r="O639" s="113"/>
      <c r="P639" s="193">
        <f>G639-F639</f>
        <v>0.112667337775467</v>
      </c>
      <c r="Q639" s="193">
        <f>H639-G639</f>
        <v>0.103885330132135</v>
      </c>
      <c r="R639" s="193">
        <f>I639-H639</f>
        <v>-0.0744350567410277</v>
      </c>
      <c r="S639" s="193">
        <f t="shared" si="24"/>
        <v>-0.163909413510811</v>
      </c>
      <c r="AB639" s="198"/>
      <c r="AC639" s="198"/>
      <c r="AD639" s="198"/>
      <c r="AE639" s="198"/>
      <c r="AF639" s="198"/>
    </row>
    <row r="640" spans="1:32">
      <c r="A640" s="85"/>
      <c r="B640" s="85"/>
      <c r="C640" s="85"/>
      <c r="D640" s="85"/>
      <c r="E640" s="85"/>
      <c r="F640" s="85"/>
      <c r="G640" s="197"/>
      <c r="H640" s="197"/>
      <c r="I640" s="197"/>
      <c r="J640" s="197"/>
      <c r="K640" s="197"/>
      <c r="L640" s="197"/>
      <c r="M640" s="197"/>
      <c r="N640" s="113"/>
      <c r="O640" s="113"/>
      <c r="P640" s="113"/>
      <c r="AB640" s="198"/>
      <c r="AC640" s="198"/>
      <c r="AD640" s="198"/>
      <c r="AE640" s="198"/>
      <c r="AF640" s="198"/>
    </row>
    <row r="641" spans="1:16">
      <c r="A641" s="85"/>
      <c r="B641" s="85"/>
      <c r="C641" s="85"/>
      <c r="D641" s="85"/>
      <c r="E641" s="85"/>
      <c r="F641" s="85"/>
      <c r="G641" s="85"/>
      <c r="H641" s="85"/>
      <c r="I641" s="85"/>
      <c r="J641" s="85"/>
      <c r="K641" s="85"/>
      <c r="L641" s="85"/>
      <c r="M641" s="85"/>
      <c r="N641" s="85"/>
      <c r="O641" s="85"/>
      <c r="P641" s="85"/>
    </row>
    <row r="642" spans="1:16">
      <c r="A642" s="85"/>
      <c r="B642" s="85"/>
      <c r="C642" s="85"/>
      <c r="D642" s="85"/>
      <c r="E642" s="85"/>
      <c r="F642" s="85"/>
      <c r="G642" s="85"/>
      <c r="H642" s="85"/>
      <c r="I642" s="85"/>
      <c r="J642" s="85"/>
      <c r="K642" s="85"/>
      <c r="L642" s="85"/>
      <c r="M642" s="85"/>
      <c r="N642" s="85"/>
      <c r="O642" s="85"/>
      <c r="P642" s="85"/>
    </row>
    <row r="643" spans="1:16">
      <c r="A643" s="85"/>
      <c r="B643" s="85"/>
      <c r="C643" s="85"/>
      <c r="D643" s="85"/>
      <c r="E643" s="85"/>
      <c r="F643" s="85"/>
      <c r="G643" s="85"/>
      <c r="H643" s="85"/>
      <c r="I643" s="85"/>
      <c r="J643" s="85"/>
      <c r="K643" s="85"/>
      <c r="L643" s="85"/>
      <c r="M643" s="85"/>
      <c r="N643" s="85"/>
      <c r="O643" s="85"/>
      <c r="P643" s="85"/>
    </row>
    <row r="644" spans="1:16">
      <c r="A644" s="85"/>
      <c r="B644" s="85"/>
      <c r="C644" s="85"/>
      <c r="D644" s="85"/>
      <c r="E644" s="85"/>
      <c r="F644" s="85"/>
      <c r="G644" s="85"/>
      <c r="H644" s="85"/>
      <c r="I644" s="85"/>
      <c r="J644" s="85"/>
      <c r="K644" s="85"/>
      <c r="L644" s="85"/>
      <c r="M644" s="85"/>
      <c r="N644" s="85"/>
      <c r="O644" s="85"/>
      <c r="P644" s="85"/>
    </row>
    <row r="645" spans="1:16">
      <c r="A645" s="85"/>
      <c r="B645" s="85"/>
      <c r="C645" s="85"/>
      <c r="D645" s="85"/>
      <c r="E645" s="85"/>
      <c r="F645" s="85"/>
      <c r="G645" s="85"/>
      <c r="H645" s="85"/>
      <c r="I645" s="85"/>
      <c r="J645" s="85"/>
      <c r="K645" s="85"/>
      <c r="L645" s="85"/>
      <c r="M645" s="85"/>
      <c r="N645" s="85"/>
      <c r="O645" s="85"/>
      <c r="P645" s="85"/>
    </row>
    <row r="646" spans="1:16">
      <c r="A646" s="85"/>
      <c r="B646" s="85"/>
      <c r="C646" s="85"/>
      <c r="D646" s="85"/>
      <c r="E646" s="85"/>
      <c r="F646" s="85"/>
      <c r="G646" s="85"/>
      <c r="H646" s="85"/>
      <c r="I646" s="85"/>
      <c r="J646" s="85"/>
      <c r="K646" s="85"/>
      <c r="L646" s="85"/>
      <c r="M646" s="85"/>
      <c r="N646" s="85"/>
      <c r="O646" s="85"/>
      <c r="P646" s="85"/>
    </row>
    <row r="647" spans="1:16">
      <c r="A647" s="85"/>
      <c r="B647" s="85"/>
      <c r="C647" s="85"/>
      <c r="D647" s="85"/>
      <c r="E647" s="85"/>
      <c r="F647" s="85"/>
      <c r="G647" s="85"/>
      <c r="H647" s="85"/>
      <c r="I647" s="85"/>
      <c r="J647" s="85"/>
      <c r="K647" s="85"/>
      <c r="L647" s="85"/>
      <c r="M647" s="85"/>
      <c r="N647" s="85"/>
      <c r="O647" s="85"/>
      <c r="P647" s="85"/>
    </row>
    <row r="648" spans="1:16">
      <c r="A648" s="85"/>
      <c r="B648" s="85"/>
      <c r="C648" s="85"/>
      <c r="D648" s="85"/>
      <c r="E648" s="85"/>
      <c r="F648" s="85"/>
      <c r="G648" s="85"/>
      <c r="H648" s="85"/>
      <c r="I648" s="85"/>
      <c r="J648" s="85"/>
      <c r="K648" s="85"/>
      <c r="L648" s="85"/>
      <c r="M648" s="85"/>
      <c r="N648" s="85"/>
      <c r="O648" s="85"/>
      <c r="P648" s="85"/>
    </row>
    <row r="649" spans="1:16">
      <c r="A649" s="85"/>
      <c r="B649" s="85"/>
      <c r="C649" s="85"/>
      <c r="D649" s="85"/>
      <c r="E649" s="85"/>
      <c r="F649" s="85"/>
      <c r="G649" s="85"/>
      <c r="H649" s="85"/>
      <c r="I649" s="85"/>
      <c r="J649" s="85"/>
      <c r="K649" s="85"/>
      <c r="L649" s="85"/>
      <c r="M649" s="85"/>
      <c r="N649" s="85"/>
      <c r="O649" s="85"/>
      <c r="P649" s="85"/>
    </row>
    <row r="650" spans="1:16">
      <c r="A650" s="85"/>
      <c r="B650" s="85"/>
      <c r="C650" s="85"/>
      <c r="D650" s="85"/>
      <c r="E650" s="85"/>
      <c r="F650" s="85"/>
      <c r="G650" s="85"/>
      <c r="H650" s="85"/>
      <c r="I650" s="85"/>
      <c r="J650" s="85"/>
      <c r="K650" s="85"/>
      <c r="L650" s="85"/>
      <c r="M650" s="85"/>
      <c r="N650" s="85"/>
      <c r="O650" s="85"/>
      <c r="P650" s="85"/>
    </row>
    <row r="651" spans="1:16">
      <c r="A651" s="85"/>
      <c r="B651" s="85"/>
      <c r="C651" s="85"/>
      <c r="D651" s="85"/>
      <c r="E651" s="85"/>
      <c r="F651" s="85"/>
      <c r="G651" s="85"/>
      <c r="H651" s="85"/>
      <c r="I651" s="85"/>
      <c r="J651" s="85"/>
      <c r="K651" s="85"/>
      <c r="L651" s="85"/>
      <c r="M651" s="85"/>
      <c r="N651" s="85"/>
      <c r="O651" s="85"/>
      <c r="P651" s="85"/>
    </row>
    <row r="652" spans="1:16">
      <c r="A652" s="85"/>
      <c r="B652" s="85"/>
      <c r="C652" s="85"/>
      <c r="D652" s="85"/>
      <c r="E652" s="85"/>
      <c r="F652" s="85"/>
      <c r="G652" s="85"/>
      <c r="H652" s="85"/>
      <c r="I652" s="85"/>
      <c r="J652" s="85"/>
      <c r="K652" s="85"/>
      <c r="L652" s="85"/>
      <c r="M652" s="85"/>
      <c r="N652" s="85"/>
      <c r="O652" s="85"/>
      <c r="P652" s="85"/>
    </row>
    <row r="653" spans="1:16">
      <c r="A653" s="85"/>
      <c r="B653" s="85"/>
      <c r="C653" s="85"/>
      <c r="D653" s="85"/>
      <c r="E653" s="85"/>
      <c r="F653" s="85"/>
      <c r="G653" s="85"/>
      <c r="H653" s="85"/>
      <c r="I653" s="85"/>
      <c r="J653" s="85"/>
      <c r="K653" s="85"/>
      <c r="L653" s="85"/>
      <c r="M653" s="85"/>
      <c r="N653" s="85"/>
      <c r="O653" s="85"/>
      <c r="P653" s="85"/>
    </row>
    <row r="654" spans="1:16">
      <c r="A654" s="85"/>
      <c r="B654" s="85"/>
      <c r="C654" s="85"/>
      <c r="D654" s="85"/>
      <c r="E654" s="85"/>
      <c r="F654" s="85"/>
      <c r="G654" s="85"/>
      <c r="H654" s="85"/>
      <c r="I654" s="85"/>
      <c r="J654" s="85"/>
      <c r="K654" s="85"/>
      <c r="L654" s="85"/>
      <c r="M654" s="85"/>
      <c r="N654" s="85"/>
      <c r="O654" s="85"/>
      <c r="P654" s="85"/>
    </row>
    <row r="655" spans="1:16">
      <c r="A655" s="85"/>
      <c r="B655" s="85"/>
      <c r="C655" s="85"/>
      <c r="D655" s="85"/>
      <c r="E655" s="85"/>
      <c r="F655" s="85"/>
      <c r="G655" s="85"/>
      <c r="H655" s="85"/>
      <c r="I655" s="85"/>
      <c r="J655" s="85"/>
      <c r="K655" s="85"/>
      <c r="L655" s="85"/>
      <c r="M655" s="85"/>
      <c r="N655" s="85"/>
      <c r="O655" s="85"/>
      <c r="P655" s="85"/>
    </row>
  </sheetData>
  <autoFilter ref="A13:A639"/>
  <mergeCells count="10">
    <mergeCell ref="A4:M4"/>
    <mergeCell ref="B5:D5"/>
    <mergeCell ref="E5:G5"/>
    <mergeCell ref="H5:I5"/>
    <mergeCell ref="K5:M5"/>
    <mergeCell ref="O6:P6"/>
    <mergeCell ref="F12:J12"/>
    <mergeCell ref="C13:D13"/>
    <mergeCell ref="L10:L13"/>
    <mergeCell ref="F10:J11"/>
  </mergeCells>
  <conditionalFormatting sqref="L14:L639">
    <cfRule type="cellIs" dxfId="0" priority="5" stopIfTrue="1" operator="greaterThan">
      <formula>0.5</formula>
    </cfRule>
    <cfRule type="cellIs" dxfId="1" priority="6" stopIfTrue="1" operator="lessThan">
      <formula>-0.5</formula>
    </cfRule>
  </conditionalFormatting>
  <conditionalFormatting sqref="F14:J639">
    <cfRule type="expression" dxfId="2" priority="3" stopIfTrue="1">
      <formula>IF(INT(COUNT($F$14:$J$638)*25%)&gt;0,SMALL($F$14:$J$638,INT(COUNT($F$14:$J$638)*25%)),MIN($F$14:$J$638))&gt;=F14</formula>
    </cfRule>
    <cfRule type="expression" dxfId="3" priority="4" stopIfTrue="1">
      <formula>IF(INT(COUNT($F$14:$J$638)*25%)&gt;0,LARGE($F$14:$J$638,INT(COUNT($F$14:$J$638)*25%)),MAX($F$14:$J$638))&lt;=F14</formula>
    </cfRule>
  </conditionalFormatting>
  <hyperlinks>
    <hyperlink ref="M10" location="Charts!A1" display="See Charts for 2010 scores"/>
    <hyperlink ref="M12" location="Scores!A1" display="See full data set (index scores)"/>
    <hyperlink ref="M13" location="Data!A1" display="See full data set (e.g. numbers/rates)"/>
    <hyperlink ref="O6" location="'Index scores'!D629" display="The source information is also shown below the data in 'Index Scores'"/>
    <hyperlink ref="M11" location="Wardmap!A3" display="See a Map of scores"/>
    <hyperlink ref="O6:P6" location="Scores!E629" display="The source information is also shown below the data in 'Index Scores'"/>
  </hyperlinks>
  <pageMargins left="0.747916666666667" right="0.747916666666667" top="0.984027777777778" bottom="0.984027777777778" header="0.511805555555556" footer="0.511805555555556"/>
  <pageSetup paperSize="9" scale="10" orientation="landscape" horizontalDpi="600" verticalDpi="600"/>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3425" name="Scroll Bar 1" r:id="rId4">
              <controlPr defaultSize="0">
                <anchor moveWithCells="1">
                  <from>
                    <xdr:col>9</xdr:col>
                    <xdr:colOff>20320</xdr:colOff>
                    <xdr:row>7</xdr:row>
                    <xdr:rowOff>57785</xdr:rowOff>
                  </from>
                  <to>
                    <xdr:col>9</xdr:col>
                    <xdr:colOff>732155</xdr:colOff>
                    <xdr:row>7</xdr:row>
                    <xdr:rowOff>219710</xdr:rowOff>
                  </to>
                </anchor>
              </controlPr>
            </control>
          </mc:Choice>
        </mc:AlternateContent>
        <mc:AlternateContent xmlns:mc="http://schemas.openxmlformats.org/markup-compatibility/2006">
          <mc:Choice Requires="x14">
            <control shapeId="103426" name="Scroll Bar 2" r:id="rId5">
              <controlPr defaultSize="0">
                <anchor moveWithCells="1">
                  <from>
                    <xdr:col>10</xdr:col>
                    <xdr:colOff>10160</xdr:colOff>
                    <xdr:row>7</xdr:row>
                    <xdr:rowOff>57785</xdr:rowOff>
                  </from>
                  <to>
                    <xdr:col>10</xdr:col>
                    <xdr:colOff>721360</xdr:colOff>
                    <xdr:row>7</xdr:row>
                    <xdr:rowOff>219710</xdr:rowOff>
                  </to>
                </anchor>
              </controlPr>
            </control>
          </mc:Choice>
        </mc:AlternateContent>
        <mc:AlternateContent xmlns:mc="http://schemas.openxmlformats.org/markup-compatibility/2006">
          <mc:Choice Requires="x14">
            <control shapeId="103427" name="Scroll Bar 3" r:id="rId6">
              <controlPr defaultSize="0">
                <anchor moveWithCells="1">
                  <from>
                    <xdr:col>11</xdr:col>
                    <xdr:colOff>10795</xdr:colOff>
                    <xdr:row>7</xdr:row>
                    <xdr:rowOff>57785</xdr:rowOff>
                  </from>
                  <to>
                    <xdr:col>11</xdr:col>
                    <xdr:colOff>721360</xdr:colOff>
                    <xdr:row>7</xdr:row>
                    <xdr:rowOff>219710</xdr:rowOff>
                  </to>
                </anchor>
              </controlPr>
            </control>
          </mc:Choice>
        </mc:AlternateContent>
        <mc:AlternateContent xmlns:mc="http://schemas.openxmlformats.org/markup-compatibility/2006">
          <mc:Choice Requires="x14">
            <control shapeId="103428" name="Scroll Bar 4" r:id="rId7">
              <controlPr defaultSize="0">
                <anchor moveWithCells="1">
                  <from>
                    <xdr:col>2</xdr:col>
                    <xdr:colOff>40640</xdr:colOff>
                    <xdr:row>7</xdr:row>
                    <xdr:rowOff>47625</xdr:rowOff>
                  </from>
                  <to>
                    <xdr:col>2</xdr:col>
                    <xdr:colOff>751840</xdr:colOff>
                    <xdr:row>7</xdr:row>
                    <xdr:rowOff>210185</xdr:rowOff>
                  </to>
                </anchor>
              </controlPr>
            </control>
          </mc:Choice>
        </mc:AlternateContent>
        <mc:AlternateContent xmlns:mc="http://schemas.openxmlformats.org/markup-compatibility/2006">
          <mc:Choice Requires="x14">
            <control shapeId="103429" name="Scroll Bar 5" r:id="rId8">
              <controlPr defaultSize="0">
                <anchor moveWithCells="1">
                  <from>
                    <xdr:col>3</xdr:col>
                    <xdr:colOff>20320</xdr:colOff>
                    <xdr:row>7</xdr:row>
                    <xdr:rowOff>47625</xdr:rowOff>
                  </from>
                  <to>
                    <xdr:col>3</xdr:col>
                    <xdr:colOff>732155</xdr:colOff>
                    <xdr:row>7</xdr:row>
                    <xdr:rowOff>210185</xdr:rowOff>
                  </to>
                </anchor>
              </controlPr>
            </control>
          </mc:Choice>
        </mc:AlternateContent>
        <mc:AlternateContent xmlns:mc="http://schemas.openxmlformats.org/markup-compatibility/2006">
          <mc:Choice Requires="x14">
            <control shapeId="103430" name="Scroll Bar 6" r:id="rId9">
              <controlPr defaultSize="0">
                <anchor moveWithCells="1">
                  <from>
                    <xdr:col>1</xdr:col>
                    <xdr:colOff>30480</xdr:colOff>
                    <xdr:row>7</xdr:row>
                    <xdr:rowOff>38100</xdr:rowOff>
                  </from>
                  <to>
                    <xdr:col>1</xdr:col>
                    <xdr:colOff>741680</xdr:colOff>
                    <xdr:row>7</xdr:row>
                    <xdr:rowOff>200025</xdr:rowOff>
                  </to>
                </anchor>
              </controlPr>
            </control>
          </mc:Choice>
        </mc:AlternateContent>
        <mc:AlternateContent xmlns:mc="http://schemas.openxmlformats.org/markup-compatibility/2006">
          <mc:Choice Requires="x14">
            <control shapeId="103431" name="Scroll Bar 7" r:id="rId10">
              <controlPr defaultSize="0">
                <anchor moveWithCells="1">
                  <from>
                    <xdr:col>4</xdr:col>
                    <xdr:colOff>10160</xdr:colOff>
                    <xdr:row>7</xdr:row>
                    <xdr:rowOff>57785</xdr:rowOff>
                  </from>
                  <to>
                    <xdr:col>4</xdr:col>
                    <xdr:colOff>721360</xdr:colOff>
                    <xdr:row>7</xdr:row>
                    <xdr:rowOff>219710</xdr:rowOff>
                  </to>
                </anchor>
              </controlPr>
            </control>
          </mc:Choice>
        </mc:AlternateContent>
        <mc:AlternateContent xmlns:mc="http://schemas.openxmlformats.org/markup-compatibility/2006">
          <mc:Choice Requires="x14">
            <control shapeId="103432" name="Scroll Bar 8" r:id="rId11">
              <controlPr defaultSize="0">
                <anchor moveWithCells="1">
                  <from>
                    <xdr:col>5</xdr:col>
                    <xdr:colOff>20320</xdr:colOff>
                    <xdr:row>7</xdr:row>
                    <xdr:rowOff>66040</xdr:rowOff>
                  </from>
                  <to>
                    <xdr:col>5</xdr:col>
                    <xdr:colOff>732155</xdr:colOff>
                    <xdr:row>7</xdr:row>
                    <xdr:rowOff>228600</xdr:rowOff>
                  </to>
                </anchor>
              </controlPr>
            </control>
          </mc:Choice>
        </mc:AlternateContent>
        <mc:AlternateContent xmlns:mc="http://schemas.openxmlformats.org/markup-compatibility/2006">
          <mc:Choice Requires="x14">
            <control shapeId="103433" name="Scroll Bar 9" r:id="rId12">
              <controlPr defaultSize="0">
                <anchor moveWithCells="1">
                  <from>
                    <xdr:col>6</xdr:col>
                    <xdr:colOff>40640</xdr:colOff>
                    <xdr:row>7</xdr:row>
                    <xdr:rowOff>57785</xdr:rowOff>
                  </from>
                  <to>
                    <xdr:col>6</xdr:col>
                    <xdr:colOff>751840</xdr:colOff>
                    <xdr:row>7</xdr:row>
                    <xdr:rowOff>219710</xdr:rowOff>
                  </to>
                </anchor>
              </controlPr>
            </control>
          </mc:Choice>
        </mc:AlternateContent>
        <mc:AlternateContent xmlns:mc="http://schemas.openxmlformats.org/markup-compatibility/2006">
          <mc:Choice Requires="x14">
            <control shapeId="103434" name="Scroll Bar 10" r:id="rId13">
              <controlPr defaultSize="0">
                <anchor moveWithCells="1">
                  <from>
                    <xdr:col>7</xdr:col>
                    <xdr:colOff>30480</xdr:colOff>
                    <xdr:row>7</xdr:row>
                    <xdr:rowOff>66040</xdr:rowOff>
                  </from>
                  <to>
                    <xdr:col>7</xdr:col>
                    <xdr:colOff>741680</xdr:colOff>
                    <xdr:row>7</xdr:row>
                    <xdr:rowOff>228600</xdr:rowOff>
                  </to>
                </anchor>
              </controlPr>
            </control>
          </mc:Choice>
        </mc:AlternateContent>
        <mc:AlternateContent xmlns:mc="http://schemas.openxmlformats.org/markup-compatibility/2006">
          <mc:Choice Requires="x14">
            <control shapeId="103435" name="Scroll Bar 11" r:id="rId14">
              <controlPr defaultSize="0">
                <anchor moveWithCells="1">
                  <from>
                    <xdr:col>8</xdr:col>
                    <xdr:colOff>20320</xdr:colOff>
                    <xdr:row>7</xdr:row>
                    <xdr:rowOff>57785</xdr:rowOff>
                  </from>
                  <to>
                    <xdr:col>8</xdr:col>
                    <xdr:colOff>732155</xdr:colOff>
                    <xdr:row>7</xdr:row>
                    <xdr:rowOff>219710</xdr:rowOff>
                  </to>
                </anchor>
              </controlPr>
            </control>
          </mc:Choice>
        </mc:AlternateContent>
        <mc:AlternateContent xmlns:mc="http://schemas.openxmlformats.org/markup-compatibility/2006">
          <mc:Choice Requires="x14">
            <control shapeId="103436" name="Scroll Bar 12" r:id="rId15">
              <controlPr defaultSize="0">
                <anchor moveWithCells="1">
                  <from>
                    <xdr:col>12</xdr:col>
                    <xdr:colOff>30480</xdr:colOff>
                    <xdr:row>7</xdr:row>
                    <xdr:rowOff>66040</xdr:rowOff>
                  </from>
                  <to>
                    <xdr:col>12</xdr:col>
                    <xdr:colOff>741680</xdr:colOff>
                    <xdr:row>7</xdr:row>
                    <xdr:rowOff>228600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codeName="Sheet4"/>
  <dimension ref="A1:AA744"/>
  <sheetViews>
    <sheetView showGridLines="0" workbookViewId="0">
      <pane ySplit="4" topLeftCell="A5" activePane="bottomLeft" state="frozen"/>
      <selection/>
      <selection pane="bottomLeft" activeCell="B5" sqref="B5"/>
    </sheetView>
  </sheetViews>
  <sheetFormatPr defaultColWidth="9.14285714285714" defaultRowHeight="12"/>
  <cols>
    <col min="2" max="2" width="9.71428571428571" customWidth="1"/>
    <col min="5" max="5" width="9.71428571428571" customWidth="1"/>
    <col min="18" max="18" width="4.57142857142857" customWidth="1"/>
    <col min="19" max="19" width="3.85714285714286" customWidth="1"/>
    <col min="20" max="20" width="23.1428571428571" customWidth="1"/>
    <col min="22" max="22" width="6" customWidth="1"/>
    <col min="23" max="23" width="18.1428571428571" customWidth="1"/>
  </cols>
  <sheetData>
    <row r="1" s="84" customFormat="1" ht="15" customHeight="1" spans="17:27">
      <c r="Q1" s="111"/>
      <c r="R1" s="111"/>
      <c r="S1" s="111"/>
      <c r="T1" s="111"/>
      <c r="U1" s="111"/>
      <c r="V1" s="111"/>
      <c r="W1" s="111"/>
      <c r="X1" s="111"/>
      <c r="Y1" s="111"/>
      <c r="Z1" s="111"/>
      <c r="AA1" s="111"/>
    </row>
    <row r="2" s="8" customFormat="1" ht="4.5" customHeight="1" spans="17:27">
      <c r="Q2" s="112"/>
      <c r="R2" s="112"/>
      <c r="S2" s="112"/>
      <c r="T2" s="112"/>
      <c r="U2" s="112"/>
      <c r="V2" s="112"/>
      <c r="W2" s="112"/>
      <c r="X2" s="112"/>
      <c r="Y2" s="112"/>
      <c r="Z2" s="112"/>
      <c r="AA2" s="112"/>
    </row>
    <row r="3" s="85" customFormat="1" ht="4.5" customHeight="1" spans="17:27">
      <c r="Q3" s="113"/>
      <c r="R3" s="113"/>
      <c r="S3" s="113"/>
      <c r="T3" s="113"/>
      <c r="U3" s="113"/>
      <c r="V3" s="113"/>
      <c r="W3" s="113"/>
      <c r="X3" s="113"/>
      <c r="Y3" s="113"/>
      <c r="Z3" s="113"/>
      <c r="AA3" s="113"/>
    </row>
    <row r="4" s="85" customFormat="1" ht="32.25" customHeight="1" spans="2:13">
      <c r="B4" s="118" t="s">
        <v>1687</v>
      </c>
      <c r="C4" s="119"/>
      <c r="D4" s="119"/>
      <c r="E4" s="119"/>
      <c r="F4" s="119"/>
      <c r="G4" s="119"/>
      <c r="H4" s="119"/>
      <c r="I4" s="119"/>
      <c r="J4" s="119"/>
      <c r="K4" s="119"/>
      <c r="L4" s="119"/>
      <c r="M4" s="131"/>
    </row>
    <row r="5" s="117" customFormat="1" ht="32.25" customHeight="1" spans="7:17">
      <c r="G5" s="124" t="s">
        <v>1688</v>
      </c>
      <c r="H5" s="124"/>
      <c r="I5" s="124" t="s">
        <v>1689</v>
      </c>
      <c r="J5" s="124"/>
      <c r="L5" s="127" t="s">
        <v>1690</v>
      </c>
      <c r="M5" s="127"/>
      <c r="N5" s="127"/>
      <c r="O5" s="127"/>
      <c r="P5" s="127"/>
      <c r="Q5" s="127"/>
    </row>
    <row r="6" s="113" customFormat="1" ht="29.25" customHeight="1" spans="1:10">
      <c r="A6" s="117"/>
      <c r="B6" s="120" t="s">
        <v>1259</v>
      </c>
      <c r="C6" s="121"/>
      <c r="D6" s="121"/>
      <c r="E6" s="120" t="s">
        <v>1691</v>
      </c>
      <c r="F6" s="120" t="s">
        <v>1692</v>
      </c>
      <c r="G6" s="120" t="s">
        <v>1693</v>
      </c>
      <c r="H6" s="120" t="s">
        <v>1694</v>
      </c>
      <c r="I6" s="120" t="s">
        <v>1693</v>
      </c>
      <c r="J6" s="120" t="s">
        <v>1694</v>
      </c>
    </row>
    <row r="7" ht="13.2" spans="2:10">
      <c r="B7" s="122" t="s">
        <v>1269</v>
      </c>
      <c r="C7" s="122"/>
      <c r="D7" s="122"/>
      <c r="E7" s="125">
        <f>'charts data'!L2</f>
        <v>2.47975159448283</v>
      </c>
      <c r="F7" s="125">
        <f>'charts data'!M2</f>
        <v>-8.14858861188681</v>
      </c>
      <c r="G7" s="125">
        <f>'charts data'!N2</f>
        <v>0</v>
      </c>
      <c r="H7" s="125">
        <f>'charts data'!O2</f>
        <v>0</v>
      </c>
      <c r="I7" s="128">
        <f>'charts data'!P2</f>
        <v>0</v>
      </c>
      <c r="J7" s="128">
        <f>'charts data'!Q2</f>
        <v>0</v>
      </c>
    </row>
    <row r="8" ht="15" customHeight="1" spans="2:12">
      <c r="B8" s="123" t="s">
        <v>1270</v>
      </c>
      <c r="C8" s="123"/>
      <c r="D8" s="123"/>
      <c r="E8" s="126">
        <f>'charts data'!L3</f>
        <v>10.7754433248628</v>
      </c>
      <c r="F8" s="126">
        <f>'charts data'!M3</f>
        <v>-0.608346842684233</v>
      </c>
      <c r="G8" s="126">
        <f>'charts data'!N3</f>
        <v>0</v>
      </c>
      <c r="H8" s="126">
        <f>'charts data'!O3</f>
        <v>1</v>
      </c>
      <c r="I8" s="129">
        <f>'charts data'!P3</f>
        <v>0</v>
      </c>
      <c r="J8" s="129">
        <f>'charts data'!Q3</f>
        <v>0.0476190476190476</v>
      </c>
      <c r="L8" s="103" t="s">
        <v>1695</v>
      </c>
    </row>
    <row r="9" ht="13.2" spans="2:10">
      <c r="B9" s="122" t="s">
        <v>1271</v>
      </c>
      <c r="C9" s="122"/>
      <c r="D9" s="122"/>
      <c r="E9" s="125">
        <f>'charts data'!L4</f>
        <v>10.2419800546038</v>
      </c>
      <c r="F9" s="125">
        <f>'charts data'!M4</f>
        <v>-0.839775799507325</v>
      </c>
      <c r="G9" s="125">
        <f>'charts data'!N4</f>
        <v>0</v>
      </c>
      <c r="H9" s="125">
        <f>'charts data'!O4</f>
        <v>1</v>
      </c>
      <c r="I9" s="128">
        <f>'charts data'!P4</f>
        <v>0</v>
      </c>
      <c r="J9" s="128">
        <f>'charts data'!Q4</f>
        <v>0.0476190476190476</v>
      </c>
    </row>
    <row r="10" ht="15" customHeight="1" spans="2:12">
      <c r="B10" s="123" t="s">
        <v>1272</v>
      </c>
      <c r="C10" s="123"/>
      <c r="D10" s="123"/>
      <c r="E10" s="126">
        <f>'charts data'!L5</f>
        <v>7.45214457896765</v>
      </c>
      <c r="F10" s="126">
        <f>'charts data'!M5</f>
        <v>-11.4713416808375</v>
      </c>
      <c r="G10" s="126">
        <f>'charts data'!N5</f>
        <v>1</v>
      </c>
      <c r="H10" s="126">
        <f>'charts data'!O5</f>
        <v>0</v>
      </c>
      <c r="I10" s="129">
        <f>'charts data'!P5</f>
        <v>0.0476190476190476</v>
      </c>
      <c r="J10" s="129">
        <f>'charts data'!Q5</f>
        <v>0</v>
      </c>
      <c r="L10" s="103" t="s">
        <v>1696</v>
      </c>
    </row>
    <row r="11" ht="13.2" spans="2:10">
      <c r="B11" s="122" t="s">
        <v>1273</v>
      </c>
      <c r="C11" s="122"/>
      <c r="D11" s="122"/>
      <c r="E11" s="125">
        <f>'charts data'!L6</f>
        <v>13.0614083307899</v>
      </c>
      <c r="F11" s="125">
        <f>'charts data'!M6</f>
        <v>-3.19177482224001</v>
      </c>
      <c r="G11" s="125">
        <f>'charts data'!N6</f>
        <v>0</v>
      </c>
      <c r="H11" s="125">
        <f>'charts data'!O6</f>
        <v>8</v>
      </c>
      <c r="I11" s="128">
        <f>'charts data'!P6</f>
        <v>0</v>
      </c>
      <c r="J11" s="128">
        <f>'charts data'!Q6</f>
        <v>0.363636363636364</v>
      </c>
    </row>
    <row r="12" ht="13.2" spans="2:12">
      <c r="B12" s="123" t="s">
        <v>1274</v>
      </c>
      <c r="C12" s="123"/>
      <c r="D12" s="123"/>
      <c r="E12" s="126">
        <f>'charts data'!L7</f>
        <v>9.23423230700602</v>
      </c>
      <c r="F12" s="126">
        <f>'charts data'!M7</f>
        <v>-11.3365096121666</v>
      </c>
      <c r="G12" s="126">
        <f>'charts data'!N7</f>
        <v>1</v>
      </c>
      <c r="H12" s="126">
        <f>'charts data'!O7</f>
        <v>0</v>
      </c>
      <c r="I12" s="129">
        <f>'charts data'!P7</f>
        <v>0.0555555555555556</v>
      </c>
      <c r="J12" s="129">
        <f>'charts data'!Q7</f>
        <v>0</v>
      </c>
      <c r="L12" s="103" t="s">
        <v>1697</v>
      </c>
    </row>
    <row r="13" ht="13.2" spans="2:10">
      <c r="B13" s="122" t="s">
        <v>1275</v>
      </c>
      <c r="C13" s="122"/>
      <c r="D13" s="122"/>
      <c r="E13" s="125">
        <f>'charts data'!L8</f>
        <v>12.33649989286</v>
      </c>
      <c r="F13" s="125">
        <f>'charts data'!M8</f>
        <v>-7.15871534269236</v>
      </c>
      <c r="G13" s="125">
        <f>'charts data'!N8</f>
        <v>0</v>
      </c>
      <c r="H13" s="125">
        <f>'charts data'!O8</f>
        <v>2</v>
      </c>
      <c r="I13" s="128">
        <f>'charts data'!P8</f>
        <v>0</v>
      </c>
      <c r="J13" s="128">
        <f>'charts data'!Q8</f>
        <v>0.0833333333333333</v>
      </c>
    </row>
    <row r="14" ht="13.2" spans="2:10">
      <c r="B14" s="123" t="s">
        <v>1276</v>
      </c>
      <c r="C14" s="123"/>
      <c r="D14" s="123"/>
      <c r="E14" s="126">
        <f>'charts data'!L9</f>
        <v>9.19868977751264</v>
      </c>
      <c r="F14" s="126">
        <f>'charts data'!M9</f>
        <v>-3.87941987490319</v>
      </c>
      <c r="G14" s="126">
        <f>'charts data'!N9</f>
        <v>0</v>
      </c>
      <c r="H14" s="126">
        <f>'charts data'!O9</f>
        <v>0</v>
      </c>
      <c r="I14" s="129">
        <f>'charts data'!P9</f>
        <v>0</v>
      </c>
      <c r="J14" s="129">
        <f>'charts data'!Q9</f>
        <v>0</v>
      </c>
    </row>
    <row r="15" ht="13.2" spans="2:10">
      <c r="B15" s="122" t="s">
        <v>1277</v>
      </c>
      <c r="C15" s="122"/>
      <c r="D15" s="122"/>
      <c r="E15" s="125">
        <f>'charts data'!L10</f>
        <v>8.30770812412234</v>
      </c>
      <c r="F15" s="125">
        <f>'charts data'!M10</f>
        <v>-7.55798170679784</v>
      </c>
      <c r="G15" s="125">
        <f>'charts data'!N10</f>
        <v>0</v>
      </c>
      <c r="H15" s="125">
        <f>'charts data'!O10</f>
        <v>0</v>
      </c>
      <c r="I15" s="128">
        <f>'charts data'!P10</f>
        <v>0</v>
      </c>
      <c r="J15" s="128">
        <f>'charts data'!Q10</f>
        <v>0</v>
      </c>
    </row>
    <row r="16" ht="13.2" spans="2:10">
      <c r="B16" s="123" t="s">
        <v>1278</v>
      </c>
      <c r="C16" s="123"/>
      <c r="D16" s="123"/>
      <c r="E16" s="126">
        <f>'charts data'!L11</f>
        <v>4.05251813253183</v>
      </c>
      <c r="F16" s="126">
        <f>'charts data'!M11</f>
        <v>-6.72582647741592</v>
      </c>
      <c r="G16" s="126">
        <f>'charts data'!N11</f>
        <v>0</v>
      </c>
      <c r="H16" s="126">
        <f>'charts data'!O11</f>
        <v>0</v>
      </c>
      <c r="I16" s="129">
        <f>'charts data'!P11</f>
        <v>0</v>
      </c>
      <c r="J16" s="129">
        <f>'charts data'!Q11</f>
        <v>0</v>
      </c>
    </row>
    <row r="17" ht="13.2" spans="2:10">
      <c r="B17" s="122" t="s">
        <v>1279</v>
      </c>
      <c r="C17" s="122"/>
      <c r="D17" s="122"/>
      <c r="E17" s="125">
        <f>'charts data'!L12</f>
        <v>-0.358703041207465</v>
      </c>
      <c r="F17" s="125">
        <f>'charts data'!M12</f>
        <v>-9.74317707957288</v>
      </c>
      <c r="G17" s="125">
        <f>'charts data'!N12</f>
        <v>0</v>
      </c>
      <c r="H17" s="125">
        <f>'charts data'!O12</f>
        <v>0</v>
      </c>
      <c r="I17" s="128">
        <f>'charts data'!P12</f>
        <v>0</v>
      </c>
      <c r="J17" s="128">
        <f>'charts data'!Q12</f>
        <v>0</v>
      </c>
    </row>
    <row r="18" ht="13.2" spans="2:10">
      <c r="B18" s="123" t="s">
        <v>1282</v>
      </c>
      <c r="C18" s="123"/>
      <c r="D18" s="123"/>
      <c r="E18" s="126">
        <f>'charts data'!L13</f>
        <v>7.23241460810776</v>
      </c>
      <c r="F18" s="126">
        <f>'charts data'!M13</f>
        <v>-5.94249547007104</v>
      </c>
      <c r="G18" s="126">
        <f>'charts data'!N13</f>
        <v>0</v>
      </c>
      <c r="H18" s="126">
        <f>'charts data'!O13</f>
        <v>0</v>
      </c>
      <c r="I18" s="129">
        <f>'charts data'!P13</f>
        <v>0</v>
      </c>
      <c r="J18" s="129">
        <f>'charts data'!Q13</f>
        <v>0</v>
      </c>
    </row>
    <row r="19" ht="13.2" spans="2:10">
      <c r="B19" s="122" t="s">
        <v>1284</v>
      </c>
      <c r="C19" s="122"/>
      <c r="D19" s="122"/>
      <c r="E19" s="125">
        <f>'charts data'!L14</f>
        <v>7.2854096944903</v>
      </c>
      <c r="F19" s="125">
        <f>'charts data'!M14</f>
        <v>-10.9635043316654</v>
      </c>
      <c r="G19" s="125">
        <f>'charts data'!N14</f>
        <v>1</v>
      </c>
      <c r="H19" s="125">
        <f>'charts data'!O14</f>
        <v>0</v>
      </c>
      <c r="I19" s="128">
        <f>'charts data'!P14</f>
        <v>0.0526315789473684</v>
      </c>
      <c r="J19" s="128">
        <f>'charts data'!Q14</f>
        <v>0</v>
      </c>
    </row>
    <row r="20" ht="13.2" spans="2:10">
      <c r="B20" s="123" t="s">
        <v>1286</v>
      </c>
      <c r="C20" s="123"/>
      <c r="D20" s="123"/>
      <c r="E20" s="126">
        <f>'charts data'!L15</f>
        <v>12.2906900231379</v>
      </c>
      <c r="F20" s="126">
        <f>'charts data'!M15</f>
        <v>-0.848539008360507</v>
      </c>
      <c r="G20" s="126">
        <f>'charts data'!N15</f>
        <v>0</v>
      </c>
      <c r="H20" s="126">
        <f>'charts data'!O15</f>
        <v>3</v>
      </c>
      <c r="I20" s="129">
        <f>'charts data'!P15</f>
        <v>0</v>
      </c>
      <c r="J20" s="129">
        <f>'charts data'!Q15</f>
        <v>0.142857142857143</v>
      </c>
    </row>
    <row r="21" ht="13.2" spans="2:10">
      <c r="B21" s="122" t="s">
        <v>1287</v>
      </c>
      <c r="C21" s="122"/>
      <c r="D21" s="122"/>
      <c r="E21" s="125">
        <f>'charts data'!L16</f>
        <v>9.60565201979913</v>
      </c>
      <c r="F21" s="125">
        <f>'charts data'!M16</f>
        <v>-1.61102696767403</v>
      </c>
      <c r="G21" s="125">
        <f>'charts data'!N16</f>
        <v>0</v>
      </c>
      <c r="H21" s="125">
        <f>'charts data'!O16</f>
        <v>0</v>
      </c>
      <c r="I21" s="128">
        <f>'charts data'!P16</f>
        <v>0</v>
      </c>
      <c r="J21" s="128">
        <f>'charts data'!Q16</f>
        <v>0</v>
      </c>
    </row>
    <row r="22" ht="13.2" spans="2:10">
      <c r="B22" s="123" t="s">
        <v>1288</v>
      </c>
      <c r="C22" s="123"/>
      <c r="D22" s="123"/>
      <c r="E22" s="126">
        <f>'charts data'!L17</f>
        <v>11.0630351759282</v>
      </c>
      <c r="F22" s="126">
        <f>'charts data'!M17</f>
        <v>-1.32354700987411</v>
      </c>
      <c r="G22" s="126">
        <f>'charts data'!N17</f>
        <v>0</v>
      </c>
      <c r="H22" s="126">
        <f>'charts data'!O17</f>
        <v>3</v>
      </c>
      <c r="I22" s="129">
        <f>'charts data'!P17</f>
        <v>0</v>
      </c>
      <c r="J22" s="129">
        <f>'charts data'!Q17</f>
        <v>0.136363636363636</v>
      </c>
    </row>
    <row r="23" ht="13.2" spans="2:10">
      <c r="B23" s="122" t="s">
        <v>1290</v>
      </c>
      <c r="C23" s="122"/>
      <c r="D23" s="122"/>
      <c r="E23" s="125">
        <f>'charts data'!L18</f>
        <v>10.1327057039803</v>
      </c>
      <c r="F23" s="125">
        <f>'charts data'!M18</f>
        <v>0.11869536854328</v>
      </c>
      <c r="G23" s="125">
        <f>'charts data'!N18</f>
        <v>0</v>
      </c>
      <c r="H23" s="125">
        <f>'charts data'!O18</f>
        <v>1</v>
      </c>
      <c r="I23" s="128">
        <f>'charts data'!P18</f>
        <v>0</v>
      </c>
      <c r="J23" s="128">
        <f>'charts data'!Q18</f>
        <v>0.05</v>
      </c>
    </row>
    <row r="24" ht="13.2" spans="2:10">
      <c r="B24" s="123" t="s">
        <v>1291</v>
      </c>
      <c r="C24" s="123"/>
      <c r="D24" s="123"/>
      <c r="E24" s="126">
        <f>'charts data'!L19</f>
        <v>-0.449021865084807</v>
      </c>
      <c r="F24" s="126">
        <f>'charts data'!M19</f>
        <v>-8.20851600789502</v>
      </c>
      <c r="G24" s="126">
        <f>'charts data'!N19</f>
        <v>0</v>
      </c>
      <c r="H24" s="126">
        <f>'charts data'!O19</f>
        <v>0</v>
      </c>
      <c r="I24" s="129">
        <f>'charts data'!P19</f>
        <v>0</v>
      </c>
      <c r="J24" s="129">
        <f>'charts data'!Q19</f>
        <v>0</v>
      </c>
    </row>
    <row r="25" ht="13.2" spans="2:10">
      <c r="B25" s="122" t="s">
        <v>1292</v>
      </c>
      <c r="C25" s="122"/>
      <c r="D25" s="122"/>
      <c r="E25" s="125">
        <f>'charts data'!L20</f>
        <v>12.1009793720201</v>
      </c>
      <c r="F25" s="125">
        <f>'charts data'!M20</f>
        <v>-10.9315809301754</v>
      </c>
      <c r="G25" s="125">
        <f>'charts data'!N20</f>
        <v>2</v>
      </c>
      <c r="H25" s="125">
        <f>'charts data'!O20</f>
        <v>2</v>
      </c>
      <c r="I25" s="128">
        <f>'charts data'!P20</f>
        <v>0.111111111111111</v>
      </c>
      <c r="J25" s="128">
        <f>'charts data'!Q20</f>
        <v>0.111111111111111</v>
      </c>
    </row>
    <row r="26" ht="13.2" spans="2:10">
      <c r="B26" s="123" t="s">
        <v>1293</v>
      </c>
      <c r="C26" s="123"/>
      <c r="D26" s="123"/>
      <c r="E26" s="126">
        <f>'charts data'!L21</f>
        <v>12.4486383343793</v>
      </c>
      <c r="F26" s="126">
        <f>'charts data'!M21</f>
        <v>0.702860203954775</v>
      </c>
      <c r="G26" s="126">
        <f>'charts data'!N21</f>
        <v>0</v>
      </c>
      <c r="H26" s="126">
        <f>'charts data'!O21</f>
        <v>3</v>
      </c>
      <c r="I26" s="129">
        <f>'charts data'!P21</f>
        <v>0</v>
      </c>
      <c r="J26" s="129">
        <f>'charts data'!Q21</f>
        <v>0.1875</v>
      </c>
    </row>
    <row r="27" ht="13.2" spans="2:13">
      <c r="B27" s="122" t="s">
        <v>1294</v>
      </c>
      <c r="C27" s="122"/>
      <c r="D27" s="122"/>
      <c r="E27" s="125">
        <f>'charts data'!L22</f>
        <v>5.19621635818208</v>
      </c>
      <c r="F27" s="125">
        <f>'charts data'!M22</f>
        <v>-7.80695219792649</v>
      </c>
      <c r="G27" s="125">
        <f>'charts data'!N22</f>
        <v>0</v>
      </c>
      <c r="H27" s="125">
        <f>'charts data'!O22</f>
        <v>0</v>
      </c>
      <c r="I27" s="128">
        <f>'charts data'!P22</f>
        <v>0</v>
      </c>
      <c r="J27" s="128">
        <f>'charts data'!Q22</f>
        <v>0</v>
      </c>
      <c r="K27" s="130"/>
      <c r="L27" s="130"/>
      <c r="M27" s="130"/>
    </row>
    <row r="28" ht="13.2" spans="2:13">
      <c r="B28" s="123" t="s">
        <v>1295</v>
      </c>
      <c r="C28" s="123"/>
      <c r="D28" s="123"/>
      <c r="E28" s="126">
        <f>'charts data'!L23</f>
        <v>2.05843096598107</v>
      </c>
      <c r="F28" s="126">
        <f>'charts data'!M23</f>
        <v>-4.89625588045896</v>
      </c>
      <c r="G28" s="126">
        <f>'charts data'!N23</f>
        <v>0</v>
      </c>
      <c r="H28" s="126">
        <f>'charts data'!O23</f>
        <v>0</v>
      </c>
      <c r="I28" s="129">
        <f>'charts data'!P23</f>
        <v>0</v>
      </c>
      <c r="J28" s="129">
        <f>'charts data'!Q23</f>
        <v>0</v>
      </c>
      <c r="K28" s="130"/>
      <c r="L28" s="130"/>
      <c r="M28" s="130"/>
    </row>
    <row r="29" ht="13.2" spans="2:13">
      <c r="B29" s="122" t="s">
        <v>1296</v>
      </c>
      <c r="C29" s="122"/>
      <c r="D29" s="122"/>
      <c r="E29" s="125">
        <f>'charts data'!L24</f>
        <v>13.8670144036559</v>
      </c>
      <c r="F29" s="125">
        <f>'charts data'!M24</f>
        <v>-3.83783850260231</v>
      </c>
      <c r="G29" s="125">
        <f>'charts data'!N24</f>
        <v>0</v>
      </c>
      <c r="H29" s="125">
        <f>'charts data'!O24</f>
        <v>4</v>
      </c>
      <c r="I29" s="128">
        <f>'charts data'!P24</f>
        <v>0</v>
      </c>
      <c r="J29" s="128">
        <f>'charts data'!Q24</f>
        <v>0.2</v>
      </c>
      <c r="K29" s="130"/>
      <c r="L29" s="130"/>
      <c r="M29" s="130"/>
    </row>
    <row r="30" ht="13.2" spans="2:10">
      <c r="B30" s="123" t="s">
        <v>1297</v>
      </c>
      <c r="C30" s="123"/>
      <c r="D30" s="123"/>
      <c r="E30" s="126">
        <f>'charts data'!L25</f>
        <v>6.60476937617787</v>
      </c>
      <c r="F30" s="126">
        <f>'charts data'!M25</f>
        <v>-7.66626192066711</v>
      </c>
      <c r="G30" s="126">
        <f>'charts data'!N25</f>
        <v>0</v>
      </c>
      <c r="H30" s="126">
        <f>'charts data'!O25</f>
        <v>0</v>
      </c>
      <c r="I30" s="129">
        <f>'charts data'!P25</f>
        <v>0</v>
      </c>
      <c r="J30" s="129">
        <f>'charts data'!Q25</f>
        <v>0</v>
      </c>
    </row>
    <row r="31" ht="13.2" spans="2:10">
      <c r="B31" s="122" t="s">
        <v>1298</v>
      </c>
      <c r="C31" s="122"/>
      <c r="D31" s="122"/>
      <c r="E31" s="125">
        <f>'charts data'!L26</f>
        <v>9.89186451326248</v>
      </c>
      <c r="F31" s="125">
        <f>'charts data'!M26</f>
        <v>-3.03296408967825</v>
      </c>
      <c r="G31" s="125">
        <f>'charts data'!N26</f>
        <v>0</v>
      </c>
      <c r="H31" s="125">
        <f>'charts data'!O26</f>
        <v>0</v>
      </c>
      <c r="I31" s="128">
        <f>'charts data'!P26</f>
        <v>0</v>
      </c>
      <c r="J31" s="128">
        <f>'charts data'!Q26</f>
        <v>0</v>
      </c>
    </row>
    <row r="32" ht="13.2" spans="2:10">
      <c r="B32" s="123" t="s">
        <v>1299</v>
      </c>
      <c r="C32" s="123"/>
      <c r="D32" s="123"/>
      <c r="E32" s="126">
        <f>'charts data'!L27</f>
        <v>12.8124499411466</v>
      </c>
      <c r="F32" s="126">
        <f>'charts data'!M27</f>
        <v>3.04672180609344</v>
      </c>
      <c r="G32" s="126">
        <f>'charts data'!N27</f>
        <v>0</v>
      </c>
      <c r="H32" s="126">
        <f>'charts data'!O27</f>
        <v>8</v>
      </c>
      <c r="I32" s="129">
        <f>'charts data'!P27</f>
        <v>0</v>
      </c>
      <c r="J32" s="129">
        <f>'charts data'!Q27</f>
        <v>0.444444444444444</v>
      </c>
    </row>
    <row r="33" ht="13.2" spans="2:10">
      <c r="B33" s="122" t="s">
        <v>1300</v>
      </c>
      <c r="C33" s="122"/>
      <c r="D33" s="122"/>
      <c r="E33" s="125">
        <f>'charts data'!L28</f>
        <v>13.1427844973269</v>
      </c>
      <c r="F33" s="125">
        <f>'charts data'!M28</f>
        <v>-9.90816957931602</v>
      </c>
      <c r="G33" s="125">
        <f>'charts data'!N28</f>
        <v>0</v>
      </c>
      <c r="H33" s="125">
        <f>'charts data'!O28</f>
        <v>1</v>
      </c>
      <c r="I33" s="128">
        <f>'charts data'!P28</f>
        <v>0</v>
      </c>
      <c r="J33" s="128">
        <f>'charts data'!Q28</f>
        <v>0.0476190476190476</v>
      </c>
    </row>
    <row r="34" ht="13.2" spans="2:10">
      <c r="B34" s="123" t="s">
        <v>1301</v>
      </c>
      <c r="C34" s="123"/>
      <c r="D34" s="123"/>
      <c r="E34" s="126">
        <f>'charts data'!L29</f>
        <v>8.91494791820747</v>
      </c>
      <c r="F34" s="126">
        <f>'charts data'!M29</f>
        <v>-2.14001240445814</v>
      </c>
      <c r="G34" s="126">
        <f>'charts data'!N29</f>
        <v>0</v>
      </c>
      <c r="H34" s="126">
        <f>'charts data'!O29</f>
        <v>0</v>
      </c>
      <c r="I34" s="129">
        <f>'charts data'!P29</f>
        <v>0</v>
      </c>
      <c r="J34" s="129">
        <f>'charts data'!Q29</f>
        <v>0</v>
      </c>
    </row>
    <row r="35" ht="13.2" spans="2:10">
      <c r="B35" s="122" t="s">
        <v>1302</v>
      </c>
      <c r="C35" s="122"/>
      <c r="D35" s="122"/>
      <c r="E35" s="125">
        <f>'charts data'!L30</f>
        <v>9.78505086375838</v>
      </c>
      <c r="F35" s="125">
        <f>'charts data'!M30</f>
        <v>-10.7303739159255</v>
      </c>
      <c r="G35" s="125">
        <f>'charts data'!N30</f>
        <v>1</v>
      </c>
      <c r="H35" s="125">
        <f>'charts data'!O30</f>
        <v>0</v>
      </c>
      <c r="I35" s="128">
        <f>'charts data'!P30</f>
        <v>0.0588235294117647</v>
      </c>
      <c r="J35" s="128">
        <f>'charts data'!Q30</f>
        <v>0</v>
      </c>
    </row>
    <row r="36" ht="13.2" spans="2:10">
      <c r="B36" s="123" t="s">
        <v>1303</v>
      </c>
      <c r="C36" s="123"/>
      <c r="D36" s="123"/>
      <c r="E36" s="126">
        <f>'charts data'!L31</f>
        <v>3.18300410725429</v>
      </c>
      <c r="F36" s="126">
        <f>'charts data'!M31</f>
        <v>-9.65916015090794</v>
      </c>
      <c r="G36" s="126">
        <f>'charts data'!N31</f>
        <v>0</v>
      </c>
      <c r="H36" s="126">
        <f>'charts data'!O31</f>
        <v>0</v>
      </c>
      <c r="I36" s="129">
        <f>'charts data'!P31</f>
        <v>0</v>
      </c>
      <c r="J36" s="129">
        <f>'charts data'!Q31</f>
        <v>0</v>
      </c>
    </row>
    <row r="37" ht="13.2" spans="2:10">
      <c r="B37" s="122" t="s">
        <v>1305</v>
      </c>
      <c r="C37" s="122"/>
      <c r="D37" s="122"/>
      <c r="E37" s="125">
        <f>'charts data'!L32</f>
        <v>10.9136814731425</v>
      </c>
      <c r="F37" s="125">
        <f>'charts data'!M32</f>
        <v>-3.2142554118244</v>
      </c>
      <c r="G37" s="125">
        <f>'charts data'!N32</f>
        <v>0</v>
      </c>
      <c r="H37" s="125">
        <f>'charts data'!O32</f>
        <v>1</v>
      </c>
      <c r="I37" s="128">
        <f>'charts data'!P32</f>
        <v>0</v>
      </c>
      <c r="J37" s="128">
        <f>'charts data'!Q32</f>
        <v>0.05</v>
      </c>
    </row>
    <row r="38" ht="13.2" spans="2:10">
      <c r="B38" s="123" t="s">
        <v>1307</v>
      </c>
      <c r="C38" s="123"/>
      <c r="D38" s="123"/>
      <c r="E38" s="126">
        <f>'charts data'!L33</f>
        <v>11.991767750585</v>
      </c>
      <c r="F38" s="126">
        <f>'charts data'!M33</f>
        <v>-16.1753938807672</v>
      </c>
      <c r="G38" s="126">
        <f>'charts data'!N33</f>
        <v>2</v>
      </c>
      <c r="H38" s="126">
        <f>'charts data'!O33</f>
        <v>1</v>
      </c>
      <c r="I38" s="129">
        <f>'charts data'!P33</f>
        <v>0.1</v>
      </c>
      <c r="J38" s="129">
        <f>'charts data'!Q33</f>
        <v>0.05</v>
      </c>
    </row>
    <row r="39" spans="13:13">
      <c r="M39" s="132" t="s">
        <v>1698</v>
      </c>
    </row>
    <row r="40" spans="19:21">
      <c r="S40">
        <v>1</v>
      </c>
      <c r="T40" t="s">
        <v>24</v>
      </c>
      <c r="U40" t="s">
        <v>1269</v>
      </c>
    </row>
    <row r="41" spans="19:21">
      <c r="S41">
        <v>2</v>
      </c>
      <c r="T41" t="s">
        <v>27</v>
      </c>
      <c r="U41" t="s">
        <v>1269</v>
      </c>
    </row>
    <row r="42" spans="19:21">
      <c r="S42">
        <v>3</v>
      </c>
      <c r="T42" t="s">
        <v>30</v>
      </c>
      <c r="U42" t="s">
        <v>1269</v>
      </c>
    </row>
    <row r="43" spans="19:21">
      <c r="S43">
        <v>4</v>
      </c>
      <c r="T43" t="s">
        <v>33</v>
      </c>
      <c r="U43" t="s">
        <v>1269</v>
      </c>
    </row>
    <row r="44" spans="19:21">
      <c r="S44">
        <v>5</v>
      </c>
      <c r="T44" t="s">
        <v>36</v>
      </c>
      <c r="U44" t="s">
        <v>1269</v>
      </c>
    </row>
    <row r="45" spans="19:21">
      <c r="S45">
        <v>6</v>
      </c>
      <c r="T45" t="s">
        <v>39</v>
      </c>
      <c r="U45" t="s">
        <v>1269</v>
      </c>
    </row>
    <row r="46" spans="19:21">
      <c r="S46">
        <v>7</v>
      </c>
      <c r="T46" t="s">
        <v>42</v>
      </c>
      <c r="U46" t="s">
        <v>1269</v>
      </c>
    </row>
    <row r="47" spans="19:21">
      <c r="S47">
        <v>8</v>
      </c>
      <c r="T47" t="s">
        <v>45</v>
      </c>
      <c r="U47" t="s">
        <v>1269</v>
      </c>
    </row>
    <row r="48" spans="19:21">
      <c r="S48">
        <v>9</v>
      </c>
      <c r="T48" t="s">
        <v>47</v>
      </c>
      <c r="U48" t="s">
        <v>1269</v>
      </c>
    </row>
    <row r="49" spans="19:21">
      <c r="S49">
        <v>10</v>
      </c>
      <c r="T49" t="s">
        <v>49</v>
      </c>
      <c r="U49" t="s">
        <v>1269</v>
      </c>
    </row>
    <row r="50" spans="19:21">
      <c r="S50">
        <v>11</v>
      </c>
      <c r="T50" t="s">
        <v>51</v>
      </c>
      <c r="U50" t="s">
        <v>1269</v>
      </c>
    </row>
    <row r="51" spans="19:21">
      <c r="S51">
        <v>12</v>
      </c>
      <c r="T51" t="s">
        <v>53</v>
      </c>
      <c r="U51" t="s">
        <v>1269</v>
      </c>
    </row>
    <row r="52" spans="19:21">
      <c r="S52">
        <v>13</v>
      </c>
      <c r="T52" t="s">
        <v>55</v>
      </c>
      <c r="U52" t="s">
        <v>1269</v>
      </c>
    </row>
    <row r="53" spans="19:21">
      <c r="S53">
        <v>14</v>
      </c>
      <c r="T53" t="s">
        <v>57</v>
      </c>
      <c r="U53" t="s">
        <v>1269</v>
      </c>
    </row>
    <row r="54" spans="19:21">
      <c r="S54">
        <v>15</v>
      </c>
      <c r="T54" t="s">
        <v>59</v>
      </c>
      <c r="U54" t="s">
        <v>1269</v>
      </c>
    </row>
    <row r="55" spans="19:21">
      <c r="S55">
        <v>16</v>
      </c>
      <c r="T55" t="s">
        <v>61</v>
      </c>
      <c r="U55" t="s">
        <v>1269</v>
      </c>
    </row>
    <row r="56" spans="19:21">
      <c r="S56">
        <v>17</v>
      </c>
      <c r="T56" t="s">
        <v>63</v>
      </c>
      <c r="U56" t="s">
        <v>1269</v>
      </c>
    </row>
    <row r="61" spans="19:24">
      <c r="S61">
        <v>1</v>
      </c>
      <c r="T61" t="s">
        <v>65</v>
      </c>
      <c r="U61" t="s">
        <v>1270</v>
      </c>
      <c r="V61">
        <v>12</v>
      </c>
      <c r="W61" t="s">
        <v>87</v>
      </c>
      <c r="X61" t="s">
        <v>1270</v>
      </c>
    </row>
    <row r="62" spans="19:24">
      <c r="S62">
        <v>2</v>
      </c>
      <c r="T62" t="s">
        <v>67</v>
      </c>
      <c r="U62" t="s">
        <v>1270</v>
      </c>
      <c r="V62">
        <v>13</v>
      </c>
      <c r="W62" t="s">
        <v>89</v>
      </c>
      <c r="X62" t="s">
        <v>1270</v>
      </c>
    </row>
    <row r="63" spans="19:24">
      <c r="S63">
        <v>3</v>
      </c>
      <c r="T63" t="s">
        <v>69</v>
      </c>
      <c r="U63" t="s">
        <v>1270</v>
      </c>
      <c r="V63">
        <v>14</v>
      </c>
      <c r="W63" t="s">
        <v>91</v>
      </c>
      <c r="X63" t="s">
        <v>1270</v>
      </c>
    </row>
    <row r="64" spans="19:24">
      <c r="S64">
        <v>4</v>
      </c>
      <c r="T64" t="s">
        <v>71</v>
      </c>
      <c r="U64" t="s">
        <v>1270</v>
      </c>
      <c r="V64">
        <v>15</v>
      </c>
      <c r="W64" t="s">
        <v>93</v>
      </c>
      <c r="X64" t="s">
        <v>1270</v>
      </c>
    </row>
    <row r="65" spans="19:24">
      <c r="S65">
        <v>5</v>
      </c>
      <c r="T65" t="s">
        <v>73</v>
      </c>
      <c r="U65" t="s">
        <v>1270</v>
      </c>
      <c r="V65">
        <v>16</v>
      </c>
      <c r="W65" t="s">
        <v>95</v>
      </c>
      <c r="X65" t="s">
        <v>1270</v>
      </c>
    </row>
    <row r="66" spans="19:24">
      <c r="S66">
        <v>6</v>
      </c>
      <c r="T66" t="s">
        <v>75</v>
      </c>
      <c r="U66" t="s">
        <v>1270</v>
      </c>
      <c r="V66">
        <v>17</v>
      </c>
      <c r="W66" t="s">
        <v>97</v>
      </c>
      <c r="X66" t="s">
        <v>1270</v>
      </c>
    </row>
    <row r="67" spans="19:24">
      <c r="S67">
        <v>7</v>
      </c>
      <c r="T67" t="s">
        <v>77</v>
      </c>
      <c r="U67" t="s">
        <v>1270</v>
      </c>
      <c r="V67">
        <v>18</v>
      </c>
      <c r="W67" t="s">
        <v>99</v>
      </c>
      <c r="X67" t="s">
        <v>1270</v>
      </c>
    </row>
    <row r="68" spans="19:24">
      <c r="S68">
        <v>8</v>
      </c>
      <c r="T68" t="s">
        <v>79</v>
      </c>
      <c r="U68" t="s">
        <v>1270</v>
      </c>
      <c r="V68">
        <v>19</v>
      </c>
      <c r="W68" t="s">
        <v>101</v>
      </c>
      <c r="X68" t="s">
        <v>1270</v>
      </c>
    </row>
    <row r="69" spans="19:24">
      <c r="S69">
        <v>9</v>
      </c>
      <c r="T69" t="s">
        <v>81</v>
      </c>
      <c r="U69" t="s">
        <v>1270</v>
      </c>
      <c r="V69">
        <v>20</v>
      </c>
      <c r="W69" t="s">
        <v>103</v>
      </c>
      <c r="X69" t="s">
        <v>1270</v>
      </c>
    </row>
    <row r="70" spans="19:24">
      <c r="S70">
        <v>10</v>
      </c>
      <c r="T70" t="s">
        <v>83</v>
      </c>
      <c r="U70" t="s">
        <v>1270</v>
      </c>
      <c r="V70">
        <v>21</v>
      </c>
      <c r="W70" t="s">
        <v>105</v>
      </c>
      <c r="X70" t="s">
        <v>1270</v>
      </c>
    </row>
    <row r="71" spans="19:21">
      <c r="S71">
        <v>11</v>
      </c>
      <c r="T71" t="s">
        <v>85</v>
      </c>
      <c r="U71" t="s">
        <v>1270</v>
      </c>
    </row>
    <row r="82" spans="19:24">
      <c r="S82">
        <v>1</v>
      </c>
      <c r="T82" t="s">
        <v>107</v>
      </c>
      <c r="U82" t="s">
        <v>1271</v>
      </c>
      <c r="V82">
        <v>12</v>
      </c>
      <c r="W82" t="s">
        <v>129</v>
      </c>
      <c r="X82" t="s">
        <v>1271</v>
      </c>
    </row>
    <row r="83" spans="19:24">
      <c r="S83">
        <v>2</v>
      </c>
      <c r="T83" t="s">
        <v>109</v>
      </c>
      <c r="U83" t="s">
        <v>1271</v>
      </c>
      <c r="V83">
        <v>13</v>
      </c>
      <c r="W83" t="s">
        <v>131</v>
      </c>
      <c r="X83" t="s">
        <v>1271</v>
      </c>
    </row>
    <row r="84" spans="19:24">
      <c r="S84">
        <v>3</v>
      </c>
      <c r="T84" t="s">
        <v>111</v>
      </c>
      <c r="U84" t="s">
        <v>1271</v>
      </c>
      <c r="V84">
        <v>14</v>
      </c>
      <c r="W84" t="s">
        <v>133</v>
      </c>
      <c r="X84" t="s">
        <v>1271</v>
      </c>
    </row>
    <row r="85" spans="19:24">
      <c r="S85">
        <v>4</v>
      </c>
      <c r="T85" t="s">
        <v>113</v>
      </c>
      <c r="U85" t="s">
        <v>1271</v>
      </c>
      <c r="V85">
        <v>15</v>
      </c>
      <c r="W85" t="s">
        <v>135</v>
      </c>
      <c r="X85" t="s">
        <v>1271</v>
      </c>
    </row>
    <row r="86" spans="19:24">
      <c r="S86">
        <v>5</v>
      </c>
      <c r="T86" t="s">
        <v>115</v>
      </c>
      <c r="U86" t="s">
        <v>1271</v>
      </c>
      <c r="V86">
        <v>16</v>
      </c>
      <c r="W86" t="s">
        <v>137</v>
      </c>
      <c r="X86" t="s">
        <v>1271</v>
      </c>
    </row>
    <row r="87" spans="19:24">
      <c r="S87">
        <v>6</v>
      </c>
      <c r="T87" t="s">
        <v>117</v>
      </c>
      <c r="U87" t="s">
        <v>1271</v>
      </c>
      <c r="V87">
        <v>17</v>
      </c>
      <c r="W87" t="s">
        <v>139</v>
      </c>
      <c r="X87" t="s">
        <v>1271</v>
      </c>
    </row>
    <row r="88" spans="19:24">
      <c r="S88">
        <v>7</v>
      </c>
      <c r="T88" t="s">
        <v>119</v>
      </c>
      <c r="U88" t="s">
        <v>1271</v>
      </c>
      <c r="V88">
        <v>18</v>
      </c>
      <c r="W88" t="s">
        <v>1699</v>
      </c>
      <c r="X88" t="s">
        <v>1271</v>
      </c>
    </row>
    <row r="89" spans="19:24">
      <c r="S89">
        <v>8</v>
      </c>
      <c r="T89" t="s">
        <v>121</v>
      </c>
      <c r="U89" t="s">
        <v>1271</v>
      </c>
      <c r="V89">
        <v>19</v>
      </c>
      <c r="W89" t="s">
        <v>1700</v>
      </c>
      <c r="X89" t="s">
        <v>1271</v>
      </c>
    </row>
    <row r="90" spans="19:24">
      <c r="S90">
        <v>9</v>
      </c>
      <c r="T90" t="s">
        <v>123</v>
      </c>
      <c r="U90" t="s">
        <v>1271</v>
      </c>
      <c r="V90">
        <v>20</v>
      </c>
      <c r="W90" t="s">
        <v>145</v>
      </c>
      <c r="X90" t="s">
        <v>1271</v>
      </c>
    </row>
    <row r="91" spans="19:24">
      <c r="S91">
        <v>10</v>
      </c>
      <c r="T91" t="s">
        <v>125</v>
      </c>
      <c r="U91" t="s">
        <v>1271</v>
      </c>
      <c r="V91">
        <v>21</v>
      </c>
      <c r="W91" t="s">
        <v>147</v>
      </c>
      <c r="X91" t="s">
        <v>1271</v>
      </c>
    </row>
    <row r="92" spans="19:21">
      <c r="S92">
        <v>11</v>
      </c>
      <c r="T92" t="s">
        <v>127</v>
      </c>
      <c r="U92" t="s">
        <v>1271</v>
      </c>
    </row>
    <row r="104" spans="19:24">
      <c r="S104">
        <v>1</v>
      </c>
      <c r="T104" t="s">
        <v>149</v>
      </c>
      <c r="U104" t="s">
        <v>1272</v>
      </c>
      <c r="V104">
        <v>12</v>
      </c>
      <c r="W104" t="s">
        <v>171</v>
      </c>
      <c r="X104" t="s">
        <v>1272</v>
      </c>
    </row>
    <row r="105" spans="19:24">
      <c r="S105">
        <v>2</v>
      </c>
      <c r="T105" t="s">
        <v>151</v>
      </c>
      <c r="U105" t="s">
        <v>1272</v>
      </c>
      <c r="V105">
        <v>13</v>
      </c>
      <c r="W105" t="s">
        <v>173</v>
      </c>
      <c r="X105" t="s">
        <v>1272</v>
      </c>
    </row>
    <row r="106" spans="19:24">
      <c r="S106">
        <v>3</v>
      </c>
      <c r="T106" t="s">
        <v>153</v>
      </c>
      <c r="U106" t="s">
        <v>1272</v>
      </c>
      <c r="V106">
        <v>14</v>
      </c>
      <c r="W106" t="s">
        <v>175</v>
      </c>
      <c r="X106" t="s">
        <v>1272</v>
      </c>
    </row>
    <row r="107" spans="19:24">
      <c r="S107">
        <v>4</v>
      </c>
      <c r="T107" t="s">
        <v>155</v>
      </c>
      <c r="U107" t="s">
        <v>1272</v>
      </c>
      <c r="V107">
        <v>15</v>
      </c>
      <c r="W107" t="s">
        <v>177</v>
      </c>
      <c r="X107" t="s">
        <v>1272</v>
      </c>
    </row>
    <row r="108" spans="19:24">
      <c r="S108">
        <v>5</v>
      </c>
      <c r="T108" t="s">
        <v>157</v>
      </c>
      <c r="U108" t="s">
        <v>1272</v>
      </c>
      <c r="V108">
        <v>16</v>
      </c>
      <c r="W108" t="s">
        <v>179</v>
      </c>
      <c r="X108" t="s">
        <v>1272</v>
      </c>
    </row>
    <row r="109" spans="19:24">
      <c r="S109">
        <v>6</v>
      </c>
      <c r="T109" t="s">
        <v>159</v>
      </c>
      <c r="U109" t="s">
        <v>1272</v>
      </c>
      <c r="V109">
        <v>17</v>
      </c>
      <c r="W109" t="s">
        <v>181</v>
      </c>
      <c r="X109" t="s">
        <v>1272</v>
      </c>
    </row>
    <row r="110" spans="19:24">
      <c r="S110">
        <v>7</v>
      </c>
      <c r="T110" t="s">
        <v>161</v>
      </c>
      <c r="U110" t="s">
        <v>1272</v>
      </c>
      <c r="V110">
        <v>18</v>
      </c>
      <c r="W110" t="s">
        <v>183</v>
      </c>
      <c r="X110" t="s">
        <v>1272</v>
      </c>
    </row>
    <row r="111" spans="19:24">
      <c r="S111">
        <v>8</v>
      </c>
      <c r="T111" t="s">
        <v>163</v>
      </c>
      <c r="U111" t="s">
        <v>1272</v>
      </c>
      <c r="V111">
        <v>19</v>
      </c>
      <c r="W111" t="s">
        <v>185</v>
      </c>
      <c r="X111" t="s">
        <v>1272</v>
      </c>
    </row>
    <row r="112" spans="19:24">
      <c r="S112">
        <v>9</v>
      </c>
      <c r="T112" t="s">
        <v>165</v>
      </c>
      <c r="U112" t="s">
        <v>1272</v>
      </c>
      <c r="V112">
        <v>20</v>
      </c>
      <c r="W112" t="s">
        <v>187</v>
      </c>
      <c r="X112" t="s">
        <v>1272</v>
      </c>
    </row>
    <row r="113" spans="19:24">
      <c r="S113">
        <v>10</v>
      </c>
      <c r="T113" t="s">
        <v>167</v>
      </c>
      <c r="U113" t="s">
        <v>1272</v>
      </c>
      <c r="V113">
        <v>21</v>
      </c>
      <c r="W113" t="s">
        <v>189</v>
      </c>
      <c r="X113" t="s">
        <v>1272</v>
      </c>
    </row>
    <row r="114" spans="19:21">
      <c r="S114">
        <v>11</v>
      </c>
      <c r="T114" t="s">
        <v>169</v>
      </c>
      <c r="U114" t="s">
        <v>1272</v>
      </c>
    </row>
    <row r="125" spans="19:24">
      <c r="S125">
        <v>1</v>
      </c>
      <c r="T125" t="s">
        <v>191</v>
      </c>
      <c r="U125" t="s">
        <v>1273</v>
      </c>
      <c r="V125">
        <v>12</v>
      </c>
      <c r="W125" t="s">
        <v>213</v>
      </c>
      <c r="X125" t="s">
        <v>1273</v>
      </c>
    </row>
    <row r="126" spans="19:24">
      <c r="S126">
        <v>2</v>
      </c>
      <c r="T126" t="s">
        <v>193</v>
      </c>
      <c r="U126" t="s">
        <v>1273</v>
      </c>
      <c r="V126">
        <v>13</v>
      </c>
      <c r="W126" t="s">
        <v>215</v>
      </c>
      <c r="X126" t="s">
        <v>1273</v>
      </c>
    </row>
    <row r="127" spans="19:24">
      <c r="S127">
        <v>3</v>
      </c>
      <c r="T127" t="s">
        <v>195</v>
      </c>
      <c r="U127" t="s">
        <v>1273</v>
      </c>
      <c r="V127">
        <v>14</v>
      </c>
      <c r="W127" t="s">
        <v>217</v>
      </c>
      <c r="X127" t="s">
        <v>1273</v>
      </c>
    </row>
    <row r="128" spans="19:24">
      <c r="S128">
        <v>4</v>
      </c>
      <c r="T128" t="s">
        <v>197</v>
      </c>
      <c r="U128" t="s">
        <v>1273</v>
      </c>
      <c r="V128">
        <v>15</v>
      </c>
      <c r="W128" t="s">
        <v>219</v>
      </c>
      <c r="X128" t="s">
        <v>1273</v>
      </c>
    </row>
    <row r="129" spans="19:24">
      <c r="S129">
        <v>5</v>
      </c>
      <c r="T129" t="s">
        <v>199</v>
      </c>
      <c r="U129" t="s">
        <v>1273</v>
      </c>
      <c r="V129">
        <v>16</v>
      </c>
      <c r="W129" t="s">
        <v>221</v>
      </c>
      <c r="X129" t="s">
        <v>1273</v>
      </c>
    </row>
    <row r="130" spans="19:24">
      <c r="S130">
        <v>6</v>
      </c>
      <c r="T130" t="s">
        <v>201</v>
      </c>
      <c r="U130" t="s">
        <v>1273</v>
      </c>
      <c r="V130">
        <v>17</v>
      </c>
      <c r="W130" t="s">
        <v>223</v>
      </c>
      <c r="X130" t="s">
        <v>1273</v>
      </c>
    </row>
    <row r="131" spans="19:24">
      <c r="S131">
        <v>7</v>
      </c>
      <c r="T131" t="s">
        <v>203</v>
      </c>
      <c r="U131" t="s">
        <v>1273</v>
      </c>
      <c r="V131">
        <v>18</v>
      </c>
      <c r="W131" t="s">
        <v>225</v>
      </c>
      <c r="X131" t="s">
        <v>1273</v>
      </c>
    </row>
    <row r="132" spans="19:24">
      <c r="S132">
        <v>8</v>
      </c>
      <c r="T132" t="s">
        <v>205</v>
      </c>
      <c r="U132" t="s">
        <v>1273</v>
      </c>
      <c r="V132">
        <v>19</v>
      </c>
      <c r="W132" t="s">
        <v>227</v>
      </c>
      <c r="X132" t="s">
        <v>1273</v>
      </c>
    </row>
    <row r="133" spans="19:24">
      <c r="S133">
        <v>9</v>
      </c>
      <c r="T133" t="s">
        <v>207</v>
      </c>
      <c r="U133" t="s">
        <v>1273</v>
      </c>
      <c r="V133">
        <v>20</v>
      </c>
      <c r="W133" t="s">
        <v>229</v>
      </c>
      <c r="X133" t="s">
        <v>1273</v>
      </c>
    </row>
    <row r="134" spans="19:24">
      <c r="S134">
        <v>10</v>
      </c>
      <c r="T134" t="s">
        <v>209</v>
      </c>
      <c r="U134" t="s">
        <v>1273</v>
      </c>
      <c r="V134">
        <v>21</v>
      </c>
      <c r="W134" t="s">
        <v>231</v>
      </c>
      <c r="X134" t="s">
        <v>1273</v>
      </c>
    </row>
    <row r="135" spans="19:24">
      <c r="S135">
        <v>11</v>
      </c>
      <c r="T135" t="s">
        <v>211</v>
      </c>
      <c r="U135" t="s">
        <v>1273</v>
      </c>
      <c r="V135">
        <v>22</v>
      </c>
      <c r="W135" t="s">
        <v>233</v>
      </c>
      <c r="X135" t="s">
        <v>1273</v>
      </c>
    </row>
    <row r="146" spans="19:21">
      <c r="S146">
        <v>1</v>
      </c>
      <c r="T146" t="s">
        <v>235</v>
      </c>
      <c r="U146" t="s">
        <v>1274</v>
      </c>
    </row>
    <row r="147" spans="19:21">
      <c r="S147">
        <v>2</v>
      </c>
      <c r="T147" t="s">
        <v>237</v>
      </c>
      <c r="U147" t="s">
        <v>1274</v>
      </c>
    </row>
    <row r="148" spans="19:21">
      <c r="S148">
        <v>3</v>
      </c>
      <c r="T148" t="s">
        <v>239</v>
      </c>
      <c r="U148" t="s">
        <v>1274</v>
      </c>
    </row>
    <row r="149" spans="19:21">
      <c r="S149">
        <v>4</v>
      </c>
      <c r="T149" t="s">
        <v>241</v>
      </c>
      <c r="U149" t="s">
        <v>1274</v>
      </c>
    </row>
    <row r="150" spans="19:21">
      <c r="S150">
        <v>5</v>
      </c>
      <c r="T150" t="s">
        <v>243</v>
      </c>
      <c r="U150" t="s">
        <v>1274</v>
      </c>
    </row>
    <row r="151" spans="19:21">
      <c r="S151">
        <v>6</v>
      </c>
      <c r="T151" t="s">
        <v>245</v>
      </c>
      <c r="U151" t="s">
        <v>1274</v>
      </c>
    </row>
    <row r="152" spans="19:21">
      <c r="S152">
        <v>7</v>
      </c>
      <c r="T152" t="s">
        <v>247</v>
      </c>
      <c r="U152" t="s">
        <v>1274</v>
      </c>
    </row>
    <row r="153" spans="19:21">
      <c r="S153">
        <v>8</v>
      </c>
      <c r="T153" t="s">
        <v>249</v>
      </c>
      <c r="U153" t="s">
        <v>1274</v>
      </c>
    </row>
    <row r="154" spans="19:21">
      <c r="S154">
        <v>9</v>
      </c>
      <c r="T154" t="s">
        <v>251</v>
      </c>
      <c r="U154" t="s">
        <v>1274</v>
      </c>
    </row>
    <row r="155" spans="19:21">
      <c r="S155">
        <v>10</v>
      </c>
      <c r="T155" t="s">
        <v>253</v>
      </c>
      <c r="U155" t="s">
        <v>1274</v>
      </c>
    </row>
    <row r="156" spans="19:21">
      <c r="S156">
        <v>11</v>
      </c>
      <c r="T156" t="s">
        <v>255</v>
      </c>
      <c r="U156" t="s">
        <v>1274</v>
      </c>
    </row>
    <row r="157" spans="19:21">
      <c r="S157">
        <v>12</v>
      </c>
      <c r="T157" t="s">
        <v>257</v>
      </c>
      <c r="U157" t="s">
        <v>1274</v>
      </c>
    </row>
    <row r="158" spans="19:21">
      <c r="S158">
        <v>13</v>
      </c>
      <c r="T158" t="s">
        <v>167</v>
      </c>
      <c r="U158" t="s">
        <v>1274</v>
      </c>
    </row>
    <row r="159" spans="19:21">
      <c r="S159">
        <v>14</v>
      </c>
      <c r="T159" t="s">
        <v>260</v>
      </c>
      <c r="U159" t="s">
        <v>1274</v>
      </c>
    </row>
    <row r="160" spans="19:21">
      <c r="S160">
        <v>15</v>
      </c>
      <c r="T160" t="s">
        <v>262</v>
      </c>
      <c r="U160" t="s">
        <v>1274</v>
      </c>
    </row>
    <row r="161" spans="19:21">
      <c r="S161">
        <v>16</v>
      </c>
      <c r="T161" t="s">
        <v>1701</v>
      </c>
      <c r="U161" t="s">
        <v>1274</v>
      </c>
    </row>
    <row r="162" spans="19:21">
      <c r="S162">
        <v>17</v>
      </c>
      <c r="T162" t="s">
        <v>266</v>
      </c>
      <c r="U162" t="s">
        <v>1274</v>
      </c>
    </row>
    <row r="163" spans="19:21">
      <c r="S163">
        <v>18</v>
      </c>
      <c r="T163" t="s">
        <v>268</v>
      </c>
      <c r="U163" t="s">
        <v>1274</v>
      </c>
    </row>
    <row r="168" spans="19:24">
      <c r="S168">
        <v>1</v>
      </c>
      <c r="T168" t="s">
        <v>270</v>
      </c>
      <c r="U168" t="s">
        <v>1275</v>
      </c>
      <c r="V168">
        <v>13</v>
      </c>
      <c r="W168" t="s">
        <v>294</v>
      </c>
      <c r="X168" t="s">
        <v>1275</v>
      </c>
    </row>
    <row r="169" spans="19:24">
      <c r="S169">
        <v>2</v>
      </c>
      <c r="T169" t="s">
        <v>272</v>
      </c>
      <c r="U169" t="s">
        <v>1275</v>
      </c>
      <c r="V169">
        <v>14</v>
      </c>
      <c r="W169" t="s">
        <v>296</v>
      </c>
      <c r="X169" t="s">
        <v>1275</v>
      </c>
    </row>
    <row r="170" spans="19:24">
      <c r="S170">
        <v>3</v>
      </c>
      <c r="T170" t="s">
        <v>274</v>
      </c>
      <c r="U170" t="s">
        <v>1275</v>
      </c>
      <c r="V170">
        <v>15</v>
      </c>
      <c r="W170" t="s">
        <v>298</v>
      </c>
      <c r="X170" t="s">
        <v>1275</v>
      </c>
    </row>
    <row r="171" spans="19:24">
      <c r="S171">
        <v>4</v>
      </c>
      <c r="T171" t="s">
        <v>276</v>
      </c>
      <c r="U171" t="s">
        <v>1275</v>
      </c>
      <c r="V171">
        <v>16</v>
      </c>
      <c r="W171" t="s">
        <v>300</v>
      </c>
      <c r="X171" t="s">
        <v>1275</v>
      </c>
    </row>
    <row r="172" spans="19:24">
      <c r="S172">
        <v>5</v>
      </c>
      <c r="T172" t="s">
        <v>278</v>
      </c>
      <c r="U172" t="s">
        <v>1275</v>
      </c>
      <c r="V172">
        <v>17</v>
      </c>
      <c r="W172" t="s">
        <v>302</v>
      </c>
      <c r="X172" t="s">
        <v>1275</v>
      </c>
    </row>
    <row r="173" spans="19:24">
      <c r="S173">
        <v>6</v>
      </c>
      <c r="T173" t="s">
        <v>280</v>
      </c>
      <c r="U173" t="s">
        <v>1275</v>
      </c>
      <c r="V173">
        <v>18</v>
      </c>
      <c r="W173" t="s">
        <v>304</v>
      </c>
      <c r="X173" t="s">
        <v>1275</v>
      </c>
    </row>
    <row r="174" spans="19:24">
      <c r="S174">
        <v>7</v>
      </c>
      <c r="T174" t="s">
        <v>282</v>
      </c>
      <c r="U174" t="s">
        <v>1275</v>
      </c>
      <c r="V174">
        <v>19</v>
      </c>
      <c r="W174" t="s">
        <v>306</v>
      </c>
      <c r="X174" t="s">
        <v>1275</v>
      </c>
    </row>
    <row r="175" spans="19:24">
      <c r="S175">
        <v>8</v>
      </c>
      <c r="T175" t="s">
        <v>284</v>
      </c>
      <c r="U175" t="s">
        <v>1275</v>
      </c>
      <c r="V175">
        <v>20</v>
      </c>
      <c r="W175" t="s">
        <v>308</v>
      </c>
      <c r="X175" t="s">
        <v>1275</v>
      </c>
    </row>
    <row r="176" spans="19:24">
      <c r="S176">
        <v>9</v>
      </c>
      <c r="T176" t="s">
        <v>286</v>
      </c>
      <c r="U176" t="s">
        <v>1275</v>
      </c>
      <c r="V176">
        <v>21</v>
      </c>
      <c r="W176" t="s">
        <v>310</v>
      </c>
      <c r="X176" t="s">
        <v>1275</v>
      </c>
    </row>
    <row r="177" spans="19:24">
      <c r="S177">
        <v>10</v>
      </c>
      <c r="T177" t="s">
        <v>288</v>
      </c>
      <c r="U177" t="s">
        <v>1275</v>
      </c>
      <c r="V177">
        <v>22</v>
      </c>
      <c r="W177" t="s">
        <v>312</v>
      </c>
      <c r="X177" t="s">
        <v>1275</v>
      </c>
    </row>
    <row r="178" spans="19:24">
      <c r="S178">
        <v>11</v>
      </c>
      <c r="T178" t="s">
        <v>290</v>
      </c>
      <c r="U178" t="s">
        <v>1275</v>
      </c>
      <c r="V178">
        <v>23</v>
      </c>
      <c r="W178" t="s">
        <v>314</v>
      </c>
      <c r="X178" t="s">
        <v>1275</v>
      </c>
    </row>
    <row r="179" spans="19:24">
      <c r="S179">
        <v>12</v>
      </c>
      <c r="T179" t="s">
        <v>292</v>
      </c>
      <c r="U179" t="s">
        <v>1275</v>
      </c>
      <c r="V179">
        <v>24</v>
      </c>
      <c r="W179" t="s">
        <v>316</v>
      </c>
      <c r="X179" t="s">
        <v>1275</v>
      </c>
    </row>
    <row r="189" spans="19:24">
      <c r="S189">
        <v>1</v>
      </c>
      <c r="T189" t="s">
        <v>318</v>
      </c>
      <c r="U189" t="s">
        <v>1276</v>
      </c>
      <c r="V189">
        <v>13</v>
      </c>
      <c r="W189" t="s">
        <v>342</v>
      </c>
      <c r="X189" t="s">
        <v>1276</v>
      </c>
    </row>
    <row r="190" spans="19:24">
      <c r="S190">
        <v>2</v>
      </c>
      <c r="T190" t="s">
        <v>320</v>
      </c>
      <c r="U190" t="s">
        <v>1276</v>
      </c>
      <c r="V190">
        <v>14</v>
      </c>
      <c r="W190" t="s">
        <v>344</v>
      </c>
      <c r="X190" t="s">
        <v>1276</v>
      </c>
    </row>
    <row r="191" spans="19:24">
      <c r="S191">
        <v>3</v>
      </c>
      <c r="T191" t="s">
        <v>322</v>
      </c>
      <c r="U191" t="s">
        <v>1276</v>
      </c>
      <c r="V191">
        <v>15</v>
      </c>
      <c r="W191" t="s">
        <v>346</v>
      </c>
      <c r="X191" t="s">
        <v>1276</v>
      </c>
    </row>
    <row r="192" spans="19:24">
      <c r="S192">
        <v>4</v>
      </c>
      <c r="T192" t="s">
        <v>324</v>
      </c>
      <c r="U192" t="s">
        <v>1276</v>
      </c>
      <c r="V192">
        <v>16</v>
      </c>
      <c r="W192" t="s">
        <v>348</v>
      </c>
      <c r="X192" t="s">
        <v>1276</v>
      </c>
    </row>
    <row r="193" spans="19:24">
      <c r="S193">
        <v>5</v>
      </c>
      <c r="T193" t="s">
        <v>326</v>
      </c>
      <c r="U193" t="s">
        <v>1276</v>
      </c>
      <c r="V193">
        <v>17</v>
      </c>
      <c r="W193" t="s">
        <v>350</v>
      </c>
      <c r="X193" t="s">
        <v>1276</v>
      </c>
    </row>
    <row r="194" spans="19:24">
      <c r="S194">
        <v>6</v>
      </c>
      <c r="T194" t="s">
        <v>328</v>
      </c>
      <c r="U194" t="s">
        <v>1276</v>
      </c>
      <c r="V194">
        <v>18</v>
      </c>
      <c r="W194" t="s">
        <v>352</v>
      </c>
      <c r="X194" t="s">
        <v>1276</v>
      </c>
    </row>
    <row r="195" spans="19:24">
      <c r="S195">
        <v>7</v>
      </c>
      <c r="T195" t="s">
        <v>330</v>
      </c>
      <c r="U195" t="s">
        <v>1276</v>
      </c>
      <c r="V195">
        <v>19</v>
      </c>
      <c r="W195" t="s">
        <v>354</v>
      </c>
      <c r="X195" t="s">
        <v>1276</v>
      </c>
    </row>
    <row r="196" spans="19:24">
      <c r="S196">
        <v>8</v>
      </c>
      <c r="T196" t="s">
        <v>332</v>
      </c>
      <c r="U196" t="s">
        <v>1276</v>
      </c>
      <c r="V196">
        <v>20</v>
      </c>
      <c r="W196" t="s">
        <v>356</v>
      </c>
      <c r="X196" t="s">
        <v>1276</v>
      </c>
    </row>
    <row r="197" spans="19:24">
      <c r="S197">
        <v>9</v>
      </c>
      <c r="T197" t="s">
        <v>334</v>
      </c>
      <c r="U197" t="s">
        <v>1276</v>
      </c>
      <c r="V197">
        <v>21</v>
      </c>
      <c r="W197" t="s">
        <v>358</v>
      </c>
      <c r="X197" t="s">
        <v>1276</v>
      </c>
    </row>
    <row r="198" spans="19:24">
      <c r="S198">
        <v>10</v>
      </c>
      <c r="T198" t="s">
        <v>336</v>
      </c>
      <c r="U198" t="s">
        <v>1276</v>
      </c>
      <c r="V198">
        <v>22</v>
      </c>
      <c r="W198" t="s">
        <v>360</v>
      </c>
      <c r="X198" t="s">
        <v>1276</v>
      </c>
    </row>
    <row r="199" spans="19:24">
      <c r="S199">
        <v>11</v>
      </c>
      <c r="T199" t="s">
        <v>338</v>
      </c>
      <c r="U199" t="s">
        <v>1276</v>
      </c>
      <c r="V199">
        <v>23</v>
      </c>
      <c r="W199" t="s">
        <v>362</v>
      </c>
      <c r="X199" t="s">
        <v>1276</v>
      </c>
    </row>
    <row r="200" spans="19:21">
      <c r="S200">
        <v>12</v>
      </c>
      <c r="T200" t="s">
        <v>340</v>
      </c>
      <c r="U200" t="s">
        <v>1276</v>
      </c>
    </row>
    <row r="211" spans="19:24">
      <c r="S211">
        <v>1</v>
      </c>
      <c r="T211" t="s">
        <v>364</v>
      </c>
      <c r="U211" t="s">
        <v>1277</v>
      </c>
      <c r="V211">
        <v>12</v>
      </c>
      <c r="W211" t="s">
        <v>386</v>
      </c>
      <c r="X211" t="s">
        <v>1277</v>
      </c>
    </row>
    <row r="212" spans="19:24">
      <c r="S212">
        <v>2</v>
      </c>
      <c r="T212" t="s">
        <v>366</v>
      </c>
      <c r="U212" t="s">
        <v>1277</v>
      </c>
      <c r="V212">
        <v>13</v>
      </c>
      <c r="W212" t="s">
        <v>388</v>
      </c>
      <c r="X212" t="s">
        <v>1277</v>
      </c>
    </row>
    <row r="213" spans="19:24">
      <c r="S213">
        <v>3</v>
      </c>
      <c r="T213" t="s">
        <v>368</v>
      </c>
      <c r="U213" t="s">
        <v>1277</v>
      </c>
      <c r="V213">
        <v>14</v>
      </c>
      <c r="W213" t="s">
        <v>390</v>
      </c>
      <c r="X213" t="s">
        <v>1277</v>
      </c>
    </row>
    <row r="214" spans="19:24">
      <c r="S214">
        <v>4</v>
      </c>
      <c r="T214" t="s">
        <v>370</v>
      </c>
      <c r="U214" t="s">
        <v>1277</v>
      </c>
      <c r="V214">
        <v>15</v>
      </c>
      <c r="W214" t="s">
        <v>392</v>
      </c>
      <c r="X214" t="s">
        <v>1277</v>
      </c>
    </row>
    <row r="215" spans="19:24">
      <c r="S215">
        <v>5</v>
      </c>
      <c r="T215" t="s">
        <v>372</v>
      </c>
      <c r="U215" t="s">
        <v>1277</v>
      </c>
      <c r="V215">
        <v>16</v>
      </c>
      <c r="W215" t="s">
        <v>394</v>
      </c>
      <c r="X215" t="s">
        <v>1277</v>
      </c>
    </row>
    <row r="216" spans="19:24">
      <c r="S216">
        <v>6</v>
      </c>
      <c r="T216" t="s">
        <v>374</v>
      </c>
      <c r="U216" t="s">
        <v>1277</v>
      </c>
      <c r="V216">
        <v>17</v>
      </c>
      <c r="W216" t="s">
        <v>396</v>
      </c>
      <c r="X216" t="s">
        <v>1277</v>
      </c>
    </row>
    <row r="217" spans="19:24">
      <c r="S217">
        <v>7</v>
      </c>
      <c r="T217" t="s">
        <v>376</v>
      </c>
      <c r="U217" t="s">
        <v>1277</v>
      </c>
      <c r="V217">
        <v>18</v>
      </c>
      <c r="W217" t="s">
        <v>398</v>
      </c>
      <c r="X217" t="s">
        <v>1277</v>
      </c>
    </row>
    <row r="218" spans="19:24">
      <c r="S218">
        <v>8</v>
      </c>
      <c r="T218" t="s">
        <v>378</v>
      </c>
      <c r="U218" t="s">
        <v>1277</v>
      </c>
      <c r="V218">
        <v>19</v>
      </c>
      <c r="W218" t="s">
        <v>400</v>
      </c>
      <c r="X218" t="s">
        <v>1277</v>
      </c>
    </row>
    <row r="219" spans="19:24">
      <c r="S219">
        <v>9</v>
      </c>
      <c r="T219" t="s">
        <v>380</v>
      </c>
      <c r="U219" t="s">
        <v>1277</v>
      </c>
      <c r="V219">
        <v>20</v>
      </c>
      <c r="W219" t="s">
        <v>402</v>
      </c>
      <c r="X219" t="s">
        <v>1277</v>
      </c>
    </row>
    <row r="220" spans="19:24">
      <c r="S220">
        <v>10</v>
      </c>
      <c r="T220" t="s">
        <v>382</v>
      </c>
      <c r="U220" t="s">
        <v>1277</v>
      </c>
      <c r="V220">
        <v>21</v>
      </c>
      <c r="W220" t="s">
        <v>404</v>
      </c>
      <c r="X220" t="s">
        <v>1277</v>
      </c>
    </row>
    <row r="221" spans="19:21">
      <c r="S221">
        <v>11</v>
      </c>
      <c r="T221" t="s">
        <v>384</v>
      </c>
      <c r="U221" t="s">
        <v>1277</v>
      </c>
    </row>
    <row r="232" spans="19:21">
      <c r="S232">
        <v>1</v>
      </c>
      <c r="T232" t="s">
        <v>406</v>
      </c>
      <c r="U232" t="s">
        <v>1278</v>
      </c>
    </row>
    <row r="233" spans="19:21">
      <c r="S233">
        <v>2</v>
      </c>
      <c r="T233" t="s">
        <v>408</v>
      </c>
      <c r="U233" t="s">
        <v>1278</v>
      </c>
    </row>
    <row r="234" spans="19:21">
      <c r="S234">
        <v>3</v>
      </c>
      <c r="T234" t="s">
        <v>410</v>
      </c>
      <c r="U234" t="s">
        <v>1278</v>
      </c>
    </row>
    <row r="235" spans="19:21">
      <c r="S235">
        <v>4</v>
      </c>
      <c r="T235" t="s">
        <v>412</v>
      </c>
      <c r="U235" t="s">
        <v>1278</v>
      </c>
    </row>
    <row r="236" spans="19:21">
      <c r="S236">
        <v>5</v>
      </c>
      <c r="T236" t="s">
        <v>414</v>
      </c>
      <c r="U236" t="s">
        <v>1278</v>
      </c>
    </row>
    <row r="237" spans="19:21">
      <c r="S237">
        <v>6</v>
      </c>
      <c r="T237" t="s">
        <v>416</v>
      </c>
      <c r="U237" t="s">
        <v>1278</v>
      </c>
    </row>
    <row r="238" spans="19:21">
      <c r="S238">
        <v>7</v>
      </c>
      <c r="T238" t="s">
        <v>418</v>
      </c>
      <c r="U238" t="s">
        <v>1278</v>
      </c>
    </row>
    <row r="239" spans="19:21">
      <c r="S239">
        <v>8</v>
      </c>
      <c r="T239" t="s">
        <v>420</v>
      </c>
      <c r="U239" t="s">
        <v>1278</v>
      </c>
    </row>
    <row r="240" spans="19:21">
      <c r="S240">
        <v>9</v>
      </c>
      <c r="T240" t="s">
        <v>422</v>
      </c>
      <c r="U240" t="s">
        <v>1278</v>
      </c>
    </row>
    <row r="241" spans="19:21">
      <c r="S241">
        <v>10</v>
      </c>
      <c r="T241" t="s">
        <v>424</v>
      </c>
      <c r="U241" t="s">
        <v>1278</v>
      </c>
    </row>
    <row r="242" spans="19:21">
      <c r="S242">
        <v>11</v>
      </c>
      <c r="T242" t="s">
        <v>426</v>
      </c>
      <c r="U242" t="s">
        <v>1278</v>
      </c>
    </row>
    <row r="243" spans="19:21">
      <c r="S243">
        <v>12</v>
      </c>
      <c r="T243" t="s">
        <v>428</v>
      </c>
      <c r="U243" t="s">
        <v>1278</v>
      </c>
    </row>
    <row r="244" spans="19:21">
      <c r="S244">
        <v>13</v>
      </c>
      <c r="T244" t="s">
        <v>430</v>
      </c>
      <c r="U244" t="s">
        <v>1278</v>
      </c>
    </row>
    <row r="245" spans="19:21">
      <c r="S245">
        <v>14</v>
      </c>
      <c r="T245" t="s">
        <v>432</v>
      </c>
      <c r="U245" t="s">
        <v>1278</v>
      </c>
    </row>
    <row r="246" spans="19:21">
      <c r="S246">
        <v>15</v>
      </c>
      <c r="T246" t="s">
        <v>434</v>
      </c>
      <c r="U246" t="s">
        <v>1278</v>
      </c>
    </row>
    <row r="247" spans="19:21">
      <c r="S247">
        <v>16</v>
      </c>
      <c r="T247" t="s">
        <v>436</v>
      </c>
      <c r="U247" t="s">
        <v>1278</v>
      </c>
    </row>
    <row r="248" spans="19:21">
      <c r="S248">
        <v>17</v>
      </c>
      <c r="T248" t="s">
        <v>438</v>
      </c>
      <c r="U248" t="s">
        <v>1278</v>
      </c>
    </row>
    <row r="253" spans="19:21">
      <c r="S253">
        <v>1</v>
      </c>
      <c r="T253" t="s">
        <v>440</v>
      </c>
      <c r="U253" t="s">
        <v>1279</v>
      </c>
    </row>
    <row r="254" spans="19:21">
      <c r="S254">
        <v>2</v>
      </c>
      <c r="T254" t="s">
        <v>442</v>
      </c>
      <c r="U254" t="s">
        <v>1279</v>
      </c>
    </row>
    <row r="255" spans="19:21">
      <c r="S255">
        <v>3</v>
      </c>
      <c r="T255" t="s">
        <v>444</v>
      </c>
      <c r="U255" t="s">
        <v>1279</v>
      </c>
    </row>
    <row r="256" spans="19:21">
      <c r="S256">
        <v>4</v>
      </c>
      <c r="T256" t="s">
        <v>446</v>
      </c>
      <c r="U256" t="s">
        <v>1279</v>
      </c>
    </row>
    <row r="257" spans="19:21">
      <c r="S257">
        <v>5</v>
      </c>
      <c r="T257" t="s">
        <v>448</v>
      </c>
      <c r="U257" t="s">
        <v>1279</v>
      </c>
    </row>
    <row r="258" spans="19:21">
      <c r="S258">
        <v>6</v>
      </c>
      <c r="T258" t="s">
        <v>450</v>
      </c>
      <c r="U258" t="s">
        <v>1279</v>
      </c>
    </row>
    <row r="259" spans="19:21">
      <c r="S259">
        <v>7</v>
      </c>
      <c r="T259" t="s">
        <v>452</v>
      </c>
      <c r="U259" t="s">
        <v>1279</v>
      </c>
    </row>
    <row r="260" spans="19:21">
      <c r="S260">
        <v>8</v>
      </c>
      <c r="T260" t="s">
        <v>454</v>
      </c>
      <c r="U260" t="s">
        <v>1279</v>
      </c>
    </row>
    <row r="261" spans="19:21">
      <c r="S261">
        <v>9</v>
      </c>
      <c r="T261" t="s">
        <v>456</v>
      </c>
      <c r="U261" t="s">
        <v>1279</v>
      </c>
    </row>
    <row r="262" spans="19:21">
      <c r="S262">
        <v>10</v>
      </c>
      <c r="T262" t="s">
        <v>458</v>
      </c>
      <c r="U262" t="s">
        <v>1279</v>
      </c>
    </row>
    <row r="263" spans="19:21">
      <c r="S263">
        <v>11</v>
      </c>
      <c r="T263" t="s">
        <v>460</v>
      </c>
      <c r="U263" t="s">
        <v>1279</v>
      </c>
    </row>
    <row r="264" spans="19:21">
      <c r="S264">
        <v>12</v>
      </c>
      <c r="T264" t="s">
        <v>462</v>
      </c>
      <c r="U264" t="s">
        <v>1279</v>
      </c>
    </row>
    <row r="265" spans="19:21">
      <c r="S265">
        <v>13</v>
      </c>
      <c r="T265" t="s">
        <v>464</v>
      </c>
      <c r="U265" t="s">
        <v>1279</v>
      </c>
    </row>
    <row r="266" spans="19:21">
      <c r="S266">
        <v>14</v>
      </c>
      <c r="T266" t="s">
        <v>466</v>
      </c>
      <c r="U266" t="s">
        <v>1279</v>
      </c>
    </row>
    <row r="267" spans="19:21">
      <c r="S267">
        <v>15</v>
      </c>
      <c r="T267" t="s">
        <v>468</v>
      </c>
      <c r="U267" t="s">
        <v>1279</v>
      </c>
    </row>
    <row r="268" spans="19:21">
      <c r="S268">
        <v>16</v>
      </c>
      <c r="T268" t="s">
        <v>470</v>
      </c>
      <c r="U268" t="s">
        <v>1279</v>
      </c>
    </row>
    <row r="269" spans="19:21">
      <c r="S269">
        <v>17</v>
      </c>
      <c r="T269" t="s">
        <v>472</v>
      </c>
      <c r="U269" t="s">
        <v>1279</v>
      </c>
    </row>
    <row r="270" spans="19:21">
      <c r="S270">
        <v>18</v>
      </c>
      <c r="T270" t="s">
        <v>474</v>
      </c>
      <c r="U270" t="s">
        <v>1279</v>
      </c>
    </row>
    <row r="271" spans="19:21">
      <c r="S271">
        <v>19</v>
      </c>
      <c r="T271" t="s">
        <v>476</v>
      </c>
      <c r="U271" t="s">
        <v>1279</v>
      </c>
    </row>
    <row r="276" spans="19:21">
      <c r="S276">
        <v>1</v>
      </c>
      <c r="T276" t="s">
        <v>478</v>
      </c>
      <c r="U276" t="s">
        <v>1282</v>
      </c>
    </row>
    <row r="277" spans="19:21">
      <c r="S277">
        <v>2</v>
      </c>
      <c r="T277" t="s">
        <v>480</v>
      </c>
      <c r="U277" t="s">
        <v>1282</v>
      </c>
    </row>
    <row r="278" spans="19:21">
      <c r="S278">
        <v>3</v>
      </c>
      <c r="T278" t="s">
        <v>482</v>
      </c>
      <c r="U278" t="s">
        <v>1282</v>
      </c>
    </row>
    <row r="279" spans="19:21">
      <c r="S279">
        <v>4</v>
      </c>
      <c r="T279" t="s">
        <v>484</v>
      </c>
      <c r="U279" t="s">
        <v>1282</v>
      </c>
    </row>
    <row r="280" spans="19:21">
      <c r="S280">
        <v>5</v>
      </c>
      <c r="T280" t="s">
        <v>486</v>
      </c>
      <c r="U280" t="s">
        <v>1282</v>
      </c>
    </row>
    <row r="281" spans="19:21">
      <c r="S281">
        <v>6</v>
      </c>
      <c r="T281" t="s">
        <v>488</v>
      </c>
      <c r="U281" t="s">
        <v>1282</v>
      </c>
    </row>
    <row r="282" spans="19:21">
      <c r="S282">
        <v>7</v>
      </c>
      <c r="T282" t="s">
        <v>490</v>
      </c>
      <c r="U282" t="s">
        <v>1282</v>
      </c>
    </row>
    <row r="283" spans="19:21">
      <c r="S283">
        <v>8</v>
      </c>
      <c r="T283" t="s">
        <v>492</v>
      </c>
      <c r="U283" t="s">
        <v>1282</v>
      </c>
    </row>
    <row r="284" spans="19:21">
      <c r="S284">
        <v>9</v>
      </c>
      <c r="T284" t="s">
        <v>137</v>
      </c>
      <c r="U284" t="s">
        <v>1282</v>
      </c>
    </row>
    <row r="285" spans="19:21">
      <c r="S285">
        <v>10</v>
      </c>
      <c r="T285" t="s">
        <v>495</v>
      </c>
      <c r="U285" t="s">
        <v>1282</v>
      </c>
    </row>
    <row r="286" spans="19:21">
      <c r="S286">
        <v>11</v>
      </c>
      <c r="T286" t="s">
        <v>497</v>
      </c>
      <c r="U286" t="s">
        <v>1282</v>
      </c>
    </row>
    <row r="287" spans="19:21">
      <c r="S287">
        <v>12</v>
      </c>
      <c r="T287" t="s">
        <v>499</v>
      </c>
      <c r="U287" t="s">
        <v>1282</v>
      </c>
    </row>
    <row r="288" spans="19:21">
      <c r="S288">
        <v>13</v>
      </c>
      <c r="T288" t="s">
        <v>501</v>
      </c>
      <c r="U288" t="s">
        <v>1282</v>
      </c>
    </row>
    <row r="289" spans="19:21">
      <c r="S289">
        <v>14</v>
      </c>
      <c r="T289" t="s">
        <v>503</v>
      </c>
      <c r="U289" t="s">
        <v>1282</v>
      </c>
    </row>
    <row r="290" spans="19:21">
      <c r="S290">
        <v>15</v>
      </c>
      <c r="T290" t="s">
        <v>398</v>
      </c>
      <c r="U290" t="s">
        <v>1282</v>
      </c>
    </row>
    <row r="291" spans="19:21">
      <c r="S291">
        <v>16</v>
      </c>
      <c r="T291" t="s">
        <v>506</v>
      </c>
      <c r="U291" t="s">
        <v>1282</v>
      </c>
    </row>
    <row r="298" spans="19:21">
      <c r="S298">
        <v>1</v>
      </c>
      <c r="T298" t="s">
        <v>508</v>
      </c>
      <c r="U298" t="s">
        <v>1284</v>
      </c>
    </row>
    <row r="299" spans="19:21">
      <c r="S299">
        <v>2</v>
      </c>
      <c r="T299" t="s">
        <v>510</v>
      </c>
      <c r="U299" t="s">
        <v>1284</v>
      </c>
    </row>
    <row r="300" spans="19:21">
      <c r="S300">
        <v>3</v>
      </c>
      <c r="T300" t="s">
        <v>512</v>
      </c>
      <c r="U300" t="s">
        <v>1284</v>
      </c>
    </row>
    <row r="301" spans="19:21">
      <c r="S301">
        <v>4</v>
      </c>
      <c r="T301" t="s">
        <v>514</v>
      </c>
      <c r="U301" t="s">
        <v>1284</v>
      </c>
    </row>
    <row r="302" spans="19:21">
      <c r="S302">
        <v>5</v>
      </c>
      <c r="T302" t="s">
        <v>516</v>
      </c>
      <c r="U302" t="s">
        <v>1284</v>
      </c>
    </row>
    <row r="303" spans="19:21">
      <c r="S303">
        <v>6</v>
      </c>
      <c r="T303" t="s">
        <v>518</v>
      </c>
      <c r="U303" t="s">
        <v>1284</v>
      </c>
    </row>
    <row r="304" spans="19:21">
      <c r="S304">
        <v>7</v>
      </c>
      <c r="T304" t="s">
        <v>253</v>
      </c>
      <c r="U304" t="s">
        <v>1284</v>
      </c>
    </row>
    <row r="305" spans="19:21">
      <c r="S305">
        <v>8</v>
      </c>
      <c r="T305" t="s">
        <v>521</v>
      </c>
      <c r="U305" t="s">
        <v>1284</v>
      </c>
    </row>
    <row r="306" spans="19:21">
      <c r="S306">
        <v>9</v>
      </c>
      <c r="T306" t="s">
        <v>523</v>
      </c>
      <c r="U306" t="s">
        <v>1284</v>
      </c>
    </row>
    <row r="307" spans="19:21">
      <c r="S307">
        <v>10</v>
      </c>
      <c r="T307" t="s">
        <v>525</v>
      </c>
      <c r="U307" t="s">
        <v>1284</v>
      </c>
    </row>
    <row r="308" spans="19:21">
      <c r="S308">
        <v>11</v>
      </c>
      <c r="T308" t="s">
        <v>527</v>
      </c>
      <c r="U308" t="s">
        <v>1284</v>
      </c>
    </row>
    <row r="309" spans="19:21">
      <c r="S309">
        <v>12</v>
      </c>
      <c r="T309" t="s">
        <v>1702</v>
      </c>
      <c r="U309" t="s">
        <v>1284</v>
      </c>
    </row>
    <row r="310" spans="19:21">
      <c r="S310">
        <v>13</v>
      </c>
      <c r="T310" t="s">
        <v>531</v>
      </c>
      <c r="U310" t="s">
        <v>1284</v>
      </c>
    </row>
    <row r="311" spans="19:21">
      <c r="S311">
        <v>14</v>
      </c>
      <c r="T311" t="s">
        <v>533</v>
      </c>
      <c r="U311" t="s">
        <v>1284</v>
      </c>
    </row>
    <row r="312" spans="19:21">
      <c r="S312">
        <v>15</v>
      </c>
      <c r="T312" t="s">
        <v>535</v>
      </c>
      <c r="U312" t="s">
        <v>1284</v>
      </c>
    </row>
    <row r="313" spans="19:21">
      <c r="S313">
        <v>16</v>
      </c>
      <c r="T313" t="s">
        <v>537</v>
      </c>
      <c r="U313" t="s">
        <v>1284</v>
      </c>
    </row>
    <row r="314" spans="19:21">
      <c r="S314">
        <v>17</v>
      </c>
      <c r="T314" t="s">
        <v>539</v>
      </c>
      <c r="U314" t="s">
        <v>1284</v>
      </c>
    </row>
    <row r="315" spans="19:21">
      <c r="S315">
        <v>18</v>
      </c>
      <c r="T315" t="s">
        <v>541</v>
      </c>
      <c r="U315" t="s">
        <v>1284</v>
      </c>
    </row>
    <row r="316" spans="19:21">
      <c r="S316">
        <v>19</v>
      </c>
      <c r="T316" t="s">
        <v>316</v>
      </c>
      <c r="U316" t="s">
        <v>1284</v>
      </c>
    </row>
    <row r="321" spans="19:24">
      <c r="S321">
        <v>1</v>
      </c>
      <c r="T321" t="s">
        <v>544</v>
      </c>
      <c r="U321" t="s">
        <v>1286</v>
      </c>
      <c r="V321">
        <v>12</v>
      </c>
      <c r="W321" t="s">
        <v>565</v>
      </c>
      <c r="X321" t="s">
        <v>1286</v>
      </c>
    </row>
    <row r="322" spans="19:24">
      <c r="S322">
        <v>2</v>
      </c>
      <c r="T322" t="s">
        <v>546</v>
      </c>
      <c r="U322" t="s">
        <v>1286</v>
      </c>
      <c r="V322">
        <v>13</v>
      </c>
      <c r="W322" t="s">
        <v>567</v>
      </c>
      <c r="X322" t="s">
        <v>1286</v>
      </c>
    </row>
    <row r="323" spans="19:24">
      <c r="S323">
        <v>3</v>
      </c>
      <c r="T323" t="s">
        <v>79</v>
      </c>
      <c r="U323" t="s">
        <v>1286</v>
      </c>
      <c r="V323">
        <v>14</v>
      </c>
      <c r="W323" t="s">
        <v>569</v>
      </c>
      <c r="X323" t="s">
        <v>1286</v>
      </c>
    </row>
    <row r="324" spans="19:24">
      <c r="S324">
        <v>4</v>
      </c>
      <c r="T324" t="s">
        <v>549</v>
      </c>
      <c r="U324" t="s">
        <v>1286</v>
      </c>
      <c r="V324">
        <v>15</v>
      </c>
      <c r="W324" t="s">
        <v>177</v>
      </c>
      <c r="X324" t="s">
        <v>1286</v>
      </c>
    </row>
    <row r="325" spans="19:24">
      <c r="S325">
        <v>5</v>
      </c>
      <c r="T325" t="s">
        <v>551</v>
      </c>
      <c r="U325" t="s">
        <v>1286</v>
      </c>
      <c r="V325">
        <v>16</v>
      </c>
      <c r="W325" t="s">
        <v>572</v>
      </c>
      <c r="X325" t="s">
        <v>1286</v>
      </c>
    </row>
    <row r="326" spans="19:24">
      <c r="S326">
        <v>6</v>
      </c>
      <c r="T326" t="s">
        <v>553</v>
      </c>
      <c r="U326" t="s">
        <v>1286</v>
      </c>
      <c r="V326">
        <v>17</v>
      </c>
      <c r="W326" t="s">
        <v>574</v>
      </c>
      <c r="X326" t="s">
        <v>1286</v>
      </c>
    </row>
    <row r="327" spans="19:24">
      <c r="S327">
        <v>7</v>
      </c>
      <c r="T327" t="s">
        <v>555</v>
      </c>
      <c r="U327" t="s">
        <v>1286</v>
      </c>
      <c r="V327">
        <v>18</v>
      </c>
      <c r="W327" t="s">
        <v>576</v>
      </c>
      <c r="X327" t="s">
        <v>1286</v>
      </c>
    </row>
    <row r="328" spans="19:24">
      <c r="S328">
        <v>8</v>
      </c>
      <c r="T328" t="s">
        <v>557</v>
      </c>
      <c r="U328" t="s">
        <v>1286</v>
      </c>
      <c r="V328">
        <v>19</v>
      </c>
      <c r="W328" t="s">
        <v>578</v>
      </c>
      <c r="X328" t="s">
        <v>1286</v>
      </c>
    </row>
    <row r="329" spans="19:24">
      <c r="S329">
        <v>9</v>
      </c>
      <c r="T329" t="s">
        <v>559</v>
      </c>
      <c r="U329" t="s">
        <v>1286</v>
      </c>
      <c r="V329">
        <v>20</v>
      </c>
      <c r="W329" t="s">
        <v>580</v>
      </c>
      <c r="X329" t="s">
        <v>1286</v>
      </c>
    </row>
    <row r="330" spans="19:24">
      <c r="S330">
        <v>10</v>
      </c>
      <c r="T330" t="s">
        <v>561</v>
      </c>
      <c r="U330" t="s">
        <v>1286</v>
      </c>
      <c r="V330">
        <v>21</v>
      </c>
      <c r="W330" t="s">
        <v>582</v>
      </c>
      <c r="X330" t="s">
        <v>1286</v>
      </c>
    </row>
    <row r="331" spans="19:21">
      <c r="S331">
        <v>11</v>
      </c>
      <c r="T331" t="s">
        <v>563</v>
      </c>
      <c r="U331" t="s">
        <v>1286</v>
      </c>
    </row>
    <row r="342" spans="19:21">
      <c r="S342">
        <v>1</v>
      </c>
      <c r="T342" t="s">
        <v>584</v>
      </c>
      <c r="U342" t="s">
        <v>1287</v>
      </c>
    </row>
    <row r="343" spans="19:21">
      <c r="S343">
        <v>2</v>
      </c>
      <c r="T343" t="s">
        <v>586</v>
      </c>
      <c r="U343" t="s">
        <v>1287</v>
      </c>
    </row>
    <row r="344" spans="19:21">
      <c r="S344">
        <v>3</v>
      </c>
      <c r="T344" t="s">
        <v>588</v>
      </c>
      <c r="U344" t="s">
        <v>1287</v>
      </c>
    </row>
    <row r="345" spans="19:21">
      <c r="S345">
        <v>4</v>
      </c>
      <c r="T345" t="s">
        <v>590</v>
      </c>
      <c r="U345" t="s">
        <v>1287</v>
      </c>
    </row>
    <row r="346" spans="19:21">
      <c r="S346">
        <v>5</v>
      </c>
      <c r="T346" t="s">
        <v>592</v>
      </c>
      <c r="U346" t="s">
        <v>1287</v>
      </c>
    </row>
    <row r="347" spans="19:21">
      <c r="S347">
        <v>6</v>
      </c>
      <c r="T347" t="s">
        <v>594</v>
      </c>
      <c r="U347" t="s">
        <v>1287</v>
      </c>
    </row>
    <row r="348" spans="19:21">
      <c r="S348">
        <v>7</v>
      </c>
      <c r="T348" t="s">
        <v>596</v>
      </c>
      <c r="U348" t="s">
        <v>1287</v>
      </c>
    </row>
    <row r="349" spans="19:21">
      <c r="S349">
        <v>8</v>
      </c>
      <c r="T349" t="s">
        <v>598</v>
      </c>
      <c r="U349" t="s">
        <v>1287</v>
      </c>
    </row>
    <row r="350" spans="19:21">
      <c r="S350">
        <v>9</v>
      </c>
      <c r="T350" t="s">
        <v>600</v>
      </c>
      <c r="U350" t="s">
        <v>1287</v>
      </c>
    </row>
    <row r="351" spans="19:21">
      <c r="S351">
        <v>10</v>
      </c>
      <c r="T351" t="s">
        <v>602</v>
      </c>
      <c r="U351" t="s">
        <v>1287</v>
      </c>
    </row>
    <row r="352" spans="19:21">
      <c r="S352">
        <v>11</v>
      </c>
      <c r="T352" t="s">
        <v>604</v>
      </c>
      <c r="U352" t="s">
        <v>1287</v>
      </c>
    </row>
    <row r="353" spans="19:21">
      <c r="S353">
        <v>12</v>
      </c>
      <c r="T353" t="s">
        <v>606</v>
      </c>
      <c r="U353" t="s">
        <v>1287</v>
      </c>
    </row>
    <row r="354" spans="19:21">
      <c r="S354">
        <v>13</v>
      </c>
      <c r="T354" t="s">
        <v>608</v>
      </c>
      <c r="U354" t="s">
        <v>1287</v>
      </c>
    </row>
    <row r="355" spans="19:21">
      <c r="S355">
        <v>14</v>
      </c>
      <c r="T355" t="s">
        <v>610</v>
      </c>
      <c r="U355" t="s">
        <v>1287</v>
      </c>
    </row>
    <row r="356" spans="19:21">
      <c r="S356">
        <v>15</v>
      </c>
      <c r="T356" t="s">
        <v>1703</v>
      </c>
      <c r="U356" t="s">
        <v>1287</v>
      </c>
    </row>
    <row r="357" spans="19:21">
      <c r="S357">
        <v>16</v>
      </c>
      <c r="T357" t="s">
        <v>614</v>
      </c>
      <c r="U357" t="s">
        <v>1287</v>
      </c>
    </row>
    <row r="358" spans="19:21">
      <c r="S358">
        <v>17</v>
      </c>
      <c r="T358" t="s">
        <v>616</v>
      </c>
      <c r="U358" t="s">
        <v>1287</v>
      </c>
    </row>
    <row r="359" spans="19:21">
      <c r="S359">
        <v>18</v>
      </c>
      <c r="T359" t="s">
        <v>618</v>
      </c>
      <c r="U359" t="s">
        <v>1287</v>
      </c>
    </row>
    <row r="364" spans="19:24">
      <c r="S364">
        <v>1</v>
      </c>
      <c r="T364" t="s">
        <v>151</v>
      </c>
      <c r="U364" t="s">
        <v>1288</v>
      </c>
      <c r="V364">
        <v>12</v>
      </c>
      <c r="W364" t="s">
        <v>641</v>
      </c>
      <c r="X364" t="s">
        <v>1288</v>
      </c>
    </row>
    <row r="365" spans="19:24">
      <c r="S365">
        <v>2</v>
      </c>
      <c r="T365" t="s">
        <v>621</v>
      </c>
      <c r="U365" t="s">
        <v>1288</v>
      </c>
      <c r="V365">
        <v>13</v>
      </c>
      <c r="W365" t="s">
        <v>643</v>
      </c>
      <c r="X365" t="s">
        <v>1288</v>
      </c>
    </row>
    <row r="366" spans="19:24">
      <c r="S366">
        <v>3</v>
      </c>
      <c r="T366" t="s">
        <v>623</v>
      </c>
      <c r="U366" t="s">
        <v>1288</v>
      </c>
      <c r="V366">
        <v>14</v>
      </c>
      <c r="W366" t="s">
        <v>645</v>
      </c>
      <c r="X366" t="s">
        <v>1288</v>
      </c>
    </row>
    <row r="367" spans="19:24">
      <c r="S367">
        <v>4</v>
      </c>
      <c r="T367" t="s">
        <v>625</v>
      </c>
      <c r="U367" t="s">
        <v>1288</v>
      </c>
      <c r="V367">
        <v>15</v>
      </c>
      <c r="W367" t="s">
        <v>647</v>
      </c>
      <c r="X367" t="s">
        <v>1288</v>
      </c>
    </row>
    <row r="368" spans="19:24">
      <c r="S368">
        <v>5</v>
      </c>
      <c r="T368" t="s">
        <v>627</v>
      </c>
      <c r="U368" t="s">
        <v>1288</v>
      </c>
      <c r="V368">
        <v>16</v>
      </c>
      <c r="W368" t="s">
        <v>649</v>
      </c>
      <c r="X368" t="s">
        <v>1288</v>
      </c>
    </row>
    <row r="369" spans="19:24">
      <c r="S369">
        <v>6</v>
      </c>
      <c r="T369" t="s">
        <v>629</v>
      </c>
      <c r="U369" t="s">
        <v>1288</v>
      </c>
      <c r="V369">
        <v>17</v>
      </c>
      <c r="W369" t="s">
        <v>651</v>
      </c>
      <c r="X369" t="s">
        <v>1288</v>
      </c>
    </row>
    <row r="370" spans="19:24">
      <c r="S370">
        <v>7</v>
      </c>
      <c r="T370" t="s">
        <v>631</v>
      </c>
      <c r="U370" t="s">
        <v>1288</v>
      </c>
      <c r="V370">
        <v>18</v>
      </c>
      <c r="W370" t="s">
        <v>653</v>
      </c>
      <c r="X370" t="s">
        <v>1288</v>
      </c>
    </row>
    <row r="371" spans="19:24">
      <c r="S371">
        <v>8</v>
      </c>
      <c r="T371" t="s">
        <v>633</v>
      </c>
      <c r="U371" t="s">
        <v>1288</v>
      </c>
      <c r="V371">
        <v>19</v>
      </c>
      <c r="W371" t="s">
        <v>655</v>
      </c>
      <c r="X371" t="s">
        <v>1288</v>
      </c>
    </row>
    <row r="372" spans="19:24">
      <c r="S372">
        <v>9</v>
      </c>
      <c r="T372" t="s">
        <v>635</v>
      </c>
      <c r="U372" t="s">
        <v>1288</v>
      </c>
      <c r="V372">
        <v>20</v>
      </c>
      <c r="W372" t="s">
        <v>657</v>
      </c>
      <c r="X372" t="s">
        <v>1288</v>
      </c>
    </row>
    <row r="373" spans="19:24">
      <c r="S373">
        <v>10</v>
      </c>
      <c r="T373" t="s">
        <v>637</v>
      </c>
      <c r="U373" t="s">
        <v>1288</v>
      </c>
      <c r="V373">
        <v>21</v>
      </c>
      <c r="W373" t="s">
        <v>659</v>
      </c>
      <c r="X373" t="s">
        <v>1288</v>
      </c>
    </row>
    <row r="374" spans="19:24">
      <c r="S374">
        <v>11</v>
      </c>
      <c r="T374" t="s">
        <v>639</v>
      </c>
      <c r="U374" t="s">
        <v>1288</v>
      </c>
      <c r="V374">
        <v>22</v>
      </c>
      <c r="W374" t="s">
        <v>661</v>
      </c>
      <c r="X374" t="s">
        <v>1288</v>
      </c>
    </row>
    <row r="386" spans="19:21">
      <c r="S386">
        <v>1</v>
      </c>
      <c r="T386" t="s">
        <v>663</v>
      </c>
      <c r="U386" t="s">
        <v>1290</v>
      </c>
    </row>
    <row r="387" spans="19:21">
      <c r="S387">
        <v>2</v>
      </c>
      <c r="T387" t="s">
        <v>665</v>
      </c>
      <c r="U387" t="s">
        <v>1290</v>
      </c>
    </row>
    <row r="388" spans="19:21">
      <c r="S388">
        <v>3</v>
      </c>
      <c r="T388" t="s">
        <v>667</v>
      </c>
      <c r="U388" t="s">
        <v>1290</v>
      </c>
    </row>
    <row r="389" spans="19:21">
      <c r="S389">
        <v>4</v>
      </c>
      <c r="T389" t="s">
        <v>669</v>
      </c>
      <c r="U389" t="s">
        <v>1290</v>
      </c>
    </row>
    <row r="390" spans="19:21">
      <c r="S390">
        <v>5</v>
      </c>
      <c r="T390" t="s">
        <v>671</v>
      </c>
      <c r="U390" t="s">
        <v>1290</v>
      </c>
    </row>
    <row r="391" spans="19:21">
      <c r="S391">
        <v>6</v>
      </c>
      <c r="T391" t="s">
        <v>673</v>
      </c>
      <c r="U391" t="s">
        <v>1290</v>
      </c>
    </row>
    <row r="392" spans="19:21">
      <c r="S392">
        <v>7</v>
      </c>
      <c r="T392" t="s">
        <v>675</v>
      </c>
      <c r="U392" t="s">
        <v>1290</v>
      </c>
    </row>
    <row r="393" spans="19:21">
      <c r="S393">
        <v>8</v>
      </c>
      <c r="T393" t="s">
        <v>677</v>
      </c>
      <c r="U393" t="s">
        <v>1290</v>
      </c>
    </row>
    <row r="394" spans="19:21">
      <c r="S394">
        <v>9</v>
      </c>
      <c r="T394" t="s">
        <v>679</v>
      </c>
      <c r="U394" t="s">
        <v>1290</v>
      </c>
    </row>
    <row r="395" spans="19:21">
      <c r="S395">
        <v>10</v>
      </c>
      <c r="T395" t="s">
        <v>681</v>
      </c>
      <c r="U395" t="s">
        <v>1290</v>
      </c>
    </row>
    <row r="396" spans="19:21">
      <c r="S396">
        <v>11</v>
      </c>
      <c r="T396" t="s">
        <v>683</v>
      </c>
      <c r="U396" t="s">
        <v>1290</v>
      </c>
    </row>
    <row r="397" spans="19:21">
      <c r="S397">
        <v>12</v>
      </c>
      <c r="T397" t="s">
        <v>685</v>
      </c>
      <c r="U397" t="s">
        <v>1290</v>
      </c>
    </row>
    <row r="398" spans="19:21">
      <c r="S398">
        <v>13</v>
      </c>
      <c r="T398" t="s">
        <v>687</v>
      </c>
      <c r="U398" t="s">
        <v>1290</v>
      </c>
    </row>
    <row r="399" spans="19:21">
      <c r="S399">
        <v>14</v>
      </c>
      <c r="T399" t="s">
        <v>689</v>
      </c>
      <c r="U399" t="s">
        <v>1290</v>
      </c>
    </row>
    <row r="400" spans="19:21">
      <c r="S400">
        <v>15</v>
      </c>
      <c r="T400" t="s">
        <v>691</v>
      </c>
      <c r="U400" t="s">
        <v>1290</v>
      </c>
    </row>
    <row r="401" spans="19:21">
      <c r="S401">
        <v>16</v>
      </c>
      <c r="T401" t="s">
        <v>693</v>
      </c>
      <c r="U401" t="s">
        <v>1290</v>
      </c>
    </row>
    <row r="402" spans="19:21">
      <c r="S402">
        <v>17</v>
      </c>
      <c r="T402" t="s">
        <v>695</v>
      </c>
      <c r="U402" t="s">
        <v>1290</v>
      </c>
    </row>
    <row r="403" spans="19:21">
      <c r="S403">
        <v>18</v>
      </c>
      <c r="T403" t="s">
        <v>697</v>
      </c>
      <c r="U403" t="s">
        <v>1290</v>
      </c>
    </row>
    <row r="404" spans="19:21">
      <c r="S404">
        <v>19</v>
      </c>
      <c r="T404" t="s">
        <v>699</v>
      </c>
      <c r="U404" t="s">
        <v>1290</v>
      </c>
    </row>
    <row r="405" spans="19:21">
      <c r="S405">
        <v>20</v>
      </c>
      <c r="T405" t="s">
        <v>701</v>
      </c>
      <c r="U405" t="s">
        <v>1290</v>
      </c>
    </row>
    <row r="408" spans="19:21">
      <c r="S408">
        <v>1</v>
      </c>
      <c r="T408" t="s">
        <v>703</v>
      </c>
      <c r="U408" t="s">
        <v>1291</v>
      </c>
    </row>
    <row r="409" spans="19:21">
      <c r="S409">
        <v>2</v>
      </c>
      <c r="T409" t="s">
        <v>705</v>
      </c>
      <c r="U409" t="s">
        <v>1291</v>
      </c>
    </row>
    <row r="410" spans="19:21">
      <c r="S410">
        <v>3</v>
      </c>
      <c r="T410" t="s">
        <v>707</v>
      </c>
      <c r="U410" t="s">
        <v>1291</v>
      </c>
    </row>
    <row r="411" spans="19:21">
      <c r="S411">
        <v>4</v>
      </c>
      <c r="T411" t="s">
        <v>709</v>
      </c>
      <c r="U411" t="s">
        <v>1291</v>
      </c>
    </row>
    <row r="412" spans="19:21">
      <c r="S412">
        <v>5</v>
      </c>
      <c r="T412" t="s">
        <v>711</v>
      </c>
      <c r="U412" t="s">
        <v>1291</v>
      </c>
    </row>
    <row r="413" spans="19:21">
      <c r="S413">
        <v>6</v>
      </c>
      <c r="T413" t="s">
        <v>713</v>
      </c>
      <c r="U413" t="s">
        <v>1291</v>
      </c>
    </row>
    <row r="414" spans="19:21">
      <c r="S414">
        <v>7</v>
      </c>
      <c r="T414" t="s">
        <v>715</v>
      </c>
      <c r="U414" t="s">
        <v>1291</v>
      </c>
    </row>
    <row r="415" spans="19:21">
      <c r="S415">
        <v>8</v>
      </c>
      <c r="T415" t="s">
        <v>717</v>
      </c>
      <c r="U415" t="s">
        <v>1291</v>
      </c>
    </row>
    <row r="416" spans="19:21">
      <c r="S416">
        <v>9</v>
      </c>
      <c r="T416" t="s">
        <v>719</v>
      </c>
      <c r="U416" t="s">
        <v>1291</v>
      </c>
    </row>
    <row r="417" spans="19:21">
      <c r="S417">
        <v>10</v>
      </c>
      <c r="T417" t="s">
        <v>721</v>
      </c>
      <c r="U417" t="s">
        <v>1291</v>
      </c>
    </row>
    <row r="418" spans="19:21">
      <c r="S418">
        <v>11</v>
      </c>
      <c r="T418" t="s">
        <v>723</v>
      </c>
      <c r="U418" t="s">
        <v>1291</v>
      </c>
    </row>
    <row r="419" spans="19:21">
      <c r="S419">
        <v>12</v>
      </c>
      <c r="T419" t="s">
        <v>725</v>
      </c>
      <c r="U419" t="s">
        <v>1291</v>
      </c>
    </row>
    <row r="420" spans="19:21">
      <c r="S420">
        <v>13</v>
      </c>
      <c r="T420" t="s">
        <v>1704</v>
      </c>
      <c r="U420" t="s">
        <v>1291</v>
      </c>
    </row>
    <row r="421" spans="19:21">
      <c r="S421">
        <v>14</v>
      </c>
      <c r="T421" t="s">
        <v>1699</v>
      </c>
      <c r="U421" t="s">
        <v>1291</v>
      </c>
    </row>
    <row r="422" spans="19:21">
      <c r="S422">
        <v>15</v>
      </c>
      <c r="T422" t="s">
        <v>1705</v>
      </c>
      <c r="U422" t="s">
        <v>1291</v>
      </c>
    </row>
    <row r="423" spans="19:21">
      <c r="S423">
        <v>16</v>
      </c>
      <c r="T423" t="s">
        <v>732</v>
      </c>
      <c r="U423" t="s">
        <v>1291</v>
      </c>
    </row>
    <row r="430" spans="19:21">
      <c r="S430">
        <v>1</v>
      </c>
      <c r="T430" t="s">
        <v>734</v>
      </c>
      <c r="U430" t="s">
        <v>1292</v>
      </c>
    </row>
    <row r="431" spans="19:21">
      <c r="S431">
        <v>2</v>
      </c>
      <c r="T431" t="s">
        <v>736</v>
      </c>
      <c r="U431" t="s">
        <v>1292</v>
      </c>
    </row>
    <row r="432" spans="19:21">
      <c r="S432">
        <v>3</v>
      </c>
      <c r="T432" t="s">
        <v>738</v>
      </c>
      <c r="U432" t="s">
        <v>1292</v>
      </c>
    </row>
    <row r="433" spans="19:21">
      <c r="S433">
        <v>4</v>
      </c>
      <c r="T433" t="s">
        <v>740</v>
      </c>
      <c r="U433" t="s">
        <v>1292</v>
      </c>
    </row>
    <row r="434" spans="19:21">
      <c r="S434">
        <v>5</v>
      </c>
      <c r="T434" t="s">
        <v>742</v>
      </c>
      <c r="U434" t="s">
        <v>1292</v>
      </c>
    </row>
    <row r="435" spans="19:21">
      <c r="S435">
        <v>6</v>
      </c>
      <c r="T435" t="s">
        <v>744</v>
      </c>
      <c r="U435" t="s">
        <v>1292</v>
      </c>
    </row>
    <row r="436" spans="19:21">
      <c r="S436">
        <v>7</v>
      </c>
      <c r="T436" t="s">
        <v>746</v>
      </c>
      <c r="U436" t="s">
        <v>1292</v>
      </c>
    </row>
    <row r="437" spans="19:21">
      <c r="S437">
        <v>8</v>
      </c>
      <c r="T437" t="s">
        <v>748</v>
      </c>
      <c r="U437" t="s">
        <v>1292</v>
      </c>
    </row>
    <row r="438" spans="19:21">
      <c r="S438">
        <v>9</v>
      </c>
      <c r="T438" t="s">
        <v>750</v>
      </c>
      <c r="U438" t="s">
        <v>1292</v>
      </c>
    </row>
    <row r="439" spans="19:21">
      <c r="S439">
        <v>10</v>
      </c>
      <c r="T439" t="s">
        <v>752</v>
      </c>
      <c r="U439" t="s">
        <v>1292</v>
      </c>
    </row>
    <row r="440" spans="19:21">
      <c r="S440">
        <v>11</v>
      </c>
      <c r="T440" t="s">
        <v>754</v>
      </c>
      <c r="U440" t="s">
        <v>1292</v>
      </c>
    </row>
    <row r="441" spans="19:21">
      <c r="S441">
        <v>12</v>
      </c>
      <c r="T441" t="s">
        <v>756</v>
      </c>
      <c r="U441" t="s">
        <v>1292</v>
      </c>
    </row>
    <row r="442" spans="19:21">
      <c r="S442">
        <v>13</v>
      </c>
      <c r="T442" t="s">
        <v>758</v>
      </c>
      <c r="U442" t="s">
        <v>1292</v>
      </c>
    </row>
    <row r="443" spans="19:21">
      <c r="S443">
        <v>14</v>
      </c>
      <c r="T443" t="s">
        <v>760</v>
      </c>
      <c r="U443" t="s">
        <v>1292</v>
      </c>
    </row>
    <row r="444" spans="19:21">
      <c r="S444">
        <v>15</v>
      </c>
      <c r="T444" t="s">
        <v>762</v>
      </c>
      <c r="U444" t="s">
        <v>1292</v>
      </c>
    </row>
    <row r="445" spans="19:21">
      <c r="S445">
        <v>16</v>
      </c>
      <c r="T445" t="s">
        <v>764</v>
      </c>
      <c r="U445" t="s">
        <v>1292</v>
      </c>
    </row>
    <row r="446" spans="19:21">
      <c r="S446">
        <v>17</v>
      </c>
      <c r="T446" t="s">
        <v>1706</v>
      </c>
      <c r="U446" t="s">
        <v>1292</v>
      </c>
    </row>
    <row r="447" spans="19:21">
      <c r="S447">
        <v>18</v>
      </c>
      <c r="T447" t="s">
        <v>768</v>
      </c>
      <c r="U447" t="s">
        <v>1292</v>
      </c>
    </row>
    <row r="452" spans="19:21">
      <c r="S452">
        <v>1</v>
      </c>
      <c r="T452" t="s">
        <v>508</v>
      </c>
      <c r="U452" t="s">
        <v>1293</v>
      </c>
    </row>
    <row r="453" spans="19:21">
      <c r="S453">
        <v>2</v>
      </c>
      <c r="T453" t="s">
        <v>771</v>
      </c>
      <c r="U453" t="s">
        <v>1293</v>
      </c>
    </row>
    <row r="454" spans="19:21">
      <c r="S454">
        <v>3</v>
      </c>
      <c r="T454" t="s">
        <v>773</v>
      </c>
      <c r="U454" t="s">
        <v>1293</v>
      </c>
    </row>
    <row r="455" spans="19:21">
      <c r="S455">
        <v>4</v>
      </c>
      <c r="T455" t="s">
        <v>775</v>
      </c>
      <c r="U455" t="s">
        <v>1293</v>
      </c>
    </row>
    <row r="456" spans="19:21">
      <c r="S456">
        <v>5</v>
      </c>
      <c r="T456" t="s">
        <v>777</v>
      </c>
      <c r="U456" t="s">
        <v>1293</v>
      </c>
    </row>
    <row r="457" spans="19:21">
      <c r="S457">
        <v>6</v>
      </c>
      <c r="T457" t="s">
        <v>779</v>
      </c>
      <c r="U457" t="s">
        <v>1293</v>
      </c>
    </row>
    <row r="458" spans="19:21">
      <c r="S458">
        <v>7</v>
      </c>
      <c r="T458" t="s">
        <v>781</v>
      </c>
      <c r="U458" t="s">
        <v>1293</v>
      </c>
    </row>
    <row r="459" spans="19:21">
      <c r="S459">
        <v>8</v>
      </c>
      <c r="T459" t="s">
        <v>783</v>
      </c>
      <c r="U459" t="s">
        <v>1293</v>
      </c>
    </row>
    <row r="460" spans="19:21">
      <c r="S460">
        <v>9</v>
      </c>
      <c r="T460" t="s">
        <v>785</v>
      </c>
      <c r="U460" t="s">
        <v>1293</v>
      </c>
    </row>
    <row r="461" spans="19:21">
      <c r="S461">
        <v>10</v>
      </c>
      <c r="T461" t="s">
        <v>787</v>
      </c>
      <c r="U461" t="s">
        <v>1293</v>
      </c>
    </row>
    <row r="462" spans="19:21">
      <c r="S462">
        <v>11</v>
      </c>
      <c r="T462" t="s">
        <v>789</v>
      </c>
      <c r="U462" t="s">
        <v>1293</v>
      </c>
    </row>
    <row r="463" spans="19:21">
      <c r="S463">
        <v>12</v>
      </c>
      <c r="T463" t="s">
        <v>1707</v>
      </c>
      <c r="U463" t="s">
        <v>1293</v>
      </c>
    </row>
    <row r="464" spans="19:21">
      <c r="S464">
        <v>13</v>
      </c>
      <c r="T464" t="s">
        <v>1708</v>
      </c>
      <c r="U464" t="s">
        <v>1293</v>
      </c>
    </row>
    <row r="465" spans="19:21">
      <c r="S465">
        <v>14</v>
      </c>
      <c r="T465" t="s">
        <v>795</v>
      </c>
      <c r="U465" t="s">
        <v>1293</v>
      </c>
    </row>
    <row r="466" spans="19:21">
      <c r="S466">
        <v>15</v>
      </c>
      <c r="T466" t="s">
        <v>797</v>
      </c>
      <c r="U466" t="s">
        <v>1293</v>
      </c>
    </row>
    <row r="467" spans="19:21">
      <c r="S467">
        <v>16</v>
      </c>
      <c r="T467" t="s">
        <v>799</v>
      </c>
      <c r="U467" t="s">
        <v>1293</v>
      </c>
    </row>
    <row r="473" spans="19:21">
      <c r="S473">
        <v>1</v>
      </c>
      <c r="T473" t="s">
        <v>801</v>
      </c>
      <c r="U473" t="s">
        <v>1294</v>
      </c>
    </row>
    <row r="474" spans="19:21">
      <c r="S474">
        <v>2</v>
      </c>
      <c r="T474" t="s">
        <v>803</v>
      </c>
      <c r="U474" t="s">
        <v>1294</v>
      </c>
    </row>
    <row r="475" spans="19:21">
      <c r="S475">
        <v>3</v>
      </c>
      <c r="T475" t="s">
        <v>805</v>
      </c>
      <c r="U475" t="s">
        <v>1294</v>
      </c>
    </row>
    <row r="476" spans="19:21">
      <c r="S476">
        <v>4</v>
      </c>
      <c r="T476" t="s">
        <v>807</v>
      </c>
      <c r="U476" t="s">
        <v>1294</v>
      </c>
    </row>
    <row r="477" spans="19:21">
      <c r="S477">
        <v>5</v>
      </c>
      <c r="T477" t="s">
        <v>809</v>
      </c>
      <c r="U477" t="s">
        <v>1294</v>
      </c>
    </row>
    <row r="478" spans="19:21">
      <c r="S478">
        <v>6</v>
      </c>
      <c r="T478" t="s">
        <v>811</v>
      </c>
      <c r="U478" t="s">
        <v>1294</v>
      </c>
    </row>
    <row r="479" spans="19:21">
      <c r="S479">
        <v>7</v>
      </c>
      <c r="T479" t="s">
        <v>813</v>
      </c>
      <c r="U479" t="s">
        <v>1294</v>
      </c>
    </row>
    <row r="480" spans="19:21">
      <c r="S480">
        <v>8</v>
      </c>
      <c r="T480" t="s">
        <v>815</v>
      </c>
      <c r="U480" t="s">
        <v>1294</v>
      </c>
    </row>
    <row r="481" spans="19:21">
      <c r="S481">
        <v>9</v>
      </c>
      <c r="T481" t="s">
        <v>817</v>
      </c>
      <c r="U481" t="s">
        <v>1294</v>
      </c>
    </row>
    <row r="482" spans="19:21">
      <c r="S482">
        <v>10</v>
      </c>
      <c r="T482" t="s">
        <v>819</v>
      </c>
      <c r="U482" t="s">
        <v>1294</v>
      </c>
    </row>
    <row r="483" spans="19:21">
      <c r="S483">
        <v>11</v>
      </c>
      <c r="T483" t="s">
        <v>821</v>
      </c>
      <c r="U483" t="s">
        <v>1294</v>
      </c>
    </row>
    <row r="484" spans="19:21">
      <c r="S484">
        <v>12</v>
      </c>
      <c r="T484" t="s">
        <v>823</v>
      </c>
      <c r="U484" t="s">
        <v>1294</v>
      </c>
    </row>
    <row r="485" spans="19:21">
      <c r="S485">
        <v>13</v>
      </c>
      <c r="T485" t="s">
        <v>1709</v>
      </c>
      <c r="U485" t="s">
        <v>1294</v>
      </c>
    </row>
    <row r="486" spans="19:21">
      <c r="S486">
        <v>14</v>
      </c>
      <c r="T486" t="s">
        <v>827</v>
      </c>
      <c r="U486" t="s">
        <v>1294</v>
      </c>
    </row>
    <row r="487" spans="19:21">
      <c r="S487">
        <v>15</v>
      </c>
      <c r="T487" t="s">
        <v>829</v>
      </c>
      <c r="U487" t="s">
        <v>1294</v>
      </c>
    </row>
    <row r="488" spans="19:21">
      <c r="S488">
        <v>16</v>
      </c>
      <c r="T488" t="s">
        <v>831</v>
      </c>
      <c r="U488" t="s">
        <v>1294</v>
      </c>
    </row>
    <row r="489" spans="19:21">
      <c r="S489">
        <v>17</v>
      </c>
      <c r="T489" t="s">
        <v>833</v>
      </c>
      <c r="U489" t="s">
        <v>1294</v>
      </c>
    </row>
    <row r="490" spans="19:21">
      <c r="S490">
        <v>18</v>
      </c>
      <c r="T490" t="s">
        <v>835</v>
      </c>
      <c r="U490" t="s">
        <v>1294</v>
      </c>
    </row>
    <row r="491" spans="19:21">
      <c r="S491">
        <v>19</v>
      </c>
      <c r="T491" t="s">
        <v>837</v>
      </c>
      <c r="U491" t="s">
        <v>1294</v>
      </c>
    </row>
    <row r="492" spans="19:21">
      <c r="S492">
        <v>20</v>
      </c>
      <c r="T492" t="s">
        <v>839</v>
      </c>
      <c r="U492" t="s">
        <v>1294</v>
      </c>
    </row>
    <row r="493" spans="19:21">
      <c r="S493">
        <v>21</v>
      </c>
      <c r="T493" t="s">
        <v>841</v>
      </c>
      <c r="U493" t="s">
        <v>1294</v>
      </c>
    </row>
    <row r="496" spans="19:21">
      <c r="S496">
        <v>1</v>
      </c>
      <c r="T496" t="s">
        <v>843</v>
      </c>
      <c r="U496" t="s">
        <v>1295</v>
      </c>
    </row>
    <row r="497" spans="19:21">
      <c r="S497">
        <v>2</v>
      </c>
      <c r="T497" t="s">
        <v>845</v>
      </c>
      <c r="U497" t="s">
        <v>1295</v>
      </c>
    </row>
    <row r="498" spans="19:21">
      <c r="S498">
        <v>3</v>
      </c>
      <c r="T498" t="s">
        <v>847</v>
      </c>
      <c r="U498" t="s">
        <v>1295</v>
      </c>
    </row>
    <row r="499" spans="19:21">
      <c r="S499">
        <v>4</v>
      </c>
      <c r="T499" t="s">
        <v>849</v>
      </c>
      <c r="U499" t="s">
        <v>1295</v>
      </c>
    </row>
    <row r="500" spans="19:21">
      <c r="S500">
        <v>5</v>
      </c>
      <c r="T500" t="s">
        <v>851</v>
      </c>
      <c r="U500" t="s">
        <v>1295</v>
      </c>
    </row>
    <row r="501" spans="19:21">
      <c r="S501">
        <v>6</v>
      </c>
      <c r="T501" t="s">
        <v>853</v>
      </c>
      <c r="U501" t="s">
        <v>1295</v>
      </c>
    </row>
    <row r="502" spans="19:21">
      <c r="S502">
        <v>7</v>
      </c>
      <c r="T502" t="s">
        <v>855</v>
      </c>
      <c r="U502" t="s">
        <v>1295</v>
      </c>
    </row>
    <row r="503" spans="19:21">
      <c r="S503">
        <v>8</v>
      </c>
      <c r="T503" t="s">
        <v>857</v>
      </c>
      <c r="U503" t="s">
        <v>1295</v>
      </c>
    </row>
    <row r="504" spans="19:21">
      <c r="S504">
        <v>9</v>
      </c>
      <c r="T504" t="s">
        <v>859</v>
      </c>
      <c r="U504" t="s">
        <v>1295</v>
      </c>
    </row>
    <row r="505" spans="19:21">
      <c r="S505">
        <v>10</v>
      </c>
      <c r="T505" t="s">
        <v>861</v>
      </c>
      <c r="U505" t="s">
        <v>1295</v>
      </c>
    </row>
    <row r="506" spans="19:21">
      <c r="S506">
        <v>11</v>
      </c>
      <c r="T506" t="s">
        <v>863</v>
      </c>
      <c r="U506" t="s">
        <v>1295</v>
      </c>
    </row>
    <row r="507" spans="19:21">
      <c r="S507">
        <v>12</v>
      </c>
      <c r="T507" t="s">
        <v>865</v>
      </c>
      <c r="U507" t="s">
        <v>1295</v>
      </c>
    </row>
    <row r="508" spans="19:21">
      <c r="S508">
        <v>13</v>
      </c>
      <c r="T508" t="s">
        <v>867</v>
      </c>
      <c r="U508" t="s">
        <v>1295</v>
      </c>
    </row>
    <row r="509" spans="19:21">
      <c r="S509">
        <v>14</v>
      </c>
      <c r="T509" t="s">
        <v>869</v>
      </c>
      <c r="U509" t="s">
        <v>1295</v>
      </c>
    </row>
    <row r="510" spans="19:21">
      <c r="S510">
        <v>15</v>
      </c>
      <c r="T510" t="s">
        <v>871</v>
      </c>
      <c r="U510" t="s">
        <v>1295</v>
      </c>
    </row>
    <row r="511" spans="19:21">
      <c r="S511">
        <v>16</v>
      </c>
      <c r="T511" t="s">
        <v>873</v>
      </c>
      <c r="U511" t="s">
        <v>1295</v>
      </c>
    </row>
    <row r="512" spans="19:21">
      <c r="S512">
        <v>17</v>
      </c>
      <c r="T512" t="s">
        <v>875</v>
      </c>
      <c r="U512" t="s">
        <v>1295</v>
      </c>
    </row>
    <row r="513" spans="19:21">
      <c r="S513">
        <v>18</v>
      </c>
      <c r="T513" t="s">
        <v>877</v>
      </c>
      <c r="U513" t="s">
        <v>1295</v>
      </c>
    </row>
    <row r="518" spans="19:21">
      <c r="S518">
        <v>1</v>
      </c>
      <c r="T518" t="s">
        <v>24</v>
      </c>
      <c r="U518" t="s">
        <v>1296</v>
      </c>
    </row>
    <row r="519" spans="19:21">
      <c r="S519">
        <v>2</v>
      </c>
      <c r="T519" t="s">
        <v>880</v>
      </c>
      <c r="U519" t="s">
        <v>1296</v>
      </c>
    </row>
    <row r="520" spans="19:21">
      <c r="S520">
        <v>3</v>
      </c>
      <c r="T520" t="s">
        <v>882</v>
      </c>
      <c r="U520" t="s">
        <v>1296</v>
      </c>
    </row>
    <row r="521" spans="19:21">
      <c r="S521">
        <v>4</v>
      </c>
      <c r="T521" t="s">
        <v>884</v>
      </c>
      <c r="U521" t="s">
        <v>1296</v>
      </c>
    </row>
    <row r="522" spans="19:21">
      <c r="S522">
        <v>5</v>
      </c>
      <c r="T522" t="s">
        <v>886</v>
      </c>
      <c r="U522" t="s">
        <v>1296</v>
      </c>
    </row>
    <row r="523" spans="19:21">
      <c r="S523">
        <v>6</v>
      </c>
      <c r="T523" t="s">
        <v>888</v>
      </c>
      <c r="U523" t="s">
        <v>1296</v>
      </c>
    </row>
    <row r="524" spans="19:21">
      <c r="S524">
        <v>7</v>
      </c>
      <c r="T524" t="s">
        <v>890</v>
      </c>
      <c r="U524" t="s">
        <v>1296</v>
      </c>
    </row>
    <row r="525" spans="19:21">
      <c r="S525">
        <v>8</v>
      </c>
      <c r="T525" t="s">
        <v>892</v>
      </c>
      <c r="U525" t="s">
        <v>1296</v>
      </c>
    </row>
    <row r="526" spans="19:21">
      <c r="S526">
        <v>9</v>
      </c>
      <c r="T526" t="s">
        <v>894</v>
      </c>
      <c r="U526" t="s">
        <v>1296</v>
      </c>
    </row>
    <row r="527" spans="19:21">
      <c r="S527">
        <v>10</v>
      </c>
      <c r="T527" t="s">
        <v>896</v>
      </c>
      <c r="U527" t="s">
        <v>1296</v>
      </c>
    </row>
    <row r="528" spans="19:21">
      <c r="S528">
        <v>11</v>
      </c>
      <c r="T528" t="s">
        <v>898</v>
      </c>
      <c r="U528" t="s">
        <v>1296</v>
      </c>
    </row>
    <row r="529" spans="19:21">
      <c r="S529">
        <v>12</v>
      </c>
      <c r="T529" t="s">
        <v>900</v>
      </c>
      <c r="U529" t="s">
        <v>1296</v>
      </c>
    </row>
    <row r="530" spans="19:21">
      <c r="S530">
        <v>13</v>
      </c>
      <c r="T530" t="s">
        <v>902</v>
      </c>
      <c r="U530" t="s">
        <v>1296</v>
      </c>
    </row>
    <row r="531" spans="19:21">
      <c r="S531">
        <v>14</v>
      </c>
      <c r="T531" t="s">
        <v>904</v>
      </c>
      <c r="U531" t="s">
        <v>1296</v>
      </c>
    </row>
    <row r="532" spans="19:21">
      <c r="S532">
        <v>15</v>
      </c>
      <c r="T532" t="s">
        <v>906</v>
      </c>
      <c r="U532" t="s">
        <v>1296</v>
      </c>
    </row>
    <row r="533" spans="19:21">
      <c r="S533">
        <v>16</v>
      </c>
      <c r="T533" t="s">
        <v>1710</v>
      </c>
      <c r="U533" t="s">
        <v>1296</v>
      </c>
    </row>
    <row r="534" spans="19:21">
      <c r="S534">
        <v>17</v>
      </c>
      <c r="T534" t="s">
        <v>910</v>
      </c>
      <c r="U534" t="s">
        <v>1296</v>
      </c>
    </row>
    <row r="535" spans="19:21">
      <c r="S535">
        <v>18</v>
      </c>
      <c r="T535" t="s">
        <v>61</v>
      </c>
      <c r="U535" t="s">
        <v>1296</v>
      </c>
    </row>
    <row r="536" spans="19:21">
      <c r="S536">
        <v>19</v>
      </c>
      <c r="T536" t="s">
        <v>913</v>
      </c>
      <c r="U536" t="s">
        <v>1296</v>
      </c>
    </row>
    <row r="537" spans="19:21">
      <c r="S537">
        <v>20</v>
      </c>
      <c r="T537" t="s">
        <v>915</v>
      </c>
      <c r="U537" t="s">
        <v>1296</v>
      </c>
    </row>
    <row r="540" spans="19:21">
      <c r="S540">
        <v>1</v>
      </c>
      <c r="T540" t="s">
        <v>917</v>
      </c>
      <c r="U540" t="s">
        <v>1297</v>
      </c>
    </row>
    <row r="541" spans="19:21">
      <c r="S541">
        <v>2</v>
      </c>
      <c r="T541" t="s">
        <v>919</v>
      </c>
      <c r="U541" t="s">
        <v>1297</v>
      </c>
    </row>
    <row r="542" spans="19:21">
      <c r="S542">
        <v>3</v>
      </c>
      <c r="T542" t="s">
        <v>921</v>
      </c>
      <c r="U542" t="s">
        <v>1297</v>
      </c>
    </row>
    <row r="543" spans="19:21">
      <c r="S543">
        <v>4</v>
      </c>
      <c r="T543" t="s">
        <v>923</v>
      </c>
      <c r="U543" t="s">
        <v>1297</v>
      </c>
    </row>
    <row r="544" spans="19:21">
      <c r="S544">
        <v>5</v>
      </c>
      <c r="T544" t="s">
        <v>925</v>
      </c>
      <c r="U544" t="s">
        <v>1297</v>
      </c>
    </row>
    <row r="545" spans="19:21">
      <c r="S545">
        <v>6</v>
      </c>
      <c r="T545" t="s">
        <v>927</v>
      </c>
      <c r="U545" t="s">
        <v>1297</v>
      </c>
    </row>
    <row r="546" spans="19:21">
      <c r="S546">
        <v>7</v>
      </c>
      <c r="T546" t="s">
        <v>929</v>
      </c>
      <c r="U546" t="s">
        <v>1297</v>
      </c>
    </row>
    <row r="547" spans="19:21">
      <c r="S547">
        <v>8</v>
      </c>
      <c r="T547" t="s">
        <v>931</v>
      </c>
      <c r="U547" t="s">
        <v>1297</v>
      </c>
    </row>
    <row r="548" spans="19:21">
      <c r="S548">
        <v>9</v>
      </c>
      <c r="T548" t="s">
        <v>933</v>
      </c>
      <c r="U548" t="s">
        <v>1297</v>
      </c>
    </row>
    <row r="549" spans="19:21">
      <c r="S549">
        <v>10</v>
      </c>
      <c r="T549" t="s">
        <v>935</v>
      </c>
      <c r="U549" t="s">
        <v>1297</v>
      </c>
    </row>
    <row r="550" spans="19:21">
      <c r="S550">
        <v>11</v>
      </c>
      <c r="T550" t="s">
        <v>937</v>
      </c>
      <c r="U550" t="s">
        <v>1297</v>
      </c>
    </row>
    <row r="551" spans="19:21">
      <c r="S551">
        <v>12</v>
      </c>
      <c r="T551" t="s">
        <v>939</v>
      </c>
      <c r="U551" t="s">
        <v>1297</v>
      </c>
    </row>
    <row r="552" spans="19:21">
      <c r="S552">
        <v>13</v>
      </c>
      <c r="T552" t="s">
        <v>941</v>
      </c>
      <c r="U552" t="s">
        <v>1297</v>
      </c>
    </row>
    <row r="553" spans="19:21">
      <c r="S553">
        <v>14</v>
      </c>
      <c r="T553" t="s">
        <v>943</v>
      </c>
      <c r="U553" t="s">
        <v>1297</v>
      </c>
    </row>
    <row r="554" spans="19:21">
      <c r="S554">
        <v>15</v>
      </c>
      <c r="T554" t="s">
        <v>945</v>
      </c>
      <c r="U554" t="s">
        <v>1297</v>
      </c>
    </row>
    <row r="555" spans="19:21">
      <c r="S555">
        <v>16</v>
      </c>
      <c r="T555" t="s">
        <v>947</v>
      </c>
      <c r="U555" t="s">
        <v>1297</v>
      </c>
    </row>
    <row r="556" spans="19:21">
      <c r="S556">
        <v>17</v>
      </c>
      <c r="T556" t="s">
        <v>949</v>
      </c>
      <c r="U556" t="s">
        <v>1297</v>
      </c>
    </row>
    <row r="557" spans="19:21">
      <c r="S557">
        <v>18</v>
      </c>
      <c r="T557" t="s">
        <v>951</v>
      </c>
      <c r="U557" t="s">
        <v>1297</v>
      </c>
    </row>
    <row r="558" spans="19:21">
      <c r="S558">
        <v>19</v>
      </c>
      <c r="T558" t="s">
        <v>953</v>
      </c>
      <c r="U558" t="s">
        <v>1297</v>
      </c>
    </row>
    <row r="559" spans="19:21">
      <c r="S559">
        <v>20</v>
      </c>
      <c r="T559" t="s">
        <v>955</v>
      </c>
      <c r="U559" t="s">
        <v>1297</v>
      </c>
    </row>
    <row r="562" spans="19:21">
      <c r="S562">
        <v>1</v>
      </c>
      <c r="T562" t="s">
        <v>957</v>
      </c>
      <c r="U562" t="s">
        <v>1298</v>
      </c>
    </row>
    <row r="563" spans="19:21">
      <c r="S563">
        <v>2</v>
      </c>
      <c r="T563" t="s">
        <v>959</v>
      </c>
      <c r="U563" t="s">
        <v>1298</v>
      </c>
    </row>
    <row r="564" spans="19:21">
      <c r="S564">
        <v>3</v>
      </c>
      <c r="T564" t="s">
        <v>961</v>
      </c>
      <c r="U564" t="s">
        <v>1298</v>
      </c>
    </row>
    <row r="565" spans="19:21">
      <c r="S565">
        <v>4</v>
      </c>
      <c r="T565" t="s">
        <v>963</v>
      </c>
      <c r="U565" t="s">
        <v>1298</v>
      </c>
    </row>
    <row r="566" spans="19:21">
      <c r="S566">
        <v>5</v>
      </c>
      <c r="T566" t="s">
        <v>965</v>
      </c>
      <c r="U566" t="s">
        <v>1298</v>
      </c>
    </row>
    <row r="567" spans="19:21">
      <c r="S567">
        <v>6</v>
      </c>
      <c r="T567" t="s">
        <v>967</v>
      </c>
      <c r="U567" t="s">
        <v>1298</v>
      </c>
    </row>
    <row r="568" spans="19:21">
      <c r="S568">
        <v>7</v>
      </c>
      <c r="T568" t="s">
        <v>969</v>
      </c>
      <c r="U568" t="s">
        <v>1298</v>
      </c>
    </row>
    <row r="569" spans="19:21">
      <c r="S569">
        <v>8</v>
      </c>
      <c r="T569" t="s">
        <v>971</v>
      </c>
      <c r="U569" t="s">
        <v>1298</v>
      </c>
    </row>
    <row r="570" spans="19:21">
      <c r="S570">
        <v>9</v>
      </c>
      <c r="T570" t="s">
        <v>973</v>
      </c>
      <c r="U570" t="s">
        <v>1298</v>
      </c>
    </row>
    <row r="571" spans="19:21">
      <c r="S571">
        <v>10</v>
      </c>
      <c r="T571" t="s">
        <v>975</v>
      </c>
      <c r="U571" t="s">
        <v>1298</v>
      </c>
    </row>
    <row r="572" spans="19:21">
      <c r="S572">
        <v>11</v>
      </c>
      <c r="T572" t="s">
        <v>977</v>
      </c>
      <c r="U572" t="s">
        <v>1298</v>
      </c>
    </row>
    <row r="573" spans="19:21">
      <c r="S573">
        <v>12</v>
      </c>
      <c r="T573" t="s">
        <v>979</v>
      </c>
      <c r="U573" t="s">
        <v>1298</v>
      </c>
    </row>
    <row r="574" spans="19:21">
      <c r="S574">
        <v>13</v>
      </c>
      <c r="T574" t="s">
        <v>981</v>
      </c>
      <c r="U574" t="s">
        <v>1298</v>
      </c>
    </row>
    <row r="575" spans="19:21">
      <c r="S575">
        <v>14</v>
      </c>
      <c r="T575" t="s">
        <v>983</v>
      </c>
      <c r="U575" t="s">
        <v>1298</v>
      </c>
    </row>
    <row r="576" spans="19:21">
      <c r="S576">
        <v>15</v>
      </c>
      <c r="T576" t="s">
        <v>985</v>
      </c>
      <c r="U576" t="s">
        <v>1298</v>
      </c>
    </row>
    <row r="577" spans="19:21">
      <c r="S577">
        <v>16</v>
      </c>
      <c r="T577" t="s">
        <v>987</v>
      </c>
      <c r="U577" t="s">
        <v>1298</v>
      </c>
    </row>
    <row r="578" spans="19:21">
      <c r="S578">
        <v>17</v>
      </c>
      <c r="T578" t="s">
        <v>989</v>
      </c>
      <c r="U578" t="s">
        <v>1298</v>
      </c>
    </row>
    <row r="579" spans="19:21">
      <c r="S579">
        <v>18</v>
      </c>
      <c r="T579" t="s">
        <v>991</v>
      </c>
      <c r="U579" t="s">
        <v>1298</v>
      </c>
    </row>
    <row r="580" spans="19:21">
      <c r="S580">
        <v>19</v>
      </c>
      <c r="T580" t="s">
        <v>993</v>
      </c>
      <c r="U580" t="s">
        <v>1298</v>
      </c>
    </row>
    <row r="581" spans="19:21">
      <c r="S581">
        <v>20</v>
      </c>
      <c r="T581" t="s">
        <v>995</v>
      </c>
      <c r="U581" t="s">
        <v>1298</v>
      </c>
    </row>
    <row r="582" spans="19:21">
      <c r="S582">
        <v>21</v>
      </c>
      <c r="T582" t="s">
        <v>997</v>
      </c>
      <c r="U582" t="s">
        <v>1298</v>
      </c>
    </row>
    <row r="585" spans="19:21">
      <c r="S585">
        <v>1</v>
      </c>
      <c r="T585" t="s">
        <v>999</v>
      </c>
      <c r="U585" t="s">
        <v>1299</v>
      </c>
    </row>
    <row r="586" spans="19:21">
      <c r="S586">
        <v>2</v>
      </c>
      <c r="T586" t="s">
        <v>1001</v>
      </c>
      <c r="U586" t="s">
        <v>1299</v>
      </c>
    </row>
    <row r="587" spans="19:21">
      <c r="S587">
        <v>3</v>
      </c>
      <c r="T587" t="s">
        <v>1003</v>
      </c>
      <c r="U587" t="s">
        <v>1299</v>
      </c>
    </row>
    <row r="588" spans="19:21">
      <c r="S588">
        <v>4</v>
      </c>
      <c r="T588" t="s">
        <v>1005</v>
      </c>
      <c r="U588" t="s">
        <v>1299</v>
      </c>
    </row>
    <row r="589" spans="19:21">
      <c r="S589">
        <v>5</v>
      </c>
      <c r="T589" t="s">
        <v>1007</v>
      </c>
      <c r="U589" t="s">
        <v>1299</v>
      </c>
    </row>
    <row r="590" spans="19:21">
      <c r="S590">
        <v>6</v>
      </c>
      <c r="T590" t="s">
        <v>1009</v>
      </c>
      <c r="U590" t="s">
        <v>1299</v>
      </c>
    </row>
    <row r="591" spans="19:21">
      <c r="S591">
        <v>7</v>
      </c>
      <c r="T591" t="s">
        <v>1011</v>
      </c>
      <c r="U591" t="s">
        <v>1299</v>
      </c>
    </row>
    <row r="592" spans="19:21">
      <c r="S592">
        <v>8</v>
      </c>
      <c r="T592" t="s">
        <v>288</v>
      </c>
      <c r="U592" t="s">
        <v>1299</v>
      </c>
    </row>
    <row r="593" spans="19:21">
      <c r="S593">
        <v>9</v>
      </c>
      <c r="T593" t="s">
        <v>1014</v>
      </c>
      <c r="U593" t="s">
        <v>1299</v>
      </c>
    </row>
    <row r="594" spans="19:21">
      <c r="S594">
        <v>10</v>
      </c>
      <c r="T594" t="s">
        <v>1016</v>
      </c>
      <c r="U594" t="s">
        <v>1299</v>
      </c>
    </row>
    <row r="595" spans="19:21">
      <c r="S595">
        <v>11</v>
      </c>
      <c r="T595" t="s">
        <v>1018</v>
      </c>
      <c r="U595" t="s">
        <v>1299</v>
      </c>
    </row>
    <row r="596" spans="19:21">
      <c r="S596">
        <v>12</v>
      </c>
      <c r="T596" t="s">
        <v>1711</v>
      </c>
      <c r="U596" t="s">
        <v>1299</v>
      </c>
    </row>
    <row r="597" spans="19:21">
      <c r="S597">
        <v>13</v>
      </c>
      <c r="T597" t="s">
        <v>1022</v>
      </c>
      <c r="U597" t="s">
        <v>1299</v>
      </c>
    </row>
    <row r="598" spans="19:21">
      <c r="S598">
        <v>14</v>
      </c>
      <c r="T598" t="s">
        <v>1024</v>
      </c>
      <c r="U598" t="s">
        <v>1299</v>
      </c>
    </row>
    <row r="599" spans="19:21">
      <c r="S599">
        <v>15</v>
      </c>
      <c r="T599" t="s">
        <v>1026</v>
      </c>
      <c r="U599" t="s">
        <v>1299</v>
      </c>
    </row>
    <row r="600" spans="19:21">
      <c r="S600">
        <v>16</v>
      </c>
      <c r="T600" t="s">
        <v>1028</v>
      </c>
      <c r="U600" t="s">
        <v>1299</v>
      </c>
    </row>
    <row r="601" spans="19:21">
      <c r="S601">
        <v>17</v>
      </c>
      <c r="T601" t="s">
        <v>1030</v>
      </c>
      <c r="U601" t="s">
        <v>1299</v>
      </c>
    </row>
    <row r="602" spans="19:21">
      <c r="S602">
        <v>18</v>
      </c>
      <c r="T602" t="s">
        <v>1032</v>
      </c>
      <c r="U602" t="s">
        <v>1299</v>
      </c>
    </row>
    <row r="609" spans="19:21">
      <c r="S609">
        <v>1</v>
      </c>
      <c r="T609" t="s">
        <v>65</v>
      </c>
      <c r="U609" t="s">
        <v>1300</v>
      </c>
    </row>
    <row r="610" spans="19:21">
      <c r="S610">
        <v>2</v>
      </c>
      <c r="T610" t="s">
        <v>1035</v>
      </c>
      <c r="U610" t="s">
        <v>1300</v>
      </c>
    </row>
    <row r="611" spans="19:21">
      <c r="S611">
        <v>3</v>
      </c>
      <c r="T611" t="s">
        <v>1037</v>
      </c>
      <c r="U611" t="s">
        <v>1300</v>
      </c>
    </row>
    <row r="612" spans="19:21">
      <c r="S612">
        <v>4</v>
      </c>
      <c r="T612" t="s">
        <v>1039</v>
      </c>
      <c r="U612" t="s">
        <v>1300</v>
      </c>
    </row>
    <row r="613" spans="19:21">
      <c r="S613">
        <v>5</v>
      </c>
      <c r="T613" t="s">
        <v>1041</v>
      </c>
      <c r="U613" t="s">
        <v>1300</v>
      </c>
    </row>
    <row r="614" spans="19:21">
      <c r="S614">
        <v>6</v>
      </c>
      <c r="T614" t="s">
        <v>1043</v>
      </c>
      <c r="U614" t="s">
        <v>1300</v>
      </c>
    </row>
    <row r="615" spans="19:21">
      <c r="S615">
        <v>7</v>
      </c>
      <c r="T615" t="s">
        <v>1045</v>
      </c>
      <c r="U615" t="s">
        <v>1300</v>
      </c>
    </row>
    <row r="616" spans="19:21">
      <c r="S616">
        <v>8</v>
      </c>
      <c r="T616" t="s">
        <v>1047</v>
      </c>
      <c r="U616" t="s">
        <v>1300</v>
      </c>
    </row>
    <row r="617" spans="19:21">
      <c r="S617">
        <v>9</v>
      </c>
      <c r="T617" t="s">
        <v>378</v>
      </c>
      <c r="U617" t="s">
        <v>1300</v>
      </c>
    </row>
    <row r="618" spans="19:21">
      <c r="S618">
        <v>10</v>
      </c>
      <c r="T618" t="s">
        <v>1050</v>
      </c>
      <c r="U618" t="s">
        <v>1300</v>
      </c>
    </row>
    <row r="619" spans="19:21">
      <c r="S619">
        <v>11</v>
      </c>
      <c r="T619" t="s">
        <v>1052</v>
      </c>
      <c r="U619" t="s">
        <v>1300</v>
      </c>
    </row>
    <row r="620" spans="19:21">
      <c r="S620">
        <v>12</v>
      </c>
      <c r="T620" t="s">
        <v>1054</v>
      </c>
      <c r="U620" t="s">
        <v>1300</v>
      </c>
    </row>
    <row r="621" spans="19:21">
      <c r="S621">
        <v>13</v>
      </c>
      <c r="T621" t="s">
        <v>1056</v>
      </c>
      <c r="U621" t="s">
        <v>1300</v>
      </c>
    </row>
    <row r="622" spans="19:21">
      <c r="S622">
        <v>14</v>
      </c>
      <c r="T622" t="s">
        <v>1058</v>
      </c>
      <c r="U622" t="s">
        <v>1300</v>
      </c>
    </row>
    <row r="623" spans="19:21">
      <c r="S623">
        <v>15</v>
      </c>
      <c r="T623" t="s">
        <v>1060</v>
      </c>
      <c r="U623" t="s">
        <v>1300</v>
      </c>
    </row>
    <row r="624" spans="19:21">
      <c r="S624">
        <v>16</v>
      </c>
      <c r="T624" t="s">
        <v>1062</v>
      </c>
      <c r="U624" t="s">
        <v>1300</v>
      </c>
    </row>
    <row r="625" spans="19:21">
      <c r="S625">
        <v>17</v>
      </c>
      <c r="T625" t="s">
        <v>1064</v>
      </c>
      <c r="U625" t="s">
        <v>1300</v>
      </c>
    </row>
    <row r="626" spans="19:21">
      <c r="S626">
        <v>18</v>
      </c>
      <c r="T626" t="s">
        <v>1066</v>
      </c>
      <c r="U626" t="s">
        <v>1300</v>
      </c>
    </row>
    <row r="627" spans="19:21">
      <c r="S627">
        <v>19</v>
      </c>
      <c r="T627" t="s">
        <v>1068</v>
      </c>
      <c r="U627" t="s">
        <v>1300</v>
      </c>
    </row>
    <row r="628" spans="19:21">
      <c r="S628">
        <v>20</v>
      </c>
      <c r="T628" t="s">
        <v>1070</v>
      </c>
      <c r="U628" t="s">
        <v>1300</v>
      </c>
    </row>
    <row r="629" spans="19:21">
      <c r="S629">
        <v>21</v>
      </c>
      <c r="T629" t="s">
        <v>61</v>
      </c>
      <c r="U629" t="s">
        <v>1300</v>
      </c>
    </row>
    <row r="633" spans="19:21">
      <c r="S633">
        <v>1</v>
      </c>
      <c r="T633" t="s">
        <v>1073</v>
      </c>
      <c r="U633" t="s">
        <v>1301</v>
      </c>
    </row>
    <row r="634" spans="19:21">
      <c r="S634">
        <v>2</v>
      </c>
      <c r="T634" t="s">
        <v>1075</v>
      </c>
      <c r="U634" t="s">
        <v>1301</v>
      </c>
    </row>
    <row r="635" spans="19:21">
      <c r="S635">
        <v>3</v>
      </c>
      <c r="T635" t="s">
        <v>544</v>
      </c>
      <c r="U635" t="s">
        <v>1301</v>
      </c>
    </row>
    <row r="636" spans="19:21">
      <c r="S636">
        <v>4</v>
      </c>
      <c r="T636" t="s">
        <v>1078</v>
      </c>
      <c r="U636" t="s">
        <v>1301</v>
      </c>
    </row>
    <row r="637" spans="19:21">
      <c r="S637">
        <v>5</v>
      </c>
      <c r="T637" t="s">
        <v>1080</v>
      </c>
      <c r="U637" t="s">
        <v>1301</v>
      </c>
    </row>
    <row r="638" spans="19:21">
      <c r="S638">
        <v>6</v>
      </c>
      <c r="T638" t="s">
        <v>1082</v>
      </c>
      <c r="U638" t="s">
        <v>1301</v>
      </c>
    </row>
    <row r="639" spans="19:21">
      <c r="S639">
        <v>7</v>
      </c>
      <c r="T639" t="s">
        <v>1084</v>
      </c>
      <c r="U639" t="s">
        <v>1301</v>
      </c>
    </row>
    <row r="640" spans="19:21">
      <c r="S640">
        <v>8</v>
      </c>
      <c r="T640" t="s">
        <v>1710</v>
      </c>
      <c r="U640" t="s">
        <v>1301</v>
      </c>
    </row>
    <row r="641" spans="19:21">
      <c r="S641">
        <v>9</v>
      </c>
      <c r="T641" t="s">
        <v>1087</v>
      </c>
      <c r="U641" t="s">
        <v>1301</v>
      </c>
    </row>
    <row r="642" spans="19:21">
      <c r="S642">
        <v>10</v>
      </c>
      <c r="T642" t="s">
        <v>1089</v>
      </c>
      <c r="U642" t="s">
        <v>1301</v>
      </c>
    </row>
    <row r="643" spans="19:21">
      <c r="S643">
        <v>11</v>
      </c>
      <c r="T643" t="s">
        <v>1091</v>
      </c>
      <c r="U643" t="s">
        <v>1301</v>
      </c>
    </row>
    <row r="644" spans="19:21">
      <c r="S644">
        <v>12</v>
      </c>
      <c r="T644" t="s">
        <v>1093</v>
      </c>
      <c r="U644" t="s">
        <v>1301</v>
      </c>
    </row>
    <row r="645" spans="19:21">
      <c r="S645">
        <v>13</v>
      </c>
      <c r="T645" t="s">
        <v>1095</v>
      </c>
      <c r="U645" t="s">
        <v>1301</v>
      </c>
    </row>
    <row r="646" spans="19:21">
      <c r="S646">
        <v>14</v>
      </c>
      <c r="T646" t="s">
        <v>1097</v>
      </c>
      <c r="U646" t="s">
        <v>1301</v>
      </c>
    </row>
    <row r="647" spans="19:21">
      <c r="S647">
        <v>15</v>
      </c>
      <c r="T647" t="s">
        <v>1099</v>
      </c>
      <c r="U647" t="s">
        <v>1301</v>
      </c>
    </row>
    <row r="648" spans="19:21">
      <c r="S648">
        <v>16</v>
      </c>
      <c r="T648" t="s">
        <v>1101</v>
      </c>
      <c r="U648" t="s">
        <v>1301</v>
      </c>
    </row>
    <row r="649" spans="19:21">
      <c r="S649">
        <v>17</v>
      </c>
      <c r="T649" t="s">
        <v>1103</v>
      </c>
      <c r="U649" t="s">
        <v>1301</v>
      </c>
    </row>
    <row r="650" spans="19:21">
      <c r="S650">
        <v>18</v>
      </c>
      <c r="T650" t="s">
        <v>1105</v>
      </c>
      <c r="U650" t="s">
        <v>1301</v>
      </c>
    </row>
    <row r="655" spans="19:21">
      <c r="S655">
        <v>1</v>
      </c>
      <c r="T655" t="s">
        <v>1107</v>
      </c>
      <c r="U655" t="s">
        <v>1302</v>
      </c>
    </row>
    <row r="656" spans="19:21">
      <c r="S656">
        <v>2</v>
      </c>
      <c r="T656" t="s">
        <v>1109</v>
      </c>
      <c r="U656" t="s">
        <v>1302</v>
      </c>
    </row>
    <row r="657" spans="19:21">
      <c r="S657">
        <v>3</v>
      </c>
      <c r="T657" t="s">
        <v>1111</v>
      </c>
      <c r="U657" t="s">
        <v>1302</v>
      </c>
    </row>
    <row r="658" spans="19:21">
      <c r="S658">
        <v>4</v>
      </c>
      <c r="T658" t="s">
        <v>1113</v>
      </c>
      <c r="U658" t="s">
        <v>1302</v>
      </c>
    </row>
    <row r="659" spans="19:21">
      <c r="S659">
        <v>5</v>
      </c>
      <c r="T659" t="s">
        <v>1115</v>
      </c>
      <c r="U659" t="s">
        <v>1302</v>
      </c>
    </row>
    <row r="660" spans="19:21">
      <c r="S660">
        <v>6</v>
      </c>
      <c r="T660" t="s">
        <v>1117</v>
      </c>
      <c r="U660" t="s">
        <v>1302</v>
      </c>
    </row>
    <row r="661" spans="19:21">
      <c r="S661">
        <v>7</v>
      </c>
      <c r="T661" t="s">
        <v>1119</v>
      </c>
      <c r="U661" t="s">
        <v>1302</v>
      </c>
    </row>
    <row r="662" spans="19:21">
      <c r="S662">
        <v>8</v>
      </c>
      <c r="T662" t="s">
        <v>1121</v>
      </c>
      <c r="U662" t="s">
        <v>1302</v>
      </c>
    </row>
    <row r="663" spans="19:21">
      <c r="S663">
        <v>9</v>
      </c>
      <c r="T663" t="s">
        <v>1123</v>
      </c>
      <c r="U663" t="s">
        <v>1302</v>
      </c>
    </row>
    <row r="664" spans="19:21">
      <c r="S664">
        <v>10</v>
      </c>
      <c r="T664" t="s">
        <v>1125</v>
      </c>
      <c r="U664" t="s">
        <v>1302</v>
      </c>
    </row>
    <row r="665" spans="19:21">
      <c r="S665">
        <v>11</v>
      </c>
      <c r="T665" t="s">
        <v>1127</v>
      </c>
      <c r="U665" t="s">
        <v>1302</v>
      </c>
    </row>
    <row r="666" spans="19:21">
      <c r="S666">
        <v>12</v>
      </c>
      <c r="T666" t="s">
        <v>1712</v>
      </c>
      <c r="U666" t="s">
        <v>1302</v>
      </c>
    </row>
    <row r="667" spans="19:21">
      <c r="S667">
        <v>13</v>
      </c>
      <c r="T667" t="s">
        <v>1713</v>
      </c>
      <c r="U667" t="s">
        <v>1302</v>
      </c>
    </row>
    <row r="668" spans="19:21">
      <c r="S668">
        <v>14</v>
      </c>
      <c r="T668" t="s">
        <v>1133</v>
      </c>
      <c r="U668" t="s">
        <v>1302</v>
      </c>
    </row>
    <row r="669" spans="19:21">
      <c r="S669">
        <v>15</v>
      </c>
      <c r="T669" t="s">
        <v>1135</v>
      </c>
      <c r="U669" t="s">
        <v>1302</v>
      </c>
    </row>
    <row r="670" spans="19:21">
      <c r="S670">
        <v>16</v>
      </c>
      <c r="T670" t="s">
        <v>1137</v>
      </c>
      <c r="U670" t="s">
        <v>1302</v>
      </c>
    </row>
    <row r="671" spans="19:21">
      <c r="S671">
        <v>17</v>
      </c>
      <c r="T671" t="s">
        <v>1139</v>
      </c>
      <c r="U671" t="s">
        <v>1302</v>
      </c>
    </row>
    <row r="678" spans="19:21">
      <c r="S678">
        <v>1</v>
      </c>
      <c r="T678" t="s">
        <v>1141</v>
      </c>
      <c r="U678" t="s">
        <v>1303</v>
      </c>
    </row>
    <row r="679" spans="19:21">
      <c r="S679">
        <v>2</v>
      </c>
      <c r="T679" t="s">
        <v>1143</v>
      </c>
      <c r="U679" t="s">
        <v>1303</v>
      </c>
    </row>
    <row r="680" spans="19:21">
      <c r="S680">
        <v>3</v>
      </c>
      <c r="T680" t="s">
        <v>1145</v>
      </c>
      <c r="U680" t="s">
        <v>1303</v>
      </c>
    </row>
    <row r="681" spans="19:21">
      <c r="S681">
        <v>4</v>
      </c>
      <c r="T681" t="s">
        <v>1147</v>
      </c>
      <c r="U681" t="s">
        <v>1303</v>
      </c>
    </row>
    <row r="682" spans="19:21">
      <c r="S682">
        <v>5</v>
      </c>
      <c r="T682" t="s">
        <v>1149</v>
      </c>
      <c r="U682" t="s">
        <v>1303</v>
      </c>
    </row>
    <row r="683" spans="19:21">
      <c r="S683">
        <v>6</v>
      </c>
      <c r="T683" t="s">
        <v>1151</v>
      </c>
      <c r="U683" t="s">
        <v>1303</v>
      </c>
    </row>
    <row r="684" spans="19:21">
      <c r="S684">
        <v>7</v>
      </c>
      <c r="T684" t="s">
        <v>1153</v>
      </c>
      <c r="U684" t="s">
        <v>1303</v>
      </c>
    </row>
    <row r="685" spans="19:21">
      <c r="S685">
        <v>8</v>
      </c>
      <c r="T685" t="s">
        <v>1155</v>
      </c>
      <c r="U685" t="s">
        <v>1303</v>
      </c>
    </row>
    <row r="686" spans="19:21">
      <c r="S686">
        <v>9</v>
      </c>
      <c r="T686" t="s">
        <v>1157</v>
      </c>
      <c r="U686" t="s">
        <v>1303</v>
      </c>
    </row>
    <row r="687" spans="19:21">
      <c r="S687">
        <v>10</v>
      </c>
      <c r="T687" t="s">
        <v>1159</v>
      </c>
      <c r="U687" t="s">
        <v>1303</v>
      </c>
    </row>
    <row r="688" spans="19:21">
      <c r="S688">
        <v>11</v>
      </c>
      <c r="T688" t="s">
        <v>1161</v>
      </c>
      <c r="U688" t="s">
        <v>1303</v>
      </c>
    </row>
    <row r="689" spans="19:21">
      <c r="S689">
        <v>12</v>
      </c>
      <c r="T689" t="s">
        <v>1163</v>
      </c>
      <c r="U689" t="s">
        <v>1303</v>
      </c>
    </row>
    <row r="690" spans="19:21">
      <c r="S690">
        <v>13</v>
      </c>
      <c r="T690" t="s">
        <v>1165</v>
      </c>
      <c r="U690" t="s">
        <v>1303</v>
      </c>
    </row>
    <row r="691" spans="19:21">
      <c r="S691">
        <v>14</v>
      </c>
      <c r="T691" t="s">
        <v>1167</v>
      </c>
      <c r="U691" t="s">
        <v>1303</v>
      </c>
    </row>
    <row r="692" spans="19:21">
      <c r="S692">
        <v>15</v>
      </c>
      <c r="T692" t="s">
        <v>1169</v>
      </c>
      <c r="U692" t="s">
        <v>1303</v>
      </c>
    </row>
    <row r="693" spans="19:21">
      <c r="S693">
        <v>16</v>
      </c>
      <c r="T693" t="s">
        <v>1171</v>
      </c>
      <c r="U693" t="s">
        <v>1303</v>
      </c>
    </row>
    <row r="694" spans="19:21">
      <c r="S694">
        <v>17</v>
      </c>
      <c r="T694" t="s">
        <v>1173</v>
      </c>
      <c r="U694" t="s">
        <v>1303</v>
      </c>
    </row>
    <row r="695" spans="19:21">
      <c r="S695">
        <v>18</v>
      </c>
      <c r="T695" t="s">
        <v>1175</v>
      </c>
      <c r="U695" t="s">
        <v>1303</v>
      </c>
    </row>
    <row r="696" spans="19:21">
      <c r="S696">
        <v>19</v>
      </c>
      <c r="T696" t="s">
        <v>1177</v>
      </c>
      <c r="U696" t="s">
        <v>1303</v>
      </c>
    </row>
    <row r="697" spans="19:21">
      <c r="S697">
        <v>20</v>
      </c>
      <c r="T697" t="s">
        <v>1179</v>
      </c>
      <c r="U697" t="s">
        <v>1303</v>
      </c>
    </row>
    <row r="702" spans="19:21">
      <c r="S702">
        <v>1</v>
      </c>
      <c r="T702" t="s">
        <v>1181</v>
      </c>
      <c r="U702" t="s">
        <v>1305</v>
      </c>
    </row>
    <row r="703" spans="19:21">
      <c r="S703">
        <v>2</v>
      </c>
      <c r="T703" t="s">
        <v>1183</v>
      </c>
      <c r="U703" t="s">
        <v>1305</v>
      </c>
    </row>
    <row r="704" spans="19:21">
      <c r="S704">
        <v>3</v>
      </c>
      <c r="T704" t="s">
        <v>1185</v>
      </c>
      <c r="U704" t="s">
        <v>1305</v>
      </c>
    </row>
    <row r="705" spans="19:21">
      <c r="S705">
        <v>4</v>
      </c>
      <c r="T705" t="s">
        <v>1187</v>
      </c>
      <c r="U705" t="s">
        <v>1305</v>
      </c>
    </row>
    <row r="706" spans="19:21">
      <c r="S706">
        <v>5</v>
      </c>
      <c r="T706" t="s">
        <v>284</v>
      </c>
      <c r="U706" t="s">
        <v>1305</v>
      </c>
    </row>
    <row r="707" spans="19:21">
      <c r="S707">
        <v>6</v>
      </c>
      <c r="T707" t="s">
        <v>1190</v>
      </c>
      <c r="U707" t="s">
        <v>1305</v>
      </c>
    </row>
    <row r="708" spans="19:21">
      <c r="S708">
        <v>7</v>
      </c>
      <c r="T708" t="s">
        <v>890</v>
      </c>
      <c r="U708" t="s">
        <v>1305</v>
      </c>
    </row>
    <row r="709" spans="19:21">
      <c r="S709">
        <v>8</v>
      </c>
      <c r="T709" t="s">
        <v>1193</v>
      </c>
      <c r="U709" t="s">
        <v>1305</v>
      </c>
    </row>
    <row r="710" spans="19:21">
      <c r="S710">
        <v>9</v>
      </c>
      <c r="T710" t="s">
        <v>1195</v>
      </c>
      <c r="U710" t="s">
        <v>1305</v>
      </c>
    </row>
    <row r="711" spans="19:21">
      <c r="S711">
        <v>10</v>
      </c>
      <c r="T711" t="s">
        <v>1197</v>
      </c>
      <c r="U711" t="s">
        <v>1305</v>
      </c>
    </row>
    <row r="712" spans="19:21">
      <c r="S712">
        <v>11</v>
      </c>
      <c r="T712" t="s">
        <v>1199</v>
      </c>
      <c r="U712" t="s">
        <v>1305</v>
      </c>
    </row>
    <row r="713" spans="19:21">
      <c r="S713">
        <v>12</v>
      </c>
      <c r="T713" t="s">
        <v>1714</v>
      </c>
      <c r="U713" t="s">
        <v>1305</v>
      </c>
    </row>
    <row r="714" spans="19:21">
      <c r="S714">
        <v>13</v>
      </c>
      <c r="T714" t="s">
        <v>1715</v>
      </c>
      <c r="U714" t="s">
        <v>1305</v>
      </c>
    </row>
    <row r="715" spans="19:21">
      <c r="S715">
        <v>14</v>
      </c>
      <c r="T715" t="s">
        <v>1205</v>
      </c>
      <c r="U715" t="s">
        <v>1305</v>
      </c>
    </row>
    <row r="716" spans="19:21">
      <c r="S716">
        <v>15</v>
      </c>
      <c r="T716" t="s">
        <v>1207</v>
      </c>
      <c r="U716" t="s">
        <v>1305</v>
      </c>
    </row>
    <row r="717" spans="19:21">
      <c r="S717">
        <v>16</v>
      </c>
      <c r="T717" t="s">
        <v>1209</v>
      </c>
      <c r="U717" t="s">
        <v>1305</v>
      </c>
    </row>
    <row r="718" spans="19:21">
      <c r="S718">
        <v>17</v>
      </c>
      <c r="T718" t="s">
        <v>1211</v>
      </c>
      <c r="U718" t="s">
        <v>1305</v>
      </c>
    </row>
    <row r="719" spans="19:21">
      <c r="S719">
        <v>18</v>
      </c>
      <c r="T719" t="s">
        <v>1213</v>
      </c>
      <c r="U719" t="s">
        <v>1305</v>
      </c>
    </row>
    <row r="720" spans="19:21">
      <c r="S720">
        <v>19</v>
      </c>
      <c r="T720" t="s">
        <v>1215</v>
      </c>
      <c r="U720" t="s">
        <v>1305</v>
      </c>
    </row>
    <row r="721" spans="19:21">
      <c r="S721">
        <v>20</v>
      </c>
      <c r="T721" t="s">
        <v>1217</v>
      </c>
      <c r="U721" t="s">
        <v>1305</v>
      </c>
    </row>
    <row r="725" spans="19:21">
      <c r="S725">
        <v>1</v>
      </c>
      <c r="T725" t="s">
        <v>1219</v>
      </c>
      <c r="U725" t="s">
        <v>1307</v>
      </c>
    </row>
    <row r="726" spans="19:21">
      <c r="S726">
        <v>2</v>
      </c>
      <c r="T726" t="s">
        <v>1221</v>
      </c>
      <c r="U726" t="s">
        <v>1307</v>
      </c>
    </row>
    <row r="727" spans="19:21">
      <c r="S727">
        <v>3</v>
      </c>
      <c r="T727" t="s">
        <v>1223</v>
      </c>
      <c r="U727" t="s">
        <v>1307</v>
      </c>
    </row>
    <row r="728" spans="19:21">
      <c r="S728">
        <v>4</v>
      </c>
      <c r="T728" t="s">
        <v>1225</v>
      </c>
      <c r="U728" t="s">
        <v>1307</v>
      </c>
    </row>
    <row r="729" spans="19:21">
      <c r="S729">
        <v>5</v>
      </c>
      <c r="T729" t="s">
        <v>1227</v>
      </c>
      <c r="U729" t="s">
        <v>1307</v>
      </c>
    </row>
    <row r="730" spans="19:21">
      <c r="S730">
        <v>6</v>
      </c>
      <c r="T730" t="s">
        <v>1229</v>
      </c>
      <c r="U730" t="s">
        <v>1307</v>
      </c>
    </row>
    <row r="731" spans="19:21">
      <c r="S731">
        <v>7</v>
      </c>
      <c r="T731" t="s">
        <v>1231</v>
      </c>
      <c r="U731" t="s">
        <v>1307</v>
      </c>
    </row>
    <row r="732" spans="19:21">
      <c r="S732">
        <v>8</v>
      </c>
      <c r="T732" t="s">
        <v>1233</v>
      </c>
      <c r="U732" t="s">
        <v>1307</v>
      </c>
    </row>
    <row r="733" spans="19:21">
      <c r="S733">
        <v>9</v>
      </c>
      <c r="T733" t="s">
        <v>1235</v>
      </c>
      <c r="U733" t="s">
        <v>1307</v>
      </c>
    </row>
    <row r="734" spans="19:21">
      <c r="S734">
        <v>10</v>
      </c>
      <c r="T734" t="s">
        <v>1237</v>
      </c>
      <c r="U734" t="s">
        <v>1307</v>
      </c>
    </row>
    <row r="735" spans="19:21">
      <c r="S735">
        <v>11</v>
      </c>
      <c r="T735" t="s">
        <v>1239</v>
      </c>
      <c r="U735" t="s">
        <v>1307</v>
      </c>
    </row>
    <row r="736" spans="19:21">
      <c r="S736">
        <v>12</v>
      </c>
      <c r="T736" t="s">
        <v>1241</v>
      </c>
      <c r="U736" t="s">
        <v>1307</v>
      </c>
    </row>
    <row r="737" spans="19:21">
      <c r="S737">
        <v>13</v>
      </c>
      <c r="T737" t="s">
        <v>1243</v>
      </c>
      <c r="U737" t="s">
        <v>1307</v>
      </c>
    </row>
    <row r="738" spans="19:21">
      <c r="S738">
        <v>14</v>
      </c>
      <c r="T738" t="s">
        <v>262</v>
      </c>
      <c r="U738" t="s">
        <v>1307</v>
      </c>
    </row>
    <row r="739" spans="19:21">
      <c r="S739">
        <v>15</v>
      </c>
      <c r="T739" t="s">
        <v>1716</v>
      </c>
      <c r="U739" t="s">
        <v>1307</v>
      </c>
    </row>
    <row r="740" spans="19:21">
      <c r="S740">
        <v>16</v>
      </c>
      <c r="T740" t="s">
        <v>1248</v>
      </c>
      <c r="U740" t="s">
        <v>1307</v>
      </c>
    </row>
    <row r="741" spans="19:21">
      <c r="S741">
        <v>17</v>
      </c>
      <c r="T741" t="s">
        <v>1250</v>
      </c>
      <c r="U741" t="s">
        <v>1307</v>
      </c>
    </row>
    <row r="742" spans="19:21">
      <c r="S742">
        <v>18</v>
      </c>
      <c r="T742" t="s">
        <v>1252</v>
      </c>
      <c r="U742" t="s">
        <v>1307</v>
      </c>
    </row>
    <row r="743" spans="19:21">
      <c r="S743">
        <v>19</v>
      </c>
      <c r="T743" t="s">
        <v>1254</v>
      </c>
      <c r="U743" t="s">
        <v>1307</v>
      </c>
    </row>
    <row r="744" spans="19:21">
      <c r="S744">
        <v>20</v>
      </c>
      <c r="T744" t="s">
        <v>1256</v>
      </c>
      <c r="U744" t="s">
        <v>1307</v>
      </c>
    </row>
  </sheetData>
  <mergeCells count="36">
    <mergeCell ref="B4:M4"/>
    <mergeCell ref="G5:H5"/>
    <mergeCell ref="I5:J5"/>
    <mergeCell ref="L5:Q5"/>
    <mergeCell ref="B7:D7"/>
    <mergeCell ref="B8:D8"/>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s>
  <hyperlinks>
    <hyperlink ref="B7:D7" location="Charts!A62" display="Barking and Dagenham"/>
    <hyperlink ref="B8:D8" location="Charts!A83" display="Barnet"/>
    <hyperlink ref="B10:D10" location="Charts!A127" display="Brent"/>
    <hyperlink ref="B11:D11" location="Charts!A148" display="Bromley"/>
    <hyperlink ref="B12:D12" location="Charts!A169" display="Camden"/>
    <hyperlink ref="B13:D13" location="Charts!A192" display="Croydon"/>
    <hyperlink ref="B14:D14" location="Charts!A213" display="Ealing"/>
    <hyperlink ref="B15:D15" location="Charts!A235" display="Enfield"/>
    <hyperlink ref="B16:D16" location="Charts!A257" display="Greenwich"/>
    <hyperlink ref="B17:D17" location="Charts!A279" display="Hackney"/>
    <hyperlink ref="B18:D18" location="Charts!A301" display="Hammersmith and Fulham"/>
    <hyperlink ref="B19:D19" location="Charts!A323" display="Haringey"/>
    <hyperlink ref="B20:D20" location="Charts!A345" display="Harrow"/>
    <hyperlink ref="B21:D21" location="Charts!A367" display="Havering"/>
    <hyperlink ref="B22:D22" location="Charts!A389" display="Hillingdon"/>
    <hyperlink ref="B23:D23" location="Charts!A411" display="Hounslow"/>
    <hyperlink ref="B24:D24" location="Charts!A433" display="Islington"/>
    <hyperlink ref="B25:D25" location="Charts!A455" display="Kensington and Chelsea"/>
    <hyperlink ref="B26:D26" location="Charts!A477" display="Kingston upon Thames"/>
    <hyperlink ref="B27:D27" location="Charts!A499" display="Lambeth"/>
    <hyperlink ref="B28:D28" location="Charts!A521" display="Lewisham"/>
    <hyperlink ref="B29:D29" location="Charts!A543" display="Merton"/>
    <hyperlink ref="B30:D30" location="Charts!A565" display="Newham"/>
    <hyperlink ref="B31:D31" location="Charts!A587" display="Redbridge"/>
    <hyperlink ref="B32:D32" location="Charts!A609" display="Richmond upon Thames"/>
    <hyperlink ref="B33:D33" location="Charts!A631" display="Southwark"/>
    <hyperlink ref="B34:D34" location="Charts!A653" display="Sutton"/>
    <hyperlink ref="B35:D35" location="Charts!A675" display="Tower Hamlets"/>
    <hyperlink ref="B36:D36" location="Charts!A697" display="Waltham Forest"/>
    <hyperlink ref="B37:D37" location="Charts!A719" display="Wandsworth"/>
    <hyperlink ref="B38:D38" location="Charts!A743" display="Westminster"/>
    <hyperlink ref="L5:P5" r:id="rId2" display="If you are unsure of the ward name that you require information for, search using the NOMIS website."/>
    <hyperlink ref="L8" location="Ranked!A1" display="See all wards in London ranked by their 2010 index score"/>
    <hyperlink ref="L12" location="Dashboard!A1" display="Back to Dashboard"/>
    <hyperlink ref="L10" location="Wardmap!A3" display="See the scores on a ward map of London"/>
    <hyperlink ref="B9:D9" location="Charts!A106" display="Bexley"/>
  </hyperlinks>
  <pageMargins left="0.75" right="0.75" top="1" bottom="1" header="0.5" footer="0.5"/>
  <pageSetup paperSize="9" orientation="portrait" horizontalDpi="600" verticalDpi="600"/>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codeName="Sheet6"/>
  <dimension ref="A1:AA631"/>
  <sheetViews>
    <sheetView showGridLines="0" workbookViewId="0">
      <pane xSplit="2" ySplit="4" topLeftCell="C5" activePane="bottomRight" state="frozen"/>
      <selection/>
      <selection pane="topRight"/>
      <selection pane="bottomLeft"/>
      <selection pane="bottomRight" activeCell="B5" sqref="B5"/>
    </sheetView>
  </sheetViews>
  <sheetFormatPr defaultColWidth="9.14285714285714" defaultRowHeight="12"/>
  <cols>
    <col min="1" max="1" width="18" style="87" customWidth="1"/>
    <col min="2" max="2" width="10.4285714285714" style="88" customWidth="1"/>
    <col min="3" max="3" width="36.2857142857143" style="89"/>
    <col min="4" max="4" width="23.2857142857143" style="89"/>
    <col min="5" max="5" width="12.1428571428571" style="90" customWidth="1"/>
    <col min="6" max="14" width="9.14285714285714" style="90"/>
    <col min="15" max="15" width="9.14285714285714" style="89"/>
    <col min="16" max="18" width="9.14285714285714" style="91"/>
    <col min="19" max="21" width="9.14285714285714" style="89"/>
  </cols>
  <sheetData>
    <row r="1" s="84" customFormat="1" ht="15" customHeight="1" spans="1:27">
      <c r="A1" s="92"/>
      <c r="B1" s="92"/>
      <c r="C1" s="92"/>
      <c r="D1" s="92"/>
      <c r="E1" s="32"/>
      <c r="F1" s="32"/>
      <c r="G1" s="32"/>
      <c r="H1" s="32"/>
      <c r="I1" s="32"/>
      <c r="J1" s="32"/>
      <c r="K1" s="32"/>
      <c r="L1" s="32"/>
      <c r="M1" s="32"/>
      <c r="N1" s="32"/>
      <c r="O1" s="92"/>
      <c r="P1" s="92"/>
      <c r="Q1" s="107"/>
      <c r="R1" s="107"/>
      <c r="S1" s="107"/>
      <c r="T1" s="107"/>
      <c r="U1" s="107"/>
      <c r="V1" s="111"/>
      <c r="W1" s="111"/>
      <c r="X1" s="111"/>
      <c r="Y1" s="111"/>
      <c r="Z1" s="111"/>
      <c r="AA1" s="111"/>
    </row>
    <row r="2" s="8" customFormat="1" ht="4.5" customHeight="1" spans="1:27">
      <c r="A2" s="93"/>
      <c r="B2" s="93"/>
      <c r="C2" s="93"/>
      <c r="D2" s="93"/>
      <c r="E2" s="101"/>
      <c r="F2" s="101"/>
      <c r="G2" s="101"/>
      <c r="H2" s="101"/>
      <c r="I2" s="101"/>
      <c r="J2" s="101"/>
      <c r="K2" s="101"/>
      <c r="L2" s="101"/>
      <c r="M2" s="101"/>
      <c r="N2" s="101"/>
      <c r="O2" s="93"/>
      <c r="P2" s="93"/>
      <c r="Q2" s="108"/>
      <c r="R2" s="108"/>
      <c r="S2" s="108"/>
      <c r="T2" s="108"/>
      <c r="U2" s="108"/>
      <c r="V2" s="112"/>
      <c r="W2" s="112"/>
      <c r="X2" s="112"/>
      <c r="Y2" s="112"/>
      <c r="Z2" s="112"/>
      <c r="AA2" s="112"/>
    </row>
    <row r="3" s="85" customFormat="1" ht="4.5" customHeight="1" spans="1:27">
      <c r="A3" s="94"/>
      <c r="B3" s="94"/>
      <c r="C3" s="94"/>
      <c r="D3" s="94"/>
      <c r="E3" s="102"/>
      <c r="F3" s="102"/>
      <c r="G3" s="102"/>
      <c r="H3" s="102"/>
      <c r="I3" s="102"/>
      <c r="J3" s="102"/>
      <c r="K3" s="102"/>
      <c r="L3" s="102"/>
      <c r="M3" s="102"/>
      <c r="N3" s="102"/>
      <c r="O3" s="94"/>
      <c r="P3" s="94"/>
      <c r="Q3" s="109"/>
      <c r="R3" s="109"/>
      <c r="S3" s="109"/>
      <c r="T3" s="109"/>
      <c r="U3" s="109"/>
      <c r="V3" s="113"/>
      <c r="W3" s="113"/>
      <c r="X3" s="113"/>
      <c r="Y3" s="113"/>
      <c r="Z3" s="113"/>
      <c r="AA3" s="113"/>
    </row>
    <row r="4" s="86" customFormat="1" ht="36" spans="1:21">
      <c r="A4" s="95" t="s">
        <v>1717</v>
      </c>
      <c r="B4" s="95" t="s">
        <v>1718</v>
      </c>
      <c r="C4" s="96" t="s">
        <v>1258</v>
      </c>
      <c r="D4" s="96" t="s">
        <v>1259</v>
      </c>
      <c r="E4" s="96" t="s">
        <v>1719</v>
      </c>
      <c r="F4" s="62" t="s">
        <v>1697</v>
      </c>
      <c r="G4" s="96"/>
      <c r="H4" s="96"/>
      <c r="I4" s="96"/>
      <c r="J4" s="96"/>
      <c r="K4" s="96"/>
      <c r="L4" s="96"/>
      <c r="M4" s="96"/>
      <c r="O4" s="104"/>
      <c r="P4" s="105" t="s">
        <v>1720</v>
      </c>
      <c r="Q4" s="110" t="s">
        <v>1258</v>
      </c>
      <c r="R4" s="110" t="s">
        <v>1259</v>
      </c>
      <c r="S4" s="104"/>
      <c r="T4" s="104"/>
      <c r="U4" s="104"/>
    </row>
    <row r="5" spans="1:18">
      <c r="A5" s="87">
        <v>1</v>
      </c>
      <c r="B5" s="97">
        <f>LARGE(Dashboard!J$14:J$638,A5)</f>
        <v>13.8670144036559</v>
      </c>
      <c r="C5" s="89" t="str">
        <f ca="1">VLOOKUP($B5,$P:Q,2,FALSE)</f>
        <v>Village</v>
      </c>
      <c r="D5" s="89" t="str">
        <f ca="1">VLOOKUP($B5,$P:R,3,FALSE)</f>
        <v>Merton</v>
      </c>
      <c r="P5" s="106">
        <f>Dashboard!J14</f>
        <v>12.7084416450237</v>
      </c>
      <c r="Q5" s="91" t="str">
        <f>Dashboard!C14</f>
        <v>City of London</v>
      </c>
      <c r="R5" s="91" t="str">
        <f>Dashboard!A14</f>
        <v>City of London</v>
      </c>
    </row>
    <row r="6" ht="12.75" customHeight="1" spans="1:18">
      <c r="A6" s="98">
        <v>2</v>
      </c>
      <c r="B6" s="99">
        <f>LARGE(Dashboard!J$14:J$638,A6)</f>
        <v>13.1427844973269</v>
      </c>
      <c r="C6" s="100" t="str">
        <f ca="1">VLOOKUP($B6,$P:Q,2,FALSE)</f>
        <v>Surrey Docks</v>
      </c>
      <c r="D6" s="100" t="str">
        <f ca="1">VLOOKUP($B6,$P:R,3,FALSE)</f>
        <v>Southwark</v>
      </c>
      <c r="F6" s="103" t="s">
        <v>1721</v>
      </c>
      <c r="P6" s="106">
        <f>Dashboard!J15</f>
        <v>1.36609836327798</v>
      </c>
      <c r="Q6" s="91" t="str">
        <f>Dashboard!C15</f>
        <v>Abbey</v>
      </c>
      <c r="R6" s="91" t="str">
        <f>Dashboard!A15</f>
        <v>Barking and Dagenham</v>
      </c>
    </row>
    <row r="7" spans="1:18">
      <c r="A7" s="87">
        <v>3</v>
      </c>
      <c r="B7" s="97">
        <f>LARGE(Dashboard!J$14:J$638,A7)</f>
        <v>13.0614083307899</v>
      </c>
      <c r="C7" s="89" t="str">
        <f ca="1">VLOOKUP($B7,$P:Q,2,FALSE)</f>
        <v>Biggin Hill</v>
      </c>
      <c r="D7" s="89" t="str">
        <f ca="1">VLOOKUP($B7,$P:R,3,FALSE)</f>
        <v>Bromley</v>
      </c>
      <c r="P7" s="106">
        <f>Dashboard!J16</f>
        <v>-4.41137025497565</v>
      </c>
      <c r="Q7" s="91" t="str">
        <f>Dashboard!C16</f>
        <v>Alibon</v>
      </c>
      <c r="R7" s="91" t="str">
        <f>Dashboard!A16</f>
        <v>Barking and Dagenham</v>
      </c>
    </row>
    <row r="8" spans="1:18">
      <c r="A8" s="98">
        <v>4</v>
      </c>
      <c r="B8" s="99">
        <f>LARGE(Dashboard!J$14:J$638,A8)</f>
        <v>13.0491187614543</v>
      </c>
      <c r="C8" s="100" t="str">
        <f ca="1">VLOOKUP($B8,$P:Q,2,FALSE)</f>
        <v>Chelsfield and Pratts Bottom</v>
      </c>
      <c r="D8" s="100" t="str">
        <f ca="1">VLOOKUP($B8,$P:R,3,FALSE)</f>
        <v>Bromley</v>
      </c>
      <c r="P8" s="106">
        <f>Dashboard!J17</f>
        <v>-2.99115768440465</v>
      </c>
      <c r="Q8" s="91" t="str">
        <f>Dashboard!C17</f>
        <v>Becontree</v>
      </c>
      <c r="R8" s="91" t="str">
        <f>Dashboard!A17</f>
        <v>Barking and Dagenham</v>
      </c>
    </row>
    <row r="9" spans="1:18">
      <c r="A9" s="87">
        <v>5</v>
      </c>
      <c r="B9" s="97">
        <f>LARGE(Dashboard!J$14:J$638,A9)</f>
        <v>12.8124499411466</v>
      </c>
      <c r="C9" s="89" t="str">
        <f ca="1">VLOOKUP($B9,$P:Q,2,FALSE)</f>
        <v>St Margarets and North Twickenham</v>
      </c>
      <c r="D9" s="89" t="str">
        <f ca="1">VLOOKUP($B9,$P:R,3,FALSE)</f>
        <v>Richmond upon Thames</v>
      </c>
      <c r="P9" s="106">
        <f>Dashboard!J18</f>
        <v>-3.77746996563848</v>
      </c>
      <c r="Q9" s="91" t="str">
        <f>Dashboard!C18</f>
        <v>Chadwell Heath</v>
      </c>
      <c r="R9" s="91" t="str">
        <f>Dashboard!A18</f>
        <v>Barking and Dagenham</v>
      </c>
    </row>
    <row r="10" spans="1:18">
      <c r="A10" s="98">
        <v>6</v>
      </c>
      <c r="B10" s="99">
        <f>LARGE(Dashboard!J$14:J$638,A10)</f>
        <v>12.7084416450237</v>
      </c>
      <c r="C10" s="100" t="str">
        <f ca="1">VLOOKUP($B10,$P:Q,2,FALSE)</f>
        <v>City of London</v>
      </c>
      <c r="D10" s="100" t="str">
        <f ca="1">VLOOKUP($B10,$P:R,3,FALSE)</f>
        <v>City of London</v>
      </c>
      <c r="P10" s="106">
        <f>Dashboard!J19</f>
        <v>1.15171032177268</v>
      </c>
      <c r="Q10" s="91" t="str">
        <f>Dashboard!C19</f>
        <v>Eastbrook</v>
      </c>
      <c r="R10" s="91" t="str">
        <f>Dashboard!A19</f>
        <v>Barking and Dagenham</v>
      </c>
    </row>
    <row r="11" spans="1:18">
      <c r="A11" s="87">
        <v>7</v>
      </c>
      <c r="B11" s="97">
        <f>LARGE(Dashboard!J$14:J$638,A11)</f>
        <v>12.4486383343793</v>
      </c>
      <c r="C11" s="89" t="str">
        <f ca="1">VLOOKUP($B11,$P:Q,2,FALSE)</f>
        <v>Tudor</v>
      </c>
      <c r="D11" s="89" t="str">
        <f ca="1">VLOOKUP($B11,$P:R,3,FALSE)</f>
        <v>Kingston upon Thames</v>
      </c>
      <c r="P11" s="106">
        <f>Dashboard!J20</f>
        <v>-0.951018592679679</v>
      </c>
      <c r="Q11" s="91" t="str">
        <f>Dashboard!C20</f>
        <v>Eastbury</v>
      </c>
      <c r="R11" s="91" t="str">
        <f>Dashboard!A20</f>
        <v>Barking and Dagenham</v>
      </c>
    </row>
    <row r="12" spans="1:18">
      <c r="A12" s="98">
        <v>8</v>
      </c>
      <c r="B12" s="99">
        <f>LARGE(Dashboard!J$14:J$638,A12)</f>
        <v>12.33649989286</v>
      </c>
      <c r="C12" s="100" t="str">
        <f ca="1">VLOOKUP($B12,$P:Q,2,FALSE)</f>
        <v>Selsdon and Ballards</v>
      </c>
      <c r="D12" s="100" t="str">
        <f ca="1">VLOOKUP($B12,$P:R,3,FALSE)</f>
        <v>Croydon</v>
      </c>
      <c r="P12" s="106">
        <f>Dashboard!J21</f>
        <v>-8.14858861188681</v>
      </c>
      <c r="Q12" s="91" t="str">
        <f>Dashboard!C21</f>
        <v>Gascoigne</v>
      </c>
      <c r="R12" s="91" t="str">
        <f>Dashboard!A21</f>
        <v>Barking and Dagenham</v>
      </c>
    </row>
    <row r="13" spans="1:18">
      <c r="A13" s="87">
        <v>9</v>
      </c>
      <c r="B13" s="97">
        <f>LARGE(Dashboard!J$14:J$638,A13)</f>
        <v>12.2906900231379</v>
      </c>
      <c r="C13" s="89" t="str">
        <f ca="1">VLOOKUP($B13,$P:Q,2,FALSE)</f>
        <v>Pinner South</v>
      </c>
      <c r="D13" s="89" t="str">
        <f ca="1">VLOOKUP($B13,$P:R,3,FALSE)</f>
        <v>Harrow</v>
      </c>
      <c r="P13" s="106">
        <f>Dashboard!J22</f>
        <v>-0.750440106658104</v>
      </c>
      <c r="Q13" s="91" t="str">
        <f>Dashboard!C22</f>
        <v>Goresbrook</v>
      </c>
      <c r="R13" s="91" t="str">
        <f>Dashboard!A22</f>
        <v>Barking and Dagenham</v>
      </c>
    </row>
    <row r="14" spans="1:18">
      <c r="A14" s="98">
        <v>10</v>
      </c>
      <c r="B14" s="99">
        <f>LARGE(Dashboard!J$14:J$638,A14)</f>
        <v>12.1009793720201</v>
      </c>
      <c r="C14" s="100" t="str">
        <f ca="1">VLOOKUP($B14,$P:Q,2,FALSE)</f>
        <v>Queen's Gate</v>
      </c>
      <c r="D14" s="100" t="str">
        <f ca="1">VLOOKUP($B14,$P:R,3,FALSE)</f>
        <v>Kensington and Chelsea</v>
      </c>
      <c r="P14" s="106">
        <f>Dashboard!J23</f>
        <v>-7.50185312904992</v>
      </c>
      <c r="Q14" s="91" t="str">
        <f>Dashboard!C23</f>
        <v>Heath</v>
      </c>
      <c r="R14" s="91" t="str">
        <f>Dashboard!A23</f>
        <v>Barking and Dagenham</v>
      </c>
    </row>
    <row r="15" spans="1:18">
      <c r="A15" s="87">
        <v>11</v>
      </c>
      <c r="B15" s="97">
        <f>LARGE(Dashboard!J$14:J$638,A15)</f>
        <v>11.991767750585</v>
      </c>
      <c r="C15" s="89" t="str">
        <f ca="1">VLOOKUP($B15,$P:Q,2,FALSE)</f>
        <v>Knightsbridge and Belgravia</v>
      </c>
      <c r="D15" s="89" t="str">
        <f ca="1">VLOOKUP($B15,$P:R,3,FALSE)</f>
        <v>Westminster</v>
      </c>
      <c r="P15" s="106">
        <f>Dashboard!J24</f>
        <v>2.47975159448283</v>
      </c>
      <c r="Q15" s="91" t="str">
        <f>Dashboard!C24</f>
        <v>Longbridge</v>
      </c>
      <c r="R15" s="91" t="str">
        <f>Dashboard!A24</f>
        <v>Barking and Dagenham</v>
      </c>
    </row>
    <row r="16" spans="1:18">
      <c r="A16" s="98">
        <v>12</v>
      </c>
      <c r="B16" s="99">
        <f>LARGE(Dashboard!J$14:J$638,A16)</f>
        <v>11.910201974616</v>
      </c>
      <c r="C16" s="100" t="str">
        <f ca="1">VLOOKUP($B16,$P:Q,2,FALSE)</f>
        <v>South Richmond</v>
      </c>
      <c r="D16" s="100" t="str">
        <f ca="1">VLOOKUP($B16,$P:R,3,FALSE)</f>
        <v>Richmond upon Thames</v>
      </c>
      <c r="P16" s="106">
        <f>Dashboard!J25</f>
        <v>1.85863751844275</v>
      </c>
      <c r="Q16" s="91" t="str">
        <f>Dashboard!C25</f>
        <v>Mayesbrook</v>
      </c>
      <c r="R16" s="91" t="str">
        <f>Dashboard!A25</f>
        <v>Barking and Dagenham</v>
      </c>
    </row>
    <row r="17" spans="1:18">
      <c r="A17" s="87">
        <v>13</v>
      </c>
      <c r="B17" s="97">
        <f>LARGE(Dashboard!J$14:J$638,A17)</f>
        <v>11.8089192390234</v>
      </c>
      <c r="C17" s="89" t="str">
        <f ca="1">VLOOKUP($B17,$P:Q,2,FALSE)</f>
        <v>Hillside</v>
      </c>
      <c r="D17" s="89" t="str">
        <f ca="1">VLOOKUP($B17,$P:R,3,FALSE)</f>
        <v>Merton</v>
      </c>
      <c r="P17" s="106">
        <f>Dashboard!J26</f>
        <v>-3.91769662157713</v>
      </c>
      <c r="Q17" s="91" t="str">
        <f>Dashboard!C26</f>
        <v>Parsloes</v>
      </c>
      <c r="R17" s="91" t="str">
        <f>Dashboard!A26</f>
        <v>Barking and Dagenham</v>
      </c>
    </row>
    <row r="18" spans="1:18">
      <c r="A18" s="98">
        <v>14</v>
      </c>
      <c r="B18" s="99">
        <f>LARGE(Dashboard!J$14:J$638,A18)</f>
        <v>11.6857859595843</v>
      </c>
      <c r="C18" s="100" t="str">
        <f ca="1">VLOOKUP($B18,$P:Q,2,FALSE)</f>
        <v>Shortlands</v>
      </c>
      <c r="D18" s="100" t="str">
        <f ca="1">VLOOKUP($B18,$P:R,3,FALSE)</f>
        <v>Bromley</v>
      </c>
      <c r="P18" s="106">
        <f>Dashboard!J27</f>
        <v>-5.34467109540812</v>
      </c>
      <c r="Q18" s="91" t="str">
        <f>Dashboard!C27</f>
        <v>River</v>
      </c>
      <c r="R18" s="91" t="str">
        <f>Dashboard!A27</f>
        <v>Barking and Dagenham</v>
      </c>
    </row>
    <row r="19" spans="1:18">
      <c r="A19" s="87">
        <v>15</v>
      </c>
      <c r="B19" s="97">
        <f>LARGE(Dashboard!J$14:J$638,A19)</f>
        <v>11.5242104824571</v>
      </c>
      <c r="C19" s="89" t="str">
        <f ca="1">VLOOKUP($B19,$P:Q,2,FALSE)</f>
        <v>Farnborough and Crofton</v>
      </c>
      <c r="D19" s="89" t="str">
        <f ca="1">VLOOKUP($B19,$P:R,3,FALSE)</f>
        <v>Bromley</v>
      </c>
      <c r="P19" s="106">
        <f>Dashboard!J28</f>
        <v>-2.43091173259074</v>
      </c>
      <c r="Q19" s="91" t="str">
        <f>Dashboard!C28</f>
        <v>Thames</v>
      </c>
      <c r="R19" s="91" t="str">
        <f>Dashboard!A28</f>
        <v>Barking and Dagenham</v>
      </c>
    </row>
    <row r="20" spans="1:18">
      <c r="A20" s="98">
        <v>16</v>
      </c>
      <c r="B20" s="99">
        <f>LARGE(Dashboard!J$14:J$638,A20)</f>
        <v>11.4720603104862</v>
      </c>
      <c r="C20" s="100" t="str">
        <f ca="1">VLOOKUP($B20,$P:Q,2,FALSE)</f>
        <v>Petts Wood and Knoll</v>
      </c>
      <c r="D20" s="100" t="str">
        <f ca="1">VLOOKUP($B20,$P:R,3,FALSE)</f>
        <v>Bromley</v>
      </c>
      <c r="P20" s="106">
        <f>Dashboard!J29</f>
        <v>-4.86857040808603</v>
      </c>
      <c r="Q20" s="91" t="str">
        <f>Dashboard!C29</f>
        <v>Valence</v>
      </c>
      <c r="R20" s="91" t="str">
        <f>Dashboard!A29</f>
        <v>Barking and Dagenham</v>
      </c>
    </row>
    <row r="21" spans="1:18">
      <c r="A21" s="87">
        <v>17</v>
      </c>
      <c r="B21" s="97">
        <f>LARGE(Dashboard!J$14:J$638,A21)</f>
        <v>11.46542340015</v>
      </c>
      <c r="C21" s="89" t="str">
        <f ca="1">VLOOKUP($B21,$P:Q,2,FALSE)</f>
        <v>Hampton Wick</v>
      </c>
      <c r="D21" s="89" t="str">
        <f ca="1">VLOOKUP($B21,$P:R,3,FALSE)</f>
        <v>Richmond upon Thames</v>
      </c>
      <c r="P21" s="106">
        <f>Dashboard!J30</f>
        <v>-4.1941624504408</v>
      </c>
      <c r="Q21" s="91" t="str">
        <f>Dashboard!C30</f>
        <v>Village</v>
      </c>
      <c r="R21" s="91" t="str">
        <f>Dashboard!A30</f>
        <v>Barking and Dagenham</v>
      </c>
    </row>
    <row r="22" spans="1:18">
      <c r="A22" s="98">
        <v>18</v>
      </c>
      <c r="B22" s="99">
        <f>LARGE(Dashboard!J$14:J$638,A22)</f>
        <v>11.4317116821834</v>
      </c>
      <c r="C22" s="100" t="str">
        <f ca="1">VLOOKUP($B22,$P:Q,2,FALSE)</f>
        <v>East Sheen</v>
      </c>
      <c r="D22" s="100" t="str">
        <f ca="1">VLOOKUP($B22,$P:R,3,FALSE)</f>
        <v>Richmond upon Thames</v>
      </c>
      <c r="P22" s="106">
        <f>Dashboard!J31</f>
        <v>1.19203457509257</v>
      </c>
      <c r="Q22" s="91" t="str">
        <f>Dashboard!C31</f>
        <v>Whalebone</v>
      </c>
      <c r="R22" s="91" t="str">
        <f>Dashboard!A31</f>
        <v>Barking and Dagenham</v>
      </c>
    </row>
    <row r="23" spans="1:18">
      <c r="A23" s="87">
        <v>19</v>
      </c>
      <c r="B23" s="97">
        <f>LARGE(Dashboard!J$14:J$638,A23)</f>
        <v>11.3782863842845</v>
      </c>
      <c r="C23" s="89" t="str">
        <f ca="1">VLOOKUP($B23,$P:Q,2,FALSE)</f>
        <v>Teddington</v>
      </c>
      <c r="D23" s="89" t="str">
        <f ca="1">VLOOKUP($B23,$P:R,3,FALSE)</f>
        <v>Richmond upon Thames</v>
      </c>
      <c r="P23" s="106">
        <f>Dashboard!J32</f>
        <v>5.58631612950121</v>
      </c>
      <c r="Q23" s="91" t="str">
        <f>Dashboard!C32</f>
        <v>Brunswick Park</v>
      </c>
      <c r="R23" s="91" t="str">
        <f>Dashboard!A32</f>
        <v>Barnet</v>
      </c>
    </row>
    <row r="24" spans="1:18">
      <c r="A24" s="98">
        <v>20</v>
      </c>
      <c r="B24" s="99">
        <f>LARGE(Dashboard!J$14:J$638,A24)</f>
        <v>11.1936600495706</v>
      </c>
      <c r="C24" s="100" t="str">
        <f ca="1">VLOOKUP($B24,$P:Q,2,FALSE)</f>
        <v>Barnes</v>
      </c>
      <c r="D24" s="100" t="str">
        <f ca="1">VLOOKUP($B24,$P:R,3,FALSE)</f>
        <v>Richmond upon Thames</v>
      </c>
      <c r="P24" s="106">
        <f>Dashboard!J33</f>
        <v>-0.608346842684233</v>
      </c>
      <c r="Q24" s="91" t="str">
        <f>Dashboard!C33</f>
        <v>Burnt Oak</v>
      </c>
      <c r="R24" s="91" t="str">
        <f>Dashboard!A33</f>
        <v>Barnet</v>
      </c>
    </row>
    <row r="25" spans="1:18">
      <c r="A25" s="87">
        <v>21</v>
      </c>
      <c r="B25" s="97">
        <f>LARGE(Dashboard!J$14:J$638,A25)</f>
        <v>11.130005822244</v>
      </c>
      <c r="C25" s="89" t="str">
        <f ca="1">VLOOKUP($B25,$P:Q,2,FALSE)</f>
        <v>South Twickenham</v>
      </c>
      <c r="D25" s="89" t="str">
        <f ca="1">VLOOKUP($B25,$P:R,3,FALSE)</f>
        <v>Richmond upon Thames</v>
      </c>
      <c r="P25" s="106">
        <f>Dashboard!J34</f>
        <v>3.15183232856538</v>
      </c>
      <c r="Q25" s="91" t="str">
        <f>Dashboard!C34</f>
        <v>Childs Hill</v>
      </c>
      <c r="R25" s="91" t="str">
        <f>Dashboard!A34</f>
        <v>Barnet</v>
      </c>
    </row>
    <row r="26" spans="1:18">
      <c r="A26" s="98">
        <v>22</v>
      </c>
      <c r="B26" s="99">
        <f>LARGE(Dashboard!J$14:J$638,A26)</f>
        <v>11.11104233998</v>
      </c>
      <c r="C26" s="100" t="str">
        <f ca="1">VLOOKUP($B26,$P:Q,2,FALSE)</f>
        <v>Sanderstead</v>
      </c>
      <c r="D26" s="100" t="str">
        <f ca="1">VLOOKUP($B26,$P:R,3,FALSE)</f>
        <v>Croydon</v>
      </c>
      <c r="P26" s="106">
        <f>Dashboard!J35</f>
        <v>4.18886092440942</v>
      </c>
      <c r="Q26" s="91" t="str">
        <f>Dashboard!C35</f>
        <v>Colindale</v>
      </c>
      <c r="R26" s="91" t="str">
        <f>Dashboard!A35</f>
        <v>Barnet</v>
      </c>
    </row>
    <row r="27" spans="1:18">
      <c r="A27" s="87">
        <v>23</v>
      </c>
      <c r="B27" s="97">
        <f>LARGE(Dashboard!J$14:J$638,A27)</f>
        <v>11.0630351759282</v>
      </c>
      <c r="C27" s="89" t="str">
        <f ca="1">VLOOKUP($B27,$P:Q,2,FALSE)</f>
        <v>Ickenham</v>
      </c>
      <c r="D27" s="89" t="str">
        <f ca="1">VLOOKUP($B27,$P:R,3,FALSE)</f>
        <v>Hillingdon</v>
      </c>
      <c r="P27" s="106">
        <f>Dashboard!J36</f>
        <v>4.33455897871121</v>
      </c>
      <c r="Q27" s="91" t="str">
        <f>Dashboard!C36</f>
        <v>Coppetts</v>
      </c>
      <c r="R27" s="91" t="str">
        <f>Dashboard!A36</f>
        <v>Barnet</v>
      </c>
    </row>
    <row r="28" spans="1:18">
      <c r="A28" s="98">
        <v>24</v>
      </c>
      <c r="B28" s="99">
        <f>LARGE(Dashboard!J$14:J$638,A28)</f>
        <v>11.0529449163591</v>
      </c>
      <c r="C28" s="100" t="str">
        <f ca="1">VLOOKUP($B28,$P:Q,2,FALSE)</f>
        <v>Eastcote and East Ruislip</v>
      </c>
      <c r="D28" s="100" t="str">
        <f ca="1">VLOOKUP($B28,$P:R,3,FALSE)</f>
        <v>Hillingdon</v>
      </c>
      <c r="P28" s="106">
        <f>Dashboard!J37</f>
        <v>7.25492387309893</v>
      </c>
      <c r="Q28" s="91" t="str">
        <f>Dashboard!C37</f>
        <v>East Barnet</v>
      </c>
      <c r="R28" s="91" t="str">
        <f>Dashboard!A37</f>
        <v>Barnet</v>
      </c>
    </row>
    <row r="29" spans="1:18">
      <c r="A29" s="87">
        <v>25</v>
      </c>
      <c r="B29" s="97">
        <f>LARGE(Dashboard!J$14:J$638,A29)</f>
        <v>11.0152388786689</v>
      </c>
      <c r="C29" s="89" t="str">
        <f ca="1">VLOOKUP($B29,$P:Q,2,FALSE)</f>
        <v>Headstone North</v>
      </c>
      <c r="D29" s="89" t="str">
        <f ca="1">VLOOKUP($B29,$P:R,3,FALSE)</f>
        <v>Harrow</v>
      </c>
      <c r="P29" s="106">
        <f>Dashboard!J38</f>
        <v>5.80485675457055</v>
      </c>
      <c r="Q29" s="91" t="str">
        <f>Dashboard!C38</f>
        <v>East Finchley</v>
      </c>
      <c r="R29" s="91" t="str">
        <f>Dashboard!A38</f>
        <v>Barnet</v>
      </c>
    </row>
    <row r="30" spans="1:18">
      <c r="A30" s="98">
        <v>26</v>
      </c>
      <c r="B30" s="99">
        <f>LARGE(Dashboard!J$14:J$638,A30)</f>
        <v>10.9136814731425</v>
      </c>
      <c r="C30" s="100" t="str">
        <f ca="1">VLOOKUP($B30,$P:Q,2,FALSE)</f>
        <v>Thamesfield</v>
      </c>
      <c r="D30" s="100" t="str">
        <f ca="1">VLOOKUP($B30,$P:R,3,FALSE)</f>
        <v>Wandsworth</v>
      </c>
      <c r="P30" s="106">
        <f>Dashboard!J39</f>
        <v>6.91452537582682</v>
      </c>
      <c r="Q30" s="91" t="str">
        <f>Dashboard!C39</f>
        <v>Edgware</v>
      </c>
      <c r="R30" s="91" t="str">
        <f>Dashboard!A39</f>
        <v>Barnet</v>
      </c>
    </row>
    <row r="31" spans="1:18">
      <c r="A31" s="87">
        <v>27</v>
      </c>
      <c r="B31" s="97">
        <f>LARGE(Dashboard!J$14:J$638,A31)</f>
        <v>10.7754433248628</v>
      </c>
      <c r="C31" s="89" t="str">
        <f ca="1">VLOOKUP($B31,$P:Q,2,FALSE)</f>
        <v>Garden Suburb</v>
      </c>
      <c r="D31" s="89" t="str">
        <f ca="1">VLOOKUP($B31,$P:R,3,FALSE)</f>
        <v>Barnet</v>
      </c>
      <c r="P31" s="106">
        <f>Dashboard!J40</f>
        <v>7.92823277924221</v>
      </c>
      <c r="Q31" s="91" t="str">
        <f>Dashboard!C40</f>
        <v>Finchley Church End</v>
      </c>
      <c r="R31" s="91" t="str">
        <f>Dashboard!A40</f>
        <v>Barnet</v>
      </c>
    </row>
    <row r="32" spans="1:18">
      <c r="A32" s="98">
        <v>28</v>
      </c>
      <c r="B32" s="99">
        <f>LARGE(Dashboard!J$14:J$638,A32)</f>
        <v>10.6606067934982</v>
      </c>
      <c r="C32" s="100" t="str">
        <f ca="1">VLOOKUP($B32,$P:Q,2,FALSE)</f>
        <v>Dundonald</v>
      </c>
      <c r="D32" s="100" t="str">
        <f ca="1">VLOOKUP($B32,$P:R,3,FALSE)</f>
        <v>Merton</v>
      </c>
      <c r="P32" s="106">
        <f>Dashboard!J41</f>
        <v>10.7754433248628</v>
      </c>
      <c r="Q32" s="91" t="str">
        <f>Dashboard!C41</f>
        <v>Garden Suburb</v>
      </c>
      <c r="R32" s="91" t="str">
        <f>Dashboard!A41</f>
        <v>Barnet</v>
      </c>
    </row>
    <row r="33" spans="1:18">
      <c r="A33" s="87">
        <v>29</v>
      </c>
      <c r="B33" s="97">
        <f>LARGE(Dashboard!J$14:J$638,A33)</f>
        <v>10.6603046208142</v>
      </c>
      <c r="C33" s="89" t="str">
        <f ca="1">VLOOKUP($B33,$P:Q,2,FALSE)</f>
        <v>Coombe Hill</v>
      </c>
      <c r="D33" s="89" t="str">
        <f ca="1">VLOOKUP($B33,$P:R,3,FALSE)</f>
        <v>Kingston upon Thames</v>
      </c>
      <c r="P33" s="106">
        <f>Dashboard!J42</f>
        <v>5.05610250819456</v>
      </c>
      <c r="Q33" s="91" t="str">
        <f>Dashboard!C42</f>
        <v>Golders Green</v>
      </c>
      <c r="R33" s="91" t="str">
        <f>Dashboard!A42</f>
        <v>Barnet</v>
      </c>
    </row>
    <row r="34" spans="1:18">
      <c r="A34" s="98">
        <v>30</v>
      </c>
      <c r="B34" s="99">
        <f>LARGE(Dashboard!J$14:J$638,A34)</f>
        <v>10.605831300044</v>
      </c>
      <c r="C34" s="100" t="str">
        <f ca="1">VLOOKUP($B34,$P:Q,2,FALSE)</f>
        <v>Canbury</v>
      </c>
      <c r="D34" s="100" t="str">
        <f ca="1">VLOOKUP($B34,$P:R,3,FALSE)</f>
        <v>Kingston upon Thames</v>
      </c>
      <c r="P34" s="106">
        <f>Dashboard!J43</f>
        <v>6.65278542139885</v>
      </c>
      <c r="Q34" s="91" t="str">
        <f>Dashboard!C43</f>
        <v>Hale</v>
      </c>
      <c r="R34" s="91" t="str">
        <f>Dashboard!A43</f>
        <v>Barnet</v>
      </c>
    </row>
    <row r="35" spans="1:18">
      <c r="A35" s="87">
        <v>31</v>
      </c>
      <c r="B35" s="97">
        <f>LARGE(Dashboard!J$14:J$638,A35)</f>
        <v>10.5706349157592</v>
      </c>
      <c r="C35" s="89" t="str">
        <f ca="1">VLOOKUP($B35,$P:Q,2,FALSE)</f>
        <v>Belmont</v>
      </c>
      <c r="D35" s="89" t="str">
        <f ca="1">VLOOKUP($B35,$P:R,3,FALSE)</f>
        <v>Harrow</v>
      </c>
      <c r="P35" s="106">
        <f>Dashboard!J44</f>
        <v>5.12753151795056</v>
      </c>
      <c r="Q35" s="91" t="str">
        <f>Dashboard!C44</f>
        <v>Hendon</v>
      </c>
      <c r="R35" s="91" t="str">
        <f>Dashboard!A44</f>
        <v>Barnet</v>
      </c>
    </row>
    <row r="36" spans="1:18">
      <c r="A36" s="98">
        <v>32</v>
      </c>
      <c r="B36" s="99">
        <f>LARGE(Dashboard!J$14:J$638,A36)</f>
        <v>10.4904785319308</v>
      </c>
      <c r="C36" s="100" t="str">
        <f ca="1">VLOOKUP($B36,$P:Q,2,FALSE)</f>
        <v>Hampton North</v>
      </c>
      <c r="D36" s="100" t="str">
        <f ca="1">VLOOKUP($B36,$P:R,3,FALSE)</f>
        <v>Richmond upon Thames</v>
      </c>
      <c r="P36" s="106">
        <f>Dashboard!J45</f>
        <v>8.09638855738115</v>
      </c>
      <c r="Q36" s="91" t="str">
        <f>Dashboard!C45</f>
        <v>High Barnet</v>
      </c>
      <c r="R36" s="91" t="str">
        <f>Dashboard!A45</f>
        <v>Barnet</v>
      </c>
    </row>
    <row r="37" spans="1:18">
      <c r="A37" s="87">
        <v>33</v>
      </c>
      <c r="B37" s="97">
        <f>LARGE(Dashboard!J$14:J$638,A37)</f>
        <v>10.4658001244948</v>
      </c>
      <c r="C37" s="89" t="str">
        <f ca="1">VLOOKUP($B37,$P:Q,2,FALSE)</f>
        <v>Northwood</v>
      </c>
      <c r="D37" s="89" t="str">
        <f ca="1">VLOOKUP($B37,$P:R,3,FALSE)</f>
        <v>Hillingdon</v>
      </c>
      <c r="P37" s="106">
        <f>Dashboard!J46</f>
        <v>7.14010342469357</v>
      </c>
      <c r="Q37" s="91" t="str">
        <f>Dashboard!C46</f>
        <v>Mill Hill</v>
      </c>
      <c r="R37" s="91" t="str">
        <f>Dashboard!A46</f>
        <v>Barnet</v>
      </c>
    </row>
    <row r="38" spans="1:18">
      <c r="A38" s="98">
        <v>34</v>
      </c>
      <c r="B38" s="99">
        <f>LARGE(Dashboard!J$14:J$638,A38)</f>
        <v>10.2870145274224</v>
      </c>
      <c r="C38" s="100" t="str">
        <f ca="1">VLOOKUP($B38,$P:Q,2,FALSE)</f>
        <v>Chislehurst</v>
      </c>
      <c r="D38" s="100" t="str">
        <f ca="1">VLOOKUP($B38,$P:R,3,FALSE)</f>
        <v>Bromley</v>
      </c>
      <c r="P38" s="106">
        <f>Dashboard!J47</f>
        <v>5.84157742454074</v>
      </c>
      <c r="Q38" s="91" t="str">
        <f>Dashboard!C47</f>
        <v>Oakleigh</v>
      </c>
      <c r="R38" s="91" t="str">
        <f>Dashboard!A47</f>
        <v>Barnet</v>
      </c>
    </row>
    <row r="39" spans="1:18">
      <c r="A39" s="87">
        <v>35</v>
      </c>
      <c r="B39" s="97">
        <f>LARGE(Dashboard!J$14:J$638,A39)</f>
        <v>10.2419800546038</v>
      </c>
      <c r="C39" s="89" t="str">
        <f ca="1">VLOOKUP($B39,$P:Q,2,FALSE)</f>
        <v>St Mary's</v>
      </c>
      <c r="D39" s="89" t="str">
        <f ca="1">VLOOKUP($B39,$P:R,3,FALSE)</f>
        <v>Bexley</v>
      </c>
      <c r="P39" s="106">
        <f>Dashboard!J48</f>
        <v>9.61286385129647</v>
      </c>
      <c r="Q39" s="91" t="str">
        <f>Dashboard!C48</f>
        <v>Totteridge</v>
      </c>
      <c r="R39" s="91" t="str">
        <f>Dashboard!A48</f>
        <v>Barnet</v>
      </c>
    </row>
    <row r="40" spans="1:18">
      <c r="A40" s="98">
        <v>36</v>
      </c>
      <c r="B40" s="99">
        <f>LARGE(Dashboard!J$14:J$638,A40)</f>
        <v>10.1798410075936</v>
      </c>
      <c r="C40" s="100" t="str">
        <f ca="1">VLOOKUP($B40,$P:Q,2,FALSE)</f>
        <v>Bickley</v>
      </c>
      <c r="D40" s="100" t="str">
        <f ca="1">VLOOKUP($B40,$P:R,3,FALSE)</f>
        <v>Bromley</v>
      </c>
      <c r="P40" s="106">
        <f>Dashboard!J49</f>
        <v>3.72652275191689</v>
      </c>
      <c r="Q40" s="91" t="str">
        <f>Dashboard!C49</f>
        <v>Underhill</v>
      </c>
      <c r="R40" s="91" t="str">
        <f>Dashboard!A49</f>
        <v>Barnet</v>
      </c>
    </row>
    <row r="41" spans="1:18">
      <c r="A41" s="87">
        <v>37</v>
      </c>
      <c r="B41" s="97">
        <f>LARGE(Dashboard!J$14:J$638,A41)</f>
        <v>10.1554017135588</v>
      </c>
      <c r="C41" s="89" t="str">
        <f ca="1">VLOOKUP($B41,$P:Q,2,FALSE)</f>
        <v>Hayes and Coney Hall</v>
      </c>
      <c r="D41" s="89" t="str">
        <f ca="1">VLOOKUP($B41,$P:R,3,FALSE)</f>
        <v>Bromley</v>
      </c>
      <c r="P41" s="106">
        <f>Dashboard!J50</f>
        <v>5.80870071370793</v>
      </c>
      <c r="Q41" s="91" t="str">
        <f>Dashboard!C50</f>
        <v>West Finchley</v>
      </c>
      <c r="R41" s="91" t="str">
        <f>Dashboard!A50</f>
        <v>Barnet</v>
      </c>
    </row>
    <row r="42" spans="1:18">
      <c r="A42" s="98">
        <v>38</v>
      </c>
      <c r="B42" s="99">
        <f>LARGE(Dashboard!J$14:J$638,A42)</f>
        <v>10.1327057039803</v>
      </c>
      <c r="C42" s="100" t="str">
        <f ca="1">VLOOKUP($B42,$P:Q,2,FALSE)</f>
        <v>Hounslow South</v>
      </c>
      <c r="D42" s="100" t="str">
        <f ca="1">VLOOKUP($B42,$P:R,3,FALSE)</f>
        <v>Hounslow</v>
      </c>
      <c r="P42" s="106">
        <f>Dashboard!J51</f>
        <v>2.81815847917272</v>
      </c>
      <c r="Q42" s="91" t="str">
        <f>Dashboard!C51</f>
        <v>West Hendon</v>
      </c>
      <c r="R42" s="91" t="str">
        <f>Dashboard!A51</f>
        <v>Barnet</v>
      </c>
    </row>
    <row r="43" spans="1:18">
      <c r="A43" s="87">
        <v>39</v>
      </c>
      <c r="B43" s="97">
        <f>LARGE(Dashboard!J$14:J$638,A43)</f>
        <v>10.1262079276874</v>
      </c>
      <c r="C43" s="89" t="str">
        <f ca="1">VLOOKUP($B43,$P:Q,2,FALSE)</f>
        <v>Merton Park</v>
      </c>
      <c r="D43" s="89" t="str">
        <f ca="1">VLOOKUP($B43,$P:R,3,FALSE)</f>
        <v>Merton</v>
      </c>
      <c r="P43" s="106">
        <f>Dashboard!J52</f>
        <v>3.11927796885053</v>
      </c>
      <c r="Q43" s="91" t="str">
        <f>Dashboard!C52</f>
        <v>Woodhouse</v>
      </c>
      <c r="R43" s="91" t="str">
        <f>Dashboard!A52</f>
        <v>Barnet</v>
      </c>
    </row>
    <row r="44" spans="1:18">
      <c r="A44" s="98">
        <v>40</v>
      </c>
      <c r="B44" s="99">
        <f>LARGE(Dashboard!J$14:J$638,A44)</f>
        <v>10.0850105526874</v>
      </c>
      <c r="C44" s="100" t="str">
        <f ca="1">VLOOKUP($B44,$P:Q,2,FALSE)</f>
        <v>Campden</v>
      </c>
      <c r="D44" s="100" t="str">
        <f ca="1">VLOOKUP($B44,$P:R,3,FALSE)</f>
        <v>Kensington and Chelsea</v>
      </c>
      <c r="P44" s="106">
        <f>Dashboard!J53</f>
        <v>4.93418635131944</v>
      </c>
      <c r="Q44" s="91" t="str">
        <f>Dashboard!C53</f>
        <v>Barnehurst</v>
      </c>
      <c r="R44" s="91" t="str">
        <f>Dashboard!A53</f>
        <v>Bexley</v>
      </c>
    </row>
    <row r="45" spans="1:18">
      <c r="A45" s="87">
        <v>41</v>
      </c>
      <c r="B45" s="97">
        <f>LARGE(Dashboard!J$14:J$638,A45)</f>
        <v>9.98127831535632</v>
      </c>
      <c r="C45" s="89" t="str">
        <f ca="1">VLOOKUP($B45,$P:Q,2,FALSE)</f>
        <v>Twickenham Riverside</v>
      </c>
      <c r="D45" s="89" t="str">
        <f ca="1">VLOOKUP($B45,$P:R,3,FALSE)</f>
        <v>Richmond upon Thames</v>
      </c>
      <c r="P45" s="106">
        <f>Dashboard!J54</f>
        <v>1.8713394633519</v>
      </c>
      <c r="Q45" s="91" t="str">
        <f>Dashboard!C54</f>
        <v>Belvedere</v>
      </c>
      <c r="R45" s="91" t="str">
        <f>Dashboard!A54</f>
        <v>Bexley</v>
      </c>
    </row>
    <row r="46" spans="1:18">
      <c r="A46" s="98">
        <v>42</v>
      </c>
      <c r="B46" s="99">
        <f>LARGE(Dashboard!J$14:J$638,A46)</f>
        <v>9.95183578815852</v>
      </c>
      <c r="C46" s="100" t="str">
        <f ca="1">VLOOKUP($B46,$P:Q,2,FALSE)</f>
        <v>West Ruislip</v>
      </c>
      <c r="D46" s="100" t="str">
        <f ca="1">VLOOKUP($B46,$P:R,3,FALSE)</f>
        <v>Hillingdon</v>
      </c>
      <c r="P46" s="106">
        <f>Dashboard!J55</f>
        <v>6.80441873325836</v>
      </c>
      <c r="Q46" s="91" t="str">
        <f>Dashboard!C55</f>
        <v>Blackfen and Lamorbey</v>
      </c>
      <c r="R46" s="91" t="str">
        <f>Dashboard!A55</f>
        <v>Bexley</v>
      </c>
    </row>
    <row r="47" spans="1:18">
      <c r="A47" s="87">
        <v>43</v>
      </c>
      <c r="B47" s="97">
        <f>LARGE(Dashboard!J$14:J$638,A47)</f>
        <v>9.91516173577655</v>
      </c>
      <c r="C47" s="89" t="str">
        <f ca="1">VLOOKUP($B47,$P:Q,2,FALSE)</f>
        <v>Pinner</v>
      </c>
      <c r="D47" s="89" t="str">
        <f ca="1">VLOOKUP($B47,$P:R,3,FALSE)</f>
        <v>Harrow</v>
      </c>
      <c r="P47" s="106">
        <f>Dashboard!J56</f>
        <v>6.96722377480162</v>
      </c>
      <c r="Q47" s="91" t="str">
        <f>Dashboard!C56</f>
        <v>Blendon and Penhill</v>
      </c>
      <c r="R47" s="91" t="str">
        <f>Dashboard!A56</f>
        <v>Bexley</v>
      </c>
    </row>
    <row r="48" spans="1:18">
      <c r="A48" s="98">
        <v>44</v>
      </c>
      <c r="B48" s="99">
        <f>LARGE(Dashboard!J$14:J$638,A48)</f>
        <v>9.90686000527151</v>
      </c>
      <c r="C48" s="100" t="str">
        <f ca="1">VLOOKUP($B48,$P:Q,2,FALSE)</f>
        <v>Kew</v>
      </c>
      <c r="D48" s="100" t="str">
        <f ca="1">VLOOKUP($B48,$P:R,3,FALSE)</f>
        <v>Richmond upon Thames</v>
      </c>
      <c r="P48" s="106">
        <f>Dashboard!J57</f>
        <v>6.13913582013979</v>
      </c>
      <c r="Q48" s="91" t="str">
        <f>Dashboard!C57</f>
        <v>Brampton</v>
      </c>
      <c r="R48" s="91" t="str">
        <f>Dashboard!A57</f>
        <v>Bexley</v>
      </c>
    </row>
    <row r="49" spans="1:18">
      <c r="A49" s="87">
        <v>45</v>
      </c>
      <c r="B49" s="97">
        <f>LARGE(Dashboard!J$14:J$638,A49)</f>
        <v>9.89186451326248</v>
      </c>
      <c r="C49" s="89" t="str">
        <f ca="1">VLOOKUP($B49,$P:Q,2,FALSE)</f>
        <v>Monkhams</v>
      </c>
      <c r="D49" s="89" t="str">
        <f ca="1">VLOOKUP($B49,$P:R,3,FALSE)</f>
        <v>Redbridge</v>
      </c>
      <c r="P49" s="106">
        <f>Dashboard!J58</f>
        <v>4.6617419147159</v>
      </c>
      <c r="Q49" s="91" t="str">
        <f>Dashboard!C58</f>
        <v>Christchurch</v>
      </c>
      <c r="R49" s="91" t="str">
        <f>Dashboard!A58</f>
        <v>Bexley</v>
      </c>
    </row>
    <row r="50" spans="1:18">
      <c r="A50" s="98">
        <v>46</v>
      </c>
      <c r="B50" s="99">
        <f>LARGE(Dashboard!J$14:J$638,A50)</f>
        <v>9.8645918223147</v>
      </c>
      <c r="C50" s="100" t="str">
        <f ca="1">VLOOKUP($B50,$P:Q,2,FALSE)</f>
        <v>Chiswick Homefields</v>
      </c>
      <c r="D50" s="100" t="str">
        <f ca="1">VLOOKUP($B50,$P:R,3,FALSE)</f>
        <v>Hounslow</v>
      </c>
      <c r="P50" s="106">
        <f>Dashboard!J59</f>
        <v>-0.361049392101205</v>
      </c>
      <c r="Q50" s="91" t="str">
        <f>Dashboard!C59</f>
        <v>Colyers</v>
      </c>
      <c r="R50" s="91" t="str">
        <f>Dashboard!A59</f>
        <v>Bexley</v>
      </c>
    </row>
    <row r="51" spans="1:18">
      <c r="A51" s="87">
        <v>47</v>
      </c>
      <c r="B51" s="97">
        <f>LARGE(Dashboard!J$14:J$638,A51)</f>
        <v>9.78505086375838</v>
      </c>
      <c r="C51" s="89" t="str">
        <f ca="1">VLOOKUP($B51,$P:Q,2,FALSE)</f>
        <v>Millwall</v>
      </c>
      <c r="D51" s="89" t="str">
        <f ca="1">VLOOKUP($B51,$P:R,3,FALSE)</f>
        <v>Tower Hamlets</v>
      </c>
      <c r="P51" s="106">
        <f>Dashboard!J60</f>
        <v>1.71472802863551</v>
      </c>
      <c r="Q51" s="91" t="str">
        <f>Dashboard!C60</f>
        <v>Crayford</v>
      </c>
      <c r="R51" s="91" t="str">
        <f>Dashboard!A60</f>
        <v>Bexley</v>
      </c>
    </row>
    <row r="52" spans="1:18">
      <c r="A52" s="98">
        <v>48</v>
      </c>
      <c r="B52" s="99">
        <f>LARGE(Dashboard!J$14:J$638,A52)</f>
        <v>9.69284986622507</v>
      </c>
      <c r="C52" s="100" t="str">
        <f ca="1">VLOOKUP($B52,$P:Q,2,FALSE)</f>
        <v>Hampton</v>
      </c>
      <c r="D52" s="100" t="str">
        <f ca="1">VLOOKUP($B52,$P:R,3,FALSE)</f>
        <v>Richmond upon Thames</v>
      </c>
      <c r="P52" s="106">
        <f>Dashboard!J61</f>
        <v>1.27431505657856</v>
      </c>
      <c r="Q52" s="91" t="str">
        <f>Dashboard!C61</f>
        <v>Cray Meadows</v>
      </c>
      <c r="R52" s="91" t="str">
        <f>Dashboard!A61</f>
        <v>Bexley</v>
      </c>
    </row>
    <row r="53" spans="1:18">
      <c r="A53" s="87">
        <v>49</v>
      </c>
      <c r="B53" s="97">
        <f>LARGE(Dashboard!J$14:J$638,A53)</f>
        <v>9.62649814455426</v>
      </c>
      <c r="C53" s="89" t="str">
        <f ca="1">VLOOKUP($B53,$P:Q,2,FALSE)</f>
        <v>Hatch End</v>
      </c>
      <c r="D53" s="89" t="str">
        <f ca="1">VLOOKUP($B53,$P:R,3,FALSE)</f>
        <v>Harrow</v>
      </c>
      <c r="P53" s="106">
        <f>Dashboard!J62</f>
        <v>4.53871692355453</v>
      </c>
      <c r="Q53" s="91" t="str">
        <f>Dashboard!C62</f>
        <v>Danson Park</v>
      </c>
      <c r="R53" s="91" t="str">
        <f>Dashboard!A62</f>
        <v>Bexley</v>
      </c>
    </row>
    <row r="54" spans="1:18">
      <c r="A54" s="98">
        <v>50</v>
      </c>
      <c r="B54" s="99">
        <f>LARGE(Dashboard!J$14:J$638,A54)</f>
        <v>9.61286385129647</v>
      </c>
      <c r="C54" s="100" t="str">
        <f ca="1">VLOOKUP($B54,$P:Q,2,FALSE)</f>
        <v>Totteridge</v>
      </c>
      <c r="D54" s="100" t="str">
        <f ca="1">VLOOKUP($B54,$P:R,3,FALSE)</f>
        <v>Barnet</v>
      </c>
      <c r="P54" s="106">
        <f>Dashboard!J63</f>
        <v>3.9628968499798</v>
      </c>
      <c r="Q54" s="91" t="str">
        <f>Dashboard!C63</f>
        <v>East Wickham</v>
      </c>
      <c r="R54" s="91" t="str">
        <f>Dashboard!A63</f>
        <v>Bexley</v>
      </c>
    </row>
    <row r="55" spans="1:18">
      <c r="A55" s="87">
        <v>51</v>
      </c>
      <c r="B55" s="97">
        <f>LARGE(Dashboard!J$14:J$638,A55)</f>
        <v>9.60565201979913</v>
      </c>
      <c r="C55" s="89" t="str">
        <f ca="1">VLOOKUP($B55,$P:Q,2,FALSE)</f>
        <v>Cranham</v>
      </c>
      <c r="D55" s="89" t="str">
        <f ca="1">VLOOKUP($B55,$P:R,3,FALSE)</f>
        <v>Havering</v>
      </c>
      <c r="P55" s="106">
        <f>Dashboard!J64</f>
        <v>2.77080253714519</v>
      </c>
      <c r="Q55" s="91" t="str">
        <f>Dashboard!C64</f>
        <v>Erith</v>
      </c>
      <c r="R55" s="91" t="str">
        <f>Dashboard!A64</f>
        <v>Bexley</v>
      </c>
    </row>
    <row r="56" spans="1:18">
      <c r="A56" s="98">
        <v>52</v>
      </c>
      <c r="B56" s="99">
        <f>LARGE(Dashboard!J$14:J$638,A56)</f>
        <v>9.58889791433002</v>
      </c>
      <c r="C56" s="100" t="str">
        <f ca="1">VLOOKUP($B56,$P:Q,2,FALSE)</f>
        <v>Northcote</v>
      </c>
      <c r="D56" s="100" t="str">
        <f ca="1">VLOOKUP($B56,$P:R,3,FALSE)</f>
        <v>Wandsworth</v>
      </c>
      <c r="P56" s="106">
        <f>Dashboard!J65</f>
        <v>5.21938253540508</v>
      </c>
      <c r="Q56" s="91" t="str">
        <f>Dashboard!C65</f>
        <v>Falconwood and Welling</v>
      </c>
      <c r="R56" s="91" t="str">
        <f>Dashboard!A65</f>
        <v>Bexley</v>
      </c>
    </row>
    <row r="57" spans="1:18">
      <c r="A57" s="87">
        <v>53</v>
      </c>
      <c r="B57" s="97">
        <f>LARGE(Dashboard!J$14:J$638,A57)</f>
        <v>9.56225087734141</v>
      </c>
      <c r="C57" s="89" t="str">
        <f ca="1">VLOOKUP($B57,$P:Q,2,FALSE)</f>
        <v>Blackwall and Cubitt Town</v>
      </c>
      <c r="D57" s="89" t="str">
        <f ca="1">VLOOKUP($B57,$P:R,3,FALSE)</f>
        <v>Tower Hamlets</v>
      </c>
      <c r="P57" s="106">
        <f>Dashboard!J66</f>
        <v>2.98560302528167</v>
      </c>
      <c r="Q57" s="91" t="str">
        <f>Dashboard!C66</f>
        <v>Lesnes Abbey</v>
      </c>
      <c r="R57" s="91" t="str">
        <f>Dashboard!A66</f>
        <v>Bexley</v>
      </c>
    </row>
    <row r="58" spans="1:18">
      <c r="A58" s="98">
        <v>54</v>
      </c>
      <c r="B58" s="99">
        <f>LARGE(Dashboard!J$14:J$638,A58)</f>
        <v>9.54733318251859</v>
      </c>
      <c r="C58" s="100" t="str">
        <f ca="1">VLOOKUP($B58,$P:Q,2,FALSE)</f>
        <v>Trinity</v>
      </c>
      <c r="D58" s="100" t="str">
        <f ca="1">VLOOKUP($B58,$P:R,3,FALSE)</f>
        <v>Merton</v>
      </c>
      <c r="P58" s="106">
        <f>Dashboard!J67</f>
        <v>4.79238115656266</v>
      </c>
      <c r="Q58" s="91" t="str">
        <f>Dashboard!C67</f>
        <v>Longlands</v>
      </c>
      <c r="R58" s="91" t="str">
        <f>Dashboard!A67</f>
        <v>Bexley</v>
      </c>
    </row>
    <row r="59" spans="1:18">
      <c r="A59" s="87">
        <v>55</v>
      </c>
      <c r="B59" s="97">
        <f>LARGE(Dashboard!J$14:J$638,A59)</f>
        <v>9.39692288177614</v>
      </c>
      <c r="C59" s="89" t="str">
        <f ca="1">VLOOKUP($B59,$P:Q,2,FALSE)</f>
        <v>Coulsdon East</v>
      </c>
      <c r="D59" s="89" t="str">
        <f ca="1">VLOOKUP($B59,$P:R,3,FALSE)</f>
        <v>Croydon</v>
      </c>
      <c r="P59" s="106">
        <f>Dashboard!J68</f>
        <v>-0.839775799507325</v>
      </c>
      <c r="Q59" s="91" t="str">
        <f>Dashboard!C68</f>
        <v>North End</v>
      </c>
      <c r="R59" s="91" t="str">
        <f>Dashboard!A68</f>
        <v>Bexley</v>
      </c>
    </row>
    <row r="60" spans="1:18">
      <c r="A60" s="98">
        <v>56</v>
      </c>
      <c r="B60" s="99">
        <f>LARGE(Dashboard!J$14:J$638,A60)</f>
        <v>9.30951918103096</v>
      </c>
      <c r="C60" s="100" t="str">
        <f ca="1">VLOOKUP($B60,$P:Q,2,FALSE)</f>
        <v>Hacton</v>
      </c>
      <c r="D60" s="100" t="str">
        <f ca="1">VLOOKUP($B60,$P:R,3,FALSE)</f>
        <v>Havering</v>
      </c>
      <c r="P60" s="106">
        <f>Dashboard!J69</f>
        <v>5.25396602281597</v>
      </c>
      <c r="Q60" s="91" t="str">
        <f>Dashboard!C69</f>
        <v>Northumberland Heath</v>
      </c>
      <c r="R60" s="91" t="str">
        <f>Dashboard!A69</f>
        <v>Bexley</v>
      </c>
    </row>
    <row r="61" spans="1:18">
      <c r="A61" s="87">
        <v>57</v>
      </c>
      <c r="B61" s="97">
        <f>LARGE(Dashboard!J$14:J$638,A61)</f>
        <v>9.30268802075815</v>
      </c>
      <c r="C61" s="89" t="str">
        <f ca="1">VLOOKUP($B61,$P:Q,2,FALSE)</f>
        <v>West Barnes</v>
      </c>
      <c r="D61" s="89" t="str">
        <f ca="1">VLOOKUP($B61,$P:R,3,FALSE)</f>
        <v>Merton</v>
      </c>
      <c r="P61" s="106">
        <f>Dashboard!J70</f>
        <v>10.2419800546038</v>
      </c>
      <c r="Q61" s="91" t="str">
        <f>Dashboard!C70</f>
        <v>St Mary's</v>
      </c>
      <c r="R61" s="91" t="str">
        <f>Dashboard!A70</f>
        <v>Bexley</v>
      </c>
    </row>
    <row r="62" spans="1:18">
      <c r="A62" s="98">
        <v>58</v>
      </c>
      <c r="B62" s="99">
        <f>LARGE(Dashboard!J$14:J$638,A62)</f>
        <v>9.24386637957719</v>
      </c>
      <c r="C62" s="100" t="str">
        <f ca="1">VLOOKUP($B62,$P:Q,2,FALSE)</f>
        <v>Courtfield</v>
      </c>
      <c r="D62" s="100" t="str">
        <f ca="1">VLOOKUP($B62,$P:R,3,FALSE)</f>
        <v>Kensington and Chelsea</v>
      </c>
      <c r="P62" s="106">
        <f>Dashboard!J71</f>
        <v>7.18755687236464</v>
      </c>
      <c r="Q62" s="91" t="str">
        <f>Dashboard!C71</f>
        <v>St Michael's</v>
      </c>
      <c r="R62" s="91" t="str">
        <f>Dashboard!A71</f>
        <v>Bexley</v>
      </c>
    </row>
    <row r="63" spans="1:18">
      <c r="A63" s="87">
        <v>59</v>
      </c>
      <c r="B63" s="97">
        <f>LARGE(Dashboard!J$14:J$638,A63)</f>
        <v>9.23423230700602</v>
      </c>
      <c r="C63" s="89" t="str">
        <f ca="1">VLOOKUP($B63,$P:Q,2,FALSE)</f>
        <v>Hampstead Town</v>
      </c>
      <c r="D63" s="89" t="str">
        <f ca="1">VLOOKUP($B63,$P:R,3,FALSE)</f>
        <v>Camden</v>
      </c>
      <c r="P63" s="106">
        <f>Dashboard!J72</f>
        <v>7.54077280270527</v>
      </c>
      <c r="Q63" s="91" t="str">
        <f>Dashboard!C72</f>
        <v>Sidcup</v>
      </c>
      <c r="R63" s="91" t="str">
        <f>Dashboard!A72</f>
        <v>Bexley</v>
      </c>
    </row>
    <row r="64" spans="1:18">
      <c r="A64" s="98">
        <v>60</v>
      </c>
      <c r="B64" s="99">
        <f>LARGE(Dashboard!J$14:J$638,A64)</f>
        <v>9.19868977751264</v>
      </c>
      <c r="C64" s="100" t="str">
        <f ca="1">VLOOKUP($B64,$P:Q,2,FALSE)</f>
        <v>Hanger Hill</v>
      </c>
      <c r="D64" s="100" t="str">
        <f ca="1">VLOOKUP($B64,$P:R,3,FALSE)</f>
        <v>Ealing</v>
      </c>
      <c r="P64" s="106">
        <f>Dashboard!J73</f>
        <v>5.65158915610575</v>
      </c>
      <c r="Q64" s="91" t="str">
        <f>Dashboard!C73</f>
        <v>Thamesmead East</v>
      </c>
      <c r="R64" s="91" t="str">
        <f>Dashboard!A73</f>
        <v>Bexley</v>
      </c>
    </row>
    <row r="65" spans="1:18">
      <c r="A65" s="87">
        <v>61</v>
      </c>
      <c r="B65" s="97">
        <f>LARGE(Dashboard!J$14:J$638,A65)</f>
        <v>9.11427496535994</v>
      </c>
      <c r="C65" s="89" t="str">
        <f ca="1">VLOOKUP($B65,$P:Q,2,FALSE)</f>
        <v>Coombe Vale</v>
      </c>
      <c r="D65" s="89" t="str">
        <f ca="1">VLOOKUP($B65,$P:R,3,FALSE)</f>
        <v>Kingston upon Thames</v>
      </c>
      <c r="P65" s="106">
        <f>Dashboard!J74</f>
        <v>4.66160999363905</v>
      </c>
      <c r="Q65" s="91" t="str">
        <f>Dashboard!C74</f>
        <v>Alperton</v>
      </c>
      <c r="R65" s="91" t="str">
        <f>Dashboard!A74</f>
        <v>Brent</v>
      </c>
    </row>
    <row r="66" spans="1:18">
      <c r="A66" s="98">
        <v>62</v>
      </c>
      <c r="B66" s="99">
        <f>LARGE(Dashboard!J$14:J$638,A66)</f>
        <v>9.10844688186292</v>
      </c>
      <c r="C66" s="100" t="str">
        <f ca="1">VLOOKUP($B66,$P:Q,2,FALSE)</f>
        <v>East Putney</v>
      </c>
      <c r="D66" s="100" t="str">
        <f ca="1">VLOOKUP($B66,$P:R,3,FALSE)</f>
        <v>Wandsworth</v>
      </c>
      <c r="P66" s="106">
        <f>Dashboard!J75</f>
        <v>-0.624243295982311</v>
      </c>
      <c r="Q66" s="91" t="str">
        <f>Dashboard!C75</f>
        <v>Barnhill</v>
      </c>
      <c r="R66" s="91" t="str">
        <f>Dashboard!A75</f>
        <v>Brent</v>
      </c>
    </row>
    <row r="67" spans="1:18">
      <c r="A67" s="87">
        <v>63</v>
      </c>
      <c r="B67" s="97">
        <f>LARGE(Dashboard!J$14:J$638,A67)</f>
        <v>9.03845031809496</v>
      </c>
      <c r="C67" s="89" t="str">
        <f ca="1">VLOOKUP($B67,$P:Q,2,FALSE)</f>
        <v>West Wickham</v>
      </c>
      <c r="D67" s="89" t="str">
        <f ca="1">VLOOKUP($B67,$P:R,3,FALSE)</f>
        <v>Bromley</v>
      </c>
      <c r="P67" s="106">
        <f>Dashboard!J76</f>
        <v>4.4604200708213</v>
      </c>
      <c r="Q67" s="91" t="str">
        <f>Dashboard!C76</f>
        <v>Brondesbury Park</v>
      </c>
      <c r="R67" s="91" t="str">
        <f>Dashboard!A76</f>
        <v>Brent</v>
      </c>
    </row>
    <row r="68" spans="1:18">
      <c r="A68" s="98">
        <v>64</v>
      </c>
      <c r="B68" s="99">
        <f>LARGE(Dashboard!J$14:J$638,A68)</f>
        <v>8.95853494193267</v>
      </c>
      <c r="C68" s="100" t="str">
        <f ca="1">VLOOKUP($B68,$P:Q,2,FALSE)</f>
        <v>Wimbledon Park</v>
      </c>
      <c r="D68" s="100" t="str">
        <f ca="1">VLOOKUP($B68,$P:R,3,FALSE)</f>
        <v>Merton</v>
      </c>
      <c r="P68" s="106">
        <f>Dashboard!J77</f>
        <v>1.53487804002041</v>
      </c>
      <c r="Q68" s="91" t="str">
        <f>Dashboard!C77</f>
        <v>Dollis Hill</v>
      </c>
      <c r="R68" s="91" t="str">
        <f>Dashboard!A77</f>
        <v>Brent</v>
      </c>
    </row>
    <row r="69" spans="1:18">
      <c r="A69" s="87">
        <v>65</v>
      </c>
      <c r="B69" s="97">
        <f>LARGE(Dashboard!J$14:J$638,A69)</f>
        <v>8.93858985654395</v>
      </c>
      <c r="C69" s="89" t="str">
        <f ca="1">VLOOKUP($B69,$P:Q,2,FALSE)</f>
        <v>Frognal and Fitzjohns</v>
      </c>
      <c r="D69" s="89" t="str">
        <f ca="1">VLOOKUP($B69,$P:R,3,FALSE)</f>
        <v>Camden</v>
      </c>
      <c r="P69" s="106">
        <f>Dashboard!J78</f>
        <v>0.204761655473149</v>
      </c>
      <c r="Q69" s="91" t="str">
        <f>Dashboard!C78</f>
        <v>Dudden Hill</v>
      </c>
      <c r="R69" s="91" t="str">
        <f>Dashboard!A78</f>
        <v>Brent</v>
      </c>
    </row>
    <row r="70" spans="1:18">
      <c r="A70" s="98">
        <v>66</v>
      </c>
      <c r="B70" s="99">
        <f>LARGE(Dashboard!J$14:J$638,A70)</f>
        <v>8.91494791820747</v>
      </c>
      <c r="C70" s="100" t="str">
        <f ca="1">VLOOKUP($B70,$P:Q,2,FALSE)</f>
        <v>Belmont</v>
      </c>
      <c r="D70" s="100" t="str">
        <f ca="1">VLOOKUP($B70,$P:R,3,FALSE)</f>
        <v>Sutton</v>
      </c>
      <c r="P70" s="106">
        <f>Dashboard!J79</f>
        <v>3.94443781149146</v>
      </c>
      <c r="Q70" s="91" t="str">
        <f>Dashboard!C79</f>
        <v>Fryent</v>
      </c>
      <c r="R70" s="91" t="str">
        <f>Dashboard!A79</f>
        <v>Brent</v>
      </c>
    </row>
    <row r="71" spans="1:18">
      <c r="A71" s="87">
        <v>67</v>
      </c>
      <c r="B71" s="97">
        <f>LARGE(Dashboard!J$14:J$638,A71)</f>
        <v>8.8580273848367</v>
      </c>
      <c r="C71" s="89" t="str">
        <f ca="1">VLOOKUP($B71,$P:Q,2,FALSE)</f>
        <v>Kelsey and Eden Park</v>
      </c>
      <c r="D71" s="89" t="str">
        <f ca="1">VLOOKUP($B71,$P:R,3,FALSE)</f>
        <v>Bromley</v>
      </c>
      <c r="P71" s="106">
        <f>Dashboard!J80</f>
        <v>-11.4713416808375</v>
      </c>
      <c r="Q71" s="91" t="str">
        <f>Dashboard!C80</f>
        <v>Harlesden</v>
      </c>
      <c r="R71" s="91" t="str">
        <f>Dashboard!A80</f>
        <v>Brent</v>
      </c>
    </row>
    <row r="72" spans="1:18">
      <c r="A72" s="98">
        <v>68</v>
      </c>
      <c r="B72" s="99">
        <f>LARGE(Dashboard!J$14:J$638,A72)</f>
        <v>8.84433828243971</v>
      </c>
      <c r="C72" s="100" t="str">
        <f ca="1">VLOOKUP($B72,$P:Q,2,FALSE)</f>
        <v>Osterley and Spring Grove</v>
      </c>
      <c r="D72" s="100" t="str">
        <f ca="1">VLOOKUP($B72,$P:R,3,FALSE)</f>
        <v>Hounslow</v>
      </c>
      <c r="P72" s="106">
        <f>Dashboard!J81</f>
        <v>-5.78968102750438</v>
      </c>
      <c r="Q72" s="91" t="str">
        <f>Dashboard!C81</f>
        <v>Kensal Green</v>
      </c>
      <c r="R72" s="91" t="str">
        <f>Dashboard!A81</f>
        <v>Brent</v>
      </c>
    </row>
    <row r="73" spans="1:18">
      <c r="A73" s="87">
        <v>69</v>
      </c>
      <c r="B73" s="97">
        <f>LARGE(Dashboard!J$14:J$638,A73)</f>
        <v>8.83932645345277</v>
      </c>
      <c r="C73" s="89" t="str">
        <f ca="1">VLOOKUP($B73,$P:Q,2,FALSE)</f>
        <v>Whitton</v>
      </c>
      <c r="D73" s="89" t="str">
        <f ca="1">VLOOKUP($B73,$P:R,3,FALSE)</f>
        <v>Richmond upon Thames</v>
      </c>
      <c r="P73" s="106">
        <f>Dashboard!J82</f>
        <v>6.87306113294581</v>
      </c>
      <c r="Q73" s="91" t="str">
        <f>Dashboard!C82</f>
        <v>Kenton</v>
      </c>
      <c r="R73" s="91" t="str">
        <f>Dashboard!A82</f>
        <v>Brent</v>
      </c>
    </row>
    <row r="74" spans="1:18">
      <c r="A74" s="98">
        <v>70</v>
      </c>
      <c r="B74" s="99">
        <f>LARGE(Dashboard!J$14:J$638,A74)</f>
        <v>8.77187279607785</v>
      </c>
      <c r="C74" s="100" t="str">
        <f ca="1">VLOOKUP($B74,$P:Q,2,FALSE)</f>
        <v>Cheam</v>
      </c>
      <c r="D74" s="100" t="str">
        <f ca="1">VLOOKUP($B74,$P:R,3,FALSE)</f>
        <v>Sutton</v>
      </c>
      <c r="P74" s="106">
        <f>Dashboard!J83</f>
        <v>-8.14892858608562</v>
      </c>
      <c r="Q74" s="91" t="str">
        <f>Dashboard!C83</f>
        <v>Kilburn</v>
      </c>
      <c r="R74" s="91" t="str">
        <f>Dashboard!A83</f>
        <v>Brent</v>
      </c>
    </row>
    <row r="75" spans="1:18">
      <c r="A75" s="87">
        <v>71</v>
      </c>
      <c r="B75" s="97">
        <f>LARGE(Dashboard!J$14:J$638,A75)</f>
        <v>8.76609492910194</v>
      </c>
      <c r="C75" s="89" t="str">
        <f ca="1">VLOOKUP($B75,$P:Q,2,FALSE)</f>
        <v>Church End</v>
      </c>
      <c r="D75" s="89" t="str">
        <f ca="1">VLOOKUP($B75,$P:R,3,FALSE)</f>
        <v>Redbridge</v>
      </c>
      <c r="P75" s="106">
        <f>Dashboard!J84</f>
        <v>-0.00583604037079</v>
      </c>
      <c r="Q75" s="91" t="str">
        <f>Dashboard!C84</f>
        <v>Mapesbury</v>
      </c>
      <c r="R75" s="91" t="str">
        <f>Dashboard!A84</f>
        <v>Brent</v>
      </c>
    </row>
    <row r="76" spans="1:18">
      <c r="A76" s="98">
        <v>72</v>
      </c>
      <c r="B76" s="99">
        <f>LARGE(Dashboard!J$14:J$638,A76)</f>
        <v>8.76211023759546</v>
      </c>
      <c r="C76" s="100" t="str">
        <f ca="1">VLOOKUP($B76,$P:Q,2,FALSE)</f>
        <v>Old Malden</v>
      </c>
      <c r="D76" s="100" t="str">
        <f ca="1">VLOOKUP($B76,$P:R,3,FALSE)</f>
        <v>Kingston upon Thames</v>
      </c>
      <c r="P76" s="106">
        <f>Dashboard!J85</f>
        <v>7.45214457896765</v>
      </c>
      <c r="Q76" s="91" t="str">
        <f>Dashboard!C85</f>
        <v>Northwick Park</v>
      </c>
      <c r="R76" s="91" t="str">
        <f>Dashboard!A85</f>
        <v>Brent</v>
      </c>
    </row>
    <row r="77" spans="1:18">
      <c r="A77" s="87">
        <v>73</v>
      </c>
      <c r="B77" s="97">
        <f>LARGE(Dashboard!J$14:J$638,A77)</f>
        <v>8.68334333305908</v>
      </c>
      <c r="C77" s="89" t="str">
        <f ca="1">VLOOKUP($B77,$P:Q,2,FALSE)</f>
        <v>Chessington South</v>
      </c>
      <c r="D77" s="89" t="str">
        <f ca="1">VLOOKUP($B77,$P:R,3,FALSE)</f>
        <v>Kingston upon Thames</v>
      </c>
      <c r="P77" s="106">
        <f>Dashboard!J86</f>
        <v>4.79814264504715</v>
      </c>
      <c r="Q77" s="91" t="str">
        <f>Dashboard!C86</f>
        <v>Preston</v>
      </c>
      <c r="R77" s="91" t="str">
        <f>Dashboard!A86</f>
        <v>Brent</v>
      </c>
    </row>
    <row r="78" spans="1:18">
      <c r="A78" s="98">
        <v>74</v>
      </c>
      <c r="B78" s="99">
        <f>LARGE(Dashboard!J$14:J$638,A78)</f>
        <v>8.65826461952413</v>
      </c>
      <c r="C78" s="100" t="str">
        <f ca="1">VLOOKUP($B78,$P:Q,2,FALSE)</f>
        <v>Mortlake and Barnes Common</v>
      </c>
      <c r="D78" s="100" t="str">
        <f ca="1">VLOOKUP($B78,$P:R,3,FALSE)</f>
        <v>Richmond upon Thames</v>
      </c>
      <c r="P78" s="106">
        <f>Dashboard!J87</f>
        <v>1.94961490507757</v>
      </c>
      <c r="Q78" s="91" t="str">
        <f>Dashboard!C87</f>
        <v>Queens Park</v>
      </c>
      <c r="R78" s="91" t="str">
        <f>Dashboard!A87</f>
        <v>Brent</v>
      </c>
    </row>
    <row r="79" spans="1:18">
      <c r="A79" s="87">
        <v>75</v>
      </c>
      <c r="B79" s="97">
        <f>LARGE(Dashboard!J$14:J$638,A79)</f>
        <v>8.58452522920993</v>
      </c>
      <c r="C79" s="89" t="str">
        <f ca="1">VLOOKUP($B79,$P:Q,2,FALSE)</f>
        <v>Fulwell and Hampton Hill</v>
      </c>
      <c r="D79" s="89" t="str">
        <f ca="1">VLOOKUP($B79,$P:R,3,FALSE)</f>
        <v>Richmond upon Thames</v>
      </c>
      <c r="P79" s="106">
        <f>Dashboard!J88</f>
        <v>4.71529915898772</v>
      </c>
      <c r="Q79" s="91" t="str">
        <f>Dashboard!C88</f>
        <v>Queensbury</v>
      </c>
      <c r="R79" s="91" t="str">
        <f>Dashboard!A88</f>
        <v>Brent</v>
      </c>
    </row>
    <row r="80" spans="1:18">
      <c r="A80" s="98">
        <v>76</v>
      </c>
      <c r="B80" s="99">
        <f>LARGE(Dashboard!J$14:J$638,A80)</f>
        <v>8.49379229415668</v>
      </c>
      <c r="C80" s="100" t="str">
        <f ca="1">VLOOKUP($B80,$P:Q,2,FALSE)</f>
        <v>Copers Cope</v>
      </c>
      <c r="D80" s="100" t="str">
        <f ca="1">VLOOKUP($B80,$P:R,3,FALSE)</f>
        <v>Bromley</v>
      </c>
      <c r="P80" s="106">
        <f>Dashboard!J89</f>
        <v>-3.69694797357591</v>
      </c>
      <c r="Q80" s="91" t="str">
        <f>Dashboard!C89</f>
        <v>Stonebridge</v>
      </c>
      <c r="R80" s="91" t="str">
        <f>Dashboard!A89</f>
        <v>Brent</v>
      </c>
    </row>
    <row r="81" spans="1:18">
      <c r="A81" s="87">
        <v>77</v>
      </c>
      <c r="B81" s="97">
        <f>LARGE(Dashboard!J$14:J$638,A81)</f>
        <v>8.47089317413595</v>
      </c>
      <c r="C81" s="89" t="str">
        <f ca="1">VLOOKUP($B81,$P:Q,2,FALSE)</f>
        <v>Emerson Park</v>
      </c>
      <c r="D81" s="89" t="str">
        <f ca="1">VLOOKUP($B81,$P:R,3,FALSE)</f>
        <v>Havering</v>
      </c>
      <c r="P81" s="106">
        <f>Dashboard!J90</f>
        <v>4.10172751126068</v>
      </c>
      <c r="Q81" s="91" t="str">
        <f>Dashboard!C90</f>
        <v>Sudbury</v>
      </c>
      <c r="R81" s="91" t="str">
        <f>Dashboard!A90</f>
        <v>Brent</v>
      </c>
    </row>
    <row r="82" spans="1:18">
      <c r="A82" s="98">
        <v>78</v>
      </c>
      <c r="B82" s="99">
        <f>LARGE(Dashboard!J$14:J$638,A82)</f>
        <v>8.45855377158522</v>
      </c>
      <c r="C82" s="100" t="str">
        <f ca="1">VLOOKUP($B82,$P:Q,2,FALSE)</f>
        <v>Balham</v>
      </c>
      <c r="D82" s="100" t="str">
        <f ca="1">VLOOKUP($B82,$P:R,3,FALSE)</f>
        <v>Wandsworth</v>
      </c>
      <c r="P82" s="106">
        <f>Dashboard!J91</f>
        <v>2.55927111599321</v>
      </c>
      <c r="Q82" s="91" t="str">
        <f>Dashboard!C91</f>
        <v>Tokyngton</v>
      </c>
      <c r="R82" s="91" t="str">
        <f>Dashboard!A91</f>
        <v>Brent</v>
      </c>
    </row>
    <row r="83" spans="1:18">
      <c r="A83" s="87">
        <v>79</v>
      </c>
      <c r="B83" s="97">
        <f>LARGE(Dashboard!J$14:J$638,A83)</f>
        <v>8.42806636516948</v>
      </c>
      <c r="C83" s="89" t="str">
        <f ca="1">VLOOKUP($B83,$P:Q,2,FALSE)</f>
        <v>Northfield</v>
      </c>
      <c r="D83" s="89" t="str">
        <f ca="1">VLOOKUP($B83,$P:R,3,FALSE)</f>
        <v>Ealing</v>
      </c>
      <c r="P83" s="106">
        <f>Dashboard!J92</f>
        <v>0.0303468928152368</v>
      </c>
      <c r="Q83" s="91" t="str">
        <f>Dashboard!C92</f>
        <v>Welsh Harp</v>
      </c>
      <c r="R83" s="91" t="str">
        <f>Dashboard!A92</f>
        <v>Brent</v>
      </c>
    </row>
    <row r="84" spans="1:18">
      <c r="A84" s="98">
        <v>80</v>
      </c>
      <c r="B84" s="99">
        <f>LARGE(Dashboard!J$14:J$638,A84)</f>
        <v>8.3926551800203</v>
      </c>
      <c r="C84" s="100" t="str">
        <f ca="1">VLOOKUP($B84,$P:Q,2,FALSE)</f>
        <v>Alexandra</v>
      </c>
      <c r="D84" s="100" t="str">
        <f ca="1">VLOOKUP($B84,$P:R,3,FALSE)</f>
        <v>Kingston upon Thames</v>
      </c>
      <c r="P84" s="106">
        <f>Dashboard!J93</f>
        <v>0.875812588036051</v>
      </c>
      <c r="Q84" s="91" t="str">
        <f>Dashboard!C93</f>
        <v>Wembley Central</v>
      </c>
      <c r="R84" s="91" t="str">
        <f>Dashboard!A93</f>
        <v>Brent</v>
      </c>
    </row>
    <row r="85" spans="1:18">
      <c r="A85" s="87">
        <v>81</v>
      </c>
      <c r="B85" s="97">
        <f>LARGE(Dashboard!J$14:J$638,A85)</f>
        <v>8.3818201236452</v>
      </c>
      <c r="C85" s="89" t="str">
        <f ca="1">VLOOKUP($B85,$P:Q,2,FALSE)</f>
        <v>Harrow on the Hill</v>
      </c>
      <c r="D85" s="89" t="str">
        <f ca="1">VLOOKUP($B85,$P:R,3,FALSE)</f>
        <v>Harrow</v>
      </c>
      <c r="P85" s="106">
        <f>Dashboard!J94</f>
        <v>-3.7588101999907</v>
      </c>
      <c r="Q85" s="91" t="str">
        <f>Dashboard!C94</f>
        <v>Willesden Green</v>
      </c>
      <c r="R85" s="91" t="str">
        <f>Dashboard!A94</f>
        <v>Brent</v>
      </c>
    </row>
    <row r="86" spans="1:18">
      <c r="A86" s="98">
        <v>82</v>
      </c>
      <c r="B86" s="99">
        <f>LARGE(Dashboard!J$14:J$638,A86)</f>
        <v>8.30770812412234</v>
      </c>
      <c r="C86" s="100" t="str">
        <f ca="1">VLOOKUP($B86,$P:Q,2,FALSE)</f>
        <v>Grange</v>
      </c>
      <c r="D86" s="100" t="str">
        <f ca="1">VLOOKUP($B86,$P:R,3,FALSE)</f>
        <v>Enfield</v>
      </c>
      <c r="P86" s="106">
        <f>Dashboard!J95</f>
        <v>10.1798410075936</v>
      </c>
      <c r="Q86" s="91" t="str">
        <f>Dashboard!C95</f>
        <v>Bickley</v>
      </c>
      <c r="R86" s="91" t="str">
        <f>Dashboard!A95</f>
        <v>Bromley</v>
      </c>
    </row>
    <row r="87" spans="1:18">
      <c r="A87" s="87">
        <v>83</v>
      </c>
      <c r="B87" s="97">
        <f>LARGE(Dashboard!J$14:J$638,A87)</f>
        <v>8.29398069447118</v>
      </c>
      <c r="C87" s="89" t="str">
        <f ca="1">VLOOKUP($B87,$P:Q,2,FALSE)</f>
        <v>Uxbridge North</v>
      </c>
      <c r="D87" s="89" t="str">
        <f ca="1">VLOOKUP($B87,$P:R,3,FALSE)</f>
        <v>Hillingdon</v>
      </c>
      <c r="P87" s="106">
        <f>Dashboard!J96</f>
        <v>13.0614083307899</v>
      </c>
      <c r="Q87" s="91" t="str">
        <f>Dashboard!C96</f>
        <v>Biggin Hill</v>
      </c>
      <c r="R87" s="91" t="str">
        <f>Dashboard!A96</f>
        <v>Bromley</v>
      </c>
    </row>
    <row r="88" spans="1:18">
      <c r="A88" s="98">
        <v>84</v>
      </c>
      <c r="B88" s="99">
        <f>LARGE(Dashboard!J$14:J$638,A88)</f>
        <v>8.29271215476406</v>
      </c>
      <c r="C88" s="100" t="str">
        <f ca="1">VLOOKUP($B88,$P:Q,2,FALSE)</f>
        <v>Cavendish</v>
      </c>
      <c r="D88" s="100" t="str">
        <f ca="1">VLOOKUP($B88,$P:R,3,FALSE)</f>
        <v>Hillingdon</v>
      </c>
      <c r="P88" s="106">
        <f>Dashboard!J97</f>
        <v>6.19044381561575</v>
      </c>
      <c r="Q88" s="91" t="str">
        <f>Dashboard!C97</f>
        <v>Bromley Common and Keston</v>
      </c>
      <c r="R88" s="91" t="str">
        <f>Dashboard!A97</f>
        <v>Bromley</v>
      </c>
    </row>
    <row r="89" spans="1:18">
      <c r="A89" s="87">
        <v>85</v>
      </c>
      <c r="B89" s="97">
        <f>LARGE(Dashboard!J$14:J$638,A89)</f>
        <v>8.2671787908771</v>
      </c>
      <c r="C89" s="89" t="str">
        <f ca="1">VLOOKUP($B89,$P:Q,2,FALSE)</f>
        <v>Brompton</v>
      </c>
      <c r="D89" s="89" t="str">
        <f ca="1">VLOOKUP($B89,$P:R,3,FALSE)</f>
        <v>Kensington and Chelsea</v>
      </c>
      <c r="P89" s="106">
        <f>Dashboard!J98</f>
        <v>5.4148728331971</v>
      </c>
      <c r="Q89" s="91" t="str">
        <f>Dashboard!C98</f>
        <v>Bromley Town</v>
      </c>
      <c r="R89" s="91" t="str">
        <f>Dashboard!A98</f>
        <v>Bromley</v>
      </c>
    </row>
    <row r="90" spans="1:18">
      <c r="A90" s="98">
        <v>86</v>
      </c>
      <c r="B90" s="99">
        <f>LARGE(Dashboard!J$14:J$638,A90)</f>
        <v>8.20197541403844</v>
      </c>
      <c r="C90" s="100" t="str">
        <f ca="1">VLOOKUP($B90,$P:Q,2,FALSE)</f>
        <v>Canons</v>
      </c>
      <c r="D90" s="100" t="str">
        <f ca="1">VLOOKUP($B90,$P:R,3,FALSE)</f>
        <v>Harrow</v>
      </c>
      <c r="P90" s="106">
        <f>Dashboard!J99</f>
        <v>13.0491187614543</v>
      </c>
      <c r="Q90" s="91" t="str">
        <f>Dashboard!C99</f>
        <v>Chelsfield and Pratts Bottom</v>
      </c>
      <c r="R90" s="91" t="str">
        <f>Dashboard!A99</f>
        <v>Bromley</v>
      </c>
    </row>
    <row r="91" spans="1:18">
      <c r="A91" s="87">
        <v>87</v>
      </c>
      <c r="B91" s="97">
        <f>LARGE(Dashboard!J$14:J$638,A91)</f>
        <v>8.15728934714662</v>
      </c>
      <c r="C91" s="89" t="str">
        <f ca="1">VLOOKUP($B91,$P:Q,2,FALSE)</f>
        <v>Surbiton Hill</v>
      </c>
      <c r="D91" s="89" t="str">
        <f ca="1">VLOOKUP($B91,$P:R,3,FALSE)</f>
        <v>Kingston upon Thames</v>
      </c>
      <c r="P91" s="106">
        <f>Dashboard!J100</f>
        <v>10.2870145274224</v>
      </c>
      <c r="Q91" s="91" t="str">
        <f>Dashboard!C100</f>
        <v>Chislehurst</v>
      </c>
      <c r="R91" s="91" t="str">
        <f>Dashboard!A100</f>
        <v>Bromley</v>
      </c>
    </row>
    <row r="92" spans="1:18">
      <c r="A92" s="98">
        <v>88</v>
      </c>
      <c r="B92" s="99">
        <f>LARGE(Dashboard!J$14:J$638,A92)</f>
        <v>8.12160963347591</v>
      </c>
      <c r="C92" s="100" t="str">
        <f ca="1">VLOOKUP($B92,$P:Q,2,FALSE)</f>
        <v>Carshalton South and Clockhouse</v>
      </c>
      <c r="D92" s="100" t="str">
        <f ca="1">VLOOKUP($B92,$P:R,3,FALSE)</f>
        <v>Sutton</v>
      </c>
      <c r="P92" s="106">
        <f>Dashboard!J101</f>
        <v>5.04056755712119</v>
      </c>
      <c r="Q92" s="91" t="str">
        <f>Dashboard!C101</f>
        <v>Clock House</v>
      </c>
      <c r="R92" s="91" t="str">
        <f>Dashboard!A101</f>
        <v>Bromley</v>
      </c>
    </row>
    <row r="93" spans="1:18">
      <c r="A93" s="87">
        <v>89</v>
      </c>
      <c r="B93" s="97">
        <f>LARGE(Dashboard!J$14:J$638,A93)</f>
        <v>8.12150452537886</v>
      </c>
      <c r="C93" s="89" t="str">
        <f ca="1">VLOOKUP($B93,$P:Q,2,FALSE)</f>
        <v>Grove</v>
      </c>
      <c r="D93" s="89" t="str">
        <f ca="1">VLOOKUP($B93,$P:R,3,FALSE)</f>
        <v>Kingston upon Thames</v>
      </c>
      <c r="P93" s="106">
        <f>Dashboard!J102</f>
        <v>8.49379229415668</v>
      </c>
      <c r="Q93" s="91" t="str">
        <f>Dashboard!C102</f>
        <v>Copers Cope</v>
      </c>
      <c r="R93" s="91" t="str">
        <f>Dashboard!A102</f>
        <v>Bromley</v>
      </c>
    </row>
    <row r="94" spans="1:18">
      <c r="A94" s="98">
        <v>90</v>
      </c>
      <c r="B94" s="99">
        <f>LARGE(Dashboard!J$14:J$638,A94)</f>
        <v>8.10810035981612</v>
      </c>
      <c r="C94" s="100" t="str">
        <f ca="1">VLOOKUP($B94,$P:Q,2,FALSE)</f>
        <v>Holland</v>
      </c>
      <c r="D94" s="100" t="str">
        <f ca="1">VLOOKUP($B94,$P:R,3,FALSE)</f>
        <v>Kensington and Chelsea</v>
      </c>
      <c r="P94" s="106">
        <f>Dashboard!J103</f>
        <v>2.84311721228244</v>
      </c>
      <c r="Q94" s="91" t="str">
        <f>Dashboard!C103</f>
        <v>Cray Valley East</v>
      </c>
      <c r="R94" s="91" t="str">
        <f>Dashboard!A103</f>
        <v>Bromley</v>
      </c>
    </row>
    <row r="95" spans="1:18">
      <c r="A95" s="87">
        <v>91</v>
      </c>
      <c r="B95" s="97">
        <f>LARGE(Dashboard!J$14:J$638,A95)</f>
        <v>8.09638855738115</v>
      </c>
      <c r="C95" s="89" t="str">
        <f ca="1">VLOOKUP($B95,$P:Q,2,FALSE)</f>
        <v>High Barnet</v>
      </c>
      <c r="D95" s="89" t="str">
        <f ca="1">VLOOKUP($B95,$P:R,3,FALSE)</f>
        <v>Barnet</v>
      </c>
      <c r="P95" s="106">
        <f>Dashboard!J104</f>
        <v>2.86312489399968</v>
      </c>
      <c r="Q95" s="91" t="str">
        <f>Dashboard!C104</f>
        <v>Cray Valley West</v>
      </c>
      <c r="R95" s="91" t="str">
        <f>Dashboard!A104</f>
        <v>Bromley</v>
      </c>
    </row>
    <row r="96" spans="1:18">
      <c r="A96" s="98">
        <v>92</v>
      </c>
      <c r="B96" s="99">
        <f>LARGE(Dashboard!J$14:J$638,A96)</f>
        <v>8.08399786875593</v>
      </c>
      <c r="C96" s="100" t="str">
        <f ca="1">VLOOKUP($B96,$P:Q,2,FALSE)</f>
        <v>St Mark's</v>
      </c>
      <c r="D96" s="100" t="str">
        <f ca="1">VLOOKUP($B96,$P:R,3,FALSE)</f>
        <v>Kingston upon Thames</v>
      </c>
      <c r="P96" s="106">
        <f>Dashboard!J105</f>
        <v>-3.19177482224001</v>
      </c>
      <c r="Q96" s="91" t="str">
        <f>Dashboard!C105</f>
        <v>Crystal Palace</v>
      </c>
      <c r="R96" s="91" t="str">
        <f>Dashboard!A105</f>
        <v>Bromley</v>
      </c>
    </row>
    <row r="97" spans="1:18">
      <c r="A97" s="87">
        <v>93</v>
      </c>
      <c r="B97" s="97">
        <f>LARGE(Dashboard!J$14:J$638,A97)</f>
        <v>8.04243595029288</v>
      </c>
      <c r="C97" s="89" t="str">
        <f ca="1">VLOOKUP($B97,$P:Q,2,FALSE)</f>
        <v>Tolworth and Hook Rise</v>
      </c>
      <c r="D97" s="89" t="str">
        <f ca="1">VLOOKUP($B97,$P:R,3,FALSE)</f>
        <v>Kingston upon Thames</v>
      </c>
      <c r="P97" s="106">
        <f>Dashboard!J106</f>
        <v>6.80271288782395</v>
      </c>
      <c r="Q97" s="91" t="str">
        <f>Dashboard!C106</f>
        <v>Darwin</v>
      </c>
      <c r="R97" s="91" t="str">
        <f>Dashboard!A106</f>
        <v>Bromley</v>
      </c>
    </row>
    <row r="98" spans="1:18">
      <c r="A98" s="98">
        <v>94</v>
      </c>
      <c r="B98" s="99">
        <f>LARGE(Dashboard!J$14:J$638,A98)</f>
        <v>7.95545010642532</v>
      </c>
      <c r="C98" s="100" t="str">
        <f ca="1">VLOOKUP($B98,$P:Q,2,FALSE)</f>
        <v>Fairfield</v>
      </c>
      <c r="D98" s="100" t="str">
        <f ca="1">VLOOKUP($B98,$P:R,3,FALSE)</f>
        <v>Wandsworth</v>
      </c>
      <c r="P98" s="106">
        <f>Dashboard!J107</f>
        <v>11.5242104824571</v>
      </c>
      <c r="Q98" s="91" t="str">
        <f>Dashboard!C107</f>
        <v>Farnborough and Crofton</v>
      </c>
      <c r="R98" s="91" t="str">
        <f>Dashboard!A107</f>
        <v>Bromley</v>
      </c>
    </row>
    <row r="99" spans="1:18">
      <c r="A99" s="87">
        <v>95</v>
      </c>
      <c r="B99" s="97">
        <f>LARGE(Dashboard!J$14:J$638,A99)</f>
        <v>7.92823277924221</v>
      </c>
      <c r="C99" s="89" t="str">
        <f ca="1">VLOOKUP($B99,$P:Q,2,FALSE)</f>
        <v>Finchley Church End</v>
      </c>
      <c r="D99" s="89" t="str">
        <f ca="1">VLOOKUP($B99,$P:R,3,FALSE)</f>
        <v>Barnet</v>
      </c>
      <c r="P99" s="106">
        <f>Dashboard!J108</f>
        <v>10.1554017135588</v>
      </c>
      <c r="Q99" s="91" t="str">
        <f>Dashboard!C108</f>
        <v>Hayes and Coney Hall</v>
      </c>
      <c r="R99" s="91" t="str">
        <f>Dashboard!A108</f>
        <v>Bromley</v>
      </c>
    </row>
    <row r="100" spans="1:18">
      <c r="A100" s="98">
        <v>96</v>
      </c>
      <c r="B100" s="99">
        <f>LARGE(Dashboard!J$14:J$638,A100)</f>
        <v>7.90876264711546</v>
      </c>
      <c r="C100" s="100" t="str">
        <f ca="1">VLOOKUP($B100,$P:Q,2,FALSE)</f>
        <v>Headstone South</v>
      </c>
      <c r="D100" s="100" t="str">
        <f ca="1">VLOOKUP($B100,$P:R,3,FALSE)</f>
        <v>Harrow</v>
      </c>
      <c r="P100" s="106">
        <f>Dashboard!J109</f>
        <v>8.8580273848367</v>
      </c>
      <c r="Q100" s="91" t="str">
        <f>Dashboard!C109</f>
        <v>Kelsey and Eden Park</v>
      </c>
      <c r="R100" s="91" t="str">
        <f>Dashboard!A109</f>
        <v>Bromley</v>
      </c>
    </row>
    <row r="101" spans="1:18">
      <c r="A101" s="87">
        <v>97</v>
      </c>
      <c r="B101" s="97">
        <f>LARGE(Dashboard!J$14:J$638,A101)</f>
        <v>7.89625818583194</v>
      </c>
      <c r="C101" s="89" t="str">
        <f ca="1">VLOOKUP($B101,$P:Q,2,FALSE)</f>
        <v>Highlands</v>
      </c>
      <c r="D101" s="89" t="str">
        <f ca="1">VLOOKUP($B101,$P:R,3,FALSE)</f>
        <v>Enfield</v>
      </c>
      <c r="P101" s="106">
        <f>Dashboard!J110</f>
        <v>0.160345467969208</v>
      </c>
      <c r="Q101" s="91" t="str">
        <f>Dashboard!C110</f>
        <v>Mottingham and Chislehurst North</v>
      </c>
      <c r="R101" s="91" t="str">
        <f>Dashboard!A110</f>
        <v>Bromley</v>
      </c>
    </row>
    <row r="102" spans="1:18">
      <c r="A102" s="98">
        <v>98</v>
      </c>
      <c r="B102" s="99">
        <f>LARGE(Dashboard!J$14:J$638,A102)</f>
        <v>7.87823719706804</v>
      </c>
      <c r="C102" s="100" t="str">
        <f ca="1">VLOOKUP($B102,$P:Q,2,FALSE)</f>
        <v>Abbey</v>
      </c>
      <c r="D102" s="100" t="str">
        <f ca="1">VLOOKUP($B102,$P:R,3,FALSE)</f>
        <v>Merton</v>
      </c>
      <c r="P102" s="106">
        <f>Dashboard!J111</f>
        <v>7.82398464109593</v>
      </c>
      <c r="Q102" s="91" t="str">
        <f>Dashboard!C111</f>
        <v>Orpington</v>
      </c>
      <c r="R102" s="91" t="str">
        <f>Dashboard!A111</f>
        <v>Bromley</v>
      </c>
    </row>
    <row r="103" spans="1:18">
      <c r="A103" s="87">
        <v>99</v>
      </c>
      <c r="B103" s="97">
        <f>LARGE(Dashboard!J$14:J$638,A103)</f>
        <v>7.85115177862533</v>
      </c>
      <c r="C103" s="89" t="str">
        <f ca="1">VLOOKUP($B103,$P:Q,2,FALSE)</f>
        <v>West Twickenham</v>
      </c>
      <c r="D103" s="89" t="str">
        <f ca="1">VLOOKUP($B103,$P:R,3,FALSE)</f>
        <v>Richmond upon Thames</v>
      </c>
      <c r="P103" s="106">
        <f>Dashboard!J112</f>
        <v>-0.286383277100214</v>
      </c>
      <c r="Q103" s="91" t="str">
        <f>Dashboard!C112</f>
        <v>Penge and Cator</v>
      </c>
      <c r="R103" s="91" t="str">
        <f>Dashboard!A112</f>
        <v>Bromley</v>
      </c>
    </row>
    <row r="104" spans="1:18">
      <c r="A104" s="98">
        <v>100</v>
      </c>
      <c r="B104" s="99">
        <f>LARGE(Dashboard!J$14:J$638,A104)</f>
        <v>7.82398464109593</v>
      </c>
      <c r="C104" s="100" t="str">
        <f ca="1">VLOOKUP($B104,$P:Q,2,FALSE)</f>
        <v>Orpington</v>
      </c>
      <c r="D104" s="100" t="str">
        <f ca="1">VLOOKUP($B104,$P:R,3,FALSE)</f>
        <v>Bromley</v>
      </c>
      <c r="P104" s="106">
        <f>Dashboard!J113</f>
        <v>11.4720603104862</v>
      </c>
      <c r="Q104" s="91" t="str">
        <f>Dashboard!C113</f>
        <v>Petts Wood and Knoll</v>
      </c>
      <c r="R104" s="91" t="str">
        <f>Dashboard!A113</f>
        <v>Bromley</v>
      </c>
    </row>
    <row r="105" spans="1:18">
      <c r="A105" s="87">
        <v>101</v>
      </c>
      <c r="B105" s="97">
        <f>LARGE(Dashboard!J$14:J$638,A105)</f>
        <v>7.8021676400104</v>
      </c>
      <c r="C105" s="89" t="str">
        <f ca="1">VLOOKUP($B105,$P:Q,2,FALSE)</f>
        <v>Hylands</v>
      </c>
      <c r="D105" s="89" t="str">
        <f ca="1">VLOOKUP($B105,$P:R,3,FALSE)</f>
        <v>Havering</v>
      </c>
      <c r="P105" s="106">
        <f>Dashboard!J114</f>
        <v>4.29792762078236</v>
      </c>
      <c r="Q105" s="91" t="str">
        <f>Dashboard!C114</f>
        <v>Plaistow and Sundridge</v>
      </c>
      <c r="R105" s="91" t="str">
        <f>Dashboard!A114</f>
        <v>Bromley</v>
      </c>
    </row>
    <row r="106" spans="1:18">
      <c r="A106" s="98">
        <v>102</v>
      </c>
      <c r="B106" s="99">
        <f>LARGE(Dashboard!J$14:J$638,A106)</f>
        <v>7.75942243914215</v>
      </c>
      <c r="C106" s="100" t="str">
        <f ca="1">VLOOKUP($B106,$P:Q,2,FALSE)</f>
        <v>Village</v>
      </c>
      <c r="D106" s="100" t="str">
        <f ca="1">VLOOKUP($B106,$P:R,3,FALSE)</f>
        <v>Southwark</v>
      </c>
      <c r="P106" s="106">
        <f>Dashboard!J115</f>
        <v>11.6857859595843</v>
      </c>
      <c r="Q106" s="91" t="str">
        <f>Dashboard!C115</f>
        <v>Shortlands</v>
      </c>
      <c r="R106" s="91" t="str">
        <f>Dashboard!A115</f>
        <v>Bromley</v>
      </c>
    </row>
    <row r="107" spans="1:18">
      <c r="A107" s="87">
        <v>103</v>
      </c>
      <c r="B107" s="97">
        <f>LARGE(Dashboard!J$14:J$638,A107)</f>
        <v>7.74012416088123</v>
      </c>
      <c r="C107" s="89" t="str">
        <f ca="1">VLOOKUP($B107,$P:Q,2,FALSE)</f>
        <v>Marylebone High Street</v>
      </c>
      <c r="D107" s="89" t="str">
        <f ca="1">VLOOKUP($B107,$P:R,3,FALSE)</f>
        <v>Westminster</v>
      </c>
      <c r="P107" s="106">
        <f>Dashboard!J116</f>
        <v>9.03845031809496</v>
      </c>
      <c r="Q107" s="91" t="str">
        <f>Dashboard!C116</f>
        <v>West Wickham</v>
      </c>
      <c r="R107" s="91" t="str">
        <f>Dashboard!A116</f>
        <v>Bromley</v>
      </c>
    </row>
    <row r="108" spans="1:18">
      <c r="A108" s="98">
        <v>104</v>
      </c>
      <c r="B108" s="99">
        <f>LARGE(Dashboard!J$14:J$638,A108)</f>
        <v>7.69645153444867</v>
      </c>
      <c r="C108" s="100" t="str">
        <f ca="1">VLOOKUP($B108,$P:Q,2,FALSE)</f>
        <v>Cannon Hill</v>
      </c>
      <c r="D108" s="100" t="str">
        <f ca="1">VLOOKUP($B108,$P:R,3,FALSE)</f>
        <v>Merton</v>
      </c>
      <c r="P108" s="106">
        <f>Dashboard!J117</f>
        <v>4.15323259096794</v>
      </c>
      <c r="Q108" s="91" t="str">
        <f>Dashboard!C117</f>
        <v>Belsize</v>
      </c>
      <c r="R108" s="91" t="str">
        <f>Dashboard!A117</f>
        <v>Camden</v>
      </c>
    </row>
    <row r="109" spans="1:18">
      <c r="A109" s="87">
        <v>105</v>
      </c>
      <c r="B109" s="97">
        <f>LARGE(Dashboard!J$14:J$638,A109)</f>
        <v>7.65883225237027</v>
      </c>
      <c r="C109" s="89" t="str">
        <f ca="1">VLOOKUP($B109,$P:Q,2,FALSE)</f>
        <v>Upminster</v>
      </c>
      <c r="D109" s="89" t="str">
        <f ca="1">VLOOKUP($B109,$P:R,3,FALSE)</f>
        <v>Havering</v>
      </c>
      <c r="P109" s="106">
        <f>Dashboard!J118</f>
        <v>-0.159409164882672</v>
      </c>
      <c r="Q109" s="91" t="str">
        <f>Dashboard!C118</f>
        <v>Bloomsbury</v>
      </c>
      <c r="R109" s="91" t="str">
        <f>Dashboard!A118</f>
        <v>Camden</v>
      </c>
    </row>
    <row r="110" spans="1:18">
      <c r="A110" s="98">
        <v>106</v>
      </c>
      <c r="B110" s="99">
        <f>LARGE(Dashboard!J$14:J$638,A110)</f>
        <v>7.64291871677983</v>
      </c>
      <c r="C110" s="100" t="str">
        <f ca="1">VLOOKUP($B110,$P:Q,2,FALSE)</f>
        <v>Worcester Park</v>
      </c>
      <c r="D110" s="100" t="str">
        <f ca="1">VLOOKUP($B110,$P:R,3,FALSE)</f>
        <v>Sutton</v>
      </c>
      <c r="P110" s="106">
        <f>Dashboard!J119</f>
        <v>-0.714383770993882</v>
      </c>
      <c r="Q110" s="91" t="str">
        <f>Dashboard!C119</f>
        <v>Camden Town with Primrose Hill</v>
      </c>
      <c r="R110" s="91" t="str">
        <f>Dashboard!A119</f>
        <v>Camden</v>
      </c>
    </row>
    <row r="111" spans="1:18">
      <c r="A111" s="87">
        <v>107</v>
      </c>
      <c r="B111" s="97">
        <f>LARGE(Dashboard!J$14:J$638,A111)</f>
        <v>7.61855493411456</v>
      </c>
      <c r="C111" s="89" t="str">
        <f ca="1">VLOOKUP($B111,$P:Q,2,FALSE)</f>
        <v>Nonsuch</v>
      </c>
      <c r="D111" s="89" t="str">
        <f ca="1">VLOOKUP($B111,$P:R,3,FALSE)</f>
        <v>Sutton</v>
      </c>
      <c r="P111" s="106">
        <f>Dashboard!J120</f>
        <v>-5.23752298826777</v>
      </c>
      <c r="Q111" s="91" t="str">
        <f>Dashboard!C120</f>
        <v>Cantelowes</v>
      </c>
      <c r="R111" s="91" t="str">
        <f>Dashboard!A120</f>
        <v>Camden</v>
      </c>
    </row>
    <row r="112" spans="1:18">
      <c r="A112" s="98">
        <v>108</v>
      </c>
      <c r="B112" s="99">
        <f>LARGE(Dashboard!J$14:J$638,A112)</f>
        <v>7.59833865568998</v>
      </c>
      <c r="C112" s="100" t="str">
        <f ca="1">VLOOKUP($B112,$P:Q,2,FALSE)</f>
        <v>St Katharine's and Wapping</v>
      </c>
      <c r="D112" s="100" t="str">
        <f ca="1">VLOOKUP($B112,$P:R,3,FALSE)</f>
        <v>Tower Hamlets</v>
      </c>
      <c r="P112" s="106">
        <f>Dashboard!J121</f>
        <v>3.60666047307276</v>
      </c>
      <c r="Q112" s="91" t="str">
        <f>Dashboard!C121</f>
        <v>Fortune Green</v>
      </c>
      <c r="R112" s="91" t="str">
        <f>Dashboard!A121</f>
        <v>Camden</v>
      </c>
    </row>
    <row r="113" spans="1:18">
      <c r="A113" s="87">
        <v>109</v>
      </c>
      <c r="B113" s="97">
        <f>LARGE(Dashboard!J$14:J$638,A113)</f>
        <v>7.59272858440573</v>
      </c>
      <c r="C113" s="89" t="str">
        <f ca="1">VLOOKUP($B113,$P:Q,2,FALSE)</f>
        <v>North Richmond</v>
      </c>
      <c r="D113" s="89" t="str">
        <f ca="1">VLOOKUP($B113,$P:R,3,FALSE)</f>
        <v>Richmond upon Thames</v>
      </c>
      <c r="P113" s="106">
        <f>Dashboard!J122</f>
        <v>8.93858985654395</v>
      </c>
      <c r="Q113" s="91" t="str">
        <f>Dashboard!C122</f>
        <v>Frognal and Fitzjohns</v>
      </c>
      <c r="R113" s="91" t="str">
        <f>Dashboard!A122</f>
        <v>Camden</v>
      </c>
    </row>
    <row r="114" spans="1:18">
      <c r="A114" s="98">
        <v>110</v>
      </c>
      <c r="B114" s="99">
        <f>LARGE(Dashboard!J$14:J$638,A114)</f>
        <v>7.56729440026751</v>
      </c>
      <c r="C114" s="100" t="str">
        <f ca="1">VLOOKUP($B114,$P:Q,2,FALSE)</f>
        <v>Kenley</v>
      </c>
      <c r="D114" s="100" t="str">
        <f ca="1">VLOOKUP($B114,$P:R,3,FALSE)</f>
        <v>Croydon</v>
      </c>
      <c r="P114" s="106">
        <f>Dashboard!J123</f>
        <v>-3.65700918743361</v>
      </c>
      <c r="Q114" s="91" t="str">
        <f>Dashboard!C123</f>
        <v>Gospel Oak</v>
      </c>
      <c r="R114" s="91" t="str">
        <f>Dashboard!A123</f>
        <v>Camden</v>
      </c>
    </row>
    <row r="115" spans="1:18">
      <c r="A115" s="87">
        <v>111</v>
      </c>
      <c r="B115" s="97">
        <f>LARGE(Dashboard!J$14:J$638,A115)</f>
        <v>7.54077280270527</v>
      </c>
      <c r="C115" s="89" t="str">
        <f ca="1">VLOOKUP($B115,$P:Q,2,FALSE)</f>
        <v>Sidcup</v>
      </c>
      <c r="D115" s="89" t="str">
        <f ca="1">VLOOKUP($B115,$P:R,3,FALSE)</f>
        <v>Bexley</v>
      </c>
      <c r="P115" s="106">
        <f>Dashboard!J124</f>
        <v>9.23423230700602</v>
      </c>
      <c r="Q115" s="91" t="str">
        <f>Dashboard!C124</f>
        <v>Hampstead Town</v>
      </c>
      <c r="R115" s="91" t="str">
        <f>Dashboard!A124</f>
        <v>Camden</v>
      </c>
    </row>
    <row r="116" spans="1:18">
      <c r="A116" s="98">
        <v>112</v>
      </c>
      <c r="B116" s="99">
        <f>LARGE(Dashboard!J$14:J$638,A116)</f>
        <v>7.45214457896765</v>
      </c>
      <c r="C116" s="100" t="str">
        <f ca="1">VLOOKUP($B116,$P:Q,2,FALSE)</f>
        <v>Northwick Park</v>
      </c>
      <c r="D116" s="100" t="str">
        <f ca="1">VLOOKUP($B116,$P:R,3,FALSE)</f>
        <v>Brent</v>
      </c>
      <c r="P116" s="106">
        <f>Dashboard!J125</f>
        <v>-5.43086644161374</v>
      </c>
      <c r="Q116" s="91" t="str">
        <f>Dashboard!C125</f>
        <v>Haverstock</v>
      </c>
      <c r="R116" s="91" t="str">
        <f>Dashboard!A125</f>
        <v>Camden</v>
      </c>
    </row>
    <row r="117" spans="1:18">
      <c r="A117" s="87">
        <v>113</v>
      </c>
      <c r="B117" s="97">
        <f>LARGE(Dashboard!J$14:J$638,A117)</f>
        <v>7.44311905786559</v>
      </c>
      <c r="C117" s="89" t="str">
        <f ca="1">VLOOKUP($B117,$P:Q,2,FALSE)</f>
        <v>Heathfield</v>
      </c>
      <c r="D117" s="89" t="str">
        <f ca="1">VLOOKUP($B117,$P:R,3,FALSE)</f>
        <v>Croydon</v>
      </c>
      <c r="P117" s="106">
        <f>Dashboard!J126</f>
        <v>0.448119735561109</v>
      </c>
      <c r="Q117" s="91" t="str">
        <f>Dashboard!C126</f>
        <v>Highgate</v>
      </c>
      <c r="R117" s="91" t="str">
        <f>Dashboard!A126</f>
        <v>Camden</v>
      </c>
    </row>
    <row r="118" spans="1:18">
      <c r="A118" s="98">
        <v>114</v>
      </c>
      <c r="B118" s="99">
        <f>LARGE(Dashboard!J$14:J$638,A118)</f>
        <v>7.439923641408</v>
      </c>
      <c r="C118" s="100" t="str">
        <f ca="1">VLOOKUP($B118,$P:Q,2,FALSE)</f>
        <v>Chiswick Riverside</v>
      </c>
      <c r="D118" s="100" t="str">
        <f ca="1">VLOOKUP($B118,$P:R,3,FALSE)</f>
        <v>Hounslow</v>
      </c>
      <c r="P118" s="106">
        <f>Dashboard!J127</f>
        <v>-2.11760764841051</v>
      </c>
      <c r="Q118" s="91" t="str">
        <f>Dashboard!C127</f>
        <v>Holborn and Covent Garden</v>
      </c>
      <c r="R118" s="91" t="str">
        <f>Dashboard!A127</f>
        <v>Camden</v>
      </c>
    </row>
    <row r="119" spans="1:18">
      <c r="A119" s="87">
        <v>115</v>
      </c>
      <c r="B119" s="97">
        <f>LARGE(Dashboard!J$14:J$638,A119)</f>
        <v>7.43450404813117</v>
      </c>
      <c r="C119" s="89" t="str">
        <f ca="1">VLOOKUP($B119,$P:Q,2,FALSE)</f>
        <v>Wanstead</v>
      </c>
      <c r="D119" s="89" t="str">
        <f ca="1">VLOOKUP($B119,$P:R,3,FALSE)</f>
        <v>Redbridge</v>
      </c>
      <c r="P119" s="106">
        <f>Dashboard!J128</f>
        <v>-6.12842850437509</v>
      </c>
      <c r="Q119" s="91" t="str">
        <f>Dashboard!C128</f>
        <v>Kentish Town</v>
      </c>
      <c r="R119" s="91" t="str">
        <f>Dashboard!A128</f>
        <v>Camden</v>
      </c>
    </row>
    <row r="120" spans="1:18">
      <c r="A120" s="98">
        <v>116</v>
      </c>
      <c r="B120" s="99">
        <f>LARGE(Dashboard!J$14:J$638,A120)</f>
        <v>7.36959154464731</v>
      </c>
      <c r="C120" s="100" t="str">
        <f ca="1">VLOOKUP($B120,$P:Q,2,FALSE)</f>
        <v>Perivale</v>
      </c>
      <c r="D120" s="100" t="str">
        <f ca="1">VLOOKUP($B120,$P:R,3,FALSE)</f>
        <v>Ealing</v>
      </c>
      <c r="P120" s="106">
        <f>Dashboard!J129</f>
        <v>-11.3365096121666</v>
      </c>
      <c r="Q120" s="91" t="str">
        <f>Dashboard!C129</f>
        <v>Kilburn</v>
      </c>
      <c r="R120" s="91" t="str">
        <f>Dashboard!A129</f>
        <v>Camden</v>
      </c>
    </row>
    <row r="121" spans="1:18">
      <c r="A121" s="87">
        <v>117</v>
      </c>
      <c r="B121" s="97">
        <f>LARGE(Dashboard!J$14:J$638,A121)</f>
        <v>7.33705772555643</v>
      </c>
      <c r="C121" s="89" t="str">
        <f ca="1">VLOOKUP($B121,$P:Q,2,FALSE)</f>
        <v>Lower Morden</v>
      </c>
      <c r="D121" s="89" t="str">
        <f ca="1">VLOOKUP($B121,$P:R,3,FALSE)</f>
        <v>Merton</v>
      </c>
      <c r="P121" s="106">
        <f>Dashboard!J130</f>
        <v>-5.32277497159117</v>
      </c>
      <c r="Q121" s="91" t="str">
        <f>Dashboard!C130</f>
        <v>King's Cross</v>
      </c>
      <c r="R121" s="91" t="str">
        <f>Dashboard!A130</f>
        <v>Camden</v>
      </c>
    </row>
    <row r="122" spans="1:18">
      <c r="A122" s="98">
        <v>118</v>
      </c>
      <c r="B122" s="99">
        <f>LARGE(Dashboard!J$14:J$638,A122)</f>
        <v>7.30996229453136</v>
      </c>
      <c r="C122" s="100" t="str">
        <f ca="1">VLOOKUP($B122,$P:Q,2,FALSE)</f>
        <v>Shirley</v>
      </c>
      <c r="D122" s="100" t="str">
        <f ca="1">VLOOKUP($B122,$P:R,3,FALSE)</f>
        <v>Croydon</v>
      </c>
      <c r="P122" s="106">
        <f>Dashboard!J131</f>
        <v>-4.95964603349535</v>
      </c>
      <c r="Q122" s="91" t="str">
        <f>Dashboard!C131</f>
        <v>Regent's Park</v>
      </c>
      <c r="R122" s="91" t="str">
        <f>Dashboard!A131</f>
        <v>Camden</v>
      </c>
    </row>
    <row r="123" spans="1:18">
      <c r="A123" s="87">
        <v>119</v>
      </c>
      <c r="B123" s="97">
        <f>LARGE(Dashboard!J$14:J$638,A123)</f>
        <v>7.30729696916563</v>
      </c>
      <c r="C123" s="89" t="str">
        <f ca="1">VLOOKUP($B123,$P:Q,2,FALSE)</f>
        <v>Southfields</v>
      </c>
      <c r="D123" s="89" t="str">
        <f ca="1">VLOOKUP($B123,$P:R,3,FALSE)</f>
        <v>Wandsworth</v>
      </c>
      <c r="P123" s="106">
        <f>Dashboard!J132</f>
        <v>1.4758683210337</v>
      </c>
      <c r="Q123" s="91" t="str">
        <f>Dashboard!C132</f>
        <v>St Pancras and Somers Town</v>
      </c>
      <c r="R123" s="91" t="str">
        <f>Dashboard!A132</f>
        <v>Camden</v>
      </c>
    </row>
    <row r="124" spans="1:18">
      <c r="A124" s="98">
        <v>120</v>
      </c>
      <c r="B124" s="99">
        <f>LARGE(Dashboard!J$14:J$638,A124)</f>
        <v>7.29306929573397</v>
      </c>
      <c r="C124" s="100" t="str">
        <f ca="1">VLOOKUP($B124,$P:Q,2,FALSE)</f>
        <v>Manor</v>
      </c>
      <c r="D124" s="100" t="str">
        <f ca="1">VLOOKUP($B124,$P:R,3,FALSE)</f>
        <v>Hillingdon</v>
      </c>
      <c r="P124" s="106">
        <f>Dashboard!J133</f>
        <v>4.65613074806827</v>
      </c>
      <c r="Q124" s="91" t="str">
        <f>Dashboard!C133</f>
        <v>Swiss Cottage</v>
      </c>
      <c r="R124" s="91" t="str">
        <f>Dashboard!A133</f>
        <v>Camden</v>
      </c>
    </row>
    <row r="125" spans="1:18">
      <c r="A125" s="87">
        <v>121</v>
      </c>
      <c r="B125" s="97">
        <f>LARGE(Dashboard!J$14:J$638,A125)</f>
        <v>7.2854096944903</v>
      </c>
      <c r="C125" s="89" t="str">
        <f ca="1">VLOOKUP($B125,$P:Q,2,FALSE)</f>
        <v>Highgate</v>
      </c>
      <c r="D125" s="89" t="str">
        <f ca="1">VLOOKUP($B125,$P:R,3,FALSE)</f>
        <v>Haringey</v>
      </c>
      <c r="P125" s="106">
        <f>Dashboard!J134</f>
        <v>-1.30667205043432</v>
      </c>
      <c r="Q125" s="91" t="str">
        <f>Dashboard!C134</f>
        <v>West Hampstead</v>
      </c>
      <c r="R125" s="91" t="str">
        <f>Dashboard!A134</f>
        <v>Camden</v>
      </c>
    </row>
    <row r="126" spans="1:18">
      <c r="A126" s="98">
        <v>122</v>
      </c>
      <c r="B126" s="99">
        <f>LARGE(Dashboard!J$14:J$638,A126)</f>
        <v>7.27337942760965</v>
      </c>
      <c r="C126" s="100" t="str">
        <f ca="1">VLOOKUP($B126,$P:Q,2,FALSE)</f>
        <v>West Harrow</v>
      </c>
      <c r="D126" s="100" t="str">
        <f ca="1">VLOOKUP($B126,$P:R,3,FALSE)</f>
        <v>Harrow</v>
      </c>
      <c r="P126" s="106">
        <f>Dashboard!J135</f>
        <v>0.110531746358178</v>
      </c>
      <c r="Q126" s="91" t="str">
        <f>Dashboard!C135</f>
        <v>Addiscombe</v>
      </c>
      <c r="R126" s="91" t="str">
        <f>Dashboard!A135</f>
        <v>Croydon</v>
      </c>
    </row>
    <row r="127" spans="1:18">
      <c r="A127" s="87">
        <v>123</v>
      </c>
      <c r="B127" s="97">
        <f>LARGE(Dashboard!J$14:J$638,A127)</f>
        <v>7.25492387309893</v>
      </c>
      <c r="C127" s="89" t="str">
        <f ca="1">VLOOKUP($B127,$P:Q,2,FALSE)</f>
        <v>East Barnet</v>
      </c>
      <c r="D127" s="89" t="str">
        <f ca="1">VLOOKUP($B127,$P:R,3,FALSE)</f>
        <v>Barnet</v>
      </c>
      <c r="P127" s="106">
        <f>Dashboard!J136</f>
        <v>2.44326028790896</v>
      </c>
      <c r="Q127" s="91" t="str">
        <f>Dashboard!C136</f>
        <v>Ashburton</v>
      </c>
      <c r="R127" s="91" t="str">
        <f>Dashboard!A136</f>
        <v>Croydon</v>
      </c>
    </row>
    <row r="128" spans="1:18">
      <c r="A128" s="98">
        <v>124</v>
      </c>
      <c r="B128" s="99">
        <f>LARGE(Dashboard!J$14:J$638,A128)</f>
        <v>7.23480159496535</v>
      </c>
      <c r="C128" s="100" t="str">
        <f ca="1">VLOOKUP($B128,$P:Q,2,FALSE)</f>
        <v>Sutton West</v>
      </c>
      <c r="D128" s="100" t="str">
        <f ca="1">VLOOKUP($B128,$P:R,3,FALSE)</f>
        <v>Sutton</v>
      </c>
      <c r="P128" s="106">
        <f>Dashboard!J137</f>
        <v>-0.741758251269448</v>
      </c>
      <c r="Q128" s="91" t="str">
        <f>Dashboard!C137</f>
        <v>Bensham Manor</v>
      </c>
      <c r="R128" s="91" t="str">
        <f>Dashboard!A137</f>
        <v>Croydon</v>
      </c>
    </row>
    <row r="129" spans="1:18">
      <c r="A129" s="87">
        <v>125</v>
      </c>
      <c r="B129" s="97">
        <f>LARGE(Dashboard!J$14:J$638,A129)</f>
        <v>7.23241460810776</v>
      </c>
      <c r="C129" s="89" t="str">
        <f ca="1">VLOOKUP($B129,$P:Q,2,FALSE)</f>
        <v>Palace Riverside</v>
      </c>
      <c r="D129" s="89" t="str">
        <f ca="1">VLOOKUP($B129,$P:R,3,FALSE)</f>
        <v>Hammersmith and Fulham</v>
      </c>
      <c r="P129" s="106">
        <f>Dashboard!J138</f>
        <v>-2.13088675820546</v>
      </c>
      <c r="Q129" s="91" t="str">
        <f>Dashboard!C138</f>
        <v>Broad Green</v>
      </c>
      <c r="R129" s="91" t="str">
        <f>Dashboard!A138</f>
        <v>Croydon</v>
      </c>
    </row>
    <row r="130" spans="1:18">
      <c r="A130" s="98">
        <v>126</v>
      </c>
      <c r="B130" s="99">
        <f>LARGE(Dashboard!J$14:J$638,A130)</f>
        <v>7.18755687236464</v>
      </c>
      <c r="C130" s="100" t="str">
        <f ca="1">VLOOKUP($B130,$P:Q,2,FALSE)</f>
        <v>St Michael's</v>
      </c>
      <c r="D130" s="100" t="str">
        <f ca="1">VLOOKUP($B130,$P:R,3,FALSE)</f>
        <v>Bexley</v>
      </c>
      <c r="P130" s="106">
        <f>Dashboard!J139</f>
        <v>9.39692288177614</v>
      </c>
      <c r="Q130" s="91" t="str">
        <f>Dashboard!C139</f>
        <v>Coulsdon East</v>
      </c>
      <c r="R130" s="91" t="str">
        <f>Dashboard!A139</f>
        <v>Croydon</v>
      </c>
    </row>
    <row r="131" spans="1:18">
      <c r="A131" s="87">
        <v>127</v>
      </c>
      <c r="B131" s="97">
        <f>LARGE(Dashboard!J$14:J$638,A131)</f>
        <v>7.14010342469357</v>
      </c>
      <c r="C131" s="89" t="str">
        <f ca="1">VLOOKUP($B131,$P:Q,2,FALSE)</f>
        <v>Mill Hill</v>
      </c>
      <c r="D131" s="89" t="str">
        <f ca="1">VLOOKUP($B131,$P:R,3,FALSE)</f>
        <v>Barnet</v>
      </c>
      <c r="P131" s="106">
        <f>Dashboard!J140</f>
        <v>6.9931965172385</v>
      </c>
      <c r="Q131" s="91" t="str">
        <f>Dashboard!C140</f>
        <v>Coulsdon West</v>
      </c>
      <c r="R131" s="91" t="str">
        <f>Dashboard!A140</f>
        <v>Croydon</v>
      </c>
    </row>
    <row r="132" spans="1:18">
      <c r="A132" s="98">
        <v>128</v>
      </c>
      <c r="B132" s="99">
        <f>LARGE(Dashboard!J$14:J$638,A132)</f>
        <v>7.11523648077838</v>
      </c>
      <c r="C132" s="100" t="str">
        <f ca="1">VLOOKUP($B132,$P:Q,2,FALSE)</f>
        <v>Northwood Hills</v>
      </c>
      <c r="D132" s="100" t="str">
        <f ca="1">VLOOKUP($B132,$P:R,3,FALSE)</f>
        <v>Hillingdon</v>
      </c>
      <c r="P132" s="106">
        <f>Dashboard!J141</f>
        <v>5.52296399317101</v>
      </c>
      <c r="Q132" s="91" t="str">
        <f>Dashboard!C141</f>
        <v>Croham</v>
      </c>
      <c r="R132" s="91" t="str">
        <f>Dashboard!A141</f>
        <v>Croydon</v>
      </c>
    </row>
    <row r="133" spans="1:18">
      <c r="A133" s="87">
        <v>129</v>
      </c>
      <c r="B133" s="97">
        <f>LARGE(Dashboard!J$14:J$638,A133)</f>
        <v>7.06507037250677</v>
      </c>
      <c r="C133" s="89" t="str">
        <f ca="1">VLOOKUP($B133,$P:Q,2,FALSE)</f>
        <v>Ealing Broadway</v>
      </c>
      <c r="D133" s="89" t="str">
        <f ca="1">VLOOKUP($B133,$P:R,3,FALSE)</f>
        <v>Ealing</v>
      </c>
      <c r="P133" s="106">
        <f>Dashboard!J142</f>
        <v>5.20193769277326</v>
      </c>
      <c r="Q133" s="91" t="str">
        <f>Dashboard!C142</f>
        <v>Fairfield</v>
      </c>
      <c r="R133" s="91" t="str">
        <f>Dashboard!A142</f>
        <v>Croydon</v>
      </c>
    </row>
    <row r="134" spans="1:18">
      <c r="A134" s="98">
        <v>130</v>
      </c>
      <c r="B134" s="99">
        <f>LARGE(Dashboard!J$14:J$638,A134)</f>
        <v>7.05643412382689</v>
      </c>
      <c r="C134" s="100" t="str">
        <f ca="1">VLOOKUP($B134,$P:Q,2,FALSE)</f>
        <v>Raynes Park</v>
      </c>
      <c r="D134" s="100" t="str">
        <f ca="1">VLOOKUP($B134,$P:R,3,FALSE)</f>
        <v>Merton</v>
      </c>
      <c r="P134" s="106">
        <f>Dashboard!J143</f>
        <v>-3.96995131480848</v>
      </c>
      <c r="Q134" s="91" t="str">
        <f>Dashboard!C143</f>
        <v>Fieldway</v>
      </c>
      <c r="R134" s="91" t="str">
        <f>Dashboard!A143</f>
        <v>Croydon</v>
      </c>
    </row>
    <row r="135" spans="1:18">
      <c r="A135" s="87">
        <v>131</v>
      </c>
      <c r="B135" s="97">
        <f>LARGE(Dashboard!J$14:J$638,A135)</f>
        <v>7.04206359073793</v>
      </c>
      <c r="C135" s="89" t="str">
        <f ca="1">VLOOKUP($B135,$P:Q,2,FALSE)</f>
        <v>Abingdon</v>
      </c>
      <c r="D135" s="89" t="str">
        <f ca="1">VLOOKUP($B135,$P:R,3,FALSE)</f>
        <v>Kensington and Chelsea</v>
      </c>
      <c r="P135" s="106">
        <f>Dashboard!J144</f>
        <v>7.44311905786559</v>
      </c>
      <c r="Q135" s="91" t="str">
        <f>Dashboard!C144</f>
        <v>Heathfield</v>
      </c>
      <c r="R135" s="91" t="str">
        <f>Dashboard!A144</f>
        <v>Croydon</v>
      </c>
    </row>
    <row r="136" spans="1:18">
      <c r="A136" s="98">
        <v>132</v>
      </c>
      <c r="B136" s="99">
        <f>LARGE(Dashboard!J$14:J$638,A136)</f>
        <v>7.03353200126901</v>
      </c>
      <c r="C136" s="100" t="str">
        <f ca="1">VLOOKUP($B136,$P:Q,2,FALSE)</f>
        <v>Riverside</v>
      </c>
      <c r="D136" s="100" t="str">
        <f ca="1">VLOOKUP($B136,$P:R,3,FALSE)</f>
        <v>Southwark</v>
      </c>
      <c r="P136" s="106">
        <f>Dashboard!J145</f>
        <v>7.56729440026751</v>
      </c>
      <c r="Q136" s="91" t="str">
        <f>Dashboard!C145</f>
        <v>Kenley</v>
      </c>
      <c r="R136" s="91" t="str">
        <f>Dashboard!A145</f>
        <v>Croydon</v>
      </c>
    </row>
    <row r="137" spans="1:18">
      <c r="A137" s="87">
        <v>133</v>
      </c>
      <c r="B137" s="97">
        <f>LARGE(Dashboard!J$14:J$638,A137)</f>
        <v>6.9931965172385</v>
      </c>
      <c r="C137" s="89" t="str">
        <f ca="1">VLOOKUP($B137,$P:Q,2,FALSE)</f>
        <v>Coulsdon West</v>
      </c>
      <c r="D137" s="89" t="str">
        <f ca="1">VLOOKUP($B137,$P:R,3,FALSE)</f>
        <v>Croydon</v>
      </c>
      <c r="P137" s="106">
        <f>Dashboard!J146</f>
        <v>-0.00861110482847194</v>
      </c>
      <c r="Q137" s="91" t="str">
        <f>Dashboard!C146</f>
        <v>New Addington</v>
      </c>
      <c r="R137" s="91" t="str">
        <f>Dashboard!A146</f>
        <v>Croydon</v>
      </c>
    </row>
    <row r="138" spans="1:18">
      <c r="A138" s="98">
        <v>134</v>
      </c>
      <c r="B138" s="99">
        <f>LARGE(Dashboard!J$14:J$638,A138)</f>
        <v>6.99072921070062</v>
      </c>
      <c r="C138" s="100" t="str">
        <f ca="1">VLOOKUP($B138,$P:Q,2,FALSE)</f>
        <v>St James</v>
      </c>
      <c r="D138" s="100" t="str">
        <f ca="1">VLOOKUP($B138,$P:R,3,FALSE)</f>
        <v>Kingston upon Thames</v>
      </c>
      <c r="P138" s="106">
        <f>Dashboard!J147</f>
        <v>1.17323482264242</v>
      </c>
      <c r="Q138" s="91" t="str">
        <f>Dashboard!C147</f>
        <v>Norbury</v>
      </c>
      <c r="R138" s="91" t="str">
        <f>Dashboard!A147</f>
        <v>Croydon</v>
      </c>
    </row>
    <row r="139" spans="1:18">
      <c r="A139" s="87">
        <v>135</v>
      </c>
      <c r="B139" s="97">
        <f>LARGE(Dashboard!J$14:J$638,A139)</f>
        <v>6.96722377480162</v>
      </c>
      <c r="C139" s="89" t="str">
        <f ca="1">VLOOKUP($B139,$P:Q,2,FALSE)</f>
        <v>Blendon and Penhill</v>
      </c>
      <c r="D139" s="89" t="str">
        <f ca="1">VLOOKUP($B139,$P:R,3,FALSE)</f>
        <v>Bexley</v>
      </c>
      <c r="P139" s="106">
        <f>Dashboard!J148</f>
        <v>6.60553586285305</v>
      </c>
      <c r="Q139" s="91" t="str">
        <f>Dashboard!C148</f>
        <v>Purley</v>
      </c>
      <c r="R139" s="91" t="str">
        <f>Dashboard!A148</f>
        <v>Croydon</v>
      </c>
    </row>
    <row r="140" spans="1:18">
      <c r="A140" s="98">
        <v>136</v>
      </c>
      <c r="B140" s="99">
        <f>LARGE(Dashboard!J$14:J$638,A140)</f>
        <v>6.96343445329567</v>
      </c>
      <c r="C140" s="100" t="str">
        <f ca="1">VLOOKUP($B140,$P:Q,2,FALSE)</f>
        <v>Wandsworth Common</v>
      </c>
      <c r="D140" s="100" t="str">
        <f ca="1">VLOOKUP($B140,$P:R,3,FALSE)</f>
        <v>Wandsworth</v>
      </c>
      <c r="P140" s="106">
        <f>Dashboard!J149</f>
        <v>11.11104233998</v>
      </c>
      <c r="Q140" s="91" t="str">
        <f>Dashboard!C149</f>
        <v>Sanderstead</v>
      </c>
      <c r="R140" s="91" t="str">
        <f>Dashboard!A149</f>
        <v>Croydon</v>
      </c>
    </row>
    <row r="141" spans="1:18">
      <c r="A141" s="87">
        <v>137</v>
      </c>
      <c r="B141" s="97">
        <f>LARGE(Dashboard!J$14:J$638,A141)</f>
        <v>6.92311450606503</v>
      </c>
      <c r="C141" s="89" t="str">
        <f ca="1">VLOOKUP($B141,$P:Q,2,FALSE)</f>
        <v>Abbey Road</v>
      </c>
      <c r="D141" s="89" t="str">
        <f ca="1">VLOOKUP($B141,$P:R,3,FALSE)</f>
        <v>Westminster</v>
      </c>
      <c r="P141" s="106">
        <f>Dashboard!J150</f>
        <v>-7.15871534269236</v>
      </c>
      <c r="Q141" s="91" t="str">
        <f>Dashboard!C150</f>
        <v>Selhurst</v>
      </c>
      <c r="R141" s="91" t="str">
        <f>Dashboard!A150</f>
        <v>Croydon</v>
      </c>
    </row>
    <row r="142" spans="1:18">
      <c r="A142" s="98">
        <v>138</v>
      </c>
      <c r="B142" s="99">
        <f>LARGE(Dashboard!J$14:J$638,A142)</f>
        <v>6.91585295678042</v>
      </c>
      <c r="C142" s="100" t="str">
        <f ca="1">VLOOKUP($B142,$P:Q,2,FALSE)</f>
        <v>Crouch End</v>
      </c>
      <c r="D142" s="100" t="str">
        <f ca="1">VLOOKUP($B142,$P:R,3,FALSE)</f>
        <v>Haringey</v>
      </c>
      <c r="P142" s="106">
        <f>Dashboard!J151</f>
        <v>12.33649989286</v>
      </c>
      <c r="Q142" s="91" t="str">
        <f>Dashboard!C151</f>
        <v>Selsdon and Ballards</v>
      </c>
      <c r="R142" s="91" t="str">
        <f>Dashboard!A151</f>
        <v>Croydon</v>
      </c>
    </row>
    <row r="143" spans="1:18">
      <c r="A143" s="87">
        <v>139</v>
      </c>
      <c r="B143" s="97">
        <f>LARGE(Dashboard!J$14:J$638,A143)</f>
        <v>6.91452537582682</v>
      </c>
      <c r="C143" s="89" t="str">
        <f ca="1">VLOOKUP($B143,$P:Q,2,FALSE)</f>
        <v>Edgware</v>
      </c>
      <c r="D143" s="89" t="str">
        <f ca="1">VLOOKUP($B143,$P:R,3,FALSE)</f>
        <v>Barnet</v>
      </c>
      <c r="P143" s="106">
        <f>Dashboard!J152</f>
        <v>7.30996229453136</v>
      </c>
      <c r="Q143" s="91" t="str">
        <f>Dashboard!C152</f>
        <v>Shirley</v>
      </c>
      <c r="R143" s="91" t="str">
        <f>Dashboard!A152</f>
        <v>Croydon</v>
      </c>
    </row>
    <row r="144" spans="1:18">
      <c r="A144" s="98">
        <v>140</v>
      </c>
      <c r="B144" s="99">
        <f>LARGE(Dashboard!J$14:J$638,A144)</f>
        <v>6.90467210177377</v>
      </c>
      <c r="C144" s="100" t="str">
        <f ca="1">VLOOKUP($B144,$P:Q,2,FALSE)</f>
        <v>Feltham West</v>
      </c>
      <c r="D144" s="100" t="str">
        <f ca="1">VLOOKUP($B144,$P:R,3,FALSE)</f>
        <v>Hounslow</v>
      </c>
      <c r="P144" s="106">
        <f>Dashboard!J153</f>
        <v>-1.76087996436194</v>
      </c>
      <c r="Q144" s="91" t="str">
        <f>Dashboard!C153</f>
        <v>South Norwood</v>
      </c>
      <c r="R144" s="91" t="str">
        <f>Dashboard!A153</f>
        <v>Croydon</v>
      </c>
    </row>
    <row r="145" spans="1:18">
      <c r="A145" s="87">
        <v>141</v>
      </c>
      <c r="B145" s="97">
        <f>LARGE(Dashboard!J$14:J$638,A145)</f>
        <v>6.90098571064094</v>
      </c>
      <c r="C145" s="89" t="str">
        <f ca="1">VLOOKUP($B145,$P:Q,2,FALSE)</f>
        <v>Rayners Lane</v>
      </c>
      <c r="D145" s="89" t="str">
        <f ca="1">VLOOKUP($B145,$P:R,3,FALSE)</f>
        <v>Harrow</v>
      </c>
      <c r="P145" s="106">
        <f>Dashboard!J154</f>
        <v>-3.48628782948421</v>
      </c>
      <c r="Q145" s="91" t="str">
        <f>Dashboard!C154</f>
        <v>Thornton Heath</v>
      </c>
      <c r="R145" s="91" t="str">
        <f>Dashboard!A154</f>
        <v>Croydon</v>
      </c>
    </row>
    <row r="146" spans="1:18">
      <c r="A146" s="98">
        <v>142</v>
      </c>
      <c r="B146" s="99">
        <f>LARGE(Dashboard!J$14:J$638,A146)</f>
        <v>6.88869846301415</v>
      </c>
      <c r="C146" s="100" t="str">
        <f ca="1">VLOOKUP($B146,$P:Q,2,FALSE)</f>
        <v>Walpole</v>
      </c>
      <c r="D146" s="100" t="str">
        <f ca="1">VLOOKUP($B146,$P:R,3,FALSE)</f>
        <v>Ealing</v>
      </c>
      <c r="P146" s="106">
        <f>Dashboard!J155</f>
        <v>0.151469719215645</v>
      </c>
      <c r="Q146" s="91" t="str">
        <f>Dashboard!C155</f>
        <v>Upper Norwood</v>
      </c>
      <c r="R146" s="91" t="str">
        <f>Dashboard!A155</f>
        <v>Croydon</v>
      </c>
    </row>
    <row r="147" spans="1:18">
      <c r="A147" s="87">
        <v>143</v>
      </c>
      <c r="B147" s="97">
        <f>LARGE(Dashboard!J$14:J$638,A147)</f>
        <v>6.87306113294581</v>
      </c>
      <c r="C147" s="89" t="str">
        <f ca="1">VLOOKUP($B147,$P:Q,2,FALSE)</f>
        <v>Kenton</v>
      </c>
      <c r="D147" s="89" t="str">
        <f ca="1">VLOOKUP($B147,$P:R,3,FALSE)</f>
        <v>Brent</v>
      </c>
      <c r="P147" s="106">
        <f>Dashboard!J156</f>
        <v>-2.5293223452058</v>
      </c>
      <c r="Q147" s="91" t="str">
        <f>Dashboard!C156</f>
        <v>Waddon</v>
      </c>
      <c r="R147" s="91" t="str">
        <f>Dashboard!A156</f>
        <v>Croydon</v>
      </c>
    </row>
    <row r="148" spans="1:18">
      <c r="A148" s="98">
        <v>144</v>
      </c>
      <c r="B148" s="99">
        <f>LARGE(Dashboard!J$14:J$638,A148)</f>
        <v>6.80441873325836</v>
      </c>
      <c r="C148" s="100" t="str">
        <f ca="1">VLOOKUP($B148,$P:Q,2,FALSE)</f>
        <v>Blackfen and Lamorbey</v>
      </c>
      <c r="D148" s="100" t="str">
        <f ca="1">VLOOKUP($B148,$P:R,3,FALSE)</f>
        <v>Bexley</v>
      </c>
      <c r="P148" s="106">
        <f>Dashboard!J157</f>
        <v>-0.789739903187657</v>
      </c>
      <c r="Q148" s="91" t="str">
        <f>Dashboard!C157</f>
        <v>West Thornton</v>
      </c>
      <c r="R148" s="91" t="str">
        <f>Dashboard!A157</f>
        <v>Croydon</v>
      </c>
    </row>
    <row r="149" spans="1:18">
      <c r="A149" s="87">
        <v>145</v>
      </c>
      <c r="B149" s="97">
        <f>LARGE(Dashboard!J$14:J$638,A149)</f>
        <v>6.80271288782395</v>
      </c>
      <c r="C149" s="89" t="str">
        <f ca="1">VLOOKUP($B149,$P:Q,2,FALSE)</f>
        <v>Darwin</v>
      </c>
      <c r="D149" s="89" t="str">
        <f ca="1">VLOOKUP($B149,$P:R,3,FALSE)</f>
        <v>Bromley</v>
      </c>
      <c r="P149" s="106">
        <f>Dashboard!J158</f>
        <v>1.11340022678502</v>
      </c>
      <c r="Q149" s="91" t="str">
        <f>Dashboard!C158</f>
        <v>Woodside</v>
      </c>
      <c r="R149" s="91" t="str">
        <f>Dashboard!A158</f>
        <v>Croydon</v>
      </c>
    </row>
    <row r="150" spans="1:18">
      <c r="A150" s="98">
        <v>146</v>
      </c>
      <c r="B150" s="99">
        <f>LARGE(Dashboard!J$14:J$638,A150)</f>
        <v>6.65478787283051</v>
      </c>
      <c r="C150" s="100" t="str">
        <f ca="1">VLOOKUP($B150,$P:Q,2,FALSE)</f>
        <v>Southfield</v>
      </c>
      <c r="D150" s="100" t="str">
        <f ca="1">VLOOKUP($B150,$P:R,3,FALSE)</f>
        <v>Ealing</v>
      </c>
      <c r="P150" s="106">
        <f>Dashboard!J159</f>
        <v>-0.429878646562091</v>
      </c>
      <c r="Q150" s="91" t="str">
        <f>Dashboard!C159</f>
        <v>Acton Central</v>
      </c>
      <c r="R150" s="91" t="str">
        <f>Dashboard!A159</f>
        <v>Ealing</v>
      </c>
    </row>
    <row r="151" spans="1:18">
      <c r="A151" s="87">
        <v>147</v>
      </c>
      <c r="B151" s="97">
        <f>LARGE(Dashboard!J$14:J$638,A151)</f>
        <v>6.65278542139885</v>
      </c>
      <c r="C151" s="89" t="str">
        <f ca="1">VLOOKUP($B151,$P:Q,2,FALSE)</f>
        <v>Hale</v>
      </c>
      <c r="D151" s="89" t="str">
        <f ca="1">VLOOKUP($B151,$P:R,3,FALSE)</f>
        <v>Barnet</v>
      </c>
      <c r="P151" s="106">
        <f>Dashboard!J160</f>
        <v>3.63528350718614</v>
      </c>
      <c r="Q151" s="91" t="str">
        <f>Dashboard!C160</f>
        <v>Cleveland</v>
      </c>
      <c r="R151" s="91" t="str">
        <f>Dashboard!A160</f>
        <v>Ealing</v>
      </c>
    </row>
    <row r="152" spans="1:18">
      <c r="A152" s="98">
        <v>148</v>
      </c>
      <c r="B152" s="99">
        <f>LARGE(Dashboard!J$14:J$638,A152)</f>
        <v>6.60553586285305</v>
      </c>
      <c r="C152" s="100" t="str">
        <f ca="1">VLOOKUP($B152,$P:Q,2,FALSE)</f>
        <v>Purley</v>
      </c>
      <c r="D152" s="100" t="str">
        <f ca="1">VLOOKUP($B152,$P:R,3,FALSE)</f>
        <v>Croydon</v>
      </c>
      <c r="P152" s="106">
        <f>Dashboard!J161</f>
        <v>-0.478737273465033</v>
      </c>
      <c r="Q152" s="91" t="str">
        <f>Dashboard!C161</f>
        <v>Dormers Wells</v>
      </c>
      <c r="R152" s="91" t="str">
        <f>Dashboard!A161</f>
        <v>Ealing</v>
      </c>
    </row>
    <row r="153" spans="1:18">
      <c r="A153" s="87">
        <v>149</v>
      </c>
      <c r="B153" s="97">
        <f>LARGE(Dashboard!J$14:J$638,A153)</f>
        <v>6.60476937617787</v>
      </c>
      <c r="C153" s="89" t="str">
        <f ca="1">VLOOKUP($B153,$P:Q,2,FALSE)</f>
        <v>Royal Docks</v>
      </c>
      <c r="D153" s="89" t="str">
        <f ca="1">VLOOKUP($B153,$P:R,3,FALSE)</f>
        <v>Newham</v>
      </c>
      <c r="P153" s="106">
        <f>Dashboard!J162</f>
        <v>7.06507037250677</v>
      </c>
      <c r="Q153" s="91" t="str">
        <f>Dashboard!C162</f>
        <v>Ealing Broadway</v>
      </c>
      <c r="R153" s="91" t="str">
        <f>Dashboard!A162</f>
        <v>Ealing</v>
      </c>
    </row>
    <row r="154" spans="1:18">
      <c r="A154" s="98">
        <v>150</v>
      </c>
      <c r="B154" s="99">
        <f>LARGE(Dashboard!J$14:J$638,A154)</f>
        <v>6.56958565212057</v>
      </c>
      <c r="C154" s="100" t="str">
        <f ca="1">VLOOKUP($B154,$P:Q,2,FALSE)</f>
        <v>Heston East</v>
      </c>
      <c r="D154" s="100" t="str">
        <f ca="1">VLOOKUP($B154,$P:R,3,FALSE)</f>
        <v>Hounslow</v>
      </c>
      <c r="P154" s="106">
        <f>Dashboard!J163</f>
        <v>4.63431591795062</v>
      </c>
      <c r="Q154" s="91" t="str">
        <f>Dashboard!C163</f>
        <v>Ealing Common</v>
      </c>
      <c r="R154" s="91" t="str">
        <f>Dashboard!A163</f>
        <v>Ealing</v>
      </c>
    </row>
    <row r="155" spans="1:18">
      <c r="A155" s="87">
        <v>151</v>
      </c>
      <c r="B155" s="97">
        <f>LARGE(Dashboard!J$14:J$638,A155)</f>
        <v>6.52195158648468</v>
      </c>
      <c r="C155" s="89" t="str">
        <f ca="1">VLOOKUP($B155,$P:Q,2,FALSE)</f>
        <v>Stanley</v>
      </c>
      <c r="D155" s="89" t="str">
        <f ca="1">VLOOKUP($B155,$P:R,3,FALSE)</f>
        <v>Kensington and Chelsea</v>
      </c>
      <c r="P155" s="106">
        <f>Dashboard!J164</f>
        <v>1.12096812532027</v>
      </c>
      <c r="Q155" s="91" t="str">
        <f>Dashboard!C164</f>
        <v>East Acton</v>
      </c>
      <c r="R155" s="91" t="str">
        <f>Dashboard!A164</f>
        <v>Ealing</v>
      </c>
    </row>
    <row r="156" spans="1:18">
      <c r="A156" s="98">
        <v>152</v>
      </c>
      <c r="B156" s="99">
        <f>LARGE(Dashboard!J$14:J$638,A156)</f>
        <v>6.50891917376534</v>
      </c>
      <c r="C156" s="100" t="str">
        <f ca="1">VLOOKUP($B156,$P:Q,2,FALSE)</f>
        <v>Lavender Fields</v>
      </c>
      <c r="D156" s="100" t="str">
        <f ca="1">VLOOKUP($B156,$P:R,3,FALSE)</f>
        <v>Merton</v>
      </c>
      <c r="P156" s="106">
        <f>Dashboard!J165</f>
        <v>1.14697101505259</v>
      </c>
      <c r="Q156" s="91" t="str">
        <f>Dashboard!C165</f>
        <v>Elthorne</v>
      </c>
      <c r="R156" s="91" t="str">
        <f>Dashboard!A165</f>
        <v>Ealing</v>
      </c>
    </row>
    <row r="157" spans="1:18">
      <c r="A157" s="87">
        <v>153</v>
      </c>
      <c r="B157" s="97">
        <f>LARGE(Dashboard!J$14:J$638,A157)</f>
        <v>6.48682033277795</v>
      </c>
      <c r="C157" s="89" t="str">
        <f ca="1">VLOOKUP($B157,$P:Q,2,FALSE)</f>
        <v>Muswell Hill</v>
      </c>
      <c r="D157" s="89" t="str">
        <f ca="1">VLOOKUP($B157,$P:R,3,FALSE)</f>
        <v>Haringey</v>
      </c>
      <c r="P157" s="106">
        <f>Dashboard!J166</f>
        <v>-1.30533000460914</v>
      </c>
      <c r="Q157" s="91" t="str">
        <f>Dashboard!C166</f>
        <v>Greenford Broadway</v>
      </c>
      <c r="R157" s="91" t="str">
        <f>Dashboard!A166</f>
        <v>Ealing</v>
      </c>
    </row>
    <row r="158" spans="1:18">
      <c r="A158" s="98">
        <v>154</v>
      </c>
      <c r="B158" s="99">
        <f>LARGE(Dashboard!J$14:J$638,A158)</f>
        <v>6.48152314909933</v>
      </c>
      <c r="C158" s="100" t="str">
        <f ca="1">VLOOKUP($B158,$P:Q,2,FALSE)</f>
        <v>South Ruislip</v>
      </c>
      <c r="D158" s="100" t="str">
        <f ca="1">VLOOKUP($B158,$P:R,3,FALSE)</f>
        <v>Hillingdon</v>
      </c>
      <c r="P158" s="106">
        <f>Dashboard!J167</f>
        <v>4.7737464421796</v>
      </c>
      <c r="Q158" s="91" t="str">
        <f>Dashboard!C167</f>
        <v>Greenford Green</v>
      </c>
      <c r="R158" s="91" t="str">
        <f>Dashboard!A167</f>
        <v>Ealing</v>
      </c>
    </row>
    <row r="159" spans="1:18">
      <c r="A159" s="87">
        <v>155</v>
      </c>
      <c r="B159" s="97">
        <f>LARGE(Dashboard!J$14:J$638,A159)</f>
        <v>6.47746616921173</v>
      </c>
      <c r="C159" s="89" t="str">
        <f ca="1">VLOOKUP($B159,$P:Q,2,FALSE)</f>
        <v>Pembridge</v>
      </c>
      <c r="D159" s="89" t="str">
        <f ca="1">VLOOKUP($B159,$P:R,3,FALSE)</f>
        <v>Kensington and Chelsea</v>
      </c>
      <c r="P159" s="106">
        <f>Dashboard!J168</f>
        <v>9.19868977751264</v>
      </c>
      <c r="Q159" s="91" t="str">
        <f>Dashboard!C168</f>
        <v>Hanger Hill</v>
      </c>
      <c r="R159" s="91" t="str">
        <f>Dashboard!A168</f>
        <v>Ealing</v>
      </c>
    </row>
    <row r="160" spans="1:18">
      <c r="A160" s="98">
        <v>156</v>
      </c>
      <c r="B160" s="99">
        <f>LARGE(Dashboard!J$14:J$638,A160)</f>
        <v>6.43331534413807</v>
      </c>
      <c r="C160" s="100" t="str">
        <f ca="1">VLOOKUP($B160,$P:Q,2,FALSE)</f>
        <v>Carshalton Central</v>
      </c>
      <c r="D160" s="100" t="str">
        <f ca="1">VLOOKUP($B160,$P:R,3,FALSE)</f>
        <v>Sutton</v>
      </c>
      <c r="P160" s="106">
        <f>Dashboard!J169</f>
        <v>4.95835575217459</v>
      </c>
      <c r="Q160" s="91" t="str">
        <f>Dashboard!C169</f>
        <v>Hobbayne</v>
      </c>
      <c r="R160" s="91" t="str">
        <f>Dashboard!A169</f>
        <v>Ealing</v>
      </c>
    </row>
    <row r="161" spans="1:18">
      <c r="A161" s="87">
        <v>157</v>
      </c>
      <c r="B161" s="97">
        <f>LARGE(Dashboard!J$14:J$638,A161)</f>
        <v>6.39297212567386</v>
      </c>
      <c r="C161" s="89" t="str">
        <f ca="1">VLOOKUP($B161,$P:Q,2,FALSE)</f>
        <v>Pettits</v>
      </c>
      <c r="D161" s="89" t="str">
        <f ca="1">VLOOKUP($B161,$P:R,3,FALSE)</f>
        <v>Havering</v>
      </c>
      <c r="P161" s="106">
        <f>Dashboard!J170</f>
        <v>1.431515590655</v>
      </c>
      <c r="Q161" s="91" t="str">
        <f>Dashboard!C170</f>
        <v>Lady Margaret</v>
      </c>
      <c r="R161" s="91" t="str">
        <f>Dashboard!A170</f>
        <v>Ealing</v>
      </c>
    </row>
    <row r="162" spans="1:18">
      <c r="A162" s="98">
        <v>158</v>
      </c>
      <c r="B162" s="99">
        <f>LARGE(Dashboard!J$14:J$638,A162)</f>
        <v>6.35014071308379</v>
      </c>
      <c r="C162" s="100" t="str">
        <f ca="1">VLOOKUP($B162,$P:Q,2,FALSE)</f>
        <v>Kenton West</v>
      </c>
      <c r="D162" s="100" t="str">
        <f ca="1">VLOOKUP($B162,$P:R,3,FALSE)</f>
        <v>Harrow</v>
      </c>
      <c r="P162" s="106">
        <f>Dashboard!J171</f>
        <v>8.42806636516948</v>
      </c>
      <c r="Q162" s="91" t="str">
        <f>Dashboard!C171</f>
        <v>Northfield</v>
      </c>
      <c r="R162" s="91" t="str">
        <f>Dashboard!A171</f>
        <v>Ealing</v>
      </c>
    </row>
    <row r="163" spans="1:18">
      <c r="A163" s="87">
        <v>159</v>
      </c>
      <c r="B163" s="97">
        <f>LARGE(Dashboard!J$14:J$638,A163)</f>
        <v>6.32085828816952</v>
      </c>
      <c r="C163" s="89" t="str">
        <f ca="1">VLOOKUP($B163,$P:Q,2,FALSE)</f>
        <v>Royal Hospital</v>
      </c>
      <c r="D163" s="89" t="str">
        <f ca="1">VLOOKUP($B163,$P:R,3,FALSE)</f>
        <v>Kensington and Chelsea</v>
      </c>
      <c r="P163" s="106">
        <f>Dashboard!J172</f>
        <v>6.10399950313707</v>
      </c>
      <c r="Q163" s="91" t="str">
        <f>Dashboard!C172</f>
        <v>North Greenford</v>
      </c>
      <c r="R163" s="91" t="str">
        <f>Dashboard!A172</f>
        <v>Ealing</v>
      </c>
    </row>
    <row r="164" spans="1:18">
      <c r="A164" s="98">
        <v>160</v>
      </c>
      <c r="B164" s="99">
        <f>LARGE(Dashboard!J$14:J$638,A164)</f>
        <v>6.28450144253844</v>
      </c>
      <c r="C164" s="100" t="str">
        <f ca="1">VLOOKUP($B164,$P:Q,2,FALSE)</f>
        <v>Brunel</v>
      </c>
      <c r="D164" s="100" t="str">
        <f ca="1">VLOOKUP($B164,$P:R,3,FALSE)</f>
        <v>Hillingdon</v>
      </c>
      <c r="P164" s="106">
        <f>Dashboard!J173</f>
        <v>-0.240691562929412</v>
      </c>
      <c r="Q164" s="91" t="str">
        <f>Dashboard!C173</f>
        <v>Northolt Mandeville</v>
      </c>
      <c r="R164" s="91" t="str">
        <f>Dashboard!A173</f>
        <v>Ealing</v>
      </c>
    </row>
    <row r="165" spans="1:18">
      <c r="A165" s="87">
        <v>161</v>
      </c>
      <c r="B165" s="97">
        <f>LARGE(Dashboard!J$14:J$638,A165)</f>
        <v>6.28304487674241</v>
      </c>
      <c r="C165" s="89" t="str">
        <f ca="1">VLOOKUP($B165,$P:Q,2,FALSE)</f>
        <v>Berrylands</v>
      </c>
      <c r="D165" s="89" t="str">
        <f ca="1">VLOOKUP($B165,$P:R,3,FALSE)</f>
        <v>Kingston upon Thames</v>
      </c>
      <c r="P165" s="106">
        <f>Dashboard!J174</f>
        <v>-2.29678746247936</v>
      </c>
      <c r="Q165" s="91" t="str">
        <f>Dashboard!C174</f>
        <v>Northolt West End</v>
      </c>
      <c r="R165" s="91" t="str">
        <f>Dashboard!A174</f>
        <v>Ealing</v>
      </c>
    </row>
    <row r="166" spans="1:18">
      <c r="A166" s="98">
        <v>162</v>
      </c>
      <c r="B166" s="99">
        <f>LARGE(Dashboard!J$14:J$638,A166)</f>
        <v>6.2764332108266</v>
      </c>
      <c r="C166" s="100" t="str">
        <f ca="1">VLOOKUP($B166,$P:Q,2,FALSE)</f>
        <v>Southgate</v>
      </c>
      <c r="D166" s="100" t="str">
        <f ca="1">VLOOKUP($B166,$P:R,3,FALSE)</f>
        <v>Enfield</v>
      </c>
      <c r="P166" s="106">
        <f>Dashboard!J175</f>
        <v>-3.21978841917818</v>
      </c>
      <c r="Q166" s="91" t="str">
        <f>Dashboard!C175</f>
        <v>Norwood Green</v>
      </c>
      <c r="R166" s="91" t="str">
        <f>Dashboard!A175</f>
        <v>Ealing</v>
      </c>
    </row>
    <row r="167" spans="1:18">
      <c r="A167" s="87">
        <v>163</v>
      </c>
      <c r="B167" s="97">
        <f>LARGE(Dashboard!J$14:J$638,A167)</f>
        <v>6.25343928132458</v>
      </c>
      <c r="C167" s="89" t="str">
        <f ca="1">VLOOKUP($B167,$P:Q,2,FALSE)</f>
        <v>Turnham Green</v>
      </c>
      <c r="D167" s="89" t="str">
        <f ca="1">VLOOKUP($B167,$P:R,3,FALSE)</f>
        <v>Hounslow</v>
      </c>
      <c r="P167" s="106">
        <f>Dashboard!J176</f>
        <v>7.36959154464731</v>
      </c>
      <c r="Q167" s="91" t="str">
        <f>Dashboard!C176</f>
        <v>Perivale</v>
      </c>
      <c r="R167" s="91" t="str">
        <f>Dashboard!A176</f>
        <v>Ealing</v>
      </c>
    </row>
    <row r="168" spans="1:18">
      <c r="A168" s="98">
        <v>164</v>
      </c>
      <c r="B168" s="99">
        <f>LARGE(Dashboard!J$14:J$638,A168)</f>
        <v>6.20252207182291</v>
      </c>
      <c r="C168" s="100" t="str">
        <f ca="1">VLOOKUP($B168,$P:Q,2,FALSE)</f>
        <v>Snaresbrook</v>
      </c>
      <c r="D168" s="100" t="str">
        <f ca="1">VLOOKUP($B168,$P:R,3,FALSE)</f>
        <v>Redbridge</v>
      </c>
      <c r="P168" s="106">
        <f>Dashboard!J177</f>
        <v>-3.87941987490319</v>
      </c>
      <c r="Q168" s="91" t="str">
        <f>Dashboard!C177</f>
        <v>South Acton</v>
      </c>
      <c r="R168" s="91" t="str">
        <f>Dashboard!A177</f>
        <v>Ealing</v>
      </c>
    </row>
    <row r="169" spans="1:18">
      <c r="A169" s="87">
        <v>165</v>
      </c>
      <c r="B169" s="97">
        <f>LARGE(Dashboard!J$14:J$638,A169)</f>
        <v>6.19044381561575</v>
      </c>
      <c r="C169" s="89" t="str">
        <f ca="1">VLOOKUP($B169,$P:Q,2,FALSE)</f>
        <v>Bromley Common and Keston</v>
      </c>
      <c r="D169" s="89" t="str">
        <f ca="1">VLOOKUP($B169,$P:R,3,FALSE)</f>
        <v>Bromley</v>
      </c>
      <c r="P169" s="106">
        <f>Dashboard!J178</f>
        <v>0.00458242522117036</v>
      </c>
      <c r="Q169" s="91" t="str">
        <f>Dashboard!C178</f>
        <v>Southall Broadway</v>
      </c>
      <c r="R169" s="91" t="str">
        <f>Dashboard!A178</f>
        <v>Ealing</v>
      </c>
    </row>
    <row r="170" spans="1:18">
      <c r="A170" s="98">
        <v>166</v>
      </c>
      <c r="B170" s="99">
        <f>LARGE(Dashboard!J$14:J$638,A170)</f>
        <v>6.18963079115203</v>
      </c>
      <c r="C170" s="100" t="str">
        <f ca="1">VLOOKUP($B170,$P:Q,2,FALSE)</f>
        <v>Hans Town</v>
      </c>
      <c r="D170" s="100" t="str">
        <f ca="1">VLOOKUP($B170,$P:R,3,FALSE)</f>
        <v>Kensington and Chelsea</v>
      </c>
      <c r="P170" s="106">
        <f>Dashboard!J179</f>
        <v>-1.219937921583</v>
      </c>
      <c r="Q170" s="91" t="str">
        <f>Dashboard!C179</f>
        <v>Southall Green</v>
      </c>
      <c r="R170" s="91" t="str">
        <f>Dashboard!A179</f>
        <v>Ealing</v>
      </c>
    </row>
    <row r="171" spans="1:18">
      <c r="A171" s="87">
        <v>167</v>
      </c>
      <c r="B171" s="97">
        <f>LARGE(Dashboard!J$14:J$638,A171)</f>
        <v>6.13913582013979</v>
      </c>
      <c r="C171" s="89" t="str">
        <f ca="1">VLOOKUP($B171,$P:Q,2,FALSE)</f>
        <v>Brampton</v>
      </c>
      <c r="D171" s="89" t="str">
        <f ca="1">VLOOKUP($B171,$P:R,3,FALSE)</f>
        <v>Bexley</v>
      </c>
      <c r="P171" s="106">
        <f>Dashboard!J180</f>
        <v>6.65478787283051</v>
      </c>
      <c r="Q171" s="91" t="str">
        <f>Dashboard!C180</f>
        <v>Southfield</v>
      </c>
      <c r="R171" s="91" t="str">
        <f>Dashboard!A180</f>
        <v>Ealing</v>
      </c>
    </row>
    <row r="172" spans="1:18">
      <c r="A172" s="98">
        <v>168</v>
      </c>
      <c r="B172" s="99">
        <f>LARGE(Dashboard!J$14:J$638,A172)</f>
        <v>6.10399950313707</v>
      </c>
      <c r="C172" s="100" t="str">
        <f ca="1">VLOOKUP($B172,$P:Q,2,FALSE)</f>
        <v>North Greenford</v>
      </c>
      <c r="D172" s="100" t="str">
        <f ca="1">VLOOKUP($B172,$P:R,3,FALSE)</f>
        <v>Ealing</v>
      </c>
      <c r="P172" s="106">
        <f>Dashboard!J181</f>
        <v>6.88869846301415</v>
      </c>
      <c r="Q172" s="91" t="str">
        <f>Dashboard!C181</f>
        <v>Walpole</v>
      </c>
      <c r="R172" s="91" t="str">
        <f>Dashboard!A181</f>
        <v>Ealing</v>
      </c>
    </row>
    <row r="173" spans="1:18">
      <c r="A173" s="87">
        <v>169</v>
      </c>
      <c r="B173" s="97">
        <f>LARGE(Dashboard!J$14:J$638,A173)</f>
        <v>6.08158279694176</v>
      </c>
      <c r="C173" s="89" t="str">
        <f ca="1">VLOOKUP($B173,$P:Q,2,FALSE)</f>
        <v>Parsons Green and Walham</v>
      </c>
      <c r="D173" s="89" t="str">
        <f ca="1">VLOOKUP($B173,$P:R,3,FALSE)</f>
        <v>Hammersmith and Fulham</v>
      </c>
      <c r="P173" s="106">
        <f>Dashboard!J182</f>
        <v>0.928929729799244</v>
      </c>
      <c r="Q173" s="91" t="str">
        <f>Dashboard!C182</f>
        <v>Bowes</v>
      </c>
      <c r="R173" s="91" t="str">
        <f>Dashboard!A182</f>
        <v>Enfield</v>
      </c>
    </row>
    <row r="174" spans="1:18">
      <c r="A174" s="98">
        <v>170</v>
      </c>
      <c r="B174" s="99">
        <f>LARGE(Dashboard!J$14:J$638,A174)</f>
        <v>6.03924175705497</v>
      </c>
      <c r="C174" s="100" t="str">
        <f ca="1">VLOOKUP($B174,$P:Q,2,FALSE)</f>
        <v>Clayhall</v>
      </c>
      <c r="D174" s="100" t="str">
        <f ca="1">VLOOKUP($B174,$P:R,3,FALSE)</f>
        <v>Redbridge</v>
      </c>
      <c r="P174" s="106">
        <f>Dashboard!J183</f>
        <v>5.13841791401697</v>
      </c>
      <c r="Q174" s="91" t="str">
        <f>Dashboard!C183</f>
        <v>Bush Hill Park</v>
      </c>
      <c r="R174" s="91" t="str">
        <f>Dashboard!A183</f>
        <v>Enfield</v>
      </c>
    </row>
    <row r="175" spans="1:18">
      <c r="A175" s="87">
        <v>171</v>
      </c>
      <c r="B175" s="97">
        <f>LARGE(Dashboard!J$14:J$638,A175)</f>
        <v>6.02408048812171</v>
      </c>
      <c r="C175" s="89" t="str">
        <f ca="1">VLOOKUP($B175,$P:Q,2,FALSE)</f>
        <v>Beddington North</v>
      </c>
      <c r="D175" s="89" t="str">
        <f ca="1">VLOOKUP($B175,$P:R,3,FALSE)</f>
        <v>Sutton</v>
      </c>
      <c r="P175" s="106">
        <f>Dashboard!J184</f>
        <v>-0.676448250517294</v>
      </c>
      <c r="Q175" s="91" t="str">
        <f>Dashboard!C184</f>
        <v>Chase</v>
      </c>
      <c r="R175" s="91" t="str">
        <f>Dashboard!A184</f>
        <v>Enfield</v>
      </c>
    </row>
    <row r="176" spans="1:18">
      <c r="A176" s="98">
        <v>172</v>
      </c>
      <c r="B176" s="99">
        <f>LARGE(Dashboard!J$14:J$638,A176)</f>
        <v>6.01808464070419</v>
      </c>
      <c r="C176" s="100" t="str">
        <f ca="1">VLOOKUP($B176,$P:Q,2,FALSE)</f>
        <v>Sutton South</v>
      </c>
      <c r="D176" s="100" t="str">
        <f ca="1">VLOOKUP($B176,$P:R,3,FALSE)</f>
        <v>Sutton</v>
      </c>
      <c r="P176" s="106">
        <f>Dashboard!J185</f>
        <v>5.71947516667858</v>
      </c>
      <c r="Q176" s="91" t="str">
        <f>Dashboard!C185</f>
        <v>Cockfosters</v>
      </c>
      <c r="R176" s="91" t="str">
        <f>Dashboard!A185</f>
        <v>Enfield</v>
      </c>
    </row>
    <row r="177" spans="1:18">
      <c r="A177" s="87">
        <v>173</v>
      </c>
      <c r="B177" s="97">
        <f>LARGE(Dashboard!J$14:J$638,A177)</f>
        <v>5.98124587026238</v>
      </c>
      <c r="C177" s="89" t="str">
        <f ca="1">VLOOKUP($B177,$P:Q,2,FALSE)</f>
        <v>Stanmore Park</v>
      </c>
      <c r="D177" s="89" t="str">
        <f ca="1">VLOOKUP($B177,$P:R,3,FALSE)</f>
        <v>Harrow</v>
      </c>
      <c r="P177" s="106">
        <f>Dashboard!J186</f>
        <v>-6.70937028228218</v>
      </c>
      <c r="Q177" s="91" t="str">
        <f>Dashboard!C186</f>
        <v>Edmonton Green</v>
      </c>
      <c r="R177" s="91" t="str">
        <f>Dashboard!A186</f>
        <v>Enfield</v>
      </c>
    </row>
    <row r="178" spans="1:18">
      <c r="A178" s="98">
        <v>174</v>
      </c>
      <c r="B178" s="99">
        <f>LARGE(Dashboard!J$14:J$638,A178)</f>
        <v>5.89014088604494</v>
      </c>
      <c r="C178" s="100" t="str">
        <f ca="1">VLOOKUP($B178,$P:Q,2,FALSE)</f>
        <v>Hounslow Central</v>
      </c>
      <c r="D178" s="100" t="str">
        <f ca="1">VLOOKUP($B178,$P:R,3,FALSE)</f>
        <v>Hounslow</v>
      </c>
      <c r="P178" s="106">
        <f>Dashboard!J187</f>
        <v>-3.36534561092957</v>
      </c>
      <c r="Q178" s="91" t="str">
        <f>Dashboard!C187</f>
        <v>Enfield Highway</v>
      </c>
      <c r="R178" s="91" t="str">
        <f>Dashboard!A187</f>
        <v>Enfield</v>
      </c>
    </row>
    <row r="179" spans="1:18">
      <c r="A179" s="87">
        <v>175</v>
      </c>
      <c r="B179" s="97">
        <f>LARGE(Dashboard!J$14:J$638,A179)</f>
        <v>5.88944649529541</v>
      </c>
      <c r="C179" s="89" t="str">
        <f ca="1">VLOOKUP($B179,$P:Q,2,FALSE)</f>
        <v>Ham, Petersham and Richmond Riverside</v>
      </c>
      <c r="D179" s="89" t="str">
        <f ca="1">VLOOKUP($B179,$P:R,3,FALSE)</f>
        <v>Richmond upon Thames</v>
      </c>
      <c r="P179" s="106">
        <f>Dashboard!J188</f>
        <v>-2.20807013316384</v>
      </c>
      <c r="Q179" s="91" t="str">
        <f>Dashboard!C188</f>
        <v>Enfield Lock</v>
      </c>
      <c r="R179" s="91" t="str">
        <f>Dashboard!A188</f>
        <v>Enfield</v>
      </c>
    </row>
    <row r="180" spans="1:18">
      <c r="A180" s="98">
        <v>176</v>
      </c>
      <c r="B180" s="99">
        <f>LARGE(Dashboard!J$14:J$638,A180)</f>
        <v>5.84443026385717</v>
      </c>
      <c r="C180" s="100" t="str">
        <f ca="1">VLOOKUP($B180,$P:Q,2,FALSE)</f>
        <v>Alexandra</v>
      </c>
      <c r="D180" s="100" t="str">
        <f ca="1">VLOOKUP($B180,$P:R,3,FALSE)</f>
        <v>Haringey</v>
      </c>
      <c r="P180" s="106">
        <f>Dashboard!J189</f>
        <v>8.30770812412234</v>
      </c>
      <c r="Q180" s="91" t="str">
        <f>Dashboard!C189</f>
        <v>Grange</v>
      </c>
      <c r="R180" s="91" t="str">
        <f>Dashboard!A189</f>
        <v>Enfield</v>
      </c>
    </row>
    <row r="181" spans="1:18">
      <c r="A181" s="87">
        <v>177</v>
      </c>
      <c r="B181" s="97">
        <f>LARGE(Dashboard!J$14:J$638,A181)</f>
        <v>5.84157742454074</v>
      </c>
      <c r="C181" s="89" t="str">
        <f ca="1">VLOOKUP($B181,$P:Q,2,FALSE)</f>
        <v>Oakleigh</v>
      </c>
      <c r="D181" s="89" t="str">
        <f ca="1">VLOOKUP($B181,$P:R,3,FALSE)</f>
        <v>Barnet</v>
      </c>
      <c r="P181" s="106">
        <f>Dashboard!J190</f>
        <v>-3.95439262968289</v>
      </c>
      <c r="Q181" s="91" t="str">
        <f>Dashboard!C190</f>
        <v>Haselbury</v>
      </c>
      <c r="R181" s="91" t="str">
        <f>Dashboard!A190</f>
        <v>Enfield</v>
      </c>
    </row>
    <row r="182" spans="1:18">
      <c r="A182" s="98">
        <v>178</v>
      </c>
      <c r="B182" s="99">
        <f>LARGE(Dashboard!J$14:J$638,A182)</f>
        <v>5.80870071370793</v>
      </c>
      <c r="C182" s="100" t="str">
        <f ca="1">VLOOKUP($B182,$P:Q,2,FALSE)</f>
        <v>West Finchley</v>
      </c>
      <c r="D182" s="100" t="str">
        <f ca="1">VLOOKUP($B182,$P:R,3,FALSE)</f>
        <v>Barnet</v>
      </c>
      <c r="P182" s="106">
        <f>Dashboard!J191</f>
        <v>7.89625818583194</v>
      </c>
      <c r="Q182" s="91" t="str">
        <f>Dashboard!C191</f>
        <v>Highlands</v>
      </c>
      <c r="R182" s="91" t="str">
        <f>Dashboard!A191</f>
        <v>Enfield</v>
      </c>
    </row>
    <row r="183" spans="1:18">
      <c r="A183" s="87">
        <v>179</v>
      </c>
      <c r="B183" s="97">
        <f>LARGE(Dashboard!J$14:J$638,A183)</f>
        <v>5.80485675457055</v>
      </c>
      <c r="C183" s="89" t="str">
        <f ca="1">VLOOKUP($B183,$P:Q,2,FALSE)</f>
        <v>East Finchley</v>
      </c>
      <c r="D183" s="89" t="str">
        <f ca="1">VLOOKUP($B183,$P:R,3,FALSE)</f>
        <v>Barnet</v>
      </c>
      <c r="P183" s="106">
        <f>Dashboard!J192</f>
        <v>-2.99633480910972</v>
      </c>
      <c r="Q183" s="91" t="str">
        <f>Dashboard!C192</f>
        <v>Jubilee</v>
      </c>
      <c r="R183" s="91" t="str">
        <f>Dashboard!A192</f>
        <v>Enfield</v>
      </c>
    </row>
    <row r="184" spans="1:18">
      <c r="A184" s="98">
        <v>180</v>
      </c>
      <c r="B184" s="99">
        <f>LARGE(Dashboard!J$14:J$638,A184)</f>
        <v>5.78438759239008</v>
      </c>
      <c r="C184" s="100" t="str">
        <f ca="1">VLOOKUP($B184,$P:Q,2,FALSE)</f>
        <v>Chessington North and Hook</v>
      </c>
      <c r="D184" s="100" t="str">
        <f ca="1">VLOOKUP($B184,$P:R,3,FALSE)</f>
        <v>Kingston upon Thames</v>
      </c>
      <c r="P184" s="106">
        <f>Dashboard!J193</f>
        <v>-7.40060851999209</v>
      </c>
      <c r="Q184" s="91" t="str">
        <f>Dashboard!C193</f>
        <v>Lower Edmonton</v>
      </c>
      <c r="R184" s="91" t="str">
        <f>Dashboard!A193</f>
        <v>Enfield</v>
      </c>
    </row>
    <row r="185" spans="1:18">
      <c r="A185" s="87">
        <v>181</v>
      </c>
      <c r="B185" s="97">
        <f>LARGE(Dashboard!J$14:J$638,A185)</f>
        <v>5.7582227958492</v>
      </c>
      <c r="C185" s="89" t="str">
        <f ca="1">VLOOKUP($B185,$P:Q,2,FALSE)</f>
        <v>Fortis Green</v>
      </c>
      <c r="D185" s="89" t="str">
        <f ca="1">VLOOKUP($B185,$P:R,3,FALSE)</f>
        <v>Haringey</v>
      </c>
      <c r="P185" s="106">
        <f>Dashboard!J194</f>
        <v>1.56075146824869</v>
      </c>
      <c r="Q185" s="91" t="str">
        <f>Dashboard!C194</f>
        <v>Palmers Green</v>
      </c>
      <c r="R185" s="91" t="str">
        <f>Dashboard!A194</f>
        <v>Enfield</v>
      </c>
    </row>
    <row r="186" spans="1:18">
      <c r="A186" s="98">
        <v>182</v>
      </c>
      <c r="B186" s="99">
        <f>LARGE(Dashboard!J$14:J$638,A186)</f>
        <v>5.71947516667858</v>
      </c>
      <c r="C186" s="100" t="str">
        <f ca="1">VLOOKUP($B186,$P:Q,2,FALSE)</f>
        <v>Cockfosters</v>
      </c>
      <c r="D186" s="100" t="str">
        <f ca="1">VLOOKUP($B186,$P:R,3,FALSE)</f>
        <v>Enfield</v>
      </c>
      <c r="P186" s="106">
        <f>Dashboard!J195</f>
        <v>-4.14668119152943</v>
      </c>
      <c r="Q186" s="91" t="str">
        <f>Dashboard!C195</f>
        <v>Ponders End</v>
      </c>
      <c r="R186" s="91" t="str">
        <f>Dashboard!A195</f>
        <v>Enfield</v>
      </c>
    </row>
    <row r="187" spans="1:18">
      <c r="A187" s="87">
        <v>183</v>
      </c>
      <c r="B187" s="97">
        <f>LARGE(Dashboard!J$14:J$638,A187)</f>
        <v>5.65158915610575</v>
      </c>
      <c r="C187" s="89" t="str">
        <f ca="1">VLOOKUP($B187,$P:Q,2,FALSE)</f>
        <v>Thamesmead East</v>
      </c>
      <c r="D187" s="89" t="str">
        <f ca="1">VLOOKUP($B187,$P:R,3,FALSE)</f>
        <v>Bexley</v>
      </c>
      <c r="P187" s="106">
        <f>Dashboard!J196</f>
        <v>-1.32446994047573</v>
      </c>
      <c r="Q187" s="91" t="str">
        <f>Dashboard!C196</f>
        <v>Southbury</v>
      </c>
      <c r="R187" s="91" t="str">
        <f>Dashboard!A196</f>
        <v>Enfield</v>
      </c>
    </row>
    <row r="188" spans="1:18">
      <c r="A188" s="98">
        <v>184</v>
      </c>
      <c r="B188" s="99">
        <f>LARGE(Dashboard!J$14:J$638,A188)</f>
        <v>5.63482687616581</v>
      </c>
      <c r="C188" s="100" t="str">
        <f ca="1">VLOOKUP($B188,$P:Q,2,FALSE)</f>
        <v>Earlsfield</v>
      </c>
      <c r="D188" s="100" t="str">
        <f ca="1">VLOOKUP($B188,$P:R,3,FALSE)</f>
        <v>Wandsworth</v>
      </c>
      <c r="P188" s="106">
        <f>Dashboard!J197</f>
        <v>6.2764332108266</v>
      </c>
      <c r="Q188" s="91" t="str">
        <f>Dashboard!C197</f>
        <v>Southgate</v>
      </c>
      <c r="R188" s="91" t="str">
        <f>Dashboard!A197</f>
        <v>Enfield</v>
      </c>
    </row>
    <row r="189" spans="1:18">
      <c r="A189" s="87">
        <v>185</v>
      </c>
      <c r="B189" s="97">
        <f>LARGE(Dashboard!J$14:J$638,A189)</f>
        <v>5.58631612950121</v>
      </c>
      <c r="C189" s="89" t="str">
        <f ca="1">VLOOKUP($B189,$P:Q,2,FALSE)</f>
        <v>Brunswick Park</v>
      </c>
      <c r="D189" s="89" t="str">
        <f ca="1">VLOOKUP($B189,$P:R,3,FALSE)</f>
        <v>Barnet</v>
      </c>
      <c r="P189" s="106">
        <f>Dashboard!J198</f>
        <v>2.95587032234871</v>
      </c>
      <c r="Q189" s="91" t="str">
        <f>Dashboard!C198</f>
        <v>Southgate Green</v>
      </c>
      <c r="R189" s="91" t="str">
        <f>Dashboard!A198</f>
        <v>Enfield</v>
      </c>
    </row>
    <row r="190" spans="1:18">
      <c r="A190" s="98">
        <v>186</v>
      </c>
      <c r="B190" s="99">
        <f>LARGE(Dashboard!J$14:J$638,A190)</f>
        <v>5.53738074062707</v>
      </c>
      <c r="C190" s="100" t="str">
        <f ca="1">VLOOKUP($B190,$P:Q,2,FALSE)</f>
        <v>Hanworth Park</v>
      </c>
      <c r="D190" s="100" t="str">
        <f ca="1">VLOOKUP($B190,$P:R,3,FALSE)</f>
        <v>Hounslow</v>
      </c>
      <c r="P190" s="106">
        <f>Dashboard!J199</f>
        <v>4.49172002472105</v>
      </c>
      <c r="Q190" s="91" t="str">
        <f>Dashboard!C199</f>
        <v>Town</v>
      </c>
      <c r="R190" s="91" t="str">
        <f>Dashboard!A199</f>
        <v>Enfield</v>
      </c>
    </row>
    <row r="191" spans="1:18">
      <c r="A191" s="87">
        <v>187</v>
      </c>
      <c r="B191" s="97">
        <f>LARGE(Dashboard!J$14:J$638,A191)</f>
        <v>5.53728784475675</v>
      </c>
      <c r="C191" s="89" t="str">
        <f ca="1">VLOOKUP($B191,$P:Q,2,FALSE)</f>
        <v>West Putney</v>
      </c>
      <c r="D191" s="89" t="str">
        <f ca="1">VLOOKUP($B191,$P:R,3,FALSE)</f>
        <v>Wandsworth</v>
      </c>
      <c r="P191" s="106">
        <f>Dashboard!J200</f>
        <v>-3.05988209655667</v>
      </c>
      <c r="Q191" s="91" t="str">
        <f>Dashboard!C200</f>
        <v>Turkey Street</v>
      </c>
      <c r="R191" s="91" t="str">
        <f>Dashboard!A200</f>
        <v>Enfield</v>
      </c>
    </row>
    <row r="192" spans="1:18">
      <c r="A192" s="98">
        <v>188</v>
      </c>
      <c r="B192" s="99">
        <f>LARGE(Dashboard!J$14:J$638,A192)</f>
        <v>5.52296399317101</v>
      </c>
      <c r="C192" s="100" t="str">
        <f ca="1">VLOOKUP($B192,$P:Q,2,FALSE)</f>
        <v>Croham</v>
      </c>
      <c r="D192" s="100" t="str">
        <f ca="1">VLOOKUP($B192,$P:R,3,FALSE)</f>
        <v>Croydon</v>
      </c>
      <c r="P192" s="106">
        <f>Dashboard!J201</f>
        <v>-7.55798170679784</v>
      </c>
      <c r="Q192" s="91" t="str">
        <f>Dashboard!C201</f>
        <v>Upper Edmonton</v>
      </c>
      <c r="R192" s="91" t="str">
        <f>Dashboard!A201</f>
        <v>Enfield</v>
      </c>
    </row>
    <row r="193" spans="1:18">
      <c r="A193" s="87">
        <v>189</v>
      </c>
      <c r="B193" s="97">
        <f>LARGE(Dashboard!J$14:J$638,A193)</f>
        <v>5.48625359730771</v>
      </c>
      <c r="C193" s="89" t="str">
        <f ca="1">VLOOKUP($B193,$P:Q,2,FALSE)</f>
        <v>Edgware</v>
      </c>
      <c r="D193" s="89" t="str">
        <f ca="1">VLOOKUP($B193,$P:R,3,FALSE)</f>
        <v>Harrow</v>
      </c>
      <c r="P193" s="106">
        <f>Dashboard!J202</f>
        <v>4.12162137792603</v>
      </c>
      <c r="Q193" s="91" t="str">
        <f>Dashboard!C202</f>
        <v>Winchmore Hill</v>
      </c>
      <c r="R193" s="91" t="str">
        <f>Dashboard!A202</f>
        <v>Enfield</v>
      </c>
    </row>
    <row r="194" spans="1:18">
      <c r="A194" s="98">
        <v>190</v>
      </c>
      <c r="B194" s="99">
        <f>LARGE(Dashboard!J$14:J$638,A194)</f>
        <v>5.4148728331971</v>
      </c>
      <c r="C194" s="100" t="str">
        <f ca="1">VLOOKUP($B194,$P:Q,2,FALSE)</f>
        <v>Bromley Town</v>
      </c>
      <c r="D194" s="100" t="str">
        <f ca="1">VLOOKUP($B194,$P:R,3,FALSE)</f>
        <v>Bromley</v>
      </c>
      <c r="P194" s="106">
        <f>Dashboard!J203</f>
        <v>-5.00982229121334</v>
      </c>
      <c r="Q194" s="91" t="str">
        <f>Dashboard!C203</f>
        <v>Abbey Wood</v>
      </c>
      <c r="R194" s="91" t="str">
        <f>Dashboard!A203</f>
        <v>Greenwich</v>
      </c>
    </row>
    <row r="195" spans="1:18">
      <c r="A195" s="87">
        <v>191</v>
      </c>
      <c r="B195" s="97">
        <f>LARGE(Dashboard!J$14:J$638,A195)</f>
        <v>5.40578973934482</v>
      </c>
      <c r="C195" s="89" t="str">
        <f ca="1">VLOOKUP($B195,$P:Q,2,FALSE)</f>
        <v>Charville</v>
      </c>
      <c r="D195" s="89" t="str">
        <f ca="1">VLOOKUP($B195,$P:R,3,FALSE)</f>
        <v>Hillingdon</v>
      </c>
      <c r="P195" s="106">
        <f>Dashboard!J204</f>
        <v>4.05251813253183</v>
      </c>
      <c r="Q195" s="91" t="str">
        <f>Dashboard!C204</f>
        <v>Blackheath Westcombe</v>
      </c>
      <c r="R195" s="91" t="str">
        <f>Dashboard!A204</f>
        <v>Greenwich</v>
      </c>
    </row>
    <row r="196" spans="1:18">
      <c r="A196" s="98">
        <v>192</v>
      </c>
      <c r="B196" s="99">
        <f>LARGE(Dashboard!J$14:J$638,A196)</f>
        <v>5.40241791711781</v>
      </c>
      <c r="C196" s="100" t="str">
        <f ca="1">VLOOKUP($B196,$P:Q,2,FALSE)</f>
        <v>Harold Wood</v>
      </c>
      <c r="D196" s="100" t="str">
        <f ca="1">VLOOKUP($B196,$P:R,3,FALSE)</f>
        <v>Havering</v>
      </c>
      <c r="P196" s="106">
        <f>Dashboard!J205</f>
        <v>-4.17182843168237</v>
      </c>
      <c r="Q196" s="91" t="str">
        <f>Dashboard!C205</f>
        <v>Charlton</v>
      </c>
      <c r="R196" s="91" t="str">
        <f>Dashboard!A205</f>
        <v>Greenwich</v>
      </c>
    </row>
    <row r="197" spans="1:18">
      <c r="A197" s="87">
        <v>193</v>
      </c>
      <c r="B197" s="97">
        <f>LARGE(Dashboard!J$14:J$638,A197)</f>
        <v>5.39872062776248</v>
      </c>
      <c r="C197" s="89" t="str">
        <f ca="1">VLOOKUP($B197,$P:Q,2,FALSE)</f>
        <v>Elm Park</v>
      </c>
      <c r="D197" s="89" t="str">
        <f ca="1">VLOOKUP($B197,$P:R,3,FALSE)</f>
        <v>Havering</v>
      </c>
      <c r="P197" s="106">
        <f>Dashboard!J206</f>
        <v>0.938436626080067</v>
      </c>
      <c r="Q197" s="91" t="str">
        <f>Dashboard!C206</f>
        <v>Coldharbour and New Eltham</v>
      </c>
      <c r="R197" s="91" t="str">
        <f>Dashboard!A206</f>
        <v>Greenwich</v>
      </c>
    </row>
    <row r="198" spans="1:18">
      <c r="A198" s="98">
        <v>194</v>
      </c>
      <c r="B198" s="99">
        <f>LARGE(Dashboard!J$14:J$638,A198)</f>
        <v>5.25396602281597</v>
      </c>
      <c r="C198" s="100" t="str">
        <f ca="1">VLOOKUP($B198,$P:Q,2,FALSE)</f>
        <v>Northumberland Heath</v>
      </c>
      <c r="D198" s="100" t="str">
        <f ca="1">VLOOKUP($B198,$P:R,3,FALSE)</f>
        <v>Bexley</v>
      </c>
      <c r="P198" s="106">
        <f>Dashboard!J207</f>
        <v>3.32062580321557</v>
      </c>
      <c r="Q198" s="91" t="str">
        <f>Dashboard!C207</f>
        <v>Eltham North</v>
      </c>
      <c r="R198" s="91" t="str">
        <f>Dashboard!A207</f>
        <v>Greenwich</v>
      </c>
    </row>
    <row r="199" spans="1:18">
      <c r="A199" s="87">
        <v>195</v>
      </c>
      <c r="B199" s="97">
        <f>LARGE(Dashboard!J$14:J$638,A199)</f>
        <v>5.23063406071556</v>
      </c>
      <c r="C199" s="89" t="str">
        <f ca="1">VLOOKUP($B199,$P:Q,2,FALSE)</f>
        <v>Beverley</v>
      </c>
      <c r="D199" s="89" t="str">
        <f ca="1">VLOOKUP($B199,$P:R,3,FALSE)</f>
        <v>Kingston upon Thames</v>
      </c>
      <c r="P199" s="106">
        <f>Dashboard!J208</f>
        <v>1.25988915396951</v>
      </c>
      <c r="Q199" s="91" t="str">
        <f>Dashboard!C208</f>
        <v>Eltham South</v>
      </c>
      <c r="R199" s="91" t="str">
        <f>Dashboard!A208</f>
        <v>Greenwich</v>
      </c>
    </row>
    <row r="200" spans="1:18">
      <c r="A200" s="98">
        <v>196</v>
      </c>
      <c r="B200" s="99">
        <f>LARGE(Dashboard!J$14:J$638,A200)</f>
        <v>5.21938253540508</v>
      </c>
      <c r="C200" s="100" t="str">
        <f ca="1">VLOOKUP($B200,$P:Q,2,FALSE)</f>
        <v>Falconwood and Welling</v>
      </c>
      <c r="D200" s="100" t="str">
        <f ca="1">VLOOKUP($B200,$P:R,3,FALSE)</f>
        <v>Bexley</v>
      </c>
      <c r="P200" s="106">
        <f>Dashboard!J209</f>
        <v>-1.97563754396032</v>
      </c>
      <c r="Q200" s="91" t="str">
        <f>Dashboard!C209</f>
        <v>Eltham West</v>
      </c>
      <c r="R200" s="91" t="str">
        <f>Dashboard!A209</f>
        <v>Greenwich</v>
      </c>
    </row>
    <row r="201" spans="1:18">
      <c r="A201" s="87">
        <v>197</v>
      </c>
      <c r="B201" s="97">
        <f>LARGE(Dashboard!J$14:J$638,A201)</f>
        <v>5.20193769277326</v>
      </c>
      <c r="C201" s="89" t="str">
        <f ca="1">VLOOKUP($B201,$P:Q,2,FALSE)</f>
        <v>Fairfield</v>
      </c>
      <c r="D201" s="89" t="str">
        <f ca="1">VLOOKUP($B201,$P:R,3,FALSE)</f>
        <v>Croydon</v>
      </c>
      <c r="P201" s="106">
        <f>Dashboard!J210</f>
        <v>-5.86127665118239</v>
      </c>
      <c r="Q201" s="91" t="str">
        <f>Dashboard!C210</f>
        <v>Glyndon</v>
      </c>
      <c r="R201" s="91" t="str">
        <f>Dashboard!A210</f>
        <v>Greenwich</v>
      </c>
    </row>
    <row r="202" spans="1:18">
      <c r="A202" s="98">
        <v>198</v>
      </c>
      <c r="B202" s="99">
        <f>LARGE(Dashboard!J$14:J$638,A202)</f>
        <v>5.19621635818208</v>
      </c>
      <c r="C202" s="100" t="str">
        <f ca="1">VLOOKUP($B202,$P:Q,2,FALSE)</f>
        <v>Clapham Common</v>
      </c>
      <c r="D202" s="100" t="str">
        <f ca="1">VLOOKUP($B202,$P:R,3,FALSE)</f>
        <v>Lambeth</v>
      </c>
      <c r="P202" s="106">
        <f>Dashboard!J211</f>
        <v>0.679135717710217</v>
      </c>
      <c r="Q202" s="91" t="str">
        <f>Dashboard!C211</f>
        <v>Greenwich West</v>
      </c>
      <c r="R202" s="91" t="str">
        <f>Dashboard!A211</f>
        <v>Greenwich</v>
      </c>
    </row>
    <row r="203" spans="1:18">
      <c r="A203" s="87">
        <v>199</v>
      </c>
      <c r="B203" s="97">
        <f>LARGE(Dashboard!J$14:J$638,A203)</f>
        <v>5.13841791401697</v>
      </c>
      <c r="C203" s="89" t="str">
        <f ca="1">VLOOKUP($B203,$P:Q,2,FALSE)</f>
        <v>Bush Hill Park</v>
      </c>
      <c r="D203" s="89" t="str">
        <f ca="1">VLOOKUP($B203,$P:R,3,FALSE)</f>
        <v>Enfield</v>
      </c>
      <c r="P203" s="106">
        <f>Dashboard!J212</f>
        <v>-0.197229970526799</v>
      </c>
      <c r="Q203" s="91" t="str">
        <f>Dashboard!C212</f>
        <v>Kidbrooke with Hornfair</v>
      </c>
      <c r="R203" s="91" t="str">
        <f>Dashboard!A212</f>
        <v>Greenwich</v>
      </c>
    </row>
    <row r="204" spans="1:18">
      <c r="A204" s="98">
        <v>200</v>
      </c>
      <c r="B204" s="99">
        <f>LARGE(Dashboard!J$14:J$638,A204)</f>
        <v>5.13240761760172</v>
      </c>
      <c r="C204" s="100" t="str">
        <f ca="1">VLOOKUP($B204,$P:Q,2,FALSE)</f>
        <v>Yeading</v>
      </c>
      <c r="D204" s="100" t="str">
        <f ca="1">VLOOKUP($B204,$P:R,3,FALSE)</f>
        <v>Hillingdon</v>
      </c>
      <c r="P204" s="106">
        <f>Dashboard!J213</f>
        <v>-2.22043922025335</v>
      </c>
      <c r="Q204" s="91" t="str">
        <f>Dashboard!C213</f>
        <v>Middle Park and Sutcliffe</v>
      </c>
      <c r="R204" s="91" t="str">
        <f>Dashboard!A213</f>
        <v>Greenwich</v>
      </c>
    </row>
    <row r="205" spans="1:18">
      <c r="A205" s="87">
        <v>201</v>
      </c>
      <c r="B205" s="97">
        <f>LARGE(Dashboard!J$14:J$638,A205)</f>
        <v>5.12753151795056</v>
      </c>
      <c r="C205" s="89" t="str">
        <f ca="1">VLOOKUP($B205,$P:Q,2,FALSE)</f>
        <v>Hendon</v>
      </c>
      <c r="D205" s="89" t="str">
        <f ca="1">VLOOKUP($B205,$P:R,3,FALSE)</f>
        <v>Barnet</v>
      </c>
      <c r="P205" s="106">
        <f>Dashboard!J214</f>
        <v>2.44006055042178</v>
      </c>
      <c r="Q205" s="91" t="str">
        <f>Dashboard!C214</f>
        <v>Peninsula</v>
      </c>
      <c r="R205" s="91" t="str">
        <f>Dashboard!A214</f>
        <v>Greenwich</v>
      </c>
    </row>
    <row r="206" spans="1:18">
      <c r="A206" s="98">
        <v>202</v>
      </c>
      <c r="B206" s="99">
        <f>LARGE(Dashboard!J$14:J$638,A206)</f>
        <v>5.09932503392444</v>
      </c>
      <c r="C206" s="100" t="str">
        <f ca="1">VLOOKUP($B206,$P:Q,2,FALSE)</f>
        <v>Harrow Weald</v>
      </c>
      <c r="D206" s="100" t="str">
        <f ca="1">VLOOKUP($B206,$P:R,3,FALSE)</f>
        <v>Harrow</v>
      </c>
      <c r="P206" s="106">
        <f>Dashboard!J215</f>
        <v>-4.25171234414624</v>
      </c>
      <c r="Q206" s="91" t="str">
        <f>Dashboard!C215</f>
        <v>Plumstead</v>
      </c>
      <c r="R206" s="91" t="str">
        <f>Dashboard!A215</f>
        <v>Greenwich</v>
      </c>
    </row>
    <row r="207" spans="1:18">
      <c r="A207" s="87">
        <v>203</v>
      </c>
      <c r="B207" s="97">
        <f>LARGE(Dashboard!J$14:J$638,A207)</f>
        <v>5.05610250819456</v>
      </c>
      <c r="C207" s="89" t="str">
        <f ca="1">VLOOKUP($B207,$P:Q,2,FALSE)</f>
        <v>Golders Green</v>
      </c>
      <c r="D207" s="89" t="str">
        <f ca="1">VLOOKUP($B207,$P:R,3,FALSE)</f>
        <v>Barnet</v>
      </c>
      <c r="P207" s="106">
        <f>Dashboard!J216</f>
        <v>1.91209531553708</v>
      </c>
      <c r="Q207" s="91" t="str">
        <f>Dashboard!C216</f>
        <v>Shooters Hill</v>
      </c>
      <c r="R207" s="91" t="str">
        <f>Dashboard!A216</f>
        <v>Greenwich</v>
      </c>
    </row>
    <row r="208" spans="1:18">
      <c r="A208" s="98">
        <v>204</v>
      </c>
      <c r="B208" s="99">
        <f>LARGE(Dashboard!J$14:J$638,A208)</f>
        <v>5.04056755712119</v>
      </c>
      <c r="C208" s="100" t="str">
        <f ca="1">VLOOKUP($B208,$P:Q,2,FALSE)</f>
        <v>Clock House</v>
      </c>
      <c r="D208" s="100" t="str">
        <f ca="1">VLOOKUP($B208,$P:R,3,FALSE)</f>
        <v>Bromley</v>
      </c>
      <c r="P208" s="106">
        <f>Dashboard!J217</f>
        <v>2.30719333338155</v>
      </c>
      <c r="Q208" s="91" t="str">
        <f>Dashboard!C217</f>
        <v>Thamesmead Moorings</v>
      </c>
      <c r="R208" s="91" t="str">
        <f>Dashboard!A217</f>
        <v>Greenwich</v>
      </c>
    </row>
    <row r="209" spans="1:18">
      <c r="A209" s="87">
        <v>205</v>
      </c>
      <c r="B209" s="97">
        <f>LARGE(Dashboard!J$14:J$638,A209)</f>
        <v>4.99602851654459</v>
      </c>
      <c r="C209" s="89" t="str">
        <f ca="1">VLOOKUP($B209,$P:Q,2,FALSE)</f>
        <v>Squirrel's Heath</v>
      </c>
      <c r="D209" s="89" t="str">
        <f ca="1">VLOOKUP($B209,$P:R,3,FALSE)</f>
        <v>Havering</v>
      </c>
      <c r="P209" s="106">
        <f>Dashboard!J218</f>
        <v>-5.25232038219644</v>
      </c>
      <c r="Q209" s="91" t="str">
        <f>Dashboard!C218</f>
        <v>Woolwich Common</v>
      </c>
      <c r="R209" s="91" t="str">
        <f>Dashboard!A218</f>
        <v>Greenwich</v>
      </c>
    </row>
    <row r="210" spans="1:18">
      <c r="A210" s="98">
        <v>206</v>
      </c>
      <c r="B210" s="99">
        <f>LARGE(Dashboard!J$14:J$638,A210)</f>
        <v>4.96816195369167</v>
      </c>
      <c r="C210" s="100" t="str">
        <f ca="1">VLOOKUP($B210,$P:Q,2,FALSE)</f>
        <v>Queensbury</v>
      </c>
      <c r="D210" s="100" t="str">
        <f ca="1">VLOOKUP($B210,$P:R,3,FALSE)</f>
        <v>Harrow</v>
      </c>
      <c r="P210" s="106">
        <f>Dashboard!J219</f>
        <v>-6.72582647741592</v>
      </c>
      <c r="Q210" s="91" t="str">
        <f>Dashboard!C219</f>
        <v>Woolwich Riverside</v>
      </c>
      <c r="R210" s="91" t="str">
        <f>Dashboard!A219</f>
        <v>Greenwich</v>
      </c>
    </row>
    <row r="211" spans="1:18">
      <c r="A211" s="87">
        <v>207</v>
      </c>
      <c r="B211" s="97">
        <f>LARGE(Dashboard!J$14:J$638,A211)</f>
        <v>4.96518994946241</v>
      </c>
      <c r="C211" s="89" t="str">
        <f ca="1">VLOOKUP($B211,$P:Q,2,FALSE)</f>
        <v>Shaftesbury</v>
      </c>
      <c r="D211" s="89" t="str">
        <f ca="1">VLOOKUP($B211,$P:R,3,FALSE)</f>
        <v>Wandsworth</v>
      </c>
      <c r="P211" s="106">
        <f>Dashboard!J220</f>
        <v>-0.520204165615616</v>
      </c>
      <c r="Q211" s="91" t="str">
        <f>Dashboard!C220</f>
        <v>Brownswood</v>
      </c>
      <c r="R211" s="91" t="str">
        <f>Dashboard!A220</f>
        <v>Hackney</v>
      </c>
    </row>
    <row r="212" spans="1:18">
      <c r="A212" s="98">
        <v>208</v>
      </c>
      <c r="B212" s="99">
        <f>LARGE(Dashboard!J$14:J$638,A212)</f>
        <v>4.95835575217459</v>
      </c>
      <c r="C212" s="100" t="str">
        <f ca="1">VLOOKUP($B212,$P:Q,2,FALSE)</f>
        <v>Hobbayne</v>
      </c>
      <c r="D212" s="100" t="str">
        <f ca="1">VLOOKUP($B212,$P:R,3,FALSE)</f>
        <v>Ealing</v>
      </c>
      <c r="P212" s="106">
        <f>Dashboard!J221</f>
        <v>-0.358703041207465</v>
      </c>
      <c r="Q212" s="91" t="str">
        <f>Dashboard!C221</f>
        <v>Cazenove</v>
      </c>
      <c r="R212" s="91" t="str">
        <f>Dashboard!A221</f>
        <v>Hackney</v>
      </c>
    </row>
    <row r="213" spans="1:18">
      <c r="A213" s="87">
        <v>209</v>
      </c>
      <c r="B213" s="97">
        <f>LARGE(Dashboard!J$14:J$638,A213)</f>
        <v>4.93418635131944</v>
      </c>
      <c r="C213" s="89" t="str">
        <f ca="1">VLOOKUP($B213,$P:Q,2,FALSE)</f>
        <v>Barnehurst</v>
      </c>
      <c r="D213" s="89" t="str">
        <f ca="1">VLOOKUP($B213,$P:R,3,FALSE)</f>
        <v>Bexley</v>
      </c>
      <c r="P213" s="106">
        <f>Dashboard!J222</f>
        <v>-8.56413880226208</v>
      </c>
      <c r="Q213" s="91" t="str">
        <f>Dashboard!C222</f>
        <v>Chatham</v>
      </c>
      <c r="R213" s="91" t="str">
        <f>Dashboard!A222</f>
        <v>Hackney</v>
      </c>
    </row>
    <row r="214" spans="1:18">
      <c r="A214" s="98">
        <v>210</v>
      </c>
      <c r="B214" s="99">
        <f>LARGE(Dashboard!J$14:J$638,A214)</f>
        <v>4.88960090158941</v>
      </c>
      <c r="C214" s="100" t="str">
        <f ca="1">VLOOKUP($B214,$P:Q,2,FALSE)</f>
        <v>Roxeth</v>
      </c>
      <c r="D214" s="100" t="str">
        <f ca="1">VLOOKUP($B214,$P:R,3,FALSE)</f>
        <v>Harrow</v>
      </c>
      <c r="P214" s="106">
        <f>Dashboard!J223</f>
        <v>-0.748983737161302</v>
      </c>
      <c r="Q214" s="91" t="str">
        <f>Dashboard!C223</f>
        <v>Clissold</v>
      </c>
      <c r="R214" s="91" t="str">
        <f>Dashboard!A223</f>
        <v>Hackney</v>
      </c>
    </row>
    <row r="215" spans="1:18">
      <c r="A215" s="87">
        <v>211</v>
      </c>
      <c r="B215" s="97">
        <f>LARGE(Dashboard!J$14:J$638,A215)</f>
        <v>4.83894880742453</v>
      </c>
      <c r="C215" s="89" t="str">
        <f ca="1">VLOOKUP($B215,$P:Q,2,FALSE)</f>
        <v>Bridge</v>
      </c>
      <c r="D215" s="89" t="str">
        <f ca="1">VLOOKUP($B215,$P:R,3,FALSE)</f>
        <v>Redbridge</v>
      </c>
      <c r="P215" s="106">
        <f>Dashboard!J224</f>
        <v>-3.09314295536475</v>
      </c>
      <c r="Q215" s="91" t="str">
        <f>Dashboard!C224</f>
        <v>Dalston</v>
      </c>
      <c r="R215" s="91" t="str">
        <f>Dashboard!A224</f>
        <v>Hackney</v>
      </c>
    </row>
    <row r="216" spans="1:18">
      <c r="A216" s="98">
        <v>212</v>
      </c>
      <c r="B216" s="99">
        <f>LARGE(Dashboard!J$14:J$638,A216)</f>
        <v>4.79814264504715</v>
      </c>
      <c r="C216" s="100" t="str">
        <f ca="1">VLOOKUP($B216,$P:Q,2,FALSE)</f>
        <v>Preston</v>
      </c>
      <c r="D216" s="100" t="str">
        <f ca="1">VLOOKUP($B216,$P:R,3,FALSE)</f>
        <v>Brent</v>
      </c>
      <c r="P216" s="106">
        <f>Dashboard!J225</f>
        <v>-4.10051690429476</v>
      </c>
      <c r="Q216" s="91" t="str">
        <f>Dashboard!C225</f>
        <v>De Beauvoir</v>
      </c>
      <c r="R216" s="91" t="str">
        <f>Dashboard!A225</f>
        <v>Hackney</v>
      </c>
    </row>
    <row r="217" spans="1:18">
      <c r="A217" s="87">
        <v>213</v>
      </c>
      <c r="B217" s="97">
        <f>LARGE(Dashboard!J$14:J$638,A217)</f>
        <v>4.79238115656266</v>
      </c>
      <c r="C217" s="89" t="str">
        <f ca="1">VLOOKUP($B217,$P:Q,2,FALSE)</f>
        <v>Longlands</v>
      </c>
      <c r="D217" s="89" t="str">
        <f ca="1">VLOOKUP($B217,$P:R,3,FALSE)</f>
        <v>Bexley</v>
      </c>
      <c r="P217" s="106">
        <f>Dashboard!J226</f>
        <v>-5.79540445136346</v>
      </c>
      <c r="Q217" s="91" t="str">
        <f>Dashboard!C226</f>
        <v>Hackney Central</v>
      </c>
      <c r="R217" s="91" t="str">
        <f>Dashboard!A226</f>
        <v>Hackney</v>
      </c>
    </row>
    <row r="218" spans="1:18">
      <c r="A218" s="98">
        <v>214</v>
      </c>
      <c r="B218" s="99">
        <f>LARGE(Dashboard!J$14:J$638,A218)</f>
        <v>4.7737464421796</v>
      </c>
      <c r="C218" s="100" t="str">
        <f ca="1">VLOOKUP($B218,$P:Q,2,FALSE)</f>
        <v>Greenford Green</v>
      </c>
      <c r="D218" s="100" t="str">
        <f ca="1">VLOOKUP($B218,$P:R,3,FALSE)</f>
        <v>Ealing</v>
      </c>
      <c r="P218" s="106">
        <f>Dashboard!J227</f>
        <v>-7.40170703550137</v>
      </c>
      <c r="Q218" s="91" t="str">
        <f>Dashboard!C227</f>
        <v>Hackney Downs</v>
      </c>
      <c r="R218" s="91" t="str">
        <f>Dashboard!A227</f>
        <v>Hackney</v>
      </c>
    </row>
    <row r="219" spans="1:18">
      <c r="A219" s="87">
        <v>215</v>
      </c>
      <c r="B219" s="97">
        <f>LARGE(Dashboard!J$14:J$638,A219)</f>
        <v>4.74557007087338</v>
      </c>
      <c r="C219" s="89" t="str">
        <f ca="1">VLOOKUP($B219,$P:Q,2,FALSE)</f>
        <v>Redcliffe</v>
      </c>
      <c r="D219" s="89" t="str">
        <f ca="1">VLOOKUP($B219,$P:R,3,FALSE)</f>
        <v>Kensington and Chelsea</v>
      </c>
      <c r="P219" s="106">
        <f>Dashboard!J228</f>
        <v>-5.10050152985084</v>
      </c>
      <c r="Q219" s="91" t="str">
        <f>Dashboard!C228</f>
        <v>Haggerston</v>
      </c>
      <c r="R219" s="91" t="str">
        <f>Dashboard!A228</f>
        <v>Hackney</v>
      </c>
    </row>
    <row r="220" spans="1:18">
      <c r="A220" s="98">
        <v>216</v>
      </c>
      <c r="B220" s="99">
        <f>LARGE(Dashboard!J$14:J$638,A220)</f>
        <v>4.71529915898772</v>
      </c>
      <c r="C220" s="100" t="str">
        <f ca="1">VLOOKUP($B220,$P:Q,2,FALSE)</f>
        <v>Queensbury</v>
      </c>
      <c r="D220" s="100" t="str">
        <f ca="1">VLOOKUP($B220,$P:R,3,FALSE)</f>
        <v>Brent</v>
      </c>
      <c r="P220" s="106">
        <f>Dashboard!J229</f>
        <v>-9.74317707957288</v>
      </c>
      <c r="Q220" s="91" t="str">
        <f>Dashboard!C229</f>
        <v>Hoxton</v>
      </c>
      <c r="R220" s="91" t="str">
        <f>Dashboard!A229</f>
        <v>Hackney</v>
      </c>
    </row>
    <row r="221" spans="1:18">
      <c r="A221" s="87">
        <v>217</v>
      </c>
      <c r="B221" s="97">
        <f>LARGE(Dashboard!J$14:J$638,A221)</f>
        <v>4.68386340958025</v>
      </c>
      <c r="C221" s="89" t="str">
        <f ca="1">VLOOKUP($B221,$P:Q,2,FALSE)</f>
        <v>Mawneys</v>
      </c>
      <c r="D221" s="89" t="str">
        <f ca="1">VLOOKUP($B221,$P:R,3,FALSE)</f>
        <v>Havering</v>
      </c>
      <c r="P221" s="106">
        <f>Dashboard!J230</f>
        <v>-5.53629769761381</v>
      </c>
      <c r="Q221" s="91" t="str">
        <f>Dashboard!C230</f>
        <v>King's Park</v>
      </c>
      <c r="R221" s="91" t="str">
        <f>Dashboard!A230</f>
        <v>Hackney</v>
      </c>
    </row>
    <row r="222" spans="1:18">
      <c r="A222" s="98">
        <v>218</v>
      </c>
      <c r="B222" s="99">
        <f>LARGE(Dashboard!J$14:J$638,A222)</f>
        <v>4.6617419147159</v>
      </c>
      <c r="C222" s="100" t="str">
        <f ca="1">VLOOKUP($B222,$P:Q,2,FALSE)</f>
        <v>Christchurch</v>
      </c>
      <c r="D222" s="100" t="str">
        <f ca="1">VLOOKUP($B222,$P:R,3,FALSE)</f>
        <v>Bexley</v>
      </c>
      <c r="P222" s="106">
        <f>Dashboard!J231</f>
        <v>-7.10321046864886</v>
      </c>
      <c r="Q222" s="91" t="str">
        <f>Dashboard!C231</f>
        <v>Leabridge</v>
      </c>
      <c r="R222" s="91" t="str">
        <f>Dashboard!A231</f>
        <v>Hackney</v>
      </c>
    </row>
    <row r="223" spans="1:18">
      <c r="A223" s="87">
        <v>219</v>
      </c>
      <c r="B223" s="97">
        <f>LARGE(Dashboard!J$14:J$638,A223)</f>
        <v>4.66160999363905</v>
      </c>
      <c r="C223" s="89" t="str">
        <f ca="1">VLOOKUP($B223,$P:Q,2,FALSE)</f>
        <v>Alperton</v>
      </c>
      <c r="D223" s="89" t="str">
        <f ca="1">VLOOKUP($B223,$P:R,3,FALSE)</f>
        <v>Brent</v>
      </c>
      <c r="P223" s="106">
        <f>Dashboard!J232</f>
        <v>-1.28761499252542</v>
      </c>
      <c r="Q223" s="91" t="str">
        <f>Dashboard!C232</f>
        <v>Lordship</v>
      </c>
      <c r="R223" s="91" t="str">
        <f>Dashboard!A232</f>
        <v>Hackney</v>
      </c>
    </row>
    <row r="224" spans="1:18">
      <c r="A224" s="98">
        <v>220</v>
      </c>
      <c r="B224" s="99">
        <f>LARGE(Dashboard!J$14:J$638,A224)</f>
        <v>4.65613074806827</v>
      </c>
      <c r="C224" s="100" t="str">
        <f ca="1">VLOOKUP($B224,$P:Q,2,FALSE)</f>
        <v>Swiss Cottage</v>
      </c>
      <c r="D224" s="100" t="str">
        <f ca="1">VLOOKUP($B224,$P:R,3,FALSE)</f>
        <v>Camden</v>
      </c>
      <c r="P224" s="106">
        <f>Dashboard!J233</f>
        <v>-4.39283911380074</v>
      </c>
      <c r="Q224" s="91" t="str">
        <f>Dashboard!C233</f>
        <v>New River</v>
      </c>
      <c r="R224" s="91" t="str">
        <f>Dashboard!A233</f>
        <v>Hackney</v>
      </c>
    </row>
    <row r="225" spans="1:18">
      <c r="A225" s="87">
        <v>221</v>
      </c>
      <c r="B225" s="97">
        <f>LARGE(Dashboard!J$14:J$638,A225)</f>
        <v>4.6421550452436</v>
      </c>
      <c r="C225" s="89" t="str">
        <f ca="1">VLOOKUP($B225,$P:Q,2,FALSE)</f>
        <v>Heston Central</v>
      </c>
      <c r="D225" s="89" t="str">
        <f ca="1">VLOOKUP($B225,$P:R,3,FALSE)</f>
        <v>Hounslow</v>
      </c>
      <c r="P225" s="106">
        <f>Dashboard!J234</f>
        <v>-5.08507158491765</v>
      </c>
      <c r="Q225" s="91" t="str">
        <f>Dashboard!C234</f>
        <v>Queensbridge</v>
      </c>
      <c r="R225" s="91" t="str">
        <f>Dashboard!A234</f>
        <v>Hackney</v>
      </c>
    </row>
    <row r="226" spans="1:18">
      <c r="A226" s="98">
        <v>222</v>
      </c>
      <c r="B226" s="99">
        <f>LARGE(Dashboard!J$14:J$638,A226)</f>
        <v>4.63431591795062</v>
      </c>
      <c r="C226" s="100" t="str">
        <f ca="1">VLOOKUP($B226,$P:Q,2,FALSE)</f>
        <v>Ealing Common</v>
      </c>
      <c r="D226" s="100" t="str">
        <f ca="1">VLOOKUP($B226,$P:R,3,FALSE)</f>
        <v>Ealing</v>
      </c>
      <c r="P226" s="106">
        <f>Dashboard!J235</f>
        <v>-3.2898540936221</v>
      </c>
      <c r="Q226" s="91" t="str">
        <f>Dashboard!C235</f>
        <v>Springfield</v>
      </c>
      <c r="R226" s="91" t="str">
        <f>Dashboard!A235</f>
        <v>Hackney</v>
      </c>
    </row>
    <row r="227" spans="1:18">
      <c r="A227" s="87">
        <v>223</v>
      </c>
      <c r="B227" s="97">
        <f>LARGE(Dashboard!J$14:J$638,A227)</f>
        <v>4.56896300139304</v>
      </c>
      <c r="C227" s="89" t="str">
        <f ca="1">VLOOKUP($B227,$P:Q,2,FALSE)</f>
        <v>Beckton</v>
      </c>
      <c r="D227" s="89" t="str">
        <f ca="1">VLOOKUP($B227,$P:R,3,FALSE)</f>
        <v>Newham</v>
      </c>
      <c r="P227" s="106">
        <f>Dashboard!J236</f>
        <v>-3.42012620028734</v>
      </c>
      <c r="Q227" s="91" t="str">
        <f>Dashboard!C236</f>
        <v>Stoke Newington Central</v>
      </c>
      <c r="R227" s="91" t="str">
        <f>Dashboard!A236</f>
        <v>Hackney</v>
      </c>
    </row>
    <row r="228" spans="1:18">
      <c r="A228" s="98">
        <v>224</v>
      </c>
      <c r="B228" s="99">
        <f>LARGE(Dashboard!J$14:J$638,A228)</f>
        <v>4.56821127226782</v>
      </c>
      <c r="C228" s="100" t="str">
        <f ca="1">VLOOKUP($B228,$P:Q,2,FALSE)</f>
        <v>Harefield</v>
      </c>
      <c r="D228" s="100" t="str">
        <f ca="1">VLOOKUP($B228,$P:R,3,FALSE)</f>
        <v>Hillingdon</v>
      </c>
      <c r="P228" s="106">
        <f>Dashboard!J237</f>
        <v>-4.35024888225604</v>
      </c>
      <c r="Q228" s="91" t="str">
        <f>Dashboard!C237</f>
        <v>Victoria</v>
      </c>
      <c r="R228" s="91" t="str">
        <f>Dashboard!A237</f>
        <v>Hackney</v>
      </c>
    </row>
    <row r="229" spans="1:18">
      <c r="A229" s="87">
        <v>225</v>
      </c>
      <c r="B229" s="97">
        <f>LARGE(Dashboard!J$14:J$638,A229)</f>
        <v>4.53986618584924</v>
      </c>
      <c r="C229" s="89" t="str">
        <f ca="1">VLOOKUP($B229,$P:Q,2,FALSE)</f>
        <v>Sutton North</v>
      </c>
      <c r="D229" s="89" t="str">
        <f ca="1">VLOOKUP($B229,$P:R,3,FALSE)</f>
        <v>Sutton</v>
      </c>
      <c r="P229" s="106">
        <f>Dashboard!J238</f>
        <v>-7.3195710147744</v>
      </c>
      <c r="Q229" s="91" t="str">
        <f>Dashboard!C238</f>
        <v>Wick</v>
      </c>
      <c r="R229" s="91" t="str">
        <f>Dashboard!A238</f>
        <v>Hackney</v>
      </c>
    </row>
    <row r="230" spans="1:18">
      <c r="A230" s="98">
        <v>226</v>
      </c>
      <c r="B230" s="99">
        <f>LARGE(Dashboard!J$14:J$638,A230)</f>
        <v>4.53871692355453</v>
      </c>
      <c r="C230" s="100" t="str">
        <f ca="1">VLOOKUP($B230,$P:Q,2,FALSE)</f>
        <v>Danson Park</v>
      </c>
      <c r="D230" s="100" t="str">
        <f ca="1">VLOOKUP($B230,$P:R,3,FALSE)</f>
        <v>Bexley</v>
      </c>
      <c r="P230" s="106">
        <f>Dashboard!J239</f>
        <v>-1.07457560660159</v>
      </c>
      <c r="Q230" s="91" t="str">
        <f>Dashboard!C239</f>
        <v>Addison</v>
      </c>
      <c r="R230" s="91" t="str">
        <f>Dashboard!A239</f>
        <v>Hammersmith and Fulham</v>
      </c>
    </row>
    <row r="231" spans="1:18">
      <c r="A231" s="87">
        <v>227</v>
      </c>
      <c r="B231" s="97">
        <f>LARGE(Dashboard!J$14:J$638,A231)</f>
        <v>4.49172002472105</v>
      </c>
      <c r="C231" s="89" t="str">
        <f ca="1">VLOOKUP($B231,$P:Q,2,FALSE)</f>
        <v>Town</v>
      </c>
      <c r="D231" s="89" t="str">
        <f ca="1">VLOOKUP($B231,$P:R,3,FALSE)</f>
        <v>Enfield</v>
      </c>
      <c r="P231" s="106">
        <f>Dashboard!J240</f>
        <v>-5.22740263964972</v>
      </c>
      <c r="Q231" s="91" t="str">
        <f>Dashboard!C240</f>
        <v>Askew</v>
      </c>
      <c r="R231" s="91" t="str">
        <f>Dashboard!A240</f>
        <v>Hammersmith and Fulham</v>
      </c>
    </row>
    <row r="232" spans="1:18">
      <c r="A232" s="98">
        <v>228</v>
      </c>
      <c r="B232" s="99">
        <f>LARGE(Dashboard!J$14:J$638,A232)</f>
        <v>4.49005112367662</v>
      </c>
      <c r="C232" s="100" t="str">
        <f ca="1">VLOOKUP($B232,$P:Q,2,FALSE)</f>
        <v>Barkingside</v>
      </c>
      <c r="D232" s="100" t="str">
        <f ca="1">VLOOKUP($B232,$P:R,3,FALSE)</f>
        <v>Redbridge</v>
      </c>
      <c r="P232" s="106">
        <f>Dashboard!J241</f>
        <v>3.15935832575091</v>
      </c>
      <c r="Q232" s="91" t="str">
        <f>Dashboard!C241</f>
        <v>Avonmore and Brook Green</v>
      </c>
      <c r="R232" s="91" t="str">
        <f>Dashboard!A241</f>
        <v>Hammersmith and Fulham</v>
      </c>
    </row>
    <row r="233" spans="1:18">
      <c r="A233" s="87">
        <v>229</v>
      </c>
      <c r="B233" s="97">
        <f>LARGE(Dashboard!J$14:J$638,A233)</f>
        <v>4.47146537678607</v>
      </c>
      <c r="C233" s="89" t="str">
        <f ca="1">VLOOKUP($B233,$P:Q,2,FALSE)</f>
        <v>Rainham and Wennington</v>
      </c>
      <c r="D233" s="89" t="str">
        <f ca="1">VLOOKUP($B233,$P:R,3,FALSE)</f>
        <v>Havering</v>
      </c>
      <c r="P233" s="106">
        <f>Dashboard!J242</f>
        <v>-4.19085091668823</v>
      </c>
      <c r="Q233" s="91" t="str">
        <f>Dashboard!C242</f>
        <v>College Park and Old Oak</v>
      </c>
      <c r="R233" s="91" t="str">
        <f>Dashboard!A242</f>
        <v>Hammersmith and Fulham</v>
      </c>
    </row>
    <row r="234" spans="1:18">
      <c r="A234" s="98">
        <v>230</v>
      </c>
      <c r="B234" s="99">
        <f>LARGE(Dashboard!J$14:J$638,A234)</f>
        <v>4.4604200708213</v>
      </c>
      <c r="C234" s="100" t="str">
        <f ca="1">VLOOKUP($B234,$P:Q,2,FALSE)</f>
        <v>Brondesbury Park</v>
      </c>
      <c r="D234" s="100" t="str">
        <f ca="1">VLOOKUP($B234,$P:R,3,FALSE)</f>
        <v>Brent</v>
      </c>
      <c r="P234" s="106">
        <f>Dashboard!J243</f>
        <v>-2.73589751822052</v>
      </c>
      <c r="Q234" s="91" t="str">
        <f>Dashboard!C243</f>
        <v>Fulham Broadway</v>
      </c>
      <c r="R234" s="91" t="str">
        <f>Dashboard!A243</f>
        <v>Hammersmith and Fulham</v>
      </c>
    </row>
    <row r="235" spans="1:18">
      <c r="A235" s="87">
        <v>231</v>
      </c>
      <c r="B235" s="97">
        <f>LARGE(Dashboard!J$14:J$638,A235)</f>
        <v>4.33455897871121</v>
      </c>
      <c r="C235" s="89" t="str">
        <f ca="1">VLOOKUP($B235,$P:Q,2,FALSE)</f>
        <v>Coppetts</v>
      </c>
      <c r="D235" s="89" t="str">
        <f ca="1">VLOOKUP($B235,$P:R,3,FALSE)</f>
        <v>Barnet</v>
      </c>
      <c r="P235" s="106">
        <f>Dashboard!J244</f>
        <v>2.99027910525554</v>
      </c>
      <c r="Q235" s="91" t="str">
        <f>Dashboard!C244</f>
        <v>Fulham Reach</v>
      </c>
      <c r="R235" s="91" t="str">
        <f>Dashboard!A244</f>
        <v>Hammersmith and Fulham</v>
      </c>
    </row>
    <row r="236" spans="1:18">
      <c r="A236" s="98">
        <v>232</v>
      </c>
      <c r="B236" s="99">
        <f>LARGE(Dashboard!J$14:J$638,A236)</f>
        <v>4.33196144252289</v>
      </c>
      <c r="C236" s="100" t="str">
        <f ca="1">VLOOKUP($B236,$P:Q,2,FALSE)</f>
        <v>Nightingale</v>
      </c>
      <c r="D236" s="100" t="str">
        <f ca="1">VLOOKUP($B236,$P:R,3,FALSE)</f>
        <v>Wandsworth</v>
      </c>
      <c r="P236" s="106">
        <f>Dashboard!J245</f>
        <v>-4.6251864571044</v>
      </c>
      <c r="Q236" s="91" t="str">
        <f>Dashboard!C245</f>
        <v>Hammersmith Broadway</v>
      </c>
      <c r="R236" s="91" t="str">
        <f>Dashboard!A245</f>
        <v>Hammersmith and Fulham</v>
      </c>
    </row>
    <row r="237" spans="1:18">
      <c r="A237" s="87">
        <v>233</v>
      </c>
      <c r="B237" s="97">
        <f>LARGE(Dashboard!J$14:J$638,A237)</f>
        <v>4.32599596023454</v>
      </c>
      <c r="C237" s="89" t="str">
        <f ca="1">VLOOKUP($B237,$P:Q,2,FALSE)</f>
        <v>Bryanston and Dorset Square</v>
      </c>
      <c r="D237" s="89" t="str">
        <f ca="1">VLOOKUP($B237,$P:R,3,FALSE)</f>
        <v>Westminster</v>
      </c>
      <c r="P237" s="106">
        <f>Dashboard!J246</f>
        <v>4.28178351891274</v>
      </c>
      <c r="Q237" s="91" t="str">
        <f>Dashboard!C246</f>
        <v>Munster</v>
      </c>
      <c r="R237" s="91" t="str">
        <f>Dashboard!A246</f>
        <v>Hammersmith and Fulham</v>
      </c>
    </row>
    <row r="238" spans="1:18">
      <c r="A238" s="98">
        <v>234</v>
      </c>
      <c r="B238" s="99">
        <f>LARGE(Dashboard!J$14:J$638,A238)</f>
        <v>4.3195819205736</v>
      </c>
      <c r="C238" s="100" t="str">
        <f ca="1">VLOOKUP($B238,$P:Q,2,FALSE)</f>
        <v>St Mary's Park</v>
      </c>
      <c r="D238" s="100" t="str">
        <f ca="1">VLOOKUP($B238,$P:R,3,FALSE)</f>
        <v>Wandsworth</v>
      </c>
      <c r="P238" s="106">
        <f>Dashboard!J247</f>
        <v>-3.12088795902459</v>
      </c>
      <c r="Q238" s="91" t="str">
        <f>Dashboard!C247</f>
        <v>North End</v>
      </c>
      <c r="R238" s="91" t="str">
        <f>Dashboard!A247</f>
        <v>Hammersmith and Fulham</v>
      </c>
    </row>
    <row r="239" spans="1:18">
      <c r="A239" s="87">
        <v>235</v>
      </c>
      <c r="B239" s="97">
        <f>LARGE(Dashboard!J$14:J$638,A239)</f>
        <v>4.29914765693413</v>
      </c>
      <c r="C239" s="89" t="str">
        <f ca="1">VLOOKUP($B239,$P:Q,2,FALSE)</f>
        <v>Wallington North</v>
      </c>
      <c r="D239" s="89" t="str">
        <f ca="1">VLOOKUP($B239,$P:R,3,FALSE)</f>
        <v>Sutton</v>
      </c>
      <c r="P239" s="106">
        <f>Dashboard!J248</f>
        <v>7.23241460810776</v>
      </c>
      <c r="Q239" s="91" t="str">
        <f>Dashboard!C248</f>
        <v>Palace Riverside</v>
      </c>
      <c r="R239" s="91" t="str">
        <f>Dashboard!A248</f>
        <v>Hammersmith and Fulham</v>
      </c>
    </row>
    <row r="240" spans="1:18">
      <c r="A240" s="98">
        <v>236</v>
      </c>
      <c r="B240" s="99">
        <f>LARGE(Dashboard!J$14:J$638,A240)</f>
        <v>4.29792762078236</v>
      </c>
      <c r="C240" s="100" t="str">
        <f ca="1">VLOOKUP($B240,$P:Q,2,FALSE)</f>
        <v>Plaistow and Sundridge</v>
      </c>
      <c r="D240" s="100" t="str">
        <f ca="1">VLOOKUP($B240,$P:R,3,FALSE)</f>
        <v>Bromley</v>
      </c>
      <c r="P240" s="106">
        <f>Dashboard!J249</f>
        <v>6.08158279694176</v>
      </c>
      <c r="Q240" s="91" t="str">
        <f>Dashboard!C249</f>
        <v>Parsons Green and Walham</v>
      </c>
      <c r="R240" s="91" t="str">
        <f>Dashboard!A249</f>
        <v>Hammersmith and Fulham</v>
      </c>
    </row>
    <row r="241" spans="1:18">
      <c r="A241" s="87">
        <v>237</v>
      </c>
      <c r="B241" s="97">
        <f>LARGE(Dashboard!J$14:J$638,A241)</f>
        <v>4.28178351891274</v>
      </c>
      <c r="C241" s="89" t="str">
        <f ca="1">VLOOKUP($B241,$P:Q,2,FALSE)</f>
        <v>Munster</v>
      </c>
      <c r="D241" s="89" t="str">
        <f ca="1">VLOOKUP($B241,$P:R,3,FALSE)</f>
        <v>Hammersmith and Fulham</v>
      </c>
      <c r="P241" s="106">
        <f>Dashboard!J250</f>
        <v>1.25645438962348</v>
      </c>
      <c r="Q241" s="91" t="str">
        <f>Dashboard!C250</f>
        <v>Ravenscourt Park</v>
      </c>
      <c r="R241" s="91" t="str">
        <f>Dashboard!A250</f>
        <v>Hammersmith and Fulham</v>
      </c>
    </row>
    <row r="242" spans="1:18">
      <c r="A242" s="98">
        <v>238</v>
      </c>
      <c r="B242" s="99">
        <f>LARGE(Dashboard!J$14:J$638,A242)</f>
        <v>4.20500255147989</v>
      </c>
      <c r="C242" s="100" t="str">
        <f ca="1">VLOOKUP($B242,$P:Q,2,FALSE)</f>
        <v>Stonecot</v>
      </c>
      <c r="D242" s="100" t="str">
        <f ca="1">VLOOKUP($B242,$P:R,3,FALSE)</f>
        <v>Sutton</v>
      </c>
      <c r="P242" s="106">
        <f>Dashboard!J251</f>
        <v>2.77589140588704</v>
      </c>
      <c r="Q242" s="91" t="str">
        <f>Dashboard!C251</f>
        <v>Sands End</v>
      </c>
      <c r="R242" s="91" t="str">
        <f>Dashboard!A251</f>
        <v>Hammersmith and Fulham</v>
      </c>
    </row>
    <row r="243" spans="1:18">
      <c r="A243" s="87">
        <v>239</v>
      </c>
      <c r="B243" s="97">
        <f>LARGE(Dashboard!J$14:J$638,A243)</f>
        <v>4.18886092440942</v>
      </c>
      <c r="C243" s="89" t="str">
        <f ca="1">VLOOKUP($B243,$P:Q,2,FALSE)</f>
        <v>Colindale</v>
      </c>
      <c r="D243" s="89" t="str">
        <f ca="1">VLOOKUP($B243,$P:R,3,FALSE)</f>
        <v>Barnet</v>
      </c>
      <c r="P243" s="106">
        <f>Dashboard!J252</f>
        <v>-5.94249547007104</v>
      </c>
      <c r="Q243" s="91" t="str">
        <f>Dashboard!C252</f>
        <v>Shepherd's Bush Green</v>
      </c>
      <c r="R243" s="91" t="str">
        <f>Dashboard!A252</f>
        <v>Hammersmith and Fulham</v>
      </c>
    </row>
    <row r="244" spans="1:18">
      <c r="A244" s="98">
        <v>240</v>
      </c>
      <c r="B244" s="99">
        <f>LARGE(Dashboard!J$14:J$638,A244)</f>
        <v>4.15323259096794</v>
      </c>
      <c r="C244" s="100" t="str">
        <f ca="1">VLOOKUP($B244,$P:Q,2,FALSE)</f>
        <v>Belsize</v>
      </c>
      <c r="D244" s="100" t="str">
        <f ca="1">VLOOKUP($B244,$P:R,3,FALSE)</f>
        <v>Camden</v>
      </c>
      <c r="P244" s="106">
        <f>Dashboard!J253</f>
        <v>1.48534231792172</v>
      </c>
      <c r="Q244" s="91" t="str">
        <f>Dashboard!C253</f>
        <v>Town</v>
      </c>
      <c r="R244" s="91" t="str">
        <f>Dashboard!A253</f>
        <v>Hammersmith and Fulham</v>
      </c>
    </row>
    <row r="245" spans="1:18">
      <c r="A245" s="87">
        <v>241</v>
      </c>
      <c r="B245" s="97">
        <f>LARGE(Dashboard!J$14:J$638,A245)</f>
        <v>4.12162137792603</v>
      </c>
      <c r="C245" s="89" t="str">
        <f ca="1">VLOOKUP($B245,$P:Q,2,FALSE)</f>
        <v>Winchmore Hill</v>
      </c>
      <c r="D245" s="89" t="str">
        <f ca="1">VLOOKUP($B245,$P:R,3,FALSE)</f>
        <v>Enfield</v>
      </c>
      <c r="P245" s="106">
        <f>Dashboard!J254</f>
        <v>-2.51032831758431</v>
      </c>
      <c r="Q245" s="91" t="str">
        <f>Dashboard!C254</f>
        <v>Wormholt and White City</v>
      </c>
      <c r="R245" s="91" t="str">
        <f>Dashboard!A254</f>
        <v>Hammersmith and Fulham</v>
      </c>
    </row>
    <row r="246" spans="1:18">
      <c r="A246" s="98">
        <v>242</v>
      </c>
      <c r="B246" s="99">
        <f>LARGE(Dashboard!J$14:J$638,A246)</f>
        <v>4.10172751126068</v>
      </c>
      <c r="C246" s="100" t="str">
        <f ca="1">VLOOKUP($B246,$P:Q,2,FALSE)</f>
        <v>Sudbury</v>
      </c>
      <c r="D246" s="100" t="str">
        <f ca="1">VLOOKUP($B246,$P:R,3,FALSE)</f>
        <v>Brent</v>
      </c>
      <c r="P246" s="106">
        <f>Dashboard!J255</f>
        <v>5.84443026385717</v>
      </c>
      <c r="Q246" s="91" t="str">
        <f>Dashboard!C255</f>
        <v>Alexandra</v>
      </c>
      <c r="R246" s="91" t="str">
        <f>Dashboard!A255</f>
        <v>Haringey</v>
      </c>
    </row>
    <row r="247" spans="1:18">
      <c r="A247" s="87">
        <v>243</v>
      </c>
      <c r="B247" s="97">
        <f>LARGE(Dashboard!J$14:J$638,A247)</f>
        <v>4.05251813253183</v>
      </c>
      <c r="C247" s="89" t="str">
        <f ca="1">VLOOKUP($B247,$P:Q,2,FALSE)</f>
        <v>Blackheath Westcombe</v>
      </c>
      <c r="D247" s="89" t="str">
        <f ca="1">VLOOKUP($B247,$P:R,3,FALSE)</f>
        <v>Greenwich</v>
      </c>
      <c r="P247" s="106">
        <f>Dashboard!J256</f>
        <v>-2.41707844502176</v>
      </c>
      <c r="Q247" s="91" t="str">
        <f>Dashboard!C256</f>
        <v>Bounds Green</v>
      </c>
      <c r="R247" s="91" t="str">
        <f>Dashboard!A256</f>
        <v>Haringey</v>
      </c>
    </row>
    <row r="248" spans="1:18">
      <c r="A248" s="98">
        <v>244</v>
      </c>
      <c r="B248" s="99">
        <f>LARGE(Dashboard!J$14:J$638,A248)</f>
        <v>4.03012711190803</v>
      </c>
      <c r="C248" s="100" t="str">
        <f ca="1">VLOOKUP($B248,$P:Q,2,FALSE)</f>
        <v>Barnhill</v>
      </c>
      <c r="D248" s="100" t="str">
        <f ca="1">VLOOKUP($B248,$P:R,3,FALSE)</f>
        <v>Hillingdon</v>
      </c>
      <c r="P248" s="106">
        <f>Dashboard!J257</f>
        <v>-8.28493436420011</v>
      </c>
      <c r="Q248" s="91" t="str">
        <f>Dashboard!C257</f>
        <v>Bruce Grove</v>
      </c>
      <c r="R248" s="91" t="str">
        <f>Dashboard!A257</f>
        <v>Haringey</v>
      </c>
    </row>
    <row r="249" spans="1:18">
      <c r="A249" s="87">
        <v>245</v>
      </c>
      <c r="B249" s="97">
        <f>LARGE(Dashboard!J$14:J$638,A249)</f>
        <v>4.02669956984172</v>
      </c>
      <c r="C249" s="89" t="str">
        <f ca="1">VLOOKUP($B249,$P:Q,2,FALSE)</f>
        <v>Hounslow Heath</v>
      </c>
      <c r="D249" s="89" t="str">
        <f ca="1">VLOOKUP($B249,$P:R,3,FALSE)</f>
        <v>Hounslow</v>
      </c>
      <c r="P249" s="106">
        <f>Dashboard!J258</f>
        <v>6.91585295678042</v>
      </c>
      <c r="Q249" s="91" t="str">
        <f>Dashboard!C258</f>
        <v>Crouch End</v>
      </c>
      <c r="R249" s="91" t="str">
        <f>Dashboard!A258</f>
        <v>Haringey</v>
      </c>
    </row>
    <row r="250" spans="1:18">
      <c r="A250" s="98">
        <v>246</v>
      </c>
      <c r="B250" s="99">
        <f>LARGE(Dashboard!J$14:J$638,A250)</f>
        <v>4.01283604211335</v>
      </c>
      <c r="C250" s="100" t="str">
        <f ca="1">VLOOKUP($B250,$P:Q,2,FALSE)</f>
        <v>Hanworth</v>
      </c>
      <c r="D250" s="100" t="str">
        <f ca="1">VLOOKUP($B250,$P:R,3,FALSE)</f>
        <v>Hounslow</v>
      </c>
      <c r="P250" s="106">
        <f>Dashboard!J259</f>
        <v>5.7582227958492</v>
      </c>
      <c r="Q250" s="91" t="str">
        <f>Dashboard!C259</f>
        <v>Fortis Green</v>
      </c>
      <c r="R250" s="91" t="str">
        <f>Dashboard!A259</f>
        <v>Haringey</v>
      </c>
    </row>
    <row r="251" spans="1:18">
      <c r="A251" s="87">
        <v>247</v>
      </c>
      <c r="B251" s="97">
        <f>LARGE(Dashboard!J$14:J$638,A251)</f>
        <v>4.00571957829422</v>
      </c>
      <c r="C251" s="89" t="str">
        <f ca="1">VLOOKUP($B251,$P:Q,2,FALSE)</f>
        <v>Rotherhithe</v>
      </c>
      <c r="D251" s="89" t="str">
        <f ca="1">VLOOKUP($B251,$P:R,3,FALSE)</f>
        <v>Southwark</v>
      </c>
      <c r="P251" s="106">
        <f>Dashboard!J260</f>
        <v>-2.29664938444025</v>
      </c>
      <c r="Q251" s="91" t="str">
        <f>Dashboard!C260</f>
        <v>Harringay</v>
      </c>
      <c r="R251" s="91" t="str">
        <f>Dashboard!A260</f>
        <v>Haringey</v>
      </c>
    </row>
    <row r="252" spans="1:18">
      <c r="A252" s="98">
        <v>248</v>
      </c>
      <c r="B252" s="99">
        <f>LARGE(Dashboard!J$14:J$638,A252)</f>
        <v>3.98759783966473</v>
      </c>
      <c r="C252" s="100" t="str">
        <f ca="1">VLOOKUP($B252,$P:Q,2,FALSE)</f>
        <v>Longthornton</v>
      </c>
      <c r="D252" s="100" t="str">
        <f ca="1">VLOOKUP($B252,$P:R,3,FALSE)</f>
        <v>Merton</v>
      </c>
      <c r="P252" s="106">
        <f>Dashboard!J261</f>
        <v>7.2854096944903</v>
      </c>
      <c r="Q252" s="91" t="str">
        <f>Dashboard!C261</f>
        <v>Highgate</v>
      </c>
      <c r="R252" s="91" t="str">
        <f>Dashboard!A261</f>
        <v>Haringey</v>
      </c>
    </row>
    <row r="253" spans="1:18">
      <c r="A253" s="87">
        <v>249</v>
      </c>
      <c r="B253" s="97">
        <f>LARGE(Dashboard!J$14:J$638,A253)</f>
        <v>3.9628968499798</v>
      </c>
      <c r="C253" s="89" t="str">
        <f ca="1">VLOOKUP($B253,$P:Q,2,FALSE)</f>
        <v>East Wickham</v>
      </c>
      <c r="D253" s="89" t="str">
        <f ca="1">VLOOKUP($B253,$P:R,3,FALSE)</f>
        <v>Bexley</v>
      </c>
      <c r="P253" s="106">
        <f>Dashboard!J262</f>
        <v>-2.3477431909198</v>
      </c>
      <c r="Q253" s="91" t="str">
        <f>Dashboard!C262</f>
        <v>Hornsey</v>
      </c>
      <c r="R253" s="91" t="str">
        <f>Dashboard!A262</f>
        <v>Haringey</v>
      </c>
    </row>
    <row r="254" spans="1:18">
      <c r="A254" s="98">
        <v>250</v>
      </c>
      <c r="B254" s="99">
        <f>LARGE(Dashboard!J$14:J$638,A254)</f>
        <v>3.94443781149146</v>
      </c>
      <c r="C254" s="100" t="str">
        <f ca="1">VLOOKUP($B254,$P:Q,2,FALSE)</f>
        <v>Fryent</v>
      </c>
      <c r="D254" s="100" t="str">
        <f ca="1">VLOOKUP($B254,$P:R,3,FALSE)</f>
        <v>Brent</v>
      </c>
      <c r="P254" s="106">
        <f>Dashboard!J263</f>
        <v>6.48682033277795</v>
      </c>
      <c r="Q254" s="91" t="str">
        <f>Dashboard!C263</f>
        <v>Muswell Hill</v>
      </c>
      <c r="R254" s="91" t="str">
        <f>Dashboard!A263</f>
        <v>Haringey</v>
      </c>
    </row>
    <row r="255" spans="1:18">
      <c r="A255" s="87">
        <v>251</v>
      </c>
      <c r="B255" s="97">
        <f>LARGE(Dashboard!J$14:J$638,A255)</f>
        <v>3.93304733112279</v>
      </c>
      <c r="C255" s="89" t="str">
        <f ca="1">VLOOKUP($B255,$P:Q,2,FALSE)</f>
        <v>Thurlow Park</v>
      </c>
      <c r="D255" s="89" t="str">
        <f ca="1">VLOOKUP($B255,$P:R,3,FALSE)</f>
        <v>Lambeth</v>
      </c>
      <c r="P255" s="106">
        <f>Dashboard!J264</f>
        <v>-9.48694459231424</v>
      </c>
      <c r="Q255" s="91" t="str">
        <f>Dashboard!C264</f>
        <v>Noel Park</v>
      </c>
      <c r="R255" s="91" t="str">
        <f>Dashboard!A264</f>
        <v>Haringey</v>
      </c>
    </row>
    <row r="256" spans="1:18">
      <c r="A256" s="98">
        <v>252</v>
      </c>
      <c r="B256" s="99">
        <f>LARGE(Dashboard!J$14:J$638,A256)</f>
        <v>3.84878417188787</v>
      </c>
      <c r="C256" s="100" t="str">
        <f ca="1">VLOOKUP($B256,$P:Q,2,FALSE)</f>
        <v>Regent's Park</v>
      </c>
      <c r="D256" s="100" t="str">
        <f ca="1">VLOOKUP($B256,$P:R,3,FALSE)</f>
        <v>Westminster</v>
      </c>
      <c r="P256" s="106">
        <f>Dashboard!J265</f>
        <v>-10.9635043316654</v>
      </c>
      <c r="Q256" s="91" t="str">
        <f>Dashboard!C265</f>
        <v>Northumberland Park</v>
      </c>
      <c r="R256" s="91" t="str">
        <f>Dashboard!A265</f>
        <v>Haringey</v>
      </c>
    </row>
    <row r="257" spans="1:18">
      <c r="A257" s="87">
        <v>253</v>
      </c>
      <c r="B257" s="97">
        <f>LARGE(Dashboard!J$14:J$638,A257)</f>
        <v>3.79099102343144</v>
      </c>
      <c r="C257" s="89" t="str">
        <f ca="1">VLOOKUP($B257,$P:Q,2,FALSE)</f>
        <v>Bedfont</v>
      </c>
      <c r="D257" s="89" t="str">
        <f ca="1">VLOOKUP($B257,$P:R,3,FALSE)</f>
        <v>Hounslow</v>
      </c>
      <c r="P257" s="106">
        <f>Dashboard!J266</f>
        <v>-3.05924411652782</v>
      </c>
      <c r="Q257" s="91" t="str">
        <f>Dashboard!C266</f>
        <v>St Ann's</v>
      </c>
      <c r="R257" s="91" t="str">
        <f>Dashboard!A266</f>
        <v>Haringey</v>
      </c>
    </row>
    <row r="258" spans="1:18">
      <c r="A258" s="98">
        <v>254</v>
      </c>
      <c r="B258" s="99">
        <f>LARGE(Dashboard!J$14:J$638,A258)</f>
        <v>3.77229790084435</v>
      </c>
      <c r="C258" s="100" t="str">
        <f ca="1">VLOOKUP($B258,$P:Q,2,FALSE)</f>
        <v>Graveney</v>
      </c>
      <c r="D258" s="100" t="str">
        <f ca="1">VLOOKUP($B258,$P:R,3,FALSE)</f>
        <v>Merton</v>
      </c>
      <c r="P258" s="106">
        <f>Dashboard!J267</f>
        <v>-2.68610272430917</v>
      </c>
      <c r="Q258" s="91" t="str">
        <f>Dashboard!C267</f>
        <v>Seven Sisters</v>
      </c>
      <c r="R258" s="91" t="str">
        <f>Dashboard!A267</f>
        <v>Haringey</v>
      </c>
    </row>
    <row r="259" spans="1:18">
      <c r="A259" s="87">
        <v>255</v>
      </c>
      <c r="B259" s="97">
        <f>LARGE(Dashboard!J$14:J$638,A259)</f>
        <v>3.7370883294381</v>
      </c>
      <c r="C259" s="89" t="str">
        <f ca="1">VLOOKUP($B259,$P:Q,2,FALSE)</f>
        <v>Colliers Wood</v>
      </c>
      <c r="D259" s="89" t="str">
        <f ca="1">VLOOKUP($B259,$P:R,3,FALSE)</f>
        <v>Merton</v>
      </c>
      <c r="P259" s="106">
        <f>Dashboard!J268</f>
        <v>1.68720591975433</v>
      </c>
      <c r="Q259" s="91" t="str">
        <f>Dashboard!C268</f>
        <v>Stroud Green</v>
      </c>
      <c r="R259" s="91" t="str">
        <f>Dashboard!A268</f>
        <v>Haringey</v>
      </c>
    </row>
    <row r="260" spans="1:18">
      <c r="A260" s="98">
        <v>256</v>
      </c>
      <c r="B260" s="99">
        <f>LARGE(Dashboard!J$14:J$638,A260)</f>
        <v>3.73534487208495</v>
      </c>
      <c r="C260" s="100" t="str">
        <f ca="1">VLOOKUP($B260,$P:Q,2,FALSE)</f>
        <v>Brentford</v>
      </c>
      <c r="D260" s="100" t="str">
        <f ca="1">VLOOKUP($B260,$P:R,3,FALSE)</f>
        <v>Hounslow</v>
      </c>
      <c r="P260" s="106">
        <f>Dashboard!J269</f>
        <v>-5.95657339138526</v>
      </c>
      <c r="Q260" s="91" t="str">
        <f>Dashboard!C269</f>
        <v>Tottenham Green</v>
      </c>
      <c r="R260" s="91" t="str">
        <f>Dashboard!A269</f>
        <v>Haringey</v>
      </c>
    </row>
    <row r="261" spans="1:18">
      <c r="A261" s="87">
        <v>257</v>
      </c>
      <c r="B261" s="97">
        <f>LARGE(Dashboard!J$14:J$638,A261)</f>
        <v>3.73267802196088</v>
      </c>
      <c r="C261" s="89" t="str">
        <f ca="1">VLOOKUP($B261,$P:Q,2,FALSE)</f>
        <v>Lancaster Gate</v>
      </c>
      <c r="D261" s="89" t="str">
        <f ca="1">VLOOKUP($B261,$P:R,3,FALSE)</f>
        <v>Westminster</v>
      </c>
      <c r="P261" s="106">
        <f>Dashboard!J270</f>
        <v>-7.08831083697947</v>
      </c>
      <c r="Q261" s="91" t="str">
        <f>Dashboard!C270</f>
        <v>Tottenham Hale</v>
      </c>
      <c r="R261" s="91" t="str">
        <f>Dashboard!A270</f>
        <v>Haringey</v>
      </c>
    </row>
    <row r="262" spans="1:18">
      <c r="A262" s="98">
        <v>258</v>
      </c>
      <c r="B262" s="99">
        <f>LARGE(Dashboard!J$14:J$638,A262)</f>
        <v>3.72777543365562</v>
      </c>
      <c r="C262" s="100" t="str">
        <f ca="1">VLOOKUP($B262,$P:Q,2,FALSE)</f>
        <v>Hillingdon East</v>
      </c>
      <c r="D262" s="100" t="str">
        <f ca="1">VLOOKUP($B262,$P:R,3,FALSE)</f>
        <v>Hillingdon</v>
      </c>
      <c r="P262" s="106">
        <f>Dashboard!J271</f>
        <v>-6.021109026065</v>
      </c>
      <c r="Q262" s="91" t="str">
        <f>Dashboard!C271</f>
        <v>West Green</v>
      </c>
      <c r="R262" s="91" t="str">
        <f>Dashboard!A271</f>
        <v>Haringey</v>
      </c>
    </row>
    <row r="263" spans="1:18">
      <c r="A263" s="87">
        <v>259</v>
      </c>
      <c r="B263" s="97">
        <f>LARGE(Dashboard!J$14:J$638,A263)</f>
        <v>3.72652275191689</v>
      </c>
      <c r="C263" s="89" t="str">
        <f ca="1">VLOOKUP($B263,$P:Q,2,FALSE)</f>
        <v>Underhill</v>
      </c>
      <c r="D263" s="89" t="str">
        <f ca="1">VLOOKUP($B263,$P:R,3,FALSE)</f>
        <v>Barnet</v>
      </c>
      <c r="P263" s="106">
        <f>Dashboard!J272</f>
        <v>-8.8002724817157</v>
      </c>
      <c r="Q263" s="91" t="str">
        <f>Dashboard!C272</f>
        <v>White Hart Lane</v>
      </c>
      <c r="R263" s="91" t="str">
        <f>Dashboard!A272</f>
        <v>Haringey</v>
      </c>
    </row>
    <row r="264" spans="1:18">
      <c r="A264" s="98">
        <v>260</v>
      </c>
      <c r="B264" s="99">
        <f>LARGE(Dashboard!J$14:J$638,A264)</f>
        <v>3.71057840024137</v>
      </c>
      <c r="C264" s="100" t="str">
        <f ca="1">VLOOKUP($B264,$P:Q,2,FALSE)</f>
        <v>Heathrow Villages</v>
      </c>
      <c r="D264" s="100" t="str">
        <f ca="1">VLOOKUP($B264,$P:R,3,FALSE)</f>
        <v>Hillingdon</v>
      </c>
      <c r="P264" s="106">
        <f>Dashboard!J273</f>
        <v>-4.43324004640687</v>
      </c>
      <c r="Q264" s="91" t="str">
        <f>Dashboard!C273</f>
        <v>Woodside</v>
      </c>
      <c r="R264" s="91" t="str">
        <f>Dashboard!A273</f>
        <v>Haringey</v>
      </c>
    </row>
    <row r="265" spans="1:18">
      <c r="A265" s="87">
        <v>261</v>
      </c>
      <c r="B265" s="97">
        <f>LARGE(Dashboard!J$14:J$638,A265)</f>
        <v>3.63528350718614</v>
      </c>
      <c r="C265" s="89" t="str">
        <f ca="1">VLOOKUP($B265,$P:Q,2,FALSE)</f>
        <v>Cleveland</v>
      </c>
      <c r="D265" s="89" t="str">
        <f ca="1">VLOOKUP($B265,$P:R,3,FALSE)</f>
        <v>Ealing</v>
      </c>
      <c r="P265" s="106">
        <f>Dashboard!J274</f>
        <v>10.5706349157592</v>
      </c>
      <c r="Q265" s="91" t="str">
        <f>Dashboard!C274</f>
        <v>Belmont</v>
      </c>
      <c r="R265" s="91" t="str">
        <f>Dashboard!A274</f>
        <v>Harrow</v>
      </c>
    </row>
    <row r="266" spans="1:18">
      <c r="A266" s="98">
        <v>262</v>
      </c>
      <c r="B266" s="99">
        <f>LARGE(Dashboard!J$14:J$638,A266)</f>
        <v>3.60666047307276</v>
      </c>
      <c r="C266" s="100" t="str">
        <f ca="1">VLOOKUP($B266,$P:Q,2,FALSE)</f>
        <v>Fortune Green</v>
      </c>
      <c r="D266" s="100" t="str">
        <f ca="1">VLOOKUP($B266,$P:R,3,FALSE)</f>
        <v>Camden</v>
      </c>
      <c r="P266" s="106">
        <f>Dashboard!J275</f>
        <v>8.20197541403844</v>
      </c>
      <c r="Q266" s="91" t="str">
        <f>Dashboard!C275</f>
        <v>Canons</v>
      </c>
      <c r="R266" s="91" t="str">
        <f>Dashboard!A275</f>
        <v>Harrow</v>
      </c>
    </row>
    <row r="267" spans="1:18">
      <c r="A267" s="87">
        <v>263</v>
      </c>
      <c r="B267" s="97">
        <f>LARGE(Dashboard!J$14:J$638,A267)</f>
        <v>3.53772216287634</v>
      </c>
      <c r="C267" s="89" t="str">
        <f ca="1">VLOOKUP($B267,$P:Q,2,FALSE)</f>
        <v>Tachbrook</v>
      </c>
      <c r="D267" s="89" t="str">
        <f ca="1">VLOOKUP($B267,$P:R,3,FALSE)</f>
        <v>Westminster</v>
      </c>
      <c r="P267" s="106">
        <f>Dashboard!J276</f>
        <v>5.48625359730771</v>
      </c>
      <c r="Q267" s="91" t="str">
        <f>Dashboard!C276</f>
        <v>Edgware</v>
      </c>
      <c r="R267" s="91" t="str">
        <f>Dashboard!A276</f>
        <v>Harrow</v>
      </c>
    </row>
    <row r="268" spans="1:18">
      <c r="A268" s="98">
        <v>264</v>
      </c>
      <c r="B268" s="99">
        <f>LARGE(Dashboard!J$14:J$638,A268)</f>
        <v>3.51334091079167</v>
      </c>
      <c r="C268" s="100" t="str">
        <f ca="1">VLOOKUP($B268,$P:Q,2,FALSE)</f>
        <v>South Camberwell</v>
      </c>
      <c r="D268" s="100" t="str">
        <f ca="1">VLOOKUP($B268,$P:R,3,FALSE)</f>
        <v>Southwark</v>
      </c>
      <c r="P268" s="106">
        <f>Dashboard!J277</f>
        <v>2.93318341135552</v>
      </c>
      <c r="Q268" s="91" t="str">
        <f>Dashboard!C277</f>
        <v>Greenhill</v>
      </c>
      <c r="R268" s="91" t="str">
        <f>Dashboard!A277</f>
        <v>Harrow</v>
      </c>
    </row>
    <row r="269" spans="1:18">
      <c r="A269" s="87">
        <v>265</v>
      </c>
      <c r="B269" s="97">
        <f>LARGE(Dashboard!J$14:J$638,A269)</f>
        <v>3.49711614774443</v>
      </c>
      <c r="C269" s="89" t="str">
        <f ca="1">VLOOKUP($B269,$P:Q,2,FALSE)</f>
        <v>The Wrythe</v>
      </c>
      <c r="D269" s="89" t="str">
        <f ca="1">VLOOKUP($B269,$P:R,3,FALSE)</f>
        <v>Sutton</v>
      </c>
      <c r="P269" s="106">
        <f>Dashboard!J278</f>
        <v>8.3818201236452</v>
      </c>
      <c r="Q269" s="91" t="str">
        <f>Dashboard!C278</f>
        <v>Harrow on the Hill</v>
      </c>
      <c r="R269" s="91" t="str">
        <f>Dashboard!A278</f>
        <v>Harrow</v>
      </c>
    </row>
    <row r="270" spans="1:18">
      <c r="A270" s="98">
        <v>266</v>
      </c>
      <c r="B270" s="99">
        <f>LARGE(Dashboard!J$14:J$638,A270)</f>
        <v>3.47217312668625</v>
      </c>
      <c r="C270" s="100" t="str">
        <f ca="1">VLOOKUP($B270,$P:Q,2,FALSE)</f>
        <v>Kenton East</v>
      </c>
      <c r="D270" s="100" t="str">
        <f ca="1">VLOOKUP($B270,$P:R,3,FALSE)</f>
        <v>Harrow</v>
      </c>
      <c r="P270" s="106">
        <f>Dashboard!J279</f>
        <v>5.09932503392444</v>
      </c>
      <c r="Q270" s="91" t="str">
        <f>Dashboard!C279</f>
        <v>Harrow Weald</v>
      </c>
      <c r="R270" s="91" t="str">
        <f>Dashboard!A279</f>
        <v>Harrow</v>
      </c>
    </row>
    <row r="271" spans="1:18">
      <c r="A271" s="87">
        <v>267</v>
      </c>
      <c r="B271" s="97">
        <f>LARGE(Dashboard!J$14:J$638,A271)</f>
        <v>3.46677500093997</v>
      </c>
      <c r="C271" s="89" t="str">
        <f ca="1">VLOOKUP($B271,$P:Q,2,FALSE)</f>
        <v>Chadwell</v>
      </c>
      <c r="D271" s="89" t="str">
        <f ca="1">VLOOKUP($B271,$P:R,3,FALSE)</f>
        <v>Redbridge</v>
      </c>
      <c r="P271" s="106">
        <f>Dashboard!J280</f>
        <v>9.62649814455426</v>
      </c>
      <c r="Q271" s="91" t="str">
        <f>Dashboard!C280</f>
        <v>Hatch End</v>
      </c>
      <c r="R271" s="91" t="str">
        <f>Dashboard!A280</f>
        <v>Harrow</v>
      </c>
    </row>
    <row r="272" spans="1:18">
      <c r="A272" s="98">
        <v>268</v>
      </c>
      <c r="B272" s="99">
        <f>LARGE(Dashboard!J$14:J$638,A272)</f>
        <v>3.38822469668506</v>
      </c>
      <c r="C272" s="100" t="str">
        <f ca="1">VLOOKUP($B272,$P:Q,2,FALSE)</f>
        <v>Bedford</v>
      </c>
      <c r="D272" s="100" t="str">
        <f ca="1">VLOOKUP($B272,$P:R,3,FALSE)</f>
        <v>Wandsworth</v>
      </c>
      <c r="P272" s="106">
        <f>Dashboard!J281</f>
        <v>11.0152388786689</v>
      </c>
      <c r="Q272" s="91" t="str">
        <f>Dashboard!C281</f>
        <v>Headstone North</v>
      </c>
      <c r="R272" s="91" t="str">
        <f>Dashboard!A281</f>
        <v>Harrow</v>
      </c>
    </row>
    <row r="273" spans="1:18">
      <c r="A273" s="87">
        <v>269</v>
      </c>
      <c r="B273" s="97">
        <f>LARGE(Dashboard!J$14:J$638,A273)</f>
        <v>3.38263405665257</v>
      </c>
      <c r="C273" s="89" t="str">
        <f ca="1">VLOOKUP($B273,$P:Q,2,FALSE)</f>
        <v>South Bermondsey</v>
      </c>
      <c r="D273" s="89" t="str">
        <f ca="1">VLOOKUP($B273,$P:R,3,FALSE)</f>
        <v>Southwark</v>
      </c>
      <c r="P273" s="106">
        <f>Dashboard!J282</f>
        <v>7.90876264711546</v>
      </c>
      <c r="Q273" s="91" t="str">
        <f>Dashboard!C282</f>
        <v>Headstone South</v>
      </c>
      <c r="R273" s="91" t="str">
        <f>Dashboard!A282</f>
        <v>Harrow</v>
      </c>
    </row>
    <row r="274" spans="1:18">
      <c r="A274" s="98">
        <v>270</v>
      </c>
      <c r="B274" s="99">
        <f>LARGE(Dashboard!J$14:J$638,A274)</f>
        <v>3.32468204858095</v>
      </c>
      <c r="C274" s="100" t="str">
        <f ca="1">VLOOKUP($B274,$P:Q,2,FALSE)</f>
        <v>Beddington South</v>
      </c>
      <c r="D274" s="100" t="str">
        <f ca="1">VLOOKUP($B274,$P:R,3,FALSE)</f>
        <v>Sutton</v>
      </c>
      <c r="P274" s="106">
        <f>Dashboard!J283</f>
        <v>3.47217312668625</v>
      </c>
      <c r="Q274" s="91" t="str">
        <f>Dashboard!C283</f>
        <v>Kenton East</v>
      </c>
      <c r="R274" s="91" t="str">
        <f>Dashboard!A283</f>
        <v>Harrow</v>
      </c>
    </row>
    <row r="275" spans="1:18">
      <c r="A275" s="87">
        <v>271</v>
      </c>
      <c r="B275" s="97">
        <f>LARGE(Dashboard!J$14:J$638,A275)</f>
        <v>3.32062580321557</v>
      </c>
      <c r="C275" s="89" t="str">
        <f ca="1">VLOOKUP($B275,$P:Q,2,FALSE)</f>
        <v>Eltham North</v>
      </c>
      <c r="D275" s="89" t="str">
        <f ca="1">VLOOKUP($B275,$P:R,3,FALSE)</f>
        <v>Greenwich</v>
      </c>
      <c r="P275" s="106">
        <f>Dashboard!J284</f>
        <v>6.35014071308379</v>
      </c>
      <c r="Q275" s="91" t="str">
        <f>Dashboard!C284</f>
        <v>Kenton West</v>
      </c>
      <c r="R275" s="91" t="str">
        <f>Dashboard!A284</f>
        <v>Harrow</v>
      </c>
    </row>
    <row r="276" spans="1:18">
      <c r="A276" s="98">
        <v>272</v>
      </c>
      <c r="B276" s="99">
        <f>LARGE(Dashboard!J$14:J$638,A276)</f>
        <v>3.31186447642141</v>
      </c>
      <c r="C276" s="100" t="str">
        <f ca="1">VLOOKUP($B276,$P:Q,2,FALSE)</f>
        <v>St Andrew's</v>
      </c>
      <c r="D276" s="100" t="str">
        <f ca="1">VLOOKUP($B276,$P:R,3,FALSE)</f>
        <v>Havering</v>
      </c>
      <c r="P276" s="106">
        <f>Dashboard!J285</f>
        <v>2.07364147362177</v>
      </c>
      <c r="Q276" s="91" t="str">
        <f>Dashboard!C285</f>
        <v>Marlborough</v>
      </c>
      <c r="R276" s="91" t="str">
        <f>Dashboard!A285</f>
        <v>Harrow</v>
      </c>
    </row>
    <row r="277" spans="1:18">
      <c r="A277" s="87">
        <v>273</v>
      </c>
      <c r="B277" s="97">
        <f>LARGE(Dashboard!J$14:J$638,A277)</f>
        <v>3.2750974433352</v>
      </c>
      <c r="C277" s="89" t="str">
        <f ca="1">VLOOKUP($B277,$P:Q,2,FALSE)</f>
        <v>Hyde Park</v>
      </c>
      <c r="D277" s="89" t="str">
        <f ca="1">VLOOKUP($B277,$P:R,3,FALSE)</f>
        <v>Westminster</v>
      </c>
      <c r="P277" s="106">
        <f>Dashboard!J286</f>
        <v>9.91516173577655</v>
      </c>
      <c r="Q277" s="91" t="str">
        <f>Dashboard!C286</f>
        <v>Pinner</v>
      </c>
      <c r="R277" s="91" t="str">
        <f>Dashboard!A286</f>
        <v>Harrow</v>
      </c>
    </row>
    <row r="278" spans="1:18">
      <c r="A278" s="98">
        <v>274</v>
      </c>
      <c r="B278" s="99">
        <f>LARGE(Dashboard!J$14:J$638,A278)</f>
        <v>3.18300410725429</v>
      </c>
      <c r="C278" s="100" t="str">
        <f ca="1">VLOOKUP($B278,$P:Q,2,FALSE)</f>
        <v>Endlebury</v>
      </c>
      <c r="D278" s="100" t="str">
        <f ca="1">VLOOKUP($B278,$P:R,3,FALSE)</f>
        <v>Waltham Forest</v>
      </c>
      <c r="P278" s="106">
        <f>Dashboard!J287</f>
        <v>12.2906900231379</v>
      </c>
      <c r="Q278" s="91" t="str">
        <f>Dashboard!C287</f>
        <v>Pinner South</v>
      </c>
      <c r="R278" s="91" t="str">
        <f>Dashboard!A287</f>
        <v>Harrow</v>
      </c>
    </row>
    <row r="279" spans="1:18">
      <c r="A279" s="87">
        <v>275</v>
      </c>
      <c r="B279" s="97">
        <f>LARGE(Dashboard!J$14:J$638,A279)</f>
        <v>3.15935832575091</v>
      </c>
      <c r="C279" s="89" t="str">
        <f ca="1">VLOOKUP($B279,$P:Q,2,FALSE)</f>
        <v>Avonmore and Brook Green</v>
      </c>
      <c r="D279" s="89" t="str">
        <f ca="1">VLOOKUP($B279,$P:R,3,FALSE)</f>
        <v>Hammersmith and Fulham</v>
      </c>
      <c r="P279" s="106">
        <f>Dashboard!J288</f>
        <v>4.96816195369167</v>
      </c>
      <c r="Q279" s="91" t="str">
        <f>Dashboard!C288</f>
        <v>Queensbury</v>
      </c>
      <c r="R279" s="91" t="str">
        <f>Dashboard!A288</f>
        <v>Harrow</v>
      </c>
    </row>
    <row r="280" spans="1:18">
      <c r="A280" s="98">
        <v>276</v>
      </c>
      <c r="B280" s="99">
        <f>LARGE(Dashboard!J$14:J$638,A280)</f>
        <v>3.15183232856538</v>
      </c>
      <c r="C280" s="100" t="str">
        <f ca="1">VLOOKUP($B280,$P:Q,2,FALSE)</f>
        <v>Childs Hill</v>
      </c>
      <c r="D280" s="100" t="str">
        <f ca="1">VLOOKUP($B280,$P:R,3,FALSE)</f>
        <v>Barnet</v>
      </c>
      <c r="P280" s="106">
        <f>Dashboard!J289</f>
        <v>6.90098571064094</v>
      </c>
      <c r="Q280" s="91" t="str">
        <f>Dashboard!C289</f>
        <v>Rayners Lane</v>
      </c>
      <c r="R280" s="91" t="str">
        <f>Dashboard!A289</f>
        <v>Harrow</v>
      </c>
    </row>
    <row r="281" spans="1:18">
      <c r="A281" s="87">
        <v>277</v>
      </c>
      <c r="B281" s="97">
        <f>LARGE(Dashboard!J$14:J$638,A281)</f>
        <v>3.13637290072393</v>
      </c>
      <c r="C281" s="89" t="str">
        <f ca="1">VLOOKUP($B281,$P:Q,2,FALSE)</f>
        <v>Pinkwell</v>
      </c>
      <c r="D281" s="89" t="str">
        <f ca="1">VLOOKUP($B281,$P:R,3,FALSE)</f>
        <v>Hillingdon</v>
      </c>
      <c r="P281" s="106">
        <f>Dashboard!J290</f>
        <v>0.84360032690437</v>
      </c>
      <c r="Q281" s="91" t="str">
        <f>Dashboard!C290</f>
        <v>Roxbourne</v>
      </c>
      <c r="R281" s="91" t="str">
        <f>Dashboard!A290</f>
        <v>Harrow</v>
      </c>
    </row>
    <row r="282" spans="1:18">
      <c r="A282" s="98">
        <v>278</v>
      </c>
      <c r="B282" s="99">
        <f>LARGE(Dashboard!J$14:J$638,A282)</f>
        <v>3.11927796885053</v>
      </c>
      <c r="C282" s="100" t="str">
        <f ca="1">VLOOKUP($B282,$P:Q,2,FALSE)</f>
        <v>Woodhouse</v>
      </c>
      <c r="D282" s="100" t="str">
        <f ca="1">VLOOKUP($B282,$P:R,3,FALSE)</f>
        <v>Barnet</v>
      </c>
      <c r="P282" s="106">
        <f>Dashboard!J291</f>
        <v>4.88960090158941</v>
      </c>
      <c r="Q282" s="91" t="str">
        <f>Dashboard!C291</f>
        <v>Roxeth</v>
      </c>
      <c r="R282" s="91" t="str">
        <f>Dashboard!A291</f>
        <v>Harrow</v>
      </c>
    </row>
    <row r="283" spans="1:18">
      <c r="A283" s="87">
        <v>279</v>
      </c>
      <c r="B283" s="97">
        <f>LARGE(Dashboard!J$14:J$638,A283)</f>
        <v>3.07938597876754</v>
      </c>
      <c r="C283" s="89" t="str">
        <f ca="1">VLOOKUP($B283,$P:Q,2,FALSE)</f>
        <v>Cranford</v>
      </c>
      <c r="D283" s="89" t="str">
        <f ca="1">VLOOKUP($B283,$P:R,3,FALSE)</f>
        <v>Hounslow</v>
      </c>
      <c r="P283" s="106">
        <f>Dashboard!J292</f>
        <v>5.98124587026238</v>
      </c>
      <c r="Q283" s="91" t="str">
        <f>Dashboard!C292</f>
        <v>Stanmore Park</v>
      </c>
      <c r="R283" s="91" t="str">
        <f>Dashboard!A292</f>
        <v>Harrow</v>
      </c>
    </row>
    <row r="284" spans="1:18">
      <c r="A284" s="98">
        <v>280</v>
      </c>
      <c r="B284" s="99">
        <f>LARGE(Dashboard!J$14:J$638,A284)</f>
        <v>3.04672180609344</v>
      </c>
      <c r="C284" s="100" t="str">
        <f ca="1">VLOOKUP($B284,$P:Q,2,FALSE)</f>
        <v>Heathfield</v>
      </c>
      <c r="D284" s="100" t="str">
        <f ca="1">VLOOKUP($B284,$P:R,3,FALSE)</f>
        <v>Richmond upon Thames</v>
      </c>
      <c r="P284" s="106">
        <f>Dashboard!J293</f>
        <v>-0.848539008360507</v>
      </c>
      <c r="Q284" s="91" t="str">
        <f>Dashboard!C293</f>
        <v>Wealdstone</v>
      </c>
      <c r="R284" s="91" t="str">
        <f>Dashboard!A293</f>
        <v>Harrow</v>
      </c>
    </row>
    <row r="285" spans="1:18">
      <c r="A285" s="87">
        <v>281</v>
      </c>
      <c r="B285" s="97">
        <f>LARGE(Dashboard!J$14:J$638,A285)</f>
        <v>3.03930118530681</v>
      </c>
      <c r="C285" s="89" t="str">
        <f ca="1">VLOOKUP($B285,$P:Q,2,FALSE)</f>
        <v>Hounslow West</v>
      </c>
      <c r="D285" s="89" t="str">
        <f ca="1">VLOOKUP($B285,$P:R,3,FALSE)</f>
        <v>Hounslow</v>
      </c>
      <c r="P285" s="106">
        <f>Dashboard!J294</f>
        <v>7.27337942760965</v>
      </c>
      <c r="Q285" s="91" t="str">
        <f>Dashboard!C294</f>
        <v>West Harrow</v>
      </c>
      <c r="R285" s="91" t="str">
        <f>Dashboard!A294</f>
        <v>Harrow</v>
      </c>
    </row>
    <row r="286" spans="1:18">
      <c r="A286" s="98">
        <v>282</v>
      </c>
      <c r="B286" s="99">
        <f>LARGE(Dashboard!J$14:J$638,A286)</f>
        <v>3.0187166131001</v>
      </c>
      <c r="C286" s="100" t="str">
        <f ca="1">VLOOKUP($B286,$P:Q,2,FALSE)</f>
        <v>Wallington South</v>
      </c>
      <c r="D286" s="100" t="str">
        <f ca="1">VLOOKUP($B286,$P:R,3,FALSE)</f>
        <v>Sutton</v>
      </c>
      <c r="P286" s="106">
        <f>Dashboard!J295</f>
        <v>-0.92383498729079</v>
      </c>
      <c r="Q286" s="91" t="str">
        <f>Dashboard!C295</f>
        <v>Brooklands</v>
      </c>
      <c r="R286" s="91" t="str">
        <f>Dashboard!A295</f>
        <v>Havering</v>
      </c>
    </row>
    <row r="287" spans="1:18">
      <c r="A287" s="87">
        <v>283</v>
      </c>
      <c r="B287" s="97">
        <f>LARGE(Dashboard!J$14:J$638,A287)</f>
        <v>2.99027910525554</v>
      </c>
      <c r="C287" s="89" t="str">
        <f ca="1">VLOOKUP($B287,$P:Q,2,FALSE)</f>
        <v>Fulham Reach</v>
      </c>
      <c r="D287" s="89" t="str">
        <f ca="1">VLOOKUP($B287,$P:R,3,FALSE)</f>
        <v>Hammersmith and Fulham</v>
      </c>
      <c r="P287" s="106">
        <f>Dashboard!J296</f>
        <v>9.60565201979913</v>
      </c>
      <c r="Q287" s="91" t="str">
        <f>Dashboard!C296</f>
        <v>Cranham</v>
      </c>
      <c r="R287" s="91" t="str">
        <f>Dashboard!A296</f>
        <v>Havering</v>
      </c>
    </row>
    <row r="288" spans="1:18">
      <c r="A288" s="98">
        <v>284</v>
      </c>
      <c r="B288" s="99">
        <f>LARGE(Dashboard!J$14:J$638,A288)</f>
        <v>2.98560302528167</v>
      </c>
      <c r="C288" s="100" t="str">
        <f ca="1">VLOOKUP($B288,$P:Q,2,FALSE)</f>
        <v>Lesnes Abbey</v>
      </c>
      <c r="D288" s="100" t="str">
        <f ca="1">VLOOKUP($B288,$P:R,3,FALSE)</f>
        <v>Bexley</v>
      </c>
      <c r="P288" s="106">
        <f>Dashboard!J297</f>
        <v>5.39872062776248</v>
      </c>
      <c r="Q288" s="91" t="str">
        <f>Dashboard!C297</f>
        <v>Elm Park</v>
      </c>
      <c r="R288" s="91" t="str">
        <f>Dashboard!A297</f>
        <v>Havering</v>
      </c>
    </row>
    <row r="289" spans="1:18">
      <c r="A289" s="87">
        <v>285</v>
      </c>
      <c r="B289" s="97">
        <f>LARGE(Dashboard!J$14:J$638,A289)</f>
        <v>2.95587032234871</v>
      </c>
      <c r="C289" s="89" t="str">
        <f ca="1">VLOOKUP($B289,$P:Q,2,FALSE)</f>
        <v>Southgate Green</v>
      </c>
      <c r="D289" s="89" t="str">
        <f ca="1">VLOOKUP($B289,$P:R,3,FALSE)</f>
        <v>Enfield</v>
      </c>
      <c r="P289" s="106">
        <f>Dashboard!J298</f>
        <v>8.47089317413595</v>
      </c>
      <c r="Q289" s="91" t="str">
        <f>Dashboard!C298</f>
        <v>Emerson Park</v>
      </c>
      <c r="R289" s="91" t="str">
        <f>Dashboard!A298</f>
        <v>Havering</v>
      </c>
    </row>
    <row r="290" spans="1:18">
      <c r="A290" s="98">
        <v>286</v>
      </c>
      <c r="B290" s="99">
        <f>LARGE(Dashboard!J$14:J$638,A290)</f>
        <v>2.93318341135552</v>
      </c>
      <c r="C290" s="100" t="str">
        <f ca="1">VLOOKUP($B290,$P:Q,2,FALSE)</f>
        <v>Greenhill</v>
      </c>
      <c r="D290" s="100" t="str">
        <f ca="1">VLOOKUP($B290,$P:R,3,FALSE)</f>
        <v>Harrow</v>
      </c>
      <c r="P290" s="106">
        <f>Dashboard!J299</f>
        <v>-0.671859078085392</v>
      </c>
      <c r="Q290" s="91" t="str">
        <f>Dashboard!C299</f>
        <v>Gooshays</v>
      </c>
      <c r="R290" s="91" t="str">
        <f>Dashboard!A299</f>
        <v>Havering</v>
      </c>
    </row>
    <row r="291" spans="1:18">
      <c r="A291" s="87">
        <v>287</v>
      </c>
      <c r="B291" s="97">
        <f>LARGE(Dashboard!J$14:J$638,A291)</f>
        <v>2.86312489399968</v>
      </c>
      <c r="C291" s="89" t="str">
        <f ca="1">VLOOKUP($B291,$P:Q,2,FALSE)</f>
        <v>Cray Valley West</v>
      </c>
      <c r="D291" s="89" t="str">
        <f ca="1">VLOOKUP($B291,$P:R,3,FALSE)</f>
        <v>Bromley</v>
      </c>
      <c r="P291" s="106">
        <f>Dashboard!J300</f>
        <v>9.30951918103096</v>
      </c>
      <c r="Q291" s="91" t="str">
        <f>Dashboard!C300</f>
        <v>Hacton</v>
      </c>
      <c r="R291" s="91" t="str">
        <f>Dashboard!A300</f>
        <v>Havering</v>
      </c>
    </row>
    <row r="292" spans="1:18">
      <c r="A292" s="98">
        <v>288</v>
      </c>
      <c r="B292" s="99">
        <f>LARGE(Dashboard!J$14:J$638,A292)</f>
        <v>2.85426454453365</v>
      </c>
      <c r="C292" s="100" t="str">
        <f ca="1">VLOOKUP($B292,$P:Q,2,FALSE)</f>
        <v>Romford Town</v>
      </c>
      <c r="D292" s="100" t="str">
        <f ca="1">VLOOKUP($B292,$P:R,3,FALSE)</f>
        <v>Havering</v>
      </c>
      <c r="P292" s="106">
        <f>Dashboard!J301</f>
        <v>5.40241791711781</v>
      </c>
      <c r="Q292" s="91" t="str">
        <f>Dashboard!C301</f>
        <v>Harold Wood</v>
      </c>
      <c r="R292" s="91" t="str">
        <f>Dashboard!A301</f>
        <v>Havering</v>
      </c>
    </row>
    <row r="293" spans="1:18">
      <c r="A293" s="87">
        <v>289</v>
      </c>
      <c r="B293" s="97">
        <f>LARGE(Dashboard!J$14:J$638,A293)</f>
        <v>2.84311721228244</v>
      </c>
      <c r="C293" s="89" t="str">
        <f ca="1">VLOOKUP($B293,$P:Q,2,FALSE)</f>
        <v>Cray Valley East</v>
      </c>
      <c r="D293" s="89" t="str">
        <f ca="1">VLOOKUP($B293,$P:R,3,FALSE)</f>
        <v>Bromley</v>
      </c>
      <c r="P293" s="106">
        <f>Dashboard!J302</f>
        <v>1.54583054458531</v>
      </c>
      <c r="Q293" s="91" t="str">
        <f>Dashboard!C302</f>
        <v>Havering Park</v>
      </c>
      <c r="R293" s="91" t="str">
        <f>Dashboard!A302</f>
        <v>Havering</v>
      </c>
    </row>
    <row r="294" spans="1:18">
      <c r="A294" s="98">
        <v>290</v>
      </c>
      <c r="B294" s="99">
        <f>LARGE(Dashboard!J$14:J$638,A294)</f>
        <v>2.81815847917272</v>
      </c>
      <c r="C294" s="100" t="str">
        <f ca="1">VLOOKUP($B294,$P:Q,2,FALSE)</f>
        <v>West Hendon</v>
      </c>
      <c r="D294" s="100" t="str">
        <f ca="1">VLOOKUP($B294,$P:R,3,FALSE)</f>
        <v>Barnet</v>
      </c>
      <c r="P294" s="106">
        <f>Dashboard!J303</f>
        <v>-1.61102696767403</v>
      </c>
      <c r="Q294" s="91" t="str">
        <f>Dashboard!C303</f>
        <v>Heaton</v>
      </c>
      <c r="R294" s="91" t="str">
        <f>Dashboard!A303</f>
        <v>Havering</v>
      </c>
    </row>
    <row r="295" spans="1:18">
      <c r="A295" s="87">
        <v>291</v>
      </c>
      <c r="B295" s="97">
        <f>LARGE(Dashboard!J$14:J$638,A295)</f>
        <v>2.80764483650237</v>
      </c>
      <c r="C295" s="89" t="str">
        <f ca="1">VLOOKUP($B295,$P:Q,2,FALSE)</f>
        <v>Uxbridge South</v>
      </c>
      <c r="D295" s="89" t="str">
        <f ca="1">VLOOKUP($B295,$P:R,3,FALSE)</f>
        <v>Hillingdon</v>
      </c>
      <c r="P295" s="106">
        <f>Dashboard!J304</f>
        <v>7.8021676400104</v>
      </c>
      <c r="Q295" s="91" t="str">
        <f>Dashboard!C304</f>
        <v>Hylands</v>
      </c>
      <c r="R295" s="91" t="str">
        <f>Dashboard!A304</f>
        <v>Havering</v>
      </c>
    </row>
    <row r="296" spans="1:18">
      <c r="A296" s="98">
        <v>292</v>
      </c>
      <c r="B296" s="99">
        <f>LARGE(Dashboard!J$14:J$638,A296)</f>
        <v>2.80750892242215</v>
      </c>
      <c r="C296" s="100" t="str">
        <f ca="1">VLOOKUP($B296,$P:Q,2,FALSE)</f>
        <v>Fairlop</v>
      </c>
      <c r="D296" s="100" t="str">
        <f ca="1">VLOOKUP($B296,$P:R,3,FALSE)</f>
        <v>Redbridge</v>
      </c>
      <c r="P296" s="106">
        <f>Dashboard!J305</f>
        <v>4.68386340958025</v>
      </c>
      <c r="Q296" s="91" t="str">
        <f>Dashboard!C305</f>
        <v>Mawneys</v>
      </c>
      <c r="R296" s="91" t="str">
        <f>Dashboard!A305</f>
        <v>Havering</v>
      </c>
    </row>
    <row r="297" spans="1:18">
      <c r="A297" s="87">
        <v>293</v>
      </c>
      <c r="B297" s="97">
        <f>LARGE(Dashboard!J$14:J$638,A297)</f>
        <v>2.7885416996665</v>
      </c>
      <c r="C297" s="89" t="str">
        <f ca="1">VLOOKUP($B297,$P:Q,2,FALSE)</f>
        <v>Roding</v>
      </c>
      <c r="D297" s="89" t="str">
        <f ca="1">VLOOKUP($B297,$P:R,3,FALSE)</f>
        <v>Redbridge</v>
      </c>
      <c r="P297" s="106">
        <f>Dashboard!J306</f>
        <v>6.39297212567386</v>
      </c>
      <c r="Q297" s="91" t="str">
        <f>Dashboard!C306</f>
        <v>Pettits</v>
      </c>
      <c r="R297" s="91" t="str">
        <f>Dashboard!A306</f>
        <v>Havering</v>
      </c>
    </row>
    <row r="298" spans="1:18">
      <c r="A298" s="98">
        <v>294</v>
      </c>
      <c r="B298" s="99">
        <f>LARGE(Dashboard!J$14:J$638,A298)</f>
        <v>2.77589140588704</v>
      </c>
      <c r="C298" s="100" t="str">
        <f ca="1">VLOOKUP($B298,$P:Q,2,FALSE)</f>
        <v>Sands End</v>
      </c>
      <c r="D298" s="100" t="str">
        <f ca="1">VLOOKUP($B298,$P:R,3,FALSE)</f>
        <v>Hammersmith and Fulham</v>
      </c>
      <c r="P298" s="106">
        <f>Dashboard!J307</f>
        <v>4.47146537678607</v>
      </c>
      <c r="Q298" s="91" t="str">
        <f>Dashboard!C307</f>
        <v>Rainham and Wennington</v>
      </c>
      <c r="R298" s="91" t="str">
        <f>Dashboard!A307</f>
        <v>Havering</v>
      </c>
    </row>
    <row r="299" spans="1:18">
      <c r="A299" s="87">
        <v>295</v>
      </c>
      <c r="B299" s="97">
        <f>LARGE(Dashboard!J$14:J$638,A299)</f>
        <v>2.77080253714519</v>
      </c>
      <c r="C299" s="89" t="str">
        <f ca="1">VLOOKUP($B299,$P:Q,2,FALSE)</f>
        <v>Erith</v>
      </c>
      <c r="D299" s="89" t="str">
        <f ca="1">VLOOKUP($B299,$P:R,3,FALSE)</f>
        <v>Bexley</v>
      </c>
      <c r="P299" s="106">
        <f>Dashboard!J308</f>
        <v>2.85426454453365</v>
      </c>
      <c r="Q299" s="91" t="str">
        <f>Dashboard!C308</f>
        <v>Romford Town</v>
      </c>
      <c r="R299" s="91" t="str">
        <f>Dashboard!A308</f>
        <v>Havering</v>
      </c>
    </row>
    <row r="300" spans="1:18">
      <c r="A300" s="98">
        <v>296</v>
      </c>
      <c r="B300" s="99">
        <f>LARGE(Dashboard!J$14:J$638,A300)</f>
        <v>2.77042224197079</v>
      </c>
      <c r="C300" s="100" t="str">
        <f ca="1">VLOOKUP($B300,$P:Q,2,FALSE)</f>
        <v>West Hill</v>
      </c>
      <c r="D300" s="100" t="str">
        <f ca="1">VLOOKUP($B300,$P:R,3,FALSE)</f>
        <v>Wandsworth</v>
      </c>
      <c r="P300" s="106">
        <f>Dashboard!J309</f>
        <v>3.31186447642141</v>
      </c>
      <c r="Q300" s="91" t="str">
        <f>Dashboard!C309</f>
        <v>St Andrew's</v>
      </c>
      <c r="R300" s="91" t="str">
        <f>Dashboard!A309</f>
        <v>Havering</v>
      </c>
    </row>
    <row r="301" spans="1:18">
      <c r="A301" s="87">
        <v>297</v>
      </c>
      <c r="B301" s="97">
        <f>LARGE(Dashboard!J$14:J$638,A301)</f>
        <v>2.71943532957223</v>
      </c>
      <c r="C301" s="89" t="str">
        <f ca="1">VLOOKUP($B301,$P:Q,2,FALSE)</f>
        <v>Yiewsley</v>
      </c>
      <c r="D301" s="89" t="str">
        <f ca="1">VLOOKUP($B301,$P:R,3,FALSE)</f>
        <v>Hillingdon</v>
      </c>
      <c r="P301" s="106">
        <f>Dashboard!J310</f>
        <v>0.924912212413723</v>
      </c>
      <c r="Q301" s="91" t="str">
        <f>Dashboard!C310</f>
        <v>South Hornchurch</v>
      </c>
      <c r="R301" s="91" t="str">
        <f>Dashboard!A310</f>
        <v>Havering</v>
      </c>
    </row>
    <row r="302" spans="1:18">
      <c r="A302" s="98">
        <v>298</v>
      </c>
      <c r="B302" s="99">
        <f>LARGE(Dashboard!J$14:J$638,A302)</f>
        <v>2.70421941079764</v>
      </c>
      <c r="C302" s="100" t="str">
        <f ca="1">VLOOKUP($B302,$P:Q,2,FALSE)</f>
        <v>Isleworth</v>
      </c>
      <c r="D302" s="100" t="str">
        <f ca="1">VLOOKUP($B302,$P:R,3,FALSE)</f>
        <v>Hounslow</v>
      </c>
      <c r="P302" s="106">
        <f>Dashboard!J311</f>
        <v>4.99602851654459</v>
      </c>
      <c r="Q302" s="91" t="str">
        <f>Dashboard!C311</f>
        <v>Squirrel's Heath</v>
      </c>
      <c r="R302" s="91" t="str">
        <f>Dashboard!A311</f>
        <v>Havering</v>
      </c>
    </row>
    <row r="303" spans="1:18">
      <c r="A303" s="87">
        <v>299</v>
      </c>
      <c r="B303" s="97">
        <f>LARGE(Dashboard!J$14:J$638,A303)</f>
        <v>2.55927111599321</v>
      </c>
      <c r="C303" s="89" t="str">
        <f ca="1">VLOOKUP($B303,$P:Q,2,FALSE)</f>
        <v>Tokyngton</v>
      </c>
      <c r="D303" s="89" t="str">
        <f ca="1">VLOOKUP($B303,$P:R,3,FALSE)</f>
        <v>Brent</v>
      </c>
      <c r="P303" s="106">
        <f>Dashboard!J312</f>
        <v>7.65883225237027</v>
      </c>
      <c r="Q303" s="91" t="str">
        <f>Dashboard!C312</f>
        <v>Upminster</v>
      </c>
      <c r="R303" s="91" t="str">
        <f>Dashboard!A312</f>
        <v>Havering</v>
      </c>
    </row>
    <row r="304" spans="1:18">
      <c r="A304" s="98">
        <v>300</v>
      </c>
      <c r="B304" s="99">
        <f>LARGE(Dashboard!J$14:J$638,A304)</f>
        <v>2.49192620750136</v>
      </c>
      <c r="C304" s="100" t="str">
        <f ca="1">VLOOKUP($B304,$P:Q,2,FALSE)</f>
        <v>Cranbrook</v>
      </c>
      <c r="D304" s="100" t="str">
        <f ca="1">VLOOKUP($B304,$P:R,3,FALSE)</f>
        <v>Redbridge</v>
      </c>
      <c r="P304" s="106">
        <f>Dashboard!J313</f>
        <v>4.03012711190803</v>
      </c>
      <c r="Q304" s="91" t="str">
        <f>Dashboard!C313</f>
        <v>Barnhill</v>
      </c>
      <c r="R304" s="91" t="str">
        <f>Dashboard!A313</f>
        <v>Hillingdon</v>
      </c>
    </row>
    <row r="305" spans="1:18">
      <c r="A305" s="87">
        <v>301</v>
      </c>
      <c r="B305" s="97">
        <f>LARGE(Dashboard!J$14:J$638,A305)</f>
        <v>2.48651780017331</v>
      </c>
      <c r="C305" s="89" t="str">
        <f ca="1">VLOOKUP($B305,$P:Q,2,FALSE)</f>
        <v>College</v>
      </c>
      <c r="D305" s="89" t="str">
        <f ca="1">VLOOKUP($B305,$P:R,3,FALSE)</f>
        <v>Southwark</v>
      </c>
      <c r="P305" s="106">
        <f>Dashboard!J314</f>
        <v>-1.32354700987411</v>
      </c>
      <c r="Q305" s="91" t="str">
        <f>Dashboard!C314</f>
        <v>Botwell</v>
      </c>
      <c r="R305" s="91" t="str">
        <f>Dashboard!A314</f>
        <v>Hillingdon</v>
      </c>
    </row>
    <row r="306" spans="1:18">
      <c r="A306" s="98">
        <v>302</v>
      </c>
      <c r="B306" s="99">
        <f>LARGE(Dashboard!J$14:J$638,A306)</f>
        <v>2.47975159448283</v>
      </c>
      <c r="C306" s="100" t="str">
        <f ca="1">VLOOKUP($B306,$P:Q,2,FALSE)</f>
        <v>Longbridge</v>
      </c>
      <c r="D306" s="100" t="str">
        <f ca="1">VLOOKUP($B306,$P:R,3,FALSE)</f>
        <v>Barking and Dagenham</v>
      </c>
      <c r="P306" s="106">
        <f>Dashboard!J315</f>
        <v>6.28450144253844</v>
      </c>
      <c r="Q306" s="91" t="str">
        <f>Dashboard!C315</f>
        <v>Brunel</v>
      </c>
      <c r="R306" s="91" t="str">
        <f>Dashboard!A315</f>
        <v>Hillingdon</v>
      </c>
    </row>
    <row r="307" spans="1:18">
      <c r="A307" s="87">
        <v>303</v>
      </c>
      <c r="B307" s="97">
        <f>LARGE(Dashboard!J$14:J$638,A307)</f>
        <v>2.44326028790896</v>
      </c>
      <c r="C307" s="89" t="str">
        <f ca="1">VLOOKUP($B307,$P:Q,2,FALSE)</f>
        <v>Ashburton</v>
      </c>
      <c r="D307" s="89" t="str">
        <f ca="1">VLOOKUP($B307,$P:R,3,FALSE)</f>
        <v>Croydon</v>
      </c>
      <c r="P307" s="106">
        <f>Dashboard!J316</f>
        <v>8.29271215476406</v>
      </c>
      <c r="Q307" s="91" t="str">
        <f>Dashboard!C316</f>
        <v>Cavendish</v>
      </c>
      <c r="R307" s="91" t="str">
        <f>Dashboard!A316</f>
        <v>Hillingdon</v>
      </c>
    </row>
    <row r="308" spans="1:18">
      <c r="A308" s="98">
        <v>304</v>
      </c>
      <c r="B308" s="99">
        <f>LARGE(Dashboard!J$14:J$638,A308)</f>
        <v>2.44006055042178</v>
      </c>
      <c r="C308" s="100" t="str">
        <f ca="1">VLOOKUP($B308,$P:Q,2,FALSE)</f>
        <v>Peninsula</v>
      </c>
      <c r="D308" s="100" t="str">
        <f ca="1">VLOOKUP($B308,$P:R,3,FALSE)</f>
        <v>Greenwich</v>
      </c>
      <c r="P308" s="106">
        <f>Dashboard!J317</f>
        <v>5.40578973934482</v>
      </c>
      <c r="Q308" s="91" t="str">
        <f>Dashboard!C317</f>
        <v>Charville</v>
      </c>
      <c r="R308" s="91" t="str">
        <f>Dashboard!A317</f>
        <v>Hillingdon</v>
      </c>
    </row>
    <row r="309" spans="1:18">
      <c r="A309" s="87">
        <v>305</v>
      </c>
      <c r="B309" s="97">
        <f>LARGE(Dashboard!J$14:J$638,A309)</f>
        <v>2.42890867167138</v>
      </c>
      <c r="C309" s="89" t="str">
        <f ca="1">VLOOKUP($B309,$P:Q,2,FALSE)</f>
        <v>East Dulwich</v>
      </c>
      <c r="D309" s="89" t="str">
        <f ca="1">VLOOKUP($B309,$P:R,3,FALSE)</f>
        <v>Southwark</v>
      </c>
      <c r="P309" s="106">
        <f>Dashboard!J318</f>
        <v>11.0529449163591</v>
      </c>
      <c r="Q309" s="91" t="str">
        <f>Dashboard!C318</f>
        <v>Eastcote and East Ruislip</v>
      </c>
      <c r="R309" s="91" t="str">
        <f>Dashboard!A318</f>
        <v>Hillingdon</v>
      </c>
    </row>
    <row r="310" spans="1:18">
      <c r="A310" s="98">
        <v>306</v>
      </c>
      <c r="B310" s="99">
        <f>LARGE(Dashboard!J$14:J$638,A310)</f>
        <v>2.40145780854192</v>
      </c>
      <c r="C310" s="100" t="str">
        <f ca="1">VLOOKUP($B310,$P:Q,2,FALSE)</f>
        <v>St James's</v>
      </c>
      <c r="D310" s="100" t="str">
        <f ca="1">VLOOKUP($B310,$P:R,3,FALSE)</f>
        <v>Westminster</v>
      </c>
      <c r="P310" s="106">
        <f>Dashboard!J319</f>
        <v>4.56821127226782</v>
      </c>
      <c r="Q310" s="91" t="str">
        <f>Dashboard!C319</f>
        <v>Harefield</v>
      </c>
      <c r="R310" s="91" t="str">
        <f>Dashboard!A319</f>
        <v>Hillingdon</v>
      </c>
    </row>
    <row r="311" spans="1:18">
      <c r="A311" s="87">
        <v>307</v>
      </c>
      <c r="B311" s="97">
        <f>LARGE(Dashboard!J$14:J$638,A311)</f>
        <v>2.30719333338155</v>
      </c>
      <c r="C311" s="89" t="str">
        <f ca="1">VLOOKUP($B311,$P:Q,2,FALSE)</f>
        <v>Thamesmead Moorings</v>
      </c>
      <c r="D311" s="89" t="str">
        <f ca="1">VLOOKUP($B311,$P:R,3,FALSE)</f>
        <v>Greenwich</v>
      </c>
      <c r="P311" s="106">
        <f>Dashboard!J320</f>
        <v>3.71057840024137</v>
      </c>
      <c r="Q311" s="91" t="str">
        <f>Dashboard!C320</f>
        <v>Heathrow Villages</v>
      </c>
      <c r="R311" s="91" t="str">
        <f>Dashboard!A320</f>
        <v>Hillingdon</v>
      </c>
    </row>
    <row r="312" spans="1:18">
      <c r="A312" s="98">
        <v>308</v>
      </c>
      <c r="B312" s="99">
        <f>LARGE(Dashboard!J$14:J$638,A312)</f>
        <v>2.14973386803742</v>
      </c>
      <c r="C312" s="100" t="str">
        <f ca="1">VLOOKUP($B312,$P:Q,2,FALSE)</f>
        <v>West Drayton</v>
      </c>
      <c r="D312" s="100" t="str">
        <f ca="1">VLOOKUP($B312,$P:R,3,FALSE)</f>
        <v>Hillingdon</v>
      </c>
      <c r="P312" s="106">
        <f>Dashboard!J321</f>
        <v>3.72777543365562</v>
      </c>
      <c r="Q312" s="91" t="str">
        <f>Dashboard!C321</f>
        <v>Hillingdon East</v>
      </c>
      <c r="R312" s="91" t="str">
        <f>Dashboard!A321</f>
        <v>Hillingdon</v>
      </c>
    </row>
    <row r="313" spans="1:18">
      <c r="A313" s="87">
        <v>309</v>
      </c>
      <c r="B313" s="97">
        <f>LARGE(Dashboard!J$14:J$638,A313)</f>
        <v>2.07364147362177</v>
      </c>
      <c r="C313" s="89" t="str">
        <f ca="1">VLOOKUP($B313,$P:Q,2,FALSE)</f>
        <v>Marlborough</v>
      </c>
      <c r="D313" s="89" t="str">
        <f ca="1">VLOOKUP($B313,$P:R,3,FALSE)</f>
        <v>Harrow</v>
      </c>
      <c r="P313" s="106">
        <f>Dashboard!J322</f>
        <v>11.0630351759282</v>
      </c>
      <c r="Q313" s="91" t="str">
        <f>Dashboard!C322</f>
        <v>Ickenham</v>
      </c>
      <c r="R313" s="91" t="str">
        <f>Dashboard!A322</f>
        <v>Hillingdon</v>
      </c>
    </row>
    <row r="314" spans="1:18">
      <c r="A314" s="98">
        <v>310</v>
      </c>
      <c r="B314" s="99">
        <f>LARGE(Dashboard!J$14:J$638,A314)</f>
        <v>2.05843096598107</v>
      </c>
      <c r="C314" s="100" t="str">
        <f ca="1">VLOOKUP($B314,$P:Q,2,FALSE)</f>
        <v>Blackheath</v>
      </c>
      <c r="D314" s="100" t="str">
        <f ca="1">VLOOKUP($B314,$P:R,3,FALSE)</f>
        <v>Lewisham</v>
      </c>
      <c r="P314" s="106">
        <f>Dashboard!J323</f>
        <v>7.29306929573397</v>
      </c>
      <c r="Q314" s="91" t="str">
        <f>Dashboard!C323</f>
        <v>Manor</v>
      </c>
      <c r="R314" s="91" t="str">
        <f>Dashboard!A323</f>
        <v>Hillingdon</v>
      </c>
    </row>
    <row r="315" spans="1:18">
      <c r="A315" s="87">
        <v>311</v>
      </c>
      <c r="B315" s="97">
        <f>LARGE(Dashboard!J$14:J$638,A315)</f>
        <v>1.94961490507757</v>
      </c>
      <c r="C315" s="89" t="str">
        <f ca="1">VLOOKUP($B315,$P:Q,2,FALSE)</f>
        <v>Queens Park</v>
      </c>
      <c r="D315" s="89" t="str">
        <f ca="1">VLOOKUP($B315,$P:R,3,FALSE)</f>
        <v>Brent</v>
      </c>
      <c r="P315" s="106">
        <f>Dashboard!J324</f>
        <v>10.4658001244948</v>
      </c>
      <c r="Q315" s="91" t="str">
        <f>Dashboard!C324</f>
        <v>Northwood</v>
      </c>
      <c r="R315" s="91" t="str">
        <f>Dashboard!A324</f>
        <v>Hillingdon</v>
      </c>
    </row>
    <row r="316" spans="1:18">
      <c r="A316" s="98">
        <v>312</v>
      </c>
      <c r="B316" s="99">
        <f>LARGE(Dashboard!J$14:J$638,A316)</f>
        <v>1.91209531553708</v>
      </c>
      <c r="C316" s="100" t="str">
        <f ca="1">VLOOKUP($B316,$P:Q,2,FALSE)</f>
        <v>Shooters Hill</v>
      </c>
      <c r="D316" s="100" t="str">
        <f ca="1">VLOOKUP($B316,$P:R,3,FALSE)</f>
        <v>Greenwich</v>
      </c>
      <c r="P316" s="106">
        <f>Dashboard!J325</f>
        <v>7.11523648077838</v>
      </c>
      <c r="Q316" s="91" t="str">
        <f>Dashboard!C325</f>
        <v>Northwood Hills</v>
      </c>
      <c r="R316" s="91" t="str">
        <f>Dashboard!A325</f>
        <v>Hillingdon</v>
      </c>
    </row>
    <row r="317" spans="1:18">
      <c r="A317" s="87">
        <v>313</v>
      </c>
      <c r="B317" s="97">
        <f>LARGE(Dashboard!J$14:J$638,A317)</f>
        <v>1.89337153256295</v>
      </c>
      <c r="C317" s="89" t="str">
        <f ca="1">VLOOKUP($B317,$P:Q,2,FALSE)</f>
        <v>Fullwell</v>
      </c>
      <c r="D317" s="89" t="str">
        <f ca="1">VLOOKUP($B317,$P:R,3,FALSE)</f>
        <v>Redbridge</v>
      </c>
      <c r="P317" s="106">
        <f>Dashboard!J326</f>
        <v>3.13637290072393</v>
      </c>
      <c r="Q317" s="91" t="str">
        <f>Dashboard!C326</f>
        <v>Pinkwell</v>
      </c>
      <c r="R317" s="91" t="str">
        <f>Dashboard!A326</f>
        <v>Hillingdon</v>
      </c>
    </row>
    <row r="318" spans="1:18">
      <c r="A318" s="98">
        <v>314</v>
      </c>
      <c r="B318" s="99">
        <f>LARGE(Dashboard!J$14:J$638,A318)</f>
        <v>1.8713394633519</v>
      </c>
      <c r="C318" s="100" t="str">
        <f ca="1">VLOOKUP($B318,$P:Q,2,FALSE)</f>
        <v>Belvedere</v>
      </c>
      <c r="D318" s="100" t="str">
        <f ca="1">VLOOKUP($B318,$P:R,3,FALSE)</f>
        <v>Bexley</v>
      </c>
      <c r="P318" s="106">
        <f>Dashboard!J327</f>
        <v>6.48152314909933</v>
      </c>
      <c r="Q318" s="91" t="str">
        <f>Dashboard!C327</f>
        <v>South Ruislip</v>
      </c>
      <c r="R318" s="91" t="str">
        <f>Dashboard!A327</f>
        <v>Hillingdon</v>
      </c>
    </row>
    <row r="319" spans="1:18">
      <c r="A319" s="87">
        <v>315</v>
      </c>
      <c r="B319" s="97">
        <f>LARGE(Dashboard!J$14:J$638,A319)</f>
        <v>1.86375297055812</v>
      </c>
      <c r="C319" s="89" t="str">
        <f ca="1">VLOOKUP($B319,$P:Q,2,FALSE)</f>
        <v>Heston West</v>
      </c>
      <c r="D319" s="89" t="str">
        <f ca="1">VLOOKUP($B319,$P:R,3,FALSE)</f>
        <v>Hounslow</v>
      </c>
      <c r="P319" s="106">
        <f>Dashboard!J328</f>
        <v>-0.0837920739286457</v>
      </c>
      <c r="Q319" s="91" t="str">
        <f>Dashboard!C328</f>
        <v>Townfield</v>
      </c>
      <c r="R319" s="91" t="str">
        <f>Dashboard!A328</f>
        <v>Hillingdon</v>
      </c>
    </row>
    <row r="320" spans="1:18">
      <c r="A320" s="98">
        <v>316</v>
      </c>
      <c r="B320" s="99">
        <f>LARGE(Dashboard!J$14:J$638,A320)</f>
        <v>1.85863751844275</v>
      </c>
      <c r="C320" s="100" t="str">
        <f ca="1">VLOOKUP($B320,$P:Q,2,FALSE)</f>
        <v>Mayesbrook</v>
      </c>
      <c r="D320" s="100" t="str">
        <f ca="1">VLOOKUP($B320,$P:R,3,FALSE)</f>
        <v>Barking and Dagenham</v>
      </c>
      <c r="P320" s="106">
        <f>Dashboard!J329</f>
        <v>8.29398069447118</v>
      </c>
      <c r="Q320" s="91" t="str">
        <f>Dashboard!C329</f>
        <v>Uxbridge North</v>
      </c>
      <c r="R320" s="91" t="str">
        <f>Dashboard!A329</f>
        <v>Hillingdon</v>
      </c>
    </row>
    <row r="321" spans="1:18">
      <c r="A321" s="87">
        <v>317</v>
      </c>
      <c r="B321" s="97">
        <f>LARGE(Dashboard!J$14:J$638,A321)</f>
        <v>1.7461723286748</v>
      </c>
      <c r="C321" s="89" t="str">
        <f ca="1">VLOOKUP($B321,$P:Q,2,FALSE)</f>
        <v>Chaucer</v>
      </c>
      <c r="D321" s="89" t="str">
        <f ca="1">VLOOKUP($B321,$P:R,3,FALSE)</f>
        <v>Southwark</v>
      </c>
      <c r="P321" s="106">
        <f>Dashboard!J330</f>
        <v>2.80764483650237</v>
      </c>
      <c r="Q321" s="91" t="str">
        <f>Dashboard!C330</f>
        <v>Uxbridge South</v>
      </c>
      <c r="R321" s="91" t="str">
        <f>Dashboard!A330</f>
        <v>Hillingdon</v>
      </c>
    </row>
    <row r="322" spans="1:18">
      <c r="A322" s="98">
        <v>318</v>
      </c>
      <c r="B322" s="99">
        <f>LARGE(Dashboard!J$14:J$638,A322)</f>
        <v>1.72206094542622</v>
      </c>
      <c r="C322" s="100" t="str">
        <f ca="1">VLOOKUP($B322,$P:Q,2,FALSE)</f>
        <v>Crofton Park</v>
      </c>
      <c r="D322" s="100" t="str">
        <f ca="1">VLOOKUP($B322,$P:R,3,FALSE)</f>
        <v>Lewisham</v>
      </c>
      <c r="P322" s="106">
        <f>Dashboard!J331</f>
        <v>2.14973386803742</v>
      </c>
      <c r="Q322" s="91" t="str">
        <f>Dashboard!C331</f>
        <v>West Drayton</v>
      </c>
      <c r="R322" s="91" t="str">
        <f>Dashboard!A331</f>
        <v>Hillingdon</v>
      </c>
    </row>
    <row r="323" spans="1:18">
      <c r="A323" s="87">
        <v>319</v>
      </c>
      <c r="B323" s="97">
        <f>LARGE(Dashboard!J$14:J$638,A323)</f>
        <v>1.71472802863551</v>
      </c>
      <c r="C323" s="89" t="str">
        <f ca="1">VLOOKUP($B323,$P:Q,2,FALSE)</f>
        <v>Crayford</v>
      </c>
      <c r="D323" s="89" t="str">
        <f ca="1">VLOOKUP($B323,$P:R,3,FALSE)</f>
        <v>Bexley</v>
      </c>
      <c r="P323" s="106">
        <f>Dashboard!J332</f>
        <v>9.95183578815852</v>
      </c>
      <c r="Q323" s="91" t="str">
        <f>Dashboard!C332</f>
        <v>West Ruislip</v>
      </c>
      <c r="R323" s="91" t="str">
        <f>Dashboard!A332</f>
        <v>Hillingdon</v>
      </c>
    </row>
    <row r="324" spans="1:18">
      <c r="A324" s="98">
        <v>320</v>
      </c>
      <c r="B324" s="99">
        <f>LARGE(Dashboard!J$14:J$638,A324)</f>
        <v>1.68957258336319</v>
      </c>
      <c r="C324" s="100" t="str">
        <f ca="1">VLOOKUP($B324,$P:Q,2,FALSE)</f>
        <v>Pollards Hill</v>
      </c>
      <c r="D324" s="100" t="str">
        <f ca="1">VLOOKUP($B324,$P:R,3,FALSE)</f>
        <v>Merton</v>
      </c>
      <c r="P324" s="106">
        <f>Dashboard!J333</f>
        <v>5.13240761760172</v>
      </c>
      <c r="Q324" s="91" t="str">
        <f>Dashboard!C333</f>
        <v>Yeading</v>
      </c>
      <c r="R324" s="91" t="str">
        <f>Dashboard!A333</f>
        <v>Hillingdon</v>
      </c>
    </row>
    <row r="325" spans="1:18">
      <c r="A325" s="87">
        <v>321</v>
      </c>
      <c r="B325" s="97">
        <f>LARGE(Dashboard!J$14:J$638,A325)</f>
        <v>1.68720591975433</v>
      </c>
      <c r="C325" s="89" t="str">
        <f ca="1">VLOOKUP($B325,$P:Q,2,FALSE)</f>
        <v>Stroud Green</v>
      </c>
      <c r="D325" s="89" t="str">
        <f ca="1">VLOOKUP($B325,$P:R,3,FALSE)</f>
        <v>Haringey</v>
      </c>
      <c r="P325" s="106">
        <f>Dashboard!J334</f>
        <v>2.71943532957223</v>
      </c>
      <c r="Q325" s="91" t="str">
        <f>Dashboard!C334</f>
        <v>Yiewsley</v>
      </c>
      <c r="R325" s="91" t="str">
        <f>Dashboard!A334</f>
        <v>Hillingdon</v>
      </c>
    </row>
    <row r="326" spans="1:18">
      <c r="A326" s="98">
        <v>322</v>
      </c>
      <c r="B326" s="99">
        <f>LARGE(Dashboard!J$14:J$638,A326)</f>
        <v>1.66657266796637</v>
      </c>
      <c r="C326" s="100" t="str">
        <f ca="1">VLOOKUP($B326,$P:Q,2,FALSE)</f>
        <v>Norland</v>
      </c>
      <c r="D326" s="100" t="str">
        <f ca="1">VLOOKUP($B326,$P:R,3,FALSE)</f>
        <v>Kensington and Chelsea</v>
      </c>
      <c r="P326" s="106">
        <f>Dashboard!J335</f>
        <v>3.79099102343144</v>
      </c>
      <c r="Q326" s="91" t="str">
        <f>Dashboard!C335</f>
        <v>Bedfont</v>
      </c>
      <c r="R326" s="91" t="str">
        <f>Dashboard!A335</f>
        <v>Hounslow</v>
      </c>
    </row>
    <row r="327" spans="1:18">
      <c r="A327" s="87">
        <v>323</v>
      </c>
      <c r="B327" s="97">
        <f>LARGE(Dashboard!J$14:J$638,A327)</f>
        <v>1.6277137172292</v>
      </c>
      <c r="C327" s="89" t="str">
        <f ca="1">VLOOKUP($B327,$P:Q,2,FALSE)</f>
        <v>West End</v>
      </c>
      <c r="D327" s="89" t="str">
        <f ca="1">VLOOKUP($B327,$P:R,3,FALSE)</f>
        <v>Westminster</v>
      </c>
      <c r="P327" s="106">
        <f>Dashboard!J336</f>
        <v>3.73534487208495</v>
      </c>
      <c r="Q327" s="91" t="str">
        <f>Dashboard!C336</f>
        <v>Brentford</v>
      </c>
      <c r="R327" s="91" t="str">
        <f>Dashboard!A336</f>
        <v>Hounslow</v>
      </c>
    </row>
    <row r="328" spans="1:18">
      <c r="A328" s="98">
        <v>324</v>
      </c>
      <c r="B328" s="99">
        <f>LARGE(Dashboard!J$14:J$638,A328)</f>
        <v>1.61235035017666</v>
      </c>
      <c r="C328" s="100" t="str">
        <f ca="1">VLOOKUP($B328,$P:Q,2,FALSE)</f>
        <v>Chingford Green</v>
      </c>
      <c r="D328" s="100" t="str">
        <f ca="1">VLOOKUP($B328,$P:R,3,FALSE)</f>
        <v>Waltham Forest</v>
      </c>
      <c r="P328" s="106">
        <f>Dashboard!J337</f>
        <v>9.8645918223147</v>
      </c>
      <c r="Q328" s="91" t="str">
        <f>Dashboard!C337</f>
        <v>Chiswick Homefields</v>
      </c>
      <c r="R328" s="91" t="str">
        <f>Dashboard!A337</f>
        <v>Hounslow</v>
      </c>
    </row>
    <row r="329" spans="1:18">
      <c r="A329" s="87">
        <v>325</v>
      </c>
      <c r="B329" s="97">
        <f>LARGE(Dashboard!J$14:J$638,A329)</f>
        <v>1.56075146824869</v>
      </c>
      <c r="C329" s="89" t="str">
        <f ca="1">VLOOKUP($B329,$P:Q,2,FALSE)</f>
        <v>Palmers Green</v>
      </c>
      <c r="D329" s="89" t="str">
        <f ca="1">VLOOKUP($B329,$P:R,3,FALSE)</f>
        <v>Enfield</v>
      </c>
      <c r="P329" s="106">
        <f>Dashboard!J338</f>
        <v>7.439923641408</v>
      </c>
      <c r="Q329" s="91" t="str">
        <f>Dashboard!C338</f>
        <v>Chiswick Riverside</v>
      </c>
      <c r="R329" s="91" t="str">
        <f>Dashboard!A338</f>
        <v>Hounslow</v>
      </c>
    </row>
    <row r="330" spans="1:18">
      <c r="A330" s="98">
        <v>326</v>
      </c>
      <c r="B330" s="99">
        <f>LARGE(Dashboard!J$14:J$638,A330)</f>
        <v>1.54583054458531</v>
      </c>
      <c r="C330" s="100" t="str">
        <f ca="1">VLOOKUP($B330,$P:Q,2,FALSE)</f>
        <v>Havering Park</v>
      </c>
      <c r="D330" s="100" t="str">
        <f ca="1">VLOOKUP($B330,$P:R,3,FALSE)</f>
        <v>Havering</v>
      </c>
      <c r="P330" s="106">
        <f>Dashboard!J339</f>
        <v>3.07938597876754</v>
      </c>
      <c r="Q330" s="91" t="str">
        <f>Dashboard!C339</f>
        <v>Cranford</v>
      </c>
      <c r="R330" s="91" t="str">
        <f>Dashboard!A339</f>
        <v>Hounslow</v>
      </c>
    </row>
    <row r="331" spans="1:18">
      <c r="A331" s="87">
        <v>327</v>
      </c>
      <c r="B331" s="97">
        <f>LARGE(Dashboard!J$14:J$638,A331)</f>
        <v>1.53487804002041</v>
      </c>
      <c r="C331" s="89" t="str">
        <f ca="1">VLOOKUP($B331,$P:Q,2,FALSE)</f>
        <v>Dollis Hill</v>
      </c>
      <c r="D331" s="89" t="str">
        <f ca="1">VLOOKUP($B331,$P:R,3,FALSE)</f>
        <v>Brent</v>
      </c>
      <c r="P331" s="106">
        <f>Dashboard!J340</f>
        <v>0.11869536854328</v>
      </c>
      <c r="Q331" s="91" t="str">
        <f>Dashboard!C340</f>
        <v>Feltham North</v>
      </c>
      <c r="R331" s="91" t="str">
        <f>Dashboard!A340</f>
        <v>Hounslow</v>
      </c>
    </row>
    <row r="332" spans="1:18">
      <c r="A332" s="98">
        <v>328</v>
      </c>
      <c r="B332" s="99">
        <f>LARGE(Dashboard!J$14:J$638,A332)</f>
        <v>1.48534231792172</v>
      </c>
      <c r="C332" s="100" t="str">
        <f ca="1">VLOOKUP($B332,$P:Q,2,FALSE)</f>
        <v>Town</v>
      </c>
      <c r="D332" s="100" t="str">
        <f ca="1">VLOOKUP($B332,$P:R,3,FALSE)</f>
        <v>Hammersmith and Fulham</v>
      </c>
      <c r="P332" s="106">
        <f>Dashboard!J341</f>
        <v>6.90467210177377</v>
      </c>
      <c r="Q332" s="91" t="str">
        <f>Dashboard!C341</f>
        <v>Feltham West</v>
      </c>
      <c r="R332" s="91" t="str">
        <f>Dashboard!A341</f>
        <v>Hounslow</v>
      </c>
    </row>
    <row r="333" spans="1:18">
      <c r="A333" s="87">
        <v>329</v>
      </c>
      <c r="B333" s="97">
        <f>LARGE(Dashboard!J$14:J$638,A333)</f>
        <v>1.4758683210337</v>
      </c>
      <c r="C333" s="89" t="str">
        <f ca="1">VLOOKUP($B333,$P:Q,2,FALSE)</f>
        <v>St Pancras and Somers Town</v>
      </c>
      <c r="D333" s="89" t="str">
        <f ca="1">VLOOKUP($B333,$P:R,3,FALSE)</f>
        <v>Camden</v>
      </c>
      <c r="P333" s="106">
        <f>Dashboard!J342</f>
        <v>4.01283604211335</v>
      </c>
      <c r="Q333" s="91" t="str">
        <f>Dashboard!C342</f>
        <v>Hanworth</v>
      </c>
      <c r="R333" s="91" t="str">
        <f>Dashboard!A342</f>
        <v>Hounslow</v>
      </c>
    </row>
    <row r="334" spans="1:18">
      <c r="A334" s="98">
        <v>330</v>
      </c>
      <c r="B334" s="99">
        <f>LARGE(Dashboard!J$14:J$638,A334)</f>
        <v>1.44026313776106</v>
      </c>
      <c r="C334" s="100" t="str">
        <f ca="1">VLOOKUP($B334,$P:Q,2,FALSE)</f>
        <v>Peckham Rye</v>
      </c>
      <c r="D334" s="100" t="str">
        <f ca="1">VLOOKUP($B334,$P:R,3,FALSE)</f>
        <v>Southwark</v>
      </c>
      <c r="P334" s="106">
        <f>Dashboard!J343</f>
        <v>5.53738074062707</v>
      </c>
      <c r="Q334" s="91" t="str">
        <f>Dashboard!C343</f>
        <v>Hanworth Park</v>
      </c>
      <c r="R334" s="91" t="str">
        <f>Dashboard!A343</f>
        <v>Hounslow</v>
      </c>
    </row>
    <row r="335" spans="1:18">
      <c r="A335" s="87">
        <v>331</v>
      </c>
      <c r="B335" s="97">
        <f>LARGE(Dashboard!J$14:J$638,A335)</f>
        <v>1.43269432123422</v>
      </c>
      <c r="C335" s="89" t="str">
        <f ca="1">VLOOKUP($B335,$P:Q,2,FALSE)</f>
        <v>Bayswater</v>
      </c>
      <c r="D335" s="89" t="str">
        <f ca="1">VLOOKUP($B335,$P:R,3,FALSE)</f>
        <v>Westminster</v>
      </c>
      <c r="P335" s="106">
        <f>Dashboard!J344</f>
        <v>4.6421550452436</v>
      </c>
      <c r="Q335" s="91" t="str">
        <f>Dashboard!C344</f>
        <v>Heston Central</v>
      </c>
      <c r="R335" s="91" t="str">
        <f>Dashboard!A344</f>
        <v>Hounslow</v>
      </c>
    </row>
    <row r="336" spans="1:18">
      <c r="A336" s="98">
        <v>332</v>
      </c>
      <c r="B336" s="99">
        <f>LARGE(Dashboard!J$14:J$638,A336)</f>
        <v>1.431515590655</v>
      </c>
      <c r="C336" s="100" t="str">
        <f ca="1">VLOOKUP($B336,$P:Q,2,FALSE)</f>
        <v>Lady Margaret</v>
      </c>
      <c r="D336" s="100" t="str">
        <f ca="1">VLOOKUP($B336,$P:R,3,FALSE)</f>
        <v>Ealing</v>
      </c>
      <c r="P336" s="106">
        <f>Dashboard!J345</f>
        <v>6.56958565212057</v>
      </c>
      <c r="Q336" s="91" t="str">
        <f>Dashboard!C345</f>
        <v>Heston East</v>
      </c>
      <c r="R336" s="91" t="str">
        <f>Dashboard!A345</f>
        <v>Hounslow</v>
      </c>
    </row>
    <row r="337" spans="1:18">
      <c r="A337" s="87">
        <v>333</v>
      </c>
      <c r="B337" s="97">
        <f>LARGE(Dashboard!J$14:J$638,A337)</f>
        <v>1.36609836327798</v>
      </c>
      <c r="C337" s="89" t="str">
        <f ca="1">VLOOKUP($B337,$P:Q,2,FALSE)</f>
        <v>Abbey</v>
      </c>
      <c r="D337" s="89" t="str">
        <f ca="1">VLOOKUP($B337,$P:R,3,FALSE)</f>
        <v>Barking and Dagenham</v>
      </c>
      <c r="P337" s="106">
        <f>Dashboard!J346</f>
        <v>1.86375297055812</v>
      </c>
      <c r="Q337" s="91" t="str">
        <f>Dashboard!C346</f>
        <v>Heston West</v>
      </c>
      <c r="R337" s="91" t="str">
        <f>Dashboard!A346</f>
        <v>Hounslow</v>
      </c>
    </row>
    <row r="338" spans="1:18">
      <c r="A338" s="98">
        <v>334</v>
      </c>
      <c r="B338" s="99">
        <f>LARGE(Dashboard!J$14:J$638,A338)</f>
        <v>1.28810714706342</v>
      </c>
      <c r="C338" s="100" t="str">
        <f ca="1">VLOOKUP($B338,$P:Q,2,FALSE)</f>
        <v>Bishop's</v>
      </c>
      <c r="D338" s="100" t="str">
        <f ca="1">VLOOKUP($B338,$P:R,3,FALSE)</f>
        <v>Lambeth</v>
      </c>
      <c r="P338" s="106">
        <f>Dashboard!J347</f>
        <v>5.89014088604494</v>
      </c>
      <c r="Q338" s="91" t="str">
        <f>Dashboard!C347</f>
        <v>Hounslow Central</v>
      </c>
      <c r="R338" s="91" t="str">
        <f>Dashboard!A347</f>
        <v>Hounslow</v>
      </c>
    </row>
    <row r="339" spans="1:18">
      <c r="A339" s="87">
        <v>335</v>
      </c>
      <c r="B339" s="97">
        <f>LARGE(Dashboard!J$14:J$638,A339)</f>
        <v>1.2743937506689</v>
      </c>
      <c r="C339" s="89" t="str">
        <f ca="1">VLOOKUP($B339,$P:Q,2,FALSE)</f>
        <v>Aldborough</v>
      </c>
      <c r="D339" s="89" t="str">
        <f ca="1">VLOOKUP($B339,$P:R,3,FALSE)</f>
        <v>Redbridge</v>
      </c>
      <c r="P339" s="106">
        <f>Dashboard!J348</f>
        <v>4.02669956984172</v>
      </c>
      <c r="Q339" s="91" t="str">
        <f>Dashboard!C348</f>
        <v>Hounslow Heath</v>
      </c>
      <c r="R339" s="91" t="str">
        <f>Dashboard!A348</f>
        <v>Hounslow</v>
      </c>
    </row>
    <row r="340" spans="1:18">
      <c r="A340" s="98">
        <v>336</v>
      </c>
      <c r="B340" s="99">
        <f>LARGE(Dashboard!J$14:J$638,A340)</f>
        <v>1.27431505657856</v>
      </c>
      <c r="C340" s="100" t="str">
        <f ca="1">VLOOKUP($B340,$P:Q,2,FALSE)</f>
        <v>Cray Meadows</v>
      </c>
      <c r="D340" s="100" t="str">
        <f ca="1">VLOOKUP($B340,$P:R,3,FALSE)</f>
        <v>Bexley</v>
      </c>
      <c r="P340" s="106">
        <f>Dashboard!J349</f>
        <v>10.1327057039803</v>
      </c>
      <c r="Q340" s="91" t="str">
        <f>Dashboard!C349</f>
        <v>Hounslow South</v>
      </c>
      <c r="R340" s="91" t="str">
        <f>Dashboard!A349</f>
        <v>Hounslow</v>
      </c>
    </row>
    <row r="341" spans="1:18">
      <c r="A341" s="87">
        <v>337</v>
      </c>
      <c r="B341" s="97">
        <f>LARGE(Dashboard!J$14:J$638,A341)</f>
        <v>1.25988915396951</v>
      </c>
      <c r="C341" s="89" t="str">
        <f ca="1">VLOOKUP($B341,$P:Q,2,FALSE)</f>
        <v>Eltham South</v>
      </c>
      <c r="D341" s="89" t="str">
        <f ca="1">VLOOKUP($B341,$P:R,3,FALSE)</f>
        <v>Greenwich</v>
      </c>
      <c r="P341" s="106">
        <f>Dashboard!J350</f>
        <v>3.03930118530681</v>
      </c>
      <c r="Q341" s="91" t="str">
        <f>Dashboard!C350</f>
        <v>Hounslow West</v>
      </c>
      <c r="R341" s="91" t="str">
        <f>Dashboard!A350</f>
        <v>Hounslow</v>
      </c>
    </row>
    <row r="342" spans="1:18">
      <c r="A342" s="98">
        <v>338</v>
      </c>
      <c r="B342" s="99">
        <f>LARGE(Dashboard!J$14:J$638,A342)</f>
        <v>1.25645438962348</v>
      </c>
      <c r="C342" s="100" t="str">
        <f ca="1">VLOOKUP($B342,$P:Q,2,FALSE)</f>
        <v>Ravenscourt Park</v>
      </c>
      <c r="D342" s="100" t="str">
        <f ca="1">VLOOKUP($B342,$P:R,3,FALSE)</f>
        <v>Hammersmith and Fulham</v>
      </c>
      <c r="P342" s="106">
        <f>Dashboard!J351</f>
        <v>2.70421941079764</v>
      </c>
      <c r="Q342" s="91" t="str">
        <f>Dashboard!C351</f>
        <v>Isleworth</v>
      </c>
      <c r="R342" s="91" t="str">
        <f>Dashboard!A351</f>
        <v>Hounslow</v>
      </c>
    </row>
    <row r="343" spans="1:18">
      <c r="A343" s="87">
        <v>339</v>
      </c>
      <c r="B343" s="97">
        <f>LARGE(Dashboard!J$14:J$638,A343)</f>
        <v>1.24434431980328</v>
      </c>
      <c r="C343" s="89" t="str">
        <f ca="1">VLOOKUP($B343,$P:Q,2,FALSE)</f>
        <v>Evelyn</v>
      </c>
      <c r="D343" s="89" t="str">
        <f ca="1">VLOOKUP($B343,$P:R,3,FALSE)</f>
        <v>Lewisham</v>
      </c>
      <c r="P343" s="106">
        <f>Dashboard!J352</f>
        <v>8.84433828243971</v>
      </c>
      <c r="Q343" s="91" t="str">
        <f>Dashboard!C352</f>
        <v>Osterley and Spring Grove</v>
      </c>
      <c r="R343" s="91" t="str">
        <f>Dashboard!A352</f>
        <v>Hounslow</v>
      </c>
    </row>
    <row r="344" spans="1:18">
      <c r="A344" s="98">
        <v>340</v>
      </c>
      <c r="B344" s="99">
        <f>LARGE(Dashboard!J$14:J$638,A344)</f>
        <v>1.19203457509257</v>
      </c>
      <c r="C344" s="100" t="str">
        <f ca="1">VLOOKUP($B344,$P:Q,2,FALSE)</f>
        <v>Whalebone</v>
      </c>
      <c r="D344" s="100" t="str">
        <f ca="1">VLOOKUP($B344,$P:R,3,FALSE)</f>
        <v>Barking and Dagenham</v>
      </c>
      <c r="P344" s="106">
        <f>Dashboard!J353</f>
        <v>0.9566322706485</v>
      </c>
      <c r="Q344" s="91" t="str">
        <f>Dashboard!C353</f>
        <v>Syon</v>
      </c>
      <c r="R344" s="91" t="str">
        <f>Dashboard!A353</f>
        <v>Hounslow</v>
      </c>
    </row>
    <row r="345" spans="1:18">
      <c r="A345" s="87">
        <v>341</v>
      </c>
      <c r="B345" s="97">
        <f>LARGE(Dashboard!J$14:J$638,A345)</f>
        <v>1.17323482264242</v>
      </c>
      <c r="C345" s="89" t="str">
        <f ca="1">VLOOKUP($B345,$P:Q,2,FALSE)</f>
        <v>Norbury</v>
      </c>
      <c r="D345" s="89" t="str">
        <f ca="1">VLOOKUP($B345,$P:R,3,FALSE)</f>
        <v>Croydon</v>
      </c>
      <c r="P345" s="106">
        <f>Dashboard!J354</f>
        <v>6.25343928132458</v>
      </c>
      <c r="Q345" s="91" t="str">
        <f>Dashboard!C354</f>
        <v>Turnham Green</v>
      </c>
      <c r="R345" s="91" t="str">
        <f>Dashboard!A354</f>
        <v>Hounslow</v>
      </c>
    </row>
    <row r="346" spans="1:18">
      <c r="A346" s="98">
        <v>342</v>
      </c>
      <c r="B346" s="99">
        <f>LARGE(Dashboard!J$14:J$638,A346)</f>
        <v>1.15603022788425</v>
      </c>
      <c r="C346" s="100" t="str">
        <f ca="1">VLOOKUP($B346,$P:Q,2,FALSE)</f>
        <v>Hale End and Highams Park</v>
      </c>
      <c r="D346" s="100" t="str">
        <f ca="1">VLOOKUP($B346,$P:R,3,FALSE)</f>
        <v>Waltham Forest</v>
      </c>
      <c r="P346" s="106">
        <f>Dashboard!J355</f>
        <v>-2.34081793200335</v>
      </c>
      <c r="Q346" s="91" t="str">
        <f>Dashboard!C355</f>
        <v>Barnsbury</v>
      </c>
      <c r="R346" s="91" t="str">
        <f>Dashboard!A355</f>
        <v>Islington</v>
      </c>
    </row>
    <row r="347" spans="1:18">
      <c r="A347" s="87">
        <v>343</v>
      </c>
      <c r="B347" s="97">
        <f>LARGE(Dashboard!J$14:J$638,A347)</f>
        <v>1.15171032177268</v>
      </c>
      <c r="C347" s="89" t="str">
        <f ca="1">VLOOKUP($B347,$P:Q,2,FALSE)</f>
        <v>Eastbrook</v>
      </c>
      <c r="D347" s="89" t="str">
        <f ca="1">VLOOKUP($B347,$P:R,3,FALSE)</f>
        <v>Barking and Dagenham</v>
      </c>
      <c r="P347" s="106">
        <f>Dashboard!J356</f>
        <v>-4.09921855294309</v>
      </c>
      <c r="Q347" s="91" t="str">
        <f>Dashboard!C356</f>
        <v>Bunhill</v>
      </c>
      <c r="R347" s="91" t="str">
        <f>Dashboard!A356</f>
        <v>Islington</v>
      </c>
    </row>
    <row r="348" spans="1:18">
      <c r="A348" s="98">
        <v>344</v>
      </c>
      <c r="B348" s="99">
        <f>LARGE(Dashboard!J$14:J$638,A348)</f>
        <v>1.14697101505259</v>
      </c>
      <c r="C348" s="100" t="str">
        <f ca="1">VLOOKUP($B348,$P:Q,2,FALSE)</f>
        <v>Elthorne</v>
      </c>
      <c r="D348" s="100" t="str">
        <f ca="1">VLOOKUP($B348,$P:R,3,FALSE)</f>
        <v>Ealing</v>
      </c>
      <c r="P348" s="106">
        <f>Dashboard!J357</f>
        <v>-2.52598726194722</v>
      </c>
      <c r="Q348" s="91" t="str">
        <f>Dashboard!C357</f>
        <v>Caledonian</v>
      </c>
      <c r="R348" s="91" t="str">
        <f>Dashboard!A357</f>
        <v>Islington</v>
      </c>
    </row>
    <row r="349" spans="1:18">
      <c r="A349" s="87">
        <v>345</v>
      </c>
      <c r="B349" s="97">
        <f>LARGE(Dashboard!J$14:J$638,A349)</f>
        <v>1.12096812532027</v>
      </c>
      <c r="C349" s="89" t="str">
        <f ca="1">VLOOKUP($B349,$P:Q,2,FALSE)</f>
        <v>East Acton</v>
      </c>
      <c r="D349" s="89" t="str">
        <f ca="1">VLOOKUP($B349,$P:R,3,FALSE)</f>
        <v>Ealing</v>
      </c>
      <c r="P349" s="106">
        <f>Dashboard!J358</f>
        <v>-5.90858833431637</v>
      </c>
      <c r="Q349" s="91" t="str">
        <f>Dashboard!C358</f>
        <v>Canonbury</v>
      </c>
      <c r="R349" s="91" t="str">
        <f>Dashboard!A358</f>
        <v>Islington</v>
      </c>
    </row>
    <row r="350" spans="1:18">
      <c r="A350" s="98">
        <v>346</v>
      </c>
      <c r="B350" s="99">
        <f>LARGE(Dashboard!J$14:J$638,A350)</f>
        <v>1.12068592024144</v>
      </c>
      <c r="C350" s="100" t="str">
        <f ca="1">VLOOKUP($B350,$P:Q,2,FALSE)</f>
        <v>Newbury</v>
      </c>
      <c r="D350" s="100" t="str">
        <f ca="1">VLOOKUP($B350,$P:R,3,FALSE)</f>
        <v>Redbridge</v>
      </c>
      <c r="P350" s="106">
        <f>Dashboard!J359</f>
        <v>-2.82780528243347</v>
      </c>
      <c r="Q350" s="91" t="str">
        <f>Dashboard!C359</f>
        <v>Clerkenwell</v>
      </c>
      <c r="R350" s="91" t="str">
        <f>Dashboard!A359</f>
        <v>Islington</v>
      </c>
    </row>
    <row r="351" spans="1:18">
      <c r="A351" s="87">
        <v>347</v>
      </c>
      <c r="B351" s="97">
        <f>LARGE(Dashboard!J$14:J$638,A351)</f>
        <v>1.11340022678502</v>
      </c>
      <c r="C351" s="89" t="str">
        <f ca="1">VLOOKUP($B351,$P:Q,2,FALSE)</f>
        <v>Woodside</v>
      </c>
      <c r="D351" s="89" t="str">
        <f ca="1">VLOOKUP($B351,$P:R,3,FALSE)</f>
        <v>Croydon</v>
      </c>
      <c r="P351" s="106">
        <f>Dashboard!J360</f>
        <v>-8.20851600789502</v>
      </c>
      <c r="Q351" s="91" t="str">
        <f>Dashboard!C360</f>
        <v>Finsbury Park</v>
      </c>
      <c r="R351" s="91" t="str">
        <f>Dashboard!A360</f>
        <v>Islington</v>
      </c>
    </row>
    <row r="352" spans="1:18">
      <c r="A352" s="98">
        <v>348</v>
      </c>
      <c r="B352" s="99">
        <f>LARGE(Dashboard!J$14:J$638,A352)</f>
        <v>1.03409313738007</v>
      </c>
      <c r="C352" s="100" t="str">
        <f ca="1">VLOOKUP($B352,$P:Q,2,FALSE)</f>
        <v>Grange</v>
      </c>
      <c r="D352" s="100" t="str">
        <f ca="1">VLOOKUP($B352,$P:R,3,FALSE)</f>
        <v>Southwark</v>
      </c>
      <c r="P352" s="106">
        <f>Dashboard!J361</f>
        <v>-0.449021865084807</v>
      </c>
      <c r="Q352" s="91" t="str">
        <f>Dashboard!C361</f>
        <v>Highbury East</v>
      </c>
      <c r="R352" s="91" t="str">
        <f>Dashboard!A361</f>
        <v>Islington</v>
      </c>
    </row>
    <row r="353" spans="1:18">
      <c r="A353" s="87">
        <v>349</v>
      </c>
      <c r="B353" s="97">
        <f>LARGE(Dashboard!J$14:J$638,A353)</f>
        <v>1.01146089491683</v>
      </c>
      <c r="C353" s="89" t="str">
        <f ca="1">VLOOKUP($B353,$P:Q,2,FALSE)</f>
        <v>Little Venice</v>
      </c>
      <c r="D353" s="89" t="str">
        <f ca="1">VLOOKUP($B353,$P:R,3,FALSE)</f>
        <v>Westminster</v>
      </c>
      <c r="P353" s="106">
        <f>Dashboard!J362</f>
        <v>-1.83158891334002</v>
      </c>
      <c r="Q353" s="91" t="str">
        <f>Dashboard!C362</f>
        <v>Highbury West</v>
      </c>
      <c r="R353" s="91" t="str">
        <f>Dashboard!A362</f>
        <v>Islington</v>
      </c>
    </row>
    <row r="354" spans="1:18">
      <c r="A354" s="98">
        <v>350</v>
      </c>
      <c r="B354" s="99">
        <f>LARGE(Dashboard!J$14:J$638,A354)</f>
        <v>0.9566322706485</v>
      </c>
      <c r="C354" s="100" t="str">
        <f ca="1">VLOOKUP($B354,$P:Q,2,FALSE)</f>
        <v>Syon</v>
      </c>
      <c r="D354" s="100" t="str">
        <f ca="1">VLOOKUP($B354,$P:R,3,FALSE)</f>
        <v>Hounslow</v>
      </c>
      <c r="P354" s="106">
        <f>Dashboard!J363</f>
        <v>-4.42413685481207</v>
      </c>
      <c r="Q354" s="91" t="str">
        <f>Dashboard!C363</f>
        <v>Hillrise</v>
      </c>
      <c r="R354" s="91" t="str">
        <f>Dashboard!A363</f>
        <v>Islington</v>
      </c>
    </row>
    <row r="355" spans="1:18">
      <c r="A355" s="87">
        <v>351</v>
      </c>
      <c r="B355" s="97">
        <f>LARGE(Dashboard!J$14:J$638,A355)</f>
        <v>0.938436626080067</v>
      </c>
      <c r="C355" s="89" t="str">
        <f ca="1">VLOOKUP($B355,$P:Q,2,FALSE)</f>
        <v>Coldharbour and New Eltham</v>
      </c>
      <c r="D355" s="89" t="str">
        <f ca="1">VLOOKUP($B355,$P:R,3,FALSE)</f>
        <v>Greenwich</v>
      </c>
      <c r="P355" s="106">
        <f>Dashboard!J364</f>
        <v>-5.96217786100356</v>
      </c>
      <c r="Q355" s="91" t="str">
        <f>Dashboard!C364</f>
        <v>Holloway</v>
      </c>
      <c r="R355" s="91" t="str">
        <f>Dashboard!A364</f>
        <v>Islington</v>
      </c>
    </row>
    <row r="356" spans="1:18">
      <c r="A356" s="98">
        <v>352</v>
      </c>
      <c r="B356" s="99">
        <f>LARGE(Dashboard!J$14:J$638,A356)</f>
        <v>0.93047103007053</v>
      </c>
      <c r="C356" s="100" t="str">
        <f ca="1">VLOOKUP($B356,$P:Q,2,FALSE)</f>
        <v>Queenstown</v>
      </c>
      <c r="D356" s="100" t="str">
        <f ca="1">VLOOKUP($B356,$P:R,3,FALSE)</f>
        <v>Wandsworth</v>
      </c>
      <c r="P356" s="106">
        <f>Dashboard!J365</f>
        <v>-1.73727556132279</v>
      </c>
      <c r="Q356" s="91" t="str">
        <f>Dashboard!C365</f>
        <v>Junction</v>
      </c>
      <c r="R356" s="91" t="str">
        <f>Dashboard!A365</f>
        <v>Islington</v>
      </c>
    </row>
    <row r="357" spans="1:18">
      <c r="A357" s="87">
        <v>353</v>
      </c>
      <c r="B357" s="97">
        <f>LARGE(Dashboard!J$14:J$638,A357)</f>
        <v>0.928929729799244</v>
      </c>
      <c r="C357" s="89" t="str">
        <f ca="1">VLOOKUP($B357,$P:Q,2,FALSE)</f>
        <v>Bowes</v>
      </c>
      <c r="D357" s="89" t="str">
        <f ca="1">VLOOKUP($B357,$P:R,3,FALSE)</f>
        <v>Enfield</v>
      </c>
      <c r="P357" s="106">
        <f>Dashboard!J366</f>
        <v>-6.33543489657765</v>
      </c>
      <c r="Q357" s="91" t="str">
        <f>Dashboard!C366</f>
        <v>Mildmay</v>
      </c>
      <c r="R357" s="91" t="str">
        <f>Dashboard!A366</f>
        <v>Islington</v>
      </c>
    </row>
    <row r="358" spans="1:18">
      <c r="A358" s="98">
        <v>354</v>
      </c>
      <c r="B358" s="99">
        <f>LARGE(Dashboard!J$14:J$638,A358)</f>
        <v>0.924912212413723</v>
      </c>
      <c r="C358" s="100" t="str">
        <f ca="1">VLOOKUP($B358,$P:Q,2,FALSE)</f>
        <v>South Hornchurch</v>
      </c>
      <c r="D358" s="100" t="str">
        <f ca="1">VLOOKUP($B358,$P:R,3,FALSE)</f>
        <v>Havering</v>
      </c>
      <c r="P358" s="106">
        <f>Dashboard!J367</f>
        <v>-3.92429518187689</v>
      </c>
      <c r="Q358" s="91" t="str">
        <f>Dashboard!C367</f>
        <v>St George's</v>
      </c>
      <c r="R358" s="91" t="str">
        <f>Dashboard!A367</f>
        <v>Islington</v>
      </c>
    </row>
    <row r="359" spans="1:18">
      <c r="A359" s="87">
        <v>355</v>
      </c>
      <c r="B359" s="97">
        <f>LARGE(Dashboard!J$14:J$638,A359)</f>
        <v>0.887106544317074</v>
      </c>
      <c r="C359" s="89" t="str">
        <f ca="1">VLOOKUP($B359,$P:Q,2,FALSE)</f>
        <v>Goodmayes</v>
      </c>
      <c r="D359" s="89" t="str">
        <f ca="1">VLOOKUP($B359,$P:R,3,FALSE)</f>
        <v>Redbridge</v>
      </c>
      <c r="P359" s="106">
        <f>Dashboard!J368</f>
        <v>-0.848366827429586</v>
      </c>
      <c r="Q359" s="91" t="str">
        <f>Dashboard!C368</f>
        <v>St Mary's</v>
      </c>
      <c r="R359" s="91" t="str">
        <f>Dashboard!A368</f>
        <v>Islington</v>
      </c>
    </row>
    <row r="360" spans="1:18">
      <c r="A360" s="98">
        <v>356</v>
      </c>
      <c r="B360" s="99">
        <f>LARGE(Dashboard!J$14:J$638,A360)</f>
        <v>0.875812588036051</v>
      </c>
      <c r="C360" s="100" t="str">
        <f ca="1">VLOOKUP($B360,$P:Q,2,FALSE)</f>
        <v>Wembley Central</v>
      </c>
      <c r="D360" s="100" t="str">
        <f ca="1">VLOOKUP($B360,$P:R,3,FALSE)</f>
        <v>Brent</v>
      </c>
      <c r="P360" s="106">
        <f>Dashboard!J369</f>
        <v>-2.85471765407133</v>
      </c>
      <c r="Q360" s="91" t="str">
        <f>Dashboard!C369</f>
        <v>St Peter's</v>
      </c>
      <c r="R360" s="91" t="str">
        <f>Dashboard!A369</f>
        <v>Islington</v>
      </c>
    </row>
    <row r="361" spans="1:18">
      <c r="A361" s="87">
        <v>357</v>
      </c>
      <c r="B361" s="97">
        <f>LARGE(Dashboard!J$14:J$638,A361)</f>
        <v>0.853785412649698</v>
      </c>
      <c r="C361" s="89" t="str">
        <f ca="1">VLOOKUP($B361,$P:Q,2,FALSE)</f>
        <v>Thornton</v>
      </c>
      <c r="D361" s="89" t="str">
        <f ca="1">VLOOKUP($B361,$P:R,3,FALSE)</f>
        <v>Lambeth</v>
      </c>
      <c r="P361" s="106">
        <f>Dashboard!J370</f>
        <v>-6.88645662947369</v>
      </c>
      <c r="Q361" s="91" t="str">
        <f>Dashboard!C370</f>
        <v>Tollington</v>
      </c>
      <c r="R361" s="91" t="str">
        <f>Dashboard!A370</f>
        <v>Islington</v>
      </c>
    </row>
    <row r="362" spans="1:18">
      <c r="A362" s="98">
        <v>358</v>
      </c>
      <c r="B362" s="99">
        <f>LARGE(Dashboard!J$14:J$638,A362)</f>
        <v>0.84360032690437</v>
      </c>
      <c r="C362" s="100" t="str">
        <f ca="1">VLOOKUP($B362,$P:Q,2,FALSE)</f>
        <v>Roxbourne</v>
      </c>
      <c r="D362" s="100" t="str">
        <f ca="1">VLOOKUP($B362,$P:R,3,FALSE)</f>
        <v>Harrow</v>
      </c>
      <c r="P362" s="106">
        <f>Dashboard!J371</f>
        <v>7.04206359073793</v>
      </c>
      <c r="Q362" s="91" t="str">
        <f>Dashboard!C371</f>
        <v>Abingdon</v>
      </c>
      <c r="R362" s="91" t="str">
        <f>Dashboard!A371</f>
        <v>Kensington and Chelsea</v>
      </c>
    </row>
    <row r="363" spans="1:18">
      <c r="A363" s="87">
        <v>359</v>
      </c>
      <c r="B363" s="97">
        <f>LARGE(Dashboard!J$14:J$638,A363)</f>
        <v>0.803505725939531</v>
      </c>
      <c r="C363" s="89" t="str">
        <f ca="1">VLOOKUP($B363,$P:Q,2,FALSE)</f>
        <v>Larkswood</v>
      </c>
      <c r="D363" s="89" t="str">
        <f ca="1">VLOOKUP($B363,$P:R,3,FALSE)</f>
        <v>Waltham Forest</v>
      </c>
      <c r="P363" s="106">
        <f>Dashboard!J372</f>
        <v>8.2671787908771</v>
      </c>
      <c r="Q363" s="91" t="str">
        <f>Dashboard!C372</f>
        <v>Brompton</v>
      </c>
      <c r="R363" s="91" t="str">
        <f>Dashboard!A372</f>
        <v>Kensington and Chelsea</v>
      </c>
    </row>
    <row r="364" spans="1:18">
      <c r="A364" s="98">
        <v>360</v>
      </c>
      <c r="B364" s="99">
        <f>LARGE(Dashboard!J$14:J$638,A364)</f>
        <v>0.769682691021705</v>
      </c>
      <c r="C364" s="100" t="str">
        <f ca="1">VLOOKUP($B364,$P:Q,2,FALSE)</f>
        <v>Graveney</v>
      </c>
      <c r="D364" s="100" t="str">
        <f ca="1">VLOOKUP($B364,$P:R,3,FALSE)</f>
        <v>Wandsworth</v>
      </c>
      <c r="P364" s="106">
        <f>Dashboard!J373</f>
        <v>10.0850105526874</v>
      </c>
      <c r="Q364" s="91" t="str">
        <f>Dashboard!C373</f>
        <v>Campden</v>
      </c>
      <c r="R364" s="91" t="str">
        <f>Dashboard!A373</f>
        <v>Kensington and Chelsea</v>
      </c>
    </row>
    <row r="365" spans="1:18">
      <c r="A365" s="87">
        <v>361</v>
      </c>
      <c r="B365" s="97">
        <f>LARGE(Dashboard!J$14:J$638,A365)</f>
        <v>0.762089495447007</v>
      </c>
      <c r="C365" s="89" t="str">
        <f ca="1">VLOOKUP($B365,$P:Q,2,FALSE)</f>
        <v>New Cross</v>
      </c>
      <c r="D365" s="89" t="str">
        <f ca="1">VLOOKUP($B365,$P:R,3,FALSE)</f>
        <v>Lewisham</v>
      </c>
      <c r="P365" s="106">
        <f>Dashboard!J374</f>
        <v>-5.36529030759754</v>
      </c>
      <c r="Q365" s="91" t="str">
        <f>Dashboard!C374</f>
        <v>Colville</v>
      </c>
      <c r="R365" s="91" t="str">
        <f>Dashboard!A374</f>
        <v>Kensington and Chelsea</v>
      </c>
    </row>
    <row r="366" spans="1:18">
      <c r="A366" s="98">
        <v>362</v>
      </c>
      <c r="B366" s="99">
        <f>LARGE(Dashboard!J$14:J$638,A366)</f>
        <v>0.744485190808983</v>
      </c>
      <c r="C366" s="100" t="str">
        <f ca="1">VLOOKUP($B366,$P:Q,2,FALSE)</f>
        <v>Grove Park</v>
      </c>
      <c r="D366" s="100" t="str">
        <f ca="1">VLOOKUP($B366,$P:R,3,FALSE)</f>
        <v>Lewisham</v>
      </c>
      <c r="P366" s="106">
        <f>Dashboard!J375</f>
        <v>9.24386637957719</v>
      </c>
      <c r="Q366" s="91" t="str">
        <f>Dashboard!C375</f>
        <v>Courtfield</v>
      </c>
      <c r="R366" s="91" t="str">
        <f>Dashboard!A375</f>
        <v>Kensington and Chelsea</v>
      </c>
    </row>
    <row r="367" spans="1:18">
      <c r="A367" s="87">
        <v>363</v>
      </c>
      <c r="B367" s="97">
        <f>LARGE(Dashboard!J$14:J$638,A367)</f>
        <v>0.725463085052353</v>
      </c>
      <c r="C367" s="89" t="str">
        <f ca="1">VLOOKUP($B367,$P:Q,2,FALSE)</f>
        <v>Lee Green</v>
      </c>
      <c r="D367" s="89" t="str">
        <f ca="1">VLOOKUP($B367,$P:R,3,FALSE)</f>
        <v>Lewisham</v>
      </c>
      <c r="P367" s="106">
        <f>Dashboard!J376</f>
        <v>-0.660804567474145</v>
      </c>
      <c r="Q367" s="91" t="str">
        <f>Dashboard!C376</f>
        <v>Cremorne</v>
      </c>
      <c r="R367" s="91" t="str">
        <f>Dashboard!A376</f>
        <v>Kensington and Chelsea</v>
      </c>
    </row>
    <row r="368" spans="1:18">
      <c r="A368" s="98">
        <v>364</v>
      </c>
      <c r="B368" s="99">
        <f>LARGE(Dashboard!J$14:J$638,A368)</f>
        <v>0.702860203954775</v>
      </c>
      <c r="C368" s="100" t="str">
        <f ca="1">VLOOKUP($B368,$P:Q,2,FALSE)</f>
        <v>Norbiton</v>
      </c>
      <c r="D368" s="100" t="str">
        <f ca="1">VLOOKUP($B368,$P:R,3,FALSE)</f>
        <v>Kingston upon Thames</v>
      </c>
      <c r="P368" s="106">
        <f>Dashboard!J377</f>
        <v>-1.40749894493468</v>
      </c>
      <c r="Q368" s="91" t="str">
        <f>Dashboard!C377</f>
        <v>Earl's Court</v>
      </c>
      <c r="R368" s="91" t="str">
        <f>Dashboard!A377</f>
        <v>Kensington and Chelsea</v>
      </c>
    </row>
    <row r="369" spans="1:18">
      <c r="A369" s="87">
        <v>365</v>
      </c>
      <c r="B369" s="97">
        <f>LARGE(Dashboard!J$14:J$638,A369)</f>
        <v>0.679135717710217</v>
      </c>
      <c r="C369" s="89" t="str">
        <f ca="1">VLOOKUP($B369,$P:Q,2,FALSE)</f>
        <v>Greenwich West</v>
      </c>
      <c r="D369" s="89" t="str">
        <f ca="1">VLOOKUP($B369,$P:R,3,FALSE)</f>
        <v>Greenwich</v>
      </c>
      <c r="P369" s="106">
        <f>Dashboard!J378</f>
        <v>-10.9315809301754</v>
      </c>
      <c r="Q369" s="91" t="str">
        <f>Dashboard!C378</f>
        <v>Golborne</v>
      </c>
      <c r="R369" s="91" t="str">
        <f>Dashboard!A378</f>
        <v>Kensington and Chelsea</v>
      </c>
    </row>
    <row r="370" spans="1:18">
      <c r="A370" s="98">
        <v>366</v>
      </c>
      <c r="B370" s="99">
        <f>LARGE(Dashboard!J$14:J$638,A370)</f>
        <v>0.620307796395224</v>
      </c>
      <c r="C370" s="100" t="str">
        <f ca="1">VLOOKUP($B370,$P:Q,2,FALSE)</f>
        <v>Sutton Central</v>
      </c>
      <c r="D370" s="100" t="str">
        <f ca="1">VLOOKUP($B370,$P:R,3,FALSE)</f>
        <v>Sutton</v>
      </c>
      <c r="P370" s="106">
        <f>Dashboard!J379</f>
        <v>6.18963079115203</v>
      </c>
      <c r="Q370" s="91" t="str">
        <f>Dashboard!C379</f>
        <v>Hans Town</v>
      </c>
      <c r="R370" s="91" t="str">
        <f>Dashboard!A379</f>
        <v>Kensington and Chelsea</v>
      </c>
    </row>
    <row r="371" spans="1:18">
      <c r="A371" s="87">
        <v>367</v>
      </c>
      <c r="B371" s="97">
        <f>LARGE(Dashboard!J$14:J$638,A371)</f>
        <v>0.562263744716028</v>
      </c>
      <c r="C371" s="89" t="str">
        <f ca="1">VLOOKUP($B371,$P:Q,2,FALSE)</f>
        <v>Wandle Valley</v>
      </c>
      <c r="D371" s="89" t="str">
        <f ca="1">VLOOKUP($B371,$P:R,3,FALSE)</f>
        <v>Sutton</v>
      </c>
      <c r="P371" s="106">
        <f>Dashboard!J380</f>
        <v>8.10810035981612</v>
      </c>
      <c r="Q371" s="91" t="str">
        <f>Dashboard!C380</f>
        <v>Holland</v>
      </c>
      <c r="R371" s="91" t="str">
        <f>Dashboard!A380</f>
        <v>Kensington and Chelsea</v>
      </c>
    </row>
    <row r="372" spans="1:18">
      <c r="A372" s="98">
        <v>368</v>
      </c>
      <c r="B372" s="99">
        <f>LARGE(Dashboard!J$14:J$638,A372)</f>
        <v>0.448119735561109</v>
      </c>
      <c r="C372" s="100" t="str">
        <f ca="1">VLOOKUP($B372,$P:Q,2,FALSE)</f>
        <v>Highgate</v>
      </c>
      <c r="D372" s="100" t="str">
        <f ca="1">VLOOKUP($B372,$P:R,3,FALSE)</f>
        <v>Camden</v>
      </c>
      <c r="P372" s="106">
        <f>Dashboard!J381</f>
        <v>1.66657266796637</v>
      </c>
      <c r="Q372" s="91" t="str">
        <f>Dashboard!C381</f>
        <v>Norland</v>
      </c>
      <c r="R372" s="91" t="str">
        <f>Dashboard!A381</f>
        <v>Kensington and Chelsea</v>
      </c>
    </row>
    <row r="373" spans="1:18">
      <c r="A373" s="87">
        <v>369</v>
      </c>
      <c r="B373" s="97">
        <f>LARGE(Dashboard!J$14:J$638,A373)</f>
        <v>0.387759610190943</v>
      </c>
      <c r="C373" s="89" t="str">
        <f ca="1">VLOOKUP($B373,$P:Q,2,FALSE)</f>
        <v>Mayfield</v>
      </c>
      <c r="D373" s="89" t="str">
        <f ca="1">VLOOKUP($B373,$P:R,3,FALSE)</f>
        <v>Redbridge</v>
      </c>
      <c r="P373" s="106">
        <f>Dashboard!J382</f>
        <v>-4.26975189514351</v>
      </c>
      <c r="Q373" s="91" t="str">
        <f>Dashboard!C382</f>
        <v>Notting Barns</v>
      </c>
      <c r="R373" s="91" t="str">
        <f>Dashboard!A382</f>
        <v>Kensington and Chelsea</v>
      </c>
    </row>
    <row r="374" spans="1:18">
      <c r="A374" s="98">
        <v>370</v>
      </c>
      <c r="B374" s="99">
        <f>LARGE(Dashboard!J$14:J$638,A374)</f>
        <v>0.346336137037615</v>
      </c>
      <c r="C374" s="100" t="str">
        <f ca="1">VLOOKUP($B374,$P:Q,2,FALSE)</f>
        <v>Maida Vale</v>
      </c>
      <c r="D374" s="100" t="str">
        <f ca="1">VLOOKUP($B374,$P:R,3,FALSE)</f>
        <v>Westminster</v>
      </c>
      <c r="P374" s="106">
        <f>Dashboard!J383</f>
        <v>6.47746616921173</v>
      </c>
      <c r="Q374" s="91" t="str">
        <f>Dashboard!C383</f>
        <v>Pembridge</v>
      </c>
      <c r="R374" s="91" t="str">
        <f>Dashboard!A383</f>
        <v>Kensington and Chelsea</v>
      </c>
    </row>
    <row r="375" spans="1:18">
      <c r="A375" s="87">
        <v>371</v>
      </c>
      <c r="B375" s="97">
        <f>LARGE(Dashboard!J$14:J$638,A375)</f>
        <v>0.330594762017021</v>
      </c>
      <c r="C375" s="89" t="str">
        <f ca="1">VLOOKUP($B375,$P:Q,2,FALSE)</f>
        <v>Clapham Town</v>
      </c>
      <c r="D375" s="89" t="str">
        <f ca="1">VLOOKUP($B375,$P:R,3,FALSE)</f>
        <v>Lambeth</v>
      </c>
      <c r="P375" s="106">
        <f>Dashboard!J384</f>
        <v>12.1009793720201</v>
      </c>
      <c r="Q375" s="91" t="str">
        <f>Dashboard!C384</f>
        <v>Queen's Gate</v>
      </c>
      <c r="R375" s="91" t="str">
        <f>Dashboard!A384</f>
        <v>Kensington and Chelsea</v>
      </c>
    </row>
    <row r="376" spans="1:18">
      <c r="A376" s="98">
        <v>372</v>
      </c>
      <c r="B376" s="99">
        <f>LARGE(Dashboard!J$14:J$638,A376)</f>
        <v>0.277056213456743</v>
      </c>
      <c r="C376" s="100" t="str">
        <f ca="1">VLOOKUP($B376,$P:Q,2,FALSE)</f>
        <v>Warwick</v>
      </c>
      <c r="D376" s="100" t="str">
        <f ca="1">VLOOKUP($B376,$P:R,3,FALSE)</f>
        <v>Westminster</v>
      </c>
      <c r="P376" s="106">
        <f>Dashboard!J385</f>
        <v>4.74557007087338</v>
      </c>
      <c r="Q376" s="91" t="str">
        <f>Dashboard!C385</f>
        <v>Redcliffe</v>
      </c>
      <c r="R376" s="91" t="str">
        <f>Dashboard!A385</f>
        <v>Kensington and Chelsea</v>
      </c>
    </row>
    <row r="377" spans="1:18">
      <c r="A377" s="87">
        <v>373</v>
      </c>
      <c r="B377" s="97">
        <f>LARGE(Dashboard!J$14:J$638,A377)</f>
        <v>0.204761655473149</v>
      </c>
      <c r="C377" s="89" t="str">
        <f ca="1">VLOOKUP($B377,$P:Q,2,FALSE)</f>
        <v>Dudden Hill</v>
      </c>
      <c r="D377" s="89" t="str">
        <f ca="1">VLOOKUP($B377,$P:R,3,FALSE)</f>
        <v>Brent</v>
      </c>
      <c r="P377" s="106">
        <f>Dashboard!J386</f>
        <v>6.32085828816952</v>
      </c>
      <c r="Q377" s="91" t="str">
        <f>Dashboard!C386</f>
        <v>Royal Hospital</v>
      </c>
      <c r="R377" s="91" t="str">
        <f>Dashboard!A386</f>
        <v>Kensington and Chelsea</v>
      </c>
    </row>
    <row r="378" spans="1:18">
      <c r="A378" s="98">
        <v>374</v>
      </c>
      <c r="B378" s="99">
        <f>LARGE(Dashboard!J$14:J$638,A378)</f>
        <v>0.160345467969208</v>
      </c>
      <c r="C378" s="100" t="str">
        <f ca="1">VLOOKUP($B378,$P:Q,2,FALSE)</f>
        <v>Mottingham and Chislehurst North</v>
      </c>
      <c r="D378" s="100" t="str">
        <f ca="1">VLOOKUP($B378,$P:R,3,FALSE)</f>
        <v>Bromley</v>
      </c>
      <c r="P378" s="106">
        <f>Dashboard!J387</f>
        <v>-10.2108754774759</v>
      </c>
      <c r="Q378" s="91" t="str">
        <f>Dashboard!C387</f>
        <v>St Charles</v>
      </c>
      <c r="R378" s="91" t="str">
        <f>Dashboard!A387</f>
        <v>Kensington and Chelsea</v>
      </c>
    </row>
    <row r="379" spans="1:18">
      <c r="A379" s="87">
        <v>375</v>
      </c>
      <c r="B379" s="97">
        <f>LARGE(Dashboard!J$14:J$638,A379)</f>
        <v>0.151469719215645</v>
      </c>
      <c r="C379" s="89" t="str">
        <f ca="1">VLOOKUP($B379,$P:Q,2,FALSE)</f>
        <v>Upper Norwood</v>
      </c>
      <c r="D379" s="89" t="str">
        <f ca="1">VLOOKUP($B379,$P:R,3,FALSE)</f>
        <v>Croydon</v>
      </c>
      <c r="P379" s="106">
        <f>Dashboard!J388</f>
        <v>6.52195158648468</v>
      </c>
      <c r="Q379" s="91" t="str">
        <f>Dashboard!C388</f>
        <v>Stanley</v>
      </c>
      <c r="R379" s="91" t="str">
        <f>Dashboard!A388</f>
        <v>Kensington and Chelsea</v>
      </c>
    </row>
    <row r="380" spans="1:18">
      <c r="A380" s="98">
        <v>376</v>
      </c>
      <c r="B380" s="99">
        <f>LARGE(Dashboard!J$14:J$638,A380)</f>
        <v>0.141334456122626</v>
      </c>
      <c r="C380" s="100" t="str">
        <f ca="1">VLOOKUP($B380,$P:Q,2,FALSE)</f>
        <v>Forest Hill</v>
      </c>
      <c r="D380" s="100" t="str">
        <f ca="1">VLOOKUP($B380,$P:R,3,FALSE)</f>
        <v>Lewisham</v>
      </c>
      <c r="P380" s="106">
        <f>Dashboard!J389</f>
        <v>8.3926551800203</v>
      </c>
      <c r="Q380" s="91" t="str">
        <f>Dashboard!C389</f>
        <v>Alexandra</v>
      </c>
      <c r="R380" s="91" t="str">
        <f>Dashboard!A389</f>
        <v>Kingston upon Thames</v>
      </c>
    </row>
    <row r="381" spans="1:18">
      <c r="A381" s="87">
        <v>377</v>
      </c>
      <c r="B381" s="97">
        <f>LARGE(Dashboard!J$14:J$638,A381)</f>
        <v>0.11869536854328</v>
      </c>
      <c r="C381" s="89" t="str">
        <f ca="1">VLOOKUP($B381,$P:Q,2,FALSE)</f>
        <v>Feltham North</v>
      </c>
      <c r="D381" s="89" t="str">
        <f ca="1">VLOOKUP($B381,$P:R,3,FALSE)</f>
        <v>Hounslow</v>
      </c>
      <c r="P381" s="106">
        <f>Dashboard!J390</f>
        <v>6.28304487674241</v>
      </c>
      <c r="Q381" s="91" t="str">
        <f>Dashboard!C390</f>
        <v>Berrylands</v>
      </c>
      <c r="R381" s="91" t="str">
        <f>Dashboard!A390</f>
        <v>Kingston upon Thames</v>
      </c>
    </row>
    <row r="382" spans="1:18">
      <c r="A382" s="98">
        <v>378</v>
      </c>
      <c r="B382" s="99">
        <f>LARGE(Dashboard!J$14:J$638,A382)</f>
        <v>0.110531746358178</v>
      </c>
      <c r="C382" s="100" t="str">
        <f ca="1">VLOOKUP($B382,$P:Q,2,FALSE)</f>
        <v>Addiscombe</v>
      </c>
      <c r="D382" s="100" t="str">
        <f ca="1">VLOOKUP($B382,$P:R,3,FALSE)</f>
        <v>Croydon</v>
      </c>
      <c r="P382" s="106">
        <f>Dashboard!J391</f>
        <v>5.23063406071556</v>
      </c>
      <c r="Q382" s="91" t="str">
        <f>Dashboard!C391</f>
        <v>Beverley</v>
      </c>
      <c r="R382" s="91" t="str">
        <f>Dashboard!A391</f>
        <v>Kingston upon Thames</v>
      </c>
    </row>
    <row r="383" spans="1:18">
      <c r="A383" s="87">
        <v>379</v>
      </c>
      <c r="B383" s="97">
        <f>LARGE(Dashboard!J$14:J$638,A383)</f>
        <v>0.105771575944277</v>
      </c>
      <c r="C383" s="89" t="str">
        <f ca="1">VLOOKUP($B383,$P:Q,2,FALSE)</f>
        <v>Mile End and Globe Town</v>
      </c>
      <c r="D383" s="89" t="str">
        <f ca="1">VLOOKUP($B383,$P:R,3,FALSE)</f>
        <v>Tower Hamlets</v>
      </c>
      <c r="P383" s="106">
        <f>Dashboard!J392</f>
        <v>10.605831300044</v>
      </c>
      <c r="Q383" s="91" t="str">
        <f>Dashboard!C392</f>
        <v>Canbury</v>
      </c>
      <c r="R383" s="91" t="str">
        <f>Dashboard!A392</f>
        <v>Kingston upon Thames</v>
      </c>
    </row>
    <row r="384" spans="1:18">
      <c r="A384" s="98">
        <v>380</v>
      </c>
      <c r="B384" s="99">
        <f>LARGE(Dashboard!J$14:J$638,A384)</f>
        <v>0.105228202848209</v>
      </c>
      <c r="C384" s="100" t="str">
        <f ca="1">VLOOKUP($B384,$P:Q,2,FALSE)</f>
        <v>Streatham South</v>
      </c>
      <c r="D384" s="100" t="str">
        <f ca="1">VLOOKUP($B384,$P:R,3,FALSE)</f>
        <v>Lambeth</v>
      </c>
      <c r="P384" s="106">
        <f>Dashboard!J393</f>
        <v>5.78438759239008</v>
      </c>
      <c r="Q384" s="91" t="str">
        <f>Dashboard!C393</f>
        <v>Chessington North and Hook</v>
      </c>
      <c r="R384" s="91" t="str">
        <f>Dashboard!A393</f>
        <v>Kingston upon Thames</v>
      </c>
    </row>
    <row r="385" spans="1:18">
      <c r="A385" s="87">
        <v>381</v>
      </c>
      <c r="B385" s="97">
        <f>LARGE(Dashboard!J$14:J$638,A385)</f>
        <v>0.0651319537562152</v>
      </c>
      <c r="C385" s="89" t="str">
        <f ca="1">VLOOKUP($B385,$P:Q,2,FALSE)</f>
        <v>Knight's Hill</v>
      </c>
      <c r="D385" s="89" t="str">
        <f ca="1">VLOOKUP($B385,$P:R,3,FALSE)</f>
        <v>Lambeth</v>
      </c>
      <c r="P385" s="106">
        <f>Dashboard!J394</f>
        <v>8.68334333305908</v>
      </c>
      <c r="Q385" s="91" t="str">
        <f>Dashboard!C394</f>
        <v>Chessington South</v>
      </c>
      <c r="R385" s="91" t="str">
        <f>Dashboard!A394</f>
        <v>Kingston upon Thames</v>
      </c>
    </row>
    <row r="386" spans="1:18">
      <c r="A386" s="98">
        <v>382</v>
      </c>
      <c r="B386" s="99">
        <f>LARGE(Dashboard!J$14:J$638,A386)</f>
        <v>0.0532440901341278</v>
      </c>
      <c r="C386" s="100" t="str">
        <f ca="1">VLOOKUP($B386,$P:Q,2,FALSE)</f>
        <v>Cathedrals</v>
      </c>
      <c r="D386" s="100" t="str">
        <f ca="1">VLOOKUP($B386,$P:R,3,FALSE)</f>
        <v>Southwark</v>
      </c>
      <c r="P386" s="106">
        <f>Dashboard!J395</f>
        <v>10.6603046208142</v>
      </c>
      <c r="Q386" s="91" t="str">
        <f>Dashboard!C395</f>
        <v>Coombe Hill</v>
      </c>
      <c r="R386" s="91" t="str">
        <f>Dashboard!A395</f>
        <v>Kingston upon Thames</v>
      </c>
    </row>
    <row r="387" spans="1:18">
      <c r="A387" s="87">
        <v>383</v>
      </c>
      <c r="B387" s="97">
        <f>LARGE(Dashboard!J$14:J$638,A387)</f>
        <v>0.042880159666653</v>
      </c>
      <c r="C387" s="89" t="str">
        <f ca="1">VLOOKUP($B387,$P:Q,2,FALSE)</f>
        <v>St Leonard's</v>
      </c>
      <c r="D387" s="89" t="str">
        <f ca="1">VLOOKUP($B387,$P:R,3,FALSE)</f>
        <v>Lambeth</v>
      </c>
      <c r="P387" s="106">
        <f>Dashboard!J396</f>
        <v>9.11427496535994</v>
      </c>
      <c r="Q387" s="91" t="str">
        <f>Dashboard!C396</f>
        <v>Coombe Vale</v>
      </c>
      <c r="R387" s="91" t="str">
        <f>Dashboard!A396</f>
        <v>Kingston upon Thames</v>
      </c>
    </row>
    <row r="388" spans="1:18">
      <c r="A388" s="98">
        <v>384</v>
      </c>
      <c r="B388" s="99">
        <f>LARGE(Dashboard!J$14:J$638,A388)</f>
        <v>0.0341065124729778</v>
      </c>
      <c r="C388" s="100" t="str">
        <f ca="1">VLOOKUP($B388,$P:Q,2,FALSE)</f>
        <v>Furzedown</v>
      </c>
      <c r="D388" s="100" t="str">
        <f ca="1">VLOOKUP($B388,$P:R,3,FALSE)</f>
        <v>Wandsworth</v>
      </c>
      <c r="P388" s="106">
        <f>Dashboard!J397</f>
        <v>8.12150452537886</v>
      </c>
      <c r="Q388" s="91" t="str">
        <f>Dashboard!C397</f>
        <v>Grove</v>
      </c>
      <c r="R388" s="91" t="str">
        <f>Dashboard!A397</f>
        <v>Kingston upon Thames</v>
      </c>
    </row>
    <row r="389" spans="1:18">
      <c r="A389" s="87">
        <v>385</v>
      </c>
      <c r="B389" s="97">
        <f>LARGE(Dashboard!J$14:J$638,A389)</f>
        <v>0.0303468928152368</v>
      </c>
      <c r="C389" s="89" t="str">
        <f ca="1">VLOOKUP($B389,$P:Q,2,FALSE)</f>
        <v>Welsh Harp</v>
      </c>
      <c r="D389" s="89" t="str">
        <f ca="1">VLOOKUP($B389,$P:R,3,FALSE)</f>
        <v>Brent</v>
      </c>
      <c r="P389" s="106">
        <f>Dashboard!J398</f>
        <v>0.702860203954775</v>
      </c>
      <c r="Q389" s="91" t="str">
        <f>Dashboard!C398</f>
        <v>Norbiton</v>
      </c>
      <c r="R389" s="91" t="str">
        <f>Dashboard!A398</f>
        <v>Kingston upon Thames</v>
      </c>
    </row>
    <row r="390" spans="1:18">
      <c r="A390" s="98">
        <v>386</v>
      </c>
      <c r="B390" s="99">
        <f>LARGE(Dashboard!J$14:J$638,A390)</f>
        <v>0.00458242522117036</v>
      </c>
      <c r="C390" s="100" t="str">
        <f ca="1">VLOOKUP($B390,$P:Q,2,FALSE)</f>
        <v>Southall Broadway</v>
      </c>
      <c r="D390" s="100" t="str">
        <f ca="1">VLOOKUP($B390,$P:R,3,FALSE)</f>
        <v>Ealing</v>
      </c>
      <c r="P390" s="106">
        <f>Dashboard!J399</f>
        <v>8.76211023759546</v>
      </c>
      <c r="Q390" s="91" t="str">
        <f>Dashboard!C399</f>
        <v>Old Malden</v>
      </c>
      <c r="R390" s="91" t="str">
        <f>Dashboard!A399</f>
        <v>Kingston upon Thames</v>
      </c>
    </row>
    <row r="391" spans="1:18">
      <c r="A391" s="87">
        <v>387</v>
      </c>
      <c r="B391" s="97">
        <f>LARGE(Dashboard!J$14:J$638,A391)</f>
        <v>-0.00583604037079</v>
      </c>
      <c r="C391" s="89" t="str">
        <f ca="1">VLOOKUP($B391,$P:Q,2,FALSE)</f>
        <v>Mapesbury</v>
      </c>
      <c r="D391" s="89" t="str">
        <f ca="1">VLOOKUP($B391,$P:R,3,FALSE)</f>
        <v>Brent</v>
      </c>
      <c r="P391" s="106">
        <f>Dashboard!J400</f>
        <v>6.99072921070062</v>
      </c>
      <c r="Q391" s="91" t="str">
        <f>Dashboard!C400</f>
        <v>St James</v>
      </c>
      <c r="R391" s="91" t="str">
        <f>Dashboard!A400</f>
        <v>Kingston upon Thames</v>
      </c>
    </row>
    <row r="392" spans="1:18">
      <c r="A392" s="98">
        <v>388</v>
      </c>
      <c r="B392" s="99">
        <f>LARGE(Dashboard!J$14:J$638,A392)</f>
        <v>-0.00861110482847194</v>
      </c>
      <c r="C392" s="100" t="str">
        <f ca="1">VLOOKUP($B392,$P:Q,2,FALSE)</f>
        <v>New Addington</v>
      </c>
      <c r="D392" s="100" t="str">
        <f ca="1">VLOOKUP($B392,$P:R,3,FALSE)</f>
        <v>Croydon</v>
      </c>
      <c r="P392" s="106">
        <f>Dashboard!J401</f>
        <v>8.08399786875593</v>
      </c>
      <c r="Q392" s="91" t="str">
        <f>Dashboard!C401</f>
        <v>St Mark's</v>
      </c>
      <c r="R392" s="91" t="str">
        <f>Dashboard!A401</f>
        <v>Kingston upon Thames</v>
      </c>
    </row>
    <row r="393" spans="1:18">
      <c r="A393" s="87">
        <v>389</v>
      </c>
      <c r="B393" s="97">
        <f>LARGE(Dashboard!J$14:J$638,A393)</f>
        <v>-0.028143009895506</v>
      </c>
      <c r="C393" s="89" t="str">
        <f ca="1">VLOOKUP($B393,$P:Q,2,FALSE)</f>
        <v>Catford South</v>
      </c>
      <c r="D393" s="89" t="str">
        <f ca="1">VLOOKUP($B393,$P:R,3,FALSE)</f>
        <v>Lewisham</v>
      </c>
      <c r="P393" s="106">
        <f>Dashboard!J402</f>
        <v>8.15728934714662</v>
      </c>
      <c r="Q393" s="91" t="str">
        <f>Dashboard!C402</f>
        <v>Surbiton Hill</v>
      </c>
      <c r="R393" s="91" t="str">
        <f>Dashboard!A402</f>
        <v>Kingston upon Thames</v>
      </c>
    </row>
    <row r="394" spans="1:18">
      <c r="A394" s="98">
        <v>390</v>
      </c>
      <c r="B394" s="99">
        <f>LARGE(Dashboard!J$14:J$638,A394)</f>
        <v>-0.0567015451211934</v>
      </c>
      <c r="C394" s="100" t="str">
        <f ca="1">VLOOKUP($B394,$P:Q,2,FALSE)</f>
        <v>Ferndale</v>
      </c>
      <c r="D394" s="100" t="str">
        <f ca="1">VLOOKUP($B394,$P:R,3,FALSE)</f>
        <v>Lambeth</v>
      </c>
      <c r="P394" s="106">
        <f>Dashboard!J403</f>
        <v>8.04243595029288</v>
      </c>
      <c r="Q394" s="91" t="str">
        <f>Dashboard!C403</f>
        <v>Tolworth and Hook Rise</v>
      </c>
      <c r="R394" s="91" t="str">
        <f>Dashboard!A403</f>
        <v>Kingston upon Thames</v>
      </c>
    </row>
    <row r="395" spans="1:18">
      <c r="A395" s="87">
        <v>391</v>
      </c>
      <c r="B395" s="97">
        <f>LARGE(Dashboard!J$14:J$638,A395)</f>
        <v>-0.0837920739286457</v>
      </c>
      <c r="C395" s="89" t="str">
        <f ca="1">VLOOKUP($B395,$P:Q,2,FALSE)</f>
        <v>Townfield</v>
      </c>
      <c r="D395" s="89" t="str">
        <f ca="1">VLOOKUP($B395,$P:R,3,FALSE)</f>
        <v>Hillingdon</v>
      </c>
      <c r="P395" s="106">
        <f>Dashboard!J404</f>
        <v>12.4486383343793</v>
      </c>
      <c r="Q395" s="91" t="str">
        <f>Dashboard!C404</f>
        <v>Tudor</v>
      </c>
      <c r="R395" s="91" t="str">
        <f>Dashboard!A404</f>
        <v>Kingston upon Thames</v>
      </c>
    </row>
    <row r="396" spans="1:18">
      <c r="A396" s="98">
        <v>392</v>
      </c>
      <c r="B396" s="99">
        <f>LARGE(Dashboard!J$14:J$638,A396)</f>
        <v>-0.159409164882672</v>
      </c>
      <c r="C396" s="100" t="str">
        <f ca="1">VLOOKUP($B396,$P:Q,2,FALSE)</f>
        <v>Bloomsbury</v>
      </c>
      <c r="D396" s="100" t="str">
        <f ca="1">VLOOKUP($B396,$P:R,3,FALSE)</f>
        <v>Camden</v>
      </c>
      <c r="P396" s="106">
        <f>Dashboard!J405</f>
        <v>1.28810714706342</v>
      </c>
      <c r="Q396" s="91" t="str">
        <f>Dashboard!C405</f>
        <v>Bishop's</v>
      </c>
      <c r="R396" s="91" t="str">
        <f>Dashboard!A405</f>
        <v>Lambeth</v>
      </c>
    </row>
    <row r="397" spans="1:18">
      <c r="A397" s="87">
        <v>393</v>
      </c>
      <c r="B397" s="97">
        <f>LARGE(Dashboard!J$14:J$638,A397)</f>
        <v>-0.197229970526799</v>
      </c>
      <c r="C397" s="89" t="str">
        <f ca="1">VLOOKUP($B397,$P:Q,2,FALSE)</f>
        <v>Kidbrooke with Hornfair</v>
      </c>
      <c r="D397" s="89" t="str">
        <f ca="1">VLOOKUP($B397,$P:R,3,FALSE)</f>
        <v>Greenwich</v>
      </c>
      <c r="P397" s="106">
        <f>Dashboard!J406</f>
        <v>-1.77966430596684</v>
      </c>
      <c r="Q397" s="91" t="str">
        <f>Dashboard!C406</f>
        <v>Brixton Hill</v>
      </c>
      <c r="R397" s="91" t="str">
        <f>Dashboard!A406</f>
        <v>Lambeth</v>
      </c>
    </row>
    <row r="398" spans="1:18">
      <c r="A398" s="98">
        <v>394</v>
      </c>
      <c r="B398" s="99">
        <f>LARGE(Dashboard!J$14:J$638,A398)</f>
        <v>-0.213732249058195</v>
      </c>
      <c r="C398" s="100" t="str">
        <f ca="1">VLOOKUP($B398,$P:Q,2,FALSE)</f>
        <v>Herne Hill</v>
      </c>
      <c r="D398" s="100" t="str">
        <f ca="1">VLOOKUP($B398,$P:R,3,FALSE)</f>
        <v>Lambeth</v>
      </c>
      <c r="P398" s="106">
        <f>Dashboard!J407</f>
        <v>5.19621635818208</v>
      </c>
      <c r="Q398" s="91" t="str">
        <f>Dashboard!C407</f>
        <v>Clapham Common</v>
      </c>
      <c r="R398" s="91" t="str">
        <f>Dashboard!A407</f>
        <v>Lambeth</v>
      </c>
    </row>
    <row r="399" spans="1:18">
      <c r="A399" s="87">
        <v>395</v>
      </c>
      <c r="B399" s="97">
        <f>LARGE(Dashboard!J$14:J$638,A399)</f>
        <v>-0.240691562929412</v>
      </c>
      <c r="C399" s="89" t="str">
        <f ca="1">VLOOKUP($B399,$P:Q,2,FALSE)</f>
        <v>Northolt Mandeville</v>
      </c>
      <c r="D399" s="89" t="str">
        <f ca="1">VLOOKUP($B399,$P:R,3,FALSE)</f>
        <v>Ealing</v>
      </c>
      <c r="P399" s="106">
        <f>Dashboard!J408</f>
        <v>0.330594762017021</v>
      </c>
      <c r="Q399" s="91" t="str">
        <f>Dashboard!C408</f>
        <v>Clapham Town</v>
      </c>
      <c r="R399" s="91" t="str">
        <f>Dashboard!A408</f>
        <v>Lambeth</v>
      </c>
    </row>
    <row r="400" spans="1:18">
      <c r="A400" s="98">
        <v>396</v>
      </c>
      <c r="B400" s="99">
        <f>LARGE(Dashboard!J$14:J$638,A400)</f>
        <v>-0.242542434012406</v>
      </c>
      <c r="C400" s="100" t="str">
        <f ca="1">VLOOKUP($B400,$P:Q,2,FALSE)</f>
        <v>Leytonstone</v>
      </c>
      <c r="D400" s="100" t="str">
        <f ca="1">VLOOKUP($B400,$P:R,3,FALSE)</f>
        <v>Waltham Forest</v>
      </c>
      <c r="P400" s="106">
        <f>Dashboard!J409</f>
        <v>-7.80695219792649</v>
      </c>
      <c r="Q400" s="91" t="str">
        <f>Dashboard!C409</f>
        <v>Coldharbour</v>
      </c>
      <c r="R400" s="91" t="str">
        <f>Dashboard!A409</f>
        <v>Lambeth</v>
      </c>
    </row>
    <row r="401" spans="1:18">
      <c r="A401" s="87">
        <v>397</v>
      </c>
      <c r="B401" s="97">
        <f>LARGE(Dashboard!J$14:J$638,A401)</f>
        <v>-0.286383277100214</v>
      </c>
      <c r="C401" s="89" t="str">
        <f ca="1">VLOOKUP($B401,$P:Q,2,FALSE)</f>
        <v>Penge and Cator</v>
      </c>
      <c r="D401" s="89" t="str">
        <f ca="1">VLOOKUP($B401,$P:R,3,FALSE)</f>
        <v>Bromley</v>
      </c>
      <c r="P401" s="106">
        <f>Dashboard!J410</f>
        <v>-0.0567015451211934</v>
      </c>
      <c r="Q401" s="91" t="str">
        <f>Dashboard!C410</f>
        <v>Ferndale</v>
      </c>
      <c r="R401" s="91" t="str">
        <f>Dashboard!A410</f>
        <v>Lambeth</v>
      </c>
    </row>
    <row r="402" spans="1:18">
      <c r="A402" s="98">
        <v>398</v>
      </c>
      <c r="B402" s="99">
        <f>LARGE(Dashboard!J$14:J$638,A402)</f>
        <v>-0.358703041207465</v>
      </c>
      <c r="C402" s="100" t="str">
        <f ca="1">VLOOKUP($B402,$P:Q,2,FALSE)</f>
        <v>Cazenove</v>
      </c>
      <c r="D402" s="100" t="str">
        <f ca="1">VLOOKUP($B402,$P:R,3,FALSE)</f>
        <v>Hackney</v>
      </c>
      <c r="P402" s="106">
        <f>Dashboard!J411</f>
        <v>-0.520638761182058</v>
      </c>
      <c r="Q402" s="91" t="str">
        <f>Dashboard!C411</f>
        <v>Gipsy Hill</v>
      </c>
      <c r="R402" s="91" t="str">
        <f>Dashboard!A411</f>
        <v>Lambeth</v>
      </c>
    </row>
    <row r="403" spans="1:18">
      <c r="A403" s="87">
        <v>399</v>
      </c>
      <c r="B403" s="97">
        <f>LARGE(Dashboard!J$14:J$638,A403)</f>
        <v>-0.361049392101205</v>
      </c>
      <c r="C403" s="89" t="str">
        <f ca="1">VLOOKUP($B403,$P:Q,2,FALSE)</f>
        <v>Colyers</v>
      </c>
      <c r="D403" s="89" t="str">
        <f ca="1">VLOOKUP($B403,$P:R,3,FALSE)</f>
        <v>Bexley</v>
      </c>
      <c r="P403" s="106">
        <f>Dashboard!J412</f>
        <v>-0.213732249058195</v>
      </c>
      <c r="Q403" s="91" t="str">
        <f>Dashboard!C412</f>
        <v>Herne Hill</v>
      </c>
      <c r="R403" s="91" t="str">
        <f>Dashboard!A412</f>
        <v>Lambeth</v>
      </c>
    </row>
    <row r="404" spans="1:18">
      <c r="A404" s="98">
        <v>400</v>
      </c>
      <c r="B404" s="99">
        <f>LARGE(Dashboard!J$14:J$638,A404)</f>
        <v>-0.429878646562091</v>
      </c>
      <c r="C404" s="100" t="str">
        <f ca="1">VLOOKUP($B404,$P:Q,2,FALSE)</f>
        <v>Acton Central</v>
      </c>
      <c r="D404" s="100" t="str">
        <f ca="1">VLOOKUP($B404,$P:R,3,FALSE)</f>
        <v>Ealing</v>
      </c>
      <c r="P404" s="106">
        <f>Dashboard!J413</f>
        <v>0.0651319537562152</v>
      </c>
      <c r="Q404" s="91" t="str">
        <f>Dashboard!C413</f>
        <v>Knight's Hill</v>
      </c>
      <c r="R404" s="91" t="str">
        <f>Dashboard!A413</f>
        <v>Lambeth</v>
      </c>
    </row>
    <row r="405" spans="1:18">
      <c r="A405" s="87">
        <v>401</v>
      </c>
      <c r="B405" s="97">
        <f>LARGE(Dashboard!J$14:J$638,A405)</f>
        <v>-0.449021865084807</v>
      </c>
      <c r="C405" s="89" t="str">
        <f ca="1">VLOOKUP($B405,$P:Q,2,FALSE)</f>
        <v>Highbury East</v>
      </c>
      <c r="D405" s="89" t="str">
        <f ca="1">VLOOKUP($B405,$P:R,3,FALSE)</f>
        <v>Islington</v>
      </c>
      <c r="P405" s="106">
        <f>Dashboard!J414</f>
        <v>-0.948275325270649</v>
      </c>
      <c r="Q405" s="91" t="str">
        <f>Dashboard!C414</f>
        <v>Larkhall</v>
      </c>
      <c r="R405" s="91" t="str">
        <f>Dashboard!A414</f>
        <v>Lambeth</v>
      </c>
    </row>
    <row r="406" spans="1:18">
      <c r="A406" s="98">
        <v>402</v>
      </c>
      <c r="B406" s="99">
        <f>LARGE(Dashboard!J$14:J$638,A406)</f>
        <v>-0.462594518070833</v>
      </c>
      <c r="C406" s="100" t="str">
        <f ca="1">VLOOKUP($B406,$P:Q,2,FALSE)</f>
        <v>Vincent Square</v>
      </c>
      <c r="D406" s="100" t="str">
        <f ca="1">VLOOKUP($B406,$P:R,3,FALSE)</f>
        <v>Westminster</v>
      </c>
      <c r="P406" s="106">
        <f>Dashboard!J415</f>
        <v>-0.611716448178579</v>
      </c>
      <c r="Q406" s="91" t="str">
        <f>Dashboard!C415</f>
        <v>Oval</v>
      </c>
      <c r="R406" s="91" t="str">
        <f>Dashboard!A415</f>
        <v>Lambeth</v>
      </c>
    </row>
    <row r="407" spans="1:18">
      <c r="A407" s="87">
        <v>403</v>
      </c>
      <c r="B407" s="97">
        <f>LARGE(Dashboard!J$14:J$638,A407)</f>
        <v>-0.478737273465033</v>
      </c>
      <c r="C407" s="89" t="str">
        <f ca="1">VLOOKUP($B407,$P:Q,2,FALSE)</f>
        <v>Dormers Wells</v>
      </c>
      <c r="D407" s="89" t="str">
        <f ca="1">VLOOKUP($B407,$P:R,3,FALSE)</f>
        <v>Ealing</v>
      </c>
      <c r="P407" s="106">
        <f>Dashboard!J416</f>
        <v>-1.68725426919866</v>
      </c>
      <c r="Q407" s="91" t="str">
        <f>Dashboard!C416</f>
        <v>Prince's</v>
      </c>
      <c r="R407" s="91" t="str">
        <f>Dashboard!A416</f>
        <v>Lambeth</v>
      </c>
    </row>
    <row r="408" spans="1:18">
      <c r="A408" s="98">
        <v>404</v>
      </c>
      <c r="B408" s="99">
        <f>LARGE(Dashboard!J$14:J$638,A408)</f>
        <v>-0.48715920000844</v>
      </c>
      <c r="C408" s="100" t="str">
        <f ca="1">VLOOKUP($B408,$P:Q,2,FALSE)</f>
        <v>Bethnal Green South</v>
      </c>
      <c r="D408" s="100" t="str">
        <f ca="1">VLOOKUP($B408,$P:R,3,FALSE)</f>
        <v>Tower Hamlets</v>
      </c>
      <c r="P408" s="106">
        <f>Dashboard!J417</f>
        <v>0.042880159666653</v>
      </c>
      <c r="Q408" s="91" t="str">
        <f>Dashboard!C417</f>
        <v>St Leonard's</v>
      </c>
      <c r="R408" s="91" t="str">
        <f>Dashboard!A417</f>
        <v>Lambeth</v>
      </c>
    </row>
    <row r="409" spans="1:18">
      <c r="A409" s="87">
        <v>405</v>
      </c>
      <c r="B409" s="97">
        <f>LARGE(Dashboard!J$14:J$638,A409)</f>
        <v>-0.520204165615616</v>
      </c>
      <c r="C409" s="89" t="str">
        <f ca="1">VLOOKUP($B409,$P:Q,2,FALSE)</f>
        <v>Brownswood</v>
      </c>
      <c r="D409" s="89" t="str">
        <f ca="1">VLOOKUP($B409,$P:R,3,FALSE)</f>
        <v>Hackney</v>
      </c>
      <c r="P409" s="106">
        <f>Dashboard!J418</f>
        <v>-3.29036419194199</v>
      </c>
      <c r="Q409" s="91" t="str">
        <f>Dashboard!C418</f>
        <v>Stockwell</v>
      </c>
      <c r="R409" s="91" t="str">
        <f>Dashboard!A418</f>
        <v>Lambeth</v>
      </c>
    </row>
    <row r="410" spans="1:18">
      <c r="A410" s="98">
        <v>406</v>
      </c>
      <c r="B410" s="99">
        <f>LARGE(Dashboard!J$14:J$638,A410)</f>
        <v>-0.520638761182058</v>
      </c>
      <c r="C410" s="100" t="str">
        <f ca="1">VLOOKUP($B410,$P:Q,2,FALSE)</f>
        <v>Gipsy Hill</v>
      </c>
      <c r="D410" s="100" t="str">
        <f ca="1">VLOOKUP($B410,$P:R,3,FALSE)</f>
        <v>Lambeth</v>
      </c>
      <c r="P410" s="106">
        <f>Dashboard!J419</f>
        <v>-2.41538437396096</v>
      </c>
      <c r="Q410" s="91" t="str">
        <f>Dashboard!C419</f>
        <v>Streatham Hill</v>
      </c>
      <c r="R410" s="91" t="str">
        <f>Dashboard!A419</f>
        <v>Lambeth</v>
      </c>
    </row>
    <row r="411" spans="1:18">
      <c r="A411" s="87">
        <v>407</v>
      </c>
      <c r="B411" s="97">
        <f>LARGE(Dashboard!J$14:J$638,A411)</f>
        <v>-0.608346842684233</v>
      </c>
      <c r="C411" s="89" t="str">
        <f ca="1">VLOOKUP($B411,$P:Q,2,FALSE)</f>
        <v>Burnt Oak</v>
      </c>
      <c r="D411" s="89" t="str">
        <f ca="1">VLOOKUP($B411,$P:R,3,FALSE)</f>
        <v>Barnet</v>
      </c>
      <c r="P411" s="106">
        <f>Dashboard!J420</f>
        <v>0.105228202848209</v>
      </c>
      <c r="Q411" s="91" t="str">
        <f>Dashboard!C420</f>
        <v>Streatham South</v>
      </c>
      <c r="R411" s="91" t="str">
        <f>Dashboard!A420</f>
        <v>Lambeth</v>
      </c>
    </row>
    <row r="412" spans="1:18">
      <c r="A412" s="98">
        <v>408</v>
      </c>
      <c r="B412" s="99">
        <f>LARGE(Dashboard!J$14:J$638,A412)</f>
        <v>-0.611716448178579</v>
      </c>
      <c r="C412" s="100" t="str">
        <f ca="1">VLOOKUP($B412,$P:Q,2,FALSE)</f>
        <v>Oval</v>
      </c>
      <c r="D412" s="100" t="str">
        <f ca="1">VLOOKUP($B412,$P:R,3,FALSE)</f>
        <v>Lambeth</v>
      </c>
      <c r="P412" s="106">
        <f>Dashboard!J421</f>
        <v>-1.17083300477731</v>
      </c>
      <c r="Q412" s="91" t="str">
        <f>Dashboard!C421</f>
        <v>Streatham Wells</v>
      </c>
      <c r="R412" s="91" t="str">
        <f>Dashboard!A421</f>
        <v>Lambeth</v>
      </c>
    </row>
    <row r="413" spans="1:18">
      <c r="A413" s="87">
        <v>409</v>
      </c>
      <c r="B413" s="97">
        <f>LARGE(Dashboard!J$14:J$638,A413)</f>
        <v>-0.624243295982311</v>
      </c>
      <c r="C413" s="89" t="str">
        <f ca="1">VLOOKUP($B413,$P:Q,2,FALSE)</f>
        <v>Barnhill</v>
      </c>
      <c r="D413" s="89" t="str">
        <f ca="1">VLOOKUP($B413,$P:R,3,FALSE)</f>
        <v>Brent</v>
      </c>
      <c r="P413" s="106">
        <f>Dashboard!J422</f>
        <v>0.853785412649698</v>
      </c>
      <c r="Q413" s="91" t="str">
        <f>Dashboard!C422</f>
        <v>Thornton</v>
      </c>
      <c r="R413" s="91" t="str">
        <f>Dashboard!A422</f>
        <v>Lambeth</v>
      </c>
    </row>
    <row r="414" spans="1:18">
      <c r="A414" s="98">
        <v>410</v>
      </c>
      <c r="B414" s="99">
        <f>LARGE(Dashboard!J$14:J$638,A414)</f>
        <v>-0.654963103075233</v>
      </c>
      <c r="C414" s="100" t="str">
        <f ca="1">VLOOKUP($B414,$P:Q,2,FALSE)</f>
        <v>East Walworth</v>
      </c>
      <c r="D414" s="100" t="str">
        <f ca="1">VLOOKUP($B414,$P:R,3,FALSE)</f>
        <v>Southwark</v>
      </c>
      <c r="P414" s="106">
        <f>Dashboard!J423</f>
        <v>3.93304733112279</v>
      </c>
      <c r="Q414" s="91" t="str">
        <f>Dashboard!C423</f>
        <v>Thurlow Park</v>
      </c>
      <c r="R414" s="91" t="str">
        <f>Dashboard!A423</f>
        <v>Lambeth</v>
      </c>
    </row>
    <row r="415" spans="1:18">
      <c r="A415" s="87">
        <v>411</v>
      </c>
      <c r="B415" s="97">
        <f>LARGE(Dashboard!J$14:J$638,A415)</f>
        <v>-0.660804567474145</v>
      </c>
      <c r="C415" s="89" t="str">
        <f ca="1">VLOOKUP($B415,$P:Q,2,FALSE)</f>
        <v>Cremorne</v>
      </c>
      <c r="D415" s="89" t="str">
        <f ca="1">VLOOKUP($B415,$P:R,3,FALSE)</f>
        <v>Kensington and Chelsea</v>
      </c>
      <c r="P415" s="106">
        <f>Dashboard!J424</f>
        <v>-2.94469011676834</v>
      </c>
      <c r="Q415" s="91" t="str">
        <f>Dashboard!C424</f>
        <v>Tulse Hill</v>
      </c>
      <c r="R415" s="91" t="str">
        <f>Dashboard!A424</f>
        <v>Lambeth</v>
      </c>
    </row>
    <row r="416" spans="1:18">
      <c r="A416" s="98">
        <v>412</v>
      </c>
      <c r="B416" s="99">
        <f>LARGE(Dashboard!J$14:J$638,A416)</f>
        <v>-0.671859078085392</v>
      </c>
      <c r="C416" s="100" t="str">
        <f ca="1">VLOOKUP($B416,$P:Q,2,FALSE)</f>
        <v>Gooshays</v>
      </c>
      <c r="D416" s="100" t="str">
        <f ca="1">VLOOKUP($B416,$P:R,3,FALSE)</f>
        <v>Havering</v>
      </c>
      <c r="P416" s="106">
        <f>Dashboard!J425</f>
        <v>-1.24500158521887</v>
      </c>
      <c r="Q416" s="91" t="str">
        <f>Dashboard!C425</f>
        <v>Vassall</v>
      </c>
      <c r="R416" s="91" t="str">
        <f>Dashboard!A425</f>
        <v>Lambeth</v>
      </c>
    </row>
    <row r="417" spans="1:18">
      <c r="A417" s="87">
        <v>413</v>
      </c>
      <c r="B417" s="97">
        <f>LARGE(Dashboard!J$14:J$638,A417)</f>
        <v>-0.676448250517294</v>
      </c>
      <c r="C417" s="89" t="str">
        <f ca="1">VLOOKUP($B417,$P:Q,2,FALSE)</f>
        <v>Chase</v>
      </c>
      <c r="D417" s="89" t="str">
        <f ca="1">VLOOKUP($B417,$P:R,3,FALSE)</f>
        <v>Enfield</v>
      </c>
      <c r="P417" s="106">
        <f>Dashboard!J426</f>
        <v>-3.43707040988552</v>
      </c>
      <c r="Q417" s="91" t="str">
        <f>Dashboard!C426</f>
        <v>Bellingham</v>
      </c>
      <c r="R417" s="91" t="str">
        <f>Dashboard!A426</f>
        <v>Lewisham</v>
      </c>
    </row>
    <row r="418" spans="1:18">
      <c r="A418" s="98">
        <v>414</v>
      </c>
      <c r="B418" s="99">
        <f>LARGE(Dashboard!J$14:J$638,A418)</f>
        <v>-0.714383770993882</v>
      </c>
      <c r="C418" s="100" t="str">
        <f ca="1">VLOOKUP($B418,$P:Q,2,FALSE)</f>
        <v>Camden Town with Primrose Hill</v>
      </c>
      <c r="D418" s="100" t="str">
        <f ca="1">VLOOKUP($B418,$P:R,3,FALSE)</f>
        <v>Camden</v>
      </c>
      <c r="P418" s="106">
        <f>Dashboard!J427</f>
        <v>2.05843096598107</v>
      </c>
      <c r="Q418" s="91" t="str">
        <f>Dashboard!C427</f>
        <v>Blackheath</v>
      </c>
      <c r="R418" s="91" t="str">
        <f>Dashboard!A427</f>
        <v>Lewisham</v>
      </c>
    </row>
    <row r="419" spans="1:18">
      <c r="A419" s="87">
        <v>415</v>
      </c>
      <c r="B419" s="97">
        <f>LARGE(Dashboard!J$14:J$638,A419)</f>
        <v>-0.741758251269448</v>
      </c>
      <c r="C419" s="89" t="str">
        <f ca="1">VLOOKUP($B419,$P:Q,2,FALSE)</f>
        <v>Bensham Manor</v>
      </c>
      <c r="D419" s="89" t="str">
        <f ca="1">VLOOKUP($B419,$P:R,3,FALSE)</f>
        <v>Croydon</v>
      </c>
      <c r="P419" s="106">
        <f>Dashboard!J428</f>
        <v>-3.68191957510695</v>
      </c>
      <c r="Q419" s="91" t="str">
        <f>Dashboard!C428</f>
        <v>Brockley</v>
      </c>
      <c r="R419" s="91" t="str">
        <f>Dashboard!A428</f>
        <v>Lewisham</v>
      </c>
    </row>
    <row r="420" spans="1:18">
      <c r="A420" s="98">
        <v>416</v>
      </c>
      <c r="B420" s="99">
        <f>LARGE(Dashboard!J$14:J$638,A420)</f>
        <v>-0.748983737161302</v>
      </c>
      <c r="C420" s="100" t="str">
        <f ca="1">VLOOKUP($B420,$P:Q,2,FALSE)</f>
        <v>Clissold</v>
      </c>
      <c r="D420" s="100" t="str">
        <f ca="1">VLOOKUP($B420,$P:R,3,FALSE)</f>
        <v>Hackney</v>
      </c>
      <c r="P420" s="106">
        <f>Dashboard!J429</f>
        <v>-0.028143009895506</v>
      </c>
      <c r="Q420" s="91" t="str">
        <f>Dashboard!C429</f>
        <v>Catford South</v>
      </c>
      <c r="R420" s="91" t="str">
        <f>Dashboard!A429</f>
        <v>Lewisham</v>
      </c>
    </row>
    <row r="421" spans="1:18">
      <c r="A421" s="87">
        <v>417</v>
      </c>
      <c r="B421" s="97">
        <f>LARGE(Dashboard!J$14:J$638,A421)</f>
        <v>-0.750440106658104</v>
      </c>
      <c r="C421" s="89" t="str">
        <f ca="1">VLOOKUP($B421,$P:Q,2,FALSE)</f>
        <v>Goresbrook</v>
      </c>
      <c r="D421" s="89" t="str">
        <f ca="1">VLOOKUP($B421,$P:R,3,FALSE)</f>
        <v>Barking and Dagenham</v>
      </c>
      <c r="P421" s="106">
        <f>Dashboard!J430</f>
        <v>1.72206094542622</v>
      </c>
      <c r="Q421" s="91" t="str">
        <f>Dashboard!C430</f>
        <v>Crofton Park</v>
      </c>
      <c r="R421" s="91" t="str">
        <f>Dashboard!A430</f>
        <v>Lewisham</v>
      </c>
    </row>
    <row r="422" spans="1:18">
      <c r="A422" s="98">
        <v>418</v>
      </c>
      <c r="B422" s="99">
        <f>LARGE(Dashboard!J$14:J$638,A422)</f>
        <v>-0.789739903187657</v>
      </c>
      <c r="C422" s="100" t="str">
        <f ca="1">VLOOKUP($B422,$P:Q,2,FALSE)</f>
        <v>West Thornton</v>
      </c>
      <c r="D422" s="100" t="str">
        <f ca="1">VLOOKUP($B422,$P:R,3,FALSE)</f>
        <v>Croydon</v>
      </c>
      <c r="P422" s="106">
        <f>Dashboard!J431</f>
        <v>-3.0927571937432</v>
      </c>
      <c r="Q422" s="91" t="str">
        <f>Dashboard!C431</f>
        <v>Downham</v>
      </c>
      <c r="R422" s="91" t="str">
        <f>Dashboard!A431</f>
        <v>Lewisham</v>
      </c>
    </row>
    <row r="423" spans="1:18">
      <c r="A423" s="87">
        <v>419</v>
      </c>
      <c r="B423" s="97">
        <f>LARGE(Dashboard!J$14:J$638,A423)</f>
        <v>-0.800284444860484</v>
      </c>
      <c r="C423" s="89" t="str">
        <f ca="1">VLOOKUP($B423,$P:Q,2,FALSE)</f>
        <v>Bromley-by-Bow</v>
      </c>
      <c r="D423" s="89" t="str">
        <f ca="1">VLOOKUP($B423,$P:R,3,FALSE)</f>
        <v>Tower Hamlets</v>
      </c>
      <c r="P423" s="106">
        <f>Dashboard!J432</f>
        <v>1.24434431980328</v>
      </c>
      <c r="Q423" s="91" t="str">
        <f>Dashboard!C432</f>
        <v>Evelyn</v>
      </c>
      <c r="R423" s="91" t="str">
        <f>Dashboard!A432</f>
        <v>Lewisham</v>
      </c>
    </row>
    <row r="424" spans="1:18">
      <c r="A424" s="98">
        <v>420</v>
      </c>
      <c r="B424" s="99">
        <f>LARGE(Dashboard!J$14:J$638,A424)</f>
        <v>-0.819489031864842</v>
      </c>
      <c r="C424" s="100" t="str">
        <f ca="1">VLOOKUP($B424,$P:Q,2,FALSE)</f>
        <v>Ladywell</v>
      </c>
      <c r="D424" s="100" t="str">
        <f ca="1">VLOOKUP($B424,$P:R,3,FALSE)</f>
        <v>Lewisham</v>
      </c>
      <c r="P424" s="106">
        <f>Dashboard!J433</f>
        <v>0.141334456122626</v>
      </c>
      <c r="Q424" s="91" t="str">
        <f>Dashboard!C433</f>
        <v>Forest Hill</v>
      </c>
      <c r="R424" s="91" t="str">
        <f>Dashboard!A433</f>
        <v>Lewisham</v>
      </c>
    </row>
    <row r="425" spans="1:18">
      <c r="A425" s="87">
        <v>421</v>
      </c>
      <c r="B425" s="97">
        <f>LARGE(Dashboard!J$14:J$638,A425)</f>
        <v>-0.839775799507325</v>
      </c>
      <c r="C425" s="89" t="str">
        <f ca="1">VLOOKUP($B425,$P:Q,2,FALSE)</f>
        <v>North End</v>
      </c>
      <c r="D425" s="89" t="str">
        <f ca="1">VLOOKUP($B425,$P:R,3,FALSE)</f>
        <v>Bexley</v>
      </c>
      <c r="P425" s="106">
        <f>Dashboard!J434</f>
        <v>0.744485190808983</v>
      </c>
      <c r="Q425" s="91" t="str">
        <f>Dashboard!C434</f>
        <v>Grove Park</v>
      </c>
      <c r="R425" s="91" t="str">
        <f>Dashboard!A434</f>
        <v>Lewisham</v>
      </c>
    </row>
    <row r="426" spans="1:18">
      <c r="A426" s="98">
        <v>422</v>
      </c>
      <c r="B426" s="99">
        <f>LARGE(Dashboard!J$14:J$638,A426)</f>
        <v>-0.848366827429586</v>
      </c>
      <c r="C426" s="100" t="str">
        <f ca="1">VLOOKUP($B426,$P:Q,2,FALSE)</f>
        <v>St Mary's</v>
      </c>
      <c r="D426" s="100" t="str">
        <f ca="1">VLOOKUP($B426,$P:R,3,FALSE)</f>
        <v>Islington</v>
      </c>
      <c r="P426" s="106">
        <f>Dashboard!J435</f>
        <v>-0.819489031864842</v>
      </c>
      <c r="Q426" s="91" t="str">
        <f>Dashboard!C435</f>
        <v>Ladywell</v>
      </c>
      <c r="R426" s="91" t="str">
        <f>Dashboard!A435</f>
        <v>Lewisham</v>
      </c>
    </row>
    <row r="427" spans="1:18">
      <c r="A427" s="87">
        <v>423</v>
      </c>
      <c r="B427" s="97">
        <f>LARGE(Dashboard!J$14:J$638,A427)</f>
        <v>-0.848539008360507</v>
      </c>
      <c r="C427" s="89" t="str">
        <f ca="1">VLOOKUP($B427,$P:Q,2,FALSE)</f>
        <v>Wealdstone</v>
      </c>
      <c r="D427" s="89" t="str">
        <f ca="1">VLOOKUP($B427,$P:R,3,FALSE)</f>
        <v>Harrow</v>
      </c>
      <c r="P427" s="106">
        <f>Dashboard!J436</f>
        <v>0.725463085052353</v>
      </c>
      <c r="Q427" s="91" t="str">
        <f>Dashboard!C436</f>
        <v>Lee Green</v>
      </c>
      <c r="R427" s="91" t="str">
        <f>Dashboard!A436</f>
        <v>Lewisham</v>
      </c>
    </row>
    <row r="428" spans="1:18">
      <c r="A428" s="98">
        <v>424</v>
      </c>
      <c r="B428" s="99">
        <f>LARGE(Dashboard!J$14:J$638,A428)</f>
        <v>-0.902261488458149</v>
      </c>
      <c r="C428" s="100" t="str">
        <f ca="1">VLOOKUP($B428,$P:Q,2,FALSE)</f>
        <v>Valley</v>
      </c>
      <c r="D428" s="100" t="str">
        <f ca="1">VLOOKUP($B428,$P:R,3,FALSE)</f>
        <v>Waltham Forest</v>
      </c>
      <c r="P428" s="106">
        <f>Dashboard!J437</f>
        <v>-2.40500997310199</v>
      </c>
      <c r="Q428" s="91" t="str">
        <f>Dashboard!C437</f>
        <v>Lewisham Central</v>
      </c>
      <c r="R428" s="91" t="str">
        <f>Dashboard!A437</f>
        <v>Lewisham</v>
      </c>
    </row>
    <row r="429" spans="1:18">
      <c r="A429" s="87">
        <v>425</v>
      </c>
      <c r="B429" s="97">
        <f>LARGE(Dashboard!J$14:J$638,A429)</f>
        <v>-0.92383498729079</v>
      </c>
      <c r="C429" s="89" t="str">
        <f ca="1">VLOOKUP($B429,$P:Q,2,FALSE)</f>
        <v>Brooklands</v>
      </c>
      <c r="D429" s="89" t="str">
        <f ca="1">VLOOKUP($B429,$P:R,3,FALSE)</f>
        <v>Havering</v>
      </c>
      <c r="P429" s="106">
        <f>Dashboard!J438</f>
        <v>0.762089495447007</v>
      </c>
      <c r="Q429" s="91" t="str">
        <f>Dashboard!C438</f>
        <v>New Cross</v>
      </c>
      <c r="R429" s="91" t="str">
        <f>Dashboard!A438</f>
        <v>Lewisham</v>
      </c>
    </row>
    <row r="430" spans="1:18">
      <c r="A430" s="98">
        <v>426</v>
      </c>
      <c r="B430" s="99">
        <f>LARGE(Dashboard!J$14:J$638,A430)</f>
        <v>-0.934606021743742</v>
      </c>
      <c r="C430" s="100" t="str">
        <f ca="1">VLOOKUP($B430,$P:Q,2,FALSE)</f>
        <v>Spitalfields and Banglatown</v>
      </c>
      <c r="D430" s="100" t="str">
        <f ca="1">VLOOKUP($B430,$P:R,3,FALSE)</f>
        <v>Tower Hamlets</v>
      </c>
      <c r="P430" s="106">
        <f>Dashboard!J439</f>
        <v>-1.13103367103707</v>
      </c>
      <c r="Q430" s="91" t="str">
        <f>Dashboard!C439</f>
        <v>Perry Vale</v>
      </c>
      <c r="R430" s="91" t="str">
        <f>Dashboard!A439</f>
        <v>Lewisham</v>
      </c>
    </row>
    <row r="431" spans="1:18">
      <c r="A431" s="87">
        <v>427</v>
      </c>
      <c r="B431" s="97">
        <f>LARGE(Dashboard!J$14:J$638,A431)</f>
        <v>-0.938228560787134</v>
      </c>
      <c r="C431" s="89" t="str">
        <f ca="1">VLOOKUP($B431,$P:Q,2,FALSE)</f>
        <v>Stratford and New Town</v>
      </c>
      <c r="D431" s="89" t="str">
        <f ca="1">VLOOKUP($B431,$P:R,3,FALSE)</f>
        <v>Newham</v>
      </c>
      <c r="P431" s="106">
        <f>Dashboard!J440</f>
        <v>-4.89625588045896</v>
      </c>
      <c r="Q431" s="91" t="str">
        <f>Dashboard!C440</f>
        <v>Rushey Green</v>
      </c>
      <c r="R431" s="91" t="str">
        <f>Dashboard!A440</f>
        <v>Lewisham</v>
      </c>
    </row>
    <row r="432" spans="1:18">
      <c r="A432" s="98">
        <v>428</v>
      </c>
      <c r="B432" s="99">
        <f>LARGE(Dashboard!J$14:J$638,A432)</f>
        <v>-0.948275325270649</v>
      </c>
      <c r="C432" s="100" t="str">
        <f ca="1">VLOOKUP($B432,$P:Q,2,FALSE)</f>
        <v>Larkhall</v>
      </c>
      <c r="D432" s="100" t="str">
        <f ca="1">VLOOKUP($B432,$P:R,3,FALSE)</f>
        <v>Lambeth</v>
      </c>
      <c r="P432" s="106">
        <f>Dashboard!J441</f>
        <v>-2.11320650875898</v>
      </c>
      <c r="Q432" s="91" t="str">
        <f>Dashboard!C441</f>
        <v>Sydenham</v>
      </c>
      <c r="R432" s="91" t="str">
        <f>Dashboard!A441</f>
        <v>Lewisham</v>
      </c>
    </row>
    <row r="433" spans="1:18">
      <c r="A433" s="87">
        <v>429</v>
      </c>
      <c r="B433" s="97">
        <f>LARGE(Dashboard!J$14:J$638,A433)</f>
        <v>-0.951018592679679</v>
      </c>
      <c r="C433" s="89" t="str">
        <f ca="1">VLOOKUP($B433,$P:Q,2,FALSE)</f>
        <v>Eastbury</v>
      </c>
      <c r="D433" s="89" t="str">
        <f ca="1">VLOOKUP($B433,$P:R,3,FALSE)</f>
        <v>Barking and Dagenham</v>
      </c>
      <c r="P433" s="106">
        <f>Dashboard!J442</f>
        <v>-4.00729226644195</v>
      </c>
      <c r="Q433" s="91" t="str">
        <f>Dashboard!C442</f>
        <v>Telegraph Hill</v>
      </c>
      <c r="R433" s="91" t="str">
        <f>Dashboard!A442</f>
        <v>Lewisham</v>
      </c>
    </row>
    <row r="434" spans="1:18">
      <c r="A434" s="98">
        <v>430</v>
      </c>
      <c r="B434" s="99">
        <f>LARGE(Dashboard!J$14:J$638,A434)</f>
        <v>-1.0685401577935</v>
      </c>
      <c r="C434" s="100" t="str">
        <f ca="1">VLOOKUP($B434,$P:Q,2,FALSE)</f>
        <v>Limehouse</v>
      </c>
      <c r="D434" s="100" t="str">
        <f ca="1">VLOOKUP($B434,$P:R,3,FALSE)</f>
        <v>Tower Hamlets</v>
      </c>
      <c r="P434" s="106">
        <f>Dashboard!J443</f>
        <v>-1.90392941484132</v>
      </c>
      <c r="Q434" s="91" t="str">
        <f>Dashboard!C443</f>
        <v>Whitefoot</v>
      </c>
      <c r="R434" s="91" t="str">
        <f>Dashboard!A443</f>
        <v>Lewisham</v>
      </c>
    </row>
    <row r="435" spans="1:18">
      <c r="A435" s="87">
        <v>431</v>
      </c>
      <c r="B435" s="97">
        <f>LARGE(Dashboard!J$14:J$638,A435)</f>
        <v>-1.07457560660159</v>
      </c>
      <c r="C435" s="89" t="str">
        <f ca="1">VLOOKUP($B435,$P:Q,2,FALSE)</f>
        <v>Addison</v>
      </c>
      <c r="D435" s="89" t="str">
        <f ca="1">VLOOKUP($B435,$P:R,3,FALSE)</f>
        <v>Hammersmith and Fulham</v>
      </c>
      <c r="P435" s="106">
        <f>Dashboard!J444</f>
        <v>7.87823719706804</v>
      </c>
      <c r="Q435" s="91" t="str">
        <f>Dashboard!C444</f>
        <v>Abbey</v>
      </c>
      <c r="R435" s="91" t="str">
        <f>Dashboard!A444</f>
        <v>Merton</v>
      </c>
    </row>
    <row r="436" spans="1:18">
      <c r="A436" s="98">
        <v>432</v>
      </c>
      <c r="B436" s="99">
        <f>LARGE(Dashboard!J$14:J$638,A436)</f>
        <v>-1.09757470459817</v>
      </c>
      <c r="C436" s="100" t="str">
        <f ca="1">VLOOKUP($B436,$P:Q,2,FALSE)</f>
        <v>Brunswick Park</v>
      </c>
      <c r="D436" s="100" t="str">
        <f ca="1">VLOOKUP($B436,$P:R,3,FALSE)</f>
        <v>Southwark</v>
      </c>
      <c r="P436" s="106">
        <f>Dashboard!J445</f>
        <v>7.69645153444867</v>
      </c>
      <c r="Q436" s="91" t="str">
        <f>Dashboard!C445</f>
        <v>Cannon Hill</v>
      </c>
      <c r="R436" s="91" t="str">
        <f>Dashboard!A445</f>
        <v>Merton</v>
      </c>
    </row>
    <row r="437" spans="1:18">
      <c r="A437" s="87">
        <v>433</v>
      </c>
      <c r="B437" s="97">
        <f>LARGE(Dashboard!J$14:J$638,A437)</f>
        <v>-1.12683540710855</v>
      </c>
      <c r="C437" s="89" t="str">
        <f ca="1">VLOOKUP($B437,$P:Q,2,FALSE)</f>
        <v>Custom House</v>
      </c>
      <c r="D437" s="89" t="str">
        <f ca="1">VLOOKUP($B437,$P:R,3,FALSE)</f>
        <v>Newham</v>
      </c>
      <c r="P437" s="106">
        <f>Dashboard!J446</f>
        <v>3.7370883294381</v>
      </c>
      <c r="Q437" s="91" t="str">
        <f>Dashboard!C446</f>
        <v>Colliers Wood</v>
      </c>
      <c r="R437" s="91" t="str">
        <f>Dashboard!A446</f>
        <v>Merton</v>
      </c>
    </row>
    <row r="438" spans="1:18">
      <c r="A438" s="98">
        <v>434</v>
      </c>
      <c r="B438" s="99">
        <f>LARGE(Dashboard!J$14:J$638,A438)</f>
        <v>-1.13103367103707</v>
      </c>
      <c r="C438" s="100" t="str">
        <f ca="1">VLOOKUP($B438,$P:Q,2,FALSE)</f>
        <v>Perry Vale</v>
      </c>
      <c r="D438" s="100" t="str">
        <f ca="1">VLOOKUP($B438,$P:R,3,FALSE)</f>
        <v>Lewisham</v>
      </c>
      <c r="P438" s="106">
        <f>Dashboard!J447</f>
        <v>-3.83783850260231</v>
      </c>
      <c r="Q438" s="91" t="str">
        <f>Dashboard!C447</f>
        <v>Cricket Green</v>
      </c>
      <c r="R438" s="91" t="str">
        <f>Dashboard!A447</f>
        <v>Merton</v>
      </c>
    </row>
    <row r="439" spans="1:18">
      <c r="A439" s="87">
        <v>435</v>
      </c>
      <c r="B439" s="97">
        <f>LARGE(Dashboard!J$14:J$638,A439)</f>
        <v>-1.17083300477731</v>
      </c>
      <c r="C439" s="89" t="str">
        <f ca="1">VLOOKUP($B439,$P:Q,2,FALSE)</f>
        <v>Streatham Wells</v>
      </c>
      <c r="D439" s="89" t="str">
        <f ca="1">VLOOKUP($B439,$P:R,3,FALSE)</f>
        <v>Lambeth</v>
      </c>
      <c r="P439" s="106">
        <f>Dashboard!J448</f>
        <v>10.6606067934982</v>
      </c>
      <c r="Q439" s="91" t="str">
        <f>Dashboard!C448</f>
        <v>Dundonald</v>
      </c>
      <c r="R439" s="91" t="str">
        <f>Dashboard!A448</f>
        <v>Merton</v>
      </c>
    </row>
    <row r="440" spans="1:18">
      <c r="A440" s="98">
        <v>436</v>
      </c>
      <c r="B440" s="99">
        <f>LARGE(Dashboard!J$14:J$638,A440)</f>
        <v>-1.18897146219682</v>
      </c>
      <c r="C440" s="100" t="str">
        <f ca="1">VLOOKUP($B440,$P:Q,2,FALSE)</f>
        <v>Ravensbury</v>
      </c>
      <c r="D440" s="100" t="str">
        <f ca="1">VLOOKUP($B440,$P:R,3,FALSE)</f>
        <v>Merton</v>
      </c>
      <c r="P440" s="106">
        <f>Dashboard!J449</f>
        <v>-1.60141874048827</v>
      </c>
      <c r="Q440" s="91" t="str">
        <f>Dashboard!C449</f>
        <v>Figge's Marsh</v>
      </c>
      <c r="R440" s="91" t="str">
        <f>Dashboard!A449</f>
        <v>Merton</v>
      </c>
    </row>
    <row r="441" spans="1:18">
      <c r="A441" s="87">
        <v>437</v>
      </c>
      <c r="B441" s="97">
        <f>LARGE(Dashboard!J$14:J$638,A441)</f>
        <v>-1.219937921583</v>
      </c>
      <c r="C441" s="89" t="str">
        <f ca="1">VLOOKUP($B441,$P:Q,2,FALSE)</f>
        <v>Southall Green</v>
      </c>
      <c r="D441" s="89" t="str">
        <f ca="1">VLOOKUP($B441,$P:R,3,FALSE)</f>
        <v>Ealing</v>
      </c>
      <c r="P441" s="106">
        <f>Dashboard!J450</f>
        <v>3.77229790084435</v>
      </c>
      <c r="Q441" s="91" t="str">
        <f>Dashboard!C450</f>
        <v>Graveney</v>
      </c>
      <c r="R441" s="91" t="str">
        <f>Dashboard!A450</f>
        <v>Merton</v>
      </c>
    </row>
    <row r="442" spans="1:18">
      <c r="A442" s="98">
        <v>438</v>
      </c>
      <c r="B442" s="99">
        <f>LARGE(Dashboard!J$14:J$638,A442)</f>
        <v>-1.24500158521887</v>
      </c>
      <c r="C442" s="100" t="str">
        <f ca="1">VLOOKUP($B442,$P:Q,2,FALSE)</f>
        <v>Vassall</v>
      </c>
      <c r="D442" s="100" t="str">
        <f ca="1">VLOOKUP($B442,$P:R,3,FALSE)</f>
        <v>Lambeth</v>
      </c>
      <c r="P442" s="106">
        <f>Dashboard!J451</f>
        <v>11.8089192390234</v>
      </c>
      <c r="Q442" s="91" t="str">
        <f>Dashboard!C451</f>
        <v>Hillside</v>
      </c>
      <c r="R442" s="91" t="str">
        <f>Dashboard!A451</f>
        <v>Merton</v>
      </c>
    </row>
    <row r="443" spans="1:18">
      <c r="A443" s="87">
        <v>439</v>
      </c>
      <c r="B443" s="97">
        <f>LARGE(Dashboard!J$14:J$638,A443)</f>
        <v>-1.28761499252542</v>
      </c>
      <c r="C443" s="89" t="str">
        <f ca="1">VLOOKUP($B443,$P:Q,2,FALSE)</f>
        <v>Lordship</v>
      </c>
      <c r="D443" s="89" t="str">
        <f ca="1">VLOOKUP($B443,$P:R,3,FALSE)</f>
        <v>Hackney</v>
      </c>
      <c r="P443" s="106">
        <f>Dashboard!J452</f>
        <v>6.50891917376534</v>
      </c>
      <c r="Q443" s="91" t="str">
        <f>Dashboard!C452</f>
        <v>Lavender Fields</v>
      </c>
      <c r="R443" s="91" t="str">
        <f>Dashboard!A452</f>
        <v>Merton</v>
      </c>
    </row>
    <row r="444" spans="1:18">
      <c r="A444" s="98">
        <v>440</v>
      </c>
      <c r="B444" s="99">
        <f>LARGE(Dashboard!J$14:J$638,A444)</f>
        <v>-1.30063865868097</v>
      </c>
      <c r="C444" s="100" t="str">
        <f ca="1">VLOOKUP($B444,$P:Q,2,FALSE)</f>
        <v>Hatch Lane</v>
      </c>
      <c r="D444" s="100" t="str">
        <f ca="1">VLOOKUP($B444,$P:R,3,FALSE)</f>
        <v>Waltham Forest</v>
      </c>
      <c r="P444" s="106">
        <f>Dashboard!J453</f>
        <v>3.98759783966473</v>
      </c>
      <c r="Q444" s="91" t="str">
        <f>Dashboard!C453</f>
        <v>Longthornton</v>
      </c>
      <c r="R444" s="91" t="str">
        <f>Dashboard!A453</f>
        <v>Merton</v>
      </c>
    </row>
    <row r="445" spans="1:18">
      <c r="A445" s="87">
        <v>441</v>
      </c>
      <c r="B445" s="97">
        <f>LARGE(Dashboard!J$14:J$638,A445)</f>
        <v>-1.30533000460914</v>
      </c>
      <c r="C445" s="89" t="str">
        <f ca="1">VLOOKUP($B445,$P:Q,2,FALSE)</f>
        <v>Greenford Broadway</v>
      </c>
      <c r="D445" s="89" t="str">
        <f ca="1">VLOOKUP($B445,$P:R,3,FALSE)</f>
        <v>Ealing</v>
      </c>
      <c r="P445" s="106">
        <f>Dashboard!J454</f>
        <v>7.33705772555643</v>
      </c>
      <c r="Q445" s="91" t="str">
        <f>Dashboard!C454</f>
        <v>Lower Morden</v>
      </c>
      <c r="R445" s="91" t="str">
        <f>Dashboard!A454</f>
        <v>Merton</v>
      </c>
    </row>
    <row r="446" spans="1:18">
      <c r="A446" s="98">
        <v>442</v>
      </c>
      <c r="B446" s="99">
        <f>LARGE(Dashboard!J$14:J$638,A446)</f>
        <v>-1.30667205043432</v>
      </c>
      <c r="C446" s="100" t="str">
        <f ca="1">VLOOKUP($B446,$P:Q,2,FALSE)</f>
        <v>West Hampstead</v>
      </c>
      <c r="D446" s="100" t="str">
        <f ca="1">VLOOKUP($B446,$P:R,3,FALSE)</f>
        <v>Camden</v>
      </c>
      <c r="P446" s="106">
        <f>Dashboard!J455</f>
        <v>10.1262079276874</v>
      </c>
      <c r="Q446" s="91" t="str">
        <f>Dashboard!C455</f>
        <v>Merton Park</v>
      </c>
      <c r="R446" s="91" t="str">
        <f>Dashboard!A455</f>
        <v>Merton</v>
      </c>
    </row>
    <row r="447" spans="1:18">
      <c r="A447" s="87">
        <v>443</v>
      </c>
      <c r="B447" s="97">
        <f>LARGE(Dashboard!J$14:J$638,A447)</f>
        <v>-1.32354700987411</v>
      </c>
      <c r="C447" s="89" t="str">
        <f ca="1">VLOOKUP($B447,$P:Q,2,FALSE)</f>
        <v>Botwell</v>
      </c>
      <c r="D447" s="89" t="str">
        <f ca="1">VLOOKUP($B447,$P:R,3,FALSE)</f>
        <v>Hillingdon</v>
      </c>
      <c r="P447" s="106">
        <f>Dashboard!J456</f>
        <v>1.68957258336319</v>
      </c>
      <c r="Q447" s="91" t="str">
        <f>Dashboard!C456</f>
        <v>Pollards Hill</v>
      </c>
      <c r="R447" s="91" t="str">
        <f>Dashboard!A456</f>
        <v>Merton</v>
      </c>
    </row>
    <row r="448" spans="1:18">
      <c r="A448" s="98">
        <v>444</v>
      </c>
      <c r="B448" s="99">
        <f>LARGE(Dashboard!J$14:J$638,A448)</f>
        <v>-1.32446994047573</v>
      </c>
      <c r="C448" s="100" t="str">
        <f ca="1">VLOOKUP($B448,$P:Q,2,FALSE)</f>
        <v>Southbury</v>
      </c>
      <c r="D448" s="100" t="str">
        <f ca="1">VLOOKUP($B448,$P:R,3,FALSE)</f>
        <v>Enfield</v>
      </c>
      <c r="P448" s="106">
        <f>Dashboard!J457</f>
        <v>-1.18897146219682</v>
      </c>
      <c r="Q448" s="91" t="str">
        <f>Dashboard!C457</f>
        <v>Ravensbury</v>
      </c>
      <c r="R448" s="91" t="str">
        <f>Dashboard!A457</f>
        <v>Merton</v>
      </c>
    </row>
    <row r="449" spans="1:18">
      <c r="A449" s="87">
        <v>445</v>
      </c>
      <c r="B449" s="97">
        <f>LARGE(Dashboard!J$14:J$638,A449)</f>
        <v>-1.35864270608614</v>
      </c>
      <c r="C449" s="89" t="str">
        <f ca="1">VLOOKUP($B449,$P:Q,2,FALSE)</f>
        <v>Chapel End</v>
      </c>
      <c r="D449" s="89" t="str">
        <f ca="1">VLOOKUP($B449,$P:R,3,FALSE)</f>
        <v>Waltham Forest</v>
      </c>
      <c r="P449" s="106">
        <f>Dashboard!J458</f>
        <v>7.05643412382689</v>
      </c>
      <c r="Q449" s="91" t="str">
        <f>Dashboard!C458</f>
        <v>Raynes Park</v>
      </c>
      <c r="R449" s="91" t="str">
        <f>Dashboard!A458</f>
        <v>Merton</v>
      </c>
    </row>
    <row r="450" spans="1:18">
      <c r="A450" s="98">
        <v>446</v>
      </c>
      <c r="B450" s="99">
        <f>LARGE(Dashboard!J$14:J$638,A450)</f>
        <v>-1.38690361380956</v>
      </c>
      <c r="C450" s="100" t="str">
        <f ca="1">VLOOKUP($B450,$P:Q,2,FALSE)</f>
        <v>Tooting</v>
      </c>
      <c r="D450" s="100" t="str">
        <f ca="1">VLOOKUP($B450,$P:R,3,FALSE)</f>
        <v>Wandsworth</v>
      </c>
      <c r="P450" s="106">
        <f>Dashboard!J459</f>
        <v>-2.97064470281402</v>
      </c>
      <c r="Q450" s="91" t="str">
        <f>Dashboard!C459</f>
        <v>St Helier</v>
      </c>
      <c r="R450" s="91" t="str">
        <f>Dashboard!A459</f>
        <v>Merton</v>
      </c>
    </row>
    <row r="451" spans="1:18">
      <c r="A451" s="87">
        <v>447</v>
      </c>
      <c r="B451" s="97">
        <f>LARGE(Dashboard!J$14:J$638,A451)</f>
        <v>-1.40749894493468</v>
      </c>
      <c r="C451" s="89" t="str">
        <f ca="1">VLOOKUP($B451,$P:Q,2,FALSE)</f>
        <v>Earl's Court</v>
      </c>
      <c r="D451" s="89" t="str">
        <f ca="1">VLOOKUP($B451,$P:R,3,FALSE)</f>
        <v>Kensington and Chelsea</v>
      </c>
      <c r="P451" s="106">
        <f>Dashboard!J460</f>
        <v>9.54733318251859</v>
      </c>
      <c r="Q451" s="91" t="str">
        <f>Dashboard!C460</f>
        <v>Trinity</v>
      </c>
      <c r="R451" s="91" t="str">
        <f>Dashboard!A460</f>
        <v>Merton</v>
      </c>
    </row>
    <row r="452" spans="1:18">
      <c r="A452" s="98">
        <v>448</v>
      </c>
      <c r="B452" s="99">
        <f>LARGE(Dashboard!J$14:J$638,A452)</f>
        <v>-1.60141874048827</v>
      </c>
      <c r="C452" s="100" t="str">
        <f ca="1">VLOOKUP($B452,$P:Q,2,FALSE)</f>
        <v>Figge's Marsh</v>
      </c>
      <c r="D452" s="100" t="str">
        <f ca="1">VLOOKUP($B452,$P:R,3,FALSE)</f>
        <v>Merton</v>
      </c>
      <c r="P452" s="106">
        <f>Dashboard!J461</f>
        <v>13.8670144036559</v>
      </c>
      <c r="Q452" s="91" t="str">
        <f>Dashboard!C461</f>
        <v>Village</v>
      </c>
      <c r="R452" s="91" t="str">
        <f>Dashboard!A461</f>
        <v>Merton</v>
      </c>
    </row>
    <row r="453" spans="1:18">
      <c r="A453" s="87">
        <v>449</v>
      </c>
      <c r="B453" s="97">
        <f>LARGE(Dashboard!J$14:J$638,A453)</f>
        <v>-1.61102696767403</v>
      </c>
      <c r="C453" s="89" t="str">
        <f ca="1">VLOOKUP($B453,$P:Q,2,FALSE)</f>
        <v>Heaton</v>
      </c>
      <c r="D453" s="89" t="str">
        <f ca="1">VLOOKUP($B453,$P:R,3,FALSE)</f>
        <v>Havering</v>
      </c>
      <c r="P453" s="106">
        <f>Dashboard!J462</f>
        <v>9.30268802075815</v>
      </c>
      <c r="Q453" s="91" t="str">
        <f>Dashboard!C462</f>
        <v>West Barnes</v>
      </c>
      <c r="R453" s="91" t="str">
        <f>Dashboard!A462</f>
        <v>Merton</v>
      </c>
    </row>
    <row r="454" spans="1:18">
      <c r="A454" s="98">
        <v>450</v>
      </c>
      <c r="B454" s="99">
        <f>LARGE(Dashboard!J$14:J$638,A454)</f>
        <v>-1.68725426919866</v>
      </c>
      <c r="C454" s="100" t="str">
        <f ca="1">VLOOKUP($B454,$P:Q,2,FALSE)</f>
        <v>Prince's</v>
      </c>
      <c r="D454" s="100" t="str">
        <f ca="1">VLOOKUP($B454,$P:R,3,FALSE)</f>
        <v>Lambeth</v>
      </c>
      <c r="P454" s="106">
        <f>Dashboard!J463</f>
        <v>8.95853494193267</v>
      </c>
      <c r="Q454" s="91" t="str">
        <f>Dashboard!C463</f>
        <v>Wimbledon Park</v>
      </c>
      <c r="R454" s="91" t="str">
        <f>Dashboard!A463</f>
        <v>Merton</v>
      </c>
    </row>
    <row r="455" spans="1:18">
      <c r="A455" s="87">
        <v>451</v>
      </c>
      <c r="B455" s="97">
        <f>LARGE(Dashboard!J$14:J$638,A455)</f>
        <v>-1.71196011294929</v>
      </c>
      <c r="C455" s="89" t="str">
        <f ca="1">VLOOKUP($B455,$P:Q,2,FALSE)</f>
        <v>Newington</v>
      </c>
      <c r="D455" s="89" t="str">
        <f ca="1">VLOOKUP($B455,$P:R,3,FALSE)</f>
        <v>Southwark</v>
      </c>
      <c r="P455" s="106">
        <f>Dashboard!J464</f>
        <v>4.56896300139304</v>
      </c>
      <c r="Q455" s="91" t="str">
        <f>Dashboard!C464</f>
        <v>Beckton</v>
      </c>
      <c r="R455" s="91" t="str">
        <f>Dashboard!A464</f>
        <v>Newham</v>
      </c>
    </row>
    <row r="456" spans="1:18">
      <c r="A456" s="98">
        <v>452</v>
      </c>
      <c r="B456" s="99">
        <f>LARGE(Dashboard!J$14:J$638,A456)</f>
        <v>-1.73727556132279</v>
      </c>
      <c r="C456" s="100" t="str">
        <f ca="1">VLOOKUP($B456,$P:Q,2,FALSE)</f>
        <v>Junction</v>
      </c>
      <c r="D456" s="100" t="str">
        <f ca="1">VLOOKUP($B456,$P:R,3,FALSE)</f>
        <v>Islington</v>
      </c>
      <c r="P456" s="106">
        <f>Dashboard!J465</f>
        <v>-4.49702565057164</v>
      </c>
      <c r="Q456" s="91" t="str">
        <f>Dashboard!C465</f>
        <v>Boleyn</v>
      </c>
      <c r="R456" s="91" t="str">
        <f>Dashboard!A465</f>
        <v>Newham</v>
      </c>
    </row>
    <row r="457" spans="1:18">
      <c r="A457" s="87">
        <v>453</v>
      </c>
      <c r="B457" s="97">
        <f>LARGE(Dashboard!J$14:J$638,A457)</f>
        <v>-1.76087996436194</v>
      </c>
      <c r="C457" s="89" t="str">
        <f ca="1">VLOOKUP($B457,$P:Q,2,FALSE)</f>
        <v>South Norwood</v>
      </c>
      <c r="D457" s="89" t="str">
        <f ca="1">VLOOKUP($B457,$P:R,3,FALSE)</f>
        <v>Croydon</v>
      </c>
      <c r="P457" s="106">
        <f>Dashboard!J466</f>
        <v>-7.66626192066711</v>
      </c>
      <c r="Q457" s="91" t="str">
        <f>Dashboard!C466</f>
        <v>Canning Town North</v>
      </c>
      <c r="R457" s="91" t="str">
        <f>Dashboard!A466</f>
        <v>Newham</v>
      </c>
    </row>
    <row r="458" spans="1:18">
      <c r="A458" s="98">
        <v>454</v>
      </c>
      <c r="B458" s="99">
        <f>LARGE(Dashboard!J$14:J$638,A458)</f>
        <v>-1.77966430596684</v>
      </c>
      <c r="C458" s="100" t="str">
        <f ca="1">VLOOKUP($B458,$P:Q,2,FALSE)</f>
        <v>Brixton Hill</v>
      </c>
      <c r="D458" s="100" t="str">
        <f ca="1">VLOOKUP($B458,$P:R,3,FALSE)</f>
        <v>Lambeth</v>
      </c>
      <c r="P458" s="106">
        <f>Dashboard!J467</f>
        <v>-3.5797206618743</v>
      </c>
      <c r="Q458" s="91" t="str">
        <f>Dashboard!C467</f>
        <v>Canning Town South</v>
      </c>
      <c r="R458" s="91" t="str">
        <f>Dashboard!A467</f>
        <v>Newham</v>
      </c>
    </row>
    <row r="459" spans="1:18">
      <c r="A459" s="87">
        <v>455</v>
      </c>
      <c r="B459" s="97">
        <f>LARGE(Dashboard!J$14:J$638,A459)</f>
        <v>-1.83158891334002</v>
      </c>
      <c r="C459" s="89" t="str">
        <f ca="1">VLOOKUP($B459,$P:Q,2,FALSE)</f>
        <v>Highbury West</v>
      </c>
      <c r="D459" s="89" t="str">
        <f ca="1">VLOOKUP($B459,$P:R,3,FALSE)</f>
        <v>Islington</v>
      </c>
      <c r="P459" s="106">
        <f>Dashboard!J468</f>
        <v>-1.12683540710855</v>
      </c>
      <c r="Q459" s="91" t="str">
        <f>Dashboard!C468</f>
        <v>Custom House</v>
      </c>
      <c r="R459" s="91" t="str">
        <f>Dashboard!A468</f>
        <v>Newham</v>
      </c>
    </row>
    <row r="460" spans="1:18">
      <c r="A460" s="98">
        <v>456</v>
      </c>
      <c r="B460" s="99">
        <f>LARGE(Dashboard!J$14:J$638,A460)</f>
        <v>-1.86616048890344</v>
      </c>
      <c r="C460" s="100" t="str">
        <f ca="1">VLOOKUP($B460,$P:Q,2,FALSE)</f>
        <v>Shadwell</v>
      </c>
      <c r="D460" s="100" t="str">
        <f ca="1">VLOOKUP($B460,$P:R,3,FALSE)</f>
        <v>Tower Hamlets</v>
      </c>
      <c r="P460" s="106">
        <f>Dashboard!J469</f>
        <v>-5.158013493023</v>
      </c>
      <c r="Q460" s="91" t="str">
        <f>Dashboard!C469</f>
        <v>East Ham Central</v>
      </c>
      <c r="R460" s="91" t="str">
        <f>Dashboard!A469</f>
        <v>Newham</v>
      </c>
    </row>
    <row r="461" spans="1:18">
      <c r="A461" s="87">
        <v>457</v>
      </c>
      <c r="B461" s="97">
        <f>LARGE(Dashboard!J$14:J$638,A461)</f>
        <v>-1.90392941484132</v>
      </c>
      <c r="C461" s="89" t="str">
        <f ca="1">VLOOKUP($B461,$P:Q,2,FALSE)</f>
        <v>Whitefoot</v>
      </c>
      <c r="D461" s="89" t="str">
        <f ca="1">VLOOKUP($B461,$P:R,3,FALSE)</f>
        <v>Lewisham</v>
      </c>
      <c r="P461" s="106">
        <f>Dashboard!J470</f>
        <v>-7.08656413738125</v>
      </c>
      <c r="Q461" s="91" t="str">
        <f>Dashboard!C470</f>
        <v>East Ham North</v>
      </c>
      <c r="R461" s="91" t="str">
        <f>Dashboard!A470</f>
        <v>Newham</v>
      </c>
    </row>
    <row r="462" spans="1:18">
      <c r="A462" s="98">
        <v>458</v>
      </c>
      <c r="B462" s="99">
        <f>LARGE(Dashboard!J$14:J$638,A462)</f>
        <v>-1.97563754396032</v>
      </c>
      <c r="C462" s="100" t="str">
        <f ca="1">VLOOKUP($B462,$P:Q,2,FALSE)</f>
        <v>Eltham West</v>
      </c>
      <c r="D462" s="100" t="str">
        <f ca="1">VLOOKUP($B462,$P:R,3,FALSE)</f>
        <v>Greenwich</v>
      </c>
      <c r="P462" s="106">
        <f>Dashboard!J471</f>
        <v>-6.53289073904125</v>
      </c>
      <c r="Q462" s="91" t="str">
        <f>Dashboard!C471</f>
        <v>East Ham South</v>
      </c>
      <c r="R462" s="91" t="str">
        <f>Dashboard!A471</f>
        <v>Newham</v>
      </c>
    </row>
    <row r="463" spans="1:18">
      <c r="A463" s="87">
        <v>459</v>
      </c>
      <c r="B463" s="97">
        <f>LARGE(Dashboard!J$14:J$638,A463)</f>
        <v>-2.10636034716237</v>
      </c>
      <c r="C463" s="89" t="str">
        <f ca="1">VLOOKUP($B463,$P:Q,2,FALSE)</f>
        <v>Seven Kings</v>
      </c>
      <c r="D463" s="89" t="str">
        <f ca="1">VLOOKUP($B463,$P:R,3,FALSE)</f>
        <v>Redbridge</v>
      </c>
      <c r="P463" s="106">
        <f>Dashboard!J472</f>
        <v>-2.60629970195463</v>
      </c>
      <c r="Q463" s="91" t="str">
        <f>Dashboard!C472</f>
        <v>Forest Gate North</v>
      </c>
      <c r="R463" s="91" t="str">
        <f>Dashboard!A472</f>
        <v>Newham</v>
      </c>
    </row>
    <row r="464" spans="1:18">
      <c r="A464" s="98">
        <v>460</v>
      </c>
      <c r="B464" s="99">
        <f>LARGE(Dashboard!J$14:J$638,A464)</f>
        <v>-2.11320650875898</v>
      </c>
      <c r="C464" s="100" t="str">
        <f ca="1">VLOOKUP($B464,$P:Q,2,FALSE)</f>
        <v>Sydenham</v>
      </c>
      <c r="D464" s="100" t="str">
        <f ca="1">VLOOKUP($B464,$P:R,3,FALSE)</f>
        <v>Lewisham</v>
      </c>
      <c r="P464" s="106">
        <f>Dashboard!J473</f>
        <v>-5.90088652083136</v>
      </c>
      <c r="Q464" s="91" t="str">
        <f>Dashboard!C473</f>
        <v>Forest Gate South</v>
      </c>
      <c r="R464" s="91" t="str">
        <f>Dashboard!A473</f>
        <v>Newham</v>
      </c>
    </row>
    <row r="465" spans="1:18">
      <c r="A465" s="87">
        <v>461</v>
      </c>
      <c r="B465" s="97">
        <f>LARGE(Dashboard!J$14:J$638,A465)</f>
        <v>-2.11760764841051</v>
      </c>
      <c r="C465" s="89" t="str">
        <f ca="1">VLOOKUP($B465,$P:Q,2,FALSE)</f>
        <v>Holborn and Covent Garden</v>
      </c>
      <c r="D465" s="89" t="str">
        <f ca="1">VLOOKUP($B465,$P:R,3,FALSE)</f>
        <v>Camden</v>
      </c>
      <c r="P465" s="106">
        <f>Dashboard!J474</f>
        <v>-2.82361911877504</v>
      </c>
      <c r="Q465" s="91" t="str">
        <f>Dashboard!C474</f>
        <v>Green Street East</v>
      </c>
      <c r="R465" s="91" t="str">
        <f>Dashboard!A474</f>
        <v>Newham</v>
      </c>
    </row>
    <row r="466" spans="1:18">
      <c r="A466" s="98">
        <v>462</v>
      </c>
      <c r="B466" s="99">
        <f>LARGE(Dashboard!J$14:J$638,A466)</f>
        <v>-2.13088675820546</v>
      </c>
      <c r="C466" s="100" t="str">
        <f ca="1">VLOOKUP($B466,$P:Q,2,FALSE)</f>
        <v>Broad Green</v>
      </c>
      <c r="D466" s="100" t="str">
        <f ca="1">VLOOKUP($B466,$P:R,3,FALSE)</f>
        <v>Croydon</v>
      </c>
      <c r="P466" s="106">
        <f>Dashboard!J475</f>
        <v>-3.96363163312355</v>
      </c>
      <c r="Q466" s="91" t="str">
        <f>Dashboard!C475</f>
        <v>Green Street West</v>
      </c>
      <c r="R466" s="91" t="str">
        <f>Dashboard!A475</f>
        <v>Newham</v>
      </c>
    </row>
    <row r="467" spans="1:18">
      <c r="A467" s="87">
        <v>463</v>
      </c>
      <c r="B467" s="97">
        <f>LARGE(Dashboard!J$14:J$638,A467)</f>
        <v>-2.14001240445814</v>
      </c>
      <c r="C467" s="89" t="str">
        <f ca="1">VLOOKUP($B467,$P:Q,2,FALSE)</f>
        <v>St Helier</v>
      </c>
      <c r="D467" s="89" t="str">
        <f ca="1">VLOOKUP($B467,$P:R,3,FALSE)</f>
        <v>Sutton</v>
      </c>
      <c r="P467" s="106">
        <f>Dashboard!J476</f>
        <v>-6.75815872379691</v>
      </c>
      <c r="Q467" s="91" t="str">
        <f>Dashboard!C476</f>
        <v>Little Ilford</v>
      </c>
      <c r="R467" s="91" t="str">
        <f>Dashboard!A476</f>
        <v>Newham</v>
      </c>
    </row>
    <row r="468" spans="1:18">
      <c r="A468" s="98">
        <v>464</v>
      </c>
      <c r="B468" s="99">
        <f>LARGE(Dashboard!J$14:J$638,A468)</f>
        <v>-2.20807013316384</v>
      </c>
      <c r="C468" s="100" t="str">
        <f ca="1">VLOOKUP($B468,$P:Q,2,FALSE)</f>
        <v>Enfield Lock</v>
      </c>
      <c r="D468" s="100" t="str">
        <f ca="1">VLOOKUP($B468,$P:R,3,FALSE)</f>
        <v>Enfield</v>
      </c>
      <c r="P468" s="106">
        <f>Dashboard!J477</f>
        <v>-4.49268457497844</v>
      </c>
      <c r="Q468" s="91" t="str">
        <f>Dashboard!C477</f>
        <v>Manor Park</v>
      </c>
      <c r="R468" s="91" t="str">
        <f>Dashboard!A477</f>
        <v>Newham</v>
      </c>
    </row>
    <row r="469" spans="1:18">
      <c r="A469" s="87">
        <v>465</v>
      </c>
      <c r="B469" s="97">
        <f>LARGE(Dashboard!J$14:J$638,A469)</f>
        <v>-2.22043922025335</v>
      </c>
      <c r="C469" s="89" t="str">
        <f ca="1">VLOOKUP($B469,$P:Q,2,FALSE)</f>
        <v>Middle Park and Sutcliffe</v>
      </c>
      <c r="D469" s="89" t="str">
        <f ca="1">VLOOKUP($B469,$P:R,3,FALSE)</f>
        <v>Greenwich</v>
      </c>
      <c r="P469" s="106">
        <f>Dashboard!J478</f>
        <v>-3.86595914676846</v>
      </c>
      <c r="Q469" s="91" t="str">
        <f>Dashboard!C478</f>
        <v>Plaistow North</v>
      </c>
      <c r="R469" s="91" t="str">
        <f>Dashboard!A478</f>
        <v>Newham</v>
      </c>
    </row>
    <row r="470" spans="1:18">
      <c r="A470" s="98">
        <v>466</v>
      </c>
      <c r="B470" s="99">
        <f>LARGE(Dashboard!J$14:J$638,A470)</f>
        <v>-2.29664938444025</v>
      </c>
      <c r="C470" s="100" t="str">
        <f ca="1">VLOOKUP($B470,$P:Q,2,FALSE)</f>
        <v>Harringay</v>
      </c>
      <c r="D470" s="100" t="str">
        <f ca="1">VLOOKUP($B470,$P:R,3,FALSE)</f>
        <v>Haringey</v>
      </c>
      <c r="P470" s="106">
        <f>Dashboard!J479</f>
        <v>-5.76450471841547</v>
      </c>
      <c r="Q470" s="91" t="str">
        <f>Dashboard!C479</f>
        <v>Plaistow South</v>
      </c>
      <c r="R470" s="91" t="str">
        <f>Dashboard!A479</f>
        <v>Newham</v>
      </c>
    </row>
    <row r="471" spans="1:18">
      <c r="A471" s="87">
        <v>467</v>
      </c>
      <c r="B471" s="97">
        <f>LARGE(Dashboard!J$14:J$638,A471)</f>
        <v>-2.29678746247936</v>
      </c>
      <c r="C471" s="89" t="str">
        <f ca="1">VLOOKUP($B471,$P:Q,2,FALSE)</f>
        <v>Northolt West End</v>
      </c>
      <c r="D471" s="89" t="str">
        <f ca="1">VLOOKUP($B471,$P:R,3,FALSE)</f>
        <v>Ealing</v>
      </c>
      <c r="P471" s="106">
        <f>Dashboard!J480</f>
        <v>6.60476937617787</v>
      </c>
      <c r="Q471" s="91" t="str">
        <f>Dashboard!C480</f>
        <v>Royal Docks</v>
      </c>
      <c r="R471" s="91" t="str">
        <f>Dashboard!A480</f>
        <v>Newham</v>
      </c>
    </row>
    <row r="472" spans="1:18">
      <c r="A472" s="98">
        <v>468</v>
      </c>
      <c r="B472" s="99">
        <f>LARGE(Dashboard!J$14:J$638,A472)</f>
        <v>-2.32029362997655</v>
      </c>
      <c r="C472" s="100" t="str">
        <f ca="1">VLOOKUP($B472,$P:Q,2,FALSE)</f>
        <v>Clementswood</v>
      </c>
      <c r="D472" s="100" t="str">
        <f ca="1">VLOOKUP($B472,$P:R,3,FALSE)</f>
        <v>Redbridge</v>
      </c>
      <c r="P472" s="106">
        <f>Dashboard!J481</f>
        <v>-0.938228560787134</v>
      </c>
      <c r="Q472" s="91" t="str">
        <f>Dashboard!C481</f>
        <v>Stratford and New Town</v>
      </c>
      <c r="R472" s="91" t="str">
        <f>Dashboard!A481</f>
        <v>Newham</v>
      </c>
    </row>
    <row r="473" spans="1:18">
      <c r="A473" s="87">
        <v>469</v>
      </c>
      <c r="B473" s="97">
        <f>LARGE(Dashboard!J$14:J$638,A473)</f>
        <v>-2.34081793200335</v>
      </c>
      <c r="C473" s="89" t="str">
        <f ca="1">VLOOKUP($B473,$P:Q,2,FALSE)</f>
        <v>Barnsbury</v>
      </c>
      <c r="D473" s="89" t="str">
        <f ca="1">VLOOKUP($B473,$P:R,3,FALSE)</f>
        <v>Islington</v>
      </c>
      <c r="P473" s="106">
        <f>Dashboard!J482</f>
        <v>-3.36761015230459</v>
      </c>
      <c r="Q473" s="91" t="str">
        <f>Dashboard!C482</f>
        <v>Wall End</v>
      </c>
      <c r="R473" s="91" t="str">
        <f>Dashboard!A482</f>
        <v>Newham</v>
      </c>
    </row>
    <row r="474" spans="1:18">
      <c r="A474" s="98">
        <v>470</v>
      </c>
      <c r="B474" s="99">
        <f>LARGE(Dashboard!J$14:J$638,A474)</f>
        <v>-2.3477431909198</v>
      </c>
      <c r="C474" s="100" t="str">
        <f ca="1">VLOOKUP($B474,$P:Q,2,FALSE)</f>
        <v>Hornsey</v>
      </c>
      <c r="D474" s="100" t="str">
        <f ca="1">VLOOKUP($B474,$P:R,3,FALSE)</f>
        <v>Haringey</v>
      </c>
      <c r="P474" s="106">
        <f>Dashboard!J483</f>
        <v>-3.70657482679626</v>
      </c>
      <c r="Q474" s="91" t="str">
        <f>Dashboard!C483</f>
        <v>West Ham</v>
      </c>
      <c r="R474" s="91" t="str">
        <f>Dashboard!A483</f>
        <v>Newham</v>
      </c>
    </row>
    <row r="475" spans="1:18">
      <c r="A475" s="87">
        <v>471</v>
      </c>
      <c r="B475" s="97">
        <f>LARGE(Dashboard!J$14:J$638,A475)</f>
        <v>-2.40500997310199</v>
      </c>
      <c r="C475" s="89" t="str">
        <f ca="1">VLOOKUP($B475,$P:Q,2,FALSE)</f>
        <v>Lewisham Central</v>
      </c>
      <c r="D475" s="89" t="str">
        <f ca="1">VLOOKUP($B475,$P:R,3,FALSE)</f>
        <v>Lewisham</v>
      </c>
      <c r="P475" s="106">
        <f>Dashboard!J484</f>
        <v>1.2743937506689</v>
      </c>
      <c r="Q475" s="91" t="str">
        <f>Dashboard!C484</f>
        <v>Aldborough</v>
      </c>
      <c r="R475" s="91" t="str">
        <f>Dashboard!A484</f>
        <v>Redbridge</v>
      </c>
    </row>
    <row r="476" spans="1:18">
      <c r="A476" s="98">
        <v>472</v>
      </c>
      <c r="B476" s="99">
        <f>LARGE(Dashboard!J$14:J$638,A476)</f>
        <v>-2.40715250232568</v>
      </c>
      <c r="C476" s="100" t="str">
        <f ca="1">VLOOKUP($B476,$P:Q,2,FALSE)</f>
        <v>Hainault</v>
      </c>
      <c r="D476" s="100" t="str">
        <f ca="1">VLOOKUP($B476,$P:R,3,FALSE)</f>
        <v>Redbridge</v>
      </c>
      <c r="P476" s="106">
        <f>Dashboard!J485</f>
        <v>4.49005112367662</v>
      </c>
      <c r="Q476" s="91" t="str">
        <f>Dashboard!C485</f>
        <v>Barkingside</v>
      </c>
      <c r="R476" s="91" t="str">
        <f>Dashboard!A485</f>
        <v>Redbridge</v>
      </c>
    </row>
    <row r="477" spans="1:18">
      <c r="A477" s="87">
        <v>473</v>
      </c>
      <c r="B477" s="97">
        <f>LARGE(Dashboard!J$14:J$638,A477)</f>
        <v>-2.41538437396096</v>
      </c>
      <c r="C477" s="89" t="str">
        <f ca="1">VLOOKUP($B477,$P:Q,2,FALSE)</f>
        <v>Streatham Hill</v>
      </c>
      <c r="D477" s="89" t="str">
        <f ca="1">VLOOKUP($B477,$P:R,3,FALSE)</f>
        <v>Lambeth</v>
      </c>
      <c r="P477" s="106">
        <f>Dashboard!J486</f>
        <v>4.83894880742453</v>
      </c>
      <c r="Q477" s="91" t="str">
        <f>Dashboard!C486</f>
        <v>Bridge</v>
      </c>
      <c r="R477" s="91" t="str">
        <f>Dashboard!A486</f>
        <v>Redbridge</v>
      </c>
    </row>
    <row r="478" spans="1:18">
      <c r="A478" s="98">
        <v>474</v>
      </c>
      <c r="B478" s="99">
        <f>LARGE(Dashboard!J$14:J$638,A478)</f>
        <v>-2.41707844502176</v>
      </c>
      <c r="C478" s="100" t="str">
        <f ca="1">VLOOKUP($B478,$P:Q,2,FALSE)</f>
        <v>Bounds Green</v>
      </c>
      <c r="D478" s="100" t="str">
        <f ca="1">VLOOKUP($B478,$P:R,3,FALSE)</f>
        <v>Haringey</v>
      </c>
      <c r="P478" s="106">
        <f>Dashboard!J487</f>
        <v>3.46677500093997</v>
      </c>
      <c r="Q478" s="91" t="str">
        <f>Dashboard!C487</f>
        <v>Chadwell</v>
      </c>
      <c r="R478" s="91" t="str">
        <f>Dashboard!A487</f>
        <v>Redbridge</v>
      </c>
    </row>
    <row r="479" spans="1:18">
      <c r="A479" s="87">
        <v>475</v>
      </c>
      <c r="B479" s="97">
        <f>LARGE(Dashboard!J$14:J$638,A479)</f>
        <v>-2.42503036645327</v>
      </c>
      <c r="C479" s="89" t="str">
        <f ca="1">VLOOKUP($B479,$P:Q,2,FALSE)</f>
        <v>Bow East</v>
      </c>
      <c r="D479" s="89" t="str">
        <f ca="1">VLOOKUP($B479,$P:R,3,FALSE)</f>
        <v>Tower Hamlets</v>
      </c>
      <c r="P479" s="106">
        <f>Dashboard!J488</f>
        <v>8.76609492910194</v>
      </c>
      <c r="Q479" s="91" t="str">
        <f>Dashboard!C488</f>
        <v>Church End</v>
      </c>
      <c r="R479" s="91" t="str">
        <f>Dashboard!A488</f>
        <v>Redbridge</v>
      </c>
    </row>
    <row r="480" spans="1:18">
      <c r="A480" s="98">
        <v>476</v>
      </c>
      <c r="B480" s="99">
        <f>LARGE(Dashboard!J$14:J$638,A480)</f>
        <v>-2.43091173259074</v>
      </c>
      <c r="C480" s="100" t="str">
        <f ca="1">VLOOKUP($B480,$P:Q,2,FALSE)</f>
        <v>Thames</v>
      </c>
      <c r="D480" s="100" t="str">
        <f ca="1">VLOOKUP($B480,$P:R,3,FALSE)</f>
        <v>Barking and Dagenham</v>
      </c>
      <c r="P480" s="106">
        <f>Dashboard!J489</f>
        <v>6.03924175705497</v>
      </c>
      <c r="Q480" s="91" t="str">
        <f>Dashboard!C489</f>
        <v>Clayhall</v>
      </c>
      <c r="R480" s="91" t="str">
        <f>Dashboard!A489</f>
        <v>Redbridge</v>
      </c>
    </row>
    <row r="481" spans="1:18">
      <c r="A481" s="87">
        <v>477</v>
      </c>
      <c r="B481" s="97">
        <f>LARGE(Dashboard!J$14:J$638,A481)</f>
        <v>-2.43193968078147</v>
      </c>
      <c r="C481" s="89" t="str">
        <f ca="1">VLOOKUP($B481,$P:Q,2,FALSE)</f>
        <v>The Lane</v>
      </c>
      <c r="D481" s="89" t="str">
        <f ca="1">VLOOKUP($B481,$P:R,3,FALSE)</f>
        <v>Southwark</v>
      </c>
      <c r="P481" s="106">
        <f>Dashboard!J490</f>
        <v>-2.32029362997655</v>
      </c>
      <c r="Q481" s="91" t="str">
        <f>Dashboard!C490</f>
        <v>Clementswood</v>
      </c>
      <c r="R481" s="91" t="str">
        <f>Dashboard!A490</f>
        <v>Redbridge</v>
      </c>
    </row>
    <row r="482" spans="1:18">
      <c r="A482" s="98">
        <v>478</v>
      </c>
      <c r="B482" s="99">
        <f>LARGE(Dashboard!J$14:J$638,A482)</f>
        <v>-2.47122753023697</v>
      </c>
      <c r="C482" s="100" t="str">
        <f ca="1">VLOOKUP($B482,$P:Q,2,FALSE)</f>
        <v>Weavers</v>
      </c>
      <c r="D482" s="100" t="str">
        <f ca="1">VLOOKUP($B482,$P:R,3,FALSE)</f>
        <v>Tower Hamlets</v>
      </c>
      <c r="P482" s="106">
        <f>Dashboard!J491</f>
        <v>2.49192620750136</v>
      </c>
      <c r="Q482" s="91" t="str">
        <f>Dashboard!C491</f>
        <v>Cranbrook</v>
      </c>
      <c r="R482" s="91" t="str">
        <f>Dashboard!A491</f>
        <v>Redbridge</v>
      </c>
    </row>
    <row r="483" spans="1:18">
      <c r="A483" s="87">
        <v>479</v>
      </c>
      <c r="B483" s="97">
        <f>LARGE(Dashboard!J$14:J$638,A483)</f>
        <v>-2.51032831758431</v>
      </c>
      <c r="C483" s="89" t="str">
        <f ca="1">VLOOKUP($B483,$P:Q,2,FALSE)</f>
        <v>Wormholt and White City</v>
      </c>
      <c r="D483" s="89" t="str">
        <f ca="1">VLOOKUP($B483,$P:R,3,FALSE)</f>
        <v>Hammersmith and Fulham</v>
      </c>
      <c r="P483" s="106">
        <f>Dashboard!J492</f>
        <v>2.80750892242215</v>
      </c>
      <c r="Q483" s="91" t="str">
        <f>Dashboard!C492</f>
        <v>Fairlop</v>
      </c>
      <c r="R483" s="91" t="str">
        <f>Dashboard!A492</f>
        <v>Redbridge</v>
      </c>
    </row>
    <row r="484" spans="1:18">
      <c r="A484" s="98">
        <v>480</v>
      </c>
      <c r="B484" s="99">
        <f>LARGE(Dashboard!J$14:J$638,A484)</f>
        <v>-2.52598726194722</v>
      </c>
      <c r="C484" s="100" t="str">
        <f ca="1">VLOOKUP($B484,$P:Q,2,FALSE)</f>
        <v>Caledonian</v>
      </c>
      <c r="D484" s="100" t="str">
        <f ca="1">VLOOKUP($B484,$P:R,3,FALSE)</f>
        <v>Islington</v>
      </c>
      <c r="P484" s="106">
        <f>Dashboard!J493</f>
        <v>1.89337153256295</v>
      </c>
      <c r="Q484" s="91" t="str">
        <f>Dashboard!C493</f>
        <v>Fullwell</v>
      </c>
      <c r="R484" s="91" t="str">
        <f>Dashboard!A493</f>
        <v>Redbridge</v>
      </c>
    </row>
    <row r="485" spans="1:18">
      <c r="A485" s="87">
        <v>481</v>
      </c>
      <c r="B485" s="97">
        <f>LARGE(Dashboard!J$14:J$638,A485)</f>
        <v>-2.5293223452058</v>
      </c>
      <c r="C485" s="89" t="str">
        <f ca="1">VLOOKUP($B485,$P:Q,2,FALSE)</f>
        <v>Waddon</v>
      </c>
      <c r="D485" s="89" t="str">
        <f ca="1">VLOOKUP($B485,$P:R,3,FALSE)</f>
        <v>Croydon</v>
      </c>
      <c r="P485" s="106">
        <f>Dashboard!J494</f>
        <v>0.887106544317074</v>
      </c>
      <c r="Q485" s="91" t="str">
        <f>Dashboard!C494</f>
        <v>Goodmayes</v>
      </c>
      <c r="R485" s="91" t="str">
        <f>Dashboard!A494</f>
        <v>Redbridge</v>
      </c>
    </row>
    <row r="486" spans="1:18">
      <c r="A486" s="98">
        <v>482</v>
      </c>
      <c r="B486" s="99">
        <f>LARGE(Dashboard!J$14:J$638,A486)</f>
        <v>-2.58298118517488</v>
      </c>
      <c r="C486" s="100" t="str">
        <f ca="1">VLOOKUP($B486,$P:Q,2,FALSE)</f>
        <v>Loxford</v>
      </c>
      <c r="D486" s="100" t="str">
        <f ca="1">VLOOKUP($B486,$P:R,3,FALSE)</f>
        <v>Redbridge</v>
      </c>
      <c r="P486" s="106">
        <f>Dashboard!J495</f>
        <v>-2.40715250232568</v>
      </c>
      <c r="Q486" s="91" t="str">
        <f>Dashboard!C495</f>
        <v>Hainault</v>
      </c>
      <c r="R486" s="91" t="str">
        <f>Dashboard!A495</f>
        <v>Redbridge</v>
      </c>
    </row>
    <row r="487" spans="1:18">
      <c r="A487" s="87">
        <v>483</v>
      </c>
      <c r="B487" s="97">
        <f>LARGE(Dashboard!J$14:J$638,A487)</f>
        <v>-2.60629970195463</v>
      </c>
      <c r="C487" s="89" t="str">
        <f ca="1">VLOOKUP($B487,$P:Q,2,FALSE)</f>
        <v>Forest Gate North</v>
      </c>
      <c r="D487" s="89" t="str">
        <f ca="1">VLOOKUP($B487,$P:R,3,FALSE)</f>
        <v>Newham</v>
      </c>
      <c r="P487" s="106">
        <f>Dashboard!J496</f>
        <v>-2.58298118517488</v>
      </c>
      <c r="Q487" s="91" t="str">
        <f>Dashboard!C496</f>
        <v>Loxford</v>
      </c>
      <c r="R487" s="91" t="str">
        <f>Dashboard!A496</f>
        <v>Redbridge</v>
      </c>
    </row>
    <row r="488" spans="1:18">
      <c r="A488" s="98">
        <v>484</v>
      </c>
      <c r="B488" s="99">
        <f>LARGE(Dashboard!J$14:J$638,A488)</f>
        <v>-2.68610272430917</v>
      </c>
      <c r="C488" s="100" t="str">
        <f ca="1">VLOOKUP($B488,$P:Q,2,FALSE)</f>
        <v>Seven Sisters</v>
      </c>
      <c r="D488" s="100" t="str">
        <f ca="1">VLOOKUP($B488,$P:R,3,FALSE)</f>
        <v>Haringey</v>
      </c>
      <c r="P488" s="106">
        <f>Dashboard!J497</f>
        <v>0.387759610190943</v>
      </c>
      <c r="Q488" s="91" t="str">
        <f>Dashboard!C497</f>
        <v>Mayfield</v>
      </c>
      <c r="R488" s="91" t="str">
        <f>Dashboard!A497</f>
        <v>Redbridge</v>
      </c>
    </row>
    <row r="489" spans="1:18">
      <c r="A489" s="87">
        <v>485</v>
      </c>
      <c r="B489" s="97">
        <f>LARGE(Dashboard!J$14:J$638,A489)</f>
        <v>-2.73589751822052</v>
      </c>
      <c r="C489" s="89" t="str">
        <f ca="1">VLOOKUP($B489,$P:Q,2,FALSE)</f>
        <v>Fulham Broadway</v>
      </c>
      <c r="D489" s="89" t="str">
        <f ca="1">VLOOKUP($B489,$P:R,3,FALSE)</f>
        <v>Hammersmith and Fulham</v>
      </c>
      <c r="P489" s="106">
        <f>Dashboard!J498</f>
        <v>9.89186451326248</v>
      </c>
      <c r="Q489" s="91" t="str">
        <f>Dashboard!C498</f>
        <v>Monkhams</v>
      </c>
      <c r="R489" s="91" t="str">
        <f>Dashboard!A498</f>
        <v>Redbridge</v>
      </c>
    </row>
    <row r="490" spans="1:18">
      <c r="A490" s="98">
        <v>486</v>
      </c>
      <c r="B490" s="99">
        <f>LARGE(Dashboard!J$14:J$638,A490)</f>
        <v>-2.82361911877504</v>
      </c>
      <c r="C490" s="100" t="str">
        <f ca="1">VLOOKUP($B490,$P:Q,2,FALSE)</f>
        <v>Green Street East</v>
      </c>
      <c r="D490" s="100" t="str">
        <f ca="1">VLOOKUP($B490,$P:R,3,FALSE)</f>
        <v>Newham</v>
      </c>
      <c r="P490" s="106">
        <f>Dashboard!J499</f>
        <v>1.12068592024144</v>
      </c>
      <c r="Q490" s="91" t="str">
        <f>Dashboard!C499</f>
        <v>Newbury</v>
      </c>
      <c r="R490" s="91" t="str">
        <f>Dashboard!A499</f>
        <v>Redbridge</v>
      </c>
    </row>
    <row r="491" spans="1:18">
      <c r="A491" s="87">
        <v>487</v>
      </c>
      <c r="B491" s="97">
        <f>LARGE(Dashboard!J$14:J$638,A491)</f>
        <v>-2.82780528243347</v>
      </c>
      <c r="C491" s="89" t="str">
        <f ca="1">VLOOKUP($B491,$P:Q,2,FALSE)</f>
        <v>Clerkenwell</v>
      </c>
      <c r="D491" s="89" t="str">
        <f ca="1">VLOOKUP($B491,$P:R,3,FALSE)</f>
        <v>Islington</v>
      </c>
      <c r="P491" s="106">
        <f>Dashboard!J500</f>
        <v>2.7885416996665</v>
      </c>
      <c r="Q491" s="91" t="str">
        <f>Dashboard!C500</f>
        <v>Roding</v>
      </c>
      <c r="R491" s="91" t="str">
        <f>Dashboard!A500</f>
        <v>Redbridge</v>
      </c>
    </row>
    <row r="492" spans="1:18">
      <c r="A492" s="98">
        <v>488</v>
      </c>
      <c r="B492" s="99">
        <f>LARGE(Dashboard!J$14:J$638,A492)</f>
        <v>-2.85471765407133</v>
      </c>
      <c r="C492" s="100" t="str">
        <f ca="1">VLOOKUP($B492,$P:Q,2,FALSE)</f>
        <v>St Peter's</v>
      </c>
      <c r="D492" s="100" t="str">
        <f ca="1">VLOOKUP($B492,$P:R,3,FALSE)</f>
        <v>Islington</v>
      </c>
      <c r="P492" s="106">
        <f>Dashboard!J501</f>
        <v>-2.10636034716237</v>
      </c>
      <c r="Q492" s="91" t="str">
        <f>Dashboard!C501</f>
        <v>Seven Kings</v>
      </c>
      <c r="R492" s="91" t="str">
        <f>Dashboard!A501</f>
        <v>Redbridge</v>
      </c>
    </row>
    <row r="493" spans="1:18">
      <c r="A493" s="87">
        <v>489</v>
      </c>
      <c r="B493" s="97">
        <f>LARGE(Dashboard!J$14:J$638,A493)</f>
        <v>-2.92032515227372</v>
      </c>
      <c r="C493" s="89" t="str">
        <f ca="1">VLOOKUP($B493,$P:Q,2,FALSE)</f>
        <v>Latchmere</v>
      </c>
      <c r="D493" s="89" t="str">
        <f ca="1">VLOOKUP($B493,$P:R,3,FALSE)</f>
        <v>Wandsworth</v>
      </c>
      <c r="P493" s="106">
        <f>Dashboard!J502</f>
        <v>6.20252207182291</v>
      </c>
      <c r="Q493" s="91" t="str">
        <f>Dashboard!C502</f>
        <v>Snaresbrook</v>
      </c>
      <c r="R493" s="91" t="str">
        <f>Dashboard!A502</f>
        <v>Redbridge</v>
      </c>
    </row>
    <row r="494" spans="1:18">
      <c r="A494" s="98">
        <v>490</v>
      </c>
      <c r="B494" s="99">
        <f>LARGE(Dashboard!J$14:J$638,A494)</f>
        <v>-2.94469011676834</v>
      </c>
      <c r="C494" s="100" t="str">
        <f ca="1">VLOOKUP($B494,$P:Q,2,FALSE)</f>
        <v>Tulse Hill</v>
      </c>
      <c r="D494" s="100" t="str">
        <f ca="1">VLOOKUP($B494,$P:R,3,FALSE)</f>
        <v>Lambeth</v>
      </c>
      <c r="P494" s="106">
        <f>Dashboard!J503</f>
        <v>-3.03296408967825</v>
      </c>
      <c r="Q494" s="91" t="str">
        <f>Dashboard!C503</f>
        <v>Valentines</v>
      </c>
      <c r="R494" s="91" t="str">
        <f>Dashboard!A503</f>
        <v>Redbridge</v>
      </c>
    </row>
    <row r="495" spans="1:18">
      <c r="A495" s="87">
        <v>491</v>
      </c>
      <c r="B495" s="97">
        <f>LARGE(Dashboard!J$14:J$638,A495)</f>
        <v>-2.97064470281402</v>
      </c>
      <c r="C495" s="89" t="str">
        <f ca="1">VLOOKUP($B495,$P:Q,2,FALSE)</f>
        <v>St Helier</v>
      </c>
      <c r="D495" s="89" t="str">
        <f ca="1">VLOOKUP($B495,$P:R,3,FALSE)</f>
        <v>Merton</v>
      </c>
      <c r="P495" s="106">
        <f>Dashboard!J504</f>
        <v>7.43450404813117</v>
      </c>
      <c r="Q495" s="91" t="str">
        <f>Dashboard!C504</f>
        <v>Wanstead</v>
      </c>
      <c r="R495" s="91" t="str">
        <f>Dashboard!A504</f>
        <v>Redbridge</v>
      </c>
    </row>
    <row r="496" spans="1:18">
      <c r="A496" s="98">
        <v>492</v>
      </c>
      <c r="B496" s="99">
        <f>LARGE(Dashboard!J$14:J$638,A496)</f>
        <v>-2.99115768440465</v>
      </c>
      <c r="C496" s="100" t="str">
        <f ca="1">VLOOKUP($B496,$P:Q,2,FALSE)</f>
        <v>Becontree</v>
      </c>
      <c r="D496" s="100" t="str">
        <f ca="1">VLOOKUP($B496,$P:R,3,FALSE)</f>
        <v>Barking and Dagenham</v>
      </c>
      <c r="P496" s="106">
        <f>Dashboard!J505</f>
        <v>11.1936600495706</v>
      </c>
      <c r="Q496" s="91" t="str">
        <f>Dashboard!C505</f>
        <v>Barnes</v>
      </c>
      <c r="R496" s="91" t="str">
        <f>Dashboard!A505</f>
        <v>Richmond upon Thames</v>
      </c>
    </row>
    <row r="497" spans="1:18">
      <c r="A497" s="87">
        <v>493</v>
      </c>
      <c r="B497" s="97">
        <f>LARGE(Dashboard!J$14:J$638,A497)</f>
        <v>-2.99633480910972</v>
      </c>
      <c r="C497" s="89" t="str">
        <f ca="1">VLOOKUP($B497,$P:Q,2,FALSE)</f>
        <v>Jubilee</v>
      </c>
      <c r="D497" s="89" t="str">
        <f ca="1">VLOOKUP($B497,$P:R,3,FALSE)</f>
        <v>Enfield</v>
      </c>
      <c r="P497" s="106">
        <f>Dashboard!J506</f>
        <v>11.4317116821834</v>
      </c>
      <c r="Q497" s="91" t="str">
        <f>Dashboard!C506</f>
        <v>East Sheen</v>
      </c>
      <c r="R497" s="91" t="str">
        <f>Dashboard!A506</f>
        <v>Richmond upon Thames</v>
      </c>
    </row>
    <row r="498" spans="1:18">
      <c r="A498" s="98">
        <v>494</v>
      </c>
      <c r="B498" s="99">
        <f>LARGE(Dashboard!J$14:J$638,A498)</f>
        <v>-3.03296408967825</v>
      </c>
      <c r="C498" s="100" t="str">
        <f ca="1">VLOOKUP($B498,$P:Q,2,FALSE)</f>
        <v>Valentines</v>
      </c>
      <c r="D498" s="100" t="str">
        <f ca="1">VLOOKUP($B498,$P:R,3,FALSE)</f>
        <v>Redbridge</v>
      </c>
      <c r="P498" s="106">
        <f>Dashboard!J507</f>
        <v>8.58452522920993</v>
      </c>
      <c r="Q498" s="91" t="str">
        <f>Dashboard!C507</f>
        <v>Fulwell and Hampton Hill</v>
      </c>
      <c r="R498" s="91" t="str">
        <f>Dashboard!A507</f>
        <v>Richmond upon Thames</v>
      </c>
    </row>
    <row r="499" spans="1:18">
      <c r="A499" s="87">
        <v>495</v>
      </c>
      <c r="B499" s="97">
        <f>LARGE(Dashboard!J$14:J$638,A499)</f>
        <v>-3.05924411652782</v>
      </c>
      <c r="C499" s="89" t="str">
        <f ca="1">VLOOKUP($B499,$P:Q,2,FALSE)</f>
        <v>St Ann's</v>
      </c>
      <c r="D499" s="89" t="str">
        <f ca="1">VLOOKUP($B499,$P:R,3,FALSE)</f>
        <v>Haringey</v>
      </c>
      <c r="P499" s="106">
        <f>Dashboard!J508</f>
        <v>5.88944649529541</v>
      </c>
      <c r="Q499" s="91" t="str">
        <f>Dashboard!C508</f>
        <v>Ham, Petersham and Richmond Riverside</v>
      </c>
      <c r="R499" s="91" t="str">
        <f>Dashboard!A508</f>
        <v>Richmond upon Thames</v>
      </c>
    </row>
    <row r="500" spans="1:18">
      <c r="A500" s="98">
        <v>496</v>
      </c>
      <c r="B500" s="99">
        <f>LARGE(Dashboard!J$14:J$638,A500)</f>
        <v>-3.05988209655667</v>
      </c>
      <c r="C500" s="100" t="str">
        <f ca="1">VLOOKUP($B500,$P:Q,2,FALSE)</f>
        <v>Turkey Street</v>
      </c>
      <c r="D500" s="100" t="str">
        <f ca="1">VLOOKUP($B500,$P:R,3,FALSE)</f>
        <v>Enfield</v>
      </c>
      <c r="P500" s="106">
        <f>Dashboard!J509</f>
        <v>9.69284986622507</v>
      </c>
      <c r="Q500" s="91" t="str">
        <f>Dashboard!C509</f>
        <v>Hampton</v>
      </c>
      <c r="R500" s="91" t="str">
        <f>Dashboard!A509</f>
        <v>Richmond upon Thames</v>
      </c>
    </row>
    <row r="501" spans="1:18">
      <c r="A501" s="87">
        <v>497</v>
      </c>
      <c r="B501" s="97">
        <f>LARGE(Dashboard!J$14:J$638,A501)</f>
        <v>-3.0927571937432</v>
      </c>
      <c r="C501" s="89" t="str">
        <f ca="1">VLOOKUP($B501,$P:Q,2,FALSE)</f>
        <v>Downham</v>
      </c>
      <c r="D501" s="89" t="str">
        <f ca="1">VLOOKUP($B501,$P:R,3,FALSE)</f>
        <v>Lewisham</v>
      </c>
      <c r="P501" s="106">
        <f>Dashboard!J510</f>
        <v>10.4904785319308</v>
      </c>
      <c r="Q501" s="91" t="str">
        <f>Dashboard!C510</f>
        <v>Hampton North</v>
      </c>
      <c r="R501" s="91" t="str">
        <f>Dashboard!A510</f>
        <v>Richmond upon Thames</v>
      </c>
    </row>
    <row r="502" spans="1:18">
      <c r="A502" s="98">
        <v>498</v>
      </c>
      <c r="B502" s="99">
        <f>LARGE(Dashboard!J$14:J$638,A502)</f>
        <v>-3.09314295536475</v>
      </c>
      <c r="C502" s="100" t="str">
        <f ca="1">VLOOKUP($B502,$P:Q,2,FALSE)</f>
        <v>Dalston</v>
      </c>
      <c r="D502" s="100" t="str">
        <f ca="1">VLOOKUP($B502,$P:R,3,FALSE)</f>
        <v>Hackney</v>
      </c>
      <c r="P502" s="106">
        <f>Dashboard!J511</f>
        <v>11.46542340015</v>
      </c>
      <c r="Q502" s="91" t="str">
        <f>Dashboard!C511</f>
        <v>Hampton Wick</v>
      </c>
      <c r="R502" s="91" t="str">
        <f>Dashboard!A511</f>
        <v>Richmond upon Thames</v>
      </c>
    </row>
    <row r="503" spans="1:18">
      <c r="A503" s="87">
        <v>499</v>
      </c>
      <c r="B503" s="97">
        <f>LARGE(Dashboard!J$14:J$638,A503)</f>
        <v>-3.12088795902459</v>
      </c>
      <c r="C503" s="89" t="str">
        <f ca="1">VLOOKUP($B503,$P:Q,2,FALSE)</f>
        <v>North End</v>
      </c>
      <c r="D503" s="89" t="str">
        <f ca="1">VLOOKUP($B503,$P:R,3,FALSE)</f>
        <v>Hammersmith and Fulham</v>
      </c>
      <c r="P503" s="106">
        <f>Dashboard!J512</f>
        <v>3.04672180609344</v>
      </c>
      <c r="Q503" s="91" t="str">
        <f>Dashboard!C512</f>
        <v>Heathfield</v>
      </c>
      <c r="R503" s="91" t="str">
        <f>Dashboard!A512</f>
        <v>Richmond upon Thames</v>
      </c>
    </row>
    <row r="504" spans="1:18">
      <c r="A504" s="98">
        <v>500</v>
      </c>
      <c r="B504" s="99">
        <f>LARGE(Dashboard!J$14:J$638,A504)</f>
        <v>-3.19177482224001</v>
      </c>
      <c r="C504" s="100" t="str">
        <f ca="1">VLOOKUP($B504,$P:Q,2,FALSE)</f>
        <v>Crystal Palace</v>
      </c>
      <c r="D504" s="100" t="str">
        <f ca="1">VLOOKUP($B504,$P:R,3,FALSE)</f>
        <v>Bromley</v>
      </c>
      <c r="P504" s="106">
        <f>Dashboard!J513</f>
        <v>9.90686000527151</v>
      </c>
      <c r="Q504" s="91" t="str">
        <f>Dashboard!C513</f>
        <v>Kew</v>
      </c>
      <c r="R504" s="91" t="str">
        <f>Dashboard!A513</f>
        <v>Richmond upon Thames</v>
      </c>
    </row>
    <row r="505" spans="1:18">
      <c r="A505" s="87">
        <v>501</v>
      </c>
      <c r="B505" s="97">
        <f>LARGE(Dashboard!J$14:J$638,A505)</f>
        <v>-3.2142554118244</v>
      </c>
      <c r="C505" s="89" t="str">
        <f ca="1">VLOOKUP($B505,$P:Q,2,FALSE)</f>
        <v>Roehampton</v>
      </c>
      <c r="D505" s="89" t="str">
        <f ca="1">VLOOKUP($B505,$P:R,3,FALSE)</f>
        <v>Wandsworth</v>
      </c>
      <c r="P505" s="106">
        <f>Dashboard!J514</f>
        <v>8.65826461952413</v>
      </c>
      <c r="Q505" s="91" t="str">
        <f>Dashboard!C514</f>
        <v>Mortlake and Barnes Common</v>
      </c>
      <c r="R505" s="91" t="str">
        <f>Dashboard!A514</f>
        <v>Richmond upon Thames</v>
      </c>
    </row>
    <row r="506" spans="1:18">
      <c r="A506" s="98">
        <v>502</v>
      </c>
      <c r="B506" s="99">
        <f>LARGE(Dashboard!J$14:J$638,A506)</f>
        <v>-3.21978841917818</v>
      </c>
      <c r="C506" s="100" t="str">
        <f ca="1">VLOOKUP($B506,$P:Q,2,FALSE)</f>
        <v>Norwood Green</v>
      </c>
      <c r="D506" s="100" t="str">
        <f ca="1">VLOOKUP($B506,$P:R,3,FALSE)</f>
        <v>Ealing</v>
      </c>
      <c r="P506" s="106">
        <f>Dashboard!J515</f>
        <v>7.59272858440573</v>
      </c>
      <c r="Q506" s="91" t="str">
        <f>Dashboard!C515</f>
        <v>North Richmond</v>
      </c>
      <c r="R506" s="91" t="str">
        <f>Dashboard!A515</f>
        <v>Richmond upon Thames</v>
      </c>
    </row>
    <row r="507" spans="1:18">
      <c r="A507" s="87">
        <v>503</v>
      </c>
      <c r="B507" s="97">
        <f>LARGE(Dashboard!J$14:J$638,A507)</f>
        <v>-3.22298701787963</v>
      </c>
      <c r="C507" s="89" t="str">
        <f ca="1">VLOOKUP($B507,$P:Q,2,FALSE)</f>
        <v>Bow West</v>
      </c>
      <c r="D507" s="89" t="str">
        <f ca="1">VLOOKUP($B507,$P:R,3,FALSE)</f>
        <v>Tower Hamlets</v>
      </c>
      <c r="P507" s="106">
        <f>Dashboard!J516</f>
        <v>12.8124499411466</v>
      </c>
      <c r="Q507" s="91" t="str">
        <f>Dashboard!C516</f>
        <v>St Margarets and North Twickenham</v>
      </c>
      <c r="R507" s="91" t="str">
        <f>Dashboard!A516</f>
        <v>Richmond upon Thames</v>
      </c>
    </row>
    <row r="508" spans="1:18">
      <c r="A508" s="98">
        <v>504</v>
      </c>
      <c r="B508" s="99">
        <f>LARGE(Dashboard!J$14:J$638,A508)</f>
        <v>-3.22431578295145</v>
      </c>
      <c r="C508" s="100" t="str">
        <f ca="1">VLOOKUP($B508,$P:Q,2,FALSE)</f>
        <v>Whitechapel</v>
      </c>
      <c r="D508" s="100" t="str">
        <f ca="1">VLOOKUP($B508,$P:R,3,FALSE)</f>
        <v>Tower Hamlets</v>
      </c>
      <c r="P508" s="106">
        <f>Dashboard!J517</f>
        <v>11.910201974616</v>
      </c>
      <c r="Q508" s="91" t="str">
        <f>Dashboard!C517</f>
        <v>South Richmond</v>
      </c>
      <c r="R508" s="91" t="str">
        <f>Dashboard!A517</f>
        <v>Richmond upon Thames</v>
      </c>
    </row>
    <row r="509" spans="1:18">
      <c r="A509" s="87">
        <v>505</v>
      </c>
      <c r="B509" s="97">
        <f>LARGE(Dashboard!J$14:J$638,A509)</f>
        <v>-3.23521155550406</v>
      </c>
      <c r="C509" s="89" t="str">
        <f ca="1">VLOOKUP($B509,$P:Q,2,FALSE)</f>
        <v>Cann Hall</v>
      </c>
      <c r="D509" s="89" t="str">
        <f ca="1">VLOOKUP($B509,$P:R,3,FALSE)</f>
        <v>Waltham Forest</v>
      </c>
      <c r="P509" s="106">
        <f>Dashboard!J518</f>
        <v>11.130005822244</v>
      </c>
      <c r="Q509" s="91" t="str">
        <f>Dashboard!C518</f>
        <v>South Twickenham</v>
      </c>
      <c r="R509" s="91" t="str">
        <f>Dashboard!A518</f>
        <v>Richmond upon Thames</v>
      </c>
    </row>
    <row r="510" spans="1:18">
      <c r="A510" s="98">
        <v>506</v>
      </c>
      <c r="B510" s="99">
        <f>LARGE(Dashboard!J$14:J$638,A510)</f>
        <v>-3.2898540936221</v>
      </c>
      <c r="C510" s="100" t="str">
        <f ca="1">VLOOKUP($B510,$P:Q,2,FALSE)</f>
        <v>Springfield</v>
      </c>
      <c r="D510" s="100" t="str">
        <f ca="1">VLOOKUP($B510,$P:R,3,FALSE)</f>
        <v>Hackney</v>
      </c>
      <c r="P510" s="106">
        <f>Dashboard!J519</f>
        <v>11.3782863842845</v>
      </c>
      <c r="Q510" s="91" t="str">
        <f>Dashboard!C519</f>
        <v>Teddington</v>
      </c>
      <c r="R510" s="91" t="str">
        <f>Dashboard!A519</f>
        <v>Richmond upon Thames</v>
      </c>
    </row>
    <row r="511" spans="1:18">
      <c r="A511" s="87">
        <v>507</v>
      </c>
      <c r="B511" s="97">
        <f>LARGE(Dashboard!J$14:J$638,A511)</f>
        <v>-3.29036419194199</v>
      </c>
      <c r="C511" s="89" t="str">
        <f ca="1">VLOOKUP($B511,$P:Q,2,FALSE)</f>
        <v>Stockwell</v>
      </c>
      <c r="D511" s="89" t="str">
        <f ca="1">VLOOKUP($B511,$P:R,3,FALSE)</f>
        <v>Lambeth</v>
      </c>
      <c r="P511" s="106">
        <f>Dashboard!J520</f>
        <v>9.98127831535632</v>
      </c>
      <c r="Q511" s="91" t="str">
        <f>Dashboard!C520</f>
        <v>Twickenham Riverside</v>
      </c>
      <c r="R511" s="91" t="str">
        <f>Dashboard!A520</f>
        <v>Richmond upon Thames</v>
      </c>
    </row>
    <row r="512" spans="1:18">
      <c r="A512" s="98">
        <v>508</v>
      </c>
      <c r="B512" s="99">
        <f>LARGE(Dashboard!J$14:J$638,A512)</f>
        <v>-3.36534561092957</v>
      </c>
      <c r="C512" s="100" t="str">
        <f ca="1">VLOOKUP($B512,$P:Q,2,FALSE)</f>
        <v>Enfield Highway</v>
      </c>
      <c r="D512" s="100" t="str">
        <f ca="1">VLOOKUP($B512,$P:R,3,FALSE)</f>
        <v>Enfield</v>
      </c>
      <c r="P512" s="106">
        <f>Dashboard!J521</f>
        <v>7.85115177862533</v>
      </c>
      <c r="Q512" s="91" t="str">
        <f>Dashboard!C521</f>
        <v>West Twickenham</v>
      </c>
      <c r="R512" s="91" t="str">
        <f>Dashboard!A521</f>
        <v>Richmond upon Thames</v>
      </c>
    </row>
    <row r="513" spans="1:18">
      <c r="A513" s="87">
        <v>509</v>
      </c>
      <c r="B513" s="97">
        <f>LARGE(Dashboard!J$14:J$638,A513)</f>
        <v>-3.36761015230459</v>
      </c>
      <c r="C513" s="89" t="str">
        <f ca="1">VLOOKUP($B513,$P:Q,2,FALSE)</f>
        <v>Wall End</v>
      </c>
      <c r="D513" s="89" t="str">
        <f ca="1">VLOOKUP($B513,$P:R,3,FALSE)</f>
        <v>Newham</v>
      </c>
      <c r="P513" s="106">
        <f>Dashboard!J522</f>
        <v>8.83932645345277</v>
      </c>
      <c r="Q513" s="91" t="str">
        <f>Dashboard!C522</f>
        <v>Whitton</v>
      </c>
      <c r="R513" s="91" t="str">
        <f>Dashboard!A522</f>
        <v>Richmond upon Thames</v>
      </c>
    </row>
    <row r="514" spans="1:18">
      <c r="A514" s="98">
        <v>510</v>
      </c>
      <c r="B514" s="99">
        <f>LARGE(Dashboard!J$14:J$638,A514)</f>
        <v>-3.42012620028734</v>
      </c>
      <c r="C514" s="100" t="str">
        <f ca="1">VLOOKUP($B514,$P:Q,2,FALSE)</f>
        <v>Stoke Newington Central</v>
      </c>
      <c r="D514" s="100" t="str">
        <f ca="1">VLOOKUP($B514,$P:R,3,FALSE)</f>
        <v>Hackney</v>
      </c>
      <c r="P514" s="106">
        <f>Dashboard!J523</f>
        <v>-1.09757470459817</v>
      </c>
      <c r="Q514" s="91" t="str">
        <f>Dashboard!C523</f>
        <v>Brunswick Park</v>
      </c>
      <c r="R514" s="91" t="str">
        <f>Dashboard!A523</f>
        <v>Southwark</v>
      </c>
    </row>
    <row r="515" spans="1:18">
      <c r="A515" s="87">
        <v>511</v>
      </c>
      <c r="B515" s="97">
        <f>LARGE(Dashboard!J$14:J$638,A515)</f>
        <v>-3.43707040988552</v>
      </c>
      <c r="C515" s="89" t="str">
        <f ca="1">VLOOKUP($B515,$P:Q,2,FALSE)</f>
        <v>Bellingham</v>
      </c>
      <c r="D515" s="89" t="str">
        <f ca="1">VLOOKUP($B515,$P:R,3,FALSE)</f>
        <v>Lewisham</v>
      </c>
      <c r="P515" s="106">
        <f>Dashboard!J524</f>
        <v>-6.33798211062551</v>
      </c>
      <c r="Q515" s="91" t="str">
        <f>Dashboard!C524</f>
        <v>Camberwell Green</v>
      </c>
      <c r="R515" s="91" t="str">
        <f>Dashboard!A524</f>
        <v>Southwark</v>
      </c>
    </row>
    <row r="516" spans="1:18">
      <c r="A516" s="98">
        <v>512</v>
      </c>
      <c r="B516" s="99">
        <f>LARGE(Dashboard!J$14:J$638,A516)</f>
        <v>-3.48628782948421</v>
      </c>
      <c r="C516" s="100" t="str">
        <f ca="1">VLOOKUP($B516,$P:Q,2,FALSE)</f>
        <v>Thornton Heath</v>
      </c>
      <c r="D516" s="100" t="str">
        <f ca="1">VLOOKUP($B516,$P:R,3,FALSE)</f>
        <v>Croydon</v>
      </c>
      <c r="P516" s="106">
        <f>Dashboard!J525</f>
        <v>0.0532440901341278</v>
      </c>
      <c r="Q516" s="91" t="str">
        <f>Dashboard!C525</f>
        <v>Cathedrals</v>
      </c>
      <c r="R516" s="91" t="str">
        <f>Dashboard!A525</f>
        <v>Southwark</v>
      </c>
    </row>
    <row r="517" spans="1:18">
      <c r="A517" s="87">
        <v>513</v>
      </c>
      <c r="B517" s="97">
        <f>LARGE(Dashboard!J$14:J$638,A517)</f>
        <v>-3.5408865873141</v>
      </c>
      <c r="C517" s="89" t="str">
        <f ca="1">VLOOKUP($B517,$P:Q,2,FALSE)</f>
        <v>Forest</v>
      </c>
      <c r="D517" s="89" t="str">
        <f ca="1">VLOOKUP($B517,$P:R,3,FALSE)</f>
        <v>Waltham Forest</v>
      </c>
      <c r="P517" s="106">
        <f>Dashboard!J526</f>
        <v>1.7461723286748</v>
      </c>
      <c r="Q517" s="91" t="str">
        <f>Dashboard!C526</f>
        <v>Chaucer</v>
      </c>
      <c r="R517" s="91" t="str">
        <f>Dashboard!A526</f>
        <v>Southwark</v>
      </c>
    </row>
    <row r="518" spans="1:18">
      <c r="A518" s="98">
        <v>514</v>
      </c>
      <c r="B518" s="99">
        <f>LARGE(Dashboard!J$14:J$638,A518)</f>
        <v>-3.5797206618743</v>
      </c>
      <c r="C518" s="100" t="str">
        <f ca="1">VLOOKUP($B518,$P:Q,2,FALSE)</f>
        <v>Canning Town South</v>
      </c>
      <c r="D518" s="100" t="str">
        <f ca="1">VLOOKUP($B518,$P:R,3,FALSE)</f>
        <v>Newham</v>
      </c>
      <c r="P518" s="106">
        <f>Dashboard!J527</f>
        <v>2.48651780017331</v>
      </c>
      <c r="Q518" s="91" t="str">
        <f>Dashboard!C527</f>
        <v>College</v>
      </c>
      <c r="R518" s="91" t="str">
        <f>Dashboard!A527</f>
        <v>Southwark</v>
      </c>
    </row>
    <row r="519" spans="1:18">
      <c r="A519" s="87">
        <v>515</v>
      </c>
      <c r="B519" s="97">
        <f>LARGE(Dashboard!J$14:J$638,A519)</f>
        <v>-3.5823257318369</v>
      </c>
      <c r="C519" s="89" t="str">
        <f ca="1">VLOOKUP($B519,$P:Q,2,FALSE)</f>
        <v>Cathall</v>
      </c>
      <c r="D519" s="89" t="str">
        <f ca="1">VLOOKUP($B519,$P:R,3,FALSE)</f>
        <v>Waltham Forest</v>
      </c>
      <c r="P519" s="106">
        <f>Dashboard!J528</f>
        <v>2.42890867167138</v>
      </c>
      <c r="Q519" s="91" t="str">
        <f>Dashboard!C528</f>
        <v>East Dulwich</v>
      </c>
      <c r="R519" s="91" t="str">
        <f>Dashboard!A528</f>
        <v>Southwark</v>
      </c>
    </row>
    <row r="520" spans="1:18">
      <c r="A520" s="98">
        <v>516</v>
      </c>
      <c r="B520" s="99">
        <f>LARGE(Dashboard!J$14:J$638,A520)</f>
        <v>-3.62821381481156</v>
      </c>
      <c r="C520" s="100" t="str">
        <f ca="1">VLOOKUP($B520,$P:Q,2,FALSE)</f>
        <v>Grove Green</v>
      </c>
      <c r="D520" s="100" t="str">
        <f ca="1">VLOOKUP($B520,$P:R,3,FALSE)</f>
        <v>Waltham Forest</v>
      </c>
      <c r="P520" s="106">
        <f>Dashboard!J529</f>
        <v>-0.654963103075233</v>
      </c>
      <c r="Q520" s="91" t="str">
        <f>Dashboard!C529</f>
        <v>East Walworth</v>
      </c>
      <c r="R520" s="91" t="str">
        <f>Dashboard!A529</f>
        <v>Southwark</v>
      </c>
    </row>
    <row r="521" spans="1:18">
      <c r="A521" s="87">
        <v>517</v>
      </c>
      <c r="B521" s="97">
        <f>LARGE(Dashboard!J$14:J$638,A521)</f>
        <v>-3.65700918743361</v>
      </c>
      <c r="C521" s="89" t="str">
        <f ca="1">VLOOKUP($B521,$P:Q,2,FALSE)</f>
        <v>Gospel Oak</v>
      </c>
      <c r="D521" s="89" t="str">
        <f ca="1">VLOOKUP($B521,$P:R,3,FALSE)</f>
        <v>Camden</v>
      </c>
      <c r="P521" s="106">
        <f>Dashboard!J530</f>
        <v>-4.0328685931906</v>
      </c>
      <c r="Q521" s="91" t="str">
        <f>Dashboard!C530</f>
        <v>Faraday</v>
      </c>
      <c r="R521" s="91" t="str">
        <f>Dashboard!A530</f>
        <v>Southwark</v>
      </c>
    </row>
    <row r="522" spans="1:18">
      <c r="A522" s="98">
        <v>518</v>
      </c>
      <c r="B522" s="99">
        <f>LARGE(Dashboard!J$14:J$638,A522)</f>
        <v>-3.68191957510695</v>
      </c>
      <c r="C522" s="100" t="str">
        <f ca="1">VLOOKUP($B522,$P:Q,2,FALSE)</f>
        <v>Brockley</v>
      </c>
      <c r="D522" s="100" t="str">
        <f ca="1">VLOOKUP($B522,$P:R,3,FALSE)</f>
        <v>Lewisham</v>
      </c>
      <c r="P522" s="106">
        <f>Dashboard!J531</f>
        <v>1.03409313738007</v>
      </c>
      <c r="Q522" s="91" t="str">
        <f>Dashboard!C531</f>
        <v>Grange</v>
      </c>
      <c r="R522" s="91" t="str">
        <f>Dashboard!A531</f>
        <v>Southwark</v>
      </c>
    </row>
    <row r="523" spans="1:18">
      <c r="A523" s="87">
        <v>519</v>
      </c>
      <c r="B523" s="97">
        <f>LARGE(Dashboard!J$14:J$638,A523)</f>
        <v>-3.69694797357591</v>
      </c>
      <c r="C523" s="89" t="str">
        <f ca="1">VLOOKUP($B523,$P:Q,2,FALSE)</f>
        <v>Stonebridge</v>
      </c>
      <c r="D523" s="89" t="str">
        <f ca="1">VLOOKUP($B523,$P:R,3,FALSE)</f>
        <v>Brent</v>
      </c>
      <c r="P523" s="106">
        <f>Dashboard!J532</f>
        <v>-4.8147250538458</v>
      </c>
      <c r="Q523" s="91" t="str">
        <f>Dashboard!C532</f>
        <v>Livesey</v>
      </c>
      <c r="R523" s="91" t="str">
        <f>Dashboard!A532</f>
        <v>Southwark</v>
      </c>
    </row>
    <row r="524" spans="1:18">
      <c r="A524" s="98">
        <v>520</v>
      </c>
      <c r="B524" s="99">
        <f>LARGE(Dashboard!J$14:J$638,A524)</f>
        <v>-3.70657482679626</v>
      </c>
      <c r="C524" s="100" t="str">
        <f ca="1">VLOOKUP($B524,$P:Q,2,FALSE)</f>
        <v>West Ham</v>
      </c>
      <c r="D524" s="100" t="str">
        <f ca="1">VLOOKUP($B524,$P:R,3,FALSE)</f>
        <v>Newham</v>
      </c>
      <c r="P524" s="106">
        <f>Dashboard!J533</f>
        <v>-1.71196011294929</v>
      </c>
      <c r="Q524" s="91" t="str">
        <f>Dashboard!C533</f>
        <v>Newington</v>
      </c>
      <c r="R524" s="91" t="str">
        <f>Dashboard!A533</f>
        <v>Southwark</v>
      </c>
    </row>
    <row r="525" spans="1:18">
      <c r="A525" s="87">
        <v>521</v>
      </c>
      <c r="B525" s="97">
        <f>LARGE(Dashboard!J$14:J$638,A525)</f>
        <v>-3.71055263194588</v>
      </c>
      <c r="C525" s="89" t="str">
        <f ca="1">VLOOKUP($B525,$P:Q,2,FALSE)</f>
        <v>Markhouse</v>
      </c>
      <c r="D525" s="89" t="str">
        <f ca="1">VLOOKUP($B525,$P:R,3,FALSE)</f>
        <v>Waltham Forest</v>
      </c>
      <c r="P525" s="106">
        <f>Dashboard!J534</f>
        <v>-9.90816957931602</v>
      </c>
      <c r="Q525" s="91" t="str">
        <f>Dashboard!C534</f>
        <v>Nunhead</v>
      </c>
      <c r="R525" s="91" t="str">
        <f>Dashboard!A534</f>
        <v>Southwark</v>
      </c>
    </row>
    <row r="526" spans="1:18">
      <c r="A526" s="98">
        <v>522</v>
      </c>
      <c r="B526" s="99">
        <f>LARGE(Dashboard!J$14:J$638,A526)</f>
        <v>-3.7588101999907</v>
      </c>
      <c r="C526" s="100" t="str">
        <f ca="1">VLOOKUP($B526,$P:Q,2,FALSE)</f>
        <v>Willesden Green</v>
      </c>
      <c r="D526" s="100" t="str">
        <f ca="1">VLOOKUP($B526,$P:R,3,FALSE)</f>
        <v>Brent</v>
      </c>
      <c r="P526" s="106">
        <f>Dashboard!J535</f>
        <v>-5.43698286917687</v>
      </c>
      <c r="Q526" s="91" t="str">
        <f>Dashboard!C535</f>
        <v>Peckham</v>
      </c>
      <c r="R526" s="91" t="str">
        <f>Dashboard!A535</f>
        <v>Southwark</v>
      </c>
    </row>
    <row r="527" spans="1:18">
      <c r="A527" s="87">
        <v>523</v>
      </c>
      <c r="B527" s="97">
        <f>LARGE(Dashboard!J$14:J$638,A527)</f>
        <v>-3.77746996563848</v>
      </c>
      <c r="C527" s="89" t="str">
        <f ca="1">VLOOKUP($B527,$P:Q,2,FALSE)</f>
        <v>Chadwell Heath</v>
      </c>
      <c r="D527" s="89" t="str">
        <f ca="1">VLOOKUP($B527,$P:R,3,FALSE)</f>
        <v>Barking and Dagenham</v>
      </c>
      <c r="P527" s="106">
        <f>Dashboard!J536</f>
        <v>1.44026313776106</v>
      </c>
      <c r="Q527" s="91" t="str">
        <f>Dashboard!C536</f>
        <v>Peckham Rye</v>
      </c>
      <c r="R527" s="91" t="str">
        <f>Dashboard!A536</f>
        <v>Southwark</v>
      </c>
    </row>
    <row r="528" spans="1:18">
      <c r="A528" s="98">
        <v>524</v>
      </c>
      <c r="B528" s="99">
        <f>LARGE(Dashboard!J$14:J$638,A528)</f>
        <v>-3.83783850260231</v>
      </c>
      <c r="C528" s="100" t="str">
        <f ca="1">VLOOKUP($B528,$P:Q,2,FALSE)</f>
        <v>Cricket Green</v>
      </c>
      <c r="D528" s="100" t="str">
        <f ca="1">VLOOKUP($B528,$P:R,3,FALSE)</f>
        <v>Merton</v>
      </c>
      <c r="P528" s="106">
        <f>Dashboard!J537</f>
        <v>7.03353200126901</v>
      </c>
      <c r="Q528" s="91" t="str">
        <f>Dashboard!C537</f>
        <v>Riverside</v>
      </c>
      <c r="R528" s="91" t="str">
        <f>Dashboard!A537</f>
        <v>Southwark</v>
      </c>
    </row>
    <row r="529" spans="1:18">
      <c r="A529" s="87">
        <v>525</v>
      </c>
      <c r="B529" s="97">
        <f>LARGE(Dashboard!J$14:J$638,A529)</f>
        <v>-3.86595914676846</v>
      </c>
      <c r="C529" s="89" t="str">
        <f ca="1">VLOOKUP($B529,$P:Q,2,FALSE)</f>
        <v>Plaistow North</v>
      </c>
      <c r="D529" s="89" t="str">
        <f ca="1">VLOOKUP($B529,$P:R,3,FALSE)</f>
        <v>Newham</v>
      </c>
      <c r="P529" s="106">
        <f>Dashboard!J538</f>
        <v>4.00571957829422</v>
      </c>
      <c r="Q529" s="91" t="str">
        <f>Dashboard!C538</f>
        <v>Rotherhithe</v>
      </c>
      <c r="R529" s="91" t="str">
        <f>Dashboard!A538</f>
        <v>Southwark</v>
      </c>
    </row>
    <row r="530" spans="1:18">
      <c r="A530" s="98">
        <v>526</v>
      </c>
      <c r="B530" s="99">
        <f>LARGE(Dashboard!J$14:J$638,A530)</f>
        <v>-3.87941987490319</v>
      </c>
      <c r="C530" s="100" t="str">
        <f ca="1">VLOOKUP($B530,$P:Q,2,FALSE)</f>
        <v>South Acton</v>
      </c>
      <c r="D530" s="100" t="str">
        <f ca="1">VLOOKUP($B530,$P:R,3,FALSE)</f>
        <v>Ealing</v>
      </c>
      <c r="P530" s="106">
        <f>Dashboard!J539</f>
        <v>3.38263405665257</v>
      </c>
      <c r="Q530" s="91" t="str">
        <f>Dashboard!C539</f>
        <v>South Bermondsey</v>
      </c>
      <c r="R530" s="91" t="str">
        <f>Dashboard!A539</f>
        <v>Southwark</v>
      </c>
    </row>
    <row r="531" spans="1:18">
      <c r="A531" s="87">
        <v>527</v>
      </c>
      <c r="B531" s="97">
        <f>LARGE(Dashboard!J$14:J$638,A531)</f>
        <v>-3.88413551524059</v>
      </c>
      <c r="C531" s="89" t="str">
        <f ca="1">VLOOKUP($B531,$P:Q,2,FALSE)</f>
        <v>High Street</v>
      </c>
      <c r="D531" s="89" t="str">
        <f ca="1">VLOOKUP($B531,$P:R,3,FALSE)</f>
        <v>Waltham Forest</v>
      </c>
      <c r="P531" s="106">
        <f>Dashboard!J540</f>
        <v>3.51334091079167</v>
      </c>
      <c r="Q531" s="91" t="str">
        <f>Dashboard!C540</f>
        <v>South Camberwell</v>
      </c>
      <c r="R531" s="91" t="str">
        <f>Dashboard!A540</f>
        <v>Southwark</v>
      </c>
    </row>
    <row r="532" spans="1:18">
      <c r="A532" s="98">
        <v>528</v>
      </c>
      <c r="B532" s="99">
        <f>LARGE(Dashboard!J$14:J$638,A532)</f>
        <v>-3.88752458309198</v>
      </c>
      <c r="C532" s="100" t="str">
        <f ca="1">VLOOKUP($B532,$P:Q,2,FALSE)</f>
        <v>Mile End East</v>
      </c>
      <c r="D532" s="100" t="str">
        <f ca="1">VLOOKUP($B532,$P:R,3,FALSE)</f>
        <v>Tower Hamlets</v>
      </c>
      <c r="P532" s="106">
        <f>Dashboard!J541</f>
        <v>13.1427844973269</v>
      </c>
      <c r="Q532" s="91" t="str">
        <f>Dashboard!C541</f>
        <v>Surrey Docks</v>
      </c>
      <c r="R532" s="91" t="str">
        <f>Dashboard!A541</f>
        <v>Southwark</v>
      </c>
    </row>
    <row r="533" spans="1:18">
      <c r="A533" s="87">
        <v>529</v>
      </c>
      <c r="B533" s="97">
        <f>LARGE(Dashboard!J$14:J$638,A533)</f>
        <v>-3.91769662157713</v>
      </c>
      <c r="C533" s="89" t="str">
        <f ca="1">VLOOKUP($B533,$P:Q,2,FALSE)</f>
        <v>Parsloes</v>
      </c>
      <c r="D533" s="89" t="str">
        <f ca="1">VLOOKUP($B533,$P:R,3,FALSE)</f>
        <v>Barking and Dagenham</v>
      </c>
      <c r="P533" s="106">
        <f>Dashboard!J542</f>
        <v>-2.43193968078147</v>
      </c>
      <c r="Q533" s="91" t="str">
        <f>Dashboard!C542</f>
        <v>The Lane</v>
      </c>
      <c r="R533" s="91" t="str">
        <f>Dashboard!A542</f>
        <v>Southwark</v>
      </c>
    </row>
    <row r="534" spans="1:18">
      <c r="A534" s="98">
        <v>530</v>
      </c>
      <c r="B534" s="99">
        <f>LARGE(Dashboard!J$14:J$638,A534)</f>
        <v>-3.92429518187689</v>
      </c>
      <c r="C534" s="100" t="str">
        <f ca="1">VLOOKUP($B534,$P:Q,2,FALSE)</f>
        <v>St George's</v>
      </c>
      <c r="D534" s="100" t="str">
        <f ca="1">VLOOKUP($B534,$P:R,3,FALSE)</f>
        <v>Islington</v>
      </c>
      <c r="P534" s="106">
        <f>Dashboard!J543</f>
        <v>7.75942243914215</v>
      </c>
      <c r="Q534" s="91" t="str">
        <f>Dashboard!C543</f>
        <v>Village</v>
      </c>
      <c r="R534" s="91" t="str">
        <f>Dashboard!A543</f>
        <v>Southwark</v>
      </c>
    </row>
    <row r="535" spans="1:18">
      <c r="A535" s="87">
        <v>531</v>
      </c>
      <c r="B535" s="97">
        <f>LARGE(Dashboard!J$14:J$638,A535)</f>
        <v>-3.95439262968289</v>
      </c>
      <c r="C535" s="89" t="str">
        <f ca="1">VLOOKUP($B535,$P:Q,2,FALSE)</f>
        <v>Haselbury</v>
      </c>
      <c r="D535" s="89" t="str">
        <f ca="1">VLOOKUP($B535,$P:R,3,FALSE)</f>
        <v>Enfield</v>
      </c>
      <c r="P535" s="106">
        <f>Dashboard!J544</f>
        <v>6.02408048812171</v>
      </c>
      <c r="Q535" s="91" t="str">
        <f>Dashboard!C544</f>
        <v>Beddington North</v>
      </c>
      <c r="R535" s="91" t="str">
        <f>Dashboard!A544</f>
        <v>Sutton</v>
      </c>
    </row>
    <row r="536" spans="1:18">
      <c r="A536" s="98">
        <v>532</v>
      </c>
      <c r="B536" s="99">
        <f>LARGE(Dashboard!J$14:J$638,A536)</f>
        <v>-3.96363163312355</v>
      </c>
      <c r="C536" s="100" t="str">
        <f ca="1">VLOOKUP($B536,$P:Q,2,FALSE)</f>
        <v>Green Street West</v>
      </c>
      <c r="D536" s="100" t="str">
        <f ca="1">VLOOKUP($B536,$P:R,3,FALSE)</f>
        <v>Newham</v>
      </c>
      <c r="P536" s="106">
        <f>Dashboard!J545</f>
        <v>3.32468204858095</v>
      </c>
      <c r="Q536" s="91" t="str">
        <f>Dashboard!C545</f>
        <v>Beddington South</v>
      </c>
      <c r="R536" s="91" t="str">
        <f>Dashboard!A545</f>
        <v>Sutton</v>
      </c>
    </row>
    <row r="537" spans="1:18">
      <c r="A537" s="87">
        <v>533</v>
      </c>
      <c r="B537" s="97">
        <f>LARGE(Dashboard!J$14:J$638,A537)</f>
        <v>-3.96995131480848</v>
      </c>
      <c r="C537" s="89" t="str">
        <f ca="1">VLOOKUP($B537,$P:Q,2,FALSE)</f>
        <v>Fieldway</v>
      </c>
      <c r="D537" s="89" t="str">
        <f ca="1">VLOOKUP($B537,$P:R,3,FALSE)</f>
        <v>Croydon</v>
      </c>
      <c r="P537" s="106">
        <f>Dashboard!J546</f>
        <v>8.91494791820747</v>
      </c>
      <c r="Q537" s="91" t="str">
        <f>Dashboard!C546</f>
        <v>Belmont</v>
      </c>
      <c r="R537" s="91" t="str">
        <f>Dashboard!A546</f>
        <v>Sutton</v>
      </c>
    </row>
    <row r="538" spans="1:18">
      <c r="A538" s="98">
        <v>534</v>
      </c>
      <c r="B538" s="99">
        <f>LARGE(Dashboard!J$14:J$638,A538)</f>
        <v>-4.00729226644195</v>
      </c>
      <c r="C538" s="100" t="str">
        <f ca="1">VLOOKUP($B538,$P:Q,2,FALSE)</f>
        <v>Telegraph Hill</v>
      </c>
      <c r="D538" s="100" t="str">
        <f ca="1">VLOOKUP($B538,$P:R,3,FALSE)</f>
        <v>Lewisham</v>
      </c>
      <c r="P538" s="106">
        <f>Dashboard!J547</f>
        <v>6.43331534413807</v>
      </c>
      <c r="Q538" s="91" t="str">
        <f>Dashboard!C547</f>
        <v>Carshalton Central</v>
      </c>
      <c r="R538" s="91" t="str">
        <f>Dashboard!A547</f>
        <v>Sutton</v>
      </c>
    </row>
    <row r="539" spans="1:18">
      <c r="A539" s="87">
        <v>535</v>
      </c>
      <c r="B539" s="97">
        <f>LARGE(Dashboard!J$14:J$638,A539)</f>
        <v>-4.0328685931906</v>
      </c>
      <c r="C539" s="89" t="str">
        <f ca="1">VLOOKUP($B539,$P:Q,2,FALSE)</f>
        <v>Faraday</v>
      </c>
      <c r="D539" s="89" t="str">
        <f ca="1">VLOOKUP($B539,$P:R,3,FALSE)</f>
        <v>Southwark</v>
      </c>
      <c r="P539" s="106">
        <f>Dashboard!J548</f>
        <v>8.12160963347591</v>
      </c>
      <c r="Q539" s="91" t="str">
        <f>Dashboard!C548</f>
        <v>Carshalton South and Clockhouse</v>
      </c>
      <c r="R539" s="91" t="str">
        <f>Dashboard!A548</f>
        <v>Sutton</v>
      </c>
    </row>
    <row r="540" spans="1:18">
      <c r="A540" s="98">
        <v>536</v>
      </c>
      <c r="B540" s="99">
        <f>LARGE(Dashboard!J$14:J$638,A540)</f>
        <v>-4.09921855294309</v>
      </c>
      <c r="C540" s="100" t="str">
        <f ca="1">VLOOKUP($B540,$P:Q,2,FALSE)</f>
        <v>Bunhill</v>
      </c>
      <c r="D540" s="100" t="str">
        <f ca="1">VLOOKUP($B540,$P:R,3,FALSE)</f>
        <v>Islington</v>
      </c>
      <c r="P540" s="106">
        <f>Dashboard!J549</f>
        <v>8.77187279607785</v>
      </c>
      <c r="Q540" s="91" t="str">
        <f>Dashboard!C549</f>
        <v>Cheam</v>
      </c>
      <c r="R540" s="91" t="str">
        <f>Dashboard!A549</f>
        <v>Sutton</v>
      </c>
    </row>
    <row r="541" spans="1:18">
      <c r="A541" s="87">
        <v>537</v>
      </c>
      <c r="B541" s="97">
        <f>LARGE(Dashboard!J$14:J$638,A541)</f>
        <v>-4.10051690429476</v>
      </c>
      <c r="C541" s="89" t="str">
        <f ca="1">VLOOKUP($B541,$P:Q,2,FALSE)</f>
        <v>De Beauvoir</v>
      </c>
      <c r="D541" s="89" t="str">
        <f ca="1">VLOOKUP($B541,$P:R,3,FALSE)</f>
        <v>Hackney</v>
      </c>
      <c r="P541" s="106">
        <f>Dashboard!J550</f>
        <v>7.61855493411456</v>
      </c>
      <c r="Q541" s="91" t="str">
        <f>Dashboard!C550</f>
        <v>Nonsuch</v>
      </c>
      <c r="R541" s="91" t="str">
        <f>Dashboard!A550</f>
        <v>Sutton</v>
      </c>
    </row>
    <row r="542" spans="1:18">
      <c r="A542" s="98">
        <v>538</v>
      </c>
      <c r="B542" s="99">
        <f>LARGE(Dashboard!J$14:J$638,A542)</f>
        <v>-4.14668119152943</v>
      </c>
      <c r="C542" s="100" t="str">
        <f ca="1">VLOOKUP($B542,$P:Q,2,FALSE)</f>
        <v>Ponders End</v>
      </c>
      <c r="D542" s="100" t="str">
        <f ca="1">VLOOKUP($B542,$P:R,3,FALSE)</f>
        <v>Enfield</v>
      </c>
      <c r="P542" s="106">
        <f>Dashboard!J551</f>
        <v>-2.14001240445814</v>
      </c>
      <c r="Q542" s="91" t="str">
        <f>Dashboard!C551</f>
        <v>St Helier</v>
      </c>
      <c r="R542" s="91" t="str">
        <f>Dashboard!A551</f>
        <v>Sutton</v>
      </c>
    </row>
    <row r="543" spans="1:18">
      <c r="A543" s="87">
        <v>539</v>
      </c>
      <c r="B543" s="97">
        <f>LARGE(Dashboard!J$14:J$638,A543)</f>
        <v>-4.17182843168237</v>
      </c>
      <c r="C543" s="89" t="str">
        <f ca="1">VLOOKUP($B543,$P:Q,2,FALSE)</f>
        <v>Charlton</v>
      </c>
      <c r="D543" s="89" t="str">
        <f ca="1">VLOOKUP($B543,$P:R,3,FALSE)</f>
        <v>Greenwich</v>
      </c>
      <c r="P543" s="106">
        <f>Dashboard!J552</f>
        <v>4.20500255147989</v>
      </c>
      <c r="Q543" s="91" t="str">
        <f>Dashboard!C552</f>
        <v>Stonecot</v>
      </c>
      <c r="R543" s="91" t="str">
        <f>Dashboard!A552</f>
        <v>Sutton</v>
      </c>
    </row>
    <row r="544" spans="1:18">
      <c r="A544" s="98">
        <v>540</v>
      </c>
      <c r="B544" s="99">
        <f>LARGE(Dashboard!J$14:J$638,A544)</f>
        <v>-4.19085091668823</v>
      </c>
      <c r="C544" s="100" t="str">
        <f ca="1">VLOOKUP($B544,$P:Q,2,FALSE)</f>
        <v>College Park and Old Oak</v>
      </c>
      <c r="D544" s="100" t="str">
        <f ca="1">VLOOKUP($B544,$P:R,3,FALSE)</f>
        <v>Hammersmith and Fulham</v>
      </c>
      <c r="P544" s="106">
        <f>Dashboard!J553</f>
        <v>0.620307796395224</v>
      </c>
      <c r="Q544" s="91" t="str">
        <f>Dashboard!C553</f>
        <v>Sutton Central</v>
      </c>
      <c r="R544" s="91" t="str">
        <f>Dashboard!A553</f>
        <v>Sutton</v>
      </c>
    </row>
    <row r="545" spans="1:18">
      <c r="A545" s="87">
        <v>541</v>
      </c>
      <c r="B545" s="97">
        <f>LARGE(Dashboard!J$14:J$638,A545)</f>
        <v>-4.1941624504408</v>
      </c>
      <c r="C545" s="89" t="str">
        <f ca="1">VLOOKUP($B545,$P:Q,2,FALSE)</f>
        <v>Village</v>
      </c>
      <c r="D545" s="89" t="str">
        <f ca="1">VLOOKUP($B545,$P:R,3,FALSE)</f>
        <v>Barking and Dagenham</v>
      </c>
      <c r="P545" s="106">
        <f>Dashboard!J554</f>
        <v>4.53986618584924</v>
      </c>
      <c r="Q545" s="91" t="str">
        <f>Dashboard!C554</f>
        <v>Sutton North</v>
      </c>
      <c r="R545" s="91" t="str">
        <f>Dashboard!A554</f>
        <v>Sutton</v>
      </c>
    </row>
    <row r="546" spans="1:18">
      <c r="A546" s="98">
        <v>542</v>
      </c>
      <c r="B546" s="99">
        <f>LARGE(Dashboard!J$14:J$638,A546)</f>
        <v>-4.25171234414624</v>
      </c>
      <c r="C546" s="100" t="str">
        <f ca="1">VLOOKUP($B546,$P:Q,2,FALSE)</f>
        <v>Plumstead</v>
      </c>
      <c r="D546" s="100" t="str">
        <f ca="1">VLOOKUP($B546,$P:R,3,FALSE)</f>
        <v>Greenwich</v>
      </c>
      <c r="P546" s="106">
        <f>Dashboard!J555</f>
        <v>6.01808464070419</v>
      </c>
      <c r="Q546" s="91" t="str">
        <f>Dashboard!C555</f>
        <v>Sutton South</v>
      </c>
      <c r="R546" s="91" t="str">
        <f>Dashboard!A555</f>
        <v>Sutton</v>
      </c>
    </row>
    <row r="547" spans="1:18">
      <c r="A547" s="87">
        <v>543</v>
      </c>
      <c r="B547" s="97">
        <f>LARGE(Dashboard!J$14:J$638,A547)</f>
        <v>-4.26975189514351</v>
      </c>
      <c r="C547" s="89" t="str">
        <f ca="1">VLOOKUP($B547,$P:Q,2,FALSE)</f>
        <v>Notting Barns</v>
      </c>
      <c r="D547" s="89" t="str">
        <f ca="1">VLOOKUP($B547,$P:R,3,FALSE)</f>
        <v>Kensington and Chelsea</v>
      </c>
      <c r="P547" s="106">
        <f>Dashboard!J556</f>
        <v>7.23480159496535</v>
      </c>
      <c r="Q547" s="91" t="str">
        <f>Dashboard!C556</f>
        <v>Sutton West</v>
      </c>
      <c r="R547" s="91" t="str">
        <f>Dashboard!A556</f>
        <v>Sutton</v>
      </c>
    </row>
    <row r="548" spans="1:18">
      <c r="A548" s="98">
        <v>544</v>
      </c>
      <c r="B548" s="99">
        <f>LARGE(Dashboard!J$14:J$638,A548)</f>
        <v>-4.35024888225604</v>
      </c>
      <c r="C548" s="100" t="str">
        <f ca="1">VLOOKUP($B548,$P:Q,2,FALSE)</f>
        <v>Victoria</v>
      </c>
      <c r="D548" s="100" t="str">
        <f ca="1">VLOOKUP($B548,$P:R,3,FALSE)</f>
        <v>Hackney</v>
      </c>
      <c r="P548" s="106">
        <f>Dashboard!J557</f>
        <v>3.49711614774443</v>
      </c>
      <c r="Q548" s="91" t="str">
        <f>Dashboard!C557</f>
        <v>The Wrythe</v>
      </c>
      <c r="R548" s="91" t="str">
        <f>Dashboard!A557</f>
        <v>Sutton</v>
      </c>
    </row>
    <row r="549" spans="1:18">
      <c r="A549" s="87">
        <v>545</v>
      </c>
      <c r="B549" s="97">
        <f>LARGE(Dashboard!J$14:J$638,A549)</f>
        <v>-4.37617467597533</v>
      </c>
      <c r="C549" s="89" t="str">
        <f ca="1">VLOOKUP($B549,$P:Q,2,FALSE)</f>
        <v>Wood Street</v>
      </c>
      <c r="D549" s="89" t="str">
        <f ca="1">VLOOKUP($B549,$P:R,3,FALSE)</f>
        <v>Waltham Forest</v>
      </c>
      <c r="P549" s="106">
        <f>Dashboard!J558</f>
        <v>4.29914765693413</v>
      </c>
      <c r="Q549" s="91" t="str">
        <f>Dashboard!C558</f>
        <v>Wallington North</v>
      </c>
      <c r="R549" s="91" t="str">
        <f>Dashboard!A558</f>
        <v>Sutton</v>
      </c>
    </row>
    <row r="550" spans="1:18">
      <c r="A550" s="98">
        <v>546</v>
      </c>
      <c r="B550" s="99">
        <f>LARGE(Dashboard!J$14:J$638,A550)</f>
        <v>-4.39283911380074</v>
      </c>
      <c r="C550" s="100" t="str">
        <f ca="1">VLOOKUP($B550,$P:Q,2,FALSE)</f>
        <v>New River</v>
      </c>
      <c r="D550" s="100" t="str">
        <f ca="1">VLOOKUP($B550,$P:R,3,FALSE)</f>
        <v>Hackney</v>
      </c>
      <c r="P550" s="106">
        <f>Dashboard!J559</f>
        <v>3.0187166131001</v>
      </c>
      <c r="Q550" s="91" t="str">
        <f>Dashboard!C559</f>
        <v>Wallington South</v>
      </c>
      <c r="R550" s="91" t="str">
        <f>Dashboard!A559</f>
        <v>Sutton</v>
      </c>
    </row>
    <row r="551" spans="1:18">
      <c r="A551" s="87">
        <v>547</v>
      </c>
      <c r="B551" s="97">
        <f>LARGE(Dashboard!J$14:J$638,A551)</f>
        <v>-4.41137025497565</v>
      </c>
      <c r="C551" s="89" t="str">
        <f ca="1">VLOOKUP($B551,$P:Q,2,FALSE)</f>
        <v>Alibon</v>
      </c>
      <c r="D551" s="89" t="str">
        <f ca="1">VLOOKUP($B551,$P:R,3,FALSE)</f>
        <v>Barking and Dagenham</v>
      </c>
      <c r="P551" s="106">
        <f>Dashboard!J560</f>
        <v>0.562263744716028</v>
      </c>
      <c r="Q551" s="91" t="str">
        <f>Dashboard!C560</f>
        <v>Wandle Valley</v>
      </c>
      <c r="R551" s="91" t="str">
        <f>Dashboard!A560</f>
        <v>Sutton</v>
      </c>
    </row>
    <row r="552" spans="1:18">
      <c r="A552" s="98">
        <v>548</v>
      </c>
      <c r="B552" s="99">
        <f>LARGE(Dashboard!J$14:J$638,A552)</f>
        <v>-4.42413685481207</v>
      </c>
      <c r="C552" s="100" t="str">
        <f ca="1">VLOOKUP($B552,$P:Q,2,FALSE)</f>
        <v>Hillrise</v>
      </c>
      <c r="D552" s="100" t="str">
        <f ca="1">VLOOKUP($B552,$P:R,3,FALSE)</f>
        <v>Islington</v>
      </c>
      <c r="P552" s="106">
        <f>Dashboard!J561</f>
        <v>7.64291871677983</v>
      </c>
      <c r="Q552" s="91" t="str">
        <f>Dashboard!C561</f>
        <v>Worcester Park</v>
      </c>
      <c r="R552" s="91" t="str">
        <f>Dashboard!A561</f>
        <v>Sutton</v>
      </c>
    </row>
    <row r="553" spans="1:18">
      <c r="A553" s="87">
        <v>549</v>
      </c>
      <c r="B553" s="97">
        <f>LARGE(Dashboard!J$14:J$638,A553)</f>
        <v>-4.43324004640687</v>
      </c>
      <c r="C553" s="89" t="str">
        <f ca="1">VLOOKUP($B553,$P:Q,2,FALSE)</f>
        <v>Woodside</v>
      </c>
      <c r="D553" s="89" t="str">
        <f ca="1">VLOOKUP($B553,$P:R,3,FALSE)</f>
        <v>Haringey</v>
      </c>
      <c r="P553" s="106">
        <f>Dashboard!J562</f>
        <v>-4.62771938341167</v>
      </c>
      <c r="Q553" s="91" t="str">
        <f>Dashboard!C562</f>
        <v>Bethnal Green North</v>
      </c>
      <c r="R553" s="91" t="str">
        <f>Dashboard!A562</f>
        <v>Tower Hamlets</v>
      </c>
    </row>
    <row r="554" spans="1:18">
      <c r="A554" s="98">
        <v>550</v>
      </c>
      <c r="B554" s="99">
        <f>LARGE(Dashboard!J$14:J$638,A554)</f>
        <v>-4.49268457497844</v>
      </c>
      <c r="C554" s="100" t="str">
        <f ca="1">VLOOKUP($B554,$P:Q,2,FALSE)</f>
        <v>Manor Park</v>
      </c>
      <c r="D554" s="100" t="str">
        <f ca="1">VLOOKUP($B554,$P:R,3,FALSE)</f>
        <v>Newham</v>
      </c>
      <c r="P554" s="106">
        <f>Dashboard!J563</f>
        <v>-0.48715920000844</v>
      </c>
      <c r="Q554" s="91" t="str">
        <f>Dashboard!C563</f>
        <v>Bethnal Green South</v>
      </c>
      <c r="R554" s="91" t="str">
        <f>Dashboard!A563</f>
        <v>Tower Hamlets</v>
      </c>
    </row>
    <row r="555" spans="1:18">
      <c r="A555" s="87">
        <v>551</v>
      </c>
      <c r="B555" s="97">
        <f>LARGE(Dashboard!J$14:J$638,A555)</f>
        <v>-4.49702565057164</v>
      </c>
      <c r="C555" s="89" t="str">
        <f ca="1">VLOOKUP($B555,$P:Q,2,FALSE)</f>
        <v>Boleyn</v>
      </c>
      <c r="D555" s="89" t="str">
        <f ca="1">VLOOKUP($B555,$P:R,3,FALSE)</f>
        <v>Newham</v>
      </c>
      <c r="P555" s="106">
        <f>Dashboard!J564</f>
        <v>9.56225087734141</v>
      </c>
      <c r="Q555" s="91" t="str">
        <f>Dashboard!C564</f>
        <v>Blackwall and Cubitt Town</v>
      </c>
      <c r="R555" s="91" t="str">
        <f>Dashboard!A564</f>
        <v>Tower Hamlets</v>
      </c>
    </row>
    <row r="556" spans="1:18">
      <c r="A556" s="98">
        <v>552</v>
      </c>
      <c r="B556" s="99">
        <f>LARGE(Dashboard!J$14:J$638,A556)</f>
        <v>-4.5467612558025</v>
      </c>
      <c r="C556" s="100" t="str">
        <f ca="1">VLOOKUP($B556,$P:Q,2,FALSE)</f>
        <v>Higham Hill</v>
      </c>
      <c r="D556" s="100" t="str">
        <f ca="1">VLOOKUP($B556,$P:R,3,FALSE)</f>
        <v>Waltham Forest</v>
      </c>
      <c r="P556" s="106">
        <f>Dashboard!J565</f>
        <v>-2.42503036645327</v>
      </c>
      <c r="Q556" s="91" t="str">
        <f>Dashboard!C565</f>
        <v>Bow East</v>
      </c>
      <c r="R556" s="91" t="str">
        <f>Dashboard!A565</f>
        <v>Tower Hamlets</v>
      </c>
    </row>
    <row r="557" spans="1:18">
      <c r="A557" s="87">
        <v>553</v>
      </c>
      <c r="B557" s="97">
        <f>LARGE(Dashboard!J$14:J$638,A557)</f>
        <v>-4.58979032630369</v>
      </c>
      <c r="C557" s="89" t="str">
        <f ca="1">VLOOKUP($B557,$P:Q,2,FALSE)</f>
        <v>William Morris</v>
      </c>
      <c r="D557" s="89" t="str">
        <f ca="1">VLOOKUP($B557,$P:R,3,FALSE)</f>
        <v>Waltham Forest</v>
      </c>
      <c r="P557" s="106">
        <f>Dashboard!J566</f>
        <v>-3.22298701787963</v>
      </c>
      <c r="Q557" s="91" t="str">
        <f>Dashboard!C566</f>
        <v>Bow West</v>
      </c>
      <c r="R557" s="91" t="str">
        <f>Dashboard!A566</f>
        <v>Tower Hamlets</v>
      </c>
    </row>
    <row r="558" spans="1:18">
      <c r="A558" s="98">
        <v>554</v>
      </c>
      <c r="B558" s="99">
        <f>LARGE(Dashboard!J$14:J$638,A558)</f>
        <v>-4.6251864571044</v>
      </c>
      <c r="C558" s="100" t="str">
        <f ca="1">VLOOKUP($B558,$P:Q,2,FALSE)</f>
        <v>Hammersmith Broadway</v>
      </c>
      <c r="D558" s="100" t="str">
        <f ca="1">VLOOKUP($B558,$P:R,3,FALSE)</f>
        <v>Hammersmith and Fulham</v>
      </c>
      <c r="P558" s="106">
        <f>Dashboard!J567</f>
        <v>-0.800284444860484</v>
      </c>
      <c r="Q558" s="91" t="str">
        <f>Dashboard!C567</f>
        <v>Bromley-by-Bow</v>
      </c>
      <c r="R558" s="91" t="str">
        <f>Dashboard!A567</f>
        <v>Tower Hamlets</v>
      </c>
    </row>
    <row r="559" spans="1:18">
      <c r="A559" s="87">
        <v>555</v>
      </c>
      <c r="B559" s="97">
        <f>LARGE(Dashboard!J$14:J$638,A559)</f>
        <v>-4.62771938341167</v>
      </c>
      <c r="C559" s="89" t="str">
        <f ca="1">VLOOKUP($B559,$P:Q,2,FALSE)</f>
        <v>Bethnal Green North</v>
      </c>
      <c r="D559" s="89" t="str">
        <f ca="1">VLOOKUP($B559,$P:R,3,FALSE)</f>
        <v>Tower Hamlets</v>
      </c>
      <c r="P559" s="106">
        <f>Dashboard!J568</f>
        <v>-10.7303739159255</v>
      </c>
      <c r="Q559" s="91" t="str">
        <f>Dashboard!C568</f>
        <v>East India and Lansbury</v>
      </c>
      <c r="R559" s="91" t="str">
        <f>Dashboard!A568</f>
        <v>Tower Hamlets</v>
      </c>
    </row>
    <row r="560" spans="1:18">
      <c r="A560" s="98">
        <v>556</v>
      </c>
      <c r="B560" s="99">
        <f>LARGE(Dashboard!J$14:J$638,A560)</f>
        <v>-4.8009339563018</v>
      </c>
      <c r="C560" s="100" t="str">
        <f ca="1">VLOOKUP($B560,$P:Q,2,FALSE)</f>
        <v>Leyton</v>
      </c>
      <c r="D560" s="100" t="str">
        <f ca="1">VLOOKUP($B560,$P:R,3,FALSE)</f>
        <v>Waltham Forest</v>
      </c>
      <c r="P560" s="106">
        <f>Dashboard!J569</f>
        <v>-1.0685401577935</v>
      </c>
      <c r="Q560" s="91" t="str">
        <f>Dashboard!C569</f>
        <v>Limehouse</v>
      </c>
      <c r="R560" s="91" t="str">
        <f>Dashboard!A569</f>
        <v>Tower Hamlets</v>
      </c>
    </row>
    <row r="561" spans="1:18">
      <c r="A561" s="87">
        <v>557</v>
      </c>
      <c r="B561" s="97">
        <f>LARGE(Dashboard!J$14:J$638,A561)</f>
        <v>-4.8147250538458</v>
      </c>
      <c r="C561" s="89" t="str">
        <f ca="1">VLOOKUP($B561,$P:Q,2,FALSE)</f>
        <v>Livesey</v>
      </c>
      <c r="D561" s="89" t="str">
        <f ca="1">VLOOKUP($B561,$P:R,3,FALSE)</f>
        <v>Southwark</v>
      </c>
      <c r="P561" s="106">
        <f>Dashboard!J570</f>
        <v>0.105771575944277</v>
      </c>
      <c r="Q561" s="91" t="str">
        <f>Dashboard!C570</f>
        <v>Mile End and Globe Town</v>
      </c>
      <c r="R561" s="91" t="str">
        <f>Dashboard!A570</f>
        <v>Tower Hamlets</v>
      </c>
    </row>
    <row r="562" spans="1:18">
      <c r="A562" s="98">
        <v>558</v>
      </c>
      <c r="B562" s="99">
        <f>LARGE(Dashboard!J$14:J$638,A562)</f>
        <v>-4.86857040808603</v>
      </c>
      <c r="C562" s="100" t="str">
        <f ca="1">VLOOKUP($B562,$P:Q,2,FALSE)</f>
        <v>Valence</v>
      </c>
      <c r="D562" s="100" t="str">
        <f ca="1">VLOOKUP($B562,$P:R,3,FALSE)</f>
        <v>Barking and Dagenham</v>
      </c>
      <c r="P562" s="106">
        <f>Dashboard!J571</f>
        <v>-3.88752458309198</v>
      </c>
      <c r="Q562" s="91" t="str">
        <f>Dashboard!C571</f>
        <v>Mile End East</v>
      </c>
      <c r="R562" s="91" t="str">
        <f>Dashboard!A571</f>
        <v>Tower Hamlets</v>
      </c>
    </row>
    <row r="563" spans="1:18">
      <c r="A563" s="87">
        <v>559</v>
      </c>
      <c r="B563" s="97">
        <f>LARGE(Dashboard!J$14:J$638,A563)</f>
        <v>-4.89625588045896</v>
      </c>
      <c r="C563" s="89" t="str">
        <f ca="1">VLOOKUP($B563,$P:Q,2,FALSE)</f>
        <v>Rushey Green</v>
      </c>
      <c r="D563" s="89" t="str">
        <f ca="1">VLOOKUP($B563,$P:R,3,FALSE)</f>
        <v>Lewisham</v>
      </c>
      <c r="P563" s="106">
        <f>Dashboard!J572</f>
        <v>9.78505086375838</v>
      </c>
      <c r="Q563" s="91" t="str">
        <f>Dashboard!C572</f>
        <v>Millwall</v>
      </c>
      <c r="R563" s="91" t="str">
        <f>Dashboard!A572</f>
        <v>Tower Hamlets</v>
      </c>
    </row>
    <row r="564" spans="1:18">
      <c r="A564" s="98">
        <v>560</v>
      </c>
      <c r="B564" s="99">
        <f>LARGE(Dashboard!J$14:J$638,A564)</f>
        <v>-4.95964603349535</v>
      </c>
      <c r="C564" s="100" t="str">
        <f ca="1">VLOOKUP($B564,$P:Q,2,FALSE)</f>
        <v>Regent's Park</v>
      </c>
      <c r="D564" s="100" t="str">
        <f ca="1">VLOOKUP($B564,$P:R,3,FALSE)</f>
        <v>Camden</v>
      </c>
      <c r="P564" s="106">
        <f>Dashboard!J573</f>
        <v>-7.19411209039433</v>
      </c>
      <c r="Q564" s="91" t="str">
        <f>Dashboard!C573</f>
        <v>St Dunstan's and Stepney Green</v>
      </c>
      <c r="R564" s="91" t="str">
        <f>Dashboard!A573</f>
        <v>Tower Hamlets</v>
      </c>
    </row>
    <row r="565" spans="1:18">
      <c r="A565" s="87">
        <v>561</v>
      </c>
      <c r="B565" s="97">
        <f>LARGE(Dashboard!J$14:J$638,A565)</f>
        <v>-5.00982229121334</v>
      </c>
      <c r="C565" s="89" t="str">
        <f ca="1">VLOOKUP($B565,$P:Q,2,FALSE)</f>
        <v>Abbey Wood</v>
      </c>
      <c r="D565" s="89" t="str">
        <f ca="1">VLOOKUP($B565,$P:R,3,FALSE)</f>
        <v>Greenwich</v>
      </c>
      <c r="P565" s="106">
        <f>Dashboard!J574</f>
        <v>7.59833865568998</v>
      </c>
      <c r="Q565" s="91" t="str">
        <f>Dashboard!C574</f>
        <v>St Katharine's and Wapping</v>
      </c>
      <c r="R565" s="91" t="str">
        <f>Dashboard!A574</f>
        <v>Tower Hamlets</v>
      </c>
    </row>
    <row r="566" spans="1:18">
      <c r="A566" s="98">
        <v>562</v>
      </c>
      <c r="B566" s="99">
        <f>LARGE(Dashboard!J$14:J$638,A566)</f>
        <v>-5.07173655487845</v>
      </c>
      <c r="C566" s="100" t="str">
        <f ca="1">VLOOKUP($B566,$P:Q,2,FALSE)</f>
        <v>Hoe Street</v>
      </c>
      <c r="D566" s="100" t="str">
        <f ca="1">VLOOKUP($B566,$P:R,3,FALSE)</f>
        <v>Waltham Forest</v>
      </c>
      <c r="P566" s="106">
        <f>Dashboard!J575</f>
        <v>-1.86616048890344</v>
      </c>
      <c r="Q566" s="91" t="str">
        <f>Dashboard!C575</f>
        <v>Shadwell</v>
      </c>
      <c r="R566" s="91" t="str">
        <f>Dashboard!A575</f>
        <v>Tower Hamlets</v>
      </c>
    </row>
    <row r="567" spans="1:18">
      <c r="A567" s="87">
        <v>563</v>
      </c>
      <c r="B567" s="97">
        <f>LARGE(Dashboard!J$14:J$638,A567)</f>
        <v>-5.08507158491765</v>
      </c>
      <c r="C567" s="89" t="str">
        <f ca="1">VLOOKUP($B567,$P:Q,2,FALSE)</f>
        <v>Queensbridge</v>
      </c>
      <c r="D567" s="89" t="str">
        <f ca="1">VLOOKUP($B567,$P:R,3,FALSE)</f>
        <v>Hackney</v>
      </c>
      <c r="P567" s="106">
        <f>Dashboard!J576</f>
        <v>-0.934606021743742</v>
      </c>
      <c r="Q567" s="91" t="str">
        <f>Dashboard!C576</f>
        <v>Spitalfields and Banglatown</v>
      </c>
      <c r="R567" s="91" t="str">
        <f>Dashboard!A576</f>
        <v>Tower Hamlets</v>
      </c>
    </row>
    <row r="568" spans="1:18">
      <c r="A568" s="98">
        <v>564</v>
      </c>
      <c r="B568" s="99">
        <f>LARGE(Dashboard!J$14:J$638,A568)</f>
        <v>-5.10050152985084</v>
      </c>
      <c r="C568" s="100" t="str">
        <f ca="1">VLOOKUP($B568,$P:Q,2,FALSE)</f>
        <v>Haggerston</v>
      </c>
      <c r="D568" s="100" t="str">
        <f ca="1">VLOOKUP($B568,$P:R,3,FALSE)</f>
        <v>Hackney</v>
      </c>
      <c r="P568" s="106">
        <f>Dashboard!J577</f>
        <v>-2.47122753023697</v>
      </c>
      <c r="Q568" s="91" t="str">
        <f>Dashboard!C577</f>
        <v>Weavers</v>
      </c>
      <c r="R568" s="91" t="str">
        <f>Dashboard!A577</f>
        <v>Tower Hamlets</v>
      </c>
    </row>
    <row r="569" spans="1:18">
      <c r="A569" s="87">
        <v>565</v>
      </c>
      <c r="B569" s="97">
        <f>LARGE(Dashboard!J$14:J$638,A569)</f>
        <v>-5.158013493023</v>
      </c>
      <c r="C569" s="89" t="str">
        <f ca="1">VLOOKUP($B569,$P:Q,2,FALSE)</f>
        <v>East Ham Central</v>
      </c>
      <c r="D569" s="89" t="str">
        <f ca="1">VLOOKUP($B569,$P:R,3,FALSE)</f>
        <v>Newham</v>
      </c>
      <c r="P569" s="106">
        <f>Dashboard!J578</f>
        <v>-3.22431578295145</v>
      </c>
      <c r="Q569" s="91" t="str">
        <f>Dashboard!C578</f>
        <v>Whitechapel</v>
      </c>
      <c r="R569" s="91" t="str">
        <f>Dashboard!A578</f>
        <v>Tower Hamlets</v>
      </c>
    </row>
    <row r="570" spans="1:18">
      <c r="A570" s="98">
        <v>566</v>
      </c>
      <c r="B570" s="99">
        <f>LARGE(Dashboard!J$14:J$638,A570)</f>
        <v>-5.22740263964972</v>
      </c>
      <c r="C570" s="100" t="str">
        <f ca="1">VLOOKUP($B570,$P:Q,2,FALSE)</f>
        <v>Askew</v>
      </c>
      <c r="D570" s="100" t="str">
        <f ca="1">VLOOKUP($B570,$P:R,3,FALSE)</f>
        <v>Hammersmith and Fulham</v>
      </c>
      <c r="P570" s="106">
        <f>Dashboard!J579</f>
        <v>-3.23521155550406</v>
      </c>
      <c r="Q570" s="91" t="str">
        <f>Dashboard!C579</f>
        <v>Cann Hall</v>
      </c>
      <c r="R570" s="91" t="str">
        <f>Dashboard!A579</f>
        <v>Waltham Forest</v>
      </c>
    </row>
    <row r="571" spans="1:18">
      <c r="A571" s="87">
        <v>567</v>
      </c>
      <c r="B571" s="97">
        <f>LARGE(Dashboard!J$14:J$638,A571)</f>
        <v>-5.23752298826777</v>
      </c>
      <c r="C571" s="89" t="str">
        <f ca="1">VLOOKUP($B571,$P:Q,2,FALSE)</f>
        <v>Cantelowes</v>
      </c>
      <c r="D571" s="89" t="str">
        <f ca="1">VLOOKUP($B571,$P:R,3,FALSE)</f>
        <v>Camden</v>
      </c>
      <c r="P571" s="106">
        <f>Dashboard!J580</f>
        <v>-3.5823257318369</v>
      </c>
      <c r="Q571" s="91" t="str">
        <f>Dashboard!C580</f>
        <v>Cathall</v>
      </c>
      <c r="R571" s="91" t="str">
        <f>Dashboard!A580</f>
        <v>Waltham Forest</v>
      </c>
    </row>
    <row r="572" spans="1:18">
      <c r="A572" s="98">
        <v>568</v>
      </c>
      <c r="B572" s="99">
        <f>LARGE(Dashboard!J$14:J$638,A572)</f>
        <v>-5.25232038219644</v>
      </c>
      <c r="C572" s="100" t="str">
        <f ca="1">VLOOKUP($B572,$P:Q,2,FALSE)</f>
        <v>Woolwich Common</v>
      </c>
      <c r="D572" s="100" t="str">
        <f ca="1">VLOOKUP($B572,$P:R,3,FALSE)</f>
        <v>Greenwich</v>
      </c>
      <c r="P572" s="106">
        <f>Dashboard!J581</f>
        <v>-1.35864270608614</v>
      </c>
      <c r="Q572" s="91" t="str">
        <f>Dashboard!C581</f>
        <v>Chapel End</v>
      </c>
      <c r="R572" s="91" t="str">
        <f>Dashboard!A581</f>
        <v>Waltham Forest</v>
      </c>
    </row>
    <row r="573" spans="1:18">
      <c r="A573" s="87">
        <v>569</v>
      </c>
      <c r="B573" s="97">
        <f>LARGE(Dashboard!J$14:J$638,A573)</f>
        <v>-5.32277497159117</v>
      </c>
      <c r="C573" s="89" t="str">
        <f ca="1">VLOOKUP($B573,$P:Q,2,FALSE)</f>
        <v>King's Cross</v>
      </c>
      <c r="D573" s="89" t="str">
        <f ca="1">VLOOKUP($B573,$P:R,3,FALSE)</f>
        <v>Camden</v>
      </c>
      <c r="P573" s="106">
        <f>Dashboard!J582</f>
        <v>1.61235035017666</v>
      </c>
      <c r="Q573" s="91" t="str">
        <f>Dashboard!C582</f>
        <v>Chingford Green</v>
      </c>
      <c r="R573" s="91" t="str">
        <f>Dashboard!A582</f>
        <v>Waltham Forest</v>
      </c>
    </row>
    <row r="574" spans="1:18">
      <c r="A574" s="98">
        <v>570</v>
      </c>
      <c r="B574" s="99">
        <f>LARGE(Dashboard!J$14:J$638,A574)</f>
        <v>-5.34467109540812</v>
      </c>
      <c r="C574" s="100" t="str">
        <f ca="1">VLOOKUP($B574,$P:Q,2,FALSE)</f>
        <v>River</v>
      </c>
      <c r="D574" s="100" t="str">
        <f ca="1">VLOOKUP($B574,$P:R,3,FALSE)</f>
        <v>Barking and Dagenham</v>
      </c>
      <c r="P574" s="106">
        <f>Dashboard!J583</f>
        <v>3.18300410725429</v>
      </c>
      <c r="Q574" s="91" t="str">
        <f>Dashboard!C583</f>
        <v>Endlebury</v>
      </c>
      <c r="R574" s="91" t="str">
        <f>Dashboard!A583</f>
        <v>Waltham Forest</v>
      </c>
    </row>
    <row r="575" spans="1:18">
      <c r="A575" s="87">
        <v>571</v>
      </c>
      <c r="B575" s="97">
        <f>LARGE(Dashboard!J$14:J$638,A575)</f>
        <v>-5.36529030759754</v>
      </c>
      <c r="C575" s="89" t="str">
        <f ca="1">VLOOKUP($B575,$P:Q,2,FALSE)</f>
        <v>Colville</v>
      </c>
      <c r="D575" s="89" t="str">
        <f ca="1">VLOOKUP($B575,$P:R,3,FALSE)</f>
        <v>Kensington and Chelsea</v>
      </c>
      <c r="P575" s="106">
        <f>Dashboard!J584</f>
        <v>-3.5408865873141</v>
      </c>
      <c r="Q575" s="91" t="str">
        <f>Dashboard!C584</f>
        <v>Forest</v>
      </c>
      <c r="R575" s="91" t="str">
        <f>Dashboard!A584</f>
        <v>Waltham Forest</v>
      </c>
    </row>
    <row r="576" spans="1:18">
      <c r="A576" s="98">
        <v>572</v>
      </c>
      <c r="B576" s="99">
        <f>LARGE(Dashboard!J$14:J$638,A576)</f>
        <v>-5.43086644161374</v>
      </c>
      <c r="C576" s="100" t="str">
        <f ca="1">VLOOKUP($B576,$P:Q,2,FALSE)</f>
        <v>Haverstock</v>
      </c>
      <c r="D576" s="100" t="str">
        <f ca="1">VLOOKUP($B576,$P:R,3,FALSE)</f>
        <v>Camden</v>
      </c>
      <c r="P576" s="106">
        <f>Dashboard!J585</f>
        <v>-3.62821381481156</v>
      </c>
      <c r="Q576" s="91" t="str">
        <f>Dashboard!C585</f>
        <v>Grove Green</v>
      </c>
      <c r="R576" s="91" t="str">
        <f>Dashboard!A585</f>
        <v>Waltham Forest</v>
      </c>
    </row>
    <row r="577" spans="1:18">
      <c r="A577" s="87">
        <v>573</v>
      </c>
      <c r="B577" s="97">
        <f>LARGE(Dashboard!J$14:J$638,A577)</f>
        <v>-5.43698286917687</v>
      </c>
      <c r="C577" s="89" t="str">
        <f ca="1">VLOOKUP($B577,$P:Q,2,FALSE)</f>
        <v>Peckham</v>
      </c>
      <c r="D577" s="89" t="str">
        <f ca="1">VLOOKUP($B577,$P:R,3,FALSE)</f>
        <v>Southwark</v>
      </c>
      <c r="P577" s="106">
        <f>Dashboard!J586</f>
        <v>1.15603022788425</v>
      </c>
      <c r="Q577" s="91" t="str">
        <f>Dashboard!C586</f>
        <v>Hale End and Highams Park</v>
      </c>
      <c r="R577" s="91" t="str">
        <f>Dashboard!A586</f>
        <v>Waltham Forest</v>
      </c>
    </row>
    <row r="578" spans="1:18">
      <c r="A578" s="98">
        <v>574</v>
      </c>
      <c r="B578" s="99">
        <f>LARGE(Dashboard!J$14:J$638,A578)</f>
        <v>-5.53629769761381</v>
      </c>
      <c r="C578" s="100" t="str">
        <f ca="1">VLOOKUP($B578,$P:Q,2,FALSE)</f>
        <v>King's Park</v>
      </c>
      <c r="D578" s="100" t="str">
        <f ca="1">VLOOKUP($B578,$P:R,3,FALSE)</f>
        <v>Hackney</v>
      </c>
      <c r="P578" s="106">
        <f>Dashboard!J587</f>
        <v>-1.30063865868097</v>
      </c>
      <c r="Q578" s="91" t="str">
        <f>Dashboard!C587</f>
        <v>Hatch Lane</v>
      </c>
      <c r="R578" s="91" t="str">
        <f>Dashboard!A587</f>
        <v>Waltham Forest</v>
      </c>
    </row>
    <row r="579" spans="1:18">
      <c r="A579" s="87">
        <v>575</v>
      </c>
      <c r="B579" s="97">
        <f>LARGE(Dashboard!J$14:J$638,A579)</f>
        <v>-5.76450471841547</v>
      </c>
      <c r="C579" s="89" t="str">
        <f ca="1">VLOOKUP($B579,$P:Q,2,FALSE)</f>
        <v>Plaistow South</v>
      </c>
      <c r="D579" s="89" t="str">
        <f ca="1">VLOOKUP($B579,$P:R,3,FALSE)</f>
        <v>Newham</v>
      </c>
      <c r="P579" s="106">
        <f>Dashboard!J588</f>
        <v>-3.88413551524059</v>
      </c>
      <c r="Q579" s="91" t="str">
        <f>Dashboard!C588</f>
        <v>High Street</v>
      </c>
      <c r="R579" s="91" t="str">
        <f>Dashboard!A588</f>
        <v>Waltham Forest</v>
      </c>
    </row>
    <row r="580" spans="1:18">
      <c r="A580" s="98">
        <v>576</v>
      </c>
      <c r="B580" s="99">
        <f>LARGE(Dashboard!J$14:J$638,A580)</f>
        <v>-5.78968102750438</v>
      </c>
      <c r="C580" s="100" t="str">
        <f ca="1">VLOOKUP($B580,$P:Q,2,FALSE)</f>
        <v>Kensal Green</v>
      </c>
      <c r="D580" s="100" t="str">
        <f ca="1">VLOOKUP($B580,$P:R,3,FALSE)</f>
        <v>Brent</v>
      </c>
      <c r="P580" s="106">
        <f>Dashboard!J589</f>
        <v>-4.5467612558025</v>
      </c>
      <c r="Q580" s="91" t="str">
        <f>Dashboard!C589</f>
        <v>Higham Hill</v>
      </c>
      <c r="R580" s="91" t="str">
        <f>Dashboard!A589</f>
        <v>Waltham Forest</v>
      </c>
    </row>
    <row r="581" spans="1:18">
      <c r="A581" s="87">
        <v>577</v>
      </c>
      <c r="B581" s="97">
        <f>LARGE(Dashboard!J$14:J$638,A581)</f>
        <v>-5.79540445136346</v>
      </c>
      <c r="C581" s="89" t="str">
        <f ca="1">VLOOKUP($B581,$P:Q,2,FALSE)</f>
        <v>Hackney Central</v>
      </c>
      <c r="D581" s="89" t="str">
        <f ca="1">VLOOKUP($B581,$P:R,3,FALSE)</f>
        <v>Hackney</v>
      </c>
      <c r="P581" s="106">
        <f>Dashboard!J590</f>
        <v>-5.07173655487845</v>
      </c>
      <c r="Q581" s="91" t="str">
        <f>Dashboard!C590</f>
        <v>Hoe Street</v>
      </c>
      <c r="R581" s="91" t="str">
        <f>Dashboard!A590</f>
        <v>Waltham Forest</v>
      </c>
    </row>
    <row r="582" spans="1:18">
      <c r="A582" s="98">
        <v>578</v>
      </c>
      <c r="B582" s="99">
        <f>LARGE(Dashboard!J$14:J$638,A582)</f>
        <v>-5.86127665118239</v>
      </c>
      <c r="C582" s="100" t="str">
        <f ca="1">VLOOKUP($B582,$P:Q,2,FALSE)</f>
        <v>Glyndon</v>
      </c>
      <c r="D582" s="100" t="str">
        <f ca="1">VLOOKUP($B582,$P:R,3,FALSE)</f>
        <v>Greenwich</v>
      </c>
      <c r="P582" s="106">
        <f>Dashboard!J591</f>
        <v>0.803505725939531</v>
      </c>
      <c r="Q582" s="91" t="str">
        <f>Dashboard!C591</f>
        <v>Larkswood</v>
      </c>
      <c r="R582" s="91" t="str">
        <f>Dashboard!A591</f>
        <v>Waltham Forest</v>
      </c>
    </row>
    <row r="583" spans="1:18">
      <c r="A583" s="87">
        <v>579</v>
      </c>
      <c r="B583" s="97">
        <f>LARGE(Dashboard!J$14:J$638,A583)</f>
        <v>-5.90088652083136</v>
      </c>
      <c r="C583" s="89" t="str">
        <f ca="1">VLOOKUP($B583,$P:Q,2,FALSE)</f>
        <v>Forest Gate South</v>
      </c>
      <c r="D583" s="89" t="str">
        <f ca="1">VLOOKUP($B583,$P:R,3,FALSE)</f>
        <v>Newham</v>
      </c>
      <c r="P583" s="106">
        <f>Dashboard!J592</f>
        <v>-9.65916015090794</v>
      </c>
      <c r="Q583" s="91" t="str">
        <f>Dashboard!C592</f>
        <v>Lea Bridge</v>
      </c>
      <c r="R583" s="91" t="str">
        <f>Dashboard!A592</f>
        <v>Waltham Forest</v>
      </c>
    </row>
    <row r="584" spans="1:18">
      <c r="A584" s="98">
        <v>580</v>
      </c>
      <c r="B584" s="99">
        <f>LARGE(Dashboard!J$14:J$638,A584)</f>
        <v>-5.90858833431637</v>
      </c>
      <c r="C584" s="100" t="str">
        <f ca="1">VLOOKUP($B584,$P:Q,2,FALSE)</f>
        <v>Canonbury</v>
      </c>
      <c r="D584" s="100" t="str">
        <f ca="1">VLOOKUP($B584,$P:R,3,FALSE)</f>
        <v>Islington</v>
      </c>
      <c r="P584" s="106">
        <f>Dashboard!J593</f>
        <v>-4.8009339563018</v>
      </c>
      <c r="Q584" s="91" t="str">
        <f>Dashboard!C593</f>
        <v>Leyton</v>
      </c>
      <c r="R584" s="91" t="str">
        <f>Dashboard!A593</f>
        <v>Waltham Forest</v>
      </c>
    </row>
    <row r="585" spans="1:18">
      <c r="A585" s="87">
        <v>581</v>
      </c>
      <c r="B585" s="97">
        <f>LARGE(Dashboard!J$14:J$638,A585)</f>
        <v>-5.94249547007104</v>
      </c>
      <c r="C585" s="89" t="str">
        <f ca="1">VLOOKUP($B585,$P:Q,2,FALSE)</f>
        <v>Shepherd's Bush Green</v>
      </c>
      <c r="D585" s="89" t="str">
        <f ca="1">VLOOKUP($B585,$P:R,3,FALSE)</f>
        <v>Hammersmith and Fulham</v>
      </c>
      <c r="P585" s="106">
        <f>Dashboard!J594</f>
        <v>-0.242542434012406</v>
      </c>
      <c r="Q585" s="91" t="str">
        <f>Dashboard!C594</f>
        <v>Leytonstone</v>
      </c>
      <c r="R585" s="91" t="str">
        <f>Dashboard!A594</f>
        <v>Waltham Forest</v>
      </c>
    </row>
    <row r="586" spans="1:18">
      <c r="A586" s="98">
        <v>582</v>
      </c>
      <c r="B586" s="99">
        <f>LARGE(Dashboard!J$14:J$638,A586)</f>
        <v>-5.95657339138526</v>
      </c>
      <c r="C586" s="100" t="str">
        <f ca="1">VLOOKUP($B586,$P:Q,2,FALSE)</f>
        <v>Tottenham Green</v>
      </c>
      <c r="D586" s="100" t="str">
        <f ca="1">VLOOKUP($B586,$P:R,3,FALSE)</f>
        <v>Haringey</v>
      </c>
      <c r="P586" s="106">
        <f>Dashboard!J595</f>
        <v>-3.71055263194588</v>
      </c>
      <c r="Q586" s="91" t="str">
        <f>Dashboard!C595</f>
        <v>Markhouse</v>
      </c>
      <c r="R586" s="91" t="str">
        <f>Dashboard!A595</f>
        <v>Waltham Forest</v>
      </c>
    </row>
    <row r="587" spans="1:18">
      <c r="A587" s="87">
        <v>583</v>
      </c>
      <c r="B587" s="97">
        <f>LARGE(Dashboard!J$14:J$638,A587)</f>
        <v>-5.96217786100356</v>
      </c>
      <c r="C587" s="89" t="str">
        <f ca="1">VLOOKUP($B587,$P:Q,2,FALSE)</f>
        <v>Holloway</v>
      </c>
      <c r="D587" s="89" t="str">
        <f ca="1">VLOOKUP($B587,$P:R,3,FALSE)</f>
        <v>Islington</v>
      </c>
      <c r="P587" s="106">
        <f>Dashboard!J596</f>
        <v>-0.902261488458149</v>
      </c>
      <c r="Q587" s="91" t="str">
        <f>Dashboard!C596</f>
        <v>Valley</v>
      </c>
      <c r="R587" s="91" t="str">
        <f>Dashboard!A596</f>
        <v>Waltham Forest</v>
      </c>
    </row>
    <row r="588" spans="1:18">
      <c r="A588" s="98">
        <v>584</v>
      </c>
      <c r="B588" s="99">
        <f>LARGE(Dashboard!J$14:J$638,A588)</f>
        <v>-6.021109026065</v>
      </c>
      <c r="C588" s="100" t="str">
        <f ca="1">VLOOKUP($B588,$P:Q,2,FALSE)</f>
        <v>West Green</v>
      </c>
      <c r="D588" s="100" t="str">
        <f ca="1">VLOOKUP($B588,$P:R,3,FALSE)</f>
        <v>Haringey</v>
      </c>
      <c r="P588" s="106">
        <f>Dashboard!J597</f>
        <v>-4.58979032630369</v>
      </c>
      <c r="Q588" s="91" t="str">
        <f>Dashboard!C597</f>
        <v>William Morris</v>
      </c>
      <c r="R588" s="91" t="str">
        <f>Dashboard!A597</f>
        <v>Waltham Forest</v>
      </c>
    </row>
    <row r="589" spans="1:18">
      <c r="A589" s="87">
        <v>585</v>
      </c>
      <c r="B589" s="97">
        <f>LARGE(Dashboard!J$14:J$638,A589)</f>
        <v>-6.12842850437509</v>
      </c>
      <c r="C589" s="89" t="str">
        <f ca="1">VLOOKUP($B589,$P:Q,2,FALSE)</f>
        <v>Kentish Town</v>
      </c>
      <c r="D589" s="89" t="str">
        <f ca="1">VLOOKUP($B589,$P:R,3,FALSE)</f>
        <v>Camden</v>
      </c>
      <c r="P589" s="106">
        <f>Dashboard!J598</f>
        <v>-4.37617467597533</v>
      </c>
      <c r="Q589" s="91" t="str">
        <f>Dashboard!C598</f>
        <v>Wood Street</v>
      </c>
      <c r="R589" s="91" t="str">
        <f>Dashboard!A598</f>
        <v>Waltham Forest</v>
      </c>
    </row>
    <row r="590" spans="1:18">
      <c r="A590" s="98">
        <v>586</v>
      </c>
      <c r="B590" s="99">
        <f>LARGE(Dashboard!J$14:J$638,A590)</f>
        <v>-6.33543489657765</v>
      </c>
      <c r="C590" s="100" t="str">
        <f ca="1">VLOOKUP($B590,$P:Q,2,FALSE)</f>
        <v>Mildmay</v>
      </c>
      <c r="D590" s="100" t="str">
        <f ca="1">VLOOKUP($B590,$P:R,3,FALSE)</f>
        <v>Islington</v>
      </c>
      <c r="P590" s="106">
        <f>Dashboard!J599</f>
        <v>8.45855377158522</v>
      </c>
      <c r="Q590" s="91" t="str">
        <f>Dashboard!C599</f>
        <v>Balham</v>
      </c>
      <c r="R590" s="91" t="str">
        <f>Dashboard!A599</f>
        <v>Wandsworth</v>
      </c>
    </row>
    <row r="591" spans="1:18">
      <c r="A591" s="87">
        <v>587</v>
      </c>
      <c r="B591" s="97">
        <f>LARGE(Dashboard!J$14:J$638,A591)</f>
        <v>-6.33798211062551</v>
      </c>
      <c r="C591" s="89" t="str">
        <f ca="1">VLOOKUP($B591,$P:Q,2,FALSE)</f>
        <v>Camberwell Green</v>
      </c>
      <c r="D591" s="89" t="str">
        <f ca="1">VLOOKUP($B591,$P:R,3,FALSE)</f>
        <v>Southwark</v>
      </c>
      <c r="P591" s="106">
        <f>Dashboard!J600</f>
        <v>3.38822469668506</v>
      </c>
      <c r="Q591" s="91" t="str">
        <f>Dashboard!C600</f>
        <v>Bedford</v>
      </c>
      <c r="R591" s="91" t="str">
        <f>Dashboard!A600</f>
        <v>Wandsworth</v>
      </c>
    </row>
    <row r="592" spans="1:18">
      <c r="A592" s="98">
        <v>588</v>
      </c>
      <c r="B592" s="99">
        <f>LARGE(Dashboard!J$14:J$638,A592)</f>
        <v>-6.53289073904125</v>
      </c>
      <c r="C592" s="100" t="str">
        <f ca="1">VLOOKUP($B592,$P:Q,2,FALSE)</f>
        <v>East Ham South</v>
      </c>
      <c r="D592" s="100" t="str">
        <f ca="1">VLOOKUP($B592,$P:R,3,FALSE)</f>
        <v>Newham</v>
      </c>
      <c r="P592" s="106">
        <f>Dashboard!J601</f>
        <v>5.63482687616581</v>
      </c>
      <c r="Q592" s="91" t="str">
        <f>Dashboard!C601</f>
        <v>Earlsfield</v>
      </c>
      <c r="R592" s="91" t="str">
        <f>Dashboard!A601</f>
        <v>Wandsworth</v>
      </c>
    </row>
    <row r="593" spans="1:18">
      <c r="A593" s="87">
        <v>589</v>
      </c>
      <c r="B593" s="97">
        <f>LARGE(Dashboard!J$14:J$638,A593)</f>
        <v>-6.70937028228218</v>
      </c>
      <c r="C593" s="89" t="str">
        <f ca="1">VLOOKUP($B593,$P:Q,2,FALSE)</f>
        <v>Edmonton Green</v>
      </c>
      <c r="D593" s="89" t="str">
        <f ca="1">VLOOKUP($B593,$P:R,3,FALSE)</f>
        <v>Enfield</v>
      </c>
      <c r="P593" s="106">
        <f>Dashboard!J602</f>
        <v>9.10844688186292</v>
      </c>
      <c r="Q593" s="91" t="str">
        <f>Dashboard!C602</f>
        <v>East Putney</v>
      </c>
      <c r="R593" s="91" t="str">
        <f>Dashboard!A602</f>
        <v>Wandsworth</v>
      </c>
    </row>
    <row r="594" spans="1:18">
      <c r="A594" s="98">
        <v>590</v>
      </c>
      <c r="B594" s="99">
        <f>LARGE(Dashboard!J$14:J$638,A594)</f>
        <v>-6.72582647741592</v>
      </c>
      <c r="C594" s="100" t="str">
        <f ca="1">VLOOKUP($B594,$P:Q,2,FALSE)</f>
        <v>Woolwich Riverside</v>
      </c>
      <c r="D594" s="100" t="str">
        <f ca="1">VLOOKUP($B594,$P:R,3,FALSE)</f>
        <v>Greenwich</v>
      </c>
      <c r="P594" s="106">
        <f>Dashboard!J603</f>
        <v>7.95545010642532</v>
      </c>
      <c r="Q594" s="91" t="str">
        <f>Dashboard!C603</f>
        <v>Fairfield</v>
      </c>
      <c r="R594" s="91" t="str">
        <f>Dashboard!A603</f>
        <v>Wandsworth</v>
      </c>
    </row>
    <row r="595" spans="1:18">
      <c r="A595" s="87">
        <v>591</v>
      </c>
      <c r="B595" s="97">
        <f>LARGE(Dashboard!J$14:J$638,A595)</f>
        <v>-6.75815872379691</v>
      </c>
      <c r="C595" s="89" t="str">
        <f ca="1">VLOOKUP($B595,$P:Q,2,FALSE)</f>
        <v>Little Ilford</v>
      </c>
      <c r="D595" s="89" t="str">
        <f ca="1">VLOOKUP($B595,$P:R,3,FALSE)</f>
        <v>Newham</v>
      </c>
      <c r="P595" s="106">
        <f>Dashboard!J604</f>
        <v>0.0341065124729778</v>
      </c>
      <c r="Q595" s="91" t="str">
        <f>Dashboard!C604</f>
        <v>Furzedown</v>
      </c>
      <c r="R595" s="91" t="str">
        <f>Dashboard!A604</f>
        <v>Wandsworth</v>
      </c>
    </row>
    <row r="596" spans="1:18">
      <c r="A596" s="98">
        <v>592</v>
      </c>
      <c r="B596" s="99">
        <f>LARGE(Dashboard!J$14:J$638,A596)</f>
        <v>-6.88645662947369</v>
      </c>
      <c r="C596" s="100" t="str">
        <f ca="1">VLOOKUP($B596,$P:Q,2,FALSE)</f>
        <v>Tollington</v>
      </c>
      <c r="D596" s="100" t="str">
        <f ca="1">VLOOKUP($B596,$P:R,3,FALSE)</f>
        <v>Islington</v>
      </c>
      <c r="P596" s="106">
        <f>Dashboard!J605</f>
        <v>0.769682691021705</v>
      </c>
      <c r="Q596" s="91" t="str">
        <f>Dashboard!C605</f>
        <v>Graveney</v>
      </c>
      <c r="R596" s="91" t="str">
        <f>Dashboard!A605</f>
        <v>Wandsworth</v>
      </c>
    </row>
    <row r="597" spans="1:18">
      <c r="A597" s="87">
        <v>593</v>
      </c>
      <c r="B597" s="97">
        <f>LARGE(Dashboard!J$14:J$638,A597)</f>
        <v>-7.08656413738125</v>
      </c>
      <c r="C597" s="89" t="str">
        <f ca="1">VLOOKUP($B597,$P:Q,2,FALSE)</f>
        <v>East Ham North</v>
      </c>
      <c r="D597" s="89" t="str">
        <f ca="1">VLOOKUP($B597,$P:R,3,FALSE)</f>
        <v>Newham</v>
      </c>
      <c r="P597" s="106">
        <f>Dashboard!J606</f>
        <v>-2.92032515227372</v>
      </c>
      <c r="Q597" s="91" t="str">
        <f>Dashboard!C606</f>
        <v>Latchmere</v>
      </c>
      <c r="R597" s="91" t="str">
        <f>Dashboard!A606</f>
        <v>Wandsworth</v>
      </c>
    </row>
    <row r="598" spans="1:18">
      <c r="A598" s="98">
        <v>594</v>
      </c>
      <c r="B598" s="99">
        <f>LARGE(Dashboard!J$14:J$638,A598)</f>
        <v>-7.08831083697947</v>
      </c>
      <c r="C598" s="100" t="str">
        <f ca="1">VLOOKUP($B598,$P:Q,2,FALSE)</f>
        <v>Tottenham Hale</v>
      </c>
      <c r="D598" s="100" t="str">
        <f ca="1">VLOOKUP($B598,$P:R,3,FALSE)</f>
        <v>Haringey</v>
      </c>
      <c r="P598" s="106">
        <f>Dashboard!J607</f>
        <v>4.33196144252289</v>
      </c>
      <c r="Q598" s="91" t="str">
        <f>Dashboard!C607</f>
        <v>Nightingale</v>
      </c>
      <c r="R598" s="91" t="str">
        <f>Dashboard!A607</f>
        <v>Wandsworth</v>
      </c>
    </row>
    <row r="599" spans="1:18">
      <c r="A599" s="87">
        <v>595</v>
      </c>
      <c r="B599" s="97">
        <f>LARGE(Dashboard!J$14:J$638,A599)</f>
        <v>-7.10321046864886</v>
      </c>
      <c r="C599" s="89" t="str">
        <f ca="1">VLOOKUP($B599,$P:Q,2,FALSE)</f>
        <v>Leabridge</v>
      </c>
      <c r="D599" s="89" t="str">
        <f ca="1">VLOOKUP($B599,$P:R,3,FALSE)</f>
        <v>Hackney</v>
      </c>
      <c r="P599" s="106">
        <f>Dashboard!J608</f>
        <v>9.58889791433002</v>
      </c>
      <c r="Q599" s="91" t="str">
        <f>Dashboard!C608</f>
        <v>Northcote</v>
      </c>
      <c r="R599" s="91" t="str">
        <f>Dashboard!A608</f>
        <v>Wandsworth</v>
      </c>
    </row>
    <row r="600" spans="1:18">
      <c r="A600" s="98">
        <v>596</v>
      </c>
      <c r="B600" s="99">
        <f>LARGE(Dashboard!J$14:J$638,A600)</f>
        <v>-7.15871534269236</v>
      </c>
      <c r="C600" s="100" t="str">
        <f ca="1">VLOOKUP($B600,$P:Q,2,FALSE)</f>
        <v>Selhurst</v>
      </c>
      <c r="D600" s="100" t="str">
        <f ca="1">VLOOKUP($B600,$P:R,3,FALSE)</f>
        <v>Croydon</v>
      </c>
      <c r="P600" s="106">
        <f>Dashboard!J609</f>
        <v>0.93047103007053</v>
      </c>
      <c r="Q600" s="91" t="str">
        <f>Dashboard!C609</f>
        <v>Queenstown</v>
      </c>
      <c r="R600" s="91" t="str">
        <f>Dashboard!A609</f>
        <v>Wandsworth</v>
      </c>
    </row>
    <row r="601" spans="1:18">
      <c r="A601" s="87">
        <v>597</v>
      </c>
      <c r="B601" s="97">
        <f>LARGE(Dashboard!J$14:J$638,A601)</f>
        <v>-7.19411209039433</v>
      </c>
      <c r="C601" s="89" t="str">
        <f ca="1">VLOOKUP($B601,$P:Q,2,FALSE)</f>
        <v>St Dunstan's and Stepney Green</v>
      </c>
      <c r="D601" s="89" t="str">
        <f ca="1">VLOOKUP($B601,$P:R,3,FALSE)</f>
        <v>Tower Hamlets</v>
      </c>
      <c r="P601" s="106">
        <f>Dashboard!J610</f>
        <v>-3.2142554118244</v>
      </c>
      <c r="Q601" s="91" t="str">
        <f>Dashboard!C610</f>
        <v>Roehampton</v>
      </c>
      <c r="R601" s="91" t="str">
        <f>Dashboard!A610</f>
        <v>Wandsworth</v>
      </c>
    </row>
    <row r="602" spans="1:18">
      <c r="A602" s="98">
        <v>598</v>
      </c>
      <c r="B602" s="99">
        <f>LARGE(Dashboard!J$14:J$638,A602)</f>
        <v>-7.3195710147744</v>
      </c>
      <c r="C602" s="100" t="str">
        <f ca="1">VLOOKUP($B602,$P:Q,2,FALSE)</f>
        <v>Wick</v>
      </c>
      <c r="D602" s="100" t="str">
        <f ca="1">VLOOKUP($B602,$P:R,3,FALSE)</f>
        <v>Hackney</v>
      </c>
      <c r="P602" s="106">
        <f>Dashboard!J611</f>
        <v>4.3195819205736</v>
      </c>
      <c r="Q602" s="91" t="str">
        <f>Dashboard!C611</f>
        <v>St Mary's Park</v>
      </c>
      <c r="R602" s="91" t="str">
        <f>Dashboard!A611</f>
        <v>Wandsworth</v>
      </c>
    </row>
    <row r="603" spans="1:18">
      <c r="A603" s="87">
        <v>599</v>
      </c>
      <c r="B603" s="97">
        <f>LARGE(Dashboard!J$14:J$638,A603)</f>
        <v>-7.40060851999209</v>
      </c>
      <c r="C603" s="89" t="str">
        <f ca="1">VLOOKUP($B603,$P:Q,2,FALSE)</f>
        <v>Lower Edmonton</v>
      </c>
      <c r="D603" s="89" t="str">
        <f ca="1">VLOOKUP($B603,$P:R,3,FALSE)</f>
        <v>Enfield</v>
      </c>
      <c r="P603" s="106">
        <f>Dashboard!J612</f>
        <v>4.96518994946241</v>
      </c>
      <c r="Q603" s="91" t="str">
        <f>Dashboard!C612</f>
        <v>Shaftesbury</v>
      </c>
      <c r="R603" s="91" t="str">
        <f>Dashboard!A612</f>
        <v>Wandsworth</v>
      </c>
    </row>
    <row r="604" spans="1:18">
      <c r="A604" s="98">
        <v>600</v>
      </c>
      <c r="B604" s="99">
        <f>LARGE(Dashboard!J$14:J$638,A604)</f>
        <v>-7.40170703550137</v>
      </c>
      <c r="C604" s="100" t="str">
        <f ca="1">VLOOKUP($B604,$P:Q,2,FALSE)</f>
        <v>Hackney Downs</v>
      </c>
      <c r="D604" s="100" t="str">
        <f ca="1">VLOOKUP($B604,$P:R,3,FALSE)</f>
        <v>Hackney</v>
      </c>
      <c r="P604" s="106">
        <f>Dashboard!J613</f>
        <v>7.30729696916563</v>
      </c>
      <c r="Q604" s="91" t="str">
        <f>Dashboard!C613</f>
        <v>Southfields</v>
      </c>
      <c r="R604" s="91" t="str">
        <f>Dashboard!A613</f>
        <v>Wandsworth</v>
      </c>
    </row>
    <row r="605" spans="1:18">
      <c r="A605" s="87">
        <v>601</v>
      </c>
      <c r="B605" s="97">
        <f>LARGE(Dashboard!J$14:J$638,A605)</f>
        <v>-7.50185312904992</v>
      </c>
      <c r="C605" s="89" t="str">
        <f ca="1">VLOOKUP($B605,$P:Q,2,FALSE)</f>
        <v>Heath</v>
      </c>
      <c r="D605" s="89" t="str">
        <f ca="1">VLOOKUP($B605,$P:R,3,FALSE)</f>
        <v>Barking and Dagenham</v>
      </c>
      <c r="P605" s="106">
        <f>Dashboard!J614</f>
        <v>10.9136814731425</v>
      </c>
      <c r="Q605" s="91" t="str">
        <f>Dashboard!C614</f>
        <v>Thamesfield</v>
      </c>
      <c r="R605" s="91" t="str">
        <f>Dashboard!A614</f>
        <v>Wandsworth</v>
      </c>
    </row>
    <row r="606" spans="1:18">
      <c r="A606" s="98">
        <v>602</v>
      </c>
      <c r="B606" s="99">
        <f>LARGE(Dashboard!J$14:J$638,A606)</f>
        <v>-7.55798170679784</v>
      </c>
      <c r="C606" s="100" t="str">
        <f ca="1">VLOOKUP($B606,$P:Q,2,FALSE)</f>
        <v>Upper Edmonton</v>
      </c>
      <c r="D606" s="100" t="str">
        <f ca="1">VLOOKUP($B606,$P:R,3,FALSE)</f>
        <v>Enfield</v>
      </c>
      <c r="P606" s="106">
        <f>Dashboard!J615</f>
        <v>-1.38690361380956</v>
      </c>
      <c r="Q606" s="91" t="str">
        <f>Dashboard!C615</f>
        <v>Tooting</v>
      </c>
      <c r="R606" s="91" t="str">
        <f>Dashboard!A615</f>
        <v>Wandsworth</v>
      </c>
    </row>
    <row r="607" spans="1:18">
      <c r="A607" s="87">
        <v>603</v>
      </c>
      <c r="B607" s="97">
        <f>LARGE(Dashboard!J$14:J$638,A607)</f>
        <v>-7.66626192066711</v>
      </c>
      <c r="C607" s="89" t="str">
        <f ca="1">VLOOKUP($B607,$P:Q,2,FALSE)</f>
        <v>Canning Town North</v>
      </c>
      <c r="D607" s="89" t="str">
        <f ca="1">VLOOKUP($B607,$P:R,3,FALSE)</f>
        <v>Newham</v>
      </c>
      <c r="P607" s="106">
        <f>Dashboard!J616</f>
        <v>6.96343445329567</v>
      </c>
      <c r="Q607" s="91" t="str">
        <f>Dashboard!C616</f>
        <v>Wandsworth Common</v>
      </c>
      <c r="R607" s="91" t="str">
        <f>Dashboard!A616</f>
        <v>Wandsworth</v>
      </c>
    </row>
    <row r="608" spans="1:18">
      <c r="A608" s="98">
        <v>604</v>
      </c>
      <c r="B608" s="99">
        <f>LARGE(Dashboard!J$14:J$638,A608)</f>
        <v>-7.80695219792649</v>
      </c>
      <c r="C608" s="100" t="str">
        <f ca="1">VLOOKUP($B608,$P:Q,2,FALSE)</f>
        <v>Coldharbour</v>
      </c>
      <c r="D608" s="100" t="str">
        <f ca="1">VLOOKUP($B608,$P:R,3,FALSE)</f>
        <v>Lambeth</v>
      </c>
      <c r="P608" s="106">
        <f>Dashboard!J617</f>
        <v>2.77042224197079</v>
      </c>
      <c r="Q608" s="91" t="str">
        <f>Dashboard!C617</f>
        <v>West Hill</v>
      </c>
      <c r="R608" s="91" t="str">
        <f>Dashboard!A617</f>
        <v>Wandsworth</v>
      </c>
    </row>
    <row r="609" spans="1:18">
      <c r="A609" s="87">
        <v>605</v>
      </c>
      <c r="B609" s="97">
        <f>LARGE(Dashboard!J$14:J$638,A609)</f>
        <v>-7.83078635632016</v>
      </c>
      <c r="C609" s="89" t="str">
        <f ca="1">VLOOKUP($B609,$P:Q,2,FALSE)</f>
        <v>Westbourne</v>
      </c>
      <c r="D609" s="89" t="str">
        <f ca="1">VLOOKUP($B609,$P:R,3,FALSE)</f>
        <v>Westminster</v>
      </c>
      <c r="P609" s="106">
        <f>Dashboard!J618</f>
        <v>5.53728784475675</v>
      </c>
      <c r="Q609" s="91" t="str">
        <f>Dashboard!C618</f>
        <v>West Putney</v>
      </c>
      <c r="R609" s="91" t="str">
        <f>Dashboard!A618</f>
        <v>Wandsworth</v>
      </c>
    </row>
    <row r="610" spans="1:18">
      <c r="A610" s="98">
        <v>606</v>
      </c>
      <c r="B610" s="99">
        <f>LARGE(Dashboard!J$14:J$638,A610)</f>
        <v>-8.14858861188681</v>
      </c>
      <c r="C610" s="100" t="str">
        <f ca="1">VLOOKUP($B610,$P:Q,2,FALSE)</f>
        <v>Gascoigne</v>
      </c>
      <c r="D610" s="100" t="str">
        <f ca="1">VLOOKUP($B610,$P:R,3,FALSE)</f>
        <v>Barking and Dagenham</v>
      </c>
      <c r="P610" s="106">
        <f>Dashboard!J619</f>
        <v>6.92311450606503</v>
      </c>
      <c r="Q610" s="91" t="str">
        <f>Dashboard!C619</f>
        <v>Abbey Road</v>
      </c>
      <c r="R610" s="91" t="str">
        <f>Dashboard!A619</f>
        <v>Westminster</v>
      </c>
    </row>
    <row r="611" spans="1:18">
      <c r="A611" s="87">
        <v>607</v>
      </c>
      <c r="B611" s="97">
        <f>LARGE(Dashboard!J$14:J$638,A611)</f>
        <v>-8.14892858608562</v>
      </c>
      <c r="C611" s="89" t="str">
        <f ca="1">VLOOKUP($B611,$P:Q,2,FALSE)</f>
        <v>Kilburn</v>
      </c>
      <c r="D611" s="89" t="str">
        <f ca="1">VLOOKUP($B611,$P:R,3,FALSE)</f>
        <v>Brent</v>
      </c>
      <c r="P611" s="106">
        <f>Dashboard!J620</f>
        <v>1.43269432123422</v>
      </c>
      <c r="Q611" s="91" t="str">
        <f>Dashboard!C620</f>
        <v>Bayswater</v>
      </c>
      <c r="R611" s="91" t="str">
        <f>Dashboard!A620</f>
        <v>Westminster</v>
      </c>
    </row>
    <row r="612" spans="1:18">
      <c r="A612" s="98">
        <v>608</v>
      </c>
      <c r="B612" s="99">
        <f>LARGE(Dashboard!J$14:J$638,A612)</f>
        <v>-8.20851600789502</v>
      </c>
      <c r="C612" s="100" t="str">
        <f ca="1">VLOOKUP($B612,$P:Q,2,FALSE)</f>
        <v>Finsbury Park</v>
      </c>
      <c r="D612" s="100" t="str">
        <f ca="1">VLOOKUP($B612,$P:R,3,FALSE)</f>
        <v>Islington</v>
      </c>
      <c r="P612" s="106">
        <f>Dashboard!J621</f>
        <v>4.32599596023454</v>
      </c>
      <c r="Q612" s="91" t="str">
        <f>Dashboard!C621</f>
        <v>Bryanston and Dorset Square</v>
      </c>
      <c r="R612" s="91" t="str">
        <f>Dashboard!A621</f>
        <v>Westminster</v>
      </c>
    </row>
    <row r="613" spans="1:18">
      <c r="A613" s="87">
        <v>609</v>
      </c>
      <c r="B613" s="97">
        <f>LARGE(Dashboard!J$14:J$638,A613)</f>
        <v>-8.28432039272826</v>
      </c>
      <c r="C613" s="89" t="str">
        <f ca="1">VLOOKUP($B613,$P:Q,2,FALSE)</f>
        <v>Churchill</v>
      </c>
      <c r="D613" s="89" t="str">
        <f ca="1">VLOOKUP($B613,$P:R,3,FALSE)</f>
        <v>Westminster</v>
      </c>
      <c r="P613" s="106">
        <f>Dashboard!J622</f>
        <v>-8.28432039272826</v>
      </c>
      <c r="Q613" s="91" t="str">
        <f>Dashboard!C622</f>
        <v>Churchill</v>
      </c>
      <c r="R613" s="91" t="str">
        <f>Dashboard!A622</f>
        <v>Westminster</v>
      </c>
    </row>
    <row r="614" spans="1:18">
      <c r="A614" s="98">
        <v>610</v>
      </c>
      <c r="B614" s="99">
        <f>LARGE(Dashboard!J$14:J$638,A614)</f>
        <v>-8.28493436420011</v>
      </c>
      <c r="C614" s="100" t="str">
        <f ca="1">VLOOKUP($B614,$P:Q,2,FALSE)</f>
        <v>Bruce Grove</v>
      </c>
      <c r="D614" s="100" t="str">
        <f ca="1">VLOOKUP($B614,$P:R,3,FALSE)</f>
        <v>Haringey</v>
      </c>
      <c r="P614" s="106">
        <f>Dashboard!J623</f>
        <v>-14.3141337289171</v>
      </c>
      <c r="Q614" s="91" t="str">
        <f>Dashboard!C623</f>
        <v>Church Street</v>
      </c>
      <c r="R614" s="91" t="str">
        <f>Dashboard!A623</f>
        <v>Westminster</v>
      </c>
    </row>
    <row r="615" spans="1:18">
      <c r="A615" s="87">
        <v>611</v>
      </c>
      <c r="B615" s="97">
        <f>LARGE(Dashboard!J$14:J$638,A615)</f>
        <v>-8.56413880226208</v>
      </c>
      <c r="C615" s="89" t="str">
        <f ca="1">VLOOKUP($B615,$P:Q,2,FALSE)</f>
        <v>Chatham</v>
      </c>
      <c r="D615" s="89" t="str">
        <f ca="1">VLOOKUP($B615,$P:R,3,FALSE)</f>
        <v>Hackney</v>
      </c>
      <c r="P615" s="106">
        <f>Dashboard!J624</f>
        <v>-8.57662872405228</v>
      </c>
      <c r="Q615" s="91" t="str">
        <f>Dashboard!C624</f>
        <v>Harrow Road</v>
      </c>
      <c r="R615" s="91" t="str">
        <f>Dashboard!A624</f>
        <v>Westminster</v>
      </c>
    </row>
    <row r="616" spans="1:18">
      <c r="A616" s="98">
        <v>612</v>
      </c>
      <c r="B616" s="99">
        <f>LARGE(Dashboard!J$14:J$638,A616)</f>
        <v>-8.57662872405228</v>
      </c>
      <c r="C616" s="100" t="str">
        <f ca="1">VLOOKUP($B616,$P:Q,2,FALSE)</f>
        <v>Harrow Road</v>
      </c>
      <c r="D616" s="100" t="str">
        <f ca="1">VLOOKUP($B616,$P:R,3,FALSE)</f>
        <v>Westminster</v>
      </c>
      <c r="P616" s="106">
        <f>Dashboard!J625</f>
        <v>3.2750974433352</v>
      </c>
      <c r="Q616" s="91" t="str">
        <f>Dashboard!C625</f>
        <v>Hyde Park</v>
      </c>
      <c r="R616" s="91" t="str">
        <f>Dashboard!A625</f>
        <v>Westminster</v>
      </c>
    </row>
    <row r="617" spans="1:18">
      <c r="A617" s="87">
        <v>613</v>
      </c>
      <c r="B617" s="97">
        <f>LARGE(Dashboard!J$14:J$638,A617)</f>
        <v>-8.8002724817157</v>
      </c>
      <c r="C617" s="89" t="str">
        <f ca="1">VLOOKUP($B617,$P:Q,2,FALSE)</f>
        <v>White Hart Lane</v>
      </c>
      <c r="D617" s="89" t="str">
        <f ca="1">VLOOKUP($B617,$P:R,3,FALSE)</f>
        <v>Haringey</v>
      </c>
      <c r="P617" s="106">
        <f>Dashboard!J626</f>
        <v>11.991767750585</v>
      </c>
      <c r="Q617" s="91" t="str">
        <f>Dashboard!C626</f>
        <v>Knightsbridge and Belgravia</v>
      </c>
      <c r="R617" s="91" t="str">
        <f>Dashboard!A626</f>
        <v>Westminster</v>
      </c>
    </row>
    <row r="618" spans="1:18">
      <c r="A618" s="98">
        <v>614</v>
      </c>
      <c r="B618" s="99">
        <f>LARGE(Dashboard!J$14:J$638,A618)</f>
        <v>-9.48694459231424</v>
      </c>
      <c r="C618" s="100" t="str">
        <f ca="1">VLOOKUP($B618,$P:Q,2,FALSE)</f>
        <v>Noel Park</v>
      </c>
      <c r="D618" s="100" t="str">
        <f ca="1">VLOOKUP($B618,$P:R,3,FALSE)</f>
        <v>Haringey</v>
      </c>
      <c r="P618" s="106">
        <f>Dashboard!J627</f>
        <v>3.73267802196088</v>
      </c>
      <c r="Q618" s="91" t="str">
        <f>Dashboard!C627</f>
        <v>Lancaster Gate</v>
      </c>
      <c r="R618" s="91" t="str">
        <f>Dashboard!A627</f>
        <v>Westminster</v>
      </c>
    </row>
    <row r="619" spans="1:18">
      <c r="A619" s="87">
        <v>615</v>
      </c>
      <c r="B619" s="97">
        <f>LARGE(Dashboard!J$14:J$638,A619)</f>
        <v>-9.65916015090794</v>
      </c>
      <c r="C619" s="89" t="str">
        <f ca="1">VLOOKUP($B619,$P:Q,2,FALSE)</f>
        <v>Lea Bridge</v>
      </c>
      <c r="D619" s="89" t="str">
        <f ca="1">VLOOKUP($B619,$P:R,3,FALSE)</f>
        <v>Waltham Forest</v>
      </c>
      <c r="P619" s="106">
        <f>Dashboard!J628</f>
        <v>1.01146089491683</v>
      </c>
      <c r="Q619" s="91" t="str">
        <f>Dashboard!C628</f>
        <v>Little Venice</v>
      </c>
      <c r="R619" s="91" t="str">
        <f>Dashboard!A628</f>
        <v>Westminster</v>
      </c>
    </row>
    <row r="620" spans="1:18">
      <c r="A620" s="98">
        <v>616</v>
      </c>
      <c r="B620" s="99">
        <f>LARGE(Dashboard!J$14:J$638,A620)</f>
        <v>-9.74317707957288</v>
      </c>
      <c r="C620" s="100" t="str">
        <f ca="1">VLOOKUP($B620,$P:Q,2,FALSE)</f>
        <v>Hoxton</v>
      </c>
      <c r="D620" s="100" t="str">
        <f ca="1">VLOOKUP($B620,$P:R,3,FALSE)</f>
        <v>Hackney</v>
      </c>
      <c r="P620" s="106">
        <f>Dashboard!J629</f>
        <v>0.346336137037615</v>
      </c>
      <c r="Q620" s="91" t="str">
        <f>Dashboard!C629</f>
        <v>Maida Vale</v>
      </c>
      <c r="R620" s="91" t="str">
        <f>Dashboard!A629</f>
        <v>Westminster</v>
      </c>
    </row>
    <row r="621" spans="1:18">
      <c r="A621" s="87">
        <v>617</v>
      </c>
      <c r="B621" s="97">
        <f>LARGE(Dashboard!J$14:J$638,A621)</f>
        <v>-9.90816957931602</v>
      </c>
      <c r="C621" s="89" t="str">
        <f ca="1">VLOOKUP($B621,$P:Q,2,FALSE)</f>
        <v>Nunhead</v>
      </c>
      <c r="D621" s="89" t="str">
        <f ca="1">VLOOKUP($B621,$P:R,3,FALSE)</f>
        <v>Southwark</v>
      </c>
      <c r="P621" s="106">
        <f>Dashboard!J630</f>
        <v>7.74012416088123</v>
      </c>
      <c r="Q621" s="91" t="str">
        <f>Dashboard!C630</f>
        <v>Marylebone High Street</v>
      </c>
      <c r="R621" s="91" t="str">
        <f>Dashboard!A630</f>
        <v>Westminster</v>
      </c>
    </row>
    <row r="622" spans="1:18">
      <c r="A622" s="98">
        <v>618</v>
      </c>
      <c r="B622" s="99">
        <f>LARGE(Dashboard!J$14:J$638,A622)</f>
        <v>-10.2108754774759</v>
      </c>
      <c r="C622" s="100" t="str">
        <f ca="1">VLOOKUP($B622,$P:Q,2,FALSE)</f>
        <v>St Charles</v>
      </c>
      <c r="D622" s="100" t="str">
        <f ca="1">VLOOKUP($B622,$P:R,3,FALSE)</f>
        <v>Kensington and Chelsea</v>
      </c>
      <c r="P622" s="106">
        <f>Dashboard!J631</f>
        <v>-16.1753938807672</v>
      </c>
      <c r="Q622" s="91" t="str">
        <f>Dashboard!C631</f>
        <v>Queen's Park</v>
      </c>
      <c r="R622" s="91" t="str">
        <f>Dashboard!A631</f>
        <v>Westminster</v>
      </c>
    </row>
    <row r="623" spans="1:18">
      <c r="A623" s="87">
        <v>619</v>
      </c>
      <c r="B623" s="97">
        <f>LARGE(Dashboard!J$14:J$638,A623)</f>
        <v>-10.7303739159255</v>
      </c>
      <c r="C623" s="89" t="str">
        <f ca="1">VLOOKUP($B623,$P:Q,2,FALSE)</f>
        <v>East India and Lansbury</v>
      </c>
      <c r="D623" s="89" t="str">
        <f ca="1">VLOOKUP($B623,$P:R,3,FALSE)</f>
        <v>Tower Hamlets</v>
      </c>
      <c r="P623" s="106">
        <f>Dashboard!J632</f>
        <v>3.84878417188787</v>
      </c>
      <c r="Q623" s="91" t="str">
        <f>Dashboard!C632</f>
        <v>Regent's Park</v>
      </c>
      <c r="R623" s="91" t="str">
        <f>Dashboard!A632</f>
        <v>Westminster</v>
      </c>
    </row>
    <row r="624" spans="1:18">
      <c r="A624" s="98">
        <v>620</v>
      </c>
      <c r="B624" s="99">
        <f>LARGE(Dashboard!J$14:J$638,A624)</f>
        <v>-10.9315809301754</v>
      </c>
      <c r="C624" s="100" t="str">
        <f ca="1">VLOOKUP($B624,$P:Q,2,FALSE)</f>
        <v>Golborne</v>
      </c>
      <c r="D624" s="100" t="str">
        <f ca="1">VLOOKUP($B624,$P:R,3,FALSE)</f>
        <v>Kensington and Chelsea</v>
      </c>
      <c r="P624" s="106">
        <f>Dashboard!J633</f>
        <v>2.40145780854192</v>
      </c>
      <c r="Q624" s="91" t="str">
        <f>Dashboard!C633</f>
        <v>St James's</v>
      </c>
      <c r="R624" s="91" t="str">
        <f>Dashboard!A633</f>
        <v>Westminster</v>
      </c>
    </row>
    <row r="625" spans="1:18">
      <c r="A625" s="87">
        <v>621</v>
      </c>
      <c r="B625" s="97">
        <f>LARGE(Dashboard!J$14:J$638,A625)</f>
        <v>-10.9635043316654</v>
      </c>
      <c r="C625" s="89" t="str">
        <f ca="1">VLOOKUP($B625,$P:Q,2,FALSE)</f>
        <v>Northumberland Park</v>
      </c>
      <c r="D625" s="89" t="str">
        <f ca="1">VLOOKUP($B625,$P:R,3,FALSE)</f>
        <v>Haringey</v>
      </c>
      <c r="P625" s="106">
        <f>Dashboard!J634</f>
        <v>3.53772216287634</v>
      </c>
      <c r="Q625" s="91" t="str">
        <f>Dashboard!C634</f>
        <v>Tachbrook</v>
      </c>
      <c r="R625" s="91" t="str">
        <f>Dashboard!A634</f>
        <v>Westminster</v>
      </c>
    </row>
    <row r="626" spans="1:18">
      <c r="A626" s="98">
        <v>622</v>
      </c>
      <c r="B626" s="99">
        <f>LARGE(Dashboard!J$14:J$638,A626)</f>
        <v>-11.3365096121666</v>
      </c>
      <c r="C626" s="100" t="str">
        <f ca="1">VLOOKUP($B626,$P:Q,2,FALSE)</f>
        <v>Kilburn</v>
      </c>
      <c r="D626" s="100" t="str">
        <f ca="1">VLOOKUP($B626,$P:R,3,FALSE)</f>
        <v>Camden</v>
      </c>
      <c r="P626" s="106">
        <f>Dashboard!J635</f>
        <v>-0.462594518070833</v>
      </c>
      <c r="Q626" s="91" t="str">
        <f>Dashboard!C635</f>
        <v>Vincent Square</v>
      </c>
      <c r="R626" s="91" t="str">
        <f>Dashboard!A635</f>
        <v>Westminster</v>
      </c>
    </row>
    <row r="627" spans="1:18">
      <c r="A627" s="87">
        <v>623</v>
      </c>
      <c r="B627" s="97">
        <f>LARGE(Dashboard!J$14:J$638,A627)</f>
        <v>-11.4713416808375</v>
      </c>
      <c r="C627" s="89" t="str">
        <f ca="1">VLOOKUP($B627,$P:Q,2,FALSE)</f>
        <v>Harlesden</v>
      </c>
      <c r="D627" s="89" t="str">
        <f ca="1">VLOOKUP($B627,$P:R,3,FALSE)</f>
        <v>Brent</v>
      </c>
      <c r="P627" s="106">
        <f>Dashboard!J636</f>
        <v>0.277056213456743</v>
      </c>
      <c r="Q627" s="91" t="str">
        <f>Dashboard!C636</f>
        <v>Warwick</v>
      </c>
      <c r="R627" s="91" t="str">
        <f>Dashboard!A636</f>
        <v>Westminster</v>
      </c>
    </row>
    <row r="628" spans="1:18">
      <c r="A628" s="98">
        <v>624</v>
      </c>
      <c r="B628" s="99">
        <f>LARGE(Dashboard!J$14:J$638,A628)</f>
        <v>-14.3141337289171</v>
      </c>
      <c r="C628" s="100" t="str">
        <f ca="1">VLOOKUP($B628,$P:Q,2,FALSE)</f>
        <v>Church Street</v>
      </c>
      <c r="D628" s="100" t="str">
        <f ca="1">VLOOKUP($B628,$P:R,3,FALSE)</f>
        <v>Westminster</v>
      </c>
      <c r="P628" s="106">
        <f>Dashboard!J637</f>
        <v>-7.83078635632016</v>
      </c>
      <c r="Q628" s="91" t="str">
        <f>Dashboard!C637</f>
        <v>Westbourne</v>
      </c>
      <c r="R628" s="91" t="str">
        <f>Dashboard!A637</f>
        <v>Westminster</v>
      </c>
    </row>
    <row r="629" spans="1:18">
      <c r="A629" s="114">
        <v>625</v>
      </c>
      <c r="B629" s="115">
        <f>LARGE(Dashboard!J$14:J$638,A629)</f>
        <v>-16.1753938807672</v>
      </c>
      <c r="C629" s="116" t="str">
        <f ca="1">VLOOKUP($B629,$P:Q,2,FALSE)</f>
        <v>Queen's Park</v>
      </c>
      <c r="D629" s="116" t="str">
        <f ca="1">VLOOKUP($B629,$P:R,3,FALSE)</f>
        <v>Westminster</v>
      </c>
      <c r="P629" s="106">
        <f>Dashboard!J638</f>
        <v>1.6277137172292</v>
      </c>
      <c r="Q629" s="91" t="str">
        <f>Dashboard!C638</f>
        <v>West End</v>
      </c>
      <c r="R629" s="91" t="str">
        <f>Dashboard!A638</f>
        <v>Westminster</v>
      </c>
    </row>
    <row r="630" spans="2:16">
      <c r="B630" s="97"/>
      <c r="P630" s="106"/>
    </row>
    <row r="631" spans="2:2">
      <c r="B631" s="97"/>
    </row>
  </sheetData>
  <sheetCalcPr fullCalcOnLoad="1"/>
  <autoFilter ref="D4:D629"/>
  <hyperlinks>
    <hyperlink ref="F4" location="Dashboard!A1" display="Back to Dashboard"/>
    <hyperlink ref="F6" location="Wardmap!A3" display="See ward map"/>
  </hyperlinks>
  <pageMargins left="0.75" right="0.75" top="1" bottom="1" header="0.5" footer="0.5"/>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codeName="Sheet13">
    <pageSetUpPr fitToPage="1"/>
  </sheetPr>
  <dimension ref="A1:AP628"/>
  <sheetViews>
    <sheetView showGridLines="0" zoomScale="75" zoomScaleNormal="75" workbookViewId="0">
      <selection activeCell="A3" sqref="A3"/>
    </sheetView>
  </sheetViews>
  <sheetFormatPr defaultColWidth="9.14285714285714" defaultRowHeight="12"/>
  <cols>
    <col min="1" max="1" width="12.4285714285714" style="33" customWidth="1"/>
    <col min="2" max="16" width="9.14285714285714" style="33"/>
    <col min="17" max="17" width="10.2857142857143" style="33" customWidth="1"/>
    <col min="18" max="18" width="18.7142857142857" style="34" customWidth="1"/>
    <col min="19" max="19" width="9.28571428571429" style="34" customWidth="1"/>
    <col min="20" max="20" width="12.2857142857143" style="34" customWidth="1"/>
    <col min="21" max="21" width="12.2857142857143" style="35" customWidth="1"/>
    <col min="22" max="22" width="14.4285714285714" style="34" customWidth="1"/>
    <col min="23" max="23" width="9.14285714285714" style="35"/>
    <col min="24" max="24" width="9.14285714285714" style="34"/>
    <col min="25" max="25" width="14" style="34" customWidth="1"/>
    <col min="26" max="26" width="16.2857142857143" style="34" customWidth="1"/>
    <col min="27" max="27" width="11.2857142857143" style="34" customWidth="1"/>
    <col min="28" max="33" width="9.14285714285714" style="34"/>
    <col min="34" max="34" width="29.4285714285714" style="34"/>
    <col min="35" max="35" width="11.8571428571429" style="34"/>
    <col min="36" max="42" width="9.14285714285714" style="34"/>
    <col min="43" max="61" width="9.14285714285714" style="33"/>
    <col min="62" max="62" width="41.5714285714286" style="33" customWidth="1"/>
    <col min="63" max="64" width="9.14285714285714" style="33"/>
    <col min="65" max="65" width="10.1428571428571" style="33"/>
    <col min="66" max="66" width="11.5714285714286" style="33" customWidth="1"/>
    <col min="67" max="16384" width="9.14285714285714" style="33"/>
  </cols>
  <sheetData>
    <row r="1" s="32" customFormat="1" ht="15" customHeight="1" spans="17:42">
      <c r="Q1" s="67"/>
      <c r="R1" s="68"/>
      <c r="S1" s="68"/>
      <c r="T1" s="68"/>
      <c r="U1" s="68"/>
      <c r="V1" s="68"/>
      <c r="W1" s="68"/>
      <c r="X1" s="68"/>
      <c r="Y1" s="68"/>
      <c r="Z1" s="68"/>
      <c r="AA1" s="68"/>
      <c r="AB1" s="79"/>
      <c r="AC1" s="79"/>
      <c r="AD1" s="79"/>
      <c r="AE1" s="79"/>
      <c r="AF1" s="79"/>
      <c r="AG1" s="79"/>
      <c r="AH1" s="79"/>
      <c r="AI1" s="79"/>
      <c r="AJ1" s="79"/>
      <c r="AK1" s="79"/>
      <c r="AL1" s="79"/>
      <c r="AM1" s="79"/>
      <c r="AN1" s="79"/>
      <c r="AO1" s="79"/>
      <c r="AP1" s="79"/>
    </row>
    <row r="2" ht="14" spans="1:42">
      <c r="A2" s="36" t="s">
        <v>1722</v>
      </c>
      <c r="B2" s="37"/>
      <c r="C2" s="37"/>
      <c r="D2" s="37"/>
      <c r="E2" s="37"/>
      <c r="F2" s="37"/>
      <c r="G2" s="56"/>
      <c r="H2" s="56"/>
      <c r="I2" s="56"/>
      <c r="J2" s="56"/>
      <c r="K2" s="56"/>
      <c r="L2" s="56"/>
      <c r="M2" s="56"/>
      <c r="N2" s="56"/>
      <c r="O2" s="56"/>
      <c r="P2" s="56"/>
      <c r="Q2" s="56"/>
      <c r="R2" s="69"/>
      <c r="S2" s="69"/>
      <c r="T2" s="69"/>
      <c r="U2" s="71"/>
      <c r="V2" s="69"/>
      <c r="W2" s="71"/>
      <c r="X2" s="69"/>
      <c r="Y2" s="69"/>
      <c r="Z2" s="69"/>
      <c r="AA2" s="69"/>
      <c r="AB2" s="69"/>
      <c r="AC2" s="69"/>
      <c r="AD2" s="69"/>
      <c r="AE2" s="69"/>
      <c r="AF2" s="69"/>
      <c r="AG2" s="69"/>
      <c r="AH2" s="69"/>
      <c r="AI2" s="69"/>
      <c r="AJ2" s="69"/>
      <c r="AK2" s="69"/>
      <c r="AL2" s="69"/>
      <c r="AM2" s="69"/>
      <c r="AN2" s="69"/>
      <c r="AO2" s="69"/>
      <c r="AP2" s="69"/>
    </row>
    <row r="3" ht="14.75" spans="1:42">
      <c r="A3" s="38">
        <v>2010</v>
      </c>
      <c r="B3" s="37"/>
      <c r="C3" s="37"/>
      <c r="D3" s="37"/>
      <c r="E3" s="37"/>
      <c r="F3" s="37"/>
      <c r="G3" s="56"/>
      <c r="H3" s="56"/>
      <c r="I3" s="56"/>
      <c r="J3" s="56"/>
      <c r="K3" s="56"/>
      <c r="L3" s="56"/>
      <c r="M3" s="56"/>
      <c r="N3" s="56"/>
      <c r="O3" s="56"/>
      <c r="P3" s="62"/>
      <c r="Q3" s="56"/>
      <c r="R3" s="69">
        <f>A3</f>
        <v>2010</v>
      </c>
      <c r="S3" s="69"/>
      <c r="T3" s="69"/>
      <c r="U3" s="71"/>
      <c r="V3" s="69"/>
      <c r="W3" s="71"/>
      <c r="X3" s="77" t="s">
        <v>1723</v>
      </c>
      <c r="Y3" s="69" t="s">
        <v>1724</v>
      </c>
      <c r="Z3" s="69" t="s">
        <v>1725</v>
      </c>
      <c r="AA3" s="69" t="s">
        <v>1724</v>
      </c>
      <c r="AB3" s="69"/>
      <c r="AC3" s="69"/>
      <c r="AD3" s="69"/>
      <c r="AE3" s="69">
        <f>MATCH($A$3,$AK$3:$CG$3,0)</f>
        <v>5</v>
      </c>
      <c r="AF3" s="69"/>
      <c r="AG3" s="69"/>
      <c r="AH3" s="80" t="s">
        <v>1281</v>
      </c>
      <c r="AI3" s="69"/>
      <c r="AJ3" s="69"/>
      <c r="AK3" s="69">
        <v>2006</v>
      </c>
      <c r="AL3" s="69">
        <v>2007</v>
      </c>
      <c r="AM3" s="69">
        <v>2008</v>
      </c>
      <c r="AN3" s="69">
        <v>2009</v>
      </c>
      <c r="AO3" s="69">
        <v>2010</v>
      </c>
      <c r="AP3" s="69" t="s">
        <v>1280</v>
      </c>
    </row>
    <row r="4" spans="1:42">
      <c r="A4" s="37"/>
      <c r="B4" s="37"/>
      <c r="C4" s="37"/>
      <c r="D4" s="37"/>
      <c r="E4" s="37"/>
      <c r="F4" s="37"/>
      <c r="G4" s="56"/>
      <c r="H4" s="56"/>
      <c r="I4" s="56"/>
      <c r="J4" s="56"/>
      <c r="K4" s="56"/>
      <c r="L4" s="56"/>
      <c r="M4" s="56"/>
      <c r="N4" s="56"/>
      <c r="O4" s="56"/>
      <c r="P4" s="56"/>
      <c r="Q4" s="56"/>
      <c r="R4" s="69"/>
      <c r="S4" s="69"/>
      <c r="T4" s="69"/>
      <c r="U4" s="71">
        <f>INDEX(AK4:BK4,$AE$3)</f>
        <v>12.7084416450237</v>
      </c>
      <c r="V4" s="69" t="s">
        <v>1283</v>
      </c>
      <c r="W4" s="71">
        <f>LOOKUP(U4,$T$36:$T$45)</f>
        <v>10</v>
      </c>
      <c r="X4" s="69">
        <f>VLOOKUP(W4,$R$21:$S$27,2,FALSE)</f>
        <v>1279309</v>
      </c>
      <c r="Y4" s="69" t="s">
        <v>1726</v>
      </c>
      <c r="Z4" s="69" t="s">
        <v>1727</v>
      </c>
      <c r="AA4" s="69" t="s">
        <v>1726</v>
      </c>
      <c r="AB4" s="69"/>
      <c r="AC4" s="69"/>
      <c r="AD4" s="69"/>
      <c r="AE4" s="69"/>
      <c r="AF4" s="69"/>
      <c r="AG4" s="69"/>
      <c r="AH4" s="69" t="s">
        <v>1283</v>
      </c>
      <c r="AI4" s="69" t="s">
        <v>1726</v>
      </c>
      <c r="AJ4" s="69"/>
      <c r="AK4" s="81">
        <f>'charts data'!V13</f>
        <v>12.4923638729198</v>
      </c>
      <c r="AL4" s="81">
        <f>'charts data'!W13</f>
        <v>11.3423572840748</v>
      </c>
      <c r="AM4" s="81">
        <f>'charts data'!X13</f>
        <v>12.2937203316694</v>
      </c>
      <c r="AN4" s="81">
        <f>'charts data'!Y13</f>
        <v>12.9135389314591</v>
      </c>
      <c r="AO4" s="81">
        <f>'charts data'!Z13</f>
        <v>12.7084416450237</v>
      </c>
      <c r="AP4" s="71">
        <f>'charts data'!AA13</f>
        <v>0.886813042726842</v>
      </c>
    </row>
    <row r="5" ht="13.2" spans="1:42">
      <c r="A5" s="37"/>
      <c r="B5" s="37"/>
      <c r="C5" s="37"/>
      <c r="D5" s="37"/>
      <c r="E5" s="37"/>
      <c r="F5" s="37"/>
      <c r="G5" s="56"/>
      <c r="H5" s="56"/>
      <c r="I5" s="56"/>
      <c r="J5" s="56"/>
      <c r="K5" s="56"/>
      <c r="L5" s="56"/>
      <c r="M5" s="56"/>
      <c r="N5" s="56"/>
      <c r="O5" s="56"/>
      <c r="P5" s="62" t="s">
        <v>1697</v>
      </c>
      <c r="Q5" s="56"/>
      <c r="R5" s="69"/>
      <c r="S5" s="69"/>
      <c r="T5" s="69"/>
      <c r="U5" s="71">
        <f t="shared" ref="U5:U67" si="0">INDEX(AK5:BK5,$AE$3)</f>
        <v>1.36609836327798</v>
      </c>
      <c r="V5" s="69" t="s">
        <v>1285</v>
      </c>
      <c r="W5" s="71">
        <f>LOOKUP(U5,$T$36:$T$45)</f>
        <v>0</v>
      </c>
      <c r="X5" s="69">
        <f>VLOOKUP(W5,$R$21:$S$27,2,FALSE)</f>
        <v>8912895</v>
      </c>
      <c r="Y5" s="69" t="s">
        <v>1728</v>
      </c>
      <c r="Z5" s="69" t="s">
        <v>1729</v>
      </c>
      <c r="AA5" s="69" t="s">
        <v>1728</v>
      </c>
      <c r="AB5" s="69"/>
      <c r="AC5" s="69"/>
      <c r="AD5" s="69"/>
      <c r="AE5" s="69"/>
      <c r="AF5" s="69"/>
      <c r="AG5" s="69"/>
      <c r="AH5" s="69" t="s">
        <v>1285</v>
      </c>
      <c r="AI5" s="69" t="s">
        <v>1728</v>
      </c>
      <c r="AJ5" s="69"/>
      <c r="AK5" s="81">
        <f>'charts data'!V14</f>
        <v>0.987941641628414</v>
      </c>
      <c r="AL5" s="81">
        <f>'charts data'!W14</f>
        <v>1.22519960808736</v>
      </c>
      <c r="AM5" s="81">
        <f>'charts data'!X14</f>
        <v>0.711799065684504</v>
      </c>
      <c r="AN5" s="81">
        <f>'charts data'!Y14</f>
        <v>1.78509195297229</v>
      </c>
      <c r="AO5" s="81">
        <f>'charts data'!Z14</f>
        <v>1.36609836327798</v>
      </c>
      <c r="AP5" s="71">
        <f>'charts data'!AA14</f>
        <v>1.55200745402181</v>
      </c>
    </row>
    <row r="6" spans="1:42">
      <c r="A6" s="37"/>
      <c r="B6" s="37"/>
      <c r="C6" s="37"/>
      <c r="D6" s="37"/>
      <c r="E6" s="37"/>
      <c r="F6" s="37"/>
      <c r="G6" s="56"/>
      <c r="H6" s="56"/>
      <c r="I6" s="56"/>
      <c r="J6" s="56"/>
      <c r="K6" s="56"/>
      <c r="L6" s="56"/>
      <c r="M6" s="56"/>
      <c r="N6" s="56"/>
      <c r="O6" s="56"/>
      <c r="P6" s="56"/>
      <c r="Q6" s="56"/>
      <c r="R6" s="69"/>
      <c r="S6" s="69"/>
      <c r="T6" s="69"/>
      <c r="U6" s="71">
        <f t="shared" si="0"/>
        <v>-4.41137025497565</v>
      </c>
      <c r="V6" s="69" t="s">
        <v>27</v>
      </c>
      <c r="W6" s="71">
        <f t="shared" ref="W6:W68" si="1">LOOKUP(U6,$T$36:$T$45)</f>
        <v>-5</v>
      </c>
      <c r="X6" s="69">
        <f>VLOOKUP(W6,$R$21:$S$27,2,FALSE)</f>
        <v>52479</v>
      </c>
      <c r="Y6" s="69" t="s">
        <v>1730</v>
      </c>
      <c r="Z6" s="69" t="s">
        <v>1729</v>
      </c>
      <c r="AA6" s="69" t="s">
        <v>1730</v>
      </c>
      <c r="AB6" s="69"/>
      <c r="AC6" s="69"/>
      <c r="AD6" s="69"/>
      <c r="AE6" s="69"/>
      <c r="AF6" s="69"/>
      <c r="AG6" s="69"/>
      <c r="AH6" s="69" t="s">
        <v>27</v>
      </c>
      <c r="AI6" s="69" t="s">
        <v>1730</v>
      </c>
      <c r="AJ6" s="69"/>
      <c r="AK6" s="81">
        <f>'charts data'!V15</f>
        <v>-3.77825388010541</v>
      </c>
      <c r="AL6" s="81">
        <f>'charts data'!W15</f>
        <v>-2.93145722078753</v>
      </c>
      <c r="AM6" s="81">
        <f>'charts data'!X15</f>
        <v>-3.43319379276346</v>
      </c>
      <c r="AN6" s="81">
        <f>'charts data'!Y15</f>
        <v>-5.09561315398227</v>
      </c>
      <c r="AO6" s="81">
        <f>'charts data'!Z15</f>
        <v>-4.41137025497565</v>
      </c>
      <c r="AP6" s="71">
        <f>'charts data'!AA15</f>
        <v>-2.59839711105932</v>
      </c>
    </row>
    <row r="7" spans="1:42">
      <c r="A7" s="37"/>
      <c r="B7" s="37"/>
      <c r="C7" s="37"/>
      <c r="D7" s="37"/>
      <c r="E7" s="37"/>
      <c r="F7" s="37"/>
      <c r="G7" s="56"/>
      <c r="H7" s="56"/>
      <c r="I7" s="56"/>
      <c r="J7" s="56"/>
      <c r="K7" s="56"/>
      <c r="L7" s="56"/>
      <c r="M7" s="56"/>
      <c r="N7" s="56"/>
      <c r="O7" s="56"/>
      <c r="P7" s="56"/>
      <c r="Q7" s="56"/>
      <c r="R7" s="69"/>
      <c r="S7" s="69"/>
      <c r="T7" s="69"/>
      <c r="U7" s="71">
        <f t="shared" si="0"/>
        <v>-2.99115768440465</v>
      </c>
      <c r="V7" s="69" t="s">
        <v>30</v>
      </c>
      <c r="W7" s="71">
        <f t="shared" si="1"/>
        <v>-5</v>
      </c>
      <c r="X7" s="69">
        <f t="shared" ref="X7:X67" si="2">VLOOKUP(W7,$R$21:$S$31,2,FALSE)</f>
        <v>52479</v>
      </c>
      <c r="Y7" s="69" t="s">
        <v>1731</v>
      </c>
      <c r="Z7" s="69" t="s">
        <v>1729</v>
      </c>
      <c r="AA7" s="69" t="s">
        <v>1732</v>
      </c>
      <c r="AB7" s="69"/>
      <c r="AC7" s="69"/>
      <c r="AD7" s="69"/>
      <c r="AE7" s="69"/>
      <c r="AF7" s="69"/>
      <c r="AG7" s="69"/>
      <c r="AH7" s="69" t="s">
        <v>30</v>
      </c>
      <c r="AI7" s="69" t="s">
        <v>1732</v>
      </c>
      <c r="AJ7" s="69"/>
      <c r="AK7" s="81">
        <f>'charts data'!V16</f>
        <v>-1.02995457667241</v>
      </c>
      <c r="AL7" s="81">
        <f>'charts data'!W16</f>
        <v>-1.45308129255251</v>
      </c>
      <c r="AM7" s="81">
        <f>'charts data'!X16</f>
        <v>-1.94237283373521</v>
      </c>
      <c r="AN7" s="81">
        <f>'charts data'!Y16</f>
        <v>-3.02968679110032</v>
      </c>
      <c r="AO7" s="81">
        <f>'charts data'!Z16</f>
        <v>-2.99115768440465</v>
      </c>
      <c r="AP7" s="71">
        <f>'charts data'!AA16</f>
        <v>-8.04904862929256</v>
      </c>
    </row>
    <row r="8" spans="1:42">
      <c r="A8" s="37"/>
      <c r="B8" s="37"/>
      <c r="C8" s="37"/>
      <c r="D8" s="37"/>
      <c r="E8" s="37"/>
      <c r="F8" s="37"/>
      <c r="G8" s="56"/>
      <c r="H8" s="56"/>
      <c r="I8" s="56"/>
      <c r="J8" s="56"/>
      <c r="K8" s="56"/>
      <c r="L8" s="56"/>
      <c r="M8" s="56"/>
      <c r="N8" s="56"/>
      <c r="O8" s="56"/>
      <c r="P8" s="56"/>
      <c r="Q8" s="56"/>
      <c r="R8" s="69"/>
      <c r="S8" s="69"/>
      <c r="T8" s="69"/>
      <c r="U8" s="71">
        <f t="shared" si="0"/>
        <v>-3.77746996563848</v>
      </c>
      <c r="V8" s="69" t="s">
        <v>1289</v>
      </c>
      <c r="W8" s="71">
        <f t="shared" si="1"/>
        <v>-5</v>
      </c>
      <c r="X8" s="69">
        <f t="shared" si="2"/>
        <v>52479</v>
      </c>
      <c r="Y8" s="69" t="s">
        <v>1733</v>
      </c>
      <c r="Z8" s="69" t="s">
        <v>1729</v>
      </c>
      <c r="AA8" s="69" t="s">
        <v>1733</v>
      </c>
      <c r="AB8" s="69"/>
      <c r="AC8" s="69"/>
      <c r="AD8" s="69"/>
      <c r="AE8" s="69"/>
      <c r="AF8" s="69"/>
      <c r="AG8" s="69"/>
      <c r="AH8" s="69" t="s">
        <v>1289</v>
      </c>
      <c r="AI8" s="69" t="s">
        <v>1733</v>
      </c>
      <c r="AJ8" s="69"/>
      <c r="AK8" s="81">
        <f>'charts data'!V17</f>
        <v>-2.05159416313441</v>
      </c>
      <c r="AL8" s="81">
        <f>'charts data'!W17</f>
        <v>-0.947229622627354</v>
      </c>
      <c r="AM8" s="81">
        <f>'charts data'!X17</f>
        <v>-2.03067230523612</v>
      </c>
      <c r="AN8" s="81">
        <f>'charts data'!Y17</f>
        <v>-3.25084179379267</v>
      </c>
      <c r="AO8" s="81">
        <f>'charts data'!Z17</f>
        <v>-3.77746996563848</v>
      </c>
      <c r="AP8" s="71">
        <f>'charts data'!AA17</f>
        <v>-7.08323284197609</v>
      </c>
    </row>
    <row r="9" spans="1:42">
      <c r="A9" s="37"/>
      <c r="B9" s="37"/>
      <c r="C9" s="37"/>
      <c r="D9" s="37"/>
      <c r="E9" s="37"/>
      <c r="F9" s="37"/>
      <c r="G9" s="56"/>
      <c r="H9" s="56"/>
      <c r="I9" s="56"/>
      <c r="J9" s="56"/>
      <c r="K9" s="56"/>
      <c r="L9" s="56"/>
      <c r="M9" s="56"/>
      <c r="N9" s="56"/>
      <c r="O9" s="56"/>
      <c r="P9" s="56"/>
      <c r="Q9" s="56"/>
      <c r="R9" s="69"/>
      <c r="S9" s="69"/>
      <c r="T9" s="69"/>
      <c r="U9" s="71">
        <f t="shared" si="0"/>
        <v>1.15171032177268</v>
      </c>
      <c r="V9" s="69" t="s">
        <v>36</v>
      </c>
      <c r="W9" s="71">
        <f t="shared" si="1"/>
        <v>0</v>
      </c>
      <c r="X9" s="69">
        <f t="shared" si="2"/>
        <v>8912895</v>
      </c>
      <c r="Y9" s="69" t="s">
        <v>1734</v>
      </c>
      <c r="Z9" s="69" t="s">
        <v>1729</v>
      </c>
      <c r="AA9" s="69" t="s">
        <v>1734</v>
      </c>
      <c r="AB9" s="69"/>
      <c r="AC9" s="69"/>
      <c r="AD9" s="69"/>
      <c r="AE9" s="69"/>
      <c r="AF9" s="69"/>
      <c r="AG9" s="69"/>
      <c r="AH9" s="69" t="s">
        <v>36</v>
      </c>
      <c r="AI9" s="69" t="s">
        <v>1734</v>
      </c>
      <c r="AJ9" s="69"/>
      <c r="AK9" s="81">
        <f>'charts data'!V18</f>
        <v>1.87181626607707</v>
      </c>
      <c r="AL9" s="81">
        <f>'charts data'!W18</f>
        <v>1.81477197388159</v>
      </c>
      <c r="AM9" s="81">
        <f>'charts data'!X18</f>
        <v>2.02090961900991</v>
      </c>
      <c r="AN9" s="81">
        <f>'charts data'!Y18</f>
        <v>0.996215870233444</v>
      </c>
      <c r="AO9" s="81">
        <f>'charts data'!Z18</f>
        <v>1.15171032177268</v>
      </c>
      <c r="AP9" s="71">
        <f>'charts data'!AA18</f>
        <v>-2.95541432761182</v>
      </c>
    </row>
    <row r="10" spans="1:42">
      <c r="A10" s="37"/>
      <c r="B10" s="37"/>
      <c r="C10" s="37"/>
      <c r="D10" s="37"/>
      <c r="E10" s="37"/>
      <c r="F10" s="37"/>
      <c r="G10" s="56"/>
      <c r="H10" s="56"/>
      <c r="I10" s="56"/>
      <c r="J10" s="56"/>
      <c r="K10" s="56"/>
      <c r="L10" s="56"/>
      <c r="M10" s="56"/>
      <c r="N10" s="56"/>
      <c r="O10" s="56"/>
      <c r="P10" s="56"/>
      <c r="Q10" s="56"/>
      <c r="R10" s="69"/>
      <c r="S10" s="69"/>
      <c r="T10" s="69"/>
      <c r="U10" s="71">
        <f t="shared" si="0"/>
        <v>-0.951018592679679</v>
      </c>
      <c r="V10" s="69" t="s">
        <v>39</v>
      </c>
      <c r="W10" s="71">
        <f t="shared" si="1"/>
        <v>-5</v>
      </c>
      <c r="X10" s="69">
        <f t="shared" si="2"/>
        <v>52479</v>
      </c>
      <c r="Y10" s="69" t="s">
        <v>1735</v>
      </c>
      <c r="Z10" s="69" t="s">
        <v>1729</v>
      </c>
      <c r="AA10" s="69" t="s">
        <v>1736</v>
      </c>
      <c r="AB10" s="69"/>
      <c r="AC10" s="69"/>
      <c r="AD10" s="69"/>
      <c r="AE10" s="69"/>
      <c r="AF10" s="69"/>
      <c r="AG10" s="69"/>
      <c r="AH10" s="69" t="s">
        <v>39</v>
      </c>
      <c r="AI10" s="69" t="s">
        <v>1736</v>
      </c>
      <c r="AJ10" s="69"/>
      <c r="AK10" s="81">
        <f>'charts data'!V19</f>
        <v>-0.486989173082444</v>
      </c>
      <c r="AL10" s="81">
        <f>'charts data'!W19</f>
        <v>-0.630795972781421</v>
      </c>
      <c r="AM10" s="81">
        <f>'charts data'!X19</f>
        <v>-0.0441911146372953</v>
      </c>
      <c r="AN10" s="81">
        <f>'charts data'!Y19</f>
        <v>-0.925986918592778</v>
      </c>
      <c r="AO10" s="81">
        <f>'charts data'!Z19</f>
        <v>-0.951018592679679</v>
      </c>
      <c r="AP10" s="71">
        <f>'charts data'!AA19</f>
        <v>-1.90444087562117</v>
      </c>
    </row>
    <row r="11" spans="1:42">
      <c r="A11" s="37"/>
      <c r="B11" s="37"/>
      <c r="C11" s="37"/>
      <c r="D11" s="37"/>
      <c r="E11" s="37"/>
      <c r="F11" s="37"/>
      <c r="G11" s="56"/>
      <c r="H11" s="56"/>
      <c r="I11" s="56"/>
      <c r="J11" s="56"/>
      <c r="K11" s="56"/>
      <c r="L11" s="56"/>
      <c r="M11" s="56"/>
      <c r="N11" s="56"/>
      <c r="O11" s="56"/>
      <c r="P11" s="56"/>
      <c r="Q11" s="56"/>
      <c r="R11" s="69"/>
      <c r="S11" s="69"/>
      <c r="T11" s="69"/>
      <c r="U11" s="71">
        <f t="shared" si="0"/>
        <v>-8.14858861188681</v>
      </c>
      <c r="V11" s="69" t="s">
        <v>42</v>
      </c>
      <c r="W11" s="71">
        <f t="shared" si="1"/>
        <v>-10</v>
      </c>
      <c r="X11" s="69">
        <f t="shared" si="2"/>
        <v>26367</v>
      </c>
      <c r="Y11" s="69" t="s">
        <v>1737</v>
      </c>
      <c r="Z11" s="69" t="s">
        <v>1729</v>
      </c>
      <c r="AA11" s="69" t="s">
        <v>1737</v>
      </c>
      <c r="AB11" s="69"/>
      <c r="AC11" s="69"/>
      <c r="AD11" s="69"/>
      <c r="AE11" s="69"/>
      <c r="AF11" s="69"/>
      <c r="AG11" s="69"/>
      <c r="AH11" s="69" t="s">
        <v>42</v>
      </c>
      <c r="AI11" s="69" t="s">
        <v>1737</v>
      </c>
      <c r="AJ11" s="69"/>
      <c r="AK11" s="81">
        <f>'charts data'!V20</f>
        <v>-8.4387353672191</v>
      </c>
      <c r="AL11" s="81">
        <f>'charts data'!W20</f>
        <v>-6.75813004437974</v>
      </c>
      <c r="AM11" s="81">
        <f>'charts data'!X20</f>
        <v>-6.29399649256992</v>
      </c>
      <c r="AN11" s="81">
        <f>'charts data'!Y20</f>
        <v>-7.99723988918798</v>
      </c>
      <c r="AO11" s="81">
        <f>'charts data'!Z20</f>
        <v>-8.14858861188681</v>
      </c>
      <c r="AP11" s="71">
        <f>'charts data'!AA20</f>
        <v>1.19080238762291</v>
      </c>
    </row>
    <row r="12" spans="1:42">
      <c r="A12" s="37"/>
      <c r="B12" s="37"/>
      <c r="C12" s="37"/>
      <c r="D12" s="37"/>
      <c r="E12" s="37"/>
      <c r="F12" s="37"/>
      <c r="G12" s="56"/>
      <c r="H12" s="56"/>
      <c r="I12" s="56"/>
      <c r="J12" s="56"/>
      <c r="K12" s="56"/>
      <c r="L12" s="56"/>
      <c r="M12" s="56"/>
      <c r="N12" s="56"/>
      <c r="O12" s="56"/>
      <c r="P12" s="56"/>
      <c r="Q12" s="56"/>
      <c r="R12" s="69"/>
      <c r="S12" s="69"/>
      <c r="T12" s="69"/>
      <c r="U12" s="71">
        <f t="shared" si="0"/>
        <v>-0.750440106658104</v>
      </c>
      <c r="V12" s="69" t="s">
        <v>45</v>
      </c>
      <c r="W12" s="71">
        <f t="shared" si="1"/>
        <v>-5</v>
      </c>
      <c r="X12" s="69">
        <f t="shared" si="2"/>
        <v>52479</v>
      </c>
      <c r="Y12" s="69" t="s">
        <v>1738</v>
      </c>
      <c r="Z12" s="69" t="s">
        <v>1729</v>
      </c>
      <c r="AA12" s="69" t="s">
        <v>1738</v>
      </c>
      <c r="AB12" s="69"/>
      <c r="AC12" s="69"/>
      <c r="AD12" s="69"/>
      <c r="AE12" s="69"/>
      <c r="AF12" s="69"/>
      <c r="AG12" s="69"/>
      <c r="AH12" s="69" t="s">
        <v>45</v>
      </c>
      <c r="AI12" s="69" t="s">
        <v>1738</v>
      </c>
      <c r="AJ12" s="69"/>
      <c r="AK12" s="81">
        <f>'charts data'!V21</f>
        <v>0.45832941597176</v>
      </c>
      <c r="AL12" s="81">
        <f>'charts data'!W21</f>
        <v>0.84220538958026</v>
      </c>
      <c r="AM12" s="81">
        <f>'charts data'!X21</f>
        <v>-0.343342352528701</v>
      </c>
      <c r="AN12" s="81">
        <f>'charts data'!Y21</f>
        <v>-1.43278668277381</v>
      </c>
      <c r="AO12" s="81">
        <f>'charts data'!Z21</f>
        <v>-0.750440106658104</v>
      </c>
      <c r="AP12" s="71">
        <f>'charts data'!AA21</f>
        <v>-4.96095719555777</v>
      </c>
    </row>
    <row r="13" spans="1:42">
      <c r="A13" s="37"/>
      <c r="B13" s="37"/>
      <c r="C13" s="37"/>
      <c r="D13" s="37"/>
      <c r="E13" s="37"/>
      <c r="F13" s="37"/>
      <c r="G13" s="56"/>
      <c r="H13" s="56"/>
      <c r="I13" s="56"/>
      <c r="J13" s="56"/>
      <c r="K13" s="56"/>
      <c r="L13" s="56"/>
      <c r="M13" s="56"/>
      <c r="N13" s="56"/>
      <c r="O13" s="56"/>
      <c r="P13" s="56"/>
      <c r="Q13" s="56"/>
      <c r="R13" s="69"/>
      <c r="S13" s="69"/>
      <c r="T13" s="69"/>
      <c r="U13" s="71">
        <f t="shared" si="0"/>
        <v>-7.50185312904992</v>
      </c>
      <c r="V13" s="69" t="s">
        <v>47</v>
      </c>
      <c r="W13" s="71">
        <f t="shared" si="1"/>
        <v>-10</v>
      </c>
      <c r="X13" s="69">
        <f t="shared" si="2"/>
        <v>26367</v>
      </c>
      <c r="Y13" s="69" t="s">
        <v>1739</v>
      </c>
      <c r="Z13" s="69" t="s">
        <v>1729</v>
      </c>
      <c r="AA13" s="69" t="s">
        <v>1739</v>
      </c>
      <c r="AB13" s="69"/>
      <c r="AC13" s="69"/>
      <c r="AD13" s="69"/>
      <c r="AE13" s="69"/>
      <c r="AF13" s="69"/>
      <c r="AG13" s="69"/>
      <c r="AH13" s="69" t="s">
        <v>47</v>
      </c>
      <c r="AI13" s="69" t="s">
        <v>1739</v>
      </c>
      <c r="AJ13" s="69"/>
      <c r="AK13" s="81">
        <f>'charts data'!V22</f>
        <v>-6.48686321551838</v>
      </c>
      <c r="AL13" s="81">
        <f>'charts data'!W22</f>
        <v>-5.17276144625598</v>
      </c>
      <c r="AM13" s="81">
        <f>'charts data'!X22</f>
        <v>-6.16152669126812</v>
      </c>
      <c r="AN13" s="81">
        <f>'charts data'!Y22</f>
        <v>-8.28888291435316</v>
      </c>
      <c r="AO13" s="81">
        <f>'charts data'!Z22</f>
        <v>-7.50185312904992</v>
      </c>
      <c r="AP13" s="71">
        <f>'charts data'!AA22</f>
        <v>-4.16565889583133</v>
      </c>
    </row>
    <row r="14" spans="1:42">
      <c r="A14" s="37"/>
      <c r="B14" s="37"/>
      <c r="C14" s="37"/>
      <c r="D14" s="37"/>
      <c r="E14" s="37"/>
      <c r="F14" s="37"/>
      <c r="G14" s="56"/>
      <c r="H14" s="56"/>
      <c r="I14" s="56"/>
      <c r="J14" s="56"/>
      <c r="K14" s="56"/>
      <c r="L14" s="56"/>
      <c r="M14" s="56"/>
      <c r="N14" s="56"/>
      <c r="O14" s="56"/>
      <c r="P14" s="56"/>
      <c r="Q14" s="56"/>
      <c r="R14" s="69"/>
      <c r="S14" s="69"/>
      <c r="T14" s="69"/>
      <c r="U14" s="71">
        <f t="shared" si="0"/>
        <v>2.47975159448283</v>
      </c>
      <c r="V14" s="69" t="s">
        <v>49</v>
      </c>
      <c r="W14" s="71">
        <f t="shared" si="1"/>
        <v>0</v>
      </c>
      <c r="X14" s="69">
        <f t="shared" si="2"/>
        <v>8912895</v>
      </c>
      <c r="Y14" s="69" t="s">
        <v>1740</v>
      </c>
      <c r="Z14" s="69" t="s">
        <v>1729</v>
      </c>
      <c r="AA14" s="69" t="s">
        <v>1740</v>
      </c>
      <c r="AB14" s="69"/>
      <c r="AC14" s="69"/>
      <c r="AD14" s="69"/>
      <c r="AE14" s="69"/>
      <c r="AF14" s="69"/>
      <c r="AG14" s="69"/>
      <c r="AH14" s="69" t="s">
        <v>49</v>
      </c>
      <c r="AI14" s="69" t="s">
        <v>1740</v>
      </c>
      <c r="AJ14" s="69"/>
      <c r="AK14" s="81">
        <f>'charts data'!V23</f>
        <v>3.87844789188893</v>
      </c>
      <c r="AL14" s="81">
        <f>'charts data'!W23</f>
        <v>2.34791155967244</v>
      </c>
      <c r="AM14" s="81">
        <f>'charts data'!X23</f>
        <v>3.08508833720161</v>
      </c>
      <c r="AN14" s="81">
        <f>'charts data'!Y23</f>
        <v>2.46409929732061</v>
      </c>
      <c r="AO14" s="81">
        <f>'charts data'!Z23</f>
        <v>2.47975159448283</v>
      </c>
      <c r="AP14" s="71">
        <f>'charts data'!AA23</f>
        <v>-5.74044293069221</v>
      </c>
    </row>
    <row r="15" spans="1:42">
      <c r="A15" s="37"/>
      <c r="B15" s="37"/>
      <c r="C15" s="37"/>
      <c r="D15" s="37"/>
      <c r="E15" s="37"/>
      <c r="F15" s="37"/>
      <c r="G15" s="56"/>
      <c r="H15" s="56"/>
      <c r="I15" s="56"/>
      <c r="J15" s="56"/>
      <c r="K15" s="56"/>
      <c r="L15" s="56"/>
      <c r="M15" s="56"/>
      <c r="N15" s="56"/>
      <c r="O15" s="56"/>
      <c r="P15" s="56"/>
      <c r="Q15" s="56"/>
      <c r="R15" s="69"/>
      <c r="S15" s="69"/>
      <c r="T15" s="69"/>
      <c r="U15" s="71">
        <f t="shared" si="0"/>
        <v>1.85863751844275</v>
      </c>
      <c r="V15" s="69" t="s">
        <v>51</v>
      </c>
      <c r="W15" s="71">
        <f t="shared" si="1"/>
        <v>0</v>
      </c>
      <c r="X15" s="69">
        <f t="shared" si="2"/>
        <v>8912895</v>
      </c>
      <c r="Y15" s="69" t="s">
        <v>1741</v>
      </c>
      <c r="Z15" s="69" t="s">
        <v>1729</v>
      </c>
      <c r="AA15" s="69" t="s">
        <v>1742</v>
      </c>
      <c r="AB15" s="69"/>
      <c r="AC15" s="69"/>
      <c r="AD15" s="69"/>
      <c r="AE15" s="69"/>
      <c r="AF15" s="69"/>
      <c r="AG15" s="69"/>
      <c r="AH15" s="69" t="s">
        <v>51</v>
      </c>
      <c r="AI15" s="69" t="s">
        <v>1742</v>
      </c>
      <c r="AJ15" s="69"/>
      <c r="AK15" s="81">
        <f>'charts data'!V24</f>
        <v>1.98239323048606</v>
      </c>
      <c r="AL15" s="81">
        <f>'charts data'!W24</f>
        <v>2.88766141027595</v>
      </c>
      <c r="AM15" s="81">
        <f>'charts data'!X24</f>
        <v>2.07693688756934</v>
      </c>
      <c r="AN15" s="81">
        <f>'charts data'!Y24</f>
        <v>0.884773802993801</v>
      </c>
      <c r="AO15" s="81">
        <f>'charts data'!Z24</f>
        <v>1.85863751844275</v>
      </c>
      <c r="AP15" s="71">
        <f>'charts data'!AA24</f>
        <v>-0.507910547593001</v>
      </c>
    </row>
    <row r="16" spans="1:42">
      <c r="A16" s="37"/>
      <c r="B16" s="37"/>
      <c r="C16" s="37"/>
      <c r="D16" s="37"/>
      <c r="E16" s="37"/>
      <c r="F16" s="37"/>
      <c r="G16" s="56"/>
      <c r="H16" s="56"/>
      <c r="I16" s="56"/>
      <c r="J16" s="56"/>
      <c r="K16" s="56"/>
      <c r="L16" s="56"/>
      <c r="M16" s="56"/>
      <c r="N16" s="56"/>
      <c r="O16" s="56"/>
      <c r="P16" s="56"/>
      <c r="Q16" s="56"/>
      <c r="R16" s="69"/>
      <c r="S16" s="69"/>
      <c r="T16" s="69"/>
      <c r="U16" s="71">
        <f t="shared" si="0"/>
        <v>-3.91769662157713</v>
      </c>
      <c r="V16" s="69" t="s">
        <v>53</v>
      </c>
      <c r="W16" s="71">
        <f t="shared" si="1"/>
        <v>-5</v>
      </c>
      <c r="X16" s="69">
        <f t="shared" si="2"/>
        <v>52479</v>
      </c>
      <c r="Y16" s="69" t="s">
        <v>1743</v>
      </c>
      <c r="Z16" s="69" t="s">
        <v>1729</v>
      </c>
      <c r="AA16" s="69" t="s">
        <v>1744</v>
      </c>
      <c r="AB16" s="69"/>
      <c r="AC16" s="69"/>
      <c r="AD16" s="69"/>
      <c r="AE16" s="69"/>
      <c r="AF16" s="69"/>
      <c r="AG16" s="69"/>
      <c r="AH16" s="69" t="s">
        <v>53</v>
      </c>
      <c r="AI16" s="69" t="s">
        <v>1744</v>
      </c>
      <c r="AJ16" s="69"/>
      <c r="AK16" s="81">
        <f>'charts data'!V25</f>
        <v>-3.25916754500434</v>
      </c>
      <c r="AL16" s="81">
        <f>'charts data'!W25</f>
        <v>-2.80277277250614</v>
      </c>
      <c r="AM16" s="81">
        <f>'charts data'!X25</f>
        <v>-3.75438788719178</v>
      </c>
      <c r="AN16" s="81">
        <f>'charts data'!Y25</f>
        <v>-3.93364987774148</v>
      </c>
      <c r="AO16" s="81">
        <f>'charts data'!Z25</f>
        <v>-3.91769662157713</v>
      </c>
      <c r="AP16" s="71">
        <f>'charts data'!AA25</f>
        <v>-2.70269435135996</v>
      </c>
    </row>
    <row r="17" spans="1:42">
      <c r="A17" s="37"/>
      <c r="B17" s="37"/>
      <c r="C17" s="37"/>
      <c r="D17" s="37"/>
      <c r="E17" s="37"/>
      <c r="F17" s="37"/>
      <c r="G17" s="56"/>
      <c r="H17" s="56"/>
      <c r="I17" s="56"/>
      <c r="J17" s="56"/>
      <c r="K17" s="56"/>
      <c r="L17" s="56"/>
      <c r="M17" s="56"/>
      <c r="N17" s="56"/>
      <c r="O17" s="56"/>
      <c r="P17" s="56"/>
      <c r="Q17" s="56"/>
      <c r="R17" s="69"/>
      <c r="S17" s="69"/>
      <c r="T17" s="69"/>
      <c r="U17" s="78">
        <f t="shared" si="0"/>
        <v>-5.34467109540812</v>
      </c>
      <c r="V17" s="69" t="s">
        <v>55</v>
      </c>
      <c r="W17" s="78">
        <f t="shared" si="1"/>
        <v>-10</v>
      </c>
      <c r="X17" s="69">
        <f t="shared" si="2"/>
        <v>26367</v>
      </c>
      <c r="Y17" s="69" t="s">
        <v>1745</v>
      </c>
      <c r="Z17" s="69" t="s">
        <v>1729</v>
      </c>
      <c r="AA17" s="69" t="s">
        <v>1745</v>
      </c>
      <c r="AB17" s="69"/>
      <c r="AC17" s="69"/>
      <c r="AD17" s="69"/>
      <c r="AE17" s="69"/>
      <c r="AF17" s="69"/>
      <c r="AG17" s="69"/>
      <c r="AH17" s="69" t="s">
        <v>55</v>
      </c>
      <c r="AI17" s="69" t="s">
        <v>1745</v>
      </c>
      <c r="AJ17" s="69"/>
      <c r="AK17" s="81">
        <f>'charts data'!V26</f>
        <v>-4.77788350735365</v>
      </c>
      <c r="AL17" s="81">
        <f>'charts data'!W26</f>
        <v>-4.76633184989215</v>
      </c>
      <c r="AM17" s="81">
        <f>'charts data'!X26</f>
        <v>-4.38555165417835</v>
      </c>
      <c r="AN17" s="81">
        <f>'charts data'!Y26</f>
        <v>-5.99896369699533</v>
      </c>
      <c r="AO17" s="81">
        <f>'charts data'!Z26</f>
        <v>-5.34467109540812</v>
      </c>
      <c r="AP17" s="71">
        <f>'charts data'!AA26</f>
        <v>-2.32617460208138</v>
      </c>
    </row>
    <row r="18" spans="1:42">
      <c r="A18" s="37"/>
      <c r="B18" s="37"/>
      <c r="C18" s="37"/>
      <c r="D18" s="37"/>
      <c r="E18" s="37"/>
      <c r="F18" s="37"/>
      <c r="G18" s="56"/>
      <c r="H18" s="56"/>
      <c r="I18" s="56"/>
      <c r="J18" s="56"/>
      <c r="K18" s="56"/>
      <c r="L18" s="56"/>
      <c r="M18" s="56"/>
      <c r="N18" s="56"/>
      <c r="O18" s="56"/>
      <c r="P18" s="56"/>
      <c r="Q18" s="56"/>
      <c r="R18" s="69"/>
      <c r="S18" s="69"/>
      <c r="T18" s="69"/>
      <c r="U18" s="71">
        <f t="shared" si="0"/>
        <v>-2.43091173259074</v>
      </c>
      <c r="V18" s="69" t="s">
        <v>57</v>
      </c>
      <c r="W18" s="71">
        <f t="shared" si="1"/>
        <v>-5</v>
      </c>
      <c r="X18" s="69">
        <f t="shared" si="2"/>
        <v>52479</v>
      </c>
      <c r="Y18" s="69" t="s">
        <v>1746</v>
      </c>
      <c r="Z18" s="69" t="s">
        <v>1729</v>
      </c>
      <c r="AA18" s="69" t="s">
        <v>1746</v>
      </c>
      <c r="AB18" s="69"/>
      <c r="AC18" s="69"/>
      <c r="AD18" s="69"/>
      <c r="AE18" s="69"/>
      <c r="AF18" s="69"/>
      <c r="AG18" s="69"/>
      <c r="AH18" s="69" t="s">
        <v>57</v>
      </c>
      <c r="AI18" s="69" t="s">
        <v>1746</v>
      </c>
      <c r="AJ18" s="69"/>
      <c r="AK18" s="81">
        <f>'charts data'!V27</f>
        <v>-0.575769308573883</v>
      </c>
      <c r="AL18" s="81">
        <f>'charts data'!W27</f>
        <v>-1.88977852981691</v>
      </c>
      <c r="AM18" s="81">
        <f>'charts data'!X27</f>
        <v>-0.492691417984092</v>
      </c>
      <c r="AN18" s="81">
        <f>'charts data'!Y27</f>
        <v>-2.24034783282573</v>
      </c>
      <c r="AO18" s="81">
        <f>'charts data'!Z27</f>
        <v>-2.43091173259074</v>
      </c>
      <c r="AP18" s="71">
        <f>'charts data'!AA27</f>
        <v>-7.61376092374315</v>
      </c>
    </row>
    <row r="19" spans="1:42">
      <c r="A19" s="37"/>
      <c r="B19" s="37"/>
      <c r="C19" s="37"/>
      <c r="D19" s="37"/>
      <c r="E19" s="37"/>
      <c r="F19" s="37"/>
      <c r="G19" s="56"/>
      <c r="H19" s="56"/>
      <c r="I19" s="56"/>
      <c r="J19" s="56"/>
      <c r="K19" s="56"/>
      <c r="L19" s="56"/>
      <c r="M19" s="56"/>
      <c r="N19" s="56"/>
      <c r="O19" s="56"/>
      <c r="P19" s="56"/>
      <c r="Q19" s="56"/>
      <c r="R19" s="69"/>
      <c r="S19" s="69"/>
      <c r="T19" s="69"/>
      <c r="U19" s="71">
        <f t="shared" si="0"/>
        <v>-4.86857040808603</v>
      </c>
      <c r="V19" s="69" t="s">
        <v>59</v>
      </c>
      <c r="W19" s="71">
        <f t="shared" si="1"/>
        <v>-5</v>
      </c>
      <c r="X19" s="69">
        <f t="shared" si="2"/>
        <v>52479</v>
      </c>
      <c r="Y19" s="69" t="s">
        <v>1744</v>
      </c>
      <c r="Z19" s="69" t="s">
        <v>1729</v>
      </c>
      <c r="AA19" s="69" t="s">
        <v>1747</v>
      </c>
      <c r="AB19" s="69"/>
      <c r="AC19" s="69"/>
      <c r="AD19" s="69"/>
      <c r="AE19" s="69"/>
      <c r="AF19" s="69"/>
      <c r="AG19" s="69"/>
      <c r="AH19" s="69" t="s">
        <v>59</v>
      </c>
      <c r="AI19" s="69" t="s">
        <v>1747</v>
      </c>
      <c r="AJ19" s="69"/>
      <c r="AK19" s="81">
        <f>'charts data'!V28</f>
        <v>-4.6787723010865</v>
      </c>
      <c r="AL19" s="81">
        <f>'charts data'!W28</f>
        <v>-3.21328426055075</v>
      </c>
      <c r="AM19" s="81">
        <f>'charts data'!X28</f>
        <v>-4.24513443865654</v>
      </c>
      <c r="AN19" s="81">
        <f>'charts data'!Y28</f>
        <v>-6.21172445289617</v>
      </c>
      <c r="AO19" s="81">
        <f>'charts data'!Z28</f>
        <v>-4.86857040808603</v>
      </c>
      <c r="AP19" s="71">
        <f>'charts data'!AA28</f>
        <v>-0.778957664794544</v>
      </c>
    </row>
    <row r="20" spans="1:42">
      <c r="A20" s="37"/>
      <c r="B20" s="37"/>
      <c r="C20" s="37"/>
      <c r="D20" s="37"/>
      <c r="E20" s="37"/>
      <c r="F20" s="37"/>
      <c r="G20" s="56"/>
      <c r="H20" s="56"/>
      <c r="I20" s="56"/>
      <c r="J20" s="56"/>
      <c r="K20" s="56"/>
      <c r="L20" s="56"/>
      <c r="M20" s="56"/>
      <c r="N20" s="56"/>
      <c r="O20" s="56"/>
      <c r="P20" s="56"/>
      <c r="Q20" s="56"/>
      <c r="R20" s="70"/>
      <c r="S20" s="70"/>
      <c r="T20" s="70"/>
      <c r="U20" s="71">
        <f t="shared" si="0"/>
        <v>-4.1941624504408</v>
      </c>
      <c r="V20" s="69" t="s">
        <v>61</v>
      </c>
      <c r="W20" s="71">
        <f t="shared" si="1"/>
        <v>-5</v>
      </c>
      <c r="X20" s="69">
        <f t="shared" si="2"/>
        <v>52479</v>
      </c>
      <c r="Y20" s="69" t="s">
        <v>1748</v>
      </c>
      <c r="Z20" s="69" t="s">
        <v>1729</v>
      </c>
      <c r="AA20" s="69" t="s">
        <v>1748</v>
      </c>
      <c r="AB20" s="69"/>
      <c r="AC20" s="69"/>
      <c r="AD20" s="69"/>
      <c r="AE20" s="69"/>
      <c r="AF20" s="69"/>
      <c r="AG20" s="69"/>
      <c r="AH20" s="69" t="s">
        <v>61</v>
      </c>
      <c r="AI20" s="69" t="s">
        <v>1748</v>
      </c>
      <c r="AJ20" s="69"/>
      <c r="AK20" s="81">
        <f>'charts data'!V29</f>
        <v>-2.18718165059178</v>
      </c>
      <c r="AL20" s="81">
        <f>'charts data'!W29</f>
        <v>-1.14328925859342</v>
      </c>
      <c r="AM20" s="81">
        <f>'charts data'!X29</f>
        <v>-1.4592856061797</v>
      </c>
      <c r="AN20" s="81">
        <f>'charts data'!Y29</f>
        <v>-3.58274536563222</v>
      </c>
      <c r="AO20" s="81">
        <f>'charts data'!Z29</f>
        <v>-4.1941624504408</v>
      </c>
      <c r="AP20" s="71">
        <f>'charts data'!AA29</f>
        <v>-8.23692660507794</v>
      </c>
    </row>
    <row r="21" spans="1:42">
      <c r="A21" s="37"/>
      <c r="B21" s="37"/>
      <c r="C21" s="37"/>
      <c r="D21" s="37"/>
      <c r="E21" s="37"/>
      <c r="F21" s="37"/>
      <c r="G21" s="56"/>
      <c r="H21" s="56"/>
      <c r="I21" s="56"/>
      <c r="J21" s="56"/>
      <c r="K21" s="56"/>
      <c r="L21" s="56"/>
      <c r="M21" s="56"/>
      <c r="N21" s="56"/>
      <c r="O21" s="56"/>
      <c r="P21" s="56"/>
      <c r="Q21" s="56"/>
      <c r="R21" s="69" t="s">
        <v>1749</v>
      </c>
      <c r="S21" s="69" t="s">
        <v>1750</v>
      </c>
      <c r="T21" s="69"/>
      <c r="U21" s="71">
        <f t="shared" si="0"/>
        <v>1.19203457509257</v>
      </c>
      <c r="V21" s="69" t="s">
        <v>63</v>
      </c>
      <c r="W21" s="71">
        <f t="shared" si="1"/>
        <v>0</v>
      </c>
      <c r="X21" s="69">
        <f t="shared" si="2"/>
        <v>8912895</v>
      </c>
      <c r="Y21" s="69" t="s">
        <v>1751</v>
      </c>
      <c r="Z21" s="69" t="s">
        <v>1729</v>
      </c>
      <c r="AA21" s="69" t="s">
        <v>1751</v>
      </c>
      <c r="AB21" s="69"/>
      <c r="AC21" s="69"/>
      <c r="AD21" s="69"/>
      <c r="AE21" s="69"/>
      <c r="AF21" s="69"/>
      <c r="AG21" s="69"/>
      <c r="AH21" s="69" t="s">
        <v>63</v>
      </c>
      <c r="AI21" s="69" t="s">
        <v>1751</v>
      </c>
      <c r="AJ21" s="69"/>
      <c r="AK21" s="81">
        <f>'charts data'!V30</f>
        <v>3.00047326997463</v>
      </c>
      <c r="AL21" s="81">
        <f>'charts data'!W30</f>
        <v>2.72207014690066</v>
      </c>
      <c r="AM21" s="81">
        <f>'charts data'!X30</f>
        <v>1.96853775050548</v>
      </c>
      <c r="AN21" s="81">
        <f>'charts data'!Y30</f>
        <v>1.91301352337249</v>
      </c>
      <c r="AO21" s="81">
        <f>'charts data'!Z30</f>
        <v>1.19203457509257</v>
      </c>
      <c r="AP21" s="71">
        <f>'charts data'!AA30</f>
        <v>-7.42208236404006</v>
      </c>
    </row>
    <row r="22" spans="1:42">
      <c r="A22" s="37"/>
      <c r="B22" s="37"/>
      <c r="C22" s="37"/>
      <c r="D22" s="37"/>
      <c r="E22" s="37"/>
      <c r="F22" s="37"/>
      <c r="G22" s="56"/>
      <c r="H22" s="56"/>
      <c r="I22" s="56"/>
      <c r="J22" s="56"/>
      <c r="K22" s="56"/>
      <c r="L22" s="56"/>
      <c r="M22" s="56"/>
      <c r="N22" s="56"/>
      <c r="O22" s="56"/>
      <c r="P22" s="56"/>
      <c r="Q22" s="56"/>
      <c r="R22" s="71">
        <v>10</v>
      </c>
      <c r="S22" s="72">
        <v>1279309</v>
      </c>
      <c r="T22" s="71">
        <f t="shared" ref="T22:T27" si="3">R22</f>
        <v>10</v>
      </c>
      <c r="U22" s="71">
        <f t="shared" si="0"/>
        <v>5.58631612950121</v>
      </c>
      <c r="V22" s="69" t="s">
        <v>1304</v>
      </c>
      <c r="W22" s="71">
        <f t="shared" si="1"/>
        <v>5</v>
      </c>
      <c r="X22" s="69">
        <f t="shared" si="2"/>
        <v>123456</v>
      </c>
      <c r="Y22" s="69" t="s">
        <v>1752</v>
      </c>
      <c r="Z22" s="69" t="s">
        <v>1270</v>
      </c>
      <c r="AA22" s="69" t="s">
        <v>1752</v>
      </c>
      <c r="AB22" s="69"/>
      <c r="AC22" s="69"/>
      <c r="AD22" s="69"/>
      <c r="AE22" s="69"/>
      <c r="AF22" s="69"/>
      <c r="AG22" s="69"/>
      <c r="AH22" s="69" t="s">
        <v>1304</v>
      </c>
      <c r="AI22" s="69" t="s">
        <v>1752</v>
      </c>
      <c r="AJ22" s="69"/>
      <c r="AK22" s="81">
        <f>'charts data'!V31</f>
        <v>6.00093532927054</v>
      </c>
      <c r="AL22" s="81">
        <f>'charts data'!W31</f>
        <v>6.18832820697452</v>
      </c>
      <c r="AM22" s="81">
        <f>'charts data'!X31</f>
        <v>6.10495464443213</v>
      </c>
      <c r="AN22" s="81">
        <f>'charts data'!Y31</f>
        <v>5.21324655483075</v>
      </c>
      <c r="AO22" s="81">
        <f>'charts data'!Z31</f>
        <v>5.58631612950121</v>
      </c>
      <c r="AP22" s="71">
        <f>'charts data'!AA31</f>
        <v>-1.70165450402568</v>
      </c>
    </row>
    <row r="23" spans="1:42">
      <c r="A23" s="37"/>
      <c r="B23" s="37"/>
      <c r="C23" s="37"/>
      <c r="D23" s="37"/>
      <c r="E23" s="37"/>
      <c r="F23" s="37"/>
      <c r="G23" s="56"/>
      <c r="H23" s="56"/>
      <c r="I23" s="56"/>
      <c r="J23" s="56"/>
      <c r="K23" s="56"/>
      <c r="L23" s="56"/>
      <c r="M23" s="56"/>
      <c r="N23" s="56"/>
      <c r="O23" s="56"/>
      <c r="P23" s="56"/>
      <c r="Q23" s="56"/>
      <c r="R23" s="71">
        <v>5</v>
      </c>
      <c r="S23" s="72">
        <v>123456</v>
      </c>
      <c r="T23" s="71">
        <f t="shared" si="3"/>
        <v>5</v>
      </c>
      <c r="U23" s="71">
        <f t="shared" si="0"/>
        <v>-0.608346842684233</v>
      </c>
      <c r="V23" s="69" t="s">
        <v>1306</v>
      </c>
      <c r="W23" s="71">
        <f t="shared" si="1"/>
        <v>-5</v>
      </c>
      <c r="X23" s="69">
        <f t="shared" si="2"/>
        <v>52479</v>
      </c>
      <c r="Y23" s="69" t="s">
        <v>1753</v>
      </c>
      <c r="Z23" s="69" t="s">
        <v>1270</v>
      </c>
      <c r="AA23" s="69" t="s">
        <v>1753</v>
      </c>
      <c r="AB23" s="69"/>
      <c r="AC23" s="69"/>
      <c r="AD23" s="69"/>
      <c r="AE23" s="69"/>
      <c r="AF23" s="69"/>
      <c r="AG23" s="69"/>
      <c r="AH23" s="69" t="s">
        <v>1306</v>
      </c>
      <c r="AI23" s="69" t="s">
        <v>1753</v>
      </c>
      <c r="AJ23" s="69"/>
      <c r="AK23" s="81">
        <f>'charts data'!V32</f>
        <v>1.36917500231352</v>
      </c>
      <c r="AL23" s="81">
        <f>'charts data'!W32</f>
        <v>0.902249924543656</v>
      </c>
      <c r="AM23" s="81">
        <f>'charts data'!X32</f>
        <v>1.53524344606588</v>
      </c>
      <c r="AN23" s="81">
        <f>'charts data'!Y32</f>
        <v>0.279954424014853</v>
      </c>
      <c r="AO23" s="81">
        <f>'charts data'!Z32</f>
        <v>-0.608346842684233</v>
      </c>
      <c r="AP23" s="71">
        <f>'charts data'!AA32</f>
        <v>-8.11602298258665</v>
      </c>
    </row>
    <row r="24" spans="1:42">
      <c r="A24" s="37"/>
      <c r="B24" s="37"/>
      <c r="C24" s="37"/>
      <c r="D24" s="37"/>
      <c r="E24" s="37"/>
      <c r="F24" s="37"/>
      <c r="G24" s="56"/>
      <c r="H24" s="56"/>
      <c r="I24" s="56"/>
      <c r="J24" s="56"/>
      <c r="K24" s="56"/>
      <c r="L24" s="56"/>
      <c r="M24" s="56"/>
      <c r="N24" s="56"/>
      <c r="O24" s="56"/>
      <c r="P24" s="56"/>
      <c r="Q24" s="56"/>
      <c r="R24" s="71">
        <f>0</f>
        <v>0</v>
      </c>
      <c r="S24" s="73">
        <v>8912895</v>
      </c>
      <c r="T24" s="71">
        <f t="shared" si="3"/>
        <v>0</v>
      </c>
      <c r="U24" s="71">
        <f t="shared" si="0"/>
        <v>3.15183232856538</v>
      </c>
      <c r="V24" s="69" t="s">
        <v>1308</v>
      </c>
      <c r="W24" s="71">
        <f t="shared" si="1"/>
        <v>0</v>
      </c>
      <c r="X24" s="69">
        <f t="shared" si="2"/>
        <v>8912895</v>
      </c>
      <c r="Y24" s="69" t="s">
        <v>1754</v>
      </c>
      <c r="Z24" s="69" t="s">
        <v>1270</v>
      </c>
      <c r="AA24" s="69" t="s">
        <v>1754</v>
      </c>
      <c r="AB24" s="69"/>
      <c r="AC24" s="69"/>
      <c r="AD24" s="69"/>
      <c r="AE24" s="69"/>
      <c r="AF24" s="69"/>
      <c r="AG24" s="69"/>
      <c r="AH24" s="69" t="s">
        <v>1308</v>
      </c>
      <c r="AI24" s="69" t="s">
        <v>1754</v>
      </c>
      <c r="AJ24" s="69"/>
      <c r="AK24" s="81">
        <f>'charts data'!V33</f>
        <v>3.19786934696592</v>
      </c>
      <c r="AL24" s="81">
        <f>'charts data'!W33</f>
        <v>3.24408244559072</v>
      </c>
      <c r="AM24" s="81">
        <f>'charts data'!X33</f>
        <v>2.99781946114096</v>
      </c>
      <c r="AN24" s="81">
        <f>'charts data'!Y33</f>
        <v>3.9392034288313</v>
      </c>
      <c r="AO24" s="81">
        <f>'charts data'!Z33</f>
        <v>3.15183232856538</v>
      </c>
      <c r="AP24" s="71">
        <f>'charts data'!AA33</f>
        <v>-0.188942286697697</v>
      </c>
    </row>
    <row r="25" spans="1:42">
      <c r="A25" s="37"/>
      <c r="B25" s="37"/>
      <c r="C25" s="37"/>
      <c r="D25" s="37"/>
      <c r="E25" s="37"/>
      <c r="F25" s="37"/>
      <c r="G25" s="56"/>
      <c r="H25" s="56"/>
      <c r="I25" s="56"/>
      <c r="J25" s="56"/>
      <c r="K25" s="56"/>
      <c r="L25" s="56"/>
      <c r="M25" s="56"/>
      <c r="N25" s="56"/>
      <c r="O25" s="56"/>
      <c r="P25" s="56"/>
      <c r="Q25" s="56"/>
      <c r="R25" s="71">
        <v>-5</v>
      </c>
      <c r="S25" s="73">
        <v>52479</v>
      </c>
      <c r="T25" s="71">
        <f t="shared" si="3"/>
        <v>-5</v>
      </c>
      <c r="U25" s="71">
        <f t="shared" si="0"/>
        <v>4.18886092440942</v>
      </c>
      <c r="V25" s="69" t="s">
        <v>71</v>
      </c>
      <c r="W25" s="71">
        <f t="shared" si="1"/>
        <v>0</v>
      </c>
      <c r="X25" s="69">
        <f t="shared" si="2"/>
        <v>8912895</v>
      </c>
      <c r="Y25" s="69" t="s">
        <v>1755</v>
      </c>
      <c r="Z25" s="69" t="s">
        <v>1270</v>
      </c>
      <c r="AA25" s="69" t="s">
        <v>1755</v>
      </c>
      <c r="AB25" s="69"/>
      <c r="AC25" s="69"/>
      <c r="AD25" s="69"/>
      <c r="AE25" s="69"/>
      <c r="AF25" s="69"/>
      <c r="AG25" s="69"/>
      <c r="AH25" s="69" t="s">
        <v>71</v>
      </c>
      <c r="AI25" s="69" t="s">
        <v>1755</v>
      </c>
      <c r="AJ25" s="69"/>
      <c r="AK25" s="81">
        <f>'charts data'!V34</f>
        <v>2.65954467972505</v>
      </c>
      <c r="AL25" s="81">
        <f>'charts data'!W34</f>
        <v>3.29828473434412</v>
      </c>
      <c r="AM25" s="81">
        <f>'charts data'!X34</f>
        <v>3.45914683058806</v>
      </c>
      <c r="AN25" s="81">
        <f>'charts data'!Y34</f>
        <v>3.95702742210199</v>
      </c>
      <c r="AO25" s="81">
        <f>'charts data'!Z34</f>
        <v>4.18886092440942</v>
      </c>
      <c r="AP25" s="71">
        <f>'charts data'!AA34</f>
        <v>6.27652524845589</v>
      </c>
    </row>
    <row r="26" spans="1:42">
      <c r="A26" s="37"/>
      <c r="B26" s="37"/>
      <c r="C26" s="37"/>
      <c r="D26" s="37"/>
      <c r="E26" s="37"/>
      <c r="F26" s="37"/>
      <c r="G26" s="56"/>
      <c r="H26" s="56"/>
      <c r="I26" s="56"/>
      <c r="J26" s="56"/>
      <c r="K26" s="56"/>
      <c r="L26" s="56"/>
      <c r="M26" s="56"/>
      <c r="N26" s="56"/>
      <c r="O26" s="56"/>
      <c r="P26" s="56"/>
      <c r="Q26" s="56"/>
      <c r="R26" s="71">
        <v>-10</v>
      </c>
      <c r="S26" s="73">
        <v>26367</v>
      </c>
      <c r="T26" s="71">
        <f t="shared" si="3"/>
        <v>-10</v>
      </c>
      <c r="U26" s="71">
        <f t="shared" si="0"/>
        <v>4.33455897871121</v>
      </c>
      <c r="V26" s="69" t="s">
        <v>73</v>
      </c>
      <c r="W26" s="71">
        <f t="shared" si="1"/>
        <v>0</v>
      </c>
      <c r="X26" s="69">
        <f t="shared" si="2"/>
        <v>8912895</v>
      </c>
      <c r="Y26" s="69" t="s">
        <v>1756</v>
      </c>
      <c r="Z26" s="69" t="s">
        <v>1270</v>
      </c>
      <c r="AA26" s="69" t="s">
        <v>1757</v>
      </c>
      <c r="AB26" s="69"/>
      <c r="AC26" s="69"/>
      <c r="AD26" s="69"/>
      <c r="AE26" s="69"/>
      <c r="AF26" s="69"/>
      <c r="AG26" s="69"/>
      <c r="AH26" s="69" t="s">
        <v>73</v>
      </c>
      <c r="AI26" s="69" t="s">
        <v>1757</v>
      </c>
      <c r="AJ26" s="69"/>
      <c r="AK26" s="81">
        <f>'charts data'!V35</f>
        <v>5.06991014705219</v>
      </c>
      <c r="AL26" s="81">
        <f>'charts data'!W35</f>
        <v>3.89405183815594</v>
      </c>
      <c r="AM26" s="81">
        <f>'charts data'!X35</f>
        <v>4.66142347045997</v>
      </c>
      <c r="AN26" s="81">
        <f>'charts data'!Y35</f>
        <v>4.57535012418889</v>
      </c>
      <c r="AO26" s="81">
        <f>'charts data'!Z35</f>
        <v>4.33455897871121</v>
      </c>
      <c r="AP26" s="71">
        <f>'charts data'!AA35</f>
        <v>-3.01798283423469</v>
      </c>
    </row>
    <row r="27" spans="1:42">
      <c r="A27" s="37"/>
      <c r="B27" s="37"/>
      <c r="C27" s="37"/>
      <c r="D27" s="37"/>
      <c r="E27" s="37"/>
      <c r="F27" s="37"/>
      <c r="G27" s="56"/>
      <c r="H27" s="56"/>
      <c r="I27" s="56"/>
      <c r="J27" s="56"/>
      <c r="K27" s="56"/>
      <c r="L27" s="56"/>
      <c r="M27" s="56"/>
      <c r="N27" s="56"/>
      <c r="O27" s="56"/>
      <c r="P27" s="56"/>
      <c r="Q27" s="56"/>
      <c r="R27" s="71">
        <f>T48</f>
        <v>-16.1753938807672</v>
      </c>
      <c r="S27" s="74">
        <v>6789</v>
      </c>
      <c r="T27" s="71">
        <f t="shared" si="3"/>
        <v>-16.1753938807672</v>
      </c>
      <c r="U27" s="71">
        <f t="shared" si="0"/>
        <v>7.25492387309893</v>
      </c>
      <c r="V27" s="69" t="s">
        <v>1309</v>
      </c>
      <c r="W27" s="71">
        <f t="shared" si="1"/>
        <v>5</v>
      </c>
      <c r="X27" s="69">
        <f t="shared" si="2"/>
        <v>123456</v>
      </c>
      <c r="Y27" s="69" t="s">
        <v>1758</v>
      </c>
      <c r="Z27" s="69" t="s">
        <v>1270</v>
      </c>
      <c r="AA27" s="69" t="s">
        <v>1758</v>
      </c>
      <c r="AB27" s="69"/>
      <c r="AC27" s="69"/>
      <c r="AD27" s="69"/>
      <c r="AE27" s="69"/>
      <c r="AF27" s="69"/>
      <c r="AG27" s="69"/>
      <c r="AH27" s="69" t="s">
        <v>1309</v>
      </c>
      <c r="AI27" s="69" t="s">
        <v>1758</v>
      </c>
      <c r="AJ27" s="69"/>
      <c r="AK27" s="81">
        <f>'charts data'!V36</f>
        <v>8.89615123934799</v>
      </c>
      <c r="AL27" s="81">
        <f>'charts data'!W36</f>
        <v>8.81189606421039</v>
      </c>
      <c r="AM27" s="81">
        <f>'charts data'!X36</f>
        <v>8.42696879854158</v>
      </c>
      <c r="AN27" s="81">
        <f>'charts data'!Y36</f>
        <v>7.5548275777636</v>
      </c>
      <c r="AO27" s="81">
        <f>'charts data'!Z36</f>
        <v>7.25492387309893</v>
      </c>
      <c r="AP27" s="71">
        <f>'charts data'!AA36</f>
        <v>-6.73582395957943</v>
      </c>
    </row>
    <row r="28" spans="1:42">
      <c r="A28" s="37"/>
      <c r="B28" s="37"/>
      <c r="C28" s="37"/>
      <c r="D28" s="37"/>
      <c r="E28" s="37"/>
      <c r="F28" s="37"/>
      <c r="G28" s="56"/>
      <c r="H28" s="56"/>
      <c r="I28" s="56"/>
      <c r="J28" s="56"/>
      <c r="K28" s="56"/>
      <c r="L28" s="56"/>
      <c r="M28" s="56"/>
      <c r="N28" s="56"/>
      <c r="O28" s="56"/>
      <c r="P28" s="56"/>
      <c r="Q28" s="56"/>
      <c r="R28" s="71"/>
      <c r="S28" s="75"/>
      <c r="T28" s="71"/>
      <c r="U28" s="71">
        <f t="shared" si="0"/>
        <v>5.80485675457055</v>
      </c>
      <c r="V28" s="69" t="s">
        <v>1310</v>
      </c>
      <c r="W28" s="71">
        <f t="shared" si="1"/>
        <v>5</v>
      </c>
      <c r="X28" s="69">
        <f t="shared" si="2"/>
        <v>123456</v>
      </c>
      <c r="Y28" s="69" t="s">
        <v>1759</v>
      </c>
      <c r="Z28" s="69" t="s">
        <v>1270</v>
      </c>
      <c r="AA28" s="69" t="s">
        <v>1760</v>
      </c>
      <c r="AB28" s="69"/>
      <c r="AC28" s="69"/>
      <c r="AD28" s="69"/>
      <c r="AE28" s="69"/>
      <c r="AF28" s="69"/>
      <c r="AG28" s="69"/>
      <c r="AH28" s="69" t="s">
        <v>1310</v>
      </c>
      <c r="AI28" s="69" t="s">
        <v>1760</v>
      </c>
      <c r="AJ28" s="69"/>
      <c r="AK28" s="81">
        <f>'charts data'!V37</f>
        <v>4.91953509069898</v>
      </c>
      <c r="AL28" s="81">
        <f>'charts data'!W37</f>
        <v>6.23206011832286</v>
      </c>
      <c r="AM28" s="81">
        <f>'charts data'!X37</f>
        <v>6.08357026952219</v>
      </c>
      <c r="AN28" s="81">
        <f>'charts data'!Y37</f>
        <v>5.9349627147214</v>
      </c>
      <c r="AO28" s="81">
        <f>'charts data'!Z37</f>
        <v>5.80485675457055</v>
      </c>
      <c r="AP28" s="71">
        <f>'charts data'!AA37</f>
        <v>3.63348247663564</v>
      </c>
    </row>
    <row r="29" spans="1:42">
      <c r="A29" s="37"/>
      <c r="B29" s="37"/>
      <c r="C29" s="37"/>
      <c r="D29" s="37"/>
      <c r="E29" s="37"/>
      <c r="F29" s="37"/>
      <c r="G29" s="56"/>
      <c r="H29" s="56"/>
      <c r="I29" s="56"/>
      <c r="J29" s="56"/>
      <c r="K29" s="56"/>
      <c r="L29" s="56"/>
      <c r="M29" s="56"/>
      <c r="N29" s="56"/>
      <c r="O29" s="56"/>
      <c r="P29" s="56"/>
      <c r="Q29" s="56"/>
      <c r="R29" s="71"/>
      <c r="S29" s="75"/>
      <c r="T29" s="71"/>
      <c r="U29" s="71">
        <f t="shared" si="0"/>
        <v>6.91452537582682</v>
      </c>
      <c r="V29" s="69" t="s">
        <v>79</v>
      </c>
      <c r="W29" s="71">
        <f t="shared" si="1"/>
        <v>5</v>
      </c>
      <c r="X29" s="69">
        <f t="shared" si="2"/>
        <v>123456</v>
      </c>
      <c r="Y29" s="69" t="s">
        <v>1761</v>
      </c>
      <c r="Z29" s="69" t="s">
        <v>1270</v>
      </c>
      <c r="AA29" s="69" t="s">
        <v>1761</v>
      </c>
      <c r="AB29" s="69"/>
      <c r="AC29" s="69"/>
      <c r="AD29" s="69"/>
      <c r="AE29" s="69"/>
      <c r="AF29" s="69"/>
      <c r="AG29" s="69"/>
      <c r="AH29" s="69" t="s">
        <v>79</v>
      </c>
      <c r="AI29" s="69" t="s">
        <v>1761</v>
      </c>
      <c r="AJ29" s="69"/>
      <c r="AK29" s="81">
        <f>'charts data'!V38</f>
        <v>6.94471740592087</v>
      </c>
      <c r="AL29" s="81">
        <f>'charts data'!W38</f>
        <v>7.25477918972358</v>
      </c>
      <c r="AM29" s="81">
        <f>'charts data'!X38</f>
        <v>7.13422827589186</v>
      </c>
      <c r="AN29" s="81">
        <f>'charts data'!Y38</f>
        <v>6.94734347056733</v>
      </c>
      <c r="AO29" s="81">
        <f>'charts data'!Z38</f>
        <v>6.91452537582682</v>
      </c>
      <c r="AP29" s="71">
        <f>'charts data'!AA38</f>
        <v>-0.123912264612439</v>
      </c>
    </row>
    <row r="30" spans="1:42">
      <c r="A30" s="37"/>
      <c r="B30" s="37"/>
      <c r="C30" s="37"/>
      <c r="D30" s="37"/>
      <c r="E30" s="37"/>
      <c r="F30" s="37"/>
      <c r="G30" s="56"/>
      <c r="H30" s="56"/>
      <c r="I30" s="56"/>
      <c r="J30" s="56"/>
      <c r="K30" s="56"/>
      <c r="L30" s="56"/>
      <c r="M30" s="56"/>
      <c r="N30" s="56"/>
      <c r="O30" s="56"/>
      <c r="P30" s="56"/>
      <c r="Q30" s="56"/>
      <c r="R30" s="72">
        <v>1279309</v>
      </c>
      <c r="S30" s="75"/>
      <c r="T30" s="71"/>
      <c r="U30" s="71">
        <f t="shared" si="0"/>
        <v>7.92823277924221</v>
      </c>
      <c r="V30" s="69" t="s">
        <v>1311</v>
      </c>
      <c r="W30" s="71">
        <f t="shared" si="1"/>
        <v>5</v>
      </c>
      <c r="X30" s="69">
        <f t="shared" si="2"/>
        <v>123456</v>
      </c>
      <c r="Y30" s="69" t="s">
        <v>1762</v>
      </c>
      <c r="Z30" s="69" t="s">
        <v>1270</v>
      </c>
      <c r="AA30" s="69" t="s">
        <v>1762</v>
      </c>
      <c r="AB30" s="69"/>
      <c r="AC30" s="69"/>
      <c r="AD30" s="69"/>
      <c r="AE30" s="69"/>
      <c r="AF30" s="69"/>
      <c r="AG30" s="69"/>
      <c r="AH30" s="69" t="s">
        <v>1311</v>
      </c>
      <c r="AI30" s="69" t="s">
        <v>1762</v>
      </c>
      <c r="AJ30" s="69"/>
      <c r="AK30" s="81">
        <f>'charts data'!V39</f>
        <v>8.20305113238593</v>
      </c>
      <c r="AL30" s="81">
        <f>'charts data'!W39</f>
        <v>8.50514082301313</v>
      </c>
      <c r="AM30" s="81">
        <f>'charts data'!X39</f>
        <v>8.01434973187006</v>
      </c>
      <c r="AN30" s="81">
        <f>'charts data'!Y39</f>
        <v>8.68468810742253</v>
      </c>
      <c r="AO30" s="81">
        <f>'charts data'!Z39</f>
        <v>7.92823277924221</v>
      </c>
      <c r="AP30" s="71">
        <f>'charts data'!AA39</f>
        <v>-1.12789250636751</v>
      </c>
    </row>
    <row r="31" spans="1:42">
      <c r="A31" s="37"/>
      <c r="B31" s="37"/>
      <c r="C31" s="37"/>
      <c r="D31" s="37"/>
      <c r="E31" s="37"/>
      <c r="F31" s="37"/>
      <c r="G31" s="56"/>
      <c r="H31" s="56"/>
      <c r="I31" s="56"/>
      <c r="J31" s="56"/>
      <c r="K31" s="56"/>
      <c r="L31" s="56"/>
      <c r="M31" s="56"/>
      <c r="N31" s="56"/>
      <c r="O31" s="56"/>
      <c r="P31" s="56"/>
      <c r="Q31" s="56"/>
      <c r="R31" s="72">
        <v>123456</v>
      </c>
      <c r="S31" s="75"/>
      <c r="T31" s="71"/>
      <c r="U31" s="71">
        <f t="shared" si="0"/>
        <v>10.7754433248628</v>
      </c>
      <c r="V31" s="69" t="s">
        <v>1312</v>
      </c>
      <c r="W31" s="71">
        <f t="shared" si="1"/>
        <v>10</v>
      </c>
      <c r="X31" s="69">
        <f t="shared" si="2"/>
        <v>1279309</v>
      </c>
      <c r="Y31" s="69" t="s">
        <v>1763</v>
      </c>
      <c r="Z31" s="69" t="s">
        <v>1270</v>
      </c>
      <c r="AA31" s="69" t="s">
        <v>1764</v>
      </c>
      <c r="AB31" s="69"/>
      <c r="AC31" s="69"/>
      <c r="AD31" s="69"/>
      <c r="AE31" s="69"/>
      <c r="AF31" s="69"/>
      <c r="AG31" s="69"/>
      <c r="AH31" s="69" t="s">
        <v>1312</v>
      </c>
      <c r="AI31" s="69" t="s">
        <v>1764</v>
      </c>
      <c r="AJ31" s="69"/>
      <c r="AK31" s="81">
        <f>'charts data'!V40</f>
        <v>9.8272895859533</v>
      </c>
      <c r="AL31" s="81">
        <f>'charts data'!W40</f>
        <v>9.7868746961846</v>
      </c>
      <c r="AM31" s="81">
        <f>'charts data'!X40</f>
        <v>9.89760721223884</v>
      </c>
      <c r="AN31" s="81">
        <f>'charts data'!Y40</f>
        <v>10.8992211224568</v>
      </c>
      <c r="AO31" s="81">
        <f>'charts data'!Z40</f>
        <v>10.7754433248628</v>
      </c>
      <c r="AP31" s="71">
        <f>'charts data'!AA40</f>
        <v>3.89135399716576</v>
      </c>
    </row>
    <row r="32" spans="1:42">
      <c r="A32" s="39" t="s">
        <v>1765</v>
      </c>
      <c r="B32" s="40"/>
      <c r="C32" s="40"/>
      <c r="D32" s="41"/>
      <c r="E32" s="57"/>
      <c r="F32" s="37"/>
      <c r="G32" s="56"/>
      <c r="H32" s="56"/>
      <c r="I32" s="56"/>
      <c r="J32" s="56"/>
      <c r="K32" s="56"/>
      <c r="L32" s="56"/>
      <c r="M32" s="56"/>
      <c r="N32" s="56"/>
      <c r="O32" s="56"/>
      <c r="P32" s="56"/>
      <c r="Q32" s="56"/>
      <c r="R32" s="73">
        <v>8912895</v>
      </c>
      <c r="S32" s="69"/>
      <c r="T32" s="69"/>
      <c r="U32" s="71">
        <f t="shared" si="0"/>
        <v>5.05610250819456</v>
      </c>
      <c r="V32" s="69" t="s">
        <v>1313</v>
      </c>
      <c r="W32" s="71">
        <f t="shared" si="1"/>
        <v>5</v>
      </c>
      <c r="X32" s="69">
        <f t="shared" si="2"/>
        <v>123456</v>
      </c>
      <c r="Y32" s="69" t="s">
        <v>1766</v>
      </c>
      <c r="Z32" s="69" t="s">
        <v>1270</v>
      </c>
      <c r="AA32" s="69" t="s">
        <v>1767</v>
      </c>
      <c r="AB32" s="69"/>
      <c r="AC32" s="69"/>
      <c r="AD32" s="69"/>
      <c r="AE32" s="69"/>
      <c r="AF32" s="69"/>
      <c r="AG32" s="69"/>
      <c r="AH32" s="69" t="s">
        <v>1313</v>
      </c>
      <c r="AI32" s="69" t="s">
        <v>1767</v>
      </c>
      <c r="AJ32" s="69"/>
      <c r="AK32" s="81">
        <f>'charts data'!V41</f>
        <v>5.72118639166296</v>
      </c>
      <c r="AL32" s="81">
        <f>'charts data'!W41</f>
        <v>5.69554797776291</v>
      </c>
      <c r="AM32" s="81">
        <f>'charts data'!X41</f>
        <v>5.43246594691467</v>
      </c>
      <c r="AN32" s="81">
        <f>'charts data'!Y41</f>
        <v>5.80183330416902</v>
      </c>
      <c r="AO32" s="81">
        <f>'charts data'!Z41</f>
        <v>5.05610250819456</v>
      </c>
      <c r="AP32" s="71">
        <f>'charts data'!AA41</f>
        <v>-2.72959618485718</v>
      </c>
    </row>
    <row r="33" spans="1:42">
      <c r="A33" s="42"/>
      <c r="B33" s="43">
        <f>A3</f>
        <v>2010</v>
      </c>
      <c r="C33" s="43"/>
      <c r="D33" s="44"/>
      <c r="E33" s="58"/>
      <c r="F33" s="37"/>
      <c r="G33" s="56"/>
      <c r="H33" s="56"/>
      <c r="I33" s="56"/>
      <c r="J33" s="56"/>
      <c r="K33" s="56"/>
      <c r="L33" s="56"/>
      <c r="M33" s="56"/>
      <c r="N33" s="56"/>
      <c r="O33" s="56"/>
      <c r="P33" s="56"/>
      <c r="Q33" s="56"/>
      <c r="R33" s="73">
        <v>52479</v>
      </c>
      <c r="S33" s="69"/>
      <c r="T33" s="69"/>
      <c r="U33" s="71">
        <f t="shared" si="0"/>
        <v>6.65278542139885</v>
      </c>
      <c r="V33" s="69" t="s">
        <v>87</v>
      </c>
      <c r="W33" s="71">
        <f t="shared" si="1"/>
        <v>5</v>
      </c>
      <c r="X33" s="69">
        <f t="shared" si="2"/>
        <v>123456</v>
      </c>
      <c r="Y33" s="69" t="s">
        <v>1768</v>
      </c>
      <c r="Z33" s="69" t="s">
        <v>1270</v>
      </c>
      <c r="AA33" s="69" t="s">
        <v>1768</v>
      </c>
      <c r="AB33" s="69"/>
      <c r="AC33" s="69"/>
      <c r="AD33" s="69"/>
      <c r="AE33" s="69"/>
      <c r="AF33" s="69"/>
      <c r="AG33" s="69"/>
      <c r="AH33" s="69" t="s">
        <v>87</v>
      </c>
      <c r="AI33" s="69" t="s">
        <v>1768</v>
      </c>
      <c r="AJ33" s="69"/>
      <c r="AK33" s="81">
        <f>'charts data'!V42</f>
        <v>7.03370509304636</v>
      </c>
      <c r="AL33" s="81">
        <f>'charts data'!W42</f>
        <v>6.90230704188881</v>
      </c>
      <c r="AM33" s="81">
        <f>'charts data'!X42</f>
        <v>7.36227765009682</v>
      </c>
      <c r="AN33" s="81">
        <f>'charts data'!Y42</f>
        <v>6.56923492504434</v>
      </c>
      <c r="AO33" s="81">
        <f>'charts data'!Z42</f>
        <v>6.65278542139885</v>
      </c>
      <c r="AP33" s="71">
        <f>'charts data'!AA42</f>
        <v>-1.56334698270507</v>
      </c>
    </row>
    <row r="34" spans="1:42">
      <c r="A34" s="42"/>
      <c r="B34" s="45" t="s">
        <v>1769</v>
      </c>
      <c r="C34" s="46"/>
      <c r="D34" s="47"/>
      <c r="E34" s="59" t="s">
        <v>1770</v>
      </c>
      <c r="F34" s="37"/>
      <c r="G34" s="56"/>
      <c r="H34" s="56"/>
      <c r="I34" s="56"/>
      <c r="J34" s="56"/>
      <c r="K34" s="56"/>
      <c r="L34" s="56"/>
      <c r="M34" s="56"/>
      <c r="N34" s="63"/>
      <c r="O34" s="64" t="s">
        <v>1771</v>
      </c>
      <c r="P34" s="64"/>
      <c r="Q34" s="56"/>
      <c r="R34" s="73">
        <v>26367</v>
      </c>
      <c r="S34" s="69"/>
      <c r="T34" s="69"/>
      <c r="U34" s="71">
        <f t="shared" si="0"/>
        <v>5.12753151795056</v>
      </c>
      <c r="V34" s="69" t="s">
        <v>89</v>
      </c>
      <c r="W34" s="71">
        <f t="shared" si="1"/>
        <v>5</v>
      </c>
      <c r="X34" s="69">
        <f t="shared" si="2"/>
        <v>123456</v>
      </c>
      <c r="Y34" s="69" t="s">
        <v>1772</v>
      </c>
      <c r="Z34" s="69" t="s">
        <v>1270</v>
      </c>
      <c r="AA34" s="69" t="s">
        <v>1772</v>
      </c>
      <c r="AB34" s="69"/>
      <c r="AC34" s="69"/>
      <c r="AD34" s="69"/>
      <c r="AE34" s="69"/>
      <c r="AF34" s="69"/>
      <c r="AG34" s="69"/>
      <c r="AH34" s="69" t="s">
        <v>89</v>
      </c>
      <c r="AI34" s="69" t="s">
        <v>1772</v>
      </c>
      <c r="AJ34" s="69"/>
      <c r="AK34" s="81">
        <f>'charts data'!V43</f>
        <v>5.41167668438579</v>
      </c>
      <c r="AL34" s="81">
        <f>'charts data'!W43</f>
        <v>5.33881120478786</v>
      </c>
      <c r="AM34" s="81">
        <f>'charts data'!X43</f>
        <v>5.24804386798431</v>
      </c>
      <c r="AN34" s="81">
        <f>'charts data'!Y43</f>
        <v>5.58034677390268</v>
      </c>
      <c r="AO34" s="81">
        <f>'charts data'!Z43</f>
        <v>5.12753151795056</v>
      </c>
      <c r="AP34" s="71">
        <f>'charts data'!AA43</f>
        <v>-1.16617103725692</v>
      </c>
    </row>
    <row r="35" spans="1:42">
      <c r="A35" s="48"/>
      <c r="B35" s="49">
        <v>10</v>
      </c>
      <c r="C35" s="49">
        <f>T49</f>
        <v>13.8670144036559</v>
      </c>
      <c r="D35" s="44" t="s">
        <v>1773</v>
      </c>
      <c r="E35" s="60">
        <f t="shared" ref="E35:E40" si="4">COUNTIF(X$4:X$628,S22)</f>
        <v>40</v>
      </c>
      <c r="F35" s="37"/>
      <c r="G35" s="56"/>
      <c r="H35" s="56"/>
      <c r="I35" s="56"/>
      <c r="J35" s="56"/>
      <c r="K35" s="56"/>
      <c r="L35" s="56"/>
      <c r="M35" s="56"/>
      <c r="N35" s="65"/>
      <c r="O35" s="64"/>
      <c r="P35" s="64"/>
      <c r="Q35" s="76"/>
      <c r="R35" s="74">
        <v>255</v>
      </c>
      <c r="S35" s="69"/>
      <c r="T35" s="69" t="s">
        <v>1774</v>
      </c>
      <c r="U35" s="71">
        <f t="shared" si="0"/>
        <v>8.09638855738115</v>
      </c>
      <c r="V35" s="69" t="s">
        <v>1314</v>
      </c>
      <c r="W35" s="71">
        <f t="shared" si="1"/>
        <v>5</v>
      </c>
      <c r="X35" s="69">
        <f t="shared" si="2"/>
        <v>123456</v>
      </c>
      <c r="Y35" s="69" t="s">
        <v>1775</v>
      </c>
      <c r="Z35" s="69" t="s">
        <v>1270</v>
      </c>
      <c r="AA35" s="69" t="s">
        <v>1775</v>
      </c>
      <c r="AB35" s="69"/>
      <c r="AC35" s="69"/>
      <c r="AD35" s="69"/>
      <c r="AE35" s="69"/>
      <c r="AF35" s="69"/>
      <c r="AG35" s="69"/>
      <c r="AH35" s="69" t="s">
        <v>1314</v>
      </c>
      <c r="AI35" s="69" t="s">
        <v>1775</v>
      </c>
      <c r="AJ35" s="69"/>
      <c r="AK35" s="81">
        <f>'charts data'!V44</f>
        <v>8.6280670458943</v>
      </c>
      <c r="AL35" s="81">
        <f>'charts data'!W44</f>
        <v>9.13874609186326</v>
      </c>
      <c r="AM35" s="81">
        <f>'charts data'!X44</f>
        <v>9.13671278506417</v>
      </c>
      <c r="AN35" s="81">
        <f>'charts data'!Y44</f>
        <v>8.56594453823345</v>
      </c>
      <c r="AO35" s="81">
        <f>'charts data'!Z44</f>
        <v>8.09638855738115</v>
      </c>
      <c r="AP35" s="71">
        <f>'charts data'!AA44</f>
        <v>-2.18208200482585</v>
      </c>
    </row>
    <row r="36" spans="1:42">
      <c r="A36" s="50"/>
      <c r="B36" s="49">
        <v>5</v>
      </c>
      <c r="C36" s="49">
        <v>10</v>
      </c>
      <c r="D36" s="44"/>
      <c r="E36" s="60">
        <f t="shared" si="4"/>
        <v>164</v>
      </c>
      <c r="F36" s="37"/>
      <c r="G36" s="56"/>
      <c r="H36" s="56"/>
      <c r="I36" s="56"/>
      <c r="J36" s="56"/>
      <c r="K36" s="56"/>
      <c r="L36" s="56"/>
      <c r="M36" s="56"/>
      <c r="N36" s="63"/>
      <c r="O36" s="64" t="s">
        <v>1776</v>
      </c>
      <c r="P36" s="64"/>
      <c r="Q36" s="76"/>
      <c r="R36" s="69"/>
      <c r="S36" s="74"/>
      <c r="T36" s="71">
        <f>T48</f>
        <v>-16.1753938807672</v>
      </c>
      <c r="U36" s="71">
        <f t="shared" si="0"/>
        <v>7.14010342469357</v>
      </c>
      <c r="V36" s="69" t="s">
        <v>1315</v>
      </c>
      <c r="W36" s="71">
        <f t="shared" si="1"/>
        <v>5</v>
      </c>
      <c r="X36" s="69">
        <f t="shared" si="2"/>
        <v>123456</v>
      </c>
      <c r="Y36" s="69" t="s">
        <v>1777</v>
      </c>
      <c r="Z36" s="69" t="s">
        <v>1270</v>
      </c>
      <c r="AA36" s="69" t="s">
        <v>1777</v>
      </c>
      <c r="AB36" s="69"/>
      <c r="AC36" s="69"/>
      <c r="AD36" s="69"/>
      <c r="AE36" s="69"/>
      <c r="AF36" s="69"/>
      <c r="AG36" s="69"/>
      <c r="AH36" s="69" t="s">
        <v>1315</v>
      </c>
      <c r="AI36" s="69" t="s">
        <v>1777</v>
      </c>
      <c r="AJ36" s="69"/>
      <c r="AK36" s="81">
        <f>'charts data'!V45</f>
        <v>7.20693327102282</v>
      </c>
      <c r="AL36" s="81">
        <f>'charts data'!W45</f>
        <v>7.01447327044752</v>
      </c>
      <c r="AM36" s="81">
        <f>'charts data'!X45</f>
        <v>7.90054934367897</v>
      </c>
      <c r="AN36" s="81">
        <f>'charts data'!Y45</f>
        <v>7.65093329141566</v>
      </c>
      <c r="AO36" s="81">
        <f>'charts data'!Z45</f>
        <v>7.14010342469357</v>
      </c>
      <c r="AP36" s="71">
        <f>'charts data'!AA45</f>
        <v>-0.274278926477059</v>
      </c>
    </row>
    <row r="37" ht="12.75" spans="1:42">
      <c r="A37" s="51"/>
      <c r="B37" s="49">
        <f>T39</f>
        <v>0</v>
      </c>
      <c r="C37" s="49">
        <v>5</v>
      </c>
      <c r="D37" s="44"/>
      <c r="E37" s="60">
        <f t="shared" si="4"/>
        <v>182</v>
      </c>
      <c r="F37" s="37"/>
      <c r="G37" s="56"/>
      <c r="H37" s="56"/>
      <c r="I37" s="56"/>
      <c r="J37" s="56"/>
      <c r="K37" s="56"/>
      <c r="L37" s="56"/>
      <c r="M37" s="56"/>
      <c r="N37" s="66"/>
      <c r="O37" s="64"/>
      <c r="P37" s="64"/>
      <c r="Q37" s="76"/>
      <c r="R37" s="69"/>
      <c r="S37" s="73"/>
      <c r="T37" s="71">
        <v>-10</v>
      </c>
      <c r="U37" s="71">
        <f t="shared" si="0"/>
        <v>5.84157742454074</v>
      </c>
      <c r="V37" s="69" t="s">
        <v>95</v>
      </c>
      <c r="W37" s="71">
        <f t="shared" si="1"/>
        <v>5</v>
      </c>
      <c r="X37" s="69">
        <f t="shared" si="2"/>
        <v>123456</v>
      </c>
      <c r="Y37" s="69" t="s">
        <v>1778</v>
      </c>
      <c r="Z37" s="69" t="s">
        <v>1270</v>
      </c>
      <c r="AA37" s="69" t="s">
        <v>1779</v>
      </c>
      <c r="AB37" s="69"/>
      <c r="AC37" s="69"/>
      <c r="AD37" s="69"/>
      <c r="AE37" s="69"/>
      <c r="AF37" s="69"/>
      <c r="AG37" s="69"/>
      <c r="AH37" s="69" t="s">
        <v>95</v>
      </c>
      <c r="AI37" s="69" t="s">
        <v>1779</v>
      </c>
      <c r="AJ37" s="69"/>
      <c r="AK37" s="81">
        <f>'charts data'!V46</f>
        <v>6.92447423144863</v>
      </c>
      <c r="AL37" s="81">
        <f>'charts data'!W46</f>
        <v>6.19188081099821</v>
      </c>
      <c r="AM37" s="81">
        <f>'charts data'!X46</f>
        <v>6.73280310324054</v>
      </c>
      <c r="AN37" s="81">
        <f>'charts data'!Y46</f>
        <v>5.76885444573348</v>
      </c>
      <c r="AO37" s="81">
        <f>'charts data'!Z46</f>
        <v>5.84157742454074</v>
      </c>
      <c r="AP37" s="71">
        <f>'charts data'!AA46</f>
        <v>-4.44435817225781</v>
      </c>
    </row>
    <row r="38" ht="12.75" spans="1:42">
      <c r="A38" s="52"/>
      <c r="B38" s="49">
        <f>T39</f>
        <v>0</v>
      </c>
      <c r="C38" s="49">
        <v>-5</v>
      </c>
      <c r="D38" s="44"/>
      <c r="E38" s="60">
        <f t="shared" si="4"/>
        <v>174</v>
      </c>
      <c r="F38" s="37"/>
      <c r="G38" s="56"/>
      <c r="H38" s="56"/>
      <c r="I38" s="56"/>
      <c r="J38" s="56"/>
      <c r="K38" s="56"/>
      <c r="L38" s="56"/>
      <c r="M38" s="56"/>
      <c r="N38" s="63"/>
      <c r="O38" s="63"/>
      <c r="P38" s="63"/>
      <c r="Q38" s="76"/>
      <c r="R38" s="69"/>
      <c r="S38" s="73"/>
      <c r="T38" s="71">
        <v>-5</v>
      </c>
      <c r="U38" s="71">
        <f t="shared" si="0"/>
        <v>9.61286385129647</v>
      </c>
      <c r="V38" s="69" t="s">
        <v>97</v>
      </c>
      <c r="W38" s="71">
        <f t="shared" si="1"/>
        <v>5</v>
      </c>
      <c r="X38" s="69">
        <f t="shared" si="2"/>
        <v>123456</v>
      </c>
      <c r="Y38" s="69" t="s">
        <v>1780</v>
      </c>
      <c r="Z38" s="69" t="s">
        <v>1270</v>
      </c>
      <c r="AA38" s="69" t="s">
        <v>1781</v>
      </c>
      <c r="AB38" s="69"/>
      <c r="AC38" s="69"/>
      <c r="AD38" s="69"/>
      <c r="AE38" s="69"/>
      <c r="AF38" s="69"/>
      <c r="AG38" s="69"/>
      <c r="AH38" s="69" t="s">
        <v>97</v>
      </c>
      <c r="AI38" s="69" t="s">
        <v>1781</v>
      </c>
      <c r="AJ38" s="69"/>
      <c r="AK38" s="81">
        <f>'charts data'!V47</f>
        <v>9.25284406543761</v>
      </c>
      <c r="AL38" s="81">
        <f>'charts data'!W47</f>
        <v>9.58467147322224</v>
      </c>
      <c r="AM38" s="81">
        <f>'charts data'!X47</f>
        <v>9.39638479498871</v>
      </c>
      <c r="AN38" s="81">
        <f>'charts data'!Y47</f>
        <v>9.83746743169448</v>
      </c>
      <c r="AO38" s="81">
        <f>'charts data'!Z47</f>
        <v>9.61286385129647</v>
      </c>
      <c r="AP38" s="71">
        <f>'charts data'!AA47</f>
        <v>1.47757096267107</v>
      </c>
    </row>
    <row r="39" spans="1:42">
      <c r="A39" s="53"/>
      <c r="B39" s="49">
        <v>-5</v>
      </c>
      <c r="C39" s="49">
        <v>-10</v>
      </c>
      <c r="D39" s="44"/>
      <c r="E39" s="60">
        <f t="shared" si="4"/>
        <v>57</v>
      </c>
      <c r="F39" s="37"/>
      <c r="G39" s="56"/>
      <c r="H39" s="56"/>
      <c r="I39" s="56"/>
      <c r="J39" s="56"/>
      <c r="K39" s="56"/>
      <c r="L39" s="56"/>
      <c r="M39" s="56"/>
      <c r="N39" s="63"/>
      <c r="O39" s="63"/>
      <c r="P39" s="63"/>
      <c r="Q39" s="76"/>
      <c r="R39" s="69"/>
      <c r="S39" s="73"/>
      <c r="T39" s="71">
        <v>0</v>
      </c>
      <c r="U39" s="71">
        <f t="shared" si="0"/>
        <v>3.72652275191689</v>
      </c>
      <c r="V39" s="69" t="s">
        <v>99</v>
      </c>
      <c r="W39" s="71">
        <f t="shared" si="1"/>
        <v>0</v>
      </c>
      <c r="X39" s="69">
        <f t="shared" si="2"/>
        <v>8912895</v>
      </c>
      <c r="Y39" s="69" t="s">
        <v>1782</v>
      </c>
      <c r="Z39" s="69" t="s">
        <v>1270</v>
      </c>
      <c r="AA39" s="69" t="s">
        <v>1782</v>
      </c>
      <c r="AB39" s="69"/>
      <c r="AC39" s="69"/>
      <c r="AD39" s="69"/>
      <c r="AE39" s="69"/>
      <c r="AF39" s="69"/>
      <c r="AG39" s="69"/>
      <c r="AH39" s="69" t="s">
        <v>99</v>
      </c>
      <c r="AI39" s="69" t="s">
        <v>1782</v>
      </c>
      <c r="AJ39" s="69"/>
      <c r="AK39" s="81">
        <f>'charts data'!V48</f>
        <v>5.39443156074239</v>
      </c>
      <c r="AL39" s="81">
        <f>'charts data'!W48</f>
        <v>5.66163887559022</v>
      </c>
      <c r="AM39" s="81">
        <f>'charts data'!X48</f>
        <v>5.63964013658402</v>
      </c>
      <c r="AN39" s="81">
        <f>'charts data'!Y48</f>
        <v>4.38816111024993</v>
      </c>
      <c r="AO39" s="81">
        <f>'charts data'!Z48</f>
        <v>3.72652275191689</v>
      </c>
      <c r="AP39" s="71">
        <f>'charts data'!AA48</f>
        <v>-6.8453282877904</v>
      </c>
    </row>
    <row r="40" spans="1:42">
      <c r="A40" s="54"/>
      <c r="B40" s="49">
        <v>-10</v>
      </c>
      <c r="C40" s="49">
        <f>T36</f>
        <v>-16.1753938807672</v>
      </c>
      <c r="D40" s="44" t="s">
        <v>1783</v>
      </c>
      <c r="E40" s="60">
        <f t="shared" si="4"/>
        <v>8</v>
      </c>
      <c r="F40" s="37"/>
      <c r="G40" s="56"/>
      <c r="H40" s="56"/>
      <c r="I40" s="56"/>
      <c r="J40" s="56"/>
      <c r="K40" s="56"/>
      <c r="L40" s="56"/>
      <c r="M40" s="56"/>
      <c r="N40" s="56"/>
      <c r="O40" s="56"/>
      <c r="P40" s="56"/>
      <c r="Q40" s="76"/>
      <c r="R40" s="69"/>
      <c r="S40" s="73"/>
      <c r="T40" s="71">
        <v>5</v>
      </c>
      <c r="U40" s="71">
        <f t="shared" si="0"/>
        <v>5.80870071370793</v>
      </c>
      <c r="V40" s="69" t="s">
        <v>1316</v>
      </c>
      <c r="W40" s="71">
        <f t="shared" si="1"/>
        <v>5</v>
      </c>
      <c r="X40" s="69">
        <f t="shared" si="2"/>
        <v>123456</v>
      </c>
      <c r="Y40" s="69" t="s">
        <v>1784</v>
      </c>
      <c r="Z40" s="69" t="s">
        <v>1270</v>
      </c>
      <c r="AA40" s="69" t="s">
        <v>1784</v>
      </c>
      <c r="AB40" s="69"/>
      <c r="AC40" s="69"/>
      <c r="AD40" s="69"/>
      <c r="AE40" s="69"/>
      <c r="AF40" s="69"/>
      <c r="AG40" s="69"/>
      <c r="AH40" s="69" t="s">
        <v>1316</v>
      </c>
      <c r="AI40" s="69" t="s">
        <v>1784</v>
      </c>
      <c r="AJ40" s="69"/>
      <c r="AK40" s="81">
        <f>'charts data'!V49</f>
        <v>4.7705264076963</v>
      </c>
      <c r="AL40" s="81">
        <f>'charts data'!W49</f>
        <v>4.80593984689163</v>
      </c>
      <c r="AM40" s="81">
        <f>'charts data'!X49</f>
        <v>4.71047204920502</v>
      </c>
      <c r="AN40" s="81">
        <f>'charts data'!Y49</f>
        <v>5.4967042001354</v>
      </c>
      <c r="AO40" s="81">
        <f>'charts data'!Z49</f>
        <v>5.80870071370793</v>
      </c>
      <c r="AP40" s="71">
        <f>'charts data'!AA49</f>
        <v>4.2608108470887</v>
      </c>
    </row>
    <row r="41" spans="1:42">
      <c r="A41" s="55"/>
      <c r="B41" s="46"/>
      <c r="C41" s="46"/>
      <c r="D41" s="47"/>
      <c r="E41" s="61"/>
      <c r="F41" s="37"/>
      <c r="G41" s="56"/>
      <c r="H41" s="56"/>
      <c r="I41" s="56"/>
      <c r="J41" s="56"/>
      <c r="K41" s="56"/>
      <c r="L41" s="56"/>
      <c r="M41" s="56"/>
      <c r="N41" s="56"/>
      <c r="O41" s="56"/>
      <c r="P41" s="56"/>
      <c r="Q41" s="76"/>
      <c r="R41" s="69"/>
      <c r="S41" s="73"/>
      <c r="T41" s="71">
        <v>10</v>
      </c>
      <c r="U41" s="71">
        <f t="shared" si="0"/>
        <v>2.81815847917272</v>
      </c>
      <c r="V41" s="69" t="s">
        <v>1317</v>
      </c>
      <c r="W41" s="71">
        <f t="shared" si="1"/>
        <v>0</v>
      </c>
      <c r="X41" s="69">
        <f t="shared" si="2"/>
        <v>8912895</v>
      </c>
      <c r="Y41" s="69" t="s">
        <v>1785</v>
      </c>
      <c r="Z41" s="69" t="s">
        <v>1270</v>
      </c>
      <c r="AA41" s="69" t="s">
        <v>1786</v>
      </c>
      <c r="AB41" s="69"/>
      <c r="AC41" s="69"/>
      <c r="AD41" s="69"/>
      <c r="AE41" s="69"/>
      <c r="AF41" s="69"/>
      <c r="AG41" s="69"/>
      <c r="AH41" s="69" t="s">
        <v>1317</v>
      </c>
      <c r="AI41" s="69" t="s">
        <v>1786</v>
      </c>
      <c r="AJ41" s="69"/>
      <c r="AK41" s="81">
        <f>'charts data'!V50</f>
        <v>2.59999046972367</v>
      </c>
      <c r="AL41" s="81">
        <f>'charts data'!W50</f>
        <v>2.61459524435925</v>
      </c>
      <c r="AM41" s="81">
        <f>'charts data'!X50</f>
        <v>3.15770728429386</v>
      </c>
      <c r="AN41" s="81">
        <f>'charts data'!Y50</f>
        <v>3.50540076022908</v>
      </c>
      <c r="AO41" s="81">
        <f>'charts data'!Z50</f>
        <v>2.81815847917272</v>
      </c>
      <c r="AP41" s="71">
        <f>'charts data'!AA50</f>
        <v>0.895391665701514</v>
      </c>
    </row>
    <row r="42" spans="1:42">
      <c r="A42" s="56"/>
      <c r="B42" s="56"/>
      <c r="C42" s="56"/>
      <c r="D42" s="56"/>
      <c r="E42" s="56"/>
      <c r="F42" s="56"/>
      <c r="G42" s="56"/>
      <c r="H42" s="56"/>
      <c r="I42" s="56"/>
      <c r="J42" s="56"/>
      <c r="K42" s="56"/>
      <c r="L42" s="56"/>
      <c r="M42" s="56"/>
      <c r="N42" s="56"/>
      <c r="O42" s="56"/>
      <c r="P42" s="56"/>
      <c r="Q42" s="76"/>
      <c r="R42" s="69"/>
      <c r="S42" s="73"/>
      <c r="T42" s="71"/>
      <c r="U42" s="71">
        <f t="shared" si="0"/>
        <v>3.11927796885053</v>
      </c>
      <c r="V42" s="69" t="s">
        <v>105</v>
      </c>
      <c r="W42" s="71">
        <f t="shared" si="1"/>
        <v>0</v>
      </c>
      <c r="X42" s="69">
        <f t="shared" si="2"/>
        <v>8912895</v>
      </c>
      <c r="Y42" s="69" t="s">
        <v>1787</v>
      </c>
      <c r="Z42" s="69" t="s">
        <v>1270</v>
      </c>
      <c r="AA42" s="69" t="s">
        <v>1787</v>
      </c>
      <c r="AB42" s="69"/>
      <c r="AC42" s="69"/>
      <c r="AD42" s="69"/>
      <c r="AE42" s="69"/>
      <c r="AF42" s="69"/>
      <c r="AG42" s="69"/>
      <c r="AH42" s="69" t="s">
        <v>105</v>
      </c>
      <c r="AI42" s="69" t="s">
        <v>1787</v>
      </c>
      <c r="AJ42" s="69"/>
      <c r="AK42" s="81">
        <f>'charts data'!V51</f>
        <v>2.63292090466061</v>
      </c>
      <c r="AL42" s="81">
        <f>'charts data'!W51</f>
        <v>2.98967108093792</v>
      </c>
      <c r="AM42" s="81">
        <f>'charts data'!X51</f>
        <v>3.08776647599584</v>
      </c>
      <c r="AN42" s="81">
        <f>'charts data'!Y51</f>
        <v>3.62108526413447</v>
      </c>
      <c r="AO42" s="81">
        <f>'charts data'!Z51</f>
        <v>3.11927796885053</v>
      </c>
      <c r="AP42" s="71">
        <f>'charts data'!AA51</f>
        <v>1.99607661513002</v>
      </c>
    </row>
    <row r="43" spans="1:42">
      <c r="A43" s="56"/>
      <c r="B43" s="56"/>
      <c r="C43" s="56"/>
      <c r="D43" s="56"/>
      <c r="E43" s="56"/>
      <c r="F43" s="56"/>
      <c r="G43" s="56"/>
      <c r="H43" s="56"/>
      <c r="I43" s="56"/>
      <c r="J43" s="56"/>
      <c r="K43" s="56"/>
      <c r="L43" s="56"/>
      <c r="M43" s="56"/>
      <c r="N43" s="56"/>
      <c r="O43" s="56"/>
      <c r="P43" s="56"/>
      <c r="Q43" s="76"/>
      <c r="R43" s="69"/>
      <c r="S43" s="73"/>
      <c r="T43" s="69"/>
      <c r="U43" s="71">
        <f t="shared" si="0"/>
        <v>4.93418635131944</v>
      </c>
      <c r="V43" s="69" t="s">
        <v>107</v>
      </c>
      <c r="W43" s="71">
        <f t="shared" si="1"/>
        <v>0</v>
      </c>
      <c r="X43" s="69">
        <f t="shared" si="2"/>
        <v>8912895</v>
      </c>
      <c r="Y43" s="69" t="s">
        <v>1788</v>
      </c>
      <c r="Z43" s="69" t="s">
        <v>1271</v>
      </c>
      <c r="AA43" s="69" t="s">
        <v>1788</v>
      </c>
      <c r="AB43" s="69"/>
      <c r="AC43" s="69"/>
      <c r="AD43" s="69"/>
      <c r="AE43" s="69"/>
      <c r="AF43" s="69"/>
      <c r="AG43" s="69"/>
      <c r="AH43" s="69" t="s">
        <v>107</v>
      </c>
      <c r="AI43" s="69" t="s">
        <v>1788</v>
      </c>
      <c r="AJ43" s="69"/>
      <c r="AK43" s="81">
        <f>'charts data'!V52</f>
        <v>6.72345204334127</v>
      </c>
      <c r="AL43" s="81">
        <f>'charts data'!W52</f>
        <v>6.67744598478402</v>
      </c>
      <c r="AM43" s="81">
        <f>'charts data'!X52</f>
        <v>6.7172811338222</v>
      </c>
      <c r="AN43" s="81">
        <f>'charts data'!Y52</f>
        <v>5.24002823424728</v>
      </c>
      <c r="AO43" s="81">
        <f>'charts data'!Z52</f>
        <v>4.93418635131944</v>
      </c>
      <c r="AP43" s="71">
        <f>'charts data'!AA52</f>
        <v>-7.34339371023208</v>
      </c>
    </row>
    <row r="44" spans="1:42">
      <c r="A44" s="56"/>
      <c r="B44" s="56"/>
      <c r="C44" s="56"/>
      <c r="D44" s="56"/>
      <c r="E44" s="56"/>
      <c r="F44" s="56"/>
      <c r="G44" s="56"/>
      <c r="H44" s="56"/>
      <c r="I44" s="56"/>
      <c r="J44" s="56"/>
      <c r="K44" s="56"/>
      <c r="L44" s="56"/>
      <c r="M44" s="56"/>
      <c r="N44" s="56"/>
      <c r="O44" s="56"/>
      <c r="P44" s="56"/>
      <c r="Q44" s="76"/>
      <c r="R44" s="69"/>
      <c r="S44" s="73"/>
      <c r="T44" s="69"/>
      <c r="U44" s="71">
        <f t="shared" si="0"/>
        <v>1.8713394633519</v>
      </c>
      <c r="V44" s="69" t="s">
        <v>109</v>
      </c>
      <c r="W44" s="71">
        <f t="shared" si="1"/>
        <v>0</v>
      </c>
      <c r="X44" s="69">
        <f t="shared" si="2"/>
        <v>8912895</v>
      </c>
      <c r="Y44" s="69" t="s">
        <v>1789</v>
      </c>
      <c r="Z44" s="69" t="s">
        <v>1271</v>
      </c>
      <c r="AA44" s="69" t="s">
        <v>1789</v>
      </c>
      <c r="AB44" s="69"/>
      <c r="AC44" s="69"/>
      <c r="AD44" s="69"/>
      <c r="AE44" s="69"/>
      <c r="AF44" s="69"/>
      <c r="AG44" s="69"/>
      <c r="AH44" s="69" t="s">
        <v>109</v>
      </c>
      <c r="AI44" s="69" t="s">
        <v>1789</v>
      </c>
      <c r="AJ44" s="69"/>
      <c r="AK44" s="81">
        <f>'charts data'!V53</f>
        <v>3.87657420807278</v>
      </c>
      <c r="AL44" s="81">
        <f>'charts data'!W53</f>
        <v>4.66530355201461</v>
      </c>
      <c r="AM44" s="81">
        <f>'charts data'!X53</f>
        <v>4.15060163477215</v>
      </c>
      <c r="AN44" s="81">
        <f>'charts data'!Y53</f>
        <v>2.91769591773608</v>
      </c>
      <c r="AO44" s="81">
        <f>'charts data'!Z53</f>
        <v>1.8713394633519</v>
      </c>
      <c r="AP44" s="71">
        <f>'charts data'!AA53</f>
        <v>-8.22976055349437</v>
      </c>
    </row>
    <row r="45" spans="1:42">
      <c r="A45" s="56"/>
      <c r="B45" s="56"/>
      <c r="C45" s="56"/>
      <c r="D45" s="56"/>
      <c r="E45" s="56"/>
      <c r="F45" s="56"/>
      <c r="G45" s="56"/>
      <c r="H45" s="56"/>
      <c r="I45" s="56"/>
      <c r="J45" s="56"/>
      <c r="K45" s="56"/>
      <c r="L45" s="56"/>
      <c r="M45" s="56"/>
      <c r="N45" s="56"/>
      <c r="O45" s="56"/>
      <c r="P45" s="56"/>
      <c r="Q45" s="56"/>
      <c r="R45" s="69"/>
      <c r="S45" s="73">
        <v>6789</v>
      </c>
      <c r="T45" s="69"/>
      <c r="U45" s="71">
        <f t="shared" si="0"/>
        <v>6.80441873325836</v>
      </c>
      <c r="V45" s="69" t="s">
        <v>1318</v>
      </c>
      <c r="W45" s="71">
        <f t="shared" si="1"/>
        <v>5</v>
      </c>
      <c r="X45" s="69">
        <f t="shared" si="2"/>
        <v>123456</v>
      </c>
      <c r="Y45" s="69" t="s">
        <v>1790</v>
      </c>
      <c r="Z45" s="69" t="s">
        <v>1271</v>
      </c>
      <c r="AA45" s="69" t="s">
        <v>1790</v>
      </c>
      <c r="AB45" s="69"/>
      <c r="AC45" s="69"/>
      <c r="AD45" s="69"/>
      <c r="AE45" s="69"/>
      <c r="AF45" s="69"/>
      <c r="AG45" s="69"/>
      <c r="AH45" s="69" t="s">
        <v>1318</v>
      </c>
      <c r="AI45" s="69" t="s">
        <v>1790</v>
      </c>
      <c r="AJ45" s="69"/>
      <c r="AK45" s="81">
        <f>'charts data'!V54</f>
        <v>8.49770451955054</v>
      </c>
      <c r="AL45" s="81">
        <f>'charts data'!W54</f>
        <v>8.19092467796343</v>
      </c>
      <c r="AM45" s="81">
        <f>'charts data'!X54</f>
        <v>8.23769253628195</v>
      </c>
      <c r="AN45" s="81">
        <f>'charts data'!Y54</f>
        <v>6.71214229180608</v>
      </c>
      <c r="AO45" s="81">
        <f>'charts data'!Z54</f>
        <v>6.80441873325836</v>
      </c>
      <c r="AP45" s="71">
        <f>'charts data'!AA54</f>
        <v>-6.94947891088921</v>
      </c>
    </row>
    <row r="46" spans="1:42">
      <c r="A46" s="56"/>
      <c r="B46" s="56"/>
      <c r="C46" s="56"/>
      <c r="D46" s="56"/>
      <c r="E46" s="56"/>
      <c r="F46" s="56"/>
      <c r="G46" s="56"/>
      <c r="H46" s="56"/>
      <c r="I46" s="56"/>
      <c r="J46" s="56"/>
      <c r="K46" s="56"/>
      <c r="L46" s="56"/>
      <c r="M46" s="56"/>
      <c r="N46" s="56"/>
      <c r="O46" s="56"/>
      <c r="P46" s="56"/>
      <c r="Q46" s="56"/>
      <c r="R46" s="69"/>
      <c r="S46" s="69"/>
      <c r="T46" s="69"/>
      <c r="U46" s="71">
        <f t="shared" si="0"/>
        <v>6.96722377480162</v>
      </c>
      <c r="V46" s="69" t="s">
        <v>1319</v>
      </c>
      <c r="W46" s="71">
        <f t="shared" si="1"/>
        <v>5</v>
      </c>
      <c r="X46" s="69">
        <f t="shared" si="2"/>
        <v>123456</v>
      </c>
      <c r="Y46" s="69" t="s">
        <v>1791</v>
      </c>
      <c r="Z46" s="69" t="s">
        <v>1271</v>
      </c>
      <c r="AA46" s="69" t="s">
        <v>1791</v>
      </c>
      <c r="AB46" s="69"/>
      <c r="AC46" s="69"/>
      <c r="AD46" s="69"/>
      <c r="AE46" s="69"/>
      <c r="AF46" s="69"/>
      <c r="AG46" s="69"/>
      <c r="AH46" s="69" t="s">
        <v>1319</v>
      </c>
      <c r="AI46" s="69" t="s">
        <v>1791</v>
      </c>
      <c r="AJ46" s="69"/>
      <c r="AK46" s="81">
        <f>'charts data'!V55</f>
        <v>9.33094570282718</v>
      </c>
      <c r="AL46" s="81">
        <f>'charts data'!W55</f>
        <v>8.70291586647147</v>
      </c>
      <c r="AM46" s="81">
        <f>'charts data'!X55</f>
        <v>8.77907784193262</v>
      </c>
      <c r="AN46" s="81">
        <f>'charts data'!Y55</f>
        <v>7.22935281675388</v>
      </c>
      <c r="AO46" s="81">
        <f>'charts data'!Z55</f>
        <v>6.96722377480162</v>
      </c>
      <c r="AP46" s="71">
        <f>'charts data'!AA55</f>
        <v>-9.70104150344863</v>
      </c>
    </row>
    <row r="47" spans="1:42">
      <c r="A47" s="56"/>
      <c r="B47" s="56"/>
      <c r="C47" s="56"/>
      <c r="D47" s="56"/>
      <c r="E47" s="56"/>
      <c r="F47" s="56"/>
      <c r="G47" s="56"/>
      <c r="H47" s="56"/>
      <c r="I47" s="56"/>
      <c r="J47" s="56"/>
      <c r="K47" s="56"/>
      <c r="L47" s="56"/>
      <c r="M47" s="56"/>
      <c r="N47" s="56"/>
      <c r="O47" s="56"/>
      <c r="P47" s="56"/>
      <c r="Q47" s="56"/>
      <c r="R47" s="69"/>
      <c r="S47" s="69"/>
      <c r="T47" s="69"/>
      <c r="U47" s="71">
        <f t="shared" si="0"/>
        <v>6.13913582013979</v>
      </c>
      <c r="V47" s="69" t="s">
        <v>115</v>
      </c>
      <c r="W47" s="71">
        <f t="shared" si="1"/>
        <v>5</v>
      </c>
      <c r="X47" s="69">
        <f t="shared" si="2"/>
        <v>123456</v>
      </c>
      <c r="Y47" s="69" t="s">
        <v>1792</v>
      </c>
      <c r="Z47" s="69" t="s">
        <v>1271</v>
      </c>
      <c r="AA47" s="69" t="s">
        <v>1792</v>
      </c>
      <c r="AB47" s="69"/>
      <c r="AC47" s="69"/>
      <c r="AD47" s="69"/>
      <c r="AE47" s="69"/>
      <c r="AF47" s="69"/>
      <c r="AG47" s="69"/>
      <c r="AH47" s="69" t="s">
        <v>115</v>
      </c>
      <c r="AI47" s="69" t="s">
        <v>1792</v>
      </c>
      <c r="AJ47" s="69"/>
      <c r="AK47" s="81">
        <f>'charts data'!V56</f>
        <v>7.14885875612589</v>
      </c>
      <c r="AL47" s="81">
        <f>'charts data'!W56</f>
        <v>7.88626273210919</v>
      </c>
      <c r="AM47" s="81">
        <f>'charts data'!X56</f>
        <v>7.2898304129024</v>
      </c>
      <c r="AN47" s="81">
        <f>'charts data'!Y56</f>
        <v>5.63412747950663</v>
      </c>
      <c r="AO47" s="81">
        <f>'charts data'!Z56</f>
        <v>6.13913582013979</v>
      </c>
      <c r="AP47" s="71">
        <f>'charts data'!AA56</f>
        <v>-4.14404249198945</v>
      </c>
    </row>
    <row r="48" spans="1:42">
      <c r="A48" s="56"/>
      <c r="B48" s="56"/>
      <c r="C48" s="56"/>
      <c r="D48" s="56"/>
      <c r="E48" s="56"/>
      <c r="F48" s="56"/>
      <c r="G48" s="56"/>
      <c r="H48" s="56"/>
      <c r="I48" s="56"/>
      <c r="J48" s="56"/>
      <c r="K48" s="56"/>
      <c r="L48" s="56"/>
      <c r="M48" s="56"/>
      <c r="N48" s="56"/>
      <c r="O48" s="56"/>
      <c r="P48" s="56"/>
      <c r="Q48" s="56"/>
      <c r="R48" s="69"/>
      <c r="S48" s="69"/>
      <c r="T48" s="71">
        <f>MIN(U4:U628)</f>
        <v>-16.1753938807672</v>
      </c>
      <c r="U48" s="71">
        <f t="shared" si="0"/>
        <v>4.6617419147159</v>
      </c>
      <c r="V48" s="69" t="s">
        <v>117</v>
      </c>
      <c r="W48" s="71">
        <f t="shared" si="1"/>
        <v>0</v>
      </c>
      <c r="X48" s="69">
        <f t="shared" si="2"/>
        <v>8912895</v>
      </c>
      <c r="Y48" s="69" t="s">
        <v>1793</v>
      </c>
      <c r="Z48" s="69" t="s">
        <v>1271</v>
      </c>
      <c r="AA48" s="69" t="s">
        <v>1793</v>
      </c>
      <c r="AB48" s="69"/>
      <c r="AC48" s="69"/>
      <c r="AD48" s="69"/>
      <c r="AE48" s="69"/>
      <c r="AF48" s="69"/>
      <c r="AG48" s="69"/>
      <c r="AH48" s="69" t="s">
        <v>117</v>
      </c>
      <c r="AI48" s="69" t="s">
        <v>1793</v>
      </c>
      <c r="AJ48" s="69"/>
      <c r="AK48" s="81">
        <f>'charts data'!V57</f>
        <v>5.20806346006352</v>
      </c>
      <c r="AL48" s="81">
        <f>'charts data'!W57</f>
        <v>6.26757630777993</v>
      </c>
      <c r="AM48" s="81">
        <f>'charts data'!X57</f>
        <v>5.59137917416742</v>
      </c>
      <c r="AN48" s="81">
        <f>'charts data'!Y57</f>
        <v>4.35899453555148</v>
      </c>
      <c r="AO48" s="81">
        <f>'charts data'!Z57</f>
        <v>4.6617419147159</v>
      </c>
      <c r="AP48" s="71">
        <f>'charts data'!AA57</f>
        <v>-2.24217913402043</v>
      </c>
    </row>
    <row r="49" spans="1:42">
      <c r="A49" s="56"/>
      <c r="B49" s="56"/>
      <c r="C49" s="56"/>
      <c r="D49" s="56"/>
      <c r="E49" s="56"/>
      <c r="F49" s="56"/>
      <c r="G49" s="56"/>
      <c r="H49" s="56"/>
      <c r="I49" s="56"/>
      <c r="J49" s="56"/>
      <c r="K49" s="56"/>
      <c r="L49" s="56"/>
      <c r="M49" s="56"/>
      <c r="N49" s="56"/>
      <c r="O49" s="56"/>
      <c r="P49" s="56"/>
      <c r="Q49" s="56"/>
      <c r="R49" s="69"/>
      <c r="S49" s="69"/>
      <c r="T49" s="71">
        <f>MAX(U4:U629)</f>
        <v>13.8670144036559</v>
      </c>
      <c r="U49" s="71">
        <f t="shared" si="0"/>
        <v>-0.361049392101205</v>
      </c>
      <c r="V49" s="69" t="s">
        <v>119</v>
      </c>
      <c r="W49" s="71">
        <f t="shared" si="1"/>
        <v>-5</v>
      </c>
      <c r="X49" s="69">
        <f t="shared" si="2"/>
        <v>52479</v>
      </c>
      <c r="Y49" s="69" t="s">
        <v>1794</v>
      </c>
      <c r="Z49" s="69" t="s">
        <v>1271</v>
      </c>
      <c r="AA49" s="69" t="s">
        <v>1794</v>
      </c>
      <c r="AB49" s="69"/>
      <c r="AC49" s="69"/>
      <c r="AD49" s="69"/>
      <c r="AE49" s="69"/>
      <c r="AF49" s="69"/>
      <c r="AG49" s="69"/>
      <c r="AH49" s="69" t="s">
        <v>119</v>
      </c>
      <c r="AI49" s="69" t="s">
        <v>1794</v>
      </c>
      <c r="AJ49" s="69"/>
      <c r="AK49" s="81">
        <f>'charts data'!V58</f>
        <v>1.36153042680505</v>
      </c>
      <c r="AL49" s="81">
        <f>'charts data'!W58</f>
        <v>1.23411418034407</v>
      </c>
      <c r="AM49" s="81">
        <f>'charts data'!X58</f>
        <v>1.62430148048612</v>
      </c>
      <c r="AN49" s="81">
        <f>'charts data'!Y58</f>
        <v>0.868226110731906</v>
      </c>
      <c r="AO49" s="81">
        <f>'charts data'!Z58</f>
        <v>-0.361049392101205</v>
      </c>
      <c r="AP49" s="71">
        <f>'charts data'!AA58</f>
        <v>-7.06970566972375</v>
      </c>
    </row>
    <row r="50" spans="1:42">
      <c r="A50" s="56"/>
      <c r="B50" s="56"/>
      <c r="C50" s="56"/>
      <c r="D50" s="56"/>
      <c r="E50" s="56"/>
      <c r="F50" s="56"/>
      <c r="G50" s="56"/>
      <c r="H50" s="56"/>
      <c r="I50" s="56"/>
      <c r="J50" s="56"/>
      <c r="K50" s="56"/>
      <c r="L50" s="56"/>
      <c r="M50" s="56"/>
      <c r="N50" s="56"/>
      <c r="O50" s="56"/>
      <c r="P50" s="56"/>
      <c r="Q50" s="56"/>
      <c r="R50" s="69"/>
      <c r="S50" s="69"/>
      <c r="T50" s="71">
        <f>T48/3</f>
        <v>-5.39179796025572</v>
      </c>
      <c r="U50" s="71">
        <f t="shared" si="0"/>
        <v>1.71472802863551</v>
      </c>
      <c r="V50" s="69" t="s">
        <v>121</v>
      </c>
      <c r="W50" s="71">
        <f t="shared" si="1"/>
        <v>0</v>
      </c>
      <c r="X50" s="69">
        <f t="shared" si="2"/>
        <v>8912895</v>
      </c>
      <c r="Y50" s="69" t="s">
        <v>1795</v>
      </c>
      <c r="Z50" s="69" t="s">
        <v>1271</v>
      </c>
      <c r="AA50" s="69" t="s">
        <v>1795</v>
      </c>
      <c r="AB50" s="69"/>
      <c r="AC50" s="69"/>
      <c r="AD50" s="69"/>
      <c r="AE50" s="69"/>
      <c r="AF50" s="69"/>
      <c r="AG50" s="69"/>
      <c r="AH50" s="69" t="s">
        <v>121</v>
      </c>
      <c r="AI50" s="69" t="s">
        <v>1795</v>
      </c>
      <c r="AJ50" s="69"/>
      <c r="AK50" s="81">
        <f>'charts data'!V59</f>
        <v>3.72243582236313</v>
      </c>
      <c r="AL50" s="81">
        <f>'charts data'!W59</f>
        <v>4.01956779990684</v>
      </c>
      <c r="AM50" s="81">
        <f>'charts data'!X59</f>
        <v>4.15073020603762</v>
      </c>
      <c r="AN50" s="81">
        <f>'charts data'!Y59</f>
        <v>2.18503052945271</v>
      </c>
      <c r="AO50" s="81">
        <f>'charts data'!Z59</f>
        <v>1.71472802863551</v>
      </c>
      <c r="AP50" s="71">
        <f>'charts data'!AA59</f>
        <v>-8.23991028843993</v>
      </c>
    </row>
    <row r="51" spans="1:42">
      <c r="A51" s="56"/>
      <c r="B51" s="56"/>
      <c r="C51" s="56"/>
      <c r="D51" s="56"/>
      <c r="E51" s="56"/>
      <c r="F51" s="56"/>
      <c r="G51" s="56"/>
      <c r="H51" s="56"/>
      <c r="I51" s="56"/>
      <c r="J51" s="56"/>
      <c r="K51" s="56"/>
      <c r="L51" s="56"/>
      <c r="M51" s="56"/>
      <c r="N51" s="56"/>
      <c r="O51" s="56"/>
      <c r="P51" s="56"/>
      <c r="Q51" s="56"/>
      <c r="R51" s="69"/>
      <c r="S51" s="69"/>
      <c r="T51" s="71">
        <f>T49/3</f>
        <v>4.62233813455197</v>
      </c>
      <c r="U51" s="71">
        <f t="shared" si="0"/>
        <v>1.27431505657856</v>
      </c>
      <c r="V51" s="69" t="s">
        <v>1320</v>
      </c>
      <c r="W51" s="71">
        <f t="shared" si="1"/>
        <v>0</v>
      </c>
      <c r="X51" s="69">
        <f t="shared" si="2"/>
        <v>8912895</v>
      </c>
      <c r="Y51" s="69" t="s">
        <v>1796</v>
      </c>
      <c r="Z51" s="69" t="s">
        <v>1271</v>
      </c>
      <c r="AA51" s="69" t="s">
        <v>1796</v>
      </c>
      <c r="AB51" s="69"/>
      <c r="AC51" s="69"/>
      <c r="AD51" s="69"/>
      <c r="AE51" s="69"/>
      <c r="AF51" s="69"/>
      <c r="AG51" s="69"/>
      <c r="AH51" s="69" t="s">
        <v>1320</v>
      </c>
      <c r="AI51" s="69" t="s">
        <v>1796</v>
      </c>
      <c r="AJ51" s="69"/>
      <c r="AK51" s="81">
        <f>'charts data'!V60</f>
        <v>3.56564995884387</v>
      </c>
      <c r="AL51" s="81">
        <f>'charts data'!W60</f>
        <v>3.69518963149428</v>
      </c>
      <c r="AM51" s="81">
        <f>'charts data'!X60</f>
        <v>4.08966374657921</v>
      </c>
      <c r="AN51" s="81">
        <f>'charts data'!Y60</f>
        <v>2.00118783034516</v>
      </c>
      <c r="AO51" s="81">
        <f>'charts data'!Z60</f>
        <v>1.27431505657856</v>
      </c>
      <c r="AP51" s="71">
        <f>'charts data'!AA60</f>
        <v>-9.40395514448</v>
      </c>
    </row>
    <row r="52" spans="1:42">
      <c r="A52" s="56"/>
      <c r="B52" s="56"/>
      <c r="C52" s="56"/>
      <c r="D52" s="56"/>
      <c r="E52" s="56"/>
      <c r="F52" s="56"/>
      <c r="G52" s="56"/>
      <c r="H52" s="56"/>
      <c r="I52" s="56"/>
      <c r="J52" s="56"/>
      <c r="K52" s="56"/>
      <c r="L52" s="56"/>
      <c r="M52" s="56"/>
      <c r="N52" s="56"/>
      <c r="O52" s="56"/>
      <c r="P52" s="56"/>
      <c r="Q52" s="56"/>
      <c r="R52" s="69"/>
      <c r="S52" s="69"/>
      <c r="T52" s="69"/>
      <c r="U52" s="71">
        <f t="shared" si="0"/>
        <v>4.53871692355453</v>
      </c>
      <c r="V52" s="69" t="s">
        <v>1321</v>
      </c>
      <c r="W52" s="71">
        <f t="shared" si="1"/>
        <v>0</v>
      </c>
      <c r="X52" s="69">
        <f t="shared" si="2"/>
        <v>8912895</v>
      </c>
      <c r="Y52" s="69" t="s">
        <v>1732</v>
      </c>
      <c r="Z52" s="69" t="s">
        <v>1271</v>
      </c>
      <c r="AA52" s="69" t="s">
        <v>1731</v>
      </c>
      <c r="AB52" s="69"/>
      <c r="AC52" s="69"/>
      <c r="AD52" s="69"/>
      <c r="AE52" s="69"/>
      <c r="AF52" s="69"/>
      <c r="AG52" s="69"/>
      <c r="AH52" s="69" t="s">
        <v>1321</v>
      </c>
      <c r="AI52" s="69" t="s">
        <v>1731</v>
      </c>
      <c r="AJ52" s="69"/>
      <c r="AK52" s="81">
        <f>'charts data'!V61</f>
        <v>6.42590850127666</v>
      </c>
      <c r="AL52" s="81">
        <f>'charts data'!W61</f>
        <v>6.20122738080788</v>
      </c>
      <c r="AM52" s="81">
        <f>'charts data'!X61</f>
        <v>6.44179489172976</v>
      </c>
      <c r="AN52" s="81">
        <f>'charts data'!Y61</f>
        <v>4.3678729346174</v>
      </c>
      <c r="AO52" s="81">
        <f>'charts data'!Z61</f>
        <v>4.53871692355453</v>
      </c>
      <c r="AP52" s="71">
        <f>'charts data'!AA61</f>
        <v>-7.74529508034546</v>
      </c>
    </row>
    <row r="53" spans="1:42">
      <c r="A53" s="56"/>
      <c r="B53" s="56"/>
      <c r="C53" s="56"/>
      <c r="D53" s="56"/>
      <c r="E53" s="56"/>
      <c r="F53" s="56"/>
      <c r="G53" s="56"/>
      <c r="H53" s="56"/>
      <c r="I53" s="56"/>
      <c r="J53" s="56"/>
      <c r="K53" s="56"/>
      <c r="L53" s="56"/>
      <c r="M53" s="56"/>
      <c r="N53" s="56"/>
      <c r="O53" s="56"/>
      <c r="P53" s="56"/>
      <c r="Q53" s="56"/>
      <c r="R53" s="69"/>
      <c r="S53" s="69"/>
      <c r="T53" s="69"/>
      <c r="U53" s="71">
        <f t="shared" si="0"/>
        <v>3.9628968499798</v>
      </c>
      <c r="V53" s="69" t="s">
        <v>1322</v>
      </c>
      <c r="W53" s="71">
        <f t="shared" si="1"/>
        <v>0</v>
      </c>
      <c r="X53" s="69">
        <f t="shared" si="2"/>
        <v>8912895</v>
      </c>
      <c r="Y53" s="69" t="s">
        <v>1797</v>
      </c>
      <c r="Z53" s="69" t="s">
        <v>1271</v>
      </c>
      <c r="AA53" s="69" t="s">
        <v>1798</v>
      </c>
      <c r="AB53" s="69"/>
      <c r="AC53" s="69"/>
      <c r="AD53" s="69"/>
      <c r="AE53" s="69"/>
      <c r="AF53" s="69"/>
      <c r="AG53" s="69"/>
      <c r="AH53" s="69" t="s">
        <v>1322</v>
      </c>
      <c r="AI53" s="69" t="s">
        <v>1798</v>
      </c>
      <c r="AJ53" s="69"/>
      <c r="AK53" s="81">
        <f>'charts data'!V62</f>
        <v>4.47446409354058</v>
      </c>
      <c r="AL53" s="81">
        <f>'charts data'!W62</f>
        <v>4.65762959468139</v>
      </c>
      <c r="AM53" s="81">
        <f>'charts data'!X62</f>
        <v>4.8093754716252</v>
      </c>
      <c r="AN53" s="81">
        <f>'charts data'!Y62</f>
        <v>3.53122991313914</v>
      </c>
      <c r="AO53" s="81">
        <f>'charts data'!Z62</f>
        <v>3.9628968499798</v>
      </c>
      <c r="AP53" s="71">
        <f>'charts data'!AA62</f>
        <v>-2.099542675789</v>
      </c>
    </row>
    <row r="54" spans="1:42">
      <c r="A54" s="56"/>
      <c r="B54" s="56"/>
      <c r="C54" s="56"/>
      <c r="D54" s="56"/>
      <c r="E54" s="56"/>
      <c r="F54" s="56"/>
      <c r="G54" s="56"/>
      <c r="H54" s="56"/>
      <c r="I54" s="56"/>
      <c r="J54" s="56"/>
      <c r="K54" s="56"/>
      <c r="L54" s="56"/>
      <c r="M54" s="56"/>
      <c r="N54" s="56"/>
      <c r="O54" s="56"/>
      <c r="P54" s="56"/>
      <c r="Q54" s="56"/>
      <c r="R54" s="69"/>
      <c r="S54" s="69"/>
      <c r="T54" s="69"/>
      <c r="U54" s="71">
        <f t="shared" si="0"/>
        <v>2.77080253714519</v>
      </c>
      <c r="V54" s="69" t="s">
        <v>129</v>
      </c>
      <c r="W54" s="71">
        <f t="shared" si="1"/>
        <v>0</v>
      </c>
      <c r="X54" s="69">
        <f t="shared" si="2"/>
        <v>8912895</v>
      </c>
      <c r="Y54" s="69" t="s">
        <v>1799</v>
      </c>
      <c r="Z54" s="69" t="s">
        <v>1271</v>
      </c>
      <c r="AA54" s="69" t="s">
        <v>1799</v>
      </c>
      <c r="AB54" s="69"/>
      <c r="AC54" s="69"/>
      <c r="AD54" s="69"/>
      <c r="AE54" s="69"/>
      <c r="AF54" s="69"/>
      <c r="AG54" s="69"/>
      <c r="AH54" s="69" t="s">
        <v>129</v>
      </c>
      <c r="AI54" s="69" t="s">
        <v>1799</v>
      </c>
      <c r="AJ54" s="69"/>
      <c r="AK54" s="81">
        <f>'charts data'!V63</f>
        <v>4.18599217379524</v>
      </c>
      <c r="AL54" s="81">
        <f>'charts data'!W63</f>
        <v>4.13669944093247</v>
      </c>
      <c r="AM54" s="81">
        <f>'charts data'!X63</f>
        <v>4.35748577724667</v>
      </c>
      <c r="AN54" s="81">
        <f>'charts data'!Y63</f>
        <v>2.68613632831497</v>
      </c>
      <c r="AO54" s="81">
        <f>'charts data'!Z63</f>
        <v>2.77080253714519</v>
      </c>
      <c r="AP54" s="71">
        <f>'charts data'!AA63</f>
        <v>-5.8081338746391</v>
      </c>
    </row>
    <row r="55" spans="1:42">
      <c r="A55" s="56"/>
      <c r="B55" s="56"/>
      <c r="C55" s="56"/>
      <c r="D55" s="56"/>
      <c r="E55" s="56"/>
      <c r="F55" s="56"/>
      <c r="G55" s="56"/>
      <c r="H55" s="56"/>
      <c r="I55" s="56"/>
      <c r="J55" s="56"/>
      <c r="K55" s="56"/>
      <c r="L55" s="56"/>
      <c r="M55" s="56"/>
      <c r="N55" s="56"/>
      <c r="O55" s="56"/>
      <c r="P55" s="56"/>
      <c r="Q55" s="56"/>
      <c r="R55" s="69"/>
      <c r="S55" s="69"/>
      <c r="T55" s="69"/>
      <c r="U55" s="71">
        <f t="shared" si="0"/>
        <v>5.21938253540508</v>
      </c>
      <c r="V55" s="69" t="s">
        <v>1323</v>
      </c>
      <c r="W55" s="71">
        <f t="shared" si="1"/>
        <v>5</v>
      </c>
      <c r="X55" s="69">
        <f t="shared" si="2"/>
        <v>123456</v>
      </c>
      <c r="Y55" s="69" t="s">
        <v>1736</v>
      </c>
      <c r="Z55" s="69" t="s">
        <v>1271</v>
      </c>
      <c r="AA55" s="69" t="s">
        <v>1735</v>
      </c>
      <c r="AB55" s="69"/>
      <c r="AC55" s="69"/>
      <c r="AD55" s="69"/>
      <c r="AE55" s="69"/>
      <c r="AF55" s="69"/>
      <c r="AG55" s="69"/>
      <c r="AH55" s="69" t="s">
        <v>1323</v>
      </c>
      <c r="AI55" s="69" t="s">
        <v>1735</v>
      </c>
      <c r="AJ55" s="69"/>
      <c r="AK55" s="81">
        <f>'charts data'!V64</f>
        <v>6.33965511413181</v>
      </c>
      <c r="AL55" s="81">
        <f>'charts data'!W64</f>
        <v>7.06691264484829</v>
      </c>
      <c r="AM55" s="81">
        <f>'charts data'!X64</f>
        <v>7.10300893274461</v>
      </c>
      <c r="AN55" s="81">
        <f>'charts data'!Y64</f>
        <v>5.08247800495994</v>
      </c>
      <c r="AO55" s="81">
        <f>'charts data'!Z64</f>
        <v>5.21938253540508</v>
      </c>
      <c r="AP55" s="71">
        <f>'charts data'!AA64</f>
        <v>-4.59775350583705</v>
      </c>
    </row>
    <row r="56" spans="1:42">
      <c r="A56" s="56"/>
      <c r="B56" s="56"/>
      <c r="C56" s="56"/>
      <c r="D56" s="56"/>
      <c r="E56" s="56"/>
      <c r="F56" s="56"/>
      <c r="G56" s="56"/>
      <c r="H56" s="56"/>
      <c r="I56" s="56"/>
      <c r="J56" s="56"/>
      <c r="K56" s="56"/>
      <c r="L56" s="56"/>
      <c r="M56" s="56"/>
      <c r="N56" s="56"/>
      <c r="O56" s="56"/>
      <c r="P56" s="56"/>
      <c r="Q56" s="56"/>
      <c r="R56" s="69"/>
      <c r="S56" s="69"/>
      <c r="T56" s="69"/>
      <c r="U56" s="71">
        <f t="shared" si="0"/>
        <v>2.98560302528167</v>
      </c>
      <c r="V56" s="69" t="s">
        <v>1324</v>
      </c>
      <c r="W56" s="71">
        <f t="shared" si="1"/>
        <v>0</v>
      </c>
      <c r="X56" s="69">
        <f t="shared" si="2"/>
        <v>8912895</v>
      </c>
      <c r="Y56" s="69" t="s">
        <v>1747</v>
      </c>
      <c r="Z56" s="69" t="s">
        <v>1271</v>
      </c>
      <c r="AA56" s="69" t="s">
        <v>1743</v>
      </c>
      <c r="AB56" s="69"/>
      <c r="AC56" s="69"/>
      <c r="AD56" s="69"/>
      <c r="AE56" s="69"/>
      <c r="AF56" s="69"/>
      <c r="AG56" s="69"/>
      <c r="AH56" s="69" t="s">
        <v>1324</v>
      </c>
      <c r="AI56" s="69" t="s">
        <v>1743</v>
      </c>
      <c r="AJ56" s="69"/>
      <c r="AK56" s="81">
        <f>'charts data'!V65</f>
        <v>4.02556077710038</v>
      </c>
      <c r="AL56" s="81">
        <f>'charts data'!W65</f>
        <v>3.5604182564557</v>
      </c>
      <c r="AM56" s="81">
        <f>'charts data'!X65</f>
        <v>4.31813169694044</v>
      </c>
      <c r="AN56" s="81">
        <f>'charts data'!Y65</f>
        <v>3.81060035758763</v>
      </c>
      <c r="AO56" s="81">
        <f>'charts data'!Z65</f>
        <v>2.98560302528167</v>
      </c>
      <c r="AP56" s="71">
        <f>'charts data'!AA65</f>
        <v>-4.26813035518672</v>
      </c>
    </row>
    <row r="57" spans="1:42">
      <c r="A57" s="56"/>
      <c r="B57" s="56"/>
      <c r="C57" s="56"/>
      <c r="D57" s="56"/>
      <c r="E57" s="56"/>
      <c r="F57" s="56"/>
      <c r="G57" s="56"/>
      <c r="H57" s="56"/>
      <c r="I57" s="56"/>
      <c r="J57" s="56"/>
      <c r="K57" s="56"/>
      <c r="L57" s="56"/>
      <c r="M57" s="56"/>
      <c r="N57" s="56"/>
      <c r="O57" s="56"/>
      <c r="P57" s="56"/>
      <c r="Q57" s="56"/>
      <c r="R57" s="69"/>
      <c r="S57" s="69"/>
      <c r="T57" s="69"/>
      <c r="U57" s="71">
        <f t="shared" si="0"/>
        <v>4.79238115656266</v>
      </c>
      <c r="V57" s="69" t="s">
        <v>135</v>
      </c>
      <c r="W57" s="71">
        <f t="shared" si="1"/>
        <v>0</v>
      </c>
      <c r="X57" s="69">
        <f t="shared" si="2"/>
        <v>8912895</v>
      </c>
      <c r="Y57" s="69" t="s">
        <v>1800</v>
      </c>
      <c r="Z57" s="69" t="s">
        <v>1271</v>
      </c>
      <c r="AA57" s="69" t="s">
        <v>1800</v>
      </c>
      <c r="AB57" s="69"/>
      <c r="AC57" s="69"/>
      <c r="AD57" s="69"/>
      <c r="AE57" s="69"/>
      <c r="AF57" s="69"/>
      <c r="AG57" s="69"/>
      <c r="AH57" s="69" t="s">
        <v>135</v>
      </c>
      <c r="AI57" s="69" t="s">
        <v>1800</v>
      </c>
      <c r="AJ57" s="69"/>
      <c r="AK57" s="81">
        <f>'charts data'!V66</f>
        <v>6.96876629658427</v>
      </c>
      <c r="AL57" s="81">
        <f>'charts data'!W66</f>
        <v>5.85037640318283</v>
      </c>
      <c r="AM57" s="81">
        <f>'charts data'!X66</f>
        <v>6.42439772019595</v>
      </c>
      <c r="AN57" s="81">
        <f>'charts data'!Y66</f>
        <v>5.19242857204033</v>
      </c>
      <c r="AO57" s="81">
        <f>'charts data'!Z66</f>
        <v>4.79238115656266</v>
      </c>
      <c r="AP57" s="71">
        <f>'charts data'!AA66</f>
        <v>-8.93218543201253</v>
      </c>
    </row>
    <row r="58" spans="1:42">
      <c r="A58" s="56"/>
      <c r="B58" s="56"/>
      <c r="C58" s="56"/>
      <c r="D58" s="56"/>
      <c r="E58" s="56"/>
      <c r="F58" s="56"/>
      <c r="G58" s="56"/>
      <c r="H58" s="56"/>
      <c r="I58" s="56"/>
      <c r="J58" s="56"/>
      <c r="K58" s="56"/>
      <c r="L58" s="56"/>
      <c r="M58" s="56"/>
      <c r="N58" s="56"/>
      <c r="O58" s="56"/>
      <c r="P58" s="56"/>
      <c r="Q58" s="56"/>
      <c r="R58" s="69"/>
      <c r="S58" s="69"/>
      <c r="T58" s="69"/>
      <c r="U58" s="71">
        <f t="shared" si="0"/>
        <v>-0.839775799507325</v>
      </c>
      <c r="V58" s="69" t="s">
        <v>1325</v>
      </c>
      <c r="W58" s="71">
        <f t="shared" si="1"/>
        <v>-5</v>
      </c>
      <c r="X58" s="69">
        <f t="shared" si="2"/>
        <v>52479</v>
      </c>
      <c r="Y58" s="69" t="s">
        <v>1801</v>
      </c>
      <c r="Z58" s="69" t="s">
        <v>1271</v>
      </c>
      <c r="AA58" s="69" t="s">
        <v>1801</v>
      </c>
      <c r="AB58" s="69"/>
      <c r="AC58" s="69"/>
      <c r="AD58" s="69"/>
      <c r="AE58" s="69"/>
      <c r="AF58" s="69"/>
      <c r="AG58" s="69"/>
      <c r="AH58" s="69" t="s">
        <v>1325</v>
      </c>
      <c r="AI58" s="69" t="s">
        <v>1801</v>
      </c>
      <c r="AJ58" s="69"/>
      <c r="AK58" s="81">
        <f>'charts data'!V67</f>
        <v>0.702102816145316</v>
      </c>
      <c r="AL58" s="81">
        <f>'charts data'!W67</f>
        <v>1.14137996023281</v>
      </c>
      <c r="AM58" s="81">
        <f>'charts data'!X67</f>
        <v>0.0543097494573055</v>
      </c>
      <c r="AN58" s="81">
        <f>'charts data'!Y67</f>
        <v>-2.27050805324691</v>
      </c>
      <c r="AO58" s="81">
        <f>'charts data'!Z67</f>
        <v>-0.839775799507325</v>
      </c>
      <c r="AP58" s="71">
        <f>'charts data'!AA67</f>
        <v>-6.32808295526564</v>
      </c>
    </row>
    <row r="59" spans="1:42">
      <c r="A59" s="56"/>
      <c r="B59" s="56"/>
      <c r="C59" s="56"/>
      <c r="D59" s="56"/>
      <c r="E59" s="56"/>
      <c r="F59" s="56"/>
      <c r="G59" s="56"/>
      <c r="H59" s="56"/>
      <c r="I59" s="56"/>
      <c r="J59" s="56"/>
      <c r="K59" s="56"/>
      <c r="L59" s="56"/>
      <c r="M59" s="56"/>
      <c r="N59" s="56"/>
      <c r="O59" s="56"/>
      <c r="P59" s="56"/>
      <c r="Q59" s="56"/>
      <c r="R59" s="69"/>
      <c r="S59" s="69"/>
      <c r="T59" s="69"/>
      <c r="U59" s="71">
        <f t="shared" si="0"/>
        <v>5.25396602281597</v>
      </c>
      <c r="V59" s="69" t="s">
        <v>1326</v>
      </c>
      <c r="W59" s="71">
        <f t="shared" si="1"/>
        <v>5</v>
      </c>
      <c r="X59" s="69">
        <f t="shared" si="2"/>
        <v>123456</v>
      </c>
      <c r="Y59" s="69" t="s">
        <v>1802</v>
      </c>
      <c r="Z59" s="69" t="s">
        <v>1271</v>
      </c>
      <c r="AA59" s="69" t="s">
        <v>1802</v>
      </c>
      <c r="AB59" s="69"/>
      <c r="AC59" s="69"/>
      <c r="AD59" s="69"/>
      <c r="AE59" s="69"/>
      <c r="AF59" s="69"/>
      <c r="AG59" s="69"/>
      <c r="AH59" s="69" t="s">
        <v>1326</v>
      </c>
      <c r="AI59" s="69" t="s">
        <v>1802</v>
      </c>
      <c r="AJ59" s="69"/>
      <c r="AK59" s="81">
        <f>'charts data'!V68</f>
        <v>6.38041573142495</v>
      </c>
      <c r="AL59" s="81">
        <f>'charts data'!W68</f>
        <v>6.7058061339039</v>
      </c>
      <c r="AM59" s="81">
        <f>'charts data'!X68</f>
        <v>5.5114398010492</v>
      </c>
      <c r="AN59" s="81">
        <f>'charts data'!Y68</f>
        <v>3.58688941031129</v>
      </c>
      <c r="AO59" s="81">
        <f>'charts data'!Z68</f>
        <v>5.25396602281597</v>
      </c>
      <c r="AP59" s="71">
        <f>'charts data'!AA68</f>
        <v>-4.62310530066937</v>
      </c>
    </row>
    <row r="60" spans="1:42">
      <c r="A60" s="56"/>
      <c r="B60" s="56"/>
      <c r="C60" s="56"/>
      <c r="D60" s="56"/>
      <c r="E60" s="56"/>
      <c r="F60" s="56"/>
      <c r="G60" s="56"/>
      <c r="H60" s="56"/>
      <c r="I60" s="56"/>
      <c r="J60" s="56"/>
      <c r="K60" s="56"/>
      <c r="L60" s="56"/>
      <c r="M60" s="56"/>
      <c r="N60" s="56"/>
      <c r="O60" s="56"/>
      <c r="P60" s="56"/>
      <c r="Q60" s="56"/>
      <c r="R60" s="69"/>
      <c r="S60" s="69"/>
      <c r="T60" s="69"/>
      <c r="U60" s="71">
        <f t="shared" si="0"/>
        <v>10.2419800546038</v>
      </c>
      <c r="V60" s="69" t="s">
        <v>1327</v>
      </c>
      <c r="W60" s="71">
        <f t="shared" si="1"/>
        <v>10</v>
      </c>
      <c r="X60" s="69">
        <f t="shared" si="2"/>
        <v>1279309</v>
      </c>
      <c r="Y60" s="69" t="s">
        <v>1803</v>
      </c>
      <c r="Z60" s="69" t="s">
        <v>1271</v>
      </c>
      <c r="AA60" s="69" t="s">
        <v>1803</v>
      </c>
      <c r="AB60" s="69"/>
      <c r="AC60" s="69"/>
      <c r="AD60" s="69"/>
      <c r="AE60" s="69"/>
      <c r="AF60" s="69"/>
      <c r="AG60" s="69"/>
      <c r="AH60" s="69" t="s">
        <v>1327</v>
      </c>
      <c r="AI60" s="69" t="s">
        <v>1803</v>
      </c>
      <c r="AJ60" s="69"/>
      <c r="AK60" s="81">
        <f>'charts data'!V69</f>
        <v>10.6611949613076</v>
      </c>
      <c r="AL60" s="81">
        <f>'charts data'!W69</f>
        <v>11.0481863745795</v>
      </c>
      <c r="AM60" s="81">
        <f>'charts data'!X69</f>
        <v>10.8708811014038</v>
      </c>
      <c r="AN60" s="81">
        <f>'charts data'!Y69</f>
        <v>9.94718878158542</v>
      </c>
      <c r="AO60" s="81">
        <f>'charts data'!Z69</f>
        <v>10.2419800546038</v>
      </c>
      <c r="AP60" s="71">
        <f>'charts data'!AA69</f>
        <v>-1.72051592049758</v>
      </c>
    </row>
    <row r="61" spans="1:42">
      <c r="A61" s="56"/>
      <c r="B61" s="56"/>
      <c r="C61" s="56"/>
      <c r="D61" s="56"/>
      <c r="E61" s="56"/>
      <c r="F61" s="56"/>
      <c r="G61" s="56"/>
      <c r="H61" s="56"/>
      <c r="I61" s="56"/>
      <c r="J61" s="56"/>
      <c r="K61" s="56"/>
      <c r="L61" s="56"/>
      <c r="M61" s="56"/>
      <c r="N61" s="56"/>
      <c r="O61" s="56"/>
      <c r="P61" s="56"/>
      <c r="Q61" s="56"/>
      <c r="R61" s="69"/>
      <c r="S61" s="69"/>
      <c r="T61" s="69"/>
      <c r="U61" s="71">
        <f t="shared" si="0"/>
        <v>7.18755687236464</v>
      </c>
      <c r="V61" s="69" t="s">
        <v>1329</v>
      </c>
      <c r="W61" s="71">
        <f t="shared" si="1"/>
        <v>5</v>
      </c>
      <c r="X61" s="69">
        <f t="shared" si="2"/>
        <v>123456</v>
      </c>
      <c r="Y61" s="69" t="s">
        <v>1804</v>
      </c>
      <c r="Z61" s="69" t="s">
        <v>1271</v>
      </c>
      <c r="AA61" s="69" t="s">
        <v>1805</v>
      </c>
      <c r="AB61" s="69"/>
      <c r="AC61" s="69"/>
      <c r="AD61" s="69"/>
      <c r="AE61" s="69"/>
      <c r="AF61" s="69"/>
      <c r="AG61" s="69"/>
      <c r="AH61" s="69" t="s">
        <v>1329</v>
      </c>
      <c r="AI61" s="69" t="s">
        <v>1805</v>
      </c>
      <c r="AJ61" s="69"/>
      <c r="AK61" s="81">
        <f>'charts data'!V70</f>
        <v>8.70249061037966</v>
      </c>
      <c r="AL61" s="81">
        <f>'charts data'!W70</f>
        <v>8.82466982029015</v>
      </c>
      <c r="AM61" s="81">
        <f>'charts data'!X70</f>
        <v>9.15662133511099</v>
      </c>
      <c r="AN61" s="81">
        <f>'charts data'!Y70</f>
        <v>6.21239671340977</v>
      </c>
      <c r="AO61" s="81">
        <f>'charts data'!Z70</f>
        <v>7.18755687236464</v>
      </c>
      <c r="AP61" s="71">
        <f>'charts data'!AA70</f>
        <v>-6.21749745315191</v>
      </c>
    </row>
    <row r="62" spans="1:42">
      <c r="A62" s="56"/>
      <c r="B62" s="56"/>
      <c r="C62" s="56"/>
      <c r="D62" s="56"/>
      <c r="E62" s="56"/>
      <c r="F62" s="56"/>
      <c r="G62" s="56"/>
      <c r="H62" s="56"/>
      <c r="I62" s="56"/>
      <c r="J62" s="56"/>
      <c r="K62" s="56"/>
      <c r="L62" s="56"/>
      <c r="M62" s="56"/>
      <c r="N62" s="56"/>
      <c r="O62" s="56"/>
      <c r="P62" s="56"/>
      <c r="Q62" s="56"/>
      <c r="R62" s="69"/>
      <c r="S62" s="69"/>
      <c r="T62" s="69"/>
      <c r="U62" s="71">
        <f t="shared" si="0"/>
        <v>7.54077280270527</v>
      </c>
      <c r="V62" s="69" t="s">
        <v>145</v>
      </c>
      <c r="W62" s="71">
        <f t="shared" si="1"/>
        <v>5</v>
      </c>
      <c r="X62" s="69">
        <f t="shared" si="2"/>
        <v>123456</v>
      </c>
      <c r="Y62" s="69" t="s">
        <v>1806</v>
      </c>
      <c r="Z62" s="69" t="s">
        <v>1271</v>
      </c>
      <c r="AA62" s="69" t="s">
        <v>1807</v>
      </c>
      <c r="AB62" s="69"/>
      <c r="AC62" s="69"/>
      <c r="AD62" s="69"/>
      <c r="AE62" s="69"/>
      <c r="AF62" s="69"/>
      <c r="AG62" s="69"/>
      <c r="AH62" s="69" t="s">
        <v>145</v>
      </c>
      <c r="AI62" s="69" t="s">
        <v>1807</v>
      </c>
      <c r="AJ62" s="69"/>
      <c r="AK62" s="81">
        <f>'charts data'!V71</f>
        <v>8.37378551653451</v>
      </c>
      <c r="AL62" s="81">
        <f>'charts data'!W71</f>
        <v>8.69375645295213</v>
      </c>
      <c r="AM62" s="81">
        <f>'charts data'!X71</f>
        <v>8.26089609693953</v>
      </c>
      <c r="AN62" s="81">
        <f>'charts data'!Y71</f>
        <v>7.48590704653749</v>
      </c>
      <c r="AO62" s="81">
        <f>'charts data'!Z71</f>
        <v>7.54077280270527</v>
      </c>
      <c r="AP62" s="71">
        <f>'charts data'!AA71</f>
        <v>-3.41879931558108</v>
      </c>
    </row>
    <row r="63" spans="1:42">
      <c r="A63" s="56"/>
      <c r="B63" s="56"/>
      <c r="C63" s="56"/>
      <c r="D63" s="56"/>
      <c r="E63" s="56"/>
      <c r="F63" s="56"/>
      <c r="G63" s="56"/>
      <c r="H63" s="56"/>
      <c r="I63" s="56"/>
      <c r="J63" s="56"/>
      <c r="K63" s="56"/>
      <c r="L63" s="56"/>
      <c r="M63" s="56"/>
      <c r="N63" s="56"/>
      <c r="O63" s="56"/>
      <c r="P63" s="56"/>
      <c r="Q63" s="56"/>
      <c r="R63" s="69"/>
      <c r="S63" s="69"/>
      <c r="T63" s="69"/>
      <c r="U63" s="71">
        <f t="shared" si="0"/>
        <v>5.65158915610575</v>
      </c>
      <c r="V63" s="69" t="s">
        <v>1331</v>
      </c>
      <c r="W63" s="71">
        <f t="shared" si="1"/>
        <v>5</v>
      </c>
      <c r="X63" s="69">
        <f t="shared" si="2"/>
        <v>123456</v>
      </c>
      <c r="Y63" s="69" t="s">
        <v>1808</v>
      </c>
      <c r="Z63" s="69" t="s">
        <v>1271</v>
      </c>
      <c r="AA63" s="69" t="s">
        <v>1808</v>
      </c>
      <c r="AB63" s="69"/>
      <c r="AC63" s="69"/>
      <c r="AD63" s="69"/>
      <c r="AE63" s="69"/>
      <c r="AF63" s="69"/>
      <c r="AG63" s="69"/>
      <c r="AH63" s="69" t="s">
        <v>1331</v>
      </c>
      <c r="AI63" s="69" t="s">
        <v>1808</v>
      </c>
      <c r="AJ63" s="69"/>
      <c r="AK63" s="81">
        <f>'charts data'!V72</f>
        <v>5.6416609934071</v>
      </c>
      <c r="AL63" s="81">
        <f>'charts data'!W72</f>
        <v>5.74666418198198</v>
      </c>
      <c r="AM63" s="81">
        <f>'charts data'!X72</f>
        <v>6.23570843298005</v>
      </c>
      <c r="AN63" s="81">
        <f>'charts data'!Y72</f>
        <v>6.07346169327589</v>
      </c>
      <c r="AO63" s="81">
        <f>'charts data'!Z72</f>
        <v>5.65158915610575</v>
      </c>
      <c r="AP63" s="71">
        <f>'charts data'!AA72</f>
        <v>0.0407465519740939</v>
      </c>
    </row>
    <row r="64" spans="1:42">
      <c r="A64" s="56"/>
      <c r="B64" s="56"/>
      <c r="C64" s="56"/>
      <c r="D64" s="56"/>
      <c r="E64" s="56"/>
      <c r="F64" s="56"/>
      <c r="G64" s="56"/>
      <c r="H64" s="56"/>
      <c r="I64" s="56"/>
      <c r="J64" s="56"/>
      <c r="K64" s="56"/>
      <c r="L64" s="56"/>
      <c r="M64" s="56"/>
      <c r="N64" s="56"/>
      <c r="O64" s="56"/>
      <c r="P64" s="56"/>
      <c r="Q64" s="56"/>
      <c r="R64" s="69"/>
      <c r="S64" s="69"/>
      <c r="T64" s="69"/>
      <c r="U64" s="71">
        <f t="shared" si="0"/>
        <v>4.66160999363905</v>
      </c>
      <c r="V64" s="69" t="s">
        <v>149</v>
      </c>
      <c r="W64" s="71">
        <f t="shared" si="1"/>
        <v>0</v>
      </c>
      <c r="X64" s="69">
        <f t="shared" si="2"/>
        <v>8912895</v>
      </c>
      <c r="Y64" s="69" t="s">
        <v>1809</v>
      </c>
      <c r="Z64" s="69" t="s">
        <v>1272</v>
      </c>
      <c r="AA64" s="69" t="s">
        <v>1810</v>
      </c>
      <c r="AB64" s="69"/>
      <c r="AC64" s="69"/>
      <c r="AD64" s="69"/>
      <c r="AE64" s="69"/>
      <c r="AF64" s="69"/>
      <c r="AG64" s="69"/>
      <c r="AH64" s="69" t="s">
        <v>149</v>
      </c>
      <c r="AI64" s="69" t="s">
        <v>1810</v>
      </c>
      <c r="AJ64" s="69"/>
      <c r="AK64" s="81">
        <f>'charts data'!V73</f>
        <v>3.69700424614435</v>
      </c>
      <c r="AL64" s="81">
        <f>'charts data'!W73</f>
        <v>3.77169341511641</v>
      </c>
      <c r="AM64" s="81">
        <f>'charts data'!X73</f>
        <v>3.72264325985255</v>
      </c>
      <c r="AN64" s="81">
        <f>'charts data'!Y73</f>
        <v>4.30594395021834</v>
      </c>
      <c r="AO64" s="81">
        <f>'charts data'!Z73</f>
        <v>4.66160999363905</v>
      </c>
      <c r="AP64" s="71">
        <f>'charts data'!AA73</f>
        <v>3.95887531437666</v>
      </c>
    </row>
    <row r="65" spans="1:42">
      <c r="A65" s="56"/>
      <c r="B65" s="56"/>
      <c r="C65" s="56"/>
      <c r="D65" s="56"/>
      <c r="E65" s="56"/>
      <c r="F65" s="56"/>
      <c r="G65" s="56"/>
      <c r="H65" s="56"/>
      <c r="I65" s="56"/>
      <c r="J65" s="56"/>
      <c r="K65" s="56"/>
      <c r="L65" s="56"/>
      <c r="M65" s="56"/>
      <c r="N65" s="56"/>
      <c r="O65" s="56"/>
      <c r="P65" s="56"/>
      <c r="Q65" s="56"/>
      <c r="R65" s="69"/>
      <c r="S65" s="69"/>
      <c r="T65" s="69"/>
      <c r="U65" s="71">
        <f t="shared" si="0"/>
        <v>-0.624243295982311</v>
      </c>
      <c r="V65" s="69" t="s">
        <v>151</v>
      </c>
      <c r="W65" s="71">
        <f t="shared" si="1"/>
        <v>-5</v>
      </c>
      <c r="X65" s="69">
        <f t="shared" si="2"/>
        <v>52479</v>
      </c>
      <c r="Y65" s="69" t="s">
        <v>1811</v>
      </c>
      <c r="Z65" s="69" t="s">
        <v>1272</v>
      </c>
      <c r="AA65" s="69" t="s">
        <v>1811</v>
      </c>
      <c r="AB65" s="69"/>
      <c r="AC65" s="69"/>
      <c r="AD65" s="69"/>
      <c r="AE65" s="69"/>
      <c r="AF65" s="69"/>
      <c r="AG65" s="69"/>
      <c r="AH65" s="69" t="s">
        <v>151</v>
      </c>
      <c r="AI65" s="69" t="s">
        <v>1811</v>
      </c>
      <c r="AJ65" s="69"/>
      <c r="AK65" s="81">
        <f>'charts data'!V74</f>
        <v>0.545969248194163</v>
      </c>
      <c r="AL65" s="81">
        <f>'charts data'!W74</f>
        <v>-0.439164371029937</v>
      </c>
      <c r="AM65" s="81">
        <f>'charts data'!X74</f>
        <v>-0.103345841144558</v>
      </c>
      <c r="AN65" s="81">
        <f>'charts data'!Y74</f>
        <v>0.0542512951974459</v>
      </c>
      <c r="AO65" s="81">
        <f>'charts data'!Z74</f>
        <v>-0.624243295982311</v>
      </c>
      <c r="AP65" s="71">
        <f>'charts data'!AA74</f>
        <v>-4.80271402668539</v>
      </c>
    </row>
    <row r="66" spans="1:42">
      <c r="A66" s="56"/>
      <c r="B66" s="56"/>
      <c r="C66" s="56"/>
      <c r="D66" s="56"/>
      <c r="E66" s="56"/>
      <c r="F66" s="56"/>
      <c r="G66" s="56"/>
      <c r="H66" s="56"/>
      <c r="I66" s="56"/>
      <c r="J66" s="56"/>
      <c r="K66" s="56"/>
      <c r="L66" s="56"/>
      <c r="M66" s="56"/>
      <c r="N66" s="56"/>
      <c r="O66" s="56"/>
      <c r="P66" s="56"/>
      <c r="Q66" s="56"/>
      <c r="R66" s="69"/>
      <c r="S66" s="69"/>
      <c r="T66" s="69"/>
      <c r="U66" s="71">
        <f t="shared" si="0"/>
        <v>4.4604200708213</v>
      </c>
      <c r="V66" s="69" t="s">
        <v>1332</v>
      </c>
      <c r="W66" s="71">
        <f t="shared" si="1"/>
        <v>0</v>
      </c>
      <c r="X66" s="69">
        <f t="shared" si="2"/>
        <v>8912895</v>
      </c>
      <c r="Y66" s="69" t="s">
        <v>1812</v>
      </c>
      <c r="Z66" s="69" t="s">
        <v>1272</v>
      </c>
      <c r="AA66" s="69" t="s">
        <v>1812</v>
      </c>
      <c r="AB66" s="69"/>
      <c r="AC66" s="69"/>
      <c r="AD66" s="69"/>
      <c r="AE66" s="69"/>
      <c r="AF66" s="69"/>
      <c r="AG66" s="69"/>
      <c r="AH66" s="69" t="s">
        <v>1332</v>
      </c>
      <c r="AI66" s="69" t="s">
        <v>1812</v>
      </c>
      <c r="AJ66" s="69"/>
      <c r="AK66" s="81">
        <f>'charts data'!V75</f>
        <v>3.81983899377379</v>
      </c>
      <c r="AL66" s="81">
        <f>'charts data'!W75</f>
        <v>4.26562677779747</v>
      </c>
      <c r="AM66" s="81">
        <f>'charts data'!X75</f>
        <v>3.99686199665919</v>
      </c>
      <c r="AN66" s="81">
        <f>'charts data'!Y75</f>
        <v>4.70041981802825</v>
      </c>
      <c r="AO66" s="81">
        <f>'charts data'!Z75</f>
        <v>4.4604200708213</v>
      </c>
      <c r="AP66" s="71">
        <f>'charts data'!AA75</f>
        <v>2.6290332805571</v>
      </c>
    </row>
    <row r="67" spans="1:42">
      <c r="A67" s="56"/>
      <c r="B67" s="56"/>
      <c r="C67" s="56"/>
      <c r="D67" s="56"/>
      <c r="E67" s="56"/>
      <c r="F67" s="56"/>
      <c r="G67" s="56"/>
      <c r="H67" s="56"/>
      <c r="I67" s="56"/>
      <c r="J67" s="56"/>
      <c r="K67" s="56"/>
      <c r="L67" s="56"/>
      <c r="M67" s="56"/>
      <c r="N67" s="56"/>
      <c r="O67" s="56"/>
      <c r="P67" s="56"/>
      <c r="Q67" s="56"/>
      <c r="R67" s="69"/>
      <c r="S67" s="69"/>
      <c r="T67" s="69"/>
      <c r="U67" s="71">
        <f t="shared" si="0"/>
        <v>1.53487804002041</v>
      </c>
      <c r="V67" s="69" t="s">
        <v>1333</v>
      </c>
      <c r="W67" s="71">
        <f t="shared" si="1"/>
        <v>0</v>
      </c>
      <c r="X67" s="69">
        <f t="shared" si="2"/>
        <v>8912895</v>
      </c>
      <c r="Y67" s="69" t="s">
        <v>1813</v>
      </c>
      <c r="Z67" s="69" t="s">
        <v>1272</v>
      </c>
      <c r="AA67" s="69" t="s">
        <v>1814</v>
      </c>
      <c r="AB67" s="69"/>
      <c r="AC67" s="69"/>
      <c r="AD67" s="69"/>
      <c r="AE67" s="69"/>
      <c r="AF67" s="69"/>
      <c r="AG67" s="69"/>
      <c r="AH67" s="69" t="s">
        <v>1333</v>
      </c>
      <c r="AI67" s="69" t="s">
        <v>1814</v>
      </c>
      <c r="AJ67" s="69"/>
      <c r="AK67" s="81">
        <f>'charts data'!V76</f>
        <v>1.00052209430514</v>
      </c>
      <c r="AL67" s="81">
        <f>'charts data'!W76</f>
        <v>1.33534670693452</v>
      </c>
      <c r="AM67" s="81">
        <f>'charts data'!X76</f>
        <v>1.40916731608755</v>
      </c>
      <c r="AN67" s="81">
        <f>'charts data'!Y76</f>
        <v>1.88034926527564</v>
      </c>
      <c r="AO67" s="81">
        <f>'charts data'!Z76</f>
        <v>1.53487804002041</v>
      </c>
      <c r="AP67" s="71">
        <f>'charts data'!AA76</f>
        <v>2.19307065925834</v>
      </c>
    </row>
    <row r="68" spans="1:42">
      <c r="A68" s="56"/>
      <c r="B68" s="56"/>
      <c r="C68" s="56"/>
      <c r="D68" s="56"/>
      <c r="E68" s="56"/>
      <c r="F68" s="56"/>
      <c r="G68" s="56"/>
      <c r="H68" s="56"/>
      <c r="I68" s="56"/>
      <c r="J68" s="56"/>
      <c r="K68" s="56"/>
      <c r="L68" s="56"/>
      <c r="M68" s="56"/>
      <c r="N68" s="56"/>
      <c r="O68" s="56"/>
      <c r="P68" s="56"/>
      <c r="Q68" s="56"/>
      <c r="R68" s="69"/>
      <c r="S68" s="69"/>
      <c r="T68" s="69"/>
      <c r="U68" s="71">
        <f t="shared" ref="U68:U131" si="5">INDEX(AK68:BK68,$AE$3)</f>
        <v>0.204761655473149</v>
      </c>
      <c r="V68" s="69" t="s">
        <v>1334</v>
      </c>
      <c r="W68" s="71">
        <f t="shared" si="1"/>
        <v>0</v>
      </c>
      <c r="X68" s="69">
        <f t="shared" ref="X68:X131" si="6">VLOOKUP(W68,$R$21:$S$31,2,FALSE)</f>
        <v>8912895</v>
      </c>
      <c r="Y68" s="69" t="s">
        <v>1815</v>
      </c>
      <c r="Z68" s="69" t="s">
        <v>1272</v>
      </c>
      <c r="AA68" s="69" t="s">
        <v>1815</v>
      </c>
      <c r="AB68" s="69"/>
      <c r="AC68" s="69"/>
      <c r="AD68" s="69"/>
      <c r="AE68" s="69"/>
      <c r="AF68" s="69"/>
      <c r="AG68" s="69"/>
      <c r="AH68" s="69" t="s">
        <v>1334</v>
      </c>
      <c r="AI68" s="69" t="s">
        <v>1815</v>
      </c>
      <c r="AJ68" s="69"/>
      <c r="AK68" s="81">
        <f>'charts data'!V77</f>
        <v>0.370943509885278</v>
      </c>
      <c r="AL68" s="81">
        <f>'charts data'!W77</f>
        <v>0.486131685121423</v>
      </c>
      <c r="AM68" s="81">
        <f>'charts data'!X77</f>
        <v>0.478076497524604</v>
      </c>
      <c r="AN68" s="81">
        <f>'charts data'!Y77</f>
        <v>1.06344871955448</v>
      </c>
      <c r="AO68" s="81">
        <f>'charts data'!Z77</f>
        <v>0.204761655473149</v>
      </c>
      <c r="AP68" s="71">
        <f>'charts data'!AA77</f>
        <v>-0.682033299965514</v>
      </c>
    </row>
    <row r="69" spans="1:42">
      <c r="A69" s="56"/>
      <c r="B69" s="56"/>
      <c r="C69" s="56"/>
      <c r="D69" s="56"/>
      <c r="E69" s="56"/>
      <c r="F69" s="56"/>
      <c r="G69" s="56"/>
      <c r="H69" s="56"/>
      <c r="I69" s="56"/>
      <c r="J69" s="56"/>
      <c r="K69" s="56"/>
      <c r="L69" s="56"/>
      <c r="M69" s="56"/>
      <c r="N69" s="56"/>
      <c r="O69" s="56"/>
      <c r="P69" s="56"/>
      <c r="Q69" s="56"/>
      <c r="R69" s="69"/>
      <c r="S69" s="69"/>
      <c r="T69" s="69"/>
      <c r="U69" s="71">
        <f t="shared" si="5"/>
        <v>3.94443781149146</v>
      </c>
      <c r="V69" s="69" t="s">
        <v>159</v>
      </c>
      <c r="W69" s="71">
        <f t="shared" ref="W69:W132" si="7">LOOKUP(U69,$T$36:$T$45)</f>
        <v>0</v>
      </c>
      <c r="X69" s="69">
        <f t="shared" si="6"/>
        <v>8912895</v>
      </c>
      <c r="Y69" s="69" t="s">
        <v>1816</v>
      </c>
      <c r="Z69" s="69" t="s">
        <v>1272</v>
      </c>
      <c r="AA69" s="69" t="s">
        <v>1816</v>
      </c>
      <c r="AB69" s="69"/>
      <c r="AC69" s="69"/>
      <c r="AD69" s="69"/>
      <c r="AE69" s="69"/>
      <c r="AF69" s="69"/>
      <c r="AG69" s="69"/>
      <c r="AH69" s="69" t="s">
        <v>159</v>
      </c>
      <c r="AI69" s="69" t="s">
        <v>1816</v>
      </c>
      <c r="AJ69" s="69"/>
      <c r="AK69" s="81">
        <f>'charts data'!V78</f>
        <v>4.47172669344341</v>
      </c>
      <c r="AL69" s="81">
        <f>'charts data'!W78</f>
        <v>4.62105043558833</v>
      </c>
      <c r="AM69" s="81">
        <f>'charts data'!X78</f>
        <v>4.18425408125522</v>
      </c>
      <c r="AN69" s="81">
        <f>'charts data'!Y78</f>
        <v>4.21736202433688</v>
      </c>
      <c r="AO69" s="81">
        <f>'charts data'!Z78</f>
        <v>3.94443781149146</v>
      </c>
      <c r="AP69" s="71">
        <f>'charts data'!AA78</f>
        <v>-2.16406645277253</v>
      </c>
    </row>
    <row r="70" spans="1:42">
      <c r="A70" s="56"/>
      <c r="B70" s="56"/>
      <c r="C70" s="56"/>
      <c r="D70" s="56"/>
      <c r="E70" s="56"/>
      <c r="F70" s="56"/>
      <c r="G70" s="56"/>
      <c r="H70" s="56"/>
      <c r="I70" s="56"/>
      <c r="J70" s="56"/>
      <c r="K70" s="56"/>
      <c r="L70" s="56"/>
      <c r="M70" s="56"/>
      <c r="N70" s="56"/>
      <c r="O70" s="56"/>
      <c r="P70" s="56"/>
      <c r="Q70" s="56"/>
      <c r="R70" s="69"/>
      <c r="S70" s="69"/>
      <c r="T70" s="69"/>
      <c r="U70" s="71">
        <f t="shared" si="5"/>
        <v>-11.4713416808375</v>
      </c>
      <c r="V70" s="69" t="s">
        <v>161</v>
      </c>
      <c r="W70" s="71">
        <f t="shared" si="7"/>
        <v>-16.1753938807672</v>
      </c>
      <c r="X70" s="69">
        <f t="shared" si="6"/>
        <v>6789</v>
      </c>
      <c r="Y70" s="69" t="s">
        <v>1817</v>
      </c>
      <c r="Z70" s="69" t="s">
        <v>1272</v>
      </c>
      <c r="AA70" s="69" t="s">
        <v>1817</v>
      </c>
      <c r="AB70" s="69"/>
      <c r="AC70" s="69"/>
      <c r="AD70" s="69"/>
      <c r="AE70" s="69"/>
      <c r="AF70" s="69"/>
      <c r="AG70" s="69"/>
      <c r="AH70" s="69" t="s">
        <v>161</v>
      </c>
      <c r="AI70" s="69" t="s">
        <v>1817</v>
      </c>
      <c r="AJ70" s="69"/>
      <c r="AK70" s="81">
        <f>'charts data'!V79</f>
        <v>-10.5789067872825</v>
      </c>
      <c r="AL70" s="81">
        <f>'charts data'!W79</f>
        <v>-11.6704351166244</v>
      </c>
      <c r="AM70" s="81">
        <f>'charts data'!X79</f>
        <v>-11.6975401118689</v>
      </c>
      <c r="AN70" s="81">
        <f>'charts data'!Y79</f>
        <v>-10.2538717811706</v>
      </c>
      <c r="AO70" s="81">
        <f>'charts data'!Z79</f>
        <v>-11.4713416808375</v>
      </c>
      <c r="AP70" s="71">
        <f>'charts data'!AA79</f>
        <v>-3.66267615443858</v>
      </c>
    </row>
    <row r="71" spans="1:42">
      <c r="A71" s="56"/>
      <c r="B71" s="56"/>
      <c r="C71" s="56"/>
      <c r="D71" s="56"/>
      <c r="E71" s="56"/>
      <c r="F71" s="56"/>
      <c r="G71" s="56"/>
      <c r="H71" s="56"/>
      <c r="I71" s="56"/>
      <c r="J71" s="56"/>
      <c r="K71" s="56"/>
      <c r="L71" s="56"/>
      <c r="M71" s="56"/>
      <c r="N71" s="56"/>
      <c r="O71" s="56"/>
      <c r="P71" s="56"/>
      <c r="Q71" s="56"/>
      <c r="R71" s="69"/>
      <c r="S71" s="69"/>
      <c r="T71" s="69"/>
      <c r="U71" s="71">
        <f t="shared" si="5"/>
        <v>-5.78968102750438</v>
      </c>
      <c r="V71" s="69" t="s">
        <v>1335</v>
      </c>
      <c r="W71" s="71">
        <f t="shared" si="7"/>
        <v>-10</v>
      </c>
      <c r="X71" s="69">
        <f t="shared" si="6"/>
        <v>26367</v>
      </c>
      <c r="Y71" s="69" t="s">
        <v>1818</v>
      </c>
      <c r="Z71" s="69" t="s">
        <v>1272</v>
      </c>
      <c r="AA71" s="69" t="s">
        <v>1819</v>
      </c>
      <c r="AB71" s="69"/>
      <c r="AC71" s="69"/>
      <c r="AD71" s="69"/>
      <c r="AE71" s="69"/>
      <c r="AF71" s="69"/>
      <c r="AG71" s="69"/>
      <c r="AH71" s="69" t="s">
        <v>1335</v>
      </c>
      <c r="AI71" s="69" t="s">
        <v>1819</v>
      </c>
      <c r="AJ71" s="69"/>
      <c r="AK71" s="81">
        <f>'charts data'!V80</f>
        <v>-5.48221257442317</v>
      </c>
      <c r="AL71" s="81">
        <f>'charts data'!W80</f>
        <v>-5.72234415128141</v>
      </c>
      <c r="AM71" s="81">
        <f>'charts data'!X80</f>
        <v>-6.61116061871756</v>
      </c>
      <c r="AN71" s="81">
        <f>'charts data'!Y80</f>
        <v>-5.95115155346182</v>
      </c>
      <c r="AO71" s="81">
        <f>'charts data'!Z80</f>
        <v>-5.78968102750438</v>
      </c>
      <c r="AP71" s="71">
        <f>'charts data'!AA80</f>
        <v>-1.26189302936893</v>
      </c>
    </row>
    <row r="72" spans="1:42">
      <c r="A72" s="56"/>
      <c r="B72" s="56"/>
      <c r="C72" s="56"/>
      <c r="D72" s="56"/>
      <c r="E72" s="56"/>
      <c r="F72" s="56"/>
      <c r="G72" s="56"/>
      <c r="H72" s="56"/>
      <c r="I72" s="56"/>
      <c r="J72" s="56"/>
      <c r="K72" s="56"/>
      <c r="L72" s="56"/>
      <c r="M72" s="56"/>
      <c r="N72" s="56"/>
      <c r="O72" s="56"/>
      <c r="P72" s="56"/>
      <c r="Q72" s="56"/>
      <c r="R72" s="69"/>
      <c r="S72" s="69"/>
      <c r="T72" s="69"/>
      <c r="U72" s="71">
        <f t="shared" si="5"/>
        <v>6.87306113294581</v>
      </c>
      <c r="V72" s="69" t="s">
        <v>165</v>
      </c>
      <c r="W72" s="71">
        <f t="shared" si="7"/>
        <v>5</v>
      </c>
      <c r="X72" s="69">
        <f t="shared" si="6"/>
        <v>123456</v>
      </c>
      <c r="Y72" s="69" t="s">
        <v>1820</v>
      </c>
      <c r="Z72" s="69" t="s">
        <v>1272</v>
      </c>
      <c r="AA72" s="69" t="s">
        <v>1820</v>
      </c>
      <c r="AB72" s="69"/>
      <c r="AC72" s="69"/>
      <c r="AD72" s="69"/>
      <c r="AE72" s="69"/>
      <c r="AF72" s="69"/>
      <c r="AG72" s="69"/>
      <c r="AH72" s="69" t="s">
        <v>165</v>
      </c>
      <c r="AI72" s="69" t="s">
        <v>1820</v>
      </c>
      <c r="AJ72" s="69"/>
      <c r="AK72" s="81">
        <f>'charts data'!V81</f>
        <v>6.54957348615952</v>
      </c>
      <c r="AL72" s="81">
        <f>'charts data'!W81</f>
        <v>7.46915750879902</v>
      </c>
      <c r="AM72" s="81">
        <f>'charts data'!X81</f>
        <v>7.19727030260091</v>
      </c>
      <c r="AN72" s="81">
        <f>'charts data'!Y81</f>
        <v>7.42051788016793</v>
      </c>
      <c r="AO72" s="81">
        <f>'charts data'!Z81</f>
        <v>6.87306113294581</v>
      </c>
      <c r="AP72" s="71">
        <f>'charts data'!AA81</f>
        <v>1.32763801448847</v>
      </c>
    </row>
    <row r="73" spans="1:42">
      <c r="A73" s="56"/>
      <c r="B73" s="56"/>
      <c r="C73" s="56"/>
      <c r="D73" s="56"/>
      <c r="E73" s="56"/>
      <c r="F73" s="56"/>
      <c r="G73" s="56"/>
      <c r="H73" s="56"/>
      <c r="I73" s="56"/>
      <c r="J73" s="56"/>
      <c r="K73" s="56"/>
      <c r="L73" s="56"/>
      <c r="M73" s="56"/>
      <c r="N73" s="56"/>
      <c r="O73" s="56"/>
      <c r="P73" s="56"/>
      <c r="Q73" s="56"/>
      <c r="R73" s="69"/>
      <c r="S73" s="69"/>
      <c r="T73" s="69"/>
      <c r="U73" s="71">
        <f t="shared" si="5"/>
        <v>-8.14892858608562</v>
      </c>
      <c r="V73" s="69" t="s">
        <v>167</v>
      </c>
      <c r="W73" s="71">
        <f t="shared" si="7"/>
        <v>-10</v>
      </c>
      <c r="X73" s="69">
        <f t="shared" si="6"/>
        <v>26367</v>
      </c>
      <c r="Y73" s="69" t="s">
        <v>1821</v>
      </c>
      <c r="Z73" s="69" t="s">
        <v>1272</v>
      </c>
      <c r="AA73" s="69" t="s">
        <v>1822</v>
      </c>
      <c r="AB73" s="69"/>
      <c r="AC73" s="69"/>
      <c r="AD73" s="69"/>
      <c r="AE73" s="69"/>
      <c r="AF73" s="69"/>
      <c r="AG73" s="69"/>
      <c r="AH73" s="69" t="s">
        <v>167</v>
      </c>
      <c r="AI73" s="69" t="s">
        <v>1822</v>
      </c>
      <c r="AJ73" s="69"/>
      <c r="AK73" s="81">
        <f>'charts data'!V82</f>
        <v>-8.62930697893508</v>
      </c>
      <c r="AL73" s="81">
        <f>'charts data'!W82</f>
        <v>-9.52532110817199</v>
      </c>
      <c r="AM73" s="81">
        <f>'charts data'!X82</f>
        <v>-8.89413739374694</v>
      </c>
      <c r="AN73" s="81">
        <f>'charts data'!Y82</f>
        <v>-8.36591525043008</v>
      </c>
      <c r="AO73" s="81">
        <f>'charts data'!Z82</f>
        <v>-8.14892858608562</v>
      </c>
      <c r="AP73" s="71">
        <f>'charts data'!AA82</f>
        <v>1.9715393215839</v>
      </c>
    </row>
    <row r="74" spans="1:42">
      <c r="A74" s="56"/>
      <c r="B74" s="56"/>
      <c r="C74" s="56"/>
      <c r="D74" s="56"/>
      <c r="E74" s="56"/>
      <c r="F74" s="56"/>
      <c r="G74" s="56"/>
      <c r="H74" s="56"/>
      <c r="I74" s="56"/>
      <c r="J74" s="56"/>
      <c r="K74" s="56"/>
      <c r="L74" s="56"/>
      <c r="M74" s="56"/>
      <c r="N74" s="56"/>
      <c r="O74" s="56"/>
      <c r="P74" s="56"/>
      <c r="Q74" s="56"/>
      <c r="R74" s="69"/>
      <c r="S74" s="69"/>
      <c r="T74" s="69"/>
      <c r="U74" s="71">
        <f t="shared" si="5"/>
        <v>-0.00583604037079</v>
      </c>
      <c r="V74" s="69" t="s">
        <v>169</v>
      </c>
      <c r="W74" s="71">
        <f t="shared" si="7"/>
        <v>-5</v>
      </c>
      <c r="X74" s="69">
        <f t="shared" si="6"/>
        <v>52479</v>
      </c>
      <c r="Y74" s="69" t="s">
        <v>1823</v>
      </c>
      <c r="Z74" s="69" t="s">
        <v>1272</v>
      </c>
      <c r="AA74" s="69" t="s">
        <v>1823</v>
      </c>
      <c r="AB74" s="69"/>
      <c r="AC74" s="69"/>
      <c r="AD74" s="69"/>
      <c r="AE74" s="69"/>
      <c r="AF74" s="69"/>
      <c r="AG74" s="69"/>
      <c r="AH74" s="69" t="s">
        <v>169</v>
      </c>
      <c r="AI74" s="69" t="s">
        <v>1823</v>
      </c>
      <c r="AJ74" s="69"/>
      <c r="AK74" s="81">
        <f>'charts data'!V83</f>
        <v>0.477133757257026</v>
      </c>
      <c r="AL74" s="81">
        <f>'charts data'!W83</f>
        <v>-0.0784092088253736</v>
      </c>
      <c r="AM74" s="81">
        <f>'charts data'!X83</f>
        <v>0.271786749851297</v>
      </c>
      <c r="AN74" s="81">
        <f>'charts data'!Y83</f>
        <v>0.894746713704136</v>
      </c>
      <c r="AO74" s="81">
        <f>'charts data'!Z83</f>
        <v>-0.00583604037079</v>
      </c>
      <c r="AP74" s="71">
        <f>'charts data'!AA83</f>
        <v>-1.98217480497518</v>
      </c>
    </row>
    <row r="75" spans="1:42">
      <c r="A75" s="56"/>
      <c r="B75" s="56"/>
      <c r="C75" s="56"/>
      <c r="D75" s="56"/>
      <c r="E75" s="56"/>
      <c r="F75" s="56"/>
      <c r="G75" s="56"/>
      <c r="H75" s="56"/>
      <c r="I75" s="56"/>
      <c r="J75" s="56"/>
      <c r="K75" s="56"/>
      <c r="L75" s="56"/>
      <c r="M75" s="56"/>
      <c r="N75" s="56"/>
      <c r="O75" s="56"/>
      <c r="P75" s="56"/>
      <c r="Q75" s="56"/>
      <c r="R75" s="69"/>
      <c r="S75" s="69"/>
      <c r="T75" s="69"/>
      <c r="U75" s="71">
        <f t="shared" si="5"/>
        <v>7.45214457896765</v>
      </c>
      <c r="V75" s="69" t="s">
        <v>1336</v>
      </c>
      <c r="W75" s="71">
        <f t="shared" si="7"/>
        <v>5</v>
      </c>
      <c r="X75" s="69">
        <f t="shared" si="6"/>
        <v>123456</v>
      </c>
      <c r="Y75" s="69" t="s">
        <v>1824</v>
      </c>
      <c r="Z75" s="69" t="s">
        <v>1272</v>
      </c>
      <c r="AA75" s="69" t="s">
        <v>1824</v>
      </c>
      <c r="AB75" s="69"/>
      <c r="AC75" s="69"/>
      <c r="AD75" s="69"/>
      <c r="AE75" s="69"/>
      <c r="AF75" s="69"/>
      <c r="AG75" s="69"/>
      <c r="AH75" s="69" t="s">
        <v>1336</v>
      </c>
      <c r="AI75" s="69" t="s">
        <v>1824</v>
      </c>
      <c r="AJ75" s="69"/>
      <c r="AK75" s="81">
        <f>'charts data'!V84</f>
        <v>6.85562798316587</v>
      </c>
      <c r="AL75" s="81">
        <f>'charts data'!W84</f>
        <v>7.63190065641415</v>
      </c>
      <c r="AM75" s="81">
        <f>'charts data'!X84</f>
        <v>7.40476787971546</v>
      </c>
      <c r="AN75" s="81">
        <f>'charts data'!Y84</f>
        <v>7.58289801002462</v>
      </c>
      <c r="AO75" s="81">
        <f>'charts data'!Z84</f>
        <v>7.45214457896765</v>
      </c>
      <c r="AP75" s="71">
        <f>'charts data'!AA84</f>
        <v>2.44818655898441</v>
      </c>
    </row>
    <row r="76" spans="1:42">
      <c r="A76" s="56"/>
      <c r="B76" s="56"/>
      <c r="C76" s="56"/>
      <c r="D76" s="56"/>
      <c r="E76" s="56"/>
      <c r="F76" s="56"/>
      <c r="G76" s="56"/>
      <c r="H76" s="56"/>
      <c r="I76" s="56"/>
      <c r="J76" s="56"/>
      <c r="K76" s="56"/>
      <c r="L76" s="56"/>
      <c r="M76" s="56"/>
      <c r="N76" s="56"/>
      <c r="O76" s="56"/>
      <c r="P76" s="56"/>
      <c r="Q76" s="56"/>
      <c r="R76" s="69"/>
      <c r="S76" s="69"/>
      <c r="T76" s="69"/>
      <c r="U76" s="71">
        <f t="shared" si="5"/>
        <v>4.79814264504715</v>
      </c>
      <c r="V76" s="69" t="s">
        <v>173</v>
      </c>
      <c r="W76" s="71">
        <f t="shared" si="7"/>
        <v>0</v>
      </c>
      <c r="X76" s="69">
        <f t="shared" si="6"/>
        <v>8912895</v>
      </c>
      <c r="Y76" s="69" t="s">
        <v>1825</v>
      </c>
      <c r="Z76" s="69" t="s">
        <v>1272</v>
      </c>
      <c r="AA76" s="69" t="s">
        <v>1825</v>
      </c>
      <c r="AB76" s="69"/>
      <c r="AC76" s="69"/>
      <c r="AD76" s="69"/>
      <c r="AE76" s="69"/>
      <c r="AF76" s="69"/>
      <c r="AG76" s="69"/>
      <c r="AH76" s="69" t="s">
        <v>173</v>
      </c>
      <c r="AI76" s="69" t="s">
        <v>1825</v>
      </c>
      <c r="AJ76" s="69"/>
      <c r="AK76" s="81">
        <f>'charts data'!V85</f>
        <v>5.08028424312855</v>
      </c>
      <c r="AL76" s="81">
        <f>'charts data'!W85</f>
        <v>5.37138485753588</v>
      </c>
      <c r="AM76" s="81">
        <f>'charts data'!X85</f>
        <v>5.30366491348665</v>
      </c>
      <c r="AN76" s="81">
        <f>'charts data'!Y85</f>
        <v>4.96074072885345</v>
      </c>
      <c r="AO76" s="81">
        <f>'charts data'!Z85</f>
        <v>4.79814264504715</v>
      </c>
      <c r="AP76" s="71">
        <f>'charts data'!AA85</f>
        <v>-1.15794811580195</v>
      </c>
    </row>
    <row r="77" spans="1:42">
      <c r="A77" s="56"/>
      <c r="B77" s="56"/>
      <c r="C77" s="56"/>
      <c r="D77" s="56"/>
      <c r="E77" s="56"/>
      <c r="F77" s="56"/>
      <c r="G77" s="56"/>
      <c r="H77" s="56"/>
      <c r="I77" s="56"/>
      <c r="J77" s="56"/>
      <c r="K77" s="56"/>
      <c r="L77" s="56"/>
      <c r="M77" s="56"/>
      <c r="N77" s="56"/>
      <c r="O77" s="56"/>
      <c r="P77" s="56"/>
      <c r="Q77" s="56"/>
      <c r="R77" s="69"/>
      <c r="S77" s="69"/>
      <c r="T77" s="69"/>
      <c r="U77" s="71">
        <f t="shared" si="5"/>
        <v>1.94961490507757</v>
      </c>
      <c r="V77" s="69" t="s">
        <v>1337</v>
      </c>
      <c r="W77" s="71">
        <f t="shared" si="7"/>
        <v>0</v>
      </c>
      <c r="X77" s="69">
        <f t="shared" si="6"/>
        <v>8912895</v>
      </c>
      <c r="Y77" s="69" t="s">
        <v>1826</v>
      </c>
      <c r="Z77" s="69" t="s">
        <v>1272</v>
      </c>
      <c r="AA77" s="69" t="s">
        <v>1827</v>
      </c>
      <c r="AB77" s="69"/>
      <c r="AC77" s="69"/>
      <c r="AD77" s="69"/>
      <c r="AE77" s="69"/>
      <c r="AF77" s="69"/>
      <c r="AG77" s="69"/>
      <c r="AH77" s="69" t="s">
        <v>1337</v>
      </c>
      <c r="AI77" s="69" t="s">
        <v>1827</v>
      </c>
      <c r="AJ77" s="69"/>
      <c r="AK77" s="81">
        <f>'charts data'!V86</f>
        <v>1.24783397922468</v>
      </c>
      <c r="AL77" s="81">
        <f>'charts data'!W86</f>
        <v>0.29978061592974</v>
      </c>
      <c r="AM77" s="81">
        <f>'charts data'!X86</f>
        <v>1.20601316263689</v>
      </c>
      <c r="AN77" s="81">
        <f>'charts data'!Y86</f>
        <v>1.40355777968069</v>
      </c>
      <c r="AO77" s="81">
        <f>'charts data'!Z86</f>
        <v>1.94961490507757</v>
      </c>
      <c r="AP77" s="71">
        <f>'charts data'!AA86</f>
        <v>2.88020591902464</v>
      </c>
    </row>
    <row r="78" spans="1:42">
      <c r="A78" s="56"/>
      <c r="B78" s="56"/>
      <c r="C78" s="56"/>
      <c r="D78" s="56"/>
      <c r="E78" s="56"/>
      <c r="F78" s="56"/>
      <c r="G78" s="56"/>
      <c r="H78" s="56"/>
      <c r="I78" s="56"/>
      <c r="J78" s="56"/>
      <c r="K78" s="56"/>
      <c r="L78" s="56"/>
      <c r="M78" s="56"/>
      <c r="N78" s="56"/>
      <c r="O78" s="56"/>
      <c r="P78" s="56"/>
      <c r="Q78" s="56"/>
      <c r="R78" s="69"/>
      <c r="S78" s="69"/>
      <c r="T78" s="69"/>
      <c r="U78" s="71">
        <f t="shared" si="5"/>
        <v>4.71529915898772</v>
      </c>
      <c r="V78" s="69" t="s">
        <v>177</v>
      </c>
      <c r="W78" s="71">
        <f t="shared" si="7"/>
        <v>0</v>
      </c>
      <c r="X78" s="69">
        <f t="shared" si="6"/>
        <v>8912895</v>
      </c>
      <c r="Y78" s="69" t="s">
        <v>1828</v>
      </c>
      <c r="Z78" s="69" t="s">
        <v>1272</v>
      </c>
      <c r="AA78" s="69" t="s">
        <v>1828</v>
      </c>
      <c r="AB78" s="69"/>
      <c r="AC78" s="69"/>
      <c r="AD78" s="69"/>
      <c r="AE78" s="69"/>
      <c r="AF78" s="69"/>
      <c r="AG78" s="69"/>
      <c r="AH78" s="69" t="s">
        <v>177</v>
      </c>
      <c r="AI78" s="69" t="s">
        <v>1828</v>
      </c>
      <c r="AJ78" s="69"/>
      <c r="AK78" s="81">
        <f>'charts data'!V87</f>
        <v>5.70709883531174</v>
      </c>
      <c r="AL78" s="81">
        <f>'charts data'!W87</f>
        <v>5.19373848387271</v>
      </c>
      <c r="AM78" s="81">
        <f>'charts data'!X87</f>
        <v>5.17246112817725</v>
      </c>
      <c r="AN78" s="81">
        <f>'charts data'!Y87</f>
        <v>5.45706308645329</v>
      </c>
      <c r="AO78" s="81">
        <f>'charts data'!Z87</f>
        <v>4.71529915898772</v>
      </c>
      <c r="AP78" s="71">
        <f>'charts data'!AA87</f>
        <v>-4.07048295700465</v>
      </c>
    </row>
    <row r="79" spans="1:42">
      <c r="A79" s="56"/>
      <c r="B79" s="56"/>
      <c r="C79" s="56"/>
      <c r="D79" s="56"/>
      <c r="E79" s="56"/>
      <c r="F79" s="56"/>
      <c r="G79" s="56"/>
      <c r="H79" s="56"/>
      <c r="I79" s="56"/>
      <c r="J79" s="56"/>
      <c r="K79" s="56"/>
      <c r="L79" s="56"/>
      <c r="M79" s="56"/>
      <c r="N79" s="56"/>
      <c r="O79" s="56"/>
      <c r="P79" s="56"/>
      <c r="Q79" s="56"/>
      <c r="R79" s="69"/>
      <c r="S79" s="69"/>
      <c r="T79" s="69"/>
      <c r="U79" s="71">
        <f t="shared" si="5"/>
        <v>-3.69694797357591</v>
      </c>
      <c r="V79" s="69" t="s">
        <v>179</v>
      </c>
      <c r="W79" s="71">
        <f t="shared" si="7"/>
        <v>-5</v>
      </c>
      <c r="X79" s="69">
        <f t="shared" si="6"/>
        <v>52479</v>
      </c>
      <c r="Y79" s="69" t="s">
        <v>1829</v>
      </c>
      <c r="Z79" s="69" t="s">
        <v>1272</v>
      </c>
      <c r="AA79" s="69" t="s">
        <v>1829</v>
      </c>
      <c r="AB79" s="69"/>
      <c r="AC79" s="69"/>
      <c r="AD79" s="69"/>
      <c r="AE79" s="82"/>
      <c r="AF79" s="69"/>
      <c r="AG79" s="69"/>
      <c r="AH79" s="69" t="s">
        <v>179</v>
      </c>
      <c r="AI79" s="69" t="s">
        <v>1829</v>
      </c>
      <c r="AJ79" s="69"/>
      <c r="AK79" s="81">
        <f>'charts data'!V88</f>
        <v>-4.53778435723147</v>
      </c>
      <c r="AL79" s="81">
        <f>'charts data'!W88</f>
        <v>-4.38529836369847</v>
      </c>
      <c r="AM79" s="81">
        <f>'charts data'!X88</f>
        <v>-4.06101206794239</v>
      </c>
      <c r="AN79" s="81">
        <f>'charts data'!Y88</f>
        <v>-3.38301389878503</v>
      </c>
      <c r="AO79" s="81">
        <f>'charts data'!Z88</f>
        <v>-3.69694797357591</v>
      </c>
      <c r="AP79" s="71">
        <f>'charts data'!AA88</f>
        <v>3.45090873792664</v>
      </c>
    </row>
    <row r="80" spans="1:42">
      <c r="A80" s="56"/>
      <c r="B80" s="56"/>
      <c r="C80" s="56"/>
      <c r="D80" s="56"/>
      <c r="E80" s="56"/>
      <c r="F80" s="56"/>
      <c r="G80" s="56"/>
      <c r="H80" s="56"/>
      <c r="I80" s="56"/>
      <c r="J80" s="56"/>
      <c r="K80" s="56"/>
      <c r="L80" s="56"/>
      <c r="M80" s="56"/>
      <c r="N80" s="56"/>
      <c r="O80" s="56"/>
      <c r="P80" s="56"/>
      <c r="Q80" s="56"/>
      <c r="R80" s="69"/>
      <c r="S80" s="69"/>
      <c r="T80" s="69"/>
      <c r="U80" s="71">
        <f t="shared" si="5"/>
        <v>4.10172751126068</v>
      </c>
      <c r="V80" s="69" t="s">
        <v>181</v>
      </c>
      <c r="W80" s="71">
        <f t="shared" si="7"/>
        <v>0</v>
      </c>
      <c r="X80" s="69">
        <f t="shared" si="6"/>
        <v>8912895</v>
      </c>
      <c r="Y80" s="69" t="s">
        <v>1830</v>
      </c>
      <c r="Z80" s="69" t="s">
        <v>1272</v>
      </c>
      <c r="AA80" s="69" t="s">
        <v>1830</v>
      </c>
      <c r="AB80" s="69"/>
      <c r="AC80" s="69"/>
      <c r="AD80" s="69"/>
      <c r="AE80" s="82"/>
      <c r="AF80" s="69"/>
      <c r="AG80" s="69"/>
      <c r="AH80" s="69" t="s">
        <v>181</v>
      </c>
      <c r="AI80" s="69" t="s">
        <v>1830</v>
      </c>
      <c r="AJ80" s="69"/>
      <c r="AK80" s="81">
        <f>'charts data'!V89</f>
        <v>3.95286307745147</v>
      </c>
      <c r="AL80" s="81">
        <f>'charts data'!W89</f>
        <v>4.0386155546305</v>
      </c>
      <c r="AM80" s="81">
        <f>'charts data'!X89</f>
        <v>4.46996993907721</v>
      </c>
      <c r="AN80" s="81">
        <f>'charts data'!Y89</f>
        <v>4.77186205938626</v>
      </c>
      <c r="AO80" s="81">
        <f>'charts data'!Z89</f>
        <v>4.10172751126068</v>
      </c>
      <c r="AP80" s="71">
        <f>'charts data'!AA89</f>
        <v>0.610960212217845</v>
      </c>
    </row>
    <row r="81" spans="1:42">
      <c r="A81" s="56"/>
      <c r="B81" s="56"/>
      <c r="C81" s="56"/>
      <c r="D81" s="56"/>
      <c r="E81" s="56"/>
      <c r="F81" s="56"/>
      <c r="G81" s="56"/>
      <c r="H81" s="56"/>
      <c r="I81" s="56"/>
      <c r="J81" s="56"/>
      <c r="K81" s="56"/>
      <c r="L81" s="56"/>
      <c r="M81" s="56"/>
      <c r="N81" s="56"/>
      <c r="O81" s="56"/>
      <c r="P81" s="56"/>
      <c r="Q81" s="56"/>
      <c r="R81" s="69"/>
      <c r="S81" s="69"/>
      <c r="T81" s="69"/>
      <c r="U81" s="71">
        <f t="shared" si="5"/>
        <v>2.55927111599321</v>
      </c>
      <c r="V81" s="69" t="s">
        <v>183</v>
      </c>
      <c r="W81" s="71">
        <f t="shared" si="7"/>
        <v>0</v>
      </c>
      <c r="X81" s="69">
        <f t="shared" si="6"/>
        <v>8912895</v>
      </c>
      <c r="Y81" s="69" t="s">
        <v>1831</v>
      </c>
      <c r="Z81" s="69" t="s">
        <v>1272</v>
      </c>
      <c r="AA81" s="69" t="s">
        <v>1831</v>
      </c>
      <c r="AB81" s="69"/>
      <c r="AC81" s="69"/>
      <c r="AD81" s="69"/>
      <c r="AE81" s="82"/>
      <c r="AF81" s="69"/>
      <c r="AG81" s="69"/>
      <c r="AH81" s="69" t="s">
        <v>183</v>
      </c>
      <c r="AI81" s="69" t="s">
        <v>1831</v>
      </c>
      <c r="AJ81" s="69"/>
      <c r="AK81" s="81">
        <f>'charts data'!V90</f>
        <v>2.51481845225418</v>
      </c>
      <c r="AL81" s="81">
        <f>'charts data'!W90</f>
        <v>1.90654669437056</v>
      </c>
      <c r="AM81" s="81">
        <f>'charts data'!X90</f>
        <v>2.4993250995963</v>
      </c>
      <c r="AN81" s="81">
        <f>'charts data'!Y90</f>
        <v>2.180913803809</v>
      </c>
      <c r="AO81" s="81">
        <f>'charts data'!Z90</f>
        <v>2.55927111599321</v>
      </c>
      <c r="AP81" s="71">
        <f>'charts data'!AA90</f>
        <v>0.182439876179279</v>
      </c>
    </row>
    <row r="82" spans="1:42">
      <c r="A82" s="56"/>
      <c r="B82" s="56"/>
      <c r="C82" s="56"/>
      <c r="D82" s="56"/>
      <c r="E82" s="56"/>
      <c r="F82" s="56"/>
      <c r="G82" s="56"/>
      <c r="H82" s="56"/>
      <c r="I82" s="56"/>
      <c r="J82" s="56"/>
      <c r="K82" s="56"/>
      <c r="L82" s="56"/>
      <c r="M82" s="56"/>
      <c r="N82" s="56"/>
      <c r="O82" s="56"/>
      <c r="P82" s="56"/>
      <c r="Q82" s="56"/>
      <c r="R82" s="69"/>
      <c r="S82" s="69"/>
      <c r="T82" s="69"/>
      <c r="U82" s="71">
        <f t="shared" si="5"/>
        <v>0.0303468928152368</v>
      </c>
      <c r="V82" s="69" t="s">
        <v>1338</v>
      </c>
      <c r="W82" s="71">
        <f t="shared" si="7"/>
        <v>0</v>
      </c>
      <c r="X82" s="69">
        <f t="shared" si="6"/>
        <v>8912895</v>
      </c>
      <c r="Y82" s="69" t="s">
        <v>1832</v>
      </c>
      <c r="Z82" s="69" t="s">
        <v>1272</v>
      </c>
      <c r="AA82" s="69" t="s">
        <v>1832</v>
      </c>
      <c r="AB82" s="69"/>
      <c r="AC82" s="69"/>
      <c r="AD82" s="69"/>
      <c r="AE82" s="82"/>
      <c r="AF82" s="69"/>
      <c r="AG82" s="69"/>
      <c r="AH82" s="69" t="s">
        <v>1338</v>
      </c>
      <c r="AI82" s="69" t="s">
        <v>1832</v>
      </c>
      <c r="AJ82" s="69"/>
      <c r="AK82" s="81">
        <f>'charts data'!V91</f>
        <v>0.65289914379162</v>
      </c>
      <c r="AL82" s="81">
        <f>'charts data'!W91</f>
        <v>-0.471273478626311</v>
      </c>
      <c r="AM82" s="81">
        <f>'charts data'!X91</f>
        <v>0.00890162804342709</v>
      </c>
      <c r="AN82" s="81">
        <f>'charts data'!Y91</f>
        <v>0.968315348664656</v>
      </c>
      <c r="AO82" s="81">
        <f>'charts data'!Z91</f>
        <v>0.0303468928152368</v>
      </c>
      <c r="AP82" s="71">
        <f>'charts data'!AA91</f>
        <v>-2.55504048643828</v>
      </c>
    </row>
    <row r="83" spans="1:42">
      <c r="A83" s="56"/>
      <c r="B83" s="56"/>
      <c r="C83" s="56"/>
      <c r="D83" s="56"/>
      <c r="E83" s="56"/>
      <c r="F83" s="56"/>
      <c r="G83" s="56"/>
      <c r="H83" s="56"/>
      <c r="I83" s="56"/>
      <c r="J83" s="56"/>
      <c r="K83" s="56"/>
      <c r="L83" s="56"/>
      <c r="M83" s="56"/>
      <c r="N83" s="56"/>
      <c r="O83" s="56"/>
      <c r="P83" s="56"/>
      <c r="Q83" s="56"/>
      <c r="R83" s="69"/>
      <c r="S83" s="69"/>
      <c r="T83" s="69"/>
      <c r="U83" s="71">
        <f t="shared" si="5"/>
        <v>0.875812588036051</v>
      </c>
      <c r="V83" s="69" t="s">
        <v>1339</v>
      </c>
      <c r="W83" s="71">
        <f t="shared" si="7"/>
        <v>0</v>
      </c>
      <c r="X83" s="69">
        <f t="shared" si="6"/>
        <v>8912895</v>
      </c>
      <c r="Y83" s="69" t="s">
        <v>1833</v>
      </c>
      <c r="Z83" s="69" t="s">
        <v>1272</v>
      </c>
      <c r="AA83" s="69" t="s">
        <v>1834</v>
      </c>
      <c r="AB83" s="69"/>
      <c r="AC83" s="69"/>
      <c r="AD83" s="69"/>
      <c r="AE83" s="82"/>
      <c r="AF83" s="69"/>
      <c r="AG83" s="69"/>
      <c r="AH83" s="69" t="s">
        <v>1339</v>
      </c>
      <c r="AI83" s="69" t="s">
        <v>1834</v>
      </c>
      <c r="AJ83" s="69"/>
      <c r="AK83" s="81">
        <f>'charts data'!V92</f>
        <v>-0.802061725284331</v>
      </c>
      <c r="AL83" s="81">
        <f>'charts data'!W92</f>
        <v>-0.369150038304179</v>
      </c>
      <c r="AM83" s="81">
        <f>'charts data'!X92</f>
        <v>0.422900756455299</v>
      </c>
      <c r="AN83" s="81">
        <f>'charts data'!Y92</f>
        <v>1.04031127975365</v>
      </c>
      <c r="AO83" s="81">
        <f>'charts data'!Z92</f>
        <v>0.875812588036051</v>
      </c>
      <c r="AP83" s="71">
        <f>'charts data'!AA92</f>
        <v>6.88622809565753</v>
      </c>
    </row>
    <row r="84" spans="1:42">
      <c r="A84" s="56"/>
      <c r="B84" s="56"/>
      <c r="C84" s="56"/>
      <c r="D84" s="56"/>
      <c r="E84" s="56"/>
      <c r="F84" s="56"/>
      <c r="G84" s="56"/>
      <c r="H84" s="56"/>
      <c r="I84" s="56"/>
      <c r="J84" s="56"/>
      <c r="K84" s="56"/>
      <c r="L84" s="56"/>
      <c r="M84" s="56"/>
      <c r="N84" s="56"/>
      <c r="O84" s="56"/>
      <c r="P84" s="56"/>
      <c r="Q84" s="56"/>
      <c r="R84" s="69"/>
      <c r="S84" s="69"/>
      <c r="T84" s="69"/>
      <c r="U84" s="71">
        <f t="shared" si="5"/>
        <v>-3.7588101999907</v>
      </c>
      <c r="V84" s="69" t="s">
        <v>1340</v>
      </c>
      <c r="W84" s="71">
        <f t="shared" si="7"/>
        <v>-5</v>
      </c>
      <c r="X84" s="69">
        <f t="shared" si="6"/>
        <v>52479</v>
      </c>
      <c r="Y84" s="69" t="s">
        <v>1835</v>
      </c>
      <c r="Z84" s="69" t="s">
        <v>1272</v>
      </c>
      <c r="AA84" s="69" t="s">
        <v>1835</v>
      </c>
      <c r="AB84" s="69"/>
      <c r="AC84" s="69"/>
      <c r="AD84" s="69"/>
      <c r="AE84" s="82"/>
      <c r="AF84" s="69"/>
      <c r="AG84" s="69"/>
      <c r="AH84" s="69" t="s">
        <v>1340</v>
      </c>
      <c r="AI84" s="69" t="s">
        <v>1835</v>
      </c>
      <c r="AJ84" s="69"/>
      <c r="AK84" s="81">
        <f>'charts data'!V93</f>
        <v>-4.80923000335914</v>
      </c>
      <c r="AL84" s="81">
        <f>'charts data'!W93</f>
        <v>-5.58881940240969</v>
      </c>
      <c r="AM84" s="81">
        <f>'charts data'!X93</f>
        <v>-4.8107020044189</v>
      </c>
      <c r="AN84" s="81">
        <f>'charts data'!Y93</f>
        <v>-3.97855996258285</v>
      </c>
      <c r="AO84" s="81">
        <f>'charts data'!Z93</f>
        <v>-3.7588101999907</v>
      </c>
      <c r="AP84" s="71">
        <f>'charts data'!AA93</f>
        <v>4.31106806079918</v>
      </c>
    </row>
    <row r="85" spans="1:42">
      <c r="A85" s="56"/>
      <c r="B85" s="56"/>
      <c r="C85" s="56"/>
      <c r="D85" s="56"/>
      <c r="E85" s="56"/>
      <c r="F85" s="56"/>
      <c r="G85" s="56"/>
      <c r="H85" s="56"/>
      <c r="I85" s="56"/>
      <c r="J85" s="56"/>
      <c r="K85" s="56"/>
      <c r="L85" s="56"/>
      <c r="M85" s="56"/>
      <c r="N85" s="56"/>
      <c r="O85" s="56"/>
      <c r="P85" s="56"/>
      <c r="Q85" s="56"/>
      <c r="R85" s="69"/>
      <c r="S85" s="69"/>
      <c r="T85" s="69"/>
      <c r="U85" s="71">
        <f t="shared" si="5"/>
        <v>10.1798410075936</v>
      </c>
      <c r="V85" s="69" t="s">
        <v>191</v>
      </c>
      <c r="W85" s="71">
        <f t="shared" si="7"/>
        <v>10</v>
      </c>
      <c r="X85" s="69">
        <f t="shared" si="6"/>
        <v>1279309</v>
      </c>
      <c r="Y85" s="69" t="s">
        <v>1836</v>
      </c>
      <c r="Z85" s="69" t="s">
        <v>1273</v>
      </c>
      <c r="AA85" s="69" t="s">
        <v>1836</v>
      </c>
      <c r="AB85" s="69"/>
      <c r="AC85" s="69"/>
      <c r="AD85" s="69"/>
      <c r="AE85" s="82"/>
      <c r="AF85" s="69"/>
      <c r="AG85" s="69"/>
      <c r="AH85" s="69" t="s">
        <v>191</v>
      </c>
      <c r="AI85" s="69" t="s">
        <v>1836</v>
      </c>
      <c r="AJ85" s="69"/>
      <c r="AK85" s="81">
        <f>'charts data'!V94</f>
        <v>10.3721541322679</v>
      </c>
      <c r="AL85" s="81">
        <f>'charts data'!W94</f>
        <v>9.56627046089976</v>
      </c>
      <c r="AM85" s="81">
        <f>'charts data'!X94</f>
        <v>10.6131044872091</v>
      </c>
      <c r="AN85" s="81">
        <f>'charts data'!Y94</f>
        <v>9.85353608402129</v>
      </c>
      <c r="AO85" s="81">
        <f>'charts data'!Z94</f>
        <v>10.1798410075936</v>
      </c>
      <c r="AP85" s="71">
        <f>'charts data'!AA94</f>
        <v>-0.789279644954488</v>
      </c>
    </row>
    <row r="86" spans="1:42">
      <c r="A86" s="56"/>
      <c r="B86" s="56"/>
      <c r="C86" s="56"/>
      <c r="D86" s="56"/>
      <c r="E86" s="56"/>
      <c r="F86" s="56"/>
      <c r="G86" s="56"/>
      <c r="H86" s="56"/>
      <c r="I86" s="56"/>
      <c r="J86" s="56"/>
      <c r="K86" s="56"/>
      <c r="L86" s="56"/>
      <c r="M86" s="56"/>
      <c r="N86" s="56"/>
      <c r="O86" s="56"/>
      <c r="P86" s="56"/>
      <c r="Q86" s="56"/>
      <c r="R86" s="69"/>
      <c r="S86" s="69"/>
      <c r="T86" s="69"/>
      <c r="U86" s="71">
        <f t="shared" si="5"/>
        <v>13.0614083307899</v>
      </c>
      <c r="V86" s="69" t="s">
        <v>1341</v>
      </c>
      <c r="W86" s="71">
        <f t="shared" si="7"/>
        <v>10</v>
      </c>
      <c r="X86" s="69">
        <f t="shared" si="6"/>
        <v>1279309</v>
      </c>
      <c r="Y86" s="69" t="s">
        <v>1837</v>
      </c>
      <c r="Z86" s="69" t="s">
        <v>1273</v>
      </c>
      <c r="AA86" s="69" t="s">
        <v>1837</v>
      </c>
      <c r="AB86" s="69"/>
      <c r="AC86" s="69"/>
      <c r="AD86" s="69"/>
      <c r="AE86" s="82"/>
      <c r="AF86" s="69"/>
      <c r="AG86" s="69"/>
      <c r="AH86" s="69" t="s">
        <v>1341</v>
      </c>
      <c r="AI86" s="69" t="s">
        <v>1837</v>
      </c>
      <c r="AJ86" s="69"/>
      <c r="AK86" s="81">
        <f>'charts data'!V95</f>
        <v>15.0917335725573</v>
      </c>
      <c r="AL86" s="81">
        <f>'charts data'!W95</f>
        <v>15.2630107698507</v>
      </c>
      <c r="AM86" s="81">
        <f>'charts data'!X95</f>
        <v>14.26036822759</v>
      </c>
      <c r="AN86" s="81">
        <f>'charts data'!Y95</f>
        <v>13.1651051211371</v>
      </c>
      <c r="AO86" s="81">
        <f>'charts data'!Z95</f>
        <v>13.0614083307899</v>
      </c>
      <c r="AP86" s="71">
        <f>'charts data'!AA95</f>
        <v>-8.33273542135184</v>
      </c>
    </row>
    <row r="87" spans="1:42">
      <c r="A87" s="56"/>
      <c r="B87" s="56"/>
      <c r="C87" s="56"/>
      <c r="D87" s="56"/>
      <c r="E87" s="56"/>
      <c r="F87" s="56"/>
      <c r="G87" s="56"/>
      <c r="H87" s="56"/>
      <c r="I87" s="56"/>
      <c r="J87" s="56"/>
      <c r="K87" s="56"/>
      <c r="L87" s="56"/>
      <c r="M87" s="56"/>
      <c r="N87" s="56"/>
      <c r="O87" s="56"/>
      <c r="P87" s="56"/>
      <c r="Q87" s="56"/>
      <c r="R87" s="69"/>
      <c r="S87" s="69"/>
      <c r="T87" s="69"/>
      <c r="U87" s="71">
        <f t="shared" si="5"/>
        <v>6.19044381561575</v>
      </c>
      <c r="V87" s="69" t="s">
        <v>1342</v>
      </c>
      <c r="W87" s="71">
        <f t="shared" si="7"/>
        <v>5</v>
      </c>
      <c r="X87" s="69">
        <f t="shared" si="6"/>
        <v>123456</v>
      </c>
      <c r="Y87" s="69" t="s">
        <v>1838</v>
      </c>
      <c r="Z87" s="69" t="s">
        <v>1273</v>
      </c>
      <c r="AA87" s="69" t="s">
        <v>1838</v>
      </c>
      <c r="AB87" s="69"/>
      <c r="AC87" s="69"/>
      <c r="AD87" s="69"/>
      <c r="AE87" s="82"/>
      <c r="AF87" s="69"/>
      <c r="AG87" s="69"/>
      <c r="AH87" s="69" t="s">
        <v>1342</v>
      </c>
      <c r="AI87" s="69" t="s">
        <v>1838</v>
      </c>
      <c r="AJ87" s="69"/>
      <c r="AK87" s="81">
        <f>'charts data'!V96</f>
        <v>7.65899589925227</v>
      </c>
      <c r="AL87" s="81">
        <f>'charts data'!W96</f>
        <v>7.66304612403597</v>
      </c>
      <c r="AM87" s="81">
        <f>'charts data'!X96</f>
        <v>7.65706751653256</v>
      </c>
      <c r="AN87" s="81">
        <f>'charts data'!Y96</f>
        <v>6.00856525894457</v>
      </c>
      <c r="AO87" s="81">
        <f>'charts data'!Z96</f>
        <v>6.19044381561575</v>
      </c>
      <c r="AP87" s="71">
        <f>'charts data'!AA96</f>
        <v>-6.0271407327655</v>
      </c>
    </row>
    <row r="88" spans="1:42">
      <c r="A88" s="56"/>
      <c r="B88" s="56"/>
      <c r="C88" s="56"/>
      <c r="D88" s="56"/>
      <c r="E88" s="56"/>
      <c r="F88" s="56"/>
      <c r="G88" s="56"/>
      <c r="H88" s="56"/>
      <c r="I88" s="56"/>
      <c r="J88" s="56"/>
      <c r="K88" s="56"/>
      <c r="L88" s="56"/>
      <c r="M88" s="56"/>
      <c r="N88" s="56"/>
      <c r="O88" s="56"/>
      <c r="P88" s="56"/>
      <c r="Q88" s="56"/>
      <c r="R88" s="69"/>
      <c r="S88" s="69"/>
      <c r="T88" s="69"/>
      <c r="U88" s="71">
        <f t="shared" si="5"/>
        <v>5.4148728331971</v>
      </c>
      <c r="V88" s="69" t="s">
        <v>1343</v>
      </c>
      <c r="W88" s="71">
        <f t="shared" si="7"/>
        <v>5</v>
      </c>
      <c r="X88" s="69">
        <f t="shared" si="6"/>
        <v>123456</v>
      </c>
      <c r="Y88" s="69" t="s">
        <v>1839</v>
      </c>
      <c r="Z88" s="69" t="s">
        <v>1273</v>
      </c>
      <c r="AA88" s="69" t="s">
        <v>1839</v>
      </c>
      <c r="AB88" s="69"/>
      <c r="AC88" s="69"/>
      <c r="AD88" s="83"/>
      <c r="AE88" s="82"/>
      <c r="AF88" s="69"/>
      <c r="AG88" s="69"/>
      <c r="AH88" s="69" t="s">
        <v>1343</v>
      </c>
      <c r="AI88" s="69" t="s">
        <v>1839</v>
      </c>
      <c r="AJ88" s="69"/>
      <c r="AK88" s="81">
        <f>'charts data'!V97</f>
        <v>5.98650661139933</v>
      </c>
      <c r="AL88" s="81">
        <f>'charts data'!W97</f>
        <v>6.31180288625458</v>
      </c>
      <c r="AM88" s="81">
        <f>'charts data'!X97</f>
        <v>6.97705826090957</v>
      </c>
      <c r="AN88" s="81">
        <f>'charts data'!Y97</f>
        <v>5.92132717022249</v>
      </c>
      <c r="AO88" s="81">
        <f>'charts data'!Z97</f>
        <v>5.4148728331971</v>
      </c>
      <c r="AP88" s="71">
        <f>'charts data'!AA97</f>
        <v>-2.34606403628245</v>
      </c>
    </row>
    <row r="89" spans="1:42">
      <c r="A89" s="56"/>
      <c r="B89" s="56"/>
      <c r="C89" s="56"/>
      <c r="D89" s="56"/>
      <c r="E89" s="56"/>
      <c r="F89" s="56"/>
      <c r="G89" s="56"/>
      <c r="H89" s="56"/>
      <c r="I89" s="56"/>
      <c r="J89" s="56"/>
      <c r="K89" s="56"/>
      <c r="L89" s="56"/>
      <c r="M89" s="56"/>
      <c r="N89" s="56"/>
      <c r="O89" s="56"/>
      <c r="P89" s="56"/>
      <c r="Q89" s="56"/>
      <c r="R89" s="69"/>
      <c r="S89" s="69"/>
      <c r="T89" s="69"/>
      <c r="U89" s="71">
        <f t="shared" si="5"/>
        <v>13.0491187614543</v>
      </c>
      <c r="V89" s="69" t="s">
        <v>1344</v>
      </c>
      <c r="W89" s="71">
        <f t="shared" si="7"/>
        <v>10</v>
      </c>
      <c r="X89" s="69">
        <f t="shared" si="6"/>
        <v>1279309</v>
      </c>
      <c r="Y89" s="69" t="s">
        <v>1798</v>
      </c>
      <c r="Z89" s="69" t="s">
        <v>1273</v>
      </c>
      <c r="AA89" s="69" t="s">
        <v>1797</v>
      </c>
      <c r="AB89" s="69"/>
      <c r="AC89" s="69"/>
      <c r="AD89" s="69"/>
      <c r="AE89" s="69"/>
      <c r="AF89" s="69"/>
      <c r="AG89" s="69"/>
      <c r="AH89" s="69" t="s">
        <v>1344</v>
      </c>
      <c r="AI89" s="69" t="s">
        <v>1797</v>
      </c>
      <c r="AJ89" s="69"/>
      <c r="AK89" s="81">
        <f>'charts data'!V98</f>
        <v>14.8899730482941</v>
      </c>
      <c r="AL89" s="81">
        <f>'charts data'!W98</f>
        <v>14.029928358989</v>
      </c>
      <c r="AM89" s="81">
        <f>'charts data'!X98</f>
        <v>14.1442486002113</v>
      </c>
      <c r="AN89" s="81">
        <f>'charts data'!Y98</f>
        <v>13.1470051664505</v>
      </c>
      <c r="AO89" s="81">
        <f>'charts data'!Z98</f>
        <v>13.0491187614543</v>
      </c>
      <c r="AP89" s="71">
        <f>'charts data'!AA98</f>
        <v>-7.55512043387913</v>
      </c>
    </row>
    <row r="90" spans="1:42">
      <c r="A90" s="56"/>
      <c r="B90" s="56"/>
      <c r="C90" s="56"/>
      <c r="D90" s="56"/>
      <c r="E90" s="56"/>
      <c r="F90" s="56"/>
      <c r="G90" s="56"/>
      <c r="H90" s="56"/>
      <c r="I90" s="56"/>
      <c r="J90" s="56"/>
      <c r="K90" s="56"/>
      <c r="L90" s="56"/>
      <c r="M90" s="56"/>
      <c r="N90" s="56"/>
      <c r="O90" s="56"/>
      <c r="P90" s="56"/>
      <c r="Q90" s="56"/>
      <c r="R90" s="69"/>
      <c r="S90" s="69"/>
      <c r="T90" s="69"/>
      <c r="U90" s="71">
        <f t="shared" si="5"/>
        <v>10.2870145274224</v>
      </c>
      <c r="V90" s="69" t="s">
        <v>201</v>
      </c>
      <c r="W90" s="71">
        <f t="shared" si="7"/>
        <v>10</v>
      </c>
      <c r="X90" s="69">
        <f t="shared" si="6"/>
        <v>1279309</v>
      </c>
      <c r="Y90" s="69" t="s">
        <v>1840</v>
      </c>
      <c r="Z90" s="69" t="s">
        <v>1273</v>
      </c>
      <c r="AA90" s="69" t="s">
        <v>1841</v>
      </c>
      <c r="AB90" s="69"/>
      <c r="AC90" s="69"/>
      <c r="AD90" s="69"/>
      <c r="AE90" s="69"/>
      <c r="AF90" s="69"/>
      <c r="AG90" s="69"/>
      <c r="AH90" s="69" t="s">
        <v>201</v>
      </c>
      <c r="AI90" s="69" t="s">
        <v>1841</v>
      </c>
      <c r="AJ90" s="69"/>
      <c r="AK90" s="81">
        <f>'charts data'!V99</f>
        <v>10.6502855352185</v>
      </c>
      <c r="AL90" s="81">
        <f>'charts data'!W99</f>
        <v>10.6183267764587</v>
      </c>
      <c r="AM90" s="81">
        <f>'charts data'!X99</f>
        <v>11.0757478199009</v>
      </c>
      <c r="AN90" s="81">
        <f>'charts data'!Y99</f>
        <v>10.7590988251051</v>
      </c>
      <c r="AO90" s="81">
        <f>'charts data'!Z99</f>
        <v>10.2870145274224</v>
      </c>
      <c r="AP90" s="71">
        <f>'charts data'!AA99</f>
        <v>-1.49091442688166</v>
      </c>
    </row>
    <row r="91" spans="1:42">
      <c r="A91" s="56"/>
      <c r="B91" s="56"/>
      <c r="C91" s="56"/>
      <c r="D91" s="56"/>
      <c r="E91" s="56"/>
      <c r="F91" s="56"/>
      <c r="G91" s="56"/>
      <c r="H91" s="56"/>
      <c r="I91" s="56"/>
      <c r="J91" s="56"/>
      <c r="K91" s="56"/>
      <c r="L91" s="56"/>
      <c r="M91" s="56"/>
      <c r="N91" s="56"/>
      <c r="O91" s="56"/>
      <c r="P91" s="56"/>
      <c r="Q91" s="56"/>
      <c r="R91" s="69"/>
      <c r="S91" s="69"/>
      <c r="T91" s="69"/>
      <c r="U91" s="71">
        <f t="shared" si="5"/>
        <v>5.04056755712119</v>
      </c>
      <c r="V91" s="69" t="s">
        <v>1345</v>
      </c>
      <c r="W91" s="71">
        <f t="shared" si="7"/>
        <v>5</v>
      </c>
      <c r="X91" s="69">
        <f t="shared" si="6"/>
        <v>123456</v>
      </c>
      <c r="Y91" s="69" t="s">
        <v>1842</v>
      </c>
      <c r="Z91" s="69" t="s">
        <v>1273</v>
      </c>
      <c r="AA91" s="69" t="s">
        <v>1842</v>
      </c>
      <c r="AB91" s="69"/>
      <c r="AC91" s="69"/>
      <c r="AD91" s="69"/>
      <c r="AE91" s="69"/>
      <c r="AF91" s="69"/>
      <c r="AG91" s="69"/>
      <c r="AH91" s="69" t="s">
        <v>1345</v>
      </c>
      <c r="AI91" s="69" t="s">
        <v>1842</v>
      </c>
      <c r="AJ91" s="69"/>
      <c r="AK91" s="81">
        <f>'charts data'!V100</f>
        <v>6.05546242621362</v>
      </c>
      <c r="AL91" s="81">
        <f>'charts data'!W100</f>
        <v>5.89289065547766</v>
      </c>
      <c r="AM91" s="81">
        <f>'charts data'!X100</f>
        <v>6.48870389935025</v>
      </c>
      <c r="AN91" s="81">
        <f>'charts data'!Y100</f>
        <v>4.89519038941682</v>
      </c>
      <c r="AO91" s="81">
        <f>'charts data'!Z100</f>
        <v>5.04056755712119</v>
      </c>
      <c r="AP91" s="71">
        <f>'charts data'!AA100</f>
        <v>-4.16526882031626</v>
      </c>
    </row>
    <row r="92" spans="1:42">
      <c r="A92" s="56"/>
      <c r="B92" s="56"/>
      <c r="C92" s="56"/>
      <c r="D92" s="56"/>
      <c r="E92" s="56"/>
      <c r="F92" s="56"/>
      <c r="G92" s="56"/>
      <c r="H92" s="56"/>
      <c r="I92" s="56"/>
      <c r="J92" s="56"/>
      <c r="K92" s="56"/>
      <c r="L92" s="56"/>
      <c r="M92" s="56"/>
      <c r="N92" s="56"/>
      <c r="O92" s="56"/>
      <c r="P92" s="56"/>
      <c r="Q92" s="56"/>
      <c r="R92" s="69"/>
      <c r="S92" s="69"/>
      <c r="T92" s="69"/>
      <c r="U92" s="71">
        <f t="shared" si="5"/>
        <v>8.49379229415668</v>
      </c>
      <c r="V92" s="69" t="s">
        <v>1346</v>
      </c>
      <c r="W92" s="71">
        <f t="shared" si="7"/>
        <v>5</v>
      </c>
      <c r="X92" s="69">
        <f t="shared" si="6"/>
        <v>123456</v>
      </c>
      <c r="Y92" s="69" t="s">
        <v>1843</v>
      </c>
      <c r="Z92" s="69" t="s">
        <v>1273</v>
      </c>
      <c r="AA92" s="69" t="s">
        <v>1844</v>
      </c>
      <c r="AB92" s="69"/>
      <c r="AC92" s="69"/>
      <c r="AD92" s="69"/>
      <c r="AE92" s="69"/>
      <c r="AF92" s="69"/>
      <c r="AG92" s="69"/>
      <c r="AH92" s="69" t="s">
        <v>1346</v>
      </c>
      <c r="AI92" s="69" t="s">
        <v>1844</v>
      </c>
      <c r="AJ92" s="69"/>
      <c r="AK92" s="81">
        <f>'charts data'!V101</f>
        <v>9.58438169613003</v>
      </c>
      <c r="AL92" s="81">
        <f>'charts data'!W101</f>
        <v>9.81705571002398</v>
      </c>
      <c r="AM92" s="81">
        <f>'charts data'!X101</f>
        <v>9.62136671042236</v>
      </c>
      <c r="AN92" s="81">
        <f>'charts data'!Y101</f>
        <v>8.55960700312508</v>
      </c>
      <c r="AO92" s="81">
        <f>'charts data'!Z101</f>
        <v>8.49379229415668</v>
      </c>
      <c r="AP92" s="71">
        <f>'charts data'!AA101</f>
        <v>-4.47592964566784</v>
      </c>
    </row>
    <row r="93" spans="1:42">
      <c r="A93" s="56"/>
      <c r="B93" s="56"/>
      <c r="C93" s="56"/>
      <c r="D93" s="56"/>
      <c r="E93" s="56"/>
      <c r="F93" s="56"/>
      <c r="G93" s="56"/>
      <c r="H93" s="56"/>
      <c r="I93" s="56"/>
      <c r="J93" s="56"/>
      <c r="K93" s="56"/>
      <c r="L93" s="56"/>
      <c r="M93" s="56"/>
      <c r="N93" s="56"/>
      <c r="O93" s="56"/>
      <c r="P93" s="56"/>
      <c r="Q93" s="56"/>
      <c r="R93" s="69"/>
      <c r="S93" s="69"/>
      <c r="T93" s="69"/>
      <c r="U93" s="71">
        <f t="shared" si="5"/>
        <v>2.84311721228244</v>
      </c>
      <c r="V93" s="69" t="s">
        <v>1347</v>
      </c>
      <c r="W93" s="71">
        <f t="shared" si="7"/>
        <v>0</v>
      </c>
      <c r="X93" s="69">
        <f t="shared" si="6"/>
        <v>8912895</v>
      </c>
      <c r="Y93" s="69" t="s">
        <v>1845</v>
      </c>
      <c r="Z93" s="69" t="s">
        <v>1273</v>
      </c>
      <c r="AA93" s="69" t="s">
        <v>1845</v>
      </c>
      <c r="AB93" s="69"/>
      <c r="AC93" s="69"/>
      <c r="AD93" s="69"/>
      <c r="AE93" s="69"/>
      <c r="AF93" s="69"/>
      <c r="AG93" s="69"/>
      <c r="AH93" s="69" t="s">
        <v>1347</v>
      </c>
      <c r="AI93" s="69" t="s">
        <v>1845</v>
      </c>
      <c r="AJ93" s="69"/>
      <c r="AK93" s="81">
        <f>'charts data'!V102</f>
        <v>3.54036632822924</v>
      </c>
      <c r="AL93" s="81">
        <f>'charts data'!W102</f>
        <v>3.65449593377039</v>
      </c>
      <c r="AM93" s="81">
        <f>'charts data'!X102</f>
        <v>3.35888413611809</v>
      </c>
      <c r="AN93" s="81">
        <f>'charts data'!Y102</f>
        <v>2.53548388091928</v>
      </c>
      <c r="AO93" s="81">
        <f>'charts data'!Z102</f>
        <v>2.84311721228244</v>
      </c>
      <c r="AP93" s="71">
        <f>'charts data'!AA102</f>
        <v>-2.86160674478867</v>
      </c>
    </row>
    <row r="94" spans="1:42">
      <c r="A94" s="56"/>
      <c r="B94" s="56"/>
      <c r="C94" s="56"/>
      <c r="D94" s="56"/>
      <c r="E94" s="56"/>
      <c r="F94" s="56"/>
      <c r="G94" s="56"/>
      <c r="H94" s="56"/>
      <c r="I94" s="56"/>
      <c r="J94" s="56"/>
      <c r="K94" s="56"/>
      <c r="L94" s="56"/>
      <c r="M94" s="56"/>
      <c r="N94" s="56"/>
      <c r="O94" s="56"/>
      <c r="P94" s="56"/>
      <c r="Q94" s="56"/>
      <c r="R94" s="69"/>
      <c r="S94" s="69"/>
      <c r="T94" s="69"/>
      <c r="U94" s="71">
        <f t="shared" si="5"/>
        <v>2.86312489399968</v>
      </c>
      <c r="V94" s="69" t="s">
        <v>1348</v>
      </c>
      <c r="W94" s="71">
        <f t="shared" si="7"/>
        <v>0</v>
      </c>
      <c r="X94" s="69">
        <f t="shared" si="6"/>
        <v>8912895</v>
      </c>
      <c r="Y94" s="69" t="s">
        <v>1846</v>
      </c>
      <c r="Z94" s="69" t="s">
        <v>1273</v>
      </c>
      <c r="AA94" s="69" t="s">
        <v>1846</v>
      </c>
      <c r="AB94" s="69"/>
      <c r="AC94" s="69"/>
      <c r="AD94" s="69"/>
      <c r="AE94" s="69"/>
      <c r="AF94" s="69"/>
      <c r="AG94" s="69"/>
      <c r="AH94" s="69" t="s">
        <v>1348</v>
      </c>
      <c r="AI94" s="69" t="s">
        <v>1846</v>
      </c>
      <c r="AJ94" s="69"/>
      <c r="AK94" s="81">
        <f>'charts data'!V103</f>
        <v>3.31466440565532</v>
      </c>
      <c r="AL94" s="81">
        <f>'charts data'!W103</f>
        <v>3.37822374095316</v>
      </c>
      <c r="AM94" s="81">
        <f>'charts data'!X103</f>
        <v>3.26784199472875</v>
      </c>
      <c r="AN94" s="81">
        <f>'charts data'!Y103</f>
        <v>2.48820500551318</v>
      </c>
      <c r="AO94" s="81">
        <f>'charts data'!Z103</f>
        <v>2.86312489399968</v>
      </c>
      <c r="AP94" s="71">
        <f>'charts data'!AA103</f>
        <v>-1.85318056708866</v>
      </c>
    </row>
    <row r="95" spans="1:42">
      <c r="A95" s="56"/>
      <c r="B95" s="56"/>
      <c r="C95" s="56"/>
      <c r="D95" s="56"/>
      <c r="E95" s="56"/>
      <c r="F95" s="56"/>
      <c r="G95" s="56"/>
      <c r="H95" s="56"/>
      <c r="I95" s="56"/>
      <c r="J95" s="56"/>
      <c r="K95" s="56"/>
      <c r="L95" s="56"/>
      <c r="M95" s="56"/>
      <c r="N95" s="56"/>
      <c r="O95" s="56"/>
      <c r="P95" s="56"/>
      <c r="Q95" s="56"/>
      <c r="R95" s="69"/>
      <c r="S95" s="69"/>
      <c r="T95" s="69"/>
      <c r="U95" s="71">
        <f t="shared" si="5"/>
        <v>-3.19177482224001</v>
      </c>
      <c r="V95" s="69" t="s">
        <v>1349</v>
      </c>
      <c r="W95" s="71">
        <f t="shared" si="7"/>
        <v>-5</v>
      </c>
      <c r="X95" s="69">
        <f t="shared" si="6"/>
        <v>52479</v>
      </c>
      <c r="Y95" s="69" t="s">
        <v>1847</v>
      </c>
      <c r="Z95" s="69" t="s">
        <v>1273</v>
      </c>
      <c r="AA95" s="69" t="s">
        <v>1848</v>
      </c>
      <c r="AB95" s="69"/>
      <c r="AC95" s="69"/>
      <c r="AD95" s="69"/>
      <c r="AE95" s="69"/>
      <c r="AF95" s="69"/>
      <c r="AG95" s="69"/>
      <c r="AH95" s="69" t="s">
        <v>1349</v>
      </c>
      <c r="AI95" s="69" t="s">
        <v>1848</v>
      </c>
      <c r="AJ95" s="69"/>
      <c r="AK95" s="81">
        <f>'charts data'!V104</f>
        <v>-1.97788621986711</v>
      </c>
      <c r="AL95" s="81">
        <f>'charts data'!W104</f>
        <v>-2.85260604439379</v>
      </c>
      <c r="AM95" s="81">
        <f>'charts data'!X104</f>
        <v>-2.6432316245725</v>
      </c>
      <c r="AN95" s="81">
        <f>'charts data'!Y104</f>
        <v>-3.30147168750731</v>
      </c>
      <c r="AO95" s="81">
        <f>'charts data'!Z104</f>
        <v>-3.19177482224001</v>
      </c>
      <c r="AP95" s="71">
        <f>'charts data'!AA104</f>
        <v>-4.98196660637629</v>
      </c>
    </row>
    <row r="96" spans="1:42">
      <c r="A96" s="56"/>
      <c r="B96" s="56"/>
      <c r="C96" s="56"/>
      <c r="D96" s="56"/>
      <c r="E96" s="56"/>
      <c r="F96" s="56"/>
      <c r="G96" s="56"/>
      <c r="H96" s="56"/>
      <c r="I96" s="56"/>
      <c r="J96" s="56"/>
      <c r="K96" s="56"/>
      <c r="L96" s="56"/>
      <c r="M96" s="56"/>
      <c r="N96" s="56"/>
      <c r="O96" s="56"/>
      <c r="P96" s="56"/>
      <c r="Q96" s="56"/>
      <c r="R96" s="69"/>
      <c r="S96" s="69"/>
      <c r="T96" s="69"/>
      <c r="U96" s="71">
        <f t="shared" si="5"/>
        <v>6.80271288782395</v>
      </c>
      <c r="V96" s="69" t="s">
        <v>213</v>
      </c>
      <c r="W96" s="71">
        <f t="shared" si="7"/>
        <v>5</v>
      </c>
      <c r="X96" s="69">
        <f t="shared" si="6"/>
        <v>123456</v>
      </c>
      <c r="Y96" s="69" t="s">
        <v>1849</v>
      </c>
      <c r="Z96" s="69" t="s">
        <v>1273</v>
      </c>
      <c r="AA96" s="69" t="s">
        <v>1850</v>
      </c>
      <c r="AB96" s="69"/>
      <c r="AC96" s="69"/>
      <c r="AD96" s="69"/>
      <c r="AE96" s="69"/>
      <c r="AF96" s="69"/>
      <c r="AG96" s="69"/>
      <c r="AH96" s="69" t="s">
        <v>213</v>
      </c>
      <c r="AI96" s="69" t="s">
        <v>1850</v>
      </c>
      <c r="AJ96" s="69"/>
      <c r="AK96" s="81">
        <f>'charts data'!V105</f>
        <v>7.18903303243588</v>
      </c>
      <c r="AL96" s="81">
        <f>'charts data'!W105</f>
        <v>8.28699819827875</v>
      </c>
      <c r="AM96" s="81">
        <f>'charts data'!X105</f>
        <v>8.41197375001737</v>
      </c>
      <c r="AN96" s="81">
        <f>'charts data'!Y105</f>
        <v>7.62518251961546</v>
      </c>
      <c r="AO96" s="81">
        <f>'charts data'!Z105</f>
        <v>6.80271288782395</v>
      </c>
      <c r="AP96" s="71">
        <f>'charts data'!AA105</f>
        <v>-1.58551127019798</v>
      </c>
    </row>
    <row r="97" spans="1:42">
      <c r="A97" s="56"/>
      <c r="B97" s="56"/>
      <c r="C97" s="56"/>
      <c r="D97" s="56"/>
      <c r="E97" s="56"/>
      <c r="F97" s="56"/>
      <c r="G97" s="56"/>
      <c r="H97" s="56"/>
      <c r="I97" s="56"/>
      <c r="J97" s="56"/>
      <c r="K97" s="56"/>
      <c r="L97" s="56"/>
      <c r="M97" s="56"/>
      <c r="N97" s="56"/>
      <c r="O97" s="56"/>
      <c r="P97" s="56"/>
      <c r="Q97" s="56"/>
      <c r="R97" s="69"/>
      <c r="S97" s="69"/>
      <c r="T97" s="69"/>
      <c r="U97" s="71">
        <f t="shared" si="5"/>
        <v>11.5242104824571</v>
      </c>
      <c r="V97" s="69" t="s">
        <v>1350</v>
      </c>
      <c r="W97" s="71">
        <f t="shared" si="7"/>
        <v>10</v>
      </c>
      <c r="X97" s="69">
        <f t="shared" si="6"/>
        <v>1279309</v>
      </c>
      <c r="Y97" s="69" t="s">
        <v>1851</v>
      </c>
      <c r="Z97" s="69" t="s">
        <v>1273</v>
      </c>
      <c r="AA97" s="69" t="s">
        <v>1852</v>
      </c>
      <c r="AB97" s="69"/>
      <c r="AC97" s="69"/>
      <c r="AD97" s="69"/>
      <c r="AE97" s="69"/>
      <c r="AF97" s="69"/>
      <c r="AG97" s="69"/>
      <c r="AH97" s="69" t="s">
        <v>1350</v>
      </c>
      <c r="AI97" s="69" t="s">
        <v>1852</v>
      </c>
      <c r="AJ97" s="69"/>
      <c r="AK97" s="81">
        <f>'charts data'!V106</f>
        <v>13.1538104211712</v>
      </c>
      <c r="AL97" s="81">
        <f>'charts data'!W106</f>
        <v>12.829273864722</v>
      </c>
      <c r="AM97" s="81">
        <f>'charts data'!X106</f>
        <v>12.476002723432</v>
      </c>
      <c r="AN97" s="81">
        <f>'charts data'!Y106</f>
        <v>11.7393230130685</v>
      </c>
      <c r="AO97" s="81">
        <f>'charts data'!Z106</f>
        <v>11.5242104824571</v>
      </c>
      <c r="AP97" s="71">
        <f>'charts data'!AA106</f>
        <v>-6.68810338984661</v>
      </c>
    </row>
    <row r="98" spans="1:42">
      <c r="A98" s="56"/>
      <c r="B98" s="56"/>
      <c r="C98" s="56"/>
      <c r="D98" s="56"/>
      <c r="E98" s="56"/>
      <c r="F98" s="56"/>
      <c r="G98" s="56"/>
      <c r="H98" s="56"/>
      <c r="I98" s="56"/>
      <c r="J98" s="56"/>
      <c r="K98" s="56"/>
      <c r="L98" s="56"/>
      <c r="M98" s="56"/>
      <c r="N98" s="56"/>
      <c r="O98" s="56"/>
      <c r="P98" s="56"/>
      <c r="Q98" s="56"/>
      <c r="R98" s="69"/>
      <c r="S98" s="69"/>
      <c r="T98" s="69"/>
      <c r="U98" s="71">
        <f t="shared" si="5"/>
        <v>10.1554017135588</v>
      </c>
      <c r="V98" s="69" t="s">
        <v>1351</v>
      </c>
      <c r="W98" s="71">
        <f t="shared" si="7"/>
        <v>10</v>
      </c>
      <c r="X98" s="69">
        <f t="shared" si="6"/>
        <v>1279309</v>
      </c>
      <c r="Y98" s="69" t="s">
        <v>1853</v>
      </c>
      <c r="Z98" s="69" t="s">
        <v>1273</v>
      </c>
      <c r="AA98" s="69" t="s">
        <v>1854</v>
      </c>
      <c r="AB98" s="69"/>
      <c r="AC98" s="69"/>
      <c r="AD98" s="69"/>
      <c r="AE98" s="69"/>
      <c r="AF98" s="69"/>
      <c r="AG98" s="69"/>
      <c r="AH98" s="69" t="s">
        <v>1351</v>
      </c>
      <c r="AI98" s="69" t="s">
        <v>1854</v>
      </c>
      <c r="AJ98" s="69"/>
      <c r="AK98" s="81">
        <f>'charts data'!V107</f>
        <v>12.1172071659575</v>
      </c>
      <c r="AL98" s="81">
        <f>'charts data'!W107</f>
        <v>12.0103584014299</v>
      </c>
      <c r="AM98" s="81">
        <f>'charts data'!X107</f>
        <v>11.5492553039111</v>
      </c>
      <c r="AN98" s="81">
        <f>'charts data'!Y107</f>
        <v>10.3851691840398</v>
      </c>
      <c r="AO98" s="81">
        <f>'charts data'!Z107</f>
        <v>10.1554017135588</v>
      </c>
      <c r="AP98" s="71">
        <f>'charts data'!AA107</f>
        <v>-8.05152073505923</v>
      </c>
    </row>
    <row r="99" spans="1:42">
      <c r="A99" s="56"/>
      <c r="B99" s="56"/>
      <c r="C99" s="56"/>
      <c r="D99" s="56"/>
      <c r="E99" s="56"/>
      <c r="F99" s="56"/>
      <c r="G99" s="56"/>
      <c r="H99" s="56"/>
      <c r="I99" s="56"/>
      <c r="J99" s="56"/>
      <c r="K99" s="56"/>
      <c r="L99" s="56"/>
      <c r="M99" s="56"/>
      <c r="N99" s="56"/>
      <c r="O99" s="56"/>
      <c r="P99" s="56"/>
      <c r="Q99" s="56"/>
      <c r="R99" s="69"/>
      <c r="S99" s="69"/>
      <c r="T99" s="69"/>
      <c r="U99" s="71">
        <f t="shared" si="5"/>
        <v>8.8580273848367</v>
      </c>
      <c r="V99" s="69" t="s">
        <v>1352</v>
      </c>
      <c r="W99" s="71">
        <f t="shared" si="7"/>
        <v>5</v>
      </c>
      <c r="X99" s="69">
        <f t="shared" si="6"/>
        <v>123456</v>
      </c>
      <c r="Y99" s="69" t="s">
        <v>1855</v>
      </c>
      <c r="Z99" s="69" t="s">
        <v>1273</v>
      </c>
      <c r="AA99" s="69" t="s">
        <v>1856</v>
      </c>
      <c r="AB99" s="69"/>
      <c r="AC99" s="69"/>
      <c r="AD99" s="69"/>
      <c r="AE99" s="69"/>
      <c r="AF99" s="69"/>
      <c r="AG99" s="69"/>
      <c r="AH99" s="69" t="s">
        <v>1352</v>
      </c>
      <c r="AI99" s="69" t="s">
        <v>1856</v>
      </c>
      <c r="AJ99" s="69"/>
      <c r="AK99" s="81">
        <f>'charts data'!V108</f>
        <v>9.99144974930613</v>
      </c>
      <c r="AL99" s="81">
        <f>'charts data'!W108</f>
        <v>10.1608269819695</v>
      </c>
      <c r="AM99" s="81">
        <f>'charts data'!X108</f>
        <v>9.79734920657808</v>
      </c>
      <c r="AN99" s="81">
        <f>'charts data'!Y108</f>
        <v>8.91059390051655</v>
      </c>
      <c r="AO99" s="81">
        <f>'charts data'!Z108</f>
        <v>8.8580273848367</v>
      </c>
      <c r="AP99" s="71">
        <f>'charts data'!AA108</f>
        <v>-4.65172204407282</v>
      </c>
    </row>
    <row r="100" spans="1:42">
      <c r="A100" s="56"/>
      <c r="B100" s="56"/>
      <c r="C100" s="56"/>
      <c r="D100" s="56"/>
      <c r="E100" s="56"/>
      <c r="F100" s="56"/>
      <c r="G100" s="56"/>
      <c r="H100" s="56"/>
      <c r="I100" s="56"/>
      <c r="J100" s="56"/>
      <c r="K100" s="56"/>
      <c r="L100" s="56"/>
      <c r="M100" s="56"/>
      <c r="N100" s="56"/>
      <c r="O100" s="56"/>
      <c r="P100" s="56"/>
      <c r="Q100" s="56"/>
      <c r="R100" s="69"/>
      <c r="S100" s="69"/>
      <c r="T100" s="69"/>
      <c r="U100" s="71">
        <f t="shared" si="5"/>
        <v>0.160345467969208</v>
      </c>
      <c r="V100" s="69" t="s">
        <v>1353</v>
      </c>
      <c r="W100" s="71">
        <f t="shared" si="7"/>
        <v>0</v>
      </c>
      <c r="X100" s="69">
        <f t="shared" si="6"/>
        <v>8912895</v>
      </c>
      <c r="Y100" s="69" t="s">
        <v>1857</v>
      </c>
      <c r="Z100" s="69" t="s">
        <v>1273</v>
      </c>
      <c r="AA100" s="69" t="s">
        <v>1857</v>
      </c>
      <c r="AB100" s="69"/>
      <c r="AC100" s="69"/>
      <c r="AD100" s="69"/>
      <c r="AE100" s="69"/>
      <c r="AF100" s="69"/>
      <c r="AG100" s="69"/>
      <c r="AH100" s="69" t="s">
        <v>1353</v>
      </c>
      <c r="AI100" s="69" t="s">
        <v>1857</v>
      </c>
      <c r="AJ100" s="69"/>
      <c r="AK100" s="81">
        <f>'charts data'!V109</f>
        <v>0.726252516617331</v>
      </c>
      <c r="AL100" s="81">
        <f>'charts data'!W109</f>
        <v>0.628968780155699</v>
      </c>
      <c r="AM100" s="81">
        <f>'charts data'!X109</f>
        <v>0.784203025773631</v>
      </c>
      <c r="AN100" s="81">
        <f>'charts data'!Y109</f>
        <v>-0.656453866022015</v>
      </c>
      <c r="AO100" s="81">
        <f>'charts data'!Z109</f>
        <v>0.160345467969208</v>
      </c>
      <c r="AP100" s="71">
        <f>'charts data'!AA109</f>
        <v>-2.32256074665065</v>
      </c>
    </row>
    <row r="101" spans="1:42">
      <c r="A101" s="56"/>
      <c r="B101" s="56"/>
      <c r="C101" s="56"/>
      <c r="D101" s="56"/>
      <c r="E101" s="56"/>
      <c r="F101" s="56"/>
      <c r="G101" s="56"/>
      <c r="H101" s="56"/>
      <c r="I101" s="56"/>
      <c r="J101" s="56"/>
      <c r="K101" s="56"/>
      <c r="L101" s="56"/>
      <c r="M101" s="56"/>
      <c r="N101" s="56"/>
      <c r="O101" s="56"/>
      <c r="P101" s="56"/>
      <c r="Q101" s="56"/>
      <c r="R101" s="69"/>
      <c r="S101" s="69"/>
      <c r="T101" s="69"/>
      <c r="U101" s="71">
        <f t="shared" si="5"/>
        <v>7.82398464109593</v>
      </c>
      <c r="V101" s="69" t="s">
        <v>223</v>
      </c>
      <c r="W101" s="71">
        <f t="shared" si="7"/>
        <v>5</v>
      </c>
      <c r="X101" s="69">
        <f t="shared" si="6"/>
        <v>123456</v>
      </c>
      <c r="Y101" s="69" t="s">
        <v>1858</v>
      </c>
      <c r="Z101" s="69" t="s">
        <v>1273</v>
      </c>
      <c r="AA101" s="69" t="s">
        <v>1858</v>
      </c>
      <c r="AB101" s="69"/>
      <c r="AC101" s="69"/>
      <c r="AD101" s="69"/>
      <c r="AE101" s="69"/>
      <c r="AF101" s="69"/>
      <c r="AG101" s="69"/>
      <c r="AH101" s="69" t="s">
        <v>223</v>
      </c>
      <c r="AI101" s="69" t="s">
        <v>1858</v>
      </c>
      <c r="AJ101" s="69"/>
      <c r="AK101" s="81">
        <f>'charts data'!V110</f>
        <v>8.27363854099465</v>
      </c>
      <c r="AL101" s="81">
        <f>'charts data'!W110</f>
        <v>7.60421790514273</v>
      </c>
      <c r="AM101" s="81">
        <f>'charts data'!X110</f>
        <v>8.46980179187037</v>
      </c>
      <c r="AN101" s="81">
        <f>'charts data'!Y110</f>
        <v>7.44097679315298</v>
      </c>
      <c r="AO101" s="81">
        <f>'charts data'!Z110</f>
        <v>7.82398464109593</v>
      </c>
      <c r="AP101" s="71">
        <f>'charts data'!AA110</f>
        <v>-1.84544175581125</v>
      </c>
    </row>
    <row r="102" spans="1:42">
      <c r="A102" s="56"/>
      <c r="B102" s="56"/>
      <c r="C102" s="56"/>
      <c r="D102" s="56"/>
      <c r="E102" s="56"/>
      <c r="F102" s="56"/>
      <c r="G102" s="56"/>
      <c r="H102" s="56"/>
      <c r="I102" s="56"/>
      <c r="J102" s="56"/>
      <c r="K102" s="56"/>
      <c r="L102" s="56"/>
      <c r="M102" s="56"/>
      <c r="N102" s="56"/>
      <c r="O102" s="56"/>
      <c r="P102" s="56"/>
      <c r="Q102" s="56"/>
      <c r="R102" s="69"/>
      <c r="S102" s="69"/>
      <c r="T102" s="69"/>
      <c r="U102" s="71">
        <f t="shared" si="5"/>
        <v>-0.286383277100214</v>
      </c>
      <c r="V102" s="69" t="s">
        <v>1354</v>
      </c>
      <c r="W102" s="71">
        <f t="shared" si="7"/>
        <v>-5</v>
      </c>
      <c r="X102" s="69">
        <f t="shared" si="6"/>
        <v>52479</v>
      </c>
      <c r="Y102" s="69" t="s">
        <v>1859</v>
      </c>
      <c r="Z102" s="69" t="s">
        <v>1273</v>
      </c>
      <c r="AA102" s="69" t="s">
        <v>1859</v>
      </c>
      <c r="AB102" s="69"/>
      <c r="AC102" s="69"/>
      <c r="AD102" s="69"/>
      <c r="AE102" s="69"/>
      <c r="AF102" s="69"/>
      <c r="AG102" s="69"/>
      <c r="AH102" s="69" t="s">
        <v>1354</v>
      </c>
      <c r="AI102" s="69" t="s">
        <v>1859</v>
      </c>
      <c r="AJ102" s="69"/>
      <c r="AK102" s="81">
        <f>'charts data'!V111</f>
        <v>-0.422452325429511</v>
      </c>
      <c r="AL102" s="81">
        <f>'charts data'!W111</f>
        <v>-0.579626286514394</v>
      </c>
      <c r="AM102" s="81">
        <f>'charts data'!X111</f>
        <v>0.0581241376515838</v>
      </c>
      <c r="AN102" s="81">
        <f>'charts data'!Y111</f>
        <v>-0.680948372330929</v>
      </c>
      <c r="AO102" s="81">
        <f>'charts data'!Z111</f>
        <v>-0.286383277100214</v>
      </c>
      <c r="AP102" s="71">
        <f>'charts data'!AA111</f>
        <v>0.558446181645354</v>
      </c>
    </row>
    <row r="103" spans="1:42">
      <c r="A103" s="56"/>
      <c r="B103" s="56"/>
      <c r="C103" s="56"/>
      <c r="D103" s="56"/>
      <c r="E103" s="56"/>
      <c r="F103" s="56"/>
      <c r="G103" s="56"/>
      <c r="H103" s="56"/>
      <c r="I103" s="56"/>
      <c r="J103" s="56"/>
      <c r="K103" s="56"/>
      <c r="L103" s="56"/>
      <c r="M103" s="56"/>
      <c r="N103" s="56"/>
      <c r="O103" s="56"/>
      <c r="P103" s="56"/>
      <c r="Q103" s="56"/>
      <c r="R103" s="69"/>
      <c r="S103" s="69"/>
      <c r="T103" s="69"/>
      <c r="U103" s="71">
        <f t="shared" si="5"/>
        <v>11.4720603104862</v>
      </c>
      <c r="V103" s="69" t="s">
        <v>1355</v>
      </c>
      <c r="W103" s="71">
        <f t="shared" si="7"/>
        <v>10</v>
      </c>
      <c r="X103" s="69">
        <f t="shared" si="6"/>
        <v>1279309</v>
      </c>
      <c r="Y103" s="69" t="s">
        <v>1860</v>
      </c>
      <c r="Z103" s="69" t="s">
        <v>1273</v>
      </c>
      <c r="AA103" s="69" t="s">
        <v>1860</v>
      </c>
      <c r="AB103" s="69"/>
      <c r="AC103" s="69"/>
      <c r="AD103" s="69"/>
      <c r="AE103" s="69"/>
      <c r="AF103" s="69"/>
      <c r="AG103" s="69"/>
      <c r="AH103" s="69" t="s">
        <v>1355</v>
      </c>
      <c r="AI103" s="69" t="s">
        <v>1860</v>
      </c>
      <c r="AJ103" s="69"/>
      <c r="AK103" s="81">
        <f>'charts data'!V112</f>
        <v>12.7411915378683</v>
      </c>
      <c r="AL103" s="81">
        <f>'charts data'!W112</f>
        <v>12.9199775011183</v>
      </c>
      <c r="AM103" s="81">
        <f>'charts data'!X112</f>
        <v>13.1469374051454</v>
      </c>
      <c r="AN103" s="81">
        <f>'charts data'!Y112</f>
        <v>11.9699471040675</v>
      </c>
      <c r="AO103" s="81">
        <f>'charts data'!Z112</f>
        <v>11.4720603104862</v>
      </c>
      <c r="AP103" s="71">
        <f>'charts data'!AA112</f>
        <v>-5.20868997498405</v>
      </c>
    </row>
    <row r="104" spans="1:42">
      <c r="A104" s="56"/>
      <c r="B104" s="56"/>
      <c r="C104" s="56"/>
      <c r="D104" s="56"/>
      <c r="E104" s="56"/>
      <c r="F104" s="56"/>
      <c r="G104" s="56"/>
      <c r="H104" s="56"/>
      <c r="I104" s="56"/>
      <c r="J104" s="56"/>
      <c r="K104" s="56"/>
      <c r="L104" s="56"/>
      <c r="M104" s="56"/>
      <c r="N104" s="56"/>
      <c r="O104" s="56"/>
      <c r="P104" s="56"/>
      <c r="Q104" s="56"/>
      <c r="R104" s="69"/>
      <c r="S104" s="69"/>
      <c r="T104" s="69"/>
      <c r="U104" s="71">
        <f t="shared" si="5"/>
        <v>4.29792762078236</v>
      </c>
      <c r="V104" s="69" t="s">
        <v>1356</v>
      </c>
      <c r="W104" s="71">
        <f t="shared" si="7"/>
        <v>0</v>
      </c>
      <c r="X104" s="69">
        <f t="shared" si="6"/>
        <v>8912895</v>
      </c>
      <c r="Y104" s="69" t="s">
        <v>1861</v>
      </c>
      <c r="Z104" s="69" t="s">
        <v>1273</v>
      </c>
      <c r="AA104" s="69" t="s">
        <v>1861</v>
      </c>
      <c r="AB104" s="69"/>
      <c r="AC104" s="69"/>
      <c r="AD104" s="69"/>
      <c r="AE104" s="69"/>
      <c r="AF104" s="69"/>
      <c r="AG104" s="69"/>
      <c r="AH104" s="69" t="s">
        <v>1356</v>
      </c>
      <c r="AI104" s="69" t="s">
        <v>1861</v>
      </c>
      <c r="AJ104" s="69"/>
      <c r="AK104" s="81">
        <f>'charts data'!V113</f>
        <v>5.58824313543721</v>
      </c>
      <c r="AL104" s="81">
        <f>'charts data'!W113</f>
        <v>5.26488961145607</v>
      </c>
      <c r="AM104" s="81">
        <f>'charts data'!X113</f>
        <v>5.55991263831891</v>
      </c>
      <c r="AN104" s="81">
        <f>'charts data'!Y113</f>
        <v>4.53526410815124</v>
      </c>
      <c r="AO104" s="81">
        <f>'charts data'!Z113</f>
        <v>4.29792762078236</v>
      </c>
      <c r="AP104" s="71">
        <f>'charts data'!AA113</f>
        <v>-5.29563321801825</v>
      </c>
    </row>
    <row r="105" spans="1:42">
      <c r="A105" s="56"/>
      <c r="B105" s="56"/>
      <c r="C105" s="56"/>
      <c r="D105" s="56"/>
      <c r="E105" s="56"/>
      <c r="F105" s="56"/>
      <c r="G105" s="56"/>
      <c r="H105" s="56"/>
      <c r="I105" s="56"/>
      <c r="J105" s="56"/>
      <c r="K105" s="56"/>
      <c r="L105" s="56"/>
      <c r="M105" s="56"/>
      <c r="N105" s="56"/>
      <c r="O105" s="56"/>
      <c r="P105" s="56"/>
      <c r="Q105" s="56"/>
      <c r="R105" s="69"/>
      <c r="S105" s="69"/>
      <c r="T105" s="69"/>
      <c r="U105" s="71">
        <f t="shared" si="5"/>
        <v>11.6857859595843</v>
      </c>
      <c r="V105" s="69" t="s">
        <v>231</v>
      </c>
      <c r="W105" s="71">
        <f t="shared" si="7"/>
        <v>10</v>
      </c>
      <c r="X105" s="69">
        <f t="shared" si="6"/>
        <v>1279309</v>
      </c>
      <c r="Y105" s="69" t="s">
        <v>1862</v>
      </c>
      <c r="Z105" s="69" t="s">
        <v>1273</v>
      </c>
      <c r="AA105" s="69" t="s">
        <v>1863</v>
      </c>
      <c r="AB105" s="69"/>
      <c r="AC105" s="69"/>
      <c r="AD105" s="69"/>
      <c r="AE105" s="69"/>
      <c r="AF105" s="69"/>
      <c r="AG105" s="69"/>
      <c r="AH105" s="69" t="s">
        <v>231</v>
      </c>
      <c r="AI105" s="69" t="s">
        <v>1863</v>
      </c>
      <c r="AJ105" s="69"/>
      <c r="AK105" s="81">
        <f>'charts data'!V114</f>
        <v>12.4784532783133</v>
      </c>
      <c r="AL105" s="81">
        <f>'charts data'!W114</f>
        <v>12.2736424204022</v>
      </c>
      <c r="AM105" s="81">
        <f>'charts data'!X114</f>
        <v>12.7663967213065</v>
      </c>
      <c r="AN105" s="81">
        <f>'charts data'!Y114</f>
        <v>11.1548100230645</v>
      </c>
      <c r="AO105" s="81">
        <f>'charts data'!Z114</f>
        <v>11.6857859595843</v>
      </c>
      <c r="AP105" s="71">
        <f>'charts data'!AA114</f>
        <v>-3.25321623759723</v>
      </c>
    </row>
    <row r="106" spans="1:42">
      <c r="A106" s="56"/>
      <c r="B106" s="56"/>
      <c r="C106" s="56"/>
      <c r="D106" s="56"/>
      <c r="E106" s="56"/>
      <c r="F106" s="56"/>
      <c r="G106" s="56"/>
      <c r="H106" s="56"/>
      <c r="I106" s="56"/>
      <c r="J106" s="56"/>
      <c r="K106" s="56"/>
      <c r="L106" s="56"/>
      <c r="M106" s="56"/>
      <c r="N106" s="56"/>
      <c r="O106" s="56"/>
      <c r="P106" s="56"/>
      <c r="Q106" s="56"/>
      <c r="R106" s="69"/>
      <c r="S106" s="69"/>
      <c r="T106" s="69"/>
      <c r="U106" s="71">
        <f t="shared" si="5"/>
        <v>9.03845031809496</v>
      </c>
      <c r="V106" s="69" t="s">
        <v>1357</v>
      </c>
      <c r="W106" s="71">
        <f t="shared" si="7"/>
        <v>5</v>
      </c>
      <c r="X106" s="69">
        <f t="shared" si="6"/>
        <v>123456</v>
      </c>
      <c r="Y106" s="69" t="s">
        <v>1864</v>
      </c>
      <c r="Z106" s="69" t="s">
        <v>1273</v>
      </c>
      <c r="AA106" s="69" t="s">
        <v>1865</v>
      </c>
      <c r="AB106" s="69"/>
      <c r="AC106" s="69"/>
      <c r="AD106" s="69"/>
      <c r="AE106" s="69"/>
      <c r="AF106" s="69"/>
      <c r="AG106" s="69"/>
      <c r="AH106" s="69" t="s">
        <v>1357</v>
      </c>
      <c r="AI106" s="69" t="s">
        <v>1865</v>
      </c>
      <c r="AJ106" s="69"/>
      <c r="AK106" s="81">
        <f>'charts data'!V115</f>
        <v>10.3743119315435</v>
      </c>
      <c r="AL106" s="81">
        <f>'charts data'!W115</f>
        <v>10.2694167474797</v>
      </c>
      <c r="AM106" s="81">
        <f>'charts data'!X115</f>
        <v>10.2155551379587</v>
      </c>
      <c r="AN106" s="81">
        <f>'charts data'!Y115</f>
        <v>9.05615202487774</v>
      </c>
      <c r="AO106" s="81">
        <f>'charts data'!Z115</f>
        <v>9.03845031809496</v>
      </c>
      <c r="AP106" s="71">
        <f>'charts data'!AA115</f>
        <v>-5.48256070279495</v>
      </c>
    </row>
    <row r="107" spans="1:42">
      <c r="A107" s="56"/>
      <c r="B107" s="56"/>
      <c r="C107" s="56"/>
      <c r="D107" s="56"/>
      <c r="E107" s="56"/>
      <c r="F107" s="56"/>
      <c r="G107" s="56"/>
      <c r="H107" s="56"/>
      <c r="I107" s="56"/>
      <c r="J107" s="56"/>
      <c r="K107" s="56"/>
      <c r="L107" s="56"/>
      <c r="M107" s="56"/>
      <c r="N107" s="56"/>
      <c r="O107" s="56"/>
      <c r="P107" s="56"/>
      <c r="Q107" s="56"/>
      <c r="R107" s="69"/>
      <c r="S107" s="69"/>
      <c r="T107" s="69"/>
      <c r="U107" s="71">
        <f t="shared" si="5"/>
        <v>4.15323259096794</v>
      </c>
      <c r="V107" s="69" t="s">
        <v>235</v>
      </c>
      <c r="W107" s="71">
        <f t="shared" si="7"/>
        <v>0</v>
      </c>
      <c r="X107" s="69">
        <f t="shared" si="6"/>
        <v>8912895</v>
      </c>
      <c r="Y107" s="69" t="s">
        <v>1866</v>
      </c>
      <c r="Z107" s="69" t="s">
        <v>1274</v>
      </c>
      <c r="AA107" s="69" t="s">
        <v>1866</v>
      </c>
      <c r="AB107" s="69"/>
      <c r="AC107" s="69"/>
      <c r="AD107" s="69"/>
      <c r="AE107" s="69"/>
      <c r="AF107" s="69"/>
      <c r="AG107" s="69"/>
      <c r="AH107" s="69" t="s">
        <v>235</v>
      </c>
      <c r="AI107" s="69" t="s">
        <v>1866</v>
      </c>
      <c r="AJ107" s="69"/>
      <c r="AK107" s="81">
        <f>'charts data'!V116</f>
        <v>2.3334698768135</v>
      </c>
      <c r="AL107" s="81">
        <f>'charts data'!W116</f>
        <v>2.8866786022148</v>
      </c>
      <c r="AM107" s="81">
        <f>'charts data'!X116</f>
        <v>3.53902511421445</v>
      </c>
      <c r="AN107" s="81">
        <f>'charts data'!Y116</f>
        <v>4.46281575936242</v>
      </c>
      <c r="AO107" s="81">
        <f>'charts data'!Z116</f>
        <v>4.15323259096794</v>
      </c>
      <c r="AP107" s="71">
        <f>'charts data'!AA116</f>
        <v>7.4685577043264</v>
      </c>
    </row>
    <row r="108" spans="1:42">
      <c r="A108" s="56"/>
      <c r="B108" s="56"/>
      <c r="C108" s="56"/>
      <c r="D108" s="56"/>
      <c r="E108" s="56"/>
      <c r="F108" s="56"/>
      <c r="G108" s="56"/>
      <c r="H108" s="56"/>
      <c r="I108" s="56"/>
      <c r="J108" s="56"/>
      <c r="K108" s="56"/>
      <c r="L108" s="56"/>
      <c r="M108" s="56"/>
      <c r="N108" s="56"/>
      <c r="O108" s="56"/>
      <c r="P108" s="56"/>
      <c r="Q108" s="56"/>
      <c r="R108" s="69"/>
      <c r="S108" s="69"/>
      <c r="T108" s="69"/>
      <c r="U108" s="71">
        <f t="shared" si="5"/>
        <v>-0.159409164882672</v>
      </c>
      <c r="V108" s="69" t="s">
        <v>237</v>
      </c>
      <c r="W108" s="71">
        <f t="shared" si="7"/>
        <v>-5</v>
      </c>
      <c r="X108" s="69">
        <f t="shared" si="6"/>
        <v>52479</v>
      </c>
      <c r="Y108" s="69" t="s">
        <v>1867</v>
      </c>
      <c r="Z108" s="69" t="s">
        <v>1274</v>
      </c>
      <c r="AA108" s="69" t="s">
        <v>1868</v>
      </c>
      <c r="AB108" s="69"/>
      <c r="AC108" s="69"/>
      <c r="AD108" s="69"/>
      <c r="AE108" s="69"/>
      <c r="AF108" s="69"/>
      <c r="AG108" s="69"/>
      <c r="AH108" s="69" t="s">
        <v>237</v>
      </c>
      <c r="AI108" s="69" t="s">
        <v>1868</v>
      </c>
      <c r="AJ108" s="69"/>
      <c r="AK108" s="81">
        <f>'charts data'!V117</f>
        <v>-1.3500948678408</v>
      </c>
      <c r="AL108" s="81">
        <f>'charts data'!W117</f>
        <v>-2.04915886926614</v>
      </c>
      <c r="AM108" s="81">
        <f>'charts data'!X117</f>
        <v>-1.11787445160319</v>
      </c>
      <c r="AN108" s="81">
        <f>'charts data'!Y117</f>
        <v>0.234228286204735</v>
      </c>
      <c r="AO108" s="81">
        <f>'charts data'!Z117</f>
        <v>-0.159409164882672</v>
      </c>
      <c r="AP108" s="71">
        <f>'charts data'!AA117</f>
        <v>4.88673870010094</v>
      </c>
    </row>
    <row r="109" spans="1:42">
      <c r="A109" s="56"/>
      <c r="B109" s="56"/>
      <c r="C109" s="56"/>
      <c r="D109" s="56"/>
      <c r="E109" s="56"/>
      <c r="F109" s="56"/>
      <c r="G109" s="56"/>
      <c r="H109" s="56"/>
      <c r="I109" s="56"/>
      <c r="J109" s="56"/>
      <c r="K109" s="56"/>
      <c r="L109" s="56"/>
      <c r="M109" s="56"/>
      <c r="N109" s="56"/>
      <c r="O109" s="56"/>
      <c r="P109" s="56"/>
      <c r="Q109" s="56"/>
      <c r="R109" s="69"/>
      <c r="S109" s="69"/>
      <c r="T109" s="69"/>
      <c r="U109" s="71">
        <f t="shared" si="5"/>
        <v>-0.714383770993882</v>
      </c>
      <c r="V109" s="69" t="s">
        <v>1358</v>
      </c>
      <c r="W109" s="71">
        <f t="shared" si="7"/>
        <v>-5</v>
      </c>
      <c r="X109" s="69">
        <f t="shared" si="6"/>
        <v>52479</v>
      </c>
      <c r="Y109" s="69" t="s">
        <v>1869</v>
      </c>
      <c r="Z109" s="69" t="s">
        <v>1274</v>
      </c>
      <c r="AA109" s="69" t="s">
        <v>1869</v>
      </c>
      <c r="AB109" s="69"/>
      <c r="AC109" s="69"/>
      <c r="AD109" s="69"/>
      <c r="AE109" s="69"/>
      <c r="AF109" s="69"/>
      <c r="AG109" s="69"/>
      <c r="AH109" s="69" t="s">
        <v>1358</v>
      </c>
      <c r="AI109" s="69" t="s">
        <v>1869</v>
      </c>
      <c r="AJ109" s="69"/>
      <c r="AK109" s="81">
        <f>'charts data'!V118</f>
        <v>-3.20496524058885</v>
      </c>
      <c r="AL109" s="81">
        <f>'charts data'!W118</f>
        <v>-2.92540825735667</v>
      </c>
      <c r="AM109" s="81">
        <f>'charts data'!X118</f>
        <v>-2.19673583578696</v>
      </c>
      <c r="AN109" s="81">
        <f>'charts data'!Y118</f>
        <v>-0.0327529394329846</v>
      </c>
      <c r="AO109" s="81">
        <f>'charts data'!Z118</f>
        <v>-0.714383770993882</v>
      </c>
      <c r="AP109" s="71">
        <f>'charts data'!AA118</f>
        <v>10.2216905964244</v>
      </c>
    </row>
    <row r="110" spans="1:42">
      <c r="A110" s="56"/>
      <c r="B110" s="56"/>
      <c r="C110" s="56"/>
      <c r="D110" s="56"/>
      <c r="E110" s="56"/>
      <c r="F110" s="56"/>
      <c r="G110" s="56"/>
      <c r="H110" s="56"/>
      <c r="I110" s="56"/>
      <c r="J110" s="56"/>
      <c r="K110" s="56"/>
      <c r="L110" s="56"/>
      <c r="M110" s="56"/>
      <c r="N110" s="56"/>
      <c r="O110" s="56"/>
      <c r="P110" s="56"/>
      <c r="Q110" s="56"/>
      <c r="R110" s="69"/>
      <c r="S110" s="69"/>
      <c r="T110" s="69"/>
      <c r="U110" s="71">
        <f t="shared" si="5"/>
        <v>-5.23752298826777</v>
      </c>
      <c r="V110" s="69" t="s">
        <v>241</v>
      </c>
      <c r="W110" s="71">
        <f t="shared" si="7"/>
        <v>-10</v>
      </c>
      <c r="X110" s="69">
        <f t="shared" si="6"/>
        <v>26367</v>
      </c>
      <c r="Y110" s="69" t="s">
        <v>1870</v>
      </c>
      <c r="Z110" s="69" t="s">
        <v>1274</v>
      </c>
      <c r="AA110" s="69" t="s">
        <v>1870</v>
      </c>
      <c r="AB110" s="69"/>
      <c r="AC110" s="69"/>
      <c r="AD110" s="69"/>
      <c r="AE110" s="69"/>
      <c r="AF110" s="69"/>
      <c r="AG110" s="69"/>
      <c r="AH110" s="69" t="s">
        <v>241</v>
      </c>
      <c r="AI110" s="69" t="s">
        <v>1870</v>
      </c>
      <c r="AJ110" s="69"/>
      <c r="AK110" s="81">
        <f>'charts data'!V119</f>
        <v>-6.00315300617362</v>
      </c>
      <c r="AL110" s="81">
        <f>'charts data'!W119</f>
        <v>-5.78844936669003</v>
      </c>
      <c r="AM110" s="81">
        <f>'charts data'!X119</f>
        <v>-4.6711859382078</v>
      </c>
      <c r="AN110" s="81">
        <f>'charts data'!Y119</f>
        <v>-4.76536728039505</v>
      </c>
      <c r="AO110" s="81">
        <f>'charts data'!Z119</f>
        <v>-5.23752298826777</v>
      </c>
      <c r="AP110" s="71">
        <f>'charts data'!AA119</f>
        <v>3.14225141795546</v>
      </c>
    </row>
    <row r="111" spans="1:42">
      <c r="A111" s="56"/>
      <c r="B111" s="56"/>
      <c r="C111" s="56"/>
      <c r="D111" s="56"/>
      <c r="E111" s="56"/>
      <c r="F111" s="56"/>
      <c r="G111" s="56"/>
      <c r="H111" s="56"/>
      <c r="I111" s="56"/>
      <c r="J111" s="56"/>
      <c r="K111" s="56"/>
      <c r="L111" s="56"/>
      <c r="M111" s="56"/>
      <c r="N111" s="56"/>
      <c r="O111" s="56"/>
      <c r="P111" s="56"/>
      <c r="Q111" s="56"/>
      <c r="R111" s="69"/>
      <c r="S111" s="69"/>
      <c r="T111" s="69"/>
      <c r="U111" s="71">
        <f t="shared" si="5"/>
        <v>3.60666047307276</v>
      </c>
      <c r="V111" s="69" t="s">
        <v>1359</v>
      </c>
      <c r="W111" s="71">
        <f t="shared" si="7"/>
        <v>0</v>
      </c>
      <c r="X111" s="69">
        <f t="shared" si="6"/>
        <v>8912895</v>
      </c>
      <c r="Y111" s="69" t="s">
        <v>1871</v>
      </c>
      <c r="Z111" s="69" t="s">
        <v>1274</v>
      </c>
      <c r="AA111" s="69" t="s">
        <v>1871</v>
      </c>
      <c r="AB111" s="69"/>
      <c r="AC111" s="69"/>
      <c r="AD111" s="69"/>
      <c r="AE111" s="69"/>
      <c r="AF111" s="69"/>
      <c r="AG111" s="69"/>
      <c r="AH111" s="69" t="s">
        <v>1359</v>
      </c>
      <c r="AI111" s="69" t="s">
        <v>1871</v>
      </c>
      <c r="AJ111" s="69"/>
      <c r="AK111" s="81">
        <f>'charts data'!V120</f>
        <v>2.27542355851096</v>
      </c>
      <c r="AL111" s="81">
        <f>'charts data'!W120</f>
        <v>2.48315134620766</v>
      </c>
      <c r="AM111" s="81">
        <f>'charts data'!X120</f>
        <v>3.22674517254737</v>
      </c>
      <c r="AN111" s="81">
        <f>'charts data'!Y120</f>
        <v>4.18649284311996</v>
      </c>
      <c r="AO111" s="81">
        <f>'charts data'!Z120</f>
        <v>3.60666047307276</v>
      </c>
      <c r="AP111" s="71">
        <f>'charts data'!AA120</f>
        <v>5.4635802993436</v>
      </c>
    </row>
    <row r="112" spans="1:42">
      <c r="A112" s="56"/>
      <c r="B112" s="56"/>
      <c r="C112" s="56"/>
      <c r="D112" s="56"/>
      <c r="E112" s="56"/>
      <c r="F112" s="56"/>
      <c r="G112" s="56"/>
      <c r="H112" s="56"/>
      <c r="I112" s="56"/>
      <c r="J112" s="56"/>
      <c r="K112" s="56"/>
      <c r="L112" s="56"/>
      <c r="M112" s="56"/>
      <c r="N112" s="56"/>
      <c r="O112" s="56"/>
      <c r="P112" s="56"/>
      <c r="Q112" s="56"/>
      <c r="R112" s="69"/>
      <c r="S112" s="69"/>
      <c r="T112" s="69"/>
      <c r="U112" s="71">
        <f t="shared" si="5"/>
        <v>8.93858985654395</v>
      </c>
      <c r="V112" s="69" t="s">
        <v>1360</v>
      </c>
      <c r="W112" s="71">
        <f t="shared" si="7"/>
        <v>5</v>
      </c>
      <c r="X112" s="69">
        <f t="shared" si="6"/>
        <v>123456</v>
      </c>
      <c r="Y112" s="69" t="s">
        <v>1872</v>
      </c>
      <c r="Z112" s="69" t="s">
        <v>1274</v>
      </c>
      <c r="AA112" s="69" t="s">
        <v>1872</v>
      </c>
      <c r="AB112" s="69"/>
      <c r="AC112" s="69"/>
      <c r="AD112" s="69"/>
      <c r="AE112" s="69"/>
      <c r="AF112" s="69"/>
      <c r="AG112" s="69"/>
      <c r="AH112" s="69" t="s">
        <v>1360</v>
      </c>
      <c r="AI112" s="69" t="s">
        <v>1872</v>
      </c>
      <c r="AJ112" s="69"/>
      <c r="AK112" s="81">
        <f>'charts data'!V121</f>
        <v>6.92285460740759</v>
      </c>
      <c r="AL112" s="81">
        <f>'charts data'!W121</f>
        <v>7.63272547573771</v>
      </c>
      <c r="AM112" s="81">
        <f>'charts data'!X121</f>
        <v>7.1953465941804</v>
      </c>
      <c r="AN112" s="81">
        <f>'charts data'!Y121</f>
        <v>9.08916704820771</v>
      </c>
      <c r="AO112" s="81">
        <f>'charts data'!Z121</f>
        <v>8.93858985654395</v>
      </c>
      <c r="AP112" s="71">
        <f>'charts data'!AA121</f>
        <v>8.27285607498275</v>
      </c>
    </row>
    <row r="113" spans="1:42">
      <c r="A113" s="56"/>
      <c r="B113" s="56"/>
      <c r="C113" s="56"/>
      <c r="D113" s="56"/>
      <c r="E113" s="56"/>
      <c r="F113" s="56"/>
      <c r="G113" s="56"/>
      <c r="H113" s="56"/>
      <c r="I113" s="56"/>
      <c r="J113" s="56"/>
      <c r="K113" s="56"/>
      <c r="L113" s="56"/>
      <c r="M113" s="56"/>
      <c r="N113" s="56"/>
      <c r="O113" s="56"/>
      <c r="P113" s="56"/>
      <c r="Q113" s="56"/>
      <c r="R113" s="69"/>
      <c r="S113" s="69"/>
      <c r="T113" s="69"/>
      <c r="U113" s="71">
        <f t="shared" si="5"/>
        <v>-3.65700918743361</v>
      </c>
      <c r="V113" s="69" t="s">
        <v>1361</v>
      </c>
      <c r="W113" s="71">
        <f t="shared" si="7"/>
        <v>-5</v>
      </c>
      <c r="X113" s="69">
        <f t="shared" si="6"/>
        <v>52479</v>
      </c>
      <c r="Y113" s="69" t="s">
        <v>1873</v>
      </c>
      <c r="Z113" s="69" t="s">
        <v>1274</v>
      </c>
      <c r="AA113" s="69" t="s">
        <v>1873</v>
      </c>
      <c r="AB113" s="69"/>
      <c r="AC113" s="69"/>
      <c r="AD113" s="69"/>
      <c r="AE113" s="69"/>
      <c r="AF113" s="69"/>
      <c r="AG113" s="69"/>
      <c r="AH113" s="69" t="s">
        <v>1361</v>
      </c>
      <c r="AI113" s="69" t="s">
        <v>1873</v>
      </c>
      <c r="AJ113" s="69"/>
      <c r="AK113" s="81">
        <f>'charts data'!V122</f>
        <v>-4.40454449509896</v>
      </c>
      <c r="AL113" s="81">
        <f>'charts data'!W122</f>
        <v>-3.80317393050908</v>
      </c>
      <c r="AM113" s="81">
        <f>'charts data'!X122</f>
        <v>-4.16064639886261</v>
      </c>
      <c r="AN113" s="81">
        <f>'charts data'!Y122</f>
        <v>-2.97946402655247</v>
      </c>
      <c r="AO113" s="81">
        <f>'charts data'!Z122</f>
        <v>-3.65700918743361</v>
      </c>
      <c r="AP113" s="71">
        <f>'charts data'!AA122</f>
        <v>3.06798822609914</v>
      </c>
    </row>
    <row r="114" spans="1:42">
      <c r="A114" s="56"/>
      <c r="B114" s="56"/>
      <c r="C114" s="56"/>
      <c r="D114" s="56"/>
      <c r="E114" s="56"/>
      <c r="F114" s="56"/>
      <c r="G114" s="56"/>
      <c r="H114" s="56"/>
      <c r="I114" s="56"/>
      <c r="J114" s="56"/>
      <c r="K114" s="56"/>
      <c r="L114" s="56"/>
      <c r="M114" s="56"/>
      <c r="N114" s="56"/>
      <c r="O114" s="56"/>
      <c r="P114" s="56"/>
      <c r="Q114" s="56"/>
      <c r="R114" s="69"/>
      <c r="S114" s="69"/>
      <c r="T114" s="69"/>
      <c r="U114" s="71">
        <f t="shared" si="5"/>
        <v>9.23423230700602</v>
      </c>
      <c r="V114" s="69" t="s">
        <v>1362</v>
      </c>
      <c r="W114" s="71">
        <f t="shared" si="7"/>
        <v>5</v>
      </c>
      <c r="X114" s="69">
        <f t="shared" si="6"/>
        <v>123456</v>
      </c>
      <c r="Y114" s="69" t="s">
        <v>1874</v>
      </c>
      <c r="Z114" s="69" t="s">
        <v>1274</v>
      </c>
      <c r="AA114" s="69" t="s">
        <v>1874</v>
      </c>
      <c r="AB114" s="69"/>
      <c r="AC114" s="69"/>
      <c r="AD114" s="69"/>
      <c r="AE114" s="69"/>
      <c r="AF114" s="69"/>
      <c r="AG114" s="69"/>
      <c r="AH114" s="69" t="s">
        <v>1362</v>
      </c>
      <c r="AI114" s="69" t="s">
        <v>1874</v>
      </c>
      <c r="AJ114" s="69"/>
      <c r="AK114" s="81">
        <f>'charts data'!V123</f>
        <v>7.46815469824173</v>
      </c>
      <c r="AL114" s="81">
        <f>'charts data'!W123</f>
        <v>7.45104884038202</v>
      </c>
      <c r="AM114" s="81">
        <f>'charts data'!X123</f>
        <v>7.31971558458775</v>
      </c>
      <c r="AN114" s="81">
        <f>'charts data'!Y123</f>
        <v>9.85394592228396</v>
      </c>
      <c r="AO114" s="81">
        <f>'charts data'!Z123</f>
        <v>9.23423230700602</v>
      </c>
      <c r="AP114" s="71">
        <f>'charts data'!AA123</f>
        <v>7.24822661151386</v>
      </c>
    </row>
    <row r="115" spans="1:42">
      <c r="A115" s="56"/>
      <c r="B115" s="56"/>
      <c r="C115" s="56"/>
      <c r="D115" s="56"/>
      <c r="E115" s="56"/>
      <c r="F115" s="56"/>
      <c r="G115" s="56"/>
      <c r="H115" s="56"/>
      <c r="I115" s="56"/>
      <c r="J115" s="56"/>
      <c r="K115" s="56"/>
      <c r="L115" s="56"/>
      <c r="M115" s="56"/>
      <c r="N115" s="56"/>
      <c r="O115" s="56"/>
      <c r="P115" s="56"/>
      <c r="Q115" s="56"/>
      <c r="R115" s="69"/>
      <c r="S115" s="69"/>
      <c r="T115" s="69"/>
      <c r="U115" s="71">
        <f t="shared" si="5"/>
        <v>-5.43086644161374</v>
      </c>
      <c r="V115" s="69" t="s">
        <v>251</v>
      </c>
      <c r="W115" s="71">
        <f t="shared" si="7"/>
        <v>-10</v>
      </c>
      <c r="X115" s="69">
        <f t="shared" si="6"/>
        <v>26367</v>
      </c>
      <c r="Y115" s="69" t="s">
        <v>1875</v>
      </c>
      <c r="Z115" s="69" t="s">
        <v>1274</v>
      </c>
      <c r="AA115" s="69" t="s">
        <v>1875</v>
      </c>
      <c r="AB115" s="69"/>
      <c r="AC115" s="69"/>
      <c r="AD115" s="69"/>
      <c r="AE115" s="69"/>
      <c r="AF115" s="69"/>
      <c r="AG115" s="69"/>
      <c r="AH115" s="69" t="s">
        <v>251</v>
      </c>
      <c r="AI115" s="69" t="s">
        <v>1875</v>
      </c>
      <c r="AJ115" s="69"/>
      <c r="AK115" s="81">
        <f>'charts data'!V124</f>
        <v>-5.36834182660501</v>
      </c>
      <c r="AL115" s="81">
        <f>'charts data'!W124</f>
        <v>-5.94017104705209</v>
      </c>
      <c r="AM115" s="81">
        <f>'charts data'!X124</f>
        <v>-5.33816878771878</v>
      </c>
      <c r="AN115" s="81">
        <f>'charts data'!Y124</f>
        <v>-5.64255137727183</v>
      </c>
      <c r="AO115" s="81">
        <f>'charts data'!Z124</f>
        <v>-5.43086644161374</v>
      </c>
      <c r="AP115" s="71">
        <f>'charts data'!AA124</f>
        <v>-0.256609662073687</v>
      </c>
    </row>
    <row r="116" spans="1:42">
      <c r="A116" s="56"/>
      <c r="B116" s="56"/>
      <c r="C116" s="56"/>
      <c r="D116" s="56"/>
      <c r="E116" s="56"/>
      <c r="F116" s="56"/>
      <c r="G116" s="56"/>
      <c r="H116" s="56"/>
      <c r="I116" s="56"/>
      <c r="J116" s="56"/>
      <c r="K116" s="56"/>
      <c r="L116" s="56"/>
      <c r="M116" s="56"/>
      <c r="N116" s="56"/>
      <c r="O116" s="56"/>
      <c r="P116" s="56"/>
      <c r="Q116" s="56"/>
      <c r="R116" s="69"/>
      <c r="S116" s="69"/>
      <c r="T116" s="69"/>
      <c r="U116" s="71">
        <f t="shared" si="5"/>
        <v>0.448119735561109</v>
      </c>
      <c r="V116" s="69" t="s">
        <v>253</v>
      </c>
      <c r="W116" s="71">
        <f t="shared" si="7"/>
        <v>0</v>
      </c>
      <c r="X116" s="69">
        <f t="shared" si="6"/>
        <v>8912895</v>
      </c>
      <c r="Y116" s="69" t="s">
        <v>1876</v>
      </c>
      <c r="Z116" s="69" t="s">
        <v>1274</v>
      </c>
      <c r="AA116" s="69" t="s">
        <v>1876</v>
      </c>
      <c r="AB116" s="69"/>
      <c r="AC116" s="69"/>
      <c r="AD116" s="69"/>
      <c r="AE116" s="69"/>
      <c r="AF116" s="69"/>
      <c r="AG116" s="69"/>
      <c r="AH116" s="69" t="s">
        <v>253</v>
      </c>
      <c r="AI116" s="69" t="s">
        <v>1876</v>
      </c>
      <c r="AJ116" s="69"/>
      <c r="AK116" s="81">
        <f>'charts data'!V125</f>
        <v>0.650127711475611</v>
      </c>
      <c r="AL116" s="81">
        <f>'charts data'!W125</f>
        <v>-0.173405803666345</v>
      </c>
      <c r="AM116" s="81">
        <f>'charts data'!X125</f>
        <v>0.757441440879044</v>
      </c>
      <c r="AN116" s="81">
        <f>'charts data'!Y125</f>
        <v>0.902603271949086</v>
      </c>
      <c r="AO116" s="81">
        <f>'charts data'!Z125</f>
        <v>0.448119735561109</v>
      </c>
      <c r="AP116" s="71">
        <f>'charts data'!AA125</f>
        <v>-0.82906865445513</v>
      </c>
    </row>
    <row r="117" spans="1:42">
      <c r="A117" s="56"/>
      <c r="B117" s="56"/>
      <c r="C117" s="56"/>
      <c r="D117" s="56"/>
      <c r="E117" s="56"/>
      <c r="F117" s="56"/>
      <c r="G117" s="56"/>
      <c r="H117" s="56"/>
      <c r="I117" s="56"/>
      <c r="J117" s="56"/>
      <c r="K117" s="56"/>
      <c r="L117" s="56"/>
      <c r="M117" s="56"/>
      <c r="N117" s="56"/>
      <c r="O117" s="56"/>
      <c r="P117" s="56"/>
      <c r="Q117" s="56"/>
      <c r="R117" s="69"/>
      <c r="S117" s="69"/>
      <c r="T117" s="69"/>
      <c r="U117" s="71">
        <f t="shared" si="5"/>
        <v>-2.11760764841051</v>
      </c>
      <c r="V117" s="69" t="s">
        <v>1363</v>
      </c>
      <c r="W117" s="71">
        <f t="shared" si="7"/>
        <v>-5</v>
      </c>
      <c r="X117" s="69">
        <f t="shared" si="6"/>
        <v>52479</v>
      </c>
      <c r="Y117" s="69" t="s">
        <v>1877</v>
      </c>
      <c r="Z117" s="69" t="s">
        <v>1274</v>
      </c>
      <c r="AA117" s="69" t="s">
        <v>1878</v>
      </c>
      <c r="AB117" s="69"/>
      <c r="AC117" s="69"/>
      <c r="AD117" s="69"/>
      <c r="AE117" s="69"/>
      <c r="AF117" s="69"/>
      <c r="AG117" s="69"/>
      <c r="AH117" s="69" t="s">
        <v>1363</v>
      </c>
      <c r="AI117" s="69" t="s">
        <v>1878</v>
      </c>
      <c r="AJ117" s="69"/>
      <c r="AK117" s="81">
        <f>'charts data'!V126</f>
        <v>-4.76833542562025</v>
      </c>
      <c r="AL117" s="81">
        <f>'charts data'!W126</f>
        <v>-2.53445338269717</v>
      </c>
      <c r="AM117" s="81">
        <f>'charts data'!X126</f>
        <v>-3.34304222132948</v>
      </c>
      <c r="AN117" s="81">
        <f>'charts data'!Y126</f>
        <v>-1.82737164465202</v>
      </c>
      <c r="AO117" s="81">
        <f>'charts data'!Z126</f>
        <v>-2.11760764841051</v>
      </c>
      <c r="AP117" s="71">
        <f>'charts data'!AA126</f>
        <v>10.8789531781074</v>
      </c>
    </row>
    <row r="118" spans="1:42">
      <c r="A118" s="56"/>
      <c r="B118" s="56"/>
      <c r="C118" s="56"/>
      <c r="D118" s="56"/>
      <c r="E118" s="56"/>
      <c r="F118" s="56"/>
      <c r="G118" s="56"/>
      <c r="H118" s="56"/>
      <c r="I118" s="56"/>
      <c r="J118" s="56"/>
      <c r="K118" s="56"/>
      <c r="L118" s="56"/>
      <c r="M118" s="56"/>
      <c r="N118" s="56"/>
      <c r="O118" s="56"/>
      <c r="P118" s="56"/>
      <c r="Q118" s="56"/>
      <c r="R118" s="69"/>
      <c r="S118" s="69"/>
      <c r="T118" s="69"/>
      <c r="U118" s="71">
        <f t="shared" si="5"/>
        <v>-6.12842850437509</v>
      </c>
      <c r="V118" s="69" t="s">
        <v>1364</v>
      </c>
      <c r="W118" s="71">
        <f t="shared" si="7"/>
        <v>-10</v>
      </c>
      <c r="X118" s="69">
        <f t="shared" si="6"/>
        <v>26367</v>
      </c>
      <c r="Y118" s="69" t="s">
        <v>1879</v>
      </c>
      <c r="Z118" s="69" t="s">
        <v>1274</v>
      </c>
      <c r="AA118" s="69" t="s">
        <v>1880</v>
      </c>
      <c r="AB118" s="69"/>
      <c r="AC118" s="69"/>
      <c r="AD118" s="69"/>
      <c r="AE118" s="69"/>
      <c r="AF118" s="69"/>
      <c r="AG118" s="69"/>
      <c r="AH118" s="69" t="s">
        <v>1364</v>
      </c>
      <c r="AI118" s="69" t="s">
        <v>1880</v>
      </c>
      <c r="AJ118" s="69"/>
      <c r="AK118" s="81">
        <f>'charts data'!V127</f>
        <v>-7.47082389207975</v>
      </c>
      <c r="AL118" s="81">
        <f>'charts data'!W127</f>
        <v>-5.68862537261225</v>
      </c>
      <c r="AM118" s="81">
        <f>'charts data'!X127</f>
        <v>-5.65829857429635</v>
      </c>
      <c r="AN118" s="81">
        <f>'charts data'!Y127</f>
        <v>-5.38889918096827</v>
      </c>
      <c r="AO118" s="81">
        <f>'charts data'!Z127</f>
        <v>-6.12842850437509</v>
      </c>
      <c r="AP118" s="71">
        <f>'charts data'!AA127</f>
        <v>5.50937621543279</v>
      </c>
    </row>
    <row r="119" spans="1:42">
      <c r="A119" s="56"/>
      <c r="B119" s="56"/>
      <c r="C119" s="56"/>
      <c r="D119" s="56"/>
      <c r="E119" s="56"/>
      <c r="F119" s="56"/>
      <c r="G119" s="56"/>
      <c r="H119" s="56"/>
      <c r="I119" s="56"/>
      <c r="J119" s="56"/>
      <c r="K119" s="56"/>
      <c r="L119" s="56"/>
      <c r="M119" s="56"/>
      <c r="N119" s="56"/>
      <c r="O119" s="56"/>
      <c r="P119" s="56"/>
      <c r="Q119" s="56"/>
      <c r="R119" s="69"/>
      <c r="S119" s="69"/>
      <c r="T119" s="69"/>
      <c r="U119" s="71">
        <f t="shared" si="5"/>
        <v>-11.3365096121666</v>
      </c>
      <c r="V119" s="69" t="s">
        <v>167</v>
      </c>
      <c r="W119" s="71">
        <f t="shared" si="7"/>
        <v>-16.1753938807672</v>
      </c>
      <c r="X119" s="69">
        <f t="shared" si="6"/>
        <v>6789</v>
      </c>
      <c r="Y119" s="69" t="s">
        <v>1881</v>
      </c>
      <c r="Z119" s="69" t="s">
        <v>1274</v>
      </c>
      <c r="AA119" s="69" t="s">
        <v>1881</v>
      </c>
      <c r="AB119" s="69"/>
      <c r="AC119" s="69"/>
      <c r="AD119" s="69"/>
      <c r="AE119" s="69"/>
      <c r="AF119" s="69"/>
      <c r="AG119" s="69"/>
      <c r="AH119" s="69" t="s">
        <v>167</v>
      </c>
      <c r="AI119" s="69" t="s">
        <v>1881</v>
      </c>
      <c r="AJ119" s="69"/>
      <c r="AK119" s="81">
        <f>'charts data'!V128</f>
        <v>-10.8837967302654</v>
      </c>
      <c r="AL119" s="81">
        <f>'charts data'!W128</f>
        <v>-10.9230919863736</v>
      </c>
      <c r="AM119" s="81">
        <f>'charts data'!X128</f>
        <v>-11.4875139878962</v>
      </c>
      <c r="AN119" s="81">
        <f>'charts data'!Y128</f>
        <v>-10.0356048666324</v>
      </c>
      <c r="AO119" s="81">
        <f>'charts data'!Z128</f>
        <v>-11.3365096121666</v>
      </c>
      <c r="AP119" s="71">
        <f>'charts data'!AA128</f>
        <v>-1.85799624075821</v>
      </c>
    </row>
    <row r="120" spans="1:42">
      <c r="A120" s="56"/>
      <c r="B120" s="56"/>
      <c r="C120" s="56"/>
      <c r="D120" s="56"/>
      <c r="E120" s="56"/>
      <c r="F120" s="56"/>
      <c r="G120" s="56"/>
      <c r="H120" s="56"/>
      <c r="I120" s="56"/>
      <c r="J120" s="56"/>
      <c r="K120" s="56"/>
      <c r="L120" s="56"/>
      <c r="M120" s="56"/>
      <c r="N120" s="56"/>
      <c r="O120" s="56"/>
      <c r="P120" s="56"/>
      <c r="Q120" s="56"/>
      <c r="R120" s="69"/>
      <c r="S120" s="69"/>
      <c r="T120" s="69"/>
      <c r="U120" s="71">
        <f t="shared" si="5"/>
        <v>-5.32277497159117</v>
      </c>
      <c r="V120" s="69" t="s">
        <v>1365</v>
      </c>
      <c r="W120" s="71">
        <f t="shared" si="7"/>
        <v>-10</v>
      </c>
      <c r="X120" s="69">
        <f t="shared" si="6"/>
        <v>26367</v>
      </c>
      <c r="Y120" s="69" t="s">
        <v>1882</v>
      </c>
      <c r="Z120" s="69" t="s">
        <v>1274</v>
      </c>
      <c r="AA120" s="69" t="s">
        <v>1882</v>
      </c>
      <c r="AB120" s="69"/>
      <c r="AC120" s="69"/>
      <c r="AD120" s="69"/>
      <c r="AE120" s="69"/>
      <c r="AF120" s="69"/>
      <c r="AG120" s="69"/>
      <c r="AH120" s="69" t="s">
        <v>1365</v>
      </c>
      <c r="AI120" s="69" t="s">
        <v>1882</v>
      </c>
      <c r="AJ120" s="69"/>
      <c r="AK120" s="81">
        <f>'charts data'!V129</f>
        <v>-7.70580781945019</v>
      </c>
      <c r="AL120" s="81">
        <f>'charts data'!W129</f>
        <v>-8.65596731925796</v>
      </c>
      <c r="AM120" s="81">
        <f>'charts data'!X129</f>
        <v>-7.2344912983138</v>
      </c>
      <c r="AN120" s="81">
        <f>'charts data'!Y129</f>
        <v>-5.09666174127612</v>
      </c>
      <c r="AO120" s="81">
        <f>'charts data'!Z129</f>
        <v>-5.32277497159117</v>
      </c>
      <c r="AP120" s="71">
        <f>'charts data'!AA129</f>
        <v>9.78029618757754</v>
      </c>
    </row>
    <row r="121" spans="1:42">
      <c r="A121" s="56"/>
      <c r="B121" s="56"/>
      <c r="C121" s="56"/>
      <c r="D121" s="56"/>
      <c r="E121" s="56"/>
      <c r="F121" s="56"/>
      <c r="G121" s="56"/>
      <c r="H121" s="56"/>
      <c r="I121" s="56"/>
      <c r="J121" s="56"/>
      <c r="K121" s="56"/>
      <c r="L121" s="56"/>
      <c r="M121" s="56"/>
      <c r="N121" s="56"/>
      <c r="O121" s="56"/>
      <c r="P121" s="56"/>
      <c r="Q121" s="56"/>
      <c r="R121" s="69"/>
      <c r="S121" s="69"/>
      <c r="T121" s="69"/>
      <c r="U121" s="71">
        <f t="shared" si="5"/>
        <v>-4.95964603349535</v>
      </c>
      <c r="V121" s="69" t="s">
        <v>1367</v>
      </c>
      <c r="W121" s="71">
        <f t="shared" si="7"/>
        <v>-5</v>
      </c>
      <c r="X121" s="69">
        <f t="shared" si="6"/>
        <v>52479</v>
      </c>
      <c r="Y121" s="69" t="s">
        <v>1883</v>
      </c>
      <c r="Z121" s="69" t="s">
        <v>1274</v>
      </c>
      <c r="AA121" s="69" t="s">
        <v>1884</v>
      </c>
      <c r="AB121" s="69"/>
      <c r="AC121" s="69"/>
      <c r="AD121" s="69"/>
      <c r="AE121" s="69"/>
      <c r="AF121" s="69"/>
      <c r="AG121" s="69"/>
      <c r="AH121" s="69" t="s">
        <v>1367</v>
      </c>
      <c r="AI121" s="69" t="s">
        <v>1884</v>
      </c>
      <c r="AJ121" s="69"/>
      <c r="AK121" s="81">
        <f>'charts data'!V130</f>
        <v>-5.92057991890153</v>
      </c>
      <c r="AL121" s="81">
        <f>'charts data'!W130</f>
        <v>-6.0157746180111</v>
      </c>
      <c r="AM121" s="81">
        <f>'charts data'!X130</f>
        <v>-4.41451878765777</v>
      </c>
      <c r="AN121" s="81">
        <f>'charts data'!Y130</f>
        <v>-5.04446743632436</v>
      </c>
      <c r="AO121" s="81">
        <f>'charts data'!Z130</f>
        <v>-4.95964603349535</v>
      </c>
      <c r="AP121" s="71">
        <f>'charts data'!AA130</f>
        <v>3.94380548484497</v>
      </c>
    </row>
    <row r="122" spans="1:42">
      <c r="A122" s="56"/>
      <c r="B122" s="56"/>
      <c r="C122" s="56"/>
      <c r="D122" s="56"/>
      <c r="E122" s="56"/>
      <c r="F122" s="56"/>
      <c r="G122" s="56"/>
      <c r="H122" s="56"/>
      <c r="I122" s="56"/>
      <c r="J122" s="56"/>
      <c r="K122" s="56"/>
      <c r="L122" s="56"/>
      <c r="M122" s="56"/>
      <c r="N122" s="56"/>
      <c r="O122" s="56"/>
      <c r="P122" s="56"/>
      <c r="Q122" s="56"/>
      <c r="R122" s="69"/>
      <c r="S122" s="69"/>
      <c r="T122" s="69"/>
      <c r="U122" s="71">
        <f t="shared" si="5"/>
        <v>1.4758683210337</v>
      </c>
      <c r="V122" s="69" t="s">
        <v>1369</v>
      </c>
      <c r="W122" s="71">
        <f t="shared" si="7"/>
        <v>0</v>
      </c>
      <c r="X122" s="69">
        <f t="shared" si="6"/>
        <v>8912895</v>
      </c>
      <c r="Y122" s="69" t="s">
        <v>1885</v>
      </c>
      <c r="Z122" s="69" t="s">
        <v>1274</v>
      </c>
      <c r="AA122" s="69" t="s">
        <v>1885</v>
      </c>
      <c r="AB122" s="69"/>
      <c r="AC122" s="69"/>
      <c r="AD122" s="69"/>
      <c r="AE122" s="69"/>
      <c r="AF122" s="69"/>
      <c r="AG122" s="69"/>
      <c r="AH122" s="69" t="s">
        <v>1369</v>
      </c>
      <c r="AI122" s="69" t="s">
        <v>1885</v>
      </c>
      <c r="AJ122" s="69"/>
      <c r="AK122" s="81">
        <f>'charts data'!V131</f>
        <v>0.155347355764787</v>
      </c>
      <c r="AL122" s="81">
        <f>'charts data'!W131</f>
        <v>0.260333639824976</v>
      </c>
      <c r="AM122" s="81">
        <f>'charts data'!X131</f>
        <v>0.933859154352621</v>
      </c>
      <c r="AN122" s="81">
        <f>'charts data'!Y131</f>
        <v>0.392793562136717</v>
      </c>
      <c r="AO122" s="81">
        <f>'charts data'!Z131</f>
        <v>1.4758683210337</v>
      </c>
      <c r="AP122" s="71">
        <f>'charts data'!AA131</f>
        <v>5.41960056229985</v>
      </c>
    </row>
    <row r="123" spans="1:42">
      <c r="A123" s="56"/>
      <c r="B123" s="56"/>
      <c r="C123" s="56"/>
      <c r="D123" s="56"/>
      <c r="E123" s="56"/>
      <c r="F123" s="56"/>
      <c r="G123" s="56"/>
      <c r="H123" s="56"/>
      <c r="I123" s="56"/>
      <c r="J123" s="56"/>
      <c r="K123" s="56"/>
      <c r="L123" s="56"/>
      <c r="M123" s="56"/>
      <c r="N123" s="56"/>
      <c r="O123" s="56"/>
      <c r="P123" s="56"/>
      <c r="Q123" s="56"/>
      <c r="R123" s="69"/>
      <c r="S123" s="69"/>
      <c r="T123" s="69"/>
      <c r="U123" s="71">
        <f t="shared" si="5"/>
        <v>4.65613074806827</v>
      </c>
      <c r="V123" s="69" t="s">
        <v>1370</v>
      </c>
      <c r="W123" s="71">
        <f t="shared" si="7"/>
        <v>0</v>
      </c>
      <c r="X123" s="69">
        <f t="shared" si="6"/>
        <v>8912895</v>
      </c>
      <c r="Y123" s="69" t="s">
        <v>1886</v>
      </c>
      <c r="Z123" s="69" t="s">
        <v>1274</v>
      </c>
      <c r="AA123" s="69" t="s">
        <v>1887</v>
      </c>
      <c r="AB123" s="69"/>
      <c r="AC123" s="69"/>
      <c r="AD123" s="69"/>
      <c r="AE123" s="69"/>
      <c r="AF123" s="69"/>
      <c r="AG123" s="69"/>
      <c r="AH123" s="69" t="s">
        <v>1370</v>
      </c>
      <c r="AI123" s="69" t="s">
        <v>1887</v>
      </c>
      <c r="AJ123" s="69"/>
      <c r="AK123" s="81">
        <f>'charts data'!V132</f>
        <v>3.87552738366289</v>
      </c>
      <c r="AL123" s="81">
        <f>'charts data'!W132</f>
        <v>4.13050517810463</v>
      </c>
      <c r="AM123" s="81">
        <f>'charts data'!X132</f>
        <v>3.9653401298117</v>
      </c>
      <c r="AN123" s="81">
        <f>'charts data'!Y132</f>
        <v>4.60656105784346</v>
      </c>
      <c r="AO123" s="81">
        <f>'charts data'!Z132</f>
        <v>4.65613074806827</v>
      </c>
      <c r="AP123" s="71">
        <f>'charts data'!AA132</f>
        <v>3.20370410158767</v>
      </c>
    </row>
    <row r="124" spans="1:42">
      <c r="A124" s="56"/>
      <c r="B124" s="56"/>
      <c r="C124" s="56"/>
      <c r="D124" s="56"/>
      <c r="E124" s="56"/>
      <c r="F124" s="56"/>
      <c r="G124" s="56"/>
      <c r="H124" s="56"/>
      <c r="I124" s="56"/>
      <c r="J124" s="56"/>
      <c r="K124" s="56"/>
      <c r="L124" s="56"/>
      <c r="M124" s="56"/>
      <c r="N124" s="56"/>
      <c r="O124" s="56"/>
      <c r="P124" s="56"/>
      <c r="Q124" s="56"/>
      <c r="R124" s="69"/>
      <c r="S124" s="69"/>
      <c r="T124" s="69"/>
      <c r="U124" s="71">
        <f t="shared" si="5"/>
        <v>-1.30667205043432</v>
      </c>
      <c r="V124" s="69" t="s">
        <v>1371</v>
      </c>
      <c r="W124" s="71">
        <f t="shared" si="7"/>
        <v>-5</v>
      </c>
      <c r="X124" s="69">
        <f t="shared" si="6"/>
        <v>52479</v>
      </c>
      <c r="Y124" s="69" t="s">
        <v>1888</v>
      </c>
      <c r="Z124" s="69" t="s">
        <v>1274</v>
      </c>
      <c r="AA124" s="69" t="s">
        <v>1889</v>
      </c>
      <c r="AB124" s="69"/>
      <c r="AC124" s="69"/>
      <c r="AD124" s="69"/>
      <c r="AE124" s="69"/>
      <c r="AF124" s="69"/>
      <c r="AG124" s="69"/>
      <c r="AH124" s="69" t="s">
        <v>1371</v>
      </c>
      <c r="AI124" s="69" t="s">
        <v>1889</v>
      </c>
      <c r="AJ124" s="69"/>
      <c r="AK124" s="81">
        <f>'charts data'!V133</f>
        <v>-1.84289632740746</v>
      </c>
      <c r="AL124" s="81">
        <f>'charts data'!W133</f>
        <v>-0.304377980971048</v>
      </c>
      <c r="AM124" s="81">
        <f>'charts data'!X133</f>
        <v>-1.2644298205652</v>
      </c>
      <c r="AN124" s="81">
        <f>'charts data'!Y133</f>
        <v>-0.885682767458085</v>
      </c>
      <c r="AO124" s="81">
        <f>'charts data'!Z133</f>
        <v>-1.30667205043432</v>
      </c>
      <c r="AP124" s="71">
        <f>'charts data'!AA133</f>
        <v>2.20073854897913</v>
      </c>
    </row>
    <row r="125" spans="1:42">
      <c r="A125" s="56"/>
      <c r="B125" s="56"/>
      <c r="C125" s="56"/>
      <c r="D125" s="56"/>
      <c r="E125" s="56"/>
      <c r="F125" s="56"/>
      <c r="G125" s="56"/>
      <c r="H125" s="56"/>
      <c r="I125" s="56"/>
      <c r="J125" s="56"/>
      <c r="K125" s="56"/>
      <c r="L125" s="56"/>
      <c r="M125" s="56"/>
      <c r="N125" s="56"/>
      <c r="O125" s="56"/>
      <c r="P125" s="56"/>
      <c r="Q125" s="56"/>
      <c r="R125" s="69"/>
      <c r="S125" s="69"/>
      <c r="T125" s="69"/>
      <c r="U125" s="71">
        <f t="shared" si="5"/>
        <v>0.110531746358178</v>
      </c>
      <c r="V125" s="69" t="s">
        <v>270</v>
      </c>
      <c r="W125" s="71">
        <f t="shared" si="7"/>
        <v>0</v>
      </c>
      <c r="X125" s="69">
        <f t="shared" si="6"/>
        <v>8912895</v>
      </c>
      <c r="Y125" s="69" t="s">
        <v>1890</v>
      </c>
      <c r="Z125" s="69" t="s">
        <v>1275</v>
      </c>
      <c r="AA125" s="69" t="s">
        <v>1890</v>
      </c>
      <c r="AB125" s="69"/>
      <c r="AC125" s="69"/>
      <c r="AD125" s="69"/>
      <c r="AE125" s="69"/>
      <c r="AF125" s="69"/>
      <c r="AG125" s="69"/>
      <c r="AH125" s="69" t="s">
        <v>270</v>
      </c>
      <c r="AI125" s="69" t="s">
        <v>1890</v>
      </c>
      <c r="AJ125" s="69"/>
      <c r="AK125" s="81">
        <f>'charts data'!V134</f>
        <v>1.73130805243117</v>
      </c>
      <c r="AL125" s="81">
        <f>'charts data'!W134</f>
        <v>2.57588046074341</v>
      </c>
      <c r="AM125" s="81">
        <f>'charts data'!X134</f>
        <v>2.09975383313517</v>
      </c>
      <c r="AN125" s="81">
        <f>'charts data'!Y134</f>
        <v>0.603803886877324</v>
      </c>
      <c r="AO125" s="81">
        <f>'charts data'!Z134</f>
        <v>0.110531746358178</v>
      </c>
      <c r="AP125" s="71">
        <f>'charts data'!AA134</f>
        <v>-6.65188998189561</v>
      </c>
    </row>
    <row r="126" spans="1:42">
      <c r="A126" s="56"/>
      <c r="B126" s="56"/>
      <c r="C126" s="56"/>
      <c r="D126" s="56"/>
      <c r="E126" s="56"/>
      <c r="F126" s="56"/>
      <c r="G126" s="56"/>
      <c r="H126" s="56"/>
      <c r="I126" s="56"/>
      <c r="J126" s="56"/>
      <c r="K126" s="56"/>
      <c r="L126" s="56"/>
      <c r="M126" s="56"/>
      <c r="N126" s="56"/>
      <c r="O126" s="56"/>
      <c r="P126" s="56"/>
      <c r="Q126" s="56"/>
      <c r="R126" s="69"/>
      <c r="S126" s="69"/>
      <c r="T126" s="69"/>
      <c r="U126" s="71">
        <f t="shared" si="5"/>
        <v>2.44326028790896</v>
      </c>
      <c r="V126" s="69" t="s">
        <v>272</v>
      </c>
      <c r="W126" s="71">
        <f t="shared" si="7"/>
        <v>0</v>
      </c>
      <c r="X126" s="69">
        <f t="shared" si="6"/>
        <v>8912895</v>
      </c>
      <c r="Y126" s="69" t="s">
        <v>1891</v>
      </c>
      <c r="Z126" s="69" t="s">
        <v>1275</v>
      </c>
      <c r="AA126" s="69" t="s">
        <v>1891</v>
      </c>
      <c r="AB126" s="69"/>
      <c r="AC126" s="69"/>
      <c r="AD126" s="69"/>
      <c r="AE126" s="69"/>
      <c r="AF126" s="69"/>
      <c r="AG126" s="69"/>
      <c r="AH126" s="69" t="s">
        <v>272</v>
      </c>
      <c r="AI126" s="69" t="s">
        <v>1891</v>
      </c>
      <c r="AJ126" s="69"/>
      <c r="AK126" s="81">
        <f>'charts data'!V135</f>
        <v>4.34697746302196</v>
      </c>
      <c r="AL126" s="81">
        <f>'charts data'!W135</f>
        <v>4.51544159505203</v>
      </c>
      <c r="AM126" s="81">
        <f>'charts data'!X135</f>
        <v>4.12251686149508</v>
      </c>
      <c r="AN126" s="81">
        <f>'charts data'!Y135</f>
        <v>2.86385776335772</v>
      </c>
      <c r="AO126" s="81">
        <f>'charts data'!Z135</f>
        <v>2.44326028790896</v>
      </c>
      <c r="AP126" s="71">
        <f>'charts data'!AA135</f>
        <v>-7.81311841618601</v>
      </c>
    </row>
    <row r="127" spans="1:42">
      <c r="A127" s="56"/>
      <c r="B127" s="56"/>
      <c r="C127" s="56"/>
      <c r="D127" s="56"/>
      <c r="E127" s="56"/>
      <c r="F127" s="56"/>
      <c r="G127" s="56"/>
      <c r="H127" s="56"/>
      <c r="I127" s="56"/>
      <c r="J127" s="56"/>
      <c r="K127" s="56"/>
      <c r="L127" s="56"/>
      <c r="M127" s="56"/>
      <c r="N127" s="56"/>
      <c r="O127" s="56"/>
      <c r="P127" s="56"/>
      <c r="Q127" s="56"/>
      <c r="R127" s="69"/>
      <c r="S127" s="69"/>
      <c r="T127" s="69"/>
      <c r="U127" s="71">
        <f t="shared" si="5"/>
        <v>-0.741758251269448</v>
      </c>
      <c r="V127" s="69" t="s">
        <v>1372</v>
      </c>
      <c r="W127" s="71">
        <f t="shared" si="7"/>
        <v>-5</v>
      </c>
      <c r="X127" s="69">
        <f t="shared" si="6"/>
        <v>52479</v>
      </c>
      <c r="Y127" s="69" t="s">
        <v>1892</v>
      </c>
      <c r="Z127" s="69" t="s">
        <v>1275</v>
      </c>
      <c r="AA127" s="69" t="s">
        <v>1893</v>
      </c>
      <c r="AB127" s="69"/>
      <c r="AC127" s="69"/>
      <c r="AD127" s="69"/>
      <c r="AE127" s="69"/>
      <c r="AF127" s="69"/>
      <c r="AG127" s="69"/>
      <c r="AH127" s="69" t="s">
        <v>1372</v>
      </c>
      <c r="AI127" s="69" t="s">
        <v>1893</v>
      </c>
      <c r="AJ127" s="69"/>
      <c r="AK127" s="81">
        <f>'charts data'!V136</f>
        <v>0.408108491627517</v>
      </c>
      <c r="AL127" s="81">
        <f>'charts data'!W136</f>
        <v>1.68492063784096</v>
      </c>
      <c r="AM127" s="81">
        <f>'charts data'!X136</f>
        <v>1.21014846754602</v>
      </c>
      <c r="AN127" s="81">
        <f>'charts data'!Y136</f>
        <v>-0.117308679028376</v>
      </c>
      <c r="AO127" s="81">
        <f>'charts data'!Z136</f>
        <v>-0.741758251269448</v>
      </c>
      <c r="AP127" s="71">
        <f>'charts data'!AA136</f>
        <v>-4.71921204606184</v>
      </c>
    </row>
    <row r="128" spans="1:42">
      <c r="A128" s="56"/>
      <c r="B128" s="56"/>
      <c r="C128" s="56"/>
      <c r="D128" s="56"/>
      <c r="E128" s="56"/>
      <c r="F128" s="56"/>
      <c r="G128" s="56"/>
      <c r="H128" s="56"/>
      <c r="I128" s="56"/>
      <c r="J128" s="56"/>
      <c r="K128" s="56"/>
      <c r="L128" s="56"/>
      <c r="M128" s="56"/>
      <c r="N128" s="56"/>
      <c r="O128" s="56"/>
      <c r="P128" s="56"/>
      <c r="Q128" s="56"/>
      <c r="R128" s="69"/>
      <c r="S128" s="69"/>
      <c r="T128" s="69"/>
      <c r="U128" s="71">
        <f t="shared" si="5"/>
        <v>-2.13088675820546</v>
      </c>
      <c r="V128" s="69" t="s">
        <v>1373</v>
      </c>
      <c r="W128" s="71">
        <f t="shared" si="7"/>
        <v>-5</v>
      </c>
      <c r="X128" s="69">
        <f t="shared" si="6"/>
        <v>52479</v>
      </c>
      <c r="Y128" s="69" t="s">
        <v>1894</v>
      </c>
      <c r="Z128" s="69" t="s">
        <v>1275</v>
      </c>
      <c r="AA128" s="69" t="s">
        <v>1894</v>
      </c>
      <c r="AB128" s="69"/>
      <c r="AC128" s="69"/>
      <c r="AD128" s="69"/>
      <c r="AE128" s="69"/>
      <c r="AF128" s="69"/>
      <c r="AG128" s="69"/>
      <c r="AH128" s="69" t="s">
        <v>1373</v>
      </c>
      <c r="AI128" s="69" t="s">
        <v>1894</v>
      </c>
      <c r="AJ128" s="69"/>
      <c r="AK128" s="81">
        <f>'charts data'!V137</f>
        <v>-2.30243042972132</v>
      </c>
      <c r="AL128" s="81">
        <f>'charts data'!W137</f>
        <v>-0.81201330230071</v>
      </c>
      <c r="AM128" s="81">
        <f>'charts data'!X137</f>
        <v>-0.888985555529113</v>
      </c>
      <c r="AN128" s="81">
        <f>'charts data'!Y137</f>
        <v>-1.02813449617564</v>
      </c>
      <c r="AO128" s="81">
        <f>'charts data'!Z137</f>
        <v>-2.13088675820546</v>
      </c>
      <c r="AP128" s="71">
        <f>'charts data'!AA137</f>
        <v>0.704038938463205</v>
      </c>
    </row>
    <row r="129" spans="1:42">
      <c r="A129" s="56"/>
      <c r="B129" s="56"/>
      <c r="C129" s="56"/>
      <c r="D129" s="56"/>
      <c r="E129" s="56"/>
      <c r="F129" s="56"/>
      <c r="G129" s="56"/>
      <c r="H129" s="56"/>
      <c r="I129" s="56"/>
      <c r="J129" s="56"/>
      <c r="K129" s="56"/>
      <c r="L129" s="56"/>
      <c r="M129" s="56"/>
      <c r="N129" s="56"/>
      <c r="O129" s="56"/>
      <c r="P129" s="56"/>
      <c r="Q129" s="56"/>
      <c r="R129" s="69"/>
      <c r="S129" s="69"/>
      <c r="T129" s="69"/>
      <c r="U129" s="71">
        <f t="shared" si="5"/>
        <v>9.39692288177614</v>
      </c>
      <c r="V129" s="69" t="s">
        <v>1374</v>
      </c>
      <c r="W129" s="71">
        <f t="shared" si="7"/>
        <v>5</v>
      </c>
      <c r="X129" s="69">
        <f t="shared" si="6"/>
        <v>123456</v>
      </c>
      <c r="Y129" s="69" t="s">
        <v>1895</v>
      </c>
      <c r="Z129" s="69" t="s">
        <v>1275</v>
      </c>
      <c r="AA129" s="69" t="s">
        <v>1895</v>
      </c>
      <c r="AB129" s="69"/>
      <c r="AC129" s="69"/>
      <c r="AD129" s="69"/>
      <c r="AE129" s="69"/>
      <c r="AF129" s="69"/>
      <c r="AG129" s="69"/>
      <c r="AH129" s="69" t="s">
        <v>1374</v>
      </c>
      <c r="AI129" s="69" t="s">
        <v>1895</v>
      </c>
      <c r="AJ129" s="69"/>
      <c r="AK129" s="81">
        <f>'charts data'!V138</f>
        <v>10.180260925128</v>
      </c>
      <c r="AL129" s="81">
        <f>'charts data'!W138</f>
        <v>10.9819954339671</v>
      </c>
      <c r="AM129" s="81">
        <f>'charts data'!X138</f>
        <v>10.2044251916686</v>
      </c>
      <c r="AN129" s="81">
        <f>'charts data'!Y138</f>
        <v>8.98373086380204</v>
      </c>
      <c r="AO129" s="81">
        <f>'charts data'!Z138</f>
        <v>9.39692288177614</v>
      </c>
      <c r="AP129" s="71">
        <f>'charts data'!AA138</f>
        <v>-3.21492760196817</v>
      </c>
    </row>
    <row r="130" spans="1:42">
      <c r="A130" s="56"/>
      <c r="B130" s="56"/>
      <c r="C130" s="56"/>
      <c r="D130" s="56"/>
      <c r="E130" s="56"/>
      <c r="F130" s="56"/>
      <c r="G130" s="56"/>
      <c r="H130" s="56"/>
      <c r="I130" s="56"/>
      <c r="J130" s="56"/>
      <c r="K130" s="56"/>
      <c r="L130" s="56"/>
      <c r="M130" s="56"/>
      <c r="N130" s="56"/>
      <c r="O130" s="56"/>
      <c r="P130" s="56"/>
      <c r="Q130" s="56"/>
      <c r="R130" s="69"/>
      <c r="S130" s="69"/>
      <c r="T130" s="69"/>
      <c r="U130" s="71">
        <f t="shared" si="5"/>
        <v>6.9931965172385</v>
      </c>
      <c r="V130" s="69" t="s">
        <v>1375</v>
      </c>
      <c r="W130" s="71">
        <f t="shared" si="7"/>
        <v>5</v>
      </c>
      <c r="X130" s="69">
        <f t="shared" si="6"/>
        <v>123456</v>
      </c>
      <c r="Y130" s="69" t="s">
        <v>1896</v>
      </c>
      <c r="Z130" s="69" t="s">
        <v>1275</v>
      </c>
      <c r="AA130" s="69" t="s">
        <v>1896</v>
      </c>
      <c r="AB130" s="69"/>
      <c r="AC130" s="69"/>
      <c r="AD130" s="69"/>
      <c r="AE130" s="69"/>
      <c r="AF130" s="69"/>
      <c r="AG130" s="69"/>
      <c r="AH130" s="69" t="s">
        <v>1375</v>
      </c>
      <c r="AI130" s="69" t="s">
        <v>1896</v>
      </c>
      <c r="AJ130" s="69"/>
      <c r="AK130" s="81">
        <f>'charts data'!V139</f>
        <v>8.40071303844108</v>
      </c>
      <c r="AL130" s="81">
        <f>'charts data'!W139</f>
        <v>7.87936684404759</v>
      </c>
      <c r="AM130" s="81">
        <f>'charts data'!X139</f>
        <v>8.46851576640976</v>
      </c>
      <c r="AN130" s="81">
        <f>'charts data'!Y139</f>
        <v>7.65214561745629</v>
      </c>
      <c r="AO130" s="81">
        <f>'charts data'!Z139</f>
        <v>6.9931965172385</v>
      </c>
      <c r="AP130" s="71">
        <f>'charts data'!AA139</f>
        <v>-5.7766423482738</v>
      </c>
    </row>
    <row r="131" spans="1:42">
      <c r="A131" s="56"/>
      <c r="B131" s="56"/>
      <c r="C131" s="56"/>
      <c r="D131" s="56"/>
      <c r="E131" s="56"/>
      <c r="F131" s="56"/>
      <c r="G131" s="56"/>
      <c r="H131" s="56"/>
      <c r="I131" s="56"/>
      <c r="J131" s="56"/>
      <c r="K131" s="56"/>
      <c r="L131" s="56"/>
      <c r="M131" s="56"/>
      <c r="N131" s="56"/>
      <c r="O131" s="56"/>
      <c r="P131" s="56"/>
      <c r="Q131" s="56"/>
      <c r="R131" s="69"/>
      <c r="S131" s="69"/>
      <c r="T131" s="69"/>
      <c r="U131" s="71">
        <f t="shared" si="5"/>
        <v>5.52296399317101</v>
      </c>
      <c r="V131" s="69" t="s">
        <v>282</v>
      </c>
      <c r="W131" s="71">
        <f t="shared" si="7"/>
        <v>5</v>
      </c>
      <c r="X131" s="69">
        <f t="shared" si="6"/>
        <v>123456</v>
      </c>
      <c r="Y131" s="69" t="s">
        <v>1897</v>
      </c>
      <c r="Z131" s="69" t="s">
        <v>1275</v>
      </c>
      <c r="AA131" s="69" t="s">
        <v>1898</v>
      </c>
      <c r="AB131" s="69"/>
      <c r="AC131" s="69"/>
      <c r="AD131" s="69"/>
      <c r="AE131" s="69"/>
      <c r="AF131" s="69"/>
      <c r="AG131" s="69"/>
      <c r="AH131" s="69" t="s">
        <v>282</v>
      </c>
      <c r="AI131" s="69" t="s">
        <v>1898</v>
      </c>
      <c r="AJ131" s="69"/>
      <c r="AK131" s="81">
        <f>'charts data'!V140</f>
        <v>7.48970266691325</v>
      </c>
      <c r="AL131" s="81">
        <f>'charts data'!W140</f>
        <v>7.52086280391724</v>
      </c>
      <c r="AM131" s="81">
        <f>'charts data'!X140</f>
        <v>7.49586933601986</v>
      </c>
      <c r="AN131" s="81">
        <f>'charts data'!Y140</f>
        <v>5.86524746825769</v>
      </c>
      <c r="AO131" s="81">
        <f>'charts data'!Z140</f>
        <v>5.52296399317101</v>
      </c>
      <c r="AP131" s="71">
        <f>'charts data'!AA140</f>
        <v>-8.07176735731693</v>
      </c>
    </row>
    <row r="132" spans="1:42">
      <c r="A132" s="56"/>
      <c r="B132" s="56"/>
      <c r="C132" s="56"/>
      <c r="D132" s="56"/>
      <c r="E132" s="56"/>
      <c r="F132" s="56"/>
      <c r="G132" s="56"/>
      <c r="H132" s="56"/>
      <c r="I132" s="56"/>
      <c r="J132" s="56"/>
      <c r="K132" s="56"/>
      <c r="L132" s="56"/>
      <c r="M132" s="56"/>
      <c r="N132" s="56"/>
      <c r="O132" s="56"/>
      <c r="P132" s="56"/>
      <c r="Q132" s="56"/>
      <c r="R132" s="69"/>
      <c r="S132" s="69"/>
      <c r="T132" s="69"/>
      <c r="U132" s="71">
        <f t="shared" ref="U132:U195" si="8">INDEX(AK132:BK132,$AE$3)</f>
        <v>5.20193769277326</v>
      </c>
      <c r="V132" s="69" t="s">
        <v>284</v>
      </c>
      <c r="W132" s="71">
        <f t="shared" si="7"/>
        <v>5</v>
      </c>
      <c r="X132" s="69">
        <f t="shared" ref="X132:X195" si="9">VLOOKUP(W132,$R$21:$S$31,2,FALSE)</f>
        <v>123456</v>
      </c>
      <c r="Y132" s="69" t="s">
        <v>1899</v>
      </c>
      <c r="Z132" s="69" t="s">
        <v>1275</v>
      </c>
      <c r="AA132" s="69" t="s">
        <v>1900</v>
      </c>
      <c r="AB132" s="69"/>
      <c r="AC132" s="69"/>
      <c r="AD132" s="69"/>
      <c r="AE132" s="69"/>
      <c r="AF132" s="69"/>
      <c r="AG132" s="69"/>
      <c r="AH132" s="69" t="s">
        <v>284</v>
      </c>
      <c r="AI132" s="69" t="s">
        <v>1900</v>
      </c>
      <c r="AJ132" s="69"/>
      <c r="AK132" s="81">
        <f>'charts data'!V141</f>
        <v>4.11970249689813</v>
      </c>
      <c r="AL132" s="81">
        <f>'charts data'!W141</f>
        <v>4.83596282234011</v>
      </c>
      <c r="AM132" s="81">
        <f>'charts data'!X141</f>
        <v>4.79825762217006</v>
      </c>
      <c r="AN132" s="81">
        <f>'charts data'!Y141</f>
        <v>5.01283982204739</v>
      </c>
      <c r="AO132" s="81">
        <f>'charts data'!Z141</f>
        <v>5.20193769277326</v>
      </c>
      <c r="AP132" s="71">
        <f>'charts data'!AA141</f>
        <v>4.44164282913231</v>
      </c>
    </row>
    <row r="133" spans="1:42">
      <c r="A133" s="56"/>
      <c r="B133" s="56"/>
      <c r="C133" s="56"/>
      <c r="D133" s="56"/>
      <c r="E133" s="56"/>
      <c r="F133" s="56"/>
      <c r="G133" s="56"/>
      <c r="H133" s="56"/>
      <c r="I133" s="56"/>
      <c r="J133" s="56"/>
      <c r="K133" s="56"/>
      <c r="L133" s="56"/>
      <c r="M133" s="56"/>
      <c r="N133" s="56"/>
      <c r="O133" s="56"/>
      <c r="P133" s="56"/>
      <c r="Q133" s="56"/>
      <c r="R133" s="69"/>
      <c r="S133" s="69"/>
      <c r="T133" s="69"/>
      <c r="U133" s="71">
        <f t="shared" si="8"/>
        <v>-3.96995131480848</v>
      </c>
      <c r="V133" s="69" t="s">
        <v>286</v>
      </c>
      <c r="W133" s="71">
        <f t="shared" ref="W133:W196" si="10">LOOKUP(U133,$T$36:$T$45)</f>
        <v>-5</v>
      </c>
      <c r="X133" s="69">
        <f t="shared" si="9"/>
        <v>52479</v>
      </c>
      <c r="Y133" s="69" t="s">
        <v>1901</v>
      </c>
      <c r="Z133" s="69" t="s">
        <v>1275</v>
      </c>
      <c r="AA133" s="69" t="s">
        <v>1901</v>
      </c>
      <c r="AB133" s="69"/>
      <c r="AC133" s="69"/>
      <c r="AD133" s="69"/>
      <c r="AE133" s="69"/>
      <c r="AF133" s="69"/>
      <c r="AG133" s="69"/>
      <c r="AH133" s="69" t="s">
        <v>286</v>
      </c>
      <c r="AI133" s="69" t="s">
        <v>1901</v>
      </c>
      <c r="AJ133" s="69"/>
      <c r="AK133" s="81">
        <f>'charts data'!V142</f>
        <v>-3.33370919973082</v>
      </c>
      <c r="AL133" s="81">
        <f>'charts data'!W142</f>
        <v>-3.46773116654039</v>
      </c>
      <c r="AM133" s="81">
        <f>'charts data'!X142</f>
        <v>-3.04303181646559</v>
      </c>
      <c r="AN133" s="81">
        <f>'charts data'!Y142</f>
        <v>-3.36564355669573</v>
      </c>
      <c r="AO133" s="81">
        <f>'charts data'!Z142</f>
        <v>-3.96995131480848</v>
      </c>
      <c r="AP133" s="71">
        <f>'charts data'!AA142</f>
        <v>-2.61122558090667</v>
      </c>
    </row>
    <row r="134" spans="1:42">
      <c r="A134" s="56"/>
      <c r="B134" s="56"/>
      <c r="C134" s="56"/>
      <c r="D134" s="56"/>
      <c r="E134" s="56"/>
      <c r="F134" s="56"/>
      <c r="G134" s="56"/>
      <c r="H134" s="56"/>
      <c r="I134" s="56"/>
      <c r="J134" s="56"/>
      <c r="K134" s="56"/>
      <c r="L134" s="56"/>
      <c r="M134" s="56"/>
      <c r="N134" s="56"/>
      <c r="O134" s="56"/>
      <c r="P134" s="56"/>
      <c r="Q134" s="56"/>
      <c r="R134" s="69"/>
      <c r="S134" s="69"/>
      <c r="T134" s="69"/>
      <c r="U134" s="71">
        <f t="shared" si="8"/>
        <v>7.44311905786559</v>
      </c>
      <c r="V134" s="69" t="s">
        <v>288</v>
      </c>
      <c r="W134" s="71">
        <f t="shared" si="10"/>
        <v>5</v>
      </c>
      <c r="X134" s="69">
        <f t="shared" si="9"/>
        <v>123456</v>
      </c>
      <c r="Y134" s="69" t="s">
        <v>1902</v>
      </c>
      <c r="Z134" s="69" t="s">
        <v>1275</v>
      </c>
      <c r="AA134" s="69" t="s">
        <v>1903</v>
      </c>
      <c r="AB134" s="69"/>
      <c r="AC134" s="69"/>
      <c r="AD134" s="69"/>
      <c r="AE134" s="69"/>
      <c r="AF134" s="69"/>
      <c r="AG134" s="69"/>
      <c r="AH134" s="69" t="s">
        <v>288</v>
      </c>
      <c r="AI134" s="69" t="s">
        <v>1903</v>
      </c>
      <c r="AJ134" s="69"/>
      <c r="AK134" s="81">
        <f>'charts data'!V143</f>
        <v>9.81265201032561</v>
      </c>
      <c r="AL134" s="81">
        <f>'charts data'!W143</f>
        <v>9.35929204400198</v>
      </c>
      <c r="AM134" s="81">
        <f>'charts data'!X143</f>
        <v>9.23018023620276</v>
      </c>
      <c r="AN134" s="81">
        <f>'charts data'!Y143</f>
        <v>7.76546986655881</v>
      </c>
      <c r="AO134" s="81">
        <f>'charts data'!Z143</f>
        <v>7.44311905786559</v>
      </c>
      <c r="AP134" s="71">
        <f>'charts data'!AA143</f>
        <v>-9.72489075092055</v>
      </c>
    </row>
    <row r="135" spans="1:42">
      <c r="A135" s="56"/>
      <c r="B135" s="56"/>
      <c r="C135" s="56"/>
      <c r="D135" s="56"/>
      <c r="E135" s="56"/>
      <c r="F135" s="56"/>
      <c r="G135" s="56"/>
      <c r="H135" s="56"/>
      <c r="I135" s="56"/>
      <c r="J135" s="56"/>
      <c r="K135" s="56"/>
      <c r="L135" s="56"/>
      <c r="M135" s="56"/>
      <c r="N135" s="56"/>
      <c r="O135" s="56"/>
      <c r="P135" s="56"/>
      <c r="Q135" s="56"/>
      <c r="R135" s="69"/>
      <c r="S135" s="69"/>
      <c r="T135" s="69"/>
      <c r="U135" s="71">
        <f t="shared" si="8"/>
        <v>7.56729440026751</v>
      </c>
      <c r="V135" s="69" t="s">
        <v>290</v>
      </c>
      <c r="W135" s="71">
        <f t="shared" si="10"/>
        <v>5</v>
      </c>
      <c r="X135" s="69">
        <f t="shared" si="9"/>
        <v>123456</v>
      </c>
      <c r="Y135" s="69" t="s">
        <v>1904</v>
      </c>
      <c r="Z135" s="69" t="s">
        <v>1275</v>
      </c>
      <c r="AA135" s="69" t="s">
        <v>1904</v>
      </c>
      <c r="AB135" s="69"/>
      <c r="AC135" s="69"/>
      <c r="AD135" s="69"/>
      <c r="AE135" s="69"/>
      <c r="AF135" s="69"/>
      <c r="AG135" s="69"/>
      <c r="AH135" s="69" t="s">
        <v>290</v>
      </c>
      <c r="AI135" s="69" t="s">
        <v>1904</v>
      </c>
      <c r="AJ135" s="69"/>
      <c r="AK135" s="81">
        <f>'charts data'!V144</f>
        <v>8.26822524332943</v>
      </c>
      <c r="AL135" s="81">
        <f>'charts data'!W144</f>
        <v>9.25441991859507</v>
      </c>
      <c r="AM135" s="81">
        <f>'charts data'!X144</f>
        <v>9.00850553724286</v>
      </c>
      <c r="AN135" s="81">
        <f>'charts data'!Y144</f>
        <v>8.2298736565867</v>
      </c>
      <c r="AO135" s="81">
        <f>'charts data'!Z144</f>
        <v>7.56729440026751</v>
      </c>
      <c r="AP135" s="71">
        <f>'charts data'!AA144</f>
        <v>-2.87671706175303</v>
      </c>
    </row>
    <row r="136" spans="1:42">
      <c r="A136" s="56"/>
      <c r="B136" s="56"/>
      <c r="C136" s="56"/>
      <c r="D136" s="56"/>
      <c r="E136" s="56"/>
      <c r="F136" s="56"/>
      <c r="G136" s="56"/>
      <c r="H136" s="56"/>
      <c r="I136" s="56"/>
      <c r="J136" s="56"/>
      <c r="K136" s="56"/>
      <c r="L136" s="56"/>
      <c r="M136" s="56"/>
      <c r="N136" s="56"/>
      <c r="O136" s="56"/>
      <c r="P136" s="56"/>
      <c r="Q136" s="56"/>
      <c r="R136" s="69"/>
      <c r="S136" s="69"/>
      <c r="T136" s="69"/>
      <c r="U136" s="71">
        <f t="shared" si="8"/>
        <v>-0.00861110482847194</v>
      </c>
      <c r="V136" s="69" t="s">
        <v>1376</v>
      </c>
      <c r="W136" s="71">
        <f t="shared" si="10"/>
        <v>-5</v>
      </c>
      <c r="X136" s="69">
        <f t="shared" si="9"/>
        <v>52479</v>
      </c>
      <c r="Y136" s="69" t="s">
        <v>1905</v>
      </c>
      <c r="Z136" s="69" t="s">
        <v>1275</v>
      </c>
      <c r="AA136" s="69" t="s">
        <v>1864</v>
      </c>
      <c r="AB136" s="69"/>
      <c r="AC136" s="69"/>
      <c r="AD136" s="69"/>
      <c r="AE136" s="69"/>
      <c r="AF136" s="69"/>
      <c r="AG136" s="69"/>
      <c r="AH136" s="69" t="s">
        <v>1376</v>
      </c>
      <c r="AI136" s="69" t="s">
        <v>1864</v>
      </c>
      <c r="AJ136" s="69"/>
      <c r="AK136" s="81">
        <f>'charts data'!V145</f>
        <v>1.26294683988603</v>
      </c>
      <c r="AL136" s="81">
        <f>'charts data'!W145</f>
        <v>2.35810979714172</v>
      </c>
      <c r="AM136" s="81">
        <f>'charts data'!X145</f>
        <v>1.24645522698582</v>
      </c>
      <c r="AN136" s="81">
        <f>'charts data'!Y145</f>
        <v>0.943726873455901</v>
      </c>
      <c r="AO136" s="81">
        <f>'charts data'!Z145</f>
        <v>-0.00861110482847194</v>
      </c>
      <c r="AP136" s="71">
        <f>'charts data'!AA145</f>
        <v>-5.21864955833411</v>
      </c>
    </row>
    <row r="137" spans="1:42">
      <c r="A137" s="56"/>
      <c r="B137" s="56"/>
      <c r="C137" s="56"/>
      <c r="D137" s="56"/>
      <c r="E137" s="56"/>
      <c r="F137" s="56"/>
      <c r="G137" s="56"/>
      <c r="H137" s="56"/>
      <c r="I137" s="56"/>
      <c r="J137" s="56"/>
      <c r="K137" s="56"/>
      <c r="L137" s="56"/>
      <c r="M137" s="56"/>
      <c r="N137" s="56"/>
      <c r="O137" s="56"/>
      <c r="P137" s="56"/>
      <c r="Q137" s="56"/>
      <c r="R137" s="69"/>
      <c r="S137" s="69"/>
      <c r="T137" s="69"/>
      <c r="U137" s="71">
        <f t="shared" si="8"/>
        <v>1.17323482264242</v>
      </c>
      <c r="V137" s="69" t="s">
        <v>294</v>
      </c>
      <c r="W137" s="71">
        <f t="shared" si="10"/>
        <v>0</v>
      </c>
      <c r="X137" s="69">
        <f t="shared" si="9"/>
        <v>8912895</v>
      </c>
      <c r="Y137" s="69" t="s">
        <v>1906</v>
      </c>
      <c r="Z137" s="69" t="s">
        <v>1275</v>
      </c>
      <c r="AA137" s="69" t="s">
        <v>1906</v>
      </c>
      <c r="AB137" s="69"/>
      <c r="AC137" s="69"/>
      <c r="AD137" s="69"/>
      <c r="AE137" s="69"/>
      <c r="AF137" s="69"/>
      <c r="AG137" s="69"/>
      <c r="AH137" s="69" t="s">
        <v>294</v>
      </c>
      <c r="AI137" s="69" t="s">
        <v>1906</v>
      </c>
      <c r="AJ137" s="69"/>
      <c r="AK137" s="81">
        <f>'charts data'!V146</f>
        <v>1.99860702445928</v>
      </c>
      <c r="AL137" s="81">
        <f>'charts data'!W146</f>
        <v>2.43849452915355</v>
      </c>
      <c r="AM137" s="81">
        <f>'charts data'!X146</f>
        <v>2.31754081363405</v>
      </c>
      <c r="AN137" s="81">
        <f>'charts data'!Y146</f>
        <v>1.76622673871598</v>
      </c>
      <c r="AO137" s="81">
        <f>'charts data'!Z146</f>
        <v>1.17323482264242</v>
      </c>
      <c r="AP137" s="71">
        <f>'charts data'!AA146</f>
        <v>-3.38744159821981</v>
      </c>
    </row>
    <row r="138" spans="1:42">
      <c r="A138" s="56"/>
      <c r="B138" s="56"/>
      <c r="C138" s="56"/>
      <c r="D138" s="56"/>
      <c r="E138" s="56"/>
      <c r="F138" s="56"/>
      <c r="G138" s="56"/>
      <c r="H138" s="56"/>
      <c r="I138" s="56"/>
      <c r="J138" s="56"/>
      <c r="K138" s="56"/>
      <c r="L138" s="56"/>
      <c r="M138" s="56"/>
      <c r="N138" s="56"/>
      <c r="O138" s="56"/>
      <c r="P138" s="56"/>
      <c r="Q138" s="56"/>
      <c r="R138" s="69"/>
      <c r="S138" s="69"/>
      <c r="T138" s="69"/>
      <c r="U138" s="71">
        <f t="shared" si="8"/>
        <v>6.60553586285305</v>
      </c>
      <c r="V138" s="69" t="s">
        <v>296</v>
      </c>
      <c r="W138" s="71">
        <f t="shared" si="10"/>
        <v>5</v>
      </c>
      <c r="X138" s="69">
        <f t="shared" si="9"/>
        <v>123456</v>
      </c>
      <c r="Y138" s="69" t="s">
        <v>1907</v>
      </c>
      <c r="Z138" s="69" t="s">
        <v>1275</v>
      </c>
      <c r="AA138" s="69" t="s">
        <v>1907</v>
      </c>
      <c r="AB138" s="69"/>
      <c r="AC138" s="69"/>
      <c r="AD138" s="69"/>
      <c r="AE138" s="69"/>
      <c r="AF138" s="69"/>
      <c r="AG138" s="69"/>
      <c r="AH138" s="69" t="s">
        <v>296</v>
      </c>
      <c r="AI138" s="69" t="s">
        <v>1907</v>
      </c>
      <c r="AJ138" s="69"/>
      <c r="AK138" s="81">
        <f>'charts data'!V147</f>
        <v>8.73400771622026</v>
      </c>
      <c r="AL138" s="81">
        <f>'charts data'!W147</f>
        <v>8.48539868303366</v>
      </c>
      <c r="AM138" s="81">
        <f>'charts data'!X147</f>
        <v>8.10811170574498</v>
      </c>
      <c r="AN138" s="81">
        <f>'charts data'!Y147</f>
        <v>7.09382899546162</v>
      </c>
      <c r="AO138" s="81">
        <f>'charts data'!Z147</f>
        <v>6.60553586285305</v>
      </c>
      <c r="AP138" s="71">
        <f>'charts data'!AA147</f>
        <v>-8.73554268106544</v>
      </c>
    </row>
    <row r="139" spans="1:42">
      <c r="A139" s="56"/>
      <c r="B139" s="56"/>
      <c r="C139" s="56"/>
      <c r="D139" s="56"/>
      <c r="E139" s="56"/>
      <c r="F139" s="56"/>
      <c r="G139" s="56"/>
      <c r="H139" s="56"/>
      <c r="I139" s="56"/>
      <c r="J139" s="56"/>
      <c r="K139" s="56"/>
      <c r="L139" s="56"/>
      <c r="M139" s="56"/>
      <c r="N139" s="56"/>
      <c r="O139" s="56"/>
      <c r="P139" s="56"/>
      <c r="Q139" s="56"/>
      <c r="R139" s="69"/>
      <c r="S139" s="69"/>
      <c r="T139" s="69"/>
      <c r="U139" s="71">
        <f t="shared" si="8"/>
        <v>11.11104233998</v>
      </c>
      <c r="V139" s="69" t="s">
        <v>298</v>
      </c>
      <c r="W139" s="71">
        <f t="shared" si="10"/>
        <v>10</v>
      </c>
      <c r="X139" s="69">
        <f t="shared" si="9"/>
        <v>1279309</v>
      </c>
      <c r="Y139" s="69" t="s">
        <v>1908</v>
      </c>
      <c r="Z139" s="69" t="s">
        <v>1275</v>
      </c>
      <c r="AA139" s="69" t="s">
        <v>1908</v>
      </c>
      <c r="AB139" s="69"/>
      <c r="AC139" s="69"/>
      <c r="AD139" s="69"/>
      <c r="AE139" s="69"/>
      <c r="AF139" s="69"/>
      <c r="AG139" s="69"/>
      <c r="AH139" s="69" t="s">
        <v>298</v>
      </c>
      <c r="AI139" s="69" t="s">
        <v>1908</v>
      </c>
      <c r="AJ139" s="69"/>
      <c r="AK139" s="81">
        <f>'charts data'!V148</f>
        <v>12.5519271029063</v>
      </c>
      <c r="AL139" s="81">
        <f>'charts data'!W148</f>
        <v>12.7668378550634</v>
      </c>
      <c r="AM139" s="81">
        <f>'charts data'!X148</f>
        <v>12.9519339866021</v>
      </c>
      <c r="AN139" s="81">
        <f>'charts data'!Y148</f>
        <v>11.1917653914884</v>
      </c>
      <c r="AO139" s="81">
        <f>'charts data'!Z148</f>
        <v>11.11104233998</v>
      </c>
      <c r="AP139" s="71">
        <f>'charts data'!AA148</f>
        <v>-5.91359022442674</v>
      </c>
    </row>
    <row r="140" spans="1:42">
      <c r="A140" s="56"/>
      <c r="B140" s="56"/>
      <c r="C140" s="56"/>
      <c r="D140" s="56"/>
      <c r="E140" s="56"/>
      <c r="F140" s="56"/>
      <c r="G140" s="56"/>
      <c r="H140" s="56"/>
      <c r="I140" s="56"/>
      <c r="J140" s="56"/>
      <c r="K140" s="56"/>
      <c r="L140" s="56"/>
      <c r="M140" s="56"/>
      <c r="N140" s="56"/>
      <c r="O140" s="56"/>
      <c r="P140" s="56"/>
      <c r="Q140" s="56"/>
      <c r="R140" s="69"/>
      <c r="S140" s="69"/>
      <c r="T140" s="69"/>
      <c r="U140" s="71">
        <f t="shared" si="8"/>
        <v>-7.15871534269236</v>
      </c>
      <c r="V140" s="69" t="s">
        <v>300</v>
      </c>
      <c r="W140" s="71">
        <f t="shared" si="10"/>
        <v>-10</v>
      </c>
      <c r="X140" s="69">
        <f t="shared" si="9"/>
        <v>26367</v>
      </c>
      <c r="Y140" s="69" t="s">
        <v>1909</v>
      </c>
      <c r="Z140" s="69" t="s">
        <v>1275</v>
      </c>
      <c r="AA140" s="69" t="s">
        <v>1910</v>
      </c>
      <c r="AB140" s="69"/>
      <c r="AC140" s="69"/>
      <c r="AD140" s="69"/>
      <c r="AE140" s="69"/>
      <c r="AF140" s="69"/>
      <c r="AG140" s="69"/>
      <c r="AH140" s="69" t="s">
        <v>300</v>
      </c>
      <c r="AI140" s="69" t="s">
        <v>1910</v>
      </c>
      <c r="AJ140" s="69"/>
      <c r="AK140" s="81">
        <f>'charts data'!V149</f>
        <v>-3.95822719397775</v>
      </c>
      <c r="AL140" s="81">
        <f>'charts data'!W149</f>
        <v>-4.80585295592513</v>
      </c>
      <c r="AM140" s="81">
        <f>'charts data'!X149</f>
        <v>-3.42371332504993</v>
      </c>
      <c r="AN140" s="81">
        <f>'charts data'!Y149</f>
        <v>-5.75223200762907</v>
      </c>
      <c r="AO140" s="81">
        <f>'charts data'!Z149</f>
        <v>-7.15871534269236</v>
      </c>
      <c r="AP140" s="71">
        <f>'charts data'!AA149</f>
        <v>-13.1352457299877</v>
      </c>
    </row>
    <row r="141" spans="1:42">
      <c r="A141" s="56"/>
      <c r="B141" s="56"/>
      <c r="C141" s="56"/>
      <c r="D141" s="56"/>
      <c r="E141" s="56"/>
      <c r="F141" s="56"/>
      <c r="G141" s="56"/>
      <c r="H141" s="56"/>
      <c r="I141" s="56"/>
      <c r="J141" s="56"/>
      <c r="K141" s="56"/>
      <c r="L141" s="56"/>
      <c r="M141" s="56"/>
      <c r="N141" s="56"/>
      <c r="O141" s="56"/>
      <c r="P141" s="56"/>
      <c r="Q141" s="56"/>
      <c r="R141" s="69"/>
      <c r="S141" s="69"/>
      <c r="T141" s="69"/>
      <c r="U141" s="71">
        <f t="shared" si="8"/>
        <v>12.33649989286</v>
      </c>
      <c r="V141" s="69" t="s">
        <v>1377</v>
      </c>
      <c r="W141" s="71">
        <f t="shared" si="10"/>
        <v>10</v>
      </c>
      <c r="X141" s="69">
        <f t="shared" si="9"/>
        <v>1279309</v>
      </c>
      <c r="Y141" s="69" t="s">
        <v>1911</v>
      </c>
      <c r="Z141" s="69" t="s">
        <v>1275</v>
      </c>
      <c r="AA141" s="69" t="s">
        <v>1911</v>
      </c>
      <c r="AB141" s="69"/>
      <c r="AC141" s="69"/>
      <c r="AD141" s="69"/>
      <c r="AE141" s="69"/>
      <c r="AF141" s="69"/>
      <c r="AG141" s="69"/>
      <c r="AH141" s="69" t="s">
        <v>1377</v>
      </c>
      <c r="AI141" s="69" t="s">
        <v>1911</v>
      </c>
      <c r="AJ141" s="69"/>
      <c r="AK141" s="81">
        <f>'charts data'!V150</f>
        <v>14.2983572148254</v>
      </c>
      <c r="AL141" s="81">
        <f>'charts data'!W150</f>
        <v>14.6169182494566</v>
      </c>
      <c r="AM141" s="81">
        <f>'charts data'!X150</f>
        <v>13.7665752010509</v>
      </c>
      <c r="AN141" s="81">
        <f>'charts data'!Y150</f>
        <v>12.9608731054894</v>
      </c>
      <c r="AO141" s="81">
        <f>'charts data'!Z150</f>
        <v>12.33649989286</v>
      </c>
      <c r="AP141" s="71">
        <f>'charts data'!AA150</f>
        <v>-8.05173361493012</v>
      </c>
    </row>
    <row r="142" spans="1:42">
      <c r="A142" s="56"/>
      <c r="B142" s="56"/>
      <c r="C142" s="56"/>
      <c r="D142" s="56"/>
      <c r="E142" s="56"/>
      <c r="F142" s="56"/>
      <c r="G142" s="56"/>
      <c r="H142" s="56"/>
      <c r="I142" s="56"/>
      <c r="J142" s="56"/>
      <c r="K142" s="56"/>
      <c r="L142" s="56"/>
      <c r="M142" s="56"/>
      <c r="N142" s="56"/>
      <c r="O142" s="56"/>
      <c r="P142" s="56"/>
      <c r="Q142" s="56"/>
      <c r="R142" s="69"/>
      <c r="S142" s="69"/>
      <c r="T142" s="69"/>
      <c r="U142" s="71">
        <f t="shared" si="8"/>
        <v>7.30996229453136</v>
      </c>
      <c r="V142" s="69" t="s">
        <v>304</v>
      </c>
      <c r="W142" s="71">
        <f t="shared" si="10"/>
        <v>5</v>
      </c>
      <c r="X142" s="69">
        <f t="shared" si="9"/>
        <v>123456</v>
      </c>
      <c r="Y142" s="69" t="s">
        <v>1912</v>
      </c>
      <c r="Z142" s="69" t="s">
        <v>1275</v>
      </c>
      <c r="AA142" s="69" t="s">
        <v>1913</v>
      </c>
      <c r="AB142" s="69"/>
      <c r="AC142" s="69"/>
      <c r="AD142" s="69"/>
      <c r="AE142" s="69"/>
      <c r="AF142" s="69"/>
      <c r="AG142" s="69"/>
      <c r="AH142" s="69" t="s">
        <v>304</v>
      </c>
      <c r="AI142" s="69" t="s">
        <v>1913</v>
      </c>
      <c r="AJ142" s="69"/>
      <c r="AK142" s="81">
        <f>'charts data'!V151</f>
        <v>9.33293115762756</v>
      </c>
      <c r="AL142" s="81">
        <f>'charts data'!W151</f>
        <v>8.66452460460519</v>
      </c>
      <c r="AM142" s="81">
        <f>'charts data'!X151</f>
        <v>8.55326990994858</v>
      </c>
      <c r="AN142" s="81">
        <f>'charts data'!Y151</f>
        <v>7.28098612341878</v>
      </c>
      <c r="AO142" s="81">
        <f>'charts data'!Z151</f>
        <v>7.30996229453136</v>
      </c>
      <c r="AP142" s="71">
        <f>'charts data'!AA151</f>
        <v>-8.30254382649545</v>
      </c>
    </row>
    <row r="143" spans="1:42">
      <c r="A143" s="56"/>
      <c r="B143" s="56"/>
      <c r="C143" s="56"/>
      <c r="D143" s="56"/>
      <c r="E143" s="56"/>
      <c r="F143" s="56"/>
      <c r="G143" s="56"/>
      <c r="H143" s="56"/>
      <c r="I143" s="56"/>
      <c r="J143" s="56"/>
      <c r="K143" s="56"/>
      <c r="L143" s="56"/>
      <c r="M143" s="56"/>
      <c r="N143" s="56"/>
      <c r="O143" s="56"/>
      <c r="P143" s="56"/>
      <c r="Q143" s="56"/>
      <c r="R143" s="69"/>
      <c r="S143" s="69"/>
      <c r="T143" s="69"/>
      <c r="U143" s="71">
        <f t="shared" si="8"/>
        <v>-1.76087996436194</v>
      </c>
      <c r="V143" s="69" t="s">
        <v>1378</v>
      </c>
      <c r="W143" s="71">
        <f t="shared" si="10"/>
        <v>-5</v>
      </c>
      <c r="X143" s="69">
        <f t="shared" si="9"/>
        <v>52479</v>
      </c>
      <c r="Y143" s="69" t="s">
        <v>1914</v>
      </c>
      <c r="Z143" s="69" t="s">
        <v>1275</v>
      </c>
      <c r="AA143" s="69" t="s">
        <v>1914</v>
      </c>
      <c r="AB143" s="69"/>
      <c r="AC143" s="69"/>
      <c r="AD143" s="69"/>
      <c r="AE143" s="69"/>
      <c r="AF143" s="69"/>
      <c r="AG143" s="69"/>
      <c r="AH143" s="69" t="s">
        <v>1378</v>
      </c>
      <c r="AI143" s="69" t="s">
        <v>1914</v>
      </c>
      <c r="AJ143" s="69"/>
      <c r="AK143" s="81">
        <f>'charts data'!V152</f>
        <v>-0.0108267860617661</v>
      </c>
      <c r="AL143" s="81">
        <f>'charts data'!W152</f>
        <v>0.36525014738724</v>
      </c>
      <c r="AM143" s="81">
        <f>'charts data'!X152</f>
        <v>0.0309851393474965</v>
      </c>
      <c r="AN143" s="81">
        <f>'charts data'!Y152</f>
        <v>-0.763168388604815</v>
      </c>
      <c r="AO143" s="81">
        <f>'charts data'!Z152</f>
        <v>-1.76087996436194</v>
      </c>
      <c r="AP143" s="71">
        <f>'charts data'!AA152</f>
        <v>-7.18246013401141</v>
      </c>
    </row>
    <row r="144" spans="1:42">
      <c r="A144" s="56"/>
      <c r="B144" s="56"/>
      <c r="C144" s="56"/>
      <c r="D144" s="56"/>
      <c r="E144" s="56"/>
      <c r="F144" s="56"/>
      <c r="G144" s="56"/>
      <c r="H144" s="56"/>
      <c r="I144" s="56"/>
      <c r="J144" s="56"/>
      <c r="K144" s="56"/>
      <c r="L144" s="56"/>
      <c r="M144" s="56"/>
      <c r="N144" s="56"/>
      <c r="O144" s="56"/>
      <c r="P144" s="56"/>
      <c r="Q144" s="56"/>
      <c r="R144" s="69"/>
      <c r="S144" s="69"/>
      <c r="T144" s="69"/>
      <c r="U144" s="71">
        <f t="shared" si="8"/>
        <v>-3.48628782948421</v>
      </c>
      <c r="V144" s="69" t="s">
        <v>1379</v>
      </c>
      <c r="W144" s="71">
        <f t="shared" si="10"/>
        <v>-5</v>
      </c>
      <c r="X144" s="69">
        <f t="shared" si="9"/>
        <v>52479</v>
      </c>
      <c r="Y144" s="69" t="s">
        <v>1910</v>
      </c>
      <c r="Z144" s="69" t="s">
        <v>1275</v>
      </c>
      <c r="AA144" s="69" t="s">
        <v>1909</v>
      </c>
      <c r="AB144" s="69"/>
      <c r="AC144" s="69"/>
      <c r="AD144" s="69"/>
      <c r="AE144" s="69"/>
      <c r="AF144" s="69"/>
      <c r="AG144" s="69"/>
      <c r="AH144" s="69" t="s">
        <v>1379</v>
      </c>
      <c r="AI144" s="69" t="s">
        <v>1909</v>
      </c>
      <c r="AJ144" s="69"/>
      <c r="AK144" s="81">
        <f>'charts data'!V153</f>
        <v>-1.49302249641456</v>
      </c>
      <c r="AL144" s="81">
        <f>'charts data'!W153</f>
        <v>-0.876471918129543</v>
      </c>
      <c r="AM144" s="81">
        <f>'charts data'!X153</f>
        <v>-1.91648688596393</v>
      </c>
      <c r="AN144" s="81">
        <f>'charts data'!Y153</f>
        <v>-2.29171154668679</v>
      </c>
      <c r="AO144" s="81">
        <f>'charts data'!Z153</f>
        <v>-3.48628782948421</v>
      </c>
      <c r="AP144" s="71">
        <f>'charts data'!AA153</f>
        <v>-8.1806364336799</v>
      </c>
    </row>
    <row r="145" spans="1:42">
      <c r="A145" s="56"/>
      <c r="B145" s="56"/>
      <c r="C145" s="56"/>
      <c r="D145" s="56"/>
      <c r="E145" s="56"/>
      <c r="F145" s="56"/>
      <c r="G145" s="56"/>
      <c r="H145" s="56"/>
      <c r="I145" s="56"/>
      <c r="J145" s="56"/>
      <c r="K145" s="56"/>
      <c r="L145" s="56"/>
      <c r="M145" s="56"/>
      <c r="N145" s="56"/>
      <c r="O145" s="56"/>
      <c r="P145" s="56"/>
      <c r="Q145" s="56"/>
      <c r="R145" s="69"/>
      <c r="S145" s="69"/>
      <c r="T145" s="69"/>
      <c r="U145" s="71">
        <f t="shared" si="8"/>
        <v>0.151469719215645</v>
      </c>
      <c r="V145" s="69" t="s">
        <v>1380</v>
      </c>
      <c r="W145" s="71">
        <f t="shared" si="10"/>
        <v>0</v>
      </c>
      <c r="X145" s="69">
        <f t="shared" si="9"/>
        <v>8912895</v>
      </c>
      <c r="Y145" s="69" t="s">
        <v>1915</v>
      </c>
      <c r="Z145" s="69" t="s">
        <v>1275</v>
      </c>
      <c r="AA145" s="69" t="s">
        <v>1916</v>
      </c>
      <c r="AB145" s="69"/>
      <c r="AC145" s="69"/>
      <c r="AD145" s="69"/>
      <c r="AE145" s="69"/>
      <c r="AF145" s="69"/>
      <c r="AG145" s="69"/>
      <c r="AH145" s="69" t="s">
        <v>1380</v>
      </c>
      <c r="AI145" s="69" t="s">
        <v>1916</v>
      </c>
      <c r="AJ145" s="69"/>
      <c r="AK145" s="81">
        <f>'charts data'!V154</f>
        <v>0.488144141945009</v>
      </c>
      <c r="AL145" s="81">
        <f>'charts data'!W154</f>
        <v>0.49517777623101</v>
      </c>
      <c r="AM145" s="81">
        <f>'charts data'!X154</f>
        <v>1.01279576089728</v>
      </c>
      <c r="AN145" s="81">
        <f>'charts data'!Y154</f>
        <v>0.425864882230963</v>
      </c>
      <c r="AO145" s="81">
        <f>'charts data'!Z154</f>
        <v>0.151469719215645</v>
      </c>
      <c r="AP145" s="71">
        <f>'charts data'!AA154</f>
        <v>-1.38175836561933</v>
      </c>
    </row>
    <row r="146" spans="1:42">
      <c r="A146" s="56"/>
      <c r="B146" s="56"/>
      <c r="C146" s="56"/>
      <c r="D146" s="56"/>
      <c r="E146" s="56"/>
      <c r="F146" s="56"/>
      <c r="G146" s="56"/>
      <c r="H146" s="56"/>
      <c r="I146" s="56"/>
      <c r="J146" s="56"/>
      <c r="K146" s="56"/>
      <c r="L146" s="56"/>
      <c r="M146" s="56"/>
      <c r="N146" s="56"/>
      <c r="O146" s="56"/>
      <c r="P146" s="56"/>
      <c r="Q146" s="56"/>
      <c r="R146" s="69"/>
      <c r="S146" s="69"/>
      <c r="T146" s="69"/>
      <c r="U146" s="71">
        <f t="shared" si="8"/>
        <v>-2.5293223452058</v>
      </c>
      <c r="V146" s="69" t="s">
        <v>312</v>
      </c>
      <c r="W146" s="71">
        <f t="shared" si="10"/>
        <v>-5</v>
      </c>
      <c r="X146" s="69">
        <f t="shared" si="9"/>
        <v>52479</v>
      </c>
      <c r="Y146" s="69" t="s">
        <v>1917</v>
      </c>
      <c r="Z146" s="69" t="s">
        <v>1275</v>
      </c>
      <c r="AA146" s="69" t="s">
        <v>1918</v>
      </c>
      <c r="AB146" s="69"/>
      <c r="AC146" s="69"/>
      <c r="AD146" s="69"/>
      <c r="AE146" s="69"/>
      <c r="AF146" s="69"/>
      <c r="AG146" s="69"/>
      <c r="AH146" s="69" t="s">
        <v>312</v>
      </c>
      <c r="AI146" s="69" t="s">
        <v>1918</v>
      </c>
      <c r="AJ146" s="69"/>
      <c r="AK146" s="81">
        <f>'charts data'!V155</f>
        <v>0.226924260446304</v>
      </c>
      <c r="AL146" s="81">
        <f>'charts data'!W155</f>
        <v>0.21051600921806</v>
      </c>
      <c r="AM146" s="81">
        <f>'charts data'!X155</f>
        <v>0.0330731814058147</v>
      </c>
      <c r="AN146" s="81">
        <f>'charts data'!Y155</f>
        <v>-0.906270424700383</v>
      </c>
      <c r="AO146" s="81">
        <f>'charts data'!Z155</f>
        <v>-2.5293223452058</v>
      </c>
      <c r="AP146" s="71">
        <f>'charts data'!AA155</f>
        <v>-11.3120170347218</v>
      </c>
    </row>
    <row r="147" spans="1:42">
      <c r="A147" s="56"/>
      <c r="B147" s="56"/>
      <c r="C147" s="56"/>
      <c r="D147" s="56"/>
      <c r="E147" s="56"/>
      <c r="F147" s="56"/>
      <c r="G147" s="56"/>
      <c r="H147" s="56"/>
      <c r="I147" s="56"/>
      <c r="J147" s="56"/>
      <c r="K147" s="56"/>
      <c r="L147" s="56"/>
      <c r="M147" s="56"/>
      <c r="N147" s="56"/>
      <c r="O147" s="56"/>
      <c r="P147" s="56"/>
      <c r="Q147" s="56"/>
      <c r="R147" s="69"/>
      <c r="S147" s="69"/>
      <c r="T147" s="69"/>
      <c r="U147" s="71">
        <f t="shared" si="8"/>
        <v>-0.789739903187657</v>
      </c>
      <c r="V147" s="69" t="s">
        <v>1381</v>
      </c>
      <c r="W147" s="71">
        <f t="shared" si="10"/>
        <v>-5</v>
      </c>
      <c r="X147" s="69">
        <f t="shared" si="9"/>
        <v>52479</v>
      </c>
      <c r="Y147" s="69" t="s">
        <v>1919</v>
      </c>
      <c r="Z147" s="69" t="s">
        <v>1275</v>
      </c>
      <c r="AA147" s="69" t="s">
        <v>1919</v>
      </c>
      <c r="AB147" s="69"/>
      <c r="AC147" s="69"/>
      <c r="AD147" s="69"/>
      <c r="AE147" s="69"/>
      <c r="AF147" s="69"/>
      <c r="AG147" s="69"/>
      <c r="AH147" s="69" t="s">
        <v>1381</v>
      </c>
      <c r="AI147" s="69" t="s">
        <v>1919</v>
      </c>
      <c r="AJ147" s="69"/>
      <c r="AK147" s="81">
        <f>'charts data'!V156</f>
        <v>-0.410799974467226</v>
      </c>
      <c r="AL147" s="81">
        <f>'charts data'!W156</f>
        <v>0.379506655672298</v>
      </c>
      <c r="AM147" s="81">
        <f>'charts data'!X156</f>
        <v>-0.0398217356599888</v>
      </c>
      <c r="AN147" s="81">
        <f>'charts data'!Y156</f>
        <v>-0.624462716028202</v>
      </c>
      <c r="AO147" s="81">
        <f>'charts data'!Z156</f>
        <v>-0.789739903187657</v>
      </c>
      <c r="AP147" s="71">
        <f>'charts data'!AA156</f>
        <v>-1.5552218440946</v>
      </c>
    </row>
    <row r="148" spans="1:42">
      <c r="A148" s="56"/>
      <c r="B148" s="56"/>
      <c r="C148" s="56"/>
      <c r="D148" s="56"/>
      <c r="E148" s="56"/>
      <c r="F148" s="56"/>
      <c r="G148" s="56"/>
      <c r="H148" s="56"/>
      <c r="I148" s="56"/>
      <c r="J148" s="56"/>
      <c r="K148" s="56"/>
      <c r="L148" s="56"/>
      <c r="M148" s="56"/>
      <c r="N148" s="56"/>
      <c r="O148" s="56"/>
      <c r="P148" s="56"/>
      <c r="Q148" s="56"/>
      <c r="R148" s="69"/>
      <c r="S148" s="69"/>
      <c r="T148" s="69"/>
      <c r="U148" s="71">
        <f t="shared" si="8"/>
        <v>1.11340022678502</v>
      </c>
      <c r="V148" s="69" t="s">
        <v>316</v>
      </c>
      <c r="W148" s="71">
        <f t="shared" si="10"/>
        <v>0</v>
      </c>
      <c r="X148" s="69">
        <f t="shared" si="9"/>
        <v>8912895</v>
      </c>
      <c r="Y148" s="69" t="s">
        <v>1920</v>
      </c>
      <c r="Z148" s="69" t="s">
        <v>1275</v>
      </c>
      <c r="AA148" s="69" t="s">
        <v>1921</v>
      </c>
      <c r="AB148" s="69"/>
      <c r="AC148" s="69"/>
      <c r="AD148" s="69"/>
      <c r="AE148" s="69"/>
      <c r="AF148" s="69"/>
      <c r="AG148" s="69"/>
      <c r="AH148" s="69" t="s">
        <v>316</v>
      </c>
      <c r="AI148" s="69" t="s">
        <v>1921</v>
      </c>
      <c r="AJ148" s="69"/>
      <c r="AK148" s="81">
        <f>'charts data'!V157</f>
        <v>2.36920107451742</v>
      </c>
      <c r="AL148" s="81">
        <f>'charts data'!W157</f>
        <v>2.24508567298863</v>
      </c>
      <c r="AM148" s="81">
        <f>'charts data'!X157</f>
        <v>2.36035569783087</v>
      </c>
      <c r="AN148" s="81">
        <f>'charts data'!Y157</f>
        <v>1.01689172994371</v>
      </c>
      <c r="AO148" s="81">
        <f>'charts data'!Z157</f>
        <v>1.11340022678502</v>
      </c>
      <c r="AP148" s="71">
        <f>'charts data'!AA157</f>
        <v>-5.15398025439233</v>
      </c>
    </row>
    <row r="149" spans="1:42">
      <c r="A149" s="56"/>
      <c r="B149" s="56"/>
      <c r="C149" s="56"/>
      <c r="D149" s="56"/>
      <c r="E149" s="56"/>
      <c r="F149" s="56"/>
      <c r="G149" s="56"/>
      <c r="H149" s="56"/>
      <c r="I149" s="56"/>
      <c r="J149" s="56"/>
      <c r="K149" s="56"/>
      <c r="L149" s="56"/>
      <c r="M149" s="56"/>
      <c r="N149" s="56"/>
      <c r="O149" s="56"/>
      <c r="P149" s="56"/>
      <c r="Q149" s="56"/>
      <c r="R149" s="69"/>
      <c r="S149" s="69"/>
      <c r="T149" s="69"/>
      <c r="U149" s="71">
        <f t="shared" si="8"/>
        <v>-0.429878646562091</v>
      </c>
      <c r="V149" s="69" t="s">
        <v>1382</v>
      </c>
      <c r="W149" s="71">
        <f t="shared" si="10"/>
        <v>-5</v>
      </c>
      <c r="X149" s="69">
        <f t="shared" si="9"/>
        <v>52479</v>
      </c>
      <c r="Y149" s="69" t="s">
        <v>1922</v>
      </c>
      <c r="Z149" s="69" t="s">
        <v>1276</v>
      </c>
      <c r="AA149" s="69" t="s">
        <v>1923</v>
      </c>
      <c r="AB149" s="69"/>
      <c r="AC149" s="69"/>
      <c r="AD149" s="69"/>
      <c r="AE149" s="69"/>
      <c r="AF149" s="69"/>
      <c r="AG149" s="69"/>
      <c r="AH149" s="69" t="s">
        <v>1382</v>
      </c>
      <c r="AI149" s="69" t="s">
        <v>1923</v>
      </c>
      <c r="AJ149" s="69"/>
      <c r="AK149" s="81">
        <f>'charts data'!V158</f>
        <v>1.10954851081384</v>
      </c>
      <c r="AL149" s="81">
        <f>'charts data'!W158</f>
        <v>0.677892377745152</v>
      </c>
      <c r="AM149" s="81">
        <f>'charts data'!X158</f>
        <v>0.500255370213621</v>
      </c>
      <c r="AN149" s="81">
        <f>'charts data'!Y158</f>
        <v>0.293271871185572</v>
      </c>
      <c r="AO149" s="81">
        <f>'charts data'!Z158</f>
        <v>-0.429878646562091</v>
      </c>
      <c r="AP149" s="71">
        <f>'charts data'!AA158</f>
        <v>-6.31802183166037</v>
      </c>
    </row>
    <row r="150" spans="1:42">
      <c r="A150" s="56"/>
      <c r="B150" s="56"/>
      <c r="C150" s="56"/>
      <c r="D150" s="56"/>
      <c r="E150" s="56"/>
      <c r="F150" s="56"/>
      <c r="G150" s="56"/>
      <c r="H150" s="56"/>
      <c r="I150" s="56"/>
      <c r="J150" s="56"/>
      <c r="K150" s="56"/>
      <c r="L150" s="56"/>
      <c r="M150" s="56"/>
      <c r="N150" s="56"/>
      <c r="O150" s="56"/>
      <c r="P150" s="56"/>
      <c r="Q150" s="56"/>
      <c r="R150" s="69"/>
      <c r="S150" s="69"/>
      <c r="T150" s="69"/>
      <c r="U150" s="71">
        <f t="shared" si="8"/>
        <v>3.63528350718614</v>
      </c>
      <c r="V150" s="69" t="s">
        <v>320</v>
      </c>
      <c r="W150" s="71">
        <f t="shared" si="10"/>
        <v>0</v>
      </c>
      <c r="X150" s="69">
        <f t="shared" si="9"/>
        <v>8912895</v>
      </c>
      <c r="Y150" s="69" t="s">
        <v>1924</v>
      </c>
      <c r="Z150" s="69" t="s">
        <v>1276</v>
      </c>
      <c r="AA150" s="69" t="s">
        <v>1924</v>
      </c>
      <c r="AB150" s="69"/>
      <c r="AC150" s="69"/>
      <c r="AD150" s="69"/>
      <c r="AE150" s="69"/>
      <c r="AF150" s="69"/>
      <c r="AG150" s="69"/>
      <c r="AH150" s="69" t="s">
        <v>320</v>
      </c>
      <c r="AI150" s="69" t="s">
        <v>1924</v>
      </c>
      <c r="AJ150" s="69"/>
      <c r="AK150" s="81">
        <f>'charts data'!V159</f>
        <v>4.39000814201913</v>
      </c>
      <c r="AL150" s="81">
        <f>'charts data'!W159</f>
        <v>3.80063786504309</v>
      </c>
      <c r="AM150" s="81">
        <f>'charts data'!X159</f>
        <v>4.00914178528694</v>
      </c>
      <c r="AN150" s="81">
        <f>'charts data'!Y159</f>
        <v>4.15742392923181</v>
      </c>
      <c r="AO150" s="81">
        <f>'charts data'!Z159</f>
        <v>3.63528350718614</v>
      </c>
      <c r="AP150" s="71">
        <f>'charts data'!AA159</f>
        <v>-3.0974942184954</v>
      </c>
    </row>
    <row r="151" spans="1:42">
      <c r="A151" s="56"/>
      <c r="B151" s="56"/>
      <c r="C151" s="56"/>
      <c r="D151" s="56"/>
      <c r="E151" s="56"/>
      <c r="F151" s="56"/>
      <c r="G151" s="56"/>
      <c r="H151" s="56"/>
      <c r="I151" s="56"/>
      <c r="J151" s="56"/>
      <c r="K151" s="56"/>
      <c r="L151" s="56"/>
      <c r="M151" s="56"/>
      <c r="N151" s="56"/>
      <c r="O151" s="56"/>
      <c r="P151" s="56"/>
      <c r="Q151" s="56"/>
      <c r="R151" s="69"/>
      <c r="S151" s="69"/>
      <c r="T151" s="69"/>
      <c r="U151" s="71">
        <f t="shared" si="8"/>
        <v>-0.478737273465033</v>
      </c>
      <c r="V151" s="69" t="s">
        <v>1383</v>
      </c>
      <c r="W151" s="71">
        <f t="shared" si="10"/>
        <v>-5</v>
      </c>
      <c r="X151" s="69">
        <f t="shared" si="9"/>
        <v>52479</v>
      </c>
      <c r="Y151" s="69" t="s">
        <v>1925</v>
      </c>
      <c r="Z151" s="69" t="s">
        <v>1276</v>
      </c>
      <c r="AA151" s="69" t="s">
        <v>1925</v>
      </c>
      <c r="AB151" s="69"/>
      <c r="AC151" s="69"/>
      <c r="AD151" s="69"/>
      <c r="AE151" s="69"/>
      <c r="AF151" s="69"/>
      <c r="AG151" s="69"/>
      <c r="AH151" s="69" t="s">
        <v>1383</v>
      </c>
      <c r="AI151" s="69" t="s">
        <v>1925</v>
      </c>
      <c r="AJ151" s="69"/>
      <c r="AK151" s="81">
        <f>'charts data'!V160</f>
        <v>-0.754634943507265</v>
      </c>
      <c r="AL151" s="81">
        <f>'charts data'!W160</f>
        <v>-0.479903785322721</v>
      </c>
      <c r="AM151" s="81">
        <f>'charts data'!X160</f>
        <v>-0.558540973891712</v>
      </c>
      <c r="AN151" s="81">
        <f>'charts data'!Y160</f>
        <v>-0.906667183258311</v>
      </c>
      <c r="AO151" s="81">
        <f>'charts data'!Z160</f>
        <v>-0.478737273465033</v>
      </c>
      <c r="AP151" s="71">
        <f>'charts data'!AA160</f>
        <v>1.13232217210092</v>
      </c>
    </row>
    <row r="152" spans="1:42">
      <c r="A152" s="56"/>
      <c r="B152" s="56"/>
      <c r="C152" s="56"/>
      <c r="D152" s="56"/>
      <c r="E152" s="56"/>
      <c r="F152" s="56"/>
      <c r="G152" s="56"/>
      <c r="H152" s="56"/>
      <c r="I152" s="56"/>
      <c r="J152" s="56"/>
      <c r="K152" s="56"/>
      <c r="L152" s="56"/>
      <c r="M152" s="56"/>
      <c r="N152" s="56"/>
      <c r="O152" s="56"/>
      <c r="P152" s="56"/>
      <c r="Q152" s="56"/>
      <c r="R152" s="69"/>
      <c r="S152" s="69"/>
      <c r="T152" s="69"/>
      <c r="U152" s="71">
        <f t="shared" si="8"/>
        <v>7.06507037250677</v>
      </c>
      <c r="V152" s="69" t="s">
        <v>1384</v>
      </c>
      <c r="W152" s="71">
        <f t="shared" si="10"/>
        <v>5</v>
      </c>
      <c r="X152" s="69">
        <f t="shared" si="9"/>
        <v>123456</v>
      </c>
      <c r="Y152" s="69" t="s">
        <v>1926</v>
      </c>
      <c r="Z152" s="69" t="s">
        <v>1276</v>
      </c>
      <c r="AA152" s="69" t="s">
        <v>1926</v>
      </c>
      <c r="AB152" s="69"/>
      <c r="AC152" s="69"/>
      <c r="AD152" s="69"/>
      <c r="AE152" s="69"/>
      <c r="AF152" s="69"/>
      <c r="AG152" s="69"/>
      <c r="AH152" s="69" t="s">
        <v>1384</v>
      </c>
      <c r="AI152" s="69" t="s">
        <v>1926</v>
      </c>
      <c r="AJ152" s="69"/>
      <c r="AK152" s="81">
        <f>'charts data'!V161</f>
        <v>5.59622165858191</v>
      </c>
      <c r="AL152" s="81">
        <f>'charts data'!W161</f>
        <v>6.52924812134839</v>
      </c>
      <c r="AM152" s="81">
        <f>'charts data'!X161</f>
        <v>6.61249038910304</v>
      </c>
      <c r="AN152" s="81">
        <f>'charts data'!Y161</f>
        <v>6.92731078482452</v>
      </c>
      <c r="AO152" s="81">
        <f>'charts data'!Z161</f>
        <v>7.06507037250677</v>
      </c>
      <c r="AP152" s="71">
        <f>'charts data'!AA161</f>
        <v>6.02835814446873</v>
      </c>
    </row>
    <row r="153" spans="1:42">
      <c r="A153" s="56"/>
      <c r="B153" s="56"/>
      <c r="C153" s="56"/>
      <c r="D153" s="56"/>
      <c r="E153" s="56"/>
      <c r="F153" s="56"/>
      <c r="G153" s="56"/>
      <c r="H153" s="56"/>
      <c r="I153" s="56"/>
      <c r="J153" s="56"/>
      <c r="K153" s="56"/>
      <c r="L153" s="56"/>
      <c r="M153" s="56"/>
      <c r="N153" s="56"/>
      <c r="O153" s="56"/>
      <c r="P153" s="56"/>
      <c r="Q153" s="56"/>
      <c r="R153" s="69"/>
      <c r="S153" s="69"/>
      <c r="T153" s="69"/>
      <c r="U153" s="71">
        <f t="shared" si="8"/>
        <v>4.63431591795062</v>
      </c>
      <c r="V153" s="69" t="s">
        <v>1385</v>
      </c>
      <c r="W153" s="71">
        <f t="shared" si="10"/>
        <v>0</v>
      </c>
      <c r="X153" s="69">
        <f t="shared" si="9"/>
        <v>8912895</v>
      </c>
      <c r="Y153" s="69" t="s">
        <v>1927</v>
      </c>
      <c r="Z153" s="69" t="s">
        <v>1276</v>
      </c>
      <c r="AA153" s="69" t="s">
        <v>1927</v>
      </c>
      <c r="AB153" s="69"/>
      <c r="AC153" s="69"/>
      <c r="AD153" s="69"/>
      <c r="AE153" s="69"/>
      <c r="AF153" s="69"/>
      <c r="AG153" s="69"/>
      <c r="AH153" s="69" t="s">
        <v>1385</v>
      </c>
      <c r="AI153" s="69" t="s">
        <v>1927</v>
      </c>
      <c r="AJ153" s="69"/>
      <c r="AK153" s="81">
        <f>'charts data'!V162</f>
        <v>4.94204535057036</v>
      </c>
      <c r="AL153" s="81">
        <f>'charts data'!W162</f>
        <v>4.87337016141755</v>
      </c>
      <c r="AM153" s="81">
        <f>'charts data'!X162</f>
        <v>4.75797327954563</v>
      </c>
      <c r="AN153" s="81">
        <f>'charts data'!Y162</f>
        <v>4.22379919801079</v>
      </c>
      <c r="AO153" s="81">
        <f>'charts data'!Z162</f>
        <v>4.63431591795062</v>
      </c>
      <c r="AP153" s="71">
        <f>'charts data'!AA162</f>
        <v>-1.26296412546735</v>
      </c>
    </row>
    <row r="154" spans="1:42">
      <c r="A154" s="56"/>
      <c r="B154" s="56"/>
      <c r="C154" s="56"/>
      <c r="D154" s="56"/>
      <c r="E154" s="56"/>
      <c r="F154" s="56"/>
      <c r="G154" s="56"/>
      <c r="H154" s="56"/>
      <c r="I154" s="56"/>
      <c r="J154" s="56"/>
      <c r="K154" s="56"/>
      <c r="L154" s="56"/>
      <c r="M154" s="56"/>
      <c r="N154" s="56"/>
      <c r="O154" s="56"/>
      <c r="P154" s="56"/>
      <c r="Q154" s="56"/>
      <c r="R154" s="69"/>
      <c r="S154" s="69"/>
      <c r="T154" s="69"/>
      <c r="U154" s="71">
        <f t="shared" si="8"/>
        <v>1.12096812532027</v>
      </c>
      <c r="V154" s="69" t="s">
        <v>1386</v>
      </c>
      <c r="W154" s="71">
        <f t="shared" si="10"/>
        <v>0</v>
      </c>
      <c r="X154" s="69">
        <f t="shared" si="9"/>
        <v>8912895</v>
      </c>
      <c r="Y154" s="69" t="s">
        <v>1928</v>
      </c>
      <c r="Z154" s="69" t="s">
        <v>1276</v>
      </c>
      <c r="AA154" s="69" t="s">
        <v>1928</v>
      </c>
      <c r="AB154" s="69"/>
      <c r="AC154" s="69"/>
      <c r="AD154" s="69"/>
      <c r="AE154" s="69"/>
      <c r="AF154" s="69"/>
      <c r="AG154" s="69"/>
      <c r="AH154" s="69" t="s">
        <v>1386</v>
      </c>
      <c r="AI154" s="69" t="s">
        <v>1928</v>
      </c>
      <c r="AJ154" s="69"/>
      <c r="AK154" s="81">
        <f>'charts data'!V163</f>
        <v>0.989904146720745</v>
      </c>
      <c r="AL154" s="81">
        <f>'charts data'!W163</f>
        <v>1.26693208990761</v>
      </c>
      <c r="AM154" s="81">
        <f>'charts data'!X163</f>
        <v>1.62834621025973</v>
      </c>
      <c r="AN154" s="81">
        <f>'charts data'!Y163</f>
        <v>1.41087594472872</v>
      </c>
      <c r="AO154" s="81">
        <f>'charts data'!Z163</f>
        <v>1.12096812532027</v>
      </c>
      <c r="AP154" s="71">
        <f>'charts data'!AA163</f>
        <v>0.537904683679581</v>
      </c>
    </row>
    <row r="155" spans="1:42">
      <c r="A155" s="56"/>
      <c r="B155" s="56"/>
      <c r="C155" s="56"/>
      <c r="D155" s="56"/>
      <c r="E155" s="56"/>
      <c r="F155" s="56"/>
      <c r="G155" s="56"/>
      <c r="H155" s="56"/>
      <c r="I155" s="56"/>
      <c r="J155" s="56"/>
      <c r="K155" s="56"/>
      <c r="L155" s="56"/>
      <c r="M155" s="56"/>
      <c r="N155" s="56"/>
      <c r="O155" s="56"/>
      <c r="P155" s="56"/>
      <c r="Q155" s="56"/>
      <c r="R155" s="69"/>
      <c r="S155" s="69"/>
      <c r="T155" s="69"/>
      <c r="U155" s="71">
        <f t="shared" si="8"/>
        <v>1.14697101505259</v>
      </c>
      <c r="V155" s="69" t="s">
        <v>330</v>
      </c>
      <c r="W155" s="71">
        <f t="shared" si="10"/>
        <v>0</v>
      </c>
      <c r="X155" s="69">
        <f t="shared" si="9"/>
        <v>8912895</v>
      </c>
      <c r="Y155" s="69" t="s">
        <v>1929</v>
      </c>
      <c r="Z155" s="69" t="s">
        <v>1276</v>
      </c>
      <c r="AA155" s="69" t="s">
        <v>1929</v>
      </c>
      <c r="AB155" s="69"/>
      <c r="AC155" s="69"/>
      <c r="AD155" s="69"/>
      <c r="AE155" s="69"/>
      <c r="AF155" s="69"/>
      <c r="AG155" s="69"/>
      <c r="AH155" s="69" t="s">
        <v>330</v>
      </c>
      <c r="AI155" s="69" t="s">
        <v>1929</v>
      </c>
      <c r="AJ155" s="69"/>
      <c r="AK155" s="81">
        <f>'charts data'!V164</f>
        <v>0.410147260350405</v>
      </c>
      <c r="AL155" s="81">
        <f>'charts data'!W164</f>
        <v>0.676954760554592</v>
      </c>
      <c r="AM155" s="81">
        <f>'charts data'!X164</f>
        <v>2.0157252271579</v>
      </c>
      <c r="AN155" s="81">
        <f>'charts data'!Y164</f>
        <v>1.1696784248293</v>
      </c>
      <c r="AO155" s="81">
        <f>'charts data'!Z164</f>
        <v>1.14697101505259</v>
      </c>
      <c r="AP155" s="71">
        <f>'charts data'!AA164</f>
        <v>3.02402653220021</v>
      </c>
    </row>
    <row r="156" spans="1:42">
      <c r="A156" s="56"/>
      <c r="B156" s="56"/>
      <c r="C156" s="56"/>
      <c r="D156" s="56"/>
      <c r="E156" s="56"/>
      <c r="F156" s="56"/>
      <c r="G156" s="56"/>
      <c r="H156" s="56"/>
      <c r="I156" s="56"/>
      <c r="J156" s="56"/>
      <c r="K156" s="56"/>
      <c r="L156" s="56"/>
      <c r="M156" s="56"/>
      <c r="N156" s="56"/>
      <c r="O156" s="56"/>
      <c r="P156" s="56"/>
      <c r="Q156" s="56"/>
      <c r="R156" s="69"/>
      <c r="S156" s="69"/>
      <c r="T156" s="69"/>
      <c r="U156" s="71">
        <f t="shared" si="8"/>
        <v>-1.30533000460914</v>
      </c>
      <c r="V156" s="69" t="s">
        <v>1387</v>
      </c>
      <c r="W156" s="71">
        <f t="shared" si="10"/>
        <v>-5</v>
      </c>
      <c r="X156" s="69">
        <f t="shared" si="9"/>
        <v>52479</v>
      </c>
      <c r="Y156" s="69" t="s">
        <v>1930</v>
      </c>
      <c r="Z156" s="69" t="s">
        <v>1276</v>
      </c>
      <c r="AA156" s="69" t="s">
        <v>1931</v>
      </c>
      <c r="AB156" s="69"/>
      <c r="AC156" s="69"/>
      <c r="AD156" s="69"/>
      <c r="AE156" s="69"/>
      <c r="AF156" s="69"/>
      <c r="AG156" s="69"/>
      <c r="AH156" s="69" t="s">
        <v>1387</v>
      </c>
      <c r="AI156" s="69" t="s">
        <v>1931</v>
      </c>
      <c r="AJ156" s="69"/>
      <c r="AK156" s="81">
        <f>'charts data'!V165</f>
        <v>1.61572637539101</v>
      </c>
      <c r="AL156" s="81">
        <f>'charts data'!W165</f>
        <v>0.713753490731239</v>
      </c>
      <c r="AM156" s="81">
        <f>'charts data'!X165</f>
        <v>-0.42826351485493</v>
      </c>
      <c r="AN156" s="81">
        <f>'charts data'!Y165</f>
        <v>-0.661463271365582</v>
      </c>
      <c r="AO156" s="81">
        <f>'charts data'!Z165</f>
        <v>-1.30533000460914</v>
      </c>
      <c r="AP156" s="71">
        <f>'charts data'!AA165</f>
        <v>-11.988419128457</v>
      </c>
    </row>
    <row r="157" spans="1:42">
      <c r="A157" s="56"/>
      <c r="B157" s="56"/>
      <c r="C157" s="56"/>
      <c r="D157" s="56"/>
      <c r="E157" s="56"/>
      <c r="F157" s="56"/>
      <c r="G157" s="56"/>
      <c r="H157" s="56"/>
      <c r="I157" s="56"/>
      <c r="J157" s="56"/>
      <c r="K157" s="56"/>
      <c r="L157" s="56"/>
      <c r="M157" s="56"/>
      <c r="N157" s="56"/>
      <c r="O157" s="56"/>
      <c r="P157" s="56"/>
      <c r="Q157" s="56"/>
      <c r="R157" s="69"/>
      <c r="S157" s="69"/>
      <c r="T157" s="69"/>
      <c r="U157" s="71">
        <f t="shared" si="8"/>
        <v>4.7737464421796</v>
      </c>
      <c r="V157" s="69" t="s">
        <v>1388</v>
      </c>
      <c r="W157" s="71">
        <f t="shared" si="10"/>
        <v>0</v>
      </c>
      <c r="X157" s="69">
        <f t="shared" si="9"/>
        <v>8912895</v>
      </c>
      <c r="Y157" s="69" t="s">
        <v>1932</v>
      </c>
      <c r="Z157" s="69" t="s">
        <v>1276</v>
      </c>
      <c r="AA157" s="69" t="s">
        <v>1932</v>
      </c>
      <c r="AB157" s="69"/>
      <c r="AC157" s="69"/>
      <c r="AD157" s="69"/>
      <c r="AE157" s="69"/>
      <c r="AF157" s="69"/>
      <c r="AG157" s="69"/>
      <c r="AH157" s="69" t="s">
        <v>1388</v>
      </c>
      <c r="AI157" s="69" t="s">
        <v>1932</v>
      </c>
      <c r="AJ157" s="69"/>
      <c r="AK157" s="81">
        <f>'charts data'!V166</f>
        <v>5.94849960117173</v>
      </c>
      <c r="AL157" s="81">
        <f>'charts data'!W166</f>
        <v>5.20304360835987</v>
      </c>
      <c r="AM157" s="81">
        <f>'charts data'!X166</f>
        <v>4.62748896187798</v>
      </c>
      <c r="AN157" s="81">
        <f>'charts data'!Y166</f>
        <v>4.37641080631688</v>
      </c>
      <c r="AO157" s="81">
        <f>'charts data'!Z166</f>
        <v>4.7737464421796</v>
      </c>
      <c r="AP157" s="71">
        <f>'charts data'!AA166</f>
        <v>-4.8213493374872</v>
      </c>
    </row>
    <row r="158" spans="1:42">
      <c r="A158" s="56"/>
      <c r="B158" s="56"/>
      <c r="C158" s="56"/>
      <c r="D158" s="56"/>
      <c r="E158" s="56"/>
      <c r="F158" s="56"/>
      <c r="G158" s="56"/>
      <c r="H158" s="56"/>
      <c r="I158" s="56"/>
      <c r="J158" s="56"/>
      <c r="K158" s="56"/>
      <c r="L158" s="56"/>
      <c r="M158" s="56"/>
      <c r="N158" s="56"/>
      <c r="O158" s="56"/>
      <c r="P158" s="56"/>
      <c r="Q158" s="56"/>
      <c r="R158" s="69"/>
      <c r="S158" s="69"/>
      <c r="T158" s="69"/>
      <c r="U158" s="71">
        <f t="shared" si="8"/>
        <v>9.19868977751264</v>
      </c>
      <c r="V158" s="69" t="s">
        <v>1389</v>
      </c>
      <c r="W158" s="71">
        <f t="shared" si="10"/>
        <v>5</v>
      </c>
      <c r="X158" s="69">
        <f t="shared" si="9"/>
        <v>123456</v>
      </c>
      <c r="Y158" s="69" t="s">
        <v>1933</v>
      </c>
      <c r="Z158" s="69" t="s">
        <v>1276</v>
      </c>
      <c r="AA158" s="69" t="s">
        <v>1933</v>
      </c>
      <c r="AB158" s="69"/>
      <c r="AC158" s="69"/>
      <c r="AD158" s="69"/>
      <c r="AE158" s="69"/>
      <c r="AF158" s="69"/>
      <c r="AG158" s="69"/>
      <c r="AH158" s="69" t="s">
        <v>1389</v>
      </c>
      <c r="AI158" s="69" t="s">
        <v>1933</v>
      </c>
      <c r="AJ158" s="69"/>
      <c r="AK158" s="81">
        <f>'charts data'!V167</f>
        <v>8.95005820980812</v>
      </c>
      <c r="AL158" s="81">
        <f>'charts data'!W167</f>
        <v>9.53726286968972</v>
      </c>
      <c r="AM158" s="81">
        <f>'charts data'!X167</f>
        <v>9.26335593291144</v>
      </c>
      <c r="AN158" s="81">
        <f>'charts data'!Y167</f>
        <v>9.88648740989243</v>
      </c>
      <c r="AO158" s="81">
        <f>'charts data'!Z167</f>
        <v>9.19868977751264</v>
      </c>
      <c r="AP158" s="71">
        <f>'charts data'!AA167</f>
        <v>1.02041831941876</v>
      </c>
    </row>
    <row r="159" spans="1:42">
      <c r="A159" s="56"/>
      <c r="B159" s="56"/>
      <c r="C159" s="56"/>
      <c r="D159" s="56"/>
      <c r="E159" s="56"/>
      <c r="F159" s="56"/>
      <c r="G159" s="56"/>
      <c r="H159" s="56"/>
      <c r="I159" s="56"/>
      <c r="J159" s="56"/>
      <c r="K159" s="56"/>
      <c r="L159" s="56"/>
      <c r="M159" s="56"/>
      <c r="N159" s="56"/>
      <c r="O159" s="56"/>
      <c r="P159" s="56"/>
      <c r="Q159" s="56"/>
      <c r="R159" s="69"/>
      <c r="S159" s="69"/>
      <c r="T159" s="69"/>
      <c r="U159" s="71">
        <f t="shared" si="8"/>
        <v>4.95835575217459</v>
      </c>
      <c r="V159" s="69" t="s">
        <v>338</v>
      </c>
      <c r="W159" s="71">
        <f t="shared" si="10"/>
        <v>0</v>
      </c>
      <c r="X159" s="69">
        <f t="shared" si="9"/>
        <v>8912895</v>
      </c>
      <c r="Y159" s="69" t="s">
        <v>1934</v>
      </c>
      <c r="Z159" s="69" t="s">
        <v>1276</v>
      </c>
      <c r="AA159" s="69" t="s">
        <v>1934</v>
      </c>
      <c r="AB159" s="69"/>
      <c r="AC159" s="69"/>
      <c r="AD159" s="69"/>
      <c r="AE159" s="69"/>
      <c r="AF159" s="69"/>
      <c r="AG159" s="69"/>
      <c r="AH159" s="69" t="s">
        <v>338</v>
      </c>
      <c r="AI159" s="69" t="s">
        <v>1934</v>
      </c>
      <c r="AJ159" s="69"/>
      <c r="AK159" s="81">
        <f>'charts data'!V168</f>
        <v>5.0654294187883</v>
      </c>
      <c r="AL159" s="81">
        <f>'charts data'!W168</f>
        <v>5.66114076383642</v>
      </c>
      <c r="AM159" s="81">
        <f>'charts data'!X168</f>
        <v>5.58686400404742</v>
      </c>
      <c r="AN159" s="81">
        <f>'charts data'!Y168</f>
        <v>4.97853962014123</v>
      </c>
      <c r="AO159" s="81">
        <f>'charts data'!Z168</f>
        <v>4.95835575217459</v>
      </c>
      <c r="AP159" s="71">
        <f>'charts data'!AA168</f>
        <v>-0.439445127377457</v>
      </c>
    </row>
    <row r="160" spans="1:42">
      <c r="A160" s="56"/>
      <c r="B160" s="56"/>
      <c r="C160" s="56"/>
      <c r="D160" s="56"/>
      <c r="E160" s="56"/>
      <c r="F160" s="56"/>
      <c r="G160" s="56"/>
      <c r="H160" s="56"/>
      <c r="I160" s="56"/>
      <c r="J160" s="56"/>
      <c r="K160" s="56"/>
      <c r="L160" s="56"/>
      <c r="M160" s="56"/>
      <c r="N160" s="56"/>
      <c r="O160" s="56"/>
      <c r="P160" s="56"/>
      <c r="Q160" s="56"/>
      <c r="R160" s="69"/>
      <c r="S160" s="69"/>
      <c r="T160" s="69"/>
      <c r="U160" s="71">
        <f t="shared" si="8"/>
        <v>1.431515590655</v>
      </c>
      <c r="V160" s="69" t="s">
        <v>1390</v>
      </c>
      <c r="W160" s="71">
        <f t="shared" si="10"/>
        <v>0</v>
      </c>
      <c r="X160" s="69">
        <f t="shared" si="9"/>
        <v>8912895</v>
      </c>
      <c r="Y160" s="69" t="s">
        <v>1935</v>
      </c>
      <c r="Z160" s="69" t="s">
        <v>1276</v>
      </c>
      <c r="AA160" s="69" t="s">
        <v>1936</v>
      </c>
      <c r="AB160" s="69"/>
      <c r="AC160" s="69"/>
      <c r="AD160" s="69"/>
      <c r="AE160" s="69"/>
      <c r="AF160" s="69"/>
      <c r="AG160" s="69"/>
      <c r="AH160" s="69" t="s">
        <v>1390</v>
      </c>
      <c r="AI160" s="69" t="s">
        <v>1936</v>
      </c>
      <c r="AJ160" s="69"/>
      <c r="AK160" s="81">
        <f>'charts data'!V169</f>
        <v>1.12669181527416</v>
      </c>
      <c r="AL160" s="81">
        <f>'charts data'!W169</f>
        <v>2.22457758963095</v>
      </c>
      <c r="AM160" s="81">
        <f>'charts data'!X169</f>
        <v>1.53101823779828</v>
      </c>
      <c r="AN160" s="81">
        <f>'charts data'!Y169</f>
        <v>2.09594221251947</v>
      </c>
      <c r="AO160" s="81">
        <f>'charts data'!Z169</f>
        <v>1.431515590655</v>
      </c>
      <c r="AP160" s="71">
        <f>'charts data'!AA169</f>
        <v>1.25103890654241</v>
      </c>
    </row>
    <row r="161" spans="1:42">
      <c r="A161" s="56"/>
      <c r="B161" s="56"/>
      <c r="C161" s="56"/>
      <c r="D161" s="56"/>
      <c r="E161" s="56"/>
      <c r="F161" s="56"/>
      <c r="G161" s="56"/>
      <c r="H161" s="56"/>
      <c r="I161" s="56"/>
      <c r="J161" s="56"/>
      <c r="K161" s="56"/>
      <c r="L161" s="56"/>
      <c r="M161" s="56"/>
      <c r="N161" s="56"/>
      <c r="O161" s="56"/>
      <c r="P161" s="56"/>
      <c r="Q161" s="56"/>
      <c r="R161" s="69"/>
      <c r="S161" s="69"/>
      <c r="T161" s="69"/>
      <c r="U161" s="71">
        <f t="shared" si="8"/>
        <v>8.42806636516948</v>
      </c>
      <c r="V161" s="69" t="s">
        <v>342</v>
      </c>
      <c r="W161" s="71">
        <f t="shared" si="10"/>
        <v>5</v>
      </c>
      <c r="X161" s="69">
        <f t="shared" si="9"/>
        <v>123456</v>
      </c>
      <c r="Y161" s="69" t="s">
        <v>1937</v>
      </c>
      <c r="Z161" s="69" t="s">
        <v>1276</v>
      </c>
      <c r="AA161" s="69" t="s">
        <v>1938</v>
      </c>
      <c r="AB161" s="69"/>
      <c r="AC161" s="69"/>
      <c r="AD161" s="69"/>
      <c r="AE161" s="69"/>
      <c r="AF161" s="69"/>
      <c r="AG161" s="69"/>
      <c r="AH161" s="69" t="s">
        <v>342</v>
      </c>
      <c r="AI161" s="69" t="s">
        <v>1938</v>
      </c>
      <c r="AJ161" s="69"/>
      <c r="AK161" s="81">
        <f>'charts data'!V170</f>
        <v>8.0955520196323</v>
      </c>
      <c r="AL161" s="81">
        <f>'charts data'!W170</f>
        <v>8.57846554302881</v>
      </c>
      <c r="AM161" s="81">
        <f>'charts data'!X170</f>
        <v>8.37210619777896</v>
      </c>
      <c r="AN161" s="81">
        <f>'charts data'!Y170</f>
        <v>8.8471197702724</v>
      </c>
      <c r="AO161" s="81">
        <f>'charts data'!Z170</f>
        <v>8.42806636516948</v>
      </c>
      <c r="AP161" s="71">
        <f>'charts data'!AA170</f>
        <v>1.36468483382169</v>
      </c>
    </row>
    <row r="162" spans="1:42">
      <c r="A162" s="56"/>
      <c r="B162" s="56"/>
      <c r="C162" s="56"/>
      <c r="D162" s="56"/>
      <c r="E162" s="56"/>
      <c r="F162" s="56"/>
      <c r="G162" s="56"/>
      <c r="H162" s="56"/>
      <c r="I162" s="56"/>
      <c r="J162" s="56"/>
      <c r="K162" s="56"/>
      <c r="L162" s="56"/>
      <c r="M162" s="56"/>
      <c r="N162" s="56"/>
      <c r="O162" s="56"/>
      <c r="P162" s="56"/>
      <c r="Q162" s="56"/>
      <c r="R162" s="69"/>
      <c r="S162" s="69"/>
      <c r="T162" s="69"/>
      <c r="U162" s="71">
        <f t="shared" si="8"/>
        <v>6.10399950313707</v>
      </c>
      <c r="V162" s="69" t="s">
        <v>1391</v>
      </c>
      <c r="W162" s="71">
        <f t="shared" si="10"/>
        <v>5</v>
      </c>
      <c r="X162" s="69">
        <f t="shared" si="9"/>
        <v>123456</v>
      </c>
      <c r="Y162" s="69" t="s">
        <v>1939</v>
      </c>
      <c r="Z162" s="69" t="s">
        <v>1276</v>
      </c>
      <c r="AA162" s="69" t="s">
        <v>1939</v>
      </c>
      <c r="AB162" s="69"/>
      <c r="AC162" s="69"/>
      <c r="AD162" s="69"/>
      <c r="AE162" s="69"/>
      <c r="AF162" s="69"/>
      <c r="AG162" s="69"/>
      <c r="AH162" s="69" t="s">
        <v>1391</v>
      </c>
      <c r="AI162" s="69" t="s">
        <v>1939</v>
      </c>
      <c r="AJ162" s="69"/>
      <c r="AK162" s="81">
        <f>'charts data'!V171</f>
        <v>7.71118522068119</v>
      </c>
      <c r="AL162" s="81">
        <f>'charts data'!W171</f>
        <v>6.40867025540082</v>
      </c>
      <c r="AM162" s="81">
        <f>'charts data'!X171</f>
        <v>7.42388807901317</v>
      </c>
      <c r="AN162" s="81">
        <f>'charts data'!Y171</f>
        <v>6.16082655556879</v>
      </c>
      <c r="AO162" s="81">
        <f>'charts data'!Z171</f>
        <v>6.10399950313707</v>
      </c>
      <c r="AP162" s="71">
        <f>'charts data'!AA171</f>
        <v>-6.59611232809817</v>
      </c>
    </row>
    <row r="163" spans="1:42">
      <c r="A163" s="56"/>
      <c r="B163" s="56"/>
      <c r="C163" s="56"/>
      <c r="D163" s="56"/>
      <c r="E163" s="56"/>
      <c r="F163" s="56"/>
      <c r="G163" s="56"/>
      <c r="H163" s="56"/>
      <c r="I163" s="56"/>
      <c r="J163" s="56"/>
      <c r="K163" s="56"/>
      <c r="L163" s="56"/>
      <c r="M163" s="56"/>
      <c r="N163" s="56"/>
      <c r="O163" s="56"/>
      <c r="P163" s="56"/>
      <c r="Q163" s="56"/>
      <c r="R163" s="69"/>
      <c r="S163" s="69"/>
      <c r="T163" s="69"/>
      <c r="U163" s="71">
        <f t="shared" si="8"/>
        <v>-0.240691562929412</v>
      </c>
      <c r="V163" s="69" t="s">
        <v>1392</v>
      </c>
      <c r="W163" s="71">
        <f t="shared" si="10"/>
        <v>-5</v>
      </c>
      <c r="X163" s="69">
        <f t="shared" si="9"/>
        <v>52479</v>
      </c>
      <c r="Y163" s="69" t="s">
        <v>1940</v>
      </c>
      <c r="Z163" s="69" t="s">
        <v>1276</v>
      </c>
      <c r="AA163" s="69" t="s">
        <v>1940</v>
      </c>
      <c r="AB163" s="69"/>
      <c r="AC163" s="69"/>
      <c r="AD163" s="69"/>
      <c r="AE163" s="69"/>
      <c r="AF163" s="69"/>
      <c r="AG163" s="69"/>
      <c r="AH163" s="69" t="s">
        <v>1392</v>
      </c>
      <c r="AI163" s="69" t="s">
        <v>1940</v>
      </c>
      <c r="AJ163" s="69"/>
      <c r="AK163" s="81">
        <f>'charts data'!V172</f>
        <v>0.902711128999054</v>
      </c>
      <c r="AL163" s="81">
        <f>'charts data'!W172</f>
        <v>0.874828276675155</v>
      </c>
      <c r="AM163" s="81">
        <f>'charts data'!X172</f>
        <v>1.24922240609343</v>
      </c>
      <c r="AN163" s="81">
        <f>'charts data'!Y172</f>
        <v>-0.119823714884824</v>
      </c>
      <c r="AO163" s="81">
        <f>'charts data'!Z172</f>
        <v>-0.240691562929412</v>
      </c>
      <c r="AP163" s="71">
        <f>'charts data'!AA172</f>
        <v>-4.69268268743369</v>
      </c>
    </row>
    <row r="164" spans="1:42">
      <c r="A164" s="56"/>
      <c r="B164" s="56"/>
      <c r="C164" s="56"/>
      <c r="D164" s="56"/>
      <c r="E164" s="56"/>
      <c r="F164" s="56"/>
      <c r="G164" s="56"/>
      <c r="H164" s="56"/>
      <c r="I164" s="56"/>
      <c r="J164" s="56"/>
      <c r="K164" s="56"/>
      <c r="L164" s="56"/>
      <c r="M164" s="56"/>
      <c r="N164" s="56"/>
      <c r="O164" s="56"/>
      <c r="P164" s="56"/>
      <c r="Q164" s="56"/>
      <c r="R164" s="69"/>
      <c r="S164" s="69"/>
      <c r="T164" s="69"/>
      <c r="U164" s="71">
        <f t="shared" si="8"/>
        <v>-2.29678746247936</v>
      </c>
      <c r="V164" s="69" t="s">
        <v>1393</v>
      </c>
      <c r="W164" s="71">
        <f t="shared" si="10"/>
        <v>-5</v>
      </c>
      <c r="X164" s="69">
        <f t="shared" si="9"/>
        <v>52479</v>
      </c>
      <c r="Y164" s="69" t="s">
        <v>1941</v>
      </c>
      <c r="Z164" s="69" t="s">
        <v>1276</v>
      </c>
      <c r="AA164" s="69" t="s">
        <v>1941</v>
      </c>
      <c r="AB164" s="69"/>
      <c r="AC164" s="69"/>
      <c r="AD164" s="69"/>
      <c r="AE164" s="69"/>
      <c r="AF164" s="69"/>
      <c r="AG164" s="69"/>
      <c r="AH164" s="69" t="s">
        <v>1393</v>
      </c>
      <c r="AI164" s="69" t="s">
        <v>1941</v>
      </c>
      <c r="AJ164" s="69"/>
      <c r="AK164" s="81">
        <f>'charts data'!V173</f>
        <v>0.761408955580662</v>
      </c>
      <c r="AL164" s="81">
        <f>'charts data'!W173</f>
        <v>0.135429967565256</v>
      </c>
      <c r="AM164" s="81">
        <f>'charts data'!X173</f>
        <v>-0.502415430122518</v>
      </c>
      <c r="AN164" s="81">
        <f>'charts data'!Y173</f>
        <v>-1.81782974148286</v>
      </c>
      <c r="AO164" s="81">
        <f>'charts data'!Z173</f>
        <v>-2.29678746247936</v>
      </c>
      <c r="AP164" s="71">
        <f>'charts data'!AA173</f>
        <v>-12.5512607999875</v>
      </c>
    </row>
    <row r="165" spans="1:42">
      <c r="A165" s="56"/>
      <c r="B165" s="56"/>
      <c r="C165" s="56"/>
      <c r="D165" s="56"/>
      <c r="E165" s="56"/>
      <c r="F165" s="56"/>
      <c r="G165" s="56"/>
      <c r="H165" s="56"/>
      <c r="I165" s="56"/>
      <c r="J165" s="56"/>
      <c r="K165" s="56"/>
      <c r="L165" s="56"/>
      <c r="M165" s="56"/>
      <c r="N165" s="56"/>
      <c r="O165" s="56"/>
      <c r="P165" s="56"/>
      <c r="Q165" s="56"/>
      <c r="R165" s="69"/>
      <c r="S165" s="69"/>
      <c r="T165" s="69"/>
      <c r="U165" s="71">
        <f t="shared" si="8"/>
        <v>-3.21978841917818</v>
      </c>
      <c r="V165" s="69" t="s">
        <v>1394</v>
      </c>
      <c r="W165" s="71">
        <f t="shared" si="10"/>
        <v>-5</v>
      </c>
      <c r="X165" s="69">
        <f t="shared" si="9"/>
        <v>52479</v>
      </c>
      <c r="Y165" s="69" t="s">
        <v>1942</v>
      </c>
      <c r="Z165" s="69" t="s">
        <v>1276</v>
      </c>
      <c r="AA165" s="69" t="s">
        <v>1942</v>
      </c>
      <c r="AB165" s="69"/>
      <c r="AC165" s="69"/>
      <c r="AD165" s="69"/>
      <c r="AE165" s="69"/>
      <c r="AF165" s="69"/>
      <c r="AG165" s="69"/>
      <c r="AH165" s="69" t="s">
        <v>1394</v>
      </c>
      <c r="AI165" s="69" t="s">
        <v>1942</v>
      </c>
      <c r="AJ165" s="69"/>
      <c r="AK165" s="81">
        <f>'charts data'!V174</f>
        <v>-3.40826175413735</v>
      </c>
      <c r="AL165" s="81">
        <f>'charts data'!W174</f>
        <v>-3.00015058774022</v>
      </c>
      <c r="AM165" s="81">
        <f>'charts data'!X174</f>
        <v>-2.87861671082034</v>
      </c>
      <c r="AN165" s="81">
        <f>'charts data'!Y174</f>
        <v>-3.0955693092058</v>
      </c>
      <c r="AO165" s="81">
        <f>'charts data'!Z174</f>
        <v>-3.21978841917818</v>
      </c>
      <c r="AP165" s="71">
        <f>'charts data'!AA174</f>
        <v>0.773520617232507</v>
      </c>
    </row>
    <row r="166" spans="1:42">
      <c r="A166" s="56"/>
      <c r="B166" s="56"/>
      <c r="C166" s="56"/>
      <c r="D166" s="56"/>
      <c r="E166" s="56"/>
      <c r="F166" s="56"/>
      <c r="G166" s="56"/>
      <c r="H166" s="56"/>
      <c r="I166" s="56"/>
      <c r="J166" s="56"/>
      <c r="K166" s="56"/>
      <c r="L166" s="56"/>
      <c r="M166" s="56"/>
      <c r="N166" s="56"/>
      <c r="O166" s="56"/>
      <c r="P166" s="56"/>
      <c r="Q166" s="56"/>
      <c r="R166" s="69"/>
      <c r="S166" s="69"/>
      <c r="T166" s="69"/>
      <c r="U166" s="71">
        <f t="shared" si="8"/>
        <v>7.36959154464731</v>
      </c>
      <c r="V166" s="69" t="s">
        <v>352</v>
      </c>
      <c r="W166" s="71">
        <f t="shared" si="10"/>
        <v>5</v>
      </c>
      <c r="X166" s="69">
        <f t="shared" si="9"/>
        <v>123456</v>
      </c>
      <c r="Y166" s="69" t="s">
        <v>1943</v>
      </c>
      <c r="Z166" s="69" t="s">
        <v>1276</v>
      </c>
      <c r="AA166" s="69" t="s">
        <v>1944</v>
      </c>
      <c r="AB166" s="69"/>
      <c r="AC166" s="69"/>
      <c r="AD166" s="69"/>
      <c r="AE166" s="69"/>
      <c r="AF166" s="69"/>
      <c r="AG166" s="69"/>
      <c r="AH166" s="69" t="s">
        <v>352</v>
      </c>
      <c r="AI166" s="69" t="s">
        <v>1944</v>
      </c>
      <c r="AJ166" s="69"/>
      <c r="AK166" s="81">
        <f>'charts data'!V175</f>
        <v>6.67044019659806</v>
      </c>
      <c r="AL166" s="81">
        <f>'charts data'!W175</f>
        <v>7.01279834823113</v>
      </c>
      <c r="AM166" s="81">
        <f>'charts data'!X175</f>
        <v>7.46563642428437</v>
      </c>
      <c r="AN166" s="81">
        <f>'charts data'!Y175</f>
        <v>7.33617406194732</v>
      </c>
      <c r="AO166" s="81">
        <f>'charts data'!Z175</f>
        <v>7.36959154464731</v>
      </c>
      <c r="AP166" s="71">
        <f>'charts data'!AA175</f>
        <v>2.86941376826136</v>
      </c>
    </row>
    <row r="167" spans="1:42">
      <c r="A167" s="56"/>
      <c r="B167" s="56"/>
      <c r="C167" s="56"/>
      <c r="D167" s="56"/>
      <c r="E167" s="56"/>
      <c r="F167" s="56"/>
      <c r="G167" s="56"/>
      <c r="H167" s="56"/>
      <c r="I167" s="56"/>
      <c r="J167" s="56"/>
      <c r="K167" s="56"/>
      <c r="L167" s="56"/>
      <c r="M167" s="56"/>
      <c r="N167" s="56"/>
      <c r="O167" s="56"/>
      <c r="P167" s="56"/>
      <c r="Q167" s="56"/>
      <c r="R167" s="69"/>
      <c r="S167" s="69"/>
      <c r="T167" s="69"/>
      <c r="U167" s="71">
        <f t="shared" si="8"/>
        <v>-3.87941987490319</v>
      </c>
      <c r="V167" s="69" t="s">
        <v>1395</v>
      </c>
      <c r="W167" s="71">
        <f t="shared" si="10"/>
        <v>-5</v>
      </c>
      <c r="X167" s="69">
        <f t="shared" si="9"/>
        <v>52479</v>
      </c>
      <c r="Y167" s="69" t="s">
        <v>1923</v>
      </c>
      <c r="Z167" s="69" t="s">
        <v>1276</v>
      </c>
      <c r="AA167" s="69" t="s">
        <v>1922</v>
      </c>
      <c r="AB167" s="69"/>
      <c r="AC167" s="69"/>
      <c r="AD167" s="69"/>
      <c r="AE167" s="69"/>
      <c r="AF167" s="69"/>
      <c r="AG167" s="69"/>
      <c r="AH167" s="69" t="s">
        <v>1395</v>
      </c>
      <c r="AI167" s="69" t="s">
        <v>1922</v>
      </c>
      <c r="AJ167" s="69"/>
      <c r="AK167" s="81">
        <f>'charts data'!V176</f>
        <v>-4.1058643505829</v>
      </c>
      <c r="AL167" s="81">
        <f>'charts data'!W176</f>
        <v>-3.35816102846121</v>
      </c>
      <c r="AM167" s="81">
        <f>'charts data'!X176</f>
        <v>-4.12629620498283</v>
      </c>
      <c r="AN167" s="81">
        <f>'charts data'!Y176</f>
        <v>-4.01514204832765</v>
      </c>
      <c r="AO167" s="81">
        <f>'charts data'!Z176</f>
        <v>-3.87941987490319</v>
      </c>
      <c r="AP167" s="71">
        <f>'charts data'!AA176</f>
        <v>0.929359427075442</v>
      </c>
    </row>
    <row r="168" spans="1:42">
      <c r="A168" s="56"/>
      <c r="B168" s="56"/>
      <c r="C168" s="56"/>
      <c r="D168" s="56"/>
      <c r="E168" s="56"/>
      <c r="F168" s="56"/>
      <c r="G168" s="56"/>
      <c r="H168" s="56"/>
      <c r="I168" s="56"/>
      <c r="J168" s="56"/>
      <c r="K168" s="56"/>
      <c r="L168" s="56"/>
      <c r="M168" s="56"/>
      <c r="N168" s="56"/>
      <c r="O168" s="56"/>
      <c r="P168" s="56"/>
      <c r="Q168" s="56"/>
      <c r="R168" s="69"/>
      <c r="S168" s="69"/>
      <c r="T168" s="69"/>
      <c r="U168" s="71">
        <f t="shared" si="8"/>
        <v>0.00458242522117036</v>
      </c>
      <c r="V168" s="69" t="s">
        <v>1396</v>
      </c>
      <c r="W168" s="71">
        <f t="shared" si="10"/>
        <v>0</v>
      </c>
      <c r="X168" s="69">
        <f t="shared" si="9"/>
        <v>8912895</v>
      </c>
      <c r="Y168" s="69" t="s">
        <v>1945</v>
      </c>
      <c r="Z168" s="69" t="s">
        <v>1276</v>
      </c>
      <c r="AA168" s="69" t="s">
        <v>1945</v>
      </c>
      <c r="AB168" s="69"/>
      <c r="AC168" s="69"/>
      <c r="AD168" s="69"/>
      <c r="AE168" s="69"/>
      <c r="AF168" s="69"/>
      <c r="AG168" s="69"/>
      <c r="AH168" s="69" t="s">
        <v>1396</v>
      </c>
      <c r="AI168" s="69" t="s">
        <v>1945</v>
      </c>
      <c r="AJ168" s="69"/>
      <c r="AK168" s="81">
        <f>'charts data'!V177</f>
        <v>-1.21580242788364</v>
      </c>
      <c r="AL168" s="81">
        <f>'charts data'!W177</f>
        <v>-0.957401767764266</v>
      </c>
      <c r="AM168" s="81">
        <f>'charts data'!X177</f>
        <v>-0.519078191363458</v>
      </c>
      <c r="AN168" s="81">
        <f>'charts data'!Y177</f>
        <v>0.339127224573803</v>
      </c>
      <c r="AO168" s="81">
        <f>'charts data'!Z177</f>
        <v>0.00458242522117036</v>
      </c>
      <c r="AP168" s="71">
        <f>'charts data'!AA177</f>
        <v>5.0086281172841</v>
      </c>
    </row>
    <row r="169" spans="1:42">
      <c r="A169" s="56"/>
      <c r="B169" s="56"/>
      <c r="C169" s="56"/>
      <c r="D169" s="56"/>
      <c r="E169" s="56"/>
      <c r="F169" s="56"/>
      <c r="G169" s="56"/>
      <c r="H169" s="56"/>
      <c r="I169" s="56"/>
      <c r="J169" s="56"/>
      <c r="K169" s="56"/>
      <c r="L169" s="56"/>
      <c r="M169" s="56"/>
      <c r="N169" s="56"/>
      <c r="O169" s="56"/>
      <c r="P169" s="56"/>
      <c r="Q169" s="56"/>
      <c r="R169" s="69"/>
      <c r="S169" s="69"/>
      <c r="T169" s="69"/>
      <c r="U169" s="71">
        <f t="shared" si="8"/>
        <v>-1.219937921583</v>
      </c>
      <c r="V169" s="69" t="s">
        <v>1397</v>
      </c>
      <c r="W169" s="71">
        <f t="shared" si="10"/>
        <v>-5</v>
      </c>
      <c r="X169" s="69">
        <f t="shared" si="9"/>
        <v>52479</v>
      </c>
      <c r="Y169" s="69" t="s">
        <v>1946</v>
      </c>
      <c r="Z169" s="69" t="s">
        <v>1276</v>
      </c>
      <c r="AA169" s="69" t="s">
        <v>1946</v>
      </c>
      <c r="AB169" s="69"/>
      <c r="AC169" s="69"/>
      <c r="AD169" s="69"/>
      <c r="AE169" s="69"/>
      <c r="AF169" s="69"/>
      <c r="AG169" s="69"/>
      <c r="AH169" s="69" t="s">
        <v>1397</v>
      </c>
      <c r="AI169" s="69" t="s">
        <v>1946</v>
      </c>
      <c r="AJ169" s="69"/>
      <c r="AK169" s="81">
        <f>'charts data'!V178</f>
        <v>-1.90086040753835</v>
      </c>
      <c r="AL169" s="81">
        <f>'charts data'!W178</f>
        <v>-2.1770068719509</v>
      </c>
      <c r="AM169" s="81">
        <f>'charts data'!X178</f>
        <v>-1.67149721100986</v>
      </c>
      <c r="AN169" s="81">
        <f>'charts data'!Y178</f>
        <v>-1.77562877934242</v>
      </c>
      <c r="AO169" s="81">
        <f>'charts data'!Z178</f>
        <v>-1.219937921583</v>
      </c>
      <c r="AP169" s="71">
        <f>'charts data'!AA178</f>
        <v>2.79459999865637</v>
      </c>
    </row>
    <row r="170" spans="1:42">
      <c r="A170" s="56"/>
      <c r="B170" s="56"/>
      <c r="C170" s="56"/>
      <c r="D170" s="56"/>
      <c r="E170" s="56"/>
      <c r="F170" s="56"/>
      <c r="G170" s="56"/>
      <c r="H170" s="56"/>
      <c r="I170" s="56"/>
      <c r="J170" s="56"/>
      <c r="K170" s="56"/>
      <c r="L170" s="56"/>
      <c r="M170" s="56"/>
      <c r="N170" s="56"/>
      <c r="O170" s="56"/>
      <c r="P170" s="56"/>
      <c r="Q170" s="56"/>
      <c r="R170" s="69"/>
      <c r="S170" s="69"/>
      <c r="T170" s="69"/>
      <c r="U170" s="71">
        <f t="shared" si="8"/>
        <v>6.65478787283051</v>
      </c>
      <c r="V170" s="69" t="s">
        <v>360</v>
      </c>
      <c r="W170" s="71">
        <f t="shared" si="10"/>
        <v>5</v>
      </c>
      <c r="X170" s="69">
        <f t="shared" si="9"/>
        <v>123456</v>
      </c>
      <c r="Y170" s="69" t="s">
        <v>1947</v>
      </c>
      <c r="Z170" s="69" t="s">
        <v>1276</v>
      </c>
      <c r="AA170" s="69" t="s">
        <v>1947</v>
      </c>
      <c r="AB170" s="69"/>
      <c r="AC170" s="69"/>
      <c r="AD170" s="69"/>
      <c r="AE170" s="69"/>
      <c r="AF170" s="69"/>
      <c r="AG170" s="69"/>
      <c r="AH170" s="69" t="s">
        <v>360</v>
      </c>
      <c r="AI170" s="69" t="s">
        <v>1947</v>
      </c>
      <c r="AJ170" s="69"/>
      <c r="AK170" s="81">
        <f>'charts data'!V179</f>
        <v>7.46177356017148</v>
      </c>
      <c r="AL170" s="81">
        <f>'charts data'!W179</f>
        <v>6.29193474766401</v>
      </c>
      <c r="AM170" s="81">
        <f>'charts data'!X179</f>
        <v>6.26060658527777</v>
      </c>
      <c r="AN170" s="81">
        <f>'charts data'!Y179</f>
        <v>7.26031917093756</v>
      </c>
      <c r="AO170" s="81">
        <f>'charts data'!Z179</f>
        <v>6.65478787283051</v>
      </c>
      <c r="AP170" s="71">
        <f>'charts data'!AA179</f>
        <v>-3.31198080144863</v>
      </c>
    </row>
    <row r="171" spans="1:42">
      <c r="A171" s="56"/>
      <c r="B171" s="56"/>
      <c r="C171" s="56"/>
      <c r="D171" s="56"/>
      <c r="E171" s="56"/>
      <c r="F171" s="56"/>
      <c r="G171" s="56"/>
      <c r="H171" s="56"/>
      <c r="I171" s="56"/>
      <c r="J171" s="56"/>
      <c r="K171" s="56"/>
      <c r="L171" s="56"/>
      <c r="M171" s="56"/>
      <c r="N171" s="56"/>
      <c r="O171" s="56"/>
      <c r="P171" s="56"/>
      <c r="Q171" s="56"/>
      <c r="R171" s="69"/>
      <c r="S171" s="69"/>
      <c r="T171" s="69"/>
      <c r="U171" s="71">
        <f t="shared" si="8"/>
        <v>6.88869846301415</v>
      </c>
      <c r="V171" s="69" t="s">
        <v>362</v>
      </c>
      <c r="W171" s="71">
        <f t="shared" si="10"/>
        <v>5</v>
      </c>
      <c r="X171" s="69">
        <f t="shared" si="9"/>
        <v>123456</v>
      </c>
      <c r="Y171" s="69" t="s">
        <v>1948</v>
      </c>
      <c r="Z171" s="69" t="s">
        <v>1276</v>
      </c>
      <c r="AA171" s="69" t="s">
        <v>1948</v>
      </c>
      <c r="AB171" s="69"/>
      <c r="AC171" s="69"/>
      <c r="AD171" s="69"/>
      <c r="AE171" s="69"/>
      <c r="AF171" s="69"/>
      <c r="AG171" s="69"/>
      <c r="AH171" s="69" t="s">
        <v>362</v>
      </c>
      <c r="AI171" s="69" t="s">
        <v>1948</v>
      </c>
      <c r="AJ171" s="69"/>
      <c r="AK171" s="81">
        <f>'charts data'!V180</f>
        <v>6.0734391051487</v>
      </c>
      <c r="AL171" s="81">
        <f>'charts data'!W180</f>
        <v>6.77283595864108</v>
      </c>
      <c r="AM171" s="81">
        <f>'charts data'!X180</f>
        <v>6.45716275138648</v>
      </c>
      <c r="AN171" s="81">
        <f>'charts data'!Y180</f>
        <v>7.38339487623643</v>
      </c>
      <c r="AO171" s="81">
        <f>'charts data'!Z180</f>
        <v>6.88869846301415</v>
      </c>
      <c r="AP171" s="71">
        <f>'charts data'!AA180</f>
        <v>3.34593708885798</v>
      </c>
    </row>
    <row r="172" spans="1:42">
      <c r="A172" s="56"/>
      <c r="B172" s="56"/>
      <c r="C172" s="56"/>
      <c r="D172" s="56"/>
      <c r="E172" s="56"/>
      <c r="F172" s="56"/>
      <c r="G172" s="56"/>
      <c r="H172" s="56"/>
      <c r="I172" s="56"/>
      <c r="J172" s="56"/>
      <c r="K172" s="56"/>
      <c r="L172" s="56"/>
      <c r="M172" s="56"/>
      <c r="N172" s="56"/>
      <c r="O172" s="56"/>
      <c r="P172" s="56"/>
      <c r="Q172" s="56"/>
      <c r="R172" s="69"/>
      <c r="S172" s="69"/>
      <c r="T172" s="69"/>
      <c r="U172" s="71">
        <f t="shared" si="8"/>
        <v>0.928929729799244</v>
      </c>
      <c r="V172" s="69" t="s">
        <v>364</v>
      </c>
      <c r="W172" s="71">
        <f t="shared" si="10"/>
        <v>0</v>
      </c>
      <c r="X172" s="69">
        <f t="shared" si="9"/>
        <v>8912895</v>
      </c>
      <c r="Y172" s="69" t="s">
        <v>1949</v>
      </c>
      <c r="Z172" s="69" t="s">
        <v>1277</v>
      </c>
      <c r="AA172" s="69" t="s">
        <v>1949</v>
      </c>
      <c r="AB172" s="69"/>
      <c r="AC172" s="69"/>
      <c r="AD172" s="69"/>
      <c r="AE172" s="69"/>
      <c r="AF172" s="69"/>
      <c r="AG172" s="69"/>
      <c r="AH172" s="69" t="s">
        <v>364</v>
      </c>
      <c r="AI172" s="69" t="s">
        <v>1949</v>
      </c>
      <c r="AJ172" s="69"/>
      <c r="AK172" s="81">
        <f>'charts data'!V181</f>
        <v>0.131290422589553</v>
      </c>
      <c r="AL172" s="81">
        <f>'charts data'!W181</f>
        <v>0.608609054772374</v>
      </c>
      <c r="AM172" s="81">
        <f>'charts data'!X181</f>
        <v>0.903324974397833</v>
      </c>
      <c r="AN172" s="81">
        <f>'charts data'!Y181</f>
        <v>1.70917062415559</v>
      </c>
      <c r="AO172" s="81">
        <f>'charts data'!Z181</f>
        <v>0.928929729799244</v>
      </c>
      <c r="AP172" s="71">
        <f>'charts data'!AA181</f>
        <v>3.27362196554431</v>
      </c>
    </row>
    <row r="173" spans="1:42">
      <c r="A173" s="56"/>
      <c r="B173" s="56"/>
      <c r="C173" s="56"/>
      <c r="D173" s="56"/>
      <c r="E173" s="56"/>
      <c r="F173" s="56"/>
      <c r="G173" s="56"/>
      <c r="H173" s="56"/>
      <c r="I173" s="56"/>
      <c r="J173" s="56"/>
      <c r="K173" s="56"/>
      <c r="L173" s="56"/>
      <c r="M173" s="56"/>
      <c r="N173" s="56"/>
      <c r="O173" s="56"/>
      <c r="P173" s="56"/>
      <c r="Q173" s="56"/>
      <c r="R173" s="69"/>
      <c r="S173" s="69"/>
      <c r="T173" s="69"/>
      <c r="U173" s="71">
        <f t="shared" si="8"/>
        <v>5.13841791401697</v>
      </c>
      <c r="V173" s="69" t="s">
        <v>1398</v>
      </c>
      <c r="W173" s="71">
        <f t="shared" si="10"/>
        <v>5</v>
      </c>
      <c r="X173" s="69">
        <f t="shared" si="9"/>
        <v>123456</v>
      </c>
      <c r="Y173" s="69" t="s">
        <v>1950</v>
      </c>
      <c r="Z173" s="69" t="s">
        <v>1277</v>
      </c>
      <c r="AA173" s="69" t="s">
        <v>1951</v>
      </c>
      <c r="AB173" s="69"/>
      <c r="AC173" s="69"/>
      <c r="AD173" s="69"/>
      <c r="AE173" s="69"/>
      <c r="AF173" s="69"/>
      <c r="AG173" s="69"/>
      <c r="AH173" s="69" t="s">
        <v>1398</v>
      </c>
      <c r="AI173" s="69" t="s">
        <v>1951</v>
      </c>
      <c r="AJ173" s="69"/>
      <c r="AK173" s="81">
        <f>'charts data'!V182</f>
        <v>6.00804599165045</v>
      </c>
      <c r="AL173" s="81">
        <f>'charts data'!W182</f>
        <v>6.37879099992842</v>
      </c>
      <c r="AM173" s="81">
        <f>'charts data'!X182</f>
        <v>6.10215088042719</v>
      </c>
      <c r="AN173" s="81">
        <f>'charts data'!Y182</f>
        <v>5.8677796082747</v>
      </c>
      <c r="AO173" s="81">
        <f>'charts data'!Z182</f>
        <v>5.13841791401697</v>
      </c>
      <c r="AP173" s="71">
        <f>'charts data'!AA182</f>
        <v>-3.56907382956571</v>
      </c>
    </row>
    <row r="174" spans="1:42">
      <c r="A174" s="56"/>
      <c r="B174" s="56"/>
      <c r="C174" s="56"/>
      <c r="D174" s="56"/>
      <c r="E174" s="56"/>
      <c r="F174" s="56"/>
      <c r="G174" s="56"/>
      <c r="H174" s="56"/>
      <c r="I174" s="56"/>
      <c r="J174" s="56"/>
      <c r="K174" s="56"/>
      <c r="L174" s="56"/>
      <c r="M174" s="56"/>
      <c r="N174" s="56"/>
      <c r="O174" s="56"/>
      <c r="P174" s="56"/>
      <c r="Q174" s="56"/>
      <c r="R174" s="69"/>
      <c r="S174" s="69"/>
      <c r="T174" s="69"/>
      <c r="U174" s="71">
        <f t="shared" si="8"/>
        <v>-0.676448250517294</v>
      </c>
      <c r="V174" s="69" t="s">
        <v>368</v>
      </c>
      <c r="W174" s="71">
        <f t="shared" si="10"/>
        <v>-5</v>
      </c>
      <c r="X174" s="69">
        <f t="shared" si="9"/>
        <v>52479</v>
      </c>
      <c r="Y174" s="69" t="s">
        <v>1952</v>
      </c>
      <c r="Z174" s="69" t="s">
        <v>1277</v>
      </c>
      <c r="AA174" s="69" t="s">
        <v>1952</v>
      </c>
      <c r="AB174" s="69"/>
      <c r="AC174" s="69"/>
      <c r="AD174" s="69"/>
      <c r="AE174" s="69"/>
      <c r="AF174" s="69"/>
      <c r="AG174" s="69"/>
      <c r="AH174" s="69" t="s">
        <v>368</v>
      </c>
      <c r="AI174" s="69" t="s">
        <v>1952</v>
      </c>
      <c r="AJ174" s="69"/>
      <c r="AK174" s="81">
        <f>'charts data'!V183</f>
        <v>1.96806430493591</v>
      </c>
      <c r="AL174" s="81">
        <f>'charts data'!W183</f>
        <v>0.664851254342561</v>
      </c>
      <c r="AM174" s="81">
        <f>'charts data'!X183</f>
        <v>0.885856034475799</v>
      </c>
      <c r="AN174" s="81">
        <f>'charts data'!Y183</f>
        <v>-0.686862645837272</v>
      </c>
      <c r="AO174" s="81">
        <f>'charts data'!Z183</f>
        <v>-0.676448250517294</v>
      </c>
      <c r="AP174" s="71">
        <f>'charts data'!AA183</f>
        <v>-10.853445048958</v>
      </c>
    </row>
    <row r="175" spans="1:42">
      <c r="A175" s="56"/>
      <c r="B175" s="56"/>
      <c r="C175" s="56"/>
      <c r="D175" s="56"/>
      <c r="E175" s="56"/>
      <c r="F175" s="56"/>
      <c r="G175" s="56"/>
      <c r="H175" s="56"/>
      <c r="I175" s="56"/>
      <c r="J175" s="56"/>
      <c r="K175" s="56"/>
      <c r="L175" s="56"/>
      <c r="M175" s="56"/>
      <c r="N175" s="56"/>
      <c r="O175" s="56"/>
      <c r="P175" s="56"/>
      <c r="Q175" s="56"/>
      <c r="R175" s="69"/>
      <c r="S175" s="69"/>
      <c r="T175" s="69"/>
      <c r="U175" s="71">
        <f t="shared" si="8"/>
        <v>5.71947516667858</v>
      </c>
      <c r="V175" s="69" t="s">
        <v>370</v>
      </c>
      <c r="W175" s="71">
        <f t="shared" si="10"/>
        <v>5</v>
      </c>
      <c r="X175" s="69">
        <f t="shared" si="9"/>
        <v>123456</v>
      </c>
      <c r="Y175" s="69" t="s">
        <v>1953</v>
      </c>
      <c r="Z175" s="69" t="s">
        <v>1277</v>
      </c>
      <c r="AA175" s="69" t="s">
        <v>1953</v>
      </c>
      <c r="AB175" s="69"/>
      <c r="AC175" s="69"/>
      <c r="AD175" s="69"/>
      <c r="AE175" s="69"/>
      <c r="AF175" s="69"/>
      <c r="AG175" s="69"/>
      <c r="AH175" s="69" t="s">
        <v>370</v>
      </c>
      <c r="AI175" s="69" t="s">
        <v>1953</v>
      </c>
      <c r="AJ175" s="69"/>
      <c r="AK175" s="81">
        <f>'charts data'!V184</f>
        <v>6.15786001076289</v>
      </c>
      <c r="AL175" s="81">
        <f>'charts data'!W184</f>
        <v>6.52474027589497</v>
      </c>
      <c r="AM175" s="81">
        <f>'charts data'!X184</f>
        <v>5.41797190165424</v>
      </c>
      <c r="AN175" s="81">
        <f>'charts data'!Y184</f>
        <v>5.35388772099859</v>
      </c>
      <c r="AO175" s="81">
        <f>'charts data'!Z184</f>
        <v>5.71947516667858</v>
      </c>
      <c r="AP175" s="71">
        <f>'charts data'!AA184</f>
        <v>-1.79919199315344</v>
      </c>
    </row>
    <row r="176" spans="1:42">
      <c r="A176" s="56"/>
      <c r="B176" s="56"/>
      <c r="C176" s="56"/>
      <c r="D176" s="56"/>
      <c r="E176" s="56"/>
      <c r="F176" s="56"/>
      <c r="G176" s="56"/>
      <c r="H176" s="56"/>
      <c r="I176" s="56"/>
      <c r="J176" s="56"/>
      <c r="K176" s="56"/>
      <c r="L176" s="56"/>
      <c r="M176" s="56"/>
      <c r="N176" s="56"/>
      <c r="O176" s="56"/>
      <c r="P176" s="56"/>
      <c r="Q176" s="56"/>
      <c r="R176" s="69"/>
      <c r="S176" s="69"/>
      <c r="T176" s="69"/>
      <c r="U176" s="71">
        <f t="shared" si="8"/>
        <v>-6.70937028228218</v>
      </c>
      <c r="V176" s="69" t="s">
        <v>1399</v>
      </c>
      <c r="W176" s="71">
        <f t="shared" si="10"/>
        <v>-10</v>
      </c>
      <c r="X176" s="69">
        <f t="shared" si="9"/>
        <v>26367</v>
      </c>
      <c r="Y176" s="69" t="s">
        <v>1954</v>
      </c>
      <c r="Z176" s="69" t="s">
        <v>1277</v>
      </c>
      <c r="AA176" s="69" t="s">
        <v>1955</v>
      </c>
      <c r="AB176" s="69"/>
      <c r="AC176" s="69"/>
      <c r="AD176" s="69"/>
      <c r="AE176" s="69"/>
      <c r="AF176" s="69"/>
      <c r="AG176" s="69"/>
      <c r="AH176" s="69" t="s">
        <v>1399</v>
      </c>
      <c r="AI176" s="69" t="s">
        <v>1955</v>
      </c>
      <c r="AJ176" s="69"/>
      <c r="AK176" s="81">
        <f>'charts data'!V185</f>
        <v>-8.16097981469802</v>
      </c>
      <c r="AL176" s="81">
        <f>'charts data'!W185</f>
        <v>-7.99871660722667</v>
      </c>
      <c r="AM176" s="81">
        <f>'charts data'!X185</f>
        <v>-7.30858769236568</v>
      </c>
      <c r="AN176" s="81">
        <f>'charts data'!Y185</f>
        <v>-6.47899466435266</v>
      </c>
      <c r="AO176" s="81">
        <f>'charts data'!Z185</f>
        <v>-6.70937028228218</v>
      </c>
      <c r="AP176" s="71">
        <f>'charts data'!AA185</f>
        <v>5.95760616077657</v>
      </c>
    </row>
    <row r="177" spans="1:42">
      <c r="A177" s="56"/>
      <c r="B177" s="56"/>
      <c r="C177" s="56"/>
      <c r="D177" s="56"/>
      <c r="E177" s="56"/>
      <c r="F177" s="56"/>
      <c r="G177" s="56"/>
      <c r="H177" s="56"/>
      <c r="I177" s="56"/>
      <c r="J177" s="56"/>
      <c r="K177" s="56"/>
      <c r="L177" s="56"/>
      <c r="M177" s="56"/>
      <c r="N177" s="56"/>
      <c r="O177" s="56"/>
      <c r="P177" s="56"/>
      <c r="Q177" s="56"/>
      <c r="R177" s="69"/>
      <c r="S177" s="69"/>
      <c r="T177" s="69"/>
      <c r="U177" s="71">
        <f t="shared" si="8"/>
        <v>-3.36534561092957</v>
      </c>
      <c r="V177" s="69" t="s">
        <v>1400</v>
      </c>
      <c r="W177" s="71">
        <f t="shared" si="10"/>
        <v>-5</v>
      </c>
      <c r="X177" s="69">
        <f t="shared" si="9"/>
        <v>52479</v>
      </c>
      <c r="Y177" s="69" t="s">
        <v>1956</v>
      </c>
      <c r="Z177" s="69" t="s">
        <v>1277</v>
      </c>
      <c r="AA177" s="69" t="s">
        <v>1956</v>
      </c>
      <c r="AB177" s="69"/>
      <c r="AC177" s="69"/>
      <c r="AD177" s="69"/>
      <c r="AE177" s="69"/>
      <c r="AF177" s="69"/>
      <c r="AG177" s="69"/>
      <c r="AH177" s="69" t="s">
        <v>1400</v>
      </c>
      <c r="AI177" s="69" t="s">
        <v>1956</v>
      </c>
      <c r="AJ177" s="69"/>
      <c r="AK177" s="81">
        <f>'charts data'!V186</f>
        <v>-2.2850652276606</v>
      </c>
      <c r="AL177" s="81">
        <f>'charts data'!W186</f>
        <v>-1.04174705013029</v>
      </c>
      <c r="AM177" s="81">
        <f>'charts data'!X186</f>
        <v>-1.54081254083847</v>
      </c>
      <c r="AN177" s="81">
        <f>'charts data'!Y186</f>
        <v>-2.47274613282353</v>
      </c>
      <c r="AO177" s="81">
        <f>'charts data'!Z186</f>
        <v>-3.36534561092957</v>
      </c>
      <c r="AP177" s="71">
        <f>'charts data'!AA186</f>
        <v>-4.43362000800473</v>
      </c>
    </row>
    <row r="178" spans="1:42">
      <c r="A178" s="56"/>
      <c r="B178" s="56"/>
      <c r="C178" s="56"/>
      <c r="D178" s="56"/>
      <c r="E178" s="56"/>
      <c r="F178" s="56"/>
      <c r="G178" s="56"/>
      <c r="H178" s="56"/>
      <c r="I178" s="56"/>
      <c r="J178" s="56"/>
      <c r="K178" s="56"/>
      <c r="L178" s="56"/>
      <c r="M178" s="56"/>
      <c r="N178" s="56"/>
      <c r="O178" s="56"/>
      <c r="P178" s="56"/>
      <c r="Q178" s="56"/>
      <c r="R178" s="69"/>
      <c r="S178" s="69"/>
      <c r="T178" s="69"/>
      <c r="U178" s="71">
        <f t="shared" si="8"/>
        <v>-2.20807013316384</v>
      </c>
      <c r="V178" s="69" t="s">
        <v>1401</v>
      </c>
      <c r="W178" s="71">
        <f t="shared" si="10"/>
        <v>-5</v>
      </c>
      <c r="X178" s="69">
        <f t="shared" si="9"/>
        <v>52479</v>
      </c>
      <c r="Y178" s="69" t="s">
        <v>1957</v>
      </c>
      <c r="Z178" s="69" t="s">
        <v>1277</v>
      </c>
      <c r="AA178" s="69" t="s">
        <v>1957</v>
      </c>
      <c r="AB178" s="69"/>
      <c r="AC178" s="69"/>
      <c r="AD178" s="69"/>
      <c r="AE178" s="69"/>
      <c r="AF178" s="69"/>
      <c r="AG178" s="69"/>
      <c r="AH178" s="69" t="s">
        <v>1401</v>
      </c>
      <c r="AI178" s="69" t="s">
        <v>1957</v>
      </c>
      <c r="AJ178" s="69"/>
      <c r="AK178" s="81">
        <f>'charts data'!V187</f>
        <v>0.540763534438789</v>
      </c>
      <c r="AL178" s="81">
        <f>'charts data'!W187</f>
        <v>0.0967558302916562</v>
      </c>
      <c r="AM178" s="81">
        <f>'charts data'!X187</f>
        <v>-0.128897492017168</v>
      </c>
      <c r="AN178" s="81">
        <f>'charts data'!Y187</f>
        <v>-2.03255311647723</v>
      </c>
      <c r="AO178" s="81">
        <f>'charts data'!Z187</f>
        <v>-2.20807013316384</v>
      </c>
      <c r="AP178" s="71">
        <f>'charts data'!AA187</f>
        <v>-11.2815933123592</v>
      </c>
    </row>
    <row r="179" spans="1:42">
      <c r="A179" s="56"/>
      <c r="B179" s="56"/>
      <c r="C179" s="56"/>
      <c r="D179" s="56"/>
      <c r="E179" s="56"/>
      <c r="F179" s="56"/>
      <c r="G179" s="56"/>
      <c r="H179" s="56"/>
      <c r="I179" s="56"/>
      <c r="J179" s="56"/>
      <c r="K179" s="56"/>
      <c r="L179" s="56"/>
      <c r="M179" s="56"/>
      <c r="N179" s="56"/>
      <c r="O179" s="56"/>
      <c r="P179" s="56"/>
      <c r="Q179" s="56"/>
      <c r="R179" s="69"/>
      <c r="S179" s="69"/>
      <c r="T179" s="69"/>
      <c r="U179" s="71">
        <f t="shared" si="8"/>
        <v>8.30770812412234</v>
      </c>
      <c r="V179" s="69" t="s">
        <v>378</v>
      </c>
      <c r="W179" s="71">
        <f t="shared" si="10"/>
        <v>5</v>
      </c>
      <c r="X179" s="69">
        <f t="shared" si="9"/>
        <v>123456</v>
      </c>
      <c r="Y179" s="69" t="s">
        <v>1958</v>
      </c>
      <c r="Z179" s="69" t="s">
        <v>1277</v>
      </c>
      <c r="AA179" s="69" t="s">
        <v>1958</v>
      </c>
      <c r="AB179" s="69"/>
      <c r="AC179" s="69"/>
      <c r="AD179" s="69"/>
      <c r="AE179" s="69"/>
      <c r="AF179" s="69"/>
      <c r="AG179" s="69"/>
      <c r="AH179" s="69" t="s">
        <v>378</v>
      </c>
      <c r="AI179" s="69" t="s">
        <v>1958</v>
      </c>
      <c r="AJ179" s="69"/>
      <c r="AK179" s="81">
        <f>'charts data'!V188</f>
        <v>8.96238468741605</v>
      </c>
      <c r="AL179" s="81">
        <f>'charts data'!W188</f>
        <v>9.03341744850637</v>
      </c>
      <c r="AM179" s="81">
        <f>'charts data'!X188</f>
        <v>9.04282461728297</v>
      </c>
      <c r="AN179" s="81">
        <f>'charts data'!Y188</f>
        <v>8.65124056440306</v>
      </c>
      <c r="AO179" s="81">
        <f>'charts data'!Z188</f>
        <v>8.30770812412234</v>
      </c>
      <c r="AP179" s="71">
        <f>'charts data'!AA188</f>
        <v>-2.68688310437279</v>
      </c>
    </row>
    <row r="180" spans="1:42">
      <c r="A180" s="56"/>
      <c r="B180" s="56"/>
      <c r="C180" s="56"/>
      <c r="D180" s="56"/>
      <c r="E180" s="56"/>
      <c r="F180" s="56"/>
      <c r="G180" s="56"/>
      <c r="H180" s="56"/>
      <c r="I180" s="56"/>
      <c r="J180" s="56"/>
      <c r="K180" s="56"/>
      <c r="L180" s="56"/>
      <c r="M180" s="56"/>
      <c r="N180" s="56"/>
      <c r="O180" s="56"/>
      <c r="P180" s="56"/>
      <c r="Q180" s="56"/>
      <c r="R180" s="69"/>
      <c r="S180" s="69"/>
      <c r="T180" s="69"/>
      <c r="U180" s="71">
        <f t="shared" si="8"/>
        <v>-3.95439262968289</v>
      </c>
      <c r="V180" s="69" t="s">
        <v>380</v>
      </c>
      <c r="W180" s="71">
        <f t="shared" si="10"/>
        <v>-5</v>
      </c>
      <c r="X180" s="69">
        <f t="shared" si="9"/>
        <v>52479</v>
      </c>
      <c r="Y180" s="69" t="s">
        <v>1959</v>
      </c>
      <c r="Z180" s="69" t="s">
        <v>1277</v>
      </c>
      <c r="AA180" s="69" t="s">
        <v>1960</v>
      </c>
      <c r="AB180" s="69"/>
      <c r="AC180" s="69"/>
      <c r="AD180" s="69"/>
      <c r="AE180" s="69"/>
      <c r="AF180" s="69"/>
      <c r="AG180" s="69"/>
      <c r="AH180" s="69" t="s">
        <v>380</v>
      </c>
      <c r="AI180" s="69" t="s">
        <v>1960</v>
      </c>
      <c r="AJ180" s="69"/>
      <c r="AK180" s="81">
        <f>'charts data'!V189</f>
        <v>-2.75069967751654</v>
      </c>
      <c r="AL180" s="81">
        <f>'charts data'!W189</f>
        <v>-3.21455519718166</v>
      </c>
      <c r="AM180" s="81">
        <f>'charts data'!X189</f>
        <v>-3.4720115654419</v>
      </c>
      <c r="AN180" s="81">
        <f>'charts data'!Y189</f>
        <v>-3.14194385780248</v>
      </c>
      <c r="AO180" s="81">
        <f>'charts data'!Z189</f>
        <v>-3.95439262968289</v>
      </c>
      <c r="AP180" s="71">
        <f>'charts data'!AA189</f>
        <v>-4.94012224869799</v>
      </c>
    </row>
    <row r="181" spans="1:42">
      <c r="A181" s="56"/>
      <c r="B181" s="56"/>
      <c r="C181" s="56"/>
      <c r="D181" s="56"/>
      <c r="E181" s="56"/>
      <c r="F181" s="56"/>
      <c r="G181" s="56"/>
      <c r="H181" s="56"/>
      <c r="I181" s="56"/>
      <c r="J181" s="56"/>
      <c r="K181" s="56"/>
      <c r="L181" s="56"/>
      <c r="M181" s="56"/>
      <c r="N181" s="56"/>
      <c r="O181" s="56"/>
      <c r="P181" s="56"/>
      <c r="Q181" s="56"/>
      <c r="R181" s="69"/>
      <c r="S181" s="69"/>
      <c r="T181" s="69"/>
      <c r="U181" s="71">
        <f t="shared" si="8"/>
        <v>7.89625818583194</v>
      </c>
      <c r="V181" s="69" t="s">
        <v>382</v>
      </c>
      <c r="W181" s="71">
        <f t="shared" si="10"/>
        <v>5</v>
      </c>
      <c r="X181" s="69">
        <f t="shared" si="9"/>
        <v>123456</v>
      </c>
      <c r="Y181" s="69" t="s">
        <v>1961</v>
      </c>
      <c r="Z181" s="69" t="s">
        <v>1277</v>
      </c>
      <c r="AA181" s="69" t="s">
        <v>1961</v>
      </c>
      <c r="AB181" s="69"/>
      <c r="AC181" s="69"/>
      <c r="AD181" s="69"/>
      <c r="AE181" s="69"/>
      <c r="AF181" s="69"/>
      <c r="AG181" s="69"/>
      <c r="AH181" s="69" t="s">
        <v>382</v>
      </c>
      <c r="AI181" s="69" t="s">
        <v>1961</v>
      </c>
      <c r="AJ181" s="69"/>
      <c r="AK181" s="81">
        <f>'charts data'!V190</f>
        <v>8.92814252530508</v>
      </c>
      <c r="AL181" s="81">
        <f>'charts data'!W190</f>
        <v>9.01831865656431</v>
      </c>
      <c r="AM181" s="81">
        <f>'charts data'!X190</f>
        <v>8.26471884207481</v>
      </c>
      <c r="AN181" s="81">
        <f>'charts data'!Y190</f>
        <v>7.85707755651102</v>
      </c>
      <c r="AO181" s="81">
        <f>'charts data'!Z190</f>
        <v>7.89625818583194</v>
      </c>
      <c r="AP181" s="71">
        <f>'charts data'!AA190</f>
        <v>-4.23499595502311</v>
      </c>
    </row>
    <row r="182" spans="1:42">
      <c r="A182" s="56"/>
      <c r="B182" s="56"/>
      <c r="C182" s="56"/>
      <c r="D182" s="56"/>
      <c r="E182" s="56"/>
      <c r="F182" s="56"/>
      <c r="G182" s="56"/>
      <c r="H182" s="56"/>
      <c r="I182" s="56"/>
      <c r="J182" s="56"/>
      <c r="K182" s="56"/>
      <c r="L182" s="56"/>
      <c r="M182" s="56"/>
      <c r="N182" s="56"/>
      <c r="O182" s="56"/>
      <c r="P182" s="56"/>
      <c r="Q182" s="56"/>
      <c r="R182" s="69"/>
      <c r="S182" s="69"/>
      <c r="T182" s="69"/>
      <c r="U182" s="71">
        <f t="shared" si="8"/>
        <v>-2.99633480910972</v>
      </c>
      <c r="V182" s="69" t="s">
        <v>384</v>
      </c>
      <c r="W182" s="71">
        <f t="shared" si="10"/>
        <v>-5</v>
      </c>
      <c r="X182" s="69">
        <f t="shared" si="9"/>
        <v>52479</v>
      </c>
      <c r="Y182" s="69" t="s">
        <v>1962</v>
      </c>
      <c r="Z182" s="69" t="s">
        <v>1277</v>
      </c>
      <c r="AA182" s="69" t="s">
        <v>1962</v>
      </c>
      <c r="AB182" s="69"/>
      <c r="AC182" s="69"/>
      <c r="AD182" s="69"/>
      <c r="AE182" s="69"/>
      <c r="AF182" s="69"/>
      <c r="AG182" s="69"/>
      <c r="AH182" s="69" t="s">
        <v>384</v>
      </c>
      <c r="AI182" s="69" t="s">
        <v>1962</v>
      </c>
      <c r="AJ182" s="69"/>
      <c r="AK182" s="81">
        <f>'charts data'!V191</f>
        <v>-2.74189072001597</v>
      </c>
      <c r="AL182" s="81">
        <f>'charts data'!W191</f>
        <v>-2.35886021731924</v>
      </c>
      <c r="AM182" s="81">
        <f>'charts data'!X191</f>
        <v>-2.41444126678861</v>
      </c>
      <c r="AN182" s="81">
        <f>'charts data'!Y191</f>
        <v>-3.17636563390576</v>
      </c>
      <c r="AO182" s="81">
        <f>'charts data'!Z191</f>
        <v>-2.99633480910972</v>
      </c>
      <c r="AP182" s="71">
        <f>'charts data'!AA191</f>
        <v>-1.04427371059991</v>
      </c>
    </row>
    <row r="183" spans="1:42">
      <c r="A183" s="56"/>
      <c r="B183" s="56"/>
      <c r="C183" s="56"/>
      <c r="D183" s="56"/>
      <c r="E183" s="56"/>
      <c r="F183" s="56"/>
      <c r="G183" s="56"/>
      <c r="H183" s="56"/>
      <c r="I183" s="56"/>
      <c r="J183" s="56"/>
      <c r="K183" s="56"/>
      <c r="L183" s="56"/>
      <c r="M183" s="56"/>
      <c r="N183" s="56"/>
      <c r="O183" s="56"/>
      <c r="P183" s="56"/>
      <c r="Q183" s="56"/>
      <c r="R183" s="69"/>
      <c r="S183" s="69"/>
      <c r="T183" s="69"/>
      <c r="U183" s="71">
        <f t="shared" si="8"/>
        <v>-7.40060851999209</v>
      </c>
      <c r="V183" s="69" t="s">
        <v>1402</v>
      </c>
      <c r="W183" s="71">
        <f t="shared" si="10"/>
        <v>-10</v>
      </c>
      <c r="X183" s="69">
        <f t="shared" si="9"/>
        <v>26367</v>
      </c>
      <c r="Y183" s="69" t="s">
        <v>1963</v>
      </c>
      <c r="Z183" s="69" t="s">
        <v>1277</v>
      </c>
      <c r="AA183" s="69" t="s">
        <v>1964</v>
      </c>
      <c r="AB183" s="69"/>
      <c r="AC183" s="69"/>
      <c r="AD183" s="69"/>
      <c r="AE183" s="69"/>
      <c r="AF183" s="69"/>
      <c r="AG183" s="69"/>
      <c r="AH183" s="69" t="s">
        <v>1402</v>
      </c>
      <c r="AI183" s="69" t="s">
        <v>1964</v>
      </c>
      <c r="AJ183" s="69"/>
      <c r="AK183" s="81">
        <f>'charts data'!V192</f>
        <v>-5.93162634212944</v>
      </c>
      <c r="AL183" s="81">
        <f>'charts data'!W192</f>
        <v>-6.72345600664643</v>
      </c>
      <c r="AM183" s="81">
        <f>'charts data'!X192</f>
        <v>-6.14789408042539</v>
      </c>
      <c r="AN183" s="81">
        <f>'charts data'!Y192</f>
        <v>-6.16983983108811</v>
      </c>
      <c r="AO183" s="81">
        <f>'charts data'!Z192</f>
        <v>-7.40060851999209</v>
      </c>
      <c r="AP183" s="71">
        <f>'charts data'!AA192</f>
        <v>-6.02890589891667</v>
      </c>
    </row>
    <row r="184" spans="1:42">
      <c r="A184" s="56"/>
      <c r="B184" s="56"/>
      <c r="C184" s="56"/>
      <c r="D184" s="56"/>
      <c r="E184" s="56"/>
      <c r="F184" s="56"/>
      <c r="G184" s="56"/>
      <c r="H184" s="56"/>
      <c r="I184" s="56"/>
      <c r="J184" s="56"/>
      <c r="K184" s="56"/>
      <c r="L184" s="56"/>
      <c r="M184" s="56"/>
      <c r="N184" s="56"/>
      <c r="O184" s="56"/>
      <c r="P184" s="56"/>
      <c r="Q184" s="56"/>
      <c r="R184" s="69"/>
      <c r="S184" s="69"/>
      <c r="T184" s="69"/>
      <c r="U184" s="71">
        <f t="shared" si="8"/>
        <v>1.56075146824869</v>
      </c>
      <c r="V184" s="69" t="s">
        <v>1403</v>
      </c>
      <c r="W184" s="71">
        <f t="shared" si="10"/>
        <v>0</v>
      </c>
      <c r="X184" s="69">
        <f t="shared" si="9"/>
        <v>8912895</v>
      </c>
      <c r="Y184" s="69" t="s">
        <v>1965</v>
      </c>
      <c r="Z184" s="69" t="s">
        <v>1277</v>
      </c>
      <c r="AA184" s="69" t="s">
        <v>1965</v>
      </c>
      <c r="AB184" s="69"/>
      <c r="AC184" s="69"/>
      <c r="AD184" s="69"/>
      <c r="AE184" s="69"/>
      <c r="AF184" s="69"/>
      <c r="AG184" s="69"/>
      <c r="AH184" s="69" t="s">
        <v>1403</v>
      </c>
      <c r="AI184" s="69" t="s">
        <v>1965</v>
      </c>
      <c r="AJ184" s="69"/>
      <c r="AK184" s="81">
        <f>'charts data'!V193</f>
        <v>2.22405065128068</v>
      </c>
      <c r="AL184" s="81">
        <f>'charts data'!W193</f>
        <v>1.80527305505133</v>
      </c>
      <c r="AM184" s="81">
        <f>'charts data'!X193</f>
        <v>2.03839890833129</v>
      </c>
      <c r="AN184" s="81">
        <f>'charts data'!Y193</f>
        <v>1.77953495358751</v>
      </c>
      <c r="AO184" s="81">
        <f>'charts data'!Z193</f>
        <v>1.56075146824869</v>
      </c>
      <c r="AP184" s="71">
        <f>'charts data'!AA193</f>
        <v>-2.72227152758692</v>
      </c>
    </row>
    <row r="185" spans="1:42">
      <c r="A185" s="56"/>
      <c r="B185" s="56"/>
      <c r="C185" s="56"/>
      <c r="D185" s="56"/>
      <c r="E185" s="56"/>
      <c r="F185" s="56"/>
      <c r="G185" s="56"/>
      <c r="H185" s="56"/>
      <c r="I185" s="56"/>
      <c r="J185" s="56"/>
      <c r="K185" s="56"/>
      <c r="L185" s="56"/>
      <c r="M185" s="56"/>
      <c r="N185" s="56"/>
      <c r="O185" s="56"/>
      <c r="P185" s="56"/>
      <c r="Q185" s="56"/>
      <c r="R185" s="69"/>
      <c r="S185" s="69"/>
      <c r="T185" s="69"/>
      <c r="U185" s="71">
        <f t="shared" si="8"/>
        <v>-4.14668119152943</v>
      </c>
      <c r="V185" s="69" t="s">
        <v>1404</v>
      </c>
      <c r="W185" s="71">
        <f t="shared" si="10"/>
        <v>-5</v>
      </c>
      <c r="X185" s="69">
        <f t="shared" si="9"/>
        <v>52479</v>
      </c>
      <c r="Y185" s="69" t="s">
        <v>1966</v>
      </c>
      <c r="Z185" s="69" t="s">
        <v>1277</v>
      </c>
      <c r="AA185" s="69" t="s">
        <v>1967</v>
      </c>
      <c r="AB185" s="69"/>
      <c r="AC185" s="69"/>
      <c r="AD185" s="69"/>
      <c r="AE185" s="69"/>
      <c r="AF185" s="69"/>
      <c r="AG185" s="69"/>
      <c r="AH185" s="69" t="s">
        <v>1404</v>
      </c>
      <c r="AI185" s="69" t="s">
        <v>1967</v>
      </c>
      <c r="AJ185" s="69"/>
      <c r="AK185" s="81">
        <f>'charts data'!V194</f>
        <v>-1.79652863375178</v>
      </c>
      <c r="AL185" s="81">
        <f>'charts data'!W194</f>
        <v>-1.8194923334981</v>
      </c>
      <c r="AM185" s="81">
        <f>'charts data'!X194</f>
        <v>-2.59630793843021</v>
      </c>
      <c r="AN185" s="81">
        <f>'charts data'!Y194</f>
        <v>-4.79084726568099</v>
      </c>
      <c r="AO185" s="81">
        <f>'charts data'!Z194</f>
        <v>-4.14668119152943</v>
      </c>
      <c r="AP185" s="71">
        <f>'charts data'!AA194</f>
        <v>-9.64535093240902</v>
      </c>
    </row>
    <row r="186" spans="1:42">
      <c r="A186" s="56"/>
      <c r="B186" s="56"/>
      <c r="C186" s="56"/>
      <c r="D186" s="56"/>
      <c r="E186" s="56"/>
      <c r="F186" s="56"/>
      <c r="G186" s="56"/>
      <c r="H186" s="56"/>
      <c r="I186" s="56"/>
      <c r="J186" s="56"/>
      <c r="K186" s="56"/>
      <c r="L186" s="56"/>
      <c r="M186" s="56"/>
      <c r="N186" s="56"/>
      <c r="O186" s="56"/>
      <c r="P186" s="56"/>
      <c r="Q186" s="56"/>
      <c r="R186" s="69"/>
      <c r="S186" s="69"/>
      <c r="T186" s="69"/>
      <c r="U186" s="71">
        <f t="shared" si="8"/>
        <v>-1.32446994047573</v>
      </c>
      <c r="V186" s="69" t="s">
        <v>392</v>
      </c>
      <c r="W186" s="71">
        <f t="shared" si="10"/>
        <v>-5</v>
      </c>
      <c r="X186" s="69">
        <f t="shared" si="9"/>
        <v>52479</v>
      </c>
      <c r="Y186" s="69" t="s">
        <v>1968</v>
      </c>
      <c r="Z186" s="69" t="s">
        <v>1277</v>
      </c>
      <c r="AA186" s="69" t="s">
        <v>1968</v>
      </c>
      <c r="AB186" s="69"/>
      <c r="AC186" s="69"/>
      <c r="AD186" s="69"/>
      <c r="AE186" s="69"/>
      <c r="AF186" s="69"/>
      <c r="AG186" s="69"/>
      <c r="AH186" s="69" t="s">
        <v>392</v>
      </c>
      <c r="AI186" s="69" t="s">
        <v>1968</v>
      </c>
      <c r="AJ186" s="69"/>
      <c r="AK186" s="81">
        <f>'charts data'!V195</f>
        <v>-1.6560611465737</v>
      </c>
      <c r="AL186" s="81">
        <f>'charts data'!W195</f>
        <v>-1.27070083503158</v>
      </c>
      <c r="AM186" s="81">
        <f>'charts data'!X195</f>
        <v>-1.26805894839741</v>
      </c>
      <c r="AN186" s="81">
        <f>'charts data'!Y195</f>
        <v>-0.57486868866241</v>
      </c>
      <c r="AO186" s="81">
        <f>'charts data'!Z195</f>
        <v>-1.32446994047573</v>
      </c>
      <c r="AP186" s="71">
        <f>'charts data'!AA195</f>
        <v>1.36089614196796</v>
      </c>
    </row>
    <row r="187" spans="1:42">
      <c r="A187" s="56"/>
      <c r="B187" s="56"/>
      <c r="C187" s="56"/>
      <c r="D187" s="56"/>
      <c r="E187" s="56"/>
      <c r="F187" s="56"/>
      <c r="G187" s="56"/>
      <c r="H187" s="56"/>
      <c r="I187" s="56"/>
      <c r="J187" s="56"/>
      <c r="K187" s="56"/>
      <c r="L187" s="56"/>
      <c r="M187" s="56"/>
      <c r="N187" s="56"/>
      <c r="O187" s="56"/>
      <c r="P187" s="56"/>
      <c r="Q187" s="56"/>
      <c r="R187" s="69"/>
      <c r="S187" s="69"/>
      <c r="T187" s="69"/>
      <c r="U187" s="71">
        <f t="shared" si="8"/>
        <v>6.2764332108266</v>
      </c>
      <c r="V187" s="69" t="s">
        <v>394</v>
      </c>
      <c r="W187" s="71">
        <f t="shared" si="10"/>
        <v>5</v>
      </c>
      <c r="X187" s="69">
        <f t="shared" si="9"/>
        <v>123456</v>
      </c>
      <c r="Y187" s="69" t="s">
        <v>1969</v>
      </c>
      <c r="Z187" s="69" t="s">
        <v>1277</v>
      </c>
      <c r="AA187" s="69" t="s">
        <v>1970</v>
      </c>
      <c r="AB187" s="69"/>
      <c r="AC187" s="69"/>
      <c r="AD187" s="69"/>
      <c r="AE187" s="69"/>
      <c r="AF187" s="69"/>
      <c r="AG187" s="69"/>
      <c r="AH187" s="69" t="s">
        <v>394</v>
      </c>
      <c r="AI187" s="69" t="s">
        <v>1970</v>
      </c>
      <c r="AJ187" s="69"/>
      <c r="AK187" s="81">
        <f>'charts data'!V196</f>
        <v>7.17434519767603</v>
      </c>
      <c r="AL187" s="81">
        <f>'charts data'!W196</f>
        <v>7.46258830144757</v>
      </c>
      <c r="AM187" s="81">
        <f>'charts data'!X196</f>
        <v>7.46232735376153</v>
      </c>
      <c r="AN187" s="81">
        <f>'charts data'!Y196</f>
        <v>6.70072418164984</v>
      </c>
      <c r="AO187" s="81">
        <f>'charts data'!Z196</f>
        <v>6.2764332108266</v>
      </c>
      <c r="AP187" s="71">
        <f>'charts data'!AA196</f>
        <v>-3.68515490235624</v>
      </c>
    </row>
    <row r="188" spans="1:42">
      <c r="A188" s="56"/>
      <c r="B188" s="56"/>
      <c r="C188" s="56"/>
      <c r="D188" s="56"/>
      <c r="E188" s="56"/>
      <c r="F188" s="56"/>
      <c r="G188" s="56"/>
      <c r="H188" s="56"/>
      <c r="I188" s="56"/>
      <c r="J188" s="56"/>
      <c r="K188" s="56"/>
      <c r="L188" s="56"/>
      <c r="M188" s="56"/>
      <c r="N188" s="56"/>
      <c r="O188" s="56"/>
      <c r="P188" s="56"/>
      <c r="Q188" s="56"/>
      <c r="R188" s="69"/>
      <c r="S188" s="69"/>
      <c r="T188" s="69"/>
      <c r="U188" s="71">
        <f t="shared" si="8"/>
        <v>2.95587032234871</v>
      </c>
      <c r="V188" s="69" t="s">
        <v>1405</v>
      </c>
      <c r="W188" s="71">
        <f t="shared" si="10"/>
        <v>0</v>
      </c>
      <c r="X188" s="69">
        <f t="shared" si="9"/>
        <v>8912895</v>
      </c>
      <c r="Y188" s="69" t="s">
        <v>1971</v>
      </c>
      <c r="Z188" s="69" t="s">
        <v>1277</v>
      </c>
      <c r="AA188" s="69" t="s">
        <v>1971</v>
      </c>
      <c r="AB188" s="69"/>
      <c r="AC188" s="69"/>
      <c r="AD188" s="69"/>
      <c r="AE188" s="69"/>
      <c r="AF188" s="69"/>
      <c r="AG188" s="69"/>
      <c r="AH188" s="69" t="s">
        <v>1405</v>
      </c>
      <c r="AI188" s="69" t="s">
        <v>1971</v>
      </c>
      <c r="AJ188" s="69"/>
      <c r="AK188" s="81">
        <f>'charts data'!V197</f>
        <v>2.20979762164022</v>
      </c>
      <c r="AL188" s="81">
        <f>'charts data'!W197</f>
        <v>3.29718146920195</v>
      </c>
      <c r="AM188" s="81">
        <f>'charts data'!X197</f>
        <v>3.0551346732269</v>
      </c>
      <c r="AN188" s="81">
        <f>'charts data'!Y197</f>
        <v>3.59181316118219</v>
      </c>
      <c r="AO188" s="81">
        <f>'charts data'!Z197</f>
        <v>2.95587032234871</v>
      </c>
      <c r="AP188" s="71">
        <f>'charts data'!AA197</f>
        <v>3.06198548498839</v>
      </c>
    </row>
    <row r="189" spans="1:42">
      <c r="A189" s="56"/>
      <c r="B189" s="56"/>
      <c r="C189" s="56"/>
      <c r="D189" s="56"/>
      <c r="E189" s="56"/>
      <c r="F189" s="56"/>
      <c r="G189" s="56"/>
      <c r="H189" s="56"/>
      <c r="I189" s="56"/>
      <c r="J189" s="56"/>
      <c r="K189" s="56"/>
      <c r="L189" s="56"/>
      <c r="M189" s="56"/>
      <c r="N189" s="56"/>
      <c r="O189" s="56"/>
      <c r="P189" s="56"/>
      <c r="Q189" s="56"/>
      <c r="R189" s="69"/>
      <c r="S189" s="69"/>
      <c r="T189" s="69"/>
      <c r="U189" s="71">
        <f t="shared" si="8"/>
        <v>4.49172002472105</v>
      </c>
      <c r="V189" s="69" t="s">
        <v>398</v>
      </c>
      <c r="W189" s="71">
        <f t="shared" si="10"/>
        <v>0</v>
      </c>
      <c r="X189" s="69">
        <f t="shared" si="9"/>
        <v>8912895</v>
      </c>
      <c r="Y189" s="69" t="s">
        <v>1972</v>
      </c>
      <c r="Z189" s="69" t="s">
        <v>1277</v>
      </c>
      <c r="AA189" s="69" t="s">
        <v>1899</v>
      </c>
      <c r="AB189" s="69"/>
      <c r="AC189" s="69"/>
      <c r="AD189" s="69"/>
      <c r="AE189" s="69"/>
      <c r="AF189" s="69"/>
      <c r="AG189" s="69"/>
      <c r="AH189" s="69" t="s">
        <v>398</v>
      </c>
      <c r="AI189" s="69" t="s">
        <v>1899</v>
      </c>
      <c r="AJ189" s="69"/>
      <c r="AK189" s="81">
        <f>'charts data'!V198</f>
        <v>5.62129231311198</v>
      </c>
      <c r="AL189" s="81">
        <f>'charts data'!W198</f>
        <v>5.86531984181597</v>
      </c>
      <c r="AM189" s="81">
        <f>'charts data'!X198</f>
        <v>5.98280471228535</v>
      </c>
      <c r="AN189" s="81">
        <f>'charts data'!Y198</f>
        <v>5.4718373686346</v>
      </c>
      <c r="AO189" s="81">
        <f>'charts data'!Z198</f>
        <v>4.49172002472105</v>
      </c>
      <c r="AP189" s="71">
        <f>'charts data'!AA198</f>
        <v>-4.63592079969371</v>
      </c>
    </row>
    <row r="190" spans="1:42">
      <c r="A190" s="56"/>
      <c r="B190" s="56"/>
      <c r="C190" s="56"/>
      <c r="D190" s="56"/>
      <c r="E190" s="56"/>
      <c r="F190" s="56"/>
      <c r="G190" s="56"/>
      <c r="H190" s="56"/>
      <c r="I190" s="56"/>
      <c r="J190" s="56"/>
      <c r="K190" s="56"/>
      <c r="L190" s="56"/>
      <c r="M190" s="56"/>
      <c r="N190" s="56"/>
      <c r="O190" s="56"/>
      <c r="P190" s="56"/>
      <c r="Q190" s="56"/>
      <c r="R190" s="69"/>
      <c r="S190" s="69"/>
      <c r="T190" s="69"/>
      <c r="U190" s="71">
        <f t="shared" si="8"/>
        <v>-3.05988209655667</v>
      </c>
      <c r="V190" s="69" t="s">
        <v>1406</v>
      </c>
      <c r="W190" s="71">
        <f t="shared" si="10"/>
        <v>-5</v>
      </c>
      <c r="X190" s="69">
        <f t="shared" si="9"/>
        <v>52479</v>
      </c>
      <c r="Y190" s="69" t="s">
        <v>1973</v>
      </c>
      <c r="Z190" s="69" t="s">
        <v>1277</v>
      </c>
      <c r="AA190" s="69" t="s">
        <v>1902</v>
      </c>
      <c r="AB190" s="69"/>
      <c r="AC190" s="69"/>
      <c r="AD190" s="69"/>
      <c r="AE190" s="69"/>
      <c r="AF190" s="69"/>
      <c r="AG190" s="69"/>
      <c r="AH190" s="69" t="s">
        <v>1406</v>
      </c>
      <c r="AI190" s="69" t="s">
        <v>1902</v>
      </c>
      <c r="AJ190" s="69"/>
      <c r="AK190" s="81">
        <f>'charts data'!V199</f>
        <v>-1.28425550545884</v>
      </c>
      <c r="AL190" s="81">
        <f>'charts data'!W199</f>
        <v>-1.33976209432446</v>
      </c>
      <c r="AM190" s="81">
        <f>'charts data'!X199</f>
        <v>-2.15016358971967</v>
      </c>
      <c r="AN190" s="81">
        <f>'charts data'!Y199</f>
        <v>-2.73502453385882</v>
      </c>
      <c r="AO190" s="81">
        <f>'charts data'!Z199</f>
        <v>-3.05988209655667</v>
      </c>
      <c r="AP190" s="71">
        <f>'charts data'!AA199</f>
        <v>-7.28741695485967</v>
      </c>
    </row>
    <row r="191" spans="1:42">
      <c r="A191" s="56"/>
      <c r="B191" s="56"/>
      <c r="C191" s="56"/>
      <c r="D191" s="56"/>
      <c r="E191" s="56"/>
      <c r="F191" s="56"/>
      <c r="G191" s="56"/>
      <c r="H191" s="56"/>
      <c r="I191" s="56"/>
      <c r="J191" s="56"/>
      <c r="K191" s="56"/>
      <c r="L191" s="56"/>
      <c r="M191" s="56"/>
      <c r="N191" s="56"/>
      <c r="O191" s="56"/>
      <c r="P191" s="56"/>
      <c r="Q191" s="56"/>
      <c r="R191" s="69"/>
      <c r="S191" s="69"/>
      <c r="T191" s="69"/>
      <c r="U191" s="71">
        <f t="shared" si="8"/>
        <v>-7.55798170679784</v>
      </c>
      <c r="V191" s="69" t="s">
        <v>1407</v>
      </c>
      <c r="W191" s="71">
        <f t="shared" si="10"/>
        <v>-10</v>
      </c>
      <c r="X191" s="69">
        <f t="shared" si="9"/>
        <v>26367</v>
      </c>
      <c r="Y191" s="69" t="s">
        <v>1974</v>
      </c>
      <c r="Z191" s="69" t="s">
        <v>1277</v>
      </c>
      <c r="AA191" s="69" t="s">
        <v>1975</v>
      </c>
      <c r="AB191" s="69"/>
      <c r="AC191" s="69"/>
      <c r="AD191" s="69"/>
      <c r="AE191" s="69"/>
      <c r="AF191" s="69"/>
      <c r="AG191" s="69"/>
      <c r="AH191" s="69" t="s">
        <v>1407</v>
      </c>
      <c r="AI191" s="69" t="s">
        <v>1975</v>
      </c>
      <c r="AJ191" s="69"/>
      <c r="AK191" s="81">
        <f>'charts data'!V200</f>
        <v>-7.12631494632699</v>
      </c>
      <c r="AL191" s="81">
        <f>'charts data'!W200</f>
        <v>-7.37266163147482</v>
      </c>
      <c r="AM191" s="81">
        <f>'charts data'!X200</f>
        <v>-7.42206679311701</v>
      </c>
      <c r="AN191" s="81">
        <f>'charts data'!Y200</f>
        <v>-7.57899111956611</v>
      </c>
      <c r="AO191" s="81">
        <f>'charts data'!Z200</f>
        <v>-7.55798170679784</v>
      </c>
      <c r="AP191" s="71">
        <f>'charts data'!AA200</f>
        <v>-1.77162004943823</v>
      </c>
    </row>
    <row r="192" spans="1:42">
      <c r="A192" s="56"/>
      <c r="B192" s="56"/>
      <c r="C192" s="56"/>
      <c r="D192" s="56"/>
      <c r="E192" s="56"/>
      <c r="F192" s="56"/>
      <c r="G192" s="56"/>
      <c r="H192" s="56"/>
      <c r="I192" s="56"/>
      <c r="J192" s="56"/>
      <c r="K192" s="56"/>
      <c r="L192" s="56"/>
      <c r="M192" s="56"/>
      <c r="N192" s="56"/>
      <c r="O192" s="56"/>
      <c r="P192" s="56"/>
      <c r="Q192" s="56"/>
      <c r="R192" s="69"/>
      <c r="S192" s="69"/>
      <c r="T192" s="69"/>
      <c r="U192" s="71">
        <f t="shared" si="8"/>
        <v>4.12162137792603</v>
      </c>
      <c r="V192" s="69" t="s">
        <v>1408</v>
      </c>
      <c r="W192" s="71">
        <f t="shared" si="10"/>
        <v>0</v>
      </c>
      <c r="X192" s="69">
        <f t="shared" si="9"/>
        <v>8912895</v>
      </c>
      <c r="Y192" s="69" t="s">
        <v>1976</v>
      </c>
      <c r="Z192" s="69" t="s">
        <v>1277</v>
      </c>
      <c r="AA192" s="69" t="s">
        <v>1977</v>
      </c>
      <c r="AB192" s="69"/>
      <c r="AC192" s="69"/>
      <c r="AD192" s="69"/>
      <c r="AE192" s="69"/>
      <c r="AF192" s="69"/>
      <c r="AG192" s="69"/>
      <c r="AH192" s="69" t="s">
        <v>1408</v>
      </c>
      <c r="AI192" s="69" t="s">
        <v>1977</v>
      </c>
      <c r="AJ192" s="69"/>
      <c r="AK192" s="81">
        <f>'charts data'!V201</f>
        <v>4.36349036340761</v>
      </c>
      <c r="AL192" s="81">
        <f>'charts data'!W201</f>
        <v>4.19869611742275</v>
      </c>
      <c r="AM192" s="81">
        <f>'charts data'!X201</f>
        <v>4.45089113619641</v>
      </c>
      <c r="AN192" s="81">
        <f>'charts data'!Y201</f>
        <v>4.35111488813411</v>
      </c>
      <c r="AO192" s="81">
        <f>'charts data'!Z201</f>
        <v>4.12162137792603</v>
      </c>
      <c r="AP192" s="71">
        <f>'charts data'!AA201</f>
        <v>-0.992663747259716</v>
      </c>
    </row>
    <row r="193" spans="1:42">
      <c r="A193" s="56"/>
      <c r="B193" s="56"/>
      <c r="C193" s="56"/>
      <c r="D193" s="56"/>
      <c r="E193" s="56"/>
      <c r="F193" s="56"/>
      <c r="G193" s="56"/>
      <c r="H193" s="56"/>
      <c r="I193" s="56"/>
      <c r="J193" s="56"/>
      <c r="K193" s="56"/>
      <c r="L193" s="56"/>
      <c r="M193" s="56"/>
      <c r="N193" s="56"/>
      <c r="O193" s="56"/>
      <c r="P193" s="56"/>
      <c r="Q193" s="56"/>
      <c r="R193" s="69"/>
      <c r="S193" s="69"/>
      <c r="T193" s="69"/>
      <c r="U193" s="71">
        <f t="shared" si="8"/>
        <v>-5.00982229121334</v>
      </c>
      <c r="V193" s="69" t="s">
        <v>1409</v>
      </c>
      <c r="W193" s="71">
        <f t="shared" si="10"/>
        <v>-10</v>
      </c>
      <c r="X193" s="69">
        <f t="shared" si="9"/>
        <v>26367</v>
      </c>
      <c r="Y193" s="69" t="s">
        <v>1742</v>
      </c>
      <c r="Z193" s="69" t="s">
        <v>1278</v>
      </c>
      <c r="AA193" s="69" t="s">
        <v>1741</v>
      </c>
      <c r="AB193" s="69"/>
      <c r="AC193" s="69"/>
      <c r="AD193" s="69"/>
      <c r="AE193" s="69"/>
      <c r="AF193" s="69"/>
      <c r="AG193" s="69"/>
      <c r="AH193" s="69" t="s">
        <v>1409</v>
      </c>
      <c r="AI193" s="69" t="s">
        <v>1741</v>
      </c>
      <c r="AJ193" s="69"/>
      <c r="AK193" s="81">
        <f>'charts data'!V202</f>
        <v>-4.53197170116548</v>
      </c>
      <c r="AL193" s="81">
        <f>'charts data'!W202</f>
        <v>-3.75147077778886</v>
      </c>
      <c r="AM193" s="81">
        <f>'charts data'!X202</f>
        <v>-3.76525497443964</v>
      </c>
      <c r="AN193" s="81">
        <f>'charts data'!Y202</f>
        <v>-6.00930034822472</v>
      </c>
      <c r="AO193" s="81">
        <f>'charts data'!Z202</f>
        <v>-5.00982229121334</v>
      </c>
      <c r="AP193" s="71">
        <f>'charts data'!AA202</f>
        <v>-1.96116486949627</v>
      </c>
    </row>
    <row r="194" spans="1:42">
      <c r="A194" s="56"/>
      <c r="B194" s="56"/>
      <c r="C194" s="56"/>
      <c r="D194" s="56"/>
      <c r="E194" s="56"/>
      <c r="F194" s="56"/>
      <c r="G194" s="56"/>
      <c r="H194" s="56"/>
      <c r="I194" s="56"/>
      <c r="J194" s="56"/>
      <c r="K194" s="56"/>
      <c r="L194" s="56"/>
      <c r="M194" s="56"/>
      <c r="N194" s="56"/>
      <c r="O194" s="56"/>
      <c r="P194" s="56"/>
      <c r="Q194" s="56"/>
      <c r="R194" s="69"/>
      <c r="S194" s="69"/>
      <c r="T194" s="69"/>
      <c r="U194" s="71">
        <f t="shared" si="8"/>
        <v>4.05251813253183</v>
      </c>
      <c r="V194" s="69" t="s">
        <v>1410</v>
      </c>
      <c r="W194" s="71">
        <f t="shared" si="10"/>
        <v>0</v>
      </c>
      <c r="X194" s="69">
        <f t="shared" si="9"/>
        <v>8912895</v>
      </c>
      <c r="Y194" s="69" t="s">
        <v>1978</v>
      </c>
      <c r="Z194" s="69" t="s">
        <v>1278</v>
      </c>
      <c r="AA194" s="69" t="s">
        <v>1979</v>
      </c>
      <c r="AB194" s="69"/>
      <c r="AC194" s="69"/>
      <c r="AD194" s="69"/>
      <c r="AE194" s="69"/>
      <c r="AF194" s="69"/>
      <c r="AG194" s="69"/>
      <c r="AH194" s="69" t="s">
        <v>1410</v>
      </c>
      <c r="AI194" s="69" t="s">
        <v>1979</v>
      </c>
      <c r="AJ194" s="69"/>
      <c r="AK194" s="81">
        <f>'charts data'!V203</f>
        <v>4.3242084261163</v>
      </c>
      <c r="AL194" s="81">
        <f>'charts data'!W203</f>
        <v>3.81427350140155</v>
      </c>
      <c r="AM194" s="81">
        <f>'charts data'!X203</f>
        <v>4.1500501857552</v>
      </c>
      <c r="AN194" s="81">
        <f>'charts data'!Y203</f>
        <v>4.01879000503217</v>
      </c>
      <c r="AO194" s="81">
        <f>'charts data'!Z203</f>
        <v>4.05251813253183</v>
      </c>
      <c r="AP194" s="71">
        <f>'charts data'!AA203</f>
        <v>-1.11505451757968</v>
      </c>
    </row>
    <row r="195" spans="1:42">
      <c r="A195" s="56"/>
      <c r="B195" s="56"/>
      <c r="C195" s="56"/>
      <c r="D195" s="56"/>
      <c r="E195" s="56"/>
      <c r="F195" s="56"/>
      <c r="G195" s="56"/>
      <c r="H195" s="56"/>
      <c r="I195" s="56"/>
      <c r="J195" s="56"/>
      <c r="K195" s="56"/>
      <c r="L195" s="56"/>
      <c r="M195" s="56"/>
      <c r="N195" s="56"/>
      <c r="O195" s="56"/>
      <c r="P195" s="56"/>
      <c r="Q195" s="56"/>
      <c r="R195" s="69"/>
      <c r="S195" s="69"/>
      <c r="T195" s="69"/>
      <c r="U195" s="71">
        <f t="shared" si="8"/>
        <v>-4.17182843168237</v>
      </c>
      <c r="V195" s="69" t="s">
        <v>410</v>
      </c>
      <c r="W195" s="71">
        <f t="shared" si="10"/>
        <v>-5</v>
      </c>
      <c r="X195" s="69">
        <f t="shared" si="9"/>
        <v>52479</v>
      </c>
      <c r="Y195" s="69" t="s">
        <v>1980</v>
      </c>
      <c r="Z195" s="69" t="s">
        <v>1278</v>
      </c>
      <c r="AA195" s="69" t="s">
        <v>1981</v>
      </c>
      <c r="AB195" s="69"/>
      <c r="AC195" s="69"/>
      <c r="AD195" s="69"/>
      <c r="AE195" s="69"/>
      <c r="AF195" s="69"/>
      <c r="AG195" s="69"/>
      <c r="AH195" s="69" t="s">
        <v>410</v>
      </c>
      <c r="AI195" s="69" t="s">
        <v>1981</v>
      </c>
      <c r="AJ195" s="69"/>
      <c r="AK195" s="81">
        <f>'charts data'!V204</f>
        <v>-4.54074095254828</v>
      </c>
      <c r="AL195" s="81">
        <f>'charts data'!W204</f>
        <v>-3.5712916832659</v>
      </c>
      <c r="AM195" s="81">
        <f>'charts data'!X204</f>
        <v>-4.34019639935791</v>
      </c>
      <c r="AN195" s="81">
        <f>'charts data'!Y204</f>
        <v>-3.99705427152106</v>
      </c>
      <c r="AO195" s="81">
        <f>'charts data'!Z204</f>
        <v>-4.17182843168237</v>
      </c>
      <c r="AP195" s="71">
        <f>'charts data'!AA204</f>
        <v>1.51406797628325</v>
      </c>
    </row>
    <row r="196" spans="1:42">
      <c r="A196" s="56"/>
      <c r="B196" s="56"/>
      <c r="C196" s="56"/>
      <c r="D196" s="56"/>
      <c r="E196" s="56"/>
      <c r="F196" s="56"/>
      <c r="G196" s="56"/>
      <c r="H196" s="56"/>
      <c r="I196" s="56"/>
      <c r="J196" s="56"/>
      <c r="K196" s="56"/>
      <c r="L196" s="56"/>
      <c r="M196" s="56"/>
      <c r="N196" s="56"/>
      <c r="O196" s="56"/>
      <c r="P196" s="56"/>
      <c r="Q196" s="56"/>
      <c r="R196" s="69"/>
      <c r="S196" s="69"/>
      <c r="T196" s="69"/>
      <c r="U196" s="71">
        <f t="shared" ref="U196:U259" si="11">INDEX(AK196:BK196,$AE$3)</f>
        <v>0.938436626080067</v>
      </c>
      <c r="V196" s="69" t="s">
        <v>1411</v>
      </c>
      <c r="W196" s="71">
        <f t="shared" si="10"/>
        <v>0</v>
      </c>
      <c r="X196" s="69">
        <f t="shared" ref="X196:X259" si="12">VLOOKUP(W196,$R$21:$S$31,2,FALSE)</f>
        <v>8912895</v>
      </c>
      <c r="Y196" s="69" t="s">
        <v>1982</v>
      </c>
      <c r="Z196" s="69" t="s">
        <v>1278</v>
      </c>
      <c r="AA196" s="69" t="s">
        <v>1982</v>
      </c>
      <c r="AB196" s="69"/>
      <c r="AC196" s="69"/>
      <c r="AD196" s="69"/>
      <c r="AE196" s="69"/>
      <c r="AF196" s="69"/>
      <c r="AG196" s="69"/>
      <c r="AH196" s="69" t="s">
        <v>1411</v>
      </c>
      <c r="AI196" s="69" t="s">
        <v>1982</v>
      </c>
      <c r="AJ196" s="69"/>
      <c r="AK196" s="81">
        <f>'charts data'!V205</f>
        <v>1.71253022125975</v>
      </c>
      <c r="AL196" s="81">
        <f>'charts data'!W205</f>
        <v>2.49294125037385</v>
      </c>
      <c r="AM196" s="81">
        <f>'charts data'!X205</f>
        <v>2.14851238627443</v>
      </c>
      <c r="AN196" s="81">
        <f>'charts data'!Y205</f>
        <v>1.06445025967367</v>
      </c>
      <c r="AO196" s="81">
        <f>'charts data'!Z205</f>
        <v>0.938436626080067</v>
      </c>
      <c r="AP196" s="71">
        <f>'charts data'!AA205</f>
        <v>-3.17698710891286</v>
      </c>
    </row>
    <row r="197" spans="1:42">
      <c r="A197" s="56"/>
      <c r="B197" s="56"/>
      <c r="C197" s="56"/>
      <c r="D197" s="56"/>
      <c r="E197" s="56"/>
      <c r="F197" s="56"/>
      <c r="G197" s="56"/>
      <c r="H197" s="56"/>
      <c r="I197" s="56"/>
      <c r="J197" s="56"/>
      <c r="K197" s="56"/>
      <c r="L197" s="56"/>
      <c r="M197" s="56"/>
      <c r="N197" s="56"/>
      <c r="O197" s="56"/>
      <c r="P197" s="56"/>
      <c r="Q197" s="56"/>
      <c r="R197" s="69"/>
      <c r="S197" s="69"/>
      <c r="T197" s="69"/>
      <c r="U197" s="71">
        <f t="shared" si="11"/>
        <v>3.32062580321557</v>
      </c>
      <c r="V197" s="69" t="s">
        <v>1412</v>
      </c>
      <c r="W197" s="71">
        <f t="shared" ref="W197:W260" si="13">LOOKUP(U197,$T$36:$T$45)</f>
        <v>0</v>
      </c>
      <c r="X197" s="69">
        <f t="shared" si="12"/>
        <v>8912895</v>
      </c>
      <c r="Y197" s="69" t="s">
        <v>1983</v>
      </c>
      <c r="Z197" s="69" t="s">
        <v>1278</v>
      </c>
      <c r="AA197" s="69" t="s">
        <v>1983</v>
      </c>
      <c r="AB197" s="69"/>
      <c r="AC197" s="69"/>
      <c r="AD197" s="69"/>
      <c r="AE197" s="69"/>
      <c r="AF197" s="69"/>
      <c r="AG197" s="69"/>
      <c r="AH197" s="69" t="s">
        <v>1412</v>
      </c>
      <c r="AI197" s="69" t="s">
        <v>1983</v>
      </c>
      <c r="AJ197" s="69"/>
      <c r="AK197" s="81">
        <f>'charts data'!V206</f>
        <v>3.7859847900828</v>
      </c>
      <c r="AL197" s="81">
        <f>'charts data'!W206</f>
        <v>3.06263386787063</v>
      </c>
      <c r="AM197" s="81">
        <f>'charts data'!X206</f>
        <v>3.43810517568538</v>
      </c>
      <c r="AN197" s="81">
        <f>'charts data'!Y206</f>
        <v>2.95687878870004</v>
      </c>
      <c r="AO197" s="81">
        <f>'charts data'!Z206</f>
        <v>3.32062580321557</v>
      </c>
      <c r="AP197" s="71">
        <f>'charts data'!AA206</f>
        <v>-1.90989760346844</v>
      </c>
    </row>
    <row r="198" spans="1:42">
      <c r="A198" s="56"/>
      <c r="B198" s="56"/>
      <c r="C198" s="56"/>
      <c r="D198" s="56"/>
      <c r="E198" s="56"/>
      <c r="F198" s="56"/>
      <c r="G198" s="56"/>
      <c r="H198" s="56"/>
      <c r="I198" s="56"/>
      <c r="J198" s="56"/>
      <c r="K198" s="56"/>
      <c r="L198" s="56"/>
      <c r="M198" s="56"/>
      <c r="N198" s="56"/>
      <c r="O198" s="56"/>
      <c r="P198" s="56"/>
      <c r="Q198" s="56"/>
      <c r="R198" s="69"/>
      <c r="S198" s="69"/>
      <c r="T198" s="69"/>
      <c r="U198" s="71">
        <f t="shared" si="11"/>
        <v>1.25988915396951</v>
      </c>
      <c r="V198" s="69" t="s">
        <v>1413</v>
      </c>
      <c r="W198" s="71">
        <f t="shared" si="13"/>
        <v>0</v>
      </c>
      <c r="X198" s="69">
        <f t="shared" si="12"/>
        <v>8912895</v>
      </c>
      <c r="Y198" s="69" t="s">
        <v>1984</v>
      </c>
      <c r="Z198" s="69" t="s">
        <v>1278</v>
      </c>
      <c r="AA198" s="69" t="s">
        <v>1984</v>
      </c>
      <c r="AB198" s="69"/>
      <c r="AC198" s="69"/>
      <c r="AD198" s="69"/>
      <c r="AE198" s="69"/>
      <c r="AF198" s="69"/>
      <c r="AG198" s="69"/>
      <c r="AH198" s="69" t="s">
        <v>1413</v>
      </c>
      <c r="AI198" s="69" t="s">
        <v>1984</v>
      </c>
      <c r="AJ198" s="69"/>
      <c r="AK198" s="81">
        <f>'charts data'!V207</f>
        <v>2.01702565489196</v>
      </c>
      <c r="AL198" s="81">
        <f>'charts data'!W207</f>
        <v>2.09737988614001</v>
      </c>
      <c r="AM198" s="81">
        <f>'charts data'!X207</f>
        <v>2.63942404145324</v>
      </c>
      <c r="AN198" s="81">
        <f>'charts data'!Y207</f>
        <v>1.44216144685779</v>
      </c>
      <c r="AO198" s="81">
        <f>'charts data'!Z207</f>
        <v>1.25988915396951</v>
      </c>
      <c r="AP198" s="71">
        <f>'charts data'!AA207</f>
        <v>-3.10739285029181</v>
      </c>
    </row>
    <row r="199" spans="1:42">
      <c r="A199" s="56"/>
      <c r="B199" s="56"/>
      <c r="C199" s="56"/>
      <c r="D199" s="56"/>
      <c r="E199" s="56"/>
      <c r="F199" s="56"/>
      <c r="G199" s="56"/>
      <c r="H199" s="56"/>
      <c r="I199" s="56"/>
      <c r="J199" s="56"/>
      <c r="K199" s="56"/>
      <c r="L199" s="56"/>
      <c r="M199" s="56"/>
      <c r="N199" s="56"/>
      <c r="O199" s="56"/>
      <c r="P199" s="56"/>
      <c r="Q199" s="56"/>
      <c r="R199" s="69"/>
      <c r="S199" s="69"/>
      <c r="T199" s="69"/>
      <c r="U199" s="71">
        <f t="shared" si="11"/>
        <v>-1.97563754396032</v>
      </c>
      <c r="V199" s="69" t="s">
        <v>1414</v>
      </c>
      <c r="W199" s="71">
        <f t="shared" si="13"/>
        <v>-5</v>
      </c>
      <c r="X199" s="69">
        <f t="shared" si="12"/>
        <v>52479</v>
      </c>
      <c r="Y199" s="69" t="s">
        <v>1985</v>
      </c>
      <c r="Z199" s="69" t="s">
        <v>1278</v>
      </c>
      <c r="AA199" s="69" t="s">
        <v>1985</v>
      </c>
      <c r="AB199" s="69"/>
      <c r="AC199" s="69"/>
      <c r="AD199" s="69"/>
      <c r="AE199" s="69"/>
      <c r="AF199" s="69"/>
      <c r="AG199" s="69"/>
      <c r="AH199" s="69" t="s">
        <v>1414</v>
      </c>
      <c r="AI199" s="69" t="s">
        <v>1985</v>
      </c>
      <c r="AJ199" s="69"/>
      <c r="AK199" s="81">
        <f>'charts data'!V208</f>
        <v>-4.75523146691163</v>
      </c>
      <c r="AL199" s="81">
        <f>'charts data'!W208</f>
        <v>-3.26754901514192</v>
      </c>
      <c r="AM199" s="81">
        <f>'charts data'!X208</f>
        <v>-2.72432511191186</v>
      </c>
      <c r="AN199" s="81">
        <f>'charts data'!Y208</f>
        <v>-3.01308062575358</v>
      </c>
      <c r="AO199" s="81">
        <f>'charts data'!Z208</f>
        <v>-1.97563754396032</v>
      </c>
      <c r="AP199" s="71">
        <f>'charts data'!AA208</f>
        <v>11.4078376519561</v>
      </c>
    </row>
    <row r="200" spans="1:42">
      <c r="A200" s="56"/>
      <c r="B200" s="56"/>
      <c r="C200" s="56"/>
      <c r="D200" s="56"/>
      <c r="E200" s="56"/>
      <c r="F200" s="56"/>
      <c r="G200" s="56"/>
      <c r="H200" s="56"/>
      <c r="I200" s="56"/>
      <c r="J200" s="56"/>
      <c r="K200" s="56"/>
      <c r="L200" s="56"/>
      <c r="M200" s="56"/>
      <c r="N200" s="56"/>
      <c r="O200" s="56"/>
      <c r="P200" s="56"/>
      <c r="Q200" s="56"/>
      <c r="R200" s="69"/>
      <c r="S200" s="69"/>
      <c r="T200" s="69"/>
      <c r="U200" s="71">
        <f t="shared" si="11"/>
        <v>-5.86127665118239</v>
      </c>
      <c r="V200" s="69" t="s">
        <v>420</v>
      </c>
      <c r="W200" s="71">
        <f t="shared" si="13"/>
        <v>-10</v>
      </c>
      <c r="X200" s="69">
        <f t="shared" si="12"/>
        <v>26367</v>
      </c>
      <c r="Y200" s="69" t="s">
        <v>1986</v>
      </c>
      <c r="Z200" s="69" t="s">
        <v>1278</v>
      </c>
      <c r="AA200" s="69" t="s">
        <v>1986</v>
      </c>
      <c r="AB200" s="69"/>
      <c r="AC200" s="69"/>
      <c r="AD200" s="69"/>
      <c r="AE200" s="69"/>
      <c r="AF200" s="69"/>
      <c r="AG200" s="69"/>
      <c r="AH200" s="69" t="s">
        <v>420</v>
      </c>
      <c r="AI200" s="69" t="s">
        <v>1986</v>
      </c>
      <c r="AJ200" s="69"/>
      <c r="AK200" s="81">
        <f>'charts data'!V209</f>
        <v>-4.60446172780638</v>
      </c>
      <c r="AL200" s="81">
        <f>'charts data'!W209</f>
        <v>-5.75701855388608</v>
      </c>
      <c r="AM200" s="81">
        <f>'charts data'!X209</f>
        <v>-5.40268177140424</v>
      </c>
      <c r="AN200" s="81">
        <f>'charts data'!Y209</f>
        <v>-5.79912609124534</v>
      </c>
      <c r="AO200" s="81">
        <f>'charts data'!Z209</f>
        <v>-5.86127665118239</v>
      </c>
      <c r="AP200" s="71">
        <f>'charts data'!AA209</f>
        <v>-5.15814216099804</v>
      </c>
    </row>
    <row r="201" spans="1:42">
      <c r="A201" s="56"/>
      <c r="B201" s="56"/>
      <c r="C201" s="56"/>
      <c r="D201" s="56"/>
      <c r="E201" s="56"/>
      <c r="F201" s="56"/>
      <c r="G201" s="56"/>
      <c r="H201" s="56"/>
      <c r="I201" s="56"/>
      <c r="J201" s="56"/>
      <c r="K201" s="56"/>
      <c r="L201" s="56"/>
      <c r="M201" s="56"/>
      <c r="N201" s="56"/>
      <c r="O201" s="56"/>
      <c r="P201" s="56"/>
      <c r="Q201" s="56"/>
      <c r="R201" s="69"/>
      <c r="S201" s="69"/>
      <c r="T201" s="69"/>
      <c r="U201" s="71">
        <f t="shared" si="11"/>
        <v>0.679135717710217</v>
      </c>
      <c r="V201" s="69" t="s">
        <v>1415</v>
      </c>
      <c r="W201" s="71">
        <f t="shared" si="13"/>
        <v>0</v>
      </c>
      <c r="X201" s="69">
        <f t="shared" si="12"/>
        <v>8912895</v>
      </c>
      <c r="Y201" s="69" t="s">
        <v>1987</v>
      </c>
      <c r="Z201" s="69" t="s">
        <v>1278</v>
      </c>
      <c r="AA201" s="69" t="s">
        <v>1987</v>
      </c>
      <c r="AB201" s="69"/>
      <c r="AC201" s="69"/>
      <c r="AD201" s="69"/>
      <c r="AE201" s="69"/>
      <c r="AF201" s="69"/>
      <c r="AG201" s="69"/>
      <c r="AH201" s="69" t="s">
        <v>1415</v>
      </c>
      <c r="AI201" s="69" t="s">
        <v>1987</v>
      </c>
      <c r="AJ201" s="69"/>
      <c r="AK201" s="81">
        <f>'charts data'!V210</f>
        <v>0.498444782842392</v>
      </c>
      <c r="AL201" s="81">
        <f>'charts data'!W210</f>
        <v>0.265497396906453</v>
      </c>
      <c r="AM201" s="81">
        <f>'charts data'!X210</f>
        <v>0.198487700662283</v>
      </c>
      <c r="AN201" s="81">
        <f>'charts data'!Y210</f>
        <v>0.927180140209237</v>
      </c>
      <c r="AO201" s="81">
        <f>'charts data'!Z210</f>
        <v>0.679135717710217</v>
      </c>
      <c r="AP201" s="71">
        <f>'charts data'!AA210</f>
        <v>0.741580571583525</v>
      </c>
    </row>
    <row r="202" spans="1:42">
      <c r="A202" s="56"/>
      <c r="B202" s="56"/>
      <c r="C202" s="56"/>
      <c r="D202" s="56"/>
      <c r="E202" s="56"/>
      <c r="F202" s="56"/>
      <c r="G202" s="56"/>
      <c r="H202" s="56"/>
      <c r="I202" s="56"/>
      <c r="J202" s="56"/>
      <c r="K202" s="56"/>
      <c r="L202" s="56"/>
      <c r="M202" s="56"/>
      <c r="N202" s="56"/>
      <c r="O202" s="56"/>
      <c r="P202" s="56"/>
      <c r="Q202" s="56"/>
      <c r="R202" s="69"/>
      <c r="S202" s="69"/>
      <c r="T202" s="69"/>
      <c r="U202" s="71">
        <f t="shared" si="11"/>
        <v>-0.197229970526799</v>
      </c>
      <c r="V202" s="69" t="s">
        <v>1416</v>
      </c>
      <c r="W202" s="71">
        <f t="shared" si="13"/>
        <v>-5</v>
      </c>
      <c r="X202" s="69">
        <f t="shared" si="12"/>
        <v>52479</v>
      </c>
      <c r="Y202" s="69" t="s">
        <v>1988</v>
      </c>
      <c r="Z202" s="69" t="s">
        <v>1278</v>
      </c>
      <c r="AA202" s="69" t="s">
        <v>1988</v>
      </c>
      <c r="AB202" s="69"/>
      <c r="AC202" s="69"/>
      <c r="AD202" s="69"/>
      <c r="AE202" s="69"/>
      <c r="AF202" s="69"/>
      <c r="AG202" s="69"/>
      <c r="AH202" s="69" t="s">
        <v>1416</v>
      </c>
      <c r="AI202" s="69" t="s">
        <v>1988</v>
      </c>
      <c r="AJ202" s="69"/>
      <c r="AK202" s="81">
        <f>'charts data'!V211</f>
        <v>-0.265847164104328</v>
      </c>
      <c r="AL202" s="81">
        <f>'charts data'!W211</f>
        <v>0.532188720271121</v>
      </c>
      <c r="AM202" s="81">
        <f>'charts data'!X211</f>
        <v>0.390055339792876</v>
      </c>
      <c r="AN202" s="81">
        <f>'charts data'!Y211</f>
        <v>-0.524780340200283</v>
      </c>
      <c r="AO202" s="81">
        <f>'charts data'!Z211</f>
        <v>-0.197229970526799</v>
      </c>
      <c r="AP202" s="71">
        <f>'charts data'!AA211</f>
        <v>0.281614446629012</v>
      </c>
    </row>
    <row r="203" spans="1:42">
      <c r="A203" s="56"/>
      <c r="B203" s="56"/>
      <c r="C203" s="56"/>
      <c r="D203" s="56"/>
      <c r="E203" s="56"/>
      <c r="F203" s="56"/>
      <c r="G203" s="56"/>
      <c r="H203" s="56"/>
      <c r="I203" s="56"/>
      <c r="J203" s="56"/>
      <c r="K203" s="56"/>
      <c r="L203" s="56"/>
      <c r="M203" s="56"/>
      <c r="N203" s="56"/>
      <c r="O203" s="56"/>
      <c r="P203" s="56"/>
      <c r="Q203" s="56"/>
      <c r="R203" s="69"/>
      <c r="S203" s="69"/>
      <c r="T203" s="69"/>
      <c r="U203" s="71">
        <f t="shared" si="11"/>
        <v>-2.22043922025335</v>
      </c>
      <c r="V203" s="69" t="s">
        <v>1417</v>
      </c>
      <c r="W203" s="71">
        <f t="shared" si="13"/>
        <v>-5</v>
      </c>
      <c r="X203" s="69">
        <f t="shared" si="12"/>
        <v>52479</v>
      </c>
      <c r="Y203" s="69" t="s">
        <v>1989</v>
      </c>
      <c r="Z203" s="69" t="s">
        <v>1278</v>
      </c>
      <c r="AA203" s="69" t="s">
        <v>1990</v>
      </c>
      <c r="AB203" s="69"/>
      <c r="AC203" s="69"/>
      <c r="AD203" s="69"/>
      <c r="AE203" s="69"/>
      <c r="AF203" s="69"/>
      <c r="AG203" s="69"/>
      <c r="AH203" s="69" t="s">
        <v>1417</v>
      </c>
      <c r="AI203" s="69" t="s">
        <v>1990</v>
      </c>
      <c r="AJ203" s="69"/>
      <c r="AK203" s="81">
        <f>'charts data'!V212</f>
        <v>-1.85842036576536</v>
      </c>
      <c r="AL203" s="81">
        <f>'charts data'!W212</f>
        <v>-1.37904948823051</v>
      </c>
      <c r="AM203" s="81">
        <f>'charts data'!X212</f>
        <v>-1.58765435118806</v>
      </c>
      <c r="AN203" s="81">
        <f>'charts data'!Y212</f>
        <v>-2.60977414783389</v>
      </c>
      <c r="AO203" s="81">
        <f>'charts data'!Z212</f>
        <v>-2.22043922025335</v>
      </c>
      <c r="AP203" s="71">
        <f>'charts data'!AA212</f>
        <v>-1.48577541663389</v>
      </c>
    </row>
    <row r="204" spans="1:42">
      <c r="A204" s="56"/>
      <c r="B204" s="56"/>
      <c r="C204" s="56"/>
      <c r="D204" s="56"/>
      <c r="E204" s="56"/>
      <c r="F204" s="56"/>
      <c r="G204" s="56"/>
      <c r="H204" s="56"/>
      <c r="I204" s="56"/>
      <c r="J204" s="56"/>
      <c r="K204" s="56"/>
      <c r="L204" s="56"/>
      <c r="M204" s="56"/>
      <c r="N204" s="56"/>
      <c r="O204" s="56"/>
      <c r="P204" s="56"/>
      <c r="Q204" s="56"/>
      <c r="R204" s="69"/>
      <c r="S204" s="69"/>
      <c r="T204" s="69"/>
      <c r="U204" s="71">
        <f t="shared" si="11"/>
        <v>2.44006055042178</v>
      </c>
      <c r="V204" s="69" t="s">
        <v>428</v>
      </c>
      <c r="W204" s="71">
        <f t="shared" si="13"/>
        <v>0</v>
      </c>
      <c r="X204" s="69">
        <f t="shared" si="12"/>
        <v>8912895</v>
      </c>
      <c r="Y204" s="69" t="s">
        <v>1991</v>
      </c>
      <c r="Z204" s="69" t="s">
        <v>1278</v>
      </c>
      <c r="AA204" s="69" t="s">
        <v>1991</v>
      </c>
      <c r="AB204" s="69"/>
      <c r="AC204" s="69"/>
      <c r="AD204" s="69"/>
      <c r="AE204" s="69"/>
      <c r="AF204" s="69"/>
      <c r="AG204" s="69"/>
      <c r="AH204" s="69" t="s">
        <v>428</v>
      </c>
      <c r="AI204" s="69" t="s">
        <v>1991</v>
      </c>
      <c r="AJ204" s="69"/>
      <c r="AK204" s="81">
        <f>'charts data'!V213</f>
        <v>0.889117723724128</v>
      </c>
      <c r="AL204" s="81">
        <f>'charts data'!W213</f>
        <v>1.60193752416352</v>
      </c>
      <c r="AM204" s="81">
        <f>'charts data'!X213</f>
        <v>1.55664834415355</v>
      </c>
      <c r="AN204" s="81">
        <f>'charts data'!Y213</f>
        <v>2.20452690431172</v>
      </c>
      <c r="AO204" s="81">
        <f>'charts data'!Z213</f>
        <v>2.44006055042178</v>
      </c>
      <c r="AP204" s="71">
        <f>'charts data'!AA213</f>
        <v>6.36528373023882</v>
      </c>
    </row>
    <row r="205" spans="1:42">
      <c r="A205" s="56"/>
      <c r="B205" s="56"/>
      <c r="C205" s="56"/>
      <c r="D205" s="56"/>
      <c r="E205" s="56"/>
      <c r="F205" s="56"/>
      <c r="G205" s="56"/>
      <c r="H205" s="56"/>
      <c r="I205" s="56"/>
      <c r="J205" s="56"/>
      <c r="K205" s="56"/>
      <c r="L205" s="56"/>
      <c r="M205" s="56"/>
      <c r="N205" s="56"/>
      <c r="O205" s="56"/>
      <c r="P205" s="56"/>
      <c r="Q205" s="56"/>
      <c r="R205" s="69"/>
      <c r="S205" s="69"/>
      <c r="T205" s="69"/>
      <c r="U205" s="71">
        <f t="shared" si="11"/>
        <v>-4.25171234414624</v>
      </c>
      <c r="V205" s="69" t="s">
        <v>430</v>
      </c>
      <c r="W205" s="71">
        <f t="shared" si="13"/>
        <v>-5</v>
      </c>
      <c r="X205" s="69">
        <f t="shared" si="12"/>
        <v>52479</v>
      </c>
      <c r="Y205" s="69" t="s">
        <v>1807</v>
      </c>
      <c r="Z205" s="69" t="s">
        <v>1278</v>
      </c>
      <c r="AA205" s="69" t="s">
        <v>1806</v>
      </c>
      <c r="AB205" s="69"/>
      <c r="AC205" s="69"/>
      <c r="AD205" s="69"/>
      <c r="AE205" s="69"/>
      <c r="AF205" s="69"/>
      <c r="AG205" s="69"/>
      <c r="AH205" s="69" t="s">
        <v>430</v>
      </c>
      <c r="AI205" s="69" t="s">
        <v>1806</v>
      </c>
      <c r="AJ205" s="69"/>
      <c r="AK205" s="81">
        <f>'charts data'!V214</f>
        <v>-3.3279027471413</v>
      </c>
      <c r="AL205" s="81">
        <f>'charts data'!W214</f>
        <v>-3.03160356864399</v>
      </c>
      <c r="AM205" s="81">
        <f>'charts data'!X214</f>
        <v>-3.21850120422615</v>
      </c>
      <c r="AN205" s="81">
        <f>'charts data'!Y214</f>
        <v>-4.17684564023371</v>
      </c>
      <c r="AO205" s="81">
        <f>'charts data'!Z214</f>
        <v>-4.25171234414624</v>
      </c>
      <c r="AP205" s="71">
        <f>'charts data'!AA214</f>
        <v>-3.79144227397129</v>
      </c>
    </row>
    <row r="206" spans="1:42">
      <c r="A206" s="56"/>
      <c r="B206" s="56"/>
      <c r="C206" s="56"/>
      <c r="D206" s="56"/>
      <c r="E206" s="56"/>
      <c r="F206" s="56"/>
      <c r="G206" s="56"/>
      <c r="H206" s="56"/>
      <c r="I206" s="56"/>
      <c r="J206" s="56"/>
      <c r="K206" s="56"/>
      <c r="L206" s="56"/>
      <c r="M206" s="56"/>
      <c r="N206" s="56"/>
      <c r="O206" s="56"/>
      <c r="P206" s="56"/>
      <c r="Q206" s="56"/>
      <c r="R206" s="69"/>
      <c r="S206" s="69"/>
      <c r="T206" s="69"/>
      <c r="U206" s="71">
        <f t="shared" si="11"/>
        <v>1.91209531553708</v>
      </c>
      <c r="V206" s="69" t="s">
        <v>1418</v>
      </c>
      <c r="W206" s="71">
        <f t="shared" si="13"/>
        <v>0</v>
      </c>
      <c r="X206" s="69">
        <f t="shared" si="12"/>
        <v>8912895</v>
      </c>
      <c r="Y206" s="69" t="s">
        <v>1992</v>
      </c>
      <c r="Z206" s="69" t="s">
        <v>1278</v>
      </c>
      <c r="AA206" s="69" t="s">
        <v>1992</v>
      </c>
      <c r="AB206" s="69"/>
      <c r="AC206" s="69"/>
      <c r="AD206" s="69"/>
      <c r="AE206" s="69"/>
      <c r="AF206" s="69"/>
      <c r="AG206" s="69"/>
      <c r="AH206" s="69" t="s">
        <v>1418</v>
      </c>
      <c r="AI206" s="69" t="s">
        <v>1992</v>
      </c>
      <c r="AJ206" s="69"/>
      <c r="AK206" s="81">
        <f>'charts data'!V215</f>
        <v>1.74790756099182</v>
      </c>
      <c r="AL206" s="81">
        <f>'charts data'!W215</f>
        <v>3.02088780802915</v>
      </c>
      <c r="AM206" s="81">
        <f>'charts data'!X215</f>
        <v>2.67567573917198</v>
      </c>
      <c r="AN206" s="81">
        <f>'charts data'!Y215</f>
        <v>2.0527695676088</v>
      </c>
      <c r="AO206" s="81">
        <f>'charts data'!Z215</f>
        <v>1.91209531553708</v>
      </c>
      <c r="AP206" s="71">
        <f>'charts data'!AA215</f>
        <v>0.673849238489782</v>
      </c>
    </row>
    <row r="207" spans="1:42">
      <c r="A207" s="56"/>
      <c r="B207" s="56"/>
      <c r="C207" s="56"/>
      <c r="D207" s="56"/>
      <c r="E207" s="56"/>
      <c r="F207" s="56"/>
      <c r="G207" s="56"/>
      <c r="H207" s="56"/>
      <c r="I207" s="56"/>
      <c r="J207" s="56"/>
      <c r="K207" s="56"/>
      <c r="L207" s="56"/>
      <c r="M207" s="56"/>
      <c r="N207" s="56"/>
      <c r="O207" s="56"/>
      <c r="P207" s="56"/>
      <c r="Q207" s="56"/>
      <c r="R207" s="69"/>
      <c r="S207" s="69"/>
      <c r="T207" s="69"/>
      <c r="U207" s="71">
        <f t="shared" si="11"/>
        <v>2.30719333338155</v>
      </c>
      <c r="V207" s="69" t="s">
        <v>1419</v>
      </c>
      <c r="W207" s="71">
        <f t="shared" si="13"/>
        <v>0</v>
      </c>
      <c r="X207" s="69">
        <f t="shared" si="12"/>
        <v>8912895</v>
      </c>
      <c r="Y207" s="69" t="s">
        <v>1993</v>
      </c>
      <c r="Z207" s="69" t="s">
        <v>1278</v>
      </c>
      <c r="AA207" s="69" t="s">
        <v>1993</v>
      </c>
      <c r="AB207" s="69"/>
      <c r="AC207" s="69"/>
      <c r="AD207" s="69"/>
      <c r="AE207" s="69"/>
      <c r="AF207" s="69"/>
      <c r="AG207" s="69"/>
      <c r="AH207" s="69" t="s">
        <v>1419</v>
      </c>
      <c r="AI207" s="69" t="s">
        <v>1993</v>
      </c>
      <c r="AJ207" s="69"/>
      <c r="AK207" s="81">
        <f>'charts data'!V216</f>
        <v>3.46535450196162</v>
      </c>
      <c r="AL207" s="81">
        <f>'charts data'!W216</f>
        <v>4.65362958161914</v>
      </c>
      <c r="AM207" s="81">
        <f>'charts data'!X216</f>
        <v>3.5605884267978</v>
      </c>
      <c r="AN207" s="81">
        <f>'charts data'!Y216</f>
        <v>3.83608901810824</v>
      </c>
      <c r="AO207" s="81">
        <f>'charts data'!Z216</f>
        <v>2.30719333338155</v>
      </c>
      <c r="AP207" s="71">
        <f>'charts data'!AA216</f>
        <v>-4.75325351551098</v>
      </c>
    </row>
    <row r="208" spans="1:42">
      <c r="A208" s="56"/>
      <c r="B208" s="56"/>
      <c r="C208" s="56"/>
      <c r="D208" s="56"/>
      <c r="E208" s="56"/>
      <c r="F208" s="56"/>
      <c r="G208" s="56"/>
      <c r="H208" s="56"/>
      <c r="I208" s="56"/>
      <c r="J208" s="56"/>
      <c r="K208" s="56"/>
      <c r="L208" s="56"/>
      <c r="M208" s="56"/>
      <c r="N208" s="56"/>
      <c r="O208" s="56"/>
      <c r="P208" s="56"/>
      <c r="Q208" s="56"/>
      <c r="R208" s="69"/>
      <c r="S208" s="69"/>
      <c r="T208" s="69"/>
      <c r="U208" s="71">
        <f t="shared" si="11"/>
        <v>-5.25232038219644</v>
      </c>
      <c r="V208" s="69" t="s">
        <v>1420</v>
      </c>
      <c r="W208" s="71">
        <f t="shared" si="13"/>
        <v>-10</v>
      </c>
      <c r="X208" s="69">
        <f t="shared" si="12"/>
        <v>26367</v>
      </c>
      <c r="Y208" s="69" t="s">
        <v>1994</v>
      </c>
      <c r="Z208" s="69" t="s">
        <v>1278</v>
      </c>
      <c r="AA208" s="69" t="s">
        <v>1994</v>
      </c>
      <c r="AB208" s="69"/>
      <c r="AC208" s="69"/>
      <c r="AD208" s="69"/>
      <c r="AE208" s="69"/>
      <c r="AF208" s="69"/>
      <c r="AG208" s="69"/>
      <c r="AH208" s="69" t="s">
        <v>1420</v>
      </c>
      <c r="AI208" s="69" t="s">
        <v>1994</v>
      </c>
      <c r="AJ208" s="69"/>
      <c r="AK208" s="81">
        <f>'charts data'!V217</f>
        <v>-7.02693984072811</v>
      </c>
      <c r="AL208" s="81">
        <f>'charts data'!W217</f>
        <v>-6.38596785149675</v>
      </c>
      <c r="AM208" s="81">
        <f>'charts data'!X217</f>
        <v>-6.62909483814387</v>
      </c>
      <c r="AN208" s="81">
        <f>'charts data'!Y217</f>
        <v>-6.95728646635007</v>
      </c>
      <c r="AO208" s="81">
        <f>'charts data'!Z217</f>
        <v>-5.25232038219644</v>
      </c>
      <c r="AP208" s="71">
        <f>'charts data'!AA217</f>
        <v>7.28328354360348</v>
      </c>
    </row>
    <row r="209" spans="1:42">
      <c r="A209" s="56"/>
      <c r="B209" s="56"/>
      <c r="C209" s="56"/>
      <c r="D209" s="56"/>
      <c r="E209" s="56"/>
      <c r="F209" s="56"/>
      <c r="G209" s="56"/>
      <c r="H209" s="56"/>
      <c r="I209" s="56"/>
      <c r="J209" s="56"/>
      <c r="K209" s="56"/>
      <c r="L209" s="56"/>
      <c r="M209" s="56"/>
      <c r="N209" s="56"/>
      <c r="O209" s="56"/>
      <c r="P209" s="56"/>
      <c r="Q209" s="56"/>
      <c r="R209" s="69"/>
      <c r="S209" s="69"/>
      <c r="T209" s="69"/>
      <c r="U209" s="71">
        <f t="shared" si="11"/>
        <v>-6.72582647741592</v>
      </c>
      <c r="V209" s="69" t="s">
        <v>1421</v>
      </c>
      <c r="W209" s="71">
        <f t="shared" si="13"/>
        <v>-10</v>
      </c>
      <c r="X209" s="69">
        <f t="shared" si="12"/>
        <v>26367</v>
      </c>
      <c r="Y209" s="69" t="s">
        <v>1995</v>
      </c>
      <c r="Z209" s="69" t="s">
        <v>1278</v>
      </c>
      <c r="AA209" s="69" t="s">
        <v>1996</v>
      </c>
      <c r="AB209" s="69"/>
      <c r="AC209" s="69"/>
      <c r="AD209" s="69"/>
      <c r="AE209" s="69"/>
      <c r="AF209" s="69"/>
      <c r="AG209" s="69"/>
      <c r="AH209" s="69" t="s">
        <v>1421</v>
      </c>
      <c r="AI209" s="69" t="s">
        <v>1996</v>
      </c>
      <c r="AJ209" s="69"/>
      <c r="AK209" s="81">
        <f>'charts data'!V218</f>
        <v>-6.37229958817018</v>
      </c>
      <c r="AL209" s="81">
        <f>'charts data'!W218</f>
        <v>-6.2031876276829</v>
      </c>
      <c r="AM209" s="81">
        <f>'charts data'!X218</f>
        <v>-6.13007982596241</v>
      </c>
      <c r="AN209" s="81">
        <f>'charts data'!Y218</f>
        <v>-6.94747900724867</v>
      </c>
      <c r="AO209" s="81">
        <f>'charts data'!Z218</f>
        <v>-6.72582647741592</v>
      </c>
      <c r="AP209" s="71">
        <f>'charts data'!AA218</f>
        <v>-1.45092321753041</v>
      </c>
    </row>
    <row r="210" spans="1:42">
      <c r="A210" s="56"/>
      <c r="B210" s="56"/>
      <c r="C210" s="56"/>
      <c r="D210" s="56"/>
      <c r="E210" s="56"/>
      <c r="F210" s="56"/>
      <c r="G210" s="56"/>
      <c r="H210" s="56"/>
      <c r="I210" s="56"/>
      <c r="J210" s="56"/>
      <c r="K210" s="56"/>
      <c r="L210" s="56"/>
      <c r="M210" s="56"/>
      <c r="N210" s="56"/>
      <c r="O210" s="56"/>
      <c r="P210" s="56"/>
      <c r="Q210" s="56"/>
      <c r="R210" s="69"/>
      <c r="S210" s="69"/>
      <c r="T210" s="69"/>
      <c r="U210" s="71">
        <f t="shared" si="11"/>
        <v>-0.520204165615616</v>
      </c>
      <c r="V210" s="69" t="s">
        <v>440</v>
      </c>
      <c r="W210" s="71">
        <f t="shared" si="13"/>
        <v>-5</v>
      </c>
      <c r="X210" s="69">
        <f t="shared" si="12"/>
        <v>52479</v>
      </c>
      <c r="Y210" s="69" t="s">
        <v>1997</v>
      </c>
      <c r="Z210" s="69" t="s">
        <v>1279</v>
      </c>
      <c r="AA210" s="69" t="s">
        <v>1998</v>
      </c>
      <c r="AB210" s="69"/>
      <c r="AC210" s="69"/>
      <c r="AD210" s="69"/>
      <c r="AE210" s="69"/>
      <c r="AF210" s="69"/>
      <c r="AG210" s="69"/>
      <c r="AH210" s="69" t="s">
        <v>440</v>
      </c>
      <c r="AI210" s="69" t="s">
        <v>1998</v>
      </c>
      <c r="AJ210" s="69"/>
      <c r="AK210" s="81">
        <f>'charts data'!V219</f>
        <v>-2.53452355742391</v>
      </c>
      <c r="AL210" s="81">
        <f>'charts data'!W219</f>
        <v>-2.44620704584866</v>
      </c>
      <c r="AM210" s="81">
        <f>'charts data'!X219</f>
        <v>-0.485748489637995</v>
      </c>
      <c r="AN210" s="81">
        <f>'charts data'!Y219</f>
        <v>0.58549389839133</v>
      </c>
      <c r="AO210" s="81">
        <f>'charts data'!Z219</f>
        <v>-0.520204165615616</v>
      </c>
      <c r="AP210" s="71">
        <f>'charts data'!AA219</f>
        <v>8.26704520081024</v>
      </c>
    </row>
    <row r="211" spans="1:42">
      <c r="A211" s="56"/>
      <c r="B211" s="56"/>
      <c r="C211" s="56"/>
      <c r="D211" s="56"/>
      <c r="E211" s="56"/>
      <c r="F211" s="56"/>
      <c r="G211" s="56"/>
      <c r="H211" s="56"/>
      <c r="I211" s="56"/>
      <c r="J211" s="56"/>
      <c r="K211" s="56"/>
      <c r="L211" s="56"/>
      <c r="M211" s="56"/>
      <c r="N211" s="56"/>
      <c r="O211" s="56"/>
      <c r="P211" s="56"/>
      <c r="Q211" s="56"/>
      <c r="R211" s="69"/>
      <c r="S211" s="69"/>
      <c r="T211" s="69"/>
      <c r="U211" s="71">
        <f t="shared" si="11"/>
        <v>-0.358703041207465</v>
      </c>
      <c r="V211" s="69" t="s">
        <v>442</v>
      </c>
      <c r="W211" s="71">
        <f t="shared" si="13"/>
        <v>-5</v>
      </c>
      <c r="X211" s="69">
        <f t="shared" si="12"/>
        <v>52479</v>
      </c>
      <c r="Y211" s="69" t="s">
        <v>1999</v>
      </c>
      <c r="Z211" s="69" t="s">
        <v>1279</v>
      </c>
      <c r="AA211" s="69" t="s">
        <v>1999</v>
      </c>
      <c r="AB211" s="69"/>
      <c r="AC211" s="69"/>
      <c r="AD211" s="69"/>
      <c r="AE211" s="69"/>
      <c r="AF211" s="69"/>
      <c r="AG211" s="69"/>
      <c r="AH211" s="69" t="s">
        <v>442</v>
      </c>
      <c r="AI211" s="69" t="s">
        <v>1999</v>
      </c>
      <c r="AJ211" s="69"/>
      <c r="AK211" s="81">
        <f>'charts data'!V220</f>
        <v>-3.27803800596683</v>
      </c>
      <c r="AL211" s="81">
        <f>'charts data'!W220</f>
        <v>-2.94787743474193</v>
      </c>
      <c r="AM211" s="81">
        <f>'charts data'!X220</f>
        <v>-2.50689726385623</v>
      </c>
      <c r="AN211" s="81">
        <f>'charts data'!Y220</f>
        <v>-0.306130575601807</v>
      </c>
      <c r="AO211" s="81">
        <f>'charts data'!Z220</f>
        <v>-0.358703041207465</v>
      </c>
      <c r="AP211" s="71">
        <f>'charts data'!AA220</f>
        <v>11.9813542023769</v>
      </c>
    </row>
    <row r="212" spans="1:42">
      <c r="A212" s="56"/>
      <c r="B212" s="56"/>
      <c r="C212" s="56"/>
      <c r="D212" s="56"/>
      <c r="E212" s="56"/>
      <c r="F212" s="56"/>
      <c r="G212" s="56"/>
      <c r="H212" s="56"/>
      <c r="I212" s="56"/>
      <c r="J212" s="56"/>
      <c r="K212" s="56"/>
      <c r="L212" s="56"/>
      <c r="M212" s="56"/>
      <c r="N212" s="56"/>
      <c r="O212" s="56"/>
      <c r="P212" s="56"/>
      <c r="Q212" s="56"/>
      <c r="R212" s="69"/>
      <c r="S212" s="69"/>
      <c r="T212" s="69"/>
      <c r="U212" s="71">
        <f t="shared" si="11"/>
        <v>-8.56413880226208</v>
      </c>
      <c r="V212" s="69" t="s">
        <v>444</v>
      </c>
      <c r="W212" s="71">
        <f t="shared" si="13"/>
        <v>-10</v>
      </c>
      <c r="X212" s="69">
        <f t="shared" si="12"/>
        <v>26367</v>
      </c>
      <c r="Y212" s="69" t="s">
        <v>2000</v>
      </c>
      <c r="Z212" s="69" t="s">
        <v>1279</v>
      </c>
      <c r="AA212" s="69" t="s">
        <v>2000</v>
      </c>
      <c r="AB212" s="69"/>
      <c r="AC212" s="69"/>
      <c r="AD212" s="69"/>
      <c r="AE212" s="69"/>
      <c r="AF212" s="69"/>
      <c r="AG212" s="69"/>
      <c r="AH212" s="69" t="s">
        <v>444</v>
      </c>
      <c r="AI212" s="69" t="s">
        <v>2000</v>
      </c>
      <c r="AJ212" s="69"/>
      <c r="AK212" s="81">
        <f>'charts data'!V221</f>
        <v>-11.5768971906686</v>
      </c>
      <c r="AL212" s="81">
        <f>'charts data'!W221</f>
        <v>-12.2551505737692</v>
      </c>
      <c r="AM212" s="81">
        <f>'charts data'!X221</f>
        <v>-9.88950689724328</v>
      </c>
      <c r="AN212" s="81">
        <f>'charts data'!Y221</f>
        <v>-8.48009356862622</v>
      </c>
      <c r="AO212" s="81">
        <f>'charts data'!Z221</f>
        <v>-8.56413880226208</v>
      </c>
      <c r="AP212" s="71">
        <f>'charts data'!AA221</f>
        <v>12.3647768458991</v>
      </c>
    </row>
    <row r="213" spans="1:42">
      <c r="A213" s="56"/>
      <c r="B213" s="56"/>
      <c r="C213" s="56"/>
      <c r="D213" s="56"/>
      <c r="E213" s="56"/>
      <c r="F213" s="56"/>
      <c r="G213" s="56"/>
      <c r="H213" s="56"/>
      <c r="I213" s="56"/>
      <c r="J213" s="56"/>
      <c r="K213" s="56"/>
      <c r="L213" s="56"/>
      <c r="M213" s="56"/>
      <c r="N213" s="56"/>
      <c r="O213" s="56"/>
      <c r="P213" s="56"/>
      <c r="Q213" s="56"/>
      <c r="R213" s="69"/>
      <c r="S213" s="69"/>
      <c r="T213" s="69"/>
      <c r="U213" s="71">
        <f t="shared" si="11"/>
        <v>-0.748983737161302</v>
      </c>
      <c r="V213" s="69" t="s">
        <v>446</v>
      </c>
      <c r="W213" s="71">
        <f t="shared" si="13"/>
        <v>-5</v>
      </c>
      <c r="X213" s="69">
        <f t="shared" si="12"/>
        <v>52479</v>
      </c>
      <c r="Y213" s="69" t="s">
        <v>2001</v>
      </c>
      <c r="Z213" s="69" t="s">
        <v>1279</v>
      </c>
      <c r="AA213" s="69" t="s">
        <v>2001</v>
      </c>
      <c r="AB213" s="69"/>
      <c r="AC213" s="69"/>
      <c r="AD213" s="69"/>
      <c r="AE213" s="69"/>
      <c r="AF213" s="69"/>
      <c r="AG213" s="69"/>
      <c r="AH213" s="69" t="s">
        <v>446</v>
      </c>
      <c r="AI213" s="69" t="s">
        <v>2001</v>
      </c>
      <c r="AJ213" s="69"/>
      <c r="AK213" s="81">
        <f>'charts data'!V222</f>
        <v>-2.05163972462459</v>
      </c>
      <c r="AL213" s="81">
        <f>'charts data'!W222</f>
        <v>-1.67775949888659</v>
      </c>
      <c r="AM213" s="81">
        <f>'charts data'!X222</f>
        <v>-1.92273688989531</v>
      </c>
      <c r="AN213" s="81">
        <f>'charts data'!Y222</f>
        <v>-1.43327823038968</v>
      </c>
      <c r="AO213" s="81">
        <f>'charts data'!Z222</f>
        <v>-0.748983737161302</v>
      </c>
      <c r="AP213" s="71">
        <f>'charts data'!AA222</f>
        <v>5.34628022410959</v>
      </c>
    </row>
    <row r="214" spans="1:42">
      <c r="A214" s="56"/>
      <c r="B214" s="56"/>
      <c r="C214" s="56"/>
      <c r="D214" s="56"/>
      <c r="E214" s="56"/>
      <c r="F214" s="56"/>
      <c r="G214" s="56"/>
      <c r="H214" s="56"/>
      <c r="I214" s="56"/>
      <c r="J214" s="56"/>
      <c r="K214" s="56"/>
      <c r="L214" s="56"/>
      <c r="M214" s="56"/>
      <c r="N214" s="56"/>
      <c r="O214" s="56"/>
      <c r="P214" s="56"/>
      <c r="Q214" s="56"/>
      <c r="R214" s="69"/>
      <c r="S214" s="69"/>
      <c r="T214" s="69"/>
      <c r="U214" s="71">
        <f t="shared" si="11"/>
        <v>-3.09314295536475</v>
      </c>
      <c r="V214" s="69" t="s">
        <v>448</v>
      </c>
      <c r="W214" s="71">
        <f t="shared" si="13"/>
        <v>-5</v>
      </c>
      <c r="X214" s="69">
        <f t="shared" si="12"/>
        <v>52479</v>
      </c>
      <c r="Y214" s="69" t="s">
        <v>2002</v>
      </c>
      <c r="Z214" s="69" t="s">
        <v>1279</v>
      </c>
      <c r="AA214" s="69" t="s">
        <v>2003</v>
      </c>
      <c r="AB214" s="69"/>
      <c r="AC214" s="69"/>
      <c r="AD214" s="69"/>
      <c r="AE214" s="69"/>
      <c r="AF214" s="69"/>
      <c r="AG214" s="69"/>
      <c r="AH214" s="69" t="s">
        <v>448</v>
      </c>
      <c r="AI214" s="69" t="s">
        <v>2003</v>
      </c>
      <c r="AJ214" s="69"/>
      <c r="AK214" s="81">
        <f>'charts data'!V223</f>
        <v>-5.48842465048863</v>
      </c>
      <c r="AL214" s="81">
        <f>'charts data'!W223</f>
        <v>-4.95037091826275</v>
      </c>
      <c r="AM214" s="81">
        <f>'charts data'!X223</f>
        <v>-4.35427038748837</v>
      </c>
      <c r="AN214" s="81">
        <f>'charts data'!Y223</f>
        <v>-3.9417215221491</v>
      </c>
      <c r="AO214" s="81">
        <f>'charts data'!Z223</f>
        <v>-3.09314295536475</v>
      </c>
      <c r="AP214" s="71">
        <f>'charts data'!AA223</f>
        <v>9.83056714977362</v>
      </c>
    </row>
    <row r="215" spans="1:42">
      <c r="A215" s="56"/>
      <c r="B215" s="56"/>
      <c r="C215" s="56"/>
      <c r="D215" s="56"/>
      <c r="E215" s="56"/>
      <c r="F215" s="56"/>
      <c r="G215" s="56"/>
      <c r="H215" s="56"/>
      <c r="I215" s="56"/>
      <c r="J215" s="56"/>
      <c r="K215" s="56"/>
      <c r="L215" s="56"/>
      <c r="M215" s="56"/>
      <c r="N215" s="56"/>
      <c r="O215" s="56"/>
      <c r="P215" s="56"/>
      <c r="Q215" s="56"/>
      <c r="R215" s="69"/>
      <c r="S215" s="69"/>
      <c r="T215" s="69"/>
      <c r="U215" s="71">
        <f t="shared" si="11"/>
        <v>-4.10051690429476</v>
      </c>
      <c r="V215" s="69" t="s">
        <v>1422</v>
      </c>
      <c r="W215" s="71">
        <f t="shared" si="13"/>
        <v>-5</v>
      </c>
      <c r="X215" s="69">
        <f t="shared" si="12"/>
        <v>52479</v>
      </c>
      <c r="Y215" s="69" t="s">
        <v>1960</v>
      </c>
      <c r="Z215" s="69" t="s">
        <v>1279</v>
      </c>
      <c r="AA215" s="69" t="s">
        <v>1959</v>
      </c>
      <c r="AB215" s="69"/>
      <c r="AC215" s="69"/>
      <c r="AD215" s="69"/>
      <c r="AE215" s="69"/>
      <c r="AF215" s="69"/>
      <c r="AG215" s="69"/>
      <c r="AH215" s="69" t="s">
        <v>1422</v>
      </c>
      <c r="AI215" s="69" t="s">
        <v>1959</v>
      </c>
      <c r="AJ215" s="69"/>
      <c r="AK215" s="81">
        <f>'charts data'!V224</f>
        <v>-5.13539146300868</v>
      </c>
      <c r="AL215" s="81">
        <f>'charts data'!W224</f>
        <v>-4.17024038697643</v>
      </c>
      <c r="AM215" s="81">
        <f>'charts data'!X224</f>
        <v>-4.87795874127805</v>
      </c>
      <c r="AN215" s="81">
        <f>'charts data'!Y224</f>
        <v>-4.96345019056361</v>
      </c>
      <c r="AO215" s="81">
        <f>'charts data'!Z224</f>
        <v>-4.10051690429476</v>
      </c>
      <c r="AP215" s="71">
        <f>'charts data'!AA224</f>
        <v>4.24726822809181</v>
      </c>
    </row>
    <row r="216" spans="1:42">
      <c r="A216" s="56"/>
      <c r="B216" s="56"/>
      <c r="C216" s="56"/>
      <c r="D216" s="56"/>
      <c r="E216" s="56"/>
      <c r="F216" s="56"/>
      <c r="G216" s="56"/>
      <c r="H216" s="56"/>
      <c r="I216" s="56"/>
      <c r="J216" s="56"/>
      <c r="K216" s="56"/>
      <c r="L216" s="56"/>
      <c r="M216" s="56"/>
      <c r="N216" s="56"/>
      <c r="O216" s="56"/>
      <c r="P216" s="56"/>
      <c r="Q216" s="56"/>
      <c r="R216" s="69"/>
      <c r="S216" s="69"/>
      <c r="T216" s="69"/>
      <c r="U216" s="71">
        <f t="shared" si="11"/>
        <v>-5.79540445136346</v>
      </c>
      <c r="V216" s="69" t="s">
        <v>1423</v>
      </c>
      <c r="W216" s="71">
        <f t="shared" si="13"/>
        <v>-10</v>
      </c>
      <c r="X216" s="69">
        <f t="shared" si="12"/>
        <v>26367</v>
      </c>
      <c r="Y216" s="69" t="s">
        <v>2004</v>
      </c>
      <c r="Z216" s="69" t="s">
        <v>1279</v>
      </c>
      <c r="AA216" s="69" t="s">
        <v>2004</v>
      </c>
      <c r="AB216" s="69"/>
      <c r="AC216" s="69"/>
      <c r="AD216" s="69"/>
      <c r="AE216" s="69"/>
      <c r="AF216" s="69"/>
      <c r="AG216" s="69"/>
      <c r="AH216" s="69" t="s">
        <v>1423</v>
      </c>
      <c r="AI216" s="69" t="s">
        <v>2004</v>
      </c>
      <c r="AJ216" s="69"/>
      <c r="AK216" s="81">
        <f>'charts data'!V225</f>
        <v>-8.39988837536357</v>
      </c>
      <c r="AL216" s="81">
        <f>'charts data'!W225</f>
        <v>-8.51610911307539</v>
      </c>
      <c r="AM216" s="81">
        <f>'charts data'!X225</f>
        <v>-6.48764278701834</v>
      </c>
      <c r="AN216" s="81">
        <f>'charts data'!Y225</f>
        <v>-6.32652589749617</v>
      </c>
      <c r="AO216" s="81">
        <f>'charts data'!Z225</f>
        <v>-5.79540445136346</v>
      </c>
      <c r="AP216" s="71">
        <f>'charts data'!AA225</f>
        <v>10.6891620127647</v>
      </c>
    </row>
    <row r="217" spans="1:42">
      <c r="A217" s="56"/>
      <c r="B217" s="56"/>
      <c r="C217" s="56"/>
      <c r="D217" s="56"/>
      <c r="E217" s="56"/>
      <c r="F217" s="56"/>
      <c r="G217" s="56"/>
      <c r="H217" s="56"/>
      <c r="I217" s="56"/>
      <c r="J217" s="56"/>
      <c r="K217" s="56"/>
      <c r="L217" s="56"/>
      <c r="M217" s="56"/>
      <c r="N217" s="56"/>
      <c r="O217" s="56"/>
      <c r="P217" s="56"/>
      <c r="Q217" s="56"/>
      <c r="R217" s="69"/>
      <c r="S217" s="69"/>
      <c r="T217" s="69"/>
      <c r="U217" s="71">
        <f t="shared" si="11"/>
        <v>-7.40170703550137</v>
      </c>
      <c r="V217" s="69" t="s">
        <v>1424</v>
      </c>
      <c r="W217" s="71">
        <f t="shared" si="13"/>
        <v>-10</v>
      </c>
      <c r="X217" s="69">
        <f t="shared" si="12"/>
        <v>26367</v>
      </c>
      <c r="Y217" s="69" t="s">
        <v>2005</v>
      </c>
      <c r="Z217" s="69" t="s">
        <v>1279</v>
      </c>
      <c r="AA217" s="69" t="s">
        <v>2005</v>
      </c>
      <c r="AB217" s="69"/>
      <c r="AC217" s="69"/>
      <c r="AD217" s="69"/>
      <c r="AE217" s="69"/>
      <c r="AF217" s="69"/>
      <c r="AG217" s="69"/>
      <c r="AH217" s="69" t="s">
        <v>1424</v>
      </c>
      <c r="AI217" s="69" t="s">
        <v>2005</v>
      </c>
      <c r="AJ217" s="69"/>
      <c r="AK217" s="81">
        <f>'charts data'!V226</f>
        <v>-8.47819463605015</v>
      </c>
      <c r="AL217" s="81">
        <f>'charts data'!W226</f>
        <v>-7.89769080239584</v>
      </c>
      <c r="AM217" s="81">
        <f>'charts data'!X226</f>
        <v>-7.35106740331869</v>
      </c>
      <c r="AN217" s="81">
        <f>'charts data'!Y226</f>
        <v>-6.76227138656514</v>
      </c>
      <c r="AO217" s="81">
        <f>'charts data'!Z226</f>
        <v>-7.40170703550137</v>
      </c>
      <c r="AP217" s="71">
        <f>'charts data'!AA226</f>
        <v>4.41805390348715</v>
      </c>
    </row>
    <row r="218" spans="1:42">
      <c r="A218" s="56"/>
      <c r="B218" s="56"/>
      <c r="C218" s="56"/>
      <c r="D218" s="56"/>
      <c r="E218" s="56"/>
      <c r="F218" s="56"/>
      <c r="G218" s="56"/>
      <c r="H218" s="56"/>
      <c r="I218" s="56"/>
      <c r="J218" s="56"/>
      <c r="K218" s="56"/>
      <c r="L218" s="56"/>
      <c r="M218" s="56"/>
      <c r="N218" s="56"/>
      <c r="O218" s="56"/>
      <c r="P218" s="56"/>
      <c r="Q218" s="56"/>
      <c r="R218" s="69"/>
      <c r="S218" s="69"/>
      <c r="T218" s="69"/>
      <c r="U218" s="71">
        <f t="shared" si="11"/>
        <v>-5.10050152985084</v>
      </c>
      <c r="V218" s="69" t="s">
        <v>456</v>
      </c>
      <c r="W218" s="71">
        <f t="shared" si="13"/>
        <v>-10</v>
      </c>
      <c r="X218" s="69">
        <f t="shared" si="12"/>
        <v>26367</v>
      </c>
      <c r="Y218" s="69" t="s">
        <v>2006</v>
      </c>
      <c r="Z218" s="69" t="s">
        <v>1279</v>
      </c>
      <c r="AA218" s="69" t="s">
        <v>2006</v>
      </c>
      <c r="AB218" s="69"/>
      <c r="AC218" s="69"/>
      <c r="AD218" s="69"/>
      <c r="AE218" s="69"/>
      <c r="AF218" s="69"/>
      <c r="AG218" s="69"/>
      <c r="AH218" s="69" t="s">
        <v>456</v>
      </c>
      <c r="AI218" s="69" t="s">
        <v>2006</v>
      </c>
      <c r="AJ218" s="69"/>
      <c r="AK218" s="81">
        <f>'charts data'!V227</f>
        <v>-7.10433207008338</v>
      </c>
      <c r="AL218" s="81">
        <f>'charts data'!W227</f>
        <v>-6.71058864665723</v>
      </c>
      <c r="AM218" s="81">
        <f>'charts data'!X227</f>
        <v>-5.71060775558856</v>
      </c>
      <c r="AN218" s="81">
        <f>'charts data'!Y227</f>
        <v>-5.64969363914769</v>
      </c>
      <c r="AO218" s="81">
        <f>'charts data'!Z227</f>
        <v>-5.10050152985084</v>
      </c>
      <c r="AP218" s="71">
        <f>'charts data'!AA227</f>
        <v>8.22399750418678</v>
      </c>
    </row>
    <row r="219" spans="1:42">
      <c r="A219" s="56"/>
      <c r="B219" s="56"/>
      <c r="C219" s="56"/>
      <c r="D219" s="56"/>
      <c r="E219" s="56"/>
      <c r="F219" s="56"/>
      <c r="G219" s="56"/>
      <c r="H219" s="56"/>
      <c r="I219" s="56"/>
      <c r="J219" s="56"/>
      <c r="K219" s="56"/>
      <c r="L219" s="56"/>
      <c r="M219" s="56"/>
      <c r="N219" s="56"/>
      <c r="O219" s="56"/>
      <c r="P219" s="56"/>
      <c r="Q219" s="56"/>
      <c r="R219" s="69"/>
      <c r="S219" s="69"/>
      <c r="T219" s="69"/>
      <c r="U219" s="71">
        <f t="shared" si="11"/>
        <v>-9.74317707957288</v>
      </c>
      <c r="V219" s="69" t="s">
        <v>458</v>
      </c>
      <c r="W219" s="71">
        <f t="shared" si="13"/>
        <v>-10</v>
      </c>
      <c r="X219" s="69">
        <f t="shared" si="12"/>
        <v>26367</v>
      </c>
      <c r="Y219" s="69" t="s">
        <v>2007</v>
      </c>
      <c r="Z219" s="69" t="s">
        <v>1279</v>
      </c>
      <c r="AA219" s="69" t="s">
        <v>2007</v>
      </c>
      <c r="AB219" s="69"/>
      <c r="AC219" s="69"/>
      <c r="AD219" s="69"/>
      <c r="AE219" s="69"/>
      <c r="AF219" s="69"/>
      <c r="AG219" s="69"/>
      <c r="AH219" s="69" t="s">
        <v>458</v>
      </c>
      <c r="AI219" s="69" t="s">
        <v>2007</v>
      </c>
      <c r="AJ219" s="69"/>
      <c r="AK219" s="81">
        <f>'charts data'!V228</f>
        <v>-10.6068666317614</v>
      </c>
      <c r="AL219" s="81">
        <f>'charts data'!W228</f>
        <v>-9.48897690065836</v>
      </c>
      <c r="AM219" s="81">
        <f>'charts data'!X228</f>
        <v>-10.193192117741</v>
      </c>
      <c r="AN219" s="81">
        <f>'charts data'!Y228</f>
        <v>-9.81981208412544</v>
      </c>
      <c r="AO219" s="81">
        <f>'charts data'!Z228</f>
        <v>-9.74317707957288</v>
      </c>
      <c r="AP219" s="71">
        <f>'charts data'!AA228</f>
        <v>3.54470130032354</v>
      </c>
    </row>
    <row r="220" spans="1:42">
      <c r="A220" s="56"/>
      <c r="B220" s="56"/>
      <c r="C220" s="56"/>
      <c r="D220" s="56"/>
      <c r="E220" s="56"/>
      <c r="F220" s="56"/>
      <c r="G220" s="56"/>
      <c r="H220" s="56"/>
      <c r="I220" s="56"/>
      <c r="J220" s="56"/>
      <c r="K220" s="56"/>
      <c r="L220" s="56"/>
      <c r="M220" s="56"/>
      <c r="N220" s="56"/>
      <c r="O220" s="56"/>
      <c r="P220" s="56"/>
      <c r="Q220" s="56"/>
      <c r="R220" s="69"/>
      <c r="S220" s="69"/>
      <c r="T220" s="69"/>
      <c r="U220" s="71">
        <f t="shared" si="11"/>
        <v>-5.53629769761381</v>
      </c>
      <c r="V220" s="69" t="s">
        <v>1425</v>
      </c>
      <c r="W220" s="71">
        <f t="shared" si="13"/>
        <v>-10</v>
      </c>
      <c r="X220" s="69">
        <f t="shared" si="12"/>
        <v>26367</v>
      </c>
      <c r="Y220" s="69" t="s">
        <v>2008</v>
      </c>
      <c r="Z220" s="69" t="s">
        <v>1279</v>
      </c>
      <c r="AA220" s="69" t="s">
        <v>2009</v>
      </c>
      <c r="AB220" s="69"/>
      <c r="AC220" s="69"/>
      <c r="AD220" s="69"/>
      <c r="AE220" s="69"/>
      <c r="AF220" s="69"/>
      <c r="AG220" s="69"/>
      <c r="AH220" s="69" t="s">
        <v>1425</v>
      </c>
      <c r="AI220" s="69" t="s">
        <v>2009</v>
      </c>
      <c r="AJ220" s="69"/>
      <c r="AK220" s="81">
        <f>'charts data'!V229</f>
        <v>-6.59181885133847</v>
      </c>
      <c r="AL220" s="81">
        <f>'charts data'!W229</f>
        <v>-6.40050702349013</v>
      </c>
      <c r="AM220" s="81">
        <f>'charts data'!X229</f>
        <v>-6.4852420308227</v>
      </c>
      <c r="AN220" s="81">
        <f>'charts data'!Y229</f>
        <v>-5.6585043984322</v>
      </c>
      <c r="AO220" s="81">
        <f>'charts data'!Z229</f>
        <v>-5.53629769761381</v>
      </c>
      <c r="AP220" s="71">
        <f>'charts data'!AA229</f>
        <v>4.33200470776368</v>
      </c>
    </row>
    <row r="221" spans="1:42">
      <c r="A221" s="56"/>
      <c r="B221" s="56"/>
      <c r="C221" s="56"/>
      <c r="D221" s="56"/>
      <c r="E221" s="56"/>
      <c r="F221" s="56"/>
      <c r="G221" s="56"/>
      <c r="H221" s="56"/>
      <c r="I221" s="56"/>
      <c r="J221" s="56"/>
      <c r="K221" s="56"/>
      <c r="L221" s="56"/>
      <c r="M221" s="56"/>
      <c r="N221" s="56"/>
      <c r="O221" s="56"/>
      <c r="P221" s="56"/>
      <c r="Q221" s="56"/>
      <c r="R221" s="69"/>
      <c r="S221" s="69"/>
      <c r="T221" s="69"/>
      <c r="U221" s="71">
        <f t="shared" si="11"/>
        <v>-7.10321046864886</v>
      </c>
      <c r="V221" s="69" t="s">
        <v>462</v>
      </c>
      <c r="W221" s="71">
        <f t="shared" si="13"/>
        <v>-10</v>
      </c>
      <c r="X221" s="69">
        <f t="shared" si="12"/>
        <v>26367</v>
      </c>
      <c r="Y221" s="69" t="s">
        <v>2010</v>
      </c>
      <c r="Z221" s="69" t="s">
        <v>1279</v>
      </c>
      <c r="AA221" s="69" t="s">
        <v>2010</v>
      </c>
      <c r="AB221" s="69"/>
      <c r="AC221" s="69"/>
      <c r="AD221" s="69"/>
      <c r="AE221" s="69"/>
      <c r="AF221" s="69"/>
      <c r="AG221" s="69"/>
      <c r="AH221" s="69" t="s">
        <v>462</v>
      </c>
      <c r="AI221" s="69" t="s">
        <v>2010</v>
      </c>
      <c r="AJ221" s="69"/>
      <c r="AK221" s="81">
        <f>'charts data'!V230</f>
        <v>-6.85007442916552</v>
      </c>
      <c r="AL221" s="81">
        <f>'charts data'!W230</f>
        <v>-7.54950486250219</v>
      </c>
      <c r="AM221" s="81">
        <f>'charts data'!X230</f>
        <v>-6.28039319037845</v>
      </c>
      <c r="AN221" s="81">
        <f>'charts data'!Y230</f>
        <v>-6.52557722976773</v>
      </c>
      <c r="AO221" s="81">
        <f>'charts data'!Z230</f>
        <v>-7.10321046864886</v>
      </c>
      <c r="AP221" s="71">
        <f>'charts data'!AA230</f>
        <v>-1.03890529420175</v>
      </c>
    </row>
    <row r="222" spans="1:42">
      <c r="A222" s="56"/>
      <c r="B222" s="56"/>
      <c r="C222" s="56"/>
      <c r="D222" s="56"/>
      <c r="E222" s="56"/>
      <c r="F222" s="56"/>
      <c r="G222" s="56"/>
      <c r="H222" s="56"/>
      <c r="I222" s="56"/>
      <c r="J222" s="56"/>
      <c r="K222" s="56"/>
      <c r="L222" s="56"/>
      <c r="M222" s="56"/>
      <c r="N222" s="56"/>
      <c r="O222" s="56"/>
      <c r="P222" s="56"/>
      <c r="Q222" s="56"/>
      <c r="R222" s="69"/>
      <c r="S222" s="69"/>
      <c r="T222" s="69"/>
      <c r="U222" s="71">
        <f t="shared" si="11"/>
        <v>-1.28761499252542</v>
      </c>
      <c r="V222" s="69" t="s">
        <v>464</v>
      </c>
      <c r="W222" s="71">
        <f t="shared" si="13"/>
        <v>-5</v>
      </c>
      <c r="X222" s="69">
        <f t="shared" si="12"/>
        <v>52479</v>
      </c>
      <c r="Y222" s="69" t="s">
        <v>2011</v>
      </c>
      <c r="Z222" s="69" t="s">
        <v>1279</v>
      </c>
      <c r="AA222" s="69" t="s">
        <v>2011</v>
      </c>
      <c r="AB222" s="69"/>
      <c r="AC222" s="69"/>
      <c r="AD222" s="69"/>
      <c r="AE222" s="69"/>
      <c r="AF222" s="69"/>
      <c r="AG222" s="69"/>
      <c r="AH222" s="69" t="s">
        <v>464</v>
      </c>
      <c r="AI222" s="69" t="s">
        <v>2011</v>
      </c>
      <c r="AJ222" s="69"/>
      <c r="AK222" s="81">
        <f>'charts data'!V231</f>
        <v>-1.48033307488406</v>
      </c>
      <c r="AL222" s="81">
        <f>'charts data'!W231</f>
        <v>-1.91537192880208</v>
      </c>
      <c r="AM222" s="81">
        <f>'charts data'!X231</f>
        <v>-1.6249993259495</v>
      </c>
      <c r="AN222" s="81">
        <f>'charts data'!Y231</f>
        <v>-1.03370600448772</v>
      </c>
      <c r="AO222" s="81">
        <f>'charts data'!Z231</f>
        <v>-1.28761499252542</v>
      </c>
      <c r="AP222" s="71">
        <f>'charts data'!AA231</f>
        <v>0.790941647263844</v>
      </c>
    </row>
    <row r="223" spans="1:42">
      <c r="A223" s="56"/>
      <c r="B223" s="56"/>
      <c r="C223" s="56"/>
      <c r="D223" s="56"/>
      <c r="E223" s="56"/>
      <c r="F223" s="56"/>
      <c r="G223" s="56"/>
      <c r="H223" s="56"/>
      <c r="I223" s="56"/>
      <c r="J223" s="56"/>
      <c r="K223" s="56"/>
      <c r="L223" s="56"/>
      <c r="M223" s="56"/>
      <c r="N223" s="56"/>
      <c r="O223" s="56"/>
      <c r="P223" s="56"/>
      <c r="Q223" s="56"/>
      <c r="R223" s="69"/>
      <c r="S223" s="69"/>
      <c r="T223" s="69"/>
      <c r="U223" s="71">
        <f t="shared" si="11"/>
        <v>-4.39283911380074</v>
      </c>
      <c r="V223" s="69" t="s">
        <v>1427</v>
      </c>
      <c r="W223" s="71">
        <f t="shared" si="13"/>
        <v>-5</v>
      </c>
      <c r="X223" s="69">
        <f t="shared" si="12"/>
        <v>52479</v>
      </c>
      <c r="Y223" s="69" t="s">
        <v>2012</v>
      </c>
      <c r="Z223" s="69" t="s">
        <v>1279</v>
      </c>
      <c r="AA223" s="69" t="s">
        <v>2012</v>
      </c>
      <c r="AB223" s="69"/>
      <c r="AC223" s="69"/>
      <c r="AD223" s="69"/>
      <c r="AE223" s="69"/>
      <c r="AF223" s="69"/>
      <c r="AG223" s="69"/>
      <c r="AH223" s="69" t="s">
        <v>1427</v>
      </c>
      <c r="AI223" s="69" t="s">
        <v>2012</v>
      </c>
      <c r="AJ223" s="69"/>
      <c r="AK223" s="81">
        <f>'charts data'!V232</f>
        <v>-5.84307067527768</v>
      </c>
      <c r="AL223" s="81">
        <f>'charts data'!W232</f>
        <v>-5.01252823878872</v>
      </c>
      <c r="AM223" s="81">
        <f>'charts data'!X232</f>
        <v>-5.24372906819648</v>
      </c>
      <c r="AN223" s="81">
        <f>'charts data'!Y232</f>
        <v>-4.09308784037686</v>
      </c>
      <c r="AO223" s="81">
        <f>'charts data'!Z232</f>
        <v>-4.39283911380074</v>
      </c>
      <c r="AP223" s="71">
        <f>'charts data'!AA232</f>
        <v>5.95195077758183</v>
      </c>
    </row>
    <row r="224" spans="1:42">
      <c r="A224" s="56"/>
      <c r="B224" s="56"/>
      <c r="C224" s="56"/>
      <c r="D224" s="56"/>
      <c r="E224" s="56"/>
      <c r="F224" s="56"/>
      <c r="G224" s="56"/>
      <c r="H224" s="56"/>
      <c r="I224" s="56"/>
      <c r="J224" s="56"/>
      <c r="K224" s="56"/>
      <c r="L224" s="56"/>
      <c r="M224" s="56"/>
      <c r="N224" s="56"/>
      <c r="O224" s="56"/>
      <c r="P224" s="56"/>
      <c r="Q224" s="56"/>
      <c r="R224" s="69"/>
      <c r="S224" s="69"/>
      <c r="T224" s="69"/>
      <c r="U224" s="71">
        <f t="shared" si="11"/>
        <v>-5.08507158491765</v>
      </c>
      <c r="V224" s="69" t="s">
        <v>468</v>
      </c>
      <c r="W224" s="71">
        <f t="shared" si="13"/>
        <v>-10</v>
      </c>
      <c r="X224" s="69">
        <f t="shared" si="12"/>
        <v>26367</v>
      </c>
      <c r="Y224" s="69" t="s">
        <v>1848</v>
      </c>
      <c r="Z224" s="69" t="s">
        <v>1279</v>
      </c>
      <c r="AA224" s="69" t="s">
        <v>1847</v>
      </c>
      <c r="AB224" s="69"/>
      <c r="AC224" s="69"/>
      <c r="AD224" s="69"/>
      <c r="AE224" s="69"/>
      <c r="AF224" s="69"/>
      <c r="AG224" s="69"/>
      <c r="AH224" s="69" t="s">
        <v>468</v>
      </c>
      <c r="AI224" s="69" t="s">
        <v>1847</v>
      </c>
      <c r="AJ224" s="69"/>
      <c r="AK224" s="81">
        <f>'charts data'!V233</f>
        <v>-6.79844097446767</v>
      </c>
      <c r="AL224" s="81">
        <f>'charts data'!W233</f>
        <v>-6.45668779893519</v>
      </c>
      <c r="AM224" s="81">
        <f>'charts data'!X233</f>
        <v>-5.49992083126001</v>
      </c>
      <c r="AN224" s="81">
        <f>'charts data'!Y233</f>
        <v>-4.60929603383421</v>
      </c>
      <c r="AO224" s="81">
        <f>'charts data'!Z233</f>
        <v>-5.08507158491765</v>
      </c>
      <c r="AP224" s="71">
        <f>'charts data'!AA233</f>
        <v>7.03190479459115</v>
      </c>
    </row>
    <row r="225" spans="1:42">
      <c r="A225" s="56"/>
      <c r="B225" s="56"/>
      <c r="C225" s="56"/>
      <c r="D225" s="56"/>
      <c r="E225" s="56"/>
      <c r="F225" s="56"/>
      <c r="G225" s="56"/>
      <c r="H225" s="56"/>
      <c r="I225" s="56"/>
      <c r="J225" s="56"/>
      <c r="K225" s="56"/>
      <c r="L225" s="56"/>
      <c r="M225" s="56"/>
      <c r="N225" s="56"/>
      <c r="O225" s="56"/>
      <c r="P225" s="56"/>
      <c r="Q225" s="56"/>
      <c r="R225" s="69"/>
      <c r="S225" s="69"/>
      <c r="T225" s="69"/>
      <c r="U225" s="71">
        <f t="shared" si="11"/>
        <v>-3.2898540936221</v>
      </c>
      <c r="V225" s="69" t="s">
        <v>470</v>
      </c>
      <c r="W225" s="71">
        <f t="shared" si="13"/>
        <v>-5</v>
      </c>
      <c r="X225" s="69">
        <f t="shared" si="12"/>
        <v>52479</v>
      </c>
      <c r="Y225" s="69" t="s">
        <v>2013</v>
      </c>
      <c r="Z225" s="69" t="s">
        <v>1279</v>
      </c>
      <c r="AA225" s="69" t="s">
        <v>2013</v>
      </c>
      <c r="AB225" s="69"/>
      <c r="AC225" s="69"/>
      <c r="AD225" s="69"/>
      <c r="AE225" s="69"/>
      <c r="AF225" s="69"/>
      <c r="AG225" s="69"/>
      <c r="AH225" s="69" t="s">
        <v>470</v>
      </c>
      <c r="AI225" s="69" t="s">
        <v>2013</v>
      </c>
      <c r="AJ225" s="69"/>
      <c r="AK225" s="81">
        <f>'charts data'!V234</f>
        <v>-5.25807072370878</v>
      </c>
      <c r="AL225" s="81">
        <f>'charts data'!W234</f>
        <v>-4.40979520860953</v>
      </c>
      <c r="AM225" s="81">
        <f>'charts data'!X234</f>
        <v>-3.90908570748539</v>
      </c>
      <c r="AN225" s="81">
        <f>'charts data'!Y234</f>
        <v>-3.96250745921695</v>
      </c>
      <c r="AO225" s="81">
        <f>'charts data'!Z234</f>
        <v>-3.2898540936221</v>
      </c>
      <c r="AP225" s="71">
        <f>'charts data'!AA234</f>
        <v>8.07783309443591</v>
      </c>
    </row>
    <row r="226" spans="1:42">
      <c r="A226" s="56"/>
      <c r="B226" s="56"/>
      <c r="C226" s="56"/>
      <c r="D226" s="56"/>
      <c r="E226" s="56"/>
      <c r="F226" s="56"/>
      <c r="G226" s="56"/>
      <c r="H226" s="56"/>
      <c r="I226" s="56"/>
      <c r="J226" s="56"/>
      <c r="K226" s="56"/>
      <c r="L226" s="56"/>
      <c r="M226" s="56"/>
      <c r="N226" s="56"/>
      <c r="O226" s="56"/>
      <c r="P226" s="56"/>
      <c r="Q226" s="56"/>
      <c r="R226" s="69"/>
      <c r="S226" s="69"/>
      <c r="T226" s="69"/>
      <c r="U226" s="71">
        <f t="shared" si="11"/>
        <v>-3.42012620028734</v>
      </c>
      <c r="V226" s="69" t="s">
        <v>1428</v>
      </c>
      <c r="W226" s="71">
        <f t="shared" si="13"/>
        <v>-5</v>
      </c>
      <c r="X226" s="69">
        <f t="shared" si="12"/>
        <v>52479</v>
      </c>
      <c r="Y226" s="69" t="s">
        <v>2003</v>
      </c>
      <c r="Z226" s="69" t="s">
        <v>1279</v>
      </c>
      <c r="AA226" s="69" t="s">
        <v>2002</v>
      </c>
      <c r="AB226" s="69"/>
      <c r="AC226" s="69"/>
      <c r="AD226" s="69"/>
      <c r="AE226" s="69"/>
      <c r="AF226" s="69"/>
      <c r="AG226" s="69"/>
      <c r="AH226" s="69" t="s">
        <v>1428</v>
      </c>
      <c r="AI226" s="69" t="s">
        <v>2002</v>
      </c>
      <c r="AJ226" s="69"/>
      <c r="AK226" s="81">
        <f>'charts data'!V235</f>
        <v>-5.33042660390134</v>
      </c>
      <c r="AL226" s="81">
        <f>'charts data'!W235</f>
        <v>-4.32788527937634</v>
      </c>
      <c r="AM226" s="81">
        <f>'charts data'!X235</f>
        <v>-5.46685125370205</v>
      </c>
      <c r="AN226" s="81">
        <f>'charts data'!Y235</f>
        <v>-2.96511313047676</v>
      </c>
      <c r="AO226" s="81">
        <f>'charts data'!Z235</f>
        <v>-3.42012620028734</v>
      </c>
      <c r="AP226" s="71">
        <f>'charts data'!AA235</f>
        <v>7.8401368958801</v>
      </c>
    </row>
    <row r="227" spans="1:42">
      <c r="A227" s="56"/>
      <c r="B227" s="56"/>
      <c r="C227" s="56"/>
      <c r="D227" s="56"/>
      <c r="E227" s="56"/>
      <c r="F227" s="56"/>
      <c r="G227" s="56"/>
      <c r="H227" s="56"/>
      <c r="I227" s="56"/>
      <c r="J227" s="56"/>
      <c r="K227" s="56"/>
      <c r="L227" s="56"/>
      <c r="M227" s="56"/>
      <c r="N227" s="56"/>
      <c r="O227" s="56"/>
      <c r="P227" s="56"/>
      <c r="Q227" s="56"/>
      <c r="R227" s="69"/>
      <c r="S227" s="69"/>
      <c r="T227" s="69"/>
      <c r="U227" s="71">
        <f t="shared" si="11"/>
        <v>-4.35024888225604</v>
      </c>
      <c r="V227" s="69" t="s">
        <v>474</v>
      </c>
      <c r="W227" s="71">
        <f t="shared" si="13"/>
        <v>-5</v>
      </c>
      <c r="X227" s="69">
        <f t="shared" si="12"/>
        <v>52479</v>
      </c>
      <c r="Y227" s="69" t="s">
        <v>2014</v>
      </c>
      <c r="Z227" s="69" t="s">
        <v>1279</v>
      </c>
      <c r="AA227" s="69" t="s">
        <v>2014</v>
      </c>
      <c r="AB227" s="69"/>
      <c r="AC227" s="69"/>
      <c r="AD227" s="69"/>
      <c r="AE227" s="69"/>
      <c r="AF227" s="69"/>
      <c r="AG227" s="69"/>
      <c r="AH227" s="69" t="s">
        <v>474</v>
      </c>
      <c r="AI227" s="69" t="s">
        <v>2014</v>
      </c>
      <c r="AJ227" s="69"/>
      <c r="AK227" s="81">
        <f>'charts data'!V236</f>
        <v>-3.67804048773811</v>
      </c>
      <c r="AL227" s="81">
        <f>'charts data'!W236</f>
        <v>-3.85760647881501</v>
      </c>
      <c r="AM227" s="81">
        <f>'charts data'!X236</f>
        <v>-4.22696947520671</v>
      </c>
      <c r="AN227" s="81">
        <f>'charts data'!Y236</f>
        <v>-3.43413216288506</v>
      </c>
      <c r="AO227" s="81">
        <f>'charts data'!Z236</f>
        <v>-4.35024888225604</v>
      </c>
      <c r="AP227" s="71">
        <f>'charts data'!AA236</f>
        <v>-2.75883616294586</v>
      </c>
    </row>
    <row r="228" spans="1:42">
      <c r="A228" s="56"/>
      <c r="B228" s="56"/>
      <c r="C228" s="56"/>
      <c r="D228" s="56"/>
      <c r="E228" s="56"/>
      <c r="F228" s="56"/>
      <c r="G228" s="56"/>
      <c r="H228" s="56"/>
      <c r="I228" s="56"/>
      <c r="J228" s="56"/>
      <c r="K228" s="56"/>
      <c r="L228" s="56"/>
      <c r="M228" s="56"/>
      <c r="N228" s="56"/>
      <c r="O228" s="56"/>
      <c r="P228" s="56"/>
      <c r="Q228" s="56"/>
      <c r="R228" s="69"/>
      <c r="S228" s="69"/>
      <c r="T228" s="69"/>
      <c r="U228" s="71">
        <f t="shared" si="11"/>
        <v>-7.3195710147744</v>
      </c>
      <c r="V228" s="69" t="s">
        <v>476</v>
      </c>
      <c r="W228" s="71">
        <f t="shared" si="13"/>
        <v>-10</v>
      </c>
      <c r="X228" s="69">
        <f t="shared" si="12"/>
        <v>26367</v>
      </c>
      <c r="Y228" s="69" t="s">
        <v>2015</v>
      </c>
      <c r="Z228" s="69" t="s">
        <v>1279</v>
      </c>
      <c r="AA228" s="69" t="s">
        <v>2016</v>
      </c>
      <c r="AB228" s="69"/>
      <c r="AC228" s="69"/>
      <c r="AD228" s="69"/>
      <c r="AE228" s="69"/>
      <c r="AF228" s="69"/>
      <c r="AG228" s="69"/>
      <c r="AH228" s="69" t="s">
        <v>476</v>
      </c>
      <c r="AI228" s="69" t="s">
        <v>2016</v>
      </c>
      <c r="AJ228" s="69"/>
      <c r="AK228" s="81">
        <f>'charts data'!V237</f>
        <v>-7.46788879274184</v>
      </c>
      <c r="AL228" s="81">
        <f>'charts data'!W237</f>
        <v>-6.64173030794913</v>
      </c>
      <c r="AM228" s="81">
        <f>'charts data'!X237</f>
        <v>-6.60732350170411</v>
      </c>
      <c r="AN228" s="81">
        <f>'charts data'!Y237</f>
        <v>-7.20166998956297</v>
      </c>
      <c r="AO228" s="81">
        <f>'charts data'!Z237</f>
        <v>-7.3195710147744</v>
      </c>
      <c r="AP228" s="71">
        <f>'charts data'!AA237</f>
        <v>0.608716661085159</v>
      </c>
    </row>
    <row r="229" spans="1:42">
      <c r="A229" s="56"/>
      <c r="B229" s="56"/>
      <c r="C229" s="56"/>
      <c r="D229" s="56"/>
      <c r="E229" s="56"/>
      <c r="F229" s="56"/>
      <c r="G229" s="56"/>
      <c r="H229" s="56"/>
      <c r="I229" s="56"/>
      <c r="J229" s="56"/>
      <c r="K229" s="56"/>
      <c r="L229" s="56"/>
      <c r="M229" s="56"/>
      <c r="N229" s="56"/>
      <c r="O229" s="56"/>
      <c r="P229" s="56"/>
      <c r="Q229" s="56"/>
      <c r="R229" s="69"/>
      <c r="S229" s="69"/>
      <c r="T229" s="69"/>
      <c r="U229" s="71">
        <f t="shared" si="11"/>
        <v>-1.07457560660159</v>
      </c>
      <c r="V229" s="69" t="s">
        <v>478</v>
      </c>
      <c r="W229" s="71">
        <f t="shared" si="13"/>
        <v>-5</v>
      </c>
      <c r="X229" s="69">
        <f t="shared" si="12"/>
        <v>52479</v>
      </c>
      <c r="Y229" s="69" t="s">
        <v>2017</v>
      </c>
      <c r="Z229" s="69" t="s">
        <v>2018</v>
      </c>
      <c r="AA229" s="69" t="s">
        <v>2017</v>
      </c>
      <c r="AB229" s="69"/>
      <c r="AC229" s="69"/>
      <c r="AD229" s="69"/>
      <c r="AE229" s="69"/>
      <c r="AF229" s="69"/>
      <c r="AG229" s="69"/>
      <c r="AH229" s="69" t="s">
        <v>478</v>
      </c>
      <c r="AI229" s="69" t="s">
        <v>2017</v>
      </c>
      <c r="AJ229" s="69"/>
      <c r="AK229" s="81">
        <f>'charts data'!V238</f>
        <v>-0.902276372902713</v>
      </c>
      <c r="AL229" s="81">
        <f>'charts data'!W238</f>
        <v>-1.5228477328908</v>
      </c>
      <c r="AM229" s="81">
        <f>'charts data'!X238</f>
        <v>-0.378589249850217</v>
      </c>
      <c r="AN229" s="81">
        <f>'charts data'!Y238</f>
        <v>-0.275753294857976</v>
      </c>
      <c r="AO229" s="81">
        <f>'charts data'!Z238</f>
        <v>-1.07457560660159</v>
      </c>
      <c r="AP229" s="71">
        <f>'charts data'!AA238</f>
        <v>-0.707139870095222</v>
      </c>
    </row>
    <row r="230" spans="1:42">
      <c r="A230" s="56"/>
      <c r="B230" s="56"/>
      <c r="C230" s="56"/>
      <c r="D230" s="56"/>
      <c r="E230" s="56"/>
      <c r="F230" s="56"/>
      <c r="G230" s="56"/>
      <c r="H230" s="56"/>
      <c r="I230" s="56"/>
      <c r="J230" s="56"/>
      <c r="K230" s="56"/>
      <c r="L230" s="56"/>
      <c r="M230" s="56"/>
      <c r="N230" s="56"/>
      <c r="O230" s="56"/>
      <c r="P230" s="56"/>
      <c r="Q230" s="56"/>
      <c r="R230" s="69"/>
      <c r="S230" s="69"/>
      <c r="T230" s="69"/>
      <c r="U230" s="71">
        <f t="shared" si="11"/>
        <v>-5.22740263964972</v>
      </c>
      <c r="V230" s="69" t="s">
        <v>480</v>
      </c>
      <c r="W230" s="71">
        <f t="shared" si="13"/>
        <v>-10</v>
      </c>
      <c r="X230" s="69">
        <f t="shared" si="12"/>
        <v>26367</v>
      </c>
      <c r="Y230" s="69" t="s">
        <v>2019</v>
      </c>
      <c r="Z230" s="69" t="s">
        <v>2018</v>
      </c>
      <c r="AA230" s="69" t="s">
        <v>2019</v>
      </c>
      <c r="AB230" s="69"/>
      <c r="AC230" s="69"/>
      <c r="AD230" s="69"/>
      <c r="AE230" s="69"/>
      <c r="AF230" s="69"/>
      <c r="AG230" s="69"/>
      <c r="AH230" s="69" t="s">
        <v>480</v>
      </c>
      <c r="AI230" s="69" t="s">
        <v>2019</v>
      </c>
      <c r="AJ230" s="69"/>
      <c r="AK230" s="81">
        <f>'charts data'!V239</f>
        <v>-4.93025233740897</v>
      </c>
      <c r="AL230" s="81">
        <f>'charts data'!W239</f>
        <v>-6.00541145850125</v>
      </c>
      <c r="AM230" s="81">
        <f>'charts data'!X239</f>
        <v>-4.80589780680203</v>
      </c>
      <c r="AN230" s="81">
        <f>'charts data'!Y239</f>
        <v>-5.7423160983035</v>
      </c>
      <c r="AO230" s="81">
        <f>'charts data'!Z239</f>
        <v>-5.22740263964972</v>
      </c>
      <c r="AP230" s="71">
        <f>'charts data'!AA239</f>
        <v>-1.21954591215718</v>
      </c>
    </row>
    <row r="231" spans="1:42">
      <c r="A231" s="56"/>
      <c r="B231" s="56"/>
      <c r="C231" s="56"/>
      <c r="D231" s="56"/>
      <c r="E231" s="56"/>
      <c r="F231" s="56"/>
      <c r="G231" s="56"/>
      <c r="H231" s="56"/>
      <c r="I231" s="56"/>
      <c r="J231" s="56"/>
      <c r="K231" s="56"/>
      <c r="L231" s="56"/>
      <c r="M231" s="56"/>
      <c r="N231" s="56"/>
      <c r="O231" s="56"/>
      <c r="P231" s="56"/>
      <c r="Q231" s="56"/>
      <c r="R231" s="69"/>
      <c r="S231" s="69"/>
      <c r="T231" s="69"/>
      <c r="U231" s="71">
        <f t="shared" si="11"/>
        <v>3.15935832575091</v>
      </c>
      <c r="V231" s="69" t="s">
        <v>1429</v>
      </c>
      <c r="W231" s="71">
        <f t="shared" si="13"/>
        <v>0</v>
      </c>
      <c r="X231" s="69">
        <f t="shared" si="12"/>
        <v>8912895</v>
      </c>
      <c r="Y231" s="69" t="s">
        <v>2020</v>
      </c>
      <c r="Z231" s="69" t="s">
        <v>2018</v>
      </c>
      <c r="AA231" s="69" t="s">
        <v>2021</v>
      </c>
      <c r="AB231" s="69"/>
      <c r="AC231" s="69"/>
      <c r="AD231" s="69"/>
      <c r="AE231" s="69"/>
      <c r="AF231" s="69"/>
      <c r="AG231" s="69"/>
      <c r="AH231" s="69" t="s">
        <v>1429</v>
      </c>
      <c r="AI231" s="69" t="s">
        <v>2021</v>
      </c>
      <c r="AJ231" s="69"/>
      <c r="AK231" s="81">
        <f>'charts data'!V240</f>
        <v>1.16506819625828</v>
      </c>
      <c r="AL231" s="81">
        <f>'charts data'!W240</f>
        <v>0.80202564729175</v>
      </c>
      <c r="AM231" s="81">
        <f>'charts data'!X240</f>
        <v>1.47286547865608</v>
      </c>
      <c r="AN231" s="81">
        <f>'charts data'!Y240</f>
        <v>3.02705705609683</v>
      </c>
      <c r="AO231" s="81">
        <f>'charts data'!Z240</f>
        <v>3.15935832575091</v>
      </c>
      <c r="AP231" s="71">
        <f>'charts data'!AA240</f>
        <v>8.18484233984596</v>
      </c>
    </row>
    <row r="232" spans="1:42">
      <c r="A232" s="56"/>
      <c r="B232" s="56"/>
      <c r="C232" s="56"/>
      <c r="D232" s="56"/>
      <c r="E232" s="56"/>
      <c r="F232" s="56"/>
      <c r="G232" s="56"/>
      <c r="H232" s="56"/>
      <c r="I232" s="56"/>
      <c r="J232" s="56"/>
      <c r="K232" s="56"/>
      <c r="L232" s="56"/>
      <c r="M232" s="56"/>
      <c r="N232" s="56"/>
      <c r="O232" s="56"/>
      <c r="P232" s="56"/>
      <c r="Q232" s="56"/>
      <c r="R232" s="69"/>
      <c r="S232" s="69"/>
      <c r="T232" s="69"/>
      <c r="U232" s="71">
        <f t="shared" si="11"/>
        <v>-4.19085091668823</v>
      </c>
      <c r="V232" s="69" t="s">
        <v>1430</v>
      </c>
      <c r="W232" s="71">
        <f t="shared" si="13"/>
        <v>-5</v>
      </c>
      <c r="X232" s="69">
        <f t="shared" si="12"/>
        <v>52479</v>
      </c>
      <c r="Y232" s="69" t="s">
        <v>2022</v>
      </c>
      <c r="Z232" s="69" t="s">
        <v>2018</v>
      </c>
      <c r="AA232" s="69" t="s">
        <v>2022</v>
      </c>
      <c r="AB232" s="69"/>
      <c r="AC232" s="69"/>
      <c r="AD232" s="69"/>
      <c r="AE232" s="69"/>
      <c r="AF232" s="69"/>
      <c r="AG232" s="69"/>
      <c r="AH232" s="69" t="s">
        <v>1430</v>
      </c>
      <c r="AI232" s="69" t="s">
        <v>2022</v>
      </c>
      <c r="AJ232" s="69"/>
      <c r="AK232" s="81">
        <f>'charts data'!V241</f>
        <v>-4.28893332530999</v>
      </c>
      <c r="AL232" s="81">
        <f>'charts data'!W241</f>
        <v>-3.6182596629665</v>
      </c>
      <c r="AM232" s="81">
        <f>'charts data'!X241</f>
        <v>-6.09459288623736</v>
      </c>
      <c r="AN232" s="81">
        <f>'charts data'!Y241</f>
        <v>-4.98916885033347</v>
      </c>
      <c r="AO232" s="81">
        <f>'charts data'!Z241</f>
        <v>-4.19085091668823</v>
      </c>
      <c r="AP232" s="71">
        <f>'charts data'!AA241</f>
        <v>0.402543761817488</v>
      </c>
    </row>
    <row r="233" spans="1:42">
      <c r="A233" s="56"/>
      <c r="B233" s="56"/>
      <c r="C233" s="56"/>
      <c r="D233" s="56"/>
      <c r="E233" s="56"/>
      <c r="F233" s="56"/>
      <c r="G233" s="56"/>
      <c r="H233" s="56"/>
      <c r="I233" s="56"/>
      <c r="J233" s="56"/>
      <c r="K233" s="56"/>
      <c r="L233" s="56"/>
      <c r="M233" s="56"/>
      <c r="N233" s="56"/>
      <c r="O233" s="56"/>
      <c r="P233" s="56"/>
      <c r="Q233" s="56"/>
      <c r="R233" s="69"/>
      <c r="S233" s="69"/>
      <c r="T233" s="69"/>
      <c r="U233" s="71">
        <f t="shared" si="11"/>
        <v>-2.73589751822052</v>
      </c>
      <c r="V233" s="69" t="s">
        <v>1431</v>
      </c>
      <c r="W233" s="71">
        <f t="shared" si="13"/>
        <v>-5</v>
      </c>
      <c r="X233" s="69">
        <f t="shared" si="12"/>
        <v>52479</v>
      </c>
      <c r="Y233" s="69" t="s">
        <v>2023</v>
      </c>
      <c r="Z233" s="69" t="s">
        <v>2018</v>
      </c>
      <c r="AA233" s="69" t="s">
        <v>2024</v>
      </c>
      <c r="AB233" s="69"/>
      <c r="AC233" s="69"/>
      <c r="AD233" s="69"/>
      <c r="AE233" s="69"/>
      <c r="AF233" s="69"/>
      <c r="AG233" s="69"/>
      <c r="AH233" s="69" t="s">
        <v>1431</v>
      </c>
      <c r="AI233" s="69" t="s">
        <v>2024</v>
      </c>
      <c r="AJ233" s="69"/>
      <c r="AK233" s="81">
        <f>'charts data'!V242</f>
        <v>-3.0009923201278</v>
      </c>
      <c r="AL233" s="81">
        <f>'charts data'!W242</f>
        <v>-2.55182992216137</v>
      </c>
      <c r="AM233" s="81">
        <f>'charts data'!X242</f>
        <v>-3.03950238577815</v>
      </c>
      <c r="AN233" s="81">
        <f>'charts data'!Y242</f>
        <v>-2.71620442609639</v>
      </c>
      <c r="AO233" s="81">
        <f>'charts data'!Z242</f>
        <v>-2.73589751822052</v>
      </c>
      <c r="AP233" s="71">
        <f>'charts data'!AA242</f>
        <v>1.08798570811549</v>
      </c>
    </row>
    <row r="234" spans="1:42">
      <c r="A234" s="56"/>
      <c r="B234" s="56"/>
      <c r="C234" s="56"/>
      <c r="D234" s="56"/>
      <c r="E234" s="56"/>
      <c r="F234" s="56"/>
      <c r="G234" s="56"/>
      <c r="H234" s="56"/>
      <c r="I234" s="56"/>
      <c r="J234" s="56"/>
      <c r="K234" s="56"/>
      <c r="L234" s="56"/>
      <c r="M234" s="56"/>
      <c r="N234" s="56"/>
      <c r="O234" s="56"/>
      <c r="P234" s="56"/>
      <c r="Q234" s="56"/>
      <c r="R234" s="69"/>
      <c r="S234" s="69"/>
      <c r="T234" s="69"/>
      <c r="U234" s="71">
        <f t="shared" si="11"/>
        <v>2.99027910525554</v>
      </c>
      <c r="V234" s="69" t="s">
        <v>1432</v>
      </c>
      <c r="W234" s="71">
        <f t="shared" si="13"/>
        <v>0</v>
      </c>
      <c r="X234" s="69">
        <f t="shared" si="12"/>
        <v>8912895</v>
      </c>
      <c r="Y234" s="69" t="s">
        <v>2025</v>
      </c>
      <c r="Z234" s="69" t="s">
        <v>2018</v>
      </c>
      <c r="AA234" s="69" t="s">
        <v>1826</v>
      </c>
      <c r="AB234" s="69"/>
      <c r="AC234" s="69"/>
      <c r="AD234" s="69"/>
      <c r="AE234" s="69"/>
      <c r="AF234" s="69"/>
      <c r="AG234" s="69"/>
      <c r="AH234" s="69" t="s">
        <v>1432</v>
      </c>
      <c r="AI234" s="69" t="s">
        <v>1826</v>
      </c>
      <c r="AJ234" s="69"/>
      <c r="AK234" s="81">
        <f>'charts data'!V243</f>
        <v>3.3550521349298</v>
      </c>
      <c r="AL234" s="81">
        <f>'charts data'!W243</f>
        <v>2.61097267959098</v>
      </c>
      <c r="AM234" s="81">
        <f>'charts data'!X243</f>
        <v>2.99171132694542</v>
      </c>
      <c r="AN234" s="81">
        <f>'charts data'!Y243</f>
        <v>3.34179554656142</v>
      </c>
      <c r="AO234" s="81">
        <f>'charts data'!Z243</f>
        <v>2.99027910525554</v>
      </c>
      <c r="AP234" s="71">
        <f>'charts data'!AA243</f>
        <v>-1.4970789322772</v>
      </c>
    </row>
    <row r="235" spans="1:42">
      <c r="A235" s="56"/>
      <c r="B235" s="56"/>
      <c r="C235" s="56"/>
      <c r="D235" s="56"/>
      <c r="E235" s="56"/>
      <c r="F235" s="56"/>
      <c r="G235" s="56"/>
      <c r="H235" s="56"/>
      <c r="I235" s="56"/>
      <c r="J235" s="56"/>
      <c r="K235" s="56"/>
      <c r="L235" s="56"/>
      <c r="M235" s="56"/>
      <c r="N235" s="56"/>
      <c r="O235" s="56"/>
      <c r="P235" s="56"/>
      <c r="Q235" s="56"/>
      <c r="R235" s="69"/>
      <c r="S235" s="69"/>
      <c r="T235" s="69"/>
      <c r="U235" s="71">
        <f t="shared" si="11"/>
        <v>-4.6251864571044</v>
      </c>
      <c r="V235" s="69" t="s">
        <v>1433</v>
      </c>
      <c r="W235" s="71">
        <f t="shared" si="13"/>
        <v>-5</v>
      </c>
      <c r="X235" s="69">
        <f t="shared" si="12"/>
        <v>52479</v>
      </c>
      <c r="Y235" s="69" t="s">
        <v>2026</v>
      </c>
      <c r="Z235" s="69" t="s">
        <v>2018</v>
      </c>
      <c r="AA235" s="69" t="s">
        <v>2026</v>
      </c>
      <c r="AB235" s="69"/>
      <c r="AC235" s="69"/>
      <c r="AD235" s="69"/>
      <c r="AE235" s="69"/>
      <c r="AF235" s="69"/>
      <c r="AG235" s="69"/>
      <c r="AH235" s="69" t="s">
        <v>1433</v>
      </c>
      <c r="AI235" s="69" t="s">
        <v>2026</v>
      </c>
      <c r="AJ235" s="69"/>
      <c r="AK235" s="81">
        <f>'charts data'!V244</f>
        <v>-4.93528585606426</v>
      </c>
      <c r="AL235" s="81">
        <f>'charts data'!W244</f>
        <v>-5.81568558483996</v>
      </c>
      <c r="AM235" s="81">
        <f>'charts data'!X244</f>
        <v>-4.90552317520622</v>
      </c>
      <c r="AN235" s="81">
        <f>'charts data'!Y244</f>
        <v>-5.01492925391305</v>
      </c>
      <c r="AO235" s="81">
        <f>'charts data'!Z244</f>
        <v>-4.6251864571044</v>
      </c>
      <c r="AP235" s="71">
        <f>'charts data'!AA244</f>
        <v>1.27269079490115</v>
      </c>
    </row>
    <row r="236" spans="1:42">
      <c r="A236" s="56"/>
      <c r="B236" s="56"/>
      <c r="C236" s="56"/>
      <c r="D236" s="56"/>
      <c r="E236" s="56"/>
      <c r="F236" s="56"/>
      <c r="G236" s="56"/>
      <c r="H236" s="56"/>
      <c r="I236" s="56"/>
      <c r="J236" s="56"/>
      <c r="K236" s="56"/>
      <c r="L236" s="56"/>
      <c r="M236" s="56"/>
      <c r="N236" s="56"/>
      <c r="O236" s="56"/>
      <c r="P236" s="56"/>
      <c r="Q236" s="56"/>
      <c r="R236" s="69"/>
      <c r="S236" s="69"/>
      <c r="T236" s="69"/>
      <c r="U236" s="71">
        <f t="shared" si="11"/>
        <v>4.28178351891274</v>
      </c>
      <c r="V236" s="69" t="s">
        <v>492</v>
      </c>
      <c r="W236" s="71">
        <f t="shared" si="13"/>
        <v>0</v>
      </c>
      <c r="X236" s="69">
        <f t="shared" si="12"/>
        <v>8912895</v>
      </c>
      <c r="Y236" s="69" t="s">
        <v>2027</v>
      </c>
      <c r="Z236" s="69" t="s">
        <v>2018</v>
      </c>
      <c r="AA236" s="69" t="s">
        <v>2028</v>
      </c>
      <c r="AB236" s="69"/>
      <c r="AC236" s="69"/>
      <c r="AD236" s="69"/>
      <c r="AE236" s="69"/>
      <c r="AF236" s="69"/>
      <c r="AG236" s="69"/>
      <c r="AH236" s="69" t="s">
        <v>492</v>
      </c>
      <c r="AI236" s="69" t="s">
        <v>2028</v>
      </c>
      <c r="AJ236" s="69"/>
      <c r="AK236" s="81">
        <f>'charts data'!V245</f>
        <v>3.3765566665183</v>
      </c>
      <c r="AL236" s="81">
        <f>'charts data'!W245</f>
        <v>3.6450881323072</v>
      </c>
      <c r="AM236" s="81">
        <f>'charts data'!X245</f>
        <v>3.46721023645416</v>
      </c>
      <c r="AN236" s="81">
        <f>'charts data'!Y245</f>
        <v>4.01358399277147</v>
      </c>
      <c r="AO236" s="81">
        <f>'charts data'!Z245</f>
        <v>4.28178351891274</v>
      </c>
      <c r="AP236" s="71">
        <f>'charts data'!AA245</f>
        <v>3.71517612160497</v>
      </c>
    </row>
    <row r="237" spans="1:42">
      <c r="A237" s="56"/>
      <c r="B237" s="56"/>
      <c r="C237" s="56"/>
      <c r="D237" s="56"/>
      <c r="E237" s="56"/>
      <c r="F237" s="56"/>
      <c r="G237" s="56"/>
      <c r="H237" s="56"/>
      <c r="I237" s="56"/>
      <c r="J237" s="56"/>
      <c r="K237" s="56"/>
      <c r="L237" s="56"/>
      <c r="M237" s="56"/>
      <c r="N237" s="56"/>
      <c r="O237" s="56"/>
      <c r="P237" s="56"/>
      <c r="Q237" s="56"/>
      <c r="R237" s="69"/>
      <c r="S237" s="69"/>
      <c r="T237" s="69"/>
      <c r="U237" s="71">
        <f t="shared" si="11"/>
        <v>-3.12088795902459</v>
      </c>
      <c r="V237" s="69" t="s">
        <v>1325</v>
      </c>
      <c r="W237" s="71">
        <f t="shared" si="13"/>
        <v>-5</v>
      </c>
      <c r="X237" s="69">
        <f t="shared" si="12"/>
        <v>52479</v>
      </c>
      <c r="Y237" s="69" t="s">
        <v>2029</v>
      </c>
      <c r="Z237" s="69" t="s">
        <v>2018</v>
      </c>
      <c r="AA237" s="69" t="s">
        <v>2029</v>
      </c>
      <c r="AB237" s="69"/>
      <c r="AC237" s="69"/>
      <c r="AD237" s="69"/>
      <c r="AE237" s="69"/>
      <c r="AF237" s="69"/>
      <c r="AG237" s="69"/>
      <c r="AH237" s="69" t="s">
        <v>1325</v>
      </c>
      <c r="AI237" s="69" t="s">
        <v>2029</v>
      </c>
      <c r="AJ237" s="69"/>
      <c r="AK237" s="81">
        <f>'charts data'!V246</f>
        <v>-2.72619120068963</v>
      </c>
      <c r="AL237" s="81">
        <f>'charts data'!W246</f>
        <v>-3.10842566797748</v>
      </c>
      <c r="AM237" s="81">
        <f>'charts data'!X246</f>
        <v>-2.66947374518198</v>
      </c>
      <c r="AN237" s="81">
        <f>'charts data'!Y246</f>
        <v>-2.04033356371095</v>
      </c>
      <c r="AO237" s="81">
        <f>'charts data'!Z246</f>
        <v>-3.12088795902459</v>
      </c>
      <c r="AP237" s="71">
        <f>'charts data'!AA246</f>
        <v>-1.61989005072288</v>
      </c>
    </row>
    <row r="238" spans="1:42">
      <c r="A238" s="56"/>
      <c r="B238" s="56"/>
      <c r="C238" s="56"/>
      <c r="D238" s="56"/>
      <c r="E238" s="56"/>
      <c r="F238" s="56"/>
      <c r="G238" s="56"/>
      <c r="H238" s="56"/>
      <c r="I238" s="56"/>
      <c r="J238" s="56"/>
      <c r="K238" s="56"/>
      <c r="L238" s="56"/>
      <c r="M238" s="56"/>
      <c r="N238" s="56"/>
      <c r="O238" s="56"/>
      <c r="P238" s="56"/>
      <c r="Q238" s="56"/>
      <c r="R238" s="69"/>
      <c r="S238" s="69"/>
      <c r="T238" s="69"/>
      <c r="U238" s="71">
        <f t="shared" si="11"/>
        <v>7.23241460810776</v>
      </c>
      <c r="V238" s="69" t="s">
        <v>1434</v>
      </c>
      <c r="W238" s="71">
        <f t="shared" si="13"/>
        <v>5</v>
      </c>
      <c r="X238" s="69">
        <f t="shared" si="12"/>
        <v>123456</v>
      </c>
      <c r="Y238" s="69" t="s">
        <v>2030</v>
      </c>
      <c r="Z238" s="69" t="s">
        <v>2018</v>
      </c>
      <c r="AA238" s="69" t="s">
        <v>2031</v>
      </c>
      <c r="AB238" s="69"/>
      <c r="AC238" s="69"/>
      <c r="AD238" s="69"/>
      <c r="AE238" s="69"/>
      <c r="AF238" s="69"/>
      <c r="AG238" s="69"/>
      <c r="AH238" s="69" t="s">
        <v>1434</v>
      </c>
      <c r="AI238" s="69" t="s">
        <v>2031</v>
      </c>
      <c r="AJ238" s="69"/>
      <c r="AK238" s="81">
        <f>'charts data'!V247</f>
        <v>7.27691014208826</v>
      </c>
      <c r="AL238" s="81">
        <f>'charts data'!W247</f>
        <v>6.56685171917295</v>
      </c>
      <c r="AM238" s="81">
        <f>'charts data'!X247</f>
        <v>5.8549475012277</v>
      </c>
      <c r="AN238" s="81">
        <f>'charts data'!Y247</f>
        <v>7.92546029499423</v>
      </c>
      <c r="AO238" s="81">
        <f>'charts data'!Z247</f>
        <v>7.23241460810776</v>
      </c>
      <c r="AP238" s="71">
        <f>'charts data'!AA247</f>
        <v>-0.182615821575705</v>
      </c>
    </row>
    <row r="239" spans="1:42">
      <c r="A239" s="56"/>
      <c r="B239" s="56"/>
      <c r="C239" s="56"/>
      <c r="D239" s="56"/>
      <c r="E239" s="56"/>
      <c r="F239" s="56"/>
      <c r="G239" s="56"/>
      <c r="H239" s="56"/>
      <c r="I239" s="56"/>
      <c r="J239" s="56"/>
      <c r="K239" s="56"/>
      <c r="L239" s="56"/>
      <c r="M239" s="56"/>
      <c r="N239" s="56"/>
      <c r="O239" s="56"/>
      <c r="P239" s="56"/>
      <c r="Q239" s="56"/>
      <c r="R239" s="69"/>
      <c r="S239" s="69"/>
      <c r="T239" s="69"/>
      <c r="U239" s="71">
        <f t="shared" si="11"/>
        <v>6.08158279694176</v>
      </c>
      <c r="V239" s="69" t="s">
        <v>1435</v>
      </c>
      <c r="W239" s="71">
        <f t="shared" si="13"/>
        <v>5</v>
      </c>
      <c r="X239" s="69">
        <f t="shared" si="12"/>
        <v>123456</v>
      </c>
      <c r="Y239" s="69" t="s">
        <v>2032</v>
      </c>
      <c r="Z239" s="69" t="s">
        <v>2018</v>
      </c>
      <c r="AA239" s="69" t="s">
        <v>2032</v>
      </c>
      <c r="AB239" s="69"/>
      <c r="AC239" s="69"/>
      <c r="AD239" s="69"/>
      <c r="AE239" s="69"/>
      <c r="AF239" s="69"/>
      <c r="AG239" s="69"/>
      <c r="AH239" s="69" t="s">
        <v>1435</v>
      </c>
      <c r="AI239" s="69" t="s">
        <v>2032</v>
      </c>
      <c r="AJ239" s="69"/>
      <c r="AK239" s="81">
        <f>'charts data'!V248</f>
        <v>5.9992324681918</v>
      </c>
      <c r="AL239" s="81">
        <f>'charts data'!W248</f>
        <v>6.11566092624888</v>
      </c>
      <c r="AM239" s="81">
        <f>'charts data'!X248</f>
        <v>5.1893932895037</v>
      </c>
      <c r="AN239" s="81">
        <f>'charts data'!Y248</f>
        <v>5.76203642417571</v>
      </c>
      <c r="AO239" s="81">
        <f>'charts data'!Z248</f>
        <v>6.08158279694176</v>
      </c>
      <c r="AP239" s="71">
        <f>'charts data'!AA248</f>
        <v>0.337977131554247</v>
      </c>
    </row>
    <row r="240" spans="1:42">
      <c r="A240" s="56"/>
      <c r="B240" s="56"/>
      <c r="C240" s="56"/>
      <c r="D240" s="56"/>
      <c r="E240" s="56"/>
      <c r="F240" s="56"/>
      <c r="G240" s="56"/>
      <c r="H240" s="56"/>
      <c r="I240" s="56"/>
      <c r="J240" s="56"/>
      <c r="K240" s="56"/>
      <c r="L240" s="56"/>
      <c r="M240" s="56"/>
      <c r="N240" s="56"/>
      <c r="O240" s="56"/>
      <c r="P240" s="56"/>
      <c r="Q240" s="56"/>
      <c r="R240" s="69"/>
      <c r="S240" s="69"/>
      <c r="T240" s="69"/>
      <c r="U240" s="71">
        <f t="shared" si="11"/>
        <v>1.25645438962348</v>
      </c>
      <c r="V240" s="69" t="s">
        <v>1436</v>
      </c>
      <c r="W240" s="71">
        <f t="shared" si="13"/>
        <v>0</v>
      </c>
      <c r="X240" s="69">
        <f t="shared" si="12"/>
        <v>8912895</v>
      </c>
      <c r="Y240" s="69" t="s">
        <v>1814</v>
      </c>
      <c r="Z240" s="69" t="s">
        <v>2018</v>
      </c>
      <c r="AA240" s="69" t="s">
        <v>1813</v>
      </c>
      <c r="AB240" s="69"/>
      <c r="AC240" s="69"/>
      <c r="AD240" s="69"/>
      <c r="AE240" s="69"/>
      <c r="AF240" s="69"/>
      <c r="AG240" s="69"/>
      <c r="AH240" s="69" t="s">
        <v>1436</v>
      </c>
      <c r="AI240" s="69" t="s">
        <v>1813</v>
      </c>
      <c r="AJ240" s="69"/>
      <c r="AK240" s="81">
        <f>'charts data'!V249</f>
        <v>1.77151400164965</v>
      </c>
      <c r="AL240" s="81">
        <f>'charts data'!W249</f>
        <v>0.670039075934809</v>
      </c>
      <c r="AM240" s="81">
        <f>'charts data'!X249</f>
        <v>0.417497000801368</v>
      </c>
      <c r="AN240" s="81">
        <f>'charts data'!Y249</f>
        <v>1.89158960727877</v>
      </c>
      <c r="AO240" s="81">
        <f>'charts data'!Z249</f>
        <v>1.25645438962348</v>
      </c>
      <c r="AP240" s="71">
        <f>'charts data'!AA249</f>
        <v>-2.11387583868201</v>
      </c>
    </row>
    <row r="241" spans="1:42">
      <c r="A241" s="56"/>
      <c r="B241" s="56"/>
      <c r="C241" s="56"/>
      <c r="D241" s="56"/>
      <c r="E241" s="56"/>
      <c r="F241" s="56"/>
      <c r="G241" s="56"/>
      <c r="H241" s="56"/>
      <c r="I241" s="56"/>
      <c r="J241" s="56"/>
      <c r="K241" s="56"/>
      <c r="L241" s="56"/>
      <c r="M241" s="56"/>
      <c r="N241" s="56"/>
      <c r="O241" s="56"/>
      <c r="P241" s="56"/>
      <c r="Q241" s="56"/>
      <c r="R241" s="69"/>
      <c r="S241" s="69"/>
      <c r="T241" s="69"/>
      <c r="U241" s="71">
        <f t="shared" si="11"/>
        <v>2.77589140588704</v>
      </c>
      <c r="V241" s="69" t="s">
        <v>1437</v>
      </c>
      <c r="W241" s="71">
        <f t="shared" si="13"/>
        <v>0</v>
      </c>
      <c r="X241" s="69">
        <f t="shared" si="12"/>
        <v>8912895</v>
      </c>
      <c r="Y241" s="69" t="s">
        <v>2033</v>
      </c>
      <c r="Z241" s="69" t="s">
        <v>2018</v>
      </c>
      <c r="AA241" s="69" t="s">
        <v>2033</v>
      </c>
      <c r="AB241" s="69"/>
      <c r="AC241" s="69"/>
      <c r="AD241" s="69"/>
      <c r="AE241" s="69"/>
      <c r="AF241" s="69"/>
      <c r="AG241" s="69"/>
      <c r="AH241" s="69" t="s">
        <v>1437</v>
      </c>
      <c r="AI241" s="69" t="s">
        <v>2033</v>
      </c>
      <c r="AJ241" s="69"/>
      <c r="AK241" s="81">
        <f>'charts data'!V250</f>
        <v>3.74332170430913</v>
      </c>
      <c r="AL241" s="81">
        <f>'charts data'!W250</f>
        <v>3.19649577269181</v>
      </c>
      <c r="AM241" s="81">
        <f>'charts data'!X250</f>
        <v>2.28872672467849</v>
      </c>
      <c r="AN241" s="81">
        <f>'charts data'!Y250</f>
        <v>2.96393758585158</v>
      </c>
      <c r="AO241" s="81">
        <f>'charts data'!Z250</f>
        <v>2.77589140588704</v>
      </c>
      <c r="AP241" s="71">
        <f>'charts data'!AA250</f>
        <v>-3.97046766178873</v>
      </c>
    </row>
    <row r="242" spans="1:42">
      <c r="A242" s="56"/>
      <c r="B242" s="56"/>
      <c r="C242" s="56"/>
      <c r="D242" s="56"/>
      <c r="E242" s="56"/>
      <c r="F242" s="56"/>
      <c r="G242" s="56"/>
      <c r="H242" s="56"/>
      <c r="I242" s="56"/>
      <c r="J242" s="56"/>
      <c r="K242" s="56"/>
      <c r="L242" s="56"/>
      <c r="M242" s="56"/>
      <c r="N242" s="56"/>
      <c r="O242" s="56"/>
      <c r="P242" s="56"/>
      <c r="Q242" s="56"/>
      <c r="R242" s="69"/>
      <c r="S242" s="69"/>
      <c r="T242" s="69"/>
      <c r="U242" s="71">
        <f t="shared" si="11"/>
        <v>-5.94249547007104</v>
      </c>
      <c r="V242" s="69" t="s">
        <v>1438</v>
      </c>
      <c r="W242" s="71">
        <f t="shared" si="13"/>
        <v>-10</v>
      </c>
      <c r="X242" s="69">
        <f t="shared" si="12"/>
        <v>26367</v>
      </c>
      <c r="Y242" s="69" t="s">
        <v>1767</v>
      </c>
      <c r="Z242" s="69" t="s">
        <v>2018</v>
      </c>
      <c r="AA242" s="69" t="s">
        <v>1766</v>
      </c>
      <c r="AB242" s="69"/>
      <c r="AC242" s="69"/>
      <c r="AD242" s="69"/>
      <c r="AE242" s="69"/>
      <c r="AF242" s="69"/>
      <c r="AG242" s="69"/>
      <c r="AH242" s="69" t="s">
        <v>1438</v>
      </c>
      <c r="AI242" s="69" t="s">
        <v>1766</v>
      </c>
      <c r="AJ242" s="69"/>
      <c r="AK242" s="81">
        <f>'charts data'!V251</f>
        <v>-7.06763361347066</v>
      </c>
      <c r="AL242" s="81">
        <f>'charts data'!W251</f>
        <v>-7.15815710509349</v>
      </c>
      <c r="AM242" s="81">
        <f>'charts data'!X251</f>
        <v>-6.92752079877117</v>
      </c>
      <c r="AN242" s="81">
        <f>'charts data'!Y251</f>
        <v>-6.73861574472778</v>
      </c>
      <c r="AO242" s="81">
        <f>'charts data'!Z251</f>
        <v>-5.94249547007104</v>
      </c>
      <c r="AP242" s="71">
        <f>'charts data'!AA251</f>
        <v>4.61772245576716</v>
      </c>
    </row>
    <row r="243" spans="1:42">
      <c r="A243" s="56"/>
      <c r="B243" s="56"/>
      <c r="C243" s="56"/>
      <c r="D243" s="56"/>
      <c r="E243" s="56"/>
      <c r="F243" s="56"/>
      <c r="G243" s="56"/>
      <c r="H243" s="56"/>
      <c r="I243" s="56"/>
      <c r="J243" s="56"/>
      <c r="K243" s="56"/>
      <c r="L243" s="56"/>
      <c r="M243" s="56"/>
      <c r="N243" s="56"/>
      <c r="O243" s="56"/>
      <c r="P243" s="56"/>
      <c r="Q243" s="56"/>
      <c r="R243" s="69"/>
      <c r="S243" s="69"/>
      <c r="T243" s="69"/>
      <c r="U243" s="71">
        <f t="shared" si="11"/>
        <v>1.48534231792172</v>
      </c>
      <c r="V243" s="69" t="s">
        <v>398</v>
      </c>
      <c r="W243" s="71">
        <f t="shared" si="13"/>
        <v>0</v>
      </c>
      <c r="X243" s="69">
        <f t="shared" si="12"/>
        <v>8912895</v>
      </c>
      <c r="Y243" s="69" t="s">
        <v>2024</v>
      </c>
      <c r="Z243" s="69" t="s">
        <v>2018</v>
      </c>
      <c r="AA243" s="69" t="s">
        <v>2034</v>
      </c>
      <c r="AB243" s="69"/>
      <c r="AC243" s="69"/>
      <c r="AD243" s="69"/>
      <c r="AE243" s="69"/>
      <c r="AF243" s="69"/>
      <c r="AG243" s="69"/>
      <c r="AH243" s="69" t="s">
        <v>398</v>
      </c>
      <c r="AI243" s="69" t="s">
        <v>2034</v>
      </c>
      <c r="AJ243" s="69"/>
      <c r="AK243" s="81">
        <f>'charts data'!V252</f>
        <v>1.03480189250898</v>
      </c>
      <c r="AL243" s="81">
        <f>'charts data'!W252</f>
        <v>-0.358492063695855</v>
      </c>
      <c r="AM243" s="81">
        <f>'charts data'!X252</f>
        <v>0.695905899398677</v>
      </c>
      <c r="AN243" s="81">
        <f>'charts data'!Y252</f>
        <v>0.978785174298402</v>
      </c>
      <c r="AO243" s="81">
        <f>'charts data'!Z252</f>
        <v>1.48534231792172</v>
      </c>
      <c r="AP243" s="71">
        <f>'charts data'!AA252</f>
        <v>1.8490801790553</v>
      </c>
    </row>
    <row r="244" spans="1:42">
      <c r="A244" s="56"/>
      <c r="B244" s="56"/>
      <c r="C244" s="56"/>
      <c r="D244" s="56"/>
      <c r="E244" s="56"/>
      <c r="F244" s="56"/>
      <c r="G244" s="56"/>
      <c r="H244" s="56"/>
      <c r="I244" s="56"/>
      <c r="J244" s="56"/>
      <c r="K244" s="56"/>
      <c r="L244" s="56"/>
      <c r="M244" s="56"/>
      <c r="N244" s="56"/>
      <c r="O244" s="56"/>
      <c r="P244" s="56"/>
      <c r="Q244" s="56"/>
      <c r="R244" s="69"/>
      <c r="S244" s="69"/>
      <c r="T244" s="69"/>
      <c r="U244" s="71">
        <f t="shared" si="11"/>
        <v>-2.51032831758431</v>
      </c>
      <c r="V244" s="69" t="s">
        <v>1440</v>
      </c>
      <c r="W244" s="71">
        <f t="shared" si="13"/>
        <v>-5</v>
      </c>
      <c r="X244" s="69">
        <f t="shared" si="12"/>
        <v>52479</v>
      </c>
      <c r="Y244" s="69" t="s">
        <v>1819</v>
      </c>
      <c r="Z244" s="69" t="s">
        <v>2018</v>
      </c>
      <c r="AA244" s="69" t="s">
        <v>1818</v>
      </c>
      <c r="AB244" s="69"/>
      <c r="AC244" s="69"/>
      <c r="AD244" s="69"/>
      <c r="AE244" s="69"/>
      <c r="AF244" s="69"/>
      <c r="AG244" s="69"/>
      <c r="AH244" s="69" t="s">
        <v>1440</v>
      </c>
      <c r="AI244" s="69" t="s">
        <v>1818</v>
      </c>
      <c r="AJ244" s="69"/>
      <c r="AK244" s="81">
        <f>'charts data'!V253</f>
        <v>-3.55054782152373</v>
      </c>
      <c r="AL244" s="81">
        <f>'charts data'!W253</f>
        <v>-3.31789771666886</v>
      </c>
      <c r="AM244" s="81">
        <f>'charts data'!X253</f>
        <v>-3.00772596003807</v>
      </c>
      <c r="AN244" s="81">
        <f>'charts data'!Y253</f>
        <v>-3.06276451450838</v>
      </c>
      <c r="AO244" s="81">
        <f>'charts data'!Z253</f>
        <v>-2.51032831758431</v>
      </c>
      <c r="AP244" s="71">
        <f>'charts data'!AA253</f>
        <v>4.2692046220692</v>
      </c>
    </row>
    <row r="245" spans="1:42">
      <c r="A245" s="56"/>
      <c r="B245" s="56"/>
      <c r="C245" s="56"/>
      <c r="D245" s="56"/>
      <c r="E245" s="56"/>
      <c r="F245" s="56"/>
      <c r="G245" s="56"/>
      <c r="H245" s="56"/>
      <c r="I245" s="56"/>
      <c r="J245" s="56"/>
      <c r="K245" s="56"/>
      <c r="L245" s="56"/>
      <c r="M245" s="56"/>
      <c r="N245" s="56"/>
      <c r="O245" s="56"/>
      <c r="P245" s="56"/>
      <c r="Q245" s="56"/>
      <c r="R245" s="69"/>
      <c r="S245" s="69"/>
      <c r="T245" s="69"/>
      <c r="U245" s="71">
        <f t="shared" si="11"/>
        <v>5.84443026385717</v>
      </c>
      <c r="V245" s="69" t="s">
        <v>508</v>
      </c>
      <c r="W245" s="71">
        <f t="shared" si="13"/>
        <v>5</v>
      </c>
      <c r="X245" s="69">
        <f t="shared" si="12"/>
        <v>123456</v>
      </c>
      <c r="Y245" s="69" t="s">
        <v>2035</v>
      </c>
      <c r="Z245" s="69" t="s">
        <v>1284</v>
      </c>
      <c r="AA245" s="69" t="s">
        <v>2035</v>
      </c>
      <c r="AB245" s="69"/>
      <c r="AC245" s="69"/>
      <c r="AD245" s="69"/>
      <c r="AE245" s="69"/>
      <c r="AF245" s="69"/>
      <c r="AG245" s="69"/>
      <c r="AH245" s="69" t="s">
        <v>508</v>
      </c>
      <c r="AI245" s="69" t="s">
        <v>2035</v>
      </c>
      <c r="AJ245" s="69"/>
      <c r="AK245" s="81">
        <f>'charts data'!V254</f>
        <v>5.68871465191964</v>
      </c>
      <c r="AL245" s="81">
        <f>'charts data'!W254</f>
        <v>4.92810917821796</v>
      </c>
      <c r="AM245" s="81">
        <f>'charts data'!X254</f>
        <v>5.7276453703206</v>
      </c>
      <c r="AN245" s="81">
        <f>'charts data'!Y254</f>
        <v>7.27450605635503</v>
      </c>
      <c r="AO245" s="81">
        <f>'charts data'!Z254</f>
        <v>5.84443026385717</v>
      </c>
      <c r="AP245" s="71">
        <f>'charts data'!AA254</f>
        <v>0.639078394218192</v>
      </c>
    </row>
    <row r="246" spans="1:42">
      <c r="A246" s="56"/>
      <c r="B246" s="56"/>
      <c r="C246" s="56"/>
      <c r="D246" s="56"/>
      <c r="E246" s="56"/>
      <c r="F246" s="56"/>
      <c r="G246" s="56"/>
      <c r="H246" s="56"/>
      <c r="I246" s="56"/>
      <c r="J246" s="56"/>
      <c r="K246" s="56"/>
      <c r="L246" s="56"/>
      <c r="M246" s="56"/>
      <c r="N246" s="56"/>
      <c r="O246" s="56"/>
      <c r="P246" s="56"/>
      <c r="Q246" s="56"/>
      <c r="R246" s="69"/>
      <c r="S246" s="69"/>
      <c r="T246" s="69"/>
      <c r="U246" s="71">
        <f t="shared" si="11"/>
        <v>-2.41707844502176</v>
      </c>
      <c r="V246" s="69" t="s">
        <v>1441</v>
      </c>
      <c r="W246" s="71">
        <f t="shared" si="13"/>
        <v>-5</v>
      </c>
      <c r="X246" s="69">
        <f t="shared" si="12"/>
        <v>52479</v>
      </c>
      <c r="Y246" s="69" t="s">
        <v>2036</v>
      </c>
      <c r="Z246" s="69" t="s">
        <v>1284</v>
      </c>
      <c r="AA246" s="69" t="s">
        <v>1969</v>
      </c>
      <c r="AB246" s="69"/>
      <c r="AC246" s="69"/>
      <c r="AD246" s="69"/>
      <c r="AE246" s="69"/>
      <c r="AF246" s="69"/>
      <c r="AG246" s="69"/>
      <c r="AH246" s="69" t="s">
        <v>1441</v>
      </c>
      <c r="AI246" s="69" t="s">
        <v>1969</v>
      </c>
      <c r="AJ246" s="69"/>
      <c r="AK246" s="81">
        <f>'charts data'!V255</f>
        <v>-3.07175219208925</v>
      </c>
      <c r="AL246" s="81">
        <f>'charts data'!W255</f>
        <v>-2.96115705300222</v>
      </c>
      <c r="AM246" s="81">
        <f>'charts data'!X255</f>
        <v>-3.09541778804408</v>
      </c>
      <c r="AN246" s="81">
        <f>'charts data'!Y255</f>
        <v>-2.58644208527236</v>
      </c>
      <c r="AO246" s="81">
        <f>'charts data'!Z255</f>
        <v>-2.41707844502176</v>
      </c>
      <c r="AP246" s="71">
        <f>'charts data'!AA255</f>
        <v>2.68687154619115</v>
      </c>
    </row>
    <row r="247" spans="1:42">
      <c r="A247" s="56"/>
      <c r="B247" s="56"/>
      <c r="C247" s="56"/>
      <c r="D247" s="56"/>
      <c r="E247" s="56"/>
      <c r="F247" s="56"/>
      <c r="G247" s="56"/>
      <c r="H247" s="56"/>
      <c r="I247" s="56"/>
      <c r="J247" s="56"/>
      <c r="K247" s="56"/>
      <c r="L247" s="56"/>
      <c r="M247" s="56"/>
      <c r="N247" s="56"/>
      <c r="O247" s="56"/>
      <c r="P247" s="56"/>
      <c r="Q247" s="56"/>
      <c r="R247" s="69"/>
      <c r="S247" s="69"/>
      <c r="T247" s="69"/>
      <c r="U247" s="71">
        <f t="shared" si="11"/>
        <v>-8.28493436420011</v>
      </c>
      <c r="V247" s="69" t="s">
        <v>1442</v>
      </c>
      <c r="W247" s="71">
        <f t="shared" si="13"/>
        <v>-10</v>
      </c>
      <c r="X247" s="69">
        <f t="shared" si="12"/>
        <v>26367</v>
      </c>
      <c r="Y247" s="69" t="s">
        <v>2037</v>
      </c>
      <c r="Z247" s="69" t="s">
        <v>1284</v>
      </c>
      <c r="AA247" s="69" t="s">
        <v>2037</v>
      </c>
      <c r="AB247" s="69"/>
      <c r="AC247" s="69"/>
      <c r="AD247" s="69"/>
      <c r="AE247" s="69"/>
      <c r="AF247" s="69"/>
      <c r="AG247" s="69"/>
      <c r="AH247" s="69" t="s">
        <v>1442</v>
      </c>
      <c r="AI247" s="69" t="s">
        <v>2037</v>
      </c>
      <c r="AJ247" s="69"/>
      <c r="AK247" s="81">
        <f>'charts data'!V256</f>
        <v>-8.86379426030107</v>
      </c>
      <c r="AL247" s="81">
        <f>'charts data'!W256</f>
        <v>-7.50285455503204</v>
      </c>
      <c r="AM247" s="81">
        <f>'charts data'!X256</f>
        <v>-7.8379055345855</v>
      </c>
      <c r="AN247" s="81">
        <f>'charts data'!Y256</f>
        <v>-7.77169547666423</v>
      </c>
      <c r="AO247" s="81">
        <f>'charts data'!Z256</f>
        <v>-8.28493436420011</v>
      </c>
      <c r="AP247" s="71">
        <f>'charts data'!AA256</f>
        <v>2.37572102292425</v>
      </c>
    </row>
    <row r="248" spans="1:42">
      <c r="A248" s="56"/>
      <c r="B248" s="56"/>
      <c r="C248" s="56"/>
      <c r="D248" s="56"/>
      <c r="E248" s="56"/>
      <c r="F248" s="56"/>
      <c r="G248" s="56"/>
      <c r="H248" s="56"/>
      <c r="I248" s="56"/>
      <c r="J248" s="56"/>
      <c r="K248" s="56"/>
      <c r="L248" s="56"/>
      <c r="M248" s="56"/>
      <c r="N248" s="56"/>
      <c r="O248" s="56"/>
      <c r="P248" s="56"/>
      <c r="Q248" s="56"/>
      <c r="R248" s="69"/>
      <c r="S248" s="69"/>
      <c r="T248" s="69"/>
      <c r="U248" s="71">
        <f t="shared" si="11"/>
        <v>6.91585295678042</v>
      </c>
      <c r="V248" s="69" t="s">
        <v>1443</v>
      </c>
      <c r="W248" s="71">
        <f t="shared" si="13"/>
        <v>5</v>
      </c>
      <c r="X248" s="69">
        <f t="shared" si="12"/>
        <v>123456</v>
      </c>
      <c r="Y248" s="69" t="s">
        <v>2038</v>
      </c>
      <c r="Z248" s="69" t="s">
        <v>1284</v>
      </c>
      <c r="AA248" s="69" t="s">
        <v>2039</v>
      </c>
      <c r="AB248" s="69"/>
      <c r="AC248" s="69"/>
      <c r="AD248" s="69"/>
      <c r="AE248" s="69"/>
      <c r="AF248" s="69"/>
      <c r="AG248" s="69"/>
      <c r="AH248" s="69" t="s">
        <v>1443</v>
      </c>
      <c r="AI248" s="69" t="s">
        <v>2039</v>
      </c>
      <c r="AJ248" s="69"/>
      <c r="AK248" s="81">
        <f>'charts data'!V257</f>
        <v>4.81781569750383</v>
      </c>
      <c r="AL248" s="81">
        <f>'charts data'!W257</f>
        <v>4.5698904780081</v>
      </c>
      <c r="AM248" s="81">
        <f>'charts data'!X257</f>
        <v>5.35530096703828</v>
      </c>
      <c r="AN248" s="81">
        <f>'charts data'!Y257</f>
        <v>6.66028040733273</v>
      </c>
      <c r="AO248" s="81">
        <f>'charts data'!Z257</f>
        <v>6.91585295678042</v>
      </c>
      <c r="AP248" s="71">
        <f>'charts data'!AA257</f>
        <v>8.61063490028415</v>
      </c>
    </row>
    <row r="249" spans="1:42">
      <c r="A249" s="56"/>
      <c r="B249" s="56"/>
      <c r="C249" s="56"/>
      <c r="D249" s="56"/>
      <c r="E249" s="56"/>
      <c r="F249" s="56"/>
      <c r="G249" s="56"/>
      <c r="H249" s="56"/>
      <c r="I249" s="56"/>
      <c r="J249" s="56"/>
      <c r="K249" s="56"/>
      <c r="L249" s="56"/>
      <c r="M249" s="56"/>
      <c r="N249" s="56"/>
      <c r="O249" s="56"/>
      <c r="P249" s="56"/>
      <c r="Q249" s="56"/>
      <c r="R249" s="69"/>
      <c r="S249" s="69"/>
      <c r="T249" s="69"/>
      <c r="U249" s="71">
        <f t="shared" si="11"/>
        <v>5.7582227958492</v>
      </c>
      <c r="V249" s="69" t="s">
        <v>1444</v>
      </c>
      <c r="W249" s="71">
        <f t="shared" si="13"/>
        <v>5</v>
      </c>
      <c r="X249" s="69">
        <f t="shared" si="12"/>
        <v>123456</v>
      </c>
      <c r="Y249" s="69" t="s">
        <v>2040</v>
      </c>
      <c r="Z249" s="69" t="s">
        <v>1284</v>
      </c>
      <c r="AA249" s="69" t="s">
        <v>2041</v>
      </c>
      <c r="AB249" s="69"/>
      <c r="AC249" s="69"/>
      <c r="AD249" s="69"/>
      <c r="AE249" s="69"/>
      <c r="AF249" s="69"/>
      <c r="AG249" s="69"/>
      <c r="AH249" s="69" t="s">
        <v>1444</v>
      </c>
      <c r="AI249" s="69" t="s">
        <v>2041</v>
      </c>
      <c r="AJ249" s="69"/>
      <c r="AK249" s="81">
        <f>'charts data'!V258</f>
        <v>5.30140974959323</v>
      </c>
      <c r="AL249" s="81">
        <f>'charts data'!W258</f>
        <v>4.59081927862683</v>
      </c>
      <c r="AM249" s="81">
        <f>'charts data'!X258</f>
        <v>5.40462491536214</v>
      </c>
      <c r="AN249" s="81">
        <f>'charts data'!Y258</f>
        <v>6.38769383452717</v>
      </c>
      <c r="AO249" s="81">
        <f>'charts data'!Z258</f>
        <v>5.7582227958492</v>
      </c>
      <c r="AP249" s="71">
        <f>'charts data'!AA258</f>
        <v>1.87482388199008</v>
      </c>
    </row>
    <row r="250" spans="1:42">
      <c r="A250" s="56"/>
      <c r="B250" s="56"/>
      <c r="C250" s="56"/>
      <c r="D250" s="56"/>
      <c r="E250" s="56"/>
      <c r="F250" s="56"/>
      <c r="G250" s="56"/>
      <c r="H250" s="56"/>
      <c r="I250" s="56"/>
      <c r="J250" s="56"/>
      <c r="K250" s="56"/>
      <c r="L250" s="56"/>
      <c r="M250" s="56"/>
      <c r="N250" s="56"/>
      <c r="O250" s="56"/>
      <c r="P250" s="56"/>
      <c r="Q250" s="56"/>
      <c r="R250" s="69"/>
      <c r="S250" s="69"/>
      <c r="T250" s="69"/>
      <c r="U250" s="71">
        <f t="shared" si="11"/>
        <v>-2.29664938444025</v>
      </c>
      <c r="V250" s="69" t="s">
        <v>518</v>
      </c>
      <c r="W250" s="71">
        <f t="shared" si="13"/>
        <v>-5</v>
      </c>
      <c r="X250" s="69">
        <f t="shared" si="12"/>
        <v>52479</v>
      </c>
      <c r="Y250" s="69" t="s">
        <v>2042</v>
      </c>
      <c r="Z250" s="69" t="s">
        <v>1284</v>
      </c>
      <c r="AA250" s="69" t="s">
        <v>2042</v>
      </c>
      <c r="AB250" s="69"/>
      <c r="AC250" s="69"/>
      <c r="AD250" s="69"/>
      <c r="AE250" s="69"/>
      <c r="AF250" s="69"/>
      <c r="AG250" s="69"/>
      <c r="AH250" s="69" t="s">
        <v>518</v>
      </c>
      <c r="AI250" s="69" t="s">
        <v>2042</v>
      </c>
      <c r="AJ250" s="69"/>
      <c r="AK250" s="81">
        <f>'charts data'!V259</f>
        <v>-4.51238501063831</v>
      </c>
      <c r="AL250" s="81">
        <f>'charts data'!W259</f>
        <v>-4.57848067334459</v>
      </c>
      <c r="AM250" s="81">
        <f>'charts data'!X259</f>
        <v>-3.45179211266447</v>
      </c>
      <c r="AN250" s="81">
        <f>'charts data'!Y259</f>
        <v>-2.79553540963914</v>
      </c>
      <c r="AO250" s="81">
        <f>'charts data'!Z259</f>
        <v>-2.29664938444025</v>
      </c>
      <c r="AP250" s="71">
        <f>'charts data'!AA259</f>
        <v>9.09368526625806</v>
      </c>
    </row>
    <row r="251" spans="1:42">
      <c r="A251" s="56"/>
      <c r="B251" s="56"/>
      <c r="C251" s="56"/>
      <c r="D251" s="56"/>
      <c r="E251" s="56"/>
      <c r="F251" s="56"/>
      <c r="G251" s="56"/>
      <c r="H251" s="56"/>
      <c r="I251" s="56"/>
      <c r="J251" s="56"/>
      <c r="K251" s="56"/>
      <c r="L251" s="56"/>
      <c r="M251" s="56"/>
      <c r="N251" s="56"/>
      <c r="O251" s="56"/>
      <c r="P251" s="56"/>
      <c r="Q251" s="56"/>
      <c r="R251" s="69"/>
      <c r="S251" s="69"/>
      <c r="T251" s="69"/>
      <c r="U251" s="71">
        <f t="shared" si="11"/>
        <v>7.2854096944903</v>
      </c>
      <c r="V251" s="69" t="s">
        <v>253</v>
      </c>
      <c r="W251" s="71">
        <f t="shared" si="13"/>
        <v>5</v>
      </c>
      <c r="X251" s="69">
        <f t="shared" si="12"/>
        <v>123456</v>
      </c>
      <c r="Y251" s="69" t="s">
        <v>2043</v>
      </c>
      <c r="Z251" s="69" t="s">
        <v>1284</v>
      </c>
      <c r="AA251" s="69" t="s">
        <v>2043</v>
      </c>
      <c r="AB251" s="69"/>
      <c r="AC251" s="69"/>
      <c r="AD251" s="69"/>
      <c r="AE251" s="69"/>
      <c r="AF251" s="69"/>
      <c r="AG251" s="69"/>
      <c r="AH251" s="69" t="s">
        <v>253</v>
      </c>
      <c r="AI251" s="69" t="s">
        <v>2043</v>
      </c>
      <c r="AJ251" s="69"/>
      <c r="AK251" s="81">
        <f>'charts data'!V260</f>
        <v>6.77357882236105</v>
      </c>
      <c r="AL251" s="81">
        <f>'charts data'!W260</f>
        <v>6.34197202656945</v>
      </c>
      <c r="AM251" s="81">
        <f>'charts data'!X260</f>
        <v>6.97477430136303</v>
      </c>
      <c r="AN251" s="81">
        <f>'charts data'!Y260</f>
        <v>8.10761618562131</v>
      </c>
      <c r="AO251" s="81">
        <f>'charts data'!Z260</f>
        <v>7.2854096944903</v>
      </c>
      <c r="AP251" s="71">
        <f>'charts data'!AA260</f>
        <v>2.10062464387245</v>
      </c>
    </row>
    <row r="252" spans="1:42">
      <c r="A252" s="56"/>
      <c r="B252" s="56"/>
      <c r="C252" s="56"/>
      <c r="D252" s="56"/>
      <c r="E252" s="56"/>
      <c r="F252" s="56"/>
      <c r="G252" s="56"/>
      <c r="H252" s="56"/>
      <c r="I252" s="56"/>
      <c r="J252" s="56"/>
      <c r="K252" s="56"/>
      <c r="L252" s="56"/>
      <c r="M252" s="56"/>
      <c r="N252" s="56"/>
      <c r="O252" s="56"/>
      <c r="P252" s="56"/>
      <c r="Q252" s="56"/>
      <c r="R252" s="69"/>
      <c r="S252" s="69"/>
      <c r="T252" s="69"/>
      <c r="U252" s="71">
        <f t="shared" si="11"/>
        <v>-2.3477431909198</v>
      </c>
      <c r="V252" s="69" t="s">
        <v>521</v>
      </c>
      <c r="W252" s="71">
        <f t="shared" si="13"/>
        <v>-5</v>
      </c>
      <c r="X252" s="69">
        <f t="shared" si="12"/>
        <v>52479</v>
      </c>
      <c r="Y252" s="69" t="s">
        <v>2044</v>
      </c>
      <c r="Z252" s="69" t="s">
        <v>1284</v>
      </c>
      <c r="AA252" s="69" t="s">
        <v>1877</v>
      </c>
      <c r="AB252" s="69"/>
      <c r="AC252" s="69"/>
      <c r="AD252" s="69"/>
      <c r="AE252" s="69"/>
      <c r="AF252" s="69"/>
      <c r="AG252" s="69"/>
      <c r="AH252" s="69" t="s">
        <v>521</v>
      </c>
      <c r="AI252" s="69" t="s">
        <v>1877</v>
      </c>
      <c r="AJ252" s="69"/>
      <c r="AK252" s="81">
        <f>'charts data'!V261</f>
        <v>-3.21758416667532</v>
      </c>
      <c r="AL252" s="81">
        <f>'charts data'!W261</f>
        <v>-3.39897307003048</v>
      </c>
      <c r="AM252" s="81">
        <f>'charts data'!X261</f>
        <v>-3.45434134751603</v>
      </c>
      <c r="AN252" s="81">
        <f>'charts data'!Y261</f>
        <v>-2.01595504327207</v>
      </c>
      <c r="AO252" s="81">
        <f>'charts data'!Z261</f>
        <v>-2.3477431909198</v>
      </c>
      <c r="AP252" s="71">
        <f>'charts data'!AA261</f>
        <v>3.56994759288508</v>
      </c>
    </row>
    <row r="253" spans="1:42">
      <c r="A253" s="56"/>
      <c r="B253" s="56"/>
      <c r="C253" s="56"/>
      <c r="D253" s="56"/>
      <c r="E253" s="56"/>
      <c r="F253" s="56"/>
      <c r="G253" s="56"/>
      <c r="H253" s="56"/>
      <c r="I253" s="56"/>
      <c r="J253" s="56"/>
      <c r="K253" s="56"/>
      <c r="L253" s="56"/>
      <c r="M253" s="56"/>
      <c r="N253" s="56"/>
      <c r="O253" s="56"/>
      <c r="P253" s="56"/>
      <c r="Q253" s="56"/>
      <c r="R253" s="69"/>
      <c r="S253" s="69"/>
      <c r="T253" s="69"/>
      <c r="U253" s="71">
        <f t="shared" si="11"/>
        <v>6.48682033277795</v>
      </c>
      <c r="V253" s="69" t="s">
        <v>1445</v>
      </c>
      <c r="W253" s="71">
        <f t="shared" si="13"/>
        <v>5</v>
      </c>
      <c r="X253" s="69">
        <f t="shared" si="12"/>
        <v>123456</v>
      </c>
      <c r="Y253" s="69" t="s">
        <v>2045</v>
      </c>
      <c r="Z253" s="69" t="s">
        <v>1284</v>
      </c>
      <c r="AA253" s="69" t="s">
        <v>2045</v>
      </c>
      <c r="AB253" s="69"/>
      <c r="AC253" s="69"/>
      <c r="AD253" s="69"/>
      <c r="AE253" s="69"/>
      <c r="AF253" s="69"/>
      <c r="AG253" s="69"/>
      <c r="AH253" s="69" t="s">
        <v>1445</v>
      </c>
      <c r="AI253" s="69" t="s">
        <v>2045</v>
      </c>
      <c r="AJ253" s="69"/>
      <c r="AK253" s="81">
        <f>'charts data'!V262</f>
        <v>5.03865223695412</v>
      </c>
      <c r="AL253" s="81">
        <f>'charts data'!W262</f>
        <v>5.29346679790277</v>
      </c>
      <c r="AM253" s="81">
        <f>'charts data'!X262</f>
        <v>4.83160261683803</v>
      </c>
      <c r="AN253" s="81">
        <f>'charts data'!Y262</f>
        <v>7.2577139823258</v>
      </c>
      <c r="AO253" s="81">
        <f>'charts data'!Z262</f>
        <v>6.48682033277795</v>
      </c>
      <c r="AP253" s="71">
        <f>'charts data'!AA262</f>
        <v>5.94348202933166</v>
      </c>
    </row>
    <row r="254" spans="1:42">
      <c r="A254" s="56"/>
      <c r="B254" s="56"/>
      <c r="C254" s="56"/>
      <c r="D254" s="56"/>
      <c r="E254" s="56"/>
      <c r="F254" s="56"/>
      <c r="G254" s="56"/>
      <c r="H254" s="56"/>
      <c r="I254" s="56"/>
      <c r="J254" s="56"/>
      <c r="K254" s="56"/>
      <c r="L254" s="56"/>
      <c r="M254" s="56"/>
      <c r="N254" s="56"/>
      <c r="O254" s="56"/>
      <c r="P254" s="56"/>
      <c r="Q254" s="56"/>
      <c r="R254" s="69"/>
      <c r="S254" s="69"/>
      <c r="T254" s="69"/>
      <c r="U254" s="71">
        <f t="shared" si="11"/>
        <v>-9.48694459231424</v>
      </c>
      <c r="V254" s="69" t="s">
        <v>1446</v>
      </c>
      <c r="W254" s="71">
        <f t="shared" si="13"/>
        <v>-10</v>
      </c>
      <c r="X254" s="69">
        <f t="shared" si="12"/>
        <v>26367</v>
      </c>
      <c r="Y254" s="69" t="s">
        <v>1977</v>
      </c>
      <c r="Z254" s="69" t="s">
        <v>1284</v>
      </c>
      <c r="AA254" s="69" t="s">
        <v>1976</v>
      </c>
      <c r="AB254" s="69"/>
      <c r="AC254" s="69"/>
      <c r="AD254" s="69"/>
      <c r="AE254" s="69"/>
      <c r="AF254" s="69"/>
      <c r="AG254" s="69"/>
      <c r="AH254" s="69" t="s">
        <v>1446</v>
      </c>
      <c r="AI254" s="69" t="s">
        <v>1976</v>
      </c>
      <c r="AJ254" s="69"/>
      <c r="AK254" s="81">
        <f>'charts data'!V263</f>
        <v>-9.39851439372023</v>
      </c>
      <c r="AL254" s="81">
        <f>'charts data'!W263</f>
        <v>-7.97245210056883</v>
      </c>
      <c r="AM254" s="81">
        <f>'charts data'!X263</f>
        <v>-9.28105099081452</v>
      </c>
      <c r="AN254" s="81">
        <f>'charts data'!Y263</f>
        <v>-8.75321994425486</v>
      </c>
      <c r="AO254" s="81">
        <f>'charts data'!Z263</f>
        <v>-9.48694459231424</v>
      </c>
      <c r="AP254" s="71">
        <f>'charts data'!AA263</f>
        <v>-0.362929757746606</v>
      </c>
    </row>
    <row r="255" spans="1:42">
      <c r="A255" s="56"/>
      <c r="B255" s="56"/>
      <c r="C255" s="56"/>
      <c r="D255" s="56"/>
      <c r="E255" s="56"/>
      <c r="F255" s="56"/>
      <c r="G255" s="56"/>
      <c r="H255" s="56"/>
      <c r="I255" s="56"/>
      <c r="J255" s="56"/>
      <c r="K255" s="56"/>
      <c r="L255" s="56"/>
      <c r="M255" s="56"/>
      <c r="N255" s="56"/>
      <c r="O255" s="56"/>
      <c r="P255" s="56"/>
      <c r="Q255" s="56"/>
      <c r="R255" s="69"/>
      <c r="S255" s="69"/>
      <c r="T255" s="69"/>
      <c r="U255" s="71">
        <f t="shared" si="11"/>
        <v>-10.9635043316654</v>
      </c>
      <c r="V255" s="69" t="s">
        <v>1447</v>
      </c>
      <c r="W255" s="71">
        <f t="shared" si="13"/>
        <v>-16.1753938807672</v>
      </c>
      <c r="X255" s="69">
        <f t="shared" si="12"/>
        <v>6789</v>
      </c>
      <c r="Y255" s="69" t="s">
        <v>2046</v>
      </c>
      <c r="Z255" s="69" t="s">
        <v>1284</v>
      </c>
      <c r="AA255" s="69" t="s">
        <v>2046</v>
      </c>
      <c r="AB255" s="69"/>
      <c r="AC255" s="69"/>
      <c r="AD255" s="69"/>
      <c r="AE255" s="69"/>
      <c r="AF255" s="69"/>
      <c r="AG255" s="69"/>
      <c r="AH255" s="69" t="s">
        <v>1447</v>
      </c>
      <c r="AI255" s="69" t="s">
        <v>2046</v>
      </c>
      <c r="AJ255" s="69"/>
      <c r="AK255" s="81">
        <f>'charts data'!V264</f>
        <v>-12.0514599042667</v>
      </c>
      <c r="AL255" s="81">
        <f>'charts data'!W264</f>
        <v>-10.9812160010504</v>
      </c>
      <c r="AM255" s="81">
        <f>'charts data'!X264</f>
        <v>-9.9981784241054</v>
      </c>
      <c r="AN255" s="81">
        <f>'charts data'!Y264</f>
        <v>-9.36585864068445</v>
      </c>
      <c r="AO255" s="81">
        <f>'charts data'!Z264</f>
        <v>-10.9635043316654</v>
      </c>
      <c r="AP255" s="71">
        <f>'charts data'!AA264</f>
        <v>4.4651200458801</v>
      </c>
    </row>
    <row r="256" spans="1:42">
      <c r="A256" s="56"/>
      <c r="B256" s="56"/>
      <c r="C256" s="56"/>
      <c r="D256" s="56"/>
      <c r="E256" s="56"/>
      <c r="F256" s="56"/>
      <c r="G256" s="56"/>
      <c r="H256" s="56"/>
      <c r="I256" s="56"/>
      <c r="J256" s="56"/>
      <c r="K256" s="56"/>
      <c r="L256" s="56"/>
      <c r="M256" s="56"/>
      <c r="N256" s="56"/>
      <c r="O256" s="56"/>
      <c r="P256" s="56"/>
      <c r="Q256" s="56"/>
      <c r="R256" s="69"/>
      <c r="S256" s="69"/>
      <c r="T256" s="69"/>
      <c r="U256" s="71">
        <f t="shared" si="11"/>
        <v>-3.05924411652782</v>
      </c>
      <c r="V256" s="69" t="s">
        <v>1448</v>
      </c>
      <c r="W256" s="71">
        <f t="shared" si="13"/>
        <v>-5</v>
      </c>
      <c r="X256" s="69">
        <f t="shared" si="12"/>
        <v>52479</v>
      </c>
      <c r="Y256" s="69" t="s">
        <v>2047</v>
      </c>
      <c r="Z256" s="69" t="s">
        <v>1284</v>
      </c>
      <c r="AA256" s="69" t="s">
        <v>2047</v>
      </c>
      <c r="AB256" s="69"/>
      <c r="AC256" s="69"/>
      <c r="AD256" s="69"/>
      <c r="AE256" s="69"/>
      <c r="AF256" s="69"/>
      <c r="AG256" s="69"/>
      <c r="AH256" s="69" t="s">
        <v>1448</v>
      </c>
      <c r="AI256" s="69" t="s">
        <v>2047</v>
      </c>
      <c r="AJ256" s="69"/>
      <c r="AK256" s="81">
        <f>'charts data'!V265</f>
        <v>-6.20708105697541</v>
      </c>
      <c r="AL256" s="81">
        <f>'charts data'!W265</f>
        <v>-5.52206269033114</v>
      </c>
      <c r="AM256" s="81">
        <f>'charts data'!X265</f>
        <v>-4.89785829661554</v>
      </c>
      <c r="AN256" s="81">
        <f>'charts data'!Y265</f>
        <v>-3.55751540466614</v>
      </c>
      <c r="AO256" s="81">
        <f>'charts data'!Z265</f>
        <v>-3.05924411652782</v>
      </c>
      <c r="AP256" s="71">
        <f>'charts data'!AA265</f>
        <v>12.9191578938724</v>
      </c>
    </row>
    <row r="257" spans="1:42">
      <c r="A257" s="56"/>
      <c r="B257" s="56"/>
      <c r="C257" s="56"/>
      <c r="D257" s="56"/>
      <c r="E257" s="56"/>
      <c r="F257" s="56"/>
      <c r="G257" s="56"/>
      <c r="H257" s="56"/>
      <c r="I257" s="56"/>
      <c r="J257" s="56"/>
      <c r="K257" s="56"/>
      <c r="L257" s="56"/>
      <c r="M257" s="56"/>
      <c r="N257" s="56"/>
      <c r="O257" s="56"/>
      <c r="P257" s="56"/>
      <c r="Q257" s="56"/>
      <c r="R257" s="69"/>
      <c r="S257" s="69"/>
      <c r="T257" s="69"/>
      <c r="U257" s="71">
        <f t="shared" si="11"/>
        <v>-2.68610272430917</v>
      </c>
      <c r="V257" s="69" t="s">
        <v>1450</v>
      </c>
      <c r="W257" s="71">
        <f t="shared" si="13"/>
        <v>-5</v>
      </c>
      <c r="X257" s="69">
        <f t="shared" si="12"/>
        <v>52479</v>
      </c>
      <c r="Y257" s="69" t="s">
        <v>1975</v>
      </c>
      <c r="Z257" s="69" t="s">
        <v>1284</v>
      </c>
      <c r="AA257" s="69" t="s">
        <v>1972</v>
      </c>
      <c r="AB257" s="69"/>
      <c r="AC257" s="69"/>
      <c r="AD257" s="69"/>
      <c r="AE257" s="69"/>
      <c r="AF257" s="69"/>
      <c r="AG257" s="69"/>
      <c r="AH257" s="69" t="s">
        <v>1450</v>
      </c>
      <c r="AI257" s="69" t="s">
        <v>1972</v>
      </c>
      <c r="AJ257" s="69"/>
      <c r="AK257" s="81">
        <f>'charts data'!V266</f>
        <v>-4.02203651108554</v>
      </c>
      <c r="AL257" s="81">
        <f>'charts data'!W266</f>
        <v>-4.18479476303129</v>
      </c>
      <c r="AM257" s="81">
        <f>'charts data'!X266</f>
        <v>-2.92817671419166</v>
      </c>
      <c r="AN257" s="81">
        <f>'charts data'!Y266</f>
        <v>-2.70686112970615</v>
      </c>
      <c r="AO257" s="81">
        <f>'charts data'!Z266</f>
        <v>-2.68610272430917</v>
      </c>
      <c r="AP257" s="71">
        <f>'charts data'!AA266</f>
        <v>5.4828569121083</v>
      </c>
    </row>
    <row r="258" spans="1:42">
      <c r="A258" s="56"/>
      <c r="B258" s="56"/>
      <c r="C258" s="56"/>
      <c r="D258" s="56"/>
      <c r="E258" s="56"/>
      <c r="F258" s="56"/>
      <c r="G258" s="56"/>
      <c r="H258" s="56"/>
      <c r="I258" s="56"/>
      <c r="J258" s="56"/>
      <c r="K258" s="56"/>
      <c r="L258" s="56"/>
      <c r="M258" s="56"/>
      <c r="N258" s="56"/>
      <c r="O258" s="56"/>
      <c r="P258" s="56"/>
      <c r="Q258" s="56"/>
      <c r="R258" s="69"/>
      <c r="S258" s="69"/>
      <c r="T258" s="69"/>
      <c r="U258" s="71">
        <f t="shared" si="11"/>
        <v>1.68720591975433</v>
      </c>
      <c r="V258" s="69" t="s">
        <v>1451</v>
      </c>
      <c r="W258" s="71">
        <f t="shared" si="13"/>
        <v>0</v>
      </c>
      <c r="X258" s="69">
        <f t="shared" si="12"/>
        <v>8912895</v>
      </c>
      <c r="Y258" s="69" t="s">
        <v>2048</v>
      </c>
      <c r="Z258" s="69" t="s">
        <v>1284</v>
      </c>
      <c r="AA258" s="69" t="s">
        <v>2049</v>
      </c>
      <c r="AB258" s="69"/>
      <c r="AC258" s="69"/>
      <c r="AD258" s="69"/>
      <c r="AE258" s="69"/>
      <c r="AF258" s="69"/>
      <c r="AG258" s="69"/>
      <c r="AH258" s="69" t="s">
        <v>1451</v>
      </c>
      <c r="AI258" s="69" t="s">
        <v>2049</v>
      </c>
      <c r="AJ258" s="69"/>
      <c r="AK258" s="81">
        <f>'charts data'!V267</f>
        <v>1.33017772482023</v>
      </c>
      <c r="AL258" s="81">
        <f>'charts data'!W267</f>
        <v>2.42577904864449</v>
      </c>
      <c r="AM258" s="81">
        <f>'charts data'!X267</f>
        <v>2.66605621383366</v>
      </c>
      <c r="AN258" s="81">
        <f>'charts data'!Y267</f>
        <v>2.26153255394104</v>
      </c>
      <c r="AO258" s="81">
        <f>'charts data'!Z267</f>
        <v>1.68720591975433</v>
      </c>
      <c r="AP258" s="71">
        <f>'charts data'!AA267</f>
        <v>1.46529306002172</v>
      </c>
    </row>
    <row r="259" spans="1:42">
      <c r="A259" s="56"/>
      <c r="B259" s="56"/>
      <c r="C259" s="56"/>
      <c r="D259" s="56"/>
      <c r="E259" s="56"/>
      <c r="F259" s="56"/>
      <c r="G259" s="56"/>
      <c r="H259" s="56"/>
      <c r="I259" s="56"/>
      <c r="J259" s="56"/>
      <c r="K259" s="56"/>
      <c r="L259" s="56"/>
      <c r="M259" s="56"/>
      <c r="N259" s="56"/>
      <c r="O259" s="56"/>
      <c r="P259" s="56"/>
      <c r="Q259" s="56"/>
      <c r="R259" s="69"/>
      <c r="S259" s="69"/>
      <c r="T259" s="69"/>
      <c r="U259" s="71">
        <f t="shared" si="11"/>
        <v>-5.95657339138526</v>
      </c>
      <c r="V259" s="69" t="s">
        <v>1452</v>
      </c>
      <c r="W259" s="71">
        <f t="shared" si="13"/>
        <v>-10</v>
      </c>
      <c r="X259" s="69">
        <f t="shared" si="12"/>
        <v>26367</v>
      </c>
      <c r="Y259" s="69" t="s">
        <v>2050</v>
      </c>
      <c r="Z259" s="69" t="s">
        <v>1284</v>
      </c>
      <c r="AA259" s="69" t="s">
        <v>2050</v>
      </c>
      <c r="AB259" s="69"/>
      <c r="AC259" s="69"/>
      <c r="AD259" s="69"/>
      <c r="AE259" s="69"/>
      <c r="AF259" s="69"/>
      <c r="AG259" s="69"/>
      <c r="AH259" s="69" t="s">
        <v>1452</v>
      </c>
      <c r="AI259" s="69" t="s">
        <v>2050</v>
      </c>
      <c r="AJ259" s="69"/>
      <c r="AK259" s="81">
        <f>'charts data'!V268</f>
        <v>-7.00294697098501</v>
      </c>
      <c r="AL259" s="81">
        <f>'charts data'!W268</f>
        <v>-6.37600463291831</v>
      </c>
      <c r="AM259" s="81">
        <f>'charts data'!X268</f>
        <v>-4.91472090866361</v>
      </c>
      <c r="AN259" s="81">
        <f>'charts data'!Y268</f>
        <v>-5.39551060670263</v>
      </c>
      <c r="AO259" s="81">
        <f>'charts data'!Z268</f>
        <v>-5.95657339138526</v>
      </c>
      <c r="AP259" s="71">
        <f>'charts data'!AA268</f>
        <v>4.29446179918823</v>
      </c>
    </row>
    <row r="260" spans="1:42">
      <c r="A260" s="56"/>
      <c r="B260" s="56"/>
      <c r="C260" s="56"/>
      <c r="D260" s="56"/>
      <c r="E260" s="56"/>
      <c r="F260" s="56"/>
      <c r="G260" s="56"/>
      <c r="H260" s="56"/>
      <c r="I260" s="56"/>
      <c r="J260" s="56"/>
      <c r="K260" s="56"/>
      <c r="L260" s="56"/>
      <c r="M260" s="56"/>
      <c r="N260" s="56"/>
      <c r="O260" s="56"/>
      <c r="P260" s="56"/>
      <c r="Q260" s="56"/>
      <c r="R260" s="69"/>
      <c r="S260" s="69"/>
      <c r="T260" s="69"/>
      <c r="U260" s="71">
        <f t="shared" ref="U260:U323" si="14">INDEX(AK260:BK260,$AE$3)</f>
        <v>-7.08831083697947</v>
      </c>
      <c r="V260" s="69" t="s">
        <v>1453</v>
      </c>
      <c r="W260" s="71">
        <f t="shared" si="13"/>
        <v>-10</v>
      </c>
      <c r="X260" s="69">
        <f t="shared" ref="X260:X323" si="15">VLOOKUP(W260,$R$21:$S$31,2,FALSE)</f>
        <v>26367</v>
      </c>
      <c r="Y260" s="69" t="s">
        <v>2051</v>
      </c>
      <c r="Z260" s="69" t="s">
        <v>1284</v>
      </c>
      <c r="AA260" s="69" t="s">
        <v>2051</v>
      </c>
      <c r="AB260" s="69"/>
      <c r="AC260" s="69"/>
      <c r="AD260" s="69"/>
      <c r="AE260" s="69"/>
      <c r="AF260" s="69"/>
      <c r="AG260" s="69"/>
      <c r="AH260" s="69" t="s">
        <v>1453</v>
      </c>
      <c r="AI260" s="69" t="s">
        <v>2051</v>
      </c>
      <c r="AJ260" s="69"/>
      <c r="AK260" s="81">
        <f>'charts data'!V269</f>
        <v>-7.49368843370623</v>
      </c>
      <c r="AL260" s="81">
        <f>'charts data'!W269</f>
        <v>-8.0765585543839</v>
      </c>
      <c r="AM260" s="81">
        <f>'charts data'!X269</f>
        <v>-7.06359841452161</v>
      </c>
      <c r="AN260" s="81">
        <f>'charts data'!Y269</f>
        <v>-6.74770045920918</v>
      </c>
      <c r="AO260" s="81">
        <f>'charts data'!Z269</f>
        <v>-7.08831083697947</v>
      </c>
      <c r="AP260" s="71">
        <f>'charts data'!AA269</f>
        <v>1.66372568777559</v>
      </c>
    </row>
    <row r="261" spans="1:42">
      <c r="A261" s="56"/>
      <c r="B261" s="56"/>
      <c r="C261" s="56"/>
      <c r="D261" s="56"/>
      <c r="E261" s="56"/>
      <c r="F261" s="56"/>
      <c r="G261" s="56"/>
      <c r="H261" s="56"/>
      <c r="I261" s="56"/>
      <c r="J261" s="56"/>
      <c r="K261" s="56"/>
      <c r="L261" s="56"/>
      <c r="M261" s="56"/>
      <c r="N261" s="56"/>
      <c r="O261" s="56"/>
      <c r="P261" s="56"/>
      <c r="Q261" s="56"/>
      <c r="R261" s="69"/>
      <c r="S261" s="69"/>
      <c r="T261" s="69"/>
      <c r="U261" s="71">
        <f t="shared" si="14"/>
        <v>-6.021109026065</v>
      </c>
      <c r="V261" s="69" t="s">
        <v>1454</v>
      </c>
      <c r="W261" s="71">
        <f t="shared" ref="W261:W324" si="16">LOOKUP(U261,$T$36:$T$45)</f>
        <v>-10</v>
      </c>
      <c r="X261" s="69">
        <f t="shared" si="15"/>
        <v>26367</v>
      </c>
      <c r="Y261" s="69" t="s">
        <v>1998</v>
      </c>
      <c r="Z261" s="69" t="s">
        <v>1284</v>
      </c>
      <c r="AA261" s="69" t="s">
        <v>1997</v>
      </c>
      <c r="AB261" s="69"/>
      <c r="AC261" s="69"/>
      <c r="AD261" s="69"/>
      <c r="AE261" s="69"/>
      <c r="AF261" s="69"/>
      <c r="AG261" s="69"/>
      <c r="AH261" s="69" t="s">
        <v>1454</v>
      </c>
      <c r="AI261" s="69" t="s">
        <v>1997</v>
      </c>
      <c r="AJ261" s="69"/>
      <c r="AK261" s="81">
        <f>'charts data'!V270</f>
        <v>-5.81577269368276</v>
      </c>
      <c r="AL261" s="81">
        <f>'charts data'!W270</f>
        <v>-7.31477837880699</v>
      </c>
      <c r="AM261" s="81">
        <f>'charts data'!X270</f>
        <v>-5.40280502727867</v>
      </c>
      <c r="AN261" s="81">
        <f>'charts data'!Y270</f>
        <v>-5.50066552755856</v>
      </c>
      <c r="AO261" s="81">
        <f>'charts data'!Z270</f>
        <v>-6.021109026065</v>
      </c>
      <c r="AP261" s="71">
        <f>'charts data'!AA270</f>
        <v>-0.842728689440203</v>
      </c>
    </row>
    <row r="262" spans="1:42">
      <c r="A262" s="56"/>
      <c r="B262" s="56"/>
      <c r="C262" s="56"/>
      <c r="D262" s="56"/>
      <c r="E262" s="56"/>
      <c r="F262" s="56"/>
      <c r="G262" s="56"/>
      <c r="H262" s="56"/>
      <c r="I262" s="56"/>
      <c r="J262" s="56"/>
      <c r="K262" s="56"/>
      <c r="L262" s="56"/>
      <c r="M262" s="56"/>
      <c r="N262" s="56"/>
      <c r="O262" s="56"/>
      <c r="P262" s="56"/>
      <c r="Q262" s="56"/>
      <c r="R262" s="69"/>
      <c r="S262" s="69"/>
      <c r="T262" s="69"/>
      <c r="U262" s="71">
        <f t="shared" si="14"/>
        <v>-8.8002724817157</v>
      </c>
      <c r="V262" s="69" t="s">
        <v>1455</v>
      </c>
      <c r="W262" s="71">
        <f t="shared" si="16"/>
        <v>-10</v>
      </c>
      <c r="X262" s="69">
        <f t="shared" si="15"/>
        <v>26367</v>
      </c>
      <c r="Y262" s="69" t="s">
        <v>2052</v>
      </c>
      <c r="Z262" s="69" t="s">
        <v>1284</v>
      </c>
      <c r="AA262" s="69" t="s">
        <v>2052</v>
      </c>
      <c r="AB262" s="69"/>
      <c r="AC262" s="69"/>
      <c r="AD262" s="69"/>
      <c r="AE262" s="69"/>
      <c r="AF262" s="69"/>
      <c r="AG262" s="69"/>
      <c r="AH262" s="69" t="s">
        <v>1455</v>
      </c>
      <c r="AI262" s="69" t="s">
        <v>2052</v>
      </c>
      <c r="AJ262" s="69"/>
      <c r="AK262" s="81">
        <f>'charts data'!V271</f>
        <v>-8.25239531576258</v>
      </c>
      <c r="AL262" s="81">
        <f>'charts data'!W271</f>
        <v>-8.52620011080267</v>
      </c>
      <c r="AM262" s="81">
        <f>'charts data'!X271</f>
        <v>-8.03616120554289</v>
      </c>
      <c r="AN262" s="81">
        <f>'charts data'!Y271</f>
        <v>-6.83157305645354</v>
      </c>
      <c r="AO262" s="81">
        <f>'charts data'!Z271</f>
        <v>-8.8002724817157</v>
      </c>
      <c r="AP262" s="71">
        <f>'charts data'!AA271</f>
        <v>-2.24856361600144</v>
      </c>
    </row>
    <row r="263" spans="1:42">
      <c r="A263" s="56"/>
      <c r="B263" s="56"/>
      <c r="C263" s="56"/>
      <c r="D263" s="56"/>
      <c r="E263" s="56"/>
      <c r="F263" s="56"/>
      <c r="G263" s="56"/>
      <c r="H263" s="56"/>
      <c r="I263" s="56"/>
      <c r="J263" s="56"/>
      <c r="K263" s="56"/>
      <c r="L263" s="56"/>
      <c r="M263" s="56"/>
      <c r="N263" s="56"/>
      <c r="O263" s="56"/>
      <c r="P263" s="56"/>
      <c r="Q263" s="56"/>
      <c r="R263" s="69"/>
      <c r="S263" s="69"/>
      <c r="T263" s="69"/>
      <c r="U263" s="71">
        <f t="shared" si="14"/>
        <v>-4.43324004640687</v>
      </c>
      <c r="V263" s="69" t="s">
        <v>316</v>
      </c>
      <c r="W263" s="71">
        <f t="shared" si="16"/>
        <v>-5</v>
      </c>
      <c r="X263" s="69">
        <f t="shared" si="15"/>
        <v>52479</v>
      </c>
      <c r="Y263" s="69" t="s">
        <v>2053</v>
      </c>
      <c r="Z263" s="69" t="s">
        <v>1284</v>
      </c>
      <c r="AA263" s="69" t="s">
        <v>2053</v>
      </c>
      <c r="AB263" s="69"/>
      <c r="AC263" s="69"/>
      <c r="AD263" s="69"/>
      <c r="AE263" s="69"/>
      <c r="AF263" s="69"/>
      <c r="AG263" s="69"/>
      <c r="AH263" s="69" t="s">
        <v>316</v>
      </c>
      <c r="AI263" s="69" t="s">
        <v>2053</v>
      </c>
      <c r="AJ263" s="69"/>
      <c r="AK263" s="81">
        <f>'charts data'!V272</f>
        <v>-5.72332564387717</v>
      </c>
      <c r="AL263" s="81">
        <f>'charts data'!W272</f>
        <v>-5.49644966242651</v>
      </c>
      <c r="AM263" s="81">
        <f>'charts data'!X272</f>
        <v>-5.02183430323012</v>
      </c>
      <c r="AN263" s="81">
        <f>'charts data'!Y272</f>
        <v>-4.4428673432698</v>
      </c>
      <c r="AO263" s="81">
        <f>'charts data'!Z272</f>
        <v>-4.43324004640687</v>
      </c>
      <c r="AP263" s="71">
        <f>'charts data'!AA272</f>
        <v>5.29468960611398</v>
      </c>
    </row>
    <row r="264" spans="1:42">
      <c r="A264" s="56"/>
      <c r="B264" s="56"/>
      <c r="C264" s="56"/>
      <c r="D264" s="56"/>
      <c r="E264" s="56"/>
      <c r="F264" s="56"/>
      <c r="G264" s="56"/>
      <c r="H264" s="56"/>
      <c r="I264" s="56"/>
      <c r="J264" s="56"/>
      <c r="K264" s="56"/>
      <c r="L264" s="56"/>
      <c r="M264" s="56"/>
      <c r="N264" s="56"/>
      <c r="O264" s="56"/>
      <c r="P264" s="56"/>
      <c r="Q264" s="56"/>
      <c r="R264" s="69"/>
      <c r="S264" s="69"/>
      <c r="T264" s="69"/>
      <c r="U264" s="71">
        <f t="shared" si="14"/>
        <v>10.5706349157592</v>
      </c>
      <c r="V264" s="69" t="s">
        <v>544</v>
      </c>
      <c r="W264" s="71">
        <f t="shared" si="16"/>
        <v>10</v>
      </c>
      <c r="X264" s="69">
        <f t="shared" si="15"/>
        <v>1279309</v>
      </c>
      <c r="Y264" s="69" t="s">
        <v>2054</v>
      </c>
      <c r="Z264" s="69" t="s">
        <v>1286</v>
      </c>
      <c r="AA264" s="69" t="s">
        <v>2054</v>
      </c>
      <c r="AB264" s="69"/>
      <c r="AC264" s="69"/>
      <c r="AD264" s="69"/>
      <c r="AE264" s="69"/>
      <c r="AF264" s="69"/>
      <c r="AG264" s="69"/>
      <c r="AH264" s="69" t="s">
        <v>544</v>
      </c>
      <c r="AI264" s="69" t="s">
        <v>2054</v>
      </c>
      <c r="AJ264" s="69"/>
      <c r="AK264" s="81">
        <f>'charts data'!V273</f>
        <v>11.0959891716089</v>
      </c>
      <c r="AL264" s="81">
        <f>'charts data'!W273</f>
        <v>11.6232370772389</v>
      </c>
      <c r="AM264" s="81">
        <f>'charts data'!X273</f>
        <v>11.2867611896858</v>
      </c>
      <c r="AN264" s="81">
        <f>'charts data'!Y273</f>
        <v>10.5916047808201</v>
      </c>
      <c r="AO264" s="81">
        <f>'charts data'!Z273</f>
        <v>10.5706349157592</v>
      </c>
      <c r="AP264" s="71">
        <f>'charts data'!AA273</f>
        <v>-2.15612647984742</v>
      </c>
    </row>
    <row r="265" spans="1:42">
      <c r="A265" s="56"/>
      <c r="B265" s="56"/>
      <c r="C265" s="56"/>
      <c r="D265" s="56"/>
      <c r="E265" s="56"/>
      <c r="F265" s="56"/>
      <c r="G265" s="56"/>
      <c r="H265" s="56"/>
      <c r="I265" s="56"/>
      <c r="J265" s="56"/>
      <c r="K265" s="56"/>
      <c r="L265" s="56"/>
      <c r="M265" s="56"/>
      <c r="N265" s="56"/>
      <c r="O265" s="56"/>
      <c r="P265" s="56"/>
      <c r="Q265" s="56"/>
      <c r="R265" s="69"/>
      <c r="S265" s="69"/>
      <c r="T265" s="69"/>
      <c r="U265" s="71">
        <f t="shared" si="14"/>
        <v>8.20197541403844</v>
      </c>
      <c r="V265" s="69" t="s">
        <v>546</v>
      </c>
      <c r="W265" s="71">
        <f t="shared" si="16"/>
        <v>5</v>
      </c>
      <c r="X265" s="69">
        <f t="shared" si="15"/>
        <v>123456</v>
      </c>
      <c r="Y265" s="69" t="s">
        <v>2055</v>
      </c>
      <c r="Z265" s="69" t="s">
        <v>1286</v>
      </c>
      <c r="AA265" s="69" t="s">
        <v>2056</v>
      </c>
      <c r="AB265" s="69"/>
      <c r="AC265" s="69"/>
      <c r="AD265" s="69"/>
      <c r="AE265" s="69"/>
      <c r="AF265" s="69"/>
      <c r="AG265" s="69"/>
      <c r="AH265" s="69" t="s">
        <v>546</v>
      </c>
      <c r="AI265" s="69" t="s">
        <v>2056</v>
      </c>
      <c r="AJ265" s="69"/>
      <c r="AK265" s="81">
        <f>'charts data'!V274</f>
        <v>7.7340909369404</v>
      </c>
      <c r="AL265" s="81">
        <f>'charts data'!W274</f>
        <v>8.84256335485599</v>
      </c>
      <c r="AM265" s="81">
        <f>'charts data'!X274</f>
        <v>8.59130676667727</v>
      </c>
      <c r="AN265" s="81">
        <f>'charts data'!Y274</f>
        <v>8.8845848151219</v>
      </c>
      <c r="AO265" s="81">
        <f>'charts data'!Z274</f>
        <v>8.20197541403844</v>
      </c>
      <c r="AP265" s="71">
        <f>'charts data'!AA274</f>
        <v>1.92026256444594</v>
      </c>
    </row>
    <row r="266" spans="1:42">
      <c r="A266" s="56"/>
      <c r="B266" s="56"/>
      <c r="C266" s="56"/>
      <c r="D266" s="56"/>
      <c r="E266" s="56"/>
      <c r="F266" s="56"/>
      <c r="G266" s="56"/>
      <c r="H266" s="56"/>
      <c r="I266" s="56"/>
      <c r="J266" s="56"/>
      <c r="K266" s="56"/>
      <c r="L266" s="56"/>
      <c r="M266" s="56"/>
      <c r="N266" s="56"/>
      <c r="O266" s="56"/>
      <c r="P266" s="56"/>
      <c r="Q266" s="56"/>
      <c r="R266" s="69"/>
      <c r="S266" s="69"/>
      <c r="T266" s="69"/>
      <c r="U266" s="71">
        <f t="shared" si="14"/>
        <v>5.48625359730771</v>
      </c>
      <c r="V266" s="69" t="s">
        <v>79</v>
      </c>
      <c r="W266" s="71">
        <f t="shared" si="16"/>
        <v>5</v>
      </c>
      <c r="X266" s="69">
        <f t="shared" si="15"/>
        <v>123456</v>
      </c>
      <c r="Y266" s="69" t="s">
        <v>2057</v>
      </c>
      <c r="Z266" s="69" t="s">
        <v>1286</v>
      </c>
      <c r="AA266" s="69" t="s">
        <v>2057</v>
      </c>
      <c r="AB266" s="69"/>
      <c r="AC266" s="69"/>
      <c r="AD266" s="69"/>
      <c r="AE266" s="69"/>
      <c r="AF266" s="69"/>
      <c r="AG266" s="69"/>
      <c r="AH266" s="69" t="s">
        <v>79</v>
      </c>
      <c r="AI266" s="69" t="s">
        <v>2057</v>
      </c>
      <c r="AJ266" s="69"/>
      <c r="AK266" s="81">
        <f>'charts data'!V275</f>
        <v>4.89791706204272</v>
      </c>
      <c r="AL266" s="81">
        <f>'charts data'!W275</f>
        <v>5.3587451738915</v>
      </c>
      <c r="AM266" s="81">
        <f>'charts data'!X275</f>
        <v>5.11796433590619</v>
      </c>
      <c r="AN266" s="81">
        <f>'charts data'!Y275</f>
        <v>4.81969710333894</v>
      </c>
      <c r="AO266" s="81">
        <f>'charts data'!Z275</f>
        <v>5.48625359730771</v>
      </c>
      <c r="AP266" s="71">
        <f>'charts data'!AA275</f>
        <v>2.41461445990324</v>
      </c>
    </row>
    <row r="267" spans="1:42">
      <c r="A267" s="56"/>
      <c r="B267" s="56"/>
      <c r="C267" s="56"/>
      <c r="D267" s="56"/>
      <c r="E267" s="56"/>
      <c r="F267" s="56"/>
      <c r="G267" s="56"/>
      <c r="H267" s="56"/>
      <c r="I267" s="56"/>
      <c r="J267" s="56"/>
      <c r="K267" s="56"/>
      <c r="L267" s="56"/>
      <c r="M267" s="56"/>
      <c r="N267" s="56"/>
      <c r="O267" s="56"/>
      <c r="P267" s="56"/>
      <c r="Q267" s="56"/>
      <c r="R267" s="69"/>
      <c r="S267" s="69"/>
      <c r="T267" s="69"/>
      <c r="U267" s="71">
        <f t="shared" si="14"/>
        <v>2.93318341135552</v>
      </c>
      <c r="V267" s="69" t="s">
        <v>549</v>
      </c>
      <c r="W267" s="71">
        <f t="shared" si="16"/>
        <v>0</v>
      </c>
      <c r="X267" s="69">
        <f t="shared" si="15"/>
        <v>8912895</v>
      </c>
      <c r="Y267" s="69" t="s">
        <v>1944</v>
      </c>
      <c r="Z267" s="69" t="s">
        <v>1286</v>
      </c>
      <c r="AA267" s="69" t="s">
        <v>1943</v>
      </c>
      <c r="AB267" s="69"/>
      <c r="AC267" s="69"/>
      <c r="AD267" s="69"/>
      <c r="AE267" s="69"/>
      <c r="AF267" s="69"/>
      <c r="AG267" s="69"/>
      <c r="AH267" s="69" t="s">
        <v>549</v>
      </c>
      <c r="AI267" s="69" t="s">
        <v>1943</v>
      </c>
      <c r="AJ267" s="69"/>
      <c r="AK267" s="81">
        <f>'charts data'!V276</f>
        <v>2.38766696985914</v>
      </c>
      <c r="AL267" s="81">
        <f>'charts data'!W276</f>
        <v>3.72806918115856</v>
      </c>
      <c r="AM267" s="81">
        <f>'charts data'!X276</f>
        <v>3.21745716471015</v>
      </c>
      <c r="AN267" s="81">
        <f>'charts data'!Y276</f>
        <v>4.39222656802314</v>
      </c>
      <c r="AO267" s="81">
        <f>'charts data'!Z276</f>
        <v>2.93318341135552</v>
      </c>
      <c r="AP267" s="71">
        <f>'charts data'!AA276</f>
        <v>2.23887487653446</v>
      </c>
    </row>
    <row r="268" spans="1:42">
      <c r="A268" s="56"/>
      <c r="B268" s="56"/>
      <c r="C268" s="56"/>
      <c r="D268" s="56"/>
      <c r="E268" s="56"/>
      <c r="F268" s="56"/>
      <c r="G268" s="56"/>
      <c r="H268" s="56"/>
      <c r="I268" s="56"/>
      <c r="J268" s="56"/>
      <c r="K268" s="56"/>
      <c r="L268" s="56"/>
      <c r="M268" s="56"/>
      <c r="N268" s="56"/>
      <c r="O268" s="56"/>
      <c r="P268" s="56"/>
      <c r="Q268" s="56"/>
      <c r="R268" s="69"/>
      <c r="S268" s="69"/>
      <c r="T268" s="69"/>
      <c r="U268" s="71">
        <f t="shared" si="14"/>
        <v>8.3818201236452</v>
      </c>
      <c r="V268" s="69" t="s">
        <v>1456</v>
      </c>
      <c r="W268" s="71">
        <f t="shared" si="16"/>
        <v>5</v>
      </c>
      <c r="X268" s="69">
        <f t="shared" si="15"/>
        <v>123456</v>
      </c>
      <c r="Y268" s="69" t="s">
        <v>2058</v>
      </c>
      <c r="Z268" s="69" t="s">
        <v>1286</v>
      </c>
      <c r="AA268" s="69" t="s">
        <v>2058</v>
      </c>
      <c r="AB268" s="69"/>
      <c r="AC268" s="69"/>
      <c r="AD268" s="69"/>
      <c r="AE268" s="69"/>
      <c r="AF268" s="69"/>
      <c r="AG268" s="69"/>
      <c r="AH268" s="69" t="s">
        <v>1456</v>
      </c>
      <c r="AI268" s="69" t="s">
        <v>2058</v>
      </c>
      <c r="AJ268" s="69"/>
      <c r="AK268" s="81">
        <f>'charts data'!V277</f>
        <v>8.16257417848767</v>
      </c>
      <c r="AL268" s="81">
        <f>'charts data'!W277</f>
        <v>7.38351328417828</v>
      </c>
      <c r="AM268" s="81">
        <f>'charts data'!X277</f>
        <v>7.9818696800027</v>
      </c>
      <c r="AN268" s="81">
        <f>'charts data'!Y277</f>
        <v>8.24362968129855</v>
      </c>
      <c r="AO268" s="81">
        <f>'charts data'!Z277</f>
        <v>8.3818201236452</v>
      </c>
      <c r="AP268" s="71">
        <f>'charts data'!AA277</f>
        <v>0.899815662840087</v>
      </c>
    </row>
    <row r="269" spans="1:42">
      <c r="A269" s="56"/>
      <c r="B269" s="56"/>
      <c r="C269" s="56"/>
      <c r="D269" s="56"/>
      <c r="E269" s="56"/>
      <c r="F269" s="56"/>
      <c r="G269" s="56"/>
      <c r="H269" s="56"/>
      <c r="I269" s="56"/>
      <c r="J269" s="56"/>
      <c r="K269" s="56"/>
      <c r="L269" s="56"/>
      <c r="M269" s="56"/>
      <c r="N269" s="56"/>
      <c r="O269" s="56"/>
      <c r="P269" s="56"/>
      <c r="Q269" s="56"/>
      <c r="R269" s="69"/>
      <c r="S269" s="69"/>
      <c r="T269" s="69"/>
      <c r="U269" s="71">
        <f t="shared" si="14"/>
        <v>5.09932503392444</v>
      </c>
      <c r="V269" s="69" t="s">
        <v>1457</v>
      </c>
      <c r="W269" s="71">
        <f t="shared" si="16"/>
        <v>5</v>
      </c>
      <c r="X269" s="69">
        <f t="shared" si="15"/>
        <v>123456</v>
      </c>
      <c r="Y269" s="69" t="s">
        <v>2059</v>
      </c>
      <c r="Z269" s="69" t="s">
        <v>1286</v>
      </c>
      <c r="AA269" s="69" t="s">
        <v>2059</v>
      </c>
      <c r="AB269" s="69"/>
      <c r="AC269" s="69"/>
      <c r="AD269" s="69"/>
      <c r="AE269" s="69"/>
      <c r="AF269" s="69"/>
      <c r="AG269" s="69"/>
      <c r="AH269" s="69" t="s">
        <v>1457</v>
      </c>
      <c r="AI269" s="69" t="s">
        <v>2059</v>
      </c>
      <c r="AJ269" s="69"/>
      <c r="AK269" s="81">
        <f>'charts data'!V278</f>
        <v>5.78481598818926</v>
      </c>
      <c r="AL269" s="81">
        <f>'charts data'!W278</f>
        <v>6.65605618219275</v>
      </c>
      <c r="AM269" s="81">
        <f>'charts data'!X278</f>
        <v>6.18241170835195</v>
      </c>
      <c r="AN269" s="81">
        <f>'charts data'!Y278</f>
        <v>5.09487121071772</v>
      </c>
      <c r="AO269" s="81">
        <f>'charts data'!Z278</f>
        <v>5.09932503392444</v>
      </c>
      <c r="AP269" s="71">
        <f>'charts data'!AA278</f>
        <v>-2.8133496240467</v>
      </c>
    </row>
    <row r="270" spans="1:42">
      <c r="A270" s="56"/>
      <c r="B270" s="56"/>
      <c r="C270" s="56"/>
      <c r="D270" s="56"/>
      <c r="E270" s="56"/>
      <c r="F270" s="56"/>
      <c r="G270" s="56"/>
      <c r="H270" s="56"/>
      <c r="I270" s="56"/>
      <c r="J270" s="56"/>
      <c r="K270" s="56"/>
      <c r="L270" s="56"/>
      <c r="M270" s="56"/>
      <c r="N270" s="56"/>
      <c r="O270" s="56"/>
      <c r="P270" s="56"/>
      <c r="Q270" s="56"/>
      <c r="R270" s="69"/>
      <c r="S270" s="69"/>
      <c r="T270" s="69"/>
      <c r="U270" s="71">
        <f t="shared" si="14"/>
        <v>9.62649814455426</v>
      </c>
      <c r="V270" s="69" t="s">
        <v>1458</v>
      </c>
      <c r="W270" s="71">
        <f t="shared" si="16"/>
        <v>5</v>
      </c>
      <c r="X270" s="69">
        <f t="shared" si="15"/>
        <v>123456</v>
      </c>
      <c r="Y270" s="69" t="s">
        <v>2060</v>
      </c>
      <c r="Z270" s="69" t="s">
        <v>1286</v>
      </c>
      <c r="AA270" s="69" t="s">
        <v>2060</v>
      </c>
      <c r="AB270" s="69"/>
      <c r="AC270" s="69"/>
      <c r="AD270" s="69"/>
      <c r="AE270" s="69"/>
      <c r="AF270" s="69"/>
      <c r="AG270" s="69"/>
      <c r="AH270" s="69" t="s">
        <v>1458</v>
      </c>
      <c r="AI270" s="69" t="s">
        <v>2060</v>
      </c>
      <c r="AJ270" s="69"/>
      <c r="AK270" s="81">
        <f>'charts data'!V279</f>
        <v>9.67797434752497</v>
      </c>
      <c r="AL270" s="81">
        <f>'charts data'!W279</f>
        <v>10.2362379252004</v>
      </c>
      <c r="AM270" s="81">
        <f>'charts data'!X279</f>
        <v>10.5492730379401</v>
      </c>
      <c r="AN270" s="81">
        <f>'charts data'!Y279</f>
        <v>9.98527207003355</v>
      </c>
      <c r="AO270" s="81">
        <f>'charts data'!Z279</f>
        <v>9.62649814455426</v>
      </c>
      <c r="AP270" s="71">
        <f>'charts data'!AA279</f>
        <v>-0.211265451971281</v>
      </c>
    </row>
    <row r="271" spans="1:42">
      <c r="A271" s="56"/>
      <c r="B271" s="56"/>
      <c r="C271" s="56"/>
      <c r="D271" s="56"/>
      <c r="E271" s="56"/>
      <c r="F271" s="56"/>
      <c r="G271" s="56"/>
      <c r="H271" s="56"/>
      <c r="I271" s="56"/>
      <c r="J271" s="56"/>
      <c r="K271" s="56"/>
      <c r="L271" s="56"/>
      <c r="M271" s="56"/>
      <c r="N271" s="56"/>
      <c r="O271" s="56"/>
      <c r="P271" s="56"/>
      <c r="Q271" s="56"/>
      <c r="R271" s="69"/>
      <c r="S271" s="69"/>
      <c r="T271" s="69"/>
      <c r="U271" s="71">
        <f t="shared" si="14"/>
        <v>11.0152388786689</v>
      </c>
      <c r="V271" s="69" t="s">
        <v>1459</v>
      </c>
      <c r="W271" s="71">
        <f t="shared" si="16"/>
        <v>10</v>
      </c>
      <c r="X271" s="69">
        <f t="shared" si="15"/>
        <v>1279309</v>
      </c>
      <c r="Y271" s="69" t="s">
        <v>2061</v>
      </c>
      <c r="Z271" s="69" t="s">
        <v>1286</v>
      </c>
      <c r="AA271" s="69" t="s">
        <v>2061</v>
      </c>
      <c r="AB271" s="69"/>
      <c r="AC271" s="69"/>
      <c r="AD271" s="69"/>
      <c r="AE271" s="69"/>
      <c r="AF271" s="69"/>
      <c r="AG271" s="69"/>
      <c r="AH271" s="69" t="s">
        <v>1459</v>
      </c>
      <c r="AI271" s="69" t="s">
        <v>2061</v>
      </c>
      <c r="AJ271" s="69"/>
      <c r="AK271" s="81">
        <f>'charts data'!V280</f>
        <v>11.7712853849893</v>
      </c>
      <c r="AL271" s="81">
        <f>'charts data'!W280</f>
        <v>11.1309163122479</v>
      </c>
      <c r="AM271" s="81">
        <f>'charts data'!X280</f>
        <v>12.4062533938776</v>
      </c>
      <c r="AN271" s="81">
        <f>'charts data'!Y280</f>
        <v>11.2803959614316</v>
      </c>
      <c r="AO271" s="81">
        <f>'charts data'!Z280</f>
        <v>11.0152388786689</v>
      </c>
      <c r="AP271" s="71">
        <f>'charts data'!AA280</f>
        <v>-3.10291936178705</v>
      </c>
    </row>
    <row r="272" spans="1:42">
      <c r="A272" s="56"/>
      <c r="B272" s="56"/>
      <c r="C272" s="56"/>
      <c r="D272" s="56"/>
      <c r="E272" s="56"/>
      <c r="F272" s="56"/>
      <c r="G272" s="56"/>
      <c r="H272" s="56"/>
      <c r="I272" s="56"/>
      <c r="J272" s="56"/>
      <c r="K272" s="56"/>
      <c r="L272" s="56"/>
      <c r="M272" s="56"/>
      <c r="N272" s="56"/>
      <c r="O272" s="56"/>
      <c r="P272" s="56"/>
      <c r="Q272" s="56"/>
      <c r="R272" s="69"/>
      <c r="S272" s="69"/>
      <c r="T272" s="69"/>
      <c r="U272" s="71">
        <f t="shared" si="14"/>
        <v>7.90876264711546</v>
      </c>
      <c r="V272" s="69" t="s">
        <v>1460</v>
      </c>
      <c r="W272" s="71">
        <f t="shared" si="16"/>
        <v>5</v>
      </c>
      <c r="X272" s="69">
        <f t="shared" si="15"/>
        <v>123456</v>
      </c>
      <c r="Y272" s="69" t="s">
        <v>2062</v>
      </c>
      <c r="Z272" s="69" t="s">
        <v>1286</v>
      </c>
      <c r="AA272" s="69" t="s">
        <v>2063</v>
      </c>
      <c r="AB272" s="69"/>
      <c r="AC272" s="69"/>
      <c r="AD272" s="69"/>
      <c r="AE272" s="69"/>
      <c r="AF272" s="69"/>
      <c r="AG272" s="69"/>
      <c r="AH272" s="69" t="s">
        <v>1460</v>
      </c>
      <c r="AI272" s="69" t="s">
        <v>2063</v>
      </c>
      <c r="AJ272" s="69"/>
      <c r="AK272" s="81">
        <f>'charts data'!V281</f>
        <v>8.44204013718903</v>
      </c>
      <c r="AL272" s="81">
        <f>'charts data'!W281</f>
        <v>8.68818624587085</v>
      </c>
      <c r="AM272" s="81">
        <f>'charts data'!X281</f>
        <v>8.54577237585844</v>
      </c>
      <c r="AN272" s="81">
        <f>'charts data'!Y281</f>
        <v>7.58846975453479</v>
      </c>
      <c r="AO272" s="81">
        <f>'charts data'!Z281</f>
        <v>7.90876264711546</v>
      </c>
      <c r="AP272" s="71">
        <f>'charts data'!AA281</f>
        <v>-2.18864452824194</v>
      </c>
    </row>
    <row r="273" spans="1:42">
      <c r="A273" s="56"/>
      <c r="B273" s="56"/>
      <c r="C273" s="56"/>
      <c r="D273" s="56"/>
      <c r="E273" s="56"/>
      <c r="F273" s="56"/>
      <c r="G273" s="56"/>
      <c r="H273" s="56"/>
      <c r="I273" s="56"/>
      <c r="J273" s="56"/>
      <c r="K273" s="56"/>
      <c r="L273" s="56"/>
      <c r="M273" s="56"/>
      <c r="N273" s="56"/>
      <c r="O273" s="56"/>
      <c r="P273" s="56"/>
      <c r="Q273" s="56"/>
      <c r="R273" s="69"/>
      <c r="S273" s="69"/>
      <c r="T273" s="69"/>
      <c r="U273" s="71">
        <f t="shared" si="14"/>
        <v>3.47217312668625</v>
      </c>
      <c r="V273" s="69" t="s">
        <v>1461</v>
      </c>
      <c r="W273" s="71">
        <f t="shared" si="16"/>
        <v>0</v>
      </c>
      <c r="X273" s="69">
        <f t="shared" si="15"/>
        <v>8912895</v>
      </c>
      <c r="Y273" s="69" t="s">
        <v>1810</v>
      </c>
      <c r="Z273" s="69" t="s">
        <v>1286</v>
      </c>
      <c r="AA273" s="69" t="s">
        <v>1809</v>
      </c>
      <c r="AB273" s="69"/>
      <c r="AC273" s="69"/>
      <c r="AD273" s="69"/>
      <c r="AE273" s="69"/>
      <c r="AF273" s="69"/>
      <c r="AG273" s="69"/>
      <c r="AH273" s="69" t="s">
        <v>1461</v>
      </c>
      <c r="AI273" s="69" t="s">
        <v>1809</v>
      </c>
      <c r="AJ273" s="69"/>
      <c r="AK273" s="81">
        <f>'charts data'!V282</f>
        <v>2.54209845608092</v>
      </c>
      <c r="AL273" s="81">
        <f>'charts data'!W282</f>
        <v>2.70834743037644</v>
      </c>
      <c r="AM273" s="81">
        <f>'charts data'!X282</f>
        <v>2.9849528353888</v>
      </c>
      <c r="AN273" s="81">
        <f>'charts data'!Y282</f>
        <v>2.61279666576015</v>
      </c>
      <c r="AO273" s="81">
        <f>'charts data'!Z282</f>
        <v>3.47217312668625</v>
      </c>
      <c r="AP273" s="71">
        <f>'charts data'!AA282</f>
        <v>3.81715500197832</v>
      </c>
    </row>
    <row r="274" spans="1:42">
      <c r="A274" s="56"/>
      <c r="B274" s="56"/>
      <c r="C274" s="56"/>
      <c r="D274" s="56"/>
      <c r="E274" s="56"/>
      <c r="F274" s="56"/>
      <c r="G274" s="56"/>
      <c r="H274" s="56"/>
      <c r="I274" s="56"/>
      <c r="J274" s="56"/>
      <c r="K274" s="56"/>
      <c r="L274" s="56"/>
      <c r="M274" s="56"/>
      <c r="N274" s="56"/>
      <c r="O274" s="56"/>
      <c r="P274" s="56"/>
      <c r="Q274" s="56"/>
      <c r="R274" s="69"/>
      <c r="S274" s="69"/>
      <c r="T274" s="69"/>
      <c r="U274" s="71">
        <f t="shared" si="14"/>
        <v>6.35014071308379</v>
      </c>
      <c r="V274" s="69" t="s">
        <v>1462</v>
      </c>
      <c r="W274" s="71">
        <f t="shared" si="16"/>
        <v>5</v>
      </c>
      <c r="X274" s="69">
        <f t="shared" si="15"/>
        <v>123456</v>
      </c>
      <c r="Y274" s="69" t="s">
        <v>2064</v>
      </c>
      <c r="Z274" s="69" t="s">
        <v>1286</v>
      </c>
      <c r="AA274" s="69" t="s">
        <v>2064</v>
      </c>
      <c r="AB274" s="69"/>
      <c r="AC274" s="69"/>
      <c r="AD274" s="69"/>
      <c r="AE274" s="69"/>
      <c r="AF274" s="69"/>
      <c r="AG274" s="69"/>
      <c r="AH274" s="69" t="s">
        <v>1462</v>
      </c>
      <c r="AI274" s="69" t="s">
        <v>2064</v>
      </c>
      <c r="AJ274" s="69"/>
      <c r="AK274" s="81">
        <f>'charts data'!V283</f>
        <v>7.61692277979193</v>
      </c>
      <c r="AL274" s="81">
        <f>'charts data'!W283</f>
        <v>7.0545186669545</v>
      </c>
      <c r="AM274" s="81">
        <f>'charts data'!X283</f>
        <v>7.75096150890578</v>
      </c>
      <c r="AN274" s="81">
        <f>'charts data'!Y283</f>
        <v>7.48540677008414</v>
      </c>
      <c r="AO274" s="81">
        <f>'charts data'!Z283</f>
        <v>6.35014071308379</v>
      </c>
      <c r="AP274" s="71">
        <f>'charts data'!AA283</f>
        <v>-5.19904869487982</v>
      </c>
    </row>
    <row r="275" spans="1:42">
      <c r="A275" s="56"/>
      <c r="B275" s="56"/>
      <c r="C275" s="56"/>
      <c r="D275" s="56"/>
      <c r="E275" s="56"/>
      <c r="F275" s="56"/>
      <c r="G275" s="56"/>
      <c r="H275" s="56"/>
      <c r="I275" s="56"/>
      <c r="J275" s="56"/>
      <c r="K275" s="56"/>
      <c r="L275" s="56"/>
      <c r="M275" s="56"/>
      <c r="N275" s="56"/>
      <c r="O275" s="56"/>
      <c r="P275" s="56"/>
      <c r="Q275" s="56"/>
      <c r="R275" s="69"/>
      <c r="S275" s="69"/>
      <c r="T275" s="69"/>
      <c r="U275" s="71">
        <f t="shared" si="14"/>
        <v>2.07364147362177</v>
      </c>
      <c r="V275" s="69" t="s">
        <v>565</v>
      </c>
      <c r="W275" s="71">
        <f t="shared" si="16"/>
        <v>0</v>
      </c>
      <c r="X275" s="69">
        <f t="shared" si="15"/>
        <v>8912895</v>
      </c>
      <c r="Y275" s="69" t="s">
        <v>2065</v>
      </c>
      <c r="Z275" s="69" t="s">
        <v>1286</v>
      </c>
      <c r="AA275" s="69" t="s">
        <v>2066</v>
      </c>
      <c r="AB275" s="69"/>
      <c r="AC275" s="69"/>
      <c r="AD275" s="69"/>
      <c r="AE275" s="69"/>
      <c r="AF275" s="69"/>
      <c r="AG275" s="69"/>
      <c r="AH275" s="69" t="s">
        <v>565</v>
      </c>
      <c r="AI275" s="69" t="s">
        <v>2066</v>
      </c>
      <c r="AJ275" s="69"/>
      <c r="AK275" s="81">
        <f>'charts data'!V284</f>
        <v>2.53281885674051</v>
      </c>
      <c r="AL275" s="81">
        <f>'charts data'!W284</f>
        <v>2.81313680770113</v>
      </c>
      <c r="AM275" s="81">
        <f>'charts data'!X284</f>
        <v>3.13558808824973</v>
      </c>
      <c r="AN275" s="81">
        <f>'charts data'!Y284</f>
        <v>2.79308978645428</v>
      </c>
      <c r="AO275" s="81">
        <f>'charts data'!Z284</f>
        <v>2.07364147362177</v>
      </c>
      <c r="AP275" s="71">
        <f>'charts data'!AA284</f>
        <v>-1.88452744727071</v>
      </c>
    </row>
    <row r="276" spans="1:42">
      <c r="A276" s="56"/>
      <c r="B276" s="56"/>
      <c r="C276" s="56"/>
      <c r="D276" s="56"/>
      <c r="E276" s="56"/>
      <c r="F276" s="56"/>
      <c r="G276" s="56"/>
      <c r="H276" s="56"/>
      <c r="I276" s="56"/>
      <c r="J276" s="56"/>
      <c r="K276" s="56"/>
      <c r="L276" s="56"/>
      <c r="M276" s="56"/>
      <c r="N276" s="56"/>
      <c r="O276" s="56"/>
      <c r="P276" s="56"/>
      <c r="Q276" s="56"/>
      <c r="R276" s="69"/>
      <c r="S276" s="69"/>
      <c r="T276" s="69"/>
      <c r="U276" s="71">
        <f t="shared" si="14"/>
        <v>9.91516173577655</v>
      </c>
      <c r="V276" s="69" t="s">
        <v>567</v>
      </c>
      <c r="W276" s="71">
        <f t="shared" si="16"/>
        <v>5</v>
      </c>
      <c r="X276" s="69">
        <f t="shared" si="15"/>
        <v>123456</v>
      </c>
      <c r="Y276" s="69" t="s">
        <v>2067</v>
      </c>
      <c r="Z276" s="69" t="s">
        <v>1286</v>
      </c>
      <c r="AA276" s="69" t="s">
        <v>2067</v>
      </c>
      <c r="AB276" s="69"/>
      <c r="AC276" s="69"/>
      <c r="AD276" s="69"/>
      <c r="AE276" s="69"/>
      <c r="AF276" s="69"/>
      <c r="AG276" s="69"/>
      <c r="AH276" s="69" t="s">
        <v>567</v>
      </c>
      <c r="AI276" s="69" t="s">
        <v>2067</v>
      </c>
      <c r="AJ276" s="69"/>
      <c r="AK276" s="81">
        <f>'charts data'!V285</f>
        <v>10.1033635188268</v>
      </c>
      <c r="AL276" s="81">
        <f>'charts data'!W285</f>
        <v>10.217790208714</v>
      </c>
      <c r="AM276" s="81">
        <f>'charts data'!X285</f>
        <v>10.250866247383</v>
      </c>
      <c r="AN276" s="81">
        <f>'charts data'!Y285</f>
        <v>10.392838166399</v>
      </c>
      <c r="AO276" s="81">
        <f>'charts data'!Z285</f>
        <v>9.91516173577655</v>
      </c>
      <c r="AP276" s="71">
        <f>'charts data'!AA285</f>
        <v>-0.772406130664568</v>
      </c>
    </row>
    <row r="277" spans="1:42">
      <c r="A277" s="56"/>
      <c r="B277" s="56"/>
      <c r="C277" s="56"/>
      <c r="D277" s="56"/>
      <c r="E277" s="56"/>
      <c r="F277" s="56"/>
      <c r="G277" s="56"/>
      <c r="H277" s="56"/>
      <c r="I277" s="56"/>
      <c r="J277" s="56"/>
      <c r="K277" s="56"/>
      <c r="L277" s="56"/>
      <c r="M277" s="56"/>
      <c r="N277" s="56"/>
      <c r="O277" s="56"/>
      <c r="P277" s="56"/>
      <c r="Q277" s="56"/>
      <c r="R277" s="69"/>
      <c r="S277" s="69"/>
      <c r="T277" s="69"/>
      <c r="U277" s="71">
        <f t="shared" si="14"/>
        <v>12.2906900231379</v>
      </c>
      <c r="V277" s="69" t="s">
        <v>1463</v>
      </c>
      <c r="W277" s="71">
        <f t="shared" si="16"/>
        <v>10</v>
      </c>
      <c r="X277" s="69">
        <f t="shared" si="15"/>
        <v>1279309</v>
      </c>
      <c r="Y277" s="69" t="s">
        <v>2068</v>
      </c>
      <c r="Z277" s="69" t="s">
        <v>1286</v>
      </c>
      <c r="AA277" s="69" t="s">
        <v>2068</v>
      </c>
      <c r="AB277" s="69"/>
      <c r="AC277" s="69"/>
      <c r="AD277" s="69"/>
      <c r="AE277" s="69"/>
      <c r="AF277" s="69"/>
      <c r="AG277" s="69"/>
      <c r="AH277" s="69" t="s">
        <v>1463</v>
      </c>
      <c r="AI277" s="69" t="s">
        <v>2068</v>
      </c>
      <c r="AJ277" s="69"/>
      <c r="AK277" s="81">
        <f>'charts data'!V286</f>
        <v>12.478261079138</v>
      </c>
      <c r="AL277" s="81">
        <f>'charts data'!W286</f>
        <v>12.2387541661883</v>
      </c>
      <c r="AM277" s="81">
        <f>'charts data'!X286</f>
        <v>13.0813836573973</v>
      </c>
      <c r="AN277" s="81">
        <f>'charts data'!Y286</f>
        <v>12.4067041398676</v>
      </c>
      <c r="AO277" s="81">
        <f>'charts data'!Z286</f>
        <v>12.2906900231379</v>
      </c>
      <c r="AP277" s="71">
        <f>'charts data'!AA286</f>
        <v>-0.769817539672523</v>
      </c>
    </row>
    <row r="278" spans="1:42">
      <c r="A278" s="56"/>
      <c r="B278" s="56"/>
      <c r="C278" s="56"/>
      <c r="D278" s="56"/>
      <c r="E278" s="56"/>
      <c r="F278" s="56"/>
      <c r="G278" s="56"/>
      <c r="H278" s="56"/>
      <c r="I278" s="56"/>
      <c r="J278" s="56"/>
      <c r="K278" s="56"/>
      <c r="L278" s="56"/>
      <c r="M278" s="56"/>
      <c r="N278" s="56"/>
      <c r="O278" s="56"/>
      <c r="P278" s="56"/>
      <c r="Q278" s="56"/>
      <c r="R278" s="69"/>
      <c r="S278" s="69"/>
      <c r="T278" s="69"/>
      <c r="U278" s="71">
        <f t="shared" si="14"/>
        <v>4.96816195369167</v>
      </c>
      <c r="V278" s="69" t="s">
        <v>177</v>
      </c>
      <c r="W278" s="71">
        <f t="shared" si="16"/>
        <v>0</v>
      </c>
      <c r="X278" s="69">
        <f t="shared" si="15"/>
        <v>8912895</v>
      </c>
      <c r="Y278" s="69" t="s">
        <v>2069</v>
      </c>
      <c r="Z278" s="69" t="s">
        <v>1286</v>
      </c>
      <c r="AA278" s="69" t="s">
        <v>2069</v>
      </c>
      <c r="AB278" s="69"/>
      <c r="AC278" s="69"/>
      <c r="AD278" s="69"/>
      <c r="AE278" s="69"/>
      <c r="AF278" s="69"/>
      <c r="AG278" s="69"/>
      <c r="AH278" s="69" t="s">
        <v>177</v>
      </c>
      <c r="AI278" s="69" t="s">
        <v>2069</v>
      </c>
      <c r="AJ278" s="69"/>
      <c r="AK278" s="81">
        <f>'charts data'!V287</f>
        <v>5.19959844898094</v>
      </c>
      <c r="AL278" s="81">
        <f>'charts data'!W287</f>
        <v>5.85176263206153</v>
      </c>
      <c r="AM278" s="81">
        <f>'charts data'!X287</f>
        <v>6.11921769799534</v>
      </c>
      <c r="AN278" s="81">
        <f>'charts data'!Y287</f>
        <v>4.81785925894739</v>
      </c>
      <c r="AO278" s="81">
        <f>'charts data'!Z287</f>
        <v>4.96816195369167</v>
      </c>
      <c r="AP278" s="71">
        <f>'charts data'!AA287</f>
        <v>-0.949847365544077</v>
      </c>
    </row>
    <row r="279" spans="1:42">
      <c r="A279" s="56"/>
      <c r="B279" s="56"/>
      <c r="C279" s="56"/>
      <c r="D279" s="56"/>
      <c r="E279" s="56"/>
      <c r="F279" s="56"/>
      <c r="G279" s="56"/>
      <c r="H279" s="56"/>
      <c r="I279" s="56"/>
      <c r="J279" s="56"/>
      <c r="K279" s="56"/>
      <c r="L279" s="56"/>
      <c r="M279" s="56"/>
      <c r="N279" s="56"/>
      <c r="O279" s="56"/>
      <c r="P279" s="56"/>
      <c r="Q279" s="56"/>
      <c r="R279" s="69"/>
      <c r="S279" s="69"/>
      <c r="T279" s="69"/>
      <c r="U279" s="71">
        <f t="shared" si="14"/>
        <v>6.90098571064094</v>
      </c>
      <c r="V279" s="69" t="s">
        <v>1464</v>
      </c>
      <c r="W279" s="71">
        <f t="shared" si="16"/>
        <v>5</v>
      </c>
      <c r="X279" s="69">
        <f t="shared" si="15"/>
        <v>123456</v>
      </c>
      <c r="Y279" s="69" t="s">
        <v>2070</v>
      </c>
      <c r="Z279" s="69" t="s">
        <v>1286</v>
      </c>
      <c r="AA279" s="69" t="s">
        <v>2070</v>
      </c>
      <c r="AB279" s="69"/>
      <c r="AC279" s="69"/>
      <c r="AD279" s="69"/>
      <c r="AE279" s="69"/>
      <c r="AF279" s="69"/>
      <c r="AG279" s="69"/>
      <c r="AH279" s="69" t="s">
        <v>1464</v>
      </c>
      <c r="AI279" s="69" t="s">
        <v>2070</v>
      </c>
      <c r="AJ279" s="69"/>
      <c r="AK279" s="81">
        <f>'charts data'!V288</f>
        <v>7.6353935240256</v>
      </c>
      <c r="AL279" s="81">
        <f>'charts data'!W288</f>
        <v>7.28406973950717</v>
      </c>
      <c r="AM279" s="81">
        <f>'charts data'!X288</f>
        <v>7.40512915157745</v>
      </c>
      <c r="AN279" s="81">
        <f>'charts data'!Y288</f>
        <v>7.11322183969539</v>
      </c>
      <c r="AO279" s="81">
        <f>'charts data'!Z288</f>
        <v>6.90098571064094</v>
      </c>
      <c r="AP279" s="71">
        <f>'charts data'!AA288</f>
        <v>-3.01411117510455</v>
      </c>
    </row>
    <row r="280" spans="1:42">
      <c r="A280" s="56"/>
      <c r="B280" s="56"/>
      <c r="C280" s="56"/>
      <c r="D280" s="56"/>
      <c r="E280" s="56"/>
      <c r="F280" s="56"/>
      <c r="G280" s="56"/>
      <c r="H280" s="56"/>
      <c r="I280" s="56"/>
      <c r="J280" s="56"/>
      <c r="K280" s="56"/>
      <c r="L280" s="56"/>
      <c r="M280" s="56"/>
      <c r="N280" s="56"/>
      <c r="O280" s="56"/>
      <c r="P280" s="56"/>
      <c r="Q280" s="56"/>
      <c r="R280" s="69"/>
      <c r="S280" s="69"/>
      <c r="T280" s="69"/>
      <c r="U280" s="71">
        <f t="shared" si="14"/>
        <v>0.84360032690437</v>
      </c>
      <c r="V280" s="69" t="s">
        <v>574</v>
      </c>
      <c r="W280" s="71">
        <f t="shared" si="16"/>
        <v>0</v>
      </c>
      <c r="X280" s="69">
        <f t="shared" si="15"/>
        <v>8912895</v>
      </c>
      <c r="Y280" s="69" t="s">
        <v>1936</v>
      </c>
      <c r="Z280" s="69" t="s">
        <v>1286</v>
      </c>
      <c r="AA280" s="69" t="s">
        <v>1935</v>
      </c>
      <c r="AB280" s="69"/>
      <c r="AC280" s="69"/>
      <c r="AD280" s="69"/>
      <c r="AE280" s="69"/>
      <c r="AF280" s="69"/>
      <c r="AG280" s="69"/>
      <c r="AH280" s="69" t="s">
        <v>574</v>
      </c>
      <c r="AI280" s="69" t="s">
        <v>1935</v>
      </c>
      <c r="AJ280" s="69"/>
      <c r="AK280" s="81">
        <f>'charts data'!V289</f>
        <v>2.33370784689414</v>
      </c>
      <c r="AL280" s="81">
        <f>'charts data'!W289</f>
        <v>2.63855954591077</v>
      </c>
      <c r="AM280" s="81">
        <f>'charts data'!X289</f>
        <v>1.43638285152356</v>
      </c>
      <c r="AN280" s="81">
        <f>'charts data'!Y289</f>
        <v>0.239693127821583</v>
      </c>
      <c r="AO280" s="81">
        <f>'charts data'!Z289</f>
        <v>0.84360032690437</v>
      </c>
      <c r="AP280" s="71">
        <f>'charts data'!AA289</f>
        <v>-6.11560722292601</v>
      </c>
    </row>
    <row r="281" spans="1:42">
      <c r="A281" s="56"/>
      <c r="B281" s="56"/>
      <c r="C281" s="56"/>
      <c r="D281" s="56"/>
      <c r="E281" s="56"/>
      <c r="F281" s="56"/>
      <c r="G281" s="56"/>
      <c r="H281" s="56"/>
      <c r="I281" s="56"/>
      <c r="J281" s="56"/>
      <c r="K281" s="56"/>
      <c r="L281" s="56"/>
      <c r="M281" s="56"/>
      <c r="N281" s="56"/>
      <c r="O281" s="56"/>
      <c r="P281" s="56"/>
      <c r="Q281" s="56"/>
      <c r="R281" s="69"/>
      <c r="S281" s="69"/>
      <c r="T281" s="69"/>
      <c r="U281" s="71">
        <f t="shared" si="14"/>
        <v>4.88960090158941</v>
      </c>
      <c r="V281" s="69" t="s">
        <v>576</v>
      </c>
      <c r="W281" s="71">
        <f t="shared" si="16"/>
        <v>0</v>
      </c>
      <c r="X281" s="69">
        <f t="shared" si="15"/>
        <v>8912895</v>
      </c>
      <c r="Y281" s="69" t="s">
        <v>1931</v>
      </c>
      <c r="Z281" s="69" t="s">
        <v>1286</v>
      </c>
      <c r="AA281" s="69" t="s">
        <v>1930</v>
      </c>
      <c r="AB281" s="69"/>
      <c r="AC281" s="69"/>
      <c r="AD281" s="69"/>
      <c r="AE281" s="69"/>
      <c r="AF281" s="69"/>
      <c r="AG281" s="69"/>
      <c r="AH281" s="69" t="s">
        <v>576</v>
      </c>
      <c r="AI281" s="69" t="s">
        <v>1930</v>
      </c>
      <c r="AJ281" s="69"/>
      <c r="AK281" s="81">
        <f>'charts data'!V290</f>
        <v>6.04274891375808</v>
      </c>
      <c r="AL281" s="81">
        <f>'charts data'!W290</f>
        <v>5.62810686652435</v>
      </c>
      <c r="AM281" s="81">
        <f>'charts data'!X290</f>
        <v>6.58501926564417</v>
      </c>
      <c r="AN281" s="81">
        <f>'charts data'!Y290</f>
        <v>5.00521777932346</v>
      </c>
      <c r="AO281" s="81">
        <f>'charts data'!Z290</f>
        <v>4.88960090158941</v>
      </c>
      <c r="AP281" s="71">
        <f>'charts data'!AA290</f>
        <v>-4.73267882868606</v>
      </c>
    </row>
    <row r="282" spans="1:42">
      <c r="A282" s="56"/>
      <c r="B282" s="56"/>
      <c r="C282" s="56"/>
      <c r="D282" s="56"/>
      <c r="E282" s="56"/>
      <c r="F282" s="56"/>
      <c r="G282" s="56"/>
      <c r="H282" s="56"/>
      <c r="I282" s="56"/>
      <c r="J282" s="56"/>
      <c r="K282" s="56"/>
      <c r="L282" s="56"/>
      <c r="M282" s="56"/>
      <c r="N282" s="56"/>
      <c r="O282" s="56"/>
      <c r="P282" s="56"/>
      <c r="Q282" s="56"/>
      <c r="R282" s="69"/>
      <c r="S282" s="69"/>
      <c r="T282" s="69"/>
      <c r="U282" s="71">
        <f t="shared" si="14"/>
        <v>5.98124587026238</v>
      </c>
      <c r="V282" s="69" t="s">
        <v>1465</v>
      </c>
      <c r="W282" s="71">
        <f t="shared" si="16"/>
        <v>5</v>
      </c>
      <c r="X282" s="69">
        <f t="shared" si="15"/>
        <v>123456</v>
      </c>
      <c r="Y282" s="69" t="s">
        <v>2071</v>
      </c>
      <c r="Z282" s="69" t="s">
        <v>1286</v>
      </c>
      <c r="AA282" s="69" t="s">
        <v>2071</v>
      </c>
      <c r="AB282" s="69"/>
      <c r="AC282" s="69"/>
      <c r="AD282" s="69"/>
      <c r="AE282" s="69"/>
      <c r="AF282" s="69"/>
      <c r="AG282" s="69"/>
      <c r="AH282" s="69" t="s">
        <v>1465</v>
      </c>
      <c r="AI282" s="69" t="s">
        <v>2071</v>
      </c>
      <c r="AJ282" s="69"/>
      <c r="AK282" s="81">
        <f>'charts data'!V291</f>
        <v>7.3570506820074</v>
      </c>
      <c r="AL282" s="81">
        <f>'charts data'!W291</f>
        <v>6.79875036814453</v>
      </c>
      <c r="AM282" s="81">
        <f>'charts data'!X291</f>
        <v>7.48233171319781</v>
      </c>
      <c r="AN282" s="81">
        <f>'charts data'!Y291</f>
        <v>6.61136274873005</v>
      </c>
      <c r="AO282" s="81">
        <f>'charts data'!Z291</f>
        <v>5.98124587026238</v>
      </c>
      <c r="AP282" s="71">
        <f>'charts data'!AA291</f>
        <v>-5.64649310950524</v>
      </c>
    </row>
    <row r="283" spans="1:42">
      <c r="A283" s="56"/>
      <c r="B283" s="56"/>
      <c r="C283" s="56"/>
      <c r="D283" s="56"/>
      <c r="E283" s="56"/>
      <c r="F283" s="56"/>
      <c r="G283" s="56"/>
      <c r="H283" s="56"/>
      <c r="I283" s="56"/>
      <c r="J283" s="56"/>
      <c r="K283" s="56"/>
      <c r="L283" s="56"/>
      <c r="M283" s="56"/>
      <c r="N283" s="56"/>
      <c r="O283" s="56"/>
      <c r="P283" s="56"/>
      <c r="Q283" s="56"/>
      <c r="R283" s="69"/>
      <c r="S283" s="69"/>
      <c r="T283" s="69"/>
      <c r="U283" s="71">
        <f t="shared" si="14"/>
        <v>-0.848539008360507</v>
      </c>
      <c r="V283" s="69" t="s">
        <v>580</v>
      </c>
      <c r="W283" s="71">
        <f t="shared" si="16"/>
        <v>-5</v>
      </c>
      <c r="X283" s="69">
        <f t="shared" si="15"/>
        <v>52479</v>
      </c>
      <c r="Y283" s="69" t="s">
        <v>2066</v>
      </c>
      <c r="Z283" s="69" t="s">
        <v>1286</v>
      </c>
      <c r="AA283" s="69" t="s">
        <v>2065</v>
      </c>
      <c r="AB283" s="69"/>
      <c r="AC283" s="69"/>
      <c r="AD283" s="69"/>
      <c r="AE283" s="69"/>
      <c r="AF283" s="69"/>
      <c r="AG283" s="69"/>
      <c r="AH283" s="69" t="s">
        <v>580</v>
      </c>
      <c r="AI283" s="69" t="s">
        <v>2065</v>
      </c>
      <c r="AJ283" s="69"/>
      <c r="AK283" s="81">
        <f>'charts data'!V292</f>
        <v>-0.0103916586210866</v>
      </c>
      <c r="AL283" s="81">
        <f>'charts data'!W292</f>
        <v>-0.153104996195451</v>
      </c>
      <c r="AM283" s="81">
        <f>'charts data'!X292</f>
        <v>0.193142355117699</v>
      </c>
      <c r="AN283" s="81">
        <f>'charts data'!Y292</f>
        <v>0.100534061312557</v>
      </c>
      <c r="AO283" s="81">
        <f>'charts data'!Z292</f>
        <v>-0.848539008360507</v>
      </c>
      <c r="AP283" s="71">
        <f>'charts data'!AA292</f>
        <v>-3.43987257105975</v>
      </c>
    </row>
    <row r="284" spans="1:42">
      <c r="A284" s="56"/>
      <c r="B284" s="56"/>
      <c r="C284" s="56"/>
      <c r="D284" s="56"/>
      <c r="E284" s="56"/>
      <c r="F284" s="56"/>
      <c r="G284" s="56"/>
      <c r="H284" s="56"/>
      <c r="I284" s="56"/>
      <c r="J284" s="56"/>
      <c r="K284" s="56"/>
      <c r="L284" s="56"/>
      <c r="M284" s="56"/>
      <c r="N284" s="56"/>
      <c r="O284" s="56"/>
      <c r="P284" s="56"/>
      <c r="Q284" s="56"/>
      <c r="R284" s="69"/>
      <c r="S284" s="69"/>
      <c r="T284" s="69"/>
      <c r="U284" s="71">
        <f t="shared" si="14"/>
        <v>7.27337942760965</v>
      </c>
      <c r="V284" s="69" t="s">
        <v>1466</v>
      </c>
      <c r="W284" s="71">
        <f t="shared" si="16"/>
        <v>5</v>
      </c>
      <c r="X284" s="69">
        <f t="shared" si="15"/>
        <v>123456</v>
      </c>
      <c r="Y284" s="69" t="s">
        <v>2072</v>
      </c>
      <c r="Z284" s="69" t="s">
        <v>1286</v>
      </c>
      <c r="AA284" s="69" t="s">
        <v>2072</v>
      </c>
      <c r="AB284" s="69"/>
      <c r="AC284" s="69"/>
      <c r="AD284" s="69"/>
      <c r="AE284" s="69"/>
      <c r="AF284" s="69"/>
      <c r="AG284" s="69"/>
      <c r="AH284" s="69" t="s">
        <v>1466</v>
      </c>
      <c r="AI284" s="69" t="s">
        <v>2072</v>
      </c>
      <c r="AJ284" s="69"/>
      <c r="AK284" s="81">
        <f>'charts data'!V293</f>
        <v>7.20712625767928</v>
      </c>
      <c r="AL284" s="81">
        <f>'charts data'!W293</f>
        <v>6.54560039675128</v>
      </c>
      <c r="AM284" s="81">
        <f>'charts data'!X293</f>
        <v>6.79544336857602</v>
      </c>
      <c r="AN284" s="81">
        <f>'charts data'!Y293</f>
        <v>6.70804069814966</v>
      </c>
      <c r="AO284" s="81">
        <f>'charts data'!Z293</f>
        <v>7.27337942760965</v>
      </c>
      <c r="AP284" s="71">
        <f>'charts data'!AA293</f>
        <v>0.271912166828517</v>
      </c>
    </row>
    <row r="285" spans="1:42">
      <c r="A285" s="56"/>
      <c r="B285" s="56"/>
      <c r="C285" s="56"/>
      <c r="D285" s="56"/>
      <c r="E285" s="56"/>
      <c r="F285" s="56"/>
      <c r="G285" s="56"/>
      <c r="H285" s="56"/>
      <c r="I285" s="56"/>
      <c r="J285" s="56"/>
      <c r="K285" s="56"/>
      <c r="L285" s="56"/>
      <c r="M285" s="56"/>
      <c r="N285" s="56"/>
      <c r="O285" s="56"/>
      <c r="P285" s="56"/>
      <c r="Q285" s="56"/>
      <c r="R285" s="69"/>
      <c r="S285" s="69"/>
      <c r="T285" s="69"/>
      <c r="U285" s="71">
        <f t="shared" si="14"/>
        <v>-0.92383498729079</v>
      </c>
      <c r="V285" s="69" t="s">
        <v>584</v>
      </c>
      <c r="W285" s="71">
        <f t="shared" si="16"/>
        <v>-5</v>
      </c>
      <c r="X285" s="69">
        <f t="shared" si="15"/>
        <v>52479</v>
      </c>
      <c r="Y285" s="69" t="s">
        <v>2073</v>
      </c>
      <c r="Z285" s="69" t="s">
        <v>1287</v>
      </c>
      <c r="AA285" s="69" t="s">
        <v>2074</v>
      </c>
      <c r="AB285" s="69"/>
      <c r="AC285" s="69"/>
      <c r="AD285" s="69"/>
      <c r="AE285" s="69"/>
      <c r="AF285" s="69"/>
      <c r="AG285" s="69"/>
      <c r="AH285" s="69" t="s">
        <v>584</v>
      </c>
      <c r="AI285" s="69" t="s">
        <v>2074</v>
      </c>
      <c r="AJ285" s="69"/>
      <c r="AK285" s="81">
        <f>'charts data'!V294</f>
        <v>0.675771490312253</v>
      </c>
      <c r="AL285" s="81">
        <f>'charts data'!W294</f>
        <v>0.153540315759259</v>
      </c>
      <c r="AM285" s="81">
        <f>'charts data'!X294</f>
        <v>0.353086368140837</v>
      </c>
      <c r="AN285" s="81">
        <f>'charts data'!Y294</f>
        <v>-0.0193026646057306</v>
      </c>
      <c r="AO285" s="81">
        <f>'charts data'!Z294</f>
        <v>-0.92383498729079</v>
      </c>
      <c r="AP285" s="71">
        <f>'charts data'!AA294</f>
        <v>-6.56500607978646</v>
      </c>
    </row>
    <row r="286" spans="1:42">
      <c r="A286" s="56"/>
      <c r="B286" s="56"/>
      <c r="C286" s="56"/>
      <c r="D286" s="56"/>
      <c r="E286" s="56"/>
      <c r="F286" s="56"/>
      <c r="G286" s="56"/>
      <c r="H286" s="56"/>
      <c r="I286" s="56"/>
      <c r="J286" s="56"/>
      <c r="K286" s="56"/>
      <c r="L286" s="56"/>
      <c r="M286" s="56"/>
      <c r="N286" s="56"/>
      <c r="O286" s="56"/>
      <c r="P286" s="56"/>
      <c r="Q286" s="56"/>
      <c r="R286" s="69"/>
      <c r="S286" s="69"/>
      <c r="T286" s="69"/>
      <c r="U286" s="71">
        <f t="shared" si="14"/>
        <v>9.60565201979913</v>
      </c>
      <c r="V286" s="69" t="s">
        <v>586</v>
      </c>
      <c r="W286" s="71">
        <f t="shared" si="16"/>
        <v>5</v>
      </c>
      <c r="X286" s="69">
        <f t="shared" si="15"/>
        <v>123456</v>
      </c>
      <c r="Y286" s="69" t="s">
        <v>2075</v>
      </c>
      <c r="Z286" s="69" t="s">
        <v>1287</v>
      </c>
      <c r="AA286" s="69" t="s">
        <v>2075</v>
      </c>
      <c r="AB286" s="69"/>
      <c r="AC286" s="69"/>
      <c r="AD286" s="69"/>
      <c r="AE286" s="69"/>
      <c r="AF286" s="69"/>
      <c r="AG286" s="69"/>
      <c r="AH286" s="69" t="s">
        <v>586</v>
      </c>
      <c r="AI286" s="69" t="s">
        <v>2075</v>
      </c>
      <c r="AJ286" s="69"/>
      <c r="AK286" s="81">
        <f>'charts data'!V295</f>
        <v>11.0535313434737</v>
      </c>
      <c r="AL286" s="81">
        <f>'charts data'!W295</f>
        <v>10.7723525877137</v>
      </c>
      <c r="AM286" s="81">
        <f>'charts data'!X295</f>
        <v>11.239523175713</v>
      </c>
      <c r="AN286" s="81">
        <f>'charts data'!Y295</f>
        <v>9.80602379481964</v>
      </c>
      <c r="AO286" s="81">
        <f>'charts data'!Z295</f>
        <v>9.60565201979913</v>
      </c>
      <c r="AP286" s="71">
        <f>'charts data'!AA295</f>
        <v>-5.9422968685175</v>
      </c>
    </row>
    <row r="287" spans="1:42">
      <c r="A287" s="56"/>
      <c r="B287" s="56"/>
      <c r="C287" s="56"/>
      <c r="D287" s="56"/>
      <c r="E287" s="56"/>
      <c r="F287" s="56"/>
      <c r="G287" s="56"/>
      <c r="H287" s="56"/>
      <c r="I287" s="56"/>
      <c r="J287" s="56"/>
      <c r="K287" s="56"/>
      <c r="L287" s="56"/>
      <c r="M287" s="56"/>
      <c r="N287" s="56"/>
      <c r="O287" s="56"/>
      <c r="P287" s="56"/>
      <c r="Q287" s="56"/>
      <c r="R287" s="69"/>
      <c r="S287" s="69"/>
      <c r="T287" s="69"/>
      <c r="U287" s="71">
        <f t="shared" si="14"/>
        <v>5.39872062776248</v>
      </c>
      <c r="V287" s="69" t="s">
        <v>1467</v>
      </c>
      <c r="W287" s="71">
        <f t="shared" si="16"/>
        <v>5</v>
      </c>
      <c r="X287" s="69">
        <f t="shared" si="15"/>
        <v>123456</v>
      </c>
      <c r="Y287" s="69" t="s">
        <v>2076</v>
      </c>
      <c r="Z287" s="69" t="s">
        <v>1287</v>
      </c>
      <c r="AA287" s="69" t="s">
        <v>2076</v>
      </c>
      <c r="AB287" s="69"/>
      <c r="AC287" s="69"/>
      <c r="AD287" s="69"/>
      <c r="AE287" s="69"/>
      <c r="AF287" s="69"/>
      <c r="AG287" s="69"/>
      <c r="AH287" s="69" t="s">
        <v>1467</v>
      </c>
      <c r="AI287" s="69" t="s">
        <v>2076</v>
      </c>
      <c r="AJ287" s="69"/>
      <c r="AK287" s="81">
        <f>'charts data'!V296</f>
        <v>6.49993059633355</v>
      </c>
      <c r="AL287" s="81">
        <f>'charts data'!W296</f>
        <v>6.95832265494483</v>
      </c>
      <c r="AM287" s="81">
        <f>'charts data'!X296</f>
        <v>7.64005503865128</v>
      </c>
      <c r="AN287" s="81">
        <f>'charts data'!Y296</f>
        <v>6.07619988137654</v>
      </c>
      <c r="AO287" s="81">
        <f>'charts data'!Z296</f>
        <v>5.39872062776248</v>
      </c>
      <c r="AP287" s="71">
        <f>'charts data'!AA296</f>
        <v>-4.51951791894693</v>
      </c>
    </row>
    <row r="288" spans="1:42">
      <c r="A288" s="56"/>
      <c r="B288" s="56"/>
      <c r="C288" s="56"/>
      <c r="D288" s="56"/>
      <c r="E288" s="56"/>
      <c r="F288" s="56"/>
      <c r="G288" s="56"/>
      <c r="H288" s="56"/>
      <c r="I288" s="56"/>
      <c r="J288" s="56"/>
      <c r="K288" s="56"/>
      <c r="L288" s="56"/>
      <c r="M288" s="56"/>
      <c r="N288" s="56"/>
      <c r="O288" s="56"/>
      <c r="P288" s="56"/>
      <c r="Q288" s="56"/>
      <c r="R288" s="69"/>
      <c r="S288" s="69"/>
      <c r="T288" s="69"/>
      <c r="U288" s="71">
        <f t="shared" si="14"/>
        <v>8.47089317413595</v>
      </c>
      <c r="V288" s="69" t="s">
        <v>1468</v>
      </c>
      <c r="W288" s="71">
        <f t="shared" si="16"/>
        <v>5</v>
      </c>
      <c r="X288" s="69">
        <f t="shared" si="15"/>
        <v>123456</v>
      </c>
      <c r="Y288" s="69" t="s">
        <v>2077</v>
      </c>
      <c r="Z288" s="69" t="s">
        <v>1287</v>
      </c>
      <c r="AA288" s="69" t="s">
        <v>2077</v>
      </c>
      <c r="AB288" s="69"/>
      <c r="AC288" s="69"/>
      <c r="AD288" s="69"/>
      <c r="AE288" s="69"/>
      <c r="AF288" s="69"/>
      <c r="AG288" s="69"/>
      <c r="AH288" s="69" t="s">
        <v>1468</v>
      </c>
      <c r="AI288" s="69" t="s">
        <v>2077</v>
      </c>
      <c r="AJ288" s="69"/>
      <c r="AK288" s="81">
        <f>'charts data'!V297</f>
        <v>10.7895583527677</v>
      </c>
      <c r="AL288" s="81">
        <f>'charts data'!W297</f>
        <v>9.93714997764532</v>
      </c>
      <c r="AM288" s="81">
        <f>'charts data'!X297</f>
        <v>10.0944284482051</v>
      </c>
      <c r="AN288" s="81">
        <f>'charts data'!Y297</f>
        <v>8.5450305500502</v>
      </c>
      <c r="AO288" s="81">
        <f>'charts data'!Z297</f>
        <v>8.47089317413595</v>
      </c>
      <c r="AP288" s="71">
        <f>'charts data'!AA297</f>
        <v>-9.51612237624616</v>
      </c>
    </row>
    <row r="289" spans="1:42">
      <c r="A289" s="56"/>
      <c r="B289" s="56"/>
      <c r="C289" s="56"/>
      <c r="D289" s="56"/>
      <c r="E289" s="56"/>
      <c r="F289" s="56"/>
      <c r="G289" s="56"/>
      <c r="H289" s="56"/>
      <c r="I289" s="56"/>
      <c r="J289" s="56"/>
      <c r="K289" s="56"/>
      <c r="L289" s="56"/>
      <c r="M289" s="56"/>
      <c r="N289" s="56"/>
      <c r="O289" s="56"/>
      <c r="P289" s="56"/>
      <c r="Q289" s="56"/>
      <c r="R289" s="69"/>
      <c r="S289" s="69"/>
      <c r="T289" s="69"/>
      <c r="U289" s="71">
        <f t="shared" si="14"/>
        <v>-0.671859078085392</v>
      </c>
      <c r="V289" s="69" t="s">
        <v>592</v>
      </c>
      <c r="W289" s="71">
        <f t="shared" si="16"/>
        <v>-5</v>
      </c>
      <c r="X289" s="69">
        <f t="shared" si="15"/>
        <v>52479</v>
      </c>
      <c r="Y289" s="69" t="s">
        <v>2078</v>
      </c>
      <c r="Z289" s="69" t="s">
        <v>1287</v>
      </c>
      <c r="AA289" s="69" t="s">
        <v>2078</v>
      </c>
      <c r="AB289" s="69"/>
      <c r="AC289" s="69"/>
      <c r="AD289" s="69"/>
      <c r="AE289" s="69"/>
      <c r="AF289" s="69"/>
      <c r="AG289" s="69"/>
      <c r="AH289" s="69" t="s">
        <v>592</v>
      </c>
      <c r="AI289" s="69" t="s">
        <v>2078</v>
      </c>
      <c r="AJ289" s="69"/>
      <c r="AK289" s="81">
        <f>'charts data'!V298</f>
        <v>2.11857553613333</v>
      </c>
      <c r="AL289" s="81">
        <f>'charts data'!W298</f>
        <v>2.45207492800571</v>
      </c>
      <c r="AM289" s="81">
        <f>'charts data'!X298</f>
        <v>1.44572423842067</v>
      </c>
      <c r="AN289" s="81">
        <f>'charts data'!Y298</f>
        <v>-0.532556029602456</v>
      </c>
      <c r="AO289" s="81">
        <f>'charts data'!Z298</f>
        <v>-0.671859078085392</v>
      </c>
      <c r="AP289" s="71">
        <f>'charts data'!AA298</f>
        <v>-11.452329347305</v>
      </c>
    </row>
    <row r="290" spans="1:42">
      <c r="A290" s="56"/>
      <c r="B290" s="56"/>
      <c r="C290" s="56"/>
      <c r="D290" s="56"/>
      <c r="E290" s="56"/>
      <c r="F290" s="56"/>
      <c r="G290" s="56"/>
      <c r="H290" s="56"/>
      <c r="I290" s="56"/>
      <c r="J290" s="56"/>
      <c r="K290" s="56"/>
      <c r="L290" s="56"/>
      <c r="M290" s="56"/>
      <c r="N290" s="56"/>
      <c r="O290" s="56"/>
      <c r="P290" s="56"/>
      <c r="Q290" s="56"/>
      <c r="R290" s="69"/>
      <c r="S290" s="69"/>
      <c r="T290" s="69"/>
      <c r="U290" s="71">
        <f t="shared" si="14"/>
        <v>9.30951918103096</v>
      </c>
      <c r="V290" s="69" t="s">
        <v>594</v>
      </c>
      <c r="W290" s="71">
        <f t="shared" si="16"/>
        <v>5</v>
      </c>
      <c r="X290" s="69">
        <f t="shared" si="15"/>
        <v>123456</v>
      </c>
      <c r="Y290" s="69" t="s">
        <v>2079</v>
      </c>
      <c r="Z290" s="69" t="s">
        <v>1287</v>
      </c>
      <c r="AA290" s="69" t="s">
        <v>2079</v>
      </c>
      <c r="AB290" s="69"/>
      <c r="AC290" s="69"/>
      <c r="AD290" s="69"/>
      <c r="AE290" s="69"/>
      <c r="AF290" s="69"/>
      <c r="AG290" s="69"/>
      <c r="AH290" s="69" t="s">
        <v>594</v>
      </c>
      <c r="AI290" s="69" t="s">
        <v>2079</v>
      </c>
      <c r="AJ290" s="69"/>
      <c r="AK290" s="81">
        <f>'charts data'!V299</f>
        <v>10.1489889957329</v>
      </c>
      <c r="AL290" s="81">
        <f>'charts data'!W299</f>
        <v>10.4792679018505</v>
      </c>
      <c r="AM290" s="81">
        <f>'charts data'!X299</f>
        <v>11.0478452422412</v>
      </c>
      <c r="AN290" s="81">
        <f>'charts data'!Y299</f>
        <v>8.6356986872741</v>
      </c>
      <c r="AO290" s="81">
        <f>'charts data'!Z299</f>
        <v>9.30951918103096</v>
      </c>
      <c r="AP290" s="71">
        <f>'charts data'!AA299</f>
        <v>-3.44530015005552</v>
      </c>
    </row>
    <row r="291" spans="1:42">
      <c r="A291" s="56"/>
      <c r="B291" s="56"/>
      <c r="C291" s="56"/>
      <c r="D291" s="56"/>
      <c r="E291" s="56"/>
      <c r="F291" s="56"/>
      <c r="G291" s="56"/>
      <c r="H291" s="56"/>
      <c r="I291" s="56"/>
      <c r="J291" s="56"/>
      <c r="K291" s="56"/>
      <c r="L291" s="56"/>
      <c r="M291" s="56"/>
      <c r="N291" s="56"/>
      <c r="O291" s="56"/>
      <c r="P291" s="56"/>
      <c r="Q291" s="56"/>
      <c r="R291" s="69"/>
      <c r="S291" s="69"/>
      <c r="T291" s="69"/>
      <c r="U291" s="71">
        <f t="shared" si="14"/>
        <v>5.40241791711781</v>
      </c>
      <c r="V291" s="69" t="s">
        <v>1469</v>
      </c>
      <c r="W291" s="71">
        <f t="shared" si="16"/>
        <v>5</v>
      </c>
      <c r="X291" s="69">
        <f t="shared" si="15"/>
        <v>123456</v>
      </c>
      <c r="Y291" s="69" t="s">
        <v>2080</v>
      </c>
      <c r="Z291" s="69" t="s">
        <v>1287</v>
      </c>
      <c r="AA291" s="69" t="s">
        <v>2080</v>
      </c>
      <c r="AB291" s="69"/>
      <c r="AC291" s="69"/>
      <c r="AD291" s="69"/>
      <c r="AE291" s="69"/>
      <c r="AF291" s="69"/>
      <c r="AG291" s="69"/>
      <c r="AH291" s="69" t="s">
        <v>1469</v>
      </c>
      <c r="AI291" s="69" t="s">
        <v>2080</v>
      </c>
      <c r="AJ291" s="69"/>
      <c r="AK291" s="81">
        <f>'charts data'!V300</f>
        <v>6.77350229530885</v>
      </c>
      <c r="AL291" s="81">
        <f>'charts data'!W300</f>
        <v>6.29521951351367</v>
      </c>
      <c r="AM291" s="81">
        <f>'charts data'!X300</f>
        <v>6.65057476659075</v>
      </c>
      <c r="AN291" s="81">
        <f>'charts data'!Y300</f>
        <v>5.04276523789573</v>
      </c>
      <c r="AO291" s="81">
        <f>'charts data'!Z300</f>
        <v>5.40241791711781</v>
      </c>
      <c r="AP291" s="71">
        <f>'charts data'!AA300</f>
        <v>-5.62711979774699</v>
      </c>
    </row>
    <row r="292" spans="1:42">
      <c r="A292" s="56"/>
      <c r="B292" s="56"/>
      <c r="C292" s="56"/>
      <c r="D292" s="56"/>
      <c r="E292" s="56"/>
      <c r="F292" s="56"/>
      <c r="G292" s="56"/>
      <c r="H292" s="56"/>
      <c r="I292" s="56"/>
      <c r="J292" s="56"/>
      <c r="K292" s="56"/>
      <c r="L292" s="56"/>
      <c r="M292" s="56"/>
      <c r="N292" s="56"/>
      <c r="O292" s="56"/>
      <c r="P292" s="56"/>
      <c r="Q292" s="56"/>
      <c r="R292" s="69"/>
      <c r="S292" s="69"/>
      <c r="T292" s="69"/>
      <c r="U292" s="71">
        <f t="shared" si="14"/>
        <v>1.54583054458531</v>
      </c>
      <c r="V292" s="69" t="s">
        <v>1470</v>
      </c>
      <c r="W292" s="71">
        <f t="shared" si="16"/>
        <v>0</v>
      </c>
      <c r="X292" s="69">
        <f t="shared" si="15"/>
        <v>8912895</v>
      </c>
      <c r="Y292" s="69" t="s">
        <v>2081</v>
      </c>
      <c r="Z292" s="69" t="s">
        <v>1287</v>
      </c>
      <c r="AA292" s="69" t="s">
        <v>2081</v>
      </c>
      <c r="AB292" s="69"/>
      <c r="AC292" s="69"/>
      <c r="AD292" s="69"/>
      <c r="AE292" s="69"/>
      <c r="AF292" s="69"/>
      <c r="AG292" s="69"/>
      <c r="AH292" s="69" t="s">
        <v>1470</v>
      </c>
      <c r="AI292" s="69" t="s">
        <v>2081</v>
      </c>
      <c r="AJ292" s="69"/>
      <c r="AK292" s="81">
        <f>'charts data'!V301</f>
        <v>3.55297721692884</v>
      </c>
      <c r="AL292" s="81">
        <f>'charts data'!W301</f>
        <v>3.21177590990096</v>
      </c>
      <c r="AM292" s="81">
        <f>'charts data'!X301</f>
        <v>2.69942507102915</v>
      </c>
      <c r="AN292" s="81">
        <f>'charts data'!Y301</f>
        <v>0.72282503055268</v>
      </c>
      <c r="AO292" s="81">
        <f>'charts data'!Z301</f>
        <v>1.54583054458531</v>
      </c>
      <c r="AP292" s="71">
        <f>'charts data'!AA301</f>
        <v>-8.23760736872211</v>
      </c>
    </row>
    <row r="293" spans="1:42">
      <c r="A293" s="56"/>
      <c r="B293" s="56"/>
      <c r="C293" s="56"/>
      <c r="D293" s="56"/>
      <c r="E293" s="56"/>
      <c r="F293" s="56"/>
      <c r="G293" s="56"/>
      <c r="H293" s="56"/>
      <c r="I293" s="56"/>
      <c r="J293" s="56"/>
      <c r="K293" s="56"/>
      <c r="L293" s="56"/>
      <c r="M293" s="56"/>
      <c r="N293" s="56"/>
      <c r="O293" s="56"/>
      <c r="P293" s="56"/>
      <c r="Q293" s="56"/>
      <c r="R293" s="69"/>
      <c r="S293" s="69"/>
      <c r="T293" s="69"/>
      <c r="U293" s="71">
        <f t="shared" si="14"/>
        <v>-1.61102696767403</v>
      </c>
      <c r="V293" s="69" t="s">
        <v>600</v>
      </c>
      <c r="W293" s="71">
        <f t="shared" si="16"/>
        <v>-5</v>
      </c>
      <c r="X293" s="69">
        <f t="shared" si="15"/>
        <v>52479</v>
      </c>
      <c r="Y293" s="69" t="s">
        <v>2082</v>
      </c>
      <c r="Z293" s="69" t="s">
        <v>1287</v>
      </c>
      <c r="AA293" s="69" t="s">
        <v>2083</v>
      </c>
      <c r="AB293" s="69"/>
      <c r="AC293" s="69"/>
      <c r="AD293" s="69"/>
      <c r="AE293" s="69"/>
      <c r="AF293" s="69"/>
      <c r="AG293" s="69"/>
      <c r="AH293" s="69" t="s">
        <v>600</v>
      </c>
      <c r="AI293" s="69" t="s">
        <v>2083</v>
      </c>
      <c r="AJ293" s="69"/>
      <c r="AK293" s="81">
        <f>'charts data'!V302</f>
        <v>1.74111564854046</v>
      </c>
      <c r="AL293" s="81">
        <f>'charts data'!W302</f>
        <v>1.72463562223202</v>
      </c>
      <c r="AM293" s="81">
        <f>'charts data'!X302</f>
        <v>1.48458625142247</v>
      </c>
      <c r="AN293" s="81">
        <f>'charts data'!Y302</f>
        <v>-0.298678080963576</v>
      </c>
      <c r="AO293" s="81">
        <f>'charts data'!Z302</f>
        <v>-1.61102696767403</v>
      </c>
      <c r="AP293" s="71">
        <f>'charts data'!AA302</f>
        <v>-13.7576566261072</v>
      </c>
    </row>
    <row r="294" spans="1:42">
      <c r="A294" s="56"/>
      <c r="B294" s="56"/>
      <c r="C294" s="56"/>
      <c r="D294" s="56"/>
      <c r="E294" s="56"/>
      <c r="F294" s="56"/>
      <c r="G294" s="56"/>
      <c r="H294" s="56"/>
      <c r="I294" s="56"/>
      <c r="J294" s="56"/>
      <c r="K294" s="56"/>
      <c r="L294" s="56"/>
      <c r="M294" s="56"/>
      <c r="N294" s="56"/>
      <c r="O294" s="56"/>
      <c r="P294" s="56"/>
      <c r="Q294" s="56"/>
      <c r="R294" s="69"/>
      <c r="S294" s="69"/>
      <c r="T294" s="69"/>
      <c r="U294" s="71">
        <f t="shared" si="14"/>
        <v>7.8021676400104</v>
      </c>
      <c r="V294" s="69" t="s">
        <v>602</v>
      </c>
      <c r="W294" s="71">
        <f t="shared" si="16"/>
        <v>5</v>
      </c>
      <c r="X294" s="69">
        <f t="shared" si="15"/>
        <v>123456</v>
      </c>
      <c r="Y294" s="69" t="s">
        <v>2084</v>
      </c>
      <c r="Z294" s="69" t="s">
        <v>1287</v>
      </c>
      <c r="AA294" s="69" t="s">
        <v>2084</v>
      </c>
      <c r="AB294" s="69"/>
      <c r="AC294" s="69"/>
      <c r="AD294" s="69"/>
      <c r="AE294" s="69"/>
      <c r="AF294" s="69"/>
      <c r="AG294" s="69"/>
      <c r="AH294" s="69" t="s">
        <v>602</v>
      </c>
      <c r="AI294" s="69" t="s">
        <v>2084</v>
      </c>
      <c r="AJ294" s="69"/>
      <c r="AK294" s="81">
        <f>'charts data'!V303</f>
        <v>8.40347837718525</v>
      </c>
      <c r="AL294" s="81">
        <f>'charts data'!W303</f>
        <v>8.66195941041423</v>
      </c>
      <c r="AM294" s="81">
        <f>'charts data'!X303</f>
        <v>8.4415601864652</v>
      </c>
      <c r="AN294" s="81">
        <f>'charts data'!Y303</f>
        <v>7.44564415050006</v>
      </c>
      <c r="AO294" s="81">
        <f>'charts data'!Z303</f>
        <v>7.8021676400104</v>
      </c>
      <c r="AP294" s="71">
        <f>'charts data'!AA303</f>
        <v>-2.46786237782004</v>
      </c>
    </row>
    <row r="295" spans="1:42">
      <c r="A295" s="56"/>
      <c r="B295" s="56"/>
      <c r="C295" s="56"/>
      <c r="D295" s="56"/>
      <c r="E295" s="56"/>
      <c r="F295" s="56"/>
      <c r="G295" s="56"/>
      <c r="H295" s="56"/>
      <c r="I295" s="56"/>
      <c r="J295" s="56"/>
      <c r="K295" s="56"/>
      <c r="L295" s="56"/>
      <c r="M295" s="56"/>
      <c r="N295" s="56"/>
      <c r="O295" s="56"/>
      <c r="P295" s="56"/>
      <c r="Q295" s="56"/>
      <c r="R295" s="69"/>
      <c r="S295" s="69"/>
      <c r="T295" s="69"/>
      <c r="U295" s="71">
        <f t="shared" si="14"/>
        <v>4.68386340958025</v>
      </c>
      <c r="V295" s="69" t="s">
        <v>604</v>
      </c>
      <c r="W295" s="71">
        <f t="shared" si="16"/>
        <v>0</v>
      </c>
      <c r="X295" s="69">
        <f t="shared" si="15"/>
        <v>8912895</v>
      </c>
      <c r="Y295" s="69" t="s">
        <v>2074</v>
      </c>
      <c r="Z295" s="69" t="s">
        <v>1287</v>
      </c>
      <c r="AA295" s="69" t="s">
        <v>2073</v>
      </c>
      <c r="AB295" s="69"/>
      <c r="AC295" s="69"/>
      <c r="AD295" s="69"/>
      <c r="AE295" s="69"/>
      <c r="AF295" s="69"/>
      <c r="AG295" s="69"/>
      <c r="AH295" s="69" t="s">
        <v>604</v>
      </c>
      <c r="AI295" s="69" t="s">
        <v>2073</v>
      </c>
      <c r="AJ295" s="69"/>
      <c r="AK295" s="81">
        <f>'charts data'!V304</f>
        <v>6.59469111816357</v>
      </c>
      <c r="AL295" s="81">
        <f>'charts data'!W304</f>
        <v>6.361452967904</v>
      </c>
      <c r="AM295" s="81">
        <f>'charts data'!X304</f>
        <v>6.34099896315347</v>
      </c>
      <c r="AN295" s="81">
        <f>'charts data'!Y304</f>
        <v>4.90629795639849</v>
      </c>
      <c r="AO295" s="81">
        <f>'charts data'!Z304</f>
        <v>4.68386340958025</v>
      </c>
      <c r="AP295" s="71">
        <f>'charts data'!AA304</f>
        <v>-7.84230102835768</v>
      </c>
    </row>
    <row r="296" spans="1:42">
      <c r="A296" s="56"/>
      <c r="B296" s="56"/>
      <c r="C296" s="56"/>
      <c r="D296" s="56"/>
      <c r="E296" s="56"/>
      <c r="F296" s="56"/>
      <c r="G296" s="56"/>
      <c r="H296" s="56"/>
      <c r="I296" s="56"/>
      <c r="J296" s="56"/>
      <c r="K296" s="56"/>
      <c r="L296" s="56"/>
      <c r="M296" s="56"/>
      <c r="N296" s="56"/>
      <c r="O296" s="56"/>
      <c r="P296" s="56"/>
      <c r="Q296" s="56"/>
      <c r="R296" s="69"/>
      <c r="S296" s="69"/>
      <c r="T296" s="69"/>
      <c r="U296" s="71">
        <f t="shared" si="14"/>
        <v>6.39297212567386</v>
      </c>
      <c r="V296" s="69" t="s">
        <v>606</v>
      </c>
      <c r="W296" s="71">
        <f t="shared" si="16"/>
        <v>5</v>
      </c>
      <c r="X296" s="69">
        <f t="shared" si="15"/>
        <v>123456</v>
      </c>
      <c r="Y296" s="69" t="s">
        <v>2085</v>
      </c>
      <c r="Z296" s="69" t="s">
        <v>1287</v>
      </c>
      <c r="AA296" s="69" t="s">
        <v>2085</v>
      </c>
      <c r="AB296" s="69"/>
      <c r="AC296" s="69"/>
      <c r="AD296" s="69"/>
      <c r="AE296" s="69"/>
      <c r="AF296" s="69"/>
      <c r="AG296" s="69"/>
      <c r="AH296" s="69" t="s">
        <v>606</v>
      </c>
      <c r="AI296" s="69" t="s">
        <v>2085</v>
      </c>
      <c r="AJ296" s="69"/>
      <c r="AK296" s="81">
        <f>'charts data'!V305</f>
        <v>7.89226854642016</v>
      </c>
      <c r="AL296" s="81">
        <f>'charts data'!W305</f>
        <v>7.48135569824445</v>
      </c>
      <c r="AM296" s="81">
        <f>'charts data'!X305</f>
        <v>7.52753401962674</v>
      </c>
      <c r="AN296" s="81">
        <f>'charts data'!Y305</f>
        <v>6.9544792961871</v>
      </c>
      <c r="AO296" s="81">
        <f>'charts data'!Z305</f>
        <v>6.39297212567386</v>
      </c>
      <c r="AP296" s="71">
        <f>'charts data'!AA305</f>
        <v>-6.15331974170972</v>
      </c>
    </row>
    <row r="297" spans="1:42">
      <c r="A297" s="56"/>
      <c r="B297" s="56"/>
      <c r="C297" s="56"/>
      <c r="D297" s="56"/>
      <c r="E297" s="56"/>
      <c r="F297" s="56"/>
      <c r="G297" s="56"/>
      <c r="H297" s="56"/>
      <c r="I297" s="56"/>
      <c r="J297" s="56"/>
      <c r="K297" s="56"/>
      <c r="L297" s="56"/>
      <c r="M297" s="56"/>
      <c r="N297" s="56"/>
      <c r="O297" s="56"/>
      <c r="P297" s="56"/>
      <c r="Q297" s="56"/>
      <c r="R297" s="69"/>
      <c r="S297" s="69"/>
      <c r="T297" s="69"/>
      <c r="U297" s="71">
        <f t="shared" si="14"/>
        <v>4.47146537678607</v>
      </c>
      <c r="V297" s="69" t="s">
        <v>1471</v>
      </c>
      <c r="W297" s="71">
        <f t="shared" si="16"/>
        <v>0</v>
      </c>
      <c r="X297" s="69">
        <f t="shared" si="15"/>
        <v>8912895</v>
      </c>
      <c r="Y297" s="69" t="s">
        <v>2086</v>
      </c>
      <c r="Z297" s="69" t="s">
        <v>1287</v>
      </c>
      <c r="AA297" s="69" t="s">
        <v>2086</v>
      </c>
      <c r="AB297" s="69"/>
      <c r="AC297" s="69"/>
      <c r="AD297" s="69"/>
      <c r="AE297" s="69"/>
      <c r="AF297" s="69"/>
      <c r="AG297" s="69"/>
      <c r="AH297" s="69" t="s">
        <v>1471</v>
      </c>
      <c r="AI297" s="69" t="s">
        <v>2086</v>
      </c>
      <c r="AJ297" s="69"/>
      <c r="AK297" s="81">
        <f>'charts data'!V306</f>
        <v>5.51299086811203</v>
      </c>
      <c r="AL297" s="81">
        <f>'charts data'!W306</f>
        <v>5.74651747741766</v>
      </c>
      <c r="AM297" s="81">
        <f>'charts data'!X306</f>
        <v>5.40403680146229</v>
      </c>
      <c r="AN297" s="81">
        <f>'charts data'!Y306</f>
        <v>5.35070182913474</v>
      </c>
      <c r="AO297" s="81">
        <f>'charts data'!Z306</f>
        <v>4.47146537678607</v>
      </c>
      <c r="AP297" s="71">
        <f>'charts data'!AA306</f>
        <v>-4.27456457481558</v>
      </c>
    </row>
    <row r="298" spans="1:42">
      <c r="A298" s="56"/>
      <c r="B298" s="56"/>
      <c r="C298" s="56"/>
      <c r="D298" s="56"/>
      <c r="E298" s="56"/>
      <c r="F298" s="56"/>
      <c r="G298" s="56"/>
      <c r="H298" s="56"/>
      <c r="I298" s="56"/>
      <c r="J298" s="56"/>
      <c r="K298" s="56"/>
      <c r="L298" s="56"/>
      <c r="M298" s="56"/>
      <c r="N298" s="56"/>
      <c r="O298" s="56"/>
      <c r="P298" s="56"/>
      <c r="Q298" s="56"/>
      <c r="R298" s="69"/>
      <c r="S298" s="69"/>
      <c r="T298" s="69"/>
      <c r="U298" s="71">
        <f t="shared" si="14"/>
        <v>2.85426454453365</v>
      </c>
      <c r="V298" s="69" t="s">
        <v>1472</v>
      </c>
      <c r="W298" s="71">
        <f t="shared" si="16"/>
        <v>0</v>
      </c>
      <c r="X298" s="69">
        <f t="shared" si="15"/>
        <v>8912895</v>
      </c>
      <c r="Y298" s="69" t="s">
        <v>2087</v>
      </c>
      <c r="Z298" s="69" t="s">
        <v>1287</v>
      </c>
      <c r="AA298" s="69" t="s">
        <v>2087</v>
      </c>
      <c r="AB298" s="69"/>
      <c r="AC298" s="69"/>
      <c r="AD298" s="69"/>
      <c r="AE298" s="69"/>
      <c r="AF298" s="69"/>
      <c r="AG298" s="69"/>
      <c r="AH298" s="69" t="s">
        <v>1472</v>
      </c>
      <c r="AI298" s="69" t="s">
        <v>2087</v>
      </c>
      <c r="AJ298" s="69"/>
      <c r="AK298" s="81">
        <f>'charts data'!V307</f>
        <v>4.9467078279938</v>
      </c>
      <c r="AL298" s="81">
        <f>'charts data'!W307</f>
        <v>4.49997273716406</v>
      </c>
      <c r="AM298" s="81">
        <f>'charts data'!X307</f>
        <v>4.70908415005555</v>
      </c>
      <c r="AN298" s="81">
        <f>'charts data'!Y307</f>
        <v>3.49497492943815</v>
      </c>
      <c r="AO298" s="81">
        <f>'charts data'!Z307</f>
        <v>2.85426454453365</v>
      </c>
      <c r="AP298" s="71">
        <f>'charts data'!AA307</f>
        <v>-8.58767645034079</v>
      </c>
    </row>
    <row r="299" spans="1:42">
      <c r="A299" s="56"/>
      <c r="B299" s="56"/>
      <c r="C299" s="56"/>
      <c r="D299" s="56"/>
      <c r="E299" s="56"/>
      <c r="F299" s="56"/>
      <c r="G299" s="56"/>
      <c r="H299" s="56"/>
      <c r="I299" s="56"/>
      <c r="J299" s="56"/>
      <c r="K299" s="56"/>
      <c r="L299" s="56"/>
      <c r="M299" s="56"/>
      <c r="N299" s="56"/>
      <c r="O299" s="56"/>
      <c r="P299" s="56"/>
      <c r="Q299" s="56"/>
      <c r="R299" s="69"/>
      <c r="S299" s="69"/>
      <c r="T299" s="69"/>
      <c r="U299" s="71">
        <f t="shared" si="14"/>
        <v>3.31186447642141</v>
      </c>
      <c r="V299" s="69" t="s">
        <v>1473</v>
      </c>
      <c r="W299" s="71">
        <f t="shared" si="16"/>
        <v>0</v>
      </c>
      <c r="X299" s="69">
        <f t="shared" si="15"/>
        <v>8912895</v>
      </c>
      <c r="Y299" s="69" t="s">
        <v>2088</v>
      </c>
      <c r="Z299" s="69" t="s">
        <v>1287</v>
      </c>
      <c r="AA299" s="69" t="s">
        <v>2088</v>
      </c>
      <c r="AB299" s="69"/>
      <c r="AC299" s="69"/>
      <c r="AD299" s="69"/>
      <c r="AE299" s="69"/>
      <c r="AF299" s="69"/>
      <c r="AG299" s="69"/>
      <c r="AH299" s="69" t="s">
        <v>1473</v>
      </c>
      <c r="AI299" s="69" t="s">
        <v>2088</v>
      </c>
      <c r="AJ299" s="69"/>
      <c r="AK299" s="81">
        <f>'charts data'!V308</f>
        <v>4.73277428236379</v>
      </c>
      <c r="AL299" s="81">
        <f>'charts data'!W308</f>
        <v>5.19463311495685</v>
      </c>
      <c r="AM299" s="81">
        <f>'charts data'!X308</f>
        <v>5.14278766005801</v>
      </c>
      <c r="AN299" s="81">
        <f>'charts data'!Y308</f>
        <v>3.30572425863318</v>
      </c>
      <c r="AO299" s="81">
        <f>'charts data'!Z308</f>
        <v>3.31186447642141</v>
      </c>
      <c r="AP299" s="71">
        <f>'charts data'!AA308</f>
        <v>-5.83161024004982</v>
      </c>
    </row>
    <row r="300" spans="1:42">
      <c r="A300" s="56"/>
      <c r="B300" s="56"/>
      <c r="C300" s="56"/>
      <c r="D300" s="56"/>
      <c r="E300" s="56"/>
      <c r="F300" s="56"/>
      <c r="G300" s="56"/>
      <c r="H300" s="56"/>
      <c r="I300" s="56"/>
      <c r="J300" s="56"/>
      <c r="K300" s="56"/>
      <c r="L300" s="56"/>
      <c r="M300" s="56"/>
      <c r="N300" s="56"/>
      <c r="O300" s="56"/>
      <c r="P300" s="56"/>
      <c r="Q300" s="56"/>
      <c r="R300" s="69"/>
      <c r="S300" s="69"/>
      <c r="T300" s="69"/>
      <c r="U300" s="71">
        <f t="shared" si="14"/>
        <v>0.924912212413723</v>
      </c>
      <c r="V300" s="69" t="s">
        <v>1475</v>
      </c>
      <c r="W300" s="71">
        <f t="shared" si="16"/>
        <v>0</v>
      </c>
      <c r="X300" s="69">
        <f t="shared" si="15"/>
        <v>8912895</v>
      </c>
      <c r="Y300" s="69" t="s">
        <v>2089</v>
      </c>
      <c r="Z300" s="69" t="s">
        <v>1287</v>
      </c>
      <c r="AA300" s="69" t="s">
        <v>2089</v>
      </c>
      <c r="AB300" s="69"/>
      <c r="AC300" s="69"/>
      <c r="AD300" s="69"/>
      <c r="AE300" s="69"/>
      <c r="AF300" s="69"/>
      <c r="AG300" s="69"/>
      <c r="AH300" s="69" t="s">
        <v>1475</v>
      </c>
      <c r="AI300" s="69" t="s">
        <v>2089</v>
      </c>
      <c r="AJ300" s="69"/>
      <c r="AK300" s="81">
        <f>'charts data'!V309</f>
        <v>2.67947400213385</v>
      </c>
      <c r="AL300" s="81">
        <f>'charts data'!W309</f>
        <v>1.88772494687108</v>
      </c>
      <c r="AM300" s="81">
        <f>'charts data'!X309</f>
        <v>2.02611890696426</v>
      </c>
      <c r="AN300" s="81">
        <f>'charts data'!Y309</f>
        <v>0.951583542580159</v>
      </c>
      <c r="AO300" s="81">
        <f>'charts data'!Z309</f>
        <v>0.924912212413723</v>
      </c>
      <c r="AP300" s="71">
        <f>'charts data'!AA309</f>
        <v>-7.2009640984538</v>
      </c>
    </row>
    <row r="301" spans="1:42">
      <c r="A301" s="56"/>
      <c r="B301" s="56"/>
      <c r="C301" s="56"/>
      <c r="D301" s="56"/>
      <c r="E301" s="56"/>
      <c r="F301" s="56"/>
      <c r="G301" s="56"/>
      <c r="H301" s="56"/>
      <c r="I301" s="56"/>
      <c r="J301" s="56"/>
      <c r="K301" s="56"/>
      <c r="L301" s="56"/>
      <c r="M301" s="56"/>
      <c r="N301" s="56"/>
      <c r="O301" s="56"/>
      <c r="P301" s="56"/>
      <c r="Q301" s="56"/>
      <c r="R301" s="69"/>
      <c r="S301" s="69"/>
      <c r="T301" s="69"/>
      <c r="U301" s="71">
        <f t="shared" si="14"/>
        <v>4.99602851654459</v>
      </c>
      <c r="V301" s="69" t="s">
        <v>1476</v>
      </c>
      <c r="W301" s="71">
        <f t="shared" si="16"/>
        <v>0</v>
      </c>
      <c r="X301" s="69">
        <f t="shared" si="15"/>
        <v>8912895</v>
      </c>
      <c r="Y301" s="69" t="s">
        <v>2083</v>
      </c>
      <c r="Z301" s="69" t="s">
        <v>1287</v>
      </c>
      <c r="AA301" s="69" t="s">
        <v>2082</v>
      </c>
      <c r="AB301" s="69"/>
      <c r="AC301" s="69"/>
      <c r="AD301" s="69"/>
      <c r="AE301" s="69"/>
      <c r="AF301" s="69"/>
      <c r="AG301" s="69"/>
      <c r="AH301" s="69" t="s">
        <v>1476</v>
      </c>
      <c r="AI301" s="69" t="s">
        <v>2082</v>
      </c>
      <c r="AJ301" s="69"/>
      <c r="AK301" s="81">
        <f>'charts data'!V310</f>
        <v>6.55695907328702</v>
      </c>
      <c r="AL301" s="81">
        <f>'charts data'!W310</f>
        <v>6.36023585367694</v>
      </c>
      <c r="AM301" s="81">
        <f>'charts data'!X310</f>
        <v>7.36973815433138</v>
      </c>
      <c r="AN301" s="81">
        <f>'charts data'!Y310</f>
        <v>5.399468353898</v>
      </c>
      <c r="AO301" s="81">
        <f>'charts data'!Z310</f>
        <v>4.99602851654459</v>
      </c>
      <c r="AP301" s="71">
        <f>'charts data'!AA310</f>
        <v>-6.40627475483478</v>
      </c>
    </row>
    <row r="302" spans="1:42">
      <c r="A302" s="56"/>
      <c r="B302" s="56"/>
      <c r="C302" s="56"/>
      <c r="D302" s="56"/>
      <c r="E302" s="56"/>
      <c r="F302" s="56"/>
      <c r="G302" s="56"/>
      <c r="H302" s="56"/>
      <c r="I302" s="56"/>
      <c r="J302" s="56"/>
      <c r="K302" s="56"/>
      <c r="L302" s="56"/>
      <c r="M302" s="56"/>
      <c r="N302" s="56"/>
      <c r="O302" s="56"/>
      <c r="P302" s="56"/>
      <c r="Q302" s="56"/>
      <c r="R302" s="69"/>
      <c r="S302" s="69"/>
      <c r="T302" s="69"/>
      <c r="U302" s="71">
        <f t="shared" si="14"/>
        <v>7.65883225237027</v>
      </c>
      <c r="V302" s="69" t="s">
        <v>618</v>
      </c>
      <c r="W302" s="71">
        <f t="shared" si="16"/>
        <v>5</v>
      </c>
      <c r="X302" s="69">
        <f t="shared" si="15"/>
        <v>123456</v>
      </c>
      <c r="Y302" s="69" t="s">
        <v>2090</v>
      </c>
      <c r="Z302" s="69" t="s">
        <v>1287</v>
      </c>
      <c r="AA302" s="69" t="s">
        <v>2090</v>
      </c>
      <c r="AB302" s="69"/>
      <c r="AC302" s="69"/>
      <c r="AD302" s="69"/>
      <c r="AE302" s="69"/>
      <c r="AF302" s="69"/>
      <c r="AG302" s="69"/>
      <c r="AH302" s="69" t="s">
        <v>618</v>
      </c>
      <c r="AI302" s="69" t="s">
        <v>2090</v>
      </c>
      <c r="AJ302" s="69"/>
      <c r="AK302" s="81">
        <f>'charts data'!V311</f>
        <v>8.86012826726985</v>
      </c>
      <c r="AL302" s="81">
        <f>'charts data'!W311</f>
        <v>8.76629149141036</v>
      </c>
      <c r="AM302" s="81">
        <f>'charts data'!X311</f>
        <v>9.07097018549567</v>
      </c>
      <c r="AN302" s="81">
        <f>'charts data'!Y311</f>
        <v>7.37714226228537</v>
      </c>
      <c r="AO302" s="81">
        <f>'charts data'!Z311</f>
        <v>7.65883225237027</v>
      </c>
      <c r="AP302" s="71">
        <f>'charts data'!AA311</f>
        <v>-4.93028488685334</v>
      </c>
    </row>
    <row r="303" spans="1:42">
      <c r="A303" s="56"/>
      <c r="B303" s="56"/>
      <c r="C303" s="56"/>
      <c r="D303" s="56"/>
      <c r="E303" s="56"/>
      <c r="F303" s="56"/>
      <c r="G303" s="56"/>
      <c r="H303" s="56"/>
      <c r="I303" s="56"/>
      <c r="J303" s="56"/>
      <c r="K303" s="56"/>
      <c r="L303" s="56"/>
      <c r="M303" s="56"/>
      <c r="N303" s="56"/>
      <c r="O303" s="56"/>
      <c r="P303" s="56"/>
      <c r="Q303" s="56"/>
      <c r="R303" s="69"/>
      <c r="S303" s="69"/>
      <c r="T303" s="69"/>
      <c r="U303" s="71">
        <f t="shared" si="14"/>
        <v>4.03012711190803</v>
      </c>
      <c r="V303" s="69" t="s">
        <v>151</v>
      </c>
      <c r="W303" s="71">
        <f t="shared" si="16"/>
        <v>0</v>
      </c>
      <c r="X303" s="69">
        <f t="shared" si="15"/>
        <v>8912895</v>
      </c>
      <c r="Y303" s="69" t="s">
        <v>2091</v>
      </c>
      <c r="Z303" s="69" t="s">
        <v>1288</v>
      </c>
      <c r="AA303" s="69" t="s">
        <v>2091</v>
      </c>
      <c r="AB303" s="69"/>
      <c r="AC303" s="69"/>
      <c r="AD303" s="69"/>
      <c r="AE303" s="69"/>
      <c r="AF303" s="69"/>
      <c r="AG303" s="69"/>
      <c r="AH303" s="69" t="s">
        <v>151</v>
      </c>
      <c r="AI303" s="69" t="s">
        <v>2091</v>
      </c>
      <c r="AJ303" s="69"/>
      <c r="AK303" s="81">
        <f>'charts data'!V312</f>
        <v>4.00061662019343</v>
      </c>
      <c r="AL303" s="81">
        <f>'charts data'!W312</f>
        <v>3.54394694785277</v>
      </c>
      <c r="AM303" s="81">
        <f>'charts data'!X312</f>
        <v>4.587644654481</v>
      </c>
      <c r="AN303" s="81">
        <f>'charts data'!Y312</f>
        <v>3.98029496781679</v>
      </c>
      <c r="AO303" s="81">
        <f>'charts data'!Z312</f>
        <v>4.03012711190803</v>
      </c>
      <c r="AP303" s="71">
        <f>'charts data'!AA312</f>
        <v>0.121115136901765</v>
      </c>
    </row>
    <row r="304" spans="1:42">
      <c r="A304" s="56"/>
      <c r="B304" s="56"/>
      <c r="C304" s="56"/>
      <c r="D304" s="56"/>
      <c r="E304" s="56"/>
      <c r="F304" s="56"/>
      <c r="G304" s="56"/>
      <c r="H304" s="56"/>
      <c r="I304" s="56"/>
      <c r="J304" s="56"/>
      <c r="K304" s="56"/>
      <c r="L304" s="56"/>
      <c r="M304" s="56"/>
      <c r="N304" s="56"/>
      <c r="O304" s="56"/>
      <c r="P304" s="56"/>
      <c r="Q304" s="56"/>
      <c r="R304" s="69"/>
      <c r="S304" s="69"/>
      <c r="T304" s="69"/>
      <c r="U304" s="71">
        <f t="shared" si="14"/>
        <v>-1.32354700987411</v>
      </c>
      <c r="V304" s="69" t="s">
        <v>621</v>
      </c>
      <c r="W304" s="71">
        <f t="shared" si="16"/>
        <v>-5</v>
      </c>
      <c r="X304" s="69">
        <f t="shared" si="15"/>
        <v>52479</v>
      </c>
      <c r="Y304" s="69" t="s">
        <v>2092</v>
      </c>
      <c r="Z304" s="69" t="s">
        <v>1288</v>
      </c>
      <c r="AA304" s="69" t="s">
        <v>2092</v>
      </c>
      <c r="AB304" s="69"/>
      <c r="AC304" s="69"/>
      <c r="AD304" s="69"/>
      <c r="AE304" s="69"/>
      <c r="AF304" s="69"/>
      <c r="AG304" s="69"/>
      <c r="AH304" s="69" t="s">
        <v>621</v>
      </c>
      <c r="AI304" s="69" t="s">
        <v>2092</v>
      </c>
      <c r="AJ304" s="69"/>
      <c r="AK304" s="81">
        <f>'charts data'!V313</f>
        <v>-0.243265735201418</v>
      </c>
      <c r="AL304" s="81">
        <f>'charts data'!W313</f>
        <v>0.613178844857651</v>
      </c>
      <c r="AM304" s="81">
        <f>'charts data'!X313</f>
        <v>0.582624905564348</v>
      </c>
      <c r="AN304" s="81">
        <f>'charts data'!Y313</f>
        <v>-0.977813796199328</v>
      </c>
      <c r="AO304" s="81">
        <f>'charts data'!Z313</f>
        <v>-1.32354700987411</v>
      </c>
      <c r="AP304" s="71">
        <f>'charts data'!AA313</f>
        <v>-4.43362366644881</v>
      </c>
    </row>
    <row r="305" spans="1:42">
      <c r="A305" s="56"/>
      <c r="B305" s="56"/>
      <c r="C305" s="56"/>
      <c r="D305" s="56"/>
      <c r="E305" s="56"/>
      <c r="F305" s="56"/>
      <c r="G305" s="56"/>
      <c r="H305" s="56"/>
      <c r="I305" s="56"/>
      <c r="J305" s="56"/>
      <c r="K305" s="56"/>
      <c r="L305" s="56"/>
      <c r="M305" s="56"/>
      <c r="N305" s="56"/>
      <c r="O305" s="56"/>
      <c r="P305" s="56"/>
      <c r="Q305" s="56"/>
      <c r="R305" s="69"/>
      <c r="S305" s="69"/>
      <c r="T305" s="69"/>
      <c r="U305" s="71">
        <f t="shared" si="14"/>
        <v>6.28450144253844</v>
      </c>
      <c r="V305" s="69" t="s">
        <v>623</v>
      </c>
      <c r="W305" s="71">
        <f t="shared" si="16"/>
        <v>5</v>
      </c>
      <c r="X305" s="69">
        <f t="shared" si="15"/>
        <v>123456</v>
      </c>
      <c r="Y305" s="69" t="s">
        <v>2093</v>
      </c>
      <c r="Z305" s="69" t="s">
        <v>1288</v>
      </c>
      <c r="AA305" s="69" t="s">
        <v>2093</v>
      </c>
      <c r="AB305" s="69"/>
      <c r="AC305" s="69"/>
      <c r="AD305" s="69"/>
      <c r="AE305" s="69"/>
      <c r="AF305" s="69"/>
      <c r="AG305" s="69"/>
      <c r="AH305" s="69" t="s">
        <v>623</v>
      </c>
      <c r="AI305" s="69" t="s">
        <v>2093</v>
      </c>
      <c r="AJ305" s="69"/>
      <c r="AK305" s="81">
        <f>'charts data'!V314</f>
        <v>5.31810958513929</v>
      </c>
      <c r="AL305" s="81">
        <f>'charts data'!W314</f>
        <v>7.54763485941242</v>
      </c>
      <c r="AM305" s="81">
        <f>'charts data'!X314</f>
        <v>7.04947752454325</v>
      </c>
      <c r="AN305" s="81">
        <f>'charts data'!Y314</f>
        <v>5.98704257182842</v>
      </c>
      <c r="AO305" s="81">
        <f>'charts data'!Z314</f>
        <v>6.28450144253844</v>
      </c>
      <c r="AP305" s="71">
        <f>'charts data'!AA314</f>
        <v>3.96620575629848</v>
      </c>
    </row>
    <row r="306" spans="1:42">
      <c r="A306" s="56"/>
      <c r="B306" s="56"/>
      <c r="C306" s="56"/>
      <c r="D306" s="56"/>
      <c r="E306" s="56"/>
      <c r="F306" s="56"/>
      <c r="G306" s="56"/>
      <c r="H306" s="56"/>
      <c r="I306" s="56"/>
      <c r="J306" s="56"/>
      <c r="K306" s="56"/>
      <c r="L306" s="56"/>
      <c r="M306" s="56"/>
      <c r="N306" s="56"/>
      <c r="O306" s="56"/>
      <c r="P306" s="56"/>
      <c r="Q306" s="56"/>
      <c r="R306" s="69"/>
      <c r="S306" s="69"/>
      <c r="T306" s="69"/>
      <c r="U306" s="71">
        <f t="shared" si="14"/>
        <v>8.29271215476406</v>
      </c>
      <c r="V306" s="69" t="s">
        <v>625</v>
      </c>
      <c r="W306" s="71">
        <f t="shared" si="16"/>
        <v>5</v>
      </c>
      <c r="X306" s="69">
        <f t="shared" si="15"/>
        <v>123456</v>
      </c>
      <c r="Y306" s="69" t="s">
        <v>2094</v>
      </c>
      <c r="Z306" s="69" t="s">
        <v>1288</v>
      </c>
      <c r="AA306" s="69" t="s">
        <v>2094</v>
      </c>
      <c r="AB306" s="69"/>
      <c r="AC306" s="69"/>
      <c r="AD306" s="69"/>
      <c r="AE306" s="69"/>
      <c r="AF306" s="69"/>
      <c r="AG306" s="69"/>
      <c r="AH306" s="69" t="s">
        <v>625</v>
      </c>
      <c r="AI306" s="69" t="s">
        <v>2094</v>
      </c>
      <c r="AJ306" s="69"/>
      <c r="AK306" s="81">
        <f>'charts data'!V315</f>
        <v>9.54727561708864</v>
      </c>
      <c r="AL306" s="81">
        <f>'charts data'!W315</f>
        <v>9.20331968286143</v>
      </c>
      <c r="AM306" s="81">
        <f>'charts data'!X315</f>
        <v>9.28641619353498</v>
      </c>
      <c r="AN306" s="81">
        <f>'charts data'!Y315</f>
        <v>8.4489748365813</v>
      </c>
      <c r="AO306" s="81">
        <f>'charts data'!Z315</f>
        <v>8.29271215476406</v>
      </c>
      <c r="AP306" s="71">
        <f>'charts data'!AA315</f>
        <v>-5.14890185364877</v>
      </c>
    </row>
    <row r="307" spans="1:42">
      <c r="A307" s="56"/>
      <c r="B307" s="56"/>
      <c r="C307" s="56"/>
      <c r="D307" s="56"/>
      <c r="E307" s="56"/>
      <c r="F307" s="56"/>
      <c r="G307" s="56"/>
      <c r="H307" s="56"/>
      <c r="I307" s="56"/>
      <c r="J307" s="56"/>
      <c r="K307" s="56"/>
      <c r="L307" s="56"/>
      <c r="M307" s="56"/>
      <c r="N307" s="56"/>
      <c r="O307" s="56"/>
      <c r="P307" s="56"/>
      <c r="Q307" s="56"/>
      <c r="R307" s="69"/>
      <c r="S307" s="69"/>
      <c r="T307" s="69"/>
      <c r="U307" s="71">
        <f t="shared" si="14"/>
        <v>5.40578973934482</v>
      </c>
      <c r="V307" s="69" t="s">
        <v>627</v>
      </c>
      <c r="W307" s="71">
        <f t="shared" si="16"/>
        <v>5</v>
      </c>
      <c r="X307" s="69">
        <f t="shared" si="15"/>
        <v>123456</v>
      </c>
      <c r="Y307" s="69" t="s">
        <v>2095</v>
      </c>
      <c r="Z307" s="69" t="s">
        <v>1288</v>
      </c>
      <c r="AA307" s="69" t="s">
        <v>2095</v>
      </c>
      <c r="AB307" s="69"/>
      <c r="AC307" s="69"/>
      <c r="AD307" s="69"/>
      <c r="AE307" s="69"/>
      <c r="AF307" s="69"/>
      <c r="AG307" s="69"/>
      <c r="AH307" s="69" t="s">
        <v>627</v>
      </c>
      <c r="AI307" s="69" t="s">
        <v>2095</v>
      </c>
      <c r="AJ307" s="69"/>
      <c r="AK307" s="81">
        <f>'charts data'!V316</f>
        <v>6.02689555569031</v>
      </c>
      <c r="AL307" s="81">
        <f>'charts data'!W316</f>
        <v>6.3494974825568</v>
      </c>
      <c r="AM307" s="81">
        <f>'charts data'!X316</f>
        <v>6.7645759696582</v>
      </c>
      <c r="AN307" s="81">
        <f>'charts data'!Y316</f>
        <v>5.83016574510592</v>
      </c>
      <c r="AO307" s="81">
        <f>'charts data'!Z316</f>
        <v>5.40578973934482</v>
      </c>
      <c r="AP307" s="71">
        <f>'charts data'!AA316</f>
        <v>-2.54910411878862</v>
      </c>
    </row>
    <row r="308" spans="1:42">
      <c r="A308" s="56"/>
      <c r="B308" s="56"/>
      <c r="C308" s="56"/>
      <c r="D308" s="56"/>
      <c r="E308" s="56"/>
      <c r="F308" s="56"/>
      <c r="G308" s="56"/>
      <c r="H308" s="56"/>
      <c r="I308" s="56"/>
      <c r="J308" s="56"/>
      <c r="K308" s="56"/>
      <c r="L308" s="56"/>
      <c r="M308" s="56"/>
      <c r="N308" s="56"/>
      <c r="O308" s="56"/>
      <c r="P308" s="56"/>
      <c r="Q308" s="56"/>
      <c r="R308" s="69"/>
      <c r="S308" s="69"/>
      <c r="T308" s="69"/>
      <c r="U308" s="71">
        <f t="shared" si="14"/>
        <v>11.0529449163591</v>
      </c>
      <c r="V308" s="69" t="s">
        <v>1478</v>
      </c>
      <c r="W308" s="71">
        <f t="shared" si="16"/>
        <v>10</v>
      </c>
      <c r="X308" s="69">
        <f t="shared" si="15"/>
        <v>1279309</v>
      </c>
      <c r="Y308" s="69" t="s">
        <v>2096</v>
      </c>
      <c r="Z308" s="69" t="s">
        <v>1288</v>
      </c>
      <c r="AA308" s="69" t="s">
        <v>2096</v>
      </c>
      <c r="AB308" s="69"/>
      <c r="AC308" s="69"/>
      <c r="AD308" s="69"/>
      <c r="AE308" s="69"/>
      <c r="AF308" s="69"/>
      <c r="AG308" s="69"/>
      <c r="AH308" s="69" t="s">
        <v>1478</v>
      </c>
      <c r="AI308" s="69" t="s">
        <v>2096</v>
      </c>
      <c r="AJ308" s="69"/>
      <c r="AK308" s="81">
        <f>'charts data'!V317</f>
        <v>11.540462258143</v>
      </c>
      <c r="AL308" s="81">
        <f>'charts data'!W317</f>
        <v>12.1147266689059</v>
      </c>
      <c r="AM308" s="81">
        <f>'charts data'!X317</f>
        <v>11.6027972542686</v>
      </c>
      <c r="AN308" s="81">
        <f>'charts data'!Y317</f>
        <v>11.2345872366458</v>
      </c>
      <c r="AO308" s="81">
        <f>'charts data'!Z317</f>
        <v>11.0529449163591</v>
      </c>
      <c r="AP308" s="71">
        <f>'charts data'!AA317</f>
        <v>-2.00083855474771</v>
      </c>
    </row>
    <row r="309" spans="1:42">
      <c r="A309" s="56"/>
      <c r="B309" s="56"/>
      <c r="C309" s="56"/>
      <c r="D309" s="56"/>
      <c r="E309" s="56"/>
      <c r="F309" s="56"/>
      <c r="G309" s="56"/>
      <c r="H309" s="56"/>
      <c r="I309" s="56"/>
      <c r="J309" s="56"/>
      <c r="K309" s="56"/>
      <c r="L309" s="56"/>
      <c r="M309" s="56"/>
      <c r="N309" s="56"/>
      <c r="O309" s="56"/>
      <c r="P309" s="56"/>
      <c r="Q309" s="56"/>
      <c r="R309" s="69"/>
      <c r="S309" s="69"/>
      <c r="T309" s="69"/>
      <c r="U309" s="71">
        <f t="shared" si="14"/>
        <v>4.56821127226782</v>
      </c>
      <c r="V309" s="69" t="s">
        <v>631</v>
      </c>
      <c r="W309" s="71">
        <f t="shared" si="16"/>
        <v>0</v>
      </c>
      <c r="X309" s="69">
        <f t="shared" si="15"/>
        <v>8912895</v>
      </c>
      <c r="Y309" s="69" t="s">
        <v>2097</v>
      </c>
      <c r="Z309" s="69" t="s">
        <v>1288</v>
      </c>
      <c r="AA309" s="69" t="s">
        <v>2097</v>
      </c>
      <c r="AB309" s="69"/>
      <c r="AC309" s="69"/>
      <c r="AD309" s="69"/>
      <c r="AE309" s="69"/>
      <c r="AF309" s="69"/>
      <c r="AG309" s="69"/>
      <c r="AH309" s="69" t="s">
        <v>631</v>
      </c>
      <c r="AI309" s="69" t="s">
        <v>2097</v>
      </c>
      <c r="AJ309" s="69"/>
      <c r="AK309" s="81">
        <f>'charts data'!V318</f>
        <v>6.36138508124372</v>
      </c>
      <c r="AL309" s="81">
        <f>'charts data'!W318</f>
        <v>6.39620143455687</v>
      </c>
      <c r="AM309" s="81">
        <f>'charts data'!X318</f>
        <v>6.27133940015812</v>
      </c>
      <c r="AN309" s="81">
        <f>'charts data'!Y318</f>
        <v>4.74629282052412</v>
      </c>
      <c r="AO309" s="81">
        <f>'charts data'!Z318</f>
        <v>4.56821127226782</v>
      </c>
      <c r="AP309" s="71">
        <f>'charts data'!AA318</f>
        <v>-7.35943316238686</v>
      </c>
    </row>
    <row r="310" spans="1:42">
      <c r="A310" s="56"/>
      <c r="B310" s="56"/>
      <c r="C310" s="56"/>
      <c r="D310" s="56"/>
      <c r="E310" s="56"/>
      <c r="F310" s="56"/>
      <c r="G310" s="56"/>
      <c r="H310" s="56"/>
      <c r="I310" s="56"/>
      <c r="J310" s="56"/>
      <c r="K310" s="56"/>
      <c r="L310" s="56"/>
      <c r="M310" s="56"/>
      <c r="N310" s="56"/>
      <c r="O310" s="56"/>
      <c r="P310" s="56"/>
      <c r="Q310" s="56"/>
      <c r="R310" s="69"/>
      <c r="S310" s="69"/>
      <c r="T310" s="69"/>
      <c r="U310" s="71">
        <f t="shared" si="14"/>
        <v>3.71057840024137</v>
      </c>
      <c r="V310" s="69" t="s">
        <v>1479</v>
      </c>
      <c r="W310" s="71">
        <f t="shared" si="16"/>
        <v>0</v>
      </c>
      <c r="X310" s="69">
        <f t="shared" si="15"/>
        <v>8912895</v>
      </c>
      <c r="Y310" s="69" t="s">
        <v>2098</v>
      </c>
      <c r="Z310" s="69" t="s">
        <v>1288</v>
      </c>
      <c r="AA310" s="69" t="s">
        <v>2098</v>
      </c>
      <c r="AB310" s="69"/>
      <c r="AC310" s="69"/>
      <c r="AD310" s="69"/>
      <c r="AE310" s="69"/>
      <c r="AF310" s="69"/>
      <c r="AG310" s="69"/>
      <c r="AH310" s="69" t="s">
        <v>1479</v>
      </c>
      <c r="AI310" s="69" t="s">
        <v>2098</v>
      </c>
      <c r="AJ310" s="69"/>
      <c r="AK310" s="81">
        <f>'charts data'!V319</f>
        <v>5.60651959826192</v>
      </c>
      <c r="AL310" s="81">
        <f>'charts data'!W319</f>
        <v>5.69124776506228</v>
      </c>
      <c r="AM310" s="81">
        <f>'charts data'!X319</f>
        <v>5.60933585808368</v>
      </c>
      <c r="AN310" s="81">
        <f>'charts data'!Y319</f>
        <v>4.88221558558223</v>
      </c>
      <c r="AO310" s="81">
        <f>'charts data'!Z319</f>
        <v>3.71057840024137</v>
      </c>
      <c r="AP310" s="71">
        <f>'charts data'!AA319</f>
        <v>-7.78120473141228</v>
      </c>
    </row>
    <row r="311" spans="1:42">
      <c r="A311" s="56"/>
      <c r="B311" s="56"/>
      <c r="C311" s="56"/>
      <c r="D311" s="56"/>
      <c r="E311" s="56"/>
      <c r="F311" s="56"/>
      <c r="G311" s="56"/>
      <c r="H311" s="56"/>
      <c r="I311" s="56"/>
      <c r="J311" s="56"/>
      <c r="K311" s="56"/>
      <c r="L311" s="56"/>
      <c r="M311" s="56"/>
      <c r="N311" s="56"/>
      <c r="O311" s="56"/>
      <c r="P311" s="56"/>
      <c r="Q311" s="56"/>
      <c r="R311" s="69"/>
      <c r="S311" s="69"/>
      <c r="T311" s="69"/>
      <c r="U311" s="71">
        <f t="shared" si="14"/>
        <v>3.72777543365562</v>
      </c>
      <c r="V311" s="69" t="s">
        <v>1480</v>
      </c>
      <c r="W311" s="71">
        <f t="shared" si="16"/>
        <v>0</v>
      </c>
      <c r="X311" s="69">
        <f t="shared" si="15"/>
        <v>8912895</v>
      </c>
      <c r="Y311" s="69" t="s">
        <v>2099</v>
      </c>
      <c r="Z311" s="69" t="s">
        <v>1288</v>
      </c>
      <c r="AA311" s="69" t="s">
        <v>2100</v>
      </c>
      <c r="AB311" s="69"/>
      <c r="AC311" s="69"/>
      <c r="AD311" s="69"/>
      <c r="AE311" s="69"/>
      <c r="AF311" s="69"/>
      <c r="AG311" s="69"/>
      <c r="AH311" s="69" t="s">
        <v>1480</v>
      </c>
      <c r="AI311" s="69" t="s">
        <v>2100</v>
      </c>
      <c r="AJ311" s="69"/>
      <c r="AK311" s="81">
        <f>'charts data'!V320</f>
        <v>5.12032533988741</v>
      </c>
      <c r="AL311" s="81">
        <f>'charts data'!W320</f>
        <v>5.37899780828175</v>
      </c>
      <c r="AM311" s="81">
        <f>'charts data'!X320</f>
        <v>5.47074990494052</v>
      </c>
      <c r="AN311" s="81">
        <f>'charts data'!Y320</f>
        <v>3.9854868335925</v>
      </c>
      <c r="AO311" s="81">
        <f>'charts data'!Z320</f>
        <v>3.72777543365562</v>
      </c>
      <c r="AP311" s="71">
        <f>'charts data'!AA320</f>
        <v>-5.71521729176595</v>
      </c>
    </row>
    <row r="312" spans="1:42">
      <c r="A312" s="56"/>
      <c r="B312" s="56"/>
      <c r="C312" s="56"/>
      <c r="D312" s="56"/>
      <c r="E312" s="56"/>
      <c r="F312" s="56"/>
      <c r="G312" s="56"/>
      <c r="H312" s="56"/>
      <c r="I312" s="56"/>
      <c r="J312" s="56"/>
      <c r="K312" s="56"/>
      <c r="L312" s="56"/>
      <c r="M312" s="56"/>
      <c r="N312" s="56"/>
      <c r="O312" s="56"/>
      <c r="P312" s="56"/>
      <c r="Q312" s="56"/>
      <c r="R312" s="69"/>
      <c r="S312" s="69"/>
      <c r="T312" s="69"/>
      <c r="U312" s="71">
        <f t="shared" si="14"/>
        <v>11.0630351759282</v>
      </c>
      <c r="V312" s="69" t="s">
        <v>637</v>
      </c>
      <c r="W312" s="71">
        <f t="shared" si="16"/>
        <v>10</v>
      </c>
      <c r="X312" s="69">
        <f t="shared" si="15"/>
        <v>1279309</v>
      </c>
      <c r="Y312" s="69" t="s">
        <v>2101</v>
      </c>
      <c r="Z312" s="69" t="s">
        <v>1288</v>
      </c>
      <c r="AA312" s="69" t="s">
        <v>2101</v>
      </c>
      <c r="AB312" s="69"/>
      <c r="AC312" s="69"/>
      <c r="AD312" s="69"/>
      <c r="AE312" s="69"/>
      <c r="AF312" s="69"/>
      <c r="AG312" s="69"/>
      <c r="AH312" s="69" t="s">
        <v>637</v>
      </c>
      <c r="AI312" s="69" t="s">
        <v>2101</v>
      </c>
      <c r="AJ312" s="69"/>
      <c r="AK312" s="81">
        <f>'charts data'!V321</f>
        <v>11.8194211249313</v>
      </c>
      <c r="AL312" s="81">
        <f>'charts data'!W321</f>
        <v>11.881433199344</v>
      </c>
      <c r="AM312" s="81">
        <f>'charts data'!X321</f>
        <v>12.0868552264578</v>
      </c>
      <c r="AN312" s="81">
        <f>'charts data'!Y321</f>
        <v>11.339777285854</v>
      </c>
      <c r="AO312" s="81">
        <f>'charts data'!Z321</f>
        <v>11.0630351759282</v>
      </c>
      <c r="AP312" s="71">
        <f>'charts data'!AA321</f>
        <v>-3.10431248147448</v>
      </c>
    </row>
    <row r="313" spans="1:42">
      <c r="A313" s="56"/>
      <c r="B313" s="56"/>
      <c r="C313" s="56"/>
      <c r="D313" s="56"/>
      <c r="E313" s="56"/>
      <c r="F313" s="56"/>
      <c r="G313" s="56"/>
      <c r="H313" s="56"/>
      <c r="I313" s="56"/>
      <c r="J313" s="56"/>
      <c r="K313" s="56"/>
      <c r="L313" s="56"/>
      <c r="M313" s="56"/>
      <c r="N313" s="56"/>
      <c r="O313" s="56"/>
      <c r="P313" s="56"/>
      <c r="Q313" s="56"/>
      <c r="R313" s="69"/>
      <c r="S313" s="69"/>
      <c r="T313" s="69"/>
      <c r="U313" s="71">
        <f t="shared" si="14"/>
        <v>7.29306929573397</v>
      </c>
      <c r="V313" s="69" t="s">
        <v>639</v>
      </c>
      <c r="W313" s="71">
        <f t="shared" si="16"/>
        <v>5</v>
      </c>
      <c r="X313" s="69">
        <f t="shared" si="15"/>
        <v>123456</v>
      </c>
      <c r="Y313" s="69" t="s">
        <v>2102</v>
      </c>
      <c r="Z313" s="69" t="s">
        <v>1288</v>
      </c>
      <c r="AA313" s="69" t="s">
        <v>2102</v>
      </c>
      <c r="AB313" s="69"/>
      <c r="AC313" s="69"/>
      <c r="AD313" s="69"/>
      <c r="AE313" s="69"/>
      <c r="AF313" s="69"/>
      <c r="AG313" s="69"/>
      <c r="AH313" s="69" t="s">
        <v>639</v>
      </c>
      <c r="AI313" s="69" t="s">
        <v>2102</v>
      </c>
      <c r="AJ313" s="69"/>
      <c r="AK313" s="81">
        <f>'charts data'!V322</f>
        <v>7.94732971799312</v>
      </c>
      <c r="AL313" s="81">
        <f>'charts data'!W322</f>
        <v>8.50327785453797</v>
      </c>
      <c r="AM313" s="81">
        <f>'charts data'!X322</f>
        <v>8.36412806907007</v>
      </c>
      <c r="AN313" s="81">
        <f>'charts data'!Y322</f>
        <v>6.71840723245409</v>
      </c>
      <c r="AO313" s="81">
        <f>'charts data'!Z322</f>
        <v>7.29306929573397</v>
      </c>
      <c r="AP313" s="71">
        <f>'charts data'!AA322</f>
        <v>-2.68517520404845</v>
      </c>
    </row>
    <row r="314" spans="1:42">
      <c r="A314" s="56"/>
      <c r="B314" s="56"/>
      <c r="C314" s="56"/>
      <c r="D314" s="56"/>
      <c r="E314" s="56"/>
      <c r="F314" s="56"/>
      <c r="G314" s="56"/>
      <c r="H314" s="56"/>
      <c r="I314" s="56"/>
      <c r="J314" s="56"/>
      <c r="K314" s="56"/>
      <c r="L314" s="56"/>
      <c r="M314" s="56"/>
      <c r="N314" s="56"/>
      <c r="O314" s="56"/>
      <c r="P314" s="56"/>
      <c r="Q314" s="56"/>
      <c r="R314" s="69"/>
      <c r="S314" s="69"/>
      <c r="T314" s="69"/>
      <c r="U314" s="71">
        <f t="shared" si="14"/>
        <v>10.4658001244948</v>
      </c>
      <c r="V314" s="69" t="s">
        <v>641</v>
      </c>
      <c r="W314" s="71">
        <f t="shared" si="16"/>
        <v>10</v>
      </c>
      <c r="X314" s="69">
        <f t="shared" si="15"/>
        <v>1279309</v>
      </c>
      <c r="Y314" s="69" t="s">
        <v>2103</v>
      </c>
      <c r="Z314" s="69" t="s">
        <v>1288</v>
      </c>
      <c r="AA314" s="69" t="s">
        <v>2103</v>
      </c>
      <c r="AB314" s="69"/>
      <c r="AC314" s="69"/>
      <c r="AD314" s="69"/>
      <c r="AE314" s="69"/>
      <c r="AF314" s="69"/>
      <c r="AG314" s="69"/>
      <c r="AH314" s="69" t="s">
        <v>641</v>
      </c>
      <c r="AI314" s="69" t="s">
        <v>2103</v>
      </c>
      <c r="AJ314" s="69"/>
      <c r="AK314" s="81">
        <f>'charts data'!V323</f>
        <v>10.7346550708941</v>
      </c>
      <c r="AL314" s="81">
        <f>'charts data'!W323</f>
        <v>11.69318927948</v>
      </c>
      <c r="AM314" s="81">
        <f>'charts data'!X323</f>
        <v>11.4190518419822</v>
      </c>
      <c r="AN314" s="81">
        <f>'charts data'!Y323</f>
        <v>11.48610076855</v>
      </c>
      <c r="AO314" s="81">
        <f>'charts data'!Z323</f>
        <v>10.4658001244948</v>
      </c>
      <c r="AP314" s="71">
        <f>'charts data'!AA323</f>
        <v>-1.10341786083338</v>
      </c>
    </row>
    <row r="315" spans="1:42">
      <c r="A315" s="56"/>
      <c r="B315" s="56"/>
      <c r="C315" s="56"/>
      <c r="D315" s="56"/>
      <c r="E315" s="56"/>
      <c r="F315" s="56"/>
      <c r="G315" s="56"/>
      <c r="H315" s="56"/>
      <c r="I315" s="56"/>
      <c r="J315" s="56"/>
      <c r="K315" s="56"/>
      <c r="L315" s="56"/>
      <c r="M315" s="56"/>
      <c r="N315" s="56"/>
      <c r="O315" s="56"/>
      <c r="P315" s="56"/>
      <c r="Q315" s="56"/>
      <c r="R315" s="69"/>
      <c r="S315" s="69"/>
      <c r="T315" s="69"/>
      <c r="U315" s="71">
        <f t="shared" si="14"/>
        <v>7.11523648077838</v>
      </c>
      <c r="V315" s="69" t="s">
        <v>1481</v>
      </c>
      <c r="W315" s="71">
        <f t="shared" si="16"/>
        <v>5</v>
      </c>
      <c r="X315" s="69">
        <f t="shared" si="15"/>
        <v>123456</v>
      </c>
      <c r="Y315" s="69" t="s">
        <v>2104</v>
      </c>
      <c r="Z315" s="69" t="s">
        <v>1288</v>
      </c>
      <c r="AA315" s="69" t="s">
        <v>2104</v>
      </c>
      <c r="AB315" s="69"/>
      <c r="AC315" s="69"/>
      <c r="AD315" s="69"/>
      <c r="AE315" s="69"/>
      <c r="AF315" s="69"/>
      <c r="AG315" s="69"/>
      <c r="AH315" s="69" t="s">
        <v>1481</v>
      </c>
      <c r="AI315" s="69" t="s">
        <v>2104</v>
      </c>
      <c r="AJ315" s="69"/>
      <c r="AK315" s="81">
        <f>'charts data'!V324</f>
        <v>8.2538228733598</v>
      </c>
      <c r="AL315" s="81">
        <f>'charts data'!W324</f>
        <v>8.21662087362321</v>
      </c>
      <c r="AM315" s="81">
        <f>'charts data'!X324</f>
        <v>8.13133959397267</v>
      </c>
      <c r="AN315" s="81">
        <f>'charts data'!Y324</f>
        <v>7.54357888124888</v>
      </c>
      <c r="AO315" s="81">
        <f>'charts data'!Z324</f>
        <v>7.11523648077838</v>
      </c>
      <c r="AP315" s="71">
        <f>'charts data'!AA324</f>
        <v>-4.67291592921023</v>
      </c>
    </row>
    <row r="316" spans="1:42">
      <c r="A316" s="56"/>
      <c r="B316" s="56"/>
      <c r="C316" s="56"/>
      <c r="D316" s="56"/>
      <c r="E316" s="56"/>
      <c r="F316" s="56"/>
      <c r="G316" s="56"/>
      <c r="H316" s="56"/>
      <c r="I316" s="56"/>
      <c r="J316" s="56"/>
      <c r="K316" s="56"/>
      <c r="L316" s="56"/>
      <c r="M316" s="56"/>
      <c r="N316" s="56"/>
      <c r="O316" s="56"/>
      <c r="P316" s="56"/>
      <c r="Q316" s="56"/>
      <c r="R316" s="69"/>
      <c r="S316" s="69"/>
      <c r="T316" s="69"/>
      <c r="U316" s="71">
        <f t="shared" si="14"/>
        <v>3.13637290072393</v>
      </c>
      <c r="V316" s="69" t="s">
        <v>645</v>
      </c>
      <c r="W316" s="71">
        <f t="shared" si="16"/>
        <v>0</v>
      </c>
      <c r="X316" s="69">
        <f t="shared" si="15"/>
        <v>8912895</v>
      </c>
      <c r="Y316" s="69" t="s">
        <v>2100</v>
      </c>
      <c r="Z316" s="69" t="s">
        <v>1288</v>
      </c>
      <c r="AA316" s="69" t="s">
        <v>2099</v>
      </c>
      <c r="AB316" s="69"/>
      <c r="AC316" s="69"/>
      <c r="AD316" s="69"/>
      <c r="AE316" s="69"/>
      <c r="AF316" s="69"/>
      <c r="AG316" s="69"/>
      <c r="AH316" s="69" t="s">
        <v>645</v>
      </c>
      <c r="AI316" s="69" t="s">
        <v>2099</v>
      </c>
      <c r="AJ316" s="69"/>
      <c r="AK316" s="81">
        <f>'charts data'!V325</f>
        <v>4.34435881565766</v>
      </c>
      <c r="AL316" s="81">
        <f>'charts data'!W325</f>
        <v>3.54004965673941</v>
      </c>
      <c r="AM316" s="81">
        <f>'charts data'!X325</f>
        <v>3.57834318507567</v>
      </c>
      <c r="AN316" s="81">
        <f>'charts data'!Y325</f>
        <v>3.09684334182105</v>
      </c>
      <c r="AO316" s="81">
        <f>'charts data'!Z325</f>
        <v>3.13637290072393</v>
      </c>
      <c r="AP316" s="71">
        <f>'charts data'!AA325</f>
        <v>-4.95774116126351</v>
      </c>
    </row>
    <row r="317" spans="1:42">
      <c r="A317" s="56"/>
      <c r="B317" s="56"/>
      <c r="C317" s="56"/>
      <c r="D317" s="56"/>
      <c r="E317" s="56"/>
      <c r="F317" s="56"/>
      <c r="G317" s="56"/>
      <c r="H317" s="56"/>
      <c r="I317" s="56"/>
      <c r="J317" s="56"/>
      <c r="K317" s="56"/>
      <c r="L317" s="56"/>
      <c r="M317" s="56"/>
      <c r="N317" s="56"/>
      <c r="O317" s="56"/>
      <c r="P317" s="56"/>
      <c r="Q317" s="56"/>
      <c r="R317" s="69"/>
      <c r="S317" s="69"/>
      <c r="T317" s="69"/>
      <c r="U317" s="71">
        <f t="shared" si="14"/>
        <v>6.48152314909933</v>
      </c>
      <c r="V317" s="69" t="s">
        <v>1482</v>
      </c>
      <c r="W317" s="71">
        <f t="shared" si="16"/>
        <v>5</v>
      </c>
      <c r="X317" s="69">
        <f t="shared" si="15"/>
        <v>123456</v>
      </c>
      <c r="Y317" s="69" t="s">
        <v>2105</v>
      </c>
      <c r="Z317" s="69" t="s">
        <v>1288</v>
      </c>
      <c r="AA317" s="69" t="s">
        <v>2105</v>
      </c>
      <c r="AB317" s="69"/>
      <c r="AC317" s="69"/>
      <c r="AD317" s="69"/>
      <c r="AE317" s="69"/>
      <c r="AF317" s="69"/>
      <c r="AG317" s="69"/>
      <c r="AH317" s="69" t="s">
        <v>1482</v>
      </c>
      <c r="AI317" s="69" t="s">
        <v>2105</v>
      </c>
      <c r="AJ317" s="69"/>
      <c r="AK317" s="81">
        <f>'charts data'!V326</f>
        <v>7.16570393508794</v>
      </c>
      <c r="AL317" s="81">
        <f>'charts data'!W326</f>
        <v>6.63335665329997</v>
      </c>
      <c r="AM317" s="81">
        <f>'charts data'!X326</f>
        <v>7.09116756540651</v>
      </c>
      <c r="AN317" s="81">
        <f>'charts data'!Y326</f>
        <v>6.36500663895736</v>
      </c>
      <c r="AO317" s="81">
        <f>'charts data'!Z326</f>
        <v>6.48152314909933</v>
      </c>
      <c r="AP317" s="71">
        <f>'charts data'!AA326</f>
        <v>-2.8079725123512</v>
      </c>
    </row>
    <row r="318" spans="1:42">
      <c r="A318" s="56"/>
      <c r="B318" s="56"/>
      <c r="C318" s="56"/>
      <c r="D318" s="56"/>
      <c r="E318" s="56"/>
      <c r="F318" s="56"/>
      <c r="G318" s="56"/>
      <c r="H318" s="56"/>
      <c r="I318" s="56"/>
      <c r="J318" s="56"/>
      <c r="K318" s="56"/>
      <c r="L318" s="56"/>
      <c r="M318" s="56"/>
      <c r="N318" s="56"/>
      <c r="O318" s="56"/>
      <c r="P318" s="56"/>
      <c r="Q318" s="56"/>
      <c r="R318" s="69"/>
      <c r="S318" s="69"/>
      <c r="T318" s="69"/>
      <c r="U318" s="71">
        <f t="shared" si="14"/>
        <v>-0.0837920739286457</v>
      </c>
      <c r="V318" s="69" t="s">
        <v>649</v>
      </c>
      <c r="W318" s="71">
        <f t="shared" si="16"/>
        <v>-5</v>
      </c>
      <c r="X318" s="69">
        <f t="shared" si="15"/>
        <v>52479</v>
      </c>
      <c r="Y318" s="69" t="s">
        <v>2106</v>
      </c>
      <c r="Z318" s="69" t="s">
        <v>1288</v>
      </c>
      <c r="AA318" s="69" t="s">
        <v>2106</v>
      </c>
      <c r="AB318" s="69"/>
      <c r="AC318" s="69"/>
      <c r="AD318" s="69"/>
      <c r="AE318" s="69"/>
      <c r="AF318" s="69"/>
      <c r="AG318" s="69"/>
      <c r="AH318" s="69" t="s">
        <v>649</v>
      </c>
      <c r="AI318" s="69" t="s">
        <v>2106</v>
      </c>
      <c r="AJ318" s="69"/>
      <c r="AK318" s="81">
        <f>'charts data'!V327</f>
        <v>-0.61000919810157</v>
      </c>
      <c r="AL318" s="81">
        <f>'charts data'!W327</f>
        <v>-0.613720177562322</v>
      </c>
      <c r="AM318" s="81">
        <f>'charts data'!X327</f>
        <v>-0.261884001265924</v>
      </c>
      <c r="AN318" s="81">
        <f>'charts data'!Y327</f>
        <v>-0.108083791553063</v>
      </c>
      <c r="AO318" s="81">
        <f>'charts data'!Z327</f>
        <v>-0.0837920739286457</v>
      </c>
      <c r="AP318" s="71">
        <f>'charts data'!AA327</f>
        <v>2.15966781071031</v>
      </c>
    </row>
    <row r="319" spans="1:42">
      <c r="A319" s="56"/>
      <c r="B319" s="56"/>
      <c r="C319" s="56"/>
      <c r="D319" s="56"/>
      <c r="E319" s="56"/>
      <c r="F319" s="56"/>
      <c r="G319" s="56"/>
      <c r="H319" s="56"/>
      <c r="I319" s="56"/>
      <c r="J319" s="56"/>
      <c r="K319" s="56"/>
      <c r="L319" s="56"/>
      <c r="M319" s="56"/>
      <c r="N319" s="56"/>
      <c r="O319" s="56"/>
      <c r="P319" s="56"/>
      <c r="Q319" s="56"/>
      <c r="R319" s="69"/>
      <c r="S319" s="69"/>
      <c r="T319" s="69"/>
      <c r="U319" s="71">
        <f t="shared" si="14"/>
        <v>8.29398069447118</v>
      </c>
      <c r="V319" s="69" t="s">
        <v>1483</v>
      </c>
      <c r="W319" s="71">
        <f t="shared" si="16"/>
        <v>5</v>
      </c>
      <c r="X319" s="69">
        <f t="shared" si="15"/>
        <v>123456</v>
      </c>
      <c r="Y319" s="69" t="s">
        <v>2107</v>
      </c>
      <c r="Z319" s="69" t="s">
        <v>1288</v>
      </c>
      <c r="AA319" s="69" t="s">
        <v>2107</v>
      </c>
      <c r="AB319" s="69"/>
      <c r="AC319" s="69"/>
      <c r="AD319" s="69"/>
      <c r="AE319" s="69"/>
      <c r="AF319" s="69"/>
      <c r="AG319" s="69"/>
      <c r="AH319" s="69" t="s">
        <v>1483</v>
      </c>
      <c r="AI319" s="69" t="s">
        <v>2107</v>
      </c>
      <c r="AJ319" s="69"/>
      <c r="AK319" s="81">
        <f>'charts data'!V328</f>
        <v>8.9478494815328</v>
      </c>
      <c r="AL319" s="81">
        <f>'charts data'!W328</f>
        <v>9.11402347518624</v>
      </c>
      <c r="AM319" s="81">
        <f>'charts data'!X328</f>
        <v>8.4334760729808</v>
      </c>
      <c r="AN319" s="81">
        <f>'charts data'!Y328</f>
        <v>8.53306580608569</v>
      </c>
      <c r="AO319" s="81">
        <f>'charts data'!Z328</f>
        <v>8.29398069447118</v>
      </c>
      <c r="AP319" s="71">
        <f>'charts data'!AA328</f>
        <v>-2.68356787906644</v>
      </c>
    </row>
    <row r="320" spans="1:42">
      <c r="A320" s="56"/>
      <c r="B320" s="56"/>
      <c r="C320" s="56"/>
      <c r="D320" s="56"/>
      <c r="E320" s="56"/>
      <c r="F320" s="56"/>
      <c r="G320" s="56"/>
      <c r="H320" s="56"/>
      <c r="I320" s="56"/>
      <c r="J320" s="56"/>
      <c r="K320" s="56"/>
      <c r="L320" s="56"/>
      <c r="M320" s="56"/>
      <c r="N320" s="56"/>
      <c r="O320" s="56"/>
      <c r="P320" s="56"/>
      <c r="Q320" s="56"/>
      <c r="R320" s="69"/>
      <c r="S320" s="69"/>
      <c r="T320" s="69"/>
      <c r="U320" s="71">
        <f t="shared" si="14"/>
        <v>2.80764483650237</v>
      </c>
      <c r="V320" s="69" t="s">
        <v>1484</v>
      </c>
      <c r="W320" s="71">
        <f t="shared" si="16"/>
        <v>0</v>
      </c>
      <c r="X320" s="69">
        <f t="shared" si="15"/>
        <v>8912895</v>
      </c>
      <c r="Y320" s="69" t="s">
        <v>2108</v>
      </c>
      <c r="Z320" s="69" t="s">
        <v>1288</v>
      </c>
      <c r="AA320" s="69" t="s">
        <v>2108</v>
      </c>
      <c r="AB320" s="69"/>
      <c r="AC320" s="69"/>
      <c r="AD320" s="69"/>
      <c r="AE320" s="69"/>
      <c r="AF320" s="69"/>
      <c r="AG320" s="69"/>
      <c r="AH320" s="69" t="s">
        <v>1484</v>
      </c>
      <c r="AI320" s="69" t="s">
        <v>2108</v>
      </c>
      <c r="AJ320" s="69"/>
      <c r="AK320" s="81">
        <f>'charts data'!V329</f>
        <v>4.41415405978419</v>
      </c>
      <c r="AL320" s="81">
        <f>'charts data'!W329</f>
        <v>4.16023547049413</v>
      </c>
      <c r="AM320" s="81">
        <f>'charts data'!X329</f>
        <v>5.08161486052526</v>
      </c>
      <c r="AN320" s="81">
        <f>'charts data'!Y329</f>
        <v>3.45701067233557</v>
      </c>
      <c r="AO320" s="81">
        <f>'charts data'!Z329</f>
        <v>2.80764483650237</v>
      </c>
      <c r="AP320" s="71">
        <f>'charts data'!AA329</f>
        <v>-6.59333590214144</v>
      </c>
    </row>
    <row r="321" spans="1:42">
      <c r="A321" s="56"/>
      <c r="B321" s="56"/>
      <c r="C321" s="56"/>
      <c r="D321" s="56"/>
      <c r="E321" s="56"/>
      <c r="F321" s="56"/>
      <c r="G321" s="56"/>
      <c r="H321" s="56"/>
      <c r="I321" s="56"/>
      <c r="J321" s="56"/>
      <c r="K321" s="56"/>
      <c r="L321" s="56"/>
      <c r="M321" s="56"/>
      <c r="N321" s="56"/>
      <c r="O321" s="56"/>
      <c r="P321" s="56"/>
      <c r="Q321" s="56"/>
      <c r="R321" s="69"/>
      <c r="S321" s="69"/>
      <c r="T321" s="69"/>
      <c r="U321" s="71">
        <f t="shared" si="14"/>
        <v>2.14973386803742</v>
      </c>
      <c r="V321" s="69" t="s">
        <v>1485</v>
      </c>
      <c r="W321" s="71">
        <f t="shared" si="16"/>
        <v>0</v>
      </c>
      <c r="X321" s="69">
        <f t="shared" si="15"/>
        <v>8912895</v>
      </c>
      <c r="Y321" s="69" t="s">
        <v>2109</v>
      </c>
      <c r="Z321" s="69" t="s">
        <v>1288</v>
      </c>
      <c r="AA321" s="69" t="s">
        <v>2109</v>
      </c>
      <c r="AB321" s="69"/>
      <c r="AC321" s="69"/>
      <c r="AD321" s="69"/>
      <c r="AE321" s="69"/>
      <c r="AF321" s="69"/>
      <c r="AG321" s="69"/>
      <c r="AH321" s="69" t="s">
        <v>1485</v>
      </c>
      <c r="AI321" s="69" t="s">
        <v>2109</v>
      </c>
      <c r="AJ321" s="69"/>
      <c r="AK321" s="81">
        <f>'charts data'!V330</f>
        <v>3.49756193222491</v>
      </c>
      <c r="AL321" s="81">
        <f>'charts data'!W330</f>
        <v>2.87305171740159</v>
      </c>
      <c r="AM321" s="81">
        <f>'charts data'!X330</f>
        <v>2.4847620994574</v>
      </c>
      <c r="AN321" s="81">
        <f>'charts data'!Y330</f>
        <v>1.57840164784239</v>
      </c>
      <c r="AO321" s="81">
        <f>'charts data'!Z330</f>
        <v>2.14973386803742</v>
      </c>
      <c r="AP321" s="71">
        <f>'charts data'!AA330</f>
        <v>-5.53167267061639</v>
      </c>
    </row>
    <row r="322" spans="1:42">
      <c r="A322" s="56"/>
      <c r="B322" s="56"/>
      <c r="C322" s="56"/>
      <c r="D322" s="56"/>
      <c r="E322" s="56"/>
      <c r="F322" s="56"/>
      <c r="G322" s="56"/>
      <c r="H322" s="56"/>
      <c r="I322" s="56"/>
      <c r="J322" s="56"/>
      <c r="K322" s="56"/>
      <c r="L322" s="56"/>
      <c r="M322" s="56"/>
      <c r="N322" s="56"/>
      <c r="O322" s="56"/>
      <c r="P322" s="56"/>
      <c r="Q322" s="56"/>
      <c r="R322" s="69"/>
      <c r="S322" s="69"/>
      <c r="T322" s="69"/>
      <c r="U322" s="71">
        <f t="shared" si="14"/>
        <v>9.95183578815852</v>
      </c>
      <c r="V322" s="69" t="s">
        <v>1486</v>
      </c>
      <c r="W322" s="71">
        <f t="shared" si="16"/>
        <v>5</v>
      </c>
      <c r="X322" s="69">
        <f t="shared" si="15"/>
        <v>123456</v>
      </c>
      <c r="Y322" s="69" t="s">
        <v>2110</v>
      </c>
      <c r="Z322" s="69" t="s">
        <v>1288</v>
      </c>
      <c r="AA322" s="69" t="s">
        <v>2110</v>
      </c>
      <c r="AB322" s="69"/>
      <c r="AC322" s="69"/>
      <c r="AD322" s="69"/>
      <c r="AE322" s="69"/>
      <c r="AF322" s="69"/>
      <c r="AG322" s="69"/>
      <c r="AH322" s="69" t="s">
        <v>1486</v>
      </c>
      <c r="AI322" s="69" t="s">
        <v>2110</v>
      </c>
      <c r="AJ322" s="69"/>
      <c r="AK322" s="81">
        <f>'charts data'!V331</f>
        <v>10.932548782845</v>
      </c>
      <c r="AL322" s="81">
        <f>'charts data'!W331</f>
        <v>11.1842471592078</v>
      </c>
      <c r="AM322" s="81">
        <f>'charts data'!X331</f>
        <v>11.0208084240806</v>
      </c>
      <c r="AN322" s="81">
        <f>'charts data'!Y331</f>
        <v>9.80009914483077</v>
      </c>
      <c r="AO322" s="81">
        <f>'charts data'!Z331</f>
        <v>9.95183578815852</v>
      </c>
      <c r="AP322" s="71">
        <f>'charts data'!AA331</f>
        <v>-4.02498168317643</v>
      </c>
    </row>
    <row r="323" spans="1:42">
      <c r="A323" s="56"/>
      <c r="B323" s="56"/>
      <c r="C323" s="56"/>
      <c r="D323" s="56"/>
      <c r="E323" s="56"/>
      <c r="F323" s="56"/>
      <c r="G323" s="56"/>
      <c r="H323" s="56"/>
      <c r="I323" s="56"/>
      <c r="J323" s="56"/>
      <c r="K323" s="56"/>
      <c r="L323" s="56"/>
      <c r="M323" s="56"/>
      <c r="N323" s="56"/>
      <c r="O323" s="56"/>
      <c r="P323" s="56"/>
      <c r="Q323" s="56"/>
      <c r="R323" s="69"/>
      <c r="S323" s="69"/>
      <c r="T323" s="69"/>
      <c r="U323" s="71">
        <f t="shared" si="14"/>
        <v>5.13240761760172</v>
      </c>
      <c r="V323" s="69" t="s">
        <v>659</v>
      </c>
      <c r="W323" s="71">
        <f t="shared" si="16"/>
        <v>5</v>
      </c>
      <c r="X323" s="69">
        <f t="shared" si="15"/>
        <v>123456</v>
      </c>
      <c r="Y323" s="69" t="s">
        <v>2111</v>
      </c>
      <c r="Z323" s="69" t="s">
        <v>1288</v>
      </c>
      <c r="AA323" s="69" t="s">
        <v>2111</v>
      </c>
      <c r="AB323" s="69"/>
      <c r="AC323" s="69"/>
      <c r="AD323" s="69"/>
      <c r="AE323" s="69"/>
      <c r="AF323" s="69"/>
      <c r="AG323" s="69"/>
      <c r="AH323" s="69" t="s">
        <v>659</v>
      </c>
      <c r="AI323" s="69" t="s">
        <v>2111</v>
      </c>
      <c r="AJ323" s="69"/>
      <c r="AK323" s="81">
        <f>'charts data'!V332</f>
        <v>5.40544850021561</v>
      </c>
      <c r="AL323" s="81">
        <f>'charts data'!W332</f>
        <v>6.32317229907463</v>
      </c>
      <c r="AM323" s="81">
        <f>'charts data'!X332</f>
        <v>6.15570195917614</v>
      </c>
      <c r="AN323" s="81">
        <f>'charts data'!Y332</f>
        <v>6.64175944032022</v>
      </c>
      <c r="AO323" s="81">
        <f>'charts data'!Z332</f>
        <v>5.13240761760172</v>
      </c>
      <c r="AP323" s="71">
        <f>'charts data'!AA332</f>
        <v>-1.12059752163324</v>
      </c>
    </row>
    <row r="324" spans="1:42">
      <c r="A324" s="56"/>
      <c r="B324" s="56"/>
      <c r="C324" s="56"/>
      <c r="D324" s="56"/>
      <c r="E324" s="56"/>
      <c r="F324" s="56"/>
      <c r="G324" s="56"/>
      <c r="H324" s="56"/>
      <c r="I324" s="56"/>
      <c r="J324" s="56"/>
      <c r="K324" s="56"/>
      <c r="L324" s="56"/>
      <c r="M324" s="56"/>
      <c r="N324" s="56"/>
      <c r="O324" s="56"/>
      <c r="P324" s="56"/>
      <c r="Q324" s="56"/>
      <c r="R324" s="69"/>
      <c r="S324" s="69"/>
      <c r="T324" s="69"/>
      <c r="U324" s="71">
        <f t="shared" ref="U324:U387" si="17">INDEX(AK324:BK324,$AE$3)</f>
        <v>2.71943532957223</v>
      </c>
      <c r="V324" s="69" t="s">
        <v>661</v>
      </c>
      <c r="W324" s="71">
        <f t="shared" si="16"/>
        <v>0</v>
      </c>
      <c r="X324" s="69">
        <f t="shared" ref="X324:X387" si="18">VLOOKUP(W324,$R$21:$S$31,2,FALSE)</f>
        <v>8912895</v>
      </c>
      <c r="Y324" s="69" t="s">
        <v>2112</v>
      </c>
      <c r="Z324" s="69" t="s">
        <v>1288</v>
      </c>
      <c r="AA324" s="69" t="s">
        <v>2112</v>
      </c>
      <c r="AB324" s="69"/>
      <c r="AC324" s="69"/>
      <c r="AD324" s="69"/>
      <c r="AE324" s="69"/>
      <c r="AF324" s="69"/>
      <c r="AG324" s="69"/>
      <c r="AH324" s="69" t="s">
        <v>661</v>
      </c>
      <c r="AI324" s="69" t="s">
        <v>2112</v>
      </c>
      <c r="AJ324" s="69"/>
      <c r="AK324" s="81">
        <f>'charts data'!V333</f>
        <v>4.18128866915455</v>
      </c>
      <c r="AL324" s="81">
        <f>'charts data'!W333</f>
        <v>2.88140794487002</v>
      </c>
      <c r="AM324" s="81">
        <f>'charts data'!X333</f>
        <v>3.76381209751187</v>
      </c>
      <c r="AN324" s="81">
        <f>'charts data'!Y333</f>
        <v>2.28821981604893</v>
      </c>
      <c r="AO324" s="81">
        <f>'charts data'!Z333</f>
        <v>2.71943532957223</v>
      </c>
      <c r="AP324" s="71">
        <f>'charts data'!AA333</f>
        <v>-5.99964816127463</v>
      </c>
    </row>
    <row r="325" spans="1:42">
      <c r="A325" s="56"/>
      <c r="B325" s="56"/>
      <c r="C325" s="56"/>
      <c r="D325" s="56"/>
      <c r="E325" s="56"/>
      <c r="F325" s="56"/>
      <c r="G325" s="56"/>
      <c r="H325" s="56"/>
      <c r="I325" s="56"/>
      <c r="J325" s="56"/>
      <c r="K325" s="56"/>
      <c r="L325" s="56"/>
      <c r="M325" s="56"/>
      <c r="N325" s="56"/>
      <c r="O325" s="56"/>
      <c r="P325" s="56"/>
      <c r="Q325" s="56"/>
      <c r="R325" s="69"/>
      <c r="S325" s="69"/>
      <c r="T325" s="69"/>
      <c r="U325" s="71">
        <f t="shared" si="17"/>
        <v>3.79099102343144</v>
      </c>
      <c r="V325" s="69" t="s">
        <v>663</v>
      </c>
      <c r="W325" s="71">
        <f t="shared" ref="W325:W388" si="19">LOOKUP(U325,$T$36:$T$45)</f>
        <v>0</v>
      </c>
      <c r="X325" s="69">
        <f t="shared" si="18"/>
        <v>8912895</v>
      </c>
      <c r="Y325" s="69" t="s">
        <v>2113</v>
      </c>
      <c r="Z325" s="69" t="s">
        <v>1290</v>
      </c>
      <c r="AA325" s="69" t="s">
        <v>2113</v>
      </c>
      <c r="AB325" s="69"/>
      <c r="AC325" s="69"/>
      <c r="AD325" s="69"/>
      <c r="AE325" s="69"/>
      <c r="AF325" s="69"/>
      <c r="AG325" s="69"/>
      <c r="AH325" s="69" t="s">
        <v>663</v>
      </c>
      <c r="AI325" s="69" t="s">
        <v>2113</v>
      </c>
      <c r="AJ325" s="69"/>
      <c r="AK325" s="81">
        <f>'charts data'!V334</f>
        <v>6.58172001001266</v>
      </c>
      <c r="AL325" s="81">
        <f>'charts data'!W334</f>
        <v>5.61201688460889</v>
      </c>
      <c r="AM325" s="81">
        <f>'charts data'!X334</f>
        <v>6.04455449768605</v>
      </c>
      <c r="AN325" s="81">
        <f>'charts data'!Y334</f>
        <v>4.06525095126396</v>
      </c>
      <c r="AO325" s="81">
        <f>'charts data'!Z334</f>
        <v>3.79099102343144</v>
      </c>
      <c r="AP325" s="71">
        <f>'charts data'!AA334</f>
        <v>-11.4535374921685</v>
      </c>
    </row>
    <row r="326" spans="1:42">
      <c r="A326" s="56"/>
      <c r="B326" s="56"/>
      <c r="C326" s="56"/>
      <c r="D326" s="56"/>
      <c r="E326" s="56"/>
      <c r="F326" s="56"/>
      <c r="G326" s="56"/>
      <c r="H326" s="56"/>
      <c r="I326" s="56"/>
      <c r="J326" s="56"/>
      <c r="K326" s="56"/>
      <c r="L326" s="56"/>
      <c r="M326" s="56"/>
      <c r="N326" s="56"/>
      <c r="O326" s="56"/>
      <c r="P326" s="56"/>
      <c r="Q326" s="56"/>
      <c r="R326" s="69"/>
      <c r="S326" s="69"/>
      <c r="T326" s="69"/>
      <c r="U326" s="71">
        <f t="shared" si="17"/>
        <v>3.73534487208495</v>
      </c>
      <c r="V326" s="69" t="s">
        <v>665</v>
      </c>
      <c r="W326" s="71">
        <f t="shared" si="19"/>
        <v>0</v>
      </c>
      <c r="X326" s="69">
        <f t="shared" si="18"/>
        <v>8912895</v>
      </c>
      <c r="Y326" s="69" t="s">
        <v>1938</v>
      </c>
      <c r="Z326" s="69" t="s">
        <v>1290</v>
      </c>
      <c r="AA326" s="69" t="s">
        <v>1937</v>
      </c>
      <c r="AB326" s="69"/>
      <c r="AC326" s="69"/>
      <c r="AD326" s="69"/>
      <c r="AE326" s="69"/>
      <c r="AF326" s="69"/>
      <c r="AG326" s="69"/>
      <c r="AH326" s="69" t="s">
        <v>665</v>
      </c>
      <c r="AI326" s="69" t="s">
        <v>1937</v>
      </c>
      <c r="AJ326" s="69"/>
      <c r="AK326" s="81">
        <f>'charts data'!V335</f>
        <v>2.58607306465934</v>
      </c>
      <c r="AL326" s="81">
        <f>'charts data'!W335</f>
        <v>1.95331584811911</v>
      </c>
      <c r="AM326" s="81">
        <f>'charts data'!X335</f>
        <v>3.95271372433739</v>
      </c>
      <c r="AN326" s="81">
        <f>'charts data'!Y335</f>
        <v>3.46239434915094</v>
      </c>
      <c r="AO326" s="81">
        <f>'charts data'!Z335</f>
        <v>3.73534487208495</v>
      </c>
      <c r="AP326" s="71">
        <f>'charts data'!AA335</f>
        <v>4.71677034865614</v>
      </c>
    </row>
    <row r="327" spans="1:42">
      <c r="A327" s="56"/>
      <c r="B327" s="56"/>
      <c r="C327" s="56"/>
      <c r="D327" s="56"/>
      <c r="E327" s="56"/>
      <c r="F327" s="56"/>
      <c r="G327" s="56"/>
      <c r="H327" s="56"/>
      <c r="I327" s="56"/>
      <c r="J327" s="56"/>
      <c r="K327" s="56"/>
      <c r="L327" s="56"/>
      <c r="M327" s="56"/>
      <c r="N327" s="56"/>
      <c r="O327" s="56"/>
      <c r="P327" s="56"/>
      <c r="Q327" s="56"/>
      <c r="R327" s="69"/>
      <c r="S327" s="69"/>
      <c r="T327" s="69"/>
      <c r="U327" s="71">
        <f t="shared" si="17"/>
        <v>9.8645918223147</v>
      </c>
      <c r="V327" s="69" t="s">
        <v>1487</v>
      </c>
      <c r="W327" s="71">
        <f t="shared" si="19"/>
        <v>5</v>
      </c>
      <c r="X327" s="69">
        <f t="shared" si="18"/>
        <v>123456</v>
      </c>
      <c r="Y327" s="69" t="s">
        <v>2114</v>
      </c>
      <c r="Z327" s="69" t="s">
        <v>1290</v>
      </c>
      <c r="AA327" s="69" t="s">
        <v>2114</v>
      </c>
      <c r="AB327" s="69"/>
      <c r="AC327" s="69"/>
      <c r="AD327" s="69"/>
      <c r="AE327" s="69"/>
      <c r="AF327" s="69"/>
      <c r="AG327" s="69"/>
      <c r="AH327" s="69" t="s">
        <v>1487</v>
      </c>
      <c r="AI327" s="69" t="s">
        <v>2114</v>
      </c>
      <c r="AJ327" s="69"/>
      <c r="AK327" s="81">
        <f>'charts data'!V336</f>
        <v>8.86208764257668</v>
      </c>
      <c r="AL327" s="81">
        <f>'charts data'!W336</f>
        <v>8.76349951223973</v>
      </c>
      <c r="AM327" s="81">
        <f>'charts data'!X336</f>
        <v>9.12835286111408</v>
      </c>
      <c r="AN327" s="81">
        <f>'charts data'!Y336</f>
        <v>9.53788064361305</v>
      </c>
      <c r="AO327" s="81">
        <f>'charts data'!Z336</f>
        <v>9.8645918223147</v>
      </c>
      <c r="AP327" s="71">
        <f>'charts data'!AA336</f>
        <v>4.11441571857947</v>
      </c>
    </row>
    <row r="328" spans="1:42">
      <c r="A328" s="56"/>
      <c r="B328" s="56"/>
      <c r="C328" s="56"/>
      <c r="D328" s="56"/>
      <c r="E328" s="56"/>
      <c r="F328" s="56"/>
      <c r="G328" s="56"/>
      <c r="H328" s="56"/>
      <c r="I328" s="56"/>
      <c r="J328" s="56"/>
      <c r="K328" s="56"/>
      <c r="L328" s="56"/>
      <c r="M328" s="56"/>
      <c r="N328" s="56"/>
      <c r="O328" s="56"/>
      <c r="P328" s="56"/>
      <c r="Q328" s="56"/>
      <c r="R328" s="69"/>
      <c r="S328" s="69"/>
      <c r="T328" s="69"/>
      <c r="U328" s="71">
        <f t="shared" si="17"/>
        <v>7.439923641408</v>
      </c>
      <c r="V328" s="69" t="s">
        <v>1488</v>
      </c>
      <c r="W328" s="71">
        <f t="shared" si="19"/>
        <v>5</v>
      </c>
      <c r="X328" s="69">
        <f t="shared" si="18"/>
        <v>123456</v>
      </c>
      <c r="Y328" s="69" t="s">
        <v>2115</v>
      </c>
      <c r="Z328" s="69" t="s">
        <v>1290</v>
      </c>
      <c r="AA328" s="69" t="s">
        <v>2115</v>
      </c>
      <c r="AB328" s="69"/>
      <c r="AC328" s="69"/>
      <c r="AD328" s="69"/>
      <c r="AE328" s="69"/>
      <c r="AF328" s="69"/>
      <c r="AG328" s="69"/>
      <c r="AH328" s="69" t="s">
        <v>1488</v>
      </c>
      <c r="AI328" s="69" t="s">
        <v>2115</v>
      </c>
      <c r="AJ328" s="69"/>
      <c r="AK328" s="81">
        <f>'charts data'!V337</f>
        <v>6.1935681126131</v>
      </c>
      <c r="AL328" s="81">
        <f>'charts data'!W337</f>
        <v>7.62338000250334</v>
      </c>
      <c r="AM328" s="81">
        <f>'charts data'!X337</f>
        <v>7.22589242182536</v>
      </c>
      <c r="AN328" s="81">
        <f>'charts data'!Y337</f>
        <v>7.67691156720373</v>
      </c>
      <c r="AO328" s="81">
        <f>'charts data'!Z337</f>
        <v>7.439923641408</v>
      </c>
      <c r="AP328" s="71">
        <f>'charts data'!AA337</f>
        <v>5.11521535995211</v>
      </c>
    </row>
    <row r="329" spans="1:42">
      <c r="A329" s="56"/>
      <c r="B329" s="56"/>
      <c r="C329" s="56"/>
      <c r="D329" s="56"/>
      <c r="E329" s="56"/>
      <c r="F329" s="56"/>
      <c r="G329" s="56"/>
      <c r="H329" s="56"/>
      <c r="I329" s="56"/>
      <c r="J329" s="56"/>
      <c r="K329" s="56"/>
      <c r="L329" s="56"/>
      <c r="M329" s="56"/>
      <c r="N329" s="56"/>
      <c r="O329" s="56"/>
      <c r="P329" s="56"/>
      <c r="Q329" s="56"/>
      <c r="R329" s="69"/>
      <c r="S329" s="69"/>
      <c r="T329" s="69"/>
      <c r="U329" s="71">
        <f t="shared" si="17"/>
        <v>3.07938597876754</v>
      </c>
      <c r="V329" s="69" t="s">
        <v>671</v>
      </c>
      <c r="W329" s="71">
        <f t="shared" si="19"/>
        <v>0</v>
      </c>
      <c r="X329" s="69">
        <f t="shared" si="18"/>
        <v>8912895</v>
      </c>
      <c r="Y329" s="69" t="s">
        <v>2116</v>
      </c>
      <c r="Z329" s="69" t="s">
        <v>1290</v>
      </c>
      <c r="AA329" s="69" t="s">
        <v>2117</v>
      </c>
      <c r="AB329" s="69"/>
      <c r="AC329" s="69"/>
      <c r="AD329" s="69"/>
      <c r="AE329" s="69"/>
      <c r="AF329" s="69"/>
      <c r="AG329" s="69"/>
      <c r="AH329" s="69" t="s">
        <v>671</v>
      </c>
      <c r="AI329" s="69" t="s">
        <v>2117</v>
      </c>
      <c r="AJ329" s="69"/>
      <c r="AK329" s="81">
        <f>'charts data'!V338</f>
        <v>2.84855066116666</v>
      </c>
      <c r="AL329" s="81">
        <f>'charts data'!W338</f>
        <v>2.95343215700548</v>
      </c>
      <c r="AM329" s="81">
        <f>'charts data'!X338</f>
        <v>3.868332172492</v>
      </c>
      <c r="AN329" s="81">
        <f>'charts data'!Y338</f>
        <v>3.74057493736474</v>
      </c>
      <c r="AO329" s="81">
        <f>'charts data'!Z338</f>
        <v>3.07938597876754</v>
      </c>
      <c r="AP329" s="71">
        <f>'charts data'!AA338</f>
        <v>0.947380049216857</v>
      </c>
    </row>
    <row r="330" spans="1:42">
      <c r="A330" s="56"/>
      <c r="B330" s="56"/>
      <c r="C330" s="56"/>
      <c r="D330" s="56"/>
      <c r="E330" s="56"/>
      <c r="F330" s="56"/>
      <c r="G330" s="56"/>
      <c r="H330" s="56"/>
      <c r="I330" s="56"/>
      <c r="J330" s="56"/>
      <c r="K330" s="56"/>
      <c r="L330" s="56"/>
      <c r="M330" s="56"/>
      <c r="N330" s="56"/>
      <c r="O330" s="56"/>
      <c r="P330" s="56"/>
      <c r="Q330" s="56"/>
      <c r="R330" s="69"/>
      <c r="S330" s="69"/>
      <c r="T330" s="69"/>
      <c r="U330" s="71">
        <f t="shared" si="17"/>
        <v>0.11869536854328</v>
      </c>
      <c r="V330" s="69" t="s">
        <v>1489</v>
      </c>
      <c r="W330" s="71">
        <f t="shared" si="19"/>
        <v>0</v>
      </c>
      <c r="X330" s="69">
        <f t="shared" si="18"/>
        <v>8912895</v>
      </c>
      <c r="Y330" s="69" t="s">
        <v>2118</v>
      </c>
      <c r="Z330" s="69" t="s">
        <v>1290</v>
      </c>
      <c r="AA330" s="69" t="s">
        <v>2118</v>
      </c>
      <c r="AB330" s="69"/>
      <c r="AC330" s="69"/>
      <c r="AD330" s="69"/>
      <c r="AE330" s="69"/>
      <c r="AF330" s="69"/>
      <c r="AG330" s="69"/>
      <c r="AH330" s="69" t="s">
        <v>1489</v>
      </c>
      <c r="AI330" s="69" t="s">
        <v>2118</v>
      </c>
      <c r="AJ330" s="69"/>
      <c r="AK330" s="81">
        <f>'charts data'!V339</f>
        <v>2.33144921326323</v>
      </c>
      <c r="AL330" s="81">
        <f>'charts data'!W339</f>
        <v>1.77417116632846</v>
      </c>
      <c r="AM330" s="81">
        <f>'charts data'!X339</f>
        <v>1.55942238748744</v>
      </c>
      <c r="AN330" s="81">
        <f>'charts data'!Y339</f>
        <v>1.02992456315284</v>
      </c>
      <c r="AO330" s="81">
        <f>'charts data'!Z339</f>
        <v>0.11869536854328</v>
      </c>
      <c r="AP330" s="71">
        <f>'charts data'!AA339</f>
        <v>-9.08144762293361</v>
      </c>
    </row>
    <row r="331" spans="1:42">
      <c r="A331" s="56"/>
      <c r="B331" s="56"/>
      <c r="C331" s="56"/>
      <c r="D331" s="56"/>
      <c r="E331" s="56"/>
      <c r="F331" s="56"/>
      <c r="G331" s="56"/>
      <c r="H331" s="56"/>
      <c r="I331" s="56"/>
      <c r="J331" s="56"/>
      <c r="K331" s="56"/>
      <c r="L331" s="56"/>
      <c r="M331" s="56"/>
      <c r="N331" s="56"/>
      <c r="O331" s="56"/>
      <c r="P331" s="56"/>
      <c r="Q331" s="56"/>
      <c r="R331" s="69"/>
      <c r="S331" s="69"/>
      <c r="T331" s="69"/>
      <c r="U331" s="71">
        <f t="shared" si="17"/>
        <v>6.90467210177377</v>
      </c>
      <c r="V331" s="69" t="s">
        <v>1490</v>
      </c>
      <c r="W331" s="71">
        <f t="shared" si="19"/>
        <v>5</v>
      </c>
      <c r="X331" s="69">
        <f t="shared" si="18"/>
        <v>123456</v>
      </c>
      <c r="Y331" s="69" t="s">
        <v>2119</v>
      </c>
      <c r="Z331" s="69" t="s">
        <v>1290</v>
      </c>
      <c r="AA331" s="69" t="s">
        <v>2119</v>
      </c>
      <c r="AB331" s="69"/>
      <c r="AC331" s="69"/>
      <c r="AD331" s="69"/>
      <c r="AE331" s="69"/>
      <c r="AF331" s="69"/>
      <c r="AG331" s="69"/>
      <c r="AH331" s="69" t="s">
        <v>1490</v>
      </c>
      <c r="AI331" s="69" t="s">
        <v>2119</v>
      </c>
      <c r="AJ331" s="69"/>
      <c r="AK331" s="81">
        <f>'charts data'!V340</f>
        <v>6.87245260715311</v>
      </c>
      <c r="AL331" s="81">
        <f>'charts data'!W340</f>
        <v>8.19055990555056</v>
      </c>
      <c r="AM331" s="81">
        <f>'charts data'!X340</f>
        <v>7.69803347633185</v>
      </c>
      <c r="AN331" s="81">
        <f>'charts data'!Y340</f>
        <v>6.94345510485272</v>
      </c>
      <c r="AO331" s="81">
        <f>'charts data'!Z340</f>
        <v>6.90467210177377</v>
      </c>
      <c r="AP331" s="71">
        <f>'charts data'!AA340</f>
        <v>0.132233259263413</v>
      </c>
    </row>
    <row r="332" spans="1:42">
      <c r="A332" s="56"/>
      <c r="B332" s="56"/>
      <c r="C332" s="56"/>
      <c r="D332" s="56"/>
      <c r="E332" s="56"/>
      <c r="F332" s="56"/>
      <c r="G332" s="56"/>
      <c r="H332" s="56"/>
      <c r="I332" s="56"/>
      <c r="J332" s="56"/>
      <c r="K332" s="56"/>
      <c r="L332" s="56"/>
      <c r="M332" s="56"/>
      <c r="N332" s="56"/>
      <c r="O332" s="56"/>
      <c r="P332" s="56"/>
      <c r="Q332" s="56"/>
      <c r="R332" s="69"/>
      <c r="S332" s="69"/>
      <c r="T332" s="69"/>
      <c r="U332" s="71">
        <f t="shared" si="17"/>
        <v>4.01283604211335</v>
      </c>
      <c r="V332" s="69" t="s">
        <v>677</v>
      </c>
      <c r="W332" s="71">
        <f t="shared" si="19"/>
        <v>0</v>
      </c>
      <c r="X332" s="69">
        <f t="shared" si="18"/>
        <v>8912895</v>
      </c>
      <c r="Y332" s="69" t="s">
        <v>2117</v>
      </c>
      <c r="Z332" s="69" t="s">
        <v>1290</v>
      </c>
      <c r="AA332" s="69" t="s">
        <v>2116</v>
      </c>
      <c r="AB332" s="69"/>
      <c r="AC332" s="69"/>
      <c r="AD332" s="69"/>
      <c r="AE332" s="69"/>
      <c r="AF332" s="69"/>
      <c r="AG332" s="69"/>
      <c r="AH332" s="69" t="s">
        <v>677</v>
      </c>
      <c r="AI332" s="69" t="s">
        <v>2116</v>
      </c>
      <c r="AJ332" s="69"/>
      <c r="AK332" s="81">
        <f>'charts data'!V341</f>
        <v>4.67627253721921</v>
      </c>
      <c r="AL332" s="81">
        <f>'charts data'!W341</f>
        <v>5.12746115456894</v>
      </c>
      <c r="AM332" s="81">
        <f>'charts data'!X341</f>
        <v>4.74873533870107</v>
      </c>
      <c r="AN332" s="81">
        <f>'charts data'!Y341</f>
        <v>4.67967090565592</v>
      </c>
      <c r="AO332" s="81">
        <f>'charts data'!Z341</f>
        <v>4.01283604211335</v>
      </c>
      <c r="AP332" s="71">
        <f>'charts data'!AA341</f>
        <v>-2.72283507531721</v>
      </c>
    </row>
    <row r="333" spans="1:42">
      <c r="A333" s="56"/>
      <c r="B333" s="56"/>
      <c r="C333" s="56"/>
      <c r="D333" s="56"/>
      <c r="E333" s="56"/>
      <c r="F333" s="56"/>
      <c r="G333" s="56"/>
      <c r="H333" s="56"/>
      <c r="I333" s="56"/>
      <c r="J333" s="56"/>
      <c r="K333" s="56"/>
      <c r="L333" s="56"/>
      <c r="M333" s="56"/>
      <c r="N333" s="56"/>
      <c r="O333" s="56"/>
      <c r="P333" s="56"/>
      <c r="Q333" s="56"/>
      <c r="R333" s="69"/>
      <c r="S333" s="69"/>
      <c r="T333" s="69"/>
      <c r="U333" s="71">
        <f t="shared" si="17"/>
        <v>5.53738074062707</v>
      </c>
      <c r="V333" s="69" t="s">
        <v>1491</v>
      </c>
      <c r="W333" s="71">
        <f t="shared" si="19"/>
        <v>5</v>
      </c>
      <c r="X333" s="69">
        <f t="shared" si="18"/>
        <v>123456</v>
      </c>
      <c r="Y333" s="69" t="s">
        <v>2120</v>
      </c>
      <c r="Z333" s="69" t="s">
        <v>1290</v>
      </c>
      <c r="AA333" s="69" t="s">
        <v>2120</v>
      </c>
      <c r="AB333" s="69"/>
      <c r="AC333" s="69"/>
      <c r="AD333" s="69"/>
      <c r="AE333" s="69"/>
      <c r="AF333" s="69"/>
      <c r="AG333" s="69"/>
      <c r="AH333" s="69" t="s">
        <v>1491</v>
      </c>
      <c r="AI333" s="69" t="s">
        <v>2120</v>
      </c>
      <c r="AJ333" s="69"/>
      <c r="AK333" s="81">
        <f>'charts data'!V342</f>
        <v>5.93764549908786</v>
      </c>
      <c r="AL333" s="81">
        <f>'charts data'!W342</f>
        <v>6.2818555541455</v>
      </c>
      <c r="AM333" s="81">
        <f>'charts data'!X342</f>
        <v>6.62988463649286</v>
      </c>
      <c r="AN333" s="81">
        <f>'charts data'!Y342</f>
        <v>5.23433200342743</v>
      </c>
      <c r="AO333" s="81">
        <f>'charts data'!Z342</f>
        <v>5.53738074062707</v>
      </c>
      <c r="AP333" s="71">
        <f>'charts data'!AA342</f>
        <v>-1.64274189284163</v>
      </c>
    </row>
    <row r="334" spans="1:42">
      <c r="A334" s="56"/>
      <c r="B334" s="56"/>
      <c r="C334" s="56"/>
      <c r="D334" s="56"/>
      <c r="E334" s="56"/>
      <c r="F334" s="56"/>
      <c r="G334" s="56"/>
      <c r="H334" s="56"/>
      <c r="I334" s="56"/>
      <c r="J334" s="56"/>
      <c r="K334" s="56"/>
      <c r="L334" s="56"/>
      <c r="M334" s="56"/>
      <c r="N334" s="56"/>
      <c r="O334" s="56"/>
      <c r="P334" s="56"/>
      <c r="Q334" s="56"/>
      <c r="R334" s="69"/>
      <c r="S334" s="69"/>
      <c r="T334" s="69"/>
      <c r="U334" s="71">
        <f t="shared" si="17"/>
        <v>4.6421550452436</v>
      </c>
      <c r="V334" s="69" t="s">
        <v>1492</v>
      </c>
      <c r="W334" s="71">
        <f t="shared" si="19"/>
        <v>0</v>
      </c>
      <c r="X334" s="69">
        <f t="shared" si="18"/>
        <v>8912895</v>
      </c>
      <c r="Y334" s="69" t="s">
        <v>2121</v>
      </c>
      <c r="Z334" s="69" t="s">
        <v>1290</v>
      </c>
      <c r="AA334" s="69" t="s">
        <v>2121</v>
      </c>
      <c r="AB334" s="69"/>
      <c r="AC334" s="69"/>
      <c r="AD334" s="69"/>
      <c r="AE334" s="69"/>
      <c r="AF334" s="69"/>
      <c r="AG334" s="69"/>
      <c r="AH334" s="69" t="s">
        <v>1492</v>
      </c>
      <c r="AI334" s="69" t="s">
        <v>2121</v>
      </c>
      <c r="AJ334" s="69"/>
      <c r="AK334" s="81">
        <f>'charts data'!V343</f>
        <v>4.09076149063601</v>
      </c>
      <c r="AL334" s="81">
        <f>'charts data'!W343</f>
        <v>5.07301651483211</v>
      </c>
      <c r="AM334" s="81">
        <f>'charts data'!X343</f>
        <v>5.00033293145216</v>
      </c>
      <c r="AN334" s="81">
        <f>'charts data'!Y343</f>
        <v>5.29239642506999</v>
      </c>
      <c r="AO334" s="81">
        <f>'charts data'!Z343</f>
        <v>4.6421550452436</v>
      </c>
      <c r="AP334" s="71">
        <f>'charts data'!AA343</f>
        <v>2.26299536107042</v>
      </c>
    </row>
    <row r="335" spans="1:42">
      <c r="A335" s="56"/>
      <c r="B335" s="56"/>
      <c r="C335" s="56"/>
      <c r="D335" s="56"/>
      <c r="E335" s="56"/>
      <c r="F335" s="56"/>
      <c r="G335" s="56"/>
      <c r="H335" s="56"/>
      <c r="I335" s="56"/>
      <c r="J335" s="56"/>
      <c r="K335" s="56"/>
      <c r="L335" s="56"/>
      <c r="M335" s="56"/>
      <c r="N335" s="56"/>
      <c r="O335" s="56"/>
      <c r="P335" s="56"/>
      <c r="Q335" s="56"/>
      <c r="R335" s="69"/>
      <c r="S335" s="69"/>
      <c r="T335" s="69"/>
      <c r="U335" s="71">
        <f t="shared" si="17"/>
        <v>6.56958565212057</v>
      </c>
      <c r="V335" s="69" t="s">
        <v>1493</v>
      </c>
      <c r="W335" s="71">
        <f t="shared" si="19"/>
        <v>5</v>
      </c>
      <c r="X335" s="69">
        <f t="shared" si="18"/>
        <v>123456</v>
      </c>
      <c r="Y335" s="69" t="s">
        <v>2122</v>
      </c>
      <c r="Z335" s="69" t="s">
        <v>1290</v>
      </c>
      <c r="AA335" s="69" t="s">
        <v>2122</v>
      </c>
      <c r="AB335" s="69"/>
      <c r="AC335" s="69"/>
      <c r="AD335" s="69"/>
      <c r="AE335" s="69"/>
      <c r="AF335" s="69"/>
      <c r="AG335" s="69"/>
      <c r="AH335" s="69" t="s">
        <v>1493</v>
      </c>
      <c r="AI335" s="69" t="s">
        <v>2122</v>
      </c>
      <c r="AJ335" s="69"/>
      <c r="AK335" s="81">
        <f>'charts data'!V344</f>
        <v>7.4955810635656</v>
      </c>
      <c r="AL335" s="81">
        <f>'charts data'!W344</f>
        <v>7.0412082643831</v>
      </c>
      <c r="AM335" s="81">
        <f>'charts data'!X344</f>
        <v>6.93118051785807</v>
      </c>
      <c r="AN335" s="81">
        <f>'charts data'!Y344</f>
        <v>7.4317932845631</v>
      </c>
      <c r="AO335" s="81">
        <f>'charts data'!Z344</f>
        <v>6.56958565212057</v>
      </c>
      <c r="AP335" s="71">
        <f>'charts data'!AA344</f>
        <v>-3.80041315855413</v>
      </c>
    </row>
    <row r="336" spans="1:42">
      <c r="A336" s="56"/>
      <c r="B336" s="56"/>
      <c r="C336" s="56"/>
      <c r="D336" s="56"/>
      <c r="E336" s="56"/>
      <c r="F336" s="56"/>
      <c r="G336" s="56"/>
      <c r="H336" s="56"/>
      <c r="I336" s="56"/>
      <c r="J336" s="56"/>
      <c r="K336" s="56"/>
      <c r="L336" s="56"/>
      <c r="M336" s="56"/>
      <c r="N336" s="56"/>
      <c r="O336" s="56"/>
      <c r="P336" s="56"/>
      <c r="Q336" s="56"/>
      <c r="R336" s="69"/>
      <c r="S336" s="69"/>
      <c r="T336" s="69"/>
      <c r="U336" s="71">
        <f t="shared" si="17"/>
        <v>1.86375297055812</v>
      </c>
      <c r="V336" s="69" t="s">
        <v>1494</v>
      </c>
      <c r="W336" s="71">
        <f t="shared" si="19"/>
        <v>0</v>
      </c>
      <c r="X336" s="69">
        <f t="shared" si="18"/>
        <v>8912895</v>
      </c>
      <c r="Y336" s="69" t="s">
        <v>2123</v>
      </c>
      <c r="Z336" s="69" t="s">
        <v>1290</v>
      </c>
      <c r="AA336" s="69" t="s">
        <v>2123</v>
      </c>
      <c r="AB336" s="69"/>
      <c r="AC336" s="69"/>
      <c r="AD336" s="69"/>
      <c r="AE336" s="69"/>
      <c r="AF336" s="69"/>
      <c r="AG336" s="69"/>
      <c r="AH336" s="69" t="s">
        <v>1494</v>
      </c>
      <c r="AI336" s="69" t="s">
        <v>2123</v>
      </c>
      <c r="AJ336" s="69"/>
      <c r="AK336" s="81">
        <f>'charts data'!V345</f>
        <v>2.81011650263882</v>
      </c>
      <c r="AL336" s="81">
        <f>'charts data'!W345</f>
        <v>2.73780147473522</v>
      </c>
      <c r="AM336" s="81">
        <f>'charts data'!X345</f>
        <v>2.73012611479296</v>
      </c>
      <c r="AN336" s="81">
        <f>'charts data'!Y345</f>
        <v>2.42868076599374</v>
      </c>
      <c r="AO336" s="81">
        <f>'charts data'!Z345</f>
        <v>1.86375297055812</v>
      </c>
      <c r="AP336" s="71">
        <f>'charts data'!AA345</f>
        <v>-3.88400674090033</v>
      </c>
    </row>
    <row r="337" spans="1:42">
      <c r="A337" s="56"/>
      <c r="B337" s="56"/>
      <c r="C337" s="56"/>
      <c r="D337" s="56"/>
      <c r="E337" s="56"/>
      <c r="F337" s="56"/>
      <c r="G337" s="56"/>
      <c r="H337" s="56"/>
      <c r="I337" s="56"/>
      <c r="J337" s="56"/>
      <c r="K337" s="56"/>
      <c r="L337" s="56"/>
      <c r="M337" s="56"/>
      <c r="N337" s="56"/>
      <c r="O337" s="56"/>
      <c r="P337" s="56"/>
      <c r="Q337" s="56"/>
      <c r="R337" s="69"/>
      <c r="S337" s="69"/>
      <c r="T337" s="69"/>
      <c r="U337" s="71">
        <f t="shared" si="17"/>
        <v>5.89014088604494</v>
      </c>
      <c r="V337" s="69" t="s">
        <v>1495</v>
      </c>
      <c r="W337" s="71">
        <f t="shared" si="19"/>
        <v>5</v>
      </c>
      <c r="X337" s="69">
        <f t="shared" si="18"/>
        <v>123456</v>
      </c>
      <c r="Y337" s="69" t="s">
        <v>2063</v>
      </c>
      <c r="Z337" s="69" t="s">
        <v>1290</v>
      </c>
      <c r="AA337" s="69" t="s">
        <v>2062</v>
      </c>
      <c r="AB337" s="69"/>
      <c r="AC337" s="69"/>
      <c r="AD337" s="69"/>
      <c r="AE337" s="69"/>
      <c r="AF337" s="69"/>
      <c r="AG337" s="69"/>
      <c r="AH337" s="69" t="s">
        <v>1495</v>
      </c>
      <c r="AI337" s="69" t="s">
        <v>2062</v>
      </c>
      <c r="AJ337" s="69"/>
      <c r="AK337" s="81">
        <f>'charts data'!V346</f>
        <v>5.48877754791754</v>
      </c>
      <c r="AL337" s="81">
        <f>'charts data'!W346</f>
        <v>5.92939773191563</v>
      </c>
      <c r="AM337" s="81">
        <f>'charts data'!X346</f>
        <v>6.65280645228945</v>
      </c>
      <c r="AN337" s="81">
        <f>'charts data'!Y346</f>
        <v>6.45213284629221</v>
      </c>
      <c r="AO337" s="81">
        <f>'charts data'!Z346</f>
        <v>5.89014088604494</v>
      </c>
      <c r="AP337" s="71">
        <f>'charts data'!AA346</f>
        <v>1.64725061563776</v>
      </c>
    </row>
    <row r="338" spans="1:42">
      <c r="A338" s="56"/>
      <c r="B338" s="56"/>
      <c r="C338" s="56"/>
      <c r="D338" s="56"/>
      <c r="E338" s="56"/>
      <c r="F338" s="56"/>
      <c r="G338" s="56"/>
      <c r="H338" s="56"/>
      <c r="I338" s="56"/>
      <c r="J338" s="56"/>
      <c r="K338" s="56"/>
      <c r="L338" s="56"/>
      <c r="M338" s="56"/>
      <c r="N338" s="56"/>
      <c r="O338" s="56"/>
      <c r="P338" s="56"/>
      <c r="Q338" s="56"/>
      <c r="R338" s="69"/>
      <c r="S338" s="69"/>
      <c r="T338" s="69"/>
      <c r="U338" s="71">
        <f t="shared" si="17"/>
        <v>4.02669956984172</v>
      </c>
      <c r="V338" s="69" t="s">
        <v>1496</v>
      </c>
      <c r="W338" s="71">
        <f t="shared" si="19"/>
        <v>0</v>
      </c>
      <c r="X338" s="69">
        <f t="shared" si="18"/>
        <v>8912895</v>
      </c>
      <c r="Y338" s="69" t="s">
        <v>2124</v>
      </c>
      <c r="Z338" s="69" t="s">
        <v>1290</v>
      </c>
      <c r="AA338" s="69" t="s">
        <v>2124</v>
      </c>
      <c r="AB338" s="69"/>
      <c r="AC338" s="69"/>
      <c r="AD338" s="69"/>
      <c r="AE338" s="69"/>
      <c r="AF338" s="69"/>
      <c r="AG338" s="69"/>
      <c r="AH338" s="69" t="s">
        <v>1496</v>
      </c>
      <c r="AI338" s="69" t="s">
        <v>2124</v>
      </c>
      <c r="AJ338" s="69"/>
      <c r="AK338" s="81">
        <f>'charts data'!V347</f>
        <v>4.82265998625331</v>
      </c>
      <c r="AL338" s="81">
        <f>'charts data'!W347</f>
        <v>4.77795115071921</v>
      </c>
      <c r="AM338" s="81">
        <f>'charts data'!X347</f>
        <v>4.74779761578386</v>
      </c>
      <c r="AN338" s="81">
        <f>'charts data'!Y347</f>
        <v>4.46596801389213</v>
      </c>
      <c r="AO338" s="81">
        <f>'charts data'!Z347</f>
        <v>4.02669956984172</v>
      </c>
      <c r="AP338" s="71">
        <f>'charts data'!AA347</f>
        <v>-3.26673156565464</v>
      </c>
    </row>
    <row r="339" spans="1:42">
      <c r="A339" s="56"/>
      <c r="B339" s="56"/>
      <c r="C339" s="56"/>
      <c r="D339" s="56"/>
      <c r="E339" s="56"/>
      <c r="F339" s="56"/>
      <c r="G339" s="56"/>
      <c r="H339" s="56"/>
      <c r="I339" s="56"/>
      <c r="J339" s="56"/>
      <c r="K339" s="56"/>
      <c r="L339" s="56"/>
      <c r="M339" s="56"/>
      <c r="N339" s="56"/>
      <c r="O339" s="56"/>
      <c r="P339" s="56"/>
      <c r="Q339" s="56"/>
      <c r="R339" s="69"/>
      <c r="S339" s="69"/>
      <c r="T339" s="69"/>
      <c r="U339" s="71">
        <f t="shared" si="17"/>
        <v>10.1327057039803</v>
      </c>
      <c r="V339" s="69" t="s">
        <v>1497</v>
      </c>
      <c r="W339" s="71">
        <f t="shared" si="19"/>
        <v>10</v>
      </c>
      <c r="X339" s="69">
        <f t="shared" si="18"/>
        <v>1279309</v>
      </c>
      <c r="Y339" s="69" t="s">
        <v>2125</v>
      </c>
      <c r="Z339" s="69" t="s">
        <v>1290</v>
      </c>
      <c r="AA339" s="69" t="s">
        <v>2125</v>
      </c>
      <c r="AB339" s="69"/>
      <c r="AC339" s="69"/>
      <c r="AD339" s="69"/>
      <c r="AE339" s="69"/>
      <c r="AF339" s="69"/>
      <c r="AG339" s="69"/>
      <c r="AH339" s="69" t="s">
        <v>1497</v>
      </c>
      <c r="AI339" s="69" t="s">
        <v>2125</v>
      </c>
      <c r="AJ339" s="69"/>
      <c r="AK339" s="81">
        <f>'charts data'!V348</f>
        <v>10.1509941252787</v>
      </c>
      <c r="AL339" s="81">
        <f>'charts data'!W348</f>
        <v>10.9215180842815</v>
      </c>
      <c r="AM339" s="81">
        <f>'charts data'!X348</f>
        <v>11.114282001354</v>
      </c>
      <c r="AN339" s="81">
        <f>'charts data'!Y348</f>
        <v>10.3625151730053</v>
      </c>
      <c r="AO339" s="81">
        <f>'charts data'!Z348</f>
        <v>10.1327057039803</v>
      </c>
      <c r="AP339" s="71">
        <f>'charts data'!AA348</f>
        <v>-0.0750582088127978</v>
      </c>
    </row>
    <row r="340" spans="1:42">
      <c r="A340" s="56"/>
      <c r="B340" s="56"/>
      <c r="C340" s="56"/>
      <c r="D340" s="56"/>
      <c r="E340" s="56"/>
      <c r="F340" s="56"/>
      <c r="G340" s="56"/>
      <c r="H340" s="56"/>
      <c r="I340" s="56"/>
      <c r="J340" s="56"/>
      <c r="K340" s="56"/>
      <c r="L340" s="56"/>
      <c r="M340" s="56"/>
      <c r="N340" s="56"/>
      <c r="O340" s="56"/>
      <c r="P340" s="56"/>
      <c r="Q340" s="56"/>
      <c r="R340" s="69"/>
      <c r="S340" s="69"/>
      <c r="T340" s="69"/>
      <c r="U340" s="71">
        <f t="shared" si="17"/>
        <v>3.03930118530681</v>
      </c>
      <c r="V340" s="69" t="s">
        <v>1498</v>
      </c>
      <c r="W340" s="71">
        <f t="shared" si="19"/>
        <v>0</v>
      </c>
      <c r="X340" s="69">
        <f t="shared" si="18"/>
        <v>8912895</v>
      </c>
      <c r="Y340" s="69" t="s">
        <v>2126</v>
      </c>
      <c r="Z340" s="69" t="s">
        <v>1290</v>
      </c>
      <c r="AA340" s="69" t="s">
        <v>2126</v>
      </c>
      <c r="AB340" s="69"/>
      <c r="AC340" s="69"/>
      <c r="AD340" s="69"/>
      <c r="AE340" s="69"/>
      <c r="AF340" s="69"/>
      <c r="AG340" s="69"/>
      <c r="AH340" s="69" t="s">
        <v>1498</v>
      </c>
      <c r="AI340" s="69" t="s">
        <v>2126</v>
      </c>
      <c r="AJ340" s="69"/>
      <c r="AK340" s="81">
        <f>'charts data'!V349</f>
        <v>2.31729637935253</v>
      </c>
      <c r="AL340" s="81">
        <f>'charts data'!W349</f>
        <v>2.22198316675743</v>
      </c>
      <c r="AM340" s="81">
        <f>'charts data'!X349</f>
        <v>2.9776951849583</v>
      </c>
      <c r="AN340" s="81">
        <f>'charts data'!Y349</f>
        <v>3.46692733910343</v>
      </c>
      <c r="AO340" s="81">
        <f>'charts data'!Z349</f>
        <v>3.03930118530681</v>
      </c>
      <c r="AP340" s="71">
        <f>'charts data'!AA349</f>
        <v>2.96320751828138</v>
      </c>
    </row>
    <row r="341" spans="1:42">
      <c r="A341" s="56"/>
      <c r="B341" s="56"/>
      <c r="C341" s="56"/>
      <c r="D341" s="56"/>
      <c r="E341" s="56"/>
      <c r="F341" s="56"/>
      <c r="G341" s="56"/>
      <c r="H341" s="56"/>
      <c r="I341" s="56"/>
      <c r="J341" s="56"/>
      <c r="K341" s="56"/>
      <c r="L341" s="56"/>
      <c r="M341" s="56"/>
      <c r="N341" s="56"/>
      <c r="O341" s="56"/>
      <c r="P341" s="56"/>
      <c r="Q341" s="56"/>
      <c r="R341" s="69"/>
      <c r="S341" s="69"/>
      <c r="T341" s="69"/>
      <c r="U341" s="71">
        <f t="shared" si="17"/>
        <v>2.70421941079764</v>
      </c>
      <c r="V341" s="69" t="s">
        <v>695</v>
      </c>
      <c r="W341" s="71">
        <f t="shared" si="19"/>
        <v>0</v>
      </c>
      <c r="X341" s="69">
        <f t="shared" si="18"/>
        <v>8912895</v>
      </c>
      <c r="Y341" s="69" t="s">
        <v>2127</v>
      </c>
      <c r="Z341" s="69" t="s">
        <v>1290</v>
      </c>
      <c r="AA341" s="69" t="s">
        <v>2127</v>
      </c>
      <c r="AB341" s="69"/>
      <c r="AC341" s="69"/>
      <c r="AD341" s="69"/>
      <c r="AE341" s="69"/>
      <c r="AF341" s="69"/>
      <c r="AG341" s="69"/>
      <c r="AH341" s="69" t="s">
        <v>695</v>
      </c>
      <c r="AI341" s="69" t="s">
        <v>2127</v>
      </c>
      <c r="AJ341" s="69"/>
      <c r="AK341" s="81">
        <f>'charts data'!V350</f>
        <v>3.28870024759116</v>
      </c>
      <c r="AL341" s="81">
        <f>'charts data'!W350</f>
        <v>2.85891896731425</v>
      </c>
      <c r="AM341" s="81">
        <f>'charts data'!X350</f>
        <v>3.35031043717925</v>
      </c>
      <c r="AN341" s="81">
        <f>'charts data'!Y350</f>
        <v>2.53440072842269</v>
      </c>
      <c r="AO341" s="81">
        <f>'charts data'!Z350</f>
        <v>2.70421941079764</v>
      </c>
      <c r="AP341" s="71">
        <f>'charts data'!AA350</f>
        <v>-2.39879014044628</v>
      </c>
    </row>
    <row r="342" spans="1:42">
      <c r="A342" s="56"/>
      <c r="B342" s="56"/>
      <c r="C342" s="56"/>
      <c r="D342" s="56"/>
      <c r="E342" s="56"/>
      <c r="F342" s="56"/>
      <c r="G342" s="56"/>
      <c r="H342" s="56"/>
      <c r="I342" s="56"/>
      <c r="J342" s="56"/>
      <c r="K342" s="56"/>
      <c r="L342" s="56"/>
      <c r="M342" s="56"/>
      <c r="N342" s="56"/>
      <c r="O342" s="56"/>
      <c r="P342" s="56"/>
      <c r="Q342" s="56"/>
      <c r="R342" s="69"/>
      <c r="S342" s="69"/>
      <c r="T342" s="69"/>
      <c r="U342" s="71">
        <f t="shared" si="17"/>
        <v>8.84433828243971</v>
      </c>
      <c r="V342" s="69" t="s">
        <v>1499</v>
      </c>
      <c r="W342" s="71">
        <f t="shared" si="19"/>
        <v>5</v>
      </c>
      <c r="X342" s="69">
        <f t="shared" si="18"/>
        <v>123456</v>
      </c>
      <c r="Y342" s="69" t="s">
        <v>2128</v>
      </c>
      <c r="Z342" s="69" t="s">
        <v>1290</v>
      </c>
      <c r="AA342" s="69" t="s">
        <v>2128</v>
      </c>
      <c r="AB342" s="69"/>
      <c r="AC342" s="69"/>
      <c r="AD342" s="69"/>
      <c r="AE342" s="69"/>
      <c r="AF342" s="69"/>
      <c r="AG342" s="69"/>
      <c r="AH342" s="69" t="s">
        <v>1499</v>
      </c>
      <c r="AI342" s="69" t="s">
        <v>2128</v>
      </c>
      <c r="AJ342" s="69"/>
      <c r="AK342" s="81">
        <f>'charts data'!V351</f>
        <v>9.35156996985507</v>
      </c>
      <c r="AL342" s="81">
        <f>'charts data'!W351</f>
        <v>9.21892613523439</v>
      </c>
      <c r="AM342" s="81">
        <f>'charts data'!X351</f>
        <v>9.29975425730658</v>
      </c>
      <c r="AN342" s="81">
        <f>'charts data'!Y351</f>
        <v>9.15371341578958</v>
      </c>
      <c r="AO342" s="81">
        <f>'charts data'!Z351</f>
        <v>8.84433828243971</v>
      </c>
      <c r="AP342" s="71">
        <f>'charts data'!AA351</f>
        <v>-2.0817489541128</v>
      </c>
    </row>
    <row r="343" spans="1:42">
      <c r="A343" s="56"/>
      <c r="B343" s="56"/>
      <c r="C343" s="56"/>
      <c r="D343" s="56"/>
      <c r="E343" s="56"/>
      <c r="F343" s="56"/>
      <c r="G343" s="56"/>
      <c r="H343" s="56"/>
      <c r="I343" s="56"/>
      <c r="J343" s="56"/>
      <c r="K343" s="56"/>
      <c r="L343" s="56"/>
      <c r="M343" s="56"/>
      <c r="N343" s="56"/>
      <c r="O343" s="56"/>
      <c r="P343" s="56"/>
      <c r="Q343" s="56"/>
      <c r="R343" s="69"/>
      <c r="S343" s="69"/>
      <c r="T343" s="69"/>
      <c r="U343" s="71">
        <f t="shared" si="17"/>
        <v>0.9566322706485</v>
      </c>
      <c r="V343" s="69" t="s">
        <v>699</v>
      </c>
      <c r="W343" s="71">
        <f t="shared" si="19"/>
        <v>0</v>
      </c>
      <c r="X343" s="69">
        <f t="shared" si="18"/>
        <v>8912895</v>
      </c>
      <c r="Y343" s="69" t="s">
        <v>2056</v>
      </c>
      <c r="Z343" s="69" t="s">
        <v>1290</v>
      </c>
      <c r="AA343" s="69" t="s">
        <v>2055</v>
      </c>
      <c r="AB343" s="69"/>
      <c r="AC343" s="69"/>
      <c r="AD343" s="69"/>
      <c r="AE343" s="69"/>
      <c r="AF343" s="69"/>
      <c r="AG343" s="69"/>
      <c r="AH343" s="69" t="s">
        <v>699</v>
      </c>
      <c r="AI343" s="69" t="s">
        <v>2055</v>
      </c>
      <c r="AJ343" s="69"/>
      <c r="AK343" s="81">
        <f>'charts data'!V352</f>
        <v>0.184657453023933</v>
      </c>
      <c r="AL343" s="81">
        <f>'charts data'!W352</f>
        <v>0.790548718591352</v>
      </c>
      <c r="AM343" s="81">
        <f>'charts data'!X352</f>
        <v>1.5219682240488</v>
      </c>
      <c r="AN343" s="81">
        <f>'charts data'!Y352</f>
        <v>0.64137325986135</v>
      </c>
      <c r="AO343" s="81">
        <f>'charts data'!Z352</f>
        <v>0.9566322706485</v>
      </c>
      <c r="AP343" s="71">
        <f>'charts data'!AA352</f>
        <v>3.16829135297176</v>
      </c>
    </row>
    <row r="344" spans="1:42">
      <c r="A344" s="56"/>
      <c r="B344" s="56"/>
      <c r="C344" s="56"/>
      <c r="D344" s="56"/>
      <c r="E344" s="56"/>
      <c r="F344" s="56"/>
      <c r="G344" s="56"/>
      <c r="H344" s="56"/>
      <c r="I344" s="56"/>
      <c r="J344" s="56"/>
      <c r="K344" s="56"/>
      <c r="L344" s="56"/>
      <c r="M344" s="56"/>
      <c r="N344" s="56"/>
      <c r="O344" s="56"/>
      <c r="P344" s="56"/>
      <c r="Q344" s="56"/>
      <c r="R344" s="69"/>
      <c r="S344" s="69"/>
      <c r="T344" s="69"/>
      <c r="U344" s="71">
        <f t="shared" si="17"/>
        <v>6.25343928132458</v>
      </c>
      <c r="V344" s="69" t="s">
        <v>1500</v>
      </c>
      <c r="W344" s="71">
        <f t="shared" si="19"/>
        <v>5</v>
      </c>
      <c r="X344" s="69">
        <f t="shared" si="18"/>
        <v>123456</v>
      </c>
      <c r="Y344" s="69" t="s">
        <v>2129</v>
      </c>
      <c r="Z344" s="69" t="s">
        <v>1290</v>
      </c>
      <c r="AA344" s="69" t="s">
        <v>2129</v>
      </c>
      <c r="AB344" s="69"/>
      <c r="AC344" s="69"/>
      <c r="AD344" s="69"/>
      <c r="AE344" s="69"/>
      <c r="AF344" s="69"/>
      <c r="AG344" s="69"/>
      <c r="AH344" s="69" t="s">
        <v>1500</v>
      </c>
      <c r="AI344" s="69" t="s">
        <v>2129</v>
      </c>
      <c r="AJ344" s="69"/>
      <c r="AK344" s="81">
        <f>'charts data'!V353</f>
        <v>6.6072474847912</v>
      </c>
      <c r="AL344" s="81">
        <f>'charts data'!W353</f>
        <v>6.972276642345</v>
      </c>
      <c r="AM344" s="81">
        <f>'charts data'!X353</f>
        <v>7.32896750457034</v>
      </c>
      <c r="AN344" s="81">
        <f>'charts data'!Y353</f>
        <v>6.47416214120535</v>
      </c>
      <c r="AO344" s="81">
        <f>'charts data'!Z353</f>
        <v>6.25343928132458</v>
      </c>
      <c r="AP344" s="71">
        <f>'charts data'!AA353</f>
        <v>-1.45207776997579</v>
      </c>
    </row>
    <row r="345" spans="1:42">
      <c r="A345" s="56"/>
      <c r="B345" s="56"/>
      <c r="C345" s="56"/>
      <c r="D345" s="56"/>
      <c r="E345" s="56"/>
      <c r="F345" s="56"/>
      <c r="G345" s="56"/>
      <c r="H345" s="56"/>
      <c r="I345" s="56"/>
      <c r="J345" s="56"/>
      <c r="K345" s="56"/>
      <c r="L345" s="56"/>
      <c r="M345" s="56"/>
      <c r="N345" s="56"/>
      <c r="O345" s="56"/>
      <c r="P345" s="56"/>
      <c r="Q345" s="56"/>
      <c r="R345" s="69"/>
      <c r="S345" s="69"/>
      <c r="T345" s="69"/>
      <c r="U345" s="71">
        <f t="shared" si="17"/>
        <v>-2.34081793200335</v>
      </c>
      <c r="V345" s="69" t="s">
        <v>703</v>
      </c>
      <c r="W345" s="71">
        <f t="shared" si="19"/>
        <v>-5</v>
      </c>
      <c r="X345" s="69">
        <f t="shared" si="18"/>
        <v>52479</v>
      </c>
      <c r="Y345" s="69" t="s">
        <v>2130</v>
      </c>
      <c r="Z345" s="69" t="s">
        <v>1291</v>
      </c>
      <c r="AA345" s="69" t="s">
        <v>2130</v>
      </c>
      <c r="AB345" s="69"/>
      <c r="AC345" s="69"/>
      <c r="AD345" s="69"/>
      <c r="AE345" s="69"/>
      <c r="AF345" s="69"/>
      <c r="AG345" s="69"/>
      <c r="AH345" s="69" t="s">
        <v>703</v>
      </c>
      <c r="AI345" s="69" t="s">
        <v>2130</v>
      </c>
      <c r="AJ345" s="69"/>
      <c r="AK345" s="81">
        <f>'charts data'!V354</f>
        <v>-4.38765523191821</v>
      </c>
      <c r="AL345" s="81">
        <f>'charts data'!W354</f>
        <v>-3.91254038454341</v>
      </c>
      <c r="AM345" s="81">
        <f>'charts data'!X354</f>
        <v>-3.9218019853969</v>
      </c>
      <c r="AN345" s="81">
        <f>'charts data'!Y354</f>
        <v>-3.67539013042887</v>
      </c>
      <c r="AO345" s="81">
        <f>'charts data'!Z354</f>
        <v>-2.34081793200335</v>
      </c>
      <c r="AP345" s="71">
        <f>'charts data'!AA354</f>
        <v>8.40050319026613</v>
      </c>
    </row>
    <row r="346" spans="1:42">
      <c r="A346" s="56"/>
      <c r="B346" s="56"/>
      <c r="C346" s="56"/>
      <c r="D346" s="56"/>
      <c r="E346" s="56"/>
      <c r="F346" s="56"/>
      <c r="G346" s="56"/>
      <c r="H346" s="56"/>
      <c r="I346" s="56"/>
      <c r="J346" s="56"/>
      <c r="K346" s="56"/>
      <c r="L346" s="56"/>
      <c r="M346" s="56"/>
      <c r="N346" s="56"/>
      <c r="O346" s="56"/>
      <c r="P346" s="56"/>
      <c r="Q346" s="56"/>
      <c r="R346" s="69"/>
      <c r="S346" s="69"/>
      <c r="T346" s="69"/>
      <c r="U346" s="71">
        <f t="shared" si="17"/>
        <v>-4.09921855294309</v>
      </c>
      <c r="V346" s="69" t="s">
        <v>705</v>
      </c>
      <c r="W346" s="71">
        <f t="shared" si="19"/>
        <v>-5</v>
      </c>
      <c r="X346" s="69">
        <f t="shared" si="18"/>
        <v>52479</v>
      </c>
      <c r="Y346" s="69" t="s">
        <v>2131</v>
      </c>
      <c r="Z346" s="69" t="s">
        <v>1291</v>
      </c>
      <c r="AA346" s="69" t="s">
        <v>2132</v>
      </c>
      <c r="AB346" s="69"/>
      <c r="AC346" s="69"/>
      <c r="AD346" s="69"/>
      <c r="AE346" s="69"/>
      <c r="AF346" s="69"/>
      <c r="AG346" s="69"/>
      <c r="AH346" s="69" t="s">
        <v>705</v>
      </c>
      <c r="AI346" s="69" t="s">
        <v>2132</v>
      </c>
      <c r="AJ346" s="69"/>
      <c r="AK346" s="81">
        <f>'charts data'!V355</f>
        <v>-4.27436542877512</v>
      </c>
      <c r="AL346" s="81">
        <f>'charts data'!W355</f>
        <v>-4.74422974485882</v>
      </c>
      <c r="AM346" s="81">
        <f>'charts data'!X355</f>
        <v>-4.73034814668184</v>
      </c>
      <c r="AN346" s="81">
        <f>'charts data'!Y355</f>
        <v>-5.00181616125499</v>
      </c>
      <c r="AO346" s="81">
        <f>'charts data'!Z355</f>
        <v>-4.09921855294309</v>
      </c>
      <c r="AP346" s="71">
        <f>'charts data'!AA355</f>
        <v>0.718826987007382</v>
      </c>
    </row>
    <row r="347" spans="1:42">
      <c r="A347" s="56"/>
      <c r="B347" s="56"/>
      <c r="C347" s="56"/>
      <c r="D347" s="56"/>
      <c r="E347" s="56"/>
      <c r="F347" s="56"/>
      <c r="G347" s="56"/>
      <c r="H347" s="56"/>
      <c r="I347" s="56"/>
      <c r="J347" s="56"/>
      <c r="K347" s="56"/>
      <c r="L347" s="56"/>
      <c r="M347" s="56"/>
      <c r="N347" s="56"/>
      <c r="O347" s="56"/>
      <c r="P347" s="56"/>
      <c r="Q347" s="56"/>
      <c r="R347" s="69"/>
      <c r="S347" s="69"/>
      <c r="T347" s="69"/>
      <c r="U347" s="71">
        <f t="shared" si="17"/>
        <v>-2.52598726194722</v>
      </c>
      <c r="V347" s="69" t="s">
        <v>707</v>
      </c>
      <c r="W347" s="71">
        <f t="shared" si="19"/>
        <v>-5</v>
      </c>
      <c r="X347" s="69">
        <f t="shared" si="18"/>
        <v>52479</v>
      </c>
      <c r="Y347" s="69" t="s">
        <v>2133</v>
      </c>
      <c r="Z347" s="69" t="s">
        <v>1291</v>
      </c>
      <c r="AA347" s="69" t="s">
        <v>2134</v>
      </c>
      <c r="AB347" s="69"/>
      <c r="AC347" s="69"/>
      <c r="AD347" s="69"/>
      <c r="AE347" s="69"/>
      <c r="AF347" s="69"/>
      <c r="AG347" s="69"/>
      <c r="AH347" s="69" t="s">
        <v>707</v>
      </c>
      <c r="AI347" s="69" t="s">
        <v>2134</v>
      </c>
      <c r="AJ347" s="69"/>
      <c r="AK347" s="81">
        <f>'charts data'!V356</f>
        <v>-3.65627435215808</v>
      </c>
      <c r="AL347" s="81">
        <f>'charts data'!W356</f>
        <v>-2.95011934063616</v>
      </c>
      <c r="AM347" s="81">
        <f>'charts data'!X356</f>
        <v>-2.96030062303209</v>
      </c>
      <c r="AN347" s="81">
        <f>'charts data'!Y356</f>
        <v>-1.98601009753133</v>
      </c>
      <c r="AO347" s="81">
        <f>'charts data'!Z356</f>
        <v>-2.52598726194722</v>
      </c>
      <c r="AP347" s="71">
        <f>'charts data'!AA356</f>
        <v>4.63885444516178</v>
      </c>
    </row>
    <row r="348" spans="1:42">
      <c r="A348" s="56"/>
      <c r="B348" s="56"/>
      <c r="C348" s="56"/>
      <c r="D348" s="56"/>
      <c r="E348" s="56"/>
      <c r="F348" s="56"/>
      <c r="G348" s="56"/>
      <c r="H348" s="56"/>
      <c r="I348" s="56"/>
      <c r="J348" s="56"/>
      <c r="K348" s="56"/>
      <c r="L348" s="56"/>
      <c r="M348" s="56"/>
      <c r="N348" s="56"/>
      <c r="O348" s="56"/>
      <c r="P348" s="56"/>
      <c r="Q348" s="56"/>
      <c r="R348" s="69"/>
      <c r="S348" s="69"/>
      <c r="T348" s="69"/>
      <c r="U348" s="71">
        <f t="shared" si="17"/>
        <v>-5.90858833431637</v>
      </c>
      <c r="V348" s="69" t="s">
        <v>709</v>
      </c>
      <c r="W348" s="71">
        <f t="shared" si="19"/>
        <v>-10</v>
      </c>
      <c r="X348" s="69">
        <f t="shared" si="18"/>
        <v>26367</v>
      </c>
      <c r="Y348" s="69" t="s">
        <v>2135</v>
      </c>
      <c r="Z348" s="69" t="s">
        <v>1291</v>
      </c>
      <c r="AA348" s="69" t="s">
        <v>2135</v>
      </c>
      <c r="AB348" s="69"/>
      <c r="AC348" s="69"/>
      <c r="AD348" s="69"/>
      <c r="AE348" s="69"/>
      <c r="AF348" s="69"/>
      <c r="AG348" s="69"/>
      <c r="AH348" s="69" t="s">
        <v>709</v>
      </c>
      <c r="AI348" s="69" t="s">
        <v>2135</v>
      </c>
      <c r="AJ348" s="69"/>
      <c r="AK348" s="81">
        <f>'charts data'!V357</f>
        <v>-6.00126276556778</v>
      </c>
      <c r="AL348" s="81">
        <f>'charts data'!W357</f>
        <v>-6.08837244314625</v>
      </c>
      <c r="AM348" s="81">
        <f>'charts data'!X357</f>
        <v>-5.7417280819915</v>
      </c>
      <c r="AN348" s="81">
        <f>'charts data'!Y357</f>
        <v>-6.16721450968003</v>
      </c>
      <c r="AO348" s="81">
        <f>'charts data'!Z357</f>
        <v>-5.90858833431637</v>
      </c>
      <c r="AP348" s="71">
        <f>'charts data'!AA357</f>
        <v>0.38034867520538</v>
      </c>
    </row>
    <row r="349" spans="1:42">
      <c r="A349" s="56"/>
      <c r="B349" s="56"/>
      <c r="C349" s="56"/>
      <c r="D349" s="56"/>
      <c r="E349" s="56"/>
      <c r="F349" s="56"/>
      <c r="G349" s="56"/>
      <c r="H349" s="56"/>
      <c r="I349" s="56"/>
      <c r="J349" s="56"/>
      <c r="K349" s="56"/>
      <c r="L349" s="56"/>
      <c r="M349" s="56"/>
      <c r="N349" s="56"/>
      <c r="O349" s="56"/>
      <c r="P349" s="56"/>
      <c r="Q349" s="56"/>
      <c r="R349" s="69"/>
      <c r="S349" s="69"/>
      <c r="T349" s="69"/>
      <c r="U349" s="71">
        <f t="shared" si="17"/>
        <v>-2.82780528243347</v>
      </c>
      <c r="V349" s="69" t="s">
        <v>711</v>
      </c>
      <c r="W349" s="71">
        <f t="shared" si="19"/>
        <v>-5</v>
      </c>
      <c r="X349" s="69">
        <f t="shared" si="18"/>
        <v>52479</v>
      </c>
      <c r="Y349" s="69" t="s">
        <v>2136</v>
      </c>
      <c r="Z349" s="69" t="s">
        <v>1291</v>
      </c>
      <c r="AA349" s="69" t="s">
        <v>2136</v>
      </c>
      <c r="AB349" s="69"/>
      <c r="AC349" s="69"/>
      <c r="AD349" s="69"/>
      <c r="AE349" s="69"/>
      <c r="AF349" s="69"/>
      <c r="AG349" s="69"/>
      <c r="AH349" s="69" t="s">
        <v>711</v>
      </c>
      <c r="AI349" s="69" t="s">
        <v>2136</v>
      </c>
      <c r="AJ349" s="69"/>
      <c r="AK349" s="81">
        <f>'charts data'!V358</f>
        <v>-3.69286560977354</v>
      </c>
      <c r="AL349" s="81">
        <f>'charts data'!W358</f>
        <v>-3.29095543019578</v>
      </c>
      <c r="AM349" s="81">
        <f>'charts data'!X358</f>
        <v>-3.11405548063655</v>
      </c>
      <c r="AN349" s="81">
        <f>'charts data'!Y358</f>
        <v>-3.32627582312634</v>
      </c>
      <c r="AO349" s="81">
        <f>'charts data'!Z358</f>
        <v>-2.82780528243347</v>
      </c>
      <c r="AP349" s="71">
        <f>'charts data'!AA358</f>
        <v>3.55032715101258</v>
      </c>
    </row>
    <row r="350" spans="1:42">
      <c r="A350" s="56"/>
      <c r="B350" s="56"/>
      <c r="C350" s="56"/>
      <c r="D350" s="56"/>
      <c r="E350" s="56"/>
      <c r="F350" s="56"/>
      <c r="G350" s="56"/>
      <c r="H350" s="56"/>
      <c r="I350" s="56"/>
      <c r="J350" s="56"/>
      <c r="K350" s="56"/>
      <c r="L350" s="56"/>
      <c r="M350" s="56"/>
      <c r="N350" s="56"/>
      <c r="O350" s="56"/>
      <c r="P350" s="56"/>
      <c r="Q350" s="56"/>
      <c r="R350" s="69"/>
      <c r="S350" s="69"/>
      <c r="T350" s="69"/>
      <c r="U350" s="71">
        <f t="shared" si="17"/>
        <v>-8.20851600789502</v>
      </c>
      <c r="V350" s="69" t="s">
        <v>1501</v>
      </c>
      <c r="W350" s="71">
        <f t="shared" si="19"/>
        <v>-10</v>
      </c>
      <c r="X350" s="69">
        <f t="shared" si="18"/>
        <v>26367</v>
      </c>
      <c r="Y350" s="69" t="s">
        <v>2137</v>
      </c>
      <c r="Z350" s="69" t="s">
        <v>1291</v>
      </c>
      <c r="AA350" s="69" t="s">
        <v>2137</v>
      </c>
      <c r="AB350" s="69"/>
      <c r="AC350" s="69"/>
      <c r="AD350" s="69"/>
      <c r="AE350" s="69"/>
      <c r="AF350" s="69"/>
      <c r="AG350" s="69"/>
      <c r="AH350" s="69" t="s">
        <v>1501</v>
      </c>
      <c r="AI350" s="69" t="s">
        <v>2137</v>
      </c>
      <c r="AJ350" s="69"/>
      <c r="AK350" s="81">
        <f>'charts data'!V359</f>
        <v>-8.26977923652157</v>
      </c>
      <c r="AL350" s="81">
        <f>'charts data'!W359</f>
        <v>-8.25366643359267</v>
      </c>
      <c r="AM350" s="81">
        <f>'charts data'!X359</f>
        <v>-8.73804411439729</v>
      </c>
      <c r="AN350" s="81">
        <f>'charts data'!Y359</f>
        <v>-9.11923397511481</v>
      </c>
      <c r="AO350" s="81">
        <f>'charts data'!Z359</f>
        <v>-8.20851600789502</v>
      </c>
      <c r="AP350" s="71">
        <f>'charts data'!AA359</f>
        <v>0.251432758013877</v>
      </c>
    </row>
    <row r="351" spans="1:42">
      <c r="A351" s="56"/>
      <c r="B351" s="56"/>
      <c r="C351" s="56"/>
      <c r="D351" s="56"/>
      <c r="E351" s="56"/>
      <c r="F351" s="56"/>
      <c r="G351" s="56"/>
      <c r="H351" s="56"/>
      <c r="I351" s="56"/>
      <c r="J351" s="56"/>
      <c r="K351" s="56"/>
      <c r="L351" s="56"/>
      <c r="M351" s="56"/>
      <c r="N351" s="56"/>
      <c r="O351" s="56"/>
      <c r="P351" s="56"/>
      <c r="Q351" s="56"/>
      <c r="R351" s="69"/>
      <c r="S351" s="69"/>
      <c r="T351" s="69"/>
      <c r="U351" s="71">
        <f t="shared" si="17"/>
        <v>-0.449021865084807</v>
      </c>
      <c r="V351" s="69" t="s">
        <v>1502</v>
      </c>
      <c r="W351" s="71">
        <f t="shared" si="19"/>
        <v>-5</v>
      </c>
      <c r="X351" s="69">
        <f t="shared" si="18"/>
        <v>52479</v>
      </c>
      <c r="Y351" s="69" t="s">
        <v>2138</v>
      </c>
      <c r="Z351" s="69" t="s">
        <v>1291</v>
      </c>
      <c r="AA351" s="69" t="s">
        <v>2138</v>
      </c>
      <c r="AB351" s="69"/>
      <c r="AC351" s="69"/>
      <c r="AD351" s="69"/>
      <c r="AE351" s="69"/>
      <c r="AF351" s="69"/>
      <c r="AG351" s="69"/>
      <c r="AH351" s="69" t="s">
        <v>1502</v>
      </c>
      <c r="AI351" s="69" t="s">
        <v>2138</v>
      </c>
      <c r="AJ351" s="69"/>
      <c r="AK351" s="81">
        <f>'charts data'!V360</f>
        <v>-3.39170936722746</v>
      </c>
      <c r="AL351" s="81">
        <f>'charts data'!W360</f>
        <v>-3.75058226656</v>
      </c>
      <c r="AM351" s="81">
        <f>'charts data'!X360</f>
        <v>-2.40747097989296</v>
      </c>
      <c r="AN351" s="81">
        <f>'charts data'!Y360</f>
        <v>-1.35680762497581</v>
      </c>
      <c r="AO351" s="81">
        <f>'charts data'!Z360</f>
        <v>-0.449021865084807</v>
      </c>
      <c r="AP351" s="71">
        <f>'charts data'!AA360</f>
        <v>12.0771962435578</v>
      </c>
    </row>
    <row r="352" spans="1:42">
      <c r="A352" s="56"/>
      <c r="B352" s="56"/>
      <c r="C352" s="56"/>
      <c r="D352" s="56"/>
      <c r="E352" s="56"/>
      <c r="F352" s="56"/>
      <c r="G352" s="56"/>
      <c r="H352" s="56"/>
      <c r="I352" s="56"/>
      <c r="J352" s="56"/>
      <c r="K352" s="56"/>
      <c r="L352" s="56"/>
      <c r="M352" s="56"/>
      <c r="N352" s="56"/>
      <c r="O352" s="56"/>
      <c r="P352" s="56"/>
      <c r="Q352" s="56"/>
      <c r="R352" s="69"/>
      <c r="S352" s="69"/>
      <c r="T352" s="69"/>
      <c r="U352" s="71">
        <f t="shared" si="17"/>
        <v>-1.83158891334002</v>
      </c>
      <c r="V352" s="69" t="s">
        <v>1503</v>
      </c>
      <c r="W352" s="71">
        <f t="shared" si="19"/>
        <v>-5</v>
      </c>
      <c r="X352" s="69">
        <f t="shared" si="18"/>
        <v>52479</v>
      </c>
      <c r="Y352" s="69" t="s">
        <v>2139</v>
      </c>
      <c r="Z352" s="69" t="s">
        <v>1291</v>
      </c>
      <c r="AA352" s="69" t="s">
        <v>2139</v>
      </c>
      <c r="AB352" s="69"/>
      <c r="AC352" s="69"/>
      <c r="AD352" s="69"/>
      <c r="AE352" s="69"/>
      <c r="AF352" s="69"/>
      <c r="AG352" s="69"/>
      <c r="AH352" s="69" t="s">
        <v>1503</v>
      </c>
      <c r="AI352" s="69" t="s">
        <v>2139</v>
      </c>
      <c r="AJ352" s="69"/>
      <c r="AK352" s="81">
        <f>'charts data'!V361</f>
        <v>-3.79988468351419</v>
      </c>
      <c r="AL352" s="81">
        <f>'charts data'!W361</f>
        <v>-2.89061119875714</v>
      </c>
      <c r="AM352" s="81">
        <f>'charts data'!X361</f>
        <v>-1.66164356687088</v>
      </c>
      <c r="AN352" s="81">
        <f>'charts data'!Y361</f>
        <v>-1.63326708876995</v>
      </c>
      <c r="AO352" s="81">
        <f>'charts data'!Z361</f>
        <v>-1.83158891334002</v>
      </c>
      <c r="AP352" s="71">
        <f>'charts data'!AA361</f>
        <v>8.07815789629359</v>
      </c>
    </row>
    <row r="353" spans="1:42">
      <c r="A353" s="56"/>
      <c r="B353" s="56"/>
      <c r="C353" s="56"/>
      <c r="D353" s="56"/>
      <c r="E353" s="56"/>
      <c r="F353" s="56"/>
      <c r="G353" s="56"/>
      <c r="H353" s="56"/>
      <c r="I353" s="56"/>
      <c r="J353" s="56"/>
      <c r="K353" s="56"/>
      <c r="L353" s="56"/>
      <c r="M353" s="56"/>
      <c r="N353" s="56"/>
      <c r="O353" s="56"/>
      <c r="P353" s="56"/>
      <c r="Q353" s="56"/>
      <c r="R353" s="69"/>
      <c r="S353" s="69"/>
      <c r="T353" s="69"/>
      <c r="U353" s="71">
        <f t="shared" si="17"/>
        <v>-4.42413685481207</v>
      </c>
      <c r="V353" s="69" t="s">
        <v>719</v>
      </c>
      <c r="W353" s="71">
        <f t="shared" si="19"/>
        <v>-5</v>
      </c>
      <c r="X353" s="69">
        <f t="shared" si="18"/>
        <v>52479</v>
      </c>
      <c r="Y353" s="69" t="s">
        <v>2140</v>
      </c>
      <c r="Z353" s="69" t="s">
        <v>1291</v>
      </c>
      <c r="AA353" s="69" t="s">
        <v>2141</v>
      </c>
      <c r="AB353" s="69"/>
      <c r="AC353" s="69"/>
      <c r="AD353" s="69"/>
      <c r="AE353" s="69"/>
      <c r="AF353" s="69"/>
      <c r="AG353" s="69"/>
      <c r="AH353" s="69" t="s">
        <v>719</v>
      </c>
      <c r="AI353" s="69" t="s">
        <v>2141</v>
      </c>
      <c r="AJ353" s="69"/>
      <c r="AK353" s="81">
        <f>'charts data'!V362</f>
        <v>-5.18864663252166</v>
      </c>
      <c r="AL353" s="81">
        <f>'charts data'!W362</f>
        <v>-4.77637527174317</v>
      </c>
      <c r="AM353" s="81">
        <f>'charts data'!X362</f>
        <v>-4.40537759110603</v>
      </c>
      <c r="AN353" s="81">
        <f>'charts data'!Y362</f>
        <v>-2.9636442417404</v>
      </c>
      <c r="AO353" s="81">
        <f>'charts data'!Z362</f>
        <v>-4.42413685481207</v>
      </c>
      <c r="AP353" s="71">
        <f>'charts data'!AA362</f>
        <v>3.13765379735174</v>
      </c>
    </row>
    <row r="354" spans="1:42">
      <c r="A354" s="56"/>
      <c r="B354" s="56"/>
      <c r="C354" s="56"/>
      <c r="D354" s="56"/>
      <c r="E354" s="56"/>
      <c r="F354" s="56"/>
      <c r="G354" s="56"/>
      <c r="H354" s="56"/>
      <c r="I354" s="56"/>
      <c r="J354" s="56"/>
      <c r="K354" s="56"/>
      <c r="L354" s="56"/>
      <c r="M354" s="56"/>
      <c r="N354" s="56"/>
      <c r="O354" s="56"/>
      <c r="P354" s="56"/>
      <c r="Q354" s="56"/>
      <c r="R354" s="69"/>
      <c r="S354" s="69"/>
      <c r="T354" s="69"/>
      <c r="U354" s="71">
        <f t="shared" si="17"/>
        <v>-5.96217786100356</v>
      </c>
      <c r="V354" s="69" t="s">
        <v>721</v>
      </c>
      <c r="W354" s="71">
        <f t="shared" si="19"/>
        <v>-10</v>
      </c>
      <c r="X354" s="69">
        <f t="shared" si="18"/>
        <v>26367</v>
      </c>
      <c r="Y354" s="69" t="s">
        <v>1878</v>
      </c>
      <c r="Z354" s="69" t="s">
        <v>1291</v>
      </c>
      <c r="AA354" s="69" t="s">
        <v>2044</v>
      </c>
      <c r="AB354" s="69"/>
      <c r="AC354" s="69"/>
      <c r="AD354" s="69"/>
      <c r="AE354" s="69"/>
      <c r="AF354" s="69"/>
      <c r="AG354" s="69"/>
      <c r="AH354" s="69" t="s">
        <v>721</v>
      </c>
      <c r="AI354" s="69" t="s">
        <v>2044</v>
      </c>
      <c r="AJ354" s="69"/>
      <c r="AK354" s="81">
        <f>'charts data'!V363</f>
        <v>-7.13596575446898</v>
      </c>
      <c r="AL354" s="81">
        <f>'charts data'!W363</f>
        <v>-5.67295035885735</v>
      </c>
      <c r="AM354" s="81">
        <f>'charts data'!X363</f>
        <v>-5.9692501246225</v>
      </c>
      <c r="AN354" s="81">
        <f>'charts data'!Y363</f>
        <v>-5.55572889468944</v>
      </c>
      <c r="AO354" s="81">
        <f>'charts data'!Z363</f>
        <v>-5.96217786100356</v>
      </c>
      <c r="AP354" s="71">
        <f>'charts data'!AA363</f>
        <v>4.81738775434774</v>
      </c>
    </row>
    <row r="355" spans="1:42">
      <c r="A355" s="56"/>
      <c r="B355" s="56"/>
      <c r="C355" s="56"/>
      <c r="D355" s="56"/>
      <c r="E355" s="56"/>
      <c r="F355" s="56"/>
      <c r="G355" s="56"/>
      <c r="H355" s="56"/>
      <c r="I355" s="56"/>
      <c r="J355" s="56"/>
      <c r="K355" s="56"/>
      <c r="L355" s="56"/>
      <c r="M355" s="56"/>
      <c r="N355" s="56"/>
      <c r="O355" s="56"/>
      <c r="P355" s="56"/>
      <c r="Q355" s="56"/>
      <c r="R355" s="69"/>
      <c r="S355" s="69"/>
      <c r="T355" s="69"/>
      <c r="U355" s="71">
        <f t="shared" si="17"/>
        <v>-1.73727556132279</v>
      </c>
      <c r="V355" s="69" t="s">
        <v>723</v>
      </c>
      <c r="W355" s="71">
        <f t="shared" si="19"/>
        <v>-5</v>
      </c>
      <c r="X355" s="69">
        <f t="shared" si="18"/>
        <v>52479</v>
      </c>
      <c r="Y355" s="69" t="s">
        <v>2142</v>
      </c>
      <c r="Z355" s="69" t="s">
        <v>1291</v>
      </c>
      <c r="AA355" s="69" t="s">
        <v>2142</v>
      </c>
      <c r="AB355" s="69"/>
      <c r="AC355" s="69"/>
      <c r="AD355" s="69"/>
      <c r="AE355" s="69"/>
      <c r="AF355" s="69"/>
      <c r="AG355" s="69"/>
      <c r="AH355" s="69" t="s">
        <v>723</v>
      </c>
      <c r="AI355" s="69" t="s">
        <v>2142</v>
      </c>
      <c r="AJ355" s="69"/>
      <c r="AK355" s="81">
        <f>'charts data'!V364</f>
        <v>-2.81958543406892</v>
      </c>
      <c r="AL355" s="81">
        <f>'charts data'!W364</f>
        <v>-2.56659310544937</v>
      </c>
      <c r="AM355" s="81">
        <f>'charts data'!X364</f>
        <v>-2.36259789726884</v>
      </c>
      <c r="AN355" s="81">
        <f>'charts data'!Y364</f>
        <v>-1.04013965516146</v>
      </c>
      <c r="AO355" s="81">
        <f>'charts data'!Z364</f>
        <v>-1.73727556132279</v>
      </c>
      <c r="AP355" s="71">
        <f>'charts data'!AA364</f>
        <v>4.44194931333262</v>
      </c>
    </row>
    <row r="356" spans="1:42">
      <c r="A356" s="56"/>
      <c r="B356" s="56"/>
      <c r="C356" s="56"/>
      <c r="D356" s="56"/>
      <c r="E356" s="56"/>
      <c r="F356" s="56"/>
      <c r="G356" s="56"/>
      <c r="H356" s="56"/>
      <c r="I356" s="56"/>
      <c r="J356" s="56"/>
      <c r="K356" s="56"/>
      <c r="L356" s="56"/>
      <c r="M356" s="56"/>
      <c r="N356" s="56"/>
      <c r="O356" s="56"/>
      <c r="P356" s="56"/>
      <c r="Q356" s="56"/>
      <c r="R356" s="69"/>
      <c r="S356" s="69"/>
      <c r="T356" s="69"/>
      <c r="U356" s="71">
        <f t="shared" si="17"/>
        <v>-6.33543489657765</v>
      </c>
      <c r="V356" s="69" t="s">
        <v>725</v>
      </c>
      <c r="W356" s="71">
        <f t="shared" si="19"/>
        <v>-10</v>
      </c>
      <c r="X356" s="69">
        <f t="shared" si="18"/>
        <v>26367</v>
      </c>
      <c r="Y356" s="69" t="s">
        <v>1951</v>
      </c>
      <c r="Z356" s="69" t="s">
        <v>1291</v>
      </c>
      <c r="AA356" s="69" t="s">
        <v>1897</v>
      </c>
      <c r="AB356" s="69"/>
      <c r="AC356" s="69"/>
      <c r="AD356" s="69"/>
      <c r="AE356" s="69"/>
      <c r="AF356" s="69"/>
      <c r="AG356" s="69"/>
      <c r="AH356" s="69" t="s">
        <v>725</v>
      </c>
      <c r="AI356" s="69" t="s">
        <v>1897</v>
      </c>
      <c r="AJ356" s="69"/>
      <c r="AK356" s="81">
        <f>'charts data'!V365</f>
        <v>-7.58516737439341</v>
      </c>
      <c r="AL356" s="81">
        <f>'charts data'!W365</f>
        <v>-6.41841939717765</v>
      </c>
      <c r="AM356" s="81">
        <f>'charts data'!X365</f>
        <v>-6.7394965812269</v>
      </c>
      <c r="AN356" s="81">
        <f>'charts data'!Y365</f>
        <v>-6.49142498023491</v>
      </c>
      <c r="AO356" s="81">
        <f>'charts data'!Z365</f>
        <v>-6.33543489657765</v>
      </c>
      <c r="AP356" s="71">
        <f>'charts data'!AA365</f>
        <v>5.12907482549161</v>
      </c>
    </row>
    <row r="357" spans="1:42">
      <c r="A357" s="56"/>
      <c r="B357" s="56"/>
      <c r="C357" s="56"/>
      <c r="D357" s="56"/>
      <c r="E357" s="56"/>
      <c r="F357" s="56"/>
      <c r="G357" s="56"/>
      <c r="H357" s="56"/>
      <c r="I357" s="56"/>
      <c r="J357" s="56"/>
      <c r="K357" s="56"/>
      <c r="L357" s="56"/>
      <c r="M357" s="56"/>
      <c r="N357" s="56"/>
      <c r="O357" s="56"/>
      <c r="P357" s="56"/>
      <c r="Q357" s="56"/>
      <c r="R357" s="69"/>
      <c r="S357" s="69"/>
      <c r="T357" s="69"/>
      <c r="U357" s="71">
        <f t="shared" si="17"/>
        <v>-3.92429518187689</v>
      </c>
      <c r="V357" s="69" t="s">
        <v>1504</v>
      </c>
      <c r="W357" s="71">
        <f t="shared" si="19"/>
        <v>-5</v>
      </c>
      <c r="X357" s="69">
        <f t="shared" si="18"/>
        <v>52479</v>
      </c>
      <c r="Y357" s="69" t="s">
        <v>2141</v>
      </c>
      <c r="Z357" s="69" t="s">
        <v>1291</v>
      </c>
      <c r="AA357" s="69" t="s">
        <v>2140</v>
      </c>
      <c r="AB357" s="69"/>
      <c r="AC357" s="69"/>
      <c r="AD357" s="69"/>
      <c r="AE357" s="69"/>
      <c r="AF357" s="69"/>
      <c r="AG357" s="69"/>
      <c r="AH357" s="69" t="s">
        <v>1504</v>
      </c>
      <c r="AI357" s="69" t="s">
        <v>2140</v>
      </c>
      <c r="AJ357" s="69"/>
      <c r="AK357" s="81">
        <f>'charts data'!V366</f>
        <v>-5.70219166874829</v>
      </c>
      <c r="AL357" s="81">
        <f>'charts data'!W366</f>
        <v>-4.89435020619961</v>
      </c>
      <c r="AM357" s="81">
        <f>'charts data'!X366</f>
        <v>-4.19111330377232</v>
      </c>
      <c r="AN357" s="81">
        <f>'charts data'!Y366</f>
        <v>-4.84857587242425</v>
      </c>
      <c r="AO357" s="81">
        <f>'charts data'!Z366</f>
        <v>-3.92429518187689</v>
      </c>
      <c r="AP357" s="71">
        <f>'charts data'!AA366</f>
        <v>7.2967329208567</v>
      </c>
    </row>
    <row r="358" spans="1:42">
      <c r="A358" s="56"/>
      <c r="B358" s="56"/>
      <c r="C358" s="56"/>
      <c r="D358" s="56"/>
      <c r="E358" s="56"/>
      <c r="F358" s="56"/>
      <c r="G358" s="56"/>
      <c r="H358" s="56"/>
      <c r="I358" s="56"/>
      <c r="J358" s="56"/>
      <c r="K358" s="56"/>
      <c r="L358" s="56"/>
      <c r="M358" s="56"/>
      <c r="N358" s="56"/>
      <c r="O358" s="56"/>
      <c r="P358" s="56"/>
      <c r="Q358" s="56"/>
      <c r="R358" s="69"/>
      <c r="S358" s="69"/>
      <c r="T358" s="69"/>
      <c r="U358" s="71">
        <f t="shared" si="17"/>
        <v>-0.848366827429586</v>
      </c>
      <c r="V358" s="69" t="s">
        <v>1327</v>
      </c>
      <c r="W358" s="71">
        <f t="shared" si="19"/>
        <v>-5</v>
      </c>
      <c r="X358" s="69">
        <f t="shared" si="18"/>
        <v>52479</v>
      </c>
      <c r="Y358" s="69" t="s">
        <v>1893</v>
      </c>
      <c r="Z358" s="69" t="s">
        <v>1291</v>
      </c>
      <c r="AA358" s="69" t="s">
        <v>2143</v>
      </c>
      <c r="AB358" s="69"/>
      <c r="AC358" s="69"/>
      <c r="AD358" s="69"/>
      <c r="AE358" s="69"/>
      <c r="AF358" s="69"/>
      <c r="AG358" s="69"/>
      <c r="AH358" s="69" t="s">
        <v>1327</v>
      </c>
      <c r="AI358" s="69" t="s">
        <v>2143</v>
      </c>
      <c r="AJ358" s="69"/>
      <c r="AK358" s="81">
        <f>'charts data'!V367</f>
        <v>-2.91963130553154</v>
      </c>
      <c r="AL358" s="81">
        <f>'charts data'!W367</f>
        <v>-2.9772603792624</v>
      </c>
      <c r="AM358" s="81">
        <f>'charts data'!X367</f>
        <v>-1.17557082585625</v>
      </c>
      <c r="AN358" s="81">
        <f>'charts data'!Y367</f>
        <v>-1.29912274307885</v>
      </c>
      <c r="AO358" s="81">
        <f>'charts data'!Z367</f>
        <v>-0.848366827429586</v>
      </c>
      <c r="AP358" s="71">
        <f>'charts data'!AA367</f>
        <v>8.50075570584148</v>
      </c>
    </row>
    <row r="359" spans="1:42">
      <c r="A359" s="56"/>
      <c r="B359" s="56"/>
      <c r="C359" s="56"/>
      <c r="D359" s="56"/>
      <c r="E359" s="56"/>
      <c r="F359" s="56"/>
      <c r="G359" s="56"/>
      <c r="H359" s="56"/>
      <c r="I359" s="56"/>
      <c r="J359" s="56"/>
      <c r="K359" s="56"/>
      <c r="L359" s="56"/>
      <c r="M359" s="56"/>
      <c r="N359" s="56"/>
      <c r="O359" s="56"/>
      <c r="P359" s="56"/>
      <c r="Q359" s="56"/>
      <c r="R359" s="69"/>
      <c r="S359" s="69"/>
      <c r="T359" s="69"/>
      <c r="U359" s="71">
        <f t="shared" si="17"/>
        <v>-2.85471765407133</v>
      </c>
      <c r="V359" s="69" t="s">
        <v>1506</v>
      </c>
      <c r="W359" s="71">
        <f t="shared" si="19"/>
        <v>-5</v>
      </c>
      <c r="X359" s="69">
        <f t="shared" si="18"/>
        <v>52479</v>
      </c>
      <c r="Y359" s="69" t="s">
        <v>2132</v>
      </c>
      <c r="Z359" s="69" t="s">
        <v>1291</v>
      </c>
      <c r="AA359" s="69" t="s">
        <v>2131</v>
      </c>
      <c r="AB359" s="69"/>
      <c r="AC359" s="69"/>
      <c r="AD359" s="69"/>
      <c r="AE359" s="69"/>
      <c r="AF359" s="69"/>
      <c r="AG359" s="69"/>
      <c r="AH359" s="69" t="s">
        <v>1506</v>
      </c>
      <c r="AI359" s="69" t="s">
        <v>2131</v>
      </c>
      <c r="AJ359" s="69"/>
      <c r="AK359" s="81">
        <f>'charts data'!V368</f>
        <v>-4.76255539789553</v>
      </c>
      <c r="AL359" s="81">
        <f>'charts data'!W368</f>
        <v>-4.48034410930764</v>
      </c>
      <c r="AM359" s="81">
        <f>'charts data'!X368</f>
        <v>-3.12045774090555</v>
      </c>
      <c r="AN359" s="81">
        <f>'charts data'!Y368</f>
        <v>-2.74577635330468</v>
      </c>
      <c r="AO359" s="81">
        <f>'charts data'!Z368</f>
        <v>-2.85471765407133</v>
      </c>
      <c r="AP359" s="71">
        <f>'charts data'!AA368</f>
        <v>7.83002979971687</v>
      </c>
    </row>
    <row r="360" spans="1:42">
      <c r="A360" s="56"/>
      <c r="B360" s="56"/>
      <c r="C360" s="56"/>
      <c r="D360" s="56"/>
      <c r="E360" s="56"/>
      <c r="F360" s="56"/>
      <c r="G360" s="56"/>
      <c r="H360" s="56"/>
      <c r="I360" s="56"/>
      <c r="J360" s="56"/>
      <c r="K360" s="56"/>
      <c r="L360" s="56"/>
      <c r="M360" s="56"/>
      <c r="N360" s="56"/>
      <c r="O360" s="56"/>
      <c r="P360" s="56"/>
      <c r="Q360" s="56"/>
      <c r="R360" s="69"/>
      <c r="S360" s="69"/>
      <c r="T360" s="69"/>
      <c r="U360" s="71">
        <f t="shared" si="17"/>
        <v>-6.88645662947369</v>
      </c>
      <c r="V360" s="69" t="s">
        <v>732</v>
      </c>
      <c r="W360" s="71">
        <f t="shared" si="19"/>
        <v>-10</v>
      </c>
      <c r="X360" s="69">
        <f t="shared" si="18"/>
        <v>26367</v>
      </c>
      <c r="Y360" s="69" t="s">
        <v>2144</v>
      </c>
      <c r="Z360" s="69" t="s">
        <v>1291</v>
      </c>
      <c r="AA360" s="69" t="s">
        <v>2144</v>
      </c>
      <c r="AB360" s="69"/>
      <c r="AC360" s="69"/>
      <c r="AD360" s="69"/>
      <c r="AE360" s="69"/>
      <c r="AF360" s="69"/>
      <c r="AG360" s="69"/>
      <c r="AH360" s="69" t="s">
        <v>732</v>
      </c>
      <c r="AI360" s="69" t="s">
        <v>2144</v>
      </c>
      <c r="AJ360" s="69"/>
      <c r="AK360" s="81">
        <f>'charts data'!V369</f>
        <v>-6.71700551973033</v>
      </c>
      <c r="AL360" s="81">
        <f>'charts data'!W369</f>
        <v>-7.18857981718229</v>
      </c>
      <c r="AM360" s="81">
        <f>'charts data'!X369</f>
        <v>-7.81343117670977</v>
      </c>
      <c r="AN360" s="81">
        <f>'charts data'!Y369</f>
        <v>-6.75076267230699</v>
      </c>
      <c r="AO360" s="81">
        <f>'charts data'!Z369</f>
        <v>-6.88645662947369</v>
      </c>
      <c r="AP360" s="71">
        <f>'charts data'!AA369</f>
        <v>-0.695450775717441</v>
      </c>
    </row>
    <row r="361" spans="1:42">
      <c r="A361" s="56"/>
      <c r="B361" s="56"/>
      <c r="C361" s="56"/>
      <c r="D361" s="56"/>
      <c r="E361" s="56"/>
      <c r="F361" s="56"/>
      <c r="G361" s="56"/>
      <c r="H361" s="56"/>
      <c r="I361" s="56"/>
      <c r="J361" s="56"/>
      <c r="K361" s="56"/>
      <c r="L361" s="56"/>
      <c r="M361" s="56"/>
      <c r="N361" s="56"/>
      <c r="O361" s="56"/>
      <c r="P361" s="56"/>
      <c r="Q361" s="56"/>
      <c r="R361" s="69"/>
      <c r="S361" s="69"/>
      <c r="T361" s="69"/>
      <c r="U361" s="71">
        <f t="shared" si="17"/>
        <v>7.04206359073793</v>
      </c>
      <c r="V361" s="69" t="s">
        <v>734</v>
      </c>
      <c r="W361" s="71">
        <f t="shared" si="19"/>
        <v>5</v>
      </c>
      <c r="X361" s="69">
        <f t="shared" si="18"/>
        <v>123456</v>
      </c>
      <c r="Y361" s="69" t="s">
        <v>2145</v>
      </c>
      <c r="Z361" s="69" t="s">
        <v>2146</v>
      </c>
      <c r="AA361" s="69" t="s">
        <v>2145</v>
      </c>
      <c r="AB361" s="69"/>
      <c r="AC361" s="69"/>
      <c r="AD361" s="69"/>
      <c r="AE361" s="69"/>
      <c r="AF361" s="69"/>
      <c r="AG361" s="69"/>
      <c r="AH361" s="69" t="s">
        <v>734</v>
      </c>
      <c r="AI361" s="69" t="s">
        <v>2145</v>
      </c>
      <c r="AJ361" s="69"/>
      <c r="AK361" s="81">
        <f>'charts data'!V370</f>
        <v>6.69305899055234</v>
      </c>
      <c r="AL361" s="81">
        <f>'charts data'!W370</f>
        <v>6.04325178808135</v>
      </c>
      <c r="AM361" s="81">
        <f>'charts data'!X370</f>
        <v>5.94081059865459</v>
      </c>
      <c r="AN361" s="81">
        <f>'charts data'!Y370</f>
        <v>7.48345833979906</v>
      </c>
      <c r="AO361" s="81">
        <f>'charts data'!Z370</f>
        <v>7.04206359073793</v>
      </c>
      <c r="AP361" s="71">
        <f>'charts data'!AA370</f>
        <v>1.43236311816214</v>
      </c>
    </row>
    <row r="362" spans="1:42">
      <c r="A362" s="56"/>
      <c r="B362" s="56"/>
      <c r="C362" s="56"/>
      <c r="D362" s="56"/>
      <c r="E362" s="56"/>
      <c r="F362" s="56"/>
      <c r="G362" s="56"/>
      <c r="H362" s="56"/>
      <c r="I362" s="56"/>
      <c r="J362" s="56"/>
      <c r="K362" s="56"/>
      <c r="L362" s="56"/>
      <c r="M362" s="56"/>
      <c r="N362" s="56"/>
      <c r="O362" s="56"/>
      <c r="P362" s="56"/>
      <c r="Q362" s="56"/>
      <c r="R362" s="69"/>
      <c r="S362" s="69"/>
      <c r="T362" s="69"/>
      <c r="U362" s="71">
        <f t="shared" si="17"/>
        <v>8.2671787908771</v>
      </c>
      <c r="V362" s="69" t="s">
        <v>736</v>
      </c>
      <c r="W362" s="71">
        <f t="shared" si="19"/>
        <v>5</v>
      </c>
      <c r="X362" s="69">
        <f t="shared" si="18"/>
        <v>123456</v>
      </c>
      <c r="Y362" s="69" t="s">
        <v>2147</v>
      </c>
      <c r="Z362" s="69" t="s">
        <v>2146</v>
      </c>
      <c r="AA362" s="69" t="s">
        <v>2147</v>
      </c>
      <c r="AB362" s="69"/>
      <c r="AC362" s="69"/>
      <c r="AD362" s="69"/>
      <c r="AE362" s="69"/>
      <c r="AF362" s="69"/>
      <c r="AG362" s="69"/>
      <c r="AH362" s="69" t="s">
        <v>736</v>
      </c>
      <c r="AI362" s="69" t="s">
        <v>2147</v>
      </c>
      <c r="AJ362" s="69"/>
      <c r="AK362" s="81">
        <f>'charts data'!V371</f>
        <v>6.86217403938064</v>
      </c>
      <c r="AL362" s="81">
        <f>'charts data'!W371</f>
        <v>7.07851335034519</v>
      </c>
      <c r="AM362" s="81">
        <f>'charts data'!X371</f>
        <v>7.05230867585408</v>
      </c>
      <c r="AN362" s="81">
        <f>'charts data'!Y371</f>
        <v>7.95804064298321</v>
      </c>
      <c r="AO362" s="81">
        <f>'charts data'!Z371</f>
        <v>8.2671787908771</v>
      </c>
      <c r="AP362" s="71">
        <f>'charts data'!AA371</f>
        <v>5.76633369822609</v>
      </c>
    </row>
    <row r="363" spans="1:42">
      <c r="A363" s="56"/>
      <c r="B363" s="56"/>
      <c r="C363" s="56"/>
      <c r="D363" s="56"/>
      <c r="E363" s="56"/>
      <c r="F363" s="56"/>
      <c r="G363" s="56"/>
      <c r="H363" s="56"/>
      <c r="I363" s="56"/>
      <c r="J363" s="56"/>
      <c r="K363" s="56"/>
      <c r="L363" s="56"/>
      <c r="M363" s="56"/>
      <c r="N363" s="56"/>
      <c r="O363" s="56"/>
      <c r="P363" s="56"/>
      <c r="Q363" s="56"/>
      <c r="R363" s="69"/>
      <c r="S363" s="69"/>
      <c r="T363" s="69"/>
      <c r="U363" s="71">
        <f t="shared" si="17"/>
        <v>10.0850105526874</v>
      </c>
      <c r="V363" s="69" t="s">
        <v>738</v>
      </c>
      <c r="W363" s="71">
        <f t="shared" si="19"/>
        <v>10</v>
      </c>
      <c r="X363" s="69">
        <f t="shared" si="18"/>
        <v>1279309</v>
      </c>
      <c r="Y363" s="69" t="s">
        <v>2148</v>
      </c>
      <c r="Z363" s="69" t="s">
        <v>2146</v>
      </c>
      <c r="AA363" s="69" t="s">
        <v>2149</v>
      </c>
      <c r="AB363" s="69"/>
      <c r="AC363" s="69"/>
      <c r="AD363" s="69"/>
      <c r="AE363" s="69"/>
      <c r="AF363" s="69"/>
      <c r="AG363" s="69"/>
      <c r="AH363" s="69" t="s">
        <v>738</v>
      </c>
      <c r="AI363" s="69" t="s">
        <v>2149</v>
      </c>
      <c r="AJ363" s="69"/>
      <c r="AK363" s="81">
        <f>'charts data'!V372</f>
        <v>8.72121224879766</v>
      </c>
      <c r="AL363" s="81">
        <f>'charts data'!W372</f>
        <v>9.5822919606651</v>
      </c>
      <c r="AM363" s="81">
        <f>'charts data'!X372</f>
        <v>8.26194608845841</v>
      </c>
      <c r="AN363" s="81">
        <f>'charts data'!Y372</f>
        <v>10.3376009758275</v>
      </c>
      <c r="AO363" s="81">
        <f>'charts data'!Z372</f>
        <v>10.0850105526874</v>
      </c>
      <c r="AP363" s="71">
        <f>'charts data'!AA372</f>
        <v>5.59721674174183</v>
      </c>
    </row>
    <row r="364" spans="1:42">
      <c r="A364" s="56"/>
      <c r="B364" s="56"/>
      <c r="C364" s="56"/>
      <c r="D364" s="56"/>
      <c r="E364" s="56"/>
      <c r="F364" s="56"/>
      <c r="G364" s="56"/>
      <c r="H364" s="56"/>
      <c r="I364" s="56"/>
      <c r="J364" s="56"/>
      <c r="K364" s="56"/>
      <c r="L364" s="56"/>
      <c r="M364" s="56"/>
      <c r="N364" s="56"/>
      <c r="O364" s="56"/>
      <c r="P364" s="56"/>
      <c r="Q364" s="56"/>
      <c r="R364" s="69"/>
      <c r="S364" s="69"/>
      <c r="T364" s="69"/>
      <c r="U364" s="71">
        <f t="shared" si="17"/>
        <v>-5.36529030759754</v>
      </c>
      <c r="V364" s="69" t="s">
        <v>740</v>
      </c>
      <c r="W364" s="71">
        <f t="shared" si="19"/>
        <v>-10</v>
      </c>
      <c r="X364" s="69">
        <f t="shared" si="18"/>
        <v>26367</v>
      </c>
      <c r="Y364" s="69" t="s">
        <v>2150</v>
      </c>
      <c r="Z364" s="69" t="s">
        <v>2146</v>
      </c>
      <c r="AA364" s="69" t="s">
        <v>2150</v>
      </c>
      <c r="AB364" s="69"/>
      <c r="AC364" s="69"/>
      <c r="AD364" s="69"/>
      <c r="AE364" s="69"/>
      <c r="AF364" s="69"/>
      <c r="AG364" s="69"/>
      <c r="AH364" s="69" t="s">
        <v>740</v>
      </c>
      <c r="AI364" s="69" t="s">
        <v>2150</v>
      </c>
      <c r="AJ364" s="69"/>
      <c r="AK364" s="81">
        <f>'charts data'!V373</f>
        <v>-5.33484530807966</v>
      </c>
      <c r="AL364" s="81">
        <f>'charts data'!W373</f>
        <v>-5.6275316013855</v>
      </c>
      <c r="AM364" s="81">
        <f>'charts data'!X373</f>
        <v>-4.85718453400034</v>
      </c>
      <c r="AN364" s="81">
        <f>'charts data'!Y373</f>
        <v>-5.88505438860581</v>
      </c>
      <c r="AO364" s="81">
        <f>'charts data'!Z373</f>
        <v>-5.36529030759754</v>
      </c>
      <c r="AP364" s="71">
        <f>'charts data'!AA373</f>
        <v>-0.124950486092958</v>
      </c>
    </row>
    <row r="365" spans="1:42">
      <c r="A365" s="56"/>
      <c r="B365" s="56"/>
      <c r="C365" s="56"/>
      <c r="D365" s="56"/>
      <c r="E365" s="56"/>
      <c r="F365" s="56"/>
      <c r="G365" s="56"/>
      <c r="H365" s="56"/>
      <c r="I365" s="56"/>
      <c r="J365" s="56"/>
      <c r="K365" s="56"/>
      <c r="L365" s="56"/>
      <c r="M365" s="56"/>
      <c r="N365" s="56"/>
      <c r="O365" s="56"/>
      <c r="P365" s="56"/>
      <c r="Q365" s="56"/>
      <c r="R365" s="69"/>
      <c r="S365" s="69"/>
      <c r="T365" s="69"/>
      <c r="U365" s="71">
        <f t="shared" si="17"/>
        <v>9.24386637957719</v>
      </c>
      <c r="V365" s="69" t="s">
        <v>742</v>
      </c>
      <c r="W365" s="71">
        <f t="shared" si="19"/>
        <v>5</v>
      </c>
      <c r="X365" s="69">
        <f t="shared" si="18"/>
        <v>123456</v>
      </c>
      <c r="Y365" s="69" t="s">
        <v>2151</v>
      </c>
      <c r="Z365" s="69" t="s">
        <v>2146</v>
      </c>
      <c r="AA365" s="69" t="s">
        <v>2152</v>
      </c>
      <c r="AB365" s="69"/>
      <c r="AC365" s="69"/>
      <c r="AD365" s="69"/>
      <c r="AE365" s="69"/>
      <c r="AF365" s="69"/>
      <c r="AG365" s="69"/>
      <c r="AH365" s="69" t="s">
        <v>742</v>
      </c>
      <c r="AI365" s="69" t="s">
        <v>2152</v>
      </c>
      <c r="AJ365" s="69"/>
      <c r="AK365" s="81">
        <f>'charts data'!V374</f>
        <v>8.37797817164311</v>
      </c>
      <c r="AL365" s="81">
        <f>'charts data'!W374</f>
        <v>7.31965217337281</v>
      </c>
      <c r="AM365" s="81">
        <f>'charts data'!X374</f>
        <v>7.52011323355079</v>
      </c>
      <c r="AN365" s="81">
        <f>'charts data'!Y374</f>
        <v>9.42383164378853</v>
      </c>
      <c r="AO365" s="81">
        <f>'charts data'!Z374</f>
        <v>9.24386637957719</v>
      </c>
      <c r="AP365" s="71">
        <f>'charts data'!AA374</f>
        <v>3.55372488739903</v>
      </c>
    </row>
    <row r="366" spans="1:42">
      <c r="A366" s="56"/>
      <c r="B366" s="56"/>
      <c r="C366" s="56"/>
      <c r="D366" s="56"/>
      <c r="E366" s="56"/>
      <c r="F366" s="56"/>
      <c r="G366" s="56"/>
      <c r="H366" s="56"/>
      <c r="I366" s="56"/>
      <c r="J366" s="56"/>
      <c r="K366" s="56"/>
      <c r="L366" s="56"/>
      <c r="M366" s="56"/>
      <c r="N366" s="56"/>
      <c r="O366" s="56"/>
      <c r="P366" s="56"/>
      <c r="Q366" s="56"/>
      <c r="R366" s="69"/>
      <c r="S366" s="69"/>
      <c r="T366" s="69"/>
      <c r="U366" s="71">
        <f t="shared" si="17"/>
        <v>-0.660804567474145</v>
      </c>
      <c r="V366" s="69" t="s">
        <v>744</v>
      </c>
      <c r="W366" s="71">
        <f t="shared" si="19"/>
        <v>-5</v>
      </c>
      <c r="X366" s="69">
        <f t="shared" si="18"/>
        <v>52479</v>
      </c>
      <c r="Y366" s="69" t="s">
        <v>2153</v>
      </c>
      <c r="Z366" s="69" t="s">
        <v>2146</v>
      </c>
      <c r="AA366" s="69" t="s">
        <v>2154</v>
      </c>
      <c r="AB366" s="69"/>
      <c r="AC366" s="69"/>
      <c r="AD366" s="69"/>
      <c r="AE366" s="69"/>
      <c r="AF366" s="69"/>
      <c r="AG366" s="69"/>
      <c r="AH366" s="69" t="s">
        <v>744</v>
      </c>
      <c r="AI366" s="69" t="s">
        <v>2154</v>
      </c>
      <c r="AJ366" s="69"/>
      <c r="AK366" s="81">
        <f>'charts data'!V375</f>
        <v>-1.09255029797767</v>
      </c>
      <c r="AL366" s="81">
        <f>'charts data'!W375</f>
        <v>-1.59330689322845</v>
      </c>
      <c r="AM366" s="81">
        <f>'charts data'!X375</f>
        <v>-1.4528050605952</v>
      </c>
      <c r="AN366" s="81">
        <f>'charts data'!Y375</f>
        <v>-0.917373314016042</v>
      </c>
      <c r="AO366" s="81">
        <f>'charts data'!Z375</f>
        <v>-0.660804567474145</v>
      </c>
      <c r="AP366" s="71">
        <f>'charts data'!AA375</f>
        <v>1.77194415336749</v>
      </c>
    </row>
    <row r="367" spans="1:42">
      <c r="A367" s="56"/>
      <c r="B367" s="56"/>
      <c r="C367" s="56"/>
      <c r="D367" s="56"/>
      <c r="E367" s="56"/>
      <c r="F367" s="56"/>
      <c r="G367" s="56"/>
      <c r="H367" s="56"/>
      <c r="I367" s="56"/>
      <c r="J367" s="56"/>
      <c r="K367" s="56"/>
      <c r="L367" s="56"/>
      <c r="M367" s="56"/>
      <c r="N367" s="56"/>
      <c r="O367" s="56"/>
      <c r="P367" s="56"/>
      <c r="Q367" s="56"/>
      <c r="R367" s="69"/>
      <c r="S367" s="69"/>
      <c r="T367" s="69"/>
      <c r="U367" s="71">
        <f t="shared" si="17"/>
        <v>-1.40749894493468</v>
      </c>
      <c r="V367" s="69" t="s">
        <v>1508</v>
      </c>
      <c r="W367" s="71">
        <f t="shared" si="19"/>
        <v>-5</v>
      </c>
      <c r="X367" s="69">
        <f t="shared" si="18"/>
        <v>52479</v>
      </c>
      <c r="Y367" s="69" t="s">
        <v>2155</v>
      </c>
      <c r="Z367" s="69" t="s">
        <v>2146</v>
      </c>
      <c r="AA367" s="69" t="s">
        <v>2155</v>
      </c>
      <c r="AB367" s="69"/>
      <c r="AC367" s="69"/>
      <c r="AD367" s="69"/>
      <c r="AE367" s="69"/>
      <c r="AF367" s="69"/>
      <c r="AG367" s="69"/>
      <c r="AH367" s="69" t="s">
        <v>1508</v>
      </c>
      <c r="AI367" s="69" t="s">
        <v>2155</v>
      </c>
      <c r="AJ367" s="69"/>
      <c r="AK367" s="81">
        <f>'charts data'!V376</f>
        <v>-1.1472236157303</v>
      </c>
      <c r="AL367" s="81">
        <f>'charts data'!W376</f>
        <v>-1.25270588756501</v>
      </c>
      <c r="AM367" s="81">
        <f>'charts data'!X376</f>
        <v>-0.118796561612325</v>
      </c>
      <c r="AN367" s="81">
        <f>'charts data'!Y376</f>
        <v>-1.18990044234761</v>
      </c>
      <c r="AO367" s="81">
        <f>'charts data'!Z376</f>
        <v>-1.40749894493468</v>
      </c>
      <c r="AP367" s="71">
        <f>'charts data'!AA376</f>
        <v>-1.068205926001</v>
      </c>
    </row>
    <row r="368" spans="1:42">
      <c r="A368" s="56"/>
      <c r="B368" s="56"/>
      <c r="C368" s="56"/>
      <c r="D368" s="56"/>
      <c r="E368" s="56"/>
      <c r="F368" s="56"/>
      <c r="G368" s="56"/>
      <c r="H368" s="56"/>
      <c r="I368" s="56"/>
      <c r="J368" s="56"/>
      <c r="K368" s="56"/>
      <c r="L368" s="56"/>
      <c r="M368" s="56"/>
      <c r="N368" s="56"/>
      <c r="O368" s="56"/>
      <c r="P368" s="56"/>
      <c r="Q368" s="56"/>
      <c r="R368" s="69"/>
      <c r="S368" s="69"/>
      <c r="T368" s="69"/>
      <c r="U368" s="71">
        <f t="shared" si="17"/>
        <v>-10.9315809301754</v>
      </c>
      <c r="V368" s="69" t="s">
        <v>748</v>
      </c>
      <c r="W368" s="71">
        <f t="shared" si="19"/>
        <v>-16.1753938807672</v>
      </c>
      <c r="X368" s="69">
        <f t="shared" si="18"/>
        <v>6789</v>
      </c>
      <c r="Y368" s="69" t="s">
        <v>2156</v>
      </c>
      <c r="Z368" s="69" t="s">
        <v>2146</v>
      </c>
      <c r="AA368" s="69" t="s">
        <v>2156</v>
      </c>
      <c r="AB368" s="69"/>
      <c r="AC368" s="69"/>
      <c r="AD368" s="69"/>
      <c r="AE368" s="69"/>
      <c r="AF368" s="69"/>
      <c r="AG368" s="69"/>
      <c r="AH368" s="69" t="s">
        <v>748</v>
      </c>
      <c r="AI368" s="69" t="s">
        <v>2156</v>
      </c>
      <c r="AJ368" s="69"/>
      <c r="AK368" s="81">
        <f>'charts data'!V377</f>
        <v>-10.7123651864139</v>
      </c>
      <c r="AL368" s="81">
        <f>'charts data'!W377</f>
        <v>-10.6408437497248</v>
      </c>
      <c r="AM368" s="81">
        <f>'charts data'!X377</f>
        <v>-10.4463275491637</v>
      </c>
      <c r="AN368" s="81">
        <f>'charts data'!Y377</f>
        <v>-10.774369164103</v>
      </c>
      <c r="AO368" s="81">
        <f>'charts data'!Z377</f>
        <v>-10.9315809301754</v>
      </c>
      <c r="AP368" s="71">
        <f>'charts data'!AA377</f>
        <v>-0.899691712136782</v>
      </c>
    </row>
    <row r="369" spans="1:42">
      <c r="A369" s="56"/>
      <c r="B369" s="56"/>
      <c r="C369" s="56"/>
      <c r="D369" s="56"/>
      <c r="E369" s="56"/>
      <c r="F369" s="56"/>
      <c r="G369" s="56"/>
      <c r="H369" s="56"/>
      <c r="I369" s="56"/>
      <c r="J369" s="56"/>
      <c r="K369" s="56"/>
      <c r="L369" s="56"/>
      <c r="M369" s="56"/>
      <c r="N369" s="56"/>
      <c r="O369" s="56"/>
      <c r="P369" s="56"/>
      <c r="Q369" s="56"/>
      <c r="R369" s="69"/>
      <c r="S369" s="69"/>
      <c r="T369" s="69"/>
      <c r="U369" s="71">
        <f t="shared" si="17"/>
        <v>6.18963079115203</v>
      </c>
      <c r="V369" s="69" t="s">
        <v>1510</v>
      </c>
      <c r="W369" s="71">
        <f t="shared" si="19"/>
        <v>5</v>
      </c>
      <c r="X369" s="69">
        <f t="shared" si="18"/>
        <v>123456</v>
      </c>
      <c r="Y369" s="69" t="s">
        <v>2041</v>
      </c>
      <c r="Z369" s="69" t="s">
        <v>2146</v>
      </c>
      <c r="AA369" s="69" t="s">
        <v>1756</v>
      </c>
      <c r="AB369" s="69"/>
      <c r="AC369" s="69"/>
      <c r="AD369" s="69"/>
      <c r="AE369" s="69"/>
      <c r="AF369" s="69"/>
      <c r="AG369" s="69"/>
      <c r="AH369" s="69" t="s">
        <v>1510</v>
      </c>
      <c r="AI369" s="69" t="s">
        <v>1756</v>
      </c>
      <c r="AJ369" s="69"/>
      <c r="AK369" s="81">
        <f>'charts data'!V378</f>
        <v>5.60042918254421</v>
      </c>
      <c r="AL369" s="81">
        <f>'charts data'!W378</f>
        <v>5.37039364270295</v>
      </c>
      <c r="AM369" s="81">
        <f>'charts data'!X378</f>
        <v>5.47100895641943</v>
      </c>
      <c r="AN369" s="81">
        <f>'charts data'!Y378</f>
        <v>6.89121030603186</v>
      </c>
      <c r="AO369" s="81">
        <f>'charts data'!Z378</f>
        <v>6.18963079115203</v>
      </c>
      <c r="AP369" s="71">
        <f>'charts data'!AA378</f>
        <v>2.4181648404716</v>
      </c>
    </row>
    <row r="370" spans="1:42">
      <c r="A370" s="56"/>
      <c r="B370" s="56"/>
      <c r="C370" s="56"/>
      <c r="D370" s="56"/>
      <c r="E370" s="56"/>
      <c r="F370" s="56"/>
      <c r="G370" s="56"/>
      <c r="H370" s="56"/>
      <c r="I370" s="56"/>
      <c r="J370" s="56"/>
      <c r="K370" s="56"/>
      <c r="L370" s="56"/>
      <c r="M370" s="56"/>
      <c r="N370" s="56"/>
      <c r="O370" s="56"/>
      <c r="P370" s="56"/>
      <c r="Q370" s="56"/>
      <c r="R370" s="69"/>
      <c r="S370" s="69"/>
      <c r="T370" s="69"/>
      <c r="U370" s="71">
        <f t="shared" si="17"/>
        <v>8.10810035981612</v>
      </c>
      <c r="V370" s="69" t="s">
        <v>752</v>
      </c>
      <c r="W370" s="71">
        <f t="shared" si="19"/>
        <v>5</v>
      </c>
      <c r="X370" s="69">
        <f t="shared" si="18"/>
        <v>123456</v>
      </c>
      <c r="Y370" s="69" t="s">
        <v>2157</v>
      </c>
      <c r="Z370" s="69" t="s">
        <v>2146</v>
      </c>
      <c r="AA370" s="69" t="s">
        <v>2027</v>
      </c>
      <c r="AB370" s="69"/>
      <c r="AC370" s="69"/>
      <c r="AD370" s="69"/>
      <c r="AE370" s="69"/>
      <c r="AF370" s="69"/>
      <c r="AG370" s="69"/>
      <c r="AH370" s="69" t="s">
        <v>752</v>
      </c>
      <c r="AI370" s="69" t="s">
        <v>2027</v>
      </c>
      <c r="AJ370" s="69"/>
      <c r="AK370" s="81">
        <f>'charts data'!V379</f>
        <v>6.99497905975463</v>
      </c>
      <c r="AL370" s="81">
        <f>'charts data'!W379</f>
        <v>6.80541517389673</v>
      </c>
      <c r="AM370" s="81">
        <f>'charts data'!X379</f>
        <v>6.99519747004794</v>
      </c>
      <c r="AN370" s="81">
        <f>'charts data'!Y379</f>
        <v>8.42245607860113</v>
      </c>
      <c r="AO370" s="81">
        <f>'charts data'!Z379</f>
        <v>8.10810035981612</v>
      </c>
      <c r="AP370" s="71">
        <f>'charts data'!AA379</f>
        <v>4.56840366975368</v>
      </c>
    </row>
    <row r="371" spans="1:42">
      <c r="A371" s="56"/>
      <c r="B371" s="56"/>
      <c r="C371" s="56"/>
      <c r="D371" s="56"/>
      <c r="E371" s="56"/>
      <c r="F371" s="56"/>
      <c r="G371" s="56"/>
      <c r="H371" s="56"/>
      <c r="I371" s="56"/>
      <c r="J371" s="56"/>
      <c r="K371" s="56"/>
      <c r="L371" s="56"/>
      <c r="M371" s="56"/>
      <c r="N371" s="56"/>
      <c r="O371" s="56"/>
      <c r="P371" s="56"/>
      <c r="Q371" s="56"/>
      <c r="R371" s="69"/>
      <c r="S371" s="69"/>
      <c r="T371" s="69"/>
      <c r="U371" s="71">
        <f t="shared" si="17"/>
        <v>1.66657266796637</v>
      </c>
      <c r="V371" s="69" t="s">
        <v>754</v>
      </c>
      <c r="W371" s="71">
        <f t="shared" si="19"/>
        <v>0</v>
      </c>
      <c r="X371" s="69">
        <f t="shared" si="18"/>
        <v>8912895</v>
      </c>
      <c r="Y371" s="69" t="s">
        <v>2158</v>
      </c>
      <c r="Z371" s="69" t="s">
        <v>2146</v>
      </c>
      <c r="AA371" s="69" t="s">
        <v>2158</v>
      </c>
      <c r="AB371" s="69"/>
      <c r="AC371" s="69"/>
      <c r="AD371" s="69"/>
      <c r="AE371" s="69"/>
      <c r="AF371" s="69"/>
      <c r="AG371" s="69"/>
      <c r="AH371" s="69" t="s">
        <v>754</v>
      </c>
      <c r="AI371" s="69" t="s">
        <v>2158</v>
      </c>
      <c r="AJ371" s="69"/>
      <c r="AK371" s="81">
        <f>'charts data'!V380</f>
        <v>1.06212740765837</v>
      </c>
      <c r="AL371" s="81">
        <f>'charts data'!W380</f>
        <v>0.472940130900369</v>
      </c>
      <c r="AM371" s="81">
        <f>'charts data'!X380</f>
        <v>1.0265337506073</v>
      </c>
      <c r="AN371" s="81">
        <f>'charts data'!Y380</f>
        <v>2.23696713121476</v>
      </c>
      <c r="AO371" s="81">
        <f>'charts data'!Z380</f>
        <v>1.66657266796637</v>
      </c>
      <c r="AP371" s="71">
        <f>'charts data'!AA380</f>
        <v>2.48072689400854</v>
      </c>
    </row>
    <row r="372" spans="1:42">
      <c r="A372" s="56"/>
      <c r="B372" s="56"/>
      <c r="C372" s="56"/>
      <c r="D372" s="56"/>
      <c r="E372" s="56"/>
      <c r="F372" s="56"/>
      <c r="G372" s="56"/>
      <c r="H372" s="56"/>
      <c r="I372" s="56"/>
      <c r="J372" s="56"/>
      <c r="K372" s="56"/>
      <c r="L372" s="56"/>
      <c r="M372" s="56"/>
      <c r="N372" s="56"/>
      <c r="O372" s="56"/>
      <c r="P372" s="56"/>
      <c r="Q372" s="56"/>
      <c r="R372" s="69"/>
      <c r="S372" s="69"/>
      <c r="T372" s="69"/>
      <c r="U372" s="71">
        <f t="shared" si="17"/>
        <v>-4.26975189514351</v>
      </c>
      <c r="V372" s="69" t="s">
        <v>1511</v>
      </c>
      <c r="W372" s="71">
        <f t="shared" si="19"/>
        <v>-5</v>
      </c>
      <c r="X372" s="69">
        <f t="shared" si="18"/>
        <v>52479</v>
      </c>
      <c r="Y372" s="69" t="s">
        <v>2159</v>
      </c>
      <c r="Z372" s="69" t="s">
        <v>2146</v>
      </c>
      <c r="AA372" s="69" t="s">
        <v>2159</v>
      </c>
      <c r="AB372" s="69"/>
      <c r="AC372" s="69"/>
      <c r="AD372" s="69"/>
      <c r="AE372" s="69"/>
      <c r="AF372" s="69"/>
      <c r="AG372" s="69"/>
      <c r="AH372" s="69" t="s">
        <v>1511</v>
      </c>
      <c r="AI372" s="69" t="s">
        <v>2159</v>
      </c>
      <c r="AJ372" s="69"/>
      <c r="AK372" s="81">
        <f>'charts data'!V381</f>
        <v>-5.0542990578416</v>
      </c>
      <c r="AL372" s="81">
        <f>'charts data'!W381</f>
        <v>-4.99465758247465</v>
      </c>
      <c r="AM372" s="81">
        <f>'charts data'!X381</f>
        <v>-4.86071049375382</v>
      </c>
      <c r="AN372" s="81">
        <f>'charts data'!Y381</f>
        <v>-5.02534224201321</v>
      </c>
      <c r="AO372" s="81">
        <f>'charts data'!Z381</f>
        <v>-4.26975189514351</v>
      </c>
      <c r="AP372" s="71">
        <f>'charts data'!AA381</f>
        <v>3.21988999488808</v>
      </c>
    </row>
    <row r="373" spans="1:42">
      <c r="A373" s="56"/>
      <c r="B373" s="56"/>
      <c r="C373" s="56"/>
      <c r="D373" s="56"/>
      <c r="E373" s="56"/>
      <c r="F373" s="56"/>
      <c r="G373" s="56"/>
      <c r="H373" s="56"/>
      <c r="I373" s="56"/>
      <c r="J373" s="56"/>
      <c r="K373" s="56"/>
      <c r="L373" s="56"/>
      <c r="M373" s="56"/>
      <c r="N373" s="56"/>
      <c r="O373" s="56"/>
      <c r="P373" s="56"/>
      <c r="Q373" s="56"/>
      <c r="R373" s="69"/>
      <c r="S373" s="69"/>
      <c r="T373" s="69"/>
      <c r="U373" s="71">
        <f t="shared" si="17"/>
        <v>6.47746616921173</v>
      </c>
      <c r="V373" s="69" t="s">
        <v>758</v>
      </c>
      <c r="W373" s="71">
        <f t="shared" si="19"/>
        <v>5</v>
      </c>
      <c r="X373" s="69">
        <f t="shared" si="18"/>
        <v>123456</v>
      </c>
      <c r="Y373" s="69" t="s">
        <v>2160</v>
      </c>
      <c r="Z373" s="69" t="s">
        <v>2146</v>
      </c>
      <c r="AA373" s="69" t="s">
        <v>2160</v>
      </c>
      <c r="AB373" s="69"/>
      <c r="AC373" s="69"/>
      <c r="AD373" s="69"/>
      <c r="AE373" s="69"/>
      <c r="AF373" s="69"/>
      <c r="AG373" s="69"/>
      <c r="AH373" s="69" t="s">
        <v>758</v>
      </c>
      <c r="AI373" s="69" t="s">
        <v>2160</v>
      </c>
      <c r="AJ373" s="69"/>
      <c r="AK373" s="81">
        <f>'charts data'!V382</f>
        <v>5.45718046148907</v>
      </c>
      <c r="AL373" s="81">
        <f>'charts data'!W382</f>
        <v>6.29666841629578</v>
      </c>
      <c r="AM373" s="81">
        <f>'charts data'!X382</f>
        <v>5.95702221548264</v>
      </c>
      <c r="AN373" s="81">
        <f>'charts data'!Y382</f>
        <v>7.37659787013306</v>
      </c>
      <c r="AO373" s="81">
        <f>'charts data'!Z382</f>
        <v>6.47746616921173</v>
      </c>
      <c r="AP373" s="71">
        <f>'charts data'!AA382</f>
        <v>4.18739356717002</v>
      </c>
    </row>
    <row r="374" spans="1:42">
      <c r="A374" s="56"/>
      <c r="B374" s="56"/>
      <c r="C374" s="56"/>
      <c r="D374" s="56"/>
      <c r="E374" s="56"/>
      <c r="F374" s="56"/>
      <c r="G374" s="56"/>
      <c r="H374" s="56"/>
      <c r="I374" s="56"/>
      <c r="J374" s="56"/>
      <c r="K374" s="56"/>
      <c r="L374" s="56"/>
      <c r="M374" s="56"/>
      <c r="N374" s="56"/>
      <c r="O374" s="56"/>
      <c r="P374" s="56"/>
      <c r="Q374" s="56"/>
      <c r="R374" s="69"/>
      <c r="S374" s="69"/>
      <c r="T374" s="69"/>
      <c r="U374" s="71">
        <f t="shared" si="17"/>
        <v>12.1009793720201</v>
      </c>
      <c r="V374" s="69" t="s">
        <v>1512</v>
      </c>
      <c r="W374" s="71">
        <f t="shared" si="19"/>
        <v>10</v>
      </c>
      <c r="X374" s="69">
        <f t="shared" si="18"/>
        <v>1279309</v>
      </c>
      <c r="Y374" s="69" t="s">
        <v>2161</v>
      </c>
      <c r="Z374" s="69" t="s">
        <v>2146</v>
      </c>
      <c r="AA374" s="69" t="s">
        <v>2161</v>
      </c>
      <c r="AB374" s="69"/>
      <c r="AC374" s="69"/>
      <c r="AD374" s="69"/>
      <c r="AE374" s="69"/>
      <c r="AF374" s="69"/>
      <c r="AG374" s="69"/>
      <c r="AH374" s="69" t="s">
        <v>1512</v>
      </c>
      <c r="AI374" s="69" t="s">
        <v>2161</v>
      </c>
      <c r="AJ374" s="69"/>
      <c r="AK374" s="81">
        <f>'charts data'!V383</f>
        <v>11.2642023651045</v>
      </c>
      <c r="AL374" s="81">
        <f>'charts data'!W383</f>
        <v>10.9425861790382</v>
      </c>
      <c r="AM374" s="81">
        <f>'charts data'!X383</f>
        <v>11.1106456558357</v>
      </c>
      <c r="AN374" s="81">
        <f>'charts data'!Y383</f>
        <v>12.5150598266632</v>
      </c>
      <c r="AO374" s="81">
        <f>'charts data'!Z383</f>
        <v>12.1009793720201</v>
      </c>
      <c r="AP374" s="71">
        <f>'charts data'!AA383</f>
        <v>3.43424849470339</v>
      </c>
    </row>
    <row r="375" spans="1:42">
      <c r="A375" s="56"/>
      <c r="B375" s="56"/>
      <c r="C375" s="56"/>
      <c r="D375" s="56"/>
      <c r="E375" s="56"/>
      <c r="F375" s="56"/>
      <c r="G375" s="56"/>
      <c r="H375" s="56"/>
      <c r="I375" s="56"/>
      <c r="J375" s="56"/>
      <c r="K375" s="56"/>
      <c r="L375" s="56"/>
      <c r="M375" s="56"/>
      <c r="N375" s="56"/>
      <c r="O375" s="56"/>
      <c r="P375" s="56"/>
      <c r="Q375" s="56"/>
      <c r="R375" s="69"/>
      <c r="S375" s="69"/>
      <c r="T375" s="69"/>
      <c r="U375" s="71">
        <f t="shared" si="17"/>
        <v>4.74557007087338</v>
      </c>
      <c r="V375" s="69" t="s">
        <v>762</v>
      </c>
      <c r="W375" s="71">
        <f t="shared" si="19"/>
        <v>0</v>
      </c>
      <c r="X375" s="69">
        <f t="shared" si="18"/>
        <v>8912895</v>
      </c>
      <c r="Y375" s="69" t="s">
        <v>2162</v>
      </c>
      <c r="Z375" s="69" t="s">
        <v>2146</v>
      </c>
      <c r="AA375" s="69" t="s">
        <v>1778</v>
      </c>
      <c r="AB375" s="69"/>
      <c r="AC375" s="69"/>
      <c r="AD375" s="69"/>
      <c r="AE375" s="69"/>
      <c r="AF375" s="69"/>
      <c r="AG375" s="69"/>
      <c r="AH375" s="69" t="s">
        <v>762</v>
      </c>
      <c r="AI375" s="69" t="s">
        <v>1778</v>
      </c>
      <c r="AJ375" s="69"/>
      <c r="AK375" s="81">
        <f>'charts data'!V384</f>
        <v>3.40333544018083</v>
      </c>
      <c r="AL375" s="81">
        <f>'charts data'!W384</f>
        <v>3.76239884085122</v>
      </c>
      <c r="AM375" s="81">
        <f>'charts data'!X384</f>
        <v>3.43697832046334</v>
      </c>
      <c r="AN375" s="81">
        <f>'charts data'!Y384</f>
        <v>5.2178801477706</v>
      </c>
      <c r="AO375" s="81">
        <f>'charts data'!Z384</f>
        <v>4.74557007087338</v>
      </c>
      <c r="AP375" s="71">
        <f>'charts data'!AA384</f>
        <v>5.50871644643542</v>
      </c>
    </row>
    <row r="376" spans="1:42">
      <c r="A376" s="56"/>
      <c r="B376" s="56"/>
      <c r="C376" s="56"/>
      <c r="D376" s="56"/>
      <c r="E376" s="56"/>
      <c r="F376" s="56"/>
      <c r="G376" s="56"/>
      <c r="H376" s="56"/>
      <c r="I376" s="56"/>
      <c r="J376" s="56"/>
      <c r="K376" s="56"/>
      <c r="L376" s="56"/>
      <c r="M376" s="56"/>
      <c r="N376" s="56"/>
      <c r="O376" s="56"/>
      <c r="P376" s="56"/>
      <c r="Q376" s="56"/>
      <c r="R376" s="69"/>
      <c r="S376" s="69"/>
      <c r="T376" s="69"/>
      <c r="U376" s="71">
        <f t="shared" si="17"/>
        <v>6.32085828816952</v>
      </c>
      <c r="V376" s="69" t="s">
        <v>1514</v>
      </c>
      <c r="W376" s="71">
        <f t="shared" si="19"/>
        <v>5</v>
      </c>
      <c r="X376" s="69">
        <f t="shared" si="18"/>
        <v>123456</v>
      </c>
      <c r="Y376" s="69" t="s">
        <v>1757</v>
      </c>
      <c r="Z376" s="69" t="s">
        <v>2146</v>
      </c>
      <c r="AA376" s="69" t="s">
        <v>2040</v>
      </c>
      <c r="AB376" s="69"/>
      <c r="AC376" s="69"/>
      <c r="AD376" s="69"/>
      <c r="AE376" s="69"/>
      <c r="AF376" s="69"/>
      <c r="AG376" s="69"/>
      <c r="AH376" s="69" t="s">
        <v>1514</v>
      </c>
      <c r="AI376" s="69" t="s">
        <v>2040</v>
      </c>
      <c r="AJ376" s="69"/>
      <c r="AK376" s="81">
        <f>'charts data'!V385</f>
        <v>5.28748271689854</v>
      </c>
      <c r="AL376" s="81">
        <f>'charts data'!W385</f>
        <v>5.31174967344671</v>
      </c>
      <c r="AM376" s="81">
        <f>'charts data'!X385</f>
        <v>5.59064753590087</v>
      </c>
      <c r="AN376" s="81">
        <f>'charts data'!Y385</f>
        <v>6.75359682425426</v>
      </c>
      <c r="AO376" s="81">
        <f>'charts data'!Z385</f>
        <v>6.32085828816952</v>
      </c>
      <c r="AP376" s="71">
        <f>'charts data'!AA385</f>
        <v>4.24111617643769</v>
      </c>
    </row>
    <row r="377" spans="1:42">
      <c r="A377" s="56"/>
      <c r="B377" s="56"/>
      <c r="C377" s="56"/>
      <c r="D377" s="56"/>
      <c r="E377" s="56"/>
      <c r="F377" s="56"/>
      <c r="G377" s="56"/>
      <c r="H377" s="56"/>
      <c r="I377" s="56"/>
      <c r="J377" s="56"/>
      <c r="K377" s="56"/>
      <c r="L377" s="56"/>
      <c r="M377" s="56"/>
      <c r="N377" s="56"/>
      <c r="O377" s="56"/>
      <c r="P377" s="56"/>
      <c r="Q377" s="56"/>
      <c r="R377" s="69"/>
      <c r="S377" s="69"/>
      <c r="T377" s="69"/>
      <c r="U377" s="71">
        <f t="shared" si="17"/>
        <v>-10.2108754774759</v>
      </c>
      <c r="V377" s="69" t="s">
        <v>1515</v>
      </c>
      <c r="W377" s="71">
        <f t="shared" si="19"/>
        <v>-16.1753938807672</v>
      </c>
      <c r="X377" s="69">
        <f t="shared" si="18"/>
        <v>6789</v>
      </c>
      <c r="Y377" s="69" t="s">
        <v>1827</v>
      </c>
      <c r="Z377" s="69" t="s">
        <v>2146</v>
      </c>
      <c r="AA377" s="69" t="s">
        <v>2025</v>
      </c>
      <c r="AB377" s="69"/>
      <c r="AC377" s="69"/>
      <c r="AD377" s="69"/>
      <c r="AE377" s="69"/>
      <c r="AF377" s="69"/>
      <c r="AG377" s="69"/>
      <c r="AH377" s="69" t="s">
        <v>1515</v>
      </c>
      <c r="AI377" s="69" t="s">
        <v>2025</v>
      </c>
      <c r="AJ377" s="69"/>
      <c r="AK377" s="81">
        <f>'charts data'!V386</f>
        <v>-9.05926464482829</v>
      </c>
      <c r="AL377" s="81">
        <f>'charts data'!W386</f>
        <v>-8.9341632162228</v>
      </c>
      <c r="AM377" s="81">
        <f>'charts data'!X386</f>
        <v>-9.91987447590089</v>
      </c>
      <c r="AN377" s="81">
        <f>'charts data'!Y386</f>
        <v>-9.10835355073152</v>
      </c>
      <c r="AO377" s="81">
        <f>'charts data'!Z386</f>
        <v>-10.2108754774759</v>
      </c>
      <c r="AP377" s="71">
        <f>'charts data'!AA386</f>
        <v>-4.72637003146442</v>
      </c>
    </row>
    <row r="378" spans="1:42">
      <c r="A378" s="56"/>
      <c r="B378" s="56"/>
      <c r="C378" s="56"/>
      <c r="D378" s="56"/>
      <c r="E378" s="56"/>
      <c r="F378" s="56"/>
      <c r="G378" s="56"/>
      <c r="H378" s="56"/>
      <c r="I378" s="56"/>
      <c r="J378" s="56"/>
      <c r="K378" s="56"/>
      <c r="L378" s="56"/>
      <c r="M378" s="56"/>
      <c r="N378" s="56"/>
      <c r="O378" s="56"/>
      <c r="P378" s="56"/>
      <c r="Q378" s="56"/>
      <c r="R378" s="69"/>
      <c r="S378" s="69"/>
      <c r="T378" s="69"/>
      <c r="U378" s="71">
        <f t="shared" si="17"/>
        <v>6.52195158648468</v>
      </c>
      <c r="V378" s="69" t="s">
        <v>768</v>
      </c>
      <c r="W378" s="71">
        <f t="shared" si="19"/>
        <v>5</v>
      </c>
      <c r="X378" s="69">
        <f t="shared" si="18"/>
        <v>123456</v>
      </c>
      <c r="Y378" s="69" t="s">
        <v>1760</v>
      </c>
      <c r="Z378" s="69" t="s">
        <v>2146</v>
      </c>
      <c r="AA378" s="69" t="s">
        <v>1759</v>
      </c>
      <c r="AB378" s="69"/>
      <c r="AC378" s="69"/>
      <c r="AD378" s="69"/>
      <c r="AE378" s="69"/>
      <c r="AF378" s="69"/>
      <c r="AG378" s="69"/>
      <c r="AH378" s="69" t="s">
        <v>768</v>
      </c>
      <c r="AI378" s="69" t="s">
        <v>1759</v>
      </c>
      <c r="AJ378" s="69"/>
      <c r="AK378" s="81">
        <f>'charts data'!V387</f>
        <v>6.52212963175282</v>
      </c>
      <c r="AL378" s="81">
        <f>'charts data'!W387</f>
        <v>5.2549302944682</v>
      </c>
      <c r="AM378" s="81">
        <f>'charts data'!X387</f>
        <v>5.52095876463613</v>
      </c>
      <c r="AN378" s="81">
        <f>'charts data'!Y387</f>
        <v>6.68703023447415</v>
      </c>
      <c r="AO378" s="81">
        <f>'charts data'!Z387</f>
        <v>6.52195158648468</v>
      </c>
      <c r="AP378" s="71">
        <f>'charts data'!AA387</f>
        <v>-0.000730722389660386</v>
      </c>
    </row>
    <row r="379" spans="1:42">
      <c r="A379" s="56"/>
      <c r="B379" s="56"/>
      <c r="C379" s="56"/>
      <c r="D379" s="56"/>
      <c r="E379" s="56"/>
      <c r="F379" s="56"/>
      <c r="G379" s="56"/>
      <c r="H379" s="56"/>
      <c r="I379" s="56"/>
      <c r="J379" s="56"/>
      <c r="K379" s="56"/>
      <c r="L379" s="56"/>
      <c r="M379" s="56"/>
      <c r="N379" s="56"/>
      <c r="O379" s="56"/>
      <c r="P379" s="56"/>
      <c r="Q379" s="56"/>
      <c r="R379" s="69"/>
      <c r="S379" s="69"/>
      <c r="T379" s="69"/>
      <c r="U379" s="71">
        <f t="shared" si="17"/>
        <v>8.3926551800203</v>
      </c>
      <c r="V379" s="69" t="s">
        <v>508</v>
      </c>
      <c r="W379" s="71">
        <f t="shared" si="19"/>
        <v>5</v>
      </c>
      <c r="X379" s="69">
        <f t="shared" si="18"/>
        <v>123456</v>
      </c>
      <c r="Y379" s="69" t="s">
        <v>2163</v>
      </c>
      <c r="Z379" s="69" t="s">
        <v>2164</v>
      </c>
      <c r="AA379" s="69" t="s">
        <v>2163</v>
      </c>
      <c r="AB379" s="69"/>
      <c r="AC379" s="69"/>
      <c r="AD379" s="69"/>
      <c r="AE379" s="69"/>
      <c r="AF379" s="69"/>
      <c r="AG379" s="69"/>
      <c r="AH379" s="69" t="s">
        <v>508</v>
      </c>
      <c r="AI379" s="69" t="s">
        <v>2163</v>
      </c>
      <c r="AJ379" s="69"/>
      <c r="AK379" s="81">
        <f>'charts data'!V388</f>
        <v>9.13746447753035</v>
      </c>
      <c r="AL379" s="81">
        <f>'charts data'!W388</f>
        <v>9.10895745977836</v>
      </c>
      <c r="AM379" s="81">
        <f>'charts data'!X388</f>
        <v>8.96725796090551</v>
      </c>
      <c r="AN379" s="81">
        <f>'charts data'!Y388</f>
        <v>8.32886982799991</v>
      </c>
      <c r="AO379" s="81">
        <f>'charts data'!Z388</f>
        <v>8.3926551800203</v>
      </c>
      <c r="AP379" s="71">
        <f>'charts data'!AA388</f>
        <v>-3.05680030363594</v>
      </c>
    </row>
    <row r="380" spans="1:42">
      <c r="A380" s="56"/>
      <c r="B380" s="56"/>
      <c r="C380" s="56"/>
      <c r="D380" s="56"/>
      <c r="E380" s="56"/>
      <c r="F380" s="56"/>
      <c r="G380" s="56"/>
      <c r="H380" s="56"/>
      <c r="I380" s="56"/>
      <c r="J380" s="56"/>
      <c r="K380" s="56"/>
      <c r="L380" s="56"/>
      <c r="M380" s="56"/>
      <c r="N380" s="56"/>
      <c r="O380" s="56"/>
      <c r="P380" s="56"/>
      <c r="Q380" s="56"/>
      <c r="R380" s="69"/>
      <c r="S380" s="69"/>
      <c r="T380" s="69"/>
      <c r="U380" s="71">
        <f t="shared" si="17"/>
        <v>6.28304487674241</v>
      </c>
      <c r="V380" s="69" t="s">
        <v>771</v>
      </c>
      <c r="W380" s="71">
        <f t="shared" si="19"/>
        <v>5</v>
      </c>
      <c r="X380" s="69">
        <f t="shared" si="18"/>
        <v>123456</v>
      </c>
      <c r="Y380" s="69" t="s">
        <v>2165</v>
      </c>
      <c r="Z380" s="69" t="s">
        <v>2164</v>
      </c>
      <c r="AA380" s="69" t="s">
        <v>2165</v>
      </c>
      <c r="AB380" s="69"/>
      <c r="AC380" s="69"/>
      <c r="AD380" s="69"/>
      <c r="AE380" s="69"/>
      <c r="AF380" s="69"/>
      <c r="AG380" s="69"/>
      <c r="AH380" s="69" t="s">
        <v>771</v>
      </c>
      <c r="AI380" s="69" t="s">
        <v>2165</v>
      </c>
      <c r="AJ380" s="69"/>
      <c r="AK380" s="81">
        <f>'charts data'!V389</f>
        <v>6.44269293751101</v>
      </c>
      <c r="AL380" s="81">
        <f>'charts data'!W389</f>
        <v>6.4955253171311</v>
      </c>
      <c r="AM380" s="81">
        <f>'charts data'!X389</f>
        <v>6.51290515293491</v>
      </c>
      <c r="AN380" s="81">
        <f>'charts data'!Y389</f>
        <v>5.65847627069945</v>
      </c>
      <c r="AO380" s="81">
        <f>'charts data'!Z389</f>
        <v>6.28304487674241</v>
      </c>
      <c r="AP380" s="71">
        <f>'charts data'!AA389</f>
        <v>-0.655217707759285</v>
      </c>
    </row>
    <row r="381" spans="1:42">
      <c r="A381" s="56"/>
      <c r="B381" s="56"/>
      <c r="C381" s="56"/>
      <c r="D381" s="56"/>
      <c r="E381" s="56"/>
      <c r="F381" s="56"/>
      <c r="G381" s="56"/>
      <c r="H381" s="56"/>
      <c r="I381" s="56"/>
      <c r="J381" s="56"/>
      <c r="K381" s="56"/>
      <c r="L381" s="56"/>
      <c r="M381" s="56"/>
      <c r="N381" s="56"/>
      <c r="O381" s="56"/>
      <c r="P381" s="56"/>
      <c r="Q381" s="56"/>
      <c r="R381" s="69"/>
      <c r="S381" s="69"/>
      <c r="T381" s="69"/>
      <c r="U381" s="71">
        <f t="shared" si="17"/>
        <v>5.23063406071556</v>
      </c>
      <c r="V381" s="69" t="s">
        <v>773</v>
      </c>
      <c r="W381" s="71">
        <f t="shared" si="19"/>
        <v>5</v>
      </c>
      <c r="X381" s="69">
        <f t="shared" si="18"/>
        <v>123456</v>
      </c>
      <c r="Y381" s="69" t="s">
        <v>2166</v>
      </c>
      <c r="Z381" s="69" t="s">
        <v>2164</v>
      </c>
      <c r="AA381" s="69" t="s">
        <v>2166</v>
      </c>
      <c r="AB381" s="69"/>
      <c r="AC381" s="69"/>
      <c r="AD381" s="69"/>
      <c r="AE381" s="69"/>
      <c r="AF381" s="69"/>
      <c r="AG381" s="69"/>
      <c r="AH381" s="69" t="s">
        <v>773</v>
      </c>
      <c r="AI381" s="69" t="s">
        <v>2166</v>
      </c>
      <c r="AJ381" s="69"/>
      <c r="AK381" s="81">
        <f>'charts data'!V390</f>
        <v>6.33613303261057</v>
      </c>
      <c r="AL381" s="81">
        <f>'charts data'!W390</f>
        <v>6.88178255646343</v>
      </c>
      <c r="AM381" s="81">
        <f>'charts data'!X390</f>
        <v>6.26301993490072</v>
      </c>
      <c r="AN381" s="81">
        <f>'charts data'!Y390</f>
        <v>5.95824165788489</v>
      </c>
      <c r="AO381" s="81">
        <f>'charts data'!Z390</f>
        <v>5.23063406071556</v>
      </c>
      <c r="AP381" s="71">
        <f>'charts data'!AA390</f>
        <v>-4.53712058140929</v>
      </c>
    </row>
    <row r="382" spans="1:42">
      <c r="A382" s="56"/>
      <c r="B382" s="56"/>
      <c r="C382" s="56"/>
      <c r="D382" s="56"/>
      <c r="E382" s="56"/>
      <c r="F382" s="56"/>
      <c r="G382" s="56"/>
      <c r="H382" s="56"/>
      <c r="I382" s="56"/>
      <c r="J382" s="56"/>
      <c r="K382" s="56"/>
      <c r="L382" s="56"/>
      <c r="M382" s="56"/>
      <c r="N382" s="56"/>
      <c r="O382" s="56"/>
      <c r="P382" s="56"/>
      <c r="Q382" s="56"/>
      <c r="R382" s="69"/>
      <c r="S382" s="69"/>
      <c r="T382" s="69"/>
      <c r="U382" s="71">
        <f t="shared" si="17"/>
        <v>10.605831300044</v>
      </c>
      <c r="V382" s="69" t="s">
        <v>775</v>
      </c>
      <c r="W382" s="71">
        <f t="shared" si="19"/>
        <v>10</v>
      </c>
      <c r="X382" s="69">
        <f t="shared" si="18"/>
        <v>1279309</v>
      </c>
      <c r="Y382" s="69" t="s">
        <v>2167</v>
      </c>
      <c r="Z382" s="69" t="s">
        <v>2164</v>
      </c>
      <c r="AA382" s="69" t="s">
        <v>2167</v>
      </c>
      <c r="AB382" s="69"/>
      <c r="AC382" s="69"/>
      <c r="AD382" s="69"/>
      <c r="AE382" s="69"/>
      <c r="AF382" s="69"/>
      <c r="AG382" s="69"/>
      <c r="AH382" s="69" t="s">
        <v>775</v>
      </c>
      <c r="AI382" s="69" t="s">
        <v>2167</v>
      </c>
      <c r="AJ382" s="69"/>
      <c r="AK382" s="81">
        <f>'charts data'!V391</f>
        <v>9.91669354015724</v>
      </c>
      <c r="AL382" s="81">
        <f>'charts data'!W391</f>
        <v>9.56442368824633</v>
      </c>
      <c r="AM382" s="81">
        <f>'charts data'!X391</f>
        <v>10.4894872628985</v>
      </c>
      <c r="AN382" s="81">
        <f>'charts data'!Y391</f>
        <v>9.66423276065088</v>
      </c>
      <c r="AO382" s="81">
        <f>'charts data'!Z391</f>
        <v>10.605831300044</v>
      </c>
      <c r="AP382" s="71">
        <f>'charts data'!AA391</f>
        <v>2.82831661837646</v>
      </c>
    </row>
    <row r="383" spans="1:42">
      <c r="A383" s="56"/>
      <c r="B383" s="56"/>
      <c r="C383" s="56"/>
      <c r="D383" s="56"/>
      <c r="E383" s="56"/>
      <c r="F383" s="56"/>
      <c r="G383" s="56"/>
      <c r="H383" s="56"/>
      <c r="I383" s="56"/>
      <c r="J383" s="56"/>
      <c r="K383" s="56"/>
      <c r="L383" s="56"/>
      <c r="M383" s="56"/>
      <c r="N383" s="56"/>
      <c r="O383" s="56"/>
      <c r="P383" s="56"/>
      <c r="Q383" s="56"/>
      <c r="R383" s="69"/>
      <c r="S383" s="69"/>
      <c r="T383" s="69"/>
      <c r="U383" s="71">
        <f t="shared" si="17"/>
        <v>5.78438759239008</v>
      </c>
      <c r="V383" s="69" t="s">
        <v>1516</v>
      </c>
      <c r="W383" s="71">
        <f t="shared" si="19"/>
        <v>5</v>
      </c>
      <c r="X383" s="69">
        <f t="shared" si="18"/>
        <v>123456</v>
      </c>
      <c r="Y383" s="69" t="s">
        <v>2168</v>
      </c>
      <c r="Z383" s="69" t="s">
        <v>2164</v>
      </c>
      <c r="AA383" s="69" t="s">
        <v>2169</v>
      </c>
      <c r="AB383" s="69"/>
      <c r="AC383" s="69"/>
      <c r="AD383" s="69"/>
      <c r="AE383" s="69"/>
      <c r="AF383" s="69"/>
      <c r="AG383" s="69"/>
      <c r="AH383" s="69" t="s">
        <v>1516</v>
      </c>
      <c r="AI383" s="69" t="s">
        <v>2169</v>
      </c>
      <c r="AJ383" s="69"/>
      <c r="AK383" s="81">
        <f>'charts data'!V392</f>
        <v>7.3887171561002</v>
      </c>
      <c r="AL383" s="81">
        <f>'charts data'!W392</f>
        <v>7.51580918093665</v>
      </c>
      <c r="AM383" s="81">
        <f>'charts data'!X392</f>
        <v>7.50083924914272</v>
      </c>
      <c r="AN383" s="81">
        <f>'charts data'!Y392</f>
        <v>6.29536967600574</v>
      </c>
      <c r="AO383" s="81">
        <f>'charts data'!Z392</f>
        <v>5.78438759239008</v>
      </c>
      <c r="AP383" s="71">
        <f>'charts data'!AA392</f>
        <v>-6.58439027798923</v>
      </c>
    </row>
    <row r="384" spans="1:42">
      <c r="A384" s="56"/>
      <c r="B384" s="56"/>
      <c r="C384" s="56"/>
      <c r="D384" s="56"/>
      <c r="E384" s="56"/>
      <c r="F384" s="56"/>
      <c r="G384" s="56"/>
      <c r="H384" s="56"/>
      <c r="I384" s="56"/>
      <c r="J384" s="56"/>
      <c r="K384" s="56"/>
      <c r="L384" s="56"/>
      <c r="M384" s="56"/>
      <c r="N384" s="56"/>
      <c r="O384" s="56"/>
      <c r="P384" s="56"/>
      <c r="Q384" s="56"/>
      <c r="R384" s="69"/>
      <c r="S384" s="69"/>
      <c r="T384" s="69"/>
      <c r="U384" s="71">
        <f t="shared" si="17"/>
        <v>8.68334333305908</v>
      </c>
      <c r="V384" s="69" t="s">
        <v>1517</v>
      </c>
      <c r="W384" s="71">
        <f t="shared" si="19"/>
        <v>5</v>
      </c>
      <c r="X384" s="69">
        <f t="shared" si="18"/>
        <v>123456</v>
      </c>
      <c r="Y384" s="69" t="s">
        <v>2170</v>
      </c>
      <c r="Z384" s="69" t="s">
        <v>2164</v>
      </c>
      <c r="AA384" s="69" t="s">
        <v>2170</v>
      </c>
      <c r="AB384" s="69"/>
      <c r="AC384" s="69"/>
      <c r="AD384" s="69"/>
      <c r="AE384" s="69"/>
      <c r="AF384" s="69"/>
      <c r="AG384" s="69"/>
      <c r="AH384" s="69" t="s">
        <v>1517</v>
      </c>
      <c r="AI384" s="69" t="s">
        <v>2170</v>
      </c>
      <c r="AJ384" s="69"/>
      <c r="AK384" s="81">
        <f>'charts data'!V393</f>
        <v>9.73794435016322</v>
      </c>
      <c r="AL384" s="81">
        <f>'charts data'!W393</f>
        <v>9.94802187074611</v>
      </c>
      <c r="AM384" s="81">
        <f>'charts data'!X393</f>
        <v>9.87373727402559</v>
      </c>
      <c r="AN384" s="81">
        <f>'charts data'!Y393</f>
        <v>9.46175316977298</v>
      </c>
      <c r="AO384" s="81">
        <f>'charts data'!Z393</f>
        <v>8.68334333305908</v>
      </c>
      <c r="AP384" s="71">
        <f>'charts data'!AA393</f>
        <v>-4.32822833989284</v>
      </c>
    </row>
    <row r="385" spans="1:42">
      <c r="A385" s="56"/>
      <c r="B385" s="56"/>
      <c r="C385" s="56"/>
      <c r="D385" s="56"/>
      <c r="E385" s="56"/>
      <c r="F385" s="56"/>
      <c r="G385" s="56"/>
      <c r="H385" s="56"/>
      <c r="I385" s="56"/>
      <c r="J385" s="56"/>
      <c r="K385" s="56"/>
      <c r="L385" s="56"/>
      <c r="M385" s="56"/>
      <c r="N385" s="56"/>
      <c r="O385" s="56"/>
      <c r="P385" s="56"/>
      <c r="Q385" s="56"/>
      <c r="R385" s="69"/>
      <c r="S385" s="69"/>
      <c r="T385" s="69"/>
      <c r="U385" s="71">
        <f t="shared" si="17"/>
        <v>10.6603046208142</v>
      </c>
      <c r="V385" s="69" t="s">
        <v>1518</v>
      </c>
      <c r="W385" s="71">
        <f t="shared" si="19"/>
        <v>10</v>
      </c>
      <c r="X385" s="69">
        <f t="shared" si="18"/>
        <v>1279309</v>
      </c>
      <c r="Y385" s="69" t="s">
        <v>2171</v>
      </c>
      <c r="Z385" s="69" t="s">
        <v>2164</v>
      </c>
      <c r="AA385" s="69" t="s">
        <v>2171</v>
      </c>
      <c r="AB385" s="69"/>
      <c r="AC385" s="69"/>
      <c r="AD385" s="69"/>
      <c r="AE385" s="69"/>
      <c r="AF385" s="69"/>
      <c r="AG385" s="69"/>
      <c r="AH385" s="69" t="s">
        <v>1518</v>
      </c>
      <c r="AI385" s="69" t="s">
        <v>2171</v>
      </c>
      <c r="AJ385" s="69"/>
      <c r="AK385" s="81">
        <f>'charts data'!V394</f>
        <v>9.38778427890132</v>
      </c>
      <c r="AL385" s="81">
        <f>'charts data'!W394</f>
        <v>10.0879858948213</v>
      </c>
      <c r="AM385" s="81">
        <f>'charts data'!X394</f>
        <v>10.2226057726464</v>
      </c>
      <c r="AN385" s="81">
        <f>'charts data'!Y394</f>
        <v>11.256893395315</v>
      </c>
      <c r="AO385" s="81">
        <f>'charts data'!Z394</f>
        <v>10.6603046208142</v>
      </c>
      <c r="AP385" s="71">
        <f>'charts data'!AA394</f>
        <v>5.22259936945772</v>
      </c>
    </row>
    <row r="386" spans="1:42">
      <c r="A386" s="56"/>
      <c r="B386" s="56"/>
      <c r="C386" s="56"/>
      <c r="D386" s="56"/>
      <c r="E386" s="56"/>
      <c r="F386" s="56"/>
      <c r="G386" s="56"/>
      <c r="H386" s="56"/>
      <c r="I386" s="56"/>
      <c r="J386" s="56"/>
      <c r="K386" s="56"/>
      <c r="L386" s="56"/>
      <c r="M386" s="56"/>
      <c r="N386" s="56"/>
      <c r="O386" s="56"/>
      <c r="P386" s="56"/>
      <c r="Q386" s="56"/>
      <c r="R386" s="69"/>
      <c r="S386" s="69"/>
      <c r="T386" s="69"/>
      <c r="U386" s="71">
        <f t="shared" si="17"/>
        <v>9.11427496535994</v>
      </c>
      <c r="V386" s="69" t="s">
        <v>1519</v>
      </c>
      <c r="W386" s="71">
        <f t="shared" si="19"/>
        <v>5</v>
      </c>
      <c r="X386" s="69">
        <f t="shared" si="18"/>
        <v>123456</v>
      </c>
      <c r="Y386" s="69" t="s">
        <v>2172</v>
      </c>
      <c r="Z386" s="69" t="s">
        <v>2164</v>
      </c>
      <c r="AA386" s="69" t="s">
        <v>2172</v>
      </c>
      <c r="AB386" s="69"/>
      <c r="AC386" s="69"/>
      <c r="AD386" s="69"/>
      <c r="AE386" s="69"/>
      <c r="AF386" s="69"/>
      <c r="AG386" s="69"/>
      <c r="AH386" s="69" t="s">
        <v>1519</v>
      </c>
      <c r="AI386" s="69" t="s">
        <v>2172</v>
      </c>
      <c r="AJ386" s="69"/>
      <c r="AK386" s="81">
        <f>'charts data'!V395</f>
        <v>9.7584652687562</v>
      </c>
      <c r="AL386" s="81">
        <f>'charts data'!W395</f>
        <v>9.81658588604284</v>
      </c>
      <c r="AM386" s="81">
        <f>'charts data'!X395</f>
        <v>9.07677199875837</v>
      </c>
      <c r="AN386" s="81">
        <f>'charts data'!Y395</f>
        <v>9.56180058408131</v>
      </c>
      <c r="AO386" s="81">
        <f>'charts data'!Z395</f>
        <v>9.11427496535994</v>
      </c>
      <c r="AP386" s="71">
        <f>'charts data'!AA395</f>
        <v>-2.64384604435531</v>
      </c>
    </row>
    <row r="387" spans="1:42">
      <c r="A387" s="56"/>
      <c r="B387" s="56"/>
      <c r="C387" s="56"/>
      <c r="D387" s="56"/>
      <c r="E387" s="56"/>
      <c r="F387" s="56"/>
      <c r="G387" s="56"/>
      <c r="H387" s="56"/>
      <c r="I387" s="56"/>
      <c r="J387" s="56"/>
      <c r="K387" s="56"/>
      <c r="L387" s="56"/>
      <c r="M387" s="56"/>
      <c r="N387" s="56"/>
      <c r="O387" s="56"/>
      <c r="P387" s="56"/>
      <c r="Q387" s="56"/>
      <c r="R387" s="69"/>
      <c r="S387" s="69"/>
      <c r="T387" s="69"/>
      <c r="U387" s="71">
        <f t="shared" si="17"/>
        <v>8.12150452537886</v>
      </c>
      <c r="V387" s="69" t="s">
        <v>785</v>
      </c>
      <c r="W387" s="71">
        <f t="shared" si="19"/>
        <v>5</v>
      </c>
      <c r="X387" s="69">
        <f t="shared" si="18"/>
        <v>123456</v>
      </c>
      <c r="Y387" s="69" t="s">
        <v>2173</v>
      </c>
      <c r="Z387" s="69" t="s">
        <v>2164</v>
      </c>
      <c r="AA387" s="69" t="s">
        <v>2173</v>
      </c>
      <c r="AB387" s="69"/>
      <c r="AC387" s="69"/>
      <c r="AD387" s="69"/>
      <c r="AE387" s="69"/>
      <c r="AF387" s="69"/>
      <c r="AG387" s="69"/>
      <c r="AH387" s="69" t="s">
        <v>785</v>
      </c>
      <c r="AI387" s="69" t="s">
        <v>2173</v>
      </c>
      <c r="AJ387" s="69"/>
      <c r="AK387" s="81">
        <f>'charts data'!V396</f>
        <v>8.97896774384123</v>
      </c>
      <c r="AL387" s="81">
        <f>'charts data'!W396</f>
        <v>8.38973771192838</v>
      </c>
      <c r="AM387" s="81">
        <f>'charts data'!X396</f>
        <v>8.88064149019803</v>
      </c>
      <c r="AN387" s="81">
        <f>'charts data'!Y396</f>
        <v>8.88406585165412</v>
      </c>
      <c r="AO387" s="81">
        <f>'charts data'!Z396</f>
        <v>8.12150452537886</v>
      </c>
      <c r="AP387" s="71">
        <f>'charts data'!AA396</f>
        <v>-3.51914756611513</v>
      </c>
    </row>
    <row r="388" spans="1:42">
      <c r="A388" s="56"/>
      <c r="B388" s="56"/>
      <c r="C388" s="56"/>
      <c r="D388" s="56"/>
      <c r="E388" s="56"/>
      <c r="F388" s="56"/>
      <c r="G388" s="56"/>
      <c r="H388" s="56"/>
      <c r="I388" s="56"/>
      <c r="J388" s="56"/>
      <c r="K388" s="56"/>
      <c r="L388" s="56"/>
      <c r="M388" s="56"/>
      <c r="N388" s="56"/>
      <c r="O388" s="56"/>
      <c r="P388" s="56"/>
      <c r="Q388" s="56"/>
      <c r="R388" s="69"/>
      <c r="S388" s="69"/>
      <c r="T388" s="69"/>
      <c r="U388" s="71">
        <f t="shared" ref="U388:U451" si="20">INDEX(AK388:BK388,$AE$3)</f>
        <v>0.702860203954775</v>
      </c>
      <c r="V388" s="69" t="s">
        <v>787</v>
      </c>
      <c r="W388" s="71">
        <f t="shared" si="19"/>
        <v>0</v>
      </c>
      <c r="X388" s="69">
        <f t="shared" ref="X388:X451" si="21">VLOOKUP(W388,$R$21:$S$31,2,FALSE)</f>
        <v>8912895</v>
      </c>
      <c r="Y388" s="69" t="s">
        <v>2174</v>
      </c>
      <c r="Z388" s="69" t="s">
        <v>2164</v>
      </c>
      <c r="AA388" s="69" t="s">
        <v>2174</v>
      </c>
      <c r="AB388" s="69"/>
      <c r="AC388" s="69"/>
      <c r="AD388" s="69"/>
      <c r="AE388" s="69"/>
      <c r="AF388" s="69"/>
      <c r="AG388" s="69"/>
      <c r="AH388" s="69" t="s">
        <v>787</v>
      </c>
      <c r="AI388" s="69" t="s">
        <v>2174</v>
      </c>
      <c r="AJ388" s="69"/>
      <c r="AK388" s="81">
        <f>'charts data'!V397</f>
        <v>1.45366302339771</v>
      </c>
      <c r="AL388" s="81">
        <f>'charts data'!W397</f>
        <v>0.681749514596479</v>
      </c>
      <c r="AM388" s="81">
        <f>'charts data'!X397</f>
        <v>0.534997642938581</v>
      </c>
      <c r="AN388" s="81">
        <f>'charts data'!Y397</f>
        <v>0.0407321667483198</v>
      </c>
      <c r="AO388" s="81">
        <f>'charts data'!Z397</f>
        <v>0.702860203954775</v>
      </c>
      <c r="AP388" s="71">
        <f>'charts data'!AA397</f>
        <v>-3.08139854606594</v>
      </c>
    </row>
    <row r="389" spans="1:42">
      <c r="A389" s="56"/>
      <c r="B389" s="56"/>
      <c r="C389" s="56"/>
      <c r="D389" s="56"/>
      <c r="E389" s="56"/>
      <c r="F389" s="56"/>
      <c r="G389" s="56"/>
      <c r="H389" s="56"/>
      <c r="I389" s="56"/>
      <c r="J389" s="56"/>
      <c r="K389" s="56"/>
      <c r="L389" s="56"/>
      <c r="M389" s="56"/>
      <c r="N389" s="56"/>
      <c r="O389" s="56"/>
      <c r="P389" s="56"/>
      <c r="Q389" s="56"/>
      <c r="R389" s="69"/>
      <c r="S389" s="69"/>
      <c r="T389" s="69"/>
      <c r="U389" s="71">
        <f t="shared" si="20"/>
        <v>8.76211023759546</v>
      </c>
      <c r="V389" s="69" t="s">
        <v>1520</v>
      </c>
      <c r="W389" s="71">
        <f t="shared" ref="W389:W452" si="22">LOOKUP(U389,$T$36:$T$45)</f>
        <v>5</v>
      </c>
      <c r="X389" s="69">
        <f t="shared" si="21"/>
        <v>123456</v>
      </c>
      <c r="Y389" s="69" t="s">
        <v>2175</v>
      </c>
      <c r="Z389" s="69" t="s">
        <v>2164</v>
      </c>
      <c r="AA389" s="69" t="s">
        <v>2175</v>
      </c>
      <c r="AB389" s="69"/>
      <c r="AC389" s="69"/>
      <c r="AD389" s="69"/>
      <c r="AE389" s="69"/>
      <c r="AF389" s="69"/>
      <c r="AG389" s="69"/>
      <c r="AH389" s="69" t="s">
        <v>1520</v>
      </c>
      <c r="AI389" s="69" t="s">
        <v>2175</v>
      </c>
      <c r="AJ389" s="69"/>
      <c r="AK389" s="81">
        <f>'charts data'!V398</f>
        <v>9.92504172616099</v>
      </c>
      <c r="AL389" s="81">
        <f>'charts data'!W398</f>
        <v>9.54538853491407</v>
      </c>
      <c r="AM389" s="81">
        <f>'charts data'!X398</f>
        <v>10.3553573748883</v>
      </c>
      <c r="AN389" s="81">
        <f>'charts data'!Y398</f>
        <v>9.03540100817349</v>
      </c>
      <c r="AO389" s="81">
        <f>'charts data'!Z398</f>
        <v>8.76211023759546</v>
      </c>
      <c r="AP389" s="71">
        <f>'charts data'!AA398</f>
        <v>-4.77283156807926</v>
      </c>
    </row>
    <row r="390" spans="1:42">
      <c r="A390" s="56"/>
      <c r="B390" s="56"/>
      <c r="C390" s="56"/>
      <c r="D390" s="56"/>
      <c r="E390" s="56"/>
      <c r="F390" s="56"/>
      <c r="G390" s="56"/>
      <c r="H390" s="56"/>
      <c r="I390" s="56"/>
      <c r="J390" s="56"/>
      <c r="K390" s="56"/>
      <c r="L390" s="56"/>
      <c r="M390" s="56"/>
      <c r="N390" s="56"/>
      <c r="O390" s="56"/>
      <c r="P390" s="56"/>
      <c r="Q390" s="56"/>
      <c r="R390" s="69"/>
      <c r="S390" s="69"/>
      <c r="T390" s="69"/>
      <c r="U390" s="71">
        <f t="shared" si="20"/>
        <v>6.99072921070062</v>
      </c>
      <c r="V390" s="69" t="s">
        <v>1521</v>
      </c>
      <c r="W390" s="71">
        <f t="shared" si="22"/>
        <v>5</v>
      </c>
      <c r="X390" s="69">
        <f t="shared" si="21"/>
        <v>123456</v>
      </c>
      <c r="Y390" s="69" t="s">
        <v>2176</v>
      </c>
      <c r="Z390" s="69" t="s">
        <v>2164</v>
      </c>
      <c r="AA390" s="69" t="s">
        <v>2176</v>
      </c>
      <c r="AB390" s="69"/>
      <c r="AC390" s="69"/>
      <c r="AD390" s="69"/>
      <c r="AE390" s="69"/>
      <c r="AF390" s="69"/>
      <c r="AG390" s="69"/>
      <c r="AH390" s="69" t="s">
        <v>1521</v>
      </c>
      <c r="AI390" s="69" t="s">
        <v>2176</v>
      </c>
      <c r="AJ390" s="69"/>
      <c r="AK390" s="81">
        <f>'charts data'!V399</f>
        <v>7.11461694061428</v>
      </c>
      <c r="AL390" s="81">
        <f>'charts data'!W399</f>
        <v>8.07141519866838</v>
      </c>
      <c r="AM390" s="81">
        <f>'charts data'!X399</f>
        <v>7.98350905942112</v>
      </c>
      <c r="AN390" s="81">
        <f>'charts data'!Y399</f>
        <v>7.53426105999377</v>
      </c>
      <c r="AO390" s="81">
        <f>'charts data'!Z399</f>
        <v>6.99072921070062</v>
      </c>
      <c r="AP390" s="71">
        <f>'charts data'!AA399</f>
        <v>-0.508452367180253</v>
      </c>
    </row>
    <row r="391" spans="1:42">
      <c r="A391" s="56"/>
      <c r="B391" s="56"/>
      <c r="C391" s="56"/>
      <c r="D391" s="56"/>
      <c r="E391" s="56"/>
      <c r="F391" s="56"/>
      <c r="G391" s="56"/>
      <c r="H391" s="56"/>
      <c r="I391" s="56"/>
      <c r="J391" s="56"/>
      <c r="K391" s="56"/>
      <c r="L391" s="56"/>
      <c r="M391" s="56"/>
      <c r="N391" s="56"/>
      <c r="O391" s="56"/>
      <c r="P391" s="56"/>
      <c r="Q391" s="56"/>
      <c r="R391" s="69"/>
      <c r="S391" s="69"/>
      <c r="T391" s="69"/>
      <c r="U391" s="71">
        <f t="shared" si="20"/>
        <v>8.08399786875593</v>
      </c>
      <c r="V391" s="69" t="s">
        <v>1522</v>
      </c>
      <c r="W391" s="71">
        <f t="shared" si="22"/>
        <v>5</v>
      </c>
      <c r="X391" s="69">
        <f t="shared" si="21"/>
        <v>123456</v>
      </c>
      <c r="Y391" s="69" t="s">
        <v>2169</v>
      </c>
      <c r="Z391" s="69" t="s">
        <v>2164</v>
      </c>
      <c r="AA391" s="69" t="s">
        <v>2168</v>
      </c>
      <c r="AB391" s="69"/>
      <c r="AC391" s="69"/>
      <c r="AD391" s="69"/>
      <c r="AE391" s="69"/>
      <c r="AF391" s="69"/>
      <c r="AG391" s="69"/>
      <c r="AH391" s="69" t="s">
        <v>1522</v>
      </c>
      <c r="AI391" s="69" t="s">
        <v>2168</v>
      </c>
      <c r="AJ391" s="69"/>
      <c r="AK391" s="81">
        <f>'charts data'!V400</f>
        <v>7.86095410257465</v>
      </c>
      <c r="AL391" s="81">
        <f>'charts data'!W400</f>
        <v>7.13555138779145</v>
      </c>
      <c r="AM391" s="81">
        <f>'charts data'!X400</f>
        <v>7.54967900426315</v>
      </c>
      <c r="AN391" s="81">
        <f>'charts data'!Y400</f>
        <v>7.89363693737361</v>
      </c>
      <c r="AO391" s="81">
        <f>'charts data'!Z400</f>
        <v>8.08399786875593</v>
      </c>
      <c r="AP391" s="71">
        <f>'charts data'!AA400</f>
        <v>0.915402445251888</v>
      </c>
    </row>
    <row r="392" spans="1:42">
      <c r="A392" s="56"/>
      <c r="B392" s="56"/>
      <c r="C392" s="56"/>
      <c r="D392" s="56"/>
      <c r="E392" s="56"/>
      <c r="F392" s="56"/>
      <c r="G392" s="56"/>
      <c r="H392" s="56"/>
      <c r="I392" s="56"/>
      <c r="J392" s="56"/>
      <c r="K392" s="56"/>
      <c r="L392" s="56"/>
      <c r="M392" s="56"/>
      <c r="N392" s="56"/>
      <c r="O392" s="56"/>
      <c r="P392" s="56"/>
      <c r="Q392" s="56"/>
      <c r="R392" s="69"/>
      <c r="S392" s="69"/>
      <c r="T392" s="69"/>
      <c r="U392" s="71">
        <f t="shared" si="20"/>
        <v>8.15728934714662</v>
      </c>
      <c r="V392" s="69" t="s">
        <v>1524</v>
      </c>
      <c r="W392" s="71">
        <f t="shared" si="22"/>
        <v>5</v>
      </c>
      <c r="X392" s="69">
        <f t="shared" si="21"/>
        <v>123456</v>
      </c>
      <c r="Y392" s="69" t="s">
        <v>1834</v>
      </c>
      <c r="Z392" s="69" t="s">
        <v>2164</v>
      </c>
      <c r="AA392" s="69" t="s">
        <v>1833</v>
      </c>
      <c r="AB392" s="69"/>
      <c r="AC392" s="69"/>
      <c r="AD392" s="69"/>
      <c r="AE392" s="69"/>
      <c r="AF392" s="69"/>
      <c r="AG392" s="69"/>
      <c r="AH392" s="69" t="s">
        <v>1524</v>
      </c>
      <c r="AI392" s="69" t="s">
        <v>1833</v>
      </c>
      <c r="AJ392" s="69"/>
      <c r="AK392" s="81">
        <f>'charts data'!V401</f>
        <v>7.84512108993694</v>
      </c>
      <c r="AL392" s="81">
        <f>'charts data'!W401</f>
        <v>8.02968851378309</v>
      </c>
      <c r="AM392" s="81">
        <f>'charts data'!X401</f>
        <v>8.75923365894132</v>
      </c>
      <c r="AN392" s="81">
        <f>'charts data'!Y401</f>
        <v>7.96532039178677</v>
      </c>
      <c r="AO392" s="81">
        <f>'charts data'!Z401</f>
        <v>8.15728934714662</v>
      </c>
      <c r="AP392" s="71">
        <f>'charts data'!AA401</f>
        <v>1.2811816751135</v>
      </c>
    </row>
    <row r="393" spans="1:42">
      <c r="A393" s="56"/>
      <c r="B393" s="56"/>
      <c r="C393" s="56"/>
      <c r="D393" s="56"/>
      <c r="E393" s="56"/>
      <c r="F393" s="56"/>
      <c r="G393" s="56"/>
      <c r="H393" s="56"/>
      <c r="I393" s="56"/>
      <c r="J393" s="56"/>
      <c r="K393" s="56"/>
      <c r="L393" s="56"/>
      <c r="M393" s="56"/>
      <c r="N393" s="56"/>
      <c r="O393" s="56"/>
      <c r="P393" s="56"/>
      <c r="Q393" s="56"/>
      <c r="R393" s="69"/>
      <c r="S393" s="69"/>
      <c r="T393" s="69"/>
      <c r="U393" s="71">
        <f t="shared" si="20"/>
        <v>8.04243595029288</v>
      </c>
      <c r="V393" s="69" t="s">
        <v>1525</v>
      </c>
      <c r="W393" s="71">
        <f t="shared" si="22"/>
        <v>5</v>
      </c>
      <c r="X393" s="69">
        <f t="shared" si="21"/>
        <v>123456</v>
      </c>
      <c r="Y393" s="69" t="s">
        <v>2177</v>
      </c>
      <c r="Z393" s="69" t="s">
        <v>2164</v>
      </c>
      <c r="AA393" s="69" t="s">
        <v>2177</v>
      </c>
      <c r="AB393" s="69"/>
      <c r="AC393" s="69"/>
      <c r="AD393" s="69"/>
      <c r="AE393" s="69"/>
      <c r="AF393" s="69"/>
      <c r="AG393" s="69"/>
      <c r="AH393" s="69" t="s">
        <v>1525</v>
      </c>
      <c r="AI393" s="69" t="s">
        <v>2177</v>
      </c>
      <c r="AJ393" s="69"/>
      <c r="AK393" s="81">
        <f>'charts data'!V402</f>
        <v>8.65253122310677</v>
      </c>
      <c r="AL393" s="81">
        <f>'charts data'!W402</f>
        <v>7.8877699248067</v>
      </c>
      <c r="AM393" s="81">
        <f>'charts data'!X402</f>
        <v>8.54187881970932</v>
      </c>
      <c r="AN393" s="81">
        <f>'charts data'!Y402</f>
        <v>7.35528847280833</v>
      </c>
      <c r="AO393" s="81">
        <f>'charts data'!Z402</f>
        <v>8.04243595029288</v>
      </c>
      <c r="AP393" s="71">
        <f>'charts data'!AA402</f>
        <v>-2.50391532627069</v>
      </c>
    </row>
    <row r="394" spans="1:42">
      <c r="A394" s="56"/>
      <c r="B394" s="56"/>
      <c r="C394" s="56"/>
      <c r="D394" s="56"/>
      <c r="E394" s="56"/>
      <c r="F394" s="56"/>
      <c r="G394" s="56"/>
      <c r="H394" s="56"/>
      <c r="I394" s="56"/>
      <c r="J394" s="56"/>
      <c r="K394" s="56"/>
      <c r="L394" s="56"/>
      <c r="M394" s="56"/>
      <c r="N394" s="56"/>
      <c r="O394" s="56"/>
      <c r="P394" s="56"/>
      <c r="Q394" s="56"/>
      <c r="R394" s="69"/>
      <c r="S394" s="69"/>
      <c r="T394" s="69"/>
      <c r="U394" s="71">
        <f t="shared" si="20"/>
        <v>12.4486383343793</v>
      </c>
      <c r="V394" s="69" t="s">
        <v>799</v>
      </c>
      <c r="W394" s="71">
        <f t="shared" si="22"/>
        <v>10</v>
      </c>
      <c r="X394" s="69">
        <f t="shared" si="21"/>
        <v>1279309</v>
      </c>
      <c r="Y394" s="69" t="s">
        <v>2178</v>
      </c>
      <c r="Z394" s="69" t="s">
        <v>2164</v>
      </c>
      <c r="AA394" s="69" t="s">
        <v>2178</v>
      </c>
      <c r="AB394" s="69"/>
      <c r="AC394" s="69"/>
      <c r="AD394" s="69"/>
      <c r="AE394" s="69"/>
      <c r="AF394" s="69"/>
      <c r="AG394" s="69"/>
      <c r="AH394" s="69" t="s">
        <v>799</v>
      </c>
      <c r="AI394" s="69" t="s">
        <v>2178</v>
      </c>
      <c r="AJ394" s="69"/>
      <c r="AK394" s="81">
        <f>'charts data'!V403</f>
        <v>12.1156801754142</v>
      </c>
      <c r="AL394" s="81">
        <f>'charts data'!W403</f>
        <v>11.804950908856</v>
      </c>
      <c r="AM394" s="81">
        <f>'charts data'!X403</f>
        <v>11.9085538557869</v>
      </c>
      <c r="AN394" s="81">
        <f>'charts data'!Y403</f>
        <v>12.5063907548167</v>
      </c>
      <c r="AO394" s="81">
        <f>'charts data'!Z403</f>
        <v>12.4486383343793</v>
      </c>
      <c r="AP394" s="71">
        <f>'charts data'!AA403</f>
        <v>1.36650630547294</v>
      </c>
    </row>
    <row r="395" spans="1:42">
      <c r="A395" s="56"/>
      <c r="B395" s="56"/>
      <c r="C395" s="56"/>
      <c r="D395" s="56"/>
      <c r="E395" s="56"/>
      <c r="F395" s="56"/>
      <c r="G395" s="56"/>
      <c r="H395" s="56"/>
      <c r="I395" s="56"/>
      <c r="J395" s="56"/>
      <c r="K395" s="56"/>
      <c r="L395" s="56"/>
      <c r="M395" s="56"/>
      <c r="N395" s="56"/>
      <c r="O395" s="56"/>
      <c r="P395" s="56"/>
      <c r="Q395" s="56"/>
      <c r="R395" s="69"/>
      <c r="S395" s="69"/>
      <c r="T395" s="69"/>
      <c r="U395" s="71">
        <f t="shared" si="20"/>
        <v>1.28810714706342</v>
      </c>
      <c r="V395" s="69" t="s">
        <v>1526</v>
      </c>
      <c r="W395" s="71">
        <f t="shared" si="22"/>
        <v>0</v>
      </c>
      <c r="X395" s="69">
        <f t="shared" si="21"/>
        <v>8912895</v>
      </c>
      <c r="Y395" s="69" t="s">
        <v>2049</v>
      </c>
      <c r="Z395" s="69" t="s">
        <v>1294</v>
      </c>
      <c r="AA395" s="69" t="s">
        <v>2048</v>
      </c>
      <c r="AB395" s="69"/>
      <c r="AC395" s="69"/>
      <c r="AD395" s="69"/>
      <c r="AE395" s="69"/>
      <c r="AF395" s="69"/>
      <c r="AG395" s="69"/>
      <c r="AH395" s="69" t="s">
        <v>1526</v>
      </c>
      <c r="AI395" s="69" t="s">
        <v>2048</v>
      </c>
      <c r="AJ395" s="69"/>
      <c r="AK395" s="81">
        <f>'charts data'!V404</f>
        <v>-1.45233755476858</v>
      </c>
      <c r="AL395" s="81">
        <f>'charts data'!W404</f>
        <v>0.153621830480942</v>
      </c>
      <c r="AM395" s="81">
        <f>'charts data'!X404</f>
        <v>0.119172573484359</v>
      </c>
      <c r="AN395" s="81">
        <f>'charts data'!Y404</f>
        <v>1.41943813007258</v>
      </c>
      <c r="AO395" s="81">
        <f>'charts data'!Z404</f>
        <v>1.28810714706342</v>
      </c>
      <c r="AP395" s="71">
        <f>'charts data'!AA404</f>
        <v>11.2471638373237</v>
      </c>
    </row>
    <row r="396" spans="1:42">
      <c r="A396" s="56"/>
      <c r="B396" s="56"/>
      <c r="C396" s="56"/>
      <c r="D396" s="56"/>
      <c r="E396" s="56"/>
      <c r="F396" s="56"/>
      <c r="G396" s="56"/>
      <c r="H396" s="56"/>
      <c r="I396" s="56"/>
      <c r="J396" s="56"/>
      <c r="K396" s="56"/>
      <c r="L396" s="56"/>
      <c r="M396" s="56"/>
      <c r="N396" s="56"/>
      <c r="O396" s="56"/>
      <c r="P396" s="56"/>
      <c r="Q396" s="56"/>
      <c r="R396" s="69"/>
      <c r="S396" s="69"/>
      <c r="T396" s="69"/>
      <c r="U396" s="71">
        <f t="shared" si="20"/>
        <v>-1.77966430596684</v>
      </c>
      <c r="V396" s="69" t="s">
        <v>1527</v>
      </c>
      <c r="W396" s="71">
        <f t="shared" si="22"/>
        <v>-5</v>
      </c>
      <c r="X396" s="69">
        <f t="shared" si="21"/>
        <v>52479</v>
      </c>
      <c r="Y396" s="69" t="s">
        <v>2179</v>
      </c>
      <c r="Z396" s="69" t="s">
        <v>1294</v>
      </c>
      <c r="AA396" s="69" t="s">
        <v>2179</v>
      </c>
      <c r="AB396" s="69"/>
      <c r="AC396" s="69"/>
      <c r="AD396" s="69"/>
      <c r="AE396" s="69"/>
      <c r="AF396" s="69"/>
      <c r="AG396" s="69"/>
      <c r="AH396" s="69" t="s">
        <v>1527</v>
      </c>
      <c r="AI396" s="69" t="s">
        <v>2179</v>
      </c>
      <c r="AJ396" s="69"/>
      <c r="AK396" s="81">
        <f>'charts data'!V405</f>
        <v>-2.09927565726535</v>
      </c>
      <c r="AL396" s="81">
        <f>'charts data'!W405</f>
        <v>-1.2384392528903</v>
      </c>
      <c r="AM396" s="81">
        <f>'charts data'!X405</f>
        <v>-2.41160887570243</v>
      </c>
      <c r="AN396" s="81">
        <f>'charts data'!Y405</f>
        <v>-2.39853232612321</v>
      </c>
      <c r="AO396" s="81">
        <f>'charts data'!Z405</f>
        <v>-1.77966430596684</v>
      </c>
      <c r="AP396" s="71">
        <f>'charts data'!AA405</f>
        <v>1.31172916202967</v>
      </c>
    </row>
    <row r="397" spans="1:42">
      <c r="A397" s="56"/>
      <c r="B397" s="56"/>
      <c r="C397" s="56"/>
      <c r="D397" s="56"/>
      <c r="E397" s="56"/>
      <c r="F397" s="56"/>
      <c r="G397" s="56"/>
      <c r="H397" s="56"/>
      <c r="I397" s="56"/>
      <c r="J397" s="56"/>
      <c r="K397" s="56"/>
      <c r="L397" s="56"/>
      <c r="M397" s="56"/>
      <c r="N397" s="56"/>
      <c r="O397" s="56"/>
      <c r="P397" s="56"/>
      <c r="Q397" s="56"/>
      <c r="R397" s="69"/>
      <c r="S397" s="69"/>
      <c r="T397" s="69"/>
      <c r="U397" s="71">
        <f t="shared" si="20"/>
        <v>5.19621635818208</v>
      </c>
      <c r="V397" s="69" t="s">
        <v>1528</v>
      </c>
      <c r="W397" s="71">
        <f t="shared" si="22"/>
        <v>5</v>
      </c>
      <c r="X397" s="69">
        <f t="shared" si="21"/>
        <v>123456</v>
      </c>
      <c r="Y397" s="69" t="s">
        <v>2180</v>
      </c>
      <c r="Z397" s="69" t="s">
        <v>1294</v>
      </c>
      <c r="AA397" s="69" t="s">
        <v>2038</v>
      </c>
      <c r="AB397" s="69"/>
      <c r="AC397" s="69"/>
      <c r="AD397" s="69"/>
      <c r="AE397" s="69"/>
      <c r="AF397" s="69"/>
      <c r="AG397" s="69"/>
      <c r="AH397" s="69" t="s">
        <v>1528</v>
      </c>
      <c r="AI397" s="69" t="s">
        <v>2038</v>
      </c>
      <c r="AJ397" s="69"/>
      <c r="AK397" s="81">
        <f>'charts data'!V406</f>
        <v>4.60539727944653</v>
      </c>
      <c r="AL397" s="81">
        <f>'charts data'!W406</f>
        <v>4.70504573993923</v>
      </c>
      <c r="AM397" s="81">
        <f>'charts data'!X406</f>
        <v>4.38286955211882</v>
      </c>
      <c r="AN397" s="81">
        <f>'charts data'!Y406</f>
        <v>5.43302103353594</v>
      </c>
      <c r="AO397" s="81">
        <f>'charts data'!Z406</f>
        <v>5.19621635818208</v>
      </c>
      <c r="AP397" s="71">
        <f>'charts data'!AA406</f>
        <v>2.42480316144061</v>
      </c>
    </row>
    <row r="398" spans="1:42">
      <c r="A398" s="56"/>
      <c r="B398" s="56"/>
      <c r="C398" s="56"/>
      <c r="D398" s="56"/>
      <c r="E398" s="56"/>
      <c r="F398" s="56"/>
      <c r="G398" s="56"/>
      <c r="H398" s="56"/>
      <c r="I398" s="56"/>
      <c r="J398" s="56"/>
      <c r="K398" s="56"/>
      <c r="L398" s="56"/>
      <c r="M398" s="56"/>
      <c r="N398" s="56"/>
      <c r="O398" s="56"/>
      <c r="P398" s="56"/>
      <c r="Q398" s="56"/>
      <c r="R398" s="69"/>
      <c r="S398" s="69"/>
      <c r="T398" s="69"/>
      <c r="U398" s="71">
        <f t="shared" si="20"/>
        <v>0.330594762017021</v>
      </c>
      <c r="V398" s="69" t="s">
        <v>1529</v>
      </c>
      <c r="W398" s="71">
        <f t="shared" si="22"/>
        <v>0</v>
      </c>
      <c r="X398" s="69">
        <f t="shared" si="21"/>
        <v>8912895</v>
      </c>
      <c r="Y398" s="69" t="s">
        <v>2039</v>
      </c>
      <c r="Z398" s="69" t="s">
        <v>1294</v>
      </c>
      <c r="AA398" s="69" t="s">
        <v>2181</v>
      </c>
      <c r="AB398" s="69"/>
      <c r="AC398" s="69"/>
      <c r="AD398" s="69"/>
      <c r="AE398" s="69"/>
      <c r="AF398" s="69"/>
      <c r="AG398" s="69"/>
      <c r="AH398" s="69" t="s">
        <v>1529</v>
      </c>
      <c r="AI398" s="69" t="s">
        <v>2181</v>
      </c>
      <c r="AJ398" s="69"/>
      <c r="AK398" s="81">
        <f>'charts data'!V407</f>
        <v>0.826510152268537</v>
      </c>
      <c r="AL398" s="81">
        <f>'charts data'!W407</f>
        <v>1.11327338564995</v>
      </c>
      <c r="AM398" s="81">
        <f>'charts data'!X407</f>
        <v>0.920554224710669</v>
      </c>
      <c r="AN398" s="81">
        <f>'charts data'!Y407</f>
        <v>0.907496735868882</v>
      </c>
      <c r="AO398" s="81">
        <f>'charts data'!Z407</f>
        <v>0.330594762017021</v>
      </c>
      <c r="AP398" s="71">
        <f>'charts data'!AA407</f>
        <v>-2.03530530642725</v>
      </c>
    </row>
    <row r="399" spans="1:42">
      <c r="A399" s="56"/>
      <c r="B399" s="56"/>
      <c r="C399" s="56"/>
      <c r="D399" s="56"/>
      <c r="E399" s="56"/>
      <c r="F399" s="56"/>
      <c r="G399" s="56"/>
      <c r="H399" s="56"/>
      <c r="I399" s="56"/>
      <c r="J399" s="56"/>
      <c r="K399" s="56"/>
      <c r="L399" s="56"/>
      <c r="M399" s="56"/>
      <c r="N399" s="56"/>
      <c r="O399" s="56"/>
      <c r="P399" s="56"/>
      <c r="Q399" s="56"/>
      <c r="R399" s="69"/>
      <c r="S399" s="69"/>
      <c r="T399" s="69"/>
      <c r="U399" s="71">
        <f t="shared" si="20"/>
        <v>-7.80695219792649</v>
      </c>
      <c r="V399" s="69" t="s">
        <v>809</v>
      </c>
      <c r="W399" s="71">
        <f t="shared" si="22"/>
        <v>-10</v>
      </c>
      <c r="X399" s="69">
        <f t="shared" si="21"/>
        <v>26367</v>
      </c>
      <c r="Y399" s="69" t="s">
        <v>2182</v>
      </c>
      <c r="Z399" s="69" t="s">
        <v>1294</v>
      </c>
      <c r="AA399" s="69" t="s">
        <v>2182</v>
      </c>
      <c r="AB399" s="69"/>
      <c r="AC399" s="69"/>
      <c r="AD399" s="69"/>
      <c r="AE399" s="69"/>
      <c r="AF399" s="69"/>
      <c r="AG399" s="69"/>
      <c r="AH399" s="69" t="s">
        <v>809</v>
      </c>
      <c r="AI399" s="69" t="s">
        <v>2182</v>
      </c>
      <c r="AJ399" s="69"/>
      <c r="AK399" s="81">
        <f>'charts data'!V408</f>
        <v>-7.97417317076341</v>
      </c>
      <c r="AL399" s="81">
        <f>'charts data'!W408</f>
        <v>-7.05263489987898</v>
      </c>
      <c r="AM399" s="81">
        <f>'charts data'!X408</f>
        <v>-6.64238047710826</v>
      </c>
      <c r="AN399" s="81">
        <f>'charts data'!Y408</f>
        <v>-7.42256629646514</v>
      </c>
      <c r="AO399" s="81">
        <f>'charts data'!Z408</f>
        <v>-7.80695219792649</v>
      </c>
      <c r="AP399" s="71">
        <f>'charts data'!AA408</f>
        <v>0.686297985606564</v>
      </c>
    </row>
    <row r="400" spans="1:42">
      <c r="A400" s="56"/>
      <c r="B400" s="56"/>
      <c r="C400" s="56"/>
      <c r="D400" s="56"/>
      <c r="E400" s="56"/>
      <c r="F400" s="56"/>
      <c r="G400" s="56"/>
      <c r="H400" s="56"/>
      <c r="I400" s="56"/>
      <c r="J400" s="56"/>
      <c r="K400" s="56"/>
      <c r="L400" s="56"/>
      <c r="M400" s="56"/>
      <c r="N400" s="56"/>
      <c r="O400" s="56"/>
      <c r="P400" s="56"/>
      <c r="Q400" s="56"/>
      <c r="R400" s="69"/>
      <c r="S400" s="69"/>
      <c r="T400" s="69"/>
      <c r="U400" s="71">
        <f t="shared" si="20"/>
        <v>-0.0567015451211934</v>
      </c>
      <c r="V400" s="69" t="s">
        <v>811</v>
      </c>
      <c r="W400" s="71">
        <f t="shared" si="22"/>
        <v>-5</v>
      </c>
      <c r="X400" s="69">
        <f t="shared" si="21"/>
        <v>52479</v>
      </c>
      <c r="Y400" s="69" t="s">
        <v>2183</v>
      </c>
      <c r="Z400" s="69" t="s">
        <v>1294</v>
      </c>
      <c r="AA400" s="69" t="s">
        <v>2183</v>
      </c>
      <c r="AB400" s="69"/>
      <c r="AC400" s="69"/>
      <c r="AD400" s="69"/>
      <c r="AE400" s="69"/>
      <c r="AF400" s="69"/>
      <c r="AG400" s="69"/>
      <c r="AH400" s="69" t="s">
        <v>811</v>
      </c>
      <c r="AI400" s="69" t="s">
        <v>2183</v>
      </c>
      <c r="AJ400" s="69"/>
      <c r="AK400" s="81">
        <f>'charts data'!V409</f>
        <v>-1.20173851467473</v>
      </c>
      <c r="AL400" s="81">
        <f>'charts data'!W409</f>
        <v>-1.35298600530924</v>
      </c>
      <c r="AM400" s="81">
        <f>'charts data'!X409</f>
        <v>-1.72908717475092</v>
      </c>
      <c r="AN400" s="81">
        <f>'charts data'!Y409</f>
        <v>-0.531186962299834</v>
      </c>
      <c r="AO400" s="81">
        <f>'charts data'!Z409</f>
        <v>-0.0567015451211934</v>
      </c>
      <c r="AP400" s="71">
        <f>'charts data'!AA409</f>
        <v>4.6993899886949</v>
      </c>
    </row>
    <row r="401" spans="1:42">
      <c r="A401" s="56"/>
      <c r="B401" s="56"/>
      <c r="C401" s="56"/>
      <c r="D401" s="56"/>
      <c r="E401" s="56"/>
      <c r="F401" s="56"/>
      <c r="G401" s="56"/>
      <c r="H401" s="56"/>
      <c r="I401" s="56"/>
      <c r="J401" s="56"/>
      <c r="K401" s="56"/>
      <c r="L401" s="56"/>
      <c r="M401" s="56"/>
      <c r="N401" s="56"/>
      <c r="O401" s="56"/>
      <c r="P401" s="56"/>
      <c r="Q401" s="56"/>
      <c r="R401" s="69"/>
      <c r="S401" s="69"/>
      <c r="T401" s="69"/>
      <c r="U401" s="71">
        <f t="shared" si="20"/>
        <v>-0.520638761182058</v>
      </c>
      <c r="V401" s="69" t="s">
        <v>1530</v>
      </c>
      <c r="W401" s="71">
        <f t="shared" si="22"/>
        <v>-5</v>
      </c>
      <c r="X401" s="69">
        <f t="shared" si="21"/>
        <v>52479</v>
      </c>
      <c r="Y401" s="69" t="s">
        <v>1900</v>
      </c>
      <c r="Z401" s="69" t="s">
        <v>1294</v>
      </c>
      <c r="AA401" s="69" t="s">
        <v>1974</v>
      </c>
      <c r="AB401" s="69"/>
      <c r="AC401" s="69"/>
      <c r="AD401" s="69"/>
      <c r="AE401" s="69"/>
      <c r="AF401" s="69"/>
      <c r="AG401" s="69"/>
      <c r="AH401" s="69" t="s">
        <v>1530</v>
      </c>
      <c r="AI401" s="69" t="s">
        <v>1974</v>
      </c>
      <c r="AJ401" s="69"/>
      <c r="AK401" s="81">
        <f>'charts data'!V410</f>
        <v>-1.37798402600653</v>
      </c>
      <c r="AL401" s="81">
        <f>'charts data'!W410</f>
        <v>-0.0655750959599173</v>
      </c>
      <c r="AM401" s="81">
        <f>'charts data'!X410</f>
        <v>0.782683114613501</v>
      </c>
      <c r="AN401" s="81">
        <f>'charts data'!Y410</f>
        <v>-0.191311544910502</v>
      </c>
      <c r="AO401" s="81">
        <f>'charts data'!Z410</f>
        <v>-0.520638761182058</v>
      </c>
      <c r="AP401" s="71">
        <f>'charts data'!AA410</f>
        <v>3.51866346808178</v>
      </c>
    </row>
    <row r="402" spans="1:42">
      <c r="A402" s="56"/>
      <c r="B402" s="56"/>
      <c r="C402" s="56"/>
      <c r="D402" s="56"/>
      <c r="E402" s="56"/>
      <c r="F402" s="56"/>
      <c r="G402" s="56"/>
      <c r="H402" s="56"/>
      <c r="I402" s="56"/>
      <c r="J402" s="56"/>
      <c r="K402" s="56"/>
      <c r="L402" s="56"/>
      <c r="M402" s="56"/>
      <c r="N402" s="56"/>
      <c r="O402" s="56"/>
      <c r="P402" s="56"/>
      <c r="Q402" s="56"/>
      <c r="R402" s="69"/>
      <c r="S402" s="69"/>
      <c r="T402" s="69"/>
      <c r="U402" s="71">
        <f t="shared" si="20"/>
        <v>-0.213732249058195</v>
      </c>
      <c r="V402" s="69" t="s">
        <v>1531</v>
      </c>
      <c r="W402" s="71">
        <f t="shared" si="22"/>
        <v>-5</v>
      </c>
      <c r="X402" s="69">
        <f t="shared" si="21"/>
        <v>52479</v>
      </c>
      <c r="Y402" s="69" t="s">
        <v>1916</v>
      </c>
      <c r="Z402" s="69" t="s">
        <v>1294</v>
      </c>
      <c r="AA402" s="69" t="s">
        <v>1915</v>
      </c>
      <c r="AB402" s="69"/>
      <c r="AC402" s="69"/>
      <c r="AD402" s="69"/>
      <c r="AE402" s="69"/>
      <c r="AF402" s="69"/>
      <c r="AG402" s="69"/>
      <c r="AH402" s="69" t="s">
        <v>1531</v>
      </c>
      <c r="AI402" s="69" t="s">
        <v>1915</v>
      </c>
      <c r="AJ402" s="69"/>
      <c r="AK402" s="81">
        <f>'charts data'!V411</f>
        <v>-1.12526727688931</v>
      </c>
      <c r="AL402" s="81">
        <f>'charts data'!W411</f>
        <v>-1.13769157223229</v>
      </c>
      <c r="AM402" s="81">
        <f>'charts data'!X411</f>
        <v>-0.52131156389066</v>
      </c>
      <c r="AN402" s="81">
        <f>'charts data'!Y411</f>
        <v>-0.334600438089379</v>
      </c>
      <c r="AO402" s="81">
        <f>'charts data'!Z411</f>
        <v>-0.213732249058195</v>
      </c>
      <c r="AP402" s="71">
        <f>'charts data'!AA411</f>
        <v>3.74106574550559</v>
      </c>
    </row>
    <row r="403" spans="1:42">
      <c r="A403" s="56"/>
      <c r="B403" s="56"/>
      <c r="C403" s="56"/>
      <c r="D403" s="56"/>
      <c r="E403" s="56"/>
      <c r="F403" s="56"/>
      <c r="G403" s="56"/>
      <c r="H403" s="56"/>
      <c r="I403" s="56"/>
      <c r="J403" s="56"/>
      <c r="K403" s="56"/>
      <c r="L403" s="56"/>
      <c r="M403" s="56"/>
      <c r="N403" s="56"/>
      <c r="O403" s="56"/>
      <c r="P403" s="56"/>
      <c r="Q403" s="56"/>
      <c r="R403" s="69"/>
      <c r="S403" s="69"/>
      <c r="T403" s="69"/>
      <c r="U403" s="71">
        <f t="shared" si="20"/>
        <v>0.0651319537562152</v>
      </c>
      <c r="V403" s="69" t="s">
        <v>1532</v>
      </c>
      <c r="W403" s="71">
        <f t="shared" si="22"/>
        <v>0</v>
      </c>
      <c r="X403" s="69">
        <f t="shared" si="21"/>
        <v>8912895</v>
      </c>
      <c r="Y403" s="69" t="s">
        <v>2143</v>
      </c>
      <c r="Z403" s="69" t="s">
        <v>1294</v>
      </c>
      <c r="AA403" s="69" t="s">
        <v>1892</v>
      </c>
      <c r="AB403" s="69"/>
      <c r="AC403" s="69"/>
      <c r="AD403" s="69"/>
      <c r="AE403" s="69"/>
      <c r="AF403" s="69"/>
      <c r="AG403" s="69"/>
      <c r="AH403" s="69" t="s">
        <v>1532</v>
      </c>
      <c r="AI403" s="69" t="s">
        <v>1892</v>
      </c>
      <c r="AJ403" s="69"/>
      <c r="AK403" s="81">
        <f>'charts data'!V412</f>
        <v>-1.00356521722086</v>
      </c>
      <c r="AL403" s="81">
        <f>'charts data'!W412</f>
        <v>-1.15151739052199</v>
      </c>
      <c r="AM403" s="81">
        <f>'charts data'!X412</f>
        <v>-0.157651534437899</v>
      </c>
      <c r="AN403" s="81">
        <f>'charts data'!Y412</f>
        <v>0.210743112972133</v>
      </c>
      <c r="AO403" s="81">
        <f>'charts data'!Z412</f>
        <v>0.0651319537562152</v>
      </c>
      <c r="AP403" s="71">
        <f>'charts data'!AA412</f>
        <v>4.38608090374101</v>
      </c>
    </row>
    <row r="404" spans="1:42">
      <c r="A404" s="56"/>
      <c r="B404" s="56"/>
      <c r="C404" s="56"/>
      <c r="D404" s="56"/>
      <c r="E404" s="56"/>
      <c r="F404" s="56"/>
      <c r="G404" s="56"/>
      <c r="H404" s="56"/>
      <c r="I404" s="56"/>
      <c r="J404" s="56"/>
      <c r="K404" s="56"/>
      <c r="L404" s="56"/>
      <c r="M404" s="56"/>
      <c r="N404" s="56"/>
      <c r="O404" s="56"/>
      <c r="P404" s="56"/>
      <c r="Q404" s="56"/>
      <c r="R404" s="69"/>
      <c r="S404" s="69"/>
      <c r="T404" s="69"/>
      <c r="U404" s="71">
        <f t="shared" si="20"/>
        <v>-0.948275325270649</v>
      </c>
      <c r="V404" s="69" t="s">
        <v>819</v>
      </c>
      <c r="W404" s="71">
        <f t="shared" si="22"/>
        <v>-5</v>
      </c>
      <c r="X404" s="69">
        <f t="shared" si="21"/>
        <v>52479</v>
      </c>
      <c r="Y404" s="69" t="s">
        <v>2184</v>
      </c>
      <c r="Z404" s="69" t="s">
        <v>1294</v>
      </c>
      <c r="AA404" s="69" t="s">
        <v>2185</v>
      </c>
      <c r="AB404" s="69"/>
      <c r="AC404" s="69"/>
      <c r="AD404" s="69"/>
      <c r="AE404" s="69"/>
      <c r="AF404" s="69"/>
      <c r="AG404" s="69"/>
      <c r="AH404" s="69" t="s">
        <v>819</v>
      </c>
      <c r="AI404" s="69" t="s">
        <v>2185</v>
      </c>
      <c r="AJ404" s="69"/>
      <c r="AK404" s="81">
        <f>'charts data'!V413</f>
        <v>-1.84490417801186</v>
      </c>
      <c r="AL404" s="81">
        <f>'charts data'!W413</f>
        <v>-2.14946637841367</v>
      </c>
      <c r="AM404" s="81">
        <f>'charts data'!X413</f>
        <v>-0.598848726136497</v>
      </c>
      <c r="AN404" s="81">
        <f>'charts data'!Y413</f>
        <v>-1.23404981507577</v>
      </c>
      <c r="AO404" s="81">
        <f>'charts data'!Z413</f>
        <v>-0.948275325270649</v>
      </c>
      <c r="AP404" s="71">
        <f>'charts data'!AA413</f>
        <v>3.67988874262286</v>
      </c>
    </row>
    <row r="405" spans="1:42">
      <c r="A405" s="56"/>
      <c r="B405" s="56"/>
      <c r="C405" s="56"/>
      <c r="D405" s="56"/>
      <c r="E405" s="56"/>
      <c r="F405" s="56"/>
      <c r="G405" s="56"/>
      <c r="H405" s="56"/>
      <c r="I405" s="56"/>
      <c r="J405" s="56"/>
      <c r="K405" s="56"/>
      <c r="L405" s="56"/>
      <c r="M405" s="56"/>
      <c r="N405" s="56"/>
      <c r="O405" s="56"/>
      <c r="P405" s="56"/>
      <c r="Q405" s="56"/>
      <c r="R405" s="69"/>
      <c r="S405" s="69"/>
      <c r="T405" s="69"/>
      <c r="U405" s="71">
        <f t="shared" si="20"/>
        <v>-0.611716448178579</v>
      </c>
      <c r="V405" s="69" t="s">
        <v>821</v>
      </c>
      <c r="W405" s="71">
        <f t="shared" si="22"/>
        <v>-5</v>
      </c>
      <c r="X405" s="69">
        <f t="shared" si="21"/>
        <v>52479</v>
      </c>
      <c r="Y405" s="69" t="s">
        <v>2186</v>
      </c>
      <c r="Z405" s="69" t="s">
        <v>1294</v>
      </c>
      <c r="AA405" s="69" t="s">
        <v>2186</v>
      </c>
      <c r="AB405" s="69"/>
      <c r="AC405" s="69"/>
      <c r="AD405" s="69"/>
      <c r="AE405" s="69"/>
      <c r="AF405" s="69"/>
      <c r="AG405" s="69"/>
      <c r="AH405" s="69" t="s">
        <v>821</v>
      </c>
      <c r="AI405" s="69" t="s">
        <v>2186</v>
      </c>
      <c r="AJ405" s="69"/>
      <c r="AK405" s="81">
        <f>'charts data'!V414</f>
        <v>-2.12800799279155</v>
      </c>
      <c r="AL405" s="81">
        <f>'charts data'!W414</f>
        <v>-1.47155707990491</v>
      </c>
      <c r="AM405" s="81">
        <f>'charts data'!X414</f>
        <v>-1.34026913441166</v>
      </c>
      <c r="AN405" s="81">
        <f>'charts data'!Y414</f>
        <v>-1.08214072893867</v>
      </c>
      <c r="AO405" s="81">
        <f>'charts data'!Z414</f>
        <v>-0.611716448178579</v>
      </c>
      <c r="AP405" s="71">
        <f>'charts data'!AA414</f>
        <v>6.22307007910435</v>
      </c>
    </row>
    <row r="406" spans="1:42">
      <c r="A406" s="56"/>
      <c r="B406" s="56"/>
      <c r="C406" s="56"/>
      <c r="D406" s="56"/>
      <c r="E406" s="56"/>
      <c r="F406" s="56"/>
      <c r="G406" s="56"/>
      <c r="H406" s="56"/>
      <c r="I406" s="56"/>
      <c r="J406" s="56"/>
      <c r="K406" s="56"/>
      <c r="L406" s="56"/>
      <c r="M406" s="56"/>
      <c r="N406" s="56"/>
      <c r="O406" s="56"/>
      <c r="P406" s="56"/>
      <c r="Q406" s="56"/>
      <c r="R406" s="69"/>
      <c r="S406" s="69"/>
      <c r="T406" s="69"/>
      <c r="U406" s="71">
        <f t="shared" si="20"/>
        <v>-1.68725426919866</v>
      </c>
      <c r="V406" s="69" t="s">
        <v>1534</v>
      </c>
      <c r="W406" s="71">
        <f t="shared" si="22"/>
        <v>-5</v>
      </c>
      <c r="X406" s="69">
        <f t="shared" si="21"/>
        <v>52479</v>
      </c>
      <c r="Y406" s="69" t="s">
        <v>2187</v>
      </c>
      <c r="Z406" s="69" t="s">
        <v>1294</v>
      </c>
      <c r="AA406" s="69" t="s">
        <v>2187</v>
      </c>
      <c r="AB406" s="69"/>
      <c r="AC406" s="69"/>
      <c r="AD406" s="69"/>
      <c r="AE406" s="69"/>
      <c r="AF406" s="69"/>
      <c r="AG406" s="69"/>
      <c r="AH406" s="69" t="s">
        <v>1534</v>
      </c>
      <c r="AI406" s="69" t="s">
        <v>2187</v>
      </c>
      <c r="AJ406" s="69"/>
      <c r="AK406" s="81">
        <f>'charts data'!V415</f>
        <v>-3.85166918403486</v>
      </c>
      <c r="AL406" s="81">
        <f>'charts data'!W415</f>
        <v>-2.75419904121906</v>
      </c>
      <c r="AM406" s="81">
        <f>'charts data'!X415</f>
        <v>-3.34271156827441</v>
      </c>
      <c r="AN406" s="81">
        <f>'charts data'!Y415</f>
        <v>-2.0612184791978</v>
      </c>
      <c r="AO406" s="81">
        <f>'charts data'!Z415</f>
        <v>-1.68725426919866</v>
      </c>
      <c r="AP406" s="71">
        <f>'charts data'!AA415</f>
        <v>8.88305797334132</v>
      </c>
    </row>
    <row r="407" spans="1:42">
      <c r="A407" s="56"/>
      <c r="B407" s="56"/>
      <c r="C407" s="56"/>
      <c r="D407" s="56"/>
      <c r="E407" s="56"/>
      <c r="F407" s="56"/>
      <c r="G407" s="56"/>
      <c r="H407" s="56"/>
      <c r="I407" s="56"/>
      <c r="J407" s="56"/>
      <c r="K407" s="56"/>
      <c r="L407" s="56"/>
      <c r="M407" s="56"/>
      <c r="N407" s="56"/>
      <c r="O407" s="56"/>
      <c r="P407" s="56"/>
      <c r="Q407" s="56"/>
      <c r="R407" s="69"/>
      <c r="S407" s="69"/>
      <c r="T407" s="69"/>
      <c r="U407" s="71">
        <f t="shared" si="20"/>
        <v>0.042880159666653</v>
      </c>
      <c r="V407" s="69" t="s">
        <v>1535</v>
      </c>
      <c r="W407" s="71">
        <f t="shared" si="22"/>
        <v>0</v>
      </c>
      <c r="X407" s="69">
        <f t="shared" si="21"/>
        <v>8912895</v>
      </c>
      <c r="Y407" s="69" t="s">
        <v>2188</v>
      </c>
      <c r="Z407" s="69" t="s">
        <v>1294</v>
      </c>
      <c r="AA407" s="69" t="s">
        <v>2188</v>
      </c>
      <c r="AB407" s="69"/>
      <c r="AC407" s="69"/>
      <c r="AD407" s="69"/>
      <c r="AE407" s="69"/>
      <c r="AF407" s="69"/>
      <c r="AG407" s="69"/>
      <c r="AH407" s="69" t="s">
        <v>1535</v>
      </c>
      <c r="AI407" s="69" t="s">
        <v>2188</v>
      </c>
      <c r="AJ407" s="69"/>
      <c r="AK407" s="81">
        <f>'charts data'!V416</f>
        <v>-0.548680402002411</v>
      </c>
      <c r="AL407" s="81">
        <f>'charts data'!W416</f>
        <v>-0.0393600341406932</v>
      </c>
      <c r="AM407" s="81">
        <f>'charts data'!X416</f>
        <v>0.118247143491054</v>
      </c>
      <c r="AN407" s="81">
        <f>'charts data'!Y416</f>
        <v>0.190355824828268</v>
      </c>
      <c r="AO407" s="81">
        <f>'charts data'!Z416</f>
        <v>0.042880159666653</v>
      </c>
      <c r="AP407" s="71">
        <f>'charts data'!AA416</f>
        <v>2.42784630988663</v>
      </c>
    </row>
    <row r="408" spans="1:42">
      <c r="A408" s="56"/>
      <c r="B408" s="56"/>
      <c r="C408" s="56"/>
      <c r="D408" s="56"/>
      <c r="E408" s="56"/>
      <c r="F408" s="56"/>
      <c r="G408" s="56"/>
      <c r="H408" s="56"/>
      <c r="I408" s="56"/>
      <c r="J408" s="56"/>
      <c r="K408" s="56"/>
      <c r="L408" s="56"/>
      <c r="M408" s="56"/>
      <c r="N408" s="56"/>
      <c r="O408" s="56"/>
      <c r="P408" s="56"/>
      <c r="Q408" s="56"/>
      <c r="R408" s="69"/>
      <c r="S408" s="69"/>
      <c r="T408" s="69"/>
      <c r="U408" s="71">
        <f t="shared" si="20"/>
        <v>-3.29036419194199</v>
      </c>
      <c r="V408" s="69" t="s">
        <v>827</v>
      </c>
      <c r="W408" s="71">
        <f t="shared" si="22"/>
        <v>-5</v>
      </c>
      <c r="X408" s="69">
        <f t="shared" si="21"/>
        <v>52479</v>
      </c>
      <c r="Y408" s="69" t="s">
        <v>2189</v>
      </c>
      <c r="Z408" s="69" t="s">
        <v>1294</v>
      </c>
      <c r="AA408" s="69" t="s">
        <v>2189</v>
      </c>
      <c r="AB408" s="69"/>
      <c r="AC408" s="69"/>
      <c r="AD408" s="69"/>
      <c r="AE408" s="69"/>
      <c r="AF408" s="69"/>
      <c r="AG408" s="69"/>
      <c r="AH408" s="69" t="s">
        <v>827</v>
      </c>
      <c r="AI408" s="69" t="s">
        <v>2189</v>
      </c>
      <c r="AJ408" s="69"/>
      <c r="AK408" s="81">
        <f>'charts data'!V417</f>
        <v>-3.85277494060541</v>
      </c>
      <c r="AL408" s="81">
        <f>'charts data'!W417</f>
        <v>-3.05778718994005</v>
      </c>
      <c r="AM408" s="81">
        <f>'charts data'!X417</f>
        <v>-3.80337705004459</v>
      </c>
      <c r="AN408" s="81">
        <f>'charts data'!Y417</f>
        <v>-3.0463566163996</v>
      </c>
      <c r="AO408" s="81">
        <f>'charts data'!Z417</f>
        <v>-3.29036419194199</v>
      </c>
      <c r="AP408" s="71">
        <f>'charts data'!AA417</f>
        <v>2.30821144825899</v>
      </c>
    </row>
    <row r="409" spans="1:42">
      <c r="A409" s="56"/>
      <c r="B409" s="56"/>
      <c r="C409" s="56"/>
      <c r="D409" s="56"/>
      <c r="E409" s="56"/>
      <c r="F409" s="56"/>
      <c r="G409" s="56"/>
      <c r="H409" s="56"/>
      <c r="I409" s="56"/>
      <c r="J409" s="56"/>
      <c r="K409" s="56"/>
      <c r="L409" s="56"/>
      <c r="M409" s="56"/>
      <c r="N409" s="56"/>
      <c r="O409" s="56"/>
      <c r="P409" s="56"/>
      <c r="Q409" s="56"/>
      <c r="R409" s="69"/>
      <c r="S409" s="69"/>
      <c r="T409" s="69"/>
      <c r="U409" s="71">
        <f t="shared" si="20"/>
        <v>-2.41538437396096</v>
      </c>
      <c r="V409" s="69" t="s">
        <v>1537</v>
      </c>
      <c r="W409" s="71">
        <f t="shared" si="22"/>
        <v>-5</v>
      </c>
      <c r="X409" s="69">
        <f t="shared" si="21"/>
        <v>52479</v>
      </c>
      <c r="Y409" s="69" t="s">
        <v>2190</v>
      </c>
      <c r="Z409" s="69" t="s">
        <v>1294</v>
      </c>
      <c r="AA409" s="69" t="s">
        <v>2190</v>
      </c>
      <c r="AB409" s="69"/>
      <c r="AC409" s="69"/>
      <c r="AD409" s="69"/>
      <c r="AE409" s="69"/>
      <c r="AF409" s="69"/>
      <c r="AG409" s="69"/>
      <c r="AH409" s="69" t="s">
        <v>1537</v>
      </c>
      <c r="AI409" s="69" t="s">
        <v>2190</v>
      </c>
      <c r="AJ409" s="69"/>
      <c r="AK409" s="81">
        <f>'charts data'!V418</f>
        <v>-2.15216281309148</v>
      </c>
      <c r="AL409" s="81">
        <f>'charts data'!W418</f>
        <v>-1.47648329111958</v>
      </c>
      <c r="AM409" s="81">
        <f>'charts data'!X418</f>
        <v>-2.89915975536899</v>
      </c>
      <c r="AN409" s="81">
        <f>'charts data'!Y418</f>
        <v>-2.66492267764472</v>
      </c>
      <c r="AO409" s="81">
        <f>'charts data'!Z418</f>
        <v>-2.41538437396096</v>
      </c>
      <c r="AP409" s="71">
        <f>'charts data'!AA418</f>
        <v>-1.08029766797921</v>
      </c>
    </row>
    <row r="410" spans="1:42">
      <c r="A410" s="56"/>
      <c r="B410" s="56"/>
      <c r="C410" s="56"/>
      <c r="D410" s="56"/>
      <c r="E410" s="56"/>
      <c r="F410" s="56"/>
      <c r="G410" s="56"/>
      <c r="H410" s="56"/>
      <c r="I410" s="56"/>
      <c r="J410" s="56"/>
      <c r="K410" s="56"/>
      <c r="L410" s="56"/>
      <c r="M410" s="56"/>
      <c r="N410" s="56"/>
      <c r="O410" s="56"/>
      <c r="P410" s="56"/>
      <c r="Q410" s="56"/>
      <c r="R410" s="69"/>
      <c r="S410" s="69"/>
      <c r="T410" s="69"/>
      <c r="U410" s="71">
        <f t="shared" si="20"/>
        <v>0.105228202848209</v>
      </c>
      <c r="V410" s="69" t="s">
        <v>1538</v>
      </c>
      <c r="W410" s="71">
        <f t="shared" si="22"/>
        <v>0</v>
      </c>
      <c r="X410" s="69">
        <f t="shared" si="21"/>
        <v>8912895</v>
      </c>
      <c r="Y410" s="69" t="s">
        <v>1868</v>
      </c>
      <c r="Z410" s="69" t="s">
        <v>1294</v>
      </c>
      <c r="AA410" s="69" t="s">
        <v>1867</v>
      </c>
      <c r="AB410" s="69"/>
      <c r="AC410" s="69"/>
      <c r="AD410" s="69"/>
      <c r="AE410" s="69"/>
      <c r="AF410" s="69"/>
      <c r="AG410" s="69"/>
      <c r="AH410" s="69" t="s">
        <v>1538</v>
      </c>
      <c r="AI410" s="69" t="s">
        <v>1867</v>
      </c>
      <c r="AJ410" s="69"/>
      <c r="AK410" s="81">
        <f>'charts data'!V419</f>
        <v>0.252977498508928</v>
      </c>
      <c r="AL410" s="81">
        <f>'charts data'!W419</f>
        <v>0.258187584504637</v>
      </c>
      <c r="AM410" s="81">
        <f>'charts data'!X419</f>
        <v>0.0235015199007442</v>
      </c>
      <c r="AN410" s="81">
        <f>'charts data'!Y419</f>
        <v>0.383052359913805</v>
      </c>
      <c r="AO410" s="81">
        <f>'charts data'!Z419</f>
        <v>0.105228202848209</v>
      </c>
      <c r="AP410" s="71">
        <f>'charts data'!AA419</f>
        <v>-0.606383531123393</v>
      </c>
    </row>
    <row r="411" spans="1:42">
      <c r="A411" s="56"/>
      <c r="B411" s="56"/>
      <c r="C411" s="56"/>
      <c r="D411" s="56"/>
      <c r="E411" s="56"/>
      <c r="F411" s="56"/>
      <c r="G411" s="56"/>
      <c r="H411" s="56"/>
      <c r="I411" s="56"/>
      <c r="J411" s="56"/>
      <c r="K411" s="56"/>
      <c r="L411" s="56"/>
      <c r="M411" s="56"/>
      <c r="N411" s="56"/>
      <c r="O411" s="56"/>
      <c r="P411" s="56"/>
      <c r="Q411" s="56"/>
      <c r="R411" s="69"/>
      <c r="S411" s="69"/>
      <c r="T411" s="69"/>
      <c r="U411" s="71">
        <f t="shared" si="20"/>
        <v>-1.17083300477731</v>
      </c>
      <c r="V411" s="69" t="s">
        <v>1539</v>
      </c>
      <c r="W411" s="71">
        <f t="shared" si="22"/>
        <v>-5</v>
      </c>
      <c r="X411" s="69">
        <f t="shared" si="21"/>
        <v>52479</v>
      </c>
      <c r="Y411" s="69" t="s">
        <v>2134</v>
      </c>
      <c r="Z411" s="69" t="s">
        <v>1294</v>
      </c>
      <c r="AA411" s="69" t="s">
        <v>2133</v>
      </c>
      <c r="AB411" s="69"/>
      <c r="AC411" s="69"/>
      <c r="AD411" s="69"/>
      <c r="AE411" s="69"/>
      <c r="AF411" s="69"/>
      <c r="AG411" s="69"/>
      <c r="AH411" s="69" t="s">
        <v>1539</v>
      </c>
      <c r="AI411" s="69" t="s">
        <v>2133</v>
      </c>
      <c r="AJ411" s="69"/>
      <c r="AK411" s="81">
        <f>'charts data'!V420</f>
        <v>-2.34727094519455</v>
      </c>
      <c r="AL411" s="81">
        <f>'charts data'!W420</f>
        <v>-0.856674561467986</v>
      </c>
      <c r="AM411" s="81">
        <f>'charts data'!X420</f>
        <v>-1.33604796081606</v>
      </c>
      <c r="AN411" s="81">
        <f>'charts data'!Y420</f>
        <v>-2.39542477924471</v>
      </c>
      <c r="AO411" s="81">
        <f>'charts data'!Z420</f>
        <v>-1.17083300477731</v>
      </c>
      <c r="AP411" s="71">
        <f>'charts data'!AA420</f>
        <v>4.82826391332435</v>
      </c>
    </row>
    <row r="412" spans="1:42">
      <c r="A412" s="56"/>
      <c r="B412" s="56"/>
      <c r="C412" s="56"/>
      <c r="D412" s="56"/>
      <c r="E412" s="56"/>
      <c r="F412" s="56"/>
      <c r="G412" s="56"/>
      <c r="H412" s="56"/>
      <c r="I412" s="56"/>
      <c r="J412" s="56"/>
      <c r="K412" s="56"/>
      <c r="L412" s="56"/>
      <c r="M412" s="56"/>
      <c r="N412" s="56"/>
      <c r="O412" s="56"/>
      <c r="P412" s="56"/>
      <c r="Q412" s="56"/>
      <c r="R412" s="69"/>
      <c r="S412" s="69"/>
      <c r="T412" s="69"/>
      <c r="U412" s="71">
        <f t="shared" si="20"/>
        <v>0.853785412649698</v>
      </c>
      <c r="V412" s="69" t="s">
        <v>835</v>
      </c>
      <c r="W412" s="71">
        <f t="shared" si="22"/>
        <v>0</v>
      </c>
      <c r="X412" s="69">
        <f t="shared" si="21"/>
        <v>8912895</v>
      </c>
      <c r="Y412" s="69" t="s">
        <v>1970</v>
      </c>
      <c r="Z412" s="69" t="s">
        <v>1294</v>
      </c>
      <c r="AA412" s="69" t="s">
        <v>2036</v>
      </c>
      <c r="AB412" s="69"/>
      <c r="AC412" s="69"/>
      <c r="AD412" s="69"/>
      <c r="AE412" s="69"/>
      <c r="AF412" s="69"/>
      <c r="AG412" s="69"/>
      <c r="AH412" s="69" t="s">
        <v>835</v>
      </c>
      <c r="AI412" s="69" t="s">
        <v>2036</v>
      </c>
      <c r="AJ412" s="69"/>
      <c r="AK412" s="81">
        <f>'charts data'!V421</f>
        <v>-0.510840695963682</v>
      </c>
      <c r="AL412" s="81">
        <f>'charts data'!W421</f>
        <v>0.155061848931598</v>
      </c>
      <c r="AM412" s="81">
        <f>'charts data'!X421</f>
        <v>0.939999855098127</v>
      </c>
      <c r="AN412" s="81">
        <f>'charts data'!Y421</f>
        <v>1.31126786705755</v>
      </c>
      <c r="AO412" s="81">
        <f>'charts data'!Z421</f>
        <v>0.853785412649698</v>
      </c>
      <c r="AP412" s="71">
        <f>'charts data'!AA421</f>
        <v>5.60061416674595</v>
      </c>
    </row>
    <row r="413" spans="1:42">
      <c r="A413" s="56"/>
      <c r="B413" s="56"/>
      <c r="C413" s="56"/>
      <c r="D413" s="56"/>
      <c r="E413" s="56"/>
      <c r="F413" s="56"/>
      <c r="G413" s="56"/>
      <c r="H413" s="56"/>
      <c r="I413" s="56"/>
      <c r="J413" s="56"/>
      <c r="K413" s="56"/>
      <c r="L413" s="56"/>
      <c r="M413" s="56"/>
      <c r="N413" s="56"/>
      <c r="O413" s="56"/>
      <c r="P413" s="56"/>
      <c r="Q413" s="56"/>
      <c r="R413" s="69"/>
      <c r="S413" s="69"/>
      <c r="T413" s="69"/>
      <c r="U413" s="71">
        <f t="shared" si="20"/>
        <v>3.93304733112279</v>
      </c>
      <c r="V413" s="69" t="s">
        <v>1540</v>
      </c>
      <c r="W413" s="71">
        <f t="shared" si="22"/>
        <v>0</v>
      </c>
      <c r="X413" s="69">
        <f t="shared" si="21"/>
        <v>8912895</v>
      </c>
      <c r="Y413" s="69" t="s">
        <v>2191</v>
      </c>
      <c r="Z413" s="69" t="s">
        <v>1294</v>
      </c>
      <c r="AA413" s="69" t="s">
        <v>2191</v>
      </c>
      <c r="AB413" s="69"/>
      <c r="AC413" s="69"/>
      <c r="AD413" s="69"/>
      <c r="AE413" s="69"/>
      <c r="AF413" s="69"/>
      <c r="AG413" s="69"/>
      <c r="AH413" s="69" t="s">
        <v>1540</v>
      </c>
      <c r="AI413" s="69" t="s">
        <v>2191</v>
      </c>
      <c r="AJ413" s="69"/>
      <c r="AK413" s="81">
        <f>'charts data'!V422</f>
        <v>3.77955101463171</v>
      </c>
      <c r="AL413" s="81">
        <f>'charts data'!W422</f>
        <v>4.13297727148572</v>
      </c>
      <c r="AM413" s="81">
        <f>'charts data'!X422</f>
        <v>4.14745522075602</v>
      </c>
      <c r="AN413" s="81">
        <f>'charts data'!Y422</f>
        <v>4.997673971727</v>
      </c>
      <c r="AO413" s="81">
        <f>'charts data'!Z422</f>
        <v>3.93304733112279</v>
      </c>
      <c r="AP413" s="71">
        <f>'charts data'!AA422</f>
        <v>0.629970098957574</v>
      </c>
    </row>
    <row r="414" spans="1:42">
      <c r="A414" s="56"/>
      <c r="B414" s="56"/>
      <c r="C414" s="56"/>
      <c r="D414" s="56"/>
      <c r="E414" s="56"/>
      <c r="F414" s="56"/>
      <c r="G414" s="56"/>
      <c r="H414" s="56"/>
      <c r="I414" s="56"/>
      <c r="J414" s="56"/>
      <c r="K414" s="56"/>
      <c r="L414" s="56"/>
      <c r="M414" s="56"/>
      <c r="N414" s="56"/>
      <c r="O414" s="56"/>
      <c r="P414" s="56"/>
      <c r="Q414" s="56"/>
      <c r="R414" s="69"/>
      <c r="S414" s="69"/>
      <c r="T414" s="69"/>
      <c r="U414" s="71">
        <f t="shared" si="20"/>
        <v>-2.94469011676834</v>
      </c>
      <c r="V414" s="69" t="s">
        <v>1541</v>
      </c>
      <c r="W414" s="71">
        <f t="shared" si="22"/>
        <v>-5</v>
      </c>
      <c r="X414" s="69">
        <f t="shared" si="21"/>
        <v>52479</v>
      </c>
      <c r="Y414" s="69" t="s">
        <v>2192</v>
      </c>
      <c r="Z414" s="69" t="s">
        <v>1294</v>
      </c>
      <c r="AA414" s="69" t="s">
        <v>2192</v>
      </c>
      <c r="AB414" s="69"/>
      <c r="AC414" s="69"/>
      <c r="AD414" s="69"/>
      <c r="AE414" s="69"/>
      <c r="AF414" s="69"/>
      <c r="AG414" s="69"/>
      <c r="AH414" s="69" t="s">
        <v>1541</v>
      </c>
      <c r="AI414" s="69" t="s">
        <v>2192</v>
      </c>
      <c r="AJ414" s="69"/>
      <c r="AK414" s="81">
        <f>'charts data'!V423</f>
        <v>-3.36812149650562</v>
      </c>
      <c r="AL414" s="81">
        <f>'charts data'!W423</f>
        <v>-3.87471371525882</v>
      </c>
      <c r="AM414" s="81">
        <f>'charts data'!X423</f>
        <v>-3.36136129090369</v>
      </c>
      <c r="AN414" s="81">
        <f>'charts data'!Y423</f>
        <v>-3.44514485409525</v>
      </c>
      <c r="AO414" s="81">
        <f>'charts data'!Z423</f>
        <v>-2.94469011676834</v>
      </c>
      <c r="AP414" s="71">
        <f>'charts data'!AA423</f>
        <v>1.73782090862317</v>
      </c>
    </row>
    <row r="415" spans="1:42">
      <c r="A415" s="56"/>
      <c r="B415" s="56"/>
      <c r="C415" s="56"/>
      <c r="D415" s="56"/>
      <c r="E415" s="56"/>
      <c r="F415" s="56"/>
      <c r="G415" s="56"/>
      <c r="H415" s="56"/>
      <c r="I415" s="56"/>
      <c r="J415" s="56"/>
      <c r="K415" s="56"/>
      <c r="L415" s="56"/>
      <c r="M415" s="56"/>
      <c r="N415" s="56"/>
      <c r="O415" s="56"/>
      <c r="P415" s="56"/>
      <c r="Q415" s="56"/>
      <c r="R415" s="69"/>
      <c r="S415" s="69"/>
      <c r="T415" s="69"/>
      <c r="U415" s="71">
        <f t="shared" si="20"/>
        <v>-1.24500158521887</v>
      </c>
      <c r="V415" s="69" t="s">
        <v>841</v>
      </c>
      <c r="W415" s="71">
        <f t="shared" si="22"/>
        <v>-5</v>
      </c>
      <c r="X415" s="69">
        <f t="shared" si="21"/>
        <v>52479</v>
      </c>
      <c r="Y415" s="69" t="s">
        <v>1918</v>
      </c>
      <c r="Z415" s="69" t="s">
        <v>1294</v>
      </c>
      <c r="AA415" s="69" t="s">
        <v>1917</v>
      </c>
      <c r="AB415" s="69"/>
      <c r="AC415" s="69"/>
      <c r="AD415" s="69"/>
      <c r="AE415" s="69"/>
      <c r="AF415" s="69"/>
      <c r="AG415" s="69"/>
      <c r="AH415" s="69" t="s">
        <v>841</v>
      </c>
      <c r="AI415" s="69" t="s">
        <v>1917</v>
      </c>
      <c r="AJ415" s="69"/>
      <c r="AK415" s="81">
        <f>'charts data'!V424</f>
        <v>-3.46667833792598</v>
      </c>
      <c r="AL415" s="81">
        <f>'charts data'!W424</f>
        <v>-3.03639548275987</v>
      </c>
      <c r="AM415" s="81">
        <f>'charts data'!X424</f>
        <v>-2.75229666543431</v>
      </c>
      <c r="AN415" s="81">
        <f>'charts data'!Y424</f>
        <v>-2.74427647100412</v>
      </c>
      <c r="AO415" s="81">
        <f>'charts data'!Z424</f>
        <v>-1.24500158521887</v>
      </c>
      <c r="AP415" s="71">
        <f>'charts data'!AA424</f>
        <v>9.11806847062661</v>
      </c>
    </row>
    <row r="416" spans="1:42">
      <c r="A416" s="56"/>
      <c r="B416" s="56"/>
      <c r="C416" s="56"/>
      <c r="D416" s="56"/>
      <c r="E416" s="56"/>
      <c r="F416" s="56"/>
      <c r="G416" s="56"/>
      <c r="H416" s="56"/>
      <c r="I416" s="56"/>
      <c r="J416" s="56"/>
      <c r="K416" s="56"/>
      <c r="L416" s="56"/>
      <c r="M416" s="56"/>
      <c r="N416" s="56"/>
      <c r="O416" s="56"/>
      <c r="P416" s="56"/>
      <c r="Q416" s="56"/>
      <c r="R416" s="69"/>
      <c r="S416" s="69"/>
      <c r="T416" s="69"/>
      <c r="U416" s="71">
        <f t="shared" si="20"/>
        <v>-3.43707040988552</v>
      </c>
      <c r="V416" s="69" t="s">
        <v>843</v>
      </c>
      <c r="W416" s="71">
        <f t="shared" si="22"/>
        <v>-5</v>
      </c>
      <c r="X416" s="69">
        <f t="shared" si="21"/>
        <v>52479</v>
      </c>
      <c r="Y416" s="69" t="s">
        <v>2193</v>
      </c>
      <c r="Z416" s="69" t="s">
        <v>1295</v>
      </c>
      <c r="AA416" s="69" t="s">
        <v>2193</v>
      </c>
      <c r="AB416" s="69"/>
      <c r="AC416" s="69"/>
      <c r="AD416" s="69"/>
      <c r="AE416" s="69"/>
      <c r="AF416" s="69"/>
      <c r="AG416" s="69"/>
      <c r="AH416" s="69" t="s">
        <v>843</v>
      </c>
      <c r="AI416" s="69" t="s">
        <v>2193</v>
      </c>
      <c r="AJ416" s="69"/>
      <c r="AK416" s="81">
        <f>'charts data'!V425</f>
        <v>-3.49141670507972</v>
      </c>
      <c r="AL416" s="81">
        <f>'charts data'!W425</f>
        <v>-2.92204232949193</v>
      </c>
      <c r="AM416" s="81">
        <f>'charts data'!X425</f>
        <v>-3.29418588365903</v>
      </c>
      <c r="AN416" s="81">
        <f>'charts data'!Y425</f>
        <v>-3.63694668572867</v>
      </c>
      <c r="AO416" s="81">
        <f>'charts data'!Z425</f>
        <v>-3.43707040988552</v>
      </c>
      <c r="AP416" s="71">
        <f>'charts data'!AA425</f>
        <v>0.22304470715722</v>
      </c>
    </row>
    <row r="417" spans="1:42">
      <c r="A417" s="56"/>
      <c r="B417" s="56"/>
      <c r="C417" s="56"/>
      <c r="D417" s="56"/>
      <c r="E417" s="56"/>
      <c r="F417" s="56"/>
      <c r="G417" s="56"/>
      <c r="H417" s="56"/>
      <c r="I417" s="56"/>
      <c r="J417" s="56"/>
      <c r="K417" s="56"/>
      <c r="L417" s="56"/>
      <c r="M417" s="56"/>
      <c r="N417" s="56"/>
      <c r="O417" s="56"/>
      <c r="P417" s="56"/>
      <c r="Q417" s="56"/>
      <c r="R417" s="69"/>
      <c r="S417" s="69"/>
      <c r="T417" s="69"/>
      <c r="U417" s="71">
        <f t="shared" si="20"/>
        <v>2.05843096598107</v>
      </c>
      <c r="V417" s="69" t="s">
        <v>845</v>
      </c>
      <c r="W417" s="71">
        <f t="shared" si="22"/>
        <v>0</v>
      </c>
      <c r="X417" s="69">
        <f t="shared" si="21"/>
        <v>8912895</v>
      </c>
      <c r="Y417" s="69" t="s">
        <v>2194</v>
      </c>
      <c r="Z417" s="69" t="s">
        <v>1295</v>
      </c>
      <c r="AA417" s="69" t="s">
        <v>1862</v>
      </c>
      <c r="AB417" s="69"/>
      <c r="AC417" s="69"/>
      <c r="AD417" s="69"/>
      <c r="AE417" s="69"/>
      <c r="AF417" s="69"/>
      <c r="AG417" s="69"/>
      <c r="AH417" s="69" t="s">
        <v>845</v>
      </c>
      <c r="AI417" s="69" t="s">
        <v>1862</v>
      </c>
      <c r="AJ417" s="69"/>
      <c r="AK417" s="81">
        <f>'charts data'!V426</f>
        <v>2.14086888194888</v>
      </c>
      <c r="AL417" s="81">
        <f>'charts data'!W426</f>
        <v>2.52072308079295</v>
      </c>
      <c r="AM417" s="81">
        <f>'charts data'!X426</f>
        <v>2.49350419440004</v>
      </c>
      <c r="AN417" s="81">
        <f>'charts data'!Y426</f>
        <v>2.76871026852294</v>
      </c>
      <c r="AO417" s="81">
        <f>'charts data'!Z426</f>
        <v>2.05843096598107</v>
      </c>
      <c r="AP417" s="71">
        <f>'charts data'!AA426</f>
        <v>-0.338336601602496</v>
      </c>
    </row>
    <row r="418" spans="1:42">
      <c r="A418" s="56"/>
      <c r="B418" s="56"/>
      <c r="C418" s="56"/>
      <c r="D418" s="56"/>
      <c r="E418" s="56"/>
      <c r="F418" s="56"/>
      <c r="G418" s="56"/>
      <c r="H418" s="56"/>
      <c r="I418" s="56"/>
      <c r="J418" s="56"/>
      <c r="K418" s="56"/>
      <c r="L418" s="56"/>
      <c r="M418" s="56"/>
      <c r="N418" s="56"/>
      <c r="O418" s="56"/>
      <c r="P418" s="56"/>
      <c r="Q418" s="56"/>
      <c r="R418" s="69"/>
      <c r="S418" s="69"/>
      <c r="T418" s="69"/>
      <c r="U418" s="71">
        <f t="shared" si="20"/>
        <v>-3.68191957510695</v>
      </c>
      <c r="V418" s="69" t="s">
        <v>847</v>
      </c>
      <c r="W418" s="71">
        <f t="shared" si="22"/>
        <v>-5</v>
      </c>
      <c r="X418" s="69">
        <f t="shared" si="21"/>
        <v>52479</v>
      </c>
      <c r="Y418" s="69" t="s">
        <v>2195</v>
      </c>
      <c r="Z418" s="69" t="s">
        <v>1295</v>
      </c>
      <c r="AA418" s="69" t="s">
        <v>2196</v>
      </c>
      <c r="AB418" s="69"/>
      <c r="AC418" s="69"/>
      <c r="AD418" s="69"/>
      <c r="AE418" s="69"/>
      <c r="AF418" s="69"/>
      <c r="AG418" s="69"/>
      <c r="AH418" s="69" t="s">
        <v>847</v>
      </c>
      <c r="AI418" s="69" t="s">
        <v>2196</v>
      </c>
      <c r="AJ418" s="69"/>
      <c r="AK418" s="81">
        <f>'charts data'!V427</f>
        <v>-3.60358002733913</v>
      </c>
      <c r="AL418" s="81">
        <f>'charts data'!W427</f>
        <v>-3.80794707799498</v>
      </c>
      <c r="AM418" s="81">
        <f>'charts data'!X427</f>
        <v>-4.41002735742277</v>
      </c>
      <c r="AN418" s="81">
        <f>'charts data'!Y427</f>
        <v>-3.5435014960708</v>
      </c>
      <c r="AO418" s="81">
        <f>'charts data'!Z427</f>
        <v>-3.68191957510695</v>
      </c>
      <c r="AP418" s="71">
        <f>'charts data'!AA427</f>
        <v>-0.321516332038199</v>
      </c>
    </row>
    <row r="419" spans="1:42">
      <c r="A419" s="56"/>
      <c r="B419" s="56"/>
      <c r="C419" s="56"/>
      <c r="D419" s="56"/>
      <c r="E419" s="56"/>
      <c r="F419" s="56"/>
      <c r="G419" s="56"/>
      <c r="H419" s="56"/>
      <c r="I419" s="56"/>
      <c r="J419" s="56"/>
      <c r="K419" s="56"/>
      <c r="L419" s="56"/>
      <c r="M419" s="56"/>
      <c r="N419" s="56"/>
      <c r="O419" s="56"/>
      <c r="P419" s="56"/>
      <c r="Q419" s="56"/>
      <c r="R419" s="69"/>
      <c r="S419" s="69"/>
      <c r="T419" s="69"/>
      <c r="U419" s="71">
        <f t="shared" si="20"/>
        <v>-0.028143009895506</v>
      </c>
      <c r="V419" s="69" t="s">
        <v>1542</v>
      </c>
      <c r="W419" s="71">
        <f t="shared" si="22"/>
        <v>-5</v>
      </c>
      <c r="X419" s="69">
        <f t="shared" si="21"/>
        <v>52479</v>
      </c>
      <c r="Y419" s="69" t="s">
        <v>1865</v>
      </c>
      <c r="Z419" s="69" t="s">
        <v>1295</v>
      </c>
      <c r="AA419" s="69" t="s">
        <v>2197</v>
      </c>
      <c r="AB419" s="69"/>
      <c r="AC419" s="69"/>
      <c r="AD419" s="69"/>
      <c r="AE419" s="69"/>
      <c r="AF419" s="69"/>
      <c r="AG419" s="69"/>
      <c r="AH419" s="69" t="s">
        <v>1542</v>
      </c>
      <c r="AI419" s="69" t="s">
        <v>2197</v>
      </c>
      <c r="AJ419" s="69"/>
      <c r="AK419" s="81">
        <f>'charts data'!V428</f>
        <v>1.61278454466437</v>
      </c>
      <c r="AL419" s="81">
        <f>'charts data'!W428</f>
        <v>1.21456662535401</v>
      </c>
      <c r="AM419" s="81">
        <f>'charts data'!X428</f>
        <v>0.857967158441969</v>
      </c>
      <c r="AN419" s="81">
        <f>'charts data'!Y428</f>
        <v>0.397786425671659</v>
      </c>
      <c r="AO419" s="81">
        <f>'charts data'!Z428</f>
        <v>-0.028143009895506</v>
      </c>
      <c r="AP419" s="71">
        <f>'charts data'!AA428</f>
        <v>-6.73459349096737</v>
      </c>
    </row>
    <row r="420" spans="1:42">
      <c r="A420" s="56"/>
      <c r="B420" s="56"/>
      <c r="C420" s="56"/>
      <c r="D420" s="56"/>
      <c r="E420" s="56"/>
      <c r="F420" s="56"/>
      <c r="G420" s="56"/>
      <c r="H420" s="56"/>
      <c r="I420" s="56"/>
      <c r="J420" s="56"/>
      <c r="K420" s="56"/>
      <c r="L420" s="56"/>
      <c r="M420" s="56"/>
      <c r="N420" s="56"/>
      <c r="O420" s="56"/>
      <c r="P420" s="56"/>
      <c r="Q420" s="56"/>
      <c r="R420" s="69"/>
      <c r="S420" s="69"/>
      <c r="T420" s="69"/>
      <c r="U420" s="71">
        <f t="shared" si="20"/>
        <v>1.72206094542622</v>
      </c>
      <c r="V420" s="69" t="s">
        <v>1543</v>
      </c>
      <c r="W420" s="71">
        <f t="shared" si="22"/>
        <v>0</v>
      </c>
      <c r="X420" s="69">
        <f t="shared" si="21"/>
        <v>8912895</v>
      </c>
      <c r="Y420" s="69" t="s">
        <v>2198</v>
      </c>
      <c r="Z420" s="69" t="s">
        <v>1295</v>
      </c>
      <c r="AA420" s="69" t="s">
        <v>1855</v>
      </c>
      <c r="AB420" s="69"/>
      <c r="AC420" s="69"/>
      <c r="AD420" s="69"/>
      <c r="AE420" s="69"/>
      <c r="AF420" s="69"/>
      <c r="AG420" s="69"/>
      <c r="AH420" s="69" t="s">
        <v>1543</v>
      </c>
      <c r="AI420" s="69" t="s">
        <v>1855</v>
      </c>
      <c r="AJ420" s="69"/>
      <c r="AK420" s="81">
        <f>'charts data'!V429</f>
        <v>1.78982785440363</v>
      </c>
      <c r="AL420" s="81">
        <f>'charts data'!W429</f>
        <v>2.18103547520199</v>
      </c>
      <c r="AM420" s="81">
        <f>'charts data'!X429</f>
        <v>2.10859706469704</v>
      </c>
      <c r="AN420" s="81">
        <f>'charts data'!Y429</f>
        <v>1.54773112978069</v>
      </c>
      <c r="AO420" s="81">
        <f>'charts data'!Z429</f>
        <v>1.72206094542622</v>
      </c>
      <c r="AP420" s="71">
        <f>'charts data'!AA429</f>
        <v>-0.278124761104776</v>
      </c>
    </row>
    <row r="421" spans="1:42">
      <c r="A421" s="56"/>
      <c r="B421" s="56"/>
      <c r="C421" s="56"/>
      <c r="D421" s="56"/>
      <c r="E421" s="56"/>
      <c r="F421" s="56"/>
      <c r="G421" s="56"/>
      <c r="H421" s="56"/>
      <c r="I421" s="56"/>
      <c r="J421" s="56"/>
      <c r="K421" s="56"/>
      <c r="L421" s="56"/>
      <c r="M421" s="56"/>
      <c r="N421" s="56"/>
      <c r="O421" s="56"/>
      <c r="P421" s="56"/>
      <c r="Q421" s="56"/>
      <c r="R421" s="69"/>
      <c r="S421" s="69"/>
      <c r="T421" s="69"/>
      <c r="U421" s="71">
        <f t="shared" si="20"/>
        <v>-3.0927571937432</v>
      </c>
      <c r="V421" s="69" t="s">
        <v>853</v>
      </c>
      <c r="W421" s="71">
        <f t="shared" si="22"/>
        <v>-5</v>
      </c>
      <c r="X421" s="69">
        <f t="shared" si="21"/>
        <v>52479</v>
      </c>
      <c r="Y421" s="69" t="s">
        <v>2199</v>
      </c>
      <c r="Z421" s="69" t="s">
        <v>1295</v>
      </c>
      <c r="AA421" s="69" t="s">
        <v>2199</v>
      </c>
      <c r="AB421" s="69"/>
      <c r="AC421" s="69"/>
      <c r="AD421" s="69"/>
      <c r="AE421" s="69"/>
      <c r="AF421" s="69"/>
      <c r="AG421" s="69"/>
      <c r="AH421" s="69" t="s">
        <v>853</v>
      </c>
      <c r="AI421" s="69" t="s">
        <v>2199</v>
      </c>
      <c r="AJ421" s="69"/>
      <c r="AK421" s="81">
        <f>'charts data'!V430</f>
        <v>-2.0761793392778</v>
      </c>
      <c r="AL421" s="81">
        <f>'charts data'!W430</f>
        <v>-2.3247362932303</v>
      </c>
      <c r="AM421" s="81">
        <f>'charts data'!X430</f>
        <v>-3.06773986502844</v>
      </c>
      <c r="AN421" s="81">
        <f>'charts data'!Y430</f>
        <v>-3.514195514138</v>
      </c>
      <c r="AO421" s="81">
        <f>'charts data'!Z430</f>
        <v>-3.0927571937432</v>
      </c>
      <c r="AP421" s="71">
        <f>'charts data'!AA430</f>
        <v>-4.17217602490718</v>
      </c>
    </row>
    <row r="422" spans="1:42">
      <c r="A422" s="56"/>
      <c r="B422" s="56"/>
      <c r="C422" s="56"/>
      <c r="D422" s="56"/>
      <c r="E422" s="56"/>
      <c r="F422" s="56"/>
      <c r="G422" s="56"/>
      <c r="H422" s="56"/>
      <c r="I422" s="56"/>
      <c r="J422" s="56"/>
      <c r="K422" s="56"/>
      <c r="L422" s="56"/>
      <c r="M422" s="56"/>
      <c r="N422" s="56"/>
      <c r="O422" s="56"/>
      <c r="P422" s="56"/>
      <c r="Q422" s="56"/>
      <c r="R422" s="69"/>
      <c r="S422" s="69"/>
      <c r="T422" s="69"/>
      <c r="U422" s="71">
        <f t="shared" si="20"/>
        <v>1.24434431980328</v>
      </c>
      <c r="V422" s="69" t="s">
        <v>855</v>
      </c>
      <c r="W422" s="71">
        <f t="shared" si="22"/>
        <v>0</v>
      </c>
      <c r="X422" s="69">
        <f t="shared" si="21"/>
        <v>8912895</v>
      </c>
      <c r="Y422" s="69" t="s">
        <v>2200</v>
      </c>
      <c r="Z422" s="69" t="s">
        <v>1295</v>
      </c>
      <c r="AA422" s="69" t="s">
        <v>2201</v>
      </c>
      <c r="AB422" s="69"/>
      <c r="AC422" s="69"/>
      <c r="AD422" s="69"/>
      <c r="AE422" s="69"/>
      <c r="AF422" s="69"/>
      <c r="AG422" s="69"/>
      <c r="AH422" s="69" t="s">
        <v>855</v>
      </c>
      <c r="AI422" s="69" t="s">
        <v>2201</v>
      </c>
      <c r="AJ422" s="69"/>
      <c r="AK422" s="81">
        <f>'charts data'!V431</f>
        <v>1.09964055797753</v>
      </c>
      <c r="AL422" s="81">
        <f>'charts data'!W431</f>
        <v>1.91591217957129</v>
      </c>
      <c r="AM422" s="81">
        <f>'charts data'!X431</f>
        <v>1.42278121783217</v>
      </c>
      <c r="AN422" s="81">
        <f>'charts data'!Y431</f>
        <v>1.24364432532849</v>
      </c>
      <c r="AO422" s="81">
        <f>'charts data'!Z431</f>
        <v>1.24434431980328</v>
      </c>
      <c r="AP422" s="71">
        <f>'charts data'!AA431</f>
        <v>0.593884239314635</v>
      </c>
    </row>
    <row r="423" spans="1:42">
      <c r="A423" s="56"/>
      <c r="B423" s="56"/>
      <c r="C423" s="56"/>
      <c r="D423" s="56"/>
      <c r="E423" s="56"/>
      <c r="F423" s="56"/>
      <c r="G423" s="56"/>
      <c r="H423" s="56"/>
      <c r="I423" s="56"/>
      <c r="J423" s="56"/>
      <c r="K423" s="56"/>
      <c r="L423" s="56"/>
      <c r="M423" s="56"/>
      <c r="N423" s="56"/>
      <c r="O423" s="56"/>
      <c r="P423" s="56"/>
      <c r="Q423" s="56"/>
      <c r="R423" s="69"/>
      <c r="S423" s="69"/>
      <c r="T423" s="69"/>
      <c r="U423" s="71">
        <f t="shared" si="20"/>
        <v>0.141334456122626</v>
      </c>
      <c r="V423" s="69" t="s">
        <v>1544</v>
      </c>
      <c r="W423" s="71">
        <f t="shared" si="22"/>
        <v>0</v>
      </c>
      <c r="X423" s="69">
        <f t="shared" si="21"/>
        <v>8912895</v>
      </c>
      <c r="Y423" s="69" t="s">
        <v>1964</v>
      </c>
      <c r="Z423" s="69" t="s">
        <v>1295</v>
      </c>
      <c r="AA423" s="69" t="s">
        <v>2202</v>
      </c>
      <c r="AB423" s="69"/>
      <c r="AC423" s="69"/>
      <c r="AD423" s="69"/>
      <c r="AE423" s="69"/>
      <c r="AF423" s="69"/>
      <c r="AG423" s="69"/>
      <c r="AH423" s="69" t="s">
        <v>1544</v>
      </c>
      <c r="AI423" s="69" t="s">
        <v>2202</v>
      </c>
      <c r="AJ423" s="69"/>
      <c r="AK423" s="81">
        <f>'charts data'!V432</f>
        <v>1.3880171034091</v>
      </c>
      <c r="AL423" s="81">
        <f>'charts data'!W432</f>
        <v>0.749064154070739</v>
      </c>
      <c r="AM423" s="81">
        <f>'charts data'!X432</f>
        <v>0.896922648262952</v>
      </c>
      <c r="AN423" s="81">
        <f>'charts data'!Y432</f>
        <v>0.571508255723844</v>
      </c>
      <c r="AO423" s="81">
        <f>'charts data'!Z432</f>
        <v>0.141334456122626</v>
      </c>
      <c r="AP423" s="71">
        <f>'charts data'!AA432</f>
        <v>-5.11655789945548</v>
      </c>
    </row>
    <row r="424" spans="1:42">
      <c r="A424" s="56"/>
      <c r="B424" s="56"/>
      <c r="C424" s="56"/>
      <c r="D424" s="56"/>
      <c r="E424" s="56"/>
      <c r="F424" s="56"/>
      <c r="G424" s="56"/>
      <c r="H424" s="56"/>
      <c r="I424" s="56"/>
      <c r="J424" s="56"/>
      <c r="K424" s="56"/>
      <c r="L424" s="56"/>
      <c r="M424" s="56"/>
      <c r="N424" s="56"/>
      <c r="O424" s="56"/>
      <c r="P424" s="56"/>
      <c r="Q424" s="56"/>
      <c r="R424" s="69"/>
      <c r="S424" s="69"/>
      <c r="T424" s="69"/>
      <c r="U424" s="71">
        <f t="shared" si="20"/>
        <v>0.744485190808983</v>
      </c>
      <c r="V424" s="69" t="s">
        <v>1545</v>
      </c>
      <c r="W424" s="71">
        <f t="shared" si="22"/>
        <v>0</v>
      </c>
      <c r="X424" s="69">
        <f t="shared" si="21"/>
        <v>8912895</v>
      </c>
      <c r="Y424" s="69" t="s">
        <v>2203</v>
      </c>
      <c r="Z424" s="69" t="s">
        <v>1295</v>
      </c>
      <c r="AA424" s="69" t="s">
        <v>2203</v>
      </c>
      <c r="AB424" s="69"/>
      <c r="AC424" s="69"/>
      <c r="AD424" s="69"/>
      <c r="AE424" s="69"/>
      <c r="AF424" s="69"/>
      <c r="AG424" s="69"/>
      <c r="AH424" s="69" t="s">
        <v>1545</v>
      </c>
      <c r="AI424" s="69" t="s">
        <v>2203</v>
      </c>
      <c r="AJ424" s="69"/>
      <c r="AK424" s="81">
        <f>'charts data'!V433</f>
        <v>1.76377975547732</v>
      </c>
      <c r="AL424" s="81">
        <f>'charts data'!W433</f>
        <v>2.21182736739038</v>
      </c>
      <c r="AM424" s="81">
        <f>'charts data'!X433</f>
        <v>1.4952512380969</v>
      </c>
      <c r="AN424" s="81">
        <f>'charts data'!Y433</f>
        <v>1.7155363169283</v>
      </c>
      <c r="AO424" s="81">
        <f>'charts data'!Z433</f>
        <v>0.744485190808983</v>
      </c>
      <c r="AP424" s="71">
        <f>'charts data'!AA433</f>
        <v>-4.18332577908047</v>
      </c>
    </row>
    <row r="425" spans="1:42">
      <c r="A425" s="56"/>
      <c r="B425" s="56"/>
      <c r="C425" s="56"/>
      <c r="D425" s="56"/>
      <c r="E425" s="56"/>
      <c r="F425" s="56"/>
      <c r="G425" s="56"/>
      <c r="H425" s="56"/>
      <c r="I425" s="56"/>
      <c r="J425" s="56"/>
      <c r="K425" s="56"/>
      <c r="L425" s="56"/>
      <c r="M425" s="56"/>
      <c r="N425" s="56"/>
      <c r="O425" s="56"/>
      <c r="P425" s="56"/>
      <c r="Q425" s="56"/>
      <c r="R425" s="69"/>
      <c r="S425" s="69"/>
      <c r="T425" s="69"/>
      <c r="U425" s="71">
        <f t="shared" si="20"/>
        <v>-0.819489031864842</v>
      </c>
      <c r="V425" s="69" t="s">
        <v>861</v>
      </c>
      <c r="W425" s="71">
        <f t="shared" si="22"/>
        <v>-5</v>
      </c>
      <c r="X425" s="69">
        <f t="shared" si="21"/>
        <v>52479</v>
      </c>
      <c r="Y425" s="69" t="s">
        <v>2204</v>
      </c>
      <c r="Z425" s="69" t="s">
        <v>1295</v>
      </c>
      <c r="AA425" s="69" t="s">
        <v>2204</v>
      </c>
      <c r="AB425" s="69"/>
      <c r="AC425" s="69"/>
      <c r="AD425" s="69"/>
      <c r="AE425" s="69"/>
      <c r="AF425" s="69"/>
      <c r="AG425" s="69"/>
      <c r="AH425" s="69" t="s">
        <v>861</v>
      </c>
      <c r="AI425" s="69" t="s">
        <v>2204</v>
      </c>
      <c r="AJ425" s="69"/>
      <c r="AK425" s="81">
        <f>'charts data'!V434</f>
        <v>-1.96168294403288</v>
      </c>
      <c r="AL425" s="81">
        <f>'charts data'!W434</f>
        <v>-0.450328699279324</v>
      </c>
      <c r="AM425" s="81">
        <f>'charts data'!X434</f>
        <v>-1.47600241298317</v>
      </c>
      <c r="AN425" s="81">
        <f>'charts data'!Y434</f>
        <v>-0.957781247710542</v>
      </c>
      <c r="AO425" s="81">
        <f>'charts data'!Z434</f>
        <v>-0.819489031864842</v>
      </c>
      <c r="AP425" s="71">
        <f>'charts data'!AA434</f>
        <v>4.68772168822079</v>
      </c>
    </row>
    <row r="426" spans="1:42">
      <c r="A426" s="56"/>
      <c r="B426" s="56"/>
      <c r="C426" s="56"/>
      <c r="D426" s="56"/>
      <c r="E426" s="56"/>
      <c r="F426" s="56"/>
      <c r="G426" s="56"/>
      <c r="H426" s="56"/>
      <c r="I426" s="56"/>
      <c r="J426" s="56"/>
      <c r="K426" s="56"/>
      <c r="L426" s="56"/>
      <c r="M426" s="56"/>
      <c r="N426" s="56"/>
      <c r="O426" s="56"/>
      <c r="P426" s="56"/>
      <c r="Q426" s="56"/>
      <c r="R426" s="69"/>
      <c r="S426" s="69"/>
      <c r="T426" s="69"/>
      <c r="U426" s="71">
        <f t="shared" si="20"/>
        <v>0.725463085052353</v>
      </c>
      <c r="V426" s="69" t="s">
        <v>1546</v>
      </c>
      <c r="W426" s="71">
        <f t="shared" si="22"/>
        <v>0</v>
      </c>
      <c r="X426" s="69">
        <f t="shared" si="21"/>
        <v>8912895</v>
      </c>
      <c r="Y426" s="69" t="s">
        <v>2205</v>
      </c>
      <c r="Z426" s="69" t="s">
        <v>1295</v>
      </c>
      <c r="AA426" s="69" t="s">
        <v>2205</v>
      </c>
      <c r="AB426" s="69"/>
      <c r="AC426" s="69"/>
      <c r="AD426" s="69"/>
      <c r="AE426" s="69"/>
      <c r="AF426" s="69"/>
      <c r="AG426" s="69"/>
      <c r="AH426" s="69" t="s">
        <v>1546</v>
      </c>
      <c r="AI426" s="69" t="s">
        <v>2205</v>
      </c>
      <c r="AJ426" s="69"/>
      <c r="AK426" s="81">
        <f>'charts data'!V435</f>
        <v>0.870274670321395</v>
      </c>
      <c r="AL426" s="81">
        <f>'charts data'!W435</f>
        <v>0.999669796679906</v>
      </c>
      <c r="AM426" s="81">
        <f>'charts data'!X435</f>
        <v>0.384111638982442</v>
      </c>
      <c r="AN426" s="81">
        <f>'charts data'!Y435</f>
        <v>0.999520760755344</v>
      </c>
      <c r="AO426" s="81">
        <f>'charts data'!Z435</f>
        <v>0.725463085052353</v>
      </c>
      <c r="AP426" s="71">
        <f>'charts data'!AA435</f>
        <v>-0.594326761629119</v>
      </c>
    </row>
    <row r="427" spans="1:42">
      <c r="A427" s="56"/>
      <c r="B427" s="56"/>
      <c r="C427" s="56"/>
      <c r="D427" s="56"/>
      <c r="E427" s="56"/>
      <c r="F427" s="56"/>
      <c r="G427" s="56"/>
      <c r="H427" s="56"/>
      <c r="I427" s="56"/>
      <c r="J427" s="56"/>
      <c r="K427" s="56"/>
      <c r="L427" s="56"/>
      <c r="M427" s="56"/>
      <c r="N427" s="56"/>
      <c r="O427" s="56"/>
      <c r="P427" s="56"/>
      <c r="Q427" s="56"/>
      <c r="R427" s="69"/>
      <c r="S427" s="69"/>
      <c r="T427" s="69"/>
      <c r="U427" s="71">
        <f t="shared" si="20"/>
        <v>-2.40500997310199</v>
      </c>
      <c r="V427" s="69" t="s">
        <v>1547</v>
      </c>
      <c r="W427" s="71">
        <f t="shared" si="22"/>
        <v>-5</v>
      </c>
      <c r="X427" s="69">
        <f t="shared" si="21"/>
        <v>52479</v>
      </c>
      <c r="Y427" s="69" t="s">
        <v>2206</v>
      </c>
      <c r="Z427" s="69" t="s">
        <v>1295</v>
      </c>
      <c r="AA427" s="69" t="s">
        <v>2206</v>
      </c>
      <c r="AB427" s="69"/>
      <c r="AC427" s="69"/>
      <c r="AD427" s="69"/>
      <c r="AE427" s="69"/>
      <c r="AF427" s="69"/>
      <c r="AG427" s="69"/>
      <c r="AH427" s="69" t="s">
        <v>1547</v>
      </c>
      <c r="AI427" s="69" t="s">
        <v>2206</v>
      </c>
      <c r="AJ427" s="69"/>
      <c r="AK427" s="81">
        <f>'charts data'!V436</f>
        <v>-2.82346156437992</v>
      </c>
      <c r="AL427" s="81">
        <f>'charts data'!W436</f>
        <v>-2.87547372555903</v>
      </c>
      <c r="AM427" s="81">
        <f>'charts data'!X436</f>
        <v>-2.81821361780998</v>
      </c>
      <c r="AN427" s="81">
        <f>'charts data'!Y436</f>
        <v>-2.61347257060791</v>
      </c>
      <c r="AO427" s="81">
        <f>'charts data'!Z436</f>
        <v>-2.40500997310199</v>
      </c>
      <c r="AP427" s="71">
        <f>'charts data'!AA436</f>
        <v>1.71738316848557</v>
      </c>
    </row>
    <row r="428" spans="1:42">
      <c r="A428" s="56"/>
      <c r="B428" s="56"/>
      <c r="C428" s="56"/>
      <c r="D428" s="56"/>
      <c r="E428" s="56"/>
      <c r="F428" s="56"/>
      <c r="G428" s="56"/>
      <c r="H428" s="56"/>
      <c r="I428" s="56"/>
      <c r="J428" s="56"/>
      <c r="K428" s="56"/>
      <c r="L428" s="56"/>
      <c r="M428" s="56"/>
      <c r="N428" s="56"/>
      <c r="O428" s="56"/>
      <c r="P428" s="56"/>
      <c r="Q428" s="56"/>
      <c r="R428" s="69"/>
      <c r="S428" s="69"/>
      <c r="T428" s="69"/>
      <c r="U428" s="71">
        <f t="shared" si="20"/>
        <v>0.762089495447007</v>
      </c>
      <c r="V428" s="69" t="s">
        <v>1548</v>
      </c>
      <c r="W428" s="71">
        <f t="shared" si="22"/>
        <v>0</v>
      </c>
      <c r="X428" s="69">
        <f t="shared" si="21"/>
        <v>8912895</v>
      </c>
      <c r="Y428" s="69" t="s">
        <v>1913</v>
      </c>
      <c r="Z428" s="69" t="s">
        <v>1295</v>
      </c>
      <c r="AA428" s="69" t="s">
        <v>1912</v>
      </c>
      <c r="AB428" s="69"/>
      <c r="AC428" s="69"/>
      <c r="AD428" s="69"/>
      <c r="AE428" s="69"/>
      <c r="AF428" s="69"/>
      <c r="AG428" s="69"/>
      <c r="AH428" s="69" t="s">
        <v>1548</v>
      </c>
      <c r="AI428" s="69" t="s">
        <v>1912</v>
      </c>
      <c r="AJ428" s="69"/>
      <c r="AK428" s="81">
        <f>'charts data'!V437</f>
        <v>0.22105619657806</v>
      </c>
      <c r="AL428" s="81">
        <f>'charts data'!W437</f>
        <v>1.18286919049299</v>
      </c>
      <c r="AM428" s="81">
        <f>'charts data'!X437</f>
        <v>0.0618273038682962</v>
      </c>
      <c r="AN428" s="81">
        <f>'charts data'!Y437</f>
        <v>0.488330246776875</v>
      </c>
      <c r="AO428" s="81">
        <f>'charts data'!Z437</f>
        <v>0.762089495447007</v>
      </c>
      <c r="AP428" s="71">
        <f>'charts data'!AA437</f>
        <v>2.22047543953683</v>
      </c>
    </row>
    <row r="429" spans="1:42">
      <c r="A429" s="56"/>
      <c r="B429" s="56"/>
      <c r="C429" s="56"/>
      <c r="D429" s="56"/>
      <c r="E429" s="56"/>
      <c r="F429" s="56"/>
      <c r="G429" s="56"/>
      <c r="H429" s="56"/>
      <c r="I429" s="56"/>
      <c r="J429" s="56"/>
      <c r="K429" s="56"/>
      <c r="L429" s="56"/>
      <c r="M429" s="56"/>
      <c r="N429" s="56"/>
      <c r="O429" s="56"/>
      <c r="P429" s="56"/>
      <c r="Q429" s="56"/>
      <c r="R429" s="69"/>
      <c r="S429" s="69"/>
      <c r="T429" s="69"/>
      <c r="U429" s="71">
        <f t="shared" si="20"/>
        <v>-1.13103367103707</v>
      </c>
      <c r="V429" s="69" t="s">
        <v>1549</v>
      </c>
      <c r="W429" s="71">
        <f t="shared" si="22"/>
        <v>-5</v>
      </c>
      <c r="X429" s="69">
        <f t="shared" si="21"/>
        <v>52479</v>
      </c>
      <c r="Y429" s="69" t="s">
        <v>2201</v>
      </c>
      <c r="Z429" s="69" t="s">
        <v>1295</v>
      </c>
      <c r="AA429" s="69" t="s">
        <v>2015</v>
      </c>
      <c r="AB429" s="69"/>
      <c r="AC429" s="69"/>
      <c r="AD429" s="69"/>
      <c r="AE429" s="69"/>
      <c r="AF429" s="69"/>
      <c r="AG429" s="69"/>
      <c r="AH429" s="69" t="s">
        <v>1549</v>
      </c>
      <c r="AI429" s="69" t="s">
        <v>2015</v>
      </c>
      <c r="AJ429" s="69"/>
      <c r="AK429" s="81">
        <f>'charts data'!V438</f>
        <v>0.223247115122071</v>
      </c>
      <c r="AL429" s="81">
        <f>'charts data'!W438</f>
        <v>-0.717084609021899</v>
      </c>
      <c r="AM429" s="81">
        <f>'charts data'!X438</f>
        <v>-1.44431317213253</v>
      </c>
      <c r="AN429" s="81">
        <f>'charts data'!Y438</f>
        <v>-1.11834023576235</v>
      </c>
      <c r="AO429" s="81">
        <f>'charts data'!Z438</f>
        <v>-1.13103367103707</v>
      </c>
      <c r="AP429" s="71">
        <f>'charts data'!AA438</f>
        <v>-5.5581555334756</v>
      </c>
    </row>
    <row r="430" spans="1:42">
      <c r="A430" s="56"/>
      <c r="B430" s="56"/>
      <c r="C430" s="56"/>
      <c r="D430" s="56"/>
      <c r="E430" s="56"/>
      <c r="F430" s="56"/>
      <c r="G430" s="56"/>
      <c r="H430" s="56"/>
      <c r="I430" s="56"/>
      <c r="J430" s="56"/>
      <c r="K430" s="56"/>
      <c r="L430" s="56"/>
      <c r="M430" s="56"/>
      <c r="N430" s="56"/>
      <c r="O430" s="56"/>
      <c r="P430" s="56"/>
      <c r="Q430" s="56"/>
      <c r="R430" s="69"/>
      <c r="S430" s="69"/>
      <c r="T430" s="69"/>
      <c r="U430" s="71">
        <f t="shared" si="20"/>
        <v>-4.89625588045896</v>
      </c>
      <c r="V430" s="69" t="s">
        <v>1550</v>
      </c>
      <c r="W430" s="71">
        <f t="shared" si="22"/>
        <v>-5</v>
      </c>
      <c r="X430" s="69">
        <f t="shared" si="21"/>
        <v>52479</v>
      </c>
      <c r="Y430" s="69" t="s">
        <v>2207</v>
      </c>
      <c r="Z430" s="69" t="s">
        <v>1295</v>
      </c>
      <c r="AA430" s="69" t="s">
        <v>1843</v>
      </c>
      <c r="AB430" s="69"/>
      <c r="AC430" s="69"/>
      <c r="AD430" s="69"/>
      <c r="AE430" s="69"/>
      <c r="AF430" s="69"/>
      <c r="AG430" s="69"/>
      <c r="AH430" s="69" t="s">
        <v>1550</v>
      </c>
      <c r="AI430" s="69" t="s">
        <v>1843</v>
      </c>
      <c r="AJ430" s="69"/>
      <c r="AK430" s="81">
        <f>'charts data'!V439</f>
        <v>-4.82556224878</v>
      </c>
      <c r="AL430" s="81">
        <f>'charts data'!W439</f>
        <v>-4.21210483595784</v>
      </c>
      <c r="AM430" s="81">
        <f>'charts data'!X439</f>
        <v>-4.20945537365793</v>
      </c>
      <c r="AN430" s="81">
        <f>'charts data'!Y439</f>
        <v>-4.98628642633489</v>
      </c>
      <c r="AO430" s="81">
        <f>'charts data'!Z439</f>
        <v>-4.89625588045896</v>
      </c>
      <c r="AP430" s="71">
        <f>'charts data'!AA439</f>
        <v>-0.290136435600099</v>
      </c>
    </row>
    <row r="431" spans="1:42">
      <c r="A431" s="56"/>
      <c r="B431" s="56"/>
      <c r="C431" s="56"/>
      <c r="D431" s="56"/>
      <c r="E431" s="56"/>
      <c r="F431" s="56"/>
      <c r="G431" s="56"/>
      <c r="H431" s="56"/>
      <c r="I431" s="56"/>
      <c r="J431" s="56"/>
      <c r="K431" s="56"/>
      <c r="L431" s="56"/>
      <c r="M431" s="56"/>
      <c r="N431" s="56"/>
      <c r="O431" s="56"/>
      <c r="P431" s="56"/>
      <c r="Q431" s="56"/>
      <c r="R431" s="69"/>
      <c r="S431" s="69"/>
      <c r="T431" s="69"/>
      <c r="U431" s="71">
        <f t="shared" si="20"/>
        <v>-2.11320650875898</v>
      </c>
      <c r="V431" s="69" t="s">
        <v>873</v>
      </c>
      <c r="W431" s="71">
        <f t="shared" si="22"/>
        <v>-5</v>
      </c>
      <c r="X431" s="69">
        <f t="shared" si="21"/>
        <v>52479</v>
      </c>
      <c r="Y431" s="69" t="s">
        <v>2208</v>
      </c>
      <c r="Z431" s="69" t="s">
        <v>1295</v>
      </c>
      <c r="AA431" s="69" t="s">
        <v>2209</v>
      </c>
      <c r="AB431" s="69"/>
      <c r="AC431" s="69"/>
      <c r="AD431" s="69"/>
      <c r="AE431" s="69"/>
      <c r="AF431" s="69"/>
      <c r="AG431" s="69"/>
      <c r="AH431" s="69" t="s">
        <v>873</v>
      </c>
      <c r="AI431" s="69" t="s">
        <v>2209</v>
      </c>
      <c r="AJ431" s="69"/>
      <c r="AK431" s="81">
        <f>'charts data'!V440</f>
        <v>-1.15409483566826</v>
      </c>
      <c r="AL431" s="81">
        <f>'charts data'!W440</f>
        <v>-1.99417777295657</v>
      </c>
      <c r="AM431" s="81">
        <f>'charts data'!X440</f>
        <v>-1.4074428172237</v>
      </c>
      <c r="AN431" s="81">
        <f>'charts data'!Y440</f>
        <v>-1.79212134817991</v>
      </c>
      <c r="AO431" s="81">
        <f>'charts data'!Z440</f>
        <v>-2.11320650875898</v>
      </c>
      <c r="AP431" s="71">
        <f>'charts data'!AA440</f>
        <v>-3.93632687363826</v>
      </c>
    </row>
    <row r="432" spans="1:42">
      <c r="A432" s="56"/>
      <c r="B432" s="56"/>
      <c r="C432" s="56"/>
      <c r="D432" s="56"/>
      <c r="E432" s="56"/>
      <c r="F432" s="56"/>
      <c r="G432" s="56"/>
      <c r="H432" s="56"/>
      <c r="I432" s="56"/>
      <c r="J432" s="56"/>
      <c r="K432" s="56"/>
      <c r="L432" s="56"/>
      <c r="M432" s="56"/>
      <c r="N432" s="56"/>
      <c r="O432" s="56"/>
      <c r="P432" s="56"/>
      <c r="Q432" s="56"/>
      <c r="R432" s="69"/>
      <c r="S432" s="69"/>
      <c r="T432" s="69"/>
      <c r="U432" s="71">
        <f t="shared" si="20"/>
        <v>-4.00729226644195</v>
      </c>
      <c r="V432" s="69" t="s">
        <v>1551</v>
      </c>
      <c r="W432" s="71">
        <f t="shared" si="22"/>
        <v>-5</v>
      </c>
      <c r="X432" s="69">
        <f t="shared" si="21"/>
        <v>52479</v>
      </c>
      <c r="Y432" s="69" t="s">
        <v>2210</v>
      </c>
      <c r="Z432" s="69" t="s">
        <v>1295</v>
      </c>
      <c r="AA432" s="69" t="s">
        <v>2210</v>
      </c>
      <c r="AB432" s="69"/>
      <c r="AC432" s="69"/>
      <c r="AD432" s="69"/>
      <c r="AE432" s="69"/>
      <c r="AF432" s="69"/>
      <c r="AG432" s="69"/>
      <c r="AH432" s="69" t="s">
        <v>1551</v>
      </c>
      <c r="AI432" s="69" t="s">
        <v>2210</v>
      </c>
      <c r="AJ432" s="69"/>
      <c r="AK432" s="81">
        <f>'charts data'!V441</f>
        <v>-2.67422242027743</v>
      </c>
      <c r="AL432" s="81">
        <f>'charts data'!W441</f>
        <v>-3.60232921731416</v>
      </c>
      <c r="AM432" s="81">
        <f>'charts data'!X441</f>
        <v>-3.47664514029789</v>
      </c>
      <c r="AN432" s="81">
        <f>'charts data'!Y441</f>
        <v>-3.61425365687692</v>
      </c>
      <c r="AO432" s="81">
        <f>'charts data'!Z441</f>
        <v>-4.00729226644195</v>
      </c>
      <c r="AP432" s="71">
        <f>'charts data'!AA441</f>
        <v>-5.47110290398676</v>
      </c>
    </row>
    <row r="433" spans="1:42">
      <c r="A433" s="56"/>
      <c r="B433" s="56"/>
      <c r="C433" s="56"/>
      <c r="D433" s="56"/>
      <c r="E433" s="56"/>
      <c r="F433" s="56"/>
      <c r="G433" s="56"/>
      <c r="H433" s="56"/>
      <c r="I433" s="56"/>
      <c r="J433" s="56"/>
      <c r="K433" s="56"/>
      <c r="L433" s="56"/>
      <c r="M433" s="56"/>
      <c r="N433" s="56"/>
      <c r="O433" s="56"/>
      <c r="P433" s="56"/>
      <c r="Q433" s="56"/>
      <c r="R433" s="69"/>
      <c r="S433" s="69"/>
      <c r="T433" s="69"/>
      <c r="U433" s="71">
        <f t="shared" si="20"/>
        <v>-1.90392941484132</v>
      </c>
      <c r="V433" s="69" t="s">
        <v>877</v>
      </c>
      <c r="W433" s="71">
        <f t="shared" si="22"/>
        <v>-5</v>
      </c>
      <c r="X433" s="69">
        <f t="shared" si="21"/>
        <v>52479</v>
      </c>
      <c r="Y433" s="69" t="s">
        <v>2211</v>
      </c>
      <c r="Z433" s="69" t="s">
        <v>1295</v>
      </c>
      <c r="AA433" s="69" t="s">
        <v>2211</v>
      </c>
      <c r="AB433" s="69"/>
      <c r="AC433" s="69"/>
      <c r="AD433" s="69"/>
      <c r="AE433" s="69"/>
      <c r="AF433" s="69"/>
      <c r="AG433" s="69"/>
      <c r="AH433" s="69" t="s">
        <v>877</v>
      </c>
      <c r="AI433" s="69" t="s">
        <v>2211</v>
      </c>
      <c r="AJ433" s="69"/>
      <c r="AK433" s="81">
        <f>'charts data'!V442</f>
        <v>-1.07487871791022</v>
      </c>
      <c r="AL433" s="81">
        <f>'charts data'!W442</f>
        <v>-0.820372132754862</v>
      </c>
      <c r="AM433" s="81">
        <f>'charts data'!X442</f>
        <v>-0.621206706180588</v>
      </c>
      <c r="AN433" s="81">
        <f>'charts data'!Y442</f>
        <v>-1.17558428316533</v>
      </c>
      <c r="AO433" s="81">
        <f>'charts data'!Z442</f>
        <v>-1.90392941484132</v>
      </c>
      <c r="AP433" s="71">
        <f>'charts data'!AA442</f>
        <v>-3.40253865060588</v>
      </c>
    </row>
    <row r="434" spans="1:42">
      <c r="A434" s="56"/>
      <c r="B434" s="56"/>
      <c r="C434" s="56"/>
      <c r="D434" s="56"/>
      <c r="E434" s="56"/>
      <c r="F434" s="56"/>
      <c r="G434" s="56"/>
      <c r="H434" s="56"/>
      <c r="I434" s="56"/>
      <c r="J434" s="56"/>
      <c r="K434" s="56"/>
      <c r="L434" s="56"/>
      <c r="M434" s="56"/>
      <c r="N434" s="56"/>
      <c r="O434" s="56"/>
      <c r="P434" s="56"/>
      <c r="Q434" s="56"/>
      <c r="R434" s="69"/>
      <c r="S434" s="69"/>
      <c r="T434" s="69"/>
      <c r="U434" s="71">
        <f t="shared" si="20"/>
        <v>7.87823719706804</v>
      </c>
      <c r="V434" s="69" t="s">
        <v>1552</v>
      </c>
      <c r="W434" s="71">
        <f t="shared" si="22"/>
        <v>5</v>
      </c>
      <c r="X434" s="69">
        <f t="shared" si="21"/>
        <v>123456</v>
      </c>
      <c r="Y434" s="69" t="s">
        <v>2212</v>
      </c>
      <c r="Z434" s="69" t="s">
        <v>1296</v>
      </c>
      <c r="AA434" s="69" t="s">
        <v>2212</v>
      </c>
      <c r="AB434" s="69"/>
      <c r="AC434" s="69"/>
      <c r="AD434" s="69"/>
      <c r="AE434" s="69"/>
      <c r="AF434" s="69"/>
      <c r="AG434" s="69"/>
      <c r="AH434" s="69" t="s">
        <v>1552</v>
      </c>
      <c r="AI434" s="69" t="s">
        <v>2212</v>
      </c>
      <c r="AJ434" s="69"/>
      <c r="AK434" s="81">
        <f>'charts data'!V443</f>
        <v>6.27027291224621</v>
      </c>
      <c r="AL434" s="81">
        <f>'charts data'!W443</f>
        <v>6.59046824767212</v>
      </c>
      <c r="AM434" s="81">
        <f>'charts data'!X443</f>
        <v>6.97607896861632</v>
      </c>
      <c r="AN434" s="81">
        <f>'charts data'!Y443</f>
        <v>6.67964579818064</v>
      </c>
      <c r="AO434" s="81">
        <f>'charts data'!Z443</f>
        <v>7.87823719706804</v>
      </c>
      <c r="AP434" s="71">
        <f>'charts data'!AA443</f>
        <v>6.59930767581854</v>
      </c>
    </row>
    <row r="435" spans="1:42">
      <c r="A435" s="56"/>
      <c r="B435" s="56"/>
      <c r="C435" s="56"/>
      <c r="D435" s="56"/>
      <c r="E435" s="56"/>
      <c r="F435" s="56"/>
      <c r="G435" s="56"/>
      <c r="H435" s="56"/>
      <c r="I435" s="56"/>
      <c r="J435" s="56"/>
      <c r="K435" s="56"/>
      <c r="L435" s="56"/>
      <c r="M435" s="56"/>
      <c r="N435" s="56"/>
      <c r="O435" s="56"/>
      <c r="P435" s="56"/>
      <c r="Q435" s="56"/>
      <c r="R435" s="69"/>
      <c r="S435" s="69"/>
      <c r="T435" s="69"/>
      <c r="U435" s="71">
        <f t="shared" si="20"/>
        <v>7.69645153444867</v>
      </c>
      <c r="V435" s="69" t="s">
        <v>1553</v>
      </c>
      <c r="W435" s="71">
        <f t="shared" si="22"/>
        <v>5</v>
      </c>
      <c r="X435" s="69">
        <f t="shared" si="21"/>
        <v>123456</v>
      </c>
      <c r="Y435" s="69" t="s">
        <v>2021</v>
      </c>
      <c r="Z435" s="69" t="s">
        <v>1296</v>
      </c>
      <c r="AA435" s="69" t="s">
        <v>2020</v>
      </c>
      <c r="AB435" s="69"/>
      <c r="AC435" s="69"/>
      <c r="AD435" s="69"/>
      <c r="AE435" s="69"/>
      <c r="AF435" s="69"/>
      <c r="AG435" s="69"/>
      <c r="AH435" s="69" t="s">
        <v>1553</v>
      </c>
      <c r="AI435" s="69" t="s">
        <v>2020</v>
      </c>
      <c r="AJ435" s="69"/>
      <c r="AK435" s="81">
        <f>'charts data'!V444</f>
        <v>7.13837623208259</v>
      </c>
      <c r="AL435" s="81">
        <f>'charts data'!W444</f>
        <v>7.64124210276576</v>
      </c>
      <c r="AM435" s="81">
        <f>'charts data'!X444</f>
        <v>7.64617159873022</v>
      </c>
      <c r="AN435" s="81">
        <f>'charts data'!Y444</f>
        <v>7.89193873106802</v>
      </c>
      <c r="AO435" s="81">
        <f>'charts data'!Z444</f>
        <v>7.69645153444867</v>
      </c>
      <c r="AP435" s="71">
        <f>'charts data'!AA444</f>
        <v>2.29041817741452</v>
      </c>
    </row>
    <row r="436" spans="1:42">
      <c r="A436" s="56"/>
      <c r="B436" s="56"/>
      <c r="C436" s="56"/>
      <c r="D436" s="56"/>
      <c r="E436" s="56"/>
      <c r="F436" s="56"/>
      <c r="G436" s="56"/>
      <c r="H436" s="56"/>
      <c r="I436" s="56"/>
      <c r="J436" s="56"/>
      <c r="K436" s="56"/>
      <c r="L436" s="56"/>
      <c r="M436" s="56"/>
      <c r="N436" s="56"/>
      <c r="O436" s="56"/>
      <c r="P436" s="56"/>
      <c r="Q436" s="56"/>
      <c r="R436" s="69"/>
      <c r="S436" s="69"/>
      <c r="T436" s="69"/>
      <c r="U436" s="71">
        <f t="shared" si="20"/>
        <v>3.7370883294381</v>
      </c>
      <c r="V436" s="69" t="s">
        <v>1554</v>
      </c>
      <c r="W436" s="71">
        <f t="shared" si="22"/>
        <v>0</v>
      </c>
      <c r="X436" s="69">
        <f t="shared" si="21"/>
        <v>8912895</v>
      </c>
      <c r="Y436" s="69" t="s">
        <v>2213</v>
      </c>
      <c r="Z436" s="69" t="s">
        <v>1296</v>
      </c>
      <c r="AA436" s="69" t="s">
        <v>2213</v>
      </c>
      <c r="AB436" s="69"/>
      <c r="AC436" s="69"/>
      <c r="AD436" s="69"/>
      <c r="AE436" s="69"/>
      <c r="AF436" s="69"/>
      <c r="AG436" s="69"/>
      <c r="AH436" s="69" t="s">
        <v>1554</v>
      </c>
      <c r="AI436" s="69" t="s">
        <v>2213</v>
      </c>
      <c r="AJ436" s="69"/>
      <c r="AK436" s="81">
        <f>'charts data'!V445</f>
        <v>3.26041767742943</v>
      </c>
      <c r="AL436" s="81">
        <f>'charts data'!W445</f>
        <v>2.9986895748983</v>
      </c>
      <c r="AM436" s="81">
        <f>'charts data'!X445</f>
        <v>3.43918354210647</v>
      </c>
      <c r="AN436" s="81">
        <f>'charts data'!Y445</f>
        <v>4.25290722343539</v>
      </c>
      <c r="AO436" s="81">
        <f>'charts data'!Z445</f>
        <v>3.7370883294381</v>
      </c>
      <c r="AP436" s="71">
        <f>'charts data'!AA445</f>
        <v>1.95632224069382</v>
      </c>
    </row>
    <row r="437" spans="1:42">
      <c r="A437" s="56"/>
      <c r="B437" s="56"/>
      <c r="C437" s="56"/>
      <c r="D437" s="56"/>
      <c r="E437" s="56"/>
      <c r="F437" s="56"/>
      <c r="G437" s="56"/>
      <c r="H437" s="56"/>
      <c r="I437" s="56"/>
      <c r="J437" s="56"/>
      <c r="K437" s="56"/>
      <c r="L437" s="56"/>
      <c r="M437" s="56"/>
      <c r="N437" s="56"/>
      <c r="O437" s="56"/>
      <c r="P437" s="56"/>
      <c r="Q437" s="56"/>
      <c r="R437" s="69"/>
      <c r="S437" s="69"/>
      <c r="T437" s="69"/>
      <c r="U437" s="71">
        <f t="shared" si="20"/>
        <v>-3.83783850260231</v>
      </c>
      <c r="V437" s="69" t="s">
        <v>1555</v>
      </c>
      <c r="W437" s="71">
        <f t="shared" si="22"/>
        <v>-5</v>
      </c>
      <c r="X437" s="69">
        <f t="shared" si="21"/>
        <v>52479</v>
      </c>
      <c r="Y437" s="69" t="s">
        <v>2214</v>
      </c>
      <c r="Z437" s="69" t="s">
        <v>1296</v>
      </c>
      <c r="AA437" s="69" t="s">
        <v>2214</v>
      </c>
      <c r="AB437" s="69"/>
      <c r="AC437" s="69"/>
      <c r="AD437" s="69"/>
      <c r="AE437" s="69"/>
      <c r="AF437" s="69"/>
      <c r="AG437" s="69"/>
      <c r="AH437" s="69" t="s">
        <v>1555</v>
      </c>
      <c r="AI437" s="69" t="s">
        <v>2214</v>
      </c>
      <c r="AJ437" s="69"/>
      <c r="AK437" s="81">
        <f>'charts data'!V446</f>
        <v>-2.34825035408123</v>
      </c>
      <c r="AL437" s="81">
        <f>'charts data'!W446</f>
        <v>-2.52940276278267</v>
      </c>
      <c r="AM437" s="81">
        <f>'charts data'!X446</f>
        <v>-1.93398804908916</v>
      </c>
      <c r="AN437" s="81">
        <f>'charts data'!Y446</f>
        <v>-3.12961685231329</v>
      </c>
      <c r="AO437" s="81">
        <f>'charts data'!Z446</f>
        <v>-3.83783850260231</v>
      </c>
      <c r="AP437" s="71">
        <f>'charts data'!AA446</f>
        <v>-6.11347565063158</v>
      </c>
    </row>
    <row r="438" spans="1:42">
      <c r="A438" s="56"/>
      <c r="B438" s="56"/>
      <c r="C438" s="56"/>
      <c r="D438" s="56"/>
      <c r="E438" s="56"/>
      <c r="F438" s="56"/>
      <c r="G438" s="56"/>
      <c r="H438" s="56"/>
      <c r="I438" s="56"/>
      <c r="J438" s="56"/>
      <c r="K438" s="56"/>
      <c r="L438" s="56"/>
      <c r="M438" s="56"/>
      <c r="N438" s="56"/>
      <c r="O438" s="56"/>
      <c r="P438" s="56"/>
      <c r="Q438" s="56"/>
      <c r="R438" s="69"/>
      <c r="S438" s="69"/>
      <c r="T438" s="69"/>
      <c r="U438" s="71">
        <f t="shared" si="20"/>
        <v>10.6606067934982</v>
      </c>
      <c r="V438" s="69" t="s">
        <v>886</v>
      </c>
      <c r="W438" s="71">
        <f t="shared" si="22"/>
        <v>10</v>
      </c>
      <c r="X438" s="69">
        <f t="shared" si="21"/>
        <v>1279309</v>
      </c>
      <c r="Y438" s="69" t="s">
        <v>2215</v>
      </c>
      <c r="Z438" s="69" t="s">
        <v>1296</v>
      </c>
      <c r="AA438" s="69" t="s">
        <v>2215</v>
      </c>
      <c r="AB438" s="69"/>
      <c r="AC438" s="69"/>
      <c r="AD438" s="69"/>
      <c r="AE438" s="69"/>
      <c r="AF438" s="69"/>
      <c r="AG438" s="69"/>
      <c r="AH438" s="69" t="s">
        <v>886</v>
      </c>
      <c r="AI438" s="69" t="s">
        <v>2215</v>
      </c>
      <c r="AJ438" s="69"/>
      <c r="AK438" s="81">
        <f>'charts data'!V447</f>
        <v>9.72870468566642</v>
      </c>
      <c r="AL438" s="81">
        <f>'charts data'!W447</f>
        <v>10.1556320639533</v>
      </c>
      <c r="AM438" s="81">
        <f>'charts data'!X447</f>
        <v>10.2113873307815</v>
      </c>
      <c r="AN438" s="81">
        <f>'charts data'!Y447</f>
        <v>10.9274953242991</v>
      </c>
      <c r="AO438" s="81">
        <f>'charts data'!Z447</f>
        <v>10.6606067934982</v>
      </c>
      <c r="AP438" s="71">
        <f>'charts data'!AA447</f>
        <v>3.82465505694206</v>
      </c>
    </row>
    <row r="439" spans="1:42">
      <c r="A439" s="56"/>
      <c r="B439" s="56"/>
      <c r="C439" s="56"/>
      <c r="D439" s="56"/>
      <c r="E439" s="56"/>
      <c r="F439" s="56"/>
      <c r="G439" s="56"/>
      <c r="H439" s="56"/>
      <c r="I439" s="56"/>
      <c r="J439" s="56"/>
      <c r="K439" s="56"/>
      <c r="L439" s="56"/>
      <c r="M439" s="56"/>
      <c r="N439" s="56"/>
      <c r="O439" s="56"/>
      <c r="P439" s="56"/>
      <c r="Q439" s="56"/>
      <c r="R439" s="69"/>
      <c r="S439" s="69"/>
      <c r="T439" s="69"/>
      <c r="U439" s="71">
        <f t="shared" si="20"/>
        <v>-1.60141874048827</v>
      </c>
      <c r="V439" s="69" t="s">
        <v>1556</v>
      </c>
      <c r="W439" s="71">
        <f t="shared" si="22"/>
        <v>-5</v>
      </c>
      <c r="X439" s="69">
        <f t="shared" si="21"/>
        <v>52479</v>
      </c>
      <c r="Y439" s="69" t="s">
        <v>2216</v>
      </c>
      <c r="Z439" s="69" t="s">
        <v>1296</v>
      </c>
      <c r="AA439" s="69" t="s">
        <v>2216</v>
      </c>
      <c r="AB439" s="69"/>
      <c r="AC439" s="69"/>
      <c r="AD439" s="69"/>
      <c r="AE439" s="69"/>
      <c r="AF439" s="69"/>
      <c r="AG439" s="69"/>
      <c r="AH439" s="69" t="s">
        <v>1556</v>
      </c>
      <c r="AI439" s="69" t="s">
        <v>2216</v>
      </c>
      <c r="AJ439" s="69"/>
      <c r="AK439" s="81">
        <f>'charts data'!V448</f>
        <v>-0.798159772577735</v>
      </c>
      <c r="AL439" s="81">
        <f>'charts data'!W448</f>
        <v>-0.214218225044181</v>
      </c>
      <c r="AM439" s="81">
        <f>'charts data'!X448</f>
        <v>-1.07428654750196</v>
      </c>
      <c r="AN439" s="81">
        <f>'charts data'!Y448</f>
        <v>-1.42140312338577</v>
      </c>
      <c r="AO439" s="81">
        <f>'charts data'!Z448</f>
        <v>-1.60141874048827</v>
      </c>
      <c r="AP439" s="71">
        <f>'charts data'!AA448</f>
        <v>-3.29668582980337</v>
      </c>
    </row>
    <row r="440" spans="1:42">
      <c r="A440" s="56"/>
      <c r="B440" s="56"/>
      <c r="C440" s="56"/>
      <c r="D440" s="56"/>
      <c r="E440" s="56"/>
      <c r="F440" s="56"/>
      <c r="G440" s="56"/>
      <c r="H440" s="56"/>
      <c r="I440" s="56"/>
      <c r="J440" s="56"/>
      <c r="K440" s="56"/>
      <c r="L440" s="56"/>
      <c r="M440" s="56"/>
      <c r="N440" s="56"/>
      <c r="O440" s="56"/>
      <c r="P440" s="56"/>
      <c r="Q440" s="56"/>
      <c r="R440" s="69"/>
      <c r="S440" s="69"/>
      <c r="T440" s="69"/>
      <c r="U440" s="71">
        <f t="shared" si="20"/>
        <v>3.77229790084435</v>
      </c>
      <c r="V440" s="69" t="s">
        <v>890</v>
      </c>
      <c r="W440" s="71">
        <f t="shared" si="22"/>
        <v>0</v>
      </c>
      <c r="X440" s="69">
        <f t="shared" si="21"/>
        <v>8912895</v>
      </c>
      <c r="Y440" s="69" t="s">
        <v>2217</v>
      </c>
      <c r="Z440" s="69" t="s">
        <v>1296</v>
      </c>
      <c r="AA440" s="69" t="s">
        <v>2218</v>
      </c>
      <c r="AB440" s="69"/>
      <c r="AC440" s="69"/>
      <c r="AD440" s="69"/>
      <c r="AE440" s="69"/>
      <c r="AF440" s="69"/>
      <c r="AG440" s="69"/>
      <c r="AH440" s="69" t="s">
        <v>890</v>
      </c>
      <c r="AI440" s="69" t="s">
        <v>2218</v>
      </c>
      <c r="AJ440" s="69"/>
      <c r="AK440" s="81">
        <f>'charts data'!V449</f>
        <v>3.19349668811366</v>
      </c>
      <c r="AL440" s="81">
        <f>'charts data'!W449</f>
        <v>3.12163301951182</v>
      </c>
      <c r="AM440" s="81">
        <f>'charts data'!X449</f>
        <v>3.53181127646121</v>
      </c>
      <c r="AN440" s="81">
        <f>'charts data'!Y449</f>
        <v>3.94720921229344</v>
      </c>
      <c r="AO440" s="81">
        <f>'charts data'!Z449</f>
        <v>3.77229790084435</v>
      </c>
      <c r="AP440" s="71">
        <f>'charts data'!AA449</f>
        <v>2.37548017826152</v>
      </c>
    </row>
    <row r="441" spans="1:42">
      <c r="A441" s="56"/>
      <c r="B441" s="56"/>
      <c r="C441" s="56"/>
      <c r="D441" s="56"/>
      <c r="E441" s="56"/>
      <c r="F441" s="56"/>
      <c r="G441" s="56"/>
      <c r="H441" s="56"/>
      <c r="I441" s="56"/>
      <c r="J441" s="56"/>
      <c r="K441" s="56"/>
      <c r="L441" s="56"/>
      <c r="M441" s="56"/>
      <c r="N441" s="56"/>
      <c r="O441" s="56"/>
      <c r="P441" s="56"/>
      <c r="Q441" s="56"/>
      <c r="R441" s="69"/>
      <c r="S441" s="69"/>
      <c r="T441" s="69"/>
      <c r="U441" s="71">
        <f t="shared" si="20"/>
        <v>11.8089192390234</v>
      </c>
      <c r="V441" s="69" t="s">
        <v>892</v>
      </c>
      <c r="W441" s="71">
        <f t="shared" si="22"/>
        <v>10</v>
      </c>
      <c r="X441" s="69">
        <f t="shared" si="21"/>
        <v>1279309</v>
      </c>
      <c r="Y441" s="69" t="s">
        <v>2219</v>
      </c>
      <c r="Z441" s="69" t="s">
        <v>1296</v>
      </c>
      <c r="AA441" s="69" t="s">
        <v>2220</v>
      </c>
      <c r="AB441" s="69"/>
      <c r="AC441" s="69"/>
      <c r="AD441" s="69"/>
      <c r="AE441" s="69"/>
      <c r="AF441" s="69"/>
      <c r="AG441" s="69"/>
      <c r="AH441" s="69" t="s">
        <v>892</v>
      </c>
      <c r="AI441" s="69" t="s">
        <v>2220</v>
      </c>
      <c r="AJ441" s="69"/>
      <c r="AK441" s="81">
        <f>'charts data'!V450</f>
        <v>10.6073002279628</v>
      </c>
      <c r="AL441" s="81">
        <f>'charts data'!W450</f>
        <v>11.1333314352795</v>
      </c>
      <c r="AM441" s="81">
        <f>'charts data'!X450</f>
        <v>11.6562106885652</v>
      </c>
      <c r="AN441" s="81">
        <f>'charts data'!Y450</f>
        <v>12.3737780902975</v>
      </c>
      <c r="AO441" s="81">
        <f>'charts data'!Z450</f>
        <v>11.8089192390234</v>
      </c>
      <c r="AP441" s="71">
        <f>'charts data'!AA450</f>
        <v>4.93161050774206</v>
      </c>
    </row>
    <row r="442" spans="1:42">
      <c r="A442" s="56"/>
      <c r="B442" s="56"/>
      <c r="C442" s="56"/>
      <c r="D442" s="56"/>
      <c r="E442" s="56"/>
      <c r="F442" s="56"/>
      <c r="G442" s="56"/>
      <c r="H442" s="56"/>
      <c r="I442" s="56"/>
      <c r="J442" s="56"/>
      <c r="K442" s="56"/>
      <c r="L442" s="56"/>
      <c r="M442" s="56"/>
      <c r="N442" s="56"/>
      <c r="O442" s="56"/>
      <c r="P442" s="56"/>
      <c r="Q442" s="56"/>
      <c r="R442" s="69"/>
      <c r="S442" s="69"/>
      <c r="T442" s="69"/>
      <c r="U442" s="71">
        <f t="shared" si="20"/>
        <v>6.50891917376534</v>
      </c>
      <c r="V442" s="69" t="s">
        <v>1558</v>
      </c>
      <c r="W442" s="71">
        <f t="shared" si="22"/>
        <v>5</v>
      </c>
      <c r="X442" s="69">
        <f t="shared" si="21"/>
        <v>123456</v>
      </c>
      <c r="Y442" s="69" t="s">
        <v>2221</v>
      </c>
      <c r="Z442" s="69" t="s">
        <v>1296</v>
      </c>
      <c r="AA442" s="69" t="s">
        <v>2221</v>
      </c>
      <c r="AB442" s="69"/>
      <c r="AC442" s="69"/>
      <c r="AD442" s="69"/>
      <c r="AE442" s="69"/>
      <c r="AF442" s="69"/>
      <c r="AG442" s="69"/>
      <c r="AH442" s="69" t="s">
        <v>1558</v>
      </c>
      <c r="AI442" s="69" t="s">
        <v>2221</v>
      </c>
      <c r="AJ442" s="69"/>
      <c r="AK442" s="81">
        <f>'charts data'!V451</f>
        <v>5.96071818095166</v>
      </c>
      <c r="AL442" s="81">
        <f>'charts data'!W451</f>
        <v>5.86282044102721</v>
      </c>
      <c r="AM442" s="81">
        <f>'charts data'!X451</f>
        <v>5.7479127785425</v>
      </c>
      <c r="AN442" s="81">
        <f>'charts data'!Y451</f>
        <v>6.57321210493491</v>
      </c>
      <c r="AO442" s="81">
        <f>'charts data'!Z451</f>
        <v>6.50891917376534</v>
      </c>
      <c r="AP442" s="71">
        <f>'charts data'!AA451</f>
        <v>2.24989264619612</v>
      </c>
    </row>
    <row r="443" spans="1:42">
      <c r="A443" s="56"/>
      <c r="B443" s="56"/>
      <c r="C443" s="56"/>
      <c r="D443" s="56"/>
      <c r="E443" s="56"/>
      <c r="F443" s="56"/>
      <c r="G443" s="56"/>
      <c r="H443" s="56"/>
      <c r="I443" s="56"/>
      <c r="J443" s="56"/>
      <c r="K443" s="56"/>
      <c r="L443" s="56"/>
      <c r="M443" s="56"/>
      <c r="N443" s="56"/>
      <c r="O443" s="56"/>
      <c r="P443" s="56"/>
      <c r="Q443" s="56"/>
      <c r="R443" s="69"/>
      <c r="S443" s="69"/>
      <c r="T443" s="69"/>
      <c r="U443" s="71">
        <f t="shared" si="20"/>
        <v>3.98759783966473</v>
      </c>
      <c r="V443" s="69" t="s">
        <v>896</v>
      </c>
      <c r="W443" s="71">
        <f t="shared" si="22"/>
        <v>0</v>
      </c>
      <c r="X443" s="69">
        <f t="shared" si="21"/>
        <v>8912895</v>
      </c>
      <c r="Y443" s="69" t="s">
        <v>1880</v>
      </c>
      <c r="Z443" s="69" t="s">
        <v>1296</v>
      </c>
      <c r="AA443" s="69" t="s">
        <v>2222</v>
      </c>
      <c r="AB443" s="69"/>
      <c r="AC443" s="69"/>
      <c r="AD443" s="69"/>
      <c r="AE443" s="69"/>
      <c r="AF443" s="69"/>
      <c r="AG443" s="69"/>
      <c r="AH443" s="69" t="s">
        <v>896</v>
      </c>
      <c r="AI443" s="69" t="s">
        <v>2222</v>
      </c>
      <c r="AJ443" s="69"/>
      <c r="AK443" s="81">
        <f>'charts data'!V452</f>
        <v>5.42803386869083</v>
      </c>
      <c r="AL443" s="81">
        <f>'charts data'!W452</f>
        <v>4.9122378295398</v>
      </c>
      <c r="AM443" s="81">
        <f>'charts data'!X452</f>
        <v>4.82151883329612</v>
      </c>
      <c r="AN443" s="81">
        <f>'charts data'!Y452</f>
        <v>4.26535715690581</v>
      </c>
      <c r="AO443" s="81">
        <f>'charts data'!Z452</f>
        <v>3.98759783966473</v>
      </c>
      <c r="AP443" s="71">
        <f>'charts data'!AA452</f>
        <v>-5.91174855847673</v>
      </c>
    </row>
    <row r="444" spans="1:42">
      <c r="A444" s="56"/>
      <c r="B444" s="56"/>
      <c r="C444" s="56"/>
      <c r="D444" s="56"/>
      <c r="E444" s="56"/>
      <c r="F444" s="56"/>
      <c r="G444" s="56"/>
      <c r="H444" s="56"/>
      <c r="I444" s="56"/>
      <c r="J444" s="56"/>
      <c r="K444" s="56"/>
      <c r="L444" s="56"/>
      <c r="M444" s="56"/>
      <c r="N444" s="56"/>
      <c r="O444" s="56"/>
      <c r="P444" s="56"/>
      <c r="Q444" s="56"/>
      <c r="R444" s="69"/>
      <c r="S444" s="69"/>
      <c r="T444" s="69"/>
      <c r="U444" s="71">
        <f t="shared" si="20"/>
        <v>7.33705772555643</v>
      </c>
      <c r="V444" s="69" t="s">
        <v>1559</v>
      </c>
      <c r="W444" s="71">
        <f t="shared" si="22"/>
        <v>5</v>
      </c>
      <c r="X444" s="69">
        <f t="shared" si="21"/>
        <v>123456</v>
      </c>
      <c r="Y444" s="69" t="s">
        <v>2223</v>
      </c>
      <c r="Z444" s="69" t="s">
        <v>1296</v>
      </c>
      <c r="AA444" s="69" t="s">
        <v>2223</v>
      </c>
      <c r="AB444" s="69"/>
      <c r="AC444" s="69"/>
      <c r="AD444" s="69"/>
      <c r="AE444" s="69"/>
      <c r="AF444" s="69"/>
      <c r="AG444" s="69"/>
      <c r="AH444" s="69" t="s">
        <v>1559</v>
      </c>
      <c r="AI444" s="69" t="s">
        <v>2223</v>
      </c>
      <c r="AJ444" s="69"/>
      <c r="AK444" s="81">
        <f>'charts data'!V453</f>
        <v>8.71424999304436</v>
      </c>
      <c r="AL444" s="81">
        <f>'charts data'!W453</f>
        <v>8.07980502492868</v>
      </c>
      <c r="AM444" s="81">
        <f>'charts data'!X453</f>
        <v>8.22610322392103</v>
      </c>
      <c r="AN444" s="81">
        <f>'charts data'!Y453</f>
        <v>7.33000242760384</v>
      </c>
      <c r="AO444" s="81">
        <f>'charts data'!Z453</f>
        <v>7.33705772555643</v>
      </c>
      <c r="AP444" s="71">
        <f>'charts data'!AA453</f>
        <v>-5.65218741964665</v>
      </c>
    </row>
    <row r="445" spans="1:42">
      <c r="A445" s="56"/>
      <c r="B445" s="56"/>
      <c r="C445" s="56"/>
      <c r="D445" s="56"/>
      <c r="E445" s="56"/>
      <c r="F445" s="56"/>
      <c r="G445" s="56"/>
      <c r="H445" s="56"/>
      <c r="I445" s="56"/>
      <c r="J445" s="56"/>
      <c r="K445" s="56"/>
      <c r="L445" s="56"/>
      <c r="M445" s="56"/>
      <c r="N445" s="56"/>
      <c r="O445" s="56"/>
      <c r="P445" s="56"/>
      <c r="Q445" s="56"/>
      <c r="R445" s="69"/>
      <c r="S445" s="69"/>
      <c r="T445" s="69"/>
      <c r="U445" s="71">
        <f t="shared" si="20"/>
        <v>10.1262079276874</v>
      </c>
      <c r="V445" s="69" t="s">
        <v>1560</v>
      </c>
      <c r="W445" s="71">
        <f t="shared" si="22"/>
        <v>10</v>
      </c>
      <c r="X445" s="69">
        <f t="shared" si="21"/>
        <v>1279309</v>
      </c>
      <c r="Y445" s="69" t="s">
        <v>2224</v>
      </c>
      <c r="Z445" s="69" t="s">
        <v>1296</v>
      </c>
      <c r="AA445" s="69" t="s">
        <v>2224</v>
      </c>
      <c r="AB445" s="69"/>
      <c r="AC445" s="69"/>
      <c r="AD445" s="69"/>
      <c r="AE445" s="69"/>
      <c r="AF445" s="69"/>
      <c r="AG445" s="69"/>
      <c r="AH445" s="69" t="s">
        <v>1560</v>
      </c>
      <c r="AI445" s="69" t="s">
        <v>2224</v>
      </c>
      <c r="AJ445" s="69"/>
      <c r="AK445" s="81">
        <f>'charts data'!V454</f>
        <v>10.17568466096</v>
      </c>
      <c r="AL445" s="81">
        <f>'charts data'!W454</f>
        <v>9.93979302609459</v>
      </c>
      <c r="AM445" s="81">
        <f>'charts data'!X454</f>
        <v>9.72609450801239</v>
      </c>
      <c r="AN445" s="81">
        <f>'charts data'!Y454</f>
        <v>10.733163926145</v>
      </c>
      <c r="AO445" s="81">
        <f>'charts data'!Z454</f>
        <v>10.1262079276874</v>
      </c>
      <c r="AP445" s="71">
        <f>'charts data'!AA454</f>
        <v>-0.203059351965823</v>
      </c>
    </row>
    <row r="446" spans="1:42">
      <c r="A446" s="56"/>
      <c r="B446" s="56"/>
      <c r="C446" s="56"/>
      <c r="D446" s="56"/>
      <c r="E446" s="56"/>
      <c r="F446" s="56"/>
      <c r="G446" s="56"/>
      <c r="H446" s="56"/>
      <c r="I446" s="56"/>
      <c r="J446" s="56"/>
      <c r="K446" s="56"/>
      <c r="L446" s="56"/>
      <c r="M446" s="56"/>
      <c r="N446" s="56"/>
      <c r="O446" s="56"/>
      <c r="P446" s="56"/>
      <c r="Q446" s="56"/>
      <c r="R446" s="69"/>
      <c r="S446" s="69"/>
      <c r="T446" s="69"/>
      <c r="U446" s="71">
        <f t="shared" si="20"/>
        <v>1.68957258336319</v>
      </c>
      <c r="V446" s="69" t="s">
        <v>1561</v>
      </c>
      <c r="W446" s="71">
        <f t="shared" si="22"/>
        <v>0</v>
      </c>
      <c r="X446" s="69">
        <f t="shared" si="21"/>
        <v>8912895</v>
      </c>
      <c r="Y446" s="69" t="s">
        <v>2225</v>
      </c>
      <c r="Z446" s="69" t="s">
        <v>1296</v>
      </c>
      <c r="AA446" s="69" t="s">
        <v>2225</v>
      </c>
      <c r="AB446" s="69"/>
      <c r="AC446" s="69"/>
      <c r="AD446" s="69"/>
      <c r="AE446" s="69"/>
      <c r="AF446" s="69"/>
      <c r="AG446" s="69"/>
      <c r="AH446" s="69" t="s">
        <v>1561</v>
      </c>
      <c r="AI446" s="69" t="s">
        <v>2225</v>
      </c>
      <c r="AJ446" s="69"/>
      <c r="AK446" s="81">
        <f>'charts data'!V455</f>
        <v>3.26473025881563</v>
      </c>
      <c r="AL446" s="81">
        <f>'charts data'!W455</f>
        <v>3.22751611795928</v>
      </c>
      <c r="AM446" s="81">
        <f>'charts data'!X455</f>
        <v>3.29621528138444</v>
      </c>
      <c r="AN446" s="81">
        <f>'charts data'!Y455</f>
        <v>2.77262730692189</v>
      </c>
      <c r="AO446" s="81">
        <f>'charts data'!Z455</f>
        <v>1.68957258336319</v>
      </c>
      <c r="AP446" s="71">
        <f>'charts data'!AA455</f>
        <v>-6.46466481647607</v>
      </c>
    </row>
    <row r="447" spans="1:42">
      <c r="A447" s="56"/>
      <c r="B447" s="56"/>
      <c r="C447" s="56"/>
      <c r="D447" s="56"/>
      <c r="E447" s="56"/>
      <c r="F447" s="56"/>
      <c r="G447" s="56"/>
      <c r="H447" s="56"/>
      <c r="I447" s="56"/>
      <c r="J447" s="56"/>
      <c r="K447" s="56"/>
      <c r="L447" s="56"/>
      <c r="M447" s="56"/>
      <c r="N447" s="56"/>
      <c r="O447" s="56"/>
      <c r="P447" s="56"/>
      <c r="Q447" s="56"/>
      <c r="R447" s="69"/>
      <c r="S447" s="69"/>
      <c r="T447" s="69"/>
      <c r="U447" s="71">
        <f t="shared" si="20"/>
        <v>-1.18897146219682</v>
      </c>
      <c r="V447" s="69" t="s">
        <v>904</v>
      </c>
      <c r="W447" s="71">
        <f t="shared" si="22"/>
        <v>-5</v>
      </c>
      <c r="X447" s="69">
        <f t="shared" si="21"/>
        <v>52479</v>
      </c>
      <c r="Y447" s="69" t="s">
        <v>2152</v>
      </c>
      <c r="Z447" s="69" t="s">
        <v>1296</v>
      </c>
      <c r="AA447" s="69" t="s">
        <v>2226</v>
      </c>
      <c r="AB447" s="69"/>
      <c r="AC447" s="69"/>
      <c r="AD447" s="69"/>
      <c r="AE447" s="69"/>
      <c r="AF447" s="69"/>
      <c r="AG447" s="69"/>
      <c r="AH447" s="69" t="s">
        <v>904</v>
      </c>
      <c r="AI447" s="69" t="s">
        <v>2226</v>
      </c>
      <c r="AJ447" s="69"/>
      <c r="AK447" s="81">
        <f>'charts data'!V456</f>
        <v>-1.21291388266467</v>
      </c>
      <c r="AL447" s="81">
        <f>'charts data'!W456</f>
        <v>-0.104607534570698</v>
      </c>
      <c r="AM447" s="81">
        <f>'charts data'!X456</f>
        <v>-0.514215220125722</v>
      </c>
      <c r="AN447" s="81">
        <f>'charts data'!Y456</f>
        <v>-1.16509561327164</v>
      </c>
      <c r="AO447" s="81">
        <f>'charts data'!Z456</f>
        <v>-1.18897146219682</v>
      </c>
      <c r="AP447" s="71">
        <f>'charts data'!AA456</f>
        <v>0.0982630028929423</v>
      </c>
    </row>
    <row r="448" spans="1:42">
      <c r="A448" s="56"/>
      <c r="B448" s="56"/>
      <c r="C448" s="56"/>
      <c r="D448" s="56"/>
      <c r="E448" s="56"/>
      <c r="F448" s="56"/>
      <c r="G448" s="56"/>
      <c r="H448" s="56"/>
      <c r="I448" s="56"/>
      <c r="J448" s="56"/>
      <c r="K448" s="56"/>
      <c r="L448" s="56"/>
      <c r="M448" s="56"/>
      <c r="N448" s="56"/>
      <c r="O448" s="56"/>
      <c r="P448" s="56"/>
      <c r="Q448" s="56"/>
      <c r="R448" s="69"/>
      <c r="S448" s="69"/>
      <c r="T448" s="69"/>
      <c r="U448" s="71">
        <f t="shared" si="20"/>
        <v>7.05643412382689</v>
      </c>
      <c r="V448" s="69" t="s">
        <v>1562</v>
      </c>
      <c r="W448" s="71">
        <f t="shared" si="22"/>
        <v>5</v>
      </c>
      <c r="X448" s="69">
        <f t="shared" si="21"/>
        <v>123456</v>
      </c>
      <c r="Y448" s="69" t="s">
        <v>2227</v>
      </c>
      <c r="Z448" s="69" t="s">
        <v>1296</v>
      </c>
      <c r="AA448" s="69" t="s">
        <v>2227</v>
      </c>
      <c r="AB448" s="69"/>
      <c r="AC448" s="69"/>
      <c r="AD448" s="69"/>
      <c r="AE448" s="69"/>
      <c r="AF448" s="69"/>
      <c r="AG448" s="69"/>
      <c r="AH448" s="69" t="s">
        <v>1562</v>
      </c>
      <c r="AI448" s="69" t="s">
        <v>2227</v>
      </c>
      <c r="AJ448" s="69"/>
      <c r="AK448" s="81">
        <f>'charts data'!V457</f>
        <v>6.7514371954738</v>
      </c>
      <c r="AL448" s="81">
        <f>'charts data'!W457</f>
        <v>6.4400438050754</v>
      </c>
      <c r="AM448" s="81">
        <f>'charts data'!X457</f>
        <v>6.95847923201727</v>
      </c>
      <c r="AN448" s="81">
        <f>'charts data'!Y457</f>
        <v>7.25479737963342</v>
      </c>
      <c r="AO448" s="81">
        <f>'charts data'!Z457</f>
        <v>7.05643412382689</v>
      </c>
      <c r="AP448" s="71">
        <f>'charts data'!AA457</f>
        <v>1.2517495502735</v>
      </c>
    </row>
    <row r="449" spans="1:42">
      <c r="A449" s="56"/>
      <c r="B449" s="56"/>
      <c r="C449" s="56"/>
      <c r="D449" s="56"/>
      <c r="E449" s="56"/>
      <c r="F449" s="56"/>
      <c r="G449" s="56"/>
      <c r="H449" s="56"/>
      <c r="I449" s="56"/>
      <c r="J449" s="56"/>
      <c r="K449" s="56"/>
      <c r="L449" s="56"/>
      <c r="M449" s="56"/>
      <c r="N449" s="56"/>
      <c r="O449" s="56"/>
      <c r="P449" s="56"/>
      <c r="Q449" s="56"/>
      <c r="R449" s="69"/>
      <c r="S449" s="69"/>
      <c r="T449" s="69"/>
      <c r="U449" s="71">
        <f t="shared" si="20"/>
        <v>-2.97064470281402</v>
      </c>
      <c r="V449" s="69" t="s">
        <v>1563</v>
      </c>
      <c r="W449" s="71">
        <f t="shared" si="22"/>
        <v>-5</v>
      </c>
      <c r="X449" s="69">
        <f t="shared" si="21"/>
        <v>52479</v>
      </c>
      <c r="Y449" s="69" t="s">
        <v>2228</v>
      </c>
      <c r="Z449" s="69" t="s">
        <v>1296</v>
      </c>
      <c r="AA449" s="69" t="s">
        <v>2228</v>
      </c>
      <c r="AB449" s="69"/>
      <c r="AC449" s="69"/>
      <c r="AD449" s="69"/>
      <c r="AE449" s="69"/>
      <c r="AF449" s="69"/>
      <c r="AG449" s="69"/>
      <c r="AH449" s="69" t="s">
        <v>1563</v>
      </c>
      <c r="AI449" s="69" t="s">
        <v>2228</v>
      </c>
      <c r="AJ449" s="69"/>
      <c r="AK449" s="81">
        <f>'charts data'!V458</f>
        <v>-2.33817850115708</v>
      </c>
      <c r="AL449" s="81">
        <f>'charts data'!W458</f>
        <v>-2.37393623287956</v>
      </c>
      <c r="AM449" s="81">
        <f>'charts data'!X458</f>
        <v>-1.29237779332201</v>
      </c>
      <c r="AN449" s="81">
        <f>'charts data'!Y458</f>
        <v>-3.40153959972897</v>
      </c>
      <c r="AO449" s="81">
        <f>'charts data'!Z458</f>
        <v>-2.97064470281402</v>
      </c>
      <c r="AP449" s="71">
        <f>'charts data'!AA458</f>
        <v>-2.59572871032573</v>
      </c>
    </row>
    <row r="450" spans="1:42">
      <c r="A450" s="56"/>
      <c r="B450" s="56"/>
      <c r="C450" s="56"/>
      <c r="D450" s="56"/>
      <c r="E450" s="56"/>
      <c r="F450" s="56"/>
      <c r="G450" s="56"/>
      <c r="H450" s="56"/>
      <c r="I450" s="56"/>
      <c r="J450" s="56"/>
      <c r="K450" s="56"/>
      <c r="L450" s="56"/>
      <c r="M450" s="56"/>
      <c r="N450" s="56"/>
      <c r="O450" s="56"/>
      <c r="P450" s="56"/>
      <c r="Q450" s="56"/>
      <c r="R450" s="69"/>
      <c r="S450" s="69"/>
      <c r="T450" s="69"/>
      <c r="U450" s="71">
        <f t="shared" si="20"/>
        <v>9.54733318251859</v>
      </c>
      <c r="V450" s="69" t="s">
        <v>910</v>
      </c>
      <c r="W450" s="71">
        <f t="shared" si="22"/>
        <v>5</v>
      </c>
      <c r="X450" s="69">
        <f t="shared" si="21"/>
        <v>123456</v>
      </c>
      <c r="Y450" s="69" t="s">
        <v>1764</v>
      </c>
      <c r="Z450" s="69" t="s">
        <v>1296</v>
      </c>
      <c r="AA450" s="69" t="s">
        <v>2229</v>
      </c>
      <c r="AB450" s="69"/>
      <c r="AC450" s="69"/>
      <c r="AD450" s="69"/>
      <c r="AE450" s="69"/>
      <c r="AF450" s="69"/>
      <c r="AG450" s="69"/>
      <c r="AH450" s="69" t="s">
        <v>910</v>
      </c>
      <c r="AI450" s="69" t="s">
        <v>2229</v>
      </c>
      <c r="AJ450" s="69"/>
      <c r="AK450" s="81">
        <f>'charts data'!V459</f>
        <v>9.22610472291434</v>
      </c>
      <c r="AL450" s="81">
        <f>'charts data'!W459</f>
        <v>9.11313048628445</v>
      </c>
      <c r="AM450" s="81">
        <f>'charts data'!X459</f>
        <v>9.62302030478555</v>
      </c>
      <c r="AN450" s="81">
        <f>'charts data'!Y459</f>
        <v>9.76165951119659</v>
      </c>
      <c r="AO450" s="81">
        <f>'charts data'!Z459</f>
        <v>9.54733318251859</v>
      </c>
      <c r="AP450" s="71">
        <f>'charts data'!AA459</f>
        <v>1.31836599803123</v>
      </c>
    </row>
    <row r="451" spans="1:42">
      <c r="A451" s="56"/>
      <c r="B451" s="56"/>
      <c r="C451" s="56"/>
      <c r="D451" s="56"/>
      <c r="E451" s="56"/>
      <c r="F451" s="56"/>
      <c r="G451" s="56"/>
      <c r="H451" s="56"/>
      <c r="I451" s="56"/>
      <c r="J451" s="56"/>
      <c r="K451" s="56"/>
      <c r="L451" s="56"/>
      <c r="M451" s="56"/>
      <c r="N451" s="56"/>
      <c r="O451" s="56"/>
      <c r="P451" s="56"/>
      <c r="Q451" s="56"/>
      <c r="R451" s="69"/>
      <c r="S451" s="69"/>
      <c r="T451" s="69"/>
      <c r="U451" s="71">
        <f t="shared" si="20"/>
        <v>13.8670144036559</v>
      </c>
      <c r="V451" s="69" t="s">
        <v>61</v>
      </c>
      <c r="W451" s="71">
        <f t="shared" si="22"/>
        <v>10</v>
      </c>
      <c r="X451" s="69">
        <f t="shared" si="21"/>
        <v>1279309</v>
      </c>
      <c r="Y451" s="69" t="s">
        <v>2230</v>
      </c>
      <c r="Z451" s="69" t="s">
        <v>1296</v>
      </c>
      <c r="AA451" s="69" t="s">
        <v>2231</v>
      </c>
      <c r="AB451" s="69"/>
      <c r="AC451" s="69"/>
      <c r="AD451" s="69"/>
      <c r="AE451" s="69"/>
      <c r="AF451" s="69"/>
      <c r="AG451" s="69"/>
      <c r="AH451" s="69" t="s">
        <v>61</v>
      </c>
      <c r="AI451" s="69" t="s">
        <v>2231</v>
      </c>
      <c r="AJ451" s="69"/>
      <c r="AK451" s="81">
        <f>'charts data'!V460</f>
        <v>12.5716953974313</v>
      </c>
      <c r="AL451" s="81">
        <f>'charts data'!W460</f>
        <v>12.1007761982762</v>
      </c>
      <c r="AM451" s="81">
        <f>'charts data'!X460</f>
        <v>12.5829994540091</v>
      </c>
      <c r="AN451" s="81">
        <f>'charts data'!Y460</f>
        <v>13.7079604783758</v>
      </c>
      <c r="AO451" s="81">
        <f>'charts data'!Z460</f>
        <v>13.8670144036559</v>
      </c>
      <c r="AP451" s="71">
        <f>'charts data'!AA460</f>
        <v>5.31616823899708</v>
      </c>
    </row>
    <row r="452" spans="1:42">
      <c r="A452" s="56"/>
      <c r="B452" s="56"/>
      <c r="C452" s="56"/>
      <c r="D452" s="56"/>
      <c r="E452" s="56"/>
      <c r="F452" s="56"/>
      <c r="G452" s="56"/>
      <c r="H452" s="56"/>
      <c r="I452" s="56"/>
      <c r="J452" s="56"/>
      <c r="K452" s="56"/>
      <c r="L452" s="56"/>
      <c r="M452" s="56"/>
      <c r="N452" s="56"/>
      <c r="O452" s="56"/>
      <c r="P452" s="56"/>
      <c r="Q452" s="56"/>
      <c r="R452" s="69"/>
      <c r="S452" s="69"/>
      <c r="T452" s="69"/>
      <c r="U452" s="71">
        <f t="shared" ref="U452:U515" si="23">INDEX(AK452:BK452,$AE$3)</f>
        <v>9.30268802075815</v>
      </c>
      <c r="V452" s="69" t="s">
        <v>1564</v>
      </c>
      <c r="W452" s="71">
        <f t="shared" si="22"/>
        <v>5</v>
      </c>
      <c r="X452" s="69">
        <f t="shared" ref="X452:X515" si="24">VLOOKUP(W452,$R$21:$S$31,2,FALSE)</f>
        <v>123456</v>
      </c>
      <c r="Y452" s="69" t="s">
        <v>2232</v>
      </c>
      <c r="Z452" s="69" t="s">
        <v>1296</v>
      </c>
      <c r="AA452" s="69" t="s">
        <v>2232</v>
      </c>
      <c r="AB452" s="69"/>
      <c r="AC452" s="69"/>
      <c r="AD452" s="69"/>
      <c r="AE452" s="69"/>
      <c r="AF452" s="69"/>
      <c r="AG452" s="69"/>
      <c r="AH452" s="69" t="s">
        <v>1564</v>
      </c>
      <c r="AI452" s="69" t="s">
        <v>2232</v>
      </c>
      <c r="AJ452" s="69"/>
      <c r="AK452" s="81">
        <f>'charts data'!V461</f>
        <v>9.72831650354808</v>
      </c>
      <c r="AL452" s="81">
        <f>'charts data'!W461</f>
        <v>10.134197355697</v>
      </c>
      <c r="AM452" s="81">
        <f>'charts data'!X461</f>
        <v>9.27276628669324</v>
      </c>
      <c r="AN452" s="81">
        <f>'charts data'!Y461</f>
        <v>8.68131166440893</v>
      </c>
      <c r="AO452" s="81">
        <f>'charts data'!Z461</f>
        <v>9.30268802075815</v>
      </c>
      <c r="AP452" s="71">
        <f>'charts data'!AA461</f>
        <v>-1.74683812323219</v>
      </c>
    </row>
    <row r="453" spans="1:42">
      <c r="A453" s="56"/>
      <c r="B453" s="56"/>
      <c r="C453" s="56"/>
      <c r="D453" s="56"/>
      <c r="E453" s="56"/>
      <c r="F453" s="56"/>
      <c r="G453" s="56"/>
      <c r="H453" s="56"/>
      <c r="I453" s="56"/>
      <c r="J453" s="56"/>
      <c r="K453" s="56"/>
      <c r="L453" s="56"/>
      <c r="M453" s="56"/>
      <c r="N453" s="56"/>
      <c r="O453" s="56"/>
      <c r="P453" s="56"/>
      <c r="Q453" s="56"/>
      <c r="R453" s="69"/>
      <c r="S453" s="69"/>
      <c r="T453" s="69"/>
      <c r="U453" s="71">
        <f t="shared" si="23"/>
        <v>8.95853494193267</v>
      </c>
      <c r="V453" s="69" t="s">
        <v>1565</v>
      </c>
      <c r="W453" s="71">
        <f t="shared" ref="W453:W516" si="25">LOOKUP(U453,$T$36:$T$45)</f>
        <v>5</v>
      </c>
      <c r="X453" s="69">
        <f t="shared" si="24"/>
        <v>123456</v>
      </c>
      <c r="Y453" s="69" t="s">
        <v>2034</v>
      </c>
      <c r="Z453" s="69" t="s">
        <v>1296</v>
      </c>
      <c r="AA453" s="69" t="s">
        <v>2023</v>
      </c>
      <c r="AB453" s="69"/>
      <c r="AC453" s="69"/>
      <c r="AD453" s="69"/>
      <c r="AE453" s="69"/>
      <c r="AF453" s="69"/>
      <c r="AG453" s="69"/>
      <c r="AH453" s="69" t="s">
        <v>1565</v>
      </c>
      <c r="AI453" s="69" t="s">
        <v>2023</v>
      </c>
      <c r="AJ453" s="69"/>
      <c r="AK453" s="81">
        <f>'charts data'!V462</f>
        <v>8.46522024179282</v>
      </c>
      <c r="AL453" s="81">
        <f>'charts data'!W462</f>
        <v>9.26645775341512</v>
      </c>
      <c r="AM453" s="81">
        <f>'charts data'!X462</f>
        <v>9.76553777727744</v>
      </c>
      <c r="AN453" s="81">
        <f>'charts data'!Y462</f>
        <v>9.65881990494711</v>
      </c>
      <c r="AO453" s="81">
        <f>'charts data'!Z462</f>
        <v>8.95853494193267</v>
      </c>
      <c r="AP453" s="71">
        <f>'charts data'!AA462</f>
        <v>2.02463171474468</v>
      </c>
    </row>
    <row r="454" spans="1:42">
      <c r="A454" s="56"/>
      <c r="B454" s="56"/>
      <c r="C454" s="56"/>
      <c r="D454" s="56"/>
      <c r="E454" s="56"/>
      <c r="F454" s="56"/>
      <c r="G454" s="56"/>
      <c r="H454" s="56"/>
      <c r="I454" s="56"/>
      <c r="J454" s="56"/>
      <c r="K454" s="56"/>
      <c r="L454" s="56"/>
      <c r="M454" s="56"/>
      <c r="N454" s="56"/>
      <c r="O454" s="56"/>
      <c r="P454" s="56"/>
      <c r="Q454" s="56"/>
      <c r="R454" s="69"/>
      <c r="S454" s="69"/>
      <c r="T454" s="69"/>
      <c r="U454" s="71">
        <f t="shared" si="23"/>
        <v>4.56896300139304</v>
      </c>
      <c r="V454" s="69" t="s">
        <v>917</v>
      </c>
      <c r="W454" s="71">
        <f t="shared" si="25"/>
        <v>0</v>
      </c>
      <c r="X454" s="69">
        <f t="shared" si="24"/>
        <v>8912895</v>
      </c>
      <c r="Y454" s="69" t="s">
        <v>2233</v>
      </c>
      <c r="Z454" s="69" t="s">
        <v>1297</v>
      </c>
      <c r="AA454" s="69" t="s">
        <v>2233</v>
      </c>
      <c r="AB454" s="69"/>
      <c r="AC454" s="69"/>
      <c r="AD454" s="69"/>
      <c r="AE454" s="69"/>
      <c r="AF454" s="69"/>
      <c r="AG454" s="69"/>
      <c r="AH454" s="69" t="s">
        <v>917</v>
      </c>
      <c r="AI454" s="69" t="s">
        <v>2233</v>
      </c>
      <c r="AJ454" s="69"/>
      <c r="AK454" s="81">
        <f>'charts data'!V463</f>
        <v>4.49823952772502</v>
      </c>
      <c r="AL454" s="81">
        <f>'charts data'!W463</f>
        <v>5.03139526928465</v>
      </c>
      <c r="AM454" s="81">
        <f>'charts data'!X463</f>
        <v>5.2219649846416</v>
      </c>
      <c r="AN454" s="81">
        <f>'charts data'!Y463</f>
        <v>5.37660393852512</v>
      </c>
      <c r="AO454" s="81">
        <f>'charts data'!Z463</f>
        <v>4.56896300139304</v>
      </c>
      <c r="AP454" s="71">
        <f>'charts data'!AA463</f>
        <v>0.290258911247904</v>
      </c>
    </row>
    <row r="455" spans="1:42">
      <c r="A455" s="56"/>
      <c r="B455" s="56"/>
      <c r="C455" s="56"/>
      <c r="D455" s="56"/>
      <c r="E455" s="56"/>
      <c r="F455" s="56"/>
      <c r="G455" s="56"/>
      <c r="H455" s="56"/>
      <c r="I455" s="56"/>
      <c r="J455" s="56"/>
      <c r="K455" s="56"/>
      <c r="L455" s="56"/>
      <c r="M455" s="56"/>
      <c r="N455" s="56"/>
      <c r="O455" s="56"/>
      <c r="P455" s="56"/>
      <c r="Q455" s="56"/>
      <c r="R455" s="69"/>
      <c r="S455" s="69"/>
      <c r="T455" s="69"/>
      <c r="U455" s="71">
        <f t="shared" si="23"/>
        <v>-4.49702565057164</v>
      </c>
      <c r="V455" s="69" t="s">
        <v>919</v>
      </c>
      <c r="W455" s="71">
        <f t="shared" si="25"/>
        <v>-5</v>
      </c>
      <c r="X455" s="69">
        <f t="shared" si="24"/>
        <v>52479</v>
      </c>
      <c r="Y455" s="69" t="s">
        <v>2234</v>
      </c>
      <c r="Z455" s="69" t="s">
        <v>1297</v>
      </c>
      <c r="AA455" s="69" t="s">
        <v>2234</v>
      </c>
      <c r="AB455" s="69"/>
      <c r="AC455" s="69"/>
      <c r="AD455" s="69"/>
      <c r="AE455" s="69"/>
      <c r="AF455" s="69"/>
      <c r="AG455" s="69"/>
      <c r="AH455" s="69" t="s">
        <v>919</v>
      </c>
      <c r="AI455" s="69" t="s">
        <v>2234</v>
      </c>
      <c r="AJ455" s="69"/>
      <c r="AK455" s="81">
        <f>'charts data'!V464</f>
        <v>-5.1295130606294</v>
      </c>
      <c r="AL455" s="81">
        <f>'charts data'!W464</f>
        <v>-4.88304637674847</v>
      </c>
      <c r="AM455" s="81">
        <f>'charts data'!X464</f>
        <v>-4.40267742120356</v>
      </c>
      <c r="AN455" s="81">
        <f>'charts data'!Y464</f>
        <v>-5.27113951424856</v>
      </c>
      <c r="AO455" s="81">
        <f>'charts data'!Z464</f>
        <v>-4.49702565057164</v>
      </c>
      <c r="AP455" s="71">
        <f>'charts data'!AA464</f>
        <v>2.59581575253409</v>
      </c>
    </row>
    <row r="456" spans="1:42">
      <c r="A456" s="56"/>
      <c r="B456" s="56"/>
      <c r="C456" s="56"/>
      <c r="D456" s="56"/>
      <c r="E456" s="56"/>
      <c r="F456" s="56"/>
      <c r="G456" s="56"/>
      <c r="H456" s="56"/>
      <c r="I456" s="56"/>
      <c r="J456" s="56"/>
      <c r="K456" s="56"/>
      <c r="L456" s="56"/>
      <c r="M456" s="56"/>
      <c r="N456" s="56"/>
      <c r="O456" s="56"/>
      <c r="P456" s="56"/>
      <c r="Q456" s="56"/>
      <c r="R456" s="69"/>
      <c r="S456" s="69"/>
      <c r="T456" s="69"/>
      <c r="U456" s="71">
        <f t="shared" si="23"/>
        <v>-7.66626192066711</v>
      </c>
      <c r="V456" s="69" t="s">
        <v>1566</v>
      </c>
      <c r="W456" s="71">
        <f t="shared" si="25"/>
        <v>-10</v>
      </c>
      <c r="X456" s="69">
        <f t="shared" si="24"/>
        <v>26367</v>
      </c>
      <c r="Y456" s="69" t="s">
        <v>2235</v>
      </c>
      <c r="Z456" s="69" t="s">
        <v>1297</v>
      </c>
      <c r="AA456" s="69" t="s">
        <v>2235</v>
      </c>
      <c r="AB456" s="69"/>
      <c r="AC456" s="69"/>
      <c r="AD456" s="69"/>
      <c r="AE456" s="69"/>
      <c r="AF456" s="69"/>
      <c r="AG456" s="69"/>
      <c r="AH456" s="69" t="s">
        <v>1566</v>
      </c>
      <c r="AI456" s="69" t="s">
        <v>2235</v>
      </c>
      <c r="AJ456" s="69"/>
      <c r="AK456" s="81">
        <f>'charts data'!V465</f>
        <v>-8.4320073881843</v>
      </c>
      <c r="AL456" s="81">
        <f>'charts data'!W465</f>
        <v>-7.71435906183411</v>
      </c>
      <c r="AM456" s="81">
        <f>'charts data'!X465</f>
        <v>-7.76339830393377</v>
      </c>
      <c r="AN456" s="81">
        <f>'charts data'!Y465</f>
        <v>-6.67877011996549</v>
      </c>
      <c r="AO456" s="81">
        <f>'charts data'!Z465</f>
        <v>-7.66626192066711</v>
      </c>
      <c r="AP456" s="71">
        <f>'charts data'!AA465</f>
        <v>3.14272523911774</v>
      </c>
    </row>
    <row r="457" spans="1:42">
      <c r="A457" s="56"/>
      <c r="B457" s="56"/>
      <c r="C457" s="56"/>
      <c r="D457" s="56"/>
      <c r="E457" s="56"/>
      <c r="F457" s="56"/>
      <c r="G457" s="56"/>
      <c r="H457" s="56"/>
      <c r="I457" s="56"/>
      <c r="J457" s="56"/>
      <c r="K457" s="56"/>
      <c r="L457" s="56"/>
      <c r="M457" s="56"/>
      <c r="N457" s="56"/>
      <c r="O457" s="56"/>
      <c r="P457" s="56"/>
      <c r="Q457" s="56"/>
      <c r="R457" s="69"/>
      <c r="S457" s="69"/>
      <c r="T457" s="69"/>
      <c r="U457" s="71">
        <f t="shared" si="23"/>
        <v>-3.5797206618743</v>
      </c>
      <c r="V457" s="69" t="s">
        <v>1567</v>
      </c>
      <c r="W457" s="71">
        <f t="shared" si="25"/>
        <v>-5</v>
      </c>
      <c r="X457" s="69">
        <f t="shared" si="24"/>
        <v>52479</v>
      </c>
      <c r="Y457" s="69" t="s">
        <v>1979</v>
      </c>
      <c r="Z457" s="69" t="s">
        <v>1297</v>
      </c>
      <c r="AA457" s="69" t="s">
        <v>1978</v>
      </c>
      <c r="AB457" s="69"/>
      <c r="AC457" s="69"/>
      <c r="AD457" s="69"/>
      <c r="AE457" s="69"/>
      <c r="AF457" s="69"/>
      <c r="AG457" s="69"/>
      <c r="AH457" s="69" t="s">
        <v>1567</v>
      </c>
      <c r="AI457" s="69" t="s">
        <v>1978</v>
      </c>
      <c r="AJ457" s="69"/>
      <c r="AK457" s="81">
        <f>'charts data'!V466</f>
        <v>-6.64867922625824</v>
      </c>
      <c r="AL457" s="81">
        <f>'charts data'!W466</f>
        <v>-5.63822569768847</v>
      </c>
      <c r="AM457" s="81">
        <f>'charts data'!X466</f>
        <v>-4.52087845506473</v>
      </c>
      <c r="AN457" s="81">
        <f>'charts data'!Y466</f>
        <v>-3.30137587171065</v>
      </c>
      <c r="AO457" s="81">
        <f>'charts data'!Z466</f>
        <v>-3.5797206618743</v>
      </c>
      <c r="AP457" s="71">
        <f>'charts data'!AA466</f>
        <v>12.595430136032</v>
      </c>
    </row>
    <row r="458" spans="1:42">
      <c r="A458" s="56"/>
      <c r="B458" s="56"/>
      <c r="C458" s="56"/>
      <c r="D458" s="56"/>
      <c r="E458" s="56"/>
      <c r="F458" s="56"/>
      <c r="G458" s="56"/>
      <c r="H458" s="56"/>
      <c r="I458" s="56"/>
      <c r="J458" s="56"/>
      <c r="K458" s="56"/>
      <c r="L458" s="56"/>
      <c r="M458" s="56"/>
      <c r="N458" s="56"/>
      <c r="O458" s="56"/>
      <c r="P458" s="56"/>
      <c r="Q458" s="56"/>
      <c r="R458" s="69"/>
      <c r="S458" s="69"/>
      <c r="T458" s="69"/>
      <c r="U458" s="71">
        <f t="shared" si="23"/>
        <v>-1.12683540710855</v>
      </c>
      <c r="V458" s="69" t="s">
        <v>1568</v>
      </c>
      <c r="W458" s="71">
        <f t="shared" si="25"/>
        <v>-5</v>
      </c>
      <c r="X458" s="69">
        <f t="shared" si="24"/>
        <v>52479</v>
      </c>
      <c r="Y458" s="69" t="s">
        <v>1981</v>
      </c>
      <c r="Z458" s="69" t="s">
        <v>1297</v>
      </c>
      <c r="AA458" s="69" t="s">
        <v>1980</v>
      </c>
      <c r="AB458" s="69"/>
      <c r="AC458" s="69"/>
      <c r="AD458" s="69"/>
      <c r="AE458" s="69"/>
      <c r="AF458" s="69"/>
      <c r="AG458" s="69"/>
      <c r="AH458" s="69" t="s">
        <v>1568</v>
      </c>
      <c r="AI458" s="69" t="s">
        <v>1980</v>
      </c>
      <c r="AJ458" s="69"/>
      <c r="AK458" s="81">
        <f>'charts data'!V467</f>
        <v>-1.68648452797457</v>
      </c>
      <c r="AL458" s="81">
        <f>'charts data'!W467</f>
        <v>-1.56953783615846</v>
      </c>
      <c r="AM458" s="81">
        <f>'charts data'!X467</f>
        <v>-1.97030506392312</v>
      </c>
      <c r="AN458" s="81">
        <f>'charts data'!Y467</f>
        <v>-1.35151632013457</v>
      </c>
      <c r="AO458" s="81">
        <f>'charts data'!Z467</f>
        <v>-1.12683540710855</v>
      </c>
      <c r="AP458" s="71">
        <f>'charts data'!AA467</f>
        <v>2.29687734606955</v>
      </c>
    </row>
    <row r="459" spans="1:42">
      <c r="A459" s="56"/>
      <c r="B459" s="56"/>
      <c r="C459" s="56"/>
      <c r="D459" s="56"/>
      <c r="E459" s="56"/>
      <c r="F459" s="56"/>
      <c r="G459" s="56"/>
      <c r="H459" s="56"/>
      <c r="I459" s="56"/>
      <c r="J459" s="56"/>
      <c r="K459" s="56"/>
      <c r="L459" s="56"/>
      <c r="M459" s="56"/>
      <c r="N459" s="56"/>
      <c r="O459" s="56"/>
      <c r="P459" s="56"/>
      <c r="Q459" s="56"/>
      <c r="R459" s="69"/>
      <c r="S459" s="69"/>
      <c r="T459" s="69"/>
      <c r="U459" s="71">
        <f t="shared" si="23"/>
        <v>-5.158013493023</v>
      </c>
      <c r="V459" s="69" t="s">
        <v>1569</v>
      </c>
      <c r="W459" s="71">
        <f t="shared" si="25"/>
        <v>-10</v>
      </c>
      <c r="X459" s="69">
        <f t="shared" si="24"/>
        <v>26367</v>
      </c>
      <c r="Y459" s="69" t="s">
        <v>2236</v>
      </c>
      <c r="Z459" s="69" t="s">
        <v>1297</v>
      </c>
      <c r="AA459" s="69" t="s">
        <v>2236</v>
      </c>
      <c r="AB459" s="69"/>
      <c r="AC459" s="69"/>
      <c r="AD459" s="69"/>
      <c r="AE459" s="69"/>
      <c r="AF459" s="69"/>
      <c r="AG459" s="69"/>
      <c r="AH459" s="69" t="s">
        <v>1569</v>
      </c>
      <c r="AI459" s="69" t="s">
        <v>2236</v>
      </c>
      <c r="AJ459" s="69"/>
      <c r="AK459" s="81">
        <f>'charts data'!V468</f>
        <v>-4.98940173695337</v>
      </c>
      <c r="AL459" s="81">
        <f>'charts data'!W468</f>
        <v>-5.46076718069341</v>
      </c>
      <c r="AM459" s="81">
        <f>'charts data'!X468</f>
        <v>-5.33711501656836</v>
      </c>
      <c r="AN459" s="81">
        <f>'charts data'!Y468</f>
        <v>-4.54171169556809</v>
      </c>
      <c r="AO459" s="81">
        <f>'charts data'!Z468</f>
        <v>-5.158013493023</v>
      </c>
      <c r="AP459" s="71">
        <f>'charts data'!AA468</f>
        <v>-0.692005952226015</v>
      </c>
    </row>
    <row r="460" spans="1:42">
      <c r="A460" s="56"/>
      <c r="B460" s="56"/>
      <c r="C460" s="56"/>
      <c r="D460" s="56"/>
      <c r="E460" s="56"/>
      <c r="F460" s="56"/>
      <c r="G460" s="56"/>
      <c r="H460" s="56"/>
      <c r="I460" s="56"/>
      <c r="J460" s="56"/>
      <c r="K460" s="56"/>
      <c r="L460" s="56"/>
      <c r="M460" s="56"/>
      <c r="N460" s="56"/>
      <c r="O460" s="56"/>
      <c r="P460" s="56"/>
      <c r="Q460" s="56"/>
      <c r="R460" s="69"/>
      <c r="S460" s="69"/>
      <c r="T460" s="69"/>
      <c r="U460" s="71">
        <f t="shared" si="23"/>
        <v>-7.08656413738125</v>
      </c>
      <c r="V460" s="69" t="s">
        <v>1570</v>
      </c>
      <c r="W460" s="71">
        <f t="shared" si="25"/>
        <v>-10</v>
      </c>
      <c r="X460" s="69">
        <f t="shared" si="24"/>
        <v>26367</v>
      </c>
      <c r="Y460" s="69" t="s">
        <v>2237</v>
      </c>
      <c r="Z460" s="69" t="s">
        <v>1297</v>
      </c>
      <c r="AA460" s="69" t="s">
        <v>1840</v>
      </c>
      <c r="AB460" s="69"/>
      <c r="AC460" s="69"/>
      <c r="AD460" s="69"/>
      <c r="AE460" s="69"/>
      <c r="AF460" s="69"/>
      <c r="AG460" s="69"/>
      <c r="AH460" s="69" t="s">
        <v>1570</v>
      </c>
      <c r="AI460" s="69" t="s">
        <v>1840</v>
      </c>
      <c r="AJ460" s="69"/>
      <c r="AK460" s="81">
        <f>'charts data'!V469</f>
        <v>-6.52003989965859</v>
      </c>
      <c r="AL460" s="81">
        <f>'charts data'!W469</f>
        <v>-7.88538102255651</v>
      </c>
      <c r="AM460" s="81">
        <f>'charts data'!X469</f>
        <v>-7.41202527495381</v>
      </c>
      <c r="AN460" s="81">
        <f>'charts data'!Y469</f>
        <v>-7.89616682174074</v>
      </c>
      <c r="AO460" s="81">
        <f>'charts data'!Z469</f>
        <v>-7.08656413738125</v>
      </c>
      <c r="AP460" s="71">
        <f>'charts data'!AA469</f>
        <v>-2.3250937759197</v>
      </c>
    </row>
    <row r="461" spans="1:42">
      <c r="A461" s="56"/>
      <c r="B461" s="56"/>
      <c r="C461" s="56"/>
      <c r="D461" s="56"/>
      <c r="E461" s="56"/>
      <c r="F461" s="56"/>
      <c r="G461" s="56"/>
      <c r="H461" s="56"/>
      <c r="I461" s="56"/>
      <c r="J461" s="56"/>
      <c r="K461" s="56"/>
      <c r="L461" s="56"/>
      <c r="M461" s="56"/>
      <c r="N461" s="56"/>
      <c r="O461" s="56"/>
      <c r="P461" s="56"/>
      <c r="Q461" s="56"/>
      <c r="R461" s="69"/>
      <c r="S461" s="69"/>
      <c r="T461" s="69"/>
      <c r="U461" s="71">
        <f t="shared" si="23"/>
        <v>-6.53289073904125</v>
      </c>
      <c r="V461" s="69" t="s">
        <v>1571</v>
      </c>
      <c r="W461" s="71">
        <f t="shared" si="25"/>
        <v>-10</v>
      </c>
      <c r="X461" s="69">
        <f t="shared" si="24"/>
        <v>26367</v>
      </c>
      <c r="Y461" s="69" t="s">
        <v>1841</v>
      </c>
      <c r="Z461" s="69" t="s">
        <v>1297</v>
      </c>
      <c r="AA461" s="69" t="s">
        <v>2237</v>
      </c>
      <c r="AB461" s="69"/>
      <c r="AC461" s="69"/>
      <c r="AD461" s="69"/>
      <c r="AE461" s="69"/>
      <c r="AF461" s="69"/>
      <c r="AG461" s="69"/>
      <c r="AH461" s="69" t="s">
        <v>1571</v>
      </c>
      <c r="AI461" s="69" t="s">
        <v>2237</v>
      </c>
      <c r="AJ461" s="69"/>
      <c r="AK461" s="81">
        <f>'charts data'!V470</f>
        <v>-6.50472401820261</v>
      </c>
      <c r="AL461" s="81">
        <f>'charts data'!W470</f>
        <v>-6.19155984443989</v>
      </c>
      <c r="AM461" s="81">
        <f>'charts data'!X470</f>
        <v>-6.59600456560887</v>
      </c>
      <c r="AN461" s="81">
        <f>'charts data'!Y470</f>
        <v>-6.50004833913249</v>
      </c>
      <c r="AO461" s="81">
        <f>'charts data'!Z470</f>
        <v>-6.53289073904125</v>
      </c>
      <c r="AP461" s="71">
        <f>'charts data'!AA470</f>
        <v>-0.115600115492418</v>
      </c>
    </row>
    <row r="462" spans="1:42">
      <c r="A462" s="56"/>
      <c r="B462" s="56"/>
      <c r="C462" s="56"/>
      <c r="D462" s="56"/>
      <c r="E462" s="56"/>
      <c r="F462" s="56"/>
      <c r="G462" s="56"/>
      <c r="H462" s="56"/>
      <c r="I462" s="56"/>
      <c r="J462" s="56"/>
      <c r="K462" s="56"/>
      <c r="L462" s="56"/>
      <c r="M462" s="56"/>
      <c r="N462" s="56"/>
      <c r="O462" s="56"/>
      <c r="P462" s="56"/>
      <c r="Q462" s="56"/>
      <c r="R462" s="69"/>
      <c r="S462" s="69"/>
      <c r="T462" s="69"/>
      <c r="U462" s="71">
        <f t="shared" si="23"/>
        <v>-2.60629970195463</v>
      </c>
      <c r="V462" s="69" t="s">
        <v>1572</v>
      </c>
      <c r="W462" s="71">
        <f t="shared" si="25"/>
        <v>-5</v>
      </c>
      <c r="X462" s="69">
        <f t="shared" si="24"/>
        <v>52479</v>
      </c>
      <c r="Y462" s="69" t="s">
        <v>2238</v>
      </c>
      <c r="Z462" s="69" t="s">
        <v>1297</v>
      </c>
      <c r="AA462" s="69" t="s">
        <v>2239</v>
      </c>
      <c r="AB462" s="69"/>
      <c r="AC462" s="69"/>
      <c r="AD462" s="69"/>
      <c r="AE462" s="69"/>
      <c r="AF462" s="69"/>
      <c r="AG462" s="69"/>
      <c r="AH462" s="69" t="s">
        <v>1572</v>
      </c>
      <c r="AI462" s="69" t="s">
        <v>2239</v>
      </c>
      <c r="AJ462" s="69"/>
      <c r="AK462" s="81">
        <f>'charts data'!V471</f>
        <v>-3.85738053515362</v>
      </c>
      <c r="AL462" s="81">
        <f>'charts data'!W471</f>
        <v>-2.16339465968637</v>
      </c>
      <c r="AM462" s="81">
        <f>'charts data'!X471</f>
        <v>-3.44968722338102</v>
      </c>
      <c r="AN462" s="81">
        <f>'charts data'!Y471</f>
        <v>-3.13991120286792</v>
      </c>
      <c r="AO462" s="81">
        <f>'charts data'!Z471</f>
        <v>-2.60629970195463</v>
      </c>
      <c r="AP462" s="71">
        <f>'charts data'!AA471</f>
        <v>5.13460866235247</v>
      </c>
    </row>
    <row r="463" spans="1:42">
      <c r="A463" s="56"/>
      <c r="B463" s="56"/>
      <c r="C463" s="56"/>
      <c r="D463" s="56"/>
      <c r="E463" s="56"/>
      <c r="F463" s="56"/>
      <c r="G463" s="56"/>
      <c r="H463" s="56"/>
      <c r="I463" s="56"/>
      <c r="J463" s="56"/>
      <c r="K463" s="56"/>
      <c r="L463" s="56"/>
      <c r="M463" s="56"/>
      <c r="N463" s="56"/>
      <c r="O463" s="56"/>
      <c r="P463" s="56"/>
      <c r="Q463" s="56"/>
      <c r="R463" s="69"/>
      <c r="S463" s="69"/>
      <c r="T463" s="69"/>
      <c r="U463" s="71">
        <f t="shared" si="23"/>
        <v>-5.90088652083136</v>
      </c>
      <c r="V463" s="69" t="s">
        <v>1573</v>
      </c>
      <c r="W463" s="71">
        <f t="shared" si="25"/>
        <v>-10</v>
      </c>
      <c r="X463" s="69">
        <f t="shared" si="24"/>
        <v>26367</v>
      </c>
      <c r="Y463" s="69" t="s">
        <v>2240</v>
      </c>
      <c r="Z463" s="69" t="s">
        <v>1297</v>
      </c>
      <c r="AA463" s="69" t="s">
        <v>2240</v>
      </c>
      <c r="AB463" s="69"/>
      <c r="AC463" s="69"/>
      <c r="AD463" s="69"/>
      <c r="AE463" s="69"/>
      <c r="AF463" s="69"/>
      <c r="AG463" s="69"/>
      <c r="AH463" s="69" t="s">
        <v>1573</v>
      </c>
      <c r="AI463" s="69" t="s">
        <v>2240</v>
      </c>
      <c r="AJ463" s="69"/>
      <c r="AK463" s="81">
        <f>'charts data'!V472</f>
        <v>-6.40856165134978</v>
      </c>
      <c r="AL463" s="81">
        <f>'charts data'!W472</f>
        <v>-6.51930860075</v>
      </c>
      <c r="AM463" s="81">
        <f>'charts data'!X472</f>
        <v>-6.53561264500421</v>
      </c>
      <c r="AN463" s="81">
        <f>'charts data'!Y472</f>
        <v>-5.74839466240641</v>
      </c>
      <c r="AO463" s="81">
        <f>'charts data'!Z472</f>
        <v>-5.90088652083136</v>
      </c>
      <c r="AP463" s="71">
        <f>'charts data'!AA472</f>
        <v>2.08356890589992</v>
      </c>
    </row>
    <row r="464" spans="1:42">
      <c r="A464" s="56"/>
      <c r="B464" s="56"/>
      <c r="C464" s="56"/>
      <c r="D464" s="56"/>
      <c r="E464" s="56"/>
      <c r="F464" s="56"/>
      <c r="G464" s="56"/>
      <c r="H464" s="56"/>
      <c r="I464" s="56"/>
      <c r="J464" s="56"/>
      <c r="K464" s="56"/>
      <c r="L464" s="56"/>
      <c r="M464" s="56"/>
      <c r="N464" s="56"/>
      <c r="O464" s="56"/>
      <c r="P464" s="56"/>
      <c r="Q464" s="56"/>
      <c r="R464" s="69"/>
      <c r="S464" s="69"/>
      <c r="T464" s="69"/>
      <c r="U464" s="71">
        <f t="shared" si="23"/>
        <v>-2.82361911877504</v>
      </c>
      <c r="V464" s="69" t="s">
        <v>1574</v>
      </c>
      <c r="W464" s="71">
        <f t="shared" si="25"/>
        <v>-5</v>
      </c>
      <c r="X464" s="69">
        <f t="shared" si="24"/>
        <v>52479</v>
      </c>
      <c r="Y464" s="69" t="s">
        <v>1996</v>
      </c>
      <c r="Z464" s="69" t="s">
        <v>1297</v>
      </c>
      <c r="AA464" s="69" t="s">
        <v>1995</v>
      </c>
      <c r="AB464" s="69"/>
      <c r="AC464" s="69"/>
      <c r="AD464" s="69"/>
      <c r="AE464" s="69"/>
      <c r="AF464" s="69"/>
      <c r="AG464" s="69"/>
      <c r="AH464" s="69" t="s">
        <v>1574</v>
      </c>
      <c r="AI464" s="69" t="s">
        <v>1995</v>
      </c>
      <c r="AJ464" s="69"/>
      <c r="AK464" s="81">
        <f>'charts data'!V473</f>
        <v>-5.03815032260843</v>
      </c>
      <c r="AL464" s="81">
        <f>'charts data'!W473</f>
        <v>-3.82899418854607</v>
      </c>
      <c r="AM464" s="81">
        <f>'charts data'!X473</f>
        <v>-4.04816187155139</v>
      </c>
      <c r="AN464" s="81">
        <f>'charts data'!Y473</f>
        <v>-3.4536018131031</v>
      </c>
      <c r="AO464" s="81">
        <f>'charts data'!Z473</f>
        <v>-2.82361911877504</v>
      </c>
      <c r="AP464" s="71">
        <f>'charts data'!AA473</f>
        <v>9.08874215039959</v>
      </c>
    </row>
    <row r="465" spans="1:42">
      <c r="A465" s="56"/>
      <c r="B465" s="56"/>
      <c r="C465" s="56"/>
      <c r="D465" s="56"/>
      <c r="E465" s="56"/>
      <c r="F465" s="56"/>
      <c r="G465" s="56"/>
      <c r="H465" s="56"/>
      <c r="I465" s="56"/>
      <c r="J465" s="56"/>
      <c r="K465" s="56"/>
      <c r="L465" s="56"/>
      <c r="M465" s="56"/>
      <c r="N465" s="56"/>
      <c r="O465" s="56"/>
      <c r="P465" s="56"/>
      <c r="Q465" s="56"/>
      <c r="R465" s="69"/>
      <c r="S465" s="69"/>
      <c r="T465" s="69"/>
      <c r="U465" s="71">
        <f t="shared" si="23"/>
        <v>-3.96363163312355</v>
      </c>
      <c r="V465" s="69" t="s">
        <v>1575</v>
      </c>
      <c r="W465" s="71">
        <f t="shared" si="25"/>
        <v>-5</v>
      </c>
      <c r="X465" s="69">
        <f t="shared" si="24"/>
        <v>52479</v>
      </c>
      <c r="Y465" s="69" t="s">
        <v>2241</v>
      </c>
      <c r="Z465" s="69" t="s">
        <v>1297</v>
      </c>
      <c r="AA465" s="69" t="s">
        <v>2241</v>
      </c>
      <c r="AB465" s="69"/>
      <c r="AC465" s="69"/>
      <c r="AD465" s="69"/>
      <c r="AE465" s="69"/>
      <c r="AF465" s="69"/>
      <c r="AG465" s="69"/>
      <c r="AH465" s="69" t="s">
        <v>1575</v>
      </c>
      <c r="AI465" s="69" t="s">
        <v>2241</v>
      </c>
      <c r="AJ465" s="69"/>
      <c r="AK465" s="81">
        <f>'charts data'!V474</f>
        <v>-4.61024389797965</v>
      </c>
      <c r="AL465" s="81">
        <f>'charts data'!W474</f>
        <v>-4.52449156245273</v>
      </c>
      <c r="AM465" s="81">
        <f>'charts data'!X474</f>
        <v>-4.73228560283432</v>
      </c>
      <c r="AN465" s="81">
        <f>'charts data'!Y474</f>
        <v>-3.93323713916217</v>
      </c>
      <c r="AO465" s="81">
        <f>'charts data'!Z474</f>
        <v>-3.96363163312355</v>
      </c>
      <c r="AP465" s="71">
        <f>'charts data'!AA474</f>
        <v>2.65378610894713</v>
      </c>
    </row>
    <row r="466" spans="1:42">
      <c r="A466" s="56"/>
      <c r="B466" s="56"/>
      <c r="C466" s="56"/>
      <c r="D466" s="56"/>
      <c r="E466" s="56"/>
      <c r="F466" s="56"/>
      <c r="G466" s="56"/>
      <c r="H466" s="56"/>
      <c r="I466" s="56"/>
      <c r="J466" s="56"/>
      <c r="K466" s="56"/>
      <c r="L466" s="56"/>
      <c r="M466" s="56"/>
      <c r="N466" s="56"/>
      <c r="O466" s="56"/>
      <c r="P466" s="56"/>
      <c r="Q466" s="56"/>
      <c r="R466" s="69"/>
      <c r="S466" s="69"/>
      <c r="T466" s="69"/>
      <c r="U466" s="71">
        <f t="shared" si="23"/>
        <v>-6.75815872379691</v>
      </c>
      <c r="V466" s="69" t="s">
        <v>1576</v>
      </c>
      <c r="W466" s="71">
        <f t="shared" si="25"/>
        <v>-10</v>
      </c>
      <c r="X466" s="69">
        <f t="shared" si="24"/>
        <v>26367</v>
      </c>
      <c r="Y466" s="69" t="s">
        <v>2242</v>
      </c>
      <c r="Z466" s="69" t="s">
        <v>1297</v>
      </c>
      <c r="AA466" s="69" t="s">
        <v>2242</v>
      </c>
      <c r="AB466" s="69"/>
      <c r="AC466" s="69"/>
      <c r="AD466" s="69"/>
      <c r="AE466" s="69"/>
      <c r="AF466" s="69"/>
      <c r="AG466" s="69"/>
      <c r="AH466" s="69" t="s">
        <v>1576</v>
      </c>
      <c r="AI466" s="69" t="s">
        <v>2242</v>
      </c>
      <c r="AJ466" s="69"/>
      <c r="AK466" s="81">
        <f>'charts data'!V475</f>
        <v>-7.66357403399019</v>
      </c>
      <c r="AL466" s="81">
        <f>'charts data'!W475</f>
        <v>-7.81711697822777</v>
      </c>
      <c r="AM466" s="81">
        <f>'charts data'!X475</f>
        <v>-7.74593696764972</v>
      </c>
      <c r="AN466" s="81">
        <f>'charts data'!Y475</f>
        <v>-6.74745925315603</v>
      </c>
      <c r="AO466" s="81">
        <f>'charts data'!Z475</f>
        <v>-6.75815872379691</v>
      </c>
      <c r="AP466" s="71">
        <f>'charts data'!AA475</f>
        <v>3.71594957845985</v>
      </c>
    </row>
    <row r="467" spans="1:42">
      <c r="A467" s="56"/>
      <c r="B467" s="56"/>
      <c r="C467" s="56"/>
      <c r="D467" s="56"/>
      <c r="E467" s="56"/>
      <c r="F467" s="56"/>
      <c r="G467" s="56"/>
      <c r="H467" s="56"/>
      <c r="I467" s="56"/>
      <c r="J467" s="56"/>
      <c r="K467" s="56"/>
      <c r="L467" s="56"/>
      <c r="M467" s="56"/>
      <c r="N467" s="56"/>
      <c r="O467" s="56"/>
      <c r="P467" s="56"/>
      <c r="Q467" s="56"/>
      <c r="R467" s="69"/>
      <c r="S467" s="69"/>
      <c r="T467" s="69"/>
      <c r="U467" s="71">
        <f t="shared" si="23"/>
        <v>-4.49268457497844</v>
      </c>
      <c r="V467" s="69" t="s">
        <v>1577</v>
      </c>
      <c r="W467" s="71">
        <f t="shared" si="25"/>
        <v>-5</v>
      </c>
      <c r="X467" s="69">
        <f t="shared" si="24"/>
        <v>52479</v>
      </c>
      <c r="Y467" s="69" t="s">
        <v>2243</v>
      </c>
      <c r="Z467" s="69" t="s">
        <v>1297</v>
      </c>
      <c r="AA467" s="69" t="s">
        <v>2243</v>
      </c>
      <c r="AB467" s="69"/>
      <c r="AC467" s="69"/>
      <c r="AD467" s="69"/>
      <c r="AE467" s="69"/>
      <c r="AF467" s="69"/>
      <c r="AG467" s="69"/>
      <c r="AH467" s="69" t="s">
        <v>1577</v>
      </c>
      <c r="AI467" s="69" t="s">
        <v>2243</v>
      </c>
      <c r="AJ467" s="69"/>
      <c r="AK467" s="81">
        <f>'charts data'!V476</f>
        <v>-5.02700395943942</v>
      </c>
      <c r="AL467" s="81">
        <f>'charts data'!W476</f>
        <v>-5.46387972078246</v>
      </c>
      <c r="AM467" s="81">
        <f>'charts data'!X476</f>
        <v>-6.08636858052261</v>
      </c>
      <c r="AN467" s="81">
        <f>'charts data'!Y476</f>
        <v>-4.67285916702966</v>
      </c>
      <c r="AO467" s="81">
        <f>'charts data'!Z476</f>
        <v>-4.49268457497844</v>
      </c>
      <c r="AP467" s="71">
        <f>'charts data'!AA476</f>
        <v>2.19292060681723</v>
      </c>
    </row>
    <row r="468" spans="1:42">
      <c r="A468" s="56"/>
      <c r="B468" s="56"/>
      <c r="C468" s="56"/>
      <c r="D468" s="56"/>
      <c r="E468" s="56"/>
      <c r="F468" s="56"/>
      <c r="G468" s="56"/>
      <c r="H468" s="56"/>
      <c r="I468" s="56"/>
      <c r="J468" s="56"/>
      <c r="K468" s="56"/>
      <c r="L468" s="56"/>
      <c r="M468" s="56"/>
      <c r="N468" s="56"/>
      <c r="O468" s="56"/>
      <c r="P468" s="56"/>
      <c r="Q468" s="56"/>
      <c r="R468" s="69"/>
      <c r="S468" s="69"/>
      <c r="T468" s="69"/>
      <c r="U468" s="71">
        <f t="shared" si="23"/>
        <v>-3.86595914676846</v>
      </c>
      <c r="V468" s="69" t="s">
        <v>1578</v>
      </c>
      <c r="W468" s="71">
        <f t="shared" si="25"/>
        <v>-5</v>
      </c>
      <c r="X468" s="69">
        <f t="shared" si="24"/>
        <v>52479</v>
      </c>
      <c r="Y468" s="69" t="s">
        <v>1990</v>
      </c>
      <c r="Z468" s="69" t="s">
        <v>1297</v>
      </c>
      <c r="AA468" s="69" t="s">
        <v>2244</v>
      </c>
      <c r="AB468" s="69"/>
      <c r="AC468" s="69"/>
      <c r="AD468" s="69"/>
      <c r="AE468" s="69"/>
      <c r="AF468" s="69"/>
      <c r="AG468" s="69"/>
      <c r="AH468" s="69" t="s">
        <v>1578</v>
      </c>
      <c r="AI468" s="69" t="s">
        <v>2244</v>
      </c>
      <c r="AJ468" s="69"/>
      <c r="AK468" s="81">
        <f>'charts data'!V477</f>
        <v>-3.16288592765001</v>
      </c>
      <c r="AL468" s="81">
        <f>'charts data'!W477</f>
        <v>-4.05082535029421</v>
      </c>
      <c r="AM468" s="81">
        <f>'charts data'!X477</f>
        <v>-4.10064723417268</v>
      </c>
      <c r="AN468" s="81">
        <f>'charts data'!Y477</f>
        <v>-4.02986206451206</v>
      </c>
      <c r="AO468" s="81">
        <f>'charts data'!Z477</f>
        <v>-3.86595914676846</v>
      </c>
      <c r="AP468" s="71">
        <f>'charts data'!AA477</f>
        <v>-2.88550966920572</v>
      </c>
    </row>
    <row r="469" spans="1:42">
      <c r="A469" s="56"/>
      <c r="B469" s="56"/>
      <c r="C469" s="56"/>
      <c r="D469" s="56"/>
      <c r="E469" s="56"/>
      <c r="F469" s="56"/>
      <c r="G469" s="56"/>
      <c r="H469" s="56"/>
      <c r="I469" s="56"/>
      <c r="J469" s="56"/>
      <c r="K469" s="56"/>
      <c r="L469" s="56"/>
      <c r="M469" s="56"/>
      <c r="N469" s="56"/>
      <c r="O469" s="56"/>
      <c r="P469" s="56"/>
      <c r="Q469" s="56"/>
      <c r="R469" s="69"/>
      <c r="S469" s="69"/>
      <c r="T469" s="69"/>
      <c r="U469" s="71">
        <f t="shared" si="23"/>
        <v>-5.76450471841547</v>
      </c>
      <c r="V469" s="69" t="s">
        <v>1579</v>
      </c>
      <c r="W469" s="71">
        <f t="shared" si="25"/>
        <v>-10</v>
      </c>
      <c r="X469" s="69">
        <f t="shared" si="24"/>
        <v>26367</v>
      </c>
      <c r="Y469" s="69" t="s">
        <v>2245</v>
      </c>
      <c r="Z469" s="69" t="s">
        <v>1297</v>
      </c>
      <c r="AA469" s="69" t="s">
        <v>2245</v>
      </c>
      <c r="AB469" s="69"/>
      <c r="AC469" s="69"/>
      <c r="AD469" s="69"/>
      <c r="AE469" s="69"/>
      <c r="AF469" s="69"/>
      <c r="AG469" s="69"/>
      <c r="AH469" s="69" t="s">
        <v>1579</v>
      </c>
      <c r="AI469" s="69" t="s">
        <v>2245</v>
      </c>
      <c r="AJ469" s="69"/>
      <c r="AK469" s="81">
        <f>'charts data'!V478</f>
        <v>-6.11384489987999</v>
      </c>
      <c r="AL469" s="81">
        <f>'charts data'!W478</f>
        <v>-5.78319068009928</v>
      </c>
      <c r="AM469" s="81">
        <f>'charts data'!X478</f>
        <v>-5.94378847146012</v>
      </c>
      <c r="AN469" s="81">
        <f>'charts data'!Y478</f>
        <v>-5.91054342110422</v>
      </c>
      <c r="AO469" s="81">
        <f>'charts data'!Z478</f>
        <v>-5.76450471841547</v>
      </c>
      <c r="AP469" s="71">
        <f>'charts data'!AA478</f>
        <v>1.43374039011452</v>
      </c>
    </row>
    <row r="470" spans="1:42">
      <c r="A470" s="56"/>
      <c r="B470" s="56"/>
      <c r="C470" s="56"/>
      <c r="D470" s="56"/>
      <c r="E470" s="56"/>
      <c r="F470" s="56"/>
      <c r="G470" s="56"/>
      <c r="H470" s="56"/>
      <c r="I470" s="56"/>
      <c r="J470" s="56"/>
      <c r="K470" s="56"/>
      <c r="L470" s="56"/>
      <c r="M470" s="56"/>
      <c r="N470" s="56"/>
      <c r="O470" s="56"/>
      <c r="P470" s="56"/>
      <c r="Q470" s="56"/>
      <c r="R470" s="69"/>
      <c r="S470" s="69"/>
      <c r="T470" s="69"/>
      <c r="U470" s="71">
        <f t="shared" si="23"/>
        <v>6.60476937617787</v>
      </c>
      <c r="V470" s="69" t="s">
        <v>1580</v>
      </c>
      <c r="W470" s="71">
        <f t="shared" si="25"/>
        <v>5</v>
      </c>
      <c r="X470" s="69">
        <f t="shared" si="24"/>
        <v>123456</v>
      </c>
      <c r="Y470" s="69" t="s">
        <v>2244</v>
      </c>
      <c r="Z470" s="69" t="s">
        <v>1297</v>
      </c>
      <c r="AA470" s="69" t="s">
        <v>1989</v>
      </c>
      <c r="AB470" s="69"/>
      <c r="AC470" s="69"/>
      <c r="AD470" s="69"/>
      <c r="AE470" s="69"/>
      <c r="AF470" s="69"/>
      <c r="AG470" s="69"/>
      <c r="AH470" s="69" t="s">
        <v>1580</v>
      </c>
      <c r="AI470" s="69" t="s">
        <v>1989</v>
      </c>
      <c r="AJ470" s="69"/>
      <c r="AK470" s="81">
        <f>'charts data'!V479</f>
        <v>5.86901823748405</v>
      </c>
      <c r="AL470" s="81">
        <f>'charts data'!W479</f>
        <v>5.45142885526555</v>
      </c>
      <c r="AM470" s="81">
        <f>'charts data'!X479</f>
        <v>6.35429483762811</v>
      </c>
      <c r="AN470" s="81">
        <f>'charts data'!Y479</f>
        <v>5.92504788123468</v>
      </c>
      <c r="AO470" s="81">
        <f>'charts data'!Z479</f>
        <v>6.60476937617787</v>
      </c>
      <c r="AP470" s="71">
        <f>'charts data'!AA479</f>
        <v>3.01962436784617</v>
      </c>
    </row>
    <row r="471" spans="1:42">
      <c r="A471" s="56"/>
      <c r="B471" s="56"/>
      <c r="C471" s="56"/>
      <c r="D471" s="56"/>
      <c r="E471" s="56"/>
      <c r="F471" s="56"/>
      <c r="G471" s="56"/>
      <c r="H471" s="56"/>
      <c r="I471" s="56"/>
      <c r="J471" s="56"/>
      <c r="K471" s="56"/>
      <c r="L471" s="56"/>
      <c r="M471" s="56"/>
      <c r="N471" s="56"/>
      <c r="O471" s="56"/>
      <c r="P471" s="56"/>
      <c r="Q471" s="56"/>
      <c r="R471" s="69"/>
      <c r="S471" s="69"/>
      <c r="T471" s="69"/>
      <c r="U471" s="71">
        <f t="shared" si="23"/>
        <v>-0.938228560787134</v>
      </c>
      <c r="V471" s="69" t="s">
        <v>1581</v>
      </c>
      <c r="W471" s="71">
        <f t="shared" si="25"/>
        <v>-5</v>
      </c>
      <c r="X471" s="69">
        <f t="shared" si="24"/>
        <v>52479</v>
      </c>
      <c r="Y471" s="69" t="s">
        <v>2246</v>
      </c>
      <c r="Z471" s="69" t="s">
        <v>1297</v>
      </c>
      <c r="AA471" s="69" t="s">
        <v>2247</v>
      </c>
      <c r="AB471" s="69"/>
      <c r="AC471" s="69"/>
      <c r="AD471" s="69"/>
      <c r="AE471" s="69"/>
      <c r="AF471" s="69"/>
      <c r="AG471" s="69"/>
      <c r="AH471" s="69" t="s">
        <v>1581</v>
      </c>
      <c r="AI471" s="69" t="s">
        <v>2247</v>
      </c>
      <c r="AJ471" s="69"/>
      <c r="AK471" s="81">
        <f>'charts data'!V480</f>
        <v>-3.90450762406993</v>
      </c>
      <c r="AL471" s="81">
        <f>'charts data'!W480</f>
        <v>-2.71119363717962</v>
      </c>
      <c r="AM471" s="81">
        <f>'charts data'!X480</f>
        <v>-2.78259575711476</v>
      </c>
      <c r="AN471" s="81">
        <f>'charts data'!Y480</f>
        <v>-1.57800391584093</v>
      </c>
      <c r="AO471" s="81">
        <f>'charts data'!Z480</f>
        <v>-0.938228560787134</v>
      </c>
      <c r="AP471" s="71">
        <f>'charts data'!AA480</f>
        <v>12.1740192712744</v>
      </c>
    </row>
    <row r="472" spans="1:42">
      <c r="A472" s="56"/>
      <c r="B472" s="56"/>
      <c r="C472" s="56"/>
      <c r="D472" s="56"/>
      <c r="E472" s="56"/>
      <c r="F472" s="56"/>
      <c r="G472" s="56"/>
      <c r="H472" s="56"/>
      <c r="I472" s="56"/>
      <c r="J472" s="56"/>
      <c r="K472" s="56"/>
      <c r="L472" s="56"/>
      <c r="M472" s="56"/>
      <c r="N472" s="56"/>
      <c r="O472" s="56"/>
      <c r="P472" s="56"/>
      <c r="Q472" s="56"/>
      <c r="R472" s="69"/>
      <c r="S472" s="69"/>
      <c r="T472" s="69"/>
      <c r="U472" s="71">
        <f t="shared" si="23"/>
        <v>-3.36761015230459</v>
      </c>
      <c r="V472" s="69" t="s">
        <v>1582</v>
      </c>
      <c r="W472" s="71">
        <f t="shared" si="25"/>
        <v>-5</v>
      </c>
      <c r="X472" s="69">
        <f t="shared" si="24"/>
        <v>52479</v>
      </c>
      <c r="Y472" s="69" t="s">
        <v>2248</v>
      </c>
      <c r="Z472" s="69" t="s">
        <v>1297</v>
      </c>
      <c r="AA472" s="69" t="s">
        <v>2248</v>
      </c>
      <c r="AB472" s="69"/>
      <c r="AC472" s="69"/>
      <c r="AD472" s="69"/>
      <c r="AE472" s="69"/>
      <c r="AF472" s="69"/>
      <c r="AG472" s="69"/>
      <c r="AH472" s="69" t="s">
        <v>1582</v>
      </c>
      <c r="AI472" s="69" t="s">
        <v>2248</v>
      </c>
      <c r="AJ472" s="69"/>
      <c r="AK472" s="81">
        <f>'charts data'!V481</f>
        <v>-3.57169108186699</v>
      </c>
      <c r="AL472" s="81">
        <f>'charts data'!W481</f>
        <v>-3.97870720388082</v>
      </c>
      <c r="AM472" s="81">
        <f>'charts data'!X481</f>
        <v>-3.0946033972363</v>
      </c>
      <c r="AN472" s="81">
        <f>'charts data'!Y481</f>
        <v>-3.60744562062574</v>
      </c>
      <c r="AO472" s="81">
        <f>'charts data'!Z481</f>
        <v>-3.36761015230459</v>
      </c>
      <c r="AP472" s="71">
        <f>'charts data'!AA481</f>
        <v>0.837576342747286</v>
      </c>
    </row>
    <row r="473" spans="1:42">
      <c r="A473" s="56"/>
      <c r="B473" s="56"/>
      <c r="C473" s="56"/>
      <c r="D473" s="56"/>
      <c r="E473" s="56"/>
      <c r="F473" s="56"/>
      <c r="G473" s="56"/>
      <c r="H473" s="56"/>
      <c r="I473" s="56"/>
      <c r="J473" s="56"/>
      <c r="K473" s="56"/>
      <c r="L473" s="56"/>
      <c r="M473" s="56"/>
      <c r="N473" s="56"/>
      <c r="O473" s="56"/>
      <c r="P473" s="56"/>
      <c r="Q473" s="56"/>
      <c r="R473" s="69"/>
      <c r="S473" s="69"/>
      <c r="T473" s="69"/>
      <c r="U473" s="71">
        <f t="shared" si="23"/>
        <v>-3.70657482679626</v>
      </c>
      <c r="V473" s="69" t="s">
        <v>1583</v>
      </c>
      <c r="W473" s="71">
        <f t="shared" si="25"/>
        <v>-5</v>
      </c>
      <c r="X473" s="69">
        <f t="shared" si="24"/>
        <v>52479</v>
      </c>
      <c r="Y473" s="69" t="s">
        <v>2249</v>
      </c>
      <c r="Z473" s="69" t="s">
        <v>1297</v>
      </c>
      <c r="AA473" s="69" t="s">
        <v>2249</v>
      </c>
      <c r="AB473" s="69"/>
      <c r="AC473" s="69"/>
      <c r="AD473" s="69"/>
      <c r="AE473" s="69"/>
      <c r="AF473" s="69"/>
      <c r="AG473" s="69"/>
      <c r="AH473" s="69" t="s">
        <v>1583</v>
      </c>
      <c r="AI473" s="69" t="s">
        <v>2249</v>
      </c>
      <c r="AJ473" s="69"/>
      <c r="AK473" s="81">
        <f>'charts data'!V482</f>
        <v>-3.3104434767263</v>
      </c>
      <c r="AL473" s="81">
        <f>'charts data'!W482</f>
        <v>-3.44049538705416</v>
      </c>
      <c r="AM473" s="81">
        <f>'charts data'!X482</f>
        <v>-4.16520055721779</v>
      </c>
      <c r="AN473" s="81">
        <f>'charts data'!Y482</f>
        <v>-2.85534985905137</v>
      </c>
      <c r="AO473" s="81">
        <f>'charts data'!Z482</f>
        <v>-3.70657482679626</v>
      </c>
      <c r="AP473" s="71">
        <f>'charts data'!AA482</f>
        <v>-1.62577781349087</v>
      </c>
    </row>
    <row r="474" spans="1:42">
      <c r="A474" s="56"/>
      <c r="B474" s="56"/>
      <c r="C474" s="56"/>
      <c r="D474" s="56"/>
      <c r="E474" s="56"/>
      <c r="F474" s="56"/>
      <c r="G474" s="56"/>
      <c r="H474" s="56"/>
      <c r="I474" s="56"/>
      <c r="J474" s="56"/>
      <c r="K474" s="56"/>
      <c r="L474" s="56"/>
      <c r="M474" s="56"/>
      <c r="N474" s="56"/>
      <c r="O474" s="56"/>
      <c r="P474" s="56"/>
      <c r="Q474" s="56"/>
      <c r="R474" s="69"/>
      <c r="S474" s="69"/>
      <c r="T474" s="69"/>
      <c r="U474" s="71">
        <f t="shared" si="23"/>
        <v>1.2743937506689</v>
      </c>
      <c r="V474" s="69" t="s">
        <v>957</v>
      </c>
      <c r="W474" s="71">
        <f t="shared" si="25"/>
        <v>0</v>
      </c>
      <c r="X474" s="69">
        <f t="shared" si="24"/>
        <v>8912895</v>
      </c>
      <c r="Y474" s="69" t="s">
        <v>2250</v>
      </c>
      <c r="Z474" s="69" t="s">
        <v>1298</v>
      </c>
      <c r="AA474" s="69" t="s">
        <v>2250</v>
      </c>
      <c r="AB474" s="69"/>
      <c r="AC474" s="69"/>
      <c r="AD474" s="69"/>
      <c r="AE474" s="69"/>
      <c r="AF474" s="69"/>
      <c r="AG474" s="69"/>
      <c r="AH474" s="69" t="s">
        <v>957</v>
      </c>
      <c r="AI474" s="69" t="s">
        <v>2250</v>
      </c>
      <c r="AJ474" s="69"/>
      <c r="AK474" s="81">
        <f>'charts data'!V483</f>
        <v>2.43455443522625</v>
      </c>
      <c r="AL474" s="81">
        <f>'charts data'!W483</f>
        <v>3.25156370269998</v>
      </c>
      <c r="AM474" s="81">
        <f>'charts data'!X483</f>
        <v>2.39242433717988</v>
      </c>
      <c r="AN474" s="81">
        <f>'charts data'!Y483</f>
        <v>1.26573028537388</v>
      </c>
      <c r="AO474" s="81">
        <f>'charts data'!Z483</f>
        <v>1.2743937506689</v>
      </c>
      <c r="AP474" s="71">
        <f>'charts data'!AA483</f>
        <v>-4.76145980545244</v>
      </c>
    </row>
    <row r="475" spans="1:42">
      <c r="A475" s="56"/>
      <c r="B475" s="56"/>
      <c r="C475" s="56"/>
      <c r="D475" s="56"/>
      <c r="E475" s="56"/>
      <c r="F475" s="56"/>
      <c r="G475" s="56"/>
      <c r="H475" s="56"/>
      <c r="I475" s="56"/>
      <c r="J475" s="56"/>
      <c r="K475" s="56"/>
      <c r="L475" s="56"/>
      <c r="M475" s="56"/>
      <c r="N475" s="56"/>
      <c r="O475" s="56"/>
      <c r="P475" s="56"/>
      <c r="Q475" s="56"/>
      <c r="R475" s="69"/>
      <c r="S475" s="69"/>
      <c r="T475" s="69"/>
      <c r="U475" s="71">
        <f t="shared" si="23"/>
        <v>4.49005112367662</v>
      </c>
      <c r="V475" s="69" t="s">
        <v>959</v>
      </c>
      <c r="W475" s="71">
        <f t="shared" si="25"/>
        <v>0</v>
      </c>
      <c r="X475" s="69">
        <f t="shared" si="24"/>
        <v>8912895</v>
      </c>
      <c r="Y475" s="69" t="s">
        <v>1852</v>
      </c>
      <c r="Z475" s="69" t="s">
        <v>1298</v>
      </c>
      <c r="AA475" s="69" t="s">
        <v>2251</v>
      </c>
      <c r="AB475" s="69"/>
      <c r="AC475" s="69"/>
      <c r="AD475" s="69"/>
      <c r="AE475" s="69"/>
      <c r="AF475" s="69"/>
      <c r="AG475" s="69"/>
      <c r="AH475" s="69" t="s">
        <v>959</v>
      </c>
      <c r="AI475" s="69" t="s">
        <v>2251</v>
      </c>
      <c r="AJ475" s="69"/>
      <c r="AK475" s="81">
        <f>'charts data'!V484</f>
        <v>5.5981559931614</v>
      </c>
      <c r="AL475" s="81">
        <f>'charts data'!W484</f>
        <v>5.27415669193606</v>
      </c>
      <c r="AM475" s="81">
        <f>'charts data'!X484</f>
        <v>5.61099380196335</v>
      </c>
      <c r="AN475" s="81">
        <f>'charts data'!Y484</f>
        <v>4.87381768661285</v>
      </c>
      <c r="AO475" s="81">
        <f>'charts data'!Z484</f>
        <v>4.49005112367662</v>
      </c>
      <c r="AP475" s="71">
        <f>'charts data'!AA484</f>
        <v>-4.54781554530179</v>
      </c>
    </row>
    <row r="476" spans="1:42">
      <c r="A476" s="56"/>
      <c r="B476" s="56"/>
      <c r="C476" s="56"/>
      <c r="D476" s="56"/>
      <c r="E476" s="56"/>
      <c r="F476" s="56"/>
      <c r="G476" s="56"/>
      <c r="H476" s="56"/>
      <c r="I476" s="56"/>
      <c r="J476" s="56"/>
      <c r="K476" s="56"/>
      <c r="L476" s="56"/>
      <c r="M476" s="56"/>
      <c r="N476" s="56"/>
      <c r="O476" s="56"/>
      <c r="P476" s="56"/>
      <c r="Q476" s="56"/>
      <c r="R476" s="69"/>
      <c r="S476" s="69"/>
      <c r="T476" s="69"/>
      <c r="U476" s="71">
        <f t="shared" si="23"/>
        <v>4.83894880742453</v>
      </c>
      <c r="V476" s="69" t="s">
        <v>961</v>
      </c>
      <c r="W476" s="71">
        <f t="shared" si="25"/>
        <v>0</v>
      </c>
      <c r="X476" s="69">
        <f t="shared" si="24"/>
        <v>8912895</v>
      </c>
      <c r="Y476" s="69" t="s">
        <v>2252</v>
      </c>
      <c r="Z476" s="69" t="s">
        <v>1298</v>
      </c>
      <c r="AA476" s="69" t="s">
        <v>2252</v>
      </c>
      <c r="AB476" s="69"/>
      <c r="AC476" s="69"/>
      <c r="AD476" s="69"/>
      <c r="AE476" s="69"/>
      <c r="AF476" s="69"/>
      <c r="AG476" s="69"/>
      <c r="AH476" s="69" t="s">
        <v>961</v>
      </c>
      <c r="AI476" s="69" t="s">
        <v>2252</v>
      </c>
      <c r="AJ476" s="69"/>
      <c r="AK476" s="81">
        <f>'charts data'!V485</f>
        <v>5.16005677169257</v>
      </c>
      <c r="AL476" s="81">
        <f>'charts data'!W485</f>
        <v>5.55758845218056</v>
      </c>
      <c r="AM476" s="81">
        <f>'charts data'!X485</f>
        <v>5.78068765759071</v>
      </c>
      <c r="AN476" s="81">
        <f>'charts data'!Y485</f>
        <v>4.37064170777551</v>
      </c>
      <c r="AO476" s="81">
        <f>'charts data'!Z485</f>
        <v>4.83894880742453</v>
      </c>
      <c r="AP476" s="71">
        <f>'charts data'!AA485</f>
        <v>-1.3178714685167</v>
      </c>
    </row>
    <row r="477" spans="1:42">
      <c r="A477" s="56"/>
      <c r="B477" s="56"/>
      <c r="C477" s="56"/>
      <c r="D477" s="56"/>
      <c r="E477" s="56"/>
      <c r="F477" s="56"/>
      <c r="G477" s="56"/>
      <c r="H477" s="56"/>
      <c r="I477" s="56"/>
      <c r="J477" s="56"/>
      <c r="K477" s="56"/>
      <c r="L477" s="56"/>
      <c r="M477" s="56"/>
      <c r="N477" s="56"/>
      <c r="O477" s="56"/>
      <c r="P477" s="56"/>
      <c r="Q477" s="56"/>
      <c r="R477" s="69"/>
      <c r="S477" s="69"/>
      <c r="T477" s="69"/>
      <c r="U477" s="71">
        <f t="shared" si="23"/>
        <v>3.46677500093997</v>
      </c>
      <c r="V477" s="69" t="s">
        <v>963</v>
      </c>
      <c r="W477" s="71">
        <f t="shared" si="25"/>
        <v>0</v>
      </c>
      <c r="X477" s="69">
        <f t="shared" si="24"/>
        <v>8912895</v>
      </c>
      <c r="Y477" s="69" t="s">
        <v>1805</v>
      </c>
      <c r="Z477" s="69" t="s">
        <v>1298</v>
      </c>
      <c r="AA477" s="69" t="s">
        <v>1804</v>
      </c>
      <c r="AB477" s="69"/>
      <c r="AC477" s="69"/>
      <c r="AD477" s="69"/>
      <c r="AE477" s="69"/>
      <c r="AF477" s="69"/>
      <c r="AG477" s="69"/>
      <c r="AH477" s="69" t="s">
        <v>963</v>
      </c>
      <c r="AI477" s="69" t="s">
        <v>1804</v>
      </c>
      <c r="AJ477" s="69"/>
      <c r="AK477" s="81">
        <f>'charts data'!V486</f>
        <v>5.65691700558841</v>
      </c>
      <c r="AL477" s="81">
        <f>'charts data'!W486</f>
        <v>5.96512934952261</v>
      </c>
      <c r="AM477" s="81">
        <f>'charts data'!X486</f>
        <v>4.64482141708012</v>
      </c>
      <c r="AN477" s="81">
        <f>'charts data'!Y486</f>
        <v>3.97979905989961</v>
      </c>
      <c r="AO477" s="81">
        <f>'charts data'!Z486</f>
        <v>3.46677500093997</v>
      </c>
      <c r="AP477" s="71">
        <f>'charts data'!AA486</f>
        <v>-8.98864550589851</v>
      </c>
    </row>
    <row r="478" spans="1:42">
      <c r="A478" s="56"/>
      <c r="B478" s="56"/>
      <c r="C478" s="56"/>
      <c r="D478" s="56"/>
      <c r="E478" s="56"/>
      <c r="F478" s="56"/>
      <c r="G478" s="56"/>
      <c r="H478" s="56"/>
      <c r="I478" s="56"/>
      <c r="J478" s="56"/>
      <c r="K478" s="56"/>
      <c r="L478" s="56"/>
      <c r="M478" s="56"/>
      <c r="N478" s="56"/>
      <c r="O478" s="56"/>
      <c r="P478" s="56"/>
      <c r="Q478" s="56"/>
      <c r="R478" s="69"/>
      <c r="S478" s="69"/>
      <c r="T478" s="69"/>
      <c r="U478" s="71">
        <f t="shared" si="23"/>
        <v>8.76609492910194</v>
      </c>
      <c r="V478" s="69" t="s">
        <v>1584</v>
      </c>
      <c r="W478" s="71">
        <f t="shared" si="25"/>
        <v>5</v>
      </c>
      <c r="X478" s="69">
        <f t="shared" si="24"/>
        <v>123456</v>
      </c>
      <c r="Y478" s="69" t="s">
        <v>2253</v>
      </c>
      <c r="Z478" s="69" t="s">
        <v>1298</v>
      </c>
      <c r="AA478" s="69" t="s">
        <v>2253</v>
      </c>
      <c r="AB478" s="69"/>
      <c r="AC478" s="69"/>
      <c r="AD478" s="69"/>
      <c r="AE478" s="69"/>
      <c r="AF478" s="69"/>
      <c r="AG478" s="69"/>
      <c r="AH478" s="69" t="s">
        <v>1584</v>
      </c>
      <c r="AI478" s="69" t="s">
        <v>2253</v>
      </c>
      <c r="AJ478" s="69"/>
      <c r="AK478" s="81">
        <f>'charts data'!V487</f>
        <v>8.66652086726605</v>
      </c>
      <c r="AL478" s="81">
        <f>'charts data'!W487</f>
        <v>8.43053591906743</v>
      </c>
      <c r="AM478" s="81">
        <f>'charts data'!X487</f>
        <v>8.85996725870229</v>
      </c>
      <c r="AN478" s="81">
        <f>'charts data'!Y487</f>
        <v>8.9978798173921</v>
      </c>
      <c r="AO478" s="81">
        <f>'charts data'!Z487</f>
        <v>8.76609492910194</v>
      </c>
      <c r="AP478" s="71">
        <f>'charts data'!AA487</f>
        <v>0.408665712782804</v>
      </c>
    </row>
    <row r="479" spans="1:42">
      <c r="A479" s="56"/>
      <c r="B479" s="56"/>
      <c r="C479" s="56"/>
      <c r="D479" s="56"/>
      <c r="E479" s="56"/>
      <c r="F479" s="56"/>
      <c r="G479" s="56"/>
      <c r="H479" s="56"/>
      <c r="I479" s="56"/>
      <c r="J479" s="56"/>
      <c r="K479" s="56"/>
      <c r="L479" s="56"/>
      <c r="M479" s="56"/>
      <c r="N479" s="56"/>
      <c r="O479" s="56"/>
      <c r="P479" s="56"/>
      <c r="Q479" s="56"/>
      <c r="R479" s="69"/>
      <c r="S479" s="69"/>
      <c r="T479" s="69"/>
      <c r="U479" s="71">
        <f t="shared" si="23"/>
        <v>6.03924175705497</v>
      </c>
      <c r="V479" s="69" t="s">
        <v>967</v>
      </c>
      <c r="W479" s="71">
        <f t="shared" si="25"/>
        <v>5</v>
      </c>
      <c r="X479" s="69">
        <f t="shared" si="24"/>
        <v>123456</v>
      </c>
      <c r="Y479" s="69" t="s">
        <v>2254</v>
      </c>
      <c r="Z479" s="69" t="s">
        <v>1298</v>
      </c>
      <c r="AA479" s="69" t="s">
        <v>2254</v>
      </c>
      <c r="AB479" s="69"/>
      <c r="AC479" s="69"/>
      <c r="AD479" s="69"/>
      <c r="AE479" s="69"/>
      <c r="AF479" s="69"/>
      <c r="AG479" s="69"/>
      <c r="AH479" s="69" t="s">
        <v>967</v>
      </c>
      <c r="AI479" s="69" t="s">
        <v>2254</v>
      </c>
      <c r="AJ479" s="69"/>
      <c r="AK479" s="81">
        <f>'charts data'!V488</f>
        <v>6.61439398870878</v>
      </c>
      <c r="AL479" s="81">
        <f>'charts data'!W488</f>
        <v>7.09054421127244</v>
      </c>
      <c r="AM479" s="81">
        <f>'charts data'!X488</f>
        <v>7.24681134658944</v>
      </c>
      <c r="AN479" s="81">
        <f>'charts data'!Y488</f>
        <v>6.24613523057881</v>
      </c>
      <c r="AO479" s="81">
        <f>'charts data'!Z488</f>
        <v>6.03924175705497</v>
      </c>
      <c r="AP479" s="71">
        <f>'charts data'!AA488</f>
        <v>-2.36050425556422</v>
      </c>
    </row>
    <row r="480" spans="1:42">
      <c r="A480" s="56"/>
      <c r="B480" s="56"/>
      <c r="C480" s="56"/>
      <c r="D480" s="56"/>
      <c r="E480" s="56"/>
      <c r="F480" s="56"/>
      <c r="G480" s="56"/>
      <c r="H480" s="56"/>
      <c r="I480" s="56"/>
      <c r="J480" s="56"/>
      <c r="K480" s="56"/>
      <c r="L480" s="56"/>
      <c r="M480" s="56"/>
      <c r="N480" s="56"/>
      <c r="O480" s="56"/>
      <c r="P480" s="56"/>
      <c r="Q480" s="56"/>
      <c r="R480" s="69"/>
      <c r="S480" s="69"/>
      <c r="T480" s="69"/>
      <c r="U480" s="71">
        <f t="shared" si="23"/>
        <v>-2.32029362997655</v>
      </c>
      <c r="V480" s="69" t="s">
        <v>969</v>
      </c>
      <c r="W480" s="71">
        <f t="shared" si="25"/>
        <v>-5</v>
      </c>
      <c r="X480" s="69">
        <f t="shared" si="24"/>
        <v>52479</v>
      </c>
      <c r="Y480" s="69" t="s">
        <v>2255</v>
      </c>
      <c r="Z480" s="69" t="s">
        <v>1298</v>
      </c>
      <c r="AA480" s="69" t="s">
        <v>2255</v>
      </c>
      <c r="AB480" s="69"/>
      <c r="AC480" s="69"/>
      <c r="AD480" s="69"/>
      <c r="AE480" s="69"/>
      <c r="AF480" s="69"/>
      <c r="AG480" s="69"/>
      <c r="AH480" s="69" t="s">
        <v>969</v>
      </c>
      <c r="AI480" s="69" t="s">
        <v>2255</v>
      </c>
      <c r="AJ480" s="69"/>
      <c r="AK480" s="81">
        <f>'charts data'!V489</f>
        <v>-4.00944359938746</v>
      </c>
      <c r="AL480" s="81">
        <f>'charts data'!W489</f>
        <v>-3.09447723726682</v>
      </c>
      <c r="AM480" s="81">
        <f>'charts data'!X489</f>
        <v>-4.22638867234278</v>
      </c>
      <c r="AN480" s="81">
        <f>'charts data'!Y489</f>
        <v>-2.79643562190114</v>
      </c>
      <c r="AO480" s="81">
        <f>'charts data'!Z489</f>
        <v>-2.32029362997655</v>
      </c>
      <c r="AP480" s="71">
        <f>'charts data'!AA489</f>
        <v>6.93250494676084</v>
      </c>
    </row>
    <row r="481" spans="1:42">
      <c r="A481" s="56"/>
      <c r="B481" s="56"/>
      <c r="C481" s="56"/>
      <c r="D481" s="56"/>
      <c r="E481" s="56"/>
      <c r="F481" s="56"/>
      <c r="G481" s="56"/>
      <c r="H481" s="56"/>
      <c r="I481" s="56"/>
      <c r="J481" s="56"/>
      <c r="K481" s="56"/>
      <c r="L481" s="56"/>
      <c r="M481" s="56"/>
      <c r="N481" s="56"/>
      <c r="O481" s="56"/>
      <c r="P481" s="56"/>
      <c r="Q481" s="56"/>
      <c r="R481" s="69"/>
      <c r="S481" s="69"/>
      <c r="T481" s="69"/>
      <c r="U481" s="71">
        <f t="shared" si="23"/>
        <v>2.49192620750136</v>
      </c>
      <c r="V481" s="69" t="s">
        <v>971</v>
      </c>
      <c r="W481" s="71">
        <f t="shared" si="25"/>
        <v>0</v>
      </c>
      <c r="X481" s="69">
        <f t="shared" si="24"/>
        <v>8912895</v>
      </c>
      <c r="Y481" s="69" t="s">
        <v>2256</v>
      </c>
      <c r="Z481" s="69" t="s">
        <v>1298</v>
      </c>
      <c r="AA481" s="69" t="s">
        <v>2256</v>
      </c>
      <c r="AB481" s="69"/>
      <c r="AC481" s="69"/>
      <c r="AD481" s="69"/>
      <c r="AE481" s="69"/>
      <c r="AF481" s="69"/>
      <c r="AG481" s="69"/>
      <c r="AH481" s="69" t="s">
        <v>971</v>
      </c>
      <c r="AI481" s="69" t="s">
        <v>2256</v>
      </c>
      <c r="AJ481" s="69"/>
      <c r="AK481" s="81">
        <f>'charts data'!V490</f>
        <v>2.07896983831781</v>
      </c>
      <c r="AL481" s="81">
        <f>'charts data'!W490</f>
        <v>1.87191722862007</v>
      </c>
      <c r="AM481" s="81">
        <f>'charts data'!X490</f>
        <v>2.41740633745732</v>
      </c>
      <c r="AN481" s="81">
        <f>'charts data'!Y490</f>
        <v>2.57898372597935</v>
      </c>
      <c r="AO481" s="81">
        <f>'charts data'!Z490</f>
        <v>2.49192620750136</v>
      </c>
      <c r="AP481" s="71">
        <f>'charts data'!AA490</f>
        <v>1.69483001746717</v>
      </c>
    </row>
    <row r="482" spans="1:42">
      <c r="A482" s="56"/>
      <c r="B482" s="56"/>
      <c r="C482" s="56"/>
      <c r="D482" s="56"/>
      <c r="E482" s="56"/>
      <c r="F482" s="56"/>
      <c r="G482" s="56"/>
      <c r="H482" s="56"/>
      <c r="I482" s="56"/>
      <c r="J482" s="56"/>
      <c r="K482" s="56"/>
      <c r="L482" s="56"/>
      <c r="M482" s="56"/>
      <c r="N482" s="56"/>
      <c r="O482" s="56"/>
      <c r="P482" s="56"/>
      <c r="Q482" s="56"/>
      <c r="R482" s="69"/>
      <c r="S482" s="69"/>
      <c r="T482" s="69"/>
      <c r="U482" s="71">
        <f t="shared" si="23"/>
        <v>2.80750892242215</v>
      </c>
      <c r="V482" s="69" t="s">
        <v>973</v>
      </c>
      <c r="W482" s="71">
        <f t="shared" si="25"/>
        <v>0</v>
      </c>
      <c r="X482" s="69">
        <f t="shared" si="24"/>
        <v>8912895</v>
      </c>
      <c r="Y482" s="69" t="s">
        <v>2251</v>
      </c>
      <c r="Z482" s="69" t="s">
        <v>1298</v>
      </c>
      <c r="AA482" s="69" t="s">
        <v>1851</v>
      </c>
      <c r="AB482" s="69"/>
      <c r="AC482" s="69"/>
      <c r="AD482" s="69"/>
      <c r="AE482" s="69"/>
      <c r="AF482" s="69"/>
      <c r="AG482" s="69"/>
      <c r="AH482" s="69" t="s">
        <v>973</v>
      </c>
      <c r="AI482" s="69" t="s">
        <v>1851</v>
      </c>
      <c r="AJ482" s="69"/>
      <c r="AK482" s="81">
        <f>'charts data'!V491</f>
        <v>5.17894698417576</v>
      </c>
      <c r="AL482" s="81">
        <f>'charts data'!W491</f>
        <v>4.87313450340815</v>
      </c>
      <c r="AM482" s="81">
        <f>'charts data'!X491</f>
        <v>4.51411830716732</v>
      </c>
      <c r="AN482" s="81">
        <f>'charts data'!Y491</f>
        <v>3.4075981689717</v>
      </c>
      <c r="AO482" s="81">
        <f>'charts data'!Z491</f>
        <v>2.80750892242215</v>
      </c>
      <c r="AP482" s="71">
        <f>'charts data'!AA491</f>
        <v>-9.73270958278338</v>
      </c>
    </row>
    <row r="483" spans="1:42">
      <c r="A483" s="56"/>
      <c r="B483" s="56"/>
      <c r="C483" s="56"/>
      <c r="D483" s="56"/>
      <c r="E483" s="56"/>
      <c r="F483" s="56"/>
      <c r="G483" s="56"/>
      <c r="H483" s="56"/>
      <c r="I483" s="56"/>
      <c r="J483" s="56"/>
      <c r="K483" s="56"/>
      <c r="L483" s="56"/>
      <c r="M483" s="56"/>
      <c r="N483" s="56"/>
      <c r="O483" s="56"/>
      <c r="P483" s="56"/>
      <c r="Q483" s="56"/>
      <c r="R483" s="69"/>
      <c r="S483" s="69"/>
      <c r="T483" s="69"/>
      <c r="U483" s="71">
        <f t="shared" si="23"/>
        <v>1.89337153256295</v>
      </c>
      <c r="V483" s="69" t="s">
        <v>975</v>
      </c>
      <c r="W483" s="71">
        <f t="shared" si="25"/>
        <v>0</v>
      </c>
      <c r="X483" s="69">
        <f t="shared" si="24"/>
        <v>8912895</v>
      </c>
      <c r="Y483" s="69" t="s">
        <v>2257</v>
      </c>
      <c r="Z483" s="69" t="s">
        <v>1298</v>
      </c>
      <c r="AA483" s="69" t="s">
        <v>2257</v>
      </c>
      <c r="AB483" s="69"/>
      <c r="AC483" s="69"/>
      <c r="AD483" s="69"/>
      <c r="AE483" s="69"/>
      <c r="AF483" s="69"/>
      <c r="AG483" s="69"/>
      <c r="AH483" s="69" t="s">
        <v>975</v>
      </c>
      <c r="AI483" s="69" t="s">
        <v>2257</v>
      </c>
      <c r="AJ483" s="69"/>
      <c r="AK483" s="81">
        <f>'charts data'!V492</f>
        <v>2.99329518898157</v>
      </c>
      <c r="AL483" s="81">
        <f>'charts data'!W492</f>
        <v>3.19577510403532</v>
      </c>
      <c r="AM483" s="81">
        <f>'charts data'!X492</f>
        <v>3.47406499323297</v>
      </c>
      <c r="AN483" s="81">
        <f>'charts data'!Y492</f>
        <v>2.33898553648547</v>
      </c>
      <c r="AO483" s="81">
        <f>'charts data'!Z492</f>
        <v>1.89337153256295</v>
      </c>
      <c r="AP483" s="71">
        <f>'charts data'!AA492</f>
        <v>-4.51423871608073</v>
      </c>
    </row>
    <row r="484" spans="1:42">
      <c r="A484" s="56"/>
      <c r="B484" s="56"/>
      <c r="C484" s="56"/>
      <c r="D484" s="56"/>
      <c r="E484" s="56"/>
      <c r="F484" s="56"/>
      <c r="G484" s="56"/>
      <c r="H484" s="56"/>
      <c r="I484" s="56"/>
      <c r="J484" s="56"/>
      <c r="K484" s="56"/>
      <c r="L484" s="56"/>
      <c r="M484" s="56"/>
      <c r="N484" s="56"/>
      <c r="O484" s="56"/>
      <c r="P484" s="56"/>
      <c r="Q484" s="56"/>
      <c r="R484" s="69"/>
      <c r="S484" s="69"/>
      <c r="T484" s="69"/>
      <c r="U484" s="71">
        <f t="shared" si="23"/>
        <v>0.887106544317074</v>
      </c>
      <c r="V484" s="69" t="s">
        <v>977</v>
      </c>
      <c r="W484" s="71">
        <f t="shared" si="25"/>
        <v>0</v>
      </c>
      <c r="X484" s="69">
        <f t="shared" si="24"/>
        <v>8912895</v>
      </c>
      <c r="Y484" s="69" t="s">
        <v>2258</v>
      </c>
      <c r="Z484" s="69" t="s">
        <v>1298</v>
      </c>
      <c r="AA484" s="69" t="s">
        <v>2259</v>
      </c>
      <c r="AB484" s="69"/>
      <c r="AC484" s="69"/>
      <c r="AD484" s="69"/>
      <c r="AE484" s="69"/>
      <c r="AF484" s="69"/>
      <c r="AG484" s="69"/>
      <c r="AH484" s="69" t="s">
        <v>977</v>
      </c>
      <c r="AI484" s="69" t="s">
        <v>2259</v>
      </c>
      <c r="AJ484" s="69"/>
      <c r="AK484" s="81">
        <f>'charts data'!V493</f>
        <v>2.41740910833895</v>
      </c>
      <c r="AL484" s="81">
        <f>'charts data'!W493</f>
        <v>2.27214770572191</v>
      </c>
      <c r="AM484" s="81">
        <f>'charts data'!X493</f>
        <v>2.18585719939734</v>
      </c>
      <c r="AN484" s="81">
        <f>'charts data'!Y493</f>
        <v>1.48122701024823</v>
      </c>
      <c r="AO484" s="81">
        <f>'charts data'!Z493</f>
        <v>0.887106544317074</v>
      </c>
      <c r="AP484" s="71">
        <f>'charts data'!AA493</f>
        <v>-6.28057323934489</v>
      </c>
    </row>
    <row r="485" spans="1:42">
      <c r="A485" s="56"/>
      <c r="B485" s="56"/>
      <c r="C485" s="56"/>
      <c r="D485" s="56"/>
      <c r="E485" s="56"/>
      <c r="F485" s="56"/>
      <c r="G485" s="56"/>
      <c r="H485" s="56"/>
      <c r="I485" s="56"/>
      <c r="J485" s="56"/>
      <c r="K485" s="56"/>
      <c r="L485" s="56"/>
      <c r="M485" s="56"/>
      <c r="N485" s="56"/>
      <c r="O485" s="56"/>
      <c r="P485" s="56"/>
      <c r="Q485" s="56"/>
      <c r="R485" s="69"/>
      <c r="S485" s="69"/>
      <c r="T485" s="69"/>
      <c r="U485" s="71">
        <f t="shared" si="23"/>
        <v>-2.40715250232568</v>
      </c>
      <c r="V485" s="69" t="s">
        <v>979</v>
      </c>
      <c r="W485" s="71">
        <f t="shared" si="25"/>
        <v>-5</v>
      </c>
      <c r="X485" s="69">
        <f t="shared" si="24"/>
        <v>52479</v>
      </c>
      <c r="Y485" s="69" t="s">
        <v>2259</v>
      </c>
      <c r="Z485" s="69" t="s">
        <v>1298</v>
      </c>
      <c r="AA485" s="69" t="s">
        <v>2258</v>
      </c>
      <c r="AB485" s="69"/>
      <c r="AC485" s="69"/>
      <c r="AD485" s="69"/>
      <c r="AE485" s="69"/>
      <c r="AF485" s="69"/>
      <c r="AG485" s="69"/>
      <c r="AH485" s="69" t="s">
        <v>979</v>
      </c>
      <c r="AI485" s="69" t="s">
        <v>2258</v>
      </c>
      <c r="AJ485" s="69"/>
      <c r="AK485" s="81">
        <f>'charts data'!V494</f>
        <v>-1.38540345976033</v>
      </c>
      <c r="AL485" s="81">
        <f>'charts data'!W494</f>
        <v>-0.986999828280957</v>
      </c>
      <c r="AM485" s="81">
        <f>'charts data'!X494</f>
        <v>-1.11295524942062</v>
      </c>
      <c r="AN485" s="81">
        <f>'charts data'!Y494</f>
        <v>-2.90514356930172</v>
      </c>
      <c r="AO485" s="81">
        <f>'charts data'!Z494</f>
        <v>-2.40715250232568</v>
      </c>
      <c r="AP485" s="71">
        <f>'charts data'!AA494</f>
        <v>-4.19339929562483</v>
      </c>
    </row>
    <row r="486" spans="1:42">
      <c r="A486" s="56"/>
      <c r="B486" s="56"/>
      <c r="C486" s="56"/>
      <c r="D486" s="56"/>
      <c r="E486" s="56"/>
      <c r="F486" s="56"/>
      <c r="G486" s="56"/>
      <c r="H486" s="56"/>
      <c r="I486" s="56"/>
      <c r="J486" s="56"/>
      <c r="K486" s="56"/>
      <c r="L486" s="56"/>
      <c r="M486" s="56"/>
      <c r="N486" s="56"/>
      <c r="O486" s="56"/>
      <c r="P486" s="56"/>
      <c r="Q486" s="56"/>
      <c r="R486" s="69"/>
      <c r="S486" s="69"/>
      <c r="T486" s="69"/>
      <c r="U486" s="71">
        <f t="shared" si="23"/>
        <v>-2.58298118517488</v>
      </c>
      <c r="V486" s="69" t="s">
        <v>981</v>
      </c>
      <c r="W486" s="71">
        <f t="shared" si="25"/>
        <v>-5</v>
      </c>
      <c r="X486" s="69">
        <f t="shared" si="24"/>
        <v>52479</v>
      </c>
      <c r="Y486" s="69" t="s">
        <v>2260</v>
      </c>
      <c r="Z486" s="69" t="s">
        <v>1298</v>
      </c>
      <c r="AA486" s="69" t="s">
        <v>2260</v>
      </c>
      <c r="AB486" s="69"/>
      <c r="AC486" s="69"/>
      <c r="AD486" s="69"/>
      <c r="AE486" s="69"/>
      <c r="AF486" s="69"/>
      <c r="AG486" s="69"/>
      <c r="AH486" s="69" t="s">
        <v>981</v>
      </c>
      <c r="AI486" s="69" t="s">
        <v>2260</v>
      </c>
      <c r="AJ486" s="69"/>
      <c r="AK486" s="81">
        <f>'charts data'!V495</f>
        <v>-3.50858677879926</v>
      </c>
      <c r="AL486" s="81">
        <f>'charts data'!W495</f>
        <v>-3.01200857826887</v>
      </c>
      <c r="AM486" s="81">
        <f>'charts data'!X495</f>
        <v>-3.18878920140513</v>
      </c>
      <c r="AN486" s="81">
        <f>'charts data'!Y495</f>
        <v>-2.55539209171266</v>
      </c>
      <c r="AO486" s="81">
        <f>'charts data'!Z495</f>
        <v>-2.58298118517488</v>
      </c>
      <c r="AP486" s="71">
        <f>'charts data'!AA495</f>
        <v>3.79881329233797</v>
      </c>
    </row>
    <row r="487" spans="1:42">
      <c r="A487" s="56"/>
      <c r="B487" s="56"/>
      <c r="C487" s="56"/>
      <c r="D487" s="56"/>
      <c r="E487" s="56"/>
      <c r="F487" s="56"/>
      <c r="G487" s="56"/>
      <c r="H487" s="56"/>
      <c r="I487" s="56"/>
      <c r="J487" s="56"/>
      <c r="K487" s="56"/>
      <c r="L487" s="56"/>
      <c r="M487" s="56"/>
      <c r="N487" s="56"/>
      <c r="O487" s="56"/>
      <c r="P487" s="56"/>
      <c r="Q487" s="56"/>
      <c r="R487" s="69"/>
      <c r="S487" s="69"/>
      <c r="T487" s="69"/>
      <c r="U487" s="71">
        <f t="shared" si="23"/>
        <v>0.387759610190943</v>
      </c>
      <c r="V487" s="69" t="s">
        <v>983</v>
      </c>
      <c r="W487" s="71">
        <f t="shared" si="25"/>
        <v>0</v>
      </c>
      <c r="X487" s="69">
        <f t="shared" si="24"/>
        <v>8912895</v>
      </c>
      <c r="Y487" s="69" t="s">
        <v>2261</v>
      </c>
      <c r="Z487" s="69" t="s">
        <v>1298</v>
      </c>
      <c r="AA487" s="69" t="s">
        <v>2261</v>
      </c>
      <c r="AB487" s="69"/>
      <c r="AC487" s="69"/>
      <c r="AD487" s="69"/>
      <c r="AE487" s="69"/>
      <c r="AF487" s="69"/>
      <c r="AG487" s="69"/>
      <c r="AH487" s="69" t="s">
        <v>983</v>
      </c>
      <c r="AI487" s="69" t="s">
        <v>2261</v>
      </c>
      <c r="AJ487" s="69"/>
      <c r="AK487" s="81">
        <f>'charts data'!V496</f>
        <v>1.42337220139063</v>
      </c>
      <c r="AL487" s="81">
        <f>'charts data'!W496</f>
        <v>1.43743222399663</v>
      </c>
      <c r="AM487" s="81">
        <f>'charts data'!X496</f>
        <v>1.5092341175764</v>
      </c>
      <c r="AN487" s="81">
        <f>'charts data'!Y496</f>
        <v>1.09559815637197</v>
      </c>
      <c r="AO487" s="81">
        <f>'charts data'!Z496</f>
        <v>0.387759610190943</v>
      </c>
      <c r="AP487" s="71">
        <f>'charts data'!AA496</f>
        <v>-4.25029721542334</v>
      </c>
    </row>
    <row r="488" spans="1:42">
      <c r="A488" s="56"/>
      <c r="B488" s="56"/>
      <c r="C488" s="56"/>
      <c r="D488" s="56"/>
      <c r="E488" s="56"/>
      <c r="F488" s="56"/>
      <c r="G488" s="56"/>
      <c r="H488" s="56"/>
      <c r="I488" s="56"/>
      <c r="J488" s="56"/>
      <c r="K488" s="56"/>
      <c r="L488" s="56"/>
      <c r="M488" s="56"/>
      <c r="N488" s="56"/>
      <c r="O488" s="56"/>
      <c r="P488" s="56"/>
      <c r="Q488" s="56"/>
      <c r="R488" s="69"/>
      <c r="S488" s="69"/>
      <c r="T488" s="69"/>
      <c r="U488" s="71">
        <f t="shared" si="23"/>
        <v>9.89186451326248</v>
      </c>
      <c r="V488" s="69" t="s">
        <v>985</v>
      </c>
      <c r="W488" s="71">
        <f t="shared" si="25"/>
        <v>5</v>
      </c>
      <c r="X488" s="69">
        <f t="shared" si="24"/>
        <v>123456</v>
      </c>
      <c r="Y488" s="69" t="s">
        <v>1850</v>
      </c>
      <c r="Z488" s="69" t="s">
        <v>1298</v>
      </c>
      <c r="AA488" s="69" t="s">
        <v>1849</v>
      </c>
      <c r="AB488" s="69"/>
      <c r="AC488" s="69"/>
      <c r="AD488" s="69"/>
      <c r="AE488" s="69"/>
      <c r="AF488" s="69"/>
      <c r="AG488" s="69"/>
      <c r="AH488" s="69" t="s">
        <v>985</v>
      </c>
      <c r="AI488" s="69" t="s">
        <v>1849</v>
      </c>
      <c r="AJ488" s="69"/>
      <c r="AK488" s="81">
        <f>'charts data'!V497</f>
        <v>10.6431892214549</v>
      </c>
      <c r="AL488" s="81">
        <f>'charts data'!W497</f>
        <v>10.2065629132327</v>
      </c>
      <c r="AM488" s="81">
        <f>'charts data'!X497</f>
        <v>10.628233901319</v>
      </c>
      <c r="AN488" s="81">
        <f>'charts data'!Y497</f>
        <v>10.0439699106022</v>
      </c>
      <c r="AO488" s="81">
        <f>'charts data'!Z497</f>
        <v>9.89186451326248</v>
      </c>
      <c r="AP488" s="71">
        <f>'charts data'!AA497</f>
        <v>-3.08354044962885</v>
      </c>
    </row>
    <row r="489" spans="1:42">
      <c r="A489" s="56"/>
      <c r="B489" s="56"/>
      <c r="C489" s="56"/>
      <c r="D489" s="56"/>
      <c r="E489" s="56"/>
      <c r="F489" s="56"/>
      <c r="G489" s="56"/>
      <c r="H489" s="56"/>
      <c r="I489" s="56"/>
      <c r="J489" s="56"/>
      <c r="K489" s="56"/>
      <c r="L489" s="56"/>
      <c r="M489" s="56"/>
      <c r="N489" s="56"/>
      <c r="O489" s="56"/>
      <c r="P489" s="56"/>
      <c r="Q489" s="56"/>
      <c r="R489" s="69"/>
      <c r="S489" s="69"/>
      <c r="T489" s="69"/>
      <c r="U489" s="71">
        <f t="shared" si="23"/>
        <v>1.12068592024144</v>
      </c>
      <c r="V489" s="69" t="s">
        <v>987</v>
      </c>
      <c r="W489" s="71">
        <f t="shared" si="25"/>
        <v>0</v>
      </c>
      <c r="X489" s="69">
        <f t="shared" si="24"/>
        <v>8912895</v>
      </c>
      <c r="Y489" s="69" t="s">
        <v>2262</v>
      </c>
      <c r="Z489" s="69" t="s">
        <v>1298</v>
      </c>
      <c r="AA489" s="69" t="s">
        <v>2262</v>
      </c>
      <c r="AB489" s="69"/>
      <c r="AC489" s="69"/>
      <c r="AD489" s="69"/>
      <c r="AE489" s="69"/>
      <c r="AF489" s="69"/>
      <c r="AG489" s="69"/>
      <c r="AH489" s="69" t="s">
        <v>987</v>
      </c>
      <c r="AI489" s="69" t="s">
        <v>2262</v>
      </c>
      <c r="AJ489" s="69"/>
      <c r="AK489" s="81">
        <f>'charts data'!V498</f>
        <v>1.58829023709505</v>
      </c>
      <c r="AL489" s="81">
        <f>'charts data'!W498</f>
        <v>2.37362026289113</v>
      </c>
      <c r="AM489" s="81">
        <f>'charts data'!X498</f>
        <v>1.85477080308442</v>
      </c>
      <c r="AN489" s="81">
        <f>'charts data'!Y498</f>
        <v>1.61304091496263</v>
      </c>
      <c r="AO489" s="81">
        <f>'charts data'!Z498</f>
        <v>1.12068592024144</v>
      </c>
      <c r="AP489" s="71">
        <f>'charts data'!AA498</f>
        <v>-1.91911274807938</v>
      </c>
    </row>
    <row r="490" spans="1:42">
      <c r="A490" s="56"/>
      <c r="B490" s="56"/>
      <c r="C490" s="56"/>
      <c r="D490" s="56"/>
      <c r="E490" s="56"/>
      <c r="F490" s="56"/>
      <c r="G490" s="56"/>
      <c r="H490" s="56"/>
      <c r="I490" s="56"/>
      <c r="J490" s="56"/>
      <c r="K490" s="56"/>
      <c r="L490" s="56"/>
      <c r="M490" s="56"/>
      <c r="N490" s="56"/>
      <c r="O490" s="56"/>
      <c r="P490" s="56"/>
      <c r="Q490" s="56"/>
      <c r="R490" s="69"/>
      <c r="S490" s="69"/>
      <c r="T490" s="69"/>
      <c r="U490" s="71">
        <f t="shared" si="23"/>
        <v>2.7885416996665</v>
      </c>
      <c r="V490" s="69" t="s">
        <v>989</v>
      </c>
      <c r="W490" s="71">
        <f t="shared" si="25"/>
        <v>0</v>
      </c>
      <c r="X490" s="69">
        <f t="shared" si="24"/>
        <v>8912895</v>
      </c>
      <c r="Y490" s="69" t="s">
        <v>2263</v>
      </c>
      <c r="Z490" s="69" t="s">
        <v>1298</v>
      </c>
      <c r="AA490" s="69" t="s">
        <v>2263</v>
      </c>
      <c r="AB490" s="69"/>
      <c r="AC490" s="69"/>
      <c r="AD490" s="69"/>
      <c r="AE490" s="69"/>
      <c r="AF490" s="69"/>
      <c r="AG490" s="69"/>
      <c r="AH490" s="69" t="s">
        <v>989</v>
      </c>
      <c r="AI490" s="69" t="s">
        <v>2263</v>
      </c>
      <c r="AJ490" s="69"/>
      <c r="AK490" s="81">
        <f>'charts data'!V499</f>
        <v>4.91888868353418</v>
      </c>
      <c r="AL490" s="81">
        <f>'charts data'!W499</f>
        <v>4.59273647090282</v>
      </c>
      <c r="AM490" s="81">
        <f>'charts data'!X499</f>
        <v>5.06324542490324</v>
      </c>
      <c r="AN490" s="81">
        <f>'charts data'!Y499</f>
        <v>3.71743949741137</v>
      </c>
      <c r="AO490" s="81">
        <f>'charts data'!Z499</f>
        <v>2.7885416996665</v>
      </c>
      <c r="AP490" s="71">
        <f>'charts data'!AA499</f>
        <v>-8.74323847581766</v>
      </c>
    </row>
    <row r="491" spans="1:42">
      <c r="A491" s="56"/>
      <c r="B491" s="56"/>
      <c r="C491" s="56"/>
      <c r="D491" s="56"/>
      <c r="E491" s="56"/>
      <c r="F491" s="56"/>
      <c r="G491" s="56"/>
      <c r="H491" s="56"/>
      <c r="I491" s="56"/>
      <c r="J491" s="56"/>
      <c r="K491" s="56"/>
      <c r="L491" s="56"/>
      <c r="M491" s="56"/>
      <c r="N491" s="56"/>
      <c r="O491" s="56"/>
      <c r="P491" s="56"/>
      <c r="Q491" s="56"/>
      <c r="R491" s="69"/>
      <c r="S491" s="69"/>
      <c r="T491" s="69"/>
      <c r="U491" s="71">
        <f t="shared" si="23"/>
        <v>-2.10636034716237</v>
      </c>
      <c r="V491" s="69" t="s">
        <v>1585</v>
      </c>
      <c r="W491" s="71">
        <f t="shared" si="25"/>
        <v>-5</v>
      </c>
      <c r="X491" s="69">
        <f t="shared" si="24"/>
        <v>52479</v>
      </c>
      <c r="Y491" s="69" t="s">
        <v>2264</v>
      </c>
      <c r="Z491" s="69" t="s">
        <v>1298</v>
      </c>
      <c r="AA491" s="69" t="s">
        <v>2264</v>
      </c>
      <c r="AB491" s="69"/>
      <c r="AC491" s="69"/>
      <c r="AD491" s="69"/>
      <c r="AE491" s="69"/>
      <c r="AF491" s="69"/>
      <c r="AG491" s="69"/>
      <c r="AH491" s="69" t="s">
        <v>1585</v>
      </c>
      <c r="AI491" s="69" t="s">
        <v>2264</v>
      </c>
      <c r="AJ491" s="69"/>
      <c r="AK491" s="81">
        <f>'charts data'!V500</f>
        <v>0.0999731653891022</v>
      </c>
      <c r="AL491" s="81">
        <f>'charts data'!W500</f>
        <v>-1.6689581420737</v>
      </c>
      <c r="AM491" s="81">
        <f>'charts data'!X500</f>
        <v>-1.30652592042761</v>
      </c>
      <c r="AN491" s="81">
        <f>'charts data'!Y500</f>
        <v>-1.19303040819796</v>
      </c>
      <c r="AO491" s="81">
        <f>'charts data'!Z500</f>
        <v>-2.10636034716237</v>
      </c>
      <c r="AP491" s="71">
        <f>'charts data'!AA500</f>
        <v>-9.05509769230352</v>
      </c>
    </row>
    <row r="492" spans="1:42">
      <c r="A492" s="56"/>
      <c r="B492" s="56"/>
      <c r="C492" s="56"/>
      <c r="D492" s="56"/>
      <c r="E492" s="56"/>
      <c r="F492" s="56"/>
      <c r="G492" s="56"/>
      <c r="H492" s="56"/>
      <c r="I492" s="56"/>
      <c r="J492" s="56"/>
      <c r="K492" s="56"/>
      <c r="L492" s="56"/>
      <c r="M492" s="56"/>
      <c r="N492" s="56"/>
      <c r="O492" s="56"/>
      <c r="P492" s="56"/>
      <c r="Q492" s="56"/>
      <c r="R492" s="69"/>
      <c r="S492" s="69"/>
      <c r="T492" s="69"/>
      <c r="U492" s="71">
        <f t="shared" si="23"/>
        <v>6.20252207182291</v>
      </c>
      <c r="V492" s="69" t="s">
        <v>993</v>
      </c>
      <c r="W492" s="71">
        <f t="shared" si="25"/>
        <v>5</v>
      </c>
      <c r="X492" s="69">
        <f t="shared" si="24"/>
        <v>123456</v>
      </c>
      <c r="Y492" s="69" t="s">
        <v>2265</v>
      </c>
      <c r="Z492" s="69" t="s">
        <v>1298</v>
      </c>
      <c r="AA492" s="69" t="s">
        <v>2265</v>
      </c>
      <c r="AB492" s="69"/>
      <c r="AC492" s="69"/>
      <c r="AD492" s="69"/>
      <c r="AE492" s="69"/>
      <c r="AF492" s="69"/>
      <c r="AG492" s="69"/>
      <c r="AH492" s="69" t="s">
        <v>993</v>
      </c>
      <c r="AI492" s="69" t="s">
        <v>2265</v>
      </c>
      <c r="AJ492" s="69"/>
      <c r="AK492" s="81">
        <f>'charts data'!V501</f>
        <v>5.6242012431638</v>
      </c>
      <c r="AL492" s="81">
        <f>'charts data'!W501</f>
        <v>5.90462828383013</v>
      </c>
      <c r="AM492" s="81">
        <f>'charts data'!X501</f>
        <v>6.18810187899757</v>
      </c>
      <c r="AN492" s="81">
        <f>'charts data'!Y501</f>
        <v>6.50158994411195</v>
      </c>
      <c r="AO492" s="81">
        <f>'charts data'!Z501</f>
        <v>6.20252207182291</v>
      </c>
      <c r="AP492" s="71">
        <f>'charts data'!AA501</f>
        <v>2.37350861563363</v>
      </c>
    </row>
    <row r="493" spans="1:42">
      <c r="A493" s="56"/>
      <c r="B493" s="56"/>
      <c r="C493" s="56"/>
      <c r="D493" s="56"/>
      <c r="E493" s="56"/>
      <c r="F493" s="56"/>
      <c r="G493" s="56"/>
      <c r="H493" s="56"/>
      <c r="I493" s="56"/>
      <c r="J493" s="56"/>
      <c r="K493" s="56"/>
      <c r="L493" s="56"/>
      <c r="M493" s="56"/>
      <c r="N493" s="56"/>
      <c r="O493" s="56"/>
      <c r="P493" s="56"/>
      <c r="Q493" s="56"/>
      <c r="R493" s="69"/>
      <c r="S493" s="69"/>
      <c r="T493" s="69"/>
      <c r="U493" s="71">
        <f t="shared" si="23"/>
        <v>-3.03296408967825</v>
      </c>
      <c r="V493" s="69" t="s">
        <v>995</v>
      </c>
      <c r="W493" s="71">
        <f t="shared" si="25"/>
        <v>-5</v>
      </c>
      <c r="X493" s="69">
        <f t="shared" si="24"/>
        <v>52479</v>
      </c>
      <c r="Y493" s="69" t="s">
        <v>2266</v>
      </c>
      <c r="Z493" s="69" t="s">
        <v>1298</v>
      </c>
      <c r="AA493" s="69" t="s">
        <v>2266</v>
      </c>
      <c r="AB493" s="69"/>
      <c r="AC493" s="69"/>
      <c r="AD493" s="69"/>
      <c r="AE493" s="69"/>
      <c r="AF493" s="69"/>
      <c r="AG493" s="69"/>
      <c r="AH493" s="69" t="s">
        <v>995</v>
      </c>
      <c r="AI493" s="69" t="s">
        <v>2266</v>
      </c>
      <c r="AJ493" s="69"/>
      <c r="AK493" s="81">
        <f>'charts data'!V502</f>
        <v>-3.66268600393025</v>
      </c>
      <c r="AL493" s="81">
        <f>'charts data'!W502</f>
        <v>-3.11441303459223</v>
      </c>
      <c r="AM493" s="81">
        <f>'charts data'!X502</f>
        <v>-3.89512742319533</v>
      </c>
      <c r="AN493" s="81">
        <f>'charts data'!Y502</f>
        <v>-3.69096746044362</v>
      </c>
      <c r="AO493" s="81">
        <f>'charts data'!Z502</f>
        <v>-3.03296408967825</v>
      </c>
      <c r="AP493" s="71">
        <f>'charts data'!AA502</f>
        <v>2.58446577550374</v>
      </c>
    </row>
    <row r="494" spans="1:42">
      <c r="A494" s="56"/>
      <c r="B494" s="56"/>
      <c r="C494" s="56"/>
      <c r="D494" s="56"/>
      <c r="E494" s="56"/>
      <c r="F494" s="56"/>
      <c r="G494" s="56"/>
      <c r="H494" s="56"/>
      <c r="I494" s="56"/>
      <c r="J494" s="56"/>
      <c r="K494" s="56"/>
      <c r="L494" s="56"/>
      <c r="M494" s="56"/>
      <c r="N494" s="56"/>
      <c r="O494" s="56"/>
      <c r="P494" s="56"/>
      <c r="Q494" s="56"/>
      <c r="R494" s="69"/>
      <c r="S494" s="69"/>
      <c r="T494" s="69"/>
      <c r="U494" s="71">
        <f t="shared" si="23"/>
        <v>7.43450404813117</v>
      </c>
      <c r="V494" s="69" t="s">
        <v>997</v>
      </c>
      <c r="W494" s="71">
        <f t="shared" si="25"/>
        <v>5</v>
      </c>
      <c r="X494" s="69">
        <f t="shared" si="24"/>
        <v>123456</v>
      </c>
      <c r="Y494" s="69" t="s">
        <v>2267</v>
      </c>
      <c r="Z494" s="69" t="s">
        <v>1298</v>
      </c>
      <c r="AA494" s="69" t="s">
        <v>2267</v>
      </c>
      <c r="AB494" s="69"/>
      <c r="AC494" s="69"/>
      <c r="AD494" s="69"/>
      <c r="AE494" s="69"/>
      <c r="AF494" s="69"/>
      <c r="AG494" s="69"/>
      <c r="AH494" s="69" t="s">
        <v>997</v>
      </c>
      <c r="AI494" s="69" t="s">
        <v>2267</v>
      </c>
      <c r="AJ494" s="69"/>
      <c r="AK494" s="81">
        <f>'charts data'!V503</f>
        <v>6.99246997726166</v>
      </c>
      <c r="AL494" s="81">
        <f>'charts data'!W503</f>
        <v>7.43691267910082</v>
      </c>
      <c r="AM494" s="81">
        <f>'charts data'!X503</f>
        <v>7.26697778246075</v>
      </c>
      <c r="AN494" s="81">
        <f>'charts data'!Y503</f>
        <v>7.15312322046442</v>
      </c>
      <c r="AO494" s="81">
        <f>'charts data'!Z503</f>
        <v>7.43450404813117</v>
      </c>
      <c r="AP494" s="71">
        <f>'charts data'!AA503</f>
        <v>1.81416892427168</v>
      </c>
    </row>
    <row r="495" spans="1:42">
      <c r="A495" s="56"/>
      <c r="B495" s="56"/>
      <c r="C495" s="56"/>
      <c r="D495" s="56"/>
      <c r="E495" s="56"/>
      <c r="F495" s="56"/>
      <c r="G495" s="56"/>
      <c r="H495" s="56"/>
      <c r="I495" s="56"/>
      <c r="J495" s="56"/>
      <c r="K495" s="56"/>
      <c r="L495" s="56"/>
      <c r="M495" s="56"/>
      <c r="N495" s="56"/>
      <c r="O495" s="56"/>
      <c r="P495" s="56"/>
      <c r="Q495" s="56"/>
      <c r="R495" s="69"/>
      <c r="S495" s="69"/>
      <c r="T495" s="69"/>
      <c r="U495" s="71">
        <f t="shared" si="23"/>
        <v>11.1936600495706</v>
      </c>
      <c r="V495" s="69" t="s">
        <v>999</v>
      </c>
      <c r="W495" s="71">
        <f t="shared" si="25"/>
        <v>10</v>
      </c>
      <c r="X495" s="69">
        <f t="shared" si="24"/>
        <v>1279309</v>
      </c>
      <c r="Y495" s="69" t="s">
        <v>2231</v>
      </c>
      <c r="Z495" s="69" t="s">
        <v>2268</v>
      </c>
      <c r="AA495" s="69" t="s">
        <v>2230</v>
      </c>
      <c r="AB495" s="69"/>
      <c r="AC495" s="69"/>
      <c r="AD495" s="69"/>
      <c r="AE495" s="69"/>
      <c r="AF495" s="69"/>
      <c r="AG495" s="69"/>
      <c r="AH495" s="69" t="s">
        <v>999</v>
      </c>
      <c r="AI495" s="69" t="s">
        <v>2230</v>
      </c>
      <c r="AJ495" s="69"/>
      <c r="AK495" s="81">
        <f>'charts data'!V504</f>
        <v>11.1536820289778</v>
      </c>
      <c r="AL495" s="81">
        <f>'charts data'!W504</f>
        <v>11.7822701426896</v>
      </c>
      <c r="AM495" s="81">
        <f>'charts data'!X504</f>
        <v>10.986172503144</v>
      </c>
      <c r="AN495" s="81">
        <f>'charts data'!Y504</f>
        <v>11.948594561928</v>
      </c>
      <c r="AO495" s="81">
        <f>'charts data'!Z504</f>
        <v>11.1936600495706</v>
      </c>
      <c r="AP495" s="71">
        <f>'charts data'!AA504</f>
        <v>0.164075322227475</v>
      </c>
    </row>
    <row r="496" spans="1:42">
      <c r="A496" s="56"/>
      <c r="B496" s="56"/>
      <c r="C496" s="56"/>
      <c r="D496" s="56"/>
      <c r="E496" s="56"/>
      <c r="F496" s="56"/>
      <c r="G496" s="56"/>
      <c r="H496" s="56"/>
      <c r="I496" s="56"/>
      <c r="J496" s="56"/>
      <c r="K496" s="56"/>
      <c r="L496" s="56"/>
      <c r="M496" s="56"/>
      <c r="N496" s="56"/>
      <c r="O496" s="56"/>
      <c r="P496" s="56"/>
      <c r="Q496" s="56"/>
      <c r="R496" s="69"/>
      <c r="S496" s="69"/>
      <c r="T496" s="69"/>
      <c r="U496" s="71">
        <f t="shared" si="23"/>
        <v>11.4317116821834</v>
      </c>
      <c r="V496" s="69" t="s">
        <v>1586</v>
      </c>
      <c r="W496" s="71">
        <f t="shared" si="25"/>
        <v>10</v>
      </c>
      <c r="X496" s="69">
        <f t="shared" si="24"/>
        <v>1279309</v>
      </c>
      <c r="Y496" s="69" t="s">
        <v>2269</v>
      </c>
      <c r="Z496" s="69" t="s">
        <v>2268</v>
      </c>
      <c r="AA496" s="69" t="s">
        <v>2269</v>
      </c>
      <c r="AB496" s="69"/>
      <c r="AC496" s="69"/>
      <c r="AD496" s="69"/>
      <c r="AE496" s="69"/>
      <c r="AF496" s="69"/>
      <c r="AG496" s="69"/>
      <c r="AH496" s="69" t="s">
        <v>1586</v>
      </c>
      <c r="AI496" s="69" t="s">
        <v>2269</v>
      </c>
      <c r="AJ496" s="69"/>
      <c r="AK496" s="81">
        <f>'charts data'!V505</f>
        <v>10.8193127363338</v>
      </c>
      <c r="AL496" s="81">
        <f>'charts data'!W505</f>
        <v>11.0903102121229</v>
      </c>
      <c r="AM496" s="81">
        <f>'charts data'!X505</f>
        <v>11.0905182152894</v>
      </c>
      <c r="AN496" s="81">
        <f>'charts data'!Y505</f>
        <v>11.1390049640809</v>
      </c>
      <c r="AO496" s="81">
        <f>'charts data'!Z505</f>
        <v>11.4317116821834</v>
      </c>
      <c r="AP496" s="71">
        <f>'charts data'!AA505</f>
        <v>2.51336991882032</v>
      </c>
    </row>
    <row r="497" spans="1:42">
      <c r="A497" s="56"/>
      <c r="B497" s="56"/>
      <c r="C497" s="56"/>
      <c r="D497" s="56"/>
      <c r="E497" s="56"/>
      <c r="F497" s="56"/>
      <c r="G497" s="56"/>
      <c r="H497" s="56"/>
      <c r="I497" s="56"/>
      <c r="J497" s="56"/>
      <c r="K497" s="56"/>
      <c r="L497" s="56"/>
      <c r="M497" s="56"/>
      <c r="N497" s="56"/>
      <c r="O497" s="56"/>
      <c r="P497" s="56"/>
      <c r="Q497" s="56"/>
      <c r="R497" s="69"/>
      <c r="S497" s="69"/>
      <c r="T497" s="69"/>
      <c r="U497" s="71">
        <f t="shared" si="23"/>
        <v>8.58452522920993</v>
      </c>
      <c r="V497" s="69" t="s">
        <v>1587</v>
      </c>
      <c r="W497" s="71">
        <f t="shared" si="25"/>
        <v>5</v>
      </c>
      <c r="X497" s="69">
        <f t="shared" si="24"/>
        <v>123456</v>
      </c>
      <c r="Y497" s="69" t="s">
        <v>2270</v>
      </c>
      <c r="Z497" s="69" t="s">
        <v>2268</v>
      </c>
      <c r="AA497" s="69" t="s">
        <v>2270</v>
      </c>
      <c r="AB497" s="69"/>
      <c r="AC497" s="69"/>
      <c r="AD497" s="69"/>
      <c r="AE497" s="69"/>
      <c r="AF497" s="69"/>
      <c r="AG497" s="69"/>
      <c r="AH497" s="69" t="s">
        <v>1587</v>
      </c>
      <c r="AI497" s="69" t="s">
        <v>2270</v>
      </c>
      <c r="AJ497" s="69"/>
      <c r="AK497" s="81">
        <f>'charts data'!V506</f>
        <v>9.07329365017462</v>
      </c>
      <c r="AL497" s="81">
        <f>'charts data'!W506</f>
        <v>8.91878181936867</v>
      </c>
      <c r="AM497" s="81">
        <f>'charts data'!X506</f>
        <v>9.05589478635635</v>
      </c>
      <c r="AN497" s="81">
        <f>'charts data'!Y506</f>
        <v>8.23277816286842</v>
      </c>
      <c r="AO497" s="81">
        <f>'charts data'!Z506</f>
        <v>8.58452522920993</v>
      </c>
      <c r="AP497" s="71">
        <f>'charts data'!AA506</f>
        <v>-2.00597315662854</v>
      </c>
    </row>
    <row r="498" spans="1:42">
      <c r="A498" s="56"/>
      <c r="B498" s="56"/>
      <c r="C498" s="56"/>
      <c r="D498" s="56"/>
      <c r="E498" s="56"/>
      <c r="F498" s="56"/>
      <c r="G498" s="56"/>
      <c r="H498" s="56"/>
      <c r="I498" s="56"/>
      <c r="J498" s="56"/>
      <c r="K498" s="56"/>
      <c r="L498" s="56"/>
      <c r="M498" s="56"/>
      <c r="N498" s="56"/>
      <c r="O498" s="56"/>
      <c r="P498" s="56"/>
      <c r="Q498" s="56"/>
      <c r="R498" s="69"/>
      <c r="S498" s="69"/>
      <c r="T498" s="69"/>
      <c r="U498" s="71">
        <f t="shared" si="23"/>
        <v>5.88944649529541</v>
      </c>
      <c r="V498" s="69" t="s">
        <v>2271</v>
      </c>
      <c r="W498" s="71">
        <f t="shared" si="25"/>
        <v>5</v>
      </c>
      <c r="X498" s="69">
        <f t="shared" si="24"/>
        <v>123456</v>
      </c>
      <c r="Y498" s="69" t="s">
        <v>2272</v>
      </c>
      <c r="Z498" s="69" t="s">
        <v>2268</v>
      </c>
      <c r="AA498" s="69" t="s">
        <v>2272</v>
      </c>
      <c r="AB498" s="69"/>
      <c r="AC498" s="69"/>
      <c r="AD498" s="69"/>
      <c r="AE498" s="69"/>
      <c r="AF498" s="69"/>
      <c r="AG498" s="69"/>
      <c r="AH498" s="69" t="s">
        <v>1588</v>
      </c>
      <c r="AI498" s="69" t="s">
        <v>2272</v>
      </c>
      <c r="AJ498" s="69"/>
      <c r="AK498" s="81">
        <f>'charts data'!V507</f>
        <v>5.23932584850006</v>
      </c>
      <c r="AL498" s="81">
        <f>'charts data'!W507</f>
        <v>5.95537125945656</v>
      </c>
      <c r="AM498" s="81">
        <f>'charts data'!X507</f>
        <v>6.06788158671322</v>
      </c>
      <c r="AN498" s="81">
        <f>'charts data'!Y507</f>
        <v>5.85968069766728</v>
      </c>
      <c r="AO498" s="81">
        <f>'charts data'!Z507</f>
        <v>5.88944649529541</v>
      </c>
      <c r="AP498" s="71">
        <f>'charts data'!AA507</f>
        <v>2.66818499335019</v>
      </c>
    </row>
    <row r="499" spans="1:42">
      <c r="A499" s="56"/>
      <c r="B499" s="56"/>
      <c r="C499" s="56"/>
      <c r="D499" s="56"/>
      <c r="E499" s="56"/>
      <c r="F499" s="56"/>
      <c r="G499" s="56"/>
      <c r="H499" s="56"/>
      <c r="I499" s="56"/>
      <c r="J499" s="56"/>
      <c r="K499" s="56"/>
      <c r="L499" s="56"/>
      <c r="M499" s="56"/>
      <c r="N499" s="56"/>
      <c r="O499" s="56"/>
      <c r="P499" s="56"/>
      <c r="Q499" s="56"/>
      <c r="R499" s="69"/>
      <c r="S499" s="69"/>
      <c r="T499" s="69"/>
      <c r="U499" s="71">
        <f t="shared" si="23"/>
        <v>9.69284986622507</v>
      </c>
      <c r="V499" s="69" t="s">
        <v>1007</v>
      </c>
      <c r="W499" s="71">
        <f t="shared" si="25"/>
        <v>5</v>
      </c>
      <c r="X499" s="69">
        <f t="shared" si="24"/>
        <v>123456</v>
      </c>
      <c r="Y499" s="69" t="s">
        <v>2273</v>
      </c>
      <c r="Z499" s="69" t="s">
        <v>2268</v>
      </c>
      <c r="AA499" s="69" t="s">
        <v>2273</v>
      </c>
      <c r="AB499" s="69"/>
      <c r="AC499" s="69"/>
      <c r="AD499" s="69"/>
      <c r="AE499" s="69"/>
      <c r="AF499" s="69"/>
      <c r="AG499" s="69"/>
      <c r="AH499" s="69" t="s">
        <v>1007</v>
      </c>
      <c r="AI499" s="69" t="s">
        <v>2273</v>
      </c>
      <c r="AJ499" s="69"/>
      <c r="AK499" s="81">
        <f>'charts data'!V508</f>
        <v>10.1867222327194</v>
      </c>
      <c r="AL499" s="81">
        <f>'charts data'!W508</f>
        <v>9.9870510591719</v>
      </c>
      <c r="AM499" s="81">
        <f>'charts data'!X508</f>
        <v>10.5732852389316</v>
      </c>
      <c r="AN499" s="81">
        <f>'charts data'!Y508</f>
        <v>10.2252220824869</v>
      </c>
      <c r="AO499" s="81">
        <f>'charts data'!Z508</f>
        <v>9.69284986622507</v>
      </c>
      <c r="AP499" s="71">
        <f>'charts data'!AA508</f>
        <v>-2.02692045454334</v>
      </c>
    </row>
    <row r="500" spans="1:42">
      <c r="A500" s="56"/>
      <c r="B500" s="56"/>
      <c r="C500" s="56"/>
      <c r="D500" s="56"/>
      <c r="E500" s="56"/>
      <c r="F500" s="56"/>
      <c r="G500" s="56"/>
      <c r="H500" s="56"/>
      <c r="I500" s="56"/>
      <c r="J500" s="56"/>
      <c r="K500" s="56"/>
      <c r="L500" s="56"/>
      <c r="M500" s="56"/>
      <c r="N500" s="56"/>
      <c r="O500" s="56"/>
      <c r="P500" s="56"/>
      <c r="Q500" s="56"/>
      <c r="R500" s="69"/>
      <c r="S500" s="69"/>
      <c r="T500" s="69"/>
      <c r="U500" s="71">
        <f t="shared" si="23"/>
        <v>10.4904785319308</v>
      </c>
      <c r="V500" s="69" t="s">
        <v>1590</v>
      </c>
      <c r="W500" s="71">
        <f t="shared" si="25"/>
        <v>10</v>
      </c>
      <c r="X500" s="69">
        <f t="shared" si="24"/>
        <v>1279309</v>
      </c>
      <c r="Y500" s="69" t="s">
        <v>2274</v>
      </c>
      <c r="Z500" s="69" t="s">
        <v>2268</v>
      </c>
      <c r="AA500" s="69" t="s">
        <v>2275</v>
      </c>
      <c r="AB500" s="69"/>
      <c r="AC500" s="69"/>
      <c r="AD500" s="69"/>
      <c r="AE500" s="69"/>
      <c r="AF500" s="69"/>
      <c r="AG500" s="69"/>
      <c r="AH500" s="69" t="s">
        <v>1590</v>
      </c>
      <c r="AI500" s="69" t="s">
        <v>2275</v>
      </c>
      <c r="AJ500" s="69"/>
      <c r="AK500" s="81">
        <f>'charts data'!V509</f>
        <v>10.4805352117675</v>
      </c>
      <c r="AL500" s="81">
        <f>'charts data'!W509</f>
        <v>10.9637321143428</v>
      </c>
      <c r="AM500" s="81">
        <f>'charts data'!X509</f>
        <v>10.6525390913378</v>
      </c>
      <c r="AN500" s="81">
        <f>'charts data'!Y509</f>
        <v>9.80329795741591</v>
      </c>
      <c r="AO500" s="81">
        <f>'charts data'!Z509</f>
        <v>10.4904785319308</v>
      </c>
      <c r="AP500" s="71">
        <f>'charts data'!AA509</f>
        <v>0.040808760303968</v>
      </c>
    </row>
    <row r="501" spans="1:42">
      <c r="A501" s="56"/>
      <c r="B501" s="56"/>
      <c r="C501" s="56"/>
      <c r="D501" s="56"/>
      <c r="E501" s="56"/>
      <c r="F501" s="56"/>
      <c r="G501" s="56"/>
      <c r="H501" s="56"/>
      <c r="I501" s="56"/>
      <c r="J501" s="56"/>
      <c r="K501" s="56"/>
      <c r="L501" s="56"/>
      <c r="M501" s="56"/>
      <c r="N501" s="56"/>
      <c r="O501" s="56"/>
      <c r="P501" s="56"/>
      <c r="Q501" s="56"/>
      <c r="R501" s="69"/>
      <c r="S501" s="69"/>
      <c r="T501" s="69"/>
      <c r="U501" s="71">
        <f t="shared" si="23"/>
        <v>11.46542340015</v>
      </c>
      <c r="V501" s="69" t="s">
        <v>1591</v>
      </c>
      <c r="W501" s="71">
        <f t="shared" si="25"/>
        <v>10</v>
      </c>
      <c r="X501" s="69">
        <f t="shared" si="24"/>
        <v>1279309</v>
      </c>
      <c r="Y501" s="69" t="s">
        <v>2276</v>
      </c>
      <c r="Z501" s="69" t="s">
        <v>2268</v>
      </c>
      <c r="AA501" s="69" t="s">
        <v>2276</v>
      </c>
      <c r="AB501" s="69"/>
      <c r="AC501" s="69"/>
      <c r="AD501" s="69"/>
      <c r="AE501" s="69"/>
      <c r="AF501" s="69"/>
      <c r="AG501" s="69"/>
      <c r="AH501" s="69" t="s">
        <v>1591</v>
      </c>
      <c r="AI501" s="69" t="s">
        <v>2276</v>
      </c>
      <c r="AJ501" s="69"/>
      <c r="AK501" s="81">
        <f>'charts data'!V510</f>
        <v>10.2935009555023</v>
      </c>
      <c r="AL501" s="81">
        <f>'charts data'!W510</f>
        <v>11.1624114479678</v>
      </c>
      <c r="AM501" s="81">
        <f>'charts data'!X510</f>
        <v>10.5793657611187</v>
      </c>
      <c r="AN501" s="81">
        <f>'charts data'!Y510</f>
        <v>11.7694958856557</v>
      </c>
      <c r="AO501" s="81">
        <f>'charts data'!Z510</f>
        <v>11.46542340015</v>
      </c>
      <c r="AP501" s="71">
        <f>'charts data'!AA510</f>
        <v>4.80973169455966</v>
      </c>
    </row>
    <row r="502" spans="1:42">
      <c r="A502" s="56"/>
      <c r="B502" s="56"/>
      <c r="C502" s="56"/>
      <c r="D502" s="56"/>
      <c r="E502" s="56"/>
      <c r="F502" s="56"/>
      <c r="G502" s="56"/>
      <c r="H502" s="56"/>
      <c r="I502" s="56"/>
      <c r="J502" s="56"/>
      <c r="K502" s="56"/>
      <c r="L502" s="56"/>
      <c r="M502" s="56"/>
      <c r="N502" s="56"/>
      <c r="O502" s="56"/>
      <c r="P502" s="56"/>
      <c r="Q502" s="56"/>
      <c r="R502" s="69"/>
      <c r="S502" s="69"/>
      <c r="T502" s="69"/>
      <c r="U502" s="71">
        <f t="shared" si="23"/>
        <v>3.04672180609344</v>
      </c>
      <c r="V502" s="69" t="s">
        <v>288</v>
      </c>
      <c r="W502" s="71">
        <f t="shared" si="25"/>
        <v>0</v>
      </c>
      <c r="X502" s="69">
        <f t="shared" si="24"/>
        <v>8912895</v>
      </c>
      <c r="Y502" s="69" t="s">
        <v>2275</v>
      </c>
      <c r="Z502" s="69" t="s">
        <v>2268</v>
      </c>
      <c r="AA502" s="69" t="s">
        <v>2274</v>
      </c>
      <c r="AB502" s="69"/>
      <c r="AC502" s="69"/>
      <c r="AD502" s="69"/>
      <c r="AE502" s="69"/>
      <c r="AF502" s="69"/>
      <c r="AG502" s="69"/>
      <c r="AH502" s="69" t="s">
        <v>288</v>
      </c>
      <c r="AI502" s="69" t="s">
        <v>2274</v>
      </c>
      <c r="AJ502" s="69"/>
      <c r="AK502" s="81">
        <f>'charts data'!V511</f>
        <v>4.76599493176296</v>
      </c>
      <c r="AL502" s="81">
        <f>'charts data'!W511</f>
        <v>4.71170776911576</v>
      </c>
      <c r="AM502" s="81">
        <f>'charts data'!X511</f>
        <v>4.32877226583315</v>
      </c>
      <c r="AN502" s="81">
        <f>'charts data'!Y511</f>
        <v>4.20522544894389</v>
      </c>
      <c r="AO502" s="81">
        <f>'charts data'!Z511</f>
        <v>3.04672180609344</v>
      </c>
      <c r="AP502" s="71">
        <f>'charts data'!AA511</f>
        <v>-7.05613454363298</v>
      </c>
    </row>
    <row r="503" spans="1:42">
      <c r="A503" s="56"/>
      <c r="B503" s="56"/>
      <c r="C503" s="56"/>
      <c r="D503" s="56"/>
      <c r="E503" s="56"/>
      <c r="F503" s="56"/>
      <c r="G503" s="56"/>
      <c r="H503" s="56"/>
      <c r="I503" s="56"/>
      <c r="J503" s="56"/>
      <c r="K503" s="56"/>
      <c r="L503" s="56"/>
      <c r="M503" s="56"/>
      <c r="N503" s="56"/>
      <c r="O503" s="56"/>
      <c r="P503" s="56"/>
      <c r="Q503" s="56"/>
      <c r="R503" s="69"/>
      <c r="S503" s="69"/>
      <c r="T503" s="69"/>
      <c r="U503" s="71">
        <f t="shared" si="23"/>
        <v>9.90686000527151</v>
      </c>
      <c r="V503" s="69" t="s">
        <v>1014</v>
      </c>
      <c r="W503" s="71">
        <f t="shared" si="25"/>
        <v>5</v>
      </c>
      <c r="X503" s="69">
        <f t="shared" si="24"/>
        <v>123456</v>
      </c>
      <c r="Y503" s="69" t="s">
        <v>2277</v>
      </c>
      <c r="Z503" s="69" t="s">
        <v>2268</v>
      </c>
      <c r="AA503" s="69" t="s">
        <v>2277</v>
      </c>
      <c r="AB503" s="69"/>
      <c r="AC503" s="69"/>
      <c r="AD503" s="69"/>
      <c r="AE503" s="69"/>
      <c r="AF503" s="69"/>
      <c r="AG503" s="69"/>
      <c r="AH503" s="69" t="s">
        <v>1014</v>
      </c>
      <c r="AI503" s="69" t="s">
        <v>2277</v>
      </c>
      <c r="AJ503" s="69"/>
      <c r="AK503" s="81">
        <f>'charts data'!V512</f>
        <v>9.28487913172509</v>
      </c>
      <c r="AL503" s="81">
        <f>'charts data'!W512</f>
        <v>8.9186359535459</v>
      </c>
      <c r="AM503" s="81">
        <f>'charts data'!X512</f>
        <v>9.76126205152033</v>
      </c>
      <c r="AN503" s="81">
        <f>'charts data'!Y512</f>
        <v>10.721886828941</v>
      </c>
      <c r="AO503" s="81">
        <f>'charts data'!Z512</f>
        <v>9.90686000527151</v>
      </c>
      <c r="AP503" s="71">
        <f>'charts data'!AA512</f>
        <v>2.55269547449062</v>
      </c>
    </row>
    <row r="504" spans="1:42">
      <c r="A504" s="56"/>
      <c r="B504" s="56"/>
      <c r="C504" s="56"/>
      <c r="D504" s="56"/>
      <c r="E504" s="56"/>
      <c r="F504" s="56"/>
      <c r="G504" s="56"/>
      <c r="H504" s="56"/>
      <c r="I504" s="56"/>
      <c r="J504" s="56"/>
      <c r="K504" s="56"/>
      <c r="L504" s="56"/>
      <c r="M504" s="56"/>
      <c r="N504" s="56"/>
      <c r="O504" s="56"/>
      <c r="P504" s="56"/>
      <c r="Q504" s="56"/>
      <c r="R504" s="69"/>
      <c r="S504" s="69"/>
      <c r="T504" s="69"/>
      <c r="U504" s="71">
        <f t="shared" si="23"/>
        <v>8.65826461952413</v>
      </c>
      <c r="V504" s="69" t="s">
        <v>1592</v>
      </c>
      <c r="W504" s="71">
        <f t="shared" si="25"/>
        <v>5</v>
      </c>
      <c r="X504" s="69">
        <f t="shared" si="24"/>
        <v>123456</v>
      </c>
      <c r="Y504" s="69" t="s">
        <v>2278</v>
      </c>
      <c r="Z504" s="69" t="s">
        <v>2268</v>
      </c>
      <c r="AA504" s="69" t="s">
        <v>2278</v>
      </c>
      <c r="AB504" s="69"/>
      <c r="AC504" s="69"/>
      <c r="AD504" s="69"/>
      <c r="AE504" s="69"/>
      <c r="AF504" s="69"/>
      <c r="AG504" s="69"/>
      <c r="AH504" s="69" t="s">
        <v>1592</v>
      </c>
      <c r="AI504" s="69" t="s">
        <v>2278</v>
      </c>
      <c r="AJ504" s="69"/>
      <c r="AK504" s="81">
        <f>'charts data'!V513</f>
        <v>7.71481902139752</v>
      </c>
      <c r="AL504" s="81">
        <f>'charts data'!W513</f>
        <v>7.20760879440719</v>
      </c>
      <c r="AM504" s="81">
        <f>'charts data'!X513</f>
        <v>8.59929052988905</v>
      </c>
      <c r="AN504" s="81">
        <f>'charts data'!Y513</f>
        <v>8.56109869815291</v>
      </c>
      <c r="AO504" s="81">
        <f>'charts data'!Z513</f>
        <v>8.65826461952413</v>
      </c>
      <c r="AP504" s="71">
        <f>'charts data'!AA513</f>
        <v>3.87203113663935</v>
      </c>
    </row>
    <row r="505" spans="1:42">
      <c r="A505" s="56"/>
      <c r="B505" s="56"/>
      <c r="C505" s="56"/>
      <c r="D505" s="56"/>
      <c r="E505" s="56"/>
      <c r="F505" s="56"/>
      <c r="G505" s="56"/>
      <c r="H505" s="56"/>
      <c r="I505" s="56"/>
      <c r="J505" s="56"/>
      <c r="K505" s="56"/>
      <c r="L505" s="56"/>
      <c r="M505" s="56"/>
      <c r="N505" s="56"/>
      <c r="O505" s="56"/>
      <c r="P505" s="56"/>
      <c r="Q505" s="56"/>
      <c r="R505" s="69"/>
      <c r="S505" s="69"/>
      <c r="T505" s="69"/>
      <c r="U505" s="71">
        <f t="shared" si="23"/>
        <v>7.59272858440573</v>
      </c>
      <c r="V505" s="69" t="s">
        <v>1593</v>
      </c>
      <c r="W505" s="71">
        <f t="shared" si="25"/>
        <v>5</v>
      </c>
      <c r="X505" s="69">
        <f t="shared" si="24"/>
        <v>123456</v>
      </c>
      <c r="Y505" s="69" t="s">
        <v>2279</v>
      </c>
      <c r="Z505" s="69" t="s">
        <v>2268</v>
      </c>
      <c r="AA505" s="69" t="s">
        <v>2279</v>
      </c>
      <c r="AB505" s="69"/>
      <c r="AC505" s="69"/>
      <c r="AD505" s="69"/>
      <c r="AE505" s="69"/>
      <c r="AF505" s="69"/>
      <c r="AG505" s="69"/>
      <c r="AH505" s="69" t="s">
        <v>1593</v>
      </c>
      <c r="AI505" s="69" t="s">
        <v>2279</v>
      </c>
      <c r="AJ505" s="69"/>
      <c r="AK505" s="81">
        <f>'charts data'!V514</f>
        <v>6.7891187572108</v>
      </c>
      <c r="AL505" s="81">
        <f>'charts data'!W514</f>
        <v>7.30610170998641</v>
      </c>
      <c r="AM505" s="81">
        <f>'charts data'!X514</f>
        <v>7.26226237646166</v>
      </c>
      <c r="AN505" s="81">
        <f>'charts data'!Y514</f>
        <v>8.02719336612222</v>
      </c>
      <c r="AO505" s="81">
        <f>'charts data'!Z514</f>
        <v>7.59272858440573</v>
      </c>
      <c r="AP505" s="71">
        <f>'charts data'!AA514</f>
        <v>3.29812580480192</v>
      </c>
    </row>
    <row r="506" spans="1:42">
      <c r="A506" s="56"/>
      <c r="B506" s="56"/>
      <c r="C506" s="56"/>
      <c r="D506" s="56"/>
      <c r="E506" s="56"/>
      <c r="F506" s="56"/>
      <c r="G506" s="56"/>
      <c r="H506" s="56"/>
      <c r="I506" s="56"/>
      <c r="J506" s="56"/>
      <c r="K506" s="56"/>
      <c r="L506" s="56"/>
      <c r="M506" s="56"/>
      <c r="N506" s="56"/>
      <c r="O506" s="56"/>
      <c r="P506" s="56"/>
      <c r="Q506" s="56"/>
      <c r="R506" s="69"/>
      <c r="S506" s="69"/>
      <c r="T506" s="69"/>
      <c r="U506" s="71">
        <f t="shared" si="23"/>
        <v>12.8124499411466</v>
      </c>
      <c r="V506" s="69" t="s">
        <v>1594</v>
      </c>
      <c r="W506" s="71">
        <f t="shared" si="25"/>
        <v>10</v>
      </c>
      <c r="X506" s="69">
        <f t="shared" si="24"/>
        <v>1279309</v>
      </c>
      <c r="Y506" s="69" t="s">
        <v>2280</v>
      </c>
      <c r="Z506" s="69" t="s">
        <v>2268</v>
      </c>
      <c r="AA506" s="69" t="s">
        <v>2280</v>
      </c>
      <c r="AB506" s="69"/>
      <c r="AC506" s="69"/>
      <c r="AD506" s="69"/>
      <c r="AE506" s="69"/>
      <c r="AF506" s="69"/>
      <c r="AG506" s="69"/>
      <c r="AH506" s="69" t="s">
        <v>1594</v>
      </c>
      <c r="AI506" s="69" t="s">
        <v>2280</v>
      </c>
      <c r="AJ506" s="69"/>
      <c r="AK506" s="81">
        <f>'charts data'!V515</f>
        <v>12.6920143026691</v>
      </c>
      <c r="AL506" s="81">
        <f>'charts data'!W515</f>
        <v>12.4500510385532</v>
      </c>
      <c r="AM506" s="81">
        <f>'charts data'!X515</f>
        <v>12.2274488916475</v>
      </c>
      <c r="AN506" s="81">
        <f>'charts data'!Y515</f>
        <v>12.4353953351309</v>
      </c>
      <c r="AO506" s="81">
        <f>'charts data'!Z515</f>
        <v>12.8124499411466</v>
      </c>
      <c r="AP506" s="71">
        <f>'charts data'!AA515</f>
        <v>0.494284506782066</v>
      </c>
    </row>
    <row r="507" spans="1:42">
      <c r="A507" s="56"/>
      <c r="B507" s="56"/>
      <c r="C507" s="56"/>
      <c r="D507" s="56"/>
      <c r="E507" s="56"/>
      <c r="F507" s="56"/>
      <c r="G507" s="56"/>
      <c r="H507" s="56"/>
      <c r="I507" s="56"/>
      <c r="J507" s="56"/>
      <c r="K507" s="56"/>
      <c r="L507" s="56"/>
      <c r="M507" s="56"/>
      <c r="N507" s="56"/>
      <c r="O507" s="56"/>
      <c r="P507" s="56"/>
      <c r="Q507" s="56"/>
      <c r="R507" s="69"/>
      <c r="S507" s="69"/>
      <c r="T507" s="69"/>
      <c r="U507" s="71">
        <f t="shared" si="23"/>
        <v>11.910201974616</v>
      </c>
      <c r="V507" s="69" t="s">
        <v>1595</v>
      </c>
      <c r="W507" s="71">
        <f t="shared" si="25"/>
        <v>10</v>
      </c>
      <c r="X507" s="69">
        <f t="shared" si="24"/>
        <v>1279309</v>
      </c>
      <c r="Y507" s="69" t="s">
        <v>2281</v>
      </c>
      <c r="Z507" s="69" t="s">
        <v>2268</v>
      </c>
      <c r="AA507" s="69" t="s">
        <v>2281</v>
      </c>
      <c r="AB507" s="69"/>
      <c r="AC507" s="69"/>
      <c r="AD507" s="69"/>
      <c r="AE507" s="69"/>
      <c r="AF507" s="69"/>
      <c r="AG507" s="69"/>
      <c r="AH507" s="69" t="s">
        <v>1595</v>
      </c>
      <c r="AI507" s="69" t="s">
        <v>2281</v>
      </c>
      <c r="AJ507" s="69"/>
      <c r="AK507" s="81">
        <f>'charts data'!V516</f>
        <v>10.5363570205229</v>
      </c>
      <c r="AL507" s="81">
        <f>'charts data'!W516</f>
        <v>11.4055791467038</v>
      </c>
      <c r="AM507" s="81">
        <f>'charts data'!X516</f>
        <v>11.3927909065137</v>
      </c>
      <c r="AN507" s="81">
        <f>'charts data'!Y516</f>
        <v>12.0806429395481</v>
      </c>
      <c r="AO507" s="81">
        <f>'charts data'!Z516</f>
        <v>11.910201974616</v>
      </c>
      <c r="AP507" s="71">
        <f>'charts data'!AA516</f>
        <v>5.63844958281241</v>
      </c>
    </row>
    <row r="508" spans="1:42">
      <c r="A508" s="56"/>
      <c r="B508" s="56"/>
      <c r="C508" s="56"/>
      <c r="D508" s="56"/>
      <c r="E508" s="56"/>
      <c r="F508" s="56"/>
      <c r="G508" s="56"/>
      <c r="H508" s="56"/>
      <c r="I508" s="56"/>
      <c r="J508" s="56"/>
      <c r="K508" s="56"/>
      <c r="L508" s="56"/>
      <c r="M508" s="56"/>
      <c r="N508" s="56"/>
      <c r="O508" s="56"/>
      <c r="P508" s="56"/>
      <c r="Q508" s="56"/>
      <c r="R508" s="69"/>
      <c r="S508" s="69"/>
      <c r="T508" s="69"/>
      <c r="U508" s="71">
        <f t="shared" si="23"/>
        <v>11.130005822244</v>
      </c>
      <c r="V508" s="69" t="s">
        <v>1596</v>
      </c>
      <c r="W508" s="71">
        <f t="shared" si="25"/>
        <v>10</v>
      </c>
      <c r="X508" s="69">
        <f t="shared" si="24"/>
        <v>1279309</v>
      </c>
      <c r="Y508" s="69" t="s">
        <v>2282</v>
      </c>
      <c r="Z508" s="69" t="s">
        <v>2268</v>
      </c>
      <c r="AA508" s="69" t="s">
        <v>2282</v>
      </c>
      <c r="AB508" s="69"/>
      <c r="AC508" s="69"/>
      <c r="AD508" s="69"/>
      <c r="AE508" s="69"/>
      <c r="AF508" s="69"/>
      <c r="AG508" s="69"/>
      <c r="AH508" s="69" t="s">
        <v>1596</v>
      </c>
      <c r="AI508" s="69" t="s">
        <v>2282</v>
      </c>
      <c r="AJ508" s="69"/>
      <c r="AK508" s="81">
        <f>'charts data'!V517</f>
        <v>11.4623942494743</v>
      </c>
      <c r="AL508" s="81">
        <f>'charts data'!W517</f>
        <v>11.0934926644232</v>
      </c>
      <c r="AM508" s="81">
        <f>'charts data'!X517</f>
        <v>11.3405887835982</v>
      </c>
      <c r="AN508" s="81">
        <f>'charts data'!Y517</f>
        <v>12.1990145539812</v>
      </c>
      <c r="AO508" s="81">
        <f>'charts data'!Z517</f>
        <v>11.130005822244</v>
      </c>
      <c r="AP508" s="71">
        <f>'charts data'!AA517</f>
        <v>-1.36416804768604</v>
      </c>
    </row>
    <row r="509" spans="1:42">
      <c r="A509" s="56"/>
      <c r="B509" s="56"/>
      <c r="C509" s="56"/>
      <c r="D509" s="56"/>
      <c r="E509" s="56"/>
      <c r="F509" s="56"/>
      <c r="G509" s="56"/>
      <c r="H509" s="56"/>
      <c r="I509" s="56"/>
      <c r="J509" s="56"/>
      <c r="K509" s="56"/>
      <c r="L509" s="56"/>
      <c r="M509" s="56"/>
      <c r="N509" s="56"/>
      <c r="O509" s="56"/>
      <c r="P509" s="56"/>
      <c r="Q509" s="56"/>
      <c r="R509" s="69"/>
      <c r="S509" s="69"/>
      <c r="T509" s="69"/>
      <c r="U509" s="71">
        <f t="shared" si="23"/>
        <v>11.3782863842845</v>
      </c>
      <c r="V509" s="69" t="s">
        <v>1026</v>
      </c>
      <c r="W509" s="71">
        <f t="shared" si="25"/>
        <v>10</v>
      </c>
      <c r="X509" s="69">
        <f t="shared" si="24"/>
        <v>1279309</v>
      </c>
      <c r="Y509" s="69" t="s">
        <v>2283</v>
      </c>
      <c r="Z509" s="69" t="s">
        <v>2268</v>
      </c>
      <c r="AA509" s="69" t="s">
        <v>2283</v>
      </c>
      <c r="AB509" s="69"/>
      <c r="AC509" s="69"/>
      <c r="AD509" s="69"/>
      <c r="AE509" s="69"/>
      <c r="AF509" s="69"/>
      <c r="AG509" s="69"/>
      <c r="AH509" s="69" t="s">
        <v>1026</v>
      </c>
      <c r="AI509" s="69" t="s">
        <v>2283</v>
      </c>
      <c r="AJ509" s="69"/>
      <c r="AK509" s="81">
        <f>'charts data'!V518</f>
        <v>11.6331850267289</v>
      </c>
      <c r="AL509" s="81">
        <f>'charts data'!W518</f>
        <v>11.46042881928</v>
      </c>
      <c r="AM509" s="81">
        <f>'charts data'!X518</f>
        <v>12.0796354430125</v>
      </c>
      <c r="AN509" s="81">
        <f>'charts data'!Y518</f>
        <v>12.1442947444216</v>
      </c>
      <c r="AO509" s="81">
        <f>'charts data'!Z518</f>
        <v>11.3782863842845</v>
      </c>
      <c r="AP509" s="71">
        <f>'charts data'!AA518</f>
        <v>-1.04613926037892</v>
      </c>
    </row>
    <row r="510" spans="1:42">
      <c r="A510" s="56"/>
      <c r="B510" s="56"/>
      <c r="C510" s="56"/>
      <c r="D510" s="56"/>
      <c r="E510" s="56"/>
      <c r="F510" s="56"/>
      <c r="G510" s="56"/>
      <c r="H510" s="56"/>
      <c r="I510" s="56"/>
      <c r="J510" s="56"/>
      <c r="K510" s="56"/>
      <c r="L510" s="56"/>
      <c r="M510" s="56"/>
      <c r="N510" s="56"/>
      <c r="O510" s="56"/>
      <c r="P510" s="56"/>
      <c r="Q510" s="56"/>
      <c r="R510" s="69"/>
      <c r="S510" s="69"/>
      <c r="T510" s="69"/>
      <c r="U510" s="71">
        <f t="shared" si="23"/>
        <v>9.98127831535632</v>
      </c>
      <c r="V510" s="69" t="s">
        <v>1597</v>
      </c>
      <c r="W510" s="71">
        <f t="shared" si="25"/>
        <v>5</v>
      </c>
      <c r="X510" s="69">
        <f t="shared" si="24"/>
        <v>123456</v>
      </c>
      <c r="Y510" s="69" t="s">
        <v>2284</v>
      </c>
      <c r="Z510" s="69" t="s">
        <v>2268</v>
      </c>
      <c r="AA510" s="69" t="s">
        <v>2284</v>
      </c>
      <c r="AB510" s="69"/>
      <c r="AC510" s="69"/>
      <c r="AD510" s="69"/>
      <c r="AE510" s="69"/>
      <c r="AF510" s="69"/>
      <c r="AG510" s="69"/>
      <c r="AH510" s="69" t="s">
        <v>1597</v>
      </c>
      <c r="AI510" s="69" t="s">
        <v>2284</v>
      </c>
      <c r="AJ510" s="69"/>
      <c r="AK510" s="81">
        <f>'charts data'!V519</f>
        <v>9.00478909306466</v>
      </c>
      <c r="AL510" s="81">
        <f>'charts data'!W519</f>
        <v>9.10191912350618</v>
      </c>
      <c r="AM510" s="81">
        <f>'charts data'!X519</f>
        <v>9.29286092760796</v>
      </c>
      <c r="AN510" s="81">
        <f>'charts data'!Y519</f>
        <v>10.4354467798238</v>
      </c>
      <c r="AO510" s="81">
        <f>'charts data'!Z519</f>
        <v>9.98127831535632</v>
      </c>
      <c r="AP510" s="71">
        <f>'charts data'!AA519</f>
        <v>4.00764673746314</v>
      </c>
    </row>
    <row r="511" spans="1:42">
      <c r="A511" s="56"/>
      <c r="B511" s="56"/>
      <c r="C511" s="56"/>
      <c r="D511" s="56"/>
      <c r="E511" s="56"/>
      <c r="F511" s="56"/>
      <c r="G511" s="56"/>
      <c r="H511" s="56"/>
      <c r="I511" s="56"/>
      <c r="J511" s="56"/>
      <c r="K511" s="56"/>
      <c r="L511" s="56"/>
      <c r="M511" s="56"/>
      <c r="N511" s="56"/>
      <c r="O511" s="56"/>
      <c r="P511" s="56"/>
      <c r="Q511" s="56"/>
      <c r="R511" s="69"/>
      <c r="S511" s="69"/>
      <c r="T511" s="69"/>
      <c r="U511" s="71">
        <f t="shared" si="23"/>
        <v>7.85115177862533</v>
      </c>
      <c r="V511" s="69" t="s">
        <v>1598</v>
      </c>
      <c r="W511" s="71">
        <f t="shared" si="25"/>
        <v>5</v>
      </c>
      <c r="X511" s="69">
        <f t="shared" si="24"/>
        <v>123456</v>
      </c>
      <c r="Y511" s="69" t="s">
        <v>2285</v>
      </c>
      <c r="Z511" s="69" t="s">
        <v>2268</v>
      </c>
      <c r="AA511" s="69" t="s">
        <v>2285</v>
      </c>
      <c r="AB511" s="69"/>
      <c r="AC511" s="69"/>
      <c r="AD511" s="69"/>
      <c r="AE511" s="69"/>
      <c r="AF511" s="69"/>
      <c r="AG511" s="69"/>
      <c r="AH511" s="69" t="s">
        <v>1598</v>
      </c>
      <c r="AI511" s="69" t="s">
        <v>2285</v>
      </c>
      <c r="AJ511" s="69"/>
      <c r="AK511" s="81">
        <f>'charts data'!V520</f>
        <v>6.48540686238673</v>
      </c>
      <c r="AL511" s="81">
        <f>'charts data'!W520</f>
        <v>7.58425059067827</v>
      </c>
      <c r="AM511" s="81">
        <f>'charts data'!X520</f>
        <v>7.95814770608927</v>
      </c>
      <c r="AN511" s="81">
        <f>'charts data'!Y520</f>
        <v>8.07947731648568</v>
      </c>
      <c r="AO511" s="81">
        <f>'charts data'!Z520</f>
        <v>7.85115177862533</v>
      </c>
      <c r="AP511" s="71">
        <f>'charts data'!AA520</f>
        <v>5.6052059078801</v>
      </c>
    </row>
    <row r="512" spans="1:42">
      <c r="A512" s="56"/>
      <c r="B512" s="56"/>
      <c r="C512" s="56"/>
      <c r="D512" s="56"/>
      <c r="E512" s="56"/>
      <c r="F512" s="56"/>
      <c r="G512" s="56"/>
      <c r="H512" s="56"/>
      <c r="I512" s="56"/>
      <c r="J512" s="56"/>
      <c r="K512" s="56"/>
      <c r="L512" s="56"/>
      <c r="M512" s="56"/>
      <c r="N512" s="56"/>
      <c r="O512" s="56"/>
      <c r="P512" s="56"/>
      <c r="Q512" s="56"/>
      <c r="R512" s="69"/>
      <c r="S512" s="69"/>
      <c r="T512" s="69"/>
      <c r="U512" s="71">
        <f t="shared" si="23"/>
        <v>8.83932645345277</v>
      </c>
      <c r="V512" s="69" t="s">
        <v>1032</v>
      </c>
      <c r="W512" s="71">
        <f t="shared" si="25"/>
        <v>5</v>
      </c>
      <c r="X512" s="69">
        <f t="shared" si="24"/>
        <v>123456</v>
      </c>
      <c r="Y512" s="69" t="s">
        <v>2286</v>
      </c>
      <c r="Z512" s="69" t="s">
        <v>2268</v>
      </c>
      <c r="AA512" s="69" t="s">
        <v>2286</v>
      </c>
      <c r="AB512" s="69"/>
      <c r="AC512" s="69"/>
      <c r="AD512" s="69"/>
      <c r="AE512" s="69"/>
      <c r="AF512" s="69"/>
      <c r="AG512" s="69"/>
      <c r="AH512" s="69" t="s">
        <v>1032</v>
      </c>
      <c r="AI512" s="69" t="s">
        <v>2286</v>
      </c>
      <c r="AJ512" s="69"/>
      <c r="AK512" s="81">
        <f>'charts data'!V521</f>
        <v>8.7283085595828</v>
      </c>
      <c r="AL512" s="81">
        <f>'charts data'!W521</f>
        <v>9.29853268918903</v>
      </c>
      <c r="AM512" s="81">
        <f>'charts data'!X521</f>
        <v>9.25108164434665</v>
      </c>
      <c r="AN512" s="81">
        <f>'charts data'!Y521</f>
        <v>8.73696496208154</v>
      </c>
      <c r="AO512" s="81">
        <f>'charts data'!Z521</f>
        <v>8.83932645345277</v>
      </c>
      <c r="AP512" s="71">
        <f>'charts data'!AA521</f>
        <v>0.4556327812035</v>
      </c>
    </row>
    <row r="513" spans="1:42">
      <c r="A513" s="56"/>
      <c r="B513" s="56"/>
      <c r="C513" s="56"/>
      <c r="D513" s="56"/>
      <c r="E513" s="56"/>
      <c r="F513" s="56"/>
      <c r="G513" s="56"/>
      <c r="H513" s="56"/>
      <c r="I513" s="56"/>
      <c r="J513" s="56"/>
      <c r="K513" s="56"/>
      <c r="L513" s="56"/>
      <c r="M513" s="56"/>
      <c r="N513" s="56"/>
      <c r="O513" s="56"/>
      <c r="P513" s="56"/>
      <c r="Q513" s="56"/>
      <c r="R513" s="69"/>
      <c r="S513" s="69"/>
      <c r="T513" s="69"/>
      <c r="U513" s="71">
        <f t="shared" si="23"/>
        <v>-1.09757470459817</v>
      </c>
      <c r="V513" s="69" t="s">
        <v>1304</v>
      </c>
      <c r="W513" s="71">
        <f t="shared" si="25"/>
        <v>-5</v>
      </c>
      <c r="X513" s="69">
        <f t="shared" si="24"/>
        <v>52479</v>
      </c>
      <c r="Y513" s="69" t="s">
        <v>2287</v>
      </c>
      <c r="Z513" s="69" t="s">
        <v>1300</v>
      </c>
      <c r="AA513" s="69" t="s">
        <v>2287</v>
      </c>
      <c r="AB513" s="69"/>
      <c r="AC513" s="69"/>
      <c r="AD513" s="69"/>
      <c r="AE513" s="69"/>
      <c r="AF513" s="69"/>
      <c r="AG513" s="69"/>
      <c r="AH513" s="69" t="s">
        <v>1304</v>
      </c>
      <c r="AI513" s="69" t="s">
        <v>2287</v>
      </c>
      <c r="AJ513" s="69"/>
      <c r="AK513" s="81">
        <f>'charts data'!V522</f>
        <v>-1.78938833330656</v>
      </c>
      <c r="AL513" s="81">
        <f>'charts data'!W522</f>
        <v>-1.41168415255188</v>
      </c>
      <c r="AM513" s="81">
        <f>'charts data'!X522</f>
        <v>-1.2970799915935</v>
      </c>
      <c r="AN513" s="81">
        <f>'charts data'!Y522</f>
        <v>-0.993956544144387</v>
      </c>
      <c r="AO513" s="81">
        <f>'charts data'!Z522</f>
        <v>-1.09757470459817</v>
      </c>
      <c r="AP513" s="71">
        <f>'charts data'!AA522</f>
        <v>2.83929875387562</v>
      </c>
    </row>
    <row r="514" spans="1:42">
      <c r="A514" s="56"/>
      <c r="B514" s="56"/>
      <c r="C514" s="56"/>
      <c r="D514" s="56"/>
      <c r="E514" s="56"/>
      <c r="F514" s="56"/>
      <c r="G514" s="56"/>
      <c r="H514" s="56"/>
      <c r="I514" s="56"/>
      <c r="J514" s="56"/>
      <c r="K514" s="56"/>
      <c r="L514" s="56"/>
      <c r="M514" s="56"/>
      <c r="N514" s="56"/>
      <c r="O514" s="56"/>
      <c r="P514" s="56"/>
      <c r="Q514" s="56"/>
      <c r="R514" s="69"/>
      <c r="S514" s="69"/>
      <c r="T514" s="69"/>
      <c r="U514" s="71">
        <f t="shared" si="23"/>
        <v>-6.33798211062551</v>
      </c>
      <c r="V514" s="69" t="s">
        <v>1599</v>
      </c>
      <c r="W514" s="71">
        <f t="shared" si="25"/>
        <v>-10</v>
      </c>
      <c r="X514" s="69">
        <f t="shared" si="24"/>
        <v>26367</v>
      </c>
      <c r="Y514" s="69" t="s">
        <v>2288</v>
      </c>
      <c r="Z514" s="69" t="s">
        <v>1300</v>
      </c>
      <c r="AA514" s="69" t="s">
        <v>2288</v>
      </c>
      <c r="AB514" s="69"/>
      <c r="AC514" s="69"/>
      <c r="AD514" s="69"/>
      <c r="AE514" s="69"/>
      <c r="AF514" s="69"/>
      <c r="AG514" s="69"/>
      <c r="AH514" s="69" t="s">
        <v>1599</v>
      </c>
      <c r="AI514" s="69" t="s">
        <v>2288</v>
      </c>
      <c r="AJ514" s="69"/>
      <c r="AK514" s="81">
        <f>'charts data'!V523</f>
        <v>-5.36883822605976</v>
      </c>
      <c r="AL514" s="81">
        <f>'charts data'!W523</f>
        <v>-6.03846248845335</v>
      </c>
      <c r="AM514" s="81">
        <f>'charts data'!X523</f>
        <v>-6.01845747318991</v>
      </c>
      <c r="AN514" s="81">
        <f>'charts data'!Y523</f>
        <v>-5.23451186296651</v>
      </c>
      <c r="AO514" s="81">
        <f>'charts data'!Z523</f>
        <v>-6.33798211062551</v>
      </c>
      <c r="AP514" s="71">
        <f>'charts data'!AA523</f>
        <v>-3.97750045617214</v>
      </c>
    </row>
    <row r="515" spans="1:42">
      <c r="A515" s="56"/>
      <c r="B515" s="56"/>
      <c r="C515" s="56"/>
      <c r="D515" s="56"/>
      <c r="E515" s="56"/>
      <c r="F515" s="56"/>
      <c r="G515" s="56"/>
      <c r="H515" s="56"/>
      <c r="I515" s="56"/>
      <c r="J515" s="56"/>
      <c r="K515" s="56"/>
      <c r="L515" s="56"/>
      <c r="M515" s="56"/>
      <c r="N515" s="56"/>
      <c r="O515" s="56"/>
      <c r="P515" s="56"/>
      <c r="Q515" s="56"/>
      <c r="R515" s="69"/>
      <c r="S515" s="69"/>
      <c r="T515" s="69"/>
      <c r="U515" s="71">
        <f t="shared" si="23"/>
        <v>0.0532440901341278</v>
      </c>
      <c r="V515" s="69" t="s">
        <v>1037</v>
      </c>
      <c r="W515" s="71">
        <f t="shared" si="25"/>
        <v>0</v>
      </c>
      <c r="X515" s="69">
        <f t="shared" si="24"/>
        <v>8912895</v>
      </c>
      <c r="Y515" s="69" t="s">
        <v>2289</v>
      </c>
      <c r="Z515" s="69" t="s">
        <v>1300</v>
      </c>
      <c r="AA515" s="69" t="s">
        <v>2289</v>
      </c>
      <c r="AB515" s="69"/>
      <c r="AC515" s="69"/>
      <c r="AD515" s="69"/>
      <c r="AE515" s="69"/>
      <c r="AF515" s="69"/>
      <c r="AG515" s="69"/>
      <c r="AH515" s="69" t="s">
        <v>1037</v>
      </c>
      <c r="AI515" s="69" t="s">
        <v>2289</v>
      </c>
      <c r="AJ515" s="69"/>
      <c r="AK515" s="81">
        <f>'charts data'!V524</f>
        <v>-2.38660733611142</v>
      </c>
      <c r="AL515" s="81">
        <f>'charts data'!W524</f>
        <v>-1.28553303851049</v>
      </c>
      <c r="AM515" s="81">
        <f>'charts data'!X524</f>
        <v>-0.192254884427784</v>
      </c>
      <c r="AN515" s="81">
        <f>'charts data'!Y524</f>
        <v>0.0838650035143551</v>
      </c>
      <c r="AO515" s="81">
        <f>'charts data'!Z524</f>
        <v>0.0532440901341278</v>
      </c>
      <c r="AP515" s="71">
        <f>'charts data'!AA524</f>
        <v>10.0134874866721</v>
      </c>
    </row>
    <row r="516" spans="1:42">
      <c r="A516" s="56"/>
      <c r="B516" s="56"/>
      <c r="C516" s="56"/>
      <c r="D516" s="56"/>
      <c r="E516" s="56"/>
      <c r="F516" s="56"/>
      <c r="G516" s="56"/>
      <c r="H516" s="56"/>
      <c r="I516" s="56"/>
      <c r="J516" s="56"/>
      <c r="K516" s="56"/>
      <c r="L516" s="56"/>
      <c r="M516" s="56"/>
      <c r="N516" s="56"/>
      <c r="O516" s="56"/>
      <c r="P516" s="56"/>
      <c r="Q516" s="56"/>
      <c r="R516" s="69"/>
      <c r="S516" s="69"/>
      <c r="T516" s="69"/>
      <c r="U516" s="71">
        <f t="shared" ref="U516:U579" si="26">INDEX(AK516:BK516,$AE$3)</f>
        <v>1.7461723286748</v>
      </c>
      <c r="V516" s="69" t="s">
        <v>1039</v>
      </c>
      <c r="W516" s="71">
        <f t="shared" si="25"/>
        <v>0</v>
      </c>
      <c r="X516" s="69">
        <f t="shared" ref="X516:X579" si="27">VLOOKUP(W516,$R$21:$S$31,2,FALSE)</f>
        <v>8912895</v>
      </c>
      <c r="Y516" s="69" t="s">
        <v>1898</v>
      </c>
      <c r="Z516" s="69" t="s">
        <v>1300</v>
      </c>
      <c r="AA516" s="69" t="s">
        <v>1950</v>
      </c>
      <c r="AB516" s="69"/>
      <c r="AC516" s="69"/>
      <c r="AD516" s="69"/>
      <c r="AE516" s="69"/>
      <c r="AF516" s="69"/>
      <c r="AG516" s="69"/>
      <c r="AH516" s="69" t="s">
        <v>1039</v>
      </c>
      <c r="AI516" s="69" t="s">
        <v>1950</v>
      </c>
      <c r="AJ516" s="69"/>
      <c r="AK516" s="81">
        <f>'charts data'!V525</f>
        <v>0.717475662624831</v>
      </c>
      <c r="AL516" s="81">
        <f>'charts data'!W525</f>
        <v>1.35983028687057</v>
      </c>
      <c r="AM516" s="81">
        <f>'charts data'!X525</f>
        <v>1.33807067486602</v>
      </c>
      <c r="AN516" s="81">
        <f>'charts data'!Y525</f>
        <v>1.82129837682877</v>
      </c>
      <c r="AO516" s="81">
        <f>'charts data'!Z525</f>
        <v>1.7461723286748</v>
      </c>
      <c r="AP516" s="71">
        <f>'charts data'!AA525</f>
        <v>4.22191330269796</v>
      </c>
    </row>
    <row r="517" spans="1:42">
      <c r="A517" s="56"/>
      <c r="B517" s="56"/>
      <c r="C517" s="56"/>
      <c r="D517" s="56"/>
      <c r="E517" s="56"/>
      <c r="F517" s="56"/>
      <c r="G517" s="56"/>
      <c r="H517" s="56"/>
      <c r="I517" s="56"/>
      <c r="J517" s="56"/>
      <c r="K517" s="56"/>
      <c r="L517" s="56"/>
      <c r="M517" s="56"/>
      <c r="N517" s="56"/>
      <c r="O517" s="56"/>
      <c r="P517" s="56"/>
      <c r="Q517" s="56"/>
      <c r="R517" s="69"/>
      <c r="S517" s="69"/>
      <c r="T517" s="69"/>
      <c r="U517" s="71">
        <f t="shared" si="26"/>
        <v>2.48651780017331</v>
      </c>
      <c r="V517" s="69" t="s">
        <v>1041</v>
      </c>
      <c r="W517" s="71">
        <f t="shared" ref="W517:W580" si="28">LOOKUP(U517,$T$36:$T$45)</f>
        <v>0</v>
      </c>
      <c r="X517" s="69">
        <f t="shared" si="27"/>
        <v>8912895</v>
      </c>
      <c r="Y517" s="69" t="s">
        <v>2290</v>
      </c>
      <c r="Z517" s="69" t="s">
        <v>1300</v>
      </c>
      <c r="AA517" s="69" t="s">
        <v>2291</v>
      </c>
      <c r="AB517" s="69"/>
      <c r="AC517" s="69"/>
      <c r="AD517" s="69"/>
      <c r="AE517" s="69"/>
      <c r="AF517" s="69"/>
      <c r="AG517" s="69"/>
      <c r="AH517" s="69" t="s">
        <v>1041</v>
      </c>
      <c r="AI517" s="69" t="s">
        <v>2291</v>
      </c>
      <c r="AJ517" s="69"/>
      <c r="AK517" s="81">
        <f>'charts data'!V526</f>
        <v>2.2678804785516</v>
      </c>
      <c r="AL517" s="81">
        <f>'charts data'!W526</f>
        <v>3.21389233457995</v>
      </c>
      <c r="AM517" s="81">
        <f>'charts data'!X526</f>
        <v>3.46231249058201</v>
      </c>
      <c r="AN517" s="81">
        <f>'charts data'!Y526</f>
        <v>3.12194747765558</v>
      </c>
      <c r="AO517" s="81">
        <f>'charts data'!Z526</f>
        <v>2.48651780017331</v>
      </c>
      <c r="AP517" s="71">
        <f>'charts data'!AA526</f>
        <v>0.897317787725883</v>
      </c>
    </row>
    <row r="518" spans="1:42">
      <c r="A518" s="56"/>
      <c r="B518" s="56"/>
      <c r="C518" s="56"/>
      <c r="D518" s="56"/>
      <c r="E518" s="56"/>
      <c r="F518" s="56"/>
      <c r="G518" s="56"/>
      <c r="H518" s="56"/>
      <c r="I518" s="56"/>
      <c r="J518" s="56"/>
      <c r="K518" s="56"/>
      <c r="L518" s="56"/>
      <c r="M518" s="56"/>
      <c r="N518" s="56"/>
      <c r="O518" s="56"/>
      <c r="P518" s="56"/>
      <c r="Q518" s="56"/>
      <c r="R518" s="69"/>
      <c r="S518" s="69"/>
      <c r="T518" s="69"/>
      <c r="U518" s="71">
        <f t="shared" si="26"/>
        <v>2.42890867167138</v>
      </c>
      <c r="V518" s="69" t="s">
        <v>1600</v>
      </c>
      <c r="W518" s="71">
        <f t="shared" si="28"/>
        <v>0</v>
      </c>
      <c r="X518" s="69">
        <f t="shared" si="27"/>
        <v>8912895</v>
      </c>
      <c r="Y518" s="69" t="s">
        <v>2292</v>
      </c>
      <c r="Z518" s="69" t="s">
        <v>1300</v>
      </c>
      <c r="AA518" s="69" t="s">
        <v>2292</v>
      </c>
      <c r="AB518" s="69"/>
      <c r="AC518" s="69"/>
      <c r="AD518" s="69"/>
      <c r="AE518" s="69"/>
      <c r="AF518" s="69"/>
      <c r="AG518" s="69"/>
      <c r="AH518" s="69" t="s">
        <v>1600</v>
      </c>
      <c r="AI518" s="69" t="s">
        <v>2292</v>
      </c>
      <c r="AJ518" s="69"/>
      <c r="AK518" s="81">
        <f>'charts data'!V527</f>
        <v>1.67583088265794</v>
      </c>
      <c r="AL518" s="81">
        <f>'charts data'!W527</f>
        <v>1.92223992794115</v>
      </c>
      <c r="AM518" s="81">
        <f>'charts data'!X527</f>
        <v>1.61045642877248</v>
      </c>
      <c r="AN518" s="81">
        <f>'charts data'!Y527</f>
        <v>2.54132867713968</v>
      </c>
      <c r="AO518" s="81">
        <f>'charts data'!Z527</f>
        <v>2.42890867167138</v>
      </c>
      <c r="AP518" s="71">
        <f>'charts data'!AA527</f>
        <v>3.09073533562685</v>
      </c>
    </row>
    <row r="519" spans="1:42">
      <c r="A519" s="56"/>
      <c r="B519" s="56"/>
      <c r="C519" s="56"/>
      <c r="D519" s="56"/>
      <c r="E519" s="56"/>
      <c r="F519" s="56"/>
      <c r="G519" s="56"/>
      <c r="H519" s="56"/>
      <c r="I519" s="56"/>
      <c r="J519" s="56"/>
      <c r="K519" s="56"/>
      <c r="L519" s="56"/>
      <c r="M519" s="56"/>
      <c r="N519" s="56"/>
      <c r="O519" s="56"/>
      <c r="P519" s="56"/>
      <c r="Q519" s="56"/>
      <c r="R519" s="69"/>
      <c r="S519" s="69"/>
      <c r="T519" s="69"/>
      <c r="U519" s="71">
        <f t="shared" si="26"/>
        <v>-0.654963103075233</v>
      </c>
      <c r="V519" s="69" t="s">
        <v>1601</v>
      </c>
      <c r="W519" s="71">
        <f t="shared" si="28"/>
        <v>-5</v>
      </c>
      <c r="X519" s="69">
        <f t="shared" si="27"/>
        <v>52479</v>
      </c>
      <c r="Y519" s="69" t="s">
        <v>2293</v>
      </c>
      <c r="Z519" s="69" t="s">
        <v>1300</v>
      </c>
      <c r="AA519" s="69" t="s">
        <v>2293</v>
      </c>
      <c r="AB519" s="69"/>
      <c r="AC519" s="69"/>
      <c r="AD519" s="69"/>
      <c r="AE519" s="69"/>
      <c r="AF519" s="69"/>
      <c r="AG519" s="69"/>
      <c r="AH519" s="69" t="s">
        <v>1601</v>
      </c>
      <c r="AI519" s="69" t="s">
        <v>2293</v>
      </c>
      <c r="AJ519" s="69"/>
      <c r="AK519" s="81">
        <f>'charts data'!V528</f>
        <v>-3.92500791022814</v>
      </c>
      <c r="AL519" s="81">
        <f>'charts data'!W528</f>
        <v>-4.71139664332101</v>
      </c>
      <c r="AM519" s="81">
        <f>'charts data'!X528</f>
        <v>-3.17913313043839</v>
      </c>
      <c r="AN519" s="81">
        <f>'charts data'!Y528</f>
        <v>-2.01399071544391</v>
      </c>
      <c r="AO519" s="81">
        <f>'charts data'!Z528</f>
        <v>-0.654963103075233</v>
      </c>
      <c r="AP519" s="71">
        <f>'charts data'!AA528</f>
        <v>13.420715870257</v>
      </c>
    </row>
    <row r="520" spans="1:42">
      <c r="A520" s="56"/>
      <c r="B520" s="56"/>
      <c r="C520" s="56"/>
      <c r="D520" s="56"/>
      <c r="E520" s="56"/>
      <c r="F520" s="56"/>
      <c r="G520" s="56"/>
      <c r="H520" s="56"/>
      <c r="I520" s="56"/>
      <c r="J520" s="56"/>
      <c r="K520" s="56"/>
      <c r="L520" s="56"/>
      <c r="M520" s="56"/>
      <c r="N520" s="56"/>
      <c r="O520" s="56"/>
      <c r="P520" s="56"/>
      <c r="Q520" s="56"/>
      <c r="R520" s="69"/>
      <c r="S520" s="69"/>
      <c r="T520" s="69"/>
      <c r="U520" s="71">
        <f t="shared" si="26"/>
        <v>-4.0328685931906</v>
      </c>
      <c r="V520" s="69" t="s">
        <v>1047</v>
      </c>
      <c r="W520" s="71">
        <f t="shared" si="28"/>
        <v>-5</v>
      </c>
      <c r="X520" s="69">
        <f t="shared" si="27"/>
        <v>52479</v>
      </c>
      <c r="Y520" s="69" t="s">
        <v>2294</v>
      </c>
      <c r="Z520" s="69" t="s">
        <v>1300</v>
      </c>
      <c r="AA520" s="69" t="s">
        <v>2294</v>
      </c>
      <c r="AB520" s="69"/>
      <c r="AC520" s="69"/>
      <c r="AD520" s="69"/>
      <c r="AE520" s="69"/>
      <c r="AF520" s="69"/>
      <c r="AG520" s="69"/>
      <c r="AH520" s="69" t="s">
        <v>1047</v>
      </c>
      <c r="AI520" s="69" t="s">
        <v>2294</v>
      </c>
      <c r="AJ520" s="69"/>
      <c r="AK520" s="81">
        <f>'charts data'!V529</f>
        <v>-3.93443711846497</v>
      </c>
      <c r="AL520" s="81">
        <f>'charts data'!W529</f>
        <v>-4.36300129413283</v>
      </c>
      <c r="AM520" s="81">
        <f>'charts data'!X529</f>
        <v>-4.2756510979755</v>
      </c>
      <c r="AN520" s="81">
        <f>'charts data'!Y529</f>
        <v>-4.05815846895548</v>
      </c>
      <c r="AO520" s="81">
        <f>'charts data'!Z529</f>
        <v>-4.0328685931906</v>
      </c>
      <c r="AP520" s="71">
        <f>'charts data'!AA529</f>
        <v>-0.403976377355304</v>
      </c>
    </row>
    <row r="521" spans="1:42">
      <c r="A521" s="56"/>
      <c r="B521" s="56"/>
      <c r="C521" s="56"/>
      <c r="D521" s="56"/>
      <c r="E521" s="56"/>
      <c r="F521" s="56"/>
      <c r="G521" s="56"/>
      <c r="H521" s="56"/>
      <c r="I521" s="56"/>
      <c r="J521" s="56"/>
      <c r="K521" s="56"/>
      <c r="L521" s="56"/>
      <c r="M521" s="56"/>
      <c r="N521" s="56"/>
      <c r="O521" s="56"/>
      <c r="P521" s="56"/>
      <c r="Q521" s="56"/>
      <c r="R521" s="69"/>
      <c r="S521" s="69"/>
      <c r="T521" s="69"/>
      <c r="U521" s="71">
        <f t="shared" si="26"/>
        <v>1.03409313738007</v>
      </c>
      <c r="V521" s="69" t="s">
        <v>378</v>
      </c>
      <c r="W521" s="71">
        <f t="shared" si="28"/>
        <v>0</v>
      </c>
      <c r="X521" s="69">
        <f t="shared" si="27"/>
        <v>8912895</v>
      </c>
      <c r="Y521" s="69" t="s">
        <v>2295</v>
      </c>
      <c r="Z521" s="69" t="s">
        <v>1300</v>
      </c>
      <c r="AA521" s="69" t="s">
        <v>2295</v>
      </c>
      <c r="AB521" s="69"/>
      <c r="AC521" s="69"/>
      <c r="AD521" s="69"/>
      <c r="AE521" s="69"/>
      <c r="AF521" s="69"/>
      <c r="AG521" s="69"/>
      <c r="AH521" s="69" t="s">
        <v>378</v>
      </c>
      <c r="AI521" s="69" t="s">
        <v>2295</v>
      </c>
      <c r="AJ521" s="69"/>
      <c r="AK521" s="81">
        <f>'charts data'!V530</f>
        <v>0.504150682033279</v>
      </c>
      <c r="AL521" s="81">
        <f>'charts data'!W530</f>
        <v>1.47839824812818</v>
      </c>
      <c r="AM521" s="81">
        <f>'charts data'!X530</f>
        <v>1.45293049386402</v>
      </c>
      <c r="AN521" s="81">
        <f>'charts data'!Y530</f>
        <v>2.024149933405</v>
      </c>
      <c r="AO521" s="81">
        <f>'charts data'!Z530</f>
        <v>1.03409313738007</v>
      </c>
      <c r="AP521" s="71">
        <f>'charts data'!AA530</f>
        <v>2.17495708475872</v>
      </c>
    </row>
    <row r="522" spans="1:42">
      <c r="A522" s="56"/>
      <c r="B522" s="56"/>
      <c r="C522" s="56"/>
      <c r="D522" s="56"/>
      <c r="E522" s="56"/>
      <c r="F522" s="56"/>
      <c r="G522" s="56"/>
      <c r="H522" s="56"/>
      <c r="I522" s="56"/>
      <c r="J522" s="56"/>
      <c r="K522" s="56"/>
      <c r="L522" s="56"/>
      <c r="M522" s="56"/>
      <c r="N522" s="56"/>
      <c r="O522" s="56"/>
      <c r="P522" s="56"/>
      <c r="Q522" s="56"/>
      <c r="R522" s="69"/>
      <c r="S522" s="69"/>
      <c r="T522" s="69"/>
      <c r="U522" s="71">
        <f t="shared" si="26"/>
        <v>-4.8147250538458</v>
      </c>
      <c r="V522" s="69" t="s">
        <v>1050</v>
      </c>
      <c r="W522" s="71">
        <f t="shared" si="28"/>
        <v>-5</v>
      </c>
      <c r="X522" s="69">
        <f t="shared" si="27"/>
        <v>52479</v>
      </c>
      <c r="Y522" s="69" t="s">
        <v>2209</v>
      </c>
      <c r="Z522" s="69" t="s">
        <v>1300</v>
      </c>
      <c r="AA522" s="69" t="s">
        <v>2208</v>
      </c>
      <c r="AB522" s="69"/>
      <c r="AC522" s="69"/>
      <c r="AD522" s="69"/>
      <c r="AE522" s="69"/>
      <c r="AF522" s="69"/>
      <c r="AG522" s="69"/>
      <c r="AH522" s="69" t="s">
        <v>1050</v>
      </c>
      <c r="AI522" s="69" t="s">
        <v>2208</v>
      </c>
      <c r="AJ522" s="69"/>
      <c r="AK522" s="81">
        <f>'charts data'!V531</f>
        <v>-4.32910886479128</v>
      </c>
      <c r="AL522" s="81">
        <f>'charts data'!W531</f>
        <v>-4.55163623535975</v>
      </c>
      <c r="AM522" s="81">
        <f>'charts data'!X531</f>
        <v>-4.4205291970964</v>
      </c>
      <c r="AN522" s="81">
        <f>'charts data'!Y531</f>
        <v>-4.34771441476771</v>
      </c>
      <c r="AO522" s="81">
        <f>'charts data'!Z531</f>
        <v>-4.8147250538458</v>
      </c>
      <c r="AP522" s="71">
        <f>'charts data'!AA531</f>
        <v>-1.99303596117146</v>
      </c>
    </row>
    <row r="523" spans="1:42">
      <c r="A523" s="56"/>
      <c r="B523" s="56"/>
      <c r="C523" s="56"/>
      <c r="D523" s="56"/>
      <c r="E523" s="56"/>
      <c r="F523" s="56"/>
      <c r="G523" s="56"/>
      <c r="H523" s="56"/>
      <c r="I523" s="56"/>
      <c r="J523" s="56"/>
      <c r="K523" s="56"/>
      <c r="L523" s="56"/>
      <c r="M523" s="56"/>
      <c r="N523" s="56"/>
      <c r="O523" s="56"/>
      <c r="P523" s="56"/>
      <c r="Q523" s="56"/>
      <c r="R523" s="69"/>
      <c r="S523" s="69"/>
      <c r="T523" s="69"/>
      <c r="U523" s="71">
        <f t="shared" si="26"/>
        <v>-1.71196011294929</v>
      </c>
      <c r="V523" s="69" t="s">
        <v>1052</v>
      </c>
      <c r="W523" s="71">
        <f t="shared" si="28"/>
        <v>-5</v>
      </c>
      <c r="X523" s="69">
        <f t="shared" si="27"/>
        <v>52479</v>
      </c>
      <c r="Y523" s="69" t="s">
        <v>2296</v>
      </c>
      <c r="Z523" s="69" t="s">
        <v>1300</v>
      </c>
      <c r="AA523" s="69" t="s">
        <v>2296</v>
      </c>
      <c r="AB523" s="69"/>
      <c r="AC523" s="69"/>
      <c r="AD523" s="69"/>
      <c r="AE523" s="69"/>
      <c r="AF523" s="69"/>
      <c r="AG523" s="69"/>
      <c r="AH523" s="69" t="s">
        <v>1052</v>
      </c>
      <c r="AI523" s="69" t="s">
        <v>2296</v>
      </c>
      <c r="AJ523" s="69"/>
      <c r="AK523" s="81">
        <f>'charts data'!V532</f>
        <v>-2.06300906097808</v>
      </c>
      <c r="AL523" s="81">
        <f>'charts data'!W532</f>
        <v>-2.06008287762806</v>
      </c>
      <c r="AM523" s="81">
        <f>'charts data'!X532</f>
        <v>-2.29241524230379</v>
      </c>
      <c r="AN523" s="81">
        <f>'charts data'!Y532</f>
        <v>-1.75494942596616</v>
      </c>
      <c r="AO523" s="81">
        <f>'charts data'!Z532</f>
        <v>-1.71196011294929</v>
      </c>
      <c r="AP523" s="71">
        <f>'charts data'!AA532</f>
        <v>1.44075340427795</v>
      </c>
    </row>
    <row r="524" spans="1:42">
      <c r="A524" s="56"/>
      <c r="B524" s="56"/>
      <c r="C524" s="56"/>
      <c r="D524" s="56"/>
      <c r="E524" s="56"/>
      <c r="F524" s="56"/>
      <c r="G524" s="56"/>
      <c r="H524" s="56"/>
      <c r="I524" s="56"/>
      <c r="J524" s="56"/>
      <c r="K524" s="56"/>
      <c r="L524" s="56"/>
      <c r="M524" s="56"/>
      <c r="N524" s="56"/>
      <c r="O524" s="56"/>
      <c r="P524" s="56"/>
      <c r="Q524" s="56"/>
      <c r="R524" s="69"/>
      <c r="S524" s="69"/>
      <c r="T524" s="69"/>
      <c r="U524" s="71">
        <f t="shared" si="26"/>
        <v>-9.90816957931602</v>
      </c>
      <c r="V524" s="69" t="s">
        <v>1054</v>
      </c>
      <c r="W524" s="71">
        <f t="shared" si="28"/>
        <v>-10</v>
      </c>
      <c r="X524" s="69">
        <f t="shared" si="27"/>
        <v>26367</v>
      </c>
      <c r="Y524" s="69" t="s">
        <v>1903</v>
      </c>
      <c r="Z524" s="69" t="s">
        <v>1300</v>
      </c>
      <c r="AA524" s="69" t="s">
        <v>1973</v>
      </c>
      <c r="AB524" s="69"/>
      <c r="AC524" s="69"/>
      <c r="AD524" s="69"/>
      <c r="AE524" s="69"/>
      <c r="AF524" s="69"/>
      <c r="AG524" s="69"/>
      <c r="AH524" s="69" t="s">
        <v>1054</v>
      </c>
      <c r="AI524" s="69" t="s">
        <v>1973</v>
      </c>
      <c r="AJ524" s="69"/>
      <c r="AK524" s="81">
        <f>'charts data'!V533</f>
        <v>-9.61570114578157</v>
      </c>
      <c r="AL524" s="81">
        <f>'charts data'!W533</f>
        <v>-9.86521301689222</v>
      </c>
      <c r="AM524" s="81">
        <f>'charts data'!X533</f>
        <v>-9.4101988357534</v>
      </c>
      <c r="AN524" s="81">
        <f>'charts data'!Y533</f>
        <v>-9.23698376142577</v>
      </c>
      <c r="AO524" s="81">
        <f>'charts data'!Z533</f>
        <v>-9.90816957931602</v>
      </c>
      <c r="AP524" s="71">
        <f>'charts data'!AA533</f>
        <v>-1.20033087586421</v>
      </c>
    </row>
    <row r="525" spans="1:42">
      <c r="A525" s="56"/>
      <c r="B525" s="56"/>
      <c r="C525" s="56"/>
      <c r="D525" s="56"/>
      <c r="E525" s="56"/>
      <c r="F525" s="56"/>
      <c r="G525" s="56"/>
      <c r="H525" s="56"/>
      <c r="I525" s="56"/>
      <c r="J525" s="56"/>
      <c r="K525" s="56"/>
      <c r="L525" s="56"/>
      <c r="M525" s="56"/>
      <c r="N525" s="56"/>
      <c r="O525" s="56"/>
      <c r="P525" s="56"/>
      <c r="Q525" s="56"/>
      <c r="R525" s="69"/>
      <c r="S525" s="69"/>
      <c r="T525" s="69"/>
      <c r="U525" s="71">
        <f t="shared" si="26"/>
        <v>-5.43698286917687</v>
      </c>
      <c r="V525" s="69" t="s">
        <v>1056</v>
      </c>
      <c r="W525" s="71">
        <f t="shared" si="28"/>
        <v>-10</v>
      </c>
      <c r="X525" s="69">
        <f t="shared" si="27"/>
        <v>26367</v>
      </c>
      <c r="Y525" s="69" t="s">
        <v>2297</v>
      </c>
      <c r="Z525" s="69" t="s">
        <v>1300</v>
      </c>
      <c r="AA525" s="69" t="s">
        <v>2297</v>
      </c>
      <c r="AB525" s="69"/>
      <c r="AC525" s="69"/>
      <c r="AD525" s="69"/>
      <c r="AE525" s="69"/>
      <c r="AF525" s="69"/>
      <c r="AG525" s="69"/>
      <c r="AH525" s="69" t="s">
        <v>1056</v>
      </c>
      <c r="AI525" s="69" t="s">
        <v>2297</v>
      </c>
      <c r="AJ525" s="69"/>
      <c r="AK525" s="81">
        <f>'charts data'!V534</f>
        <v>-2.47761180531083</v>
      </c>
      <c r="AL525" s="81">
        <f>'charts data'!W534</f>
        <v>-3.04689153878153</v>
      </c>
      <c r="AM525" s="81">
        <f>'charts data'!X534</f>
        <v>-4.04231926209061</v>
      </c>
      <c r="AN525" s="81">
        <f>'charts data'!Y534</f>
        <v>-3.75692598753645</v>
      </c>
      <c r="AO525" s="81">
        <f>'charts data'!Z534</f>
        <v>-5.43698286917687</v>
      </c>
      <c r="AP525" s="71">
        <f>'charts data'!AA534</f>
        <v>-12.1456678868526</v>
      </c>
    </row>
    <row r="526" spans="1:42">
      <c r="A526" s="56"/>
      <c r="B526" s="56"/>
      <c r="C526" s="56"/>
      <c r="D526" s="56"/>
      <c r="E526" s="56"/>
      <c r="F526" s="56"/>
      <c r="G526" s="56"/>
      <c r="H526" s="56"/>
      <c r="I526" s="56"/>
      <c r="J526" s="56"/>
      <c r="K526" s="56"/>
      <c r="L526" s="56"/>
      <c r="M526" s="56"/>
      <c r="N526" s="56"/>
      <c r="O526" s="56"/>
      <c r="P526" s="56"/>
      <c r="Q526" s="56"/>
      <c r="R526" s="69"/>
      <c r="S526" s="69"/>
      <c r="T526" s="69"/>
      <c r="U526" s="71">
        <f t="shared" si="26"/>
        <v>1.44026313776106</v>
      </c>
      <c r="V526" s="69" t="s">
        <v>1602</v>
      </c>
      <c r="W526" s="71">
        <f t="shared" si="28"/>
        <v>0</v>
      </c>
      <c r="X526" s="69">
        <f t="shared" si="27"/>
        <v>8912895</v>
      </c>
      <c r="Y526" s="69" t="s">
        <v>2202</v>
      </c>
      <c r="Z526" s="69" t="s">
        <v>1300</v>
      </c>
      <c r="AA526" s="69" t="s">
        <v>1963</v>
      </c>
      <c r="AB526" s="69"/>
      <c r="AC526" s="69"/>
      <c r="AD526" s="69"/>
      <c r="AE526" s="69"/>
      <c r="AF526" s="69"/>
      <c r="AG526" s="69"/>
      <c r="AH526" s="69" t="s">
        <v>1602</v>
      </c>
      <c r="AI526" s="69" t="s">
        <v>1963</v>
      </c>
      <c r="AJ526" s="69"/>
      <c r="AK526" s="81">
        <f>'charts data'!V535</f>
        <v>1.56205563321095</v>
      </c>
      <c r="AL526" s="81">
        <f>'charts data'!W535</f>
        <v>0.875708927125445</v>
      </c>
      <c r="AM526" s="81">
        <f>'charts data'!X535</f>
        <v>1.05352260898023</v>
      </c>
      <c r="AN526" s="81">
        <f>'charts data'!Y535</f>
        <v>1.95727052963035</v>
      </c>
      <c r="AO526" s="81">
        <f>'charts data'!Z535</f>
        <v>1.44026313776106</v>
      </c>
      <c r="AP526" s="71">
        <f>'charts data'!AA535</f>
        <v>-0.49985323534013</v>
      </c>
    </row>
    <row r="527" spans="1:42">
      <c r="A527" s="56"/>
      <c r="B527" s="56"/>
      <c r="C527" s="56"/>
      <c r="D527" s="56"/>
      <c r="E527" s="56"/>
      <c r="F527" s="56"/>
      <c r="G527" s="56"/>
      <c r="H527" s="56"/>
      <c r="I527" s="56"/>
      <c r="J527" s="56"/>
      <c r="K527" s="56"/>
      <c r="L527" s="56"/>
      <c r="M527" s="56"/>
      <c r="N527" s="56"/>
      <c r="O527" s="56"/>
      <c r="P527" s="56"/>
      <c r="Q527" s="56"/>
      <c r="R527" s="69"/>
      <c r="S527" s="69"/>
      <c r="T527" s="69"/>
      <c r="U527" s="71">
        <f t="shared" si="26"/>
        <v>7.03353200126901</v>
      </c>
      <c r="V527" s="69" t="s">
        <v>1060</v>
      </c>
      <c r="W527" s="71">
        <f t="shared" si="28"/>
        <v>5</v>
      </c>
      <c r="X527" s="69">
        <f t="shared" si="27"/>
        <v>123456</v>
      </c>
      <c r="Y527" s="69" t="s">
        <v>2298</v>
      </c>
      <c r="Z527" s="69" t="s">
        <v>1300</v>
      </c>
      <c r="AA527" s="69" t="s">
        <v>2298</v>
      </c>
      <c r="AB527" s="69"/>
      <c r="AC527" s="69"/>
      <c r="AD527" s="69"/>
      <c r="AE527" s="69"/>
      <c r="AF527" s="69"/>
      <c r="AG527" s="69"/>
      <c r="AH527" s="69" t="s">
        <v>1060</v>
      </c>
      <c r="AI527" s="69" t="s">
        <v>2298</v>
      </c>
      <c r="AJ527" s="69"/>
      <c r="AK527" s="81">
        <f>'charts data'!V536</f>
        <v>6.65309041174091</v>
      </c>
      <c r="AL527" s="81">
        <f>'charts data'!W536</f>
        <v>6.2420961269015</v>
      </c>
      <c r="AM527" s="81">
        <f>'charts data'!X536</f>
        <v>6.59019146679192</v>
      </c>
      <c r="AN527" s="81">
        <f>'charts data'!Y536</f>
        <v>7.28666742227186</v>
      </c>
      <c r="AO527" s="81">
        <f>'charts data'!Z536</f>
        <v>7.03353200126901</v>
      </c>
      <c r="AP527" s="71">
        <f>'charts data'!AA536</f>
        <v>1.56138486760706</v>
      </c>
    </row>
    <row r="528" spans="1:42">
      <c r="A528" s="56"/>
      <c r="B528" s="56"/>
      <c r="C528" s="56"/>
      <c r="D528" s="56"/>
      <c r="E528" s="56"/>
      <c r="F528" s="56"/>
      <c r="G528" s="56"/>
      <c r="H528" s="56"/>
      <c r="I528" s="56"/>
      <c r="J528" s="56"/>
      <c r="K528" s="56"/>
      <c r="L528" s="56"/>
      <c r="M528" s="56"/>
      <c r="N528" s="56"/>
      <c r="O528" s="56"/>
      <c r="P528" s="56"/>
      <c r="Q528" s="56"/>
      <c r="R528" s="69"/>
      <c r="S528" s="69"/>
      <c r="T528" s="69"/>
      <c r="U528" s="71">
        <f t="shared" si="26"/>
        <v>4.00571957829422</v>
      </c>
      <c r="V528" s="69" t="s">
        <v>1062</v>
      </c>
      <c r="W528" s="71">
        <f t="shared" si="28"/>
        <v>0</v>
      </c>
      <c r="X528" s="69">
        <f t="shared" si="27"/>
        <v>8912895</v>
      </c>
      <c r="Y528" s="69" t="s">
        <v>2299</v>
      </c>
      <c r="Z528" s="69" t="s">
        <v>1300</v>
      </c>
      <c r="AA528" s="69" t="s">
        <v>2299</v>
      </c>
      <c r="AB528" s="69"/>
      <c r="AC528" s="69"/>
      <c r="AD528" s="69"/>
      <c r="AE528" s="69"/>
      <c r="AF528" s="69"/>
      <c r="AG528" s="69"/>
      <c r="AH528" s="69" t="s">
        <v>1062</v>
      </c>
      <c r="AI528" s="69" t="s">
        <v>2299</v>
      </c>
      <c r="AJ528" s="69"/>
      <c r="AK528" s="81">
        <f>'charts data'!V537</f>
        <v>2.52693821055503</v>
      </c>
      <c r="AL528" s="81">
        <f>'charts data'!W537</f>
        <v>3.0584084880957</v>
      </c>
      <c r="AM528" s="81">
        <f>'charts data'!X537</f>
        <v>3.48076647303645</v>
      </c>
      <c r="AN528" s="81">
        <f>'charts data'!Y537</f>
        <v>3.57116562125149</v>
      </c>
      <c r="AO528" s="81">
        <f>'charts data'!Z537</f>
        <v>4.00571957829422</v>
      </c>
      <c r="AP528" s="71">
        <f>'charts data'!AA537</f>
        <v>6.06912312860235</v>
      </c>
    </row>
    <row r="529" spans="1:42">
      <c r="A529" s="56"/>
      <c r="B529" s="56"/>
      <c r="C529" s="56"/>
      <c r="D529" s="56"/>
      <c r="E529" s="56"/>
      <c r="F529" s="56"/>
      <c r="G529" s="56"/>
      <c r="H529" s="56"/>
      <c r="I529" s="56"/>
      <c r="J529" s="56"/>
      <c r="K529" s="56"/>
      <c r="L529" s="56"/>
      <c r="M529" s="56"/>
      <c r="N529" s="56"/>
      <c r="O529" s="56"/>
      <c r="P529" s="56"/>
      <c r="Q529" s="56"/>
      <c r="R529" s="69"/>
      <c r="S529" s="69"/>
      <c r="T529" s="69"/>
      <c r="U529" s="71">
        <f t="shared" si="26"/>
        <v>3.38263405665257</v>
      </c>
      <c r="V529" s="69" t="s">
        <v>1603</v>
      </c>
      <c r="W529" s="71">
        <f t="shared" si="28"/>
        <v>0</v>
      </c>
      <c r="X529" s="69">
        <f t="shared" si="27"/>
        <v>8912895</v>
      </c>
      <c r="Y529" s="69" t="s">
        <v>1921</v>
      </c>
      <c r="Z529" s="69" t="s">
        <v>1300</v>
      </c>
      <c r="AA529" s="69" t="s">
        <v>1954</v>
      </c>
      <c r="AB529" s="69"/>
      <c r="AC529" s="69"/>
      <c r="AD529" s="69"/>
      <c r="AE529" s="69"/>
      <c r="AF529" s="69"/>
      <c r="AG529" s="69"/>
      <c r="AH529" s="69" t="s">
        <v>1603</v>
      </c>
      <c r="AI529" s="69" t="s">
        <v>1954</v>
      </c>
      <c r="AJ529" s="69"/>
      <c r="AK529" s="81">
        <f>'charts data'!V538</f>
        <v>2.7699882309388</v>
      </c>
      <c r="AL529" s="81">
        <f>'charts data'!W538</f>
        <v>3.23198692156796</v>
      </c>
      <c r="AM529" s="81">
        <f>'charts data'!X538</f>
        <v>2.98878594849901</v>
      </c>
      <c r="AN529" s="81">
        <f>'charts data'!Y538</f>
        <v>3.21104454704013</v>
      </c>
      <c r="AO529" s="81">
        <f>'charts data'!Z538</f>
        <v>3.38263405665257</v>
      </c>
      <c r="AP529" s="71">
        <f>'charts data'!AA538</f>
        <v>2.5143831479062</v>
      </c>
    </row>
    <row r="530" spans="1:42">
      <c r="A530" s="56"/>
      <c r="B530" s="56"/>
      <c r="C530" s="56"/>
      <c r="D530" s="56"/>
      <c r="E530" s="56"/>
      <c r="F530" s="56"/>
      <c r="G530" s="56"/>
      <c r="H530" s="56"/>
      <c r="I530" s="56"/>
      <c r="J530" s="56"/>
      <c r="K530" s="56"/>
      <c r="L530" s="56"/>
      <c r="M530" s="56"/>
      <c r="N530" s="56"/>
      <c r="O530" s="56"/>
      <c r="P530" s="56"/>
      <c r="Q530" s="56"/>
      <c r="R530" s="69"/>
      <c r="S530" s="69"/>
      <c r="T530" s="69"/>
      <c r="U530" s="71">
        <f t="shared" si="26"/>
        <v>3.51334091079167</v>
      </c>
      <c r="V530" s="69" t="s">
        <v>1604</v>
      </c>
      <c r="W530" s="71">
        <f t="shared" si="28"/>
        <v>0</v>
      </c>
      <c r="X530" s="69">
        <f t="shared" si="27"/>
        <v>8912895</v>
      </c>
      <c r="Y530" s="69" t="s">
        <v>2291</v>
      </c>
      <c r="Z530" s="69" t="s">
        <v>1300</v>
      </c>
      <c r="AA530" s="69" t="s">
        <v>2290</v>
      </c>
      <c r="AB530" s="69"/>
      <c r="AC530" s="69"/>
      <c r="AD530" s="69"/>
      <c r="AE530" s="69"/>
      <c r="AF530" s="69"/>
      <c r="AG530" s="69"/>
      <c r="AH530" s="69" t="s">
        <v>1604</v>
      </c>
      <c r="AI530" s="69" t="s">
        <v>2290</v>
      </c>
      <c r="AJ530" s="69"/>
      <c r="AK530" s="81">
        <f>'charts data'!V539</f>
        <v>2.0450157854157</v>
      </c>
      <c r="AL530" s="81">
        <f>'charts data'!W539</f>
        <v>2.84346715837871</v>
      </c>
      <c r="AM530" s="81">
        <f>'charts data'!X539</f>
        <v>2.96488207568066</v>
      </c>
      <c r="AN530" s="81">
        <f>'charts data'!Y539</f>
        <v>3.59117451460481</v>
      </c>
      <c r="AO530" s="81">
        <f>'charts data'!Z539</f>
        <v>3.51334091079167</v>
      </c>
      <c r="AP530" s="71">
        <f>'charts data'!AA539</f>
        <v>6.02620926469432</v>
      </c>
    </row>
    <row r="531" spans="1:42">
      <c r="A531" s="56"/>
      <c r="B531" s="56"/>
      <c r="C531" s="56"/>
      <c r="D531" s="56"/>
      <c r="E531" s="56"/>
      <c r="F531" s="56"/>
      <c r="G531" s="56"/>
      <c r="H531" s="56"/>
      <c r="I531" s="56"/>
      <c r="J531" s="56"/>
      <c r="K531" s="56"/>
      <c r="L531" s="56"/>
      <c r="M531" s="56"/>
      <c r="N531" s="56"/>
      <c r="O531" s="56"/>
      <c r="P531" s="56"/>
      <c r="Q531" s="56"/>
      <c r="R531" s="69"/>
      <c r="S531" s="69"/>
      <c r="T531" s="69"/>
      <c r="U531" s="71">
        <f t="shared" si="26"/>
        <v>13.1427844973269</v>
      </c>
      <c r="V531" s="69" t="s">
        <v>1605</v>
      </c>
      <c r="W531" s="71">
        <f t="shared" si="28"/>
        <v>10</v>
      </c>
      <c r="X531" s="69">
        <f t="shared" si="27"/>
        <v>1279309</v>
      </c>
      <c r="Y531" s="69" t="s">
        <v>1856</v>
      </c>
      <c r="Z531" s="69" t="s">
        <v>1300</v>
      </c>
      <c r="AA531" s="69" t="s">
        <v>2008</v>
      </c>
      <c r="AB531" s="69"/>
      <c r="AC531" s="69"/>
      <c r="AD531" s="69"/>
      <c r="AE531" s="69"/>
      <c r="AF531" s="69"/>
      <c r="AG531" s="69"/>
      <c r="AH531" s="69" t="s">
        <v>1605</v>
      </c>
      <c r="AI531" s="69" t="s">
        <v>2008</v>
      </c>
      <c r="AJ531" s="69"/>
      <c r="AK531" s="81">
        <f>'charts data'!V540</f>
        <v>11.9646107474508</v>
      </c>
      <c r="AL531" s="81">
        <f>'charts data'!W540</f>
        <v>11.9525964350719</v>
      </c>
      <c r="AM531" s="81">
        <f>'charts data'!X540</f>
        <v>12.9345182617875</v>
      </c>
      <c r="AN531" s="81">
        <f>'charts data'!Y540</f>
        <v>12.880392566989</v>
      </c>
      <c r="AO531" s="81">
        <f>'charts data'!Z540</f>
        <v>13.1427844973269</v>
      </c>
      <c r="AP531" s="71">
        <f>'charts data'!AA540</f>
        <v>4.83538791526479</v>
      </c>
    </row>
    <row r="532" spans="1:42">
      <c r="A532" s="56"/>
      <c r="B532" s="56"/>
      <c r="C532" s="56"/>
      <c r="D532" s="56"/>
      <c r="E532" s="56"/>
      <c r="F532" s="56"/>
      <c r="G532" s="56"/>
      <c r="H532" s="56"/>
      <c r="I532" s="56"/>
      <c r="J532" s="56"/>
      <c r="K532" s="56"/>
      <c r="L532" s="56"/>
      <c r="M532" s="56"/>
      <c r="N532" s="56"/>
      <c r="O532" s="56"/>
      <c r="P532" s="56"/>
      <c r="Q532" s="56"/>
      <c r="R532" s="69"/>
      <c r="S532" s="69"/>
      <c r="T532" s="69"/>
      <c r="U532" s="71">
        <f t="shared" si="26"/>
        <v>-2.43193968078147</v>
      </c>
      <c r="V532" s="69" t="s">
        <v>1606</v>
      </c>
      <c r="W532" s="71">
        <f t="shared" si="28"/>
        <v>-5</v>
      </c>
      <c r="X532" s="69">
        <f t="shared" si="27"/>
        <v>52479</v>
      </c>
      <c r="Y532" s="69" t="s">
        <v>2300</v>
      </c>
      <c r="Z532" s="69" t="s">
        <v>1300</v>
      </c>
      <c r="AA532" s="69" t="s">
        <v>2300</v>
      </c>
      <c r="AB532" s="69"/>
      <c r="AC532" s="69"/>
      <c r="AD532" s="69"/>
      <c r="AE532" s="69"/>
      <c r="AF532" s="69"/>
      <c r="AG532" s="69"/>
      <c r="AH532" s="69" t="s">
        <v>1606</v>
      </c>
      <c r="AI532" s="69" t="s">
        <v>2300</v>
      </c>
      <c r="AJ532" s="69"/>
      <c r="AK532" s="81">
        <f>'charts data'!V541</f>
        <v>-4.43625039004806</v>
      </c>
      <c r="AL532" s="81">
        <f>'charts data'!W541</f>
        <v>-3.34701234326803</v>
      </c>
      <c r="AM532" s="81">
        <f>'charts data'!X541</f>
        <v>-2.56302400354481</v>
      </c>
      <c r="AN532" s="81">
        <f>'charts data'!Y541</f>
        <v>-1.50314993818757</v>
      </c>
      <c r="AO532" s="81">
        <f>'charts data'!Z541</f>
        <v>-2.43193968078147</v>
      </c>
      <c r="AP532" s="71">
        <f>'charts data'!AA541</f>
        <v>8.22596818427091</v>
      </c>
    </row>
    <row r="533" spans="1:42">
      <c r="A533" s="56"/>
      <c r="B533" s="56"/>
      <c r="C533" s="56"/>
      <c r="D533" s="56"/>
      <c r="E533" s="56"/>
      <c r="F533" s="56"/>
      <c r="G533" s="56"/>
      <c r="H533" s="56"/>
      <c r="I533" s="56"/>
      <c r="J533" s="56"/>
      <c r="K533" s="56"/>
      <c r="L533" s="56"/>
      <c r="M533" s="56"/>
      <c r="N533" s="56"/>
      <c r="O533" s="56"/>
      <c r="P533" s="56"/>
      <c r="Q533" s="56"/>
      <c r="R533" s="69"/>
      <c r="S533" s="69"/>
      <c r="T533" s="69"/>
      <c r="U533" s="71">
        <f t="shared" si="26"/>
        <v>7.75942243914215</v>
      </c>
      <c r="V533" s="69" t="s">
        <v>61</v>
      </c>
      <c r="W533" s="71">
        <f t="shared" si="28"/>
        <v>5</v>
      </c>
      <c r="X533" s="69">
        <f t="shared" si="27"/>
        <v>123456</v>
      </c>
      <c r="Y533" s="69" t="s">
        <v>2301</v>
      </c>
      <c r="Z533" s="69" t="s">
        <v>1300</v>
      </c>
      <c r="AA533" s="69" t="s">
        <v>2301</v>
      </c>
      <c r="AB533" s="69"/>
      <c r="AC533" s="69"/>
      <c r="AD533" s="69"/>
      <c r="AE533" s="69"/>
      <c r="AF533" s="69"/>
      <c r="AG533" s="69"/>
      <c r="AH533" s="69" t="s">
        <v>61</v>
      </c>
      <c r="AI533" s="69" t="s">
        <v>2301</v>
      </c>
      <c r="AJ533" s="69"/>
      <c r="AK533" s="81">
        <f>'charts data'!V542</f>
        <v>7.15494100140388</v>
      </c>
      <c r="AL533" s="81">
        <f>'charts data'!W542</f>
        <v>6.77599194992432</v>
      </c>
      <c r="AM533" s="81">
        <f>'charts data'!X542</f>
        <v>6.97606483977941</v>
      </c>
      <c r="AN533" s="81">
        <f>'charts data'!Y542</f>
        <v>7.19695860932156</v>
      </c>
      <c r="AO533" s="81">
        <f>'charts data'!Z542</f>
        <v>7.75942243914215</v>
      </c>
      <c r="AP533" s="71">
        <f>'charts data'!AA542</f>
        <v>2.48087537118274</v>
      </c>
    </row>
    <row r="534" spans="1:42">
      <c r="A534" s="56"/>
      <c r="B534" s="56"/>
      <c r="C534" s="56"/>
      <c r="D534" s="56"/>
      <c r="E534" s="56"/>
      <c r="F534" s="56"/>
      <c r="G534" s="56"/>
      <c r="H534" s="56"/>
      <c r="I534" s="56"/>
      <c r="J534" s="56"/>
      <c r="K534" s="56"/>
      <c r="L534" s="56"/>
      <c r="M534" s="56"/>
      <c r="N534" s="56"/>
      <c r="O534" s="56"/>
      <c r="P534" s="56"/>
      <c r="Q534" s="56"/>
      <c r="R534" s="69"/>
      <c r="S534" s="69"/>
      <c r="T534" s="69"/>
      <c r="U534" s="71">
        <f t="shared" si="26"/>
        <v>6.02408048812171</v>
      </c>
      <c r="V534" s="69" t="s">
        <v>1607</v>
      </c>
      <c r="W534" s="71">
        <f t="shared" si="28"/>
        <v>5</v>
      </c>
      <c r="X534" s="69">
        <f t="shared" si="27"/>
        <v>123456</v>
      </c>
      <c r="Y534" s="69" t="s">
        <v>2181</v>
      </c>
      <c r="Z534" s="69" t="s">
        <v>1301</v>
      </c>
      <c r="AA534" s="69" t="s">
        <v>2180</v>
      </c>
      <c r="AB534" s="69"/>
      <c r="AC534" s="69"/>
      <c r="AD534" s="69"/>
      <c r="AE534" s="69"/>
      <c r="AF534" s="69"/>
      <c r="AG534" s="69"/>
      <c r="AH534" s="69" t="s">
        <v>1607</v>
      </c>
      <c r="AI534" s="69" t="s">
        <v>2180</v>
      </c>
      <c r="AJ534" s="69"/>
      <c r="AK534" s="81">
        <f>'charts data'!V543</f>
        <v>7.63485459691827</v>
      </c>
      <c r="AL534" s="81">
        <f>'charts data'!W543</f>
        <v>7.99660482309106</v>
      </c>
      <c r="AM534" s="81">
        <f>'charts data'!X543</f>
        <v>7.59599854471779</v>
      </c>
      <c r="AN534" s="81">
        <f>'charts data'!Y543</f>
        <v>6.40180890631355</v>
      </c>
      <c r="AO534" s="81">
        <f>'charts data'!Z543</f>
        <v>6.02408048812171</v>
      </c>
      <c r="AP534" s="71">
        <f>'charts data'!AA543</f>
        <v>-6.61083958178134</v>
      </c>
    </row>
    <row r="535" spans="1:42">
      <c r="A535" s="56"/>
      <c r="B535" s="56"/>
      <c r="C535" s="56"/>
      <c r="D535" s="56"/>
      <c r="E535" s="56"/>
      <c r="F535" s="56"/>
      <c r="G535" s="56"/>
      <c r="H535" s="56"/>
      <c r="I535" s="56"/>
      <c r="J535" s="56"/>
      <c r="K535" s="56"/>
      <c r="L535" s="56"/>
      <c r="M535" s="56"/>
      <c r="N535" s="56"/>
      <c r="O535" s="56"/>
      <c r="P535" s="56"/>
      <c r="Q535" s="56"/>
      <c r="R535" s="69"/>
      <c r="S535" s="69"/>
      <c r="T535" s="69"/>
      <c r="U535" s="71">
        <f t="shared" si="26"/>
        <v>3.32468204858095</v>
      </c>
      <c r="V535" s="69" t="s">
        <v>1608</v>
      </c>
      <c r="W535" s="71">
        <f t="shared" si="28"/>
        <v>0</v>
      </c>
      <c r="X535" s="69">
        <f t="shared" si="27"/>
        <v>8912895</v>
      </c>
      <c r="Y535" s="69" t="s">
        <v>2302</v>
      </c>
      <c r="Z535" s="69" t="s">
        <v>1301</v>
      </c>
      <c r="AA535" s="69" t="s">
        <v>2302</v>
      </c>
      <c r="AB535" s="69"/>
      <c r="AC535" s="69"/>
      <c r="AD535" s="69"/>
      <c r="AE535" s="69"/>
      <c r="AF535" s="69"/>
      <c r="AG535" s="69"/>
      <c r="AH535" s="69" t="s">
        <v>1608</v>
      </c>
      <c r="AI535" s="69" t="s">
        <v>2302</v>
      </c>
      <c r="AJ535" s="69"/>
      <c r="AK535" s="81">
        <f>'charts data'!V544</f>
        <v>5.29829153876916</v>
      </c>
      <c r="AL535" s="81">
        <f>'charts data'!W544</f>
        <v>5.58913338357481</v>
      </c>
      <c r="AM535" s="81">
        <f>'charts data'!X544</f>
        <v>5.20993025953942</v>
      </c>
      <c r="AN535" s="81">
        <f>'charts data'!Y544</f>
        <v>3.73567846069077</v>
      </c>
      <c r="AO535" s="81">
        <f>'charts data'!Z544</f>
        <v>3.32468204858095</v>
      </c>
      <c r="AP535" s="71">
        <f>'charts data'!AA544</f>
        <v>-8.09996613768727</v>
      </c>
    </row>
    <row r="536" spans="1:42">
      <c r="A536" s="56"/>
      <c r="B536" s="56"/>
      <c r="C536" s="56"/>
      <c r="D536" s="56"/>
      <c r="E536" s="56"/>
      <c r="F536" s="56"/>
      <c r="G536" s="56"/>
      <c r="H536" s="56"/>
      <c r="I536" s="56"/>
      <c r="J536" s="56"/>
      <c r="K536" s="56"/>
      <c r="L536" s="56"/>
      <c r="M536" s="56"/>
      <c r="N536" s="56"/>
      <c r="O536" s="56"/>
      <c r="P536" s="56"/>
      <c r="Q536" s="56"/>
      <c r="R536" s="69"/>
      <c r="S536" s="69"/>
      <c r="T536" s="69"/>
      <c r="U536" s="71">
        <f t="shared" si="26"/>
        <v>8.91494791820747</v>
      </c>
      <c r="V536" s="69" t="s">
        <v>544</v>
      </c>
      <c r="W536" s="71">
        <f t="shared" si="28"/>
        <v>5</v>
      </c>
      <c r="X536" s="69">
        <f t="shared" si="27"/>
        <v>123456</v>
      </c>
      <c r="Y536" s="69" t="s">
        <v>2303</v>
      </c>
      <c r="Z536" s="69" t="s">
        <v>1301</v>
      </c>
      <c r="AA536" s="69" t="s">
        <v>1888</v>
      </c>
      <c r="AB536" s="69"/>
      <c r="AC536" s="69"/>
      <c r="AD536" s="69"/>
      <c r="AE536" s="69"/>
      <c r="AF536" s="69"/>
      <c r="AG536" s="69"/>
      <c r="AH536" s="69" t="s">
        <v>544</v>
      </c>
      <c r="AI536" s="69" t="s">
        <v>1888</v>
      </c>
      <c r="AJ536" s="69"/>
      <c r="AK536" s="81">
        <f>'charts data'!V545</f>
        <v>9.74514524742348</v>
      </c>
      <c r="AL536" s="81">
        <f>'charts data'!W545</f>
        <v>10.1287914508689</v>
      </c>
      <c r="AM536" s="81">
        <f>'charts data'!X545</f>
        <v>10.0218677406137</v>
      </c>
      <c r="AN536" s="81">
        <f>'charts data'!Y545</f>
        <v>9.78239993298188</v>
      </c>
      <c r="AO536" s="81">
        <f>'charts data'!Z545</f>
        <v>8.91494791820747</v>
      </c>
      <c r="AP536" s="71">
        <f>'charts data'!AA545</f>
        <v>-3.40724458798932</v>
      </c>
    </row>
    <row r="537" spans="1:42">
      <c r="A537" s="56"/>
      <c r="B537" s="56"/>
      <c r="C537" s="56"/>
      <c r="D537" s="56"/>
      <c r="E537" s="56"/>
      <c r="F537" s="56"/>
      <c r="G537" s="56"/>
      <c r="H537" s="56"/>
      <c r="I537" s="56"/>
      <c r="J537" s="56"/>
      <c r="K537" s="56"/>
      <c r="L537" s="56"/>
      <c r="M537" s="56"/>
      <c r="N537" s="56"/>
      <c r="O537" s="56"/>
      <c r="P537" s="56"/>
      <c r="Q537" s="56"/>
      <c r="R537" s="69"/>
      <c r="S537" s="69"/>
      <c r="T537" s="69"/>
      <c r="U537" s="71">
        <f t="shared" si="26"/>
        <v>6.43331534413807</v>
      </c>
      <c r="V537" s="69" t="s">
        <v>1609</v>
      </c>
      <c r="W537" s="71">
        <f t="shared" si="28"/>
        <v>5</v>
      </c>
      <c r="X537" s="69">
        <f t="shared" si="27"/>
        <v>123456</v>
      </c>
      <c r="Y537" s="69" t="s">
        <v>2304</v>
      </c>
      <c r="Z537" s="69" t="s">
        <v>1301</v>
      </c>
      <c r="AA537" s="69" t="s">
        <v>2305</v>
      </c>
      <c r="AB537" s="69"/>
      <c r="AC537" s="69"/>
      <c r="AD537" s="69"/>
      <c r="AE537" s="69"/>
      <c r="AF537" s="69"/>
      <c r="AG537" s="69"/>
      <c r="AH537" s="69" t="s">
        <v>1609</v>
      </c>
      <c r="AI537" s="69" t="s">
        <v>2305</v>
      </c>
      <c r="AJ537" s="69"/>
      <c r="AK537" s="81">
        <f>'charts data'!V546</f>
        <v>7.27945988882292</v>
      </c>
      <c r="AL537" s="81">
        <f>'charts data'!W546</f>
        <v>7.56326701585332</v>
      </c>
      <c r="AM537" s="81">
        <f>'charts data'!X546</f>
        <v>7.3901521709445</v>
      </c>
      <c r="AN537" s="81">
        <f>'charts data'!Y546</f>
        <v>6.06629949352227</v>
      </c>
      <c r="AO537" s="81">
        <f>'charts data'!Z546</f>
        <v>6.43331534413807</v>
      </c>
      <c r="AP537" s="71">
        <f>'charts data'!AA546</f>
        <v>-3.47269416447855</v>
      </c>
    </row>
    <row r="538" spans="1:42">
      <c r="A538" s="56"/>
      <c r="B538" s="56"/>
      <c r="C538" s="56"/>
      <c r="D538" s="56"/>
      <c r="E538" s="56"/>
      <c r="F538" s="56"/>
      <c r="G538" s="56"/>
      <c r="H538" s="56"/>
      <c r="I538" s="56"/>
      <c r="J538" s="56"/>
      <c r="K538" s="56"/>
      <c r="L538" s="56"/>
      <c r="M538" s="56"/>
      <c r="N538" s="56"/>
      <c r="O538" s="56"/>
      <c r="P538" s="56"/>
      <c r="Q538" s="56"/>
      <c r="R538" s="69"/>
      <c r="S538" s="69"/>
      <c r="T538" s="69"/>
      <c r="U538" s="71">
        <f t="shared" si="26"/>
        <v>8.12160963347591</v>
      </c>
      <c r="V538" s="69" t="s">
        <v>1610</v>
      </c>
      <c r="W538" s="71">
        <f t="shared" si="28"/>
        <v>5</v>
      </c>
      <c r="X538" s="69">
        <f t="shared" si="27"/>
        <v>123456</v>
      </c>
      <c r="Y538" s="69" t="s">
        <v>2306</v>
      </c>
      <c r="Z538" s="69" t="s">
        <v>1301</v>
      </c>
      <c r="AA538" s="69" t="s">
        <v>2306</v>
      </c>
      <c r="AB538" s="69"/>
      <c r="AC538" s="69"/>
      <c r="AD538" s="69"/>
      <c r="AE538" s="69"/>
      <c r="AF538" s="69"/>
      <c r="AG538" s="69"/>
      <c r="AH538" s="69" t="s">
        <v>1610</v>
      </c>
      <c r="AI538" s="69" t="s">
        <v>2306</v>
      </c>
      <c r="AJ538" s="69"/>
      <c r="AK538" s="81">
        <f>'charts data'!V547</f>
        <v>7.78536174534272</v>
      </c>
      <c r="AL538" s="81">
        <f>'charts data'!W547</f>
        <v>7.83316218567075</v>
      </c>
      <c r="AM538" s="81">
        <f>'charts data'!X547</f>
        <v>8.73520556844869</v>
      </c>
      <c r="AN538" s="81">
        <f>'charts data'!Y547</f>
        <v>8.17537515786105</v>
      </c>
      <c r="AO538" s="81">
        <f>'charts data'!Z547</f>
        <v>8.12160963347591</v>
      </c>
      <c r="AP538" s="71">
        <f>'charts data'!AA547</f>
        <v>1.38000780868154</v>
      </c>
    </row>
    <row r="539" spans="1:42">
      <c r="A539" s="56"/>
      <c r="B539" s="56"/>
      <c r="C539" s="56"/>
      <c r="D539" s="56"/>
      <c r="E539" s="56"/>
      <c r="F539" s="56"/>
      <c r="G539" s="56"/>
      <c r="H539" s="56"/>
      <c r="I539" s="56"/>
      <c r="J539" s="56"/>
      <c r="K539" s="56"/>
      <c r="L539" s="56"/>
      <c r="M539" s="56"/>
      <c r="N539" s="56"/>
      <c r="O539" s="56"/>
      <c r="P539" s="56"/>
      <c r="Q539" s="56"/>
      <c r="R539" s="69"/>
      <c r="S539" s="69"/>
      <c r="T539" s="69"/>
      <c r="U539" s="71">
        <f t="shared" si="26"/>
        <v>8.77187279607785</v>
      </c>
      <c r="V539" s="69" t="s">
        <v>1082</v>
      </c>
      <c r="W539" s="71">
        <f t="shared" si="28"/>
        <v>5</v>
      </c>
      <c r="X539" s="69">
        <f t="shared" si="27"/>
        <v>123456</v>
      </c>
      <c r="Y539" s="69" t="s">
        <v>2307</v>
      </c>
      <c r="Z539" s="69" t="s">
        <v>1301</v>
      </c>
      <c r="AA539" s="69" t="s">
        <v>2307</v>
      </c>
      <c r="AB539" s="69"/>
      <c r="AC539" s="69"/>
      <c r="AD539" s="69"/>
      <c r="AE539" s="69"/>
      <c r="AF539" s="69"/>
      <c r="AG539" s="69"/>
      <c r="AH539" s="69" t="s">
        <v>1082</v>
      </c>
      <c r="AI539" s="69" t="s">
        <v>2307</v>
      </c>
      <c r="AJ539" s="69"/>
      <c r="AK539" s="81">
        <f>'charts data'!V548</f>
        <v>10.4978847851177</v>
      </c>
      <c r="AL539" s="81">
        <f>'charts data'!W548</f>
        <v>10.2944241016736</v>
      </c>
      <c r="AM539" s="81">
        <f>'charts data'!X548</f>
        <v>10.4207490402537</v>
      </c>
      <c r="AN539" s="81">
        <f>'charts data'!Y548</f>
        <v>9.05505857550299</v>
      </c>
      <c r="AO539" s="81">
        <f>'charts data'!Z548</f>
        <v>8.77187279607785</v>
      </c>
      <c r="AP539" s="71">
        <f>'charts data'!AA548</f>
        <v>-7.08379177034235</v>
      </c>
    </row>
    <row r="540" spans="1:42">
      <c r="A540" s="56"/>
      <c r="B540" s="56"/>
      <c r="C540" s="56"/>
      <c r="D540" s="56"/>
      <c r="E540" s="56"/>
      <c r="F540" s="56"/>
      <c r="G540" s="56"/>
      <c r="H540" s="56"/>
      <c r="I540" s="56"/>
      <c r="J540" s="56"/>
      <c r="K540" s="56"/>
      <c r="L540" s="56"/>
      <c r="M540" s="56"/>
      <c r="N540" s="56"/>
      <c r="O540" s="56"/>
      <c r="P540" s="56"/>
      <c r="Q540" s="56"/>
      <c r="R540" s="69"/>
      <c r="S540" s="69"/>
      <c r="T540" s="69"/>
      <c r="U540" s="71">
        <f t="shared" si="26"/>
        <v>7.61855493411456</v>
      </c>
      <c r="V540" s="69" t="s">
        <v>1084</v>
      </c>
      <c r="W540" s="71">
        <f t="shared" si="28"/>
        <v>5</v>
      </c>
      <c r="X540" s="69">
        <f t="shared" si="27"/>
        <v>123456</v>
      </c>
      <c r="Y540" s="69" t="s">
        <v>2308</v>
      </c>
      <c r="Z540" s="69" t="s">
        <v>1301</v>
      </c>
      <c r="AA540" s="69" t="s">
        <v>2308</v>
      </c>
      <c r="AB540" s="69"/>
      <c r="AC540" s="69"/>
      <c r="AD540" s="69"/>
      <c r="AE540" s="69"/>
      <c r="AF540" s="69"/>
      <c r="AG540" s="69"/>
      <c r="AH540" s="69" t="s">
        <v>1084</v>
      </c>
      <c r="AI540" s="69" t="s">
        <v>2308</v>
      </c>
      <c r="AJ540" s="69"/>
      <c r="AK540" s="81">
        <f>'charts data'!V549</f>
        <v>9.6529772876905</v>
      </c>
      <c r="AL540" s="81">
        <f>'charts data'!W549</f>
        <v>9.20990403034664</v>
      </c>
      <c r="AM540" s="81">
        <f>'charts data'!X549</f>
        <v>9.41226024283074</v>
      </c>
      <c r="AN540" s="81">
        <f>'charts data'!Y549</f>
        <v>8.1525448699701</v>
      </c>
      <c r="AO540" s="81">
        <f>'charts data'!Z549</f>
        <v>7.61855493411456</v>
      </c>
      <c r="AP540" s="71">
        <f>'charts data'!AA549</f>
        <v>-8.34955053451212</v>
      </c>
    </row>
    <row r="541" spans="1:42">
      <c r="A541" s="56"/>
      <c r="B541" s="56"/>
      <c r="C541" s="56"/>
      <c r="D541" s="56"/>
      <c r="E541" s="56"/>
      <c r="F541" s="56"/>
      <c r="G541" s="56"/>
      <c r="H541" s="56"/>
      <c r="I541" s="56"/>
      <c r="J541" s="56"/>
      <c r="K541" s="56"/>
      <c r="L541" s="56"/>
      <c r="M541" s="56"/>
      <c r="N541" s="56"/>
      <c r="O541" s="56"/>
      <c r="P541" s="56"/>
      <c r="Q541" s="56"/>
      <c r="R541" s="69"/>
      <c r="S541" s="69"/>
      <c r="T541" s="69"/>
      <c r="U541" s="71">
        <f t="shared" si="26"/>
        <v>-2.14001240445814</v>
      </c>
      <c r="V541" s="69" t="s">
        <v>1563</v>
      </c>
      <c r="W541" s="71">
        <f t="shared" si="28"/>
        <v>-5</v>
      </c>
      <c r="X541" s="69">
        <f t="shared" si="27"/>
        <v>52479</v>
      </c>
      <c r="Y541" s="69" t="s">
        <v>2309</v>
      </c>
      <c r="Z541" s="69" t="s">
        <v>1301</v>
      </c>
      <c r="AA541" s="69" t="s">
        <v>2309</v>
      </c>
      <c r="AB541" s="69"/>
      <c r="AC541" s="69"/>
      <c r="AD541" s="69"/>
      <c r="AE541" s="69"/>
      <c r="AF541" s="69"/>
      <c r="AG541" s="69"/>
      <c r="AH541" s="69" t="s">
        <v>1563</v>
      </c>
      <c r="AI541" s="69" t="s">
        <v>2309</v>
      </c>
      <c r="AJ541" s="69"/>
      <c r="AK541" s="81">
        <f>'charts data'!V550</f>
        <v>-0.613232170232933</v>
      </c>
      <c r="AL541" s="81">
        <f>'charts data'!W550</f>
        <v>-0.553354292229246</v>
      </c>
      <c r="AM541" s="81">
        <f>'charts data'!X550</f>
        <v>-0.836049003438331</v>
      </c>
      <c r="AN541" s="81">
        <f>'charts data'!Y550</f>
        <v>-2.75272377991525</v>
      </c>
      <c r="AO541" s="81">
        <f>'charts data'!Z550</f>
        <v>-2.14001240445814</v>
      </c>
      <c r="AP541" s="71">
        <f>'charts data'!AA550</f>
        <v>-6.26611711100714</v>
      </c>
    </row>
    <row r="542" spans="1:42">
      <c r="A542" s="56"/>
      <c r="B542" s="56"/>
      <c r="C542" s="56"/>
      <c r="D542" s="56"/>
      <c r="E542" s="56"/>
      <c r="F542" s="56"/>
      <c r="G542" s="56"/>
      <c r="H542" s="56"/>
      <c r="I542" s="56"/>
      <c r="J542" s="56"/>
      <c r="K542" s="56"/>
      <c r="L542" s="56"/>
      <c r="M542" s="56"/>
      <c r="N542" s="56"/>
      <c r="O542" s="56"/>
      <c r="P542" s="56"/>
      <c r="Q542" s="56"/>
      <c r="R542" s="69"/>
      <c r="S542" s="69"/>
      <c r="T542" s="69"/>
      <c r="U542" s="71">
        <f t="shared" si="26"/>
        <v>4.20500255147989</v>
      </c>
      <c r="V542" s="69" t="s">
        <v>1087</v>
      </c>
      <c r="W542" s="71">
        <f t="shared" si="28"/>
        <v>0</v>
      </c>
      <c r="X542" s="69">
        <f t="shared" si="27"/>
        <v>8912895</v>
      </c>
      <c r="Y542" s="69" t="s">
        <v>2028</v>
      </c>
      <c r="Z542" s="69" t="s">
        <v>1301</v>
      </c>
      <c r="AA542" s="69" t="s">
        <v>2310</v>
      </c>
      <c r="AB542" s="69"/>
      <c r="AC542" s="69"/>
      <c r="AD542" s="69"/>
      <c r="AE542" s="69"/>
      <c r="AF542" s="69"/>
      <c r="AG542" s="69"/>
      <c r="AH542" s="69" t="s">
        <v>1087</v>
      </c>
      <c r="AI542" s="69" t="s">
        <v>2310</v>
      </c>
      <c r="AJ542" s="69"/>
      <c r="AK542" s="81">
        <f>'charts data'!V551</f>
        <v>7.1560725798627</v>
      </c>
      <c r="AL542" s="81">
        <f>'charts data'!W551</f>
        <v>6.43954972100329</v>
      </c>
      <c r="AM542" s="81">
        <f>'charts data'!X551</f>
        <v>6.76675326147089</v>
      </c>
      <c r="AN542" s="81">
        <f>'charts data'!Y551</f>
        <v>4.64730691971538</v>
      </c>
      <c r="AO542" s="81">
        <f>'charts data'!Z551</f>
        <v>4.20500255147989</v>
      </c>
      <c r="AP542" s="71">
        <f>'charts data'!AA551</f>
        <v>-12.1115992898702</v>
      </c>
    </row>
    <row r="543" spans="1:42">
      <c r="A543" s="56"/>
      <c r="B543" s="56"/>
      <c r="C543" s="56"/>
      <c r="D543" s="56"/>
      <c r="E543" s="56"/>
      <c r="F543" s="56"/>
      <c r="G543" s="56"/>
      <c r="H543" s="56"/>
      <c r="I543" s="56"/>
      <c r="J543" s="56"/>
      <c r="K543" s="56"/>
      <c r="L543" s="56"/>
      <c r="M543" s="56"/>
      <c r="N543" s="56"/>
      <c r="O543" s="56"/>
      <c r="P543" s="56"/>
      <c r="Q543" s="56"/>
      <c r="R543" s="69"/>
      <c r="S543" s="69"/>
      <c r="T543" s="69"/>
      <c r="U543" s="71">
        <f t="shared" si="26"/>
        <v>0.620307796395224</v>
      </c>
      <c r="V543" s="69" t="s">
        <v>1611</v>
      </c>
      <c r="W543" s="71">
        <f t="shared" si="28"/>
        <v>0</v>
      </c>
      <c r="X543" s="69">
        <f t="shared" si="27"/>
        <v>8912895</v>
      </c>
      <c r="Y543" s="69" t="s">
        <v>2311</v>
      </c>
      <c r="Z543" s="69" t="s">
        <v>1301</v>
      </c>
      <c r="AA543" s="69" t="s">
        <v>2311</v>
      </c>
      <c r="AB543" s="69"/>
      <c r="AC543" s="69"/>
      <c r="AD543" s="69"/>
      <c r="AE543" s="69"/>
      <c r="AF543" s="69"/>
      <c r="AG543" s="69"/>
      <c r="AH543" s="69" t="s">
        <v>1611</v>
      </c>
      <c r="AI543" s="69" t="s">
        <v>2311</v>
      </c>
      <c r="AJ543" s="69"/>
      <c r="AK543" s="81">
        <f>'charts data'!V552</f>
        <v>2.7421079903199</v>
      </c>
      <c r="AL543" s="81">
        <f>'charts data'!W552</f>
        <v>3.23222337924138</v>
      </c>
      <c r="AM543" s="81">
        <f>'charts data'!X552</f>
        <v>2.02055320897907</v>
      </c>
      <c r="AN543" s="81">
        <f>'charts data'!Y552</f>
        <v>1.70729167332429</v>
      </c>
      <c r="AO543" s="81">
        <f>'charts data'!Z552</f>
        <v>0.620307796395224</v>
      </c>
      <c r="AP543" s="71">
        <f>'charts data'!AA552</f>
        <v>-8.70816126856444</v>
      </c>
    </row>
    <row r="544" spans="1:42">
      <c r="A544" s="56"/>
      <c r="B544" s="56"/>
      <c r="C544" s="56"/>
      <c r="D544" s="56"/>
      <c r="E544" s="56"/>
      <c r="F544" s="56"/>
      <c r="G544" s="56"/>
      <c r="H544" s="56"/>
      <c r="I544" s="56"/>
      <c r="J544" s="56"/>
      <c r="K544" s="56"/>
      <c r="L544" s="56"/>
      <c r="M544" s="56"/>
      <c r="N544" s="56"/>
      <c r="O544" s="56"/>
      <c r="P544" s="56"/>
      <c r="Q544" s="56"/>
      <c r="R544" s="69"/>
      <c r="S544" s="69"/>
      <c r="T544" s="69"/>
      <c r="U544" s="71">
        <f t="shared" si="26"/>
        <v>4.53986618584924</v>
      </c>
      <c r="V544" s="69" t="s">
        <v>1612</v>
      </c>
      <c r="W544" s="71">
        <f t="shared" si="28"/>
        <v>0</v>
      </c>
      <c r="X544" s="69">
        <f t="shared" si="27"/>
        <v>8912895</v>
      </c>
      <c r="Y544" s="69" t="s">
        <v>2312</v>
      </c>
      <c r="Z544" s="69" t="s">
        <v>1301</v>
      </c>
      <c r="AA544" s="69" t="s">
        <v>2312</v>
      </c>
      <c r="AB544" s="69"/>
      <c r="AC544" s="69"/>
      <c r="AD544" s="69"/>
      <c r="AE544" s="69"/>
      <c r="AF544" s="69"/>
      <c r="AG544" s="69"/>
      <c r="AH544" s="69" t="s">
        <v>1612</v>
      </c>
      <c r="AI544" s="69" t="s">
        <v>2312</v>
      </c>
      <c r="AJ544" s="69"/>
      <c r="AK544" s="81">
        <f>'charts data'!V553</f>
        <v>5.25208693106373</v>
      </c>
      <c r="AL544" s="81">
        <f>'charts data'!W553</f>
        <v>4.95321905813086</v>
      </c>
      <c r="AM544" s="81">
        <f>'charts data'!X553</f>
        <v>5.39388370361651</v>
      </c>
      <c r="AN544" s="81">
        <f>'charts data'!Y553</f>
        <v>3.83727493463387</v>
      </c>
      <c r="AO544" s="81">
        <f>'charts data'!Z553</f>
        <v>4.53986618584924</v>
      </c>
      <c r="AP544" s="71">
        <f>'charts data'!AA553</f>
        <v>-2.92305238066402</v>
      </c>
    </row>
    <row r="545" spans="1:42">
      <c r="A545" s="56"/>
      <c r="B545" s="56"/>
      <c r="C545" s="56"/>
      <c r="D545" s="56"/>
      <c r="E545" s="56"/>
      <c r="F545" s="56"/>
      <c r="G545" s="56"/>
      <c r="H545" s="56"/>
      <c r="I545" s="56"/>
      <c r="J545" s="56"/>
      <c r="K545" s="56"/>
      <c r="L545" s="56"/>
      <c r="M545" s="56"/>
      <c r="N545" s="56"/>
      <c r="O545" s="56"/>
      <c r="P545" s="56"/>
      <c r="Q545" s="56"/>
      <c r="R545" s="69"/>
      <c r="S545" s="69"/>
      <c r="T545" s="69"/>
      <c r="U545" s="71">
        <f t="shared" si="26"/>
        <v>6.01808464070419</v>
      </c>
      <c r="V545" s="69" t="s">
        <v>1613</v>
      </c>
      <c r="W545" s="71">
        <f t="shared" si="28"/>
        <v>5</v>
      </c>
      <c r="X545" s="69">
        <f t="shared" si="27"/>
        <v>123456</v>
      </c>
      <c r="Y545" s="69" t="s">
        <v>1779</v>
      </c>
      <c r="Z545" s="69" t="s">
        <v>1301</v>
      </c>
      <c r="AA545" s="69" t="s">
        <v>2162</v>
      </c>
      <c r="AB545" s="69"/>
      <c r="AC545" s="69"/>
      <c r="AD545" s="69"/>
      <c r="AE545" s="69"/>
      <c r="AF545" s="69"/>
      <c r="AG545" s="69"/>
      <c r="AH545" s="69" t="s">
        <v>1613</v>
      </c>
      <c r="AI545" s="69" t="s">
        <v>2162</v>
      </c>
      <c r="AJ545" s="69"/>
      <c r="AK545" s="81">
        <f>'charts data'!V554</f>
        <v>6.16450462889265</v>
      </c>
      <c r="AL545" s="81">
        <f>'charts data'!W554</f>
        <v>5.68963253661133</v>
      </c>
      <c r="AM545" s="81">
        <f>'charts data'!X554</f>
        <v>6.83662128394439</v>
      </c>
      <c r="AN545" s="81">
        <f>'charts data'!Y554</f>
        <v>6.03846109262074</v>
      </c>
      <c r="AO545" s="81">
        <f>'charts data'!Z554</f>
        <v>6.01808464070419</v>
      </c>
      <c r="AP545" s="71">
        <f>'charts data'!AA554</f>
        <v>-0.600927869521961</v>
      </c>
    </row>
    <row r="546" spans="1:42">
      <c r="A546" s="56"/>
      <c r="B546" s="56"/>
      <c r="C546" s="56"/>
      <c r="D546" s="56"/>
      <c r="E546" s="56"/>
      <c r="F546" s="56"/>
      <c r="G546" s="56"/>
      <c r="H546" s="56"/>
      <c r="I546" s="56"/>
      <c r="J546" s="56"/>
      <c r="K546" s="56"/>
      <c r="L546" s="56"/>
      <c r="M546" s="56"/>
      <c r="N546" s="56"/>
      <c r="O546" s="56"/>
      <c r="P546" s="56"/>
      <c r="Q546" s="56"/>
      <c r="R546" s="69"/>
      <c r="S546" s="69"/>
      <c r="T546" s="69"/>
      <c r="U546" s="71">
        <f t="shared" si="26"/>
        <v>7.23480159496535</v>
      </c>
      <c r="V546" s="69" t="s">
        <v>1614</v>
      </c>
      <c r="W546" s="71">
        <f t="shared" si="28"/>
        <v>5</v>
      </c>
      <c r="X546" s="69">
        <f t="shared" si="27"/>
        <v>123456</v>
      </c>
      <c r="Y546" s="69" t="s">
        <v>1822</v>
      </c>
      <c r="Z546" s="69" t="s">
        <v>1301</v>
      </c>
      <c r="AA546" s="69" t="s">
        <v>1821</v>
      </c>
      <c r="AB546" s="69"/>
      <c r="AC546" s="69"/>
      <c r="AD546" s="69"/>
      <c r="AE546" s="69"/>
      <c r="AF546" s="69"/>
      <c r="AG546" s="69"/>
      <c r="AH546" s="69" t="s">
        <v>1614</v>
      </c>
      <c r="AI546" s="69" t="s">
        <v>1821</v>
      </c>
      <c r="AJ546" s="69"/>
      <c r="AK546" s="81">
        <f>'charts data'!V555</f>
        <v>8.4605667901059</v>
      </c>
      <c r="AL546" s="81">
        <f>'charts data'!W555</f>
        <v>8.09194711373459</v>
      </c>
      <c r="AM546" s="81">
        <f>'charts data'!X555</f>
        <v>9.33402263157479</v>
      </c>
      <c r="AN546" s="81">
        <f>'charts data'!Y555</f>
        <v>8.11918427298967</v>
      </c>
      <c r="AO546" s="81">
        <f>'charts data'!Z555</f>
        <v>7.23480159496535</v>
      </c>
      <c r="AP546" s="71">
        <f>'charts data'!AA555</f>
        <v>-5.03070978466326</v>
      </c>
    </row>
    <row r="547" spans="1:42">
      <c r="A547" s="56"/>
      <c r="B547" s="56"/>
      <c r="C547" s="56"/>
      <c r="D547" s="56"/>
      <c r="E547" s="56"/>
      <c r="F547" s="56"/>
      <c r="G547" s="56"/>
      <c r="H547" s="56"/>
      <c r="I547" s="56"/>
      <c r="J547" s="56"/>
      <c r="K547" s="56"/>
      <c r="L547" s="56"/>
      <c r="M547" s="56"/>
      <c r="N547" s="56"/>
      <c r="O547" s="56"/>
      <c r="P547" s="56"/>
      <c r="Q547" s="56"/>
      <c r="R547" s="69"/>
      <c r="S547" s="69"/>
      <c r="T547" s="69"/>
      <c r="U547" s="71">
        <f t="shared" si="26"/>
        <v>3.49711614774443</v>
      </c>
      <c r="V547" s="69" t="s">
        <v>1615</v>
      </c>
      <c r="W547" s="71">
        <f t="shared" si="28"/>
        <v>0</v>
      </c>
      <c r="X547" s="69">
        <f t="shared" si="27"/>
        <v>8912895</v>
      </c>
      <c r="Y547" s="69" t="s">
        <v>2313</v>
      </c>
      <c r="Z547" s="69" t="s">
        <v>1301</v>
      </c>
      <c r="AA547" s="69" t="s">
        <v>2314</v>
      </c>
      <c r="AB547" s="69"/>
      <c r="AC547" s="69"/>
      <c r="AD547" s="69"/>
      <c r="AE547" s="69"/>
      <c r="AF547" s="69"/>
      <c r="AG547" s="69"/>
      <c r="AH547" s="69" t="s">
        <v>1615</v>
      </c>
      <c r="AI547" s="69" t="s">
        <v>2314</v>
      </c>
      <c r="AJ547" s="69"/>
      <c r="AK547" s="81">
        <f>'charts data'!V556</f>
        <v>5.23402463673473</v>
      </c>
      <c r="AL547" s="81">
        <f>'charts data'!W556</f>
        <v>5.13538803249762</v>
      </c>
      <c r="AM547" s="81">
        <f>'charts data'!X556</f>
        <v>5.27560919695511</v>
      </c>
      <c r="AN547" s="81">
        <f>'charts data'!Y556</f>
        <v>2.7931186444077</v>
      </c>
      <c r="AO547" s="81">
        <f>'charts data'!Z556</f>
        <v>3.49711614774443</v>
      </c>
      <c r="AP547" s="71">
        <f>'charts data'!AA556</f>
        <v>-7.12851251224038</v>
      </c>
    </row>
    <row r="548" spans="1:42">
      <c r="A548" s="56"/>
      <c r="B548" s="56"/>
      <c r="C548" s="56"/>
      <c r="D548" s="56"/>
      <c r="E548" s="56"/>
      <c r="F548" s="56"/>
      <c r="G548" s="56"/>
      <c r="H548" s="56"/>
      <c r="I548" s="56"/>
      <c r="J548" s="56"/>
      <c r="K548" s="56"/>
      <c r="L548" s="56"/>
      <c r="M548" s="56"/>
      <c r="N548" s="56"/>
      <c r="O548" s="56"/>
      <c r="P548" s="56"/>
      <c r="Q548" s="56"/>
      <c r="R548" s="69"/>
      <c r="S548" s="69"/>
      <c r="T548" s="69"/>
      <c r="U548" s="71">
        <f t="shared" si="26"/>
        <v>4.29914765693413</v>
      </c>
      <c r="V548" s="69" t="s">
        <v>1616</v>
      </c>
      <c r="W548" s="71">
        <f t="shared" si="28"/>
        <v>0</v>
      </c>
      <c r="X548" s="69">
        <f t="shared" si="27"/>
        <v>8912895</v>
      </c>
      <c r="Y548" s="69" t="s">
        <v>2315</v>
      </c>
      <c r="Z548" s="69" t="s">
        <v>1301</v>
      </c>
      <c r="AA548" s="69" t="s">
        <v>2316</v>
      </c>
      <c r="AB548" s="69"/>
      <c r="AC548" s="69"/>
      <c r="AD548" s="69"/>
      <c r="AE548" s="69"/>
      <c r="AF548" s="69"/>
      <c r="AG548" s="69"/>
      <c r="AH548" s="69" t="s">
        <v>1616</v>
      </c>
      <c r="AI548" s="69" t="s">
        <v>2316</v>
      </c>
      <c r="AJ548" s="69"/>
      <c r="AK548" s="81">
        <f>'charts data'!V557</f>
        <v>4.47121045555539</v>
      </c>
      <c r="AL548" s="81">
        <f>'charts data'!W557</f>
        <v>4.76882641612582</v>
      </c>
      <c r="AM548" s="81">
        <f>'charts data'!X557</f>
        <v>5.87348336339017</v>
      </c>
      <c r="AN548" s="81">
        <f>'charts data'!Y557</f>
        <v>4.69487827202265</v>
      </c>
      <c r="AO548" s="81">
        <f>'charts data'!Z557</f>
        <v>4.29914765693413</v>
      </c>
      <c r="AP548" s="71">
        <f>'charts data'!AA557</f>
        <v>-0.706169507856913</v>
      </c>
    </row>
    <row r="549" spans="1:42">
      <c r="A549" s="56"/>
      <c r="B549" s="56"/>
      <c r="C549" s="56"/>
      <c r="D549" s="56"/>
      <c r="E549" s="56"/>
      <c r="F549" s="56"/>
      <c r="G549" s="56"/>
      <c r="H549" s="56"/>
      <c r="I549" s="56"/>
      <c r="J549" s="56"/>
      <c r="K549" s="56"/>
      <c r="L549" s="56"/>
      <c r="M549" s="56"/>
      <c r="N549" s="56"/>
      <c r="O549" s="56"/>
      <c r="P549" s="56"/>
      <c r="Q549" s="56"/>
      <c r="R549" s="69"/>
      <c r="S549" s="69"/>
      <c r="T549" s="69"/>
      <c r="U549" s="71">
        <f t="shared" si="26"/>
        <v>3.0187166131001</v>
      </c>
      <c r="V549" s="69" t="s">
        <v>1617</v>
      </c>
      <c r="W549" s="71">
        <f t="shared" si="28"/>
        <v>0</v>
      </c>
      <c r="X549" s="69">
        <f t="shared" si="27"/>
        <v>8912895</v>
      </c>
      <c r="Y549" s="69" t="s">
        <v>1884</v>
      </c>
      <c r="Z549" s="69" t="s">
        <v>1301</v>
      </c>
      <c r="AA549" s="69" t="s">
        <v>1883</v>
      </c>
      <c r="AB549" s="69"/>
      <c r="AC549" s="69"/>
      <c r="AD549" s="69"/>
      <c r="AE549" s="69"/>
      <c r="AF549" s="69"/>
      <c r="AG549" s="69"/>
      <c r="AH549" s="69" t="s">
        <v>1617</v>
      </c>
      <c r="AI549" s="69" t="s">
        <v>1883</v>
      </c>
      <c r="AJ549" s="69"/>
      <c r="AK549" s="81">
        <f>'charts data'!V558</f>
        <v>3.84427129002527</v>
      </c>
      <c r="AL549" s="81">
        <f>'charts data'!W558</f>
        <v>4.48710896032099</v>
      </c>
      <c r="AM549" s="81">
        <f>'charts data'!X558</f>
        <v>3.47855767744063</v>
      </c>
      <c r="AN549" s="81">
        <f>'charts data'!Y558</f>
        <v>3.09659098078158</v>
      </c>
      <c r="AO549" s="81">
        <f>'charts data'!Z558</f>
        <v>3.0187166131001</v>
      </c>
      <c r="AP549" s="71">
        <f>'charts data'!AA558</f>
        <v>-3.38819050128581</v>
      </c>
    </row>
    <row r="550" spans="1:42">
      <c r="A550" s="56"/>
      <c r="B550" s="56"/>
      <c r="C550" s="56"/>
      <c r="D550" s="56"/>
      <c r="E550" s="56"/>
      <c r="F550" s="56"/>
      <c r="G550" s="56"/>
      <c r="H550" s="56"/>
      <c r="I550" s="56"/>
      <c r="J550" s="56"/>
      <c r="K550" s="56"/>
      <c r="L550" s="56"/>
      <c r="M550" s="56"/>
      <c r="N550" s="56"/>
      <c r="O550" s="56"/>
      <c r="P550" s="56"/>
      <c r="Q550" s="56"/>
      <c r="R550" s="69"/>
      <c r="S550" s="69"/>
      <c r="T550" s="69"/>
      <c r="U550" s="71">
        <f t="shared" si="26"/>
        <v>0.562263744716028</v>
      </c>
      <c r="V550" s="69" t="s">
        <v>1618</v>
      </c>
      <c r="W550" s="71">
        <f t="shared" si="28"/>
        <v>0</v>
      </c>
      <c r="X550" s="69">
        <f t="shared" si="27"/>
        <v>8912895</v>
      </c>
      <c r="Y550" s="69" t="s">
        <v>2317</v>
      </c>
      <c r="Z550" s="69" t="s">
        <v>1301</v>
      </c>
      <c r="AA550" s="69" t="s">
        <v>2317</v>
      </c>
      <c r="AB550" s="69"/>
      <c r="AC550" s="69"/>
      <c r="AD550" s="69"/>
      <c r="AE550" s="69"/>
      <c r="AF550" s="69"/>
      <c r="AG550" s="69"/>
      <c r="AH550" s="69" t="s">
        <v>1618</v>
      </c>
      <c r="AI550" s="69" t="s">
        <v>2317</v>
      </c>
      <c r="AJ550" s="69"/>
      <c r="AK550" s="81">
        <f>'charts data'!V559</f>
        <v>2.69910655473458</v>
      </c>
      <c r="AL550" s="81">
        <f>'charts data'!W559</f>
        <v>3.27045407817392</v>
      </c>
      <c r="AM550" s="81">
        <f>'charts data'!X559</f>
        <v>1.68228694031672</v>
      </c>
      <c r="AN550" s="81">
        <f>'charts data'!Y559</f>
        <v>0.485489505670803</v>
      </c>
      <c r="AO550" s="81">
        <f>'charts data'!Z559</f>
        <v>0.562263744716028</v>
      </c>
      <c r="AP550" s="71">
        <f>'charts data'!AA559</f>
        <v>-8.76989824418618</v>
      </c>
    </row>
    <row r="551" spans="1:42">
      <c r="A551" s="56"/>
      <c r="B551" s="56"/>
      <c r="C551" s="56"/>
      <c r="D551" s="56"/>
      <c r="E551" s="56"/>
      <c r="F551" s="56"/>
      <c r="G551" s="56"/>
      <c r="H551" s="56"/>
      <c r="I551" s="56"/>
      <c r="J551" s="56"/>
      <c r="K551" s="56"/>
      <c r="L551" s="56"/>
      <c r="M551" s="56"/>
      <c r="N551" s="56"/>
      <c r="O551" s="56"/>
      <c r="P551" s="56"/>
      <c r="Q551" s="56"/>
      <c r="R551" s="69"/>
      <c r="S551" s="69"/>
      <c r="T551" s="69"/>
      <c r="U551" s="71">
        <f t="shared" si="26"/>
        <v>7.64291871677983</v>
      </c>
      <c r="V551" s="69" t="s">
        <v>1619</v>
      </c>
      <c r="W551" s="71">
        <f t="shared" si="28"/>
        <v>5</v>
      </c>
      <c r="X551" s="69">
        <f t="shared" si="27"/>
        <v>123456</v>
      </c>
      <c r="Y551" s="69" t="s">
        <v>2318</v>
      </c>
      <c r="Z551" s="69" t="s">
        <v>1301</v>
      </c>
      <c r="AA551" s="69" t="s">
        <v>2318</v>
      </c>
      <c r="AB551" s="69"/>
      <c r="AC551" s="69"/>
      <c r="AD551" s="69"/>
      <c r="AE551" s="69"/>
      <c r="AF551" s="69"/>
      <c r="AG551" s="69"/>
      <c r="AH551" s="69" t="s">
        <v>1619</v>
      </c>
      <c r="AI551" s="69" t="s">
        <v>2318</v>
      </c>
      <c r="AJ551" s="69"/>
      <c r="AK551" s="81">
        <f>'charts data'!V560</f>
        <v>9.35766643613864</v>
      </c>
      <c r="AL551" s="81">
        <f>'charts data'!W560</f>
        <v>8.43178351562249</v>
      </c>
      <c r="AM551" s="81">
        <f>'charts data'!X560</f>
        <v>8.35069466740332</v>
      </c>
      <c r="AN551" s="81">
        <f>'charts data'!Y560</f>
        <v>7.61264405257453</v>
      </c>
      <c r="AO551" s="81">
        <f>'charts data'!Z560</f>
        <v>7.64291871677983</v>
      </c>
      <c r="AP551" s="71">
        <f>'charts data'!AA560</f>
        <v>-7.03756165063754</v>
      </c>
    </row>
    <row r="552" spans="1:42">
      <c r="A552" s="56"/>
      <c r="B552" s="56"/>
      <c r="C552" s="56"/>
      <c r="D552" s="56"/>
      <c r="E552" s="56"/>
      <c r="F552" s="56"/>
      <c r="G552" s="56"/>
      <c r="H552" s="56"/>
      <c r="I552" s="56"/>
      <c r="J552" s="56"/>
      <c r="K552" s="56"/>
      <c r="L552" s="56"/>
      <c r="M552" s="56"/>
      <c r="N552" s="56"/>
      <c r="O552" s="56"/>
      <c r="P552" s="56"/>
      <c r="Q552" s="56"/>
      <c r="R552" s="69"/>
      <c r="S552" s="69"/>
      <c r="T552" s="69"/>
      <c r="U552" s="71">
        <f t="shared" si="26"/>
        <v>-4.62771938341167</v>
      </c>
      <c r="V552" s="69" t="s">
        <v>1620</v>
      </c>
      <c r="W552" s="71">
        <f t="shared" si="28"/>
        <v>-5</v>
      </c>
      <c r="X552" s="69">
        <f t="shared" si="27"/>
        <v>52479</v>
      </c>
      <c r="Y552" s="69" t="s">
        <v>2319</v>
      </c>
      <c r="Z552" s="69" t="s">
        <v>2320</v>
      </c>
      <c r="AA552" s="69" t="s">
        <v>2319</v>
      </c>
      <c r="AB552" s="69"/>
      <c r="AC552" s="69"/>
      <c r="AD552" s="69"/>
      <c r="AE552" s="69"/>
      <c r="AF552" s="69"/>
      <c r="AG552" s="69"/>
      <c r="AH552" s="69" t="s">
        <v>1620</v>
      </c>
      <c r="AI552" s="69" t="s">
        <v>2319</v>
      </c>
      <c r="AJ552" s="69"/>
      <c r="AK552" s="81">
        <f>'charts data'!V561</f>
        <v>-5.94123418805832</v>
      </c>
      <c r="AL552" s="81">
        <f>'charts data'!W561</f>
        <v>-6.16226863299907</v>
      </c>
      <c r="AM552" s="81">
        <f>'charts data'!X561</f>
        <v>-5.23085129246128</v>
      </c>
      <c r="AN552" s="81">
        <f>'charts data'!Y561</f>
        <v>-6.1317114199641</v>
      </c>
      <c r="AO552" s="81">
        <f>'charts data'!Z561</f>
        <v>-4.62771938341167</v>
      </c>
      <c r="AP552" s="71">
        <f>'charts data'!AA561</f>
        <v>5.39084631072288</v>
      </c>
    </row>
    <row r="553" spans="1:42">
      <c r="A553" s="56"/>
      <c r="B553" s="56"/>
      <c r="C553" s="56"/>
      <c r="D553" s="56"/>
      <c r="E553" s="56"/>
      <c r="F553" s="56"/>
      <c r="G553" s="56"/>
      <c r="H553" s="56"/>
      <c r="I553" s="56"/>
      <c r="J553" s="56"/>
      <c r="K553" s="56"/>
      <c r="L553" s="56"/>
      <c r="M553" s="56"/>
      <c r="N553" s="56"/>
      <c r="O553" s="56"/>
      <c r="P553" s="56"/>
      <c r="Q553" s="56"/>
      <c r="R553" s="69"/>
      <c r="S553" s="69"/>
      <c r="T553" s="69"/>
      <c r="U553" s="71">
        <f t="shared" si="26"/>
        <v>-0.48715920000844</v>
      </c>
      <c r="V553" s="69" t="s">
        <v>1621</v>
      </c>
      <c r="W553" s="71">
        <f t="shared" si="28"/>
        <v>-5</v>
      </c>
      <c r="X553" s="69">
        <f t="shared" si="27"/>
        <v>52479</v>
      </c>
      <c r="Y553" s="69" t="s">
        <v>2321</v>
      </c>
      <c r="Z553" s="69" t="s">
        <v>2320</v>
      </c>
      <c r="AA553" s="69" t="s">
        <v>2321</v>
      </c>
      <c r="AB553" s="69"/>
      <c r="AC553" s="69"/>
      <c r="AD553" s="69"/>
      <c r="AE553" s="69"/>
      <c r="AF553" s="69"/>
      <c r="AG553" s="69"/>
      <c r="AH553" s="69" t="s">
        <v>1621</v>
      </c>
      <c r="AI553" s="69" t="s">
        <v>2321</v>
      </c>
      <c r="AJ553" s="69"/>
      <c r="AK553" s="81">
        <f>'charts data'!V562</f>
        <v>-2.02335061436907</v>
      </c>
      <c r="AL553" s="81">
        <f>'charts data'!W562</f>
        <v>-1.95092685823108</v>
      </c>
      <c r="AM553" s="81">
        <f>'charts data'!X562</f>
        <v>-2.08913329844858</v>
      </c>
      <c r="AN553" s="81">
        <f>'charts data'!Y562</f>
        <v>-1.57562145139851</v>
      </c>
      <c r="AO553" s="81">
        <f>'charts data'!Z562</f>
        <v>-0.48715920000844</v>
      </c>
      <c r="AP553" s="71">
        <f>'charts data'!AA562</f>
        <v>6.30474189508505</v>
      </c>
    </row>
    <row r="554" spans="1:42">
      <c r="A554" s="56"/>
      <c r="B554" s="56"/>
      <c r="C554" s="56"/>
      <c r="D554" s="56"/>
      <c r="E554" s="56"/>
      <c r="F554" s="56"/>
      <c r="G554" s="56"/>
      <c r="H554" s="56"/>
      <c r="I554" s="56"/>
      <c r="J554" s="56"/>
      <c r="K554" s="56"/>
      <c r="L554" s="56"/>
      <c r="M554" s="56"/>
      <c r="N554" s="56"/>
      <c r="O554" s="56"/>
      <c r="P554" s="56"/>
      <c r="Q554" s="56"/>
      <c r="R554" s="69"/>
      <c r="S554" s="69"/>
      <c r="T554" s="69"/>
      <c r="U554" s="71">
        <f t="shared" si="26"/>
        <v>9.56225087734141</v>
      </c>
      <c r="V554" s="69" t="s">
        <v>1622</v>
      </c>
      <c r="W554" s="71">
        <f t="shared" si="28"/>
        <v>5</v>
      </c>
      <c r="X554" s="69">
        <f t="shared" si="27"/>
        <v>123456</v>
      </c>
      <c r="Y554" s="69" t="s">
        <v>2322</v>
      </c>
      <c r="Z554" s="69" t="s">
        <v>2320</v>
      </c>
      <c r="AA554" s="69" t="s">
        <v>2322</v>
      </c>
      <c r="AB554" s="69"/>
      <c r="AC554" s="69"/>
      <c r="AD554" s="69"/>
      <c r="AE554" s="69"/>
      <c r="AF554" s="69"/>
      <c r="AG554" s="69"/>
      <c r="AH554" s="69" t="s">
        <v>1622</v>
      </c>
      <c r="AI554" s="69" t="s">
        <v>2322</v>
      </c>
      <c r="AJ554" s="69"/>
      <c r="AK554" s="81">
        <f>'charts data'!V563</f>
        <v>7.08454337301166</v>
      </c>
      <c r="AL554" s="81">
        <f>'charts data'!W563</f>
        <v>8.39879354543567</v>
      </c>
      <c r="AM554" s="81">
        <f>'charts data'!X563</f>
        <v>8.85455549226204</v>
      </c>
      <c r="AN554" s="81">
        <f>'charts data'!Y563</f>
        <v>9.19548825801128</v>
      </c>
      <c r="AO554" s="81">
        <f>'charts data'!Z563</f>
        <v>9.56225087734141</v>
      </c>
      <c r="AP554" s="71">
        <f>'charts data'!AA563</f>
        <v>10.1688540635517</v>
      </c>
    </row>
    <row r="555" spans="1:42">
      <c r="A555" s="56"/>
      <c r="B555" s="56"/>
      <c r="C555" s="56"/>
      <c r="D555" s="56"/>
      <c r="E555" s="56"/>
      <c r="F555" s="56"/>
      <c r="G555" s="56"/>
      <c r="H555" s="56"/>
      <c r="I555" s="56"/>
      <c r="J555" s="56"/>
      <c r="K555" s="56"/>
      <c r="L555" s="56"/>
      <c r="M555" s="56"/>
      <c r="N555" s="56"/>
      <c r="O555" s="56"/>
      <c r="P555" s="56"/>
      <c r="Q555" s="56"/>
      <c r="R555" s="69"/>
      <c r="S555" s="69"/>
      <c r="T555" s="69"/>
      <c r="U555" s="71">
        <f t="shared" si="26"/>
        <v>-2.42503036645327</v>
      </c>
      <c r="V555" s="69" t="s">
        <v>1623</v>
      </c>
      <c r="W555" s="71">
        <f t="shared" si="28"/>
        <v>-5</v>
      </c>
      <c r="X555" s="69">
        <f t="shared" si="27"/>
        <v>52479</v>
      </c>
      <c r="Y555" s="69" t="s">
        <v>2323</v>
      </c>
      <c r="Z555" s="69" t="s">
        <v>2320</v>
      </c>
      <c r="AA555" s="69" t="s">
        <v>2323</v>
      </c>
      <c r="AB555" s="69"/>
      <c r="AC555" s="69"/>
      <c r="AD555" s="69"/>
      <c r="AE555" s="69"/>
      <c r="AF555" s="69"/>
      <c r="AG555" s="69"/>
      <c r="AH555" s="69" t="s">
        <v>1623</v>
      </c>
      <c r="AI555" s="69" t="s">
        <v>2323</v>
      </c>
      <c r="AJ555" s="69"/>
      <c r="AK555" s="81">
        <f>'charts data'!V564</f>
        <v>-3.22698226143673</v>
      </c>
      <c r="AL555" s="81">
        <f>'charts data'!W564</f>
        <v>-1.51025563407248</v>
      </c>
      <c r="AM555" s="81">
        <f>'charts data'!X564</f>
        <v>-1.79073335169802</v>
      </c>
      <c r="AN555" s="81">
        <f>'charts data'!Y564</f>
        <v>-2.62399512793251</v>
      </c>
      <c r="AO555" s="81">
        <f>'charts data'!Z564</f>
        <v>-2.42503036645327</v>
      </c>
      <c r="AP555" s="71">
        <f>'charts data'!AA564</f>
        <v>3.2913214218486</v>
      </c>
    </row>
    <row r="556" spans="1:42">
      <c r="A556" s="56"/>
      <c r="B556" s="56"/>
      <c r="C556" s="56"/>
      <c r="D556" s="56"/>
      <c r="E556" s="56"/>
      <c r="F556" s="56"/>
      <c r="G556" s="56"/>
      <c r="H556" s="56"/>
      <c r="I556" s="56"/>
      <c r="J556" s="56"/>
      <c r="K556" s="56"/>
      <c r="L556" s="56"/>
      <c r="M556" s="56"/>
      <c r="N556" s="56"/>
      <c r="O556" s="56"/>
      <c r="P556" s="56"/>
      <c r="Q556" s="56"/>
      <c r="R556" s="69"/>
      <c r="S556" s="69"/>
      <c r="T556" s="69"/>
      <c r="U556" s="71">
        <f t="shared" si="26"/>
        <v>-3.22298701787963</v>
      </c>
      <c r="V556" s="69" t="s">
        <v>1624</v>
      </c>
      <c r="W556" s="71">
        <f t="shared" si="28"/>
        <v>-5</v>
      </c>
      <c r="X556" s="69">
        <f t="shared" si="27"/>
        <v>52479</v>
      </c>
      <c r="Y556" s="69" t="s">
        <v>2324</v>
      </c>
      <c r="Z556" s="69" t="s">
        <v>2320</v>
      </c>
      <c r="AA556" s="69" t="s">
        <v>2325</v>
      </c>
      <c r="AB556" s="69"/>
      <c r="AC556" s="69"/>
      <c r="AD556" s="69"/>
      <c r="AE556" s="69"/>
      <c r="AF556" s="69"/>
      <c r="AG556" s="69"/>
      <c r="AH556" s="69" t="s">
        <v>1624</v>
      </c>
      <c r="AI556" s="69" t="s">
        <v>2325</v>
      </c>
      <c r="AJ556" s="69"/>
      <c r="AK556" s="81">
        <f>'charts data'!V565</f>
        <v>-5.65710997254206</v>
      </c>
      <c r="AL556" s="81">
        <f>'charts data'!W565</f>
        <v>-3.51137375586035</v>
      </c>
      <c r="AM556" s="81">
        <f>'charts data'!X565</f>
        <v>-4.18183477432008</v>
      </c>
      <c r="AN556" s="81">
        <f>'charts data'!Y565</f>
        <v>-2.95581174769108</v>
      </c>
      <c r="AO556" s="81">
        <f>'charts data'!Z565</f>
        <v>-3.22298701787963</v>
      </c>
      <c r="AP556" s="71">
        <f>'charts data'!AA565</f>
        <v>9.98997704751243</v>
      </c>
    </row>
    <row r="557" spans="1:42">
      <c r="A557" s="56"/>
      <c r="B557" s="56"/>
      <c r="C557" s="56"/>
      <c r="D557" s="56"/>
      <c r="E557" s="56"/>
      <c r="F557" s="56"/>
      <c r="G557" s="56"/>
      <c r="H557" s="56"/>
      <c r="I557" s="56"/>
      <c r="J557" s="56"/>
      <c r="K557" s="56"/>
      <c r="L557" s="56"/>
      <c r="M557" s="56"/>
      <c r="N557" s="56"/>
      <c r="O557" s="56"/>
      <c r="P557" s="56"/>
      <c r="Q557" s="56"/>
      <c r="R557" s="69"/>
      <c r="S557" s="69"/>
      <c r="T557" s="69"/>
      <c r="U557" s="71">
        <f t="shared" si="26"/>
        <v>-0.800284444860484</v>
      </c>
      <c r="V557" s="69" t="s">
        <v>1625</v>
      </c>
      <c r="W557" s="71">
        <f t="shared" si="28"/>
        <v>-5</v>
      </c>
      <c r="X557" s="69">
        <f t="shared" si="27"/>
        <v>52479</v>
      </c>
      <c r="Y557" s="69" t="s">
        <v>2326</v>
      </c>
      <c r="Z557" s="69" t="s">
        <v>2320</v>
      </c>
      <c r="AA557" s="69" t="s">
        <v>2326</v>
      </c>
      <c r="AB557" s="69"/>
      <c r="AC557" s="69"/>
      <c r="AD557" s="69"/>
      <c r="AE557" s="69"/>
      <c r="AF557" s="69"/>
      <c r="AG557" s="69"/>
      <c r="AH557" s="69" t="s">
        <v>1625</v>
      </c>
      <c r="AI557" s="69" t="s">
        <v>2326</v>
      </c>
      <c r="AJ557" s="69"/>
      <c r="AK557" s="81">
        <f>'charts data'!V566</f>
        <v>-2.661946823048</v>
      </c>
      <c r="AL557" s="81">
        <f>'charts data'!W566</f>
        <v>-3.55678754573771</v>
      </c>
      <c r="AM557" s="81">
        <f>'charts data'!X566</f>
        <v>-3.34894841175495</v>
      </c>
      <c r="AN557" s="81">
        <f>'charts data'!Y566</f>
        <v>-0.474507341206191</v>
      </c>
      <c r="AO557" s="81">
        <f>'charts data'!Z566</f>
        <v>-0.800284444860484</v>
      </c>
      <c r="AP557" s="71">
        <f>'charts data'!AA566</f>
        <v>7.64051971683985</v>
      </c>
    </row>
    <row r="558" spans="1:42">
      <c r="A558" s="56"/>
      <c r="B558" s="56"/>
      <c r="C558" s="56"/>
      <c r="D558" s="56"/>
      <c r="E558" s="56"/>
      <c r="F558" s="56"/>
      <c r="G558" s="56"/>
      <c r="H558" s="56"/>
      <c r="I558" s="56"/>
      <c r="J558" s="56"/>
      <c r="K558" s="56"/>
      <c r="L558" s="56"/>
      <c r="M558" s="56"/>
      <c r="N558" s="56"/>
      <c r="O558" s="56"/>
      <c r="P558" s="56"/>
      <c r="Q558" s="56"/>
      <c r="R558" s="69"/>
      <c r="S558" s="69"/>
      <c r="T558" s="69"/>
      <c r="U558" s="71">
        <f t="shared" si="26"/>
        <v>-10.7303739159255</v>
      </c>
      <c r="V558" s="69" t="s">
        <v>1626</v>
      </c>
      <c r="W558" s="71">
        <f t="shared" si="28"/>
        <v>-16.1753938807672</v>
      </c>
      <c r="X558" s="69">
        <f t="shared" si="27"/>
        <v>6789</v>
      </c>
      <c r="Y558" s="69" t="s">
        <v>2197</v>
      </c>
      <c r="Z558" s="69" t="s">
        <v>2320</v>
      </c>
      <c r="AA558" s="69" t="s">
        <v>1905</v>
      </c>
      <c r="AB558" s="69"/>
      <c r="AC558" s="69"/>
      <c r="AD558" s="69"/>
      <c r="AE558" s="69"/>
      <c r="AF558" s="69"/>
      <c r="AG558" s="69"/>
      <c r="AH558" s="69" t="s">
        <v>1626</v>
      </c>
      <c r="AI558" s="69" t="s">
        <v>1905</v>
      </c>
      <c r="AJ558" s="69"/>
      <c r="AK558" s="81">
        <f>'charts data'!V567</f>
        <v>-10.2769994743523</v>
      </c>
      <c r="AL558" s="81">
        <f>'charts data'!W567</f>
        <v>-11.2159435095448</v>
      </c>
      <c r="AM558" s="81">
        <f>'charts data'!X567</f>
        <v>-10.9884250596799</v>
      </c>
      <c r="AN558" s="81">
        <f>'charts data'!Y567</f>
        <v>-9.56094411076163</v>
      </c>
      <c r="AO558" s="81">
        <f>'charts data'!Z567</f>
        <v>-10.7303739159255</v>
      </c>
      <c r="AP558" s="71">
        <f>'charts data'!AA567</f>
        <v>-1.86071137309234</v>
      </c>
    </row>
    <row r="559" spans="1:42">
      <c r="A559" s="56"/>
      <c r="B559" s="56"/>
      <c r="C559" s="56"/>
      <c r="D559" s="56"/>
      <c r="E559" s="56"/>
      <c r="F559" s="56"/>
      <c r="G559" s="56"/>
      <c r="H559" s="56"/>
      <c r="I559" s="56"/>
      <c r="J559" s="56"/>
      <c r="K559" s="56"/>
      <c r="L559" s="56"/>
      <c r="M559" s="56"/>
      <c r="N559" s="56"/>
      <c r="O559" s="56"/>
      <c r="P559" s="56"/>
      <c r="Q559" s="56"/>
      <c r="R559" s="69"/>
      <c r="S559" s="69"/>
      <c r="T559" s="69"/>
      <c r="U559" s="71">
        <f t="shared" si="26"/>
        <v>-1.0685401577935</v>
      </c>
      <c r="V559" s="69" t="s">
        <v>1121</v>
      </c>
      <c r="W559" s="71">
        <f t="shared" si="28"/>
        <v>-5</v>
      </c>
      <c r="X559" s="69">
        <f t="shared" si="27"/>
        <v>52479</v>
      </c>
      <c r="Y559" s="69" t="s">
        <v>2196</v>
      </c>
      <c r="Z559" s="69" t="s">
        <v>2320</v>
      </c>
      <c r="AA559" s="69" t="s">
        <v>2195</v>
      </c>
      <c r="AB559" s="69"/>
      <c r="AC559" s="69"/>
      <c r="AD559" s="69"/>
      <c r="AE559" s="69"/>
      <c r="AF559" s="69"/>
      <c r="AG559" s="69"/>
      <c r="AH559" s="69" t="s">
        <v>1121</v>
      </c>
      <c r="AI559" s="69" t="s">
        <v>2195</v>
      </c>
      <c r="AJ559" s="69"/>
      <c r="AK559" s="81">
        <f>'charts data'!V568</f>
        <v>-2.14715902548864</v>
      </c>
      <c r="AL559" s="81">
        <f>'charts data'!W568</f>
        <v>-1.42824925043683</v>
      </c>
      <c r="AM559" s="81">
        <f>'charts data'!X568</f>
        <v>-1.17075607069364</v>
      </c>
      <c r="AN559" s="81">
        <f>'charts data'!Y568</f>
        <v>-0.469025762932368</v>
      </c>
      <c r="AO559" s="81">
        <f>'charts data'!Z568</f>
        <v>-1.0685401577935</v>
      </c>
      <c r="AP559" s="71">
        <f>'charts data'!AA568</f>
        <v>4.42680091843704</v>
      </c>
    </row>
    <row r="560" spans="1:42">
      <c r="A560" s="56"/>
      <c r="B560" s="56"/>
      <c r="C560" s="56"/>
      <c r="D560" s="56"/>
      <c r="E560" s="56"/>
      <c r="F560" s="56"/>
      <c r="G560" s="56"/>
      <c r="H560" s="56"/>
      <c r="I560" s="56"/>
      <c r="J560" s="56"/>
      <c r="K560" s="56"/>
      <c r="L560" s="56"/>
      <c r="M560" s="56"/>
      <c r="N560" s="56"/>
      <c r="O560" s="56"/>
      <c r="P560" s="56"/>
      <c r="Q560" s="56"/>
      <c r="R560" s="69"/>
      <c r="S560" s="69"/>
      <c r="T560" s="69"/>
      <c r="U560" s="71">
        <f t="shared" si="26"/>
        <v>0.105771575944277</v>
      </c>
      <c r="V560" s="69" t="s">
        <v>1627</v>
      </c>
      <c r="W560" s="71">
        <f t="shared" si="28"/>
        <v>0</v>
      </c>
      <c r="X560" s="69">
        <f t="shared" si="27"/>
        <v>8912895</v>
      </c>
      <c r="Y560" s="69" t="s">
        <v>2327</v>
      </c>
      <c r="Z560" s="69" t="s">
        <v>2320</v>
      </c>
      <c r="AA560" s="69" t="s">
        <v>2327</v>
      </c>
      <c r="AB560" s="69"/>
      <c r="AC560" s="69"/>
      <c r="AD560" s="69"/>
      <c r="AE560" s="69"/>
      <c r="AF560" s="69"/>
      <c r="AG560" s="69"/>
      <c r="AH560" s="69" t="s">
        <v>1627</v>
      </c>
      <c r="AI560" s="69" t="s">
        <v>2327</v>
      </c>
      <c r="AJ560" s="69"/>
      <c r="AK560" s="81">
        <f>'charts data'!V569</f>
        <v>-1.59087478491434</v>
      </c>
      <c r="AL560" s="81">
        <f>'charts data'!W569</f>
        <v>-0.721745318291954</v>
      </c>
      <c r="AM560" s="81">
        <f>'charts data'!X569</f>
        <v>-0.183826273058812</v>
      </c>
      <c r="AN560" s="81">
        <f>'charts data'!Y569</f>
        <v>-0.0472752954112128</v>
      </c>
      <c r="AO560" s="81">
        <f>'charts data'!Z569</f>
        <v>0.105771575944277</v>
      </c>
      <c r="AP560" s="71">
        <f>'charts data'!AA569</f>
        <v>6.96327117340449</v>
      </c>
    </row>
    <row r="561" spans="1:42">
      <c r="A561" s="56"/>
      <c r="B561" s="56"/>
      <c r="C561" s="56"/>
      <c r="D561" s="56"/>
      <c r="E561" s="56"/>
      <c r="F561" s="56"/>
      <c r="G561" s="56"/>
      <c r="H561" s="56"/>
      <c r="I561" s="56"/>
      <c r="J561" s="56"/>
      <c r="K561" s="56"/>
      <c r="L561" s="56"/>
      <c r="M561" s="56"/>
      <c r="N561" s="56"/>
      <c r="O561" s="56"/>
      <c r="P561" s="56"/>
      <c r="Q561" s="56"/>
      <c r="R561" s="69"/>
      <c r="S561" s="69"/>
      <c r="T561" s="69"/>
      <c r="U561" s="71">
        <f t="shared" si="26"/>
        <v>-3.88752458309198</v>
      </c>
      <c r="V561" s="69" t="s">
        <v>1628</v>
      </c>
      <c r="W561" s="71">
        <f t="shared" si="28"/>
        <v>-5</v>
      </c>
      <c r="X561" s="69">
        <f t="shared" si="27"/>
        <v>52479</v>
      </c>
      <c r="Y561" s="69" t="s">
        <v>2328</v>
      </c>
      <c r="Z561" s="69" t="s">
        <v>2320</v>
      </c>
      <c r="AA561" s="69" t="s">
        <v>2328</v>
      </c>
      <c r="AB561" s="69"/>
      <c r="AC561" s="69"/>
      <c r="AD561" s="69"/>
      <c r="AE561" s="69"/>
      <c r="AF561" s="69"/>
      <c r="AG561" s="69"/>
      <c r="AH561" s="69" t="s">
        <v>1628</v>
      </c>
      <c r="AI561" s="69" t="s">
        <v>2328</v>
      </c>
      <c r="AJ561" s="69"/>
      <c r="AK561" s="81">
        <f>'charts data'!V570</f>
        <v>-6.91308968727494</v>
      </c>
      <c r="AL561" s="81">
        <f>'charts data'!W570</f>
        <v>-7.5298450422179</v>
      </c>
      <c r="AM561" s="81">
        <f>'charts data'!X570</f>
        <v>-6.34177343898234</v>
      </c>
      <c r="AN561" s="81">
        <f>'charts data'!Y570</f>
        <v>-5.13476974202069</v>
      </c>
      <c r="AO561" s="81">
        <f>'charts data'!Z570</f>
        <v>-3.88752458309198</v>
      </c>
      <c r="AP561" s="71">
        <f>'charts data'!AA570</f>
        <v>12.4173373775747</v>
      </c>
    </row>
    <row r="562" spans="1:42">
      <c r="A562" s="56"/>
      <c r="B562" s="56"/>
      <c r="C562" s="56"/>
      <c r="D562" s="56"/>
      <c r="E562" s="56"/>
      <c r="F562" s="56"/>
      <c r="G562" s="56"/>
      <c r="H562" s="56"/>
      <c r="I562" s="56"/>
      <c r="J562" s="56"/>
      <c r="K562" s="56"/>
      <c r="L562" s="56"/>
      <c r="M562" s="56"/>
      <c r="N562" s="56"/>
      <c r="O562" s="56"/>
      <c r="P562" s="56"/>
      <c r="Q562" s="56"/>
      <c r="R562" s="69"/>
      <c r="S562" s="69"/>
      <c r="T562" s="69"/>
      <c r="U562" s="71">
        <f t="shared" si="26"/>
        <v>9.78505086375838</v>
      </c>
      <c r="V562" s="69" t="s">
        <v>1127</v>
      </c>
      <c r="W562" s="71">
        <f t="shared" si="28"/>
        <v>5</v>
      </c>
      <c r="X562" s="69">
        <f t="shared" si="27"/>
        <v>123456</v>
      </c>
      <c r="Y562" s="69" t="s">
        <v>1844</v>
      </c>
      <c r="Z562" s="69" t="s">
        <v>2320</v>
      </c>
      <c r="AA562" s="69" t="s">
        <v>2207</v>
      </c>
      <c r="AB562" s="69"/>
      <c r="AC562" s="69"/>
      <c r="AD562" s="69"/>
      <c r="AE562" s="69"/>
      <c r="AF562" s="69"/>
      <c r="AG562" s="69"/>
      <c r="AH562" s="69" t="s">
        <v>1127</v>
      </c>
      <c r="AI562" s="69" t="s">
        <v>2207</v>
      </c>
      <c r="AJ562" s="69"/>
      <c r="AK562" s="81">
        <f>'charts data'!V571</f>
        <v>8.78323620377902</v>
      </c>
      <c r="AL562" s="81">
        <f>'charts data'!W571</f>
        <v>9.14537449014017</v>
      </c>
      <c r="AM562" s="81">
        <f>'charts data'!X571</f>
        <v>8.73227399018758</v>
      </c>
      <c r="AN562" s="81">
        <f>'charts data'!Y571</f>
        <v>9.54245423797193</v>
      </c>
      <c r="AO562" s="81">
        <f>'charts data'!Z571</f>
        <v>9.78505086375838</v>
      </c>
      <c r="AP562" s="71">
        <f>'charts data'!AA571</f>
        <v>4.11158583418531</v>
      </c>
    </row>
    <row r="563" spans="1:42">
      <c r="A563" s="56"/>
      <c r="B563" s="56"/>
      <c r="C563" s="56"/>
      <c r="D563" s="56"/>
      <c r="E563" s="56"/>
      <c r="F563" s="56"/>
      <c r="G563" s="56"/>
      <c r="H563" s="56"/>
      <c r="I563" s="56"/>
      <c r="J563" s="56"/>
      <c r="K563" s="56"/>
      <c r="L563" s="56"/>
      <c r="M563" s="56"/>
      <c r="N563" s="56"/>
      <c r="O563" s="56"/>
      <c r="P563" s="56"/>
      <c r="Q563" s="56"/>
      <c r="R563" s="69"/>
      <c r="S563" s="69"/>
      <c r="T563" s="69"/>
      <c r="U563" s="71">
        <f t="shared" si="26"/>
        <v>-7.19411209039433</v>
      </c>
      <c r="V563" s="69" t="s">
        <v>1629</v>
      </c>
      <c r="W563" s="71">
        <f t="shared" si="28"/>
        <v>-10</v>
      </c>
      <c r="X563" s="69">
        <f t="shared" si="27"/>
        <v>26367</v>
      </c>
      <c r="Y563" s="69" t="s">
        <v>2325</v>
      </c>
      <c r="Z563" s="69" t="s">
        <v>2320</v>
      </c>
      <c r="AA563" s="69" t="s">
        <v>2329</v>
      </c>
      <c r="AB563" s="69"/>
      <c r="AC563" s="69"/>
      <c r="AD563" s="69"/>
      <c r="AE563" s="69"/>
      <c r="AF563" s="69"/>
      <c r="AG563" s="69"/>
      <c r="AH563" s="69" t="s">
        <v>1629</v>
      </c>
      <c r="AI563" s="69" t="s">
        <v>2329</v>
      </c>
      <c r="AJ563" s="69"/>
      <c r="AK563" s="81">
        <f>'charts data'!V572</f>
        <v>-8.8693052270631</v>
      </c>
      <c r="AL563" s="81">
        <f>'charts data'!W572</f>
        <v>-8.45541205060153</v>
      </c>
      <c r="AM563" s="81">
        <f>'charts data'!X572</f>
        <v>-7.85636159311527</v>
      </c>
      <c r="AN563" s="81">
        <f>'charts data'!Y572</f>
        <v>-7.04007543719944</v>
      </c>
      <c r="AO563" s="81">
        <f>'charts data'!Z572</f>
        <v>-7.19411209039433</v>
      </c>
      <c r="AP563" s="71">
        <f>'charts data'!AA572</f>
        <v>6.87522417609029</v>
      </c>
    </row>
    <row r="564" spans="1:42">
      <c r="A564" s="56"/>
      <c r="B564" s="56"/>
      <c r="C564" s="56"/>
      <c r="D564" s="56"/>
      <c r="E564" s="56"/>
      <c r="F564" s="56"/>
      <c r="G564" s="56"/>
      <c r="H564" s="56"/>
      <c r="I564" s="56"/>
      <c r="J564" s="56"/>
      <c r="K564" s="56"/>
      <c r="L564" s="56"/>
      <c r="M564" s="56"/>
      <c r="N564" s="56"/>
      <c r="O564" s="56"/>
      <c r="P564" s="56"/>
      <c r="Q564" s="56"/>
      <c r="R564" s="69"/>
      <c r="S564" s="69"/>
      <c r="T564" s="69"/>
      <c r="U564" s="71">
        <f t="shared" si="26"/>
        <v>7.59833865568998</v>
      </c>
      <c r="V564" s="69" t="s">
        <v>1631</v>
      </c>
      <c r="W564" s="71">
        <f t="shared" si="28"/>
        <v>5</v>
      </c>
      <c r="X564" s="69">
        <f t="shared" si="27"/>
        <v>123456</v>
      </c>
      <c r="Y564" s="69" t="s">
        <v>2330</v>
      </c>
      <c r="Z564" s="69" t="s">
        <v>2320</v>
      </c>
      <c r="AA564" s="69" t="s">
        <v>2330</v>
      </c>
      <c r="AB564" s="69"/>
      <c r="AC564" s="69"/>
      <c r="AD564" s="69"/>
      <c r="AE564" s="69"/>
      <c r="AF564" s="69"/>
      <c r="AG564" s="69"/>
      <c r="AH564" s="69" t="s">
        <v>1631</v>
      </c>
      <c r="AI564" s="69" t="s">
        <v>2330</v>
      </c>
      <c r="AJ564" s="69"/>
      <c r="AK564" s="81">
        <f>'charts data'!V573</f>
        <v>6.00937056086427</v>
      </c>
      <c r="AL564" s="81">
        <f>'charts data'!W573</f>
        <v>6.48619645001665</v>
      </c>
      <c r="AM564" s="81">
        <f>'charts data'!X573</f>
        <v>7.14246784219566</v>
      </c>
      <c r="AN564" s="81">
        <f>'charts data'!Y573</f>
        <v>7.13115618156677</v>
      </c>
      <c r="AO564" s="81">
        <f>'charts data'!Z573</f>
        <v>7.59833865568998</v>
      </c>
      <c r="AP564" s="71">
        <f>'charts data'!AA573</f>
        <v>6.5213446864437</v>
      </c>
    </row>
    <row r="565" spans="1:42">
      <c r="A565" s="56"/>
      <c r="B565" s="56"/>
      <c r="C565" s="56"/>
      <c r="D565" s="56"/>
      <c r="E565" s="56"/>
      <c r="F565" s="56"/>
      <c r="G565" s="56"/>
      <c r="H565" s="56"/>
      <c r="I565" s="56"/>
      <c r="J565" s="56"/>
      <c r="K565" s="56"/>
      <c r="L565" s="56"/>
      <c r="M565" s="56"/>
      <c r="N565" s="56"/>
      <c r="O565" s="56"/>
      <c r="P565" s="56"/>
      <c r="Q565" s="56"/>
      <c r="R565" s="69"/>
      <c r="S565" s="69"/>
      <c r="T565" s="69"/>
      <c r="U565" s="71">
        <f t="shared" si="26"/>
        <v>-1.86616048890344</v>
      </c>
      <c r="V565" s="69" t="s">
        <v>1133</v>
      </c>
      <c r="W565" s="71">
        <f t="shared" si="28"/>
        <v>-5</v>
      </c>
      <c r="X565" s="69">
        <f t="shared" si="27"/>
        <v>52479</v>
      </c>
      <c r="Y565" s="69" t="s">
        <v>1967</v>
      </c>
      <c r="Z565" s="69" t="s">
        <v>2320</v>
      </c>
      <c r="AA565" s="69" t="s">
        <v>1966</v>
      </c>
      <c r="AB565" s="69"/>
      <c r="AC565" s="69"/>
      <c r="AD565" s="69"/>
      <c r="AE565" s="69"/>
      <c r="AF565" s="69"/>
      <c r="AG565" s="69"/>
      <c r="AH565" s="69" t="s">
        <v>1133</v>
      </c>
      <c r="AI565" s="69" t="s">
        <v>1966</v>
      </c>
      <c r="AJ565" s="69"/>
      <c r="AK565" s="81">
        <f>'charts data'!V574</f>
        <v>-1.42642869631956</v>
      </c>
      <c r="AL565" s="81">
        <f>'charts data'!W574</f>
        <v>-2.15722927244153</v>
      </c>
      <c r="AM565" s="81">
        <f>'charts data'!X574</f>
        <v>-2.03676874302016</v>
      </c>
      <c r="AN565" s="81">
        <f>'charts data'!Y574</f>
        <v>-1.28573641821078</v>
      </c>
      <c r="AO565" s="81">
        <f>'charts data'!Z574</f>
        <v>-1.86616048890344</v>
      </c>
      <c r="AP565" s="71">
        <f>'charts data'!AA574</f>
        <v>-1.80472005596924</v>
      </c>
    </row>
    <row r="566" spans="1:42">
      <c r="A566" s="56"/>
      <c r="B566" s="56"/>
      <c r="C566" s="56"/>
      <c r="D566" s="56"/>
      <c r="E566" s="56"/>
      <c r="F566" s="56"/>
      <c r="G566" s="56"/>
      <c r="H566" s="56"/>
      <c r="I566" s="56"/>
      <c r="J566" s="56"/>
      <c r="K566" s="56"/>
      <c r="L566" s="56"/>
      <c r="M566" s="56"/>
      <c r="N566" s="56"/>
      <c r="O566" s="56"/>
      <c r="P566" s="56"/>
      <c r="Q566" s="56"/>
      <c r="R566" s="69"/>
      <c r="S566" s="69"/>
      <c r="T566" s="69"/>
      <c r="U566" s="71">
        <f t="shared" si="26"/>
        <v>-0.934606021743742</v>
      </c>
      <c r="V566" s="69" t="s">
        <v>1633</v>
      </c>
      <c r="W566" s="71">
        <f t="shared" si="28"/>
        <v>-5</v>
      </c>
      <c r="X566" s="69">
        <f t="shared" si="27"/>
        <v>52479</v>
      </c>
      <c r="Y566" s="69" t="s">
        <v>2331</v>
      </c>
      <c r="Z566" s="69" t="s">
        <v>2320</v>
      </c>
      <c r="AA566" s="69" t="s">
        <v>2331</v>
      </c>
      <c r="AB566" s="69"/>
      <c r="AC566" s="69"/>
      <c r="AD566" s="69"/>
      <c r="AE566" s="69"/>
      <c r="AF566" s="69"/>
      <c r="AG566" s="69"/>
      <c r="AH566" s="69" t="s">
        <v>1633</v>
      </c>
      <c r="AI566" s="69" t="s">
        <v>2331</v>
      </c>
      <c r="AJ566" s="69"/>
      <c r="AK566" s="81">
        <f>'charts data'!V575</f>
        <v>-3.39132904286368</v>
      </c>
      <c r="AL566" s="81">
        <f>'charts data'!W575</f>
        <v>-4.41663524778855</v>
      </c>
      <c r="AM566" s="81">
        <f>'charts data'!X575</f>
        <v>-4.31282171450424</v>
      </c>
      <c r="AN566" s="81">
        <f>'charts data'!Y575</f>
        <v>-1.85744544303767</v>
      </c>
      <c r="AO566" s="81">
        <f>'charts data'!Z575</f>
        <v>-0.934606021743742</v>
      </c>
      <c r="AP566" s="71">
        <f>'charts data'!AA575</f>
        <v>10.0827308440084</v>
      </c>
    </row>
    <row r="567" spans="1:42">
      <c r="A567" s="56"/>
      <c r="B567" s="56"/>
      <c r="C567" s="56"/>
      <c r="D567" s="56"/>
      <c r="E567" s="56"/>
      <c r="F567" s="56"/>
      <c r="G567" s="56"/>
      <c r="H567" s="56"/>
      <c r="I567" s="56"/>
      <c r="J567" s="56"/>
      <c r="K567" s="56"/>
      <c r="L567" s="56"/>
      <c r="M567" s="56"/>
      <c r="N567" s="56"/>
      <c r="O567" s="56"/>
      <c r="P567" s="56"/>
      <c r="Q567" s="56"/>
      <c r="R567" s="69"/>
      <c r="S567" s="69"/>
      <c r="T567" s="69"/>
      <c r="U567" s="71">
        <f t="shared" si="26"/>
        <v>-2.47122753023697</v>
      </c>
      <c r="V567" s="69" t="s">
        <v>1137</v>
      </c>
      <c r="W567" s="71">
        <f t="shared" si="28"/>
        <v>-5</v>
      </c>
      <c r="X567" s="69">
        <f t="shared" si="27"/>
        <v>52479</v>
      </c>
      <c r="Y567" s="69" t="s">
        <v>1955</v>
      </c>
      <c r="Z567" s="69" t="s">
        <v>2320</v>
      </c>
      <c r="AA567" s="69" t="s">
        <v>1920</v>
      </c>
      <c r="AB567" s="69"/>
      <c r="AC567" s="69"/>
      <c r="AD567" s="69"/>
      <c r="AE567" s="69"/>
      <c r="AF567" s="69"/>
      <c r="AG567" s="69"/>
      <c r="AH567" s="69" t="s">
        <v>1137</v>
      </c>
      <c r="AI567" s="69" t="s">
        <v>1920</v>
      </c>
      <c r="AJ567" s="69"/>
      <c r="AK567" s="81">
        <f>'charts data'!V576</f>
        <v>-4.79447693064254</v>
      </c>
      <c r="AL567" s="81">
        <f>'charts data'!W576</f>
        <v>-5.36440512462259</v>
      </c>
      <c r="AM567" s="81">
        <f>'charts data'!X576</f>
        <v>-4.71364654673787</v>
      </c>
      <c r="AN567" s="81">
        <f>'charts data'!Y576</f>
        <v>-2.78985472024827</v>
      </c>
      <c r="AO567" s="81">
        <f>'charts data'!Z576</f>
        <v>-2.47122753023697</v>
      </c>
      <c r="AP567" s="71">
        <f>'charts data'!AA576</f>
        <v>9.53493665603158</v>
      </c>
    </row>
    <row r="568" spans="1:42">
      <c r="A568" s="56"/>
      <c r="B568" s="56"/>
      <c r="C568" s="56"/>
      <c r="D568" s="56"/>
      <c r="E568" s="56"/>
      <c r="F568" s="56"/>
      <c r="G568" s="56"/>
      <c r="H568" s="56"/>
      <c r="I568" s="56"/>
      <c r="J568" s="56"/>
      <c r="K568" s="56"/>
      <c r="L568" s="56"/>
      <c r="M568" s="56"/>
      <c r="N568" s="56"/>
      <c r="O568" s="56"/>
      <c r="P568" s="56"/>
      <c r="Q568" s="56"/>
      <c r="R568" s="69"/>
      <c r="S568" s="69"/>
      <c r="T568" s="69"/>
      <c r="U568" s="71">
        <f t="shared" si="26"/>
        <v>-3.22431578295145</v>
      </c>
      <c r="V568" s="69" t="s">
        <v>1139</v>
      </c>
      <c r="W568" s="71">
        <f t="shared" si="28"/>
        <v>-5</v>
      </c>
      <c r="X568" s="69">
        <f t="shared" si="27"/>
        <v>52479</v>
      </c>
      <c r="Y568" s="69" t="s">
        <v>2332</v>
      </c>
      <c r="Z568" s="69" t="s">
        <v>2320</v>
      </c>
      <c r="AA568" s="69" t="s">
        <v>2332</v>
      </c>
      <c r="AB568" s="69"/>
      <c r="AC568" s="69"/>
      <c r="AD568" s="69"/>
      <c r="AE568" s="69"/>
      <c r="AF568" s="69"/>
      <c r="AG568" s="69"/>
      <c r="AH568" s="69" t="s">
        <v>1139</v>
      </c>
      <c r="AI568" s="69" t="s">
        <v>2332</v>
      </c>
      <c r="AJ568" s="69"/>
      <c r="AK568" s="81">
        <f>'charts data'!V577</f>
        <v>-5.03032012632278</v>
      </c>
      <c r="AL568" s="81">
        <f>'charts data'!W577</f>
        <v>-4.89050140576052</v>
      </c>
      <c r="AM568" s="81">
        <f>'charts data'!X577</f>
        <v>-5.05179836310527</v>
      </c>
      <c r="AN568" s="81">
        <f>'charts data'!Y577</f>
        <v>-3.11062147818657</v>
      </c>
      <c r="AO568" s="81">
        <f>'charts data'!Z577</f>
        <v>-3.22431578295145</v>
      </c>
      <c r="AP568" s="71">
        <f>'charts data'!AA577</f>
        <v>7.41209144896684</v>
      </c>
    </row>
    <row r="569" spans="1:42">
      <c r="A569" s="56"/>
      <c r="B569" s="56"/>
      <c r="C569" s="56"/>
      <c r="D569" s="56"/>
      <c r="E569" s="56"/>
      <c r="F569" s="56"/>
      <c r="G569" s="56"/>
      <c r="H569" s="56"/>
      <c r="I569" s="56"/>
      <c r="J569" s="56"/>
      <c r="K569" s="56"/>
      <c r="L569" s="56"/>
      <c r="M569" s="56"/>
      <c r="N569" s="56"/>
      <c r="O569" s="56"/>
      <c r="P569" s="56"/>
      <c r="Q569" s="56"/>
      <c r="R569" s="69"/>
      <c r="S569" s="69"/>
      <c r="T569" s="69"/>
      <c r="U569" s="71">
        <f t="shared" si="26"/>
        <v>-3.23521155550406</v>
      </c>
      <c r="V569" s="69" t="s">
        <v>1634</v>
      </c>
      <c r="W569" s="71">
        <f t="shared" si="28"/>
        <v>-5</v>
      </c>
      <c r="X569" s="69">
        <f t="shared" si="27"/>
        <v>52479</v>
      </c>
      <c r="Y569" s="69" t="s">
        <v>2239</v>
      </c>
      <c r="Z569" s="69" t="s">
        <v>2333</v>
      </c>
      <c r="AA569" s="69" t="s">
        <v>2238</v>
      </c>
      <c r="AB569" s="69"/>
      <c r="AC569" s="69"/>
      <c r="AD569" s="69"/>
      <c r="AE569" s="69"/>
      <c r="AF569" s="69"/>
      <c r="AG569" s="69"/>
      <c r="AH569" s="69" t="s">
        <v>1634</v>
      </c>
      <c r="AI569" s="69" t="s">
        <v>2238</v>
      </c>
      <c r="AJ569" s="69"/>
      <c r="AK569" s="81">
        <f>'charts data'!V578</f>
        <v>-2.82800063704981</v>
      </c>
      <c r="AL569" s="81">
        <f>'charts data'!W578</f>
        <v>-2.62577801212473</v>
      </c>
      <c r="AM569" s="81">
        <f>'charts data'!X578</f>
        <v>-2.17187130607752</v>
      </c>
      <c r="AN569" s="81">
        <f>'charts data'!Y578</f>
        <v>-3.10456018691788</v>
      </c>
      <c r="AO569" s="81">
        <f>'charts data'!Z578</f>
        <v>-3.23521155550406</v>
      </c>
      <c r="AP569" s="71">
        <f>'charts data'!AA578</f>
        <v>-1.67124989354473</v>
      </c>
    </row>
    <row r="570" spans="1:42">
      <c r="A570" s="56"/>
      <c r="B570" s="56"/>
      <c r="C570" s="56"/>
      <c r="D570" s="56"/>
      <c r="E570" s="56"/>
      <c r="F570" s="56"/>
      <c r="G570" s="56"/>
      <c r="H570" s="56"/>
      <c r="I570" s="56"/>
      <c r="J570" s="56"/>
      <c r="K570" s="56"/>
      <c r="L570" s="56"/>
      <c r="M570" s="56"/>
      <c r="N570" s="56"/>
      <c r="O570" s="56"/>
      <c r="P570" s="56"/>
      <c r="Q570" s="56"/>
      <c r="R570" s="69"/>
      <c r="S570" s="69"/>
      <c r="T570" s="69"/>
      <c r="U570" s="71">
        <f t="shared" si="26"/>
        <v>-3.5823257318369</v>
      </c>
      <c r="V570" s="69" t="s">
        <v>1143</v>
      </c>
      <c r="W570" s="71">
        <f t="shared" si="28"/>
        <v>-5</v>
      </c>
      <c r="X570" s="69">
        <f t="shared" si="27"/>
        <v>52479</v>
      </c>
      <c r="Y570" s="69" t="s">
        <v>1863</v>
      </c>
      <c r="Z570" s="69" t="s">
        <v>2333</v>
      </c>
      <c r="AA570" s="69" t="s">
        <v>2334</v>
      </c>
      <c r="AB570" s="69"/>
      <c r="AC570" s="69"/>
      <c r="AD570" s="69"/>
      <c r="AE570" s="69"/>
      <c r="AF570" s="69"/>
      <c r="AG570" s="69"/>
      <c r="AH570" s="69" t="s">
        <v>1143</v>
      </c>
      <c r="AI570" s="69" t="s">
        <v>2334</v>
      </c>
      <c r="AJ570" s="69"/>
      <c r="AK570" s="81">
        <f>'charts data'!V579</f>
        <v>-4.22636218065257</v>
      </c>
      <c r="AL570" s="81">
        <f>'charts data'!W579</f>
        <v>-3.78480614420578</v>
      </c>
      <c r="AM570" s="81">
        <f>'charts data'!X579</f>
        <v>-3.41871537281297</v>
      </c>
      <c r="AN570" s="81">
        <f>'charts data'!Y579</f>
        <v>-4.32891339678226</v>
      </c>
      <c r="AO570" s="81">
        <f>'charts data'!Z579</f>
        <v>-3.5823257318369</v>
      </c>
      <c r="AP570" s="71">
        <f>'charts data'!AA579</f>
        <v>2.64321460389097</v>
      </c>
    </row>
    <row r="571" spans="1:42">
      <c r="A571" s="56"/>
      <c r="B571" s="56"/>
      <c r="C571" s="56"/>
      <c r="D571" s="56"/>
      <c r="E571" s="56"/>
      <c r="F571" s="56"/>
      <c r="G571" s="56"/>
      <c r="H571" s="56"/>
      <c r="I571" s="56"/>
      <c r="J571" s="56"/>
      <c r="K571" s="56"/>
      <c r="L571" s="56"/>
      <c r="M571" s="56"/>
      <c r="N571" s="56"/>
      <c r="O571" s="56"/>
      <c r="P571" s="56"/>
      <c r="Q571" s="56"/>
      <c r="R571" s="69"/>
      <c r="S571" s="69"/>
      <c r="T571" s="69"/>
      <c r="U571" s="71">
        <f t="shared" si="26"/>
        <v>-1.35864270608614</v>
      </c>
      <c r="V571" s="69" t="s">
        <v>1635</v>
      </c>
      <c r="W571" s="71">
        <f t="shared" si="28"/>
        <v>-5</v>
      </c>
      <c r="X571" s="69">
        <f t="shared" si="27"/>
        <v>52479</v>
      </c>
      <c r="Y571" s="69" t="s">
        <v>2335</v>
      </c>
      <c r="Z571" s="69" t="s">
        <v>2333</v>
      </c>
      <c r="AA571" s="69" t="s">
        <v>2335</v>
      </c>
      <c r="AB571" s="69"/>
      <c r="AC571" s="69"/>
      <c r="AD571" s="69"/>
      <c r="AE571" s="69"/>
      <c r="AF571" s="69"/>
      <c r="AG571" s="69"/>
      <c r="AH571" s="69" t="s">
        <v>1635</v>
      </c>
      <c r="AI571" s="69" t="s">
        <v>2335</v>
      </c>
      <c r="AJ571" s="69"/>
      <c r="AK571" s="81">
        <f>'charts data'!V580</f>
        <v>-1.00752373798287</v>
      </c>
      <c r="AL571" s="81">
        <f>'charts data'!W580</f>
        <v>-0.45766742428114</v>
      </c>
      <c r="AM571" s="81">
        <f>'charts data'!X580</f>
        <v>-0.638606522698908</v>
      </c>
      <c r="AN571" s="81">
        <f>'charts data'!Y580</f>
        <v>-0.69089022958364</v>
      </c>
      <c r="AO571" s="81">
        <f>'charts data'!Z580</f>
        <v>-1.35864270608614</v>
      </c>
      <c r="AP571" s="71">
        <f>'charts data'!AA580</f>
        <v>-1.44104077634174</v>
      </c>
    </row>
    <row r="572" spans="1:42">
      <c r="A572" s="56"/>
      <c r="B572" s="56"/>
      <c r="C572" s="56"/>
      <c r="D572" s="56"/>
      <c r="E572" s="56"/>
      <c r="F572" s="56"/>
      <c r="G572" s="56"/>
      <c r="H572" s="56"/>
      <c r="I572" s="56"/>
      <c r="J572" s="56"/>
      <c r="K572" s="56"/>
      <c r="L572" s="56"/>
      <c r="M572" s="56"/>
      <c r="N572" s="56"/>
      <c r="O572" s="56"/>
      <c r="P572" s="56"/>
      <c r="Q572" s="56"/>
      <c r="R572" s="69"/>
      <c r="S572" s="69"/>
      <c r="T572" s="69"/>
      <c r="U572" s="71">
        <f t="shared" si="26"/>
        <v>1.61235035017666</v>
      </c>
      <c r="V572" s="69" t="s">
        <v>1636</v>
      </c>
      <c r="W572" s="71">
        <f t="shared" si="28"/>
        <v>0</v>
      </c>
      <c r="X572" s="69">
        <f t="shared" si="27"/>
        <v>8912895</v>
      </c>
      <c r="Y572" s="69" t="s">
        <v>2336</v>
      </c>
      <c r="Z572" s="69" t="s">
        <v>2333</v>
      </c>
      <c r="AA572" s="69" t="s">
        <v>2336</v>
      </c>
      <c r="AB572" s="69"/>
      <c r="AC572" s="69"/>
      <c r="AD572" s="69"/>
      <c r="AE572" s="69"/>
      <c r="AF572" s="69"/>
      <c r="AG572" s="69"/>
      <c r="AH572" s="69" t="s">
        <v>1636</v>
      </c>
      <c r="AI572" s="69" t="s">
        <v>2336</v>
      </c>
      <c r="AJ572" s="69"/>
      <c r="AK572" s="81">
        <f>'charts data'!V581</f>
        <v>2.33287304682</v>
      </c>
      <c r="AL572" s="81">
        <f>'charts data'!W581</f>
        <v>2.70532373895581</v>
      </c>
      <c r="AM572" s="81">
        <f>'charts data'!X581</f>
        <v>2.56259603870122</v>
      </c>
      <c r="AN572" s="81">
        <f>'charts data'!Y581</f>
        <v>1.67105349688195</v>
      </c>
      <c r="AO572" s="81">
        <f>'charts data'!Z581</f>
        <v>1.61235035017666</v>
      </c>
      <c r="AP572" s="71">
        <f>'charts data'!AA581</f>
        <v>-2.95712473681388</v>
      </c>
    </row>
    <row r="573" spans="1:42">
      <c r="A573" s="56"/>
      <c r="B573" s="56"/>
      <c r="C573" s="56"/>
      <c r="D573" s="56"/>
      <c r="E573" s="56"/>
      <c r="F573" s="56"/>
      <c r="G573" s="56"/>
      <c r="H573" s="56"/>
      <c r="I573" s="56"/>
      <c r="J573" s="56"/>
      <c r="K573" s="56"/>
      <c r="L573" s="56"/>
      <c r="M573" s="56"/>
      <c r="N573" s="56"/>
      <c r="O573" s="56"/>
      <c r="P573" s="56"/>
      <c r="Q573" s="56"/>
      <c r="R573" s="69"/>
      <c r="S573" s="69"/>
      <c r="T573" s="69"/>
      <c r="U573" s="71">
        <f t="shared" si="26"/>
        <v>3.18300410725429</v>
      </c>
      <c r="V573" s="69" t="s">
        <v>1149</v>
      </c>
      <c r="W573" s="71">
        <f t="shared" si="28"/>
        <v>0</v>
      </c>
      <c r="X573" s="69">
        <f t="shared" si="27"/>
        <v>8912895</v>
      </c>
      <c r="Y573" s="69" t="s">
        <v>2337</v>
      </c>
      <c r="Z573" s="69" t="s">
        <v>2333</v>
      </c>
      <c r="AA573" s="69" t="s">
        <v>2337</v>
      </c>
      <c r="AB573" s="69"/>
      <c r="AC573" s="69"/>
      <c r="AD573" s="69"/>
      <c r="AE573" s="69"/>
      <c r="AF573" s="69"/>
      <c r="AG573" s="69"/>
      <c r="AH573" s="69" t="s">
        <v>1149</v>
      </c>
      <c r="AI573" s="69" t="s">
        <v>2337</v>
      </c>
      <c r="AJ573" s="69"/>
      <c r="AK573" s="81">
        <f>'charts data'!V582</f>
        <v>3.8149649582771</v>
      </c>
      <c r="AL573" s="81">
        <f>'charts data'!W582</f>
        <v>4.3841531113795</v>
      </c>
      <c r="AM573" s="81">
        <f>'charts data'!X582</f>
        <v>3.79222311256378</v>
      </c>
      <c r="AN573" s="81">
        <f>'charts data'!Y582</f>
        <v>3.56608045162022</v>
      </c>
      <c r="AO573" s="81">
        <f>'charts data'!Z582</f>
        <v>3.18300410725429</v>
      </c>
      <c r="AP573" s="71">
        <f>'charts data'!AA582</f>
        <v>-2.59365468147435</v>
      </c>
    </row>
    <row r="574" spans="1:42">
      <c r="A574" s="56"/>
      <c r="B574" s="56"/>
      <c r="C574" s="56"/>
      <c r="D574" s="56"/>
      <c r="E574" s="56"/>
      <c r="F574" s="56"/>
      <c r="G574" s="56"/>
      <c r="H574" s="56"/>
      <c r="I574" s="56"/>
      <c r="J574" s="56"/>
      <c r="K574" s="56"/>
      <c r="L574" s="56"/>
      <c r="M574" s="56"/>
      <c r="N574" s="56"/>
      <c r="O574" s="56"/>
      <c r="P574" s="56"/>
      <c r="Q574" s="56"/>
      <c r="R574" s="69"/>
      <c r="S574" s="69"/>
      <c r="T574" s="69"/>
      <c r="U574" s="71">
        <f t="shared" si="26"/>
        <v>-3.5408865873141</v>
      </c>
      <c r="V574" s="69" t="s">
        <v>1151</v>
      </c>
      <c r="W574" s="71">
        <f t="shared" si="28"/>
        <v>-5</v>
      </c>
      <c r="X574" s="69">
        <f t="shared" si="27"/>
        <v>52479</v>
      </c>
      <c r="Y574" s="69" t="s">
        <v>2338</v>
      </c>
      <c r="Z574" s="69" t="s">
        <v>2333</v>
      </c>
      <c r="AA574" s="69" t="s">
        <v>2338</v>
      </c>
      <c r="AB574" s="69"/>
      <c r="AC574" s="69"/>
      <c r="AD574" s="69"/>
      <c r="AE574" s="69"/>
      <c r="AF574" s="69"/>
      <c r="AG574" s="69"/>
      <c r="AH574" s="69" t="s">
        <v>1151</v>
      </c>
      <c r="AI574" s="69" t="s">
        <v>2338</v>
      </c>
      <c r="AJ574" s="69"/>
      <c r="AK574" s="81">
        <f>'charts data'!V583</f>
        <v>-4.91307093809161</v>
      </c>
      <c r="AL574" s="81">
        <f>'charts data'!W583</f>
        <v>-5.09811273206413</v>
      </c>
      <c r="AM574" s="81">
        <f>'charts data'!X583</f>
        <v>-4.74364223114766</v>
      </c>
      <c r="AN574" s="81">
        <f>'charts data'!Y583</f>
        <v>-3.67185487807945</v>
      </c>
      <c r="AO574" s="81">
        <f>'charts data'!Z583</f>
        <v>-3.5408865873141</v>
      </c>
      <c r="AP574" s="71">
        <f>'charts data'!AA583</f>
        <v>5.63163423727876</v>
      </c>
    </row>
    <row r="575" spans="1:42">
      <c r="A575" s="56"/>
      <c r="B575" s="56"/>
      <c r="C575" s="56"/>
      <c r="D575" s="56"/>
      <c r="E575" s="56"/>
      <c r="F575" s="56"/>
      <c r="G575" s="56"/>
      <c r="H575" s="56"/>
      <c r="I575" s="56"/>
      <c r="J575" s="56"/>
      <c r="K575" s="56"/>
      <c r="L575" s="56"/>
      <c r="M575" s="56"/>
      <c r="N575" s="56"/>
      <c r="O575" s="56"/>
      <c r="P575" s="56"/>
      <c r="Q575" s="56"/>
      <c r="R575" s="69"/>
      <c r="S575" s="69"/>
      <c r="T575" s="69"/>
      <c r="U575" s="71">
        <f t="shared" si="26"/>
        <v>-3.62821381481156</v>
      </c>
      <c r="V575" s="69" t="s">
        <v>1637</v>
      </c>
      <c r="W575" s="71">
        <f t="shared" si="28"/>
        <v>-5</v>
      </c>
      <c r="X575" s="69">
        <f t="shared" si="27"/>
        <v>52479</v>
      </c>
      <c r="Y575" s="69" t="s">
        <v>2339</v>
      </c>
      <c r="Z575" s="69" t="s">
        <v>2333</v>
      </c>
      <c r="AA575" s="69" t="s">
        <v>2339</v>
      </c>
      <c r="AB575" s="69"/>
      <c r="AC575" s="69"/>
      <c r="AD575" s="69"/>
      <c r="AE575" s="69"/>
      <c r="AF575" s="69"/>
      <c r="AG575" s="69"/>
      <c r="AH575" s="69" t="s">
        <v>1637</v>
      </c>
      <c r="AI575" s="69" t="s">
        <v>2339</v>
      </c>
      <c r="AJ575" s="69"/>
      <c r="AK575" s="81">
        <f>'charts data'!V584</f>
        <v>-4.96817676107466</v>
      </c>
      <c r="AL575" s="81">
        <f>'charts data'!W584</f>
        <v>-4.5723334851138</v>
      </c>
      <c r="AM575" s="81">
        <f>'charts data'!X584</f>
        <v>-3.13080057125236</v>
      </c>
      <c r="AN575" s="81">
        <f>'charts data'!Y584</f>
        <v>-3.99763317372293</v>
      </c>
      <c r="AO575" s="81">
        <f>'charts data'!Z584</f>
        <v>-3.62821381481156</v>
      </c>
      <c r="AP575" s="71">
        <f>'charts data'!AA584</f>
        <v>5.49939313954749</v>
      </c>
    </row>
    <row r="576" spans="1:42">
      <c r="A576" s="56"/>
      <c r="B576" s="56"/>
      <c r="C576" s="56"/>
      <c r="D576" s="56"/>
      <c r="E576" s="56"/>
      <c r="F576" s="56"/>
      <c r="G576" s="56"/>
      <c r="H576" s="56"/>
      <c r="I576" s="56"/>
      <c r="J576" s="56"/>
      <c r="K576" s="56"/>
      <c r="L576" s="56"/>
      <c r="M576" s="56"/>
      <c r="N576" s="56"/>
      <c r="O576" s="56"/>
      <c r="P576" s="56"/>
      <c r="Q576" s="56"/>
      <c r="R576" s="69"/>
      <c r="S576" s="69"/>
      <c r="T576" s="69"/>
      <c r="U576" s="71">
        <f t="shared" si="26"/>
        <v>1.15603022788425</v>
      </c>
      <c r="V576" s="69" t="s">
        <v>1638</v>
      </c>
      <c r="W576" s="71">
        <f t="shared" si="28"/>
        <v>0</v>
      </c>
      <c r="X576" s="69">
        <f t="shared" si="27"/>
        <v>8912895</v>
      </c>
      <c r="Y576" s="69" t="s">
        <v>1854</v>
      </c>
      <c r="Z576" s="69" t="s">
        <v>2333</v>
      </c>
      <c r="AA576" s="69" t="s">
        <v>1853</v>
      </c>
      <c r="AB576" s="69"/>
      <c r="AC576" s="69"/>
      <c r="AD576" s="69"/>
      <c r="AE576" s="69"/>
      <c r="AF576" s="69"/>
      <c r="AG576" s="69"/>
      <c r="AH576" s="69" t="s">
        <v>1638</v>
      </c>
      <c r="AI576" s="69" t="s">
        <v>1853</v>
      </c>
      <c r="AJ576" s="69"/>
      <c r="AK576" s="81">
        <f>'charts data'!V585</f>
        <v>2.03675086136503</v>
      </c>
      <c r="AL576" s="81">
        <f>'charts data'!W585</f>
        <v>2.72024082313954</v>
      </c>
      <c r="AM576" s="81">
        <f>'charts data'!X585</f>
        <v>2.70423998869428</v>
      </c>
      <c r="AN576" s="81">
        <f>'charts data'!Y585</f>
        <v>1.58948916636093</v>
      </c>
      <c r="AO576" s="81">
        <f>'charts data'!Z585</f>
        <v>1.15603022788425</v>
      </c>
      <c r="AP576" s="71">
        <f>'charts data'!AA585</f>
        <v>-3.61459921196287</v>
      </c>
    </row>
    <row r="577" spans="1:42">
      <c r="A577" s="56"/>
      <c r="B577" s="56"/>
      <c r="C577" s="56"/>
      <c r="D577" s="56"/>
      <c r="E577" s="56"/>
      <c r="F577" s="56"/>
      <c r="G577" s="56"/>
      <c r="H577" s="56"/>
      <c r="I577" s="56"/>
      <c r="J577" s="56"/>
      <c r="K577" s="56"/>
      <c r="L577" s="56"/>
      <c r="M577" s="56"/>
      <c r="N577" s="56"/>
      <c r="O577" s="56"/>
      <c r="P577" s="56"/>
      <c r="Q577" s="56"/>
      <c r="R577" s="69"/>
      <c r="S577" s="69"/>
      <c r="T577" s="69"/>
      <c r="U577" s="71">
        <f t="shared" si="26"/>
        <v>-1.30063865868097</v>
      </c>
      <c r="V577" s="69" t="s">
        <v>1639</v>
      </c>
      <c r="W577" s="71">
        <f t="shared" si="28"/>
        <v>-5</v>
      </c>
      <c r="X577" s="69">
        <f t="shared" si="27"/>
        <v>52479</v>
      </c>
      <c r="Y577" s="69" t="s">
        <v>2340</v>
      </c>
      <c r="Z577" s="69" t="s">
        <v>2333</v>
      </c>
      <c r="AA577" s="69" t="s">
        <v>2340</v>
      </c>
      <c r="AB577" s="69"/>
      <c r="AC577" s="69"/>
      <c r="AD577" s="69"/>
      <c r="AE577" s="69"/>
      <c r="AF577" s="69"/>
      <c r="AG577" s="69"/>
      <c r="AH577" s="69" t="s">
        <v>1639</v>
      </c>
      <c r="AI577" s="69" t="s">
        <v>2340</v>
      </c>
      <c r="AJ577" s="69"/>
      <c r="AK577" s="81">
        <f>'charts data'!V586</f>
        <v>0.517832357852598</v>
      </c>
      <c r="AL577" s="81">
        <f>'charts data'!W586</f>
        <v>1.02953568689641</v>
      </c>
      <c r="AM577" s="81">
        <f>'charts data'!X586</f>
        <v>0.790448649350772</v>
      </c>
      <c r="AN577" s="81">
        <f>'charts data'!Y586</f>
        <v>-1.30325204125058</v>
      </c>
      <c r="AO577" s="81">
        <f>'charts data'!Z586</f>
        <v>-1.30063865868097</v>
      </c>
      <c r="AP577" s="71">
        <f>'charts data'!AA586</f>
        <v>-7.46325639875344</v>
      </c>
    </row>
    <row r="578" spans="1:42">
      <c r="A578" s="56"/>
      <c r="B578" s="56"/>
      <c r="C578" s="56"/>
      <c r="D578" s="56"/>
      <c r="E578" s="56"/>
      <c r="F578" s="56"/>
      <c r="G578" s="56"/>
      <c r="H578" s="56"/>
      <c r="I578" s="56"/>
      <c r="J578" s="56"/>
      <c r="K578" s="56"/>
      <c r="L578" s="56"/>
      <c r="M578" s="56"/>
      <c r="N578" s="56"/>
      <c r="O578" s="56"/>
      <c r="P578" s="56"/>
      <c r="Q578" s="56"/>
      <c r="R578" s="69"/>
      <c r="S578" s="69"/>
      <c r="T578" s="69"/>
      <c r="U578" s="71">
        <f t="shared" si="26"/>
        <v>-3.88413551524059</v>
      </c>
      <c r="V578" s="69" t="s">
        <v>1640</v>
      </c>
      <c r="W578" s="71">
        <f t="shared" si="28"/>
        <v>-5</v>
      </c>
      <c r="X578" s="69">
        <f t="shared" si="27"/>
        <v>52479</v>
      </c>
      <c r="Y578" s="69" t="s">
        <v>2341</v>
      </c>
      <c r="Z578" s="69" t="s">
        <v>2333</v>
      </c>
      <c r="AA578" s="69" t="s">
        <v>2341</v>
      </c>
      <c r="AB578" s="69"/>
      <c r="AC578" s="69"/>
      <c r="AD578" s="69"/>
      <c r="AE578" s="69"/>
      <c r="AF578" s="69"/>
      <c r="AG578" s="69"/>
      <c r="AH578" s="69" t="s">
        <v>1640</v>
      </c>
      <c r="AI578" s="69" t="s">
        <v>2341</v>
      </c>
      <c r="AJ578" s="69"/>
      <c r="AK578" s="81">
        <f>'charts data'!V587</f>
        <v>-3.59972417901396</v>
      </c>
      <c r="AL578" s="81">
        <f>'charts data'!W587</f>
        <v>-4.19171147493504</v>
      </c>
      <c r="AM578" s="81">
        <f>'charts data'!X587</f>
        <v>-3.74775126268695</v>
      </c>
      <c r="AN578" s="81">
        <f>'charts data'!Y587</f>
        <v>-4.00926572078443</v>
      </c>
      <c r="AO578" s="81">
        <f>'charts data'!Z587</f>
        <v>-3.88413551524059</v>
      </c>
      <c r="AP578" s="71">
        <f>'charts data'!AA587</f>
        <v>-1.16726343487047</v>
      </c>
    </row>
    <row r="579" spans="1:42">
      <c r="A579" s="56"/>
      <c r="B579" s="56"/>
      <c r="C579" s="56"/>
      <c r="D579" s="56"/>
      <c r="E579" s="56"/>
      <c r="F579" s="56"/>
      <c r="G579" s="56"/>
      <c r="H579" s="56"/>
      <c r="I579" s="56"/>
      <c r="J579" s="56"/>
      <c r="K579" s="56"/>
      <c r="L579" s="56"/>
      <c r="M579" s="56"/>
      <c r="N579" s="56"/>
      <c r="O579" s="56"/>
      <c r="P579" s="56"/>
      <c r="Q579" s="56"/>
      <c r="R579" s="69"/>
      <c r="S579" s="69"/>
      <c r="T579" s="69"/>
      <c r="U579" s="71">
        <f t="shared" si="26"/>
        <v>-4.5467612558025</v>
      </c>
      <c r="V579" s="69" t="s">
        <v>1641</v>
      </c>
      <c r="W579" s="71">
        <f t="shared" si="28"/>
        <v>-5</v>
      </c>
      <c r="X579" s="69">
        <f t="shared" si="27"/>
        <v>52479</v>
      </c>
      <c r="Y579" s="69" t="s">
        <v>2342</v>
      </c>
      <c r="Z579" s="69" t="s">
        <v>2333</v>
      </c>
      <c r="AA579" s="69" t="s">
        <v>2342</v>
      </c>
      <c r="AB579" s="69"/>
      <c r="AC579" s="69"/>
      <c r="AD579" s="69"/>
      <c r="AE579" s="69"/>
      <c r="AF579" s="69"/>
      <c r="AG579" s="69"/>
      <c r="AH579" s="69" t="s">
        <v>1641</v>
      </c>
      <c r="AI579" s="69" t="s">
        <v>2342</v>
      </c>
      <c r="AJ579" s="69"/>
      <c r="AK579" s="81">
        <f>'charts data'!V588</f>
        <v>-3.89866420863575</v>
      </c>
      <c r="AL579" s="81">
        <f>'charts data'!W588</f>
        <v>-4.76982536958845</v>
      </c>
      <c r="AM579" s="81">
        <f>'charts data'!X588</f>
        <v>-4.8235109246245</v>
      </c>
      <c r="AN579" s="81">
        <f>'charts data'!Y588</f>
        <v>-4.63804464637782</v>
      </c>
      <c r="AO579" s="81">
        <f>'charts data'!Z588</f>
        <v>-4.5467612558025</v>
      </c>
      <c r="AP579" s="71">
        <f>'charts data'!AA588</f>
        <v>-2.65987986077486</v>
      </c>
    </row>
    <row r="580" spans="1:42">
      <c r="A580" s="56"/>
      <c r="B580" s="56"/>
      <c r="C580" s="56"/>
      <c r="D580" s="56"/>
      <c r="E580" s="56"/>
      <c r="F580" s="56"/>
      <c r="G580" s="56"/>
      <c r="H580" s="56"/>
      <c r="I580" s="56"/>
      <c r="J580" s="56"/>
      <c r="K580" s="56"/>
      <c r="L580" s="56"/>
      <c r="M580" s="56"/>
      <c r="N580" s="56"/>
      <c r="O580" s="56"/>
      <c r="P580" s="56"/>
      <c r="Q580" s="56"/>
      <c r="R580" s="69"/>
      <c r="S580" s="69"/>
      <c r="T580" s="69"/>
      <c r="U580" s="71">
        <f t="shared" ref="U580:U628" si="29">INDEX(AK580:BK580,$AE$3)</f>
        <v>-5.07173655487845</v>
      </c>
      <c r="V580" s="69" t="s">
        <v>1642</v>
      </c>
      <c r="W580" s="71">
        <f t="shared" si="28"/>
        <v>-10</v>
      </c>
      <c r="X580" s="69">
        <f t="shared" ref="X580:X628" si="30">VLOOKUP(W580,$R$21:$S$31,2,FALSE)</f>
        <v>26367</v>
      </c>
      <c r="Y580" s="69" t="s">
        <v>2343</v>
      </c>
      <c r="Z580" s="69" t="s">
        <v>2333</v>
      </c>
      <c r="AA580" s="69" t="s">
        <v>2343</v>
      </c>
      <c r="AB580" s="69"/>
      <c r="AC580" s="69"/>
      <c r="AD580" s="69"/>
      <c r="AE580" s="69"/>
      <c r="AF580" s="69"/>
      <c r="AG580" s="69"/>
      <c r="AH580" s="69" t="s">
        <v>1642</v>
      </c>
      <c r="AI580" s="69" t="s">
        <v>2343</v>
      </c>
      <c r="AJ580" s="69"/>
      <c r="AK580" s="81">
        <f>'charts data'!V589</f>
        <v>-4.41339528316692</v>
      </c>
      <c r="AL580" s="81">
        <f>'charts data'!W589</f>
        <v>-4.75534717610585</v>
      </c>
      <c r="AM580" s="81">
        <f>'charts data'!X589</f>
        <v>-4.64483325500776</v>
      </c>
      <c r="AN580" s="81">
        <f>'charts data'!Y589</f>
        <v>-4.12470978555095</v>
      </c>
      <c r="AO580" s="81">
        <f>'charts data'!Z589</f>
        <v>-5.07173655487845</v>
      </c>
      <c r="AP580" s="71">
        <f>'charts data'!AA589</f>
        <v>-2.70192357425115</v>
      </c>
    </row>
    <row r="581" spans="1:42">
      <c r="A581" s="56"/>
      <c r="B581" s="56"/>
      <c r="C581" s="56"/>
      <c r="D581" s="56"/>
      <c r="E581" s="56"/>
      <c r="F581" s="56"/>
      <c r="G581" s="56"/>
      <c r="H581" s="56"/>
      <c r="I581" s="56"/>
      <c r="J581" s="56"/>
      <c r="K581" s="56"/>
      <c r="L581" s="56"/>
      <c r="M581" s="56"/>
      <c r="N581" s="56"/>
      <c r="O581" s="56"/>
      <c r="P581" s="56"/>
      <c r="Q581" s="56"/>
      <c r="R581" s="69"/>
      <c r="S581" s="69"/>
      <c r="T581" s="69"/>
      <c r="U581" s="71">
        <f t="shared" si="29"/>
        <v>0.803505725939531</v>
      </c>
      <c r="V581" s="69" t="s">
        <v>1165</v>
      </c>
      <c r="W581" s="71">
        <f t="shared" ref="W581:W628" si="31">LOOKUP(U581,$T$36:$T$45)</f>
        <v>0</v>
      </c>
      <c r="X581" s="69">
        <f t="shared" si="30"/>
        <v>8912895</v>
      </c>
      <c r="Y581" s="69" t="s">
        <v>2247</v>
      </c>
      <c r="Z581" s="69" t="s">
        <v>2333</v>
      </c>
      <c r="AA581" s="69" t="s">
        <v>2246</v>
      </c>
      <c r="AB581" s="69"/>
      <c r="AC581" s="69"/>
      <c r="AD581" s="69"/>
      <c r="AE581" s="69"/>
      <c r="AF581" s="69"/>
      <c r="AG581" s="69"/>
      <c r="AH581" s="69" t="s">
        <v>1165</v>
      </c>
      <c r="AI581" s="69" t="s">
        <v>2246</v>
      </c>
      <c r="AJ581" s="69"/>
      <c r="AK581" s="81">
        <f>'charts data'!V590</f>
        <v>1.2647794987777</v>
      </c>
      <c r="AL581" s="81">
        <f>'charts data'!W590</f>
        <v>1.92614075564212</v>
      </c>
      <c r="AM581" s="81">
        <f>'charts data'!X590</f>
        <v>1.51397234612737</v>
      </c>
      <c r="AN581" s="81">
        <f>'charts data'!Y590</f>
        <v>1.16547716561448</v>
      </c>
      <c r="AO581" s="81">
        <f>'charts data'!Z590</f>
        <v>0.803505725939531</v>
      </c>
      <c r="AP581" s="71">
        <f>'charts data'!AA590</f>
        <v>-1.89313132043974</v>
      </c>
    </row>
    <row r="582" spans="1:42">
      <c r="A582" s="56"/>
      <c r="B582" s="56"/>
      <c r="C582" s="56"/>
      <c r="D582" s="56"/>
      <c r="E582" s="56"/>
      <c r="F582" s="56"/>
      <c r="G582" s="56"/>
      <c r="H582" s="56"/>
      <c r="I582" s="56"/>
      <c r="J582" s="56"/>
      <c r="K582" s="56"/>
      <c r="L582" s="56"/>
      <c r="M582" s="56"/>
      <c r="N582" s="56"/>
      <c r="O582" s="56"/>
      <c r="P582" s="56"/>
      <c r="Q582" s="56"/>
      <c r="R582" s="69"/>
      <c r="S582" s="69"/>
      <c r="T582" s="69"/>
      <c r="U582" s="71">
        <f t="shared" si="29"/>
        <v>-9.65916015090794</v>
      </c>
      <c r="V582" s="69" t="s">
        <v>1643</v>
      </c>
      <c r="W582" s="71">
        <f t="shared" si="31"/>
        <v>-10</v>
      </c>
      <c r="X582" s="69">
        <f t="shared" si="30"/>
        <v>26367</v>
      </c>
      <c r="Y582" s="69" t="s">
        <v>2329</v>
      </c>
      <c r="Z582" s="69" t="s">
        <v>2333</v>
      </c>
      <c r="AA582" s="69" t="s">
        <v>2324</v>
      </c>
      <c r="AB582" s="69"/>
      <c r="AC582" s="69"/>
      <c r="AD582" s="69"/>
      <c r="AE582" s="69"/>
      <c r="AF582" s="69"/>
      <c r="AG582" s="69"/>
      <c r="AH582" s="69" t="s">
        <v>1643</v>
      </c>
      <c r="AI582" s="69" t="s">
        <v>2324</v>
      </c>
      <c r="AJ582" s="69"/>
      <c r="AK582" s="81">
        <f>'charts data'!V591</f>
        <v>-8.28994977702644</v>
      </c>
      <c r="AL582" s="81">
        <f>'charts data'!W591</f>
        <v>-8.27029834982599</v>
      </c>
      <c r="AM582" s="81">
        <f>'charts data'!X591</f>
        <v>-8.12168605328733</v>
      </c>
      <c r="AN582" s="81">
        <f>'charts data'!Y591</f>
        <v>-8.7503196619549</v>
      </c>
      <c r="AO582" s="81">
        <f>'charts data'!Z591</f>
        <v>-9.65916015090794</v>
      </c>
      <c r="AP582" s="71">
        <f>'charts data'!AA591</f>
        <v>-5.619428625038</v>
      </c>
    </row>
    <row r="583" spans="1:42">
      <c r="A583" s="56"/>
      <c r="B583" s="56"/>
      <c r="C583" s="56"/>
      <c r="D583" s="56"/>
      <c r="E583" s="56"/>
      <c r="F583" s="56"/>
      <c r="G583" s="56"/>
      <c r="H583" s="56"/>
      <c r="I583" s="56"/>
      <c r="J583" s="56"/>
      <c r="K583" s="56"/>
      <c r="L583" s="56"/>
      <c r="M583" s="56"/>
      <c r="N583" s="56"/>
      <c r="O583" s="56"/>
      <c r="P583" s="56"/>
      <c r="Q583" s="56"/>
      <c r="R583" s="69"/>
      <c r="S583" s="69"/>
      <c r="T583" s="69"/>
      <c r="U583" s="71">
        <f t="shared" si="29"/>
        <v>-4.8009339563018</v>
      </c>
      <c r="V583" s="69" t="s">
        <v>1169</v>
      </c>
      <c r="W583" s="71">
        <f t="shared" si="31"/>
        <v>-5</v>
      </c>
      <c r="X583" s="69">
        <f t="shared" si="30"/>
        <v>52479</v>
      </c>
      <c r="Y583" s="69" t="s">
        <v>2344</v>
      </c>
      <c r="Z583" s="69" t="s">
        <v>2333</v>
      </c>
      <c r="AA583" s="69" t="s">
        <v>2344</v>
      </c>
      <c r="AB583" s="69"/>
      <c r="AC583" s="69"/>
      <c r="AD583" s="69"/>
      <c r="AE583" s="69"/>
      <c r="AF583" s="69"/>
      <c r="AG583" s="69"/>
      <c r="AH583" s="69" t="s">
        <v>1169</v>
      </c>
      <c r="AI583" s="69" t="s">
        <v>2344</v>
      </c>
      <c r="AJ583" s="69"/>
      <c r="AK583" s="81">
        <f>'charts data'!V592</f>
        <v>-6.18524492575296</v>
      </c>
      <c r="AL583" s="81">
        <f>'charts data'!W592</f>
        <v>-4.19960806265072</v>
      </c>
      <c r="AM583" s="81">
        <f>'charts data'!X592</f>
        <v>-3.98428910515566</v>
      </c>
      <c r="AN583" s="81">
        <f>'charts data'!Y592</f>
        <v>-4.70691930147177</v>
      </c>
      <c r="AO583" s="81">
        <f>'charts data'!Z592</f>
        <v>-4.8009339563018</v>
      </c>
      <c r="AP583" s="71">
        <f>'charts data'!AA592</f>
        <v>5.68140355644226</v>
      </c>
    </row>
    <row r="584" spans="1:42">
      <c r="A584" s="56"/>
      <c r="B584" s="56"/>
      <c r="C584" s="56"/>
      <c r="D584" s="56"/>
      <c r="E584" s="56"/>
      <c r="F584" s="56"/>
      <c r="G584" s="56"/>
      <c r="H584" s="56"/>
      <c r="I584" s="56"/>
      <c r="J584" s="56"/>
      <c r="K584" s="56"/>
      <c r="L584" s="56"/>
      <c r="M584" s="56"/>
      <c r="N584" s="56"/>
      <c r="O584" s="56"/>
      <c r="P584" s="56"/>
      <c r="Q584" s="56"/>
      <c r="R584" s="69"/>
      <c r="S584" s="69"/>
      <c r="T584" s="69"/>
      <c r="U584" s="71">
        <f t="shared" si="29"/>
        <v>-0.242542434012406</v>
      </c>
      <c r="V584" s="69" t="s">
        <v>1171</v>
      </c>
      <c r="W584" s="71">
        <f t="shared" si="31"/>
        <v>-5</v>
      </c>
      <c r="X584" s="69">
        <f t="shared" si="30"/>
        <v>52479</v>
      </c>
      <c r="Y584" s="69" t="s">
        <v>2345</v>
      </c>
      <c r="Z584" s="69" t="s">
        <v>2333</v>
      </c>
      <c r="AA584" s="69" t="s">
        <v>2345</v>
      </c>
      <c r="AB584" s="69"/>
      <c r="AC584" s="69"/>
      <c r="AD584" s="69"/>
      <c r="AE584" s="69"/>
      <c r="AF584" s="69"/>
      <c r="AG584" s="69"/>
      <c r="AH584" s="69" t="s">
        <v>1171</v>
      </c>
      <c r="AI584" s="69" t="s">
        <v>2345</v>
      </c>
      <c r="AJ584" s="69"/>
      <c r="AK584" s="81">
        <f>'charts data'!V593</f>
        <v>-1.0690751749411</v>
      </c>
      <c r="AL584" s="81">
        <f>'charts data'!W593</f>
        <v>-1.65449969757611</v>
      </c>
      <c r="AM584" s="81">
        <f>'charts data'!X593</f>
        <v>-0.259090033833912</v>
      </c>
      <c r="AN584" s="81">
        <f>'charts data'!Y593</f>
        <v>-0.864656817821202</v>
      </c>
      <c r="AO584" s="81">
        <f>'charts data'!Z593</f>
        <v>-0.242542434012406</v>
      </c>
      <c r="AP584" s="71">
        <f>'charts data'!AA593</f>
        <v>3.39220461114313</v>
      </c>
    </row>
    <row r="585" spans="1:42">
      <c r="A585" s="56"/>
      <c r="B585" s="56"/>
      <c r="C585" s="56"/>
      <c r="D585" s="56"/>
      <c r="E585" s="56"/>
      <c r="F585" s="56"/>
      <c r="G585" s="56"/>
      <c r="H585" s="56"/>
      <c r="I585" s="56"/>
      <c r="J585" s="56"/>
      <c r="K585" s="56"/>
      <c r="L585" s="56"/>
      <c r="M585" s="56"/>
      <c r="N585" s="56"/>
      <c r="O585" s="56"/>
      <c r="P585" s="56"/>
      <c r="Q585" s="56"/>
      <c r="R585" s="69"/>
      <c r="S585" s="69"/>
      <c r="T585" s="69"/>
      <c r="U585" s="71">
        <f t="shared" si="29"/>
        <v>-3.71055263194588</v>
      </c>
      <c r="V585" s="69" t="s">
        <v>1173</v>
      </c>
      <c r="W585" s="71">
        <f t="shared" si="31"/>
        <v>-5</v>
      </c>
      <c r="X585" s="69">
        <f t="shared" si="30"/>
        <v>52479</v>
      </c>
      <c r="Y585" s="69" t="s">
        <v>2016</v>
      </c>
      <c r="Z585" s="69" t="s">
        <v>2333</v>
      </c>
      <c r="AA585" s="69" t="s">
        <v>2200</v>
      </c>
      <c r="AB585" s="69"/>
      <c r="AC585" s="69"/>
      <c r="AD585" s="69"/>
      <c r="AE585" s="69"/>
      <c r="AF585" s="69"/>
      <c r="AG585" s="69"/>
      <c r="AH585" s="69" t="s">
        <v>1173</v>
      </c>
      <c r="AI585" s="69" t="s">
        <v>2200</v>
      </c>
      <c r="AJ585" s="69"/>
      <c r="AK585" s="81">
        <f>'charts data'!V594</f>
        <v>-5.65121904700942</v>
      </c>
      <c r="AL585" s="81">
        <f>'charts data'!W594</f>
        <v>-5.20177144890356</v>
      </c>
      <c r="AM585" s="81">
        <f>'charts data'!X594</f>
        <v>-4.5855421635634</v>
      </c>
      <c r="AN585" s="81">
        <f>'charts data'!Y594</f>
        <v>-4.56951941919829</v>
      </c>
      <c r="AO585" s="81">
        <f>'charts data'!Z594</f>
        <v>-3.71055263194588</v>
      </c>
      <c r="AP585" s="71">
        <f>'charts data'!AA594</f>
        <v>7.96476320402297</v>
      </c>
    </row>
    <row r="586" spans="1:42">
      <c r="A586" s="56"/>
      <c r="B586" s="56"/>
      <c r="C586" s="56"/>
      <c r="D586" s="56"/>
      <c r="E586" s="56"/>
      <c r="F586" s="56"/>
      <c r="G586" s="56"/>
      <c r="H586" s="56"/>
      <c r="I586" s="56"/>
      <c r="J586" s="56"/>
      <c r="K586" s="56"/>
      <c r="L586" s="56"/>
      <c r="M586" s="56"/>
      <c r="N586" s="56"/>
      <c r="O586" s="56"/>
      <c r="P586" s="56"/>
      <c r="Q586" s="56"/>
      <c r="R586" s="69"/>
      <c r="S586" s="69"/>
      <c r="T586" s="69"/>
      <c r="U586" s="71">
        <f t="shared" si="29"/>
        <v>-0.902261488458149</v>
      </c>
      <c r="V586" s="69" t="s">
        <v>1175</v>
      </c>
      <c r="W586" s="71">
        <f t="shared" si="31"/>
        <v>-5</v>
      </c>
      <c r="X586" s="69">
        <f t="shared" si="30"/>
        <v>52479</v>
      </c>
      <c r="Y586" s="69" t="s">
        <v>2346</v>
      </c>
      <c r="Z586" s="69" t="s">
        <v>2333</v>
      </c>
      <c r="AA586" s="69" t="s">
        <v>2346</v>
      </c>
      <c r="AB586" s="69"/>
      <c r="AC586" s="69"/>
      <c r="AD586" s="69"/>
      <c r="AE586" s="69"/>
      <c r="AF586" s="69"/>
      <c r="AG586" s="69"/>
      <c r="AH586" s="69" t="s">
        <v>1175</v>
      </c>
      <c r="AI586" s="69" t="s">
        <v>2346</v>
      </c>
      <c r="AJ586" s="69"/>
      <c r="AK586" s="81">
        <f>'charts data'!V595</f>
        <v>-0.524256730259055</v>
      </c>
      <c r="AL586" s="81">
        <f>'charts data'!W595</f>
        <v>-0.334651104008391</v>
      </c>
      <c r="AM586" s="81">
        <f>'charts data'!X595</f>
        <v>-0.244110744228901</v>
      </c>
      <c r="AN586" s="81">
        <f>'charts data'!Y595</f>
        <v>-1.01108849563396</v>
      </c>
      <c r="AO586" s="81">
        <f>'charts data'!Z595</f>
        <v>-0.902261488458149</v>
      </c>
      <c r="AP586" s="71">
        <f>'charts data'!AA595</f>
        <v>-1.55138377501688</v>
      </c>
    </row>
    <row r="587" spans="1:42">
      <c r="A587" s="56"/>
      <c r="B587" s="56"/>
      <c r="C587" s="56"/>
      <c r="D587" s="56"/>
      <c r="E587" s="56"/>
      <c r="F587" s="56"/>
      <c r="G587" s="56"/>
      <c r="H587" s="56"/>
      <c r="I587" s="56"/>
      <c r="J587" s="56"/>
      <c r="K587" s="56"/>
      <c r="L587" s="56"/>
      <c r="M587" s="56"/>
      <c r="N587" s="56"/>
      <c r="O587" s="56"/>
      <c r="P587" s="56"/>
      <c r="Q587" s="56"/>
      <c r="R587" s="69"/>
      <c r="S587" s="69"/>
      <c r="T587" s="69"/>
      <c r="U587" s="71">
        <f t="shared" si="29"/>
        <v>-4.58979032630369</v>
      </c>
      <c r="V587" s="69" t="s">
        <v>1644</v>
      </c>
      <c r="W587" s="71">
        <f t="shared" si="31"/>
        <v>-5</v>
      </c>
      <c r="X587" s="69">
        <f t="shared" si="30"/>
        <v>52479</v>
      </c>
      <c r="Y587" s="69" t="s">
        <v>2009</v>
      </c>
      <c r="Z587" s="69" t="s">
        <v>2333</v>
      </c>
      <c r="AA587" s="69" t="s">
        <v>2198</v>
      </c>
      <c r="AB587" s="69"/>
      <c r="AC587" s="69"/>
      <c r="AD587" s="69"/>
      <c r="AE587" s="69"/>
      <c r="AF587" s="69"/>
      <c r="AG587" s="69"/>
      <c r="AH587" s="69" t="s">
        <v>1644</v>
      </c>
      <c r="AI587" s="69" t="s">
        <v>2198</v>
      </c>
      <c r="AJ587" s="69"/>
      <c r="AK587" s="81">
        <f>'charts data'!V596</f>
        <v>-3.68691469903147</v>
      </c>
      <c r="AL587" s="81">
        <f>'charts data'!W596</f>
        <v>-4.64856314129097</v>
      </c>
      <c r="AM587" s="81">
        <f>'charts data'!X596</f>
        <v>-3.69772000071274</v>
      </c>
      <c r="AN587" s="81">
        <f>'charts data'!Y596</f>
        <v>-4.79043012040299</v>
      </c>
      <c r="AO587" s="81">
        <f>'charts data'!Z596</f>
        <v>-4.58979032630369</v>
      </c>
      <c r="AP587" s="71">
        <f>'charts data'!AA596</f>
        <v>-3.70552636871983</v>
      </c>
    </row>
    <row r="588" spans="1:42">
      <c r="A588" s="56"/>
      <c r="B588" s="56"/>
      <c r="C588" s="56"/>
      <c r="D588" s="56"/>
      <c r="E588" s="56"/>
      <c r="F588" s="56"/>
      <c r="G588" s="56"/>
      <c r="H588" s="56"/>
      <c r="I588" s="56"/>
      <c r="J588" s="56"/>
      <c r="K588" s="56"/>
      <c r="L588" s="56"/>
      <c r="M588" s="56"/>
      <c r="N588" s="56"/>
      <c r="O588" s="56"/>
      <c r="P588" s="56"/>
      <c r="Q588" s="56"/>
      <c r="R588" s="69"/>
      <c r="S588" s="69"/>
      <c r="T588" s="69"/>
      <c r="U588" s="71">
        <f t="shared" si="29"/>
        <v>-4.37617467597533</v>
      </c>
      <c r="V588" s="69" t="s">
        <v>1645</v>
      </c>
      <c r="W588" s="71">
        <f t="shared" si="31"/>
        <v>-5</v>
      </c>
      <c r="X588" s="69">
        <f t="shared" si="30"/>
        <v>52479</v>
      </c>
      <c r="Y588" s="69" t="s">
        <v>2334</v>
      </c>
      <c r="Z588" s="69" t="s">
        <v>2333</v>
      </c>
      <c r="AA588" s="69" t="s">
        <v>2194</v>
      </c>
      <c r="AB588" s="69"/>
      <c r="AC588" s="69"/>
      <c r="AD588" s="69"/>
      <c r="AE588" s="69"/>
      <c r="AF588" s="69"/>
      <c r="AG588" s="69"/>
      <c r="AH588" s="69" t="s">
        <v>1645</v>
      </c>
      <c r="AI588" s="69" t="s">
        <v>2194</v>
      </c>
      <c r="AJ588" s="69"/>
      <c r="AK588" s="81">
        <f>'charts data'!V597</f>
        <v>-5.07350890937715</v>
      </c>
      <c r="AL588" s="81">
        <f>'charts data'!W597</f>
        <v>-5.21895940450836</v>
      </c>
      <c r="AM588" s="81">
        <f>'charts data'!X597</f>
        <v>-4.9931565850218</v>
      </c>
      <c r="AN588" s="81">
        <f>'charts data'!Y597</f>
        <v>-5.77289249814218</v>
      </c>
      <c r="AO588" s="81">
        <f>'charts data'!Z597</f>
        <v>-4.37617467597533</v>
      </c>
      <c r="AP588" s="71">
        <f>'charts data'!AA597</f>
        <v>2.86195607858892</v>
      </c>
    </row>
    <row r="589" spans="1:42">
      <c r="A589" s="56"/>
      <c r="B589" s="56"/>
      <c r="C589" s="56"/>
      <c r="D589" s="56"/>
      <c r="E589" s="56"/>
      <c r="F589" s="56"/>
      <c r="G589" s="56"/>
      <c r="H589" s="56"/>
      <c r="I589" s="56"/>
      <c r="J589" s="56"/>
      <c r="K589" s="56"/>
      <c r="L589" s="56"/>
      <c r="M589" s="56"/>
      <c r="N589" s="56"/>
      <c r="O589" s="56"/>
      <c r="P589" s="56"/>
      <c r="Q589" s="56"/>
      <c r="R589" s="69"/>
      <c r="S589" s="69"/>
      <c r="T589" s="69"/>
      <c r="U589" s="71">
        <f t="shared" si="29"/>
        <v>8.45855377158522</v>
      </c>
      <c r="V589" s="69" t="s">
        <v>1181</v>
      </c>
      <c r="W589" s="71">
        <f t="shared" si="31"/>
        <v>5</v>
      </c>
      <c r="X589" s="69">
        <f t="shared" si="30"/>
        <v>123456</v>
      </c>
      <c r="Y589" s="69" t="s">
        <v>2347</v>
      </c>
      <c r="Z589" s="69" t="s">
        <v>1305</v>
      </c>
      <c r="AA589" s="69" t="s">
        <v>2347</v>
      </c>
      <c r="AB589" s="69"/>
      <c r="AC589" s="69"/>
      <c r="AD589" s="69"/>
      <c r="AE589" s="69"/>
      <c r="AF589" s="69"/>
      <c r="AG589" s="69"/>
      <c r="AH589" s="69" t="s">
        <v>1181</v>
      </c>
      <c r="AI589" s="69" t="s">
        <v>2347</v>
      </c>
      <c r="AJ589" s="69"/>
      <c r="AK589" s="81">
        <f>'charts data'!V598</f>
        <v>7.3103052317628</v>
      </c>
      <c r="AL589" s="81">
        <f>'charts data'!W598</f>
        <v>7.43863349526986</v>
      </c>
      <c r="AM589" s="81">
        <f>'charts data'!X598</f>
        <v>7.55264057027255</v>
      </c>
      <c r="AN589" s="81">
        <f>'charts data'!Y598</f>
        <v>8.77713338339705</v>
      </c>
      <c r="AO589" s="81">
        <f>'charts data'!Z598</f>
        <v>8.45855377158522</v>
      </c>
      <c r="AP589" s="71">
        <f>'charts data'!AA598</f>
        <v>4.7125707169778</v>
      </c>
    </row>
    <row r="590" spans="1:42">
      <c r="A590" s="56"/>
      <c r="B590" s="56"/>
      <c r="C590" s="56"/>
      <c r="D590" s="56"/>
      <c r="E590" s="56"/>
      <c r="F590" s="56"/>
      <c r="G590" s="56"/>
      <c r="H590" s="56"/>
      <c r="I590" s="56"/>
      <c r="J590" s="56"/>
      <c r="K590" s="56"/>
      <c r="L590" s="56"/>
      <c r="M590" s="56"/>
      <c r="N590" s="56"/>
      <c r="O590" s="56"/>
      <c r="P590" s="56"/>
      <c r="Q590" s="56"/>
      <c r="R590" s="69"/>
      <c r="S590" s="69"/>
      <c r="T590" s="69"/>
      <c r="U590" s="71">
        <f t="shared" si="29"/>
        <v>3.38822469668506</v>
      </c>
      <c r="V590" s="69" t="s">
        <v>1183</v>
      </c>
      <c r="W590" s="71">
        <f t="shared" si="31"/>
        <v>0</v>
      </c>
      <c r="X590" s="69">
        <f t="shared" si="30"/>
        <v>8912895</v>
      </c>
      <c r="Y590" s="69" t="s">
        <v>2348</v>
      </c>
      <c r="Z590" s="69" t="s">
        <v>1305</v>
      </c>
      <c r="AA590" s="69" t="s">
        <v>2217</v>
      </c>
      <c r="AB590" s="69"/>
      <c r="AC590" s="69"/>
      <c r="AD590" s="69"/>
      <c r="AE590" s="69"/>
      <c r="AF590" s="69"/>
      <c r="AG590" s="69"/>
      <c r="AH590" s="69" t="s">
        <v>1183</v>
      </c>
      <c r="AI590" s="69" t="s">
        <v>2217</v>
      </c>
      <c r="AJ590" s="69"/>
      <c r="AK590" s="81">
        <f>'charts data'!V599</f>
        <v>3.94314815607233</v>
      </c>
      <c r="AL590" s="81">
        <f>'charts data'!W599</f>
        <v>3.91051132204001</v>
      </c>
      <c r="AM590" s="81">
        <f>'charts data'!X599</f>
        <v>3.57593958575671</v>
      </c>
      <c r="AN590" s="81">
        <f>'charts data'!Y599</f>
        <v>4.0175980415997</v>
      </c>
      <c r="AO590" s="81">
        <f>'charts data'!Z599</f>
        <v>3.38822469668506</v>
      </c>
      <c r="AP590" s="71">
        <f>'charts data'!AA599</f>
        <v>-2.27748257818546</v>
      </c>
    </row>
    <row r="591" spans="1:42">
      <c r="A591" s="56"/>
      <c r="B591" s="56"/>
      <c r="C591" s="56"/>
      <c r="D591" s="56"/>
      <c r="E591" s="56"/>
      <c r="F591" s="56"/>
      <c r="G591" s="56"/>
      <c r="H591" s="56"/>
      <c r="I591" s="56"/>
      <c r="J591" s="56"/>
      <c r="K591" s="56"/>
      <c r="L591" s="56"/>
      <c r="M591" s="56"/>
      <c r="N591" s="56"/>
      <c r="O591" s="56"/>
      <c r="P591" s="56"/>
      <c r="Q591" s="56"/>
      <c r="R591" s="69"/>
      <c r="S591" s="69"/>
      <c r="T591" s="69"/>
      <c r="U591" s="71">
        <f t="shared" si="29"/>
        <v>5.63482687616581</v>
      </c>
      <c r="V591" s="69" t="s">
        <v>1185</v>
      </c>
      <c r="W591" s="71">
        <f t="shared" si="31"/>
        <v>5</v>
      </c>
      <c r="X591" s="69">
        <f t="shared" si="30"/>
        <v>123456</v>
      </c>
      <c r="Y591" s="69" t="s">
        <v>2349</v>
      </c>
      <c r="Z591" s="69" t="s">
        <v>1305</v>
      </c>
      <c r="AA591" s="69" t="s">
        <v>2349</v>
      </c>
      <c r="AB591" s="69"/>
      <c r="AC591" s="69"/>
      <c r="AD591" s="69"/>
      <c r="AE591" s="69"/>
      <c r="AF591" s="69"/>
      <c r="AG591" s="69"/>
      <c r="AH591" s="69" t="s">
        <v>1185</v>
      </c>
      <c r="AI591" s="69" t="s">
        <v>2349</v>
      </c>
      <c r="AJ591" s="69"/>
      <c r="AK591" s="81">
        <f>'charts data'!V600</f>
        <v>3.66022566649216</v>
      </c>
      <c r="AL591" s="81">
        <f>'charts data'!W600</f>
        <v>3.8059741219089</v>
      </c>
      <c r="AM591" s="81">
        <f>'charts data'!X600</f>
        <v>4.53122419688673</v>
      </c>
      <c r="AN591" s="81">
        <f>'charts data'!Y600</f>
        <v>4.93189658007834</v>
      </c>
      <c r="AO591" s="81">
        <f>'charts data'!Z600</f>
        <v>5.63482687616581</v>
      </c>
      <c r="AP591" s="71">
        <f>'charts data'!AA600</f>
        <v>8.1040362915298</v>
      </c>
    </row>
    <row r="592" spans="1:42">
      <c r="A592" s="56"/>
      <c r="B592" s="56"/>
      <c r="C592" s="56"/>
      <c r="D592" s="56"/>
      <c r="E592" s="56"/>
      <c r="F592" s="56"/>
      <c r="G592" s="56"/>
      <c r="H592" s="56"/>
      <c r="I592" s="56"/>
      <c r="J592" s="56"/>
      <c r="K592" s="56"/>
      <c r="L592" s="56"/>
      <c r="M592" s="56"/>
      <c r="N592" s="56"/>
      <c r="O592" s="56"/>
      <c r="P592" s="56"/>
      <c r="Q592" s="56"/>
      <c r="R592" s="69"/>
      <c r="S592" s="69"/>
      <c r="T592" s="69"/>
      <c r="U592" s="71">
        <f t="shared" si="29"/>
        <v>9.10844688186292</v>
      </c>
      <c r="V592" s="69" t="s">
        <v>1646</v>
      </c>
      <c r="W592" s="71">
        <f t="shared" si="31"/>
        <v>5</v>
      </c>
      <c r="X592" s="69">
        <f t="shared" si="30"/>
        <v>123456</v>
      </c>
      <c r="Y592" s="69" t="s">
        <v>2031</v>
      </c>
      <c r="Z592" s="69" t="s">
        <v>1305</v>
      </c>
      <c r="AA592" s="69" t="s">
        <v>2030</v>
      </c>
      <c r="AB592" s="69"/>
      <c r="AC592" s="69"/>
      <c r="AD592" s="69"/>
      <c r="AE592" s="69">
        <v>278</v>
      </c>
      <c r="AF592" s="69"/>
      <c r="AG592" s="69"/>
      <c r="AH592" s="69" t="s">
        <v>1646</v>
      </c>
      <c r="AI592" s="69" t="s">
        <v>2030</v>
      </c>
      <c r="AJ592" s="69"/>
      <c r="AK592" s="81">
        <f>'charts data'!V601</f>
        <v>8.36072500835245</v>
      </c>
      <c r="AL592" s="81">
        <f>'charts data'!W601</f>
        <v>8.29747750394467</v>
      </c>
      <c r="AM592" s="81">
        <f>'charts data'!X601</f>
        <v>8.66400243010305</v>
      </c>
      <c r="AN592" s="81">
        <f>'charts data'!Y601</f>
        <v>9.17418242311341</v>
      </c>
      <c r="AO592" s="81">
        <f>'charts data'!Z601</f>
        <v>9.10844688186292</v>
      </c>
      <c r="AP592" s="71">
        <f>'charts data'!AA601</f>
        <v>3.06875391811442</v>
      </c>
    </row>
    <row r="593" spans="1:42">
      <c r="A593" s="56"/>
      <c r="B593" s="56"/>
      <c r="C593" s="56"/>
      <c r="D593" s="56"/>
      <c r="E593" s="56"/>
      <c r="F593" s="56"/>
      <c r="G593" s="56"/>
      <c r="H593" s="56"/>
      <c r="I593" s="56"/>
      <c r="J593" s="56"/>
      <c r="K593" s="56"/>
      <c r="L593" s="56"/>
      <c r="M593" s="56"/>
      <c r="N593" s="56"/>
      <c r="O593" s="56"/>
      <c r="P593" s="56"/>
      <c r="Q593" s="56"/>
      <c r="R593" s="69"/>
      <c r="S593" s="69"/>
      <c r="T593" s="69"/>
      <c r="U593" s="71">
        <f t="shared" si="29"/>
        <v>7.95545010642532</v>
      </c>
      <c r="V593" s="69" t="s">
        <v>284</v>
      </c>
      <c r="W593" s="71">
        <f t="shared" si="31"/>
        <v>5</v>
      </c>
      <c r="X593" s="69">
        <f t="shared" si="30"/>
        <v>123456</v>
      </c>
      <c r="Y593" s="69" t="s">
        <v>2229</v>
      </c>
      <c r="Z593" s="69" t="s">
        <v>1305</v>
      </c>
      <c r="AA593" s="69" t="s">
        <v>1763</v>
      </c>
      <c r="AB593" s="69"/>
      <c r="AC593" s="69"/>
      <c r="AD593" s="69"/>
      <c r="AE593" s="69">
        <v>266</v>
      </c>
      <c r="AF593" s="69"/>
      <c r="AG593" s="69"/>
      <c r="AH593" s="69" t="s">
        <v>284</v>
      </c>
      <c r="AI593" s="69" t="s">
        <v>1763</v>
      </c>
      <c r="AJ593" s="69"/>
      <c r="AK593" s="81">
        <f>'charts data'!V602</f>
        <v>7.31208798382802</v>
      </c>
      <c r="AL593" s="81">
        <f>'charts data'!W602</f>
        <v>8.42543491821158</v>
      </c>
      <c r="AM593" s="81">
        <f>'charts data'!X602</f>
        <v>7.7400726487936</v>
      </c>
      <c r="AN593" s="81">
        <f>'charts data'!Y602</f>
        <v>7.98074980040785</v>
      </c>
      <c r="AO593" s="81">
        <f>'charts data'!Z602</f>
        <v>7.95545010642532</v>
      </c>
      <c r="AP593" s="71">
        <f>'charts data'!AA602</f>
        <v>2.64044707588618</v>
      </c>
    </row>
    <row r="594" spans="1:42">
      <c r="A594" s="56"/>
      <c r="B594" s="56"/>
      <c r="C594" s="56"/>
      <c r="D594" s="56"/>
      <c r="E594" s="56"/>
      <c r="F594" s="56"/>
      <c r="G594" s="56"/>
      <c r="H594" s="56"/>
      <c r="I594" s="56"/>
      <c r="J594" s="56"/>
      <c r="K594" s="56"/>
      <c r="L594" s="56"/>
      <c r="M594" s="56"/>
      <c r="N594" s="56"/>
      <c r="O594" s="56"/>
      <c r="P594" s="56"/>
      <c r="Q594" s="56"/>
      <c r="R594" s="69"/>
      <c r="S594" s="69"/>
      <c r="T594" s="69"/>
      <c r="U594" s="71">
        <f t="shared" si="29"/>
        <v>0.0341065124729778</v>
      </c>
      <c r="V594" s="69" t="s">
        <v>1190</v>
      </c>
      <c r="W594" s="71">
        <f t="shared" si="31"/>
        <v>0</v>
      </c>
      <c r="X594" s="69">
        <f t="shared" si="30"/>
        <v>8912895</v>
      </c>
      <c r="Y594" s="69" t="s">
        <v>2350</v>
      </c>
      <c r="Z594" s="69" t="s">
        <v>1305</v>
      </c>
      <c r="AA594" s="69" t="s">
        <v>2350</v>
      </c>
      <c r="AB594" s="69"/>
      <c r="AC594" s="69"/>
      <c r="AD594" s="69"/>
      <c r="AE594" s="69">
        <v>30</v>
      </c>
      <c r="AF594" s="69"/>
      <c r="AG594" s="69"/>
      <c r="AH594" s="69" t="s">
        <v>1190</v>
      </c>
      <c r="AI594" s="69" t="s">
        <v>2350</v>
      </c>
      <c r="AJ594" s="69"/>
      <c r="AK594" s="81">
        <f>'charts data'!V603</f>
        <v>0.342724830100589</v>
      </c>
      <c r="AL594" s="81">
        <f>'charts data'!W603</f>
        <v>0.937552128309403</v>
      </c>
      <c r="AM594" s="81">
        <f>'charts data'!X603</f>
        <v>0.296383080572568</v>
      </c>
      <c r="AN594" s="81">
        <f>'charts data'!Y603</f>
        <v>0.707923005387709</v>
      </c>
      <c r="AO594" s="81">
        <f>'charts data'!Z603</f>
        <v>0.0341065124729778</v>
      </c>
      <c r="AP594" s="71">
        <f>'charts data'!AA603</f>
        <v>-1.26661223240028</v>
      </c>
    </row>
    <row r="595" spans="1:42">
      <c r="A595" s="56"/>
      <c r="B595" s="56"/>
      <c r="C595" s="56"/>
      <c r="D595" s="56"/>
      <c r="E595" s="56"/>
      <c r="F595" s="56"/>
      <c r="G595" s="56"/>
      <c r="H595" s="56"/>
      <c r="I595" s="56"/>
      <c r="J595" s="56"/>
      <c r="K595" s="56"/>
      <c r="L595" s="56"/>
      <c r="M595" s="56"/>
      <c r="N595" s="56"/>
      <c r="O595" s="56"/>
      <c r="P595" s="56"/>
      <c r="Q595" s="56"/>
      <c r="R595" s="69"/>
      <c r="S595" s="69"/>
      <c r="T595" s="69"/>
      <c r="U595" s="71">
        <f t="shared" si="29"/>
        <v>0.769682691021705</v>
      </c>
      <c r="V595" s="69" t="s">
        <v>890</v>
      </c>
      <c r="W595" s="71">
        <f t="shared" si="31"/>
        <v>0</v>
      </c>
      <c r="X595" s="69">
        <f t="shared" si="30"/>
        <v>8912895</v>
      </c>
      <c r="Y595" s="69" t="s">
        <v>2351</v>
      </c>
      <c r="Z595" s="69" t="s">
        <v>1305</v>
      </c>
      <c r="AA595" s="69" t="s">
        <v>2352</v>
      </c>
      <c r="AB595" s="69"/>
      <c r="AC595" s="69"/>
      <c r="AD595" s="69"/>
      <c r="AE595" s="69">
        <v>251</v>
      </c>
      <c r="AF595" s="69"/>
      <c r="AG595" s="69"/>
      <c r="AH595" s="69" t="s">
        <v>890</v>
      </c>
      <c r="AI595" s="69" t="s">
        <v>2352</v>
      </c>
      <c r="AJ595" s="69"/>
      <c r="AK595" s="81">
        <f>'charts data'!V604</f>
        <v>0.134302977633824</v>
      </c>
      <c r="AL595" s="81">
        <f>'charts data'!W604</f>
        <v>0.528068563735581</v>
      </c>
      <c r="AM595" s="81">
        <f>'charts data'!X604</f>
        <v>0.228758969216443</v>
      </c>
      <c r="AN595" s="81">
        <f>'charts data'!Y604</f>
        <v>0.429764623208985</v>
      </c>
      <c r="AO595" s="81">
        <f>'charts data'!Z604</f>
        <v>0.769682691021705</v>
      </c>
      <c r="AP595" s="71">
        <f>'charts data'!AA604</f>
        <v>2.60768616517166</v>
      </c>
    </row>
    <row r="596" spans="1:42">
      <c r="A596" s="56"/>
      <c r="B596" s="56"/>
      <c r="C596" s="56"/>
      <c r="D596" s="56"/>
      <c r="E596" s="56"/>
      <c r="F596" s="56"/>
      <c r="G596" s="56"/>
      <c r="H596" s="56"/>
      <c r="I596" s="56"/>
      <c r="J596" s="56"/>
      <c r="K596" s="56"/>
      <c r="L596" s="56"/>
      <c r="M596" s="56"/>
      <c r="N596" s="56"/>
      <c r="O596" s="56"/>
      <c r="P596" s="56"/>
      <c r="Q596" s="56"/>
      <c r="R596" s="69"/>
      <c r="S596" s="69"/>
      <c r="T596" s="69"/>
      <c r="U596" s="71">
        <f t="shared" si="29"/>
        <v>-2.92032515227372</v>
      </c>
      <c r="V596" s="69" t="s">
        <v>1193</v>
      </c>
      <c r="W596" s="71">
        <f t="shared" si="31"/>
        <v>-5</v>
      </c>
      <c r="X596" s="69">
        <f t="shared" si="30"/>
        <v>52479</v>
      </c>
      <c r="Y596" s="69" t="s">
        <v>2353</v>
      </c>
      <c r="Z596" s="69" t="s">
        <v>1305</v>
      </c>
      <c r="AA596" s="69" t="s">
        <v>2353</v>
      </c>
      <c r="AB596" s="69"/>
      <c r="AC596" s="69"/>
      <c r="AD596" s="69"/>
      <c r="AE596" s="69">
        <v>263</v>
      </c>
      <c r="AF596" s="69"/>
      <c r="AG596" s="69"/>
      <c r="AH596" s="69" t="s">
        <v>1193</v>
      </c>
      <c r="AI596" s="69" t="s">
        <v>2353</v>
      </c>
      <c r="AJ596" s="69"/>
      <c r="AK596" s="81">
        <f>'charts data'!V605</f>
        <v>-2.63986419225358</v>
      </c>
      <c r="AL596" s="81">
        <f>'charts data'!W605</f>
        <v>-3.08290845195904</v>
      </c>
      <c r="AM596" s="81">
        <f>'charts data'!X605</f>
        <v>-2.06818959574979</v>
      </c>
      <c r="AN596" s="81">
        <f>'charts data'!Y605</f>
        <v>-3.15935930689828</v>
      </c>
      <c r="AO596" s="81">
        <f>'charts data'!Z605</f>
        <v>-2.92032515227372</v>
      </c>
      <c r="AP596" s="71">
        <f>'charts data'!AA605</f>
        <v>-1.15105054490276</v>
      </c>
    </row>
    <row r="597" spans="1:42">
      <c r="A597" s="56"/>
      <c r="B597" s="56"/>
      <c r="C597" s="56"/>
      <c r="D597" s="56"/>
      <c r="E597" s="56"/>
      <c r="F597" s="56"/>
      <c r="G597" s="56"/>
      <c r="H597" s="56"/>
      <c r="I597" s="56"/>
      <c r="J597" s="56"/>
      <c r="K597" s="56"/>
      <c r="L597" s="56"/>
      <c r="M597" s="56"/>
      <c r="N597" s="56"/>
      <c r="O597" s="56"/>
      <c r="P597" s="56"/>
      <c r="Q597" s="56"/>
      <c r="R597" s="69"/>
      <c r="S597" s="69"/>
      <c r="T597" s="69"/>
      <c r="U597" s="71">
        <f t="shared" si="29"/>
        <v>4.33196144252289</v>
      </c>
      <c r="V597" s="69" t="s">
        <v>1195</v>
      </c>
      <c r="W597" s="71">
        <f t="shared" si="31"/>
        <v>0</v>
      </c>
      <c r="X597" s="69">
        <f t="shared" si="30"/>
        <v>8912895</v>
      </c>
      <c r="Y597" s="69" t="s">
        <v>2354</v>
      </c>
      <c r="Z597" s="69" t="s">
        <v>1305</v>
      </c>
      <c r="AA597" s="69" t="s">
        <v>2354</v>
      </c>
      <c r="AB597" s="69"/>
      <c r="AC597" s="69"/>
      <c r="AD597" s="69"/>
      <c r="AE597" s="69">
        <v>303</v>
      </c>
      <c r="AF597" s="69"/>
      <c r="AG597" s="69"/>
      <c r="AH597" s="69" t="s">
        <v>1195</v>
      </c>
      <c r="AI597" s="69" t="s">
        <v>2354</v>
      </c>
      <c r="AJ597" s="69"/>
      <c r="AK597" s="81">
        <f>'charts data'!V606</f>
        <v>3.24013258403119</v>
      </c>
      <c r="AL597" s="81">
        <f>'charts data'!W606</f>
        <v>3.35159788552744</v>
      </c>
      <c r="AM597" s="81">
        <f>'charts data'!X606</f>
        <v>3.52745763699715</v>
      </c>
      <c r="AN597" s="81">
        <f>'charts data'!Y606</f>
        <v>4.92239268584214</v>
      </c>
      <c r="AO597" s="81">
        <f>'charts data'!Z606</f>
        <v>4.33196144252289</v>
      </c>
      <c r="AP597" s="71">
        <f>'charts data'!AA606</f>
        <v>4.48101654653531</v>
      </c>
    </row>
    <row r="598" spans="1:42">
      <c r="A598" s="56"/>
      <c r="B598" s="56"/>
      <c r="C598" s="56"/>
      <c r="D598" s="56"/>
      <c r="E598" s="56"/>
      <c r="F598" s="56"/>
      <c r="G598" s="56"/>
      <c r="H598" s="56"/>
      <c r="I598" s="56"/>
      <c r="J598" s="56"/>
      <c r="K598" s="56"/>
      <c r="L598" s="56"/>
      <c r="M598" s="56"/>
      <c r="N598" s="56"/>
      <c r="O598" s="56"/>
      <c r="P598" s="56"/>
      <c r="Q598" s="56"/>
      <c r="R598" s="69"/>
      <c r="S598" s="69"/>
      <c r="T598" s="69"/>
      <c r="U598" s="71">
        <f t="shared" si="29"/>
        <v>9.58889791433002</v>
      </c>
      <c r="V598" s="69" t="s">
        <v>1197</v>
      </c>
      <c r="W598" s="71">
        <f t="shared" si="31"/>
        <v>5</v>
      </c>
      <c r="X598" s="69">
        <f t="shared" si="30"/>
        <v>123456</v>
      </c>
      <c r="Y598" s="69" t="s">
        <v>2355</v>
      </c>
      <c r="Z598" s="69" t="s">
        <v>1305</v>
      </c>
      <c r="AA598" s="69" t="s">
        <v>2355</v>
      </c>
      <c r="AB598" s="69"/>
      <c r="AC598" s="69"/>
      <c r="AD598" s="69"/>
      <c r="AE598" s="69"/>
      <c r="AF598" s="69"/>
      <c r="AG598" s="69"/>
      <c r="AH598" s="69" t="s">
        <v>1197</v>
      </c>
      <c r="AI598" s="69" t="s">
        <v>2355</v>
      </c>
      <c r="AJ598" s="69"/>
      <c r="AK598" s="81">
        <f>'charts data'!V607</f>
        <v>8.07847989890676</v>
      </c>
      <c r="AL598" s="81">
        <f>'charts data'!W607</f>
        <v>8.00493366968508</v>
      </c>
      <c r="AM598" s="81">
        <f>'charts data'!X607</f>
        <v>8.00782323913031</v>
      </c>
      <c r="AN598" s="81">
        <f>'charts data'!Y607</f>
        <v>9.6623886574196</v>
      </c>
      <c r="AO598" s="81">
        <f>'charts data'!Z607</f>
        <v>9.58889791433002</v>
      </c>
      <c r="AP598" s="71">
        <f>'charts data'!AA607</f>
        <v>6.19896430347751</v>
      </c>
    </row>
    <row r="599" spans="1:42">
      <c r="A599" s="56"/>
      <c r="B599" s="56"/>
      <c r="C599" s="56"/>
      <c r="D599" s="56"/>
      <c r="E599" s="56"/>
      <c r="F599" s="56"/>
      <c r="G599" s="56"/>
      <c r="H599" s="56"/>
      <c r="I599" s="56"/>
      <c r="J599" s="56"/>
      <c r="K599" s="56"/>
      <c r="L599" s="56"/>
      <c r="M599" s="56"/>
      <c r="N599" s="56"/>
      <c r="O599" s="56"/>
      <c r="P599" s="56"/>
      <c r="Q599" s="56"/>
      <c r="R599" s="69"/>
      <c r="S599" s="69"/>
      <c r="T599" s="69"/>
      <c r="U599" s="71">
        <f t="shared" si="29"/>
        <v>0.93047103007053</v>
      </c>
      <c r="V599" s="69" t="s">
        <v>1199</v>
      </c>
      <c r="W599" s="71">
        <f t="shared" si="31"/>
        <v>0</v>
      </c>
      <c r="X599" s="69">
        <f t="shared" si="30"/>
        <v>8912895</v>
      </c>
      <c r="Y599" s="69" t="s">
        <v>2356</v>
      </c>
      <c r="Z599" s="69" t="s">
        <v>1305</v>
      </c>
      <c r="AA599" s="69" t="s">
        <v>2356</v>
      </c>
      <c r="AB599" s="69"/>
      <c r="AC599" s="69"/>
      <c r="AD599" s="69"/>
      <c r="AE599" s="69"/>
      <c r="AF599" s="69"/>
      <c r="AG599" s="69"/>
      <c r="AH599" s="69" t="s">
        <v>1199</v>
      </c>
      <c r="AI599" s="69" t="s">
        <v>2356</v>
      </c>
      <c r="AJ599" s="69"/>
      <c r="AK599" s="81">
        <f>'charts data'!V608</f>
        <v>0.314624665914256</v>
      </c>
      <c r="AL599" s="81">
        <f>'charts data'!W608</f>
        <v>-0.13718198434104</v>
      </c>
      <c r="AM599" s="81">
        <f>'charts data'!X608</f>
        <v>0.0371550195025492</v>
      </c>
      <c r="AN599" s="81">
        <f>'charts data'!Y608</f>
        <v>1.22072658243274</v>
      </c>
      <c r="AO599" s="81">
        <f>'charts data'!Z608</f>
        <v>0.93047103007053</v>
      </c>
      <c r="AP599" s="71">
        <f>'charts data'!AA608</f>
        <v>2.52751860004886</v>
      </c>
    </row>
    <row r="600" spans="1:42">
      <c r="A600" s="56"/>
      <c r="B600" s="56"/>
      <c r="C600" s="56"/>
      <c r="D600" s="56"/>
      <c r="E600" s="56"/>
      <c r="F600" s="56"/>
      <c r="G600" s="56"/>
      <c r="H600" s="56"/>
      <c r="I600" s="56"/>
      <c r="J600" s="56"/>
      <c r="K600" s="56"/>
      <c r="L600" s="56"/>
      <c r="M600" s="56"/>
      <c r="N600" s="56"/>
      <c r="O600" s="56"/>
      <c r="P600" s="56"/>
      <c r="Q600" s="56"/>
      <c r="R600" s="69"/>
      <c r="S600" s="69"/>
      <c r="T600" s="69"/>
      <c r="U600" s="71">
        <f t="shared" si="29"/>
        <v>-3.2142554118244</v>
      </c>
      <c r="V600" s="69" t="s">
        <v>1201</v>
      </c>
      <c r="W600" s="71">
        <f t="shared" si="31"/>
        <v>-5</v>
      </c>
      <c r="X600" s="69">
        <f t="shared" si="30"/>
        <v>52479</v>
      </c>
      <c r="Y600" s="69" t="s">
        <v>1786</v>
      </c>
      <c r="Z600" s="69" t="s">
        <v>1305</v>
      </c>
      <c r="AA600" s="69" t="s">
        <v>1785</v>
      </c>
      <c r="AB600" s="69"/>
      <c r="AC600" s="69"/>
      <c r="AD600" s="69"/>
      <c r="AE600" s="69"/>
      <c r="AF600" s="69"/>
      <c r="AG600" s="69"/>
      <c r="AH600" s="69" t="s">
        <v>1201</v>
      </c>
      <c r="AI600" s="69" t="s">
        <v>1785</v>
      </c>
      <c r="AJ600" s="69"/>
      <c r="AK600" s="81">
        <f>'charts data'!V609</f>
        <v>-2.47864054069662</v>
      </c>
      <c r="AL600" s="81">
        <f>'charts data'!W609</f>
        <v>-2.64348318479277</v>
      </c>
      <c r="AM600" s="81">
        <f>'charts data'!X609</f>
        <v>-1.87538850492895</v>
      </c>
      <c r="AN600" s="81">
        <f>'charts data'!Y609</f>
        <v>-3.04162460476333</v>
      </c>
      <c r="AO600" s="81">
        <f>'charts data'!Z609</f>
        <v>-3.2142554118244</v>
      </c>
      <c r="AP600" s="71">
        <f>'charts data'!AA609</f>
        <v>-3.01906510692041</v>
      </c>
    </row>
    <row r="601" spans="1:42">
      <c r="A601" s="56"/>
      <c r="B601" s="56"/>
      <c r="C601" s="56"/>
      <c r="D601" s="56"/>
      <c r="E601" s="56"/>
      <c r="F601" s="56"/>
      <c r="G601" s="56"/>
      <c r="H601" s="56"/>
      <c r="I601" s="56"/>
      <c r="J601" s="56"/>
      <c r="K601" s="56"/>
      <c r="L601" s="56"/>
      <c r="M601" s="56"/>
      <c r="N601" s="56"/>
      <c r="O601" s="56"/>
      <c r="P601" s="56"/>
      <c r="Q601" s="56"/>
      <c r="R601" s="69"/>
      <c r="S601" s="69"/>
      <c r="T601" s="69"/>
      <c r="U601" s="71">
        <f t="shared" si="29"/>
        <v>4.3195819205736</v>
      </c>
      <c r="V601" s="69" t="s">
        <v>1647</v>
      </c>
      <c r="W601" s="71">
        <f t="shared" si="31"/>
        <v>0</v>
      </c>
      <c r="X601" s="69">
        <f t="shared" si="30"/>
        <v>8912895</v>
      </c>
      <c r="Y601" s="69" t="s">
        <v>2357</v>
      </c>
      <c r="Z601" s="69" t="s">
        <v>1305</v>
      </c>
      <c r="AA601" s="69" t="s">
        <v>2357</v>
      </c>
      <c r="AB601" s="69"/>
      <c r="AC601" s="69"/>
      <c r="AD601" s="69"/>
      <c r="AE601" s="69"/>
      <c r="AF601" s="69"/>
      <c r="AG601" s="69"/>
      <c r="AH601" s="69" t="s">
        <v>1647</v>
      </c>
      <c r="AI601" s="69" t="s">
        <v>2357</v>
      </c>
      <c r="AJ601" s="69"/>
      <c r="AK601" s="81">
        <f>'charts data'!V610</f>
        <v>3.09514450056108</v>
      </c>
      <c r="AL601" s="81">
        <f>'charts data'!W610</f>
        <v>3.35903878017013</v>
      </c>
      <c r="AM601" s="81">
        <f>'charts data'!X610</f>
        <v>3.51716294382519</v>
      </c>
      <c r="AN601" s="81">
        <f>'charts data'!Y610</f>
        <v>4.68221491409083</v>
      </c>
      <c r="AO601" s="81">
        <f>'charts data'!Z610</f>
        <v>4.3195819205736</v>
      </c>
      <c r="AP601" s="71">
        <f>'charts data'!AA610</f>
        <v>5.02526041201431</v>
      </c>
    </row>
    <row r="602" spans="1:42">
      <c r="A602" s="56"/>
      <c r="B602" s="56"/>
      <c r="C602" s="56"/>
      <c r="D602" s="56"/>
      <c r="E602" s="56"/>
      <c r="F602" s="56"/>
      <c r="G602" s="56"/>
      <c r="H602" s="56"/>
      <c r="I602" s="56"/>
      <c r="J602" s="56"/>
      <c r="K602" s="56"/>
      <c r="L602" s="56"/>
      <c r="M602" s="56"/>
      <c r="N602" s="56"/>
      <c r="O602" s="56"/>
      <c r="P602" s="56"/>
      <c r="Q602" s="56"/>
      <c r="R602" s="69"/>
      <c r="S602" s="69"/>
      <c r="T602" s="69"/>
      <c r="U602" s="71">
        <f t="shared" si="29"/>
        <v>4.96518994946241</v>
      </c>
      <c r="V602" s="69" t="s">
        <v>1205</v>
      </c>
      <c r="W602" s="71">
        <f t="shared" si="31"/>
        <v>0</v>
      </c>
      <c r="X602" s="69">
        <f t="shared" si="30"/>
        <v>8912895</v>
      </c>
      <c r="Y602" s="69" t="s">
        <v>2358</v>
      </c>
      <c r="Z602" s="69" t="s">
        <v>1305</v>
      </c>
      <c r="AA602" s="69" t="s">
        <v>2358</v>
      </c>
      <c r="AB602" s="69"/>
      <c r="AC602" s="69"/>
      <c r="AD602" s="69"/>
      <c r="AE602" s="69"/>
      <c r="AF602" s="69"/>
      <c r="AG602" s="69"/>
      <c r="AH602" s="69" t="s">
        <v>1205</v>
      </c>
      <c r="AI602" s="69" t="s">
        <v>2358</v>
      </c>
      <c r="AJ602" s="69"/>
      <c r="AK602" s="81">
        <f>'charts data'!V611</f>
        <v>4.25031897359312</v>
      </c>
      <c r="AL602" s="81">
        <f>'charts data'!W611</f>
        <v>4.45280429155269</v>
      </c>
      <c r="AM602" s="81">
        <f>'charts data'!X611</f>
        <v>4.1733715189536</v>
      </c>
      <c r="AN602" s="81">
        <f>'charts data'!Y611</f>
        <v>4.23143602743775</v>
      </c>
      <c r="AO602" s="81">
        <f>'charts data'!Z611</f>
        <v>4.96518994946241</v>
      </c>
      <c r="AP602" s="71">
        <f>'charts data'!AA611</f>
        <v>2.93392929358303</v>
      </c>
    </row>
    <row r="603" spans="1:42">
      <c r="A603" s="56"/>
      <c r="B603" s="56"/>
      <c r="C603" s="56"/>
      <c r="D603" s="56"/>
      <c r="E603" s="56"/>
      <c r="F603" s="56"/>
      <c r="G603" s="56"/>
      <c r="H603" s="56"/>
      <c r="I603" s="56"/>
      <c r="J603" s="56"/>
      <c r="K603" s="56"/>
      <c r="L603" s="56"/>
      <c r="M603" s="56"/>
      <c r="N603" s="56"/>
      <c r="O603" s="56"/>
      <c r="P603" s="56"/>
      <c r="Q603" s="56"/>
      <c r="R603" s="69"/>
      <c r="S603" s="69"/>
      <c r="T603" s="69"/>
      <c r="U603" s="71">
        <f t="shared" si="29"/>
        <v>7.30729696916563</v>
      </c>
      <c r="V603" s="69" t="s">
        <v>1207</v>
      </c>
      <c r="W603" s="71">
        <f t="shared" si="31"/>
        <v>5</v>
      </c>
      <c r="X603" s="69">
        <f t="shared" si="30"/>
        <v>123456</v>
      </c>
      <c r="Y603" s="69" t="s">
        <v>1889</v>
      </c>
      <c r="Z603" s="69" t="s">
        <v>1305</v>
      </c>
      <c r="AA603" s="69" t="s">
        <v>2303</v>
      </c>
      <c r="AB603" s="69"/>
      <c r="AC603" s="69"/>
      <c r="AD603" s="69"/>
      <c r="AE603" s="69"/>
      <c r="AF603" s="69"/>
      <c r="AG603" s="69"/>
      <c r="AH603" s="69" t="s">
        <v>1207</v>
      </c>
      <c r="AI603" s="69" t="s">
        <v>2303</v>
      </c>
      <c r="AJ603" s="69"/>
      <c r="AK603" s="81">
        <f>'charts data'!V612</f>
        <v>7.0299071014557</v>
      </c>
      <c r="AL603" s="81">
        <f>'charts data'!W612</f>
        <v>6.61912197494735</v>
      </c>
      <c r="AM603" s="81">
        <f>'charts data'!X612</f>
        <v>6.43564171762291</v>
      </c>
      <c r="AN603" s="81">
        <f>'charts data'!Y612</f>
        <v>7.48431414801753</v>
      </c>
      <c r="AO603" s="81">
        <f>'charts data'!Z612</f>
        <v>7.30729696916563</v>
      </c>
      <c r="AP603" s="71">
        <f>'charts data'!AA612</f>
        <v>1.13844635757895</v>
      </c>
    </row>
    <row r="604" spans="1:42">
      <c r="A604" s="56"/>
      <c r="B604" s="56"/>
      <c r="C604" s="56"/>
      <c r="D604" s="56"/>
      <c r="E604" s="56"/>
      <c r="F604" s="56"/>
      <c r="G604" s="56"/>
      <c r="H604" s="56"/>
      <c r="I604" s="56"/>
      <c r="J604" s="56"/>
      <c r="K604" s="56"/>
      <c r="L604" s="56"/>
      <c r="M604" s="56"/>
      <c r="N604" s="56"/>
      <c r="O604" s="56"/>
      <c r="P604" s="56"/>
      <c r="Q604" s="56"/>
      <c r="R604" s="69"/>
      <c r="S604" s="69"/>
      <c r="T604" s="69"/>
      <c r="U604" s="71">
        <f t="shared" si="29"/>
        <v>10.9136814731425</v>
      </c>
      <c r="V604" s="69" t="s">
        <v>1209</v>
      </c>
      <c r="W604" s="71">
        <f t="shared" si="31"/>
        <v>10</v>
      </c>
      <c r="X604" s="69">
        <f t="shared" si="30"/>
        <v>1279309</v>
      </c>
      <c r="Y604" s="69" t="s">
        <v>2359</v>
      </c>
      <c r="Z604" s="69" t="s">
        <v>1305</v>
      </c>
      <c r="AA604" s="69" t="s">
        <v>2359</v>
      </c>
      <c r="AB604" s="69"/>
      <c r="AC604" s="69"/>
      <c r="AD604" s="69"/>
      <c r="AE604" s="69"/>
      <c r="AF604" s="69"/>
      <c r="AG604" s="69"/>
      <c r="AH604" s="69" t="s">
        <v>1209</v>
      </c>
      <c r="AI604" s="69" t="s">
        <v>2359</v>
      </c>
      <c r="AJ604" s="69"/>
      <c r="AK604" s="81">
        <f>'charts data'!V613</f>
        <v>9.00788736823626</v>
      </c>
      <c r="AL604" s="81">
        <f>'charts data'!W613</f>
        <v>9.91750750143183</v>
      </c>
      <c r="AM604" s="81">
        <f>'charts data'!X613</f>
        <v>9.58361857579209</v>
      </c>
      <c r="AN604" s="81">
        <f>'charts data'!Y613</f>
        <v>11.0600882374154</v>
      </c>
      <c r="AO604" s="81">
        <f>'charts data'!Z613</f>
        <v>10.9136814731425</v>
      </c>
      <c r="AP604" s="71">
        <f>'charts data'!AA613</f>
        <v>7.82164242312834</v>
      </c>
    </row>
    <row r="605" spans="1:42">
      <c r="A605" s="56"/>
      <c r="B605" s="56"/>
      <c r="C605" s="56"/>
      <c r="D605" s="56"/>
      <c r="E605" s="56"/>
      <c r="F605" s="56"/>
      <c r="G605" s="56"/>
      <c r="H605" s="56"/>
      <c r="I605" s="56"/>
      <c r="J605" s="56"/>
      <c r="K605" s="56"/>
      <c r="L605" s="56"/>
      <c r="M605" s="56"/>
      <c r="N605" s="56"/>
      <c r="O605" s="56"/>
      <c r="P605" s="56"/>
      <c r="Q605" s="56"/>
      <c r="R605" s="69"/>
      <c r="S605" s="69"/>
      <c r="T605" s="69"/>
      <c r="U605" s="71">
        <f t="shared" si="29"/>
        <v>-1.38690361380956</v>
      </c>
      <c r="V605" s="69" t="s">
        <v>1211</v>
      </c>
      <c r="W605" s="71">
        <f t="shared" si="31"/>
        <v>-5</v>
      </c>
      <c r="X605" s="69">
        <f t="shared" si="30"/>
        <v>52479</v>
      </c>
      <c r="Y605" s="69" t="s">
        <v>2360</v>
      </c>
      <c r="Z605" s="69" t="s">
        <v>1305</v>
      </c>
      <c r="AA605" s="69" t="s">
        <v>2360</v>
      </c>
      <c r="AB605" s="69"/>
      <c r="AC605" s="69"/>
      <c r="AD605" s="69"/>
      <c r="AE605" s="69"/>
      <c r="AF605" s="69"/>
      <c r="AG605" s="69"/>
      <c r="AH605" s="69" t="s">
        <v>1211</v>
      </c>
      <c r="AI605" s="69" t="s">
        <v>2360</v>
      </c>
      <c r="AJ605" s="69"/>
      <c r="AK605" s="81">
        <f>'charts data'!V614</f>
        <v>-1.25909124959929</v>
      </c>
      <c r="AL605" s="81">
        <f>'charts data'!W614</f>
        <v>-1.74578940691683</v>
      </c>
      <c r="AM605" s="81">
        <f>'charts data'!X614</f>
        <v>-1.66632315560177</v>
      </c>
      <c r="AN605" s="81">
        <f>'charts data'!Y614</f>
        <v>-2.17466948052464</v>
      </c>
      <c r="AO605" s="81">
        <f>'charts data'!Z614</f>
        <v>-1.38690361380956</v>
      </c>
      <c r="AP605" s="71">
        <f>'charts data'!AA614</f>
        <v>-0.524559608791831</v>
      </c>
    </row>
    <row r="606" spans="1:42">
      <c r="A606" s="56"/>
      <c r="B606" s="56"/>
      <c r="C606" s="56"/>
      <c r="D606" s="56"/>
      <c r="E606" s="56"/>
      <c r="F606" s="56"/>
      <c r="G606" s="56"/>
      <c r="H606" s="56"/>
      <c r="I606" s="56"/>
      <c r="J606" s="56"/>
      <c r="K606" s="56"/>
      <c r="L606" s="56"/>
      <c r="M606" s="56"/>
      <c r="N606" s="56"/>
      <c r="O606" s="56"/>
      <c r="P606" s="56"/>
      <c r="Q606" s="56"/>
      <c r="R606" s="69"/>
      <c r="S606" s="69"/>
      <c r="T606" s="69"/>
      <c r="U606" s="71">
        <f t="shared" si="29"/>
        <v>6.96343445329567</v>
      </c>
      <c r="V606" s="69" t="s">
        <v>1649</v>
      </c>
      <c r="W606" s="71">
        <f t="shared" si="31"/>
        <v>5</v>
      </c>
      <c r="X606" s="69">
        <f t="shared" si="30"/>
        <v>123456</v>
      </c>
      <c r="Y606" s="69" t="s">
        <v>2361</v>
      </c>
      <c r="Z606" s="69" t="s">
        <v>1305</v>
      </c>
      <c r="AA606" s="69" t="s">
        <v>2361</v>
      </c>
      <c r="AB606" s="69"/>
      <c r="AC606" s="69"/>
      <c r="AD606" s="69"/>
      <c r="AE606" s="69"/>
      <c r="AF606" s="69"/>
      <c r="AG606" s="69"/>
      <c r="AH606" s="69" t="s">
        <v>1649</v>
      </c>
      <c r="AI606" s="69" t="s">
        <v>2361</v>
      </c>
      <c r="AJ606" s="69"/>
      <c r="AK606" s="81">
        <f>'charts data'!V615</f>
        <v>6.52346739274943</v>
      </c>
      <c r="AL606" s="81">
        <f>'charts data'!W615</f>
        <v>5.86983206375606</v>
      </c>
      <c r="AM606" s="81">
        <f>'charts data'!X615</f>
        <v>6.79994785640149</v>
      </c>
      <c r="AN606" s="81">
        <f>'charts data'!Y615</f>
        <v>6.78610401098921</v>
      </c>
      <c r="AO606" s="81">
        <f>'charts data'!Z615</f>
        <v>6.96343445329567</v>
      </c>
      <c r="AP606" s="71">
        <f>'charts data'!AA615</f>
        <v>1.80568562820523</v>
      </c>
    </row>
    <row r="607" spans="1:42">
      <c r="A607" s="56"/>
      <c r="B607" s="56"/>
      <c r="C607" s="56"/>
      <c r="D607" s="56"/>
      <c r="E607" s="56"/>
      <c r="F607" s="56"/>
      <c r="G607" s="56"/>
      <c r="H607" s="56"/>
      <c r="I607" s="56"/>
      <c r="J607" s="56"/>
      <c r="K607" s="56"/>
      <c r="L607" s="56"/>
      <c r="M607" s="56"/>
      <c r="N607" s="56"/>
      <c r="O607" s="56"/>
      <c r="P607" s="56"/>
      <c r="Q607" s="56"/>
      <c r="R607" s="69"/>
      <c r="S607" s="69"/>
      <c r="T607" s="69"/>
      <c r="U607" s="71">
        <f t="shared" si="29"/>
        <v>2.77042224197079</v>
      </c>
      <c r="V607" s="69" t="s">
        <v>1650</v>
      </c>
      <c r="W607" s="71">
        <f t="shared" si="31"/>
        <v>0</v>
      </c>
      <c r="X607" s="69">
        <f t="shared" si="30"/>
        <v>8912895</v>
      </c>
      <c r="Y607" s="69" t="s">
        <v>2220</v>
      </c>
      <c r="Z607" s="69" t="s">
        <v>1305</v>
      </c>
      <c r="AA607" s="69" t="s">
        <v>2219</v>
      </c>
      <c r="AB607" s="69"/>
      <c r="AC607" s="69"/>
      <c r="AD607" s="69"/>
      <c r="AE607" s="69"/>
      <c r="AF607" s="69"/>
      <c r="AG607" s="69"/>
      <c r="AH607" s="69" t="s">
        <v>1650</v>
      </c>
      <c r="AI607" s="69" t="s">
        <v>2219</v>
      </c>
      <c r="AJ607" s="69"/>
      <c r="AK607" s="81">
        <f>'charts data'!V616</f>
        <v>3.37713632023305</v>
      </c>
      <c r="AL607" s="81">
        <f>'charts data'!W616</f>
        <v>3.14284000179645</v>
      </c>
      <c r="AM607" s="81">
        <f>'charts data'!X616</f>
        <v>3.04302199986979</v>
      </c>
      <c r="AN607" s="81">
        <f>'charts data'!Y616</f>
        <v>3.85177553407994</v>
      </c>
      <c r="AO607" s="81">
        <f>'charts data'!Z616</f>
        <v>2.77042224197079</v>
      </c>
      <c r="AP607" s="71">
        <f>'charts data'!AA616</f>
        <v>-2.49003843648615</v>
      </c>
    </row>
    <row r="608" spans="1:42">
      <c r="A608" s="56"/>
      <c r="B608" s="56"/>
      <c r="C608" s="56"/>
      <c r="D608" s="56"/>
      <c r="E608" s="56"/>
      <c r="F608" s="56"/>
      <c r="G608" s="56"/>
      <c r="H608" s="56"/>
      <c r="I608" s="56"/>
      <c r="J608" s="56"/>
      <c r="K608" s="56"/>
      <c r="L608" s="56"/>
      <c r="M608" s="56"/>
      <c r="N608" s="56"/>
      <c r="O608" s="56"/>
      <c r="P608" s="56"/>
      <c r="Q608" s="56"/>
      <c r="R608" s="69"/>
      <c r="S608" s="69"/>
      <c r="T608" s="69"/>
      <c r="U608" s="71">
        <f t="shared" si="29"/>
        <v>5.53728784475675</v>
      </c>
      <c r="V608" s="69" t="s">
        <v>1651</v>
      </c>
      <c r="W608" s="71">
        <f t="shared" si="31"/>
        <v>5</v>
      </c>
      <c r="X608" s="69">
        <f t="shared" si="30"/>
        <v>123456</v>
      </c>
      <c r="Y608" s="69" t="s">
        <v>1781</v>
      </c>
      <c r="Z608" s="69" t="s">
        <v>1305</v>
      </c>
      <c r="AA608" s="69" t="s">
        <v>1780</v>
      </c>
      <c r="AB608" s="69"/>
      <c r="AC608" s="69"/>
      <c r="AD608" s="69"/>
      <c r="AE608" s="69"/>
      <c r="AF608" s="69"/>
      <c r="AG608" s="69"/>
      <c r="AH608" s="69" t="s">
        <v>1651</v>
      </c>
      <c r="AI608" s="69" t="s">
        <v>1780</v>
      </c>
      <c r="AJ608" s="69"/>
      <c r="AK608" s="81">
        <f>'charts data'!V617</f>
        <v>4.33149555263521</v>
      </c>
      <c r="AL608" s="81">
        <f>'charts data'!W617</f>
        <v>4.70404660001934</v>
      </c>
      <c r="AM608" s="81">
        <f>'charts data'!X617</f>
        <v>3.57220869970961</v>
      </c>
      <c r="AN608" s="81">
        <f>'charts data'!Y617</f>
        <v>5.56601747398836</v>
      </c>
      <c r="AO608" s="81">
        <f>'charts data'!Z617</f>
        <v>5.53728784475675</v>
      </c>
      <c r="AP608" s="71">
        <f>'charts data'!AA617</f>
        <v>4.94873823004237</v>
      </c>
    </row>
    <row r="609" spans="1:42">
      <c r="A609" s="56"/>
      <c r="B609" s="56"/>
      <c r="C609" s="56"/>
      <c r="D609" s="56"/>
      <c r="E609" s="56"/>
      <c r="F609" s="56"/>
      <c r="G609" s="56"/>
      <c r="H609" s="56"/>
      <c r="I609" s="56"/>
      <c r="J609" s="56"/>
      <c r="K609" s="56"/>
      <c r="L609" s="56"/>
      <c r="M609" s="56"/>
      <c r="N609" s="56"/>
      <c r="O609" s="56"/>
      <c r="P609" s="56"/>
      <c r="Q609" s="56"/>
      <c r="R609" s="69"/>
      <c r="S609" s="69"/>
      <c r="T609" s="69"/>
      <c r="U609" s="71">
        <f t="shared" si="29"/>
        <v>6.92311450606503</v>
      </c>
      <c r="V609" s="69" t="s">
        <v>1652</v>
      </c>
      <c r="W609" s="71">
        <f t="shared" si="31"/>
        <v>5</v>
      </c>
      <c r="X609" s="69">
        <f t="shared" si="30"/>
        <v>123456</v>
      </c>
      <c r="Y609" s="69" t="s">
        <v>2362</v>
      </c>
      <c r="Z609" s="69" t="s">
        <v>1307</v>
      </c>
      <c r="AA609" s="69" t="s">
        <v>2362</v>
      </c>
      <c r="AB609" s="69"/>
      <c r="AC609" s="69"/>
      <c r="AD609" s="69"/>
      <c r="AE609" s="69"/>
      <c r="AF609" s="69"/>
      <c r="AG609" s="69"/>
      <c r="AH609" s="69" t="s">
        <v>1652</v>
      </c>
      <c r="AI609" s="69" t="s">
        <v>2362</v>
      </c>
      <c r="AJ609" s="69"/>
      <c r="AK609" s="81">
        <f>'charts data'!V618</f>
        <v>6.14540736044715</v>
      </c>
      <c r="AL609" s="81">
        <f>'charts data'!W618</f>
        <v>6.27523357852567</v>
      </c>
      <c r="AM609" s="81">
        <f>'charts data'!X618</f>
        <v>6.26956847397715</v>
      </c>
      <c r="AN609" s="81">
        <f>'charts data'!Y618</f>
        <v>7.2443486685643</v>
      </c>
      <c r="AO609" s="81">
        <f>'charts data'!Z618</f>
        <v>6.92311450606503</v>
      </c>
      <c r="AP609" s="71">
        <f>'charts data'!AA618</f>
        <v>3.19181761937189</v>
      </c>
    </row>
    <row r="610" spans="1:42">
      <c r="A610" s="56"/>
      <c r="B610" s="56"/>
      <c r="C610" s="56"/>
      <c r="D610" s="56"/>
      <c r="E610" s="56"/>
      <c r="F610" s="56"/>
      <c r="G610" s="56"/>
      <c r="H610" s="56"/>
      <c r="I610" s="56"/>
      <c r="J610" s="56"/>
      <c r="K610" s="56"/>
      <c r="L610" s="56"/>
      <c r="M610" s="56"/>
      <c r="N610" s="56"/>
      <c r="O610" s="56"/>
      <c r="P610" s="56"/>
      <c r="Q610" s="56"/>
      <c r="R610" s="69"/>
      <c r="S610" s="69"/>
      <c r="T610" s="69"/>
      <c r="U610" s="71">
        <f t="shared" si="29"/>
        <v>1.43269432123422</v>
      </c>
      <c r="V610" s="69" t="s">
        <v>1221</v>
      </c>
      <c r="W610" s="71">
        <f t="shared" si="31"/>
        <v>0</v>
      </c>
      <c r="X610" s="69">
        <f t="shared" si="30"/>
        <v>8912895</v>
      </c>
      <c r="Y610" s="69" t="s">
        <v>2363</v>
      </c>
      <c r="Z610" s="69" t="s">
        <v>1307</v>
      </c>
      <c r="AA610" s="69" t="s">
        <v>2363</v>
      </c>
      <c r="AB610" s="69"/>
      <c r="AC610" s="69"/>
      <c r="AD610" s="69"/>
      <c r="AE610" s="69"/>
      <c r="AF610" s="69"/>
      <c r="AG610" s="69"/>
      <c r="AH610" s="69" t="s">
        <v>1221</v>
      </c>
      <c r="AI610" s="69" t="s">
        <v>2363</v>
      </c>
      <c r="AJ610" s="69"/>
      <c r="AK610" s="81">
        <f>'charts data'!V619</f>
        <v>1.45564020151641</v>
      </c>
      <c r="AL610" s="81">
        <f>'charts data'!W619</f>
        <v>1.59081880315426</v>
      </c>
      <c r="AM610" s="81">
        <f>'charts data'!X619</f>
        <v>1.68197227859087</v>
      </c>
      <c r="AN610" s="81">
        <f>'charts data'!Y619</f>
        <v>2.41961802385232</v>
      </c>
      <c r="AO610" s="81">
        <f>'charts data'!Z619</f>
        <v>1.43269432123422</v>
      </c>
      <c r="AP610" s="71">
        <f>'charts data'!AA619</f>
        <v>-0.0941730642303889</v>
      </c>
    </row>
    <row r="611" spans="1:42">
      <c r="A611" s="56"/>
      <c r="B611" s="56"/>
      <c r="C611" s="56"/>
      <c r="D611" s="56"/>
      <c r="E611" s="56"/>
      <c r="F611" s="56"/>
      <c r="G611" s="56"/>
      <c r="H611" s="56"/>
      <c r="I611" s="56"/>
      <c r="J611" s="56"/>
      <c r="K611" s="56"/>
      <c r="L611" s="56"/>
      <c r="M611" s="56"/>
      <c r="N611" s="56"/>
      <c r="O611" s="56"/>
      <c r="P611" s="56"/>
      <c r="Q611" s="56"/>
      <c r="R611" s="69"/>
      <c r="S611" s="69"/>
      <c r="T611" s="69"/>
      <c r="U611" s="71">
        <f t="shared" si="29"/>
        <v>4.32599596023454</v>
      </c>
      <c r="V611" s="69" t="s">
        <v>1653</v>
      </c>
      <c r="W611" s="71">
        <f t="shared" si="31"/>
        <v>0</v>
      </c>
      <c r="X611" s="69">
        <f t="shared" si="30"/>
        <v>8912895</v>
      </c>
      <c r="Y611" s="69" t="s">
        <v>2352</v>
      </c>
      <c r="Z611" s="69" t="s">
        <v>1307</v>
      </c>
      <c r="AA611" s="69" t="s">
        <v>2351</v>
      </c>
      <c r="AB611" s="69"/>
      <c r="AC611" s="69"/>
      <c r="AD611" s="69"/>
      <c r="AE611" s="69"/>
      <c r="AF611" s="69"/>
      <c r="AG611" s="69"/>
      <c r="AH611" s="69" t="s">
        <v>1653</v>
      </c>
      <c r="AI611" s="69" t="s">
        <v>2351</v>
      </c>
      <c r="AJ611" s="69"/>
      <c r="AK611" s="81">
        <f>'charts data'!V620</f>
        <v>4.93339566669888</v>
      </c>
      <c r="AL611" s="81">
        <f>'charts data'!W620</f>
        <v>4.23979156925725</v>
      </c>
      <c r="AM611" s="81">
        <f>'charts data'!X620</f>
        <v>3.97884543701283</v>
      </c>
      <c r="AN611" s="81">
        <f>'charts data'!Y620</f>
        <v>5.14017210006634</v>
      </c>
      <c r="AO611" s="81">
        <f>'charts data'!Z620</f>
        <v>4.32599596023454</v>
      </c>
      <c r="AP611" s="71">
        <f>'charts data'!AA620</f>
        <v>-2.49285234939418</v>
      </c>
    </row>
    <row r="612" spans="1:42">
      <c r="A612" s="56"/>
      <c r="B612" s="56"/>
      <c r="C612" s="56"/>
      <c r="D612" s="56"/>
      <c r="E612" s="56"/>
      <c r="F612" s="56"/>
      <c r="G612" s="56"/>
      <c r="H612" s="56"/>
      <c r="I612" s="56"/>
      <c r="J612" s="56"/>
      <c r="K612" s="56"/>
      <c r="L612" s="56"/>
      <c r="M612" s="56"/>
      <c r="N612" s="56"/>
      <c r="O612" s="56"/>
      <c r="P612" s="56"/>
      <c r="Q612" s="56"/>
      <c r="R612" s="69"/>
      <c r="S612" s="69"/>
      <c r="T612" s="69"/>
      <c r="U612" s="71">
        <f t="shared" si="29"/>
        <v>-8.28432039272826</v>
      </c>
      <c r="V612" s="69" t="s">
        <v>1225</v>
      </c>
      <c r="W612" s="71">
        <f t="shared" si="31"/>
        <v>-10</v>
      </c>
      <c r="X612" s="69">
        <f t="shared" si="30"/>
        <v>26367</v>
      </c>
      <c r="Y612" s="69" t="s">
        <v>2316</v>
      </c>
      <c r="Z612" s="69" t="s">
        <v>1307</v>
      </c>
      <c r="AA612" s="69" t="s">
        <v>2315</v>
      </c>
      <c r="AB612" s="69"/>
      <c r="AC612" s="69"/>
      <c r="AD612" s="69"/>
      <c r="AE612" s="69"/>
      <c r="AF612" s="69"/>
      <c r="AG612" s="69"/>
      <c r="AH612" s="69" t="s">
        <v>1225</v>
      </c>
      <c r="AI612" s="69" t="s">
        <v>2315</v>
      </c>
      <c r="AJ612" s="69"/>
      <c r="AK612" s="81">
        <f>'charts data'!V621</f>
        <v>-7.47117636742924</v>
      </c>
      <c r="AL612" s="81">
        <f>'charts data'!W621</f>
        <v>-7.1104238951472</v>
      </c>
      <c r="AM612" s="81">
        <f>'charts data'!X621</f>
        <v>-7.10835486113337</v>
      </c>
      <c r="AN612" s="81">
        <f>'charts data'!Y621</f>
        <v>-7.47092699032928</v>
      </c>
      <c r="AO612" s="81">
        <f>'charts data'!Z621</f>
        <v>-8.28432039272826</v>
      </c>
      <c r="AP612" s="71">
        <f>'charts data'!AA621</f>
        <v>-3.33725547162661</v>
      </c>
    </row>
    <row r="613" spans="1:42">
      <c r="A613" s="56"/>
      <c r="B613" s="56"/>
      <c r="C613" s="56"/>
      <c r="D613" s="56"/>
      <c r="E613" s="56"/>
      <c r="F613" s="56"/>
      <c r="G613" s="56"/>
      <c r="H613" s="56"/>
      <c r="I613" s="56"/>
      <c r="J613" s="56"/>
      <c r="K613" s="56"/>
      <c r="L613" s="56"/>
      <c r="M613" s="56"/>
      <c r="N613" s="56"/>
      <c r="O613" s="56"/>
      <c r="P613" s="56"/>
      <c r="Q613" s="56"/>
      <c r="R613" s="69"/>
      <c r="S613" s="69"/>
      <c r="T613" s="69"/>
      <c r="U613" s="71">
        <f t="shared" si="29"/>
        <v>-14.3141337289171</v>
      </c>
      <c r="V613" s="69" t="s">
        <v>1654</v>
      </c>
      <c r="W613" s="71">
        <f t="shared" si="31"/>
        <v>-16.1753938807672</v>
      </c>
      <c r="X613" s="69">
        <f t="shared" si="30"/>
        <v>6789</v>
      </c>
      <c r="Y613" s="69" t="s">
        <v>2314</v>
      </c>
      <c r="Z613" s="69" t="s">
        <v>1307</v>
      </c>
      <c r="AA613" s="69" t="s">
        <v>2313</v>
      </c>
      <c r="AB613" s="69"/>
      <c r="AC613" s="69"/>
      <c r="AD613" s="69"/>
      <c r="AE613" s="69"/>
      <c r="AF613" s="69"/>
      <c r="AG613" s="69"/>
      <c r="AH613" s="69" t="s">
        <v>1654</v>
      </c>
      <c r="AI613" s="69" t="s">
        <v>2313</v>
      </c>
      <c r="AJ613" s="69"/>
      <c r="AK613" s="81">
        <f>'charts data'!V622</f>
        <v>-13.290207423197</v>
      </c>
      <c r="AL613" s="81">
        <f>'charts data'!W622</f>
        <v>-14.3076159449276</v>
      </c>
      <c r="AM613" s="81">
        <f>'charts data'!X622</f>
        <v>-14.5736729912905</v>
      </c>
      <c r="AN613" s="81">
        <f>'charts data'!Y622</f>
        <v>-13.755637062289</v>
      </c>
      <c r="AO613" s="81">
        <f>'charts data'!Z622</f>
        <v>-14.3141337289171</v>
      </c>
      <c r="AP613" s="71">
        <f>'charts data'!AA622</f>
        <v>-4.20233508455041</v>
      </c>
    </row>
    <row r="614" spans="1:42">
      <c r="A614" s="56"/>
      <c r="B614" s="56"/>
      <c r="C614" s="56"/>
      <c r="D614" s="56"/>
      <c r="E614" s="56"/>
      <c r="F614" s="56"/>
      <c r="G614" s="56"/>
      <c r="H614" s="56"/>
      <c r="I614" s="56"/>
      <c r="J614" s="56"/>
      <c r="K614" s="56"/>
      <c r="L614" s="56"/>
      <c r="M614" s="56"/>
      <c r="N614" s="56"/>
      <c r="O614" s="56"/>
      <c r="P614" s="56"/>
      <c r="Q614" s="56"/>
      <c r="R614" s="69"/>
      <c r="S614" s="69"/>
      <c r="T614" s="69"/>
      <c r="U614" s="71">
        <f t="shared" si="29"/>
        <v>-8.57662872405228</v>
      </c>
      <c r="V614" s="69" t="s">
        <v>1655</v>
      </c>
      <c r="W614" s="71">
        <f t="shared" si="31"/>
        <v>-10</v>
      </c>
      <c r="X614" s="69">
        <f t="shared" si="30"/>
        <v>26367</v>
      </c>
      <c r="Y614" s="69" t="s">
        <v>2364</v>
      </c>
      <c r="Z614" s="69" t="s">
        <v>1307</v>
      </c>
      <c r="AA614" s="69" t="s">
        <v>2364</v>
      </c>
      <c r="AB614" s="69"/>
      <c r="AC614" s="69"/>
      <c r="AD614" s="69"/>
      <c r="AE614" s="69"/>
      <c r="AF614" s="69"/>
      <c r="AG614" s="69"/>
      <c r="AH614" s="69" t="s">
        <v>1655</v>
      </c>
      <c r="AI614" s="69" t="s">
        <v>2364</v>
      </c>
      <c r="AJ614" s="69"/>
      <c r="AK614" s="81">
        <f>'charts data'!V623</f>
        <v>-6.95628625366582</v>
      </c>
      <c r="AL614" s="81">
        <f>'charts data'!W623</f>
        <v>-7.66686232696086</v>
      </c>
      <c r="AM614" s="81">
        <f>'charts data'!X623</f>
        <v>-7.07003763348551</v>
      </c>
      <c r="AN614" s="81">
        <f>'charts data'!Y623</f>
        <v>-8.43586487758863</v>
      </c>
      <c r="AO614" s="81">
        <f>'charts data'!Z623</f>
        <v>-8.57662872405228</v>
      </c>
      <c r="AP614" s="71">
        <f>'charts data'!AA623</f>
        <v>-6.65010946027384</v>
      </c>
    </row>
    <row r="615" spans="1:42">
      <c r="A615" s="56"/>
      <c r="B615" s="56"/>
      <c r="C615" s="56"/>
      <c r="D615" s="56"/>
      <c r="E615" s="56"/>
      <c r="F615" s="56"/>
      <c r="G615" s="56"/>
      <c r="H615" s="56"/>
      <c r="I615" s="56"/>
      <c r="J615" s="56"/>
      <c r="K615" s="56"/>
      <c r="L615" s="56"/>
      <c r="M615" s="56"/>
      <c r="N615" s="56"/>
      <c r="O615" s="56"/>
      <c r="P615" s="56"/>
      <c r="Q615" s="56"/>
      <c r="R615" s="69"/>
      <c r="S615" s="69"/>
      <c r="T615" s="69"/>
      <c r="U615" s="71">
        <f t="shared" si="29"/>
        <v>3.2750974433352</v>
      </c>
      <c r="V615" s="69" t="s">
        <v>1656</v>
      </c>
      <c r="W615" s="71">
        <f t="shared" si="31"/>
        <v>0</v>
      </c>
      <c r="X615" s="69">
        <f t="shared" si="30"/>
        <v>8912895</v>
      </c>
      <c r="Y615" s="69" t="s">
        <v>2154</v>
      </c>
      <c r="Z615" s="69" t="s">
        <v>1307</v>
      </c>
      <c r="AA615" s="69" t="s">
        <v>2153</v>
      </c>
      <c r="AB615" s="69"/>
      <c r="AC615" s="69"/>
      <c r="AD615" s="69"/>
      <c r="AE615" s="69"/>
      <c r="AF615" s="69"/>
      <c r="AG615" s="69"/>
      <c r="AH615" s="69" t="s">
        <v>1656</v>
      </c>
      <c r="AI615" s="69" t="s">
        <v>2153</v>
      </c>
      <c r="AJ615" s="69"/>
      <c r="AK615" s="81">
        <f>'charts data'!V624</f>
        <v>3.6516980087849</v>
      </c>
      <c r="AL615" s="81">
        <f>'charts data'!W624</f>
        <v>3.0485918286885</v>
      </c>
      <c r="AM615" s="81">
        <f>'charts data'!X624</f>
        <v>3.97376517579864</v>
      </c>
      <c r="AN615" s="81">
        <f>'charts data'!Y624</f>
        <v>4.2885511687646</v>
      </c>
      <c r="AO615" s="81">
        <f>'charts data'!Z624</f>
        <v>3.2750974433352</v>
      </c>
      <c r="AP615" s="71">
        <f>'charts data'!AA624</f>
        <v>-1.54562077388751</v>
      </c>
    </row>
    <row r="616" spans="1:42">
      <c r="A616" s="56"/>
      <c r="B616" s="56"/>
      <c r="C616" s="56"/>
      <c r="D616" s="56"/>
      <c r="E616" s="56"/>
      <c r="F616" s="56"/>
      <c r="G616" s="56"/>
      <c r="H616" s="56"/>
      <c r="I616" s="56"/>
      <c r="J616" s="56"/>
      <c r="K616" s="56"/>
      <c r="L616" s="56"/>
      <c r="M616" s="56"/>
      <c r="N616" s="56"/>
      <c r="O616" s="56"/>
      <c r="P616" s="56"/>
      <c r="Q616" s="56"/>
      <c r="R616" s="69"/>
      <c r="S616" s="69"/>
      <c r="T616" s="69"/>
      <c r="U616" s="71">
        <f t="shared" si="29"/>
        <v>11.991767750585</v>
      </c>
      <c r="V616" s="69" t="s">
        <v>1657</v>
      </c>
      <c r="W616" s="71">
        <f t="shared" si="31"/>
        <v>10</v>
      </c>
      <c r="X616" s="69">
        <f t="shared" si="30"/>
        <v>1279309</v>
      </c>
      <c r="Y616" s="69" t="s">
        <v>2365</v>
      </c>
      <c r="Z616" s="69" t="s">
        <v>1307</v>
      </c>
      <c r="AA616" s="69" t="s">
        <v>2365</v>
      </c>
      <c r="AB616" s="69"/>
      <c r="AC616" s="69"/>
      <c r="AD616" s="69"/>
      <c r="AE616" s="69"/>
      <c r="AF616" s="69"/>
      <c r="AG616" s="69"/>
      <c r="AH616" s="69" t="s">
        <v>1657</v>
      </c>
      <c r="AI616" s="69" t="s">
        <v>2365</v>
      </c>
      <c r="AJ616" s="69"/>
      <c r="AK616" s="81">
        <f>'charts data'!V625</f>
        <v>10.5439464641848</v>
      </c>
      <c r="AL616" s="81">
        <f>'charts data'!W625</f>
        <v>10.8975737571238</v>
      </c>
      <c r="AM616" s="81">
        <f>'charts data'!X625</f>
        <v>10.778459747797</v>
      </c>
      <c r="AN616" s="81">
        <f>'charts data'!Y625</f>
        <v>12.07291714425</v>
      </c>
      <c r="AO616" s="81">
        <f>'charts data'!Z625</f>
        <v>11.991767750585</v>
      </c>
      <c r="AP616" s="71">
        <f>'charts data'!AA625</f>
        <v>5.94205867552181</v>
      </c>
    </row>
    <row r="617" spans="1:42">
      <c r="A617" s="56"/>
      <c r="B617" s="56"/>
      <c r="C617" s="56"/>
      <c r="D617" s="56"/>
      <c r="E617" s="56"/>
      <c r="F617" s="56"/>
      <c r="G617" s="56"/>
      <c r="H617" s="56"/>
      <c r="I617" s="56"/>
      <c r="J617" s="56"/>
      <c r="K617" s="56"/>
      <c r="L617" s="56"/>
      <c r="M617" s="56"/>
      <c r="N617" s="56"/>
      <c r="O617" s="56"/>
      <c r="P617" s="56"/>
      <c r="Q617" s="56"/>
      <c r="R617" s="69"/>
      <c r="S617" s="69"/>
      <c r="T617" s="69"/>
      <c r="U617" s="71">
        <f t="shared" si="29"/>
        <v>3.73267802196088</v>
      </c>
      <c r="V617" s="69" t="s">
        <v>1658</v>
      </c>
      <c r="W617" s="71">
        <f t="shared" si="31"/>
        <v>0</v>
      </c>
      <c r="X617" s="69">
        <f t="shared" si="30"/>
        <v>8912895</v>
      </c>
      <c r="Y617" s="69" t="s">
        <v>1887</v>
      </c>
      <c r="Z617" s="69" t="s">
        <v>1307</v>
      </c>
      <c r="AA617" s="69" t="s">
        <v>1886</v>
      </c>
      <c r="AB617" s="69"/>
      <c r="AC617" s="69"/>
      <c r="AD617" s="69"/>
      <c r="AE617" s="69"/>
      <c r="AF617" s="69"/>
      <c r="AG617" s="69"/>
      <c r="AH617" s="69" t="s">
        <v>1658</v>
      </c>
      <c r="AI617" s="69" t="s">
        <v>1886</v>
      </c>
      <c r="AJ617" s="69"/>
      <c r="AK617" s="81">
        <f>'charts data'!V626</f>
        <v>3.66497312912005</v>
      </c>
      <c r="AL617" s="81">
        <f>'charts data'!W626</f>
        <v>3.48067226181025</v>
      </c>
      <c r="AM617" s="81">
        <f>'charts data'!X626</f>
        <v>3.25948012967161</v>
      </c>
      <c r="AN617" s="81">
        <f>'charts data'!Y626</f>
        <v>4.5347893716617</v>
      </c>
      <c r="AO617" s="81">
        <f>'charts data'!Z626</f>
        <v>3.73267802196088</v>
      </c>
      <c r="AP617" s="71">
        <f>'charts data'!AA626</f>
        <v>0.277870238308448</v>
      </c>
    </row>
    <row r="618" spans="1:42">
      <c r="A618" s="56"/>
      <c r="B618" s="56"/>
      <c r="C618" s="56"/>
      <c r="D618" s="56"/>
      <c r="E618" s="56"/>
      <c r="F618" s="56"/>
      <c r="G618" s="56"/>
      <c r="H618" s="56"/>
      <c r="I618" s="56"/>
      <c r="J618" s="56"/>
      <c r="K618" s="56"/>
      <c r="L618" s="56"/>
      <c r="M618" s="56"/>
      <c r="N618" s="56"/>
      <c r="O618" s="56"/>
      <c r="P618" s="56"/>
      <c r="Q618" s="56"/>
      <c r="R618" s="69"/>
      <c r="S618" s="69"/>
      <c r="T618" s="69"/>
      <c r="U618" s="71">
        <f t="shared" si="29"/>
        <v>1.01146089491683</v>
      </c>
      <c r="V618" s="69" t="s">
        <v>1659</v>
      </c>
      <c r="W618" s="71">
        <f t="shared" si="31"/>
        <v>0</v>
      </c>
      <c r="X618" s="69">
        <f t="shared" si="30"/>
        <v>8912895</v>
      </c>
      <c r="Y618" s="69" t="s">
        <v>2226</v>
      </c>
      <c r="Z618" s="69" t="s">
        <v>1307</v>
      </c>
      <c r="AA618" s="69" t="s">
        <v>2151</v>
      </c>
      <c r="AB618" s="69"/>
      <c r="AC618" s="69"/>
      <c r="AD618" s="69"/>
      <c r="AE618" s="69"/>
      <c r="AF618" s="69"/>
      <c r="AG618" s="69"/>
      <c r="AH618" s="69" t="s">
        <v>1659</v>
      </c>
      <c r="AI618" s="69" t="s">
        <v>2151</v>
      </c>
      <c r="AJ618" s="69"/>
      <c r="AK618" s="81">
        <f>'charts data'!V627</f>
        <v>1.22659348362877</v>
      </c>
      <c r="AL618" s="81">
        <f>'charts data'!W627</f>
        <v>1.25389647861922</v>
      </c>
      <c r="AM618" s="81">
        <f>'charts data'!X627</f>
        <v>0.94347757766258</v>
      </c>
      <c r="AN618" s="81">
        <f>'charts data'!Y627</f>
        <v>0.967706693893045</v>
      </c>
      <c r="AO618" s="81">
        <f>'charts data'!Z627</f>
        <v>1.01146089491683</v>
      </c>
      <c r="AP618" s="71">
        <f>'charts data'!AA627</f>
        <v>-0.882933879444156</v>
      </c>
    </row>
    <row r="619" spans="1:42">
      <c r="A619" s="56"/>
      <c r="B619" s="56"/>
      <c r="C619" s="56"/>
      <c r="D619" s="56"/>
      <c r="E619" s="56"/>
      <c r="F619" s="56"/>
      <c r="G619" s="56"/>
      <c r="H619" s="56"/>
      <c r="I619" s="56"/>
      <c r="J619" s="56"/>
      <c r="K619" s="56"/>
      <c r="L619" s="56"/>
      <c r="M619" s="56"/>
      <c r="N619" s="56"/>
      <c r="O619" s="56"/>
      <c r="P619" s="56"/>
      <c r="Q619" s="56"/>
      <c r="R619" s="69"/>
      <c r="S619" s="69"/>
      <c r="T619" s="69"/>
      <c r="U619" s="71">
        <f t="shared" si="29"/>
        <v>0.346336137037615</v>
      </c>
      <c r="V619" s="69" t="s">
        <v>1660</v>
      </c>
      <c r="W619" s="71">
        <f t="shared" si="31"/>
        <v>0</v>
      </c>
      <c r="X619" s="69">
        <f t="shared" si="30"/>
        <v>8912895</v>
      </c>
      <c r="Y619" s="69" t="s">
        <v>2366</v>
      </c>
      <c r="Z619" s="69" t="s">
        <v>1307</v>
      </c>
      <c r="AA619" s="69" t="s">
        <v>2366</v>
      </c>
      <c r="AB619" s="69"/>
      <c r="AC619" s="69"/>
      <c r="AD619" s="69"/>
      <c r="AE619" s="69"/>
      <c r="AF619" s="69"/>
      <c r="AG619" s="69"/>
      <c r="AH619" s="69" t="s">
        <v>1660</v>
      </c>
      <c r="AI619" s="69" t="s">
        <v>2366</v>
      </c>
      <c r="AJ619" s="69"/>
      <c r="AK619" s="81">
        <f>'charts data'!V628</f>
        <v>1.18530405236143</v>
      </c>
      <c r="AL619" s="81">
        <f>'charts data'!W628</f>
        <v>0.940259166996518</v>
      </c>
      <c r="AM619" s="81">
        <f>'charts data'!X628</f>
        <v>0.980327259928754</v>
      </c>
      <c r="AN619" s="81">
        <f>'charts data'!Y628</f>
        <v>1.32695108215849</v>
      </c>
      <c r="AO619" s="81">
        <f>'charts data'!Z628</f>
        <v>0.346336137037615</v>
      </c>
      <c r="AP619" s="71">
        <f>'charts data'!AA628</f>
        <v>-3.44324028563569</v>
      </c>
    </row>
    <row r="620" spans="1:42">
      <c r="A620" s="56"/>
      <c r="B620" s="56"/>
      <c r="C620" s="56"/>
      <c r="D620" s="56"/>
      <c r="E620" s="56"/>
      <c r="F620" s="56"/>
      <c r="G620" s="56"/>
      <c r="H620" s="56"/>
      <c r="I620" s="56"/>
      <c r="J620" s="56"/>
      <c r="K620" s="56"/>
      <c r="L620" s="56"/>
      <c r="M620" s="56"/>
      <c r="N620" s="56"/>
      <c r="O620" s="56"/>
      <c r="P620" s="56"/>
      <c r="Q620" s="56"/>
      <c r="R620" s="69"/>
      <c r="S620" s="69"/>
      <c r="T620" s="69"/>
      <c r="U620" s="71">
        <f t="shared" si="29"/>
        <v>7.74012416088123</v>
      </c>
      <c r="V620" s="69" t="s">
        <v>1661</v>
      </c>
      <c r="W620" s="71">
        <f t="shared" si="31"/>
        <v>5</v>
      </c>
      <c r="X620" s="69">
        <f t="shared" si="30"/>
        <v>123456</v>
      </c>
      <c r="Y620" s="69" t="s">
        <v>2367</v>
      </c>
      <c r="Z620" s="69" t="s">
        <v>1307</v>
      </c>
      <c r="AA620" s="69" t="s">
        <v>2367</v>
      </c>
      <c r="AB620" s="69"/>
      <c r="AC620" s="69"/>
      <c r="AD620" s="69"/>
      <c r="AE620" s="69"/>
      <c r="AF620" s="69"/>
      <c r="AG620" s="69"/>
      <c r="AH620" s="69" t="s">
        <v>1661</v>
      </c>
      <c r="AI620" s="69" t="s">
        <v>2367</v>
      </c>
      <c r="AJ620" s="69"/>
      <c r="AK620" s="81">
        <f>'charts data'!V629</f>
        <v>7.68018802157154</v>
      </c>
      <c r="AL620" s="81">
        <f>'charts data'!W629</f>
        <v>7.73464998280326</v>
      </c>
      <c r="AM620" s="81">
        <f>'charts data'!X629</f>
        <v>7.78705092645469</v>
      </c>
      <c r="AN620" s="81">
        <f>'charts data'!Y629</f>
        <v>8.25255395410343</v>
      </c>
      <c r="AO620" s="81">
        <f>'charts data'!Z629</f>
        <v>7.74012416088123</v>
      </c>
      <c r="AP620" s="71">
        <f>'charts data'!AA629</f>
        <v>0.245986200028802</v>
      </c>
    </row>
    <row r="621" spans="1:42">
      <c r="A621" s="56"/>
      <c r="B621" s="56"/>
      <c r="C621" s="56"/>
      <c r="D621" s="56"/>
      <c r="E621" s="56"/>
      <c r="F621" s="56"/>
      <c r="G621" s="56"/>
      <c r="H621" s="56"/>
      <c r="I621" s="56"/>
      <c r="J621" s="56"/>
      <c r="K621" s="56"/>
      <c r="L621" s="56"/>
      <c r="M621" s="56"/>
      <c r="N621" s="56"/>
      <c r="O621" s="56"/>
      <c r="P621" s="56"/>
      <c r="Q621" s="56"/>
      <c r="R621" s="69"/>
      <c r="S621" s="69"/>
      <c r="T621" s="69"/>
      <c r="U621" s="71">
        <f t="shared" si="29"/>
        <v>-16.1753938807672</v>
      </c>
      <c r="V621" s="69" t="s">
        <v>1662</v>
      </c>
      <c r="W621" s="71">
        <f t="shared" si="31"/>
        <v>-16.1753938807672</v>
      </c>
      <c r="X621" s="69">
        <f t="shared" si="30"/>
        <v>6789</v>
      </c>
      <c r="Y621" s="69" t="s">
        <v>2310</v>
      </c>
      <c r="Z621" s="69" t="s">
        <v>1307</v>
      </c>
      <c r="AA621" s="69" t="s">
        <v>2157</v>
      </c>
      <c r="AB621" s="69"/>
      <c r="AC621" s="69"/>
      <c r="AD621" s="69"/>
      <c r="AE621" s="69"/>
      <c r="AF621" s="69"/>
      <c r="AG621" s="69"/>
      <c r="AH621" s="69" t="s">
        <v>1662</v>
      </c>
      <c r="AI621" s="69" t="s">
        <v>2157</v>
      </c>
      <c r="AJ621" s="69"/>
      <c r="AK621" s="81">
        <f>'charts data'!V630</f>
        <v>-13.9666000853956</v>
      </c>
      <c r="AL621" s="81">
        <f>'charts data'!W630</f>
        <v>-16.0189749321672</v>
      </c>
      <c r="AM621" s="81">
        <f>'charts data'!X630</f>
        <v>-14.8260333409748</v>
      </c>
      <c r="AN621" s="81">
        <f>'charts data'!Y630</f>
        <v>-16.4021941648736</v>
      </c>
      <c r="AO621" s="81">
        <f>'charts data'!Z630</f>
        <v>-16.1753938807672</v>
      </c>
      <c r="AP621" s="71">
        <f>'charts data'!AA630</f>
        <v>-9.06519503305439</v>
      </c>
    </row>
    <row r="622" spans="1:42">
      <c r="A622" s="56"/>
      <c r="B622" s="56"/>
      <c r="C622" s="56"/>
      <c r="D622" s="56"/>
      <c r="E622" s="56"/>
      <c r="F622" s="56"/>
      <c r="G622" s="56"/>
      <c r="H622" s="56"/>
      <c r="I622" s="56"/>
      <c r="J622" s="56"/>
      <c r="K622" s="56"/>
      <c r="L622" s="56"/>
      <c r="M622" s="56"/>
      <c r="N622" s="56"/>
      <c r="O622" s="56"/>
      <c r="P622" s="56"/>
      <c r="Q622" s="56"/>
      <c r="R622" s="69"/>
      <c r="S622" s="69"/>
      <c r="T622" s="69"/>
      <c r="U622" s="71">
        <f t="shared" si="29"/>
        <v>3.84878417188787</v>
      </c>
      <c r="V622" s="69" t="s">
        <v>1367</v>
      </c>
      <c r="W622" s="71">
        <f t="shared" si="31"/>
        <v>0</v>
      </c>
      <c r="X622" s="69">
        <f t="shared" si="30"/>
        <v>8912895</v>
      </c>
      <c r="Y622" s="69" t="s">
        <v>2305</v>
      </c>
      <c r="Z622" s="69" t="s">
        <v>1307</v>
      </c>
      <c r="AA622" s="69" t="s">
        <v>2304</v>
      </c>
      <c r="AB622" s="69"/>
      <c r="AC622" s="69"/>
      <c r="AD622" s="69"/>
      <c r="AE622" s="69"/>
      <c r="AF622" s="69"/>
      <c r="AG622" s="69"/>
      <c r="AH622" s="69" t="s">
        <v>1367</v>
      </c>
      <c r="AI622" s="69" t="s">
        <v>2304</v>
      </c>
      <c r="AJ622" s="69"/>
      <c r="AK622" s="81">
        <f>'charts data'!V631</f>
        <v>3.72077423975822</v>
      </c>
      <c r="AL622" s="81">
        <f>'charts data'!W631</f>
        <v>3.27378357922445</v>
      </c>
      <c r="AM622" s="81">
        <f>'charts data'!X631</f>
        <v>4.04360002695057</v>
      </c>
      <c r="AN622" s="81">
        <f>'charts data'!Y631</f>
        <v>4.90074054166646</v>
      </c>
      <c r="AO622" s="81">
        <f>'charts data'!Z631</f>
        <v>3.84878417188787</v>
      </c>
      <c r="AP622" s="71">
        <f>'charts data'!AA631</f>
        <v>0.525370454840569</v>
      </c>
    </row>
    <row r="623" spans="1:42">
      <c r="A623" s="56"/>
      <c r="B623" s="56"/>
      <c r="C623" s="56"/>
      <c r="D623" s="56"/>
      <c r="E623" s="56"/>
      <c r="F623" s="56"/>
      <c r="G623" s="56"/>
      <c r="H623" s="56"/>
      <c r="I623" s="56"/>
      <c r="J623" s="56"/>
      <c r="K623" s="56"/>
      <c r="L623" s="56"/>
      <c r="M623" s="56"/>
      <c r="N623" s="56"/>
      <c r="O623" s="56"/>
      <c r="P623" s="56"/>
      <c r="Q623" s="56"/>
      <c r="R623" s="69"/>
      <c r="S623" s="69"/>
      <c r="T623" s="69"/>
      <c r="U623" s="71">
        <f t="shared" si="29"/>
        <v>2.40145780854192</v>
      </c>
      <c r="V623" s="69" t="s">
        <v>1664</v>
      </c>
      <c r="W623" s="71">
        <f t="shared" si="31"/>
        <v>0</v>
      </c>
      <c r="X623" s="69">
        <f t="shared" si="30"/>
        <v>8912895</v>
      </c>
      <c r="Y623" s="69" t="s">
        <v>2368</v>
      </c>
      <c r="Z623" s="69" t="s">
        <v>1307</v>
      </c>
      <c r="AA623" s="69" t="s">
        <v>2368</v>
      </c>
      <c r="AB623" s="69"/>
      <c r="AC623" s="69"/>
      <c r="AD623" s="69"/>
      <c r="AE623" s="69"/>
      <c r="AF623" s="69"/>
      <c r="AG623" s="69"/>
      <c r="AH623" s="69" t="s">
        <v>1664</v>
      </c>
      <c r="AI623" s="69" t="s">
        <v>2368</v>
      </c>
      <c r="AJ623" s="69"/>
      <c r="AK623" s="81">
        <f>'charts data'!V632</f>
        <v>1.4164432885386</v>
      </c>
      <c r="AL623" s="81">
        <f>'charts data'!W632</f>
        <v>1.51697691067452</v>
      </c>
      <c r="AM623" s="81">
        <f>'charts data'!X632</f>
        <v>0.890199565004263</v>
      </c>
      <c r="AN623" s="81">
        <f>'charts data'!Y632</f>
        <v>2.23092445590327</v>
      </c>
      <c r="AO623" s="81">
        <f>'charts data'!Z632</f>
        <v>2.40145780854192</v>
      </c>
      <c r="AP623" s="71">
        <f>'charts data'!AA632</f>
        <v>4.04263573762827</v>
      </c>
    </row>
    <row r="624" spans="1:42">
      <c r="A624" s="56"/>
      <c r="B624" s="56"/>
      <c r="C624" s="56"/>
      <c r="D624" s="56"/>
      <c r="E624" s="56"/>
      <c r="F624" s="56"/>
      <c r="G624" s="56"/>
      <c r="H624" s="56"/>
      <c r="I624" s="56"/>
      <c r="J624" s="56"/>
      <c r="K624" s="56"/>
      <c r="L624" s="56"/>
      <c r="M624" s="56"/>
      <c r="N624" s="56"/>
      <c r="O624" s="56"/>
      <c r="P624" s="56"/>
      <c r="Q624" s="56"/>
      <c r="R624" s="69"/>
      <c r="S624" s="69"/>
      <c r="T624" s="69"/>
      <c r="U624" s="71">
        <f t="shared" si="29"/>
        <v>3.53772216287634</v>
      </c>
      <c r="V624" s="69" t="s">
        <v>1248</v>
      </c>
      <c r="W624" s="71">
        <f t="shared" si="31"/>
        <v>0</v>
      </c>
      <c r="X624" s="69">
        <f t="shared" si="30"/>
        <v>8912895</v>
      </c>
      <c r="Y624" s="69" t="s">
        <v>2185</v>
      </c>
      <c r="Z624" s="69" t="s">
        <v>1307</v>
      </c>
      <c r="AA624" s="69" t="s">
        <v>2184</v>
      </c>
      <c r="AB624" s="69"/>
      <c r="AC624" s="69"/>
      <c r="AD624" s="69"/>
      <c r="AE624" s="69"/>
      <c r="AF624" s="69"/>
      <c r="AG624" s="69"/>
      <c r="AH624" s="69" t="s">
        <v>1248</v>
      </c>
      <c r="AI624" s="69" t="s">
        <v>2184</v>
      </c>
      <c r="AJ624" s="69"/>
      <c r="AK624" s="81">
        <f>'charts data'!V633</f>
        <v>3.44566769883871</v>
      </c>
      <c r="AL624" s="81">
        <f>'charts data'!W633</f>
        <v>3.57324040666623</v>
      </c>
      <c r="AM624" s="81">
        <f>'charts data'!X633</f>
        <v>3.52240530374348</v>
      </c>
      <c r="AN624" s="81">
        <f>'charts data'!Y633</f>
        <v>4.6717927875635</v>
      </c>
      <c r="AO624" s="81">
        <f>'charts data'!Z633</f>
        <v>3.53772216287634</v>
      </c>
      <c r="AP624" s="71">
        <f>'charts data'!AA633</f>
        <v>0.377804244068883</v>
      </c>
    </row>
    <row r="625" spans="1:42">
      <c r="A625" s="56"/>
      <c r="B625" s="56"/>
      <c r="C625" s="56"/>
      <c r="D625" s="56"/>
      <c r="E625" s="56"/>
      <c r="F625" s="56"/>
      <c r="G625" s="56"/>
      <c r="H625" s="56"/>
      <c r="I625" s="56"/>
      <c r="J625" s="56"/>
      <c r="K625" s="56"/>
      <c r="L625" s="56"/>
      <c r="M625" s="56"/>
      <c r="N625" s="56"/>
      <c r="O625" s="56"/>
      <c r="P625" s="56"/>
      <c r="Q625" s="56"/>
      <c r="R625" s="69"/>
      <c r="S625" s="69"/>
      <c r="T625" s="69"/>
      <c r="U625" s="71">
        <f t="shared" si="29"/>
        <v>-0.462594518070833</v>
      </c>
      <c r="V625" s="69" t="s">
        <v>1666</v>
      </c>
      <c r="W625" s="71">
        <f t="shared" si="31"/>
        <v>-5</v>
      </c>
      <c r="X625" s="69">
        <f t="shared" si="30"/>
        <v>52479</v>
      </c>
      <c r="Y625" s="69" t="s">
        <v>2369</v>
      </c>
      <c r="Z625" s="69" t="s">
        <v>1307</v>
      </c>
      <c r="AA625" s="69" t="s">
        <v>2369</v>
      </c>
      <c r="AB625" s="69"/>
      <c r="AC625" s="69"/>
      <c r="AD625" s="69"/>
      <c r="AE625" s="69"/>
      <c r="AF625" s="69"/>
      <c r="AG625" s="69"/>
      <c r="AH625" s="69" t="s">
        <v>1666</v>
      </c>
      <c r="AI625" s="69" t="s">
        <v>2369</v>
      </c>
      <c r="AJ625" s="69"/>
      <c r="AK625" s="81">
        <f>'charts data'!V634</f>
        <v>-1.52874024080768</v>
      </c>
      <c r="AL625" s="81">
        <f>'charts data'!W634</f>
        <v>-1.76485097503481</v>
      </c>
      <c r="AM625" s="81">
        <f>'charts data'!X634</f>
        <v>-0.790625125229417</v>
      </c>
      <c r="AN625" s="81">
        <f>'charts data'!Y634</f>
        <v>0.477913562284857</v>
      </c>
      <c r="AO625" s="81">
        <f>'charts data'!Z634</f>
        <v>-0.462594518070833</v>
      </c>
      <c r="AP625" s="71">
        <f>'charts data'!AA634</f>
        <v>4.37560940750496</v>
      </c>
    </row>
    <row r="626" spans="1:42">
      <c r="A626" s="56"/>
      <c r="B626" s="56"/>
      <c r="C626" s="56"/>
      <c r="D626" s="56"/>
      <c r="E626" s="56"/>
      <c r="F626" s="56"/>
      <c r="G626" s="56"/>
      <c r="H626" s="56"/>
      <c r="I626" s="56"/>
      <c r="J626" s="56"/>
      <c r="K626" s="56"/>
      <c r="L626" s="56"/>
      <c r="M626" s="56"/>
      <c r="N626" s="56"/>
      <c r="O626" s="56"/>
      <c r="P626" s="56"/>
      <c r="Q626" s="56"/>
      <c r="R626" s="69"/>
      <c r="S626" s="69"/>
      <c r="T626" s="69"/>
      <c r="U626" s="71">
        <f t="shared" si="29"/>
        <v>0.277056213456743</v>
      </c>
      <c r="V626" s="69" t="s">
        <v>1252</v>
      </c>
      <c r="W626" s="71">
        <f t="shared" si="31"/>
        <v>0</v>
      </c>
      <c r="X626" s="69">
        <f t="shared" si="30"/>
        <v>8912895</v>
      </c>
      <c r="Y626" s="69" t="s">
        <v>2222</v>
      </c>
      <c r="Z626" s="69" t="s">
        <v>1307</v>
      </c>
      <c r="AA626" s="69" t="s">
        <v>1879</v>
      </c>
      <c r="AB626" s="69"/>
      <c r="AC626" s="69"/>
      <c r="AD626" s="69"/>
      <c r="AE626" s="69"/>
      <c r="AF626" s="69"/>
      <c r="AG626" s="69"/>
      <c r="AH626" s="69" t="s">
        <v>1252</v>
      </c>
      <c r="AI626" s="69" t="s">
        <v>1879</v>
      </c>
      <c r="AJ626" s="69"/>
      <c r="AK626" s="81">
        <f>'charts data'!V635</f>
        <v>0.635132902364823</v>
      </c>
      <c r="AL626" s="81">
        <f>'charts data'!W635</f>
        <v>0.67610376429887</v>
      </c>
      <c r="AM626" s="81">
        <f>'charts data'!X635</f>
        <v>1.15060151814515</v>
      </c>
      <c r="AN626" s="81">
        <f>'charts data'!Y635</f>
        <v>0.876880833072347</v>
      </c>
      <c r="AO626" s="81">
        <f>'charts data'!Z635</f>
        <v>0.277056213456743</v>
      </c>
      <c r="AP626" s="71">
        <f>'charts data'!AA635</f>
        <v>-1.46959622421254</v>
      </c>
    </row>
    <row r="627" spans="1:42">
      <c r="A627" s="56"/>
      <c r="B627" s="56"/>
      <c r="C627" s="56"/>
      <c r="D627" s="56"/>
      <c r="E627" s="56"/>
      <c r="F627" s="56"/>
      <c r="G627" s="56"/>
      <c r="H627" s="56"/>
      <c r="I627" s="56"/>
      <c r="J627" s="56"/>
      <c r="K627" s="56"/>
      <c r="L627" s="56"/>
      <c r="M627" s="56"/>
      <c r="N627" s="56"/>
      <c r="O627" s="56"/>
      <c r="P627" s="56"/>
      <c r="Q627" s="56"/>
      <c r="R627" s="69"/>
      <c r="S627" s="69"/>
      <c r="T627" s="69"/>
      <c r="U627" s="71">
        <f t="shared" si="29"/>
        <v>-7.83078635632016</v>
      </c>
      <c r="V627" s="69" t="s">
        <v>1254</v>
      </c>
      <c r="W627" s="71">
        <f t="shared" si="31"/>
        <v>-10</v>
      </c>
      <c r="X627" s="69">
        <f t="shared" si="30"/>
        <v>26367</v>
      </c>
      <c r="Y627" s="69" t="s">
        <v>2149</v>
      </c>
      <c r="Z627" s="69" t="s">
        <v>1307</v>
      </c>
      <c r="AA627" s="69" t="s">
        <v>2148</v>
      </c>
      <c r="AB627" s="69"/>
      <c r="AC627" s="69"/>
      <c r="AD627" s="69"/>
      <c r="AE627" s="69"/>
      <c r="AF627" s="69"/>
      <c r="AG627" s="69"/>
      <c r="AH627" s="69" t="s">
        <v>1254</v>
      </c>
      <c r="AI627" s="69" t="s">
        <v>2148</v>
      </c>
      <c r="AJ627" s="69"/>
      <c r="AK627" s="81">
        <f>'charts data'!V636</f>
        <v>-6.22091152369374</v>
      </c>
      <c r="AL627" s="81">
        <f>'charts data'!W636</f>
        <v>-7.14472355258549</v>
      </c>
      <c r="AM627" s="81">
        <f>'charts data'!X636</f>
        <v>-6.60905715332233</v>
      </c>
      <c r="AN627" s="81">
        <f>'charts data'!Y636</f>
        <v>-6.98899082417391</v>
      </c>
      <c r="AO627" s="81">
        <f>'charts data'!Z636</f>
        <v>-7.83078635632016</v>
      </c>
      <c r="AP627" s="71">
        <f>'charts data'!AA636</f>
        <v>-6.6071488280822</v>
      </c>
    </row>
    <row r="628" spans="1:42">
      <c r="A628" s="56"/>
      <c r="B628" s="56"/>
      <c r="C628" s="56"/>
      <c r="D628" s="56"/>
      <c r="E628" s="56"/>
      <c r="F628" s="56"/>
      <c r="G628" s="56"/>
      <c r="H628" s="56"/>
      <c r="I628" s="56"/>
      <c r="J628" s="56"/>
      <c r="K628" s="56"/>
      <c r="L628" s="56"/>
      <c r="M628" s="56"/>
      <c r="N628" s="56"/>
      <c r="O628" s="56"/>
      <c r="P628" s="56"/>
      <c r="Q628" s="56"/>
      <c r="R628" s="69"/>
      <c r="S628" s="69"/>
      <c r="T628" s="69"/>
      <c r="U628" s="71">
        <f t="shared" si="29"/>
        <v>1.6277137172292</v>
      </c>
      <c r="V628" s="69" t="s">
        <v>1667</v>
      </c>
      <c r="W628" s="71">
        <f t="shared" si="31"/>
        <v>0</v>
      </c>
      <c r="X628" s="69">
        <f t="shared" si="30"/>
        <v>8912895</v>
      </c>
      <c r="Y628" s="69" t="s">
        <v>2218</v>
      </c>
      <c r="Z628" s="69" t="s">
        <v>1307</v>
      </c>
      <c r="AA628" s="69" t="s">
        <v>2348</v>
      </c>
      <c r="AB628" s="69"/>
      <c r="AC628" s="69"/>
      <c r="AD628" s="69"/>
      <c r="AE628" s="69"/>
      <c r="AF628" s="69"/>
      <c r="AG628" s="69"/>
      <c r="AH628" s="69" t="s">
        <v>1667</v>
      </c>
      <c r="AI628" s="69" t="s">
        <v>2348</v>
      </c>
      <c r="AJ628" s="69"/>
      <c r="AK628" s="81">
        <f>'charts data'!V637</f>
        <v>0.980500414315014</v>
      </c>
      <c r="AL628" s="81">
        <f>'charts data'!W637</f>
        <v>0.725900957043645</v>
      </c>
      <c r="AM628" s="81">
        <f>'charts data'!X637</f>
        <v>1.34548117569269</v>
      </c>
      <c r="AN628" s="81">
        <f>'charts data'!Y637</f>
        <v>1.21173623667477</v>
      </c>
      <c r="AO628" s="81">
        <f>'charts data'!Z637</f>
        <v>1.6277137172292</v>
      </c>
      <c r="AP628" s="71">
        <f>'charts data'!AA637</f>
        <v>2.65625285221226</v>
      </c>
    </row>
  </sheetData>
  <mergeCells count="3">
    <mergeCell ref="B33:C33"/>
    <mergeCell ref="O34:P35"/>
    <mergeCell ref="O36:P37"/>
  </mergeCells>
  <dataValidations count="3">
    <dataValidation type="list" allowBlank="1" showInputMessage="1" showErrorMessage="1" sqref="A3">
      <formula1>$AK$3:$AP$3</formula1>
    </dataValidation>
    <dataValidation type="list" allowBlank="1" showInputMessage="1" showErrorMessage="1" sqref="R3">
      <formula1>$AK$3:$AO$3</formula1>
    </dataValidation>
    <dataValidation type="list" allowBlank="1" showInputMessage="1" showErrorMessage="1" sqref="V3">
      <formula1>$AK$3:$CG$3</formula1>
    </dataValidation>
  </dataValidations>
  <hyperlinks>
    <hyperlink ref="P5" location="Dashboard!A1" display="Back to Dashboard"/>
  </hyperlinks>
  <pageMargins left="0.747916666666667" right="0.747916666666667" top="0.984027777777778" bottom="0.984027777777778" header="0.511805555555556" footer="0.511805555555556"/>
  <pageSetup paperSize="9" scale="10" orientation="landscape" horizontalDpi="600" verticalDpi="600"/>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codeName="Sheet7"/>
  <dimension ref="A1:DU641"/>
  <sheetViews>
    <sheetView showGridLines="0" workbookViewId="0">
      <pane xSplit="3" ySplit="2" topLeftCell="H58" activePane="bottomRight" state="frozen"/>
      <selection/>
      <selection pane="topRight"/>
      <selection pane="bottomLeft"/>
      <selection pane="bottomRight" activeCell="J629" sqref="J629:N629"/>
    </sheetView>
  </sheetViews>
  <sheetFormatPr defaultColWidth="9.14285714285714" defaultRowHeight="12"/>
  <cols>
    <col min="1" max="1" width="15" customWidth="1"/>
    <col min="2" max="2" width="15.2857142857143" style="1"/>
    <col min="3" max="4" width="18.7142857142857" customWidth="1"/>
    <col min="5" max="19" width="9.14285714285714" style="8"/>
    <col min="20" max="24" width="8.85714285714286" style="8" customWidth="1"/>
    <col min="25" max="25" width="9" style="8" customWidth="1"/>
    <col min="26" max="54" width="9.14285714285714" style="8"/>
    <col min="55" max="59" width="9.85714285714286" style="8" customWidth="1"/>
    <col min="60" max="64" width="9.14285714285714" style="8"/>
  </cols>
  <sheetData>
    <row r="1" s="12" customFormat="1" ht="108" spans="2:64">
      <c r="B1" s="19"/>
      <c r="E1" s="10" t="s">
        <v>0</v>
      </c>
      <c r="F1" s="10" t="s">
        <v>1</v>
      </c>
      <c r="G1" s="10" t="s">
        <v>2</v>
      </c>
      <c r="H1" s="10" t="s">
        <v>3</v>
      </c>
      <c r="I1" s="10" t="s">
        <v>4</v>
      </c>
      <c r="J1" s="10" t="s">
        <v>5</v>
      </c>
      <c r="K1" s="10" t="s">
        <v>5</v>
      </c>
      <c r="L1" s="10" t="s">
        <v>5</v>
      </c>
      <c r="M1" s="10" t="s">
        <v>5</v>
      </c>
      <c r="N1" s="10" t="s">
        <v>5</v>
      </c>
      <c r="O1" s="10" t="s">
        <v>6</v>
      </c>
      <c r="P1" s="10" t="s">
        <v>6</v>
      </c>
      <c r="Q1" s="10" t="s">
        <v>6</v>
      </c>
      <c r="R1" s="10" t="s">
        <v>6</v>
      </c>
      <c r="S1" s="10" t="s">
        <v>6</v>
      </c>
      <c r="T1" s="10" t="s">
        <v>7</v>
      </c>
      <c r="U1" s="10" t="s">
        <v>7</v>
      </c>
      <c r="V1" s="10" t="s">
        <v>7</v>
      </c>
      <c r="W1" s="10" t="s">
        <v>7</v>
      </c>
      <c r="X1" s="10" t="s">
        <v>7</v>
      </c>
      <c r="Y1" s="20" t="s">
        <v>8</v>
      </c>
      <c r="Z1" s="20" t="s">
        <v>8</v>
      </c>
      <c r="AA1" s="20" t="s">
        <v>8</v>
      </c>
      <c r="AB1" s="20" t="s">
        <v>8</v>
      </c>
      <c r="AC1" s="20" t="s">
        <v>8</v>
      </c>
      <c r="AD1" s="12" t="s">
        <v>9</v>
      </c>
      <c r="AE1" s="12" t="s">
        <v>9</v>
      </c>
      <c r="AF1" s="12" t="s">
        <v>9</v>
      </c>
      <c r="AG1" s="12" t="s">
        <v>9</v>
      </c>
      <c r="AH1" s="12" t="s">
        <v>9</v>
      </c>
      <c r="AI1" s="12" t="s">
        <v>10</v>
      </c>
      <c r="AJ1" s="12" t="s">
        <v>10</v>
      </c>
      <c r="AK1" s="12" t="s">
        <v>10</v>
      </c>
      <c r="AL1" s="12" t="s">
        <v>10</v>
      </c>
      <c r="AM1" s="12" t="s">
        <v>10</v>
      </c>
      <c r="AN1" s="12" t="s">
        <v>11</v>
      </c>
      <c r="AO1" s="12" t="s">
        <v>11</v>
      </c>
      <c r="AP1" s="12" t="s">
        <v>11</v>
      </c>
      <c r="AQ1" s="12" t="s">
        <v>11</v>
      </c>
      <c r="AR1" s="12" t="s">
        <v>11</v>
      </c>
      <c r="AS1" s="10" t="s">
        <v>12</v>
      </c>
      <c r="AT1" s="10" t="s">
        <v>12</v>
      </c>
      <c r="AU1" s="10" t="s">
        <v>12</v>
      </c>
      <c r="AV1" s="10" t="s">
        <v>12</v>
      </c>
      <c r="AW1" s="10" t="s">
        <v>12</v>
      </c>
      <c r="AX1" s="12" t="s">
        <v>13</v>
      </c>
      <c r="AY1" s="12" t="s">
        <v>13</v>
      </c>
      <c r="AZ1" s="12" t="s">
        <v>13</v>
      </c>
      <c r="BA1" s="12" t="s">
        <v>13</v>
      </c>
      <c r="BB1" s="12" t="s">
        <v>13</v>
      </c>
      <c r="BC1" s="10" t="s">
        <v>14</v>
      </c>
      <c r="BD1" s="10" t="s">
        <v>14</v>
      </c>
      <c r="BE1" s="10" t="s">
        <v>14</v>
      </c>
      <c r="BF1" s="10" t="s">
        <v>14</v>
      </c>
      <c r="BG1" s="10" t="s">
        <v>14</v>
      </c>
      <c r="BH1" s="24" t="s">
        <v>15</v>
      </c>
      <c r="BI1" s="24" t="s">
        <v>15</v>
      </c>
      <c r="BJ1" s="24" t="s">
        <v>15</v>
      </c>
      <c r="BK1" s="24" t="s">
        <v>2370</v>
      </c>
      <c r="BL1" s="24" t="s">
        <v>2370</v>
      </c>
    </row>
    <row r="2" s="16" customFormat="1" spans="1:64">
      <c r="A2" s="20" t="s">
        <v>2371</v>
      </c>
      <c r="B2" s="21" t="s">
        <v>2372</v>
      </c>
      <c r="C2" s="20" t="s">
        <v>17</v>
      </c>
      <c r="D2" s="20" t="s">
        <v>1259</v>
      </c>
      <c r="E2" s="16">
        <v>2006</v>
      </c>
      <c r="F2" s="16">
        <v>2007</v>
      </c>
      <c r="G2" s="16">
        <v>2008</v>
      </c>
      <c r="H2" s="16">
        <v>2009</v>
      </c>
      <c r="I2" s="16">
        <v>2010</v>
      </c>
      <c r="J2" s="16">
        <v>2006</v>
      </c>
      <c r="K2" s="16">
        <v>2007</v>
      </c>
      <c r="L2" s="16">
        <v>2008</v>
      </c>
      <c r="M2" s="16">
        <v>2009</v>
      </c>
      <c r="N2" s="16">
        <v>2010</v>
      </c>
      <c r="O2" s="16">
        <v>2006</v>
      </c>
      <c r="P2" s="16">
        <v>2007</v>
      </c>
      <c r="Q2" s="16">
        <v>2008</v>
      </c>
      <c r="R2" s="16">
        <v>2009</v>
      </c>
      <c r="S2" s="16">
        <v>2010</v>
      </c>
      <c r="T2" s="16">
        <v>2006</v>
      </c>
      <c r="U2" s="16">
        <v>2007</v>
      </c>
      <c r="V2" s="16">
        <v>2008</v>
      </c>
      <c r="W2" s="16">
        <v>2009</v>
      </c>
      <c r="X2" s="16">
        <v>2010</v>
      </c>
      <c r="Y2" s="16">
        <v>2006</v>
      </c>
      <c r="Z2" s="16">
        <v>2007</v>
      </c>
      <c r="AA2" s="16">
        <v>2008</v>
      </c>
      <c r="AB2" s="16">
        <v>2009</v>
      </c>
      <c r="AC2" s="16">
        <v>2010</v>
      </c>
      <c r="AD2" s="16">
        <v>2006</v>
      </c>
      <c r="AE2" s="16">
        <v>2007</v>
      </c>
      <c r="AF2" s="16">
        <v>2008</v>
      </c>
      <c r="AG2" s="16">
        <v>2009</v>
      </c>
      <c r="AH2" s="16">
        <v>2010</v>
      </c>
      <c r="AI2" s="16">
        <v>2006</v>
      </c>
      <c r="AJ2" s="16">
        <v>2007</v>
      </c>
      <c r="AK2" s="16">
        <v>2008</v>
      </c>
      <c r="AL2" s="16">
        <v>2009</v>
      </c>
      <c r="AM2" s="16">
        <v>2010</v>
      </c>
      <c r="AN2" s="16">
        <v>2006</v>
      </c>
      <c r="AO2" s="16">
        <v>2007</v>
      </c>
      <c r="AP2" s="16">
        <v>2008</v>
      </c>
      <c r="AQ2" s="16">
        <v>2009</v>
      </c>
      <c r="AR2" s="16">
        <v>2010</v>
      </c>
      <c r="AS2" s="16">
        <v>2006</v>
      </c>
      <c r="AT2" s="16">
        <v>2007</v>
      </c>
      <c r="AU2" s="16">
        <v>2008</v>
      </c>
      <c r="AV2" s="16">
        <v>2009</v>
      </c>
      <c r="AW2" s="16">
        <v>2010</v>
      </c>
      <c r="AX2" s="16">
        <v>2006</v>
      </c>
      <c r="AY2" s="16">
        <v>2007</v>
      </c>
      <c r="AZ2" s="16">
        <v>2008</v>
      </c>
      <c r="BA2" s="16">
        <v>2009</v>
      </c>
      <c r="BB2" s="16">
        <v>2010</v>
      </c>
      <c r="BC2" s="16">
        <v>2006</v>
      </c>
      <c r="BD2" s="16">
        <v>2007</v>
      </c>
      <c r="BE2" s="16">
        <v>2008</v>
      </c>
      <c r="BF2" s="16">
        <v>2009</v>
      </c>
      <c r="BG2" s="16">
        <v>2010</v>
      </c>
      <c r="BH2" s="16">
        <v>2006</v>
      </c>
      <c r="BI2" s="16">
        <v>2007</v>
      </c>
      <c r="BJ2" s="16">
        <v>2008</v>
      </c>
      <c r="BK2" s="16">
        <v>2009</v>
      </c>
      <c r="BL2" s="16">
        <v>2010</v>
      </c>
    </row>
    <row r="3" spans="1:64">
      <c r="A3" t="s">
        <v>20</v>
      </c>
      <c r="B3" s="1" t="s">
        <v>2373</v>
      </c>
      <c r="C3" s="22" t="s">
        <v>21</v>
      </c>
      <c r="D3" s="22" t="s">
        <v>21</v>
      </c>
      <c r="E3" s="2">
        <v>13.0062376571451</v>
      </c>
      <c r="F3" s="2">
        <v>13.0062376571451</v>
      </c>
      <c r="G3" s="2">
        <v>13.0062376571451</v>
      </c>
      <c r="H3" s="2">
        <v>13.0062376571451</v>
      </c>
      <c r="I3" s="2">
        <v>13.0062376571451</v>
      </c>
      <c r="J3" s="2">
        <v>0</v>
      </c>
      <c r="K3" s="2">
        <v>0</v>
      </c>
      <c r="L3" s="2">
        <v>0</v>
      </c>
      <c r="M3" s="2">
        <v>0</v>
      </c>
      <c r="N3" s="2">
        <v>0</v>
      </c>
      <c r="O3" s="2">
        <v>0</v>
      </c>
      <c r="P3" s="2">
        <v>0</v>
      </c>
      <c r="Q3" s="2">
        <v>0</v>
      </c>
      <c r="R3" s="2">
        <v>0</v>
      </c>
      <c r="S3" s="2">
        <v>0</v>
      </c>
      <c r="T3" s="23">
        <v>20.3770437529013</v>
      </c>
      <c r="U3" s="23">
        <v>20.3770437529013</v>
      </c>
      <c r="V3" s="23">
        <v>20.3770437529013</v>
      </c>
      <c r="W3" s="23">
        <v>20.3770437529013</v>
      </c>
      <c r="X3" s="23">
        <v>20.3770437529013</v>
      </c>
      <c r="Y3" s="2">
        <v>22.5463293798297</v>
      </c>
      <c r="Z3" s="2">
        <v>8.78794736965714</v>
      </c>
      <c r="AA3" s="2">
        <v>17.6852047460697</v>
      </c>
      <c r="AB3" s="2">
        <v>14.335510495448</v>
      </c>
      <c r="AC3" s="2">
        <v>9.85209868416638</v>
      </c>
      <c r="AD3" s="2">
        <v>17.1444197038978</v>
      </c>
      <c r="AE3" s="2">
        <v>16.1760271984448</v>
      </c>
      <c r="AF3" s="2">
        <v>16.0675021735154</v>
      </c>
      <c r="AG3" s="2">
        <v>16.5209485006304</v>
      </c>
      <c r="AH3" s="2">
        <v>17.0963708361452</v>
      </c>
      <c r="AI3" s="9">
        <v>11.8325918227638</v>
      </c>
      <c r="AJ3" s="9">
        <v>12.4814367124711</v>
      </c>
      <c r="AK3" s="9">
        <v>12.4996017843365</v>
      </c>
      <c r="AL3" s="9">
        <v>12.5729944521256</v>
      </c>
      <c r="AM3" s="9">
        <v>12.2468103725598</v>
      </c>
      <c r="AN3" s="2">
        <v>7.70312478772143</v>
      </c>
      <c r="AO3" s="2">
        <v>7.34988653015827</v>
      </c>
      <c r="AP3" s="2">
        <v>7.24248195874465</v>
      </c>
      <c r="AQ3" s="2">
        <v>6.73431087534309</v>
      </c>
      <c r="AR3" s="2">
        <v>7.27022600965301</v>
      </c>
      <c r="AS3" s="2">
        <v>7.55884327667556</v>
      </c>
      <c r="AT3" s="2">
        <v>6.19551576023057</v>
      </c>
      <c r="AU3" s="2">
        <v>7.99177525318143</v>
      </c>
      <c r="AV3" s="2">
        <v>14.0696592294236</v>
      </c>
      <c r="AW3" s="2">
        <v>13.9830575802817</v>
      </c>
      <c r="AX3" s="2">
        <v>8.25344515180043</v>
      </c>
      <c r="AY3" s="2">
        <v>8.73647739994304</v>
      </c>
      <c r="AZ3" s="2">
        <v>8.54678375455802</v>
      </c>
      <c r="BA3" s="2">
        <v>9.18796617859446</v>
      </c>
      <c r="BB3" s="2">
        <v>10.5116588115336</v>
      </c>
      <c r="BC3" s="9">
        <v>-1.3116654092014</v>
      </c>
      <c r="BD3" s="9">
        <v>0.199718676442267</v>
      </c>
      <c r="BE3" s="9">
        <v>1.31001654807654</v>
      </c>
      <c r="BF3" s="9">
        <v>3.02932832309342</v>
      </c>
      <c r="BG3" s="9">
        <v>3.02932832309342</v>
      </c>
      <c r="BH3" s="9">
        <v>42.7979963515036</v>
      </c>
      <c r="BI3" s="9">
        <v>42.7979963515036</v>
      </c>
      <c r="BJ3" s="9">
        <v>42.7979963515036</v>
      </c>
      <c r="BK3" s="9">
        <v>45.1284677128045</v>
      </c>
      <c r="BL3" s="9">
        <v>45.1284677128045</v>
      </c>
    </row>
    <row r="4" spans="1:64">
      <c r="A4" t="s">
        <v>23</v>
      </c>
      <c r="B4" s="1" t="s">
        <v>2374</v>
      </c>
      <c r="C4" s="22" t="s">
        <v>24</v>
      </c>
      <c r="D4" s="22" t="s">
        <v>1269</v>
      </c>
      <c r="E4" s="2">
        <v>-4.81762192582982</v>
      </c>
      <c r="F4" s="2">
        <v>-4.81762192582982</v>
      </c>
      <c r="G4" s="2">
        <v>-4.81762192582982</v>
      </c>
      <c r="H4" s="2">
        <v>-4.81762192582982</v>
      </c>
      <c r="I4" s="2">
        <v>-4.81762192582982</v>
      </c>
      <c r="J4" s="2">
        <v>1.04164876003299</v>
      </c>
      <c r="K4" s="2">
        <v>1.04164876003299</v>
      </c>
      <c r="L4" s="2">
        <v>1.04164876003299</v>
      </c>
      <c r="M4" s="2">
        <v>1.04164876003299</v>
      </c>
      <c r="N4" s="2">
        <v>1.04164876003299</v>
      </c>
      <c r="O4" s="2">
        <v>2.70990612757335</v>
      </c>
      <c r="P4" s="2">
        <v>2.70990612757335</v>
      </c>
      <c r="Q4" s="2">
        <v>2.70990612757335</v>
      </c>
      <c r="R4" s="2">
        <v>2.70990612757335</v>
      </c>
      <c r="S4" s="2">
        <v>2.70990612757335</v>
      </c>
      <c r="T4" s="23">
        <v>-3.80138275890445</v>
      </c>
      <c r="U4" s="23">
        <v>-3.80138275890445</v>
      </c>
      <c r="V4" s="23">
        <v>-3.80138275890445</v>
      </c>
      <c r="W4" s="23">
        <v>-3.80138275890445</v>
      </c>
      <c r="X4" s="23">
        <v>-3.80138275890445</v>
      </c>
      <c r="Y4" s="2">
        <v>11.7905107588206</v>
      </c>
      <c r="Z4" s="2">
        <v>17.8472219087585</v>
      </c>
      <c r="AA4" s="2">
        <v>9.11335310945634</v>
      </c>
      <c r="AB4" s="2">
        <v>14.0569562687073</v>
      </c>
      <c r="AC4" s="2">
        <v>12.9263950554408</v>
      </c>
      <c r="AD4" s="2">
        <v>4.27951355023203</v>
      </c>
      <c r="AE4" s="2">
        <v>4.65971180293803</v>
      </c>
      <c r="AF4" s="2">
        <v>5.19141675432851</v>
      </c>
      <c r="AG4" s="2">
        <v>8.21376732949436</v>
      </c>
      <c r="AH4" s="2">
        <v>7.81381423696876</v>
      </c>
      <c r="AI4" s="9">
        <v>24.9243350641987</v>
      </c>
      <c r="AJ4" s="9">
        <v>24.2779830075057</v>
      </c>
      <c r="AK4" s="9">
        <v>23.7487319384731</v>
      </c>
      <c r="AL4" s="9">
        <v>24.6698512962254</v>
      </c>
      <c r="AM4" s="9">
        <v>24.5682046882618</v>
      </c>
      <c r="AN4" s="2">
        <v>-6.42878911084425</v>
      </c>
      <c r="AO4" s="2">
        <v>-6.12421970194397</v>
      </c>
      <c r="AP4" s="2">
        <v>-5.39910819674007</v>
      </c>
      <c r="AQ4" s="2">
        <v>-4.56444213020916</v>
      </c>
      <c r="AR4" s="2">
        <v>-5.08430677975392</v>
      </c>
      <c r="AS4" s="2">
        <v>-5.78218348477516</v>
      </c>
      <c r="AT4" s="2">
        <v>-7.32338230909408</v>
      </c>
      <c r="AU4" s="2">
        <v>-7.29247330961369</v>
      </c>
      <c r="AV4" s="2">
        <v>-4.59902505669794</v>
      </c>
      <c r="AW4" s="2">
        <v>-6.66375559795692</v>
      </c>
      <c r="AX4" s="2">
        <v>-8.25754763640541</v>
      </c>
      <c r="AY4" s="2">
        <v>-7.91699663090692</v>
      </c>
      <c r="AZ4" s="2">
        <v>-8.01443883966183</v>
      </c>
      <c r="BA4" s="2">
        <v>-4.5711293666423</v>
      </c>
      <c r="BB4" s="2">
        <v>-5.38229633841463</v>
      </c>
      <c r="BC4" s="9">
        <v>-17.258755384229</v>
      </c>
      <c r="BD4" s="9">
        <v>-19.3061387227524</v>
      </c>
      <c r="BE4" s="9">
        <v>-17.3941086105718</v>
      </c>
      <c r="BF4" s="9">
        <v>-15.1466416154671</v>
      </c>
      <c r="BG4" s="9">
        <v>-15.1466416154671</v>
      </c>
      <c r="BH4" s="9">
        <v>13.4556657396714</v>
      </c>
      <c r="BI4" s="9">
        <v>13.4556657396714</v>
      </c>
      <c r="BJ4" s="9">
        <v>13.4556657396714</v>
      </c>
      <c r="BK4" s="9">
        <v>8.22921650738486</v>
      </c>
      <c r="BL4" s="9">
        <v>8.22921650738486</v>
      </c>
    </row>
    <row r="5" spans="1:64">
      <c r="A5" t="s">
        <v>26</v>
      </c>
      <c r="B5" s="1" t="s">
        <v>2375</v>
      </c>
      <c r="C5" s="22" t="s">
        <v>27</v>
      </c>
      <c r="D5" s="22" t="s">
        <v>1269</v>
      </c>
      <c r="E5" s="2">
        <v>1.879763030583</v>
      </c>
      <c r="F5" s="2">
        <v>1.879763030583</v>
      </c>
      <c r="G5" s="2">
        <v>1.879763030583</v>
      </c>
      <c r="H5" s="2">
        <v>1.879763030583</v>
      </c>
      <c r="I5" s="2">
        <v>1.879763030583</v>
      </c>
      <c r="J5" s="2">
        <v>5.5739418764613</v>
      </c>
      <c r="K5" s="2">
        <v>5.5739418764613</v>
      </c>
      <c r="L5" s="2">
        <v>5.5739418764613</v>
      </c>
      <c r="M5" s="2">
        <v>5.5739418764613</v>
      </c>
      <c r="N5" s="2">
        <v>5.5739418764613</v>
      </c>
      <c r="O5" s="2">
        <v>0.769828461101827</v>
      </c>
      <c r="P5" s="2">
        <v>0.769828461101827</v>
      </c>
      <c r="Q5" s="2">
        <v>0.769828461101827</v>
      </c>
      <c r="R5" s="2">
        <v>0.769828461101827</v>
      </c>
      <c r="S5" s="2">
        <v>0.769828461101827</v>
      </c>
      <c r="T5" s="23">
        <v>-7.96269686585619</v>
      </c>
      <c r="U5" s="23">
        <v>-7.96269686585619</v>
      </c>
      <c r="V5" s="23">
        <v>-7.96269686585619</v>
      </c>
      <c r="W5" s="23">
        <v>-7.96269686585619</v>
      </c>
      <c r="X5" s="23">
        <v>-7.96269686585619</v>
      </c>
      <c r="Y5" s="2">
        <v>-5.54717060619523</v>
      </c>
      <c r="Z5" s="2">
        <v>-1.92416593964906</v>
      </c>
      <c r="AA5" s="2">
        <v>0.557520036179659</v>
      </c>
      <c r="AB5" s="2">
        <v>-4.94424352195524</v>
      </c>
      <c r="AC5" s="2">
        <v>6.09612048520136</v>
      </c>
      <c r="AD5" s="2">
        <v>-9.23432233434127</v>
      </c>
      <c r="AE5" s="2">
        <v>-5.16437446904184</v>
      </c>
      <c r="AF5" s="2">
        <v>-6.59001549946164</v>
      </c>
      <c r="AG5" s="2">
        <v>-8.19911835288936</v>
      </c>
      <c r="AH5" s="2">
        <v>-8.65603714553306</v>
      </c>
      <c r="AI5" s="9">
        <v>7.20737863772876</v>
      </c>
      <c r="AJ5" s="9">
        <v>9.187096822068</v>
      </c>
      <c r="AK5" s="9">
        <v>10.811597556765</v>
      </c>
      <c r="AL5" s="9">
        <v>11.3099174608182</v>
      </c>
      <c r="AM5" s="9">
        <v>11.7349653419403</v>
      </c>
      <c r="AN5" s="2">
        <v>-8.2315405905733</v>
      </c>
      <c r="AO5" s="2">
        <v>-9.33303478211554</v>
      </c>
      <c r="AP5" s="2">
        <v>-8.92935703961736</v>
      </c>
      <c r="AQ5" s="2">
        <v>-9.14987332808609</v>
      </c>
      <c r="AR5" s="2">
        <v>-9.50770080844076</v>
      </c>
      <c r="AS5" s="2">
        <v>-13.587416854915</v>
      </c>
      <c r="AT5" s="2">
        <v>-12.6206522003298</v>
      </c>
      <c r="AU5" s="2">
        <v>-16.9557410614782</v>
      </c>
      <c r="AV5" s="2">
        <v>-16.6434701036182</v>
      </c>
      <c r="AW5" s="2">
        <v>-15.6879579011968</v>
      </c>
      <c r="AX5" s="2">
        <v>-14.9399541693267</v>
      </c>
      <c r="AY5" s="2">
        <v>-14.0420850881953</v>
      </c>
      <c r="AZ5" s="2">
        <v>-16.8899331083959</v>
      </c>
      <c r="BA5" s="2">
        <v>-17.9792430583028</v>
      </c>
      <c r="BB5" s="2">
        <v>-21.3745060879252</v>
      </c>
      <c r="BC5" s="9">
        <v>-10.9765684243697</v>
      </c>
      <c r="BD5" s="9">
        <v>-11.2508187729143</v>
      </c>
      <c r="BE5" s="9">
        <v>-13.1729441778807</v>
      </c>
      <c r="BF5" s="9">
        <v>-13.9508541195092</v>
      </c>
      <c r="BG5" s="9">
        <v>-13.9508541195092</v>
      </c>
      <c r="BH5" s="9">
        <v>9.70971127843761</v>
      </c>
      <c r="BI5" s="9">
        <v>9.70971127843761</v>
      </c>
      <c r="BJ5" s="9">
        <v>9.70971127843761</v>
      </c>
      <c r="BK5" s="9">
        <v>-1.85130932653447</v>
      </c>
      <c r="BL5" s="9">
        <v>-1.85130932653447</v>
      </c>
    </row>
    <row r="6" spans="1:64">
      <c r="A6" t="s">
        <v>29</v>
      </c>
      <c r="B6" s="1" t="s">
        <v>2376</v>
      </c>
      <c r="C6" s="22" t="s">
        <v>30</v>
      </c>
      <c r="D6" s="22" t="s">
        <v>1269</v>
      </c>
      <c r="E6" s="2">
        <v>-10.8787553113834</v>
      </c>
      <c r="F6" s="2">
        <v>-10.8787553113834</v>
      </c>
      <c r="G6" s="2">
        <v>-10.8787553113834</v>
      </c>
      <c r="H6" s="2">
        <v>-10.8787553113834</v>
      </c>
      <c r="I6" s="2">
        <v>-10.8787553113834</v>
      </c>
      <c r="J6" s="2">
        <v>13.697243133127</v>
      </c>
      <c r="K6" s="2">
        <v>13.697243133127</v>
      </c>
      <c r="L6" s="2">
        <v>13.697243133127</v>
      </c>
      <c r="M6" s="2">
        <v>13.697243133127</v>
      </c>
      <c r="N6" s="2">
        <v>13.697243133127</v>
      </c>
      <c r="O6" s="2">
        <v>1.3309324968219</v>
      </c>
      <c r="P6" s="2">
        <v>1.3309324968219</v>
      </c>
      <c r="Q6" s="2">
        <v>1.3309324968219</v>
      </c>
      <c r="R6" s="2">
        <v>1.3309324968219</v>
      </c>
      <c r="S6" s="2">
        <v>1.3309324968219</v>
      </c>
      <c r="T6" s="23">
        <v>-6.58712485165455</v>
      </c>
      <c r="U6" s="23">
        <v>-6.58712485165455</v>
      </c>
      <c r="V6" s="23">
        <v>-6.58712485165455</v>
      </c>
      <c r="W6" s="23">
        <v>-6.58712485165455</v>
      </c>
      <c r="X6" s="23">
        <v>-6.58712485165455</v>
      </c>
      <c r="Y6" s="2">
        <v>1.28190504235251</v>
      </c>
      <c r="Z6" s="2">
        <v>-6.60265180247031</v>
      </c>
      <c r="AA6" s="2">
        <v>-5.0525898463723</v>
      </c>
      <c r="AB6" s="2">
        <v>-8.37008406930466</v>
      </c>
      <c r="AC6" s="2">
        <v>-4.20242899473758</v>
      </c>
      <c r="AD6" s="2">
        <v>-2.7136725832933</v>
      </c>
      <c r="AE6" s="2">
        <v>-1.63556001689048</v>
      </c>
      <c r="AF6" s="2">
        <v>-2.37867311084533</v>
      </c>
      <c r="AG6" s="2">
        <v>-2.4903991075824</v>
      </c>
      <c r="AH6" s="2">
        <v>-3.77725065694557</v>
      </c>
      <c r="AI6" s="9">
        <v>18.9173038435478</v>
      </c>
      <c r="AJ6" s="9">
        <v>19.2003300988067</v>
      </c>
      <c r="AK6" s="9">
        <v>18.5213983053659</v>
      </c>
      <c r="AL6" s="9">
        <v>19.6797105357699</v>
      </c>
      <c r="AM6" s="9">
        <v>19.5910260396152</v>
      </c>
      <c r="AN6" s="2">
        <v>-11.9347295908049</v>
      </c>
      <c r="AO6" s="2">
        <v>-11.7308947783892</v>
      </c>
      <c r="AP6" s="2">
        <v>-13.391963053528</v>
      </c>
      <c r="AQ6" s="2">
        <v>-12.8734529716372</v>
      </c>
      <c r="AR6" s="2">
        <v>-12.6586116233958</v>
      </c>
      <c r="AS6" s="2">
        <v>-9.23249857311499</v>
      </c>
      <c r="AT6" s="2">
        <v>-7.54967060845242</v>
      </c>
      <c r="AU6" s="2">
        <v>-8.50880121324793</v>
      </c>
      <c r="AV6" s="2">
        <v>-9.68311567619481</v>
      </c>
      <c r="AW6" s="2">
        <v>-12.4802232016276</v>
      </c>
      <c r="AX6" s="2">
        <v>-10.9240088123469</v>
      </c>
      <c r="AY6" s="2">
        <v>-10.2152276928061</v>
      </c>
      <c r="AZ6" s="2">
        <v>-11.7621241203193</v>
      </c>
      <c r="BA6" s="2">
        <v>-11.2708826114852</v>
      </c>
      <c r="BB6" s="2">
        <v>-11.0183861829952</v>
      </c>
      <c r="BC6" s="9">
        <v>-10.700428338222</v>
      </c>
      <c r="BD6" s="9">
        <v>-11.8499748022411</v>
      </c>
      <c r="BE6" s="9">
        <v>-13.6823950576883</v>
      </c>
      <c r="BF6" s="9">
        <v>-13.2333816219344</v>
      </c>
      <c r="BG6" s="9">
        <v>-13.2333816219344</v>
      </c>
      <c r="BH6" s="9">
        <v>15.3843786249019</v>
      </c>
      <c r="BI6" s="9">
        <v>15.3843786249019</v>
      </c>
      <c r="BJ6" s="9">
        <v>15.3843786249019</v>
      </c>
      <c r="BK6" s="9">
        <v>4.32306856225417</v>
      </c>
      <c r="BL6" s="9">
        <v>4.32306856225417</v>
      </c>
    </row>
    <row r="7" spans="1:64">
      <c r="A7" t="s">
        <v>32</v>
      </c>
      <c r="B7" s="1" t="s">
        <v>2377</v>
      </c>
      <c r="C7" s="22" t="s">
        <v>33</v>
      </c>
      <c r="D7" s="22" t="s">
        <v>1269</v>
      </c>
      <c r="E7" s="2">
        <v>-20.9918065955668</v>
      </c>
      <c r="F7" s="2">
        <v>-20.9918065955668</v>
      </c>
      <c r="G7" s="2">
        <v>-20.9918065955668</v>
      </c>
      <c r="H7" s="2">
        <v>-20.9918065955668</v>
      </c>
      <c r="I7" s="2">
        <v>-20.9918065955668</v>
      </c>
      <c r="J7" s="2">
        <v>0.0195017626489939</v>
      </c>
      <c r="K7" s="2">
        <v>0.0195017626489939</v>
      </c>
      <c r="L7" s="2">
        <v>0.0195017626489939</v>
      </c>
      <c r="M7" s="2">
        <v>0.0195017626489939</v>
      </c>
      <c r="N7" s="2">
        <v>0.0195017626489939</v>
      </c>
      <c r="O7" s="2">
        <v>22.3288964313441</v>
      </c>
      <c r="P7" s="2">
        <v>22.3288964313441</v>
      </c>
      <c r="Q7" s="2">
        <v>22.3288964313441</v>
      </c>
      <c r="R7" s="2">
        <v>22.3288964313441</v>
      </c>
      <c r="S7" s="2">
        <v>22.3288964313441</v>
      </c>
      <c r="T7" s="23">
        <v>-6.56200855704266</v>
      </c>
      <c r="U7" s="23">
        <v>-6.56200855704266</v>
      </c>
      <c r="V7" s="23">
        <v>-6.56200855704266</v>
      </c>
      <c r="W7" s="23">
        <v>-6.56200855704266</v>
      </c>
      <c r="X7" s="23">
        <v>-6.56200855704266</v>
      </c>
      <c r="Y7" s="2">
        <v>1.48057039663321</v>
      </c>
      <c r="Z7" s="2">
        <v>11.7944651015806</v>
      </c>
      <c r="AA7" s="2">
        <v>4.22970258052937</v>
      </c>
      <c r="AB7" s="2">
        <v>10.1874492478646</v>
      </c>
      <c r="AC7" s="2">
        <v>4.34934745601635</v>
      </c>
      <c r="AD7" s="2">
        <v>-4.94422273099652</v>
      </c>
      <c r="AE7" s="2">
        <v>-3.26014629297525</v>
      </c>
      <c r="AF7" s="2">
        <v>-3.6757350738517</v>
      </c>
      <c r="AG7" s="2">
        <v>-3.88372938126432</v>
      </c>
      <c r="AH7" s="2">
        <v>-4.27940824282147</v>
      </c>
      <c r="AI7" s="9">
        <v>-5.66208123622034</v>
      </c>
      <c r="AJ7" s="9">
        <v>-4.50407538019462</v>
      </c>
      <c r="AK7" s="9">
        <v>-4.45491682571867</v>
      </c>
      <c r="AL7" s="9">
        <v>-4.62917530587634</v>
      </c>
      <c r="AM7" s="9">
        <v>-3.82208337461227</v>
      </c>
      <c r="AN7" s="2">
        <v>-2.80964042950426</v>
      </c>
      <c r="AO7" s="2">
        <v>-3.75097722269336</v>
      </c>
      <c r="AP7" s="2">
        <v>-3.04587720376366</v>
      </c>
      <c r="AQ7" s="2">
        <v>-3.7991832520588</v>
      </c>
      <c r="AR7" s="2">
        <v>-3.48288232709822</v>
      </c>
      <c r="AS7" s="2">
        <v>-7.26559488858685</v>
      </c>
      <c r="AT7" s="2">
        <v>-7.4322669985354</v>
      </c>
      <c r="AU7" s="2">
        <v>-7.9837438286022</v>
      </c>
      <c r="AV7" s="2">
        <v>-9.98446355717336</v>
      </c>
      <c r="AW7" s="2">
        <v>-10.431297429328</v>
      </c>
      <c r="AX7" s="2">
        <v>-12.1703835283862</v>
      </c>
      <c r="AY7" s="2">
        <v>-11.3549935816983</v>
      </c>
      <c r="AZ7" s="2">
        <v>-11.8137267794811</v>
      </c>
      <c r="BA7" s="2">
        <v>-13.5698341454518</v>
      </c>
      <c r="BB7" s="2">
        <v>-14.3321505382663</v>
      </c>
      <c r="BC7" s="9">
        <v>-10.9075334028327</v>
      </c>
      <c r="BD7" s="9">
        <v>-10.5185169592927</v>
      </c>
      <c r="BE7" s="9">
        <v>-15.2835263942263</v>
      </c>
      <c r="BF7" s="9">
        <v>-14.1102924523036</v>
      </c>
      <c r="BG7" s="9">
        <v>-14.1102924523036</v>
      </c>
      <c r="BH7" s="9">
        <v>22.8651728208972</v>
      </c>
      <c r="BI7" s="9">
        <v>22.8651728208972</v>
      </c>
      <c r="BJ7" s="9">
        <v>22.8651728208972</v>
      </c>
      <c r="BK7" s="9">
        <v>5.98454427936808</v>
      </c>
      <c r="BL7" s="9">
        <v>5.98454427936808</v>
      </c>
    </row>
    <row r="8" spans="1:64">
      <c r="A8" t="s">
        <v>35</v>
      </c>
      <c r="B8" s="1" t="s">
        <v>2378</v>
      </c>
      <c r="C8" s="22" t="s">
        <v>36</v>
      </c>
      <c r="D8" s="22" t="s">
        <v>1269</v>
      </c>
      <c r="E8" s="2">
        <v>6.86931482311056</v>
      </c>
      <c r="F8" s="2">
        <v>6.86931482311056</v>
      </c>
      <c r="G8" s="2">
        <v>6.86931482311056</v>
      </c>
      <c r="H8" s="2">
        <v>6.86931482311056</v>
      </c>
      <c r="I8" s="2">
        <v>6.86931482311056</v>
      </c>
      <c r="J8" s="2">
        <v>-2.11469475839865</v>
      </c>
      <c r="K8" s="2">
        <v>-2.11469475839865</v>
      </c>
      <c r="L8" s="2">
        <v>-2.11469475839865</v>
      </c>
      <c r="M8" s="2">
        <v>-2.11469475839865</v>
      </c>
      <c r="N8" s="2">
        <v>-2.11469475839865</v>
      </c>
      <c r="O8" s="2">
        <v>11.5000650243775</v>
      </c>
      <c r="P8" s="2">
        <v>11.5000650243775</v>
      </c>
      <c r="Q8" s="2">
        <v>11.5000650243775</v>
      </c>
      <c r="R8" s="2">
        <v>11.5000650243775</v>
      </c>
      <c r="S8" s="2">
        <v>11.5000650243775</v>
      </c>
      <c r="T8" s="23">
        <v>-3.54033712019658</v>
      </c>
      <c r="U8" s="23">
        <v>-3.54033712019658</v>
      </c>
      <c r="V8" s="23">
        <v>-3.54033712019658</v>
      </c>
      <c r="W8" s="23">
        <v>-3.54033712019658</v>
      </c>
      <c r="X8" s="23">
        <v>-3.54033712019658</v>
      </c>
      <c r="Y8" s="2">
        <v>-13.0798093807472</v>
      </c>
      <c r="Z8" s="2">
        <v>-15.3621946672892</v>
      </c>
      <c r="AA8" s="2">
        <v>-8.42445551192284</v>
      </c>
      <c r="AB8" s="2">
        <v>-11.0373100739086</v>
      </c>
      <c r="AC8" s="2">
        <v>-8.16449241481877</v>
      </c>
      <c r="AD8" s="2">
        <v>5.10000130459582</v>
      </c>
      <c r="AE8" s="2">
        <v>4.67898153066531</v>
      </c>
      <c r="AF8" s="2">
        <v>4.46506261548825</v>
      </c>
      <c r="AG8" s="2">
        <v>5.56941972106139</v>
      </c>
      <c r="AH8" s="2">
        <v>4.97542128014238</v>
      </c>
      <c r="AI8" s="9">
        <v>3.87486225210012</v>
      </c>
      <c r="AJ8" s="9">
        <v>3.78692549523129</v>
      </c>
      <c r="AK8" s="9">
        <v>3.85498438939137</v>
      </c>
      <c r="AL8" s="9">
        <v>4.53414366609225</v>
      </c>
      <c r="AM8" s="9">
        <v>4.90611839388508</v>
      </c>
      <c r="AN8" s="2">
        <v>-2.14639095976374</v>
      </c>
      <c r="AO8" s="2">
        <v>-2.82962597786021</v>
      </c>
      <c r="AP8" s="2">
        <v>-3.43647174734049</v>
      </c>
      <c r="AQ8" s="2">
        <v>-2.67828037948383</v>
      </c>
      <c r="AR8" s="2">
        <v>-2.1343143669671</v>
      </c>
      <c r="AS8" s="2">
        <v>-3.97315835157107</v>
      </c>
      <c r="AT8" s="2">
        <v>-1.71312059299278</v>
      </c>
      <c r="AU8" s="2">
        <v>-4.55691942579271</v>
      </c>
      <c r="AV8" s="2">
        <v>-6.13313844619867</v>
      </c>
      <c r="AW8" s="2">
        <v>-7.12607318498532</v>
      </c>
      <c r="AX8" s="2">
        <v>-1.69566256924638</v>
      </c>
      <c r="AY8" s="2">
        <v>-2.08763617397634</v>
      </c>
      <c r="AZ8" s="2">
        <v>-1.77327531322425</v>
      </c>
      <c r="BA8" s="2">
        <v>-1.55981523369761</v>
      </c>
      <c r="BB8" s="2">
        <v>-1.89570703492057</v>
      </c>
      <c r="BC8" s="9">
        <v>-3.4517510768458</v>
      </c>
      <c r="BD8" s="9">
        <v>-2.52976990160204</v>
      </c>
      <c r="BE8" s="9">
        <v>-3.71171355288352</v>
      </c>
      <c r="BF8" s="9">
        <v>-3.74680082066818</v>
      </c>
      <c r="BG8" s="9">
        <v>-3.74680082066818</v>
      </c>
      <c r="BH8" s="9">
        <v>25.1193560055103</v>
      </c>
      <c r="BI8" s="9">
        <v>25.1193560055103</v>
      </c>
      <c r="BJ8" s="9">
        <v>25.1193560055103</v>
      </c>
      <c r="BK8" s="9">
        <v>14.2920240407118</v>
      </c>
      <c r="BL8" s="9">
        <v>14.2920240407118</v>
      </c>
    </row>
    <row r="9" spans="1:64">
      <c r="A9" t="s">
        <v>38</v>
      </c>
      <c r="B9" s="1" t="s">
        <v>2379</v>
      </c>
      <c r="C9" s="22" t="s">
        <v>39</v>
      </c>
      <c r="D9" s="22" t="s">
        <v>1269</v>
      </c>
      <c r="E9" s="2">
        <v>-2.94235413803424</v>
      </c>
      <c r="F9" s="2">
        <v>-2.94235413803424</v>
      </c>
      <c r="G9" s="2">
        <v>-2.94235413803424</v>
      </c>
      <c r="H9" s="2">
        <v>-2.94235413803424</v>
      </c>
      <c r="I9" s="2">
        <v>-2.94235413803424</v>
      </c>
      <c r="J9" s="2">
        <v>26.4151952509996</v>
      </c>
      <c r="K9" s="2">
        <v>26.4151952509996</v>
      </c>
      <c r="L9" s="2">
        <v>26.4151952509996</v>
      </c>
      <c r="M9" s="2">
        <v>26.4151952509996</v>
      </c>
      <c r="N9" s="2">
        <v>26.4151952509996</v>
      </c>
      <c r="O9" s="2">
        <v>-3.3888424794389</v>
      </c>
      <c r="P9" s="2">
        <v>-3.3888424794389</v>
      </c>
      <c r="Q9" s="2">
        <v>-3.3888424794389</v>
      </c>
      <c r="R9" s="2">
        <v>-3.3888424794389</v>
      </c>
      <c r="S9" s="2">
        <v>-3.3888424794389</v>
      </c>
      <c r="T9" s="23">
        <v>-4.79682900294826</v>
      </c>
      <c r="U9" s="23">
        <v>-4.79682900294826</v>
      </c>
      <c r="V9" s="23">
        <v>-4.79682900294826</v>
      </c>
      <c r="W9" s="23">
        <v>-4.79682900294826</v>
      </c>
      <c r="X9" s="23">
        <v>-4.79682900294826</v>
      </c>
      <c r="Y9" s="2">
        <v>5.07104175137973</v>
      </c>
      <c r="Z9" s="2">
        <v>8.75869786127295</v>
      </c>
      <c r="AA9" s="2">
        <v>15.0785513199472</v>
      </c>
      <c r="AB9" s="2">
        <v>11.5198211117234</v>
      </c>
      <c r="AC9" s="2">
        <v>11.9032310847711</v>
      </c>
      <c r="AD9" s="2">
        <v>-5.55858075268315</v>
      </c>
      <c r="AE9" s="2">
        <v>-5.74480765639903</v>
      </c>
      <c r="AF9" s="2">
        <v>-5.90937352077916</v>
      </c>
      <c r="AG9" s="2">
        <v>-7.27099241597736</v>
      </c>
      <c r="AH9" s="2">
        <v>-6.1795432247052</v>
      </c>
      <c r="AI9" s="9">
        <v>6.11258083595184</v>
      </c>
      <c r="AJ9" s="9">
        <v>5.71784051742226</v>
      </c>
      <c r="AK9" s="9">
        <v>5.3029642842393</v>
      </c>
      <c r="AL9" s="9">
        <v>5.9449771405404</v>
      </c>
      <c r="AM9" s="9">
        <v>6.48531261148407</v>
      </c>
      <c r="AN9" s="2">
        <v>-6.26361089644543</v>
      </c>
      <c r="AO9" s="2">
        <v>-6.41359648008308</v>
      </c>
      <c r="AP9" s="2">
        <v>-5.27247799792569</v>
      </c>
      <c r="AQ9" s="2">
        <v>-5.00191512221845</v>
      </c>
      <c r="AR9" s="2">
        <v>-4.78133458600825</v>
      </c>
      <c r="AS9" s="2">
        <v>-7.959671940494</v>
      </c>
      <c r="AT9" s="2">
        <v>-10.6905961667344</v>
      </c>
      <c r="AU9" s="2">
        <v>-10.6091211418227</v>
      </c>
      <c r="AV9" s="2">
        <v>-9.32206279099741</v>
      </c>
      <c r="AW9" s="2">
        <v>-12.1348628403995</v>
      </c>
      <c r="AX9" s="2">
        <v>-12.1350811467233</v>
      </c>
      <c r="AY9" s="2">
        <v>-14.4532083026531</v>
      </c>
      <c r="AZ9" s="2">
        <v>-14.6331174940986</v>
      </c>
      <c r="BA9" s="2">
        <v>-14.7443672493378</v>
      </c>
      <c r="BB9" s="2">
        <v>-14.4677224604522</v>
      </c>
      <c r="BC9" s="9">
        <v>-14.0141093719939</v>
      </c>
      <c r="BD9" s="9">
        <v>-13.6474428902215</v>
      </c>
      <c r="BE9" s="9">
        <v>-13.3912802692268</v>
      </c>
      <c r="BF9" s="9">
        <v>-12.0375941259765</v>
      </c>
      <c r="BG9" s="9">
        <v>-12.0375941259765</v>
      </c>
      <c r="BH9" s="9">
        <v>13.6163918134406</v>
      </c>
      <c r="BI9" s="9">
        <v>13.6163918134406</v>
      </c>
      <c r="BJ9" s="9">
        <v>13.6163918134406</v>
      </c>
      <c r="BK9" s="9">
        <v>4.51312079855209</v>
      </c>
      <c r="BL9" s="9">
        <v>4.51312079855209</v>
      </c>
    </row>
    <row r="10" spans="1:64">
      <c r="A10" t="s">
        <v>41</v>
      </c>
      <c r="B10" s="1" t="s">
        <v>2380</v>
      </c>
      <c r="C10" s="22" t="s">
        <v>42</v>
      </c>
      <c r="D10" s="22" t="s">
        <v>1269</v>
      </c>
      <c r="E10" s="2">
        <v>4.35779546445575</v>
      </c>
      <c r="F10" s="2">
        <v>4.35779546445575</v>
      </c>
      <c r="G10" s="2">
        <v>4.35779546445575</v>
      </c>
      <c r="H10" s="2">
        <v>4.35779546445575</v>
      </c>
      <c r="I10" s="2">
        <v>4.35779546445575</v>
      </c>
      <c r="J10" s="2">
        <v>-9.14690193998536</v>
      </c>
      <c r="K10" s="2">
        <v>-9.14690193998536</v>
      </c>
      <c r="L10" s="2">
        <v>-9.14690193998536</v>
      </c>
      <c r="M10" s="2">
        <v>-9.14690193998536</v>
      </c>
      <c r="N10" s="2">
        <v>-9.14690193998536</v>
      </c>
      <c r="O10" s="2">
        <v>-6.88609886552363</v>
      </c>
      <c r="P10" s="2">
        <v>-6.88609886552363</v>
      </c>
      <c r="Q10" s="2">
        <v>-6.88609886552363</v>
      </c>
      <c r="R10" s="2">
        <v>-6.88609886552363</v>
      </c>
      <c r="S10" s="2">
        <v>-6.88609886552363</v>
      </c>
      <c r="T10" s="23">
        <v>-9.06679836910318</v>
      </c>
      <c r="U10" s="23">
        <v>-9.06679836910318</v>
      </c>
      <c r="V10" s="23">
        <v>-9.06679836910318</v>
      </c>
      <c r="W10" s="23">
        <v>-9.06679836910318</v>
      </c>
      <c r="X10" s="23">
        <v>-9.06679836910318</v>
      </c>
      <c r="Y10" s="2">
        <v>-11.1584225955265</v>
      </c>
      <c r="Z10" s="2">
        <v>6.53979873135659</v>
      </c>
      <c r="AA10" s="2">
        <v>0.00162000990456267</v>
      </c>
      <c r="AB10" s="2">
        <v>-3.23558604443434</v>
      </c>
      <c r="AC10" s="2">
        <v>-1.86203285499331</v>
      </c>
      <c r="AD10" s="2">
        <v>-17.8372672826685</v>
      </c>
      <c r="AE10" s="2">
        <v>-16.8370458859694</v>
      </c>
      <c r="AF10" s="2">
        <v>-14.9965860512646</v>
      </c>
      <c r="AG10" s="2">
        <v>-14.5456331393715</v>
      </c>
      <c r="AH10" s="2">
        <v>-14.3175920911745</v>
      </c>
      <c r="AI10" s="9">
        <v>22.8504909468227</v>
      </c>
      <c r="AJ10" s="9">
        <v>21.8602901029389</v>
      </c>
      <c r="AK10" s="9">
        <v>24.1775728625303</v>
      </c>
      <c r="AL10" s="9">
        <v>24.2921671190012</v>
      </c>
      <c r="AM10" s="9">
        <v>24.4043673861118</v>
      </c>
      <c r="AN10" s="2">
        <v>-14.0453401081232</v>
      </c>
      <c r="AO10" s="2">
        <v>-13.3586391554217</v>
      </c>
      <c r="AP10" s="2">
        <v>-15.0587195165549</v>
      </c>
      <c r="AQ10" s="2">
        <v>-17.404720846694</v>
      </c>
      <c r="AR10" s="2">
        <v>-17.3849778458283</v>
      </c>
      <c r="AS10" s="2">
        <v>-23.9234441343587</v>
      </c>
      <c r="AT10" s="2">
        <v>-24.0986707450126</v>
      </c>
      <c r="AU10" s="2">
        <v>-19.9072141992393</v>
      </c>
      <c r="AV10" s="2">
        <v>-19.4056300285361</v>
      </c>
      <c r="AW10" s="2">
        <v>-22.8908450595298</v>
      </c>
      <c r="AX10" s="2">
        <v>-30.4512343634727</v>
      </c>
      <c r="AY10" s="2">
        <v>-29.5454536387956</v>
      </c>
      <c r="AZ10" s="2">
        <v>-25.6219580461982</v>
      </c>
      <c r="BA10" s="2">
        <v>-25.8715837840924</v>
      </c>
      <c r="BB10" s="2">
        <v>-25.936090931099</v>
      </c>
      <c r="BC10" s="9">
        <v>-23.6099773656253</v>
      </c>
      <c r="BD10" s="9">
        <v>-22.5682104379761</v>
      </c>
      <c r="BE10" s="9">
        <v>-21.03304346634</v>
      </c>
      <c r="BF10" s="9">
        <v>-20.408106597682</v>
      </c>
      <c r="BG10" s="9">
        <v>-20.408106597682</v>
      </c>
      <c r="BH10" s="9">
        <v>17.6523742064795</v>
      </c>
      <c r="BI10" s="9">
        <v>17.6523742064795</v>
      </c>
      <c r="BJ10" s="9">
        <v>17.6523742064795</v>
      </c>
      <c r="BK10" s="9">
        <v>1.35421836170969</v>
      </c>
      <c r="BL10" s="9">
        <v>1.35421836170969</v>
      </c>
    </row>
    <row r="11" spans="1:64">
      <c r="A11" t="s">
        <v>44</v>
      </c>
      <c r="B11" s="1" t="s">
        <v>2381</v>
      </c>
      <c r="C11" s="22" t="s">
        <v>45</v>
      </c>
      <c r="D11" s="22" t="s">
        <v>1269</v>
      </c>
      <c r="E11" s="2">
        <v>-7.22868051013845</v>
      </c>
      <c r="F11" s="2">
        <v>-7.22868051013845</v>
      </c>
      <c r="G11" s="2">
        <v>-7.22868051013845</v>
      </c>
      <c r="H11" s="2">
        <v>-7.22868051013845</v>
      </c>
      <c r="I11" s="2">
        <v>-7.22868051013845</v>
      </c>
      <c r="J11" s="2">
        <v>26.8429266822849</v>
      </c>
      <c r="K11" s="2">
        <v>26.8429266822849</v>
      </c>
      <c r="L11" s="2">
        <v>26.8429266822849</v>
      </c>
      <c r="M11" s="2">
        <v>26.8429266822849</v>
      </c>
      <c r="N11" s="2">
        <v>26.8429266822849</v>
      </c>
      <c r="O11" s="2">
        <v>5.13778726383209</v>
      </c>
      <c r="P11" s="2">
        <v>5.13778726383209</v>
      </c>
      <c r="Q11" s="2">
        <v>5.13778726383209</v>
      </c>
      <c r="R11" s="2">
        <v>5.13778726383209</v>
      </c>
      <c r="S11" s="2">
        <v>5.13778726383209</v>
      </c>
      <c r="T11" s="23">
        <v>-6.13136243499422</v>
      </c>
      <c r="U11" s="23">
        <v>-6.13136243499422</v>
      </c>
      <c r="V11" s="23">
        <v>-6.13136243499422</v>
      </c>
      <c r="W11" s="23">
        <v>-6.13136243499422</v>
      </c>
      <c r="X11" s="23">
        <v>-6.13136243499422</v>
      </c>
      <c r="Y11" s="2">
        <v>8.09573580077742</v>
      </c>
      <c r="Z11" s="2">
        <v>13.3217625638517</v>
      </c>
      <c r="AA11" s="2">
        <v>-2.38357539342044</v>
      </c>
      <c r="AB11" s="2">
        <v>-3.34890208355081</v>
      </c>
      <c r="AC11" s="2">
        <v>8.01776868678686</v>
      </c>
      <c r="AD11" s="2">
        <v>-4.21319043756394</v>
      </c>
      <c r="AE11" s="2">
        <v>-4.81305964511511</v>
      </c>
      <c r="AF11" s="2">
        <v>-5.1434015833436</v>
      </c>
      <c r="AG11" s="2">
        <v>-4.4592946971003</v>
      </c>
      <c r="AH11" s="2">
        <v>-4.93790380686547</v>
      </c>
      <c r="AI11" s="9">
        <v>13.002398580969</v>
      </c>
      <c r="AJ11" s="9">
        <v>11.7931301546851</v>
      </c>
      <c r="AK11" s="9">
        <v>12.0691051427661</v>
      </c>
      <c r="AL11" s="9">
        <v>12.5126119277974</v>
      </c>
      <c r="AM11" s="9">
        <v>11.9660821288158</v>
      </c>
      <c r="AN11" s="2">
        <v>-6.043373277247</v>
      </c>
      <c r="AO11" s="2">
        <v>-7.12770369065217</v>
      </c>
      <c r="AP11" s="2">
        <v>-6.23011887645943</v>
      </c>
      <c r="AQ11" s="2">
        <v>-5.20725958785546</v>
      </c>
      <c r="AR11" s="2">
        <v>-5.84173726411811</v>
      </c>
      <c r="AS11" s="2">
        <v>-9.28586535000966</v>
      </c>
      <c r="AT11" s="2">
        <v>-7.26146748568626</v>
      </c>
      <c r="AU11" s="2">
        <v>-8.27537357880048</v>
      </c>
      <c r="AV11" s="2">
        <v>-11.2203315011714</v>
      </c>
      <c r="AW11" s="2">
        <v>-12.8789344904978</v>
      </c>
      <c r="AX11" s="2">
        <v>-14.4924622903934</v>
      </c>
      <c r="AY11" s="2">
        <v>-15.4405514554849</v>
      </c>
      <c r="AZ11" s="2">
        <v>-14.3603749238111</v>
      </c>
      <c r="BA11" s="2">
        <v>-14.143562129458</v>
      </c>
      <c r="BB11" s="2">
        <v>-14.0038544120714</v>
      </c>
      <c r="BC11" s="9">
        <v>-13.0476190704771</v>
      </c>
      <c r="BD11" s="9">
        <v>-11.8499748022411</v>
      </c>
      <c r="BE11" s="9">
        <v>-11.2806980528813</v>
      </c>
      <c r="BF11" s="9">
        <v>-12.1970324587709</v>
      </c>
      <c r="BG11" s="9">
        <v>-12.1970324587709</v>
      </c>
      <c r="BH11" s="9">
        <v>12.8636580346216</v>
      </c>
      <c r="BI11" s="9">
        <v>12.8636580346216</v>
      </c>
      <c r="BJ11" s="9">
        <v>12.8636580346216</v>
      </c>
      <c r="BK11" s="9">
        <v>2.24965933583949</v>
      </c>
      <c r="BL11" s="9">
        <v>2.24965933583949</v>
      </c>
    </row>
    <row r="12" spans="1:64">
      <c r="A12" t="s">
        <v>46</v>
      </c>
      <c r="B12" s="1" t="s">
        <v>2382</v>
      </c>
      <c r="C12" s="22" t="s">
        <v>47</v>
      </c>
      <c r="D12" s="22" t="s">
        <v>1269</v>
      </c>
      <c r="E12" s="2">
        <v>1.4109460836341</v>
      </c>
      <c r="F12" s="2">
        <v>1.4109460836341</v>
      </c>
      <c r="G12" s="2">
        <v>1.4109460836341</v>
      </c>
      <c r="H12" s="2">
        <v>1.4109460836341</v>
      </c>
      <c r="I12" s="2">
        <v>1.4109460836341</v>
      </c>
      <c r="J12" s="2">
        <v>0.392391108915181</v>
      </c>
      <c r="K12" s="2">
        <v>0.392391108915181</v>
      </c>
      <c r="L12" s="2">
        <v>0.392391108915181</v>
      </c>
      <c r="M12" s="2">
        <v>0.392391108915181</v>
      </c>
      <c r="N12" s="2">
        <v>0.392391108915181</v>
      </c>
      <c r="O12" s="2">
        <v>-2.11267795892936</v>
      </c>
      <c r="P12" s="2">
        <v>-2.11267795892936</v>
      </c>
      <c r="Q12" s="2">
        <v>-2.11267795892936</v>
      </c>
      <c r="R12" s="2">
        <v>-2.11267795892936</v>
      </c>
      <c r="S12" s="2">
        <v>-2.11267795892936</v>
      </c>
      <c r="T12" s="23">
        <v>-8.48945774477636</v>
      </c>
      <c r="U12" s="23">
        <v>-8.48945774477636</v>
      </c>
      <c r="V12" s="23">
        <v>-8.48945774477636</v>
      </c>
      <c r="W12" s="23">
        <v>-8.48945774477636</v>
      </c>
      <c r="X12" s="23">
        <v>-8.48945774477636</v>
      </c>
      <c r="Y12" s="2">
        <v>-20.4045340381124</v>
      </c>
      <c r="Z12" s="2">
        <v>-3.87332157384024</v>
      </c>
      <c r="AA12" s="2">
        <v>-11.8599310183513</v>
      </c>
      <c r="AB12" s="2">
        <v>-19.6484620047933</v>
      </c>
      <c r="AC12" s="2">
        <v>-14.8462730041543</v>
      </c>
      <c r="AD12" s="2">
        <v>-11.4513841171959</v>
      </c>
      <c r="AE12" s="2">
        <v>-11.3142392718701</v>
      </c>
      <c r="AF12" s="2">
        <v>-10.3542343586405</v>
      </c>
      <c r="AG12" s="2">
        <v>-10.9309048296104</v>
      </c>
      <c r="AH12" s="2">
        <v>-10.0246041239021</v>
      </c>
      <c r="AI12" s="9">
        <v>4.85741381302993</v>
      </c>
      <c r="AJ12" s="9">
        <v>5.5870830145695</v>
      </c>
      <c r="AK12" s="9">
        <v>6.42996956179236</v>
      </c>
      <c r="AL12" s="9">
        <v>7.05057262914466</v>
      </c>
      <c r="AM12" s="9">
        <v>8.80633620675761</v>
      </c>
      <c r="AN12" s="2">
        <v>-7.36479899243756</v>
      </c>
      <c r="AO12" s="2">
        <v>-7.71579198170907</v>
      </c>
      <c r="AP12" s="2">
        <v>-10.1319835008431</v>
      </c>
      <c r="AQ12" s="2">
        <v>-10.4254248322784</v>
      </c>
      <c r="AR12" s="2">
        <v>-11.5568945552297</v>
      </c>
      <c r="AS12" s="2">
        <v>-15.4382654291534</v>
      </c>
      <c r="AT12" s="2">
        <v>-16.173327334738</v>
      </c>
      <c r="AU12" s="2">
        <v>-17.6524545382571</v>
      </c>
      <c r="AV12" s="2">
        <v>-20.0219115494635</v>
      </c>
      <c r="AW12" s="2">
        <v>-17.3720613693285</v>
      </c>
      <c r="AX12" s="2">
        <v>-21.829299062845</v>
      </c>
      <c r="AY12" s="2">
        <v>-22.9778286764242</v>
      </c>
      <c r="AZ12" s="2">
        <v>-22.610543758578</v>
      </c>
      <c r="BA12" s="2">
        <v>-23.0085351618949</v>
      </c>
      <c r="BB12" s="2">
        <v>-22.5468114794</v>
      </c>
      <c r="BC12" s="9">
        <v>-15.1186697165846</v>
      </c>
      <c r="BD12" s="9">
        <v>-14.512890488138</v>
      </c>
      <c r="BE12" s="9">
        <v>-16.6663216394182</v>
      </c>
      <c r="BF12" s="9">
        <v>-16.342429111425</v>
      </c>
      <c r="BG12" s="9">
        <v>-16.342429111425</v>
      </c>
      <c r="BH12" s="9">
        <v>17.7059774682348</v>
      </c>
      <c r="BI12" s="9">
        <v>17.7059774682348</v>
      </c>
      <c r="BJ12" s="9">
        <v>17.7059774682348</v>
      </c>
      <c r="BK12" s="9">
        <v>2.65929839923933</v>
      </c>
      <c r="BL12" s="9">
        <v>2.65929839923933</v>
      </c>
    </row>
    <row r="13" spans="1:64">
      <c r="A13" t="s">
        <v>48</v>
      </c>
      <c r="B13" s="1" t="s">
        <v>2383</v>
      </c>
      <c r="C13" s="22" t="s">
        <v>49</v>
      </c>
      <c r="D13" s="22" t="s">
        <v>1269</v>
      </c>
      <c r="E13" s="2">
        <v>8.10833104004694</v>
      </c>
      <c r="F13" s="2">
        <v>8.10833104004694</v>
      </c>
      <c r="G13" s="2">
        <v>8.10833104004694</v>
      </c>
      <c r="H13" s="2">
        <v>8.10833104004694</v>
      </c>
      <c r="I13" s="2">
        <v>8.10833104004694</v>
      </c>
      <c r="J13" s="2">
        <v>-13.7347879382448</v>
      </c>
      <c r="K13" s="2">
        <v>-13.7347879382448</v>
      </c>
      <c r="L13" s="2">
        <v>-13.7347879382448</v>
      </c>
      <c r="M13" s="2">
        <v>-13.7347879382448</v>
      </c>
      <c r="N13" s="2">
        <v>-13.7347879382448</v>
      </c>
      <c r="O13" s="2">
        <v>-1.973247068692</v>
      </c>
      <c r="P13" s="2">
        <v>-1.973247068692</v>
      </c>
      <c r="Q13" s="2">
        <v>-1.973247068692</v>
      </c>
      <c r="R13" s="2">
        <v>-1.973247068692</v>
      </c>
      <c r="S13" s="2">
        <v>-1.973247068692</v>
      </c>
      <c r="T13" s="23">
        <v>-0.866471883256655</v>
      </c>
      <c r="U13" s="23">
        <v>-0.866471883256655</v>
      </c>
      <c r="V13" s="23">
        <v>-0.866471883256655</v>
      </c>
      <c r="W13" s="23">
        <v>-0.866471883256655</v>
      </c>
      <c r="X13" s="23">
        <v>-0.866471883256655</v>
      </c>
      <c r="Y13" s="2">
        <v>5.19549418757121</v>
      </c>
      <c r="Z13" s="2">
        <v>-9.93703310079492</v>
      </c>
      <c r="AA13" s="2">
        <v>-1.48684515250669</v>
      </c>
      <c r="AB13" s="2">
        <v>-3.42891920657568</v>
      </c>
      <c r="AC13" s="2">
        <v>3.23965484800127</v>
      </c>
      <c r="AD13" s="2">
        <v>8.6311651312058</v>
      </c>
      <c r="AE13" s="2">
        <v>8.25964730108042</v>
      </c>
      <c r="AF13" s="2">
        <v>9.20221091544938</v>
      </c>
      <c r="AG13" s="2">
        <v>9.3876732484148</v>
      </c>
      <c r="AH13" s="2">
        <v>8.26498938022975</v>
      </c>
      <c r="AI13" s="9">
        <v>8.53677596845788</v>
      </c>
      <c r="AJ13" s="9">
        <v>9.11662755337988</v>
      </c>
      <c r="AK13" s="9">
        <v>9.84673128844203</v>
      </c>
      <c r="AL13" s="9">
        <v>11.4690940073627</v>
      </c>
      <c r="AM13" s="9">
        <v>11.713521516354</v>
      </c>
      <c r="AN13" s="2">
        <v>-1.04625764164133</v>
      </c>
      <c r="AO13" s="2">
        <v>-1.27216941331841</v>
      </c>
      <c r="AP13" s="2">
        <v>-2.73046912623544</v>
      </c>
      <c r="AQ13" s="2">
        <v>-3.35915939712235</v>
      </c>
      <c r="AR13" s="2">
        <v>-3.56944581102555</v>
      </c>
      <c r="AS13" s="2">
        <v>4.78973275704019</v>
      </c>
      <c r="AT13" s="2">
        <v>1.89442155159046</v>
      </c>
      <c r="AU13" s="2">
        <v>2.16701800286063</v>
      </c>
      <c r="AV13" s="2">
        <v>4.25921317655277</v>
      </c>
      <c r="AW13" s="2">
        <v>-1.01852747803273</v>
      </c>
      <c r="AX13" s="2">
        <v>2.7094356006389</v>
      </c>
      <c r="AY13" s="2">
        <v>2.16407615440005</v>
      </c>
      <c r="AZ13" s="2">
        <v>3.13538784306829</v>
      </c>
      <c r="BA13" s="2">
        <v>3.27451019844904</v>
      </c>
      <c r="BB13" s="2">
        <v>3.16004713750123</v>
      </c>
      <c r="BC13" s="9">
        <v>-0.69035021536916</v>
      </c>
      <c r="BD13" s="9">
        <v>-0.466010245031954</v>
      </c>
      <c r="BE13" s="9">
        <v>-1.52835263942263</v>
      </c>
      <c r="BF13" s="9">
        <v>0.71747249757476</v>
      </c>
      <c r="BG13" s="9">
        <v>0.71747249757476</v>
      </c>
      <c r="BH13" s="9">
        <v>26.8815547649102</v>
      </c>
      <c r="BI13" s="9">
        <v>26.8815547649102</v>
      </c>
      <c r="BJ13" s="9">
        <v>26.8815547649102</v>
      </c>
      <c r="BK13" s="9">
        <v>15.7154828933378</v>
      </c>
      <c r="BL13" s="9">
        <v>15.7154828933378</v>
      </c>
    </row>
    <row r="14" spans="1:64">
      <c r="A14" t="s">
        <v>50</v>
      </c>
      <c r="B14" s="1" t="s">
        <v>2384</v>
      </c>
      <c r="C14" s="22" t="s">
        <v>51</v>
      </c>
      <c r="D14" s="22" t="s">
        <v>1269</v>
      </c>
      <c r="E14" s="2">
        <v>3.68805696881447</v>
      </c>
      <c r="F14" s="2">
        <v>3.68805696881447</v>
      </c>
      <c r="G14" s="2">
        <v>3.68805696881447</v>
      </c>
      <c r="H14" s="2">
        <v>3.68805696881447</v>
      </c>
      <c r="I14" s="2">
        <v>3.68805696881447</v>
      </c>
      <c r="J14" s="2">
        <v>67.2198990626733</v>
      </c>
      <c r="K14" s="2">
        <v>67.2198990626733</v>
      </c>
      <c r="L14" s="2">
        <v>67.2198990626733</v>
      </c>
      <c r="M14" s="2">
        <v>67.2198990626733</v>
      </c>
      <c r="N14" s="2">
        <v>67.2198990626733</v>
      </c>
      <c r="O14" s="2">
        <v>4.19296431340223</v>
      </c>
      <c r="P14" s="2">
        <v>4.19296431340223</v>
      </c>
      <c r="Q14" s="2">
        <v>4.19296431340223</v>
      </c>
      <c r="R14" s="2">
        <v>4.19296431340223</v>
      </c>
      <c r="S14" s="2">
        <v>4.19296431340223</v>
      </c>
      <c r="T14" s="23">
        <v>-8.93095870963153</v>
      </c>
      <c r="U14" s="23">
        <v>-8.93095870963153</v>
      </c>
      <c r="V14" s="23">
        <v>-8.93095870963153</v>
      </c>
      <c r="W14" s="23">
        <v>-8.93095870963153</v>
      </c>
      <c r="X14" s="23">
        <v>-8.93095870963153</v>
      </c>
      <c r="Y14" s="2">
        <v>-3.44046601511061</v>
      </c>
      <c r="Z14" s="2">
        <v>7.62493154690951</v>
      </c>
      <c r="AA14" s="2">
        <v>2.0193514739935</v>
      </c>
      <c r="AB14" s="2">
        <v>3.62900411354793</v>
      </c>
      <c r="AC14" s="2">
        <v>14.3894392197631</v>
      </c>
      <c r="AD14" s="2">
        <v>-10.4513774685007</v>
      </c>
      <c r="AE14" s="2">
        <v>-10.6781951982384</v>
      </c>
      <c r="AF14" s="2">
        <v>-9.36142661372218</v>
      </c>
      <c r="AG14" s="2">
        <v>-9.92415818466044</v>
      </c>
      <c r="AH14" s="2">
        <v>-10.7655480293885</v>
      </c>
      <c r="AI14" s="9">
        <v>2.72121976975168</v>
      </c>
      <c r="AJ14" s="9">
        <v>2.38115294462505</v>
      </c>
      <c r="AK14" s="9">
        <v>3.33572711173435</v>
      </c>
      <c r="AL14" s="9">
        <v>2.96050945103764</v>
      </c>
      <c r="AM14" s="9">
        <v>3.58456110274138</v>
      </c>
      <c r="AN14" s="2">
        <v>-6.54214670896109</v>
      </c>
      <c r="AO14" s="2">
        <v>-6.41359648008308</v>
      </c>
      <c r="AP14" s="2">
        <v>-6.77255881464987</v>
      </c>
      <c r="AQ14" s="2">
        <v>-6.05210538933345</v>
      </c>
      <c r="AR14" s="2">
        <v>-5.18529751100248</v>
      </c>
      <c r="AS14" s="2">
        <v>-6.45365569578979</v>
      </c>
      <c r="AT14" s="2">
        <v>-5.77834571454422</v>
      </c>
      <c r="AU14" s="2">
        <v>-8.9542362204466</v>
      </c>
      <c r="AV14" s="2">
        <v>-13.9561112689427</v>
      </c>
      <c r="AW14" s="2">
        <v>-12.2993146531852</v>
      </c>
      <c r="AX14" s="2">
        <v>-15.0091432983002</v>
      </c>
      <c r="AY14" s="2">
        <v>-16.0541729851786</v>
      </c>
      <c r="AZ14" s="2">
        <v>-17.1524445750666</v>
      </c>
      <c r="BA14" s="2">
        <v>-18.00030848977</v>
      </c>
      <c r="BB14" s="2">
        <v>-19.3806453116619</v>
      </c>
      <c r="BC14" s="9">
        <v>-13.2547241350879</v>
      </c>
      <c r="BD14" s="9">
        <v>-12.6488495080102</v>
      </c>
      <c r="BE14" s="9">
        <v>-14.4101820288419</v>
      </c>
      <c r="BF14" s="9">
        <v>-14.1900116187008</v>
      </c>
      <c r="BG14" s="9">
        <v>-14.1900116187008</v>
      </c>
      <c r="BH14" s="9">
        <v>10.0490506825729</v>
      </c>
      <c r="BI14" s="9">
        <v>10.0490506825729</v>
      </c>
      <c r="BJ14" s="9">
        <v>10.0490506825729</v>
      </c>
      <c r="BK14" s="9">
        <v>-0.0194946125110794</v>
      </c>
      <c r="BL14" s="9">
        <v>-0.0194946125110794</v>
      </c>
    </row>
    <row r="15" spans="1:64">
      <c r="A15" t="s">
        <v>52</v>
      </c>
      <c r="B15" s="1" t="s">
        <v>2385</v>
      </c>
      <c r="C15" s="22" t="s">
        <v>53</v>
      </c>
      <c r="D15" s="22" t="s">
        <v>1269</v>
      </c>
      <c r="E15" s="2">
        <v>-3.00932798759836</v>
      </c>
      <c r="F15" s="2">
        <v>-3.00932798759836</v>
      </c>
      <c r="G15" s="2">
        <v>-3.00932798759836</v>
      </c>
      <c r="H15" s="2">
        <v>-3.00932798759836</v>
      </c>
      <c r="I15" s="2">
        <v>-3.00932798759836</v>
      </c>
      <c r="J15" s="2">
        <v>13.9267625891299</v>
      </c>
      <c r="K15" s="2">
        <v>13.9267625891299</v>
      </c>
      <c r="L15" s="2">
        <v>13.9267625891299</v>
      </c>
      <c r="M15" s="2">
        <v>13.9267625891299</v>
      </c>
      <c r="N15" s="2">
        <v>13.9267625891299</v>
      </c>
      <c r="O15" s="2">
        <v>0.872663178393564</v>
      </c>
      <c r="P15" s="2">
        <v>0.872663178393564</v>
      </c>
      <c r="Q15" s="2">
        <v>0.872663178393564</v>
      </c>
      <c r="R15" s="2">
        <v>0.872663178393564</v>
      </c>
      <c r="S15" s="2">
        <v>0.872663178393564</v>
      </c>
      <c r="T15" s="23">
        <v>-8.34698493683393</v>
      </c>
      <c r="U15" s="23">
        <v>-8.34698493683393</v>
      </c>
      <c r="V15" s="23">
        <v>-8.34698493683393</v>
      </c>
      <c r="W15" s="23">
        <v>-8.34698493683393</v>
      </c>
      <c r="X15" s="23">
        <v>-8.34698493683393</v>
      </c>
      <c r="Y15" s="2">
        <v>0.200406350859207</v>
      </c>
      <c r="Z15" s="2">
        <v>2.64575031732836</v>
      </c>
      <c r="AA15" s="2">
        <v>-3.02584725077846</v>
      </c>
      <c r="AB15" s="2">
        <v>6.38050794110504</v>
      </c>
      <c r="AC15" s="2">
        <v>9.67653965787284</v>
      </c>
      <c r="AD15" s="2">
        <v>-11.7479658546706</v>
      </c>
      <c r="AE15" s="2">
        <v>-11.899991488517</v>
      </c>
      <c r="AF15" s="2">
        <v>-12.7494841021293</v>
      </c>
      <c r="AG15" s="2">
        <v>-14.9331580662738</v>
      </c>
      <c r="AH15" s="2">
        <v>-16.178692324447</v>
      </c>
      <c r="AI15" s="9">
        <v>4.21538464529494</v>
      </c>
      <c r="AJ15" s="9">
        <v>4.97119622577025</v>
      </c>
      <c r="AK15" s="9">
        <v>6.79907409397755</v>
      </c>
      <c r="AL15" s="9">
        <v>7.42470426976463</v>
      </c>
      <c r="AM15" s="9">
        <v>7.95508756949374</v>
      </c>
      <c r="AN15" s="2">
        <v>-8.23907560198283</v>
      </c>
      <c r="AO15" s="2">
        <v>-8.13012691404461</v>
      </c>
      <c r="AP15" s="2">
        <v>-8.80838278020412</v>
      </c>
      <c r="AQ15" s="2">
        <v>-8.4414349216384</v>
      </c>
      <c r="AR15" s="2">
        <v>-7.20511213597364</v>
      </c>
      <c r="AS15" s="2">
        <v>-8.59735449455795</v>
      </c>
      <c r="AT15" s="2">
        <v>-6.15306225544848</v>
      </c>
      <c r="AU15" s="2">
        <v>-8.03628972953882</v>
      </c>
      <c r="AV15" s="2">
        <v>-8.3291700228756</v>
      </c>
      <c r="AW15" s="2">
        <v>-11.9247239459543</v>
      </c>
      <c r="AX15" s="2">
        <v>-16.6790322759587</v>
      </c>
      <c r="AY15" s="2">
        <v>-17.8963431519827</v>
      </c>
      <c r="AZ15" s="2">
        <v>-20.5400317848668</v>
      </c>
      <c r="BA15" s="2">
        <v>-21.3135023243658</v>
      </c>
      <c r="BB15" s="2">
        <v>-21.3437128713034</v>
      </c>
      <c r="BC15" s="9">
        <v>-11.9430587258865</v>
      </c>
      <c r="BD15" s="9">
        <v>-10.8513814200298</v>
      </c>
      <c r="BE15" s="9">
        <v>-12.3723785096117</v>
      </c>
      <c r="BF15" s="9">
        <v>-11.6389982939905</v>
      </c>
      <c r="BG15" s="9">
        <v>-11.6389982939905</v>
      </c>
      <c r="BH15" s="9">
        <v>10.2375725737592</v>
      </c>
      <c r="BI15" s="9">
        <v>10.2375725737592</v>
      </c>
      <c r="BJ15" s="9">
        <v>10.2375725737592</v>
      </c>
      <c r="BK15" s="9">
        <v>0.204140042285571</v>
      </c>
      <c r="BL15" s="9">
        <v>0.204140042285571</v>
      </c>
    </row>
    <row r="16" spans="1:64">
      <c r="A16" t="s">
        <v>54</v>
      </c>
      <c r="B16" s="1" t="s">
        <v>2386</v>
      </c>
      <c r="C16" s="22" t="s">
        <v>55</v>
      </c>
      <c r="D16" s="22" t="s">
        <v>1269</v>
      </c>
      <c r="E16" s="2">
        <v>-13.7251439178589</v>
      </c>
      <c r="F16" s="2">
        <v>-13.7251439178589</v>
      </c>
      <c r="G16" s="2">
        <v>-13.7251439178589</v>
      </c>
      <c r="H16" s="2">
        <v>-13.7251439178589</v>
      </c>
      <c r="I16" s="2">
        <v>-13.7251439178589</v>
      </c>
      <c r="J16" s="2">
        <v>-6.76870764735325</v>
      </c>
      <c r="K16" s="2">
        <v>-6.76870764735325</v>
      </c>
      <c r="L16" s="2">
        <v>-6.76870764735325</v>
      </c>
      <c r="M16" s="2">
        <v>-6.76870764735325</v>
      </c>
      <c r="N16" s="2">
        <v>-6.76870764735325</v>
      </c>
      <c r="O16" s="2">
        <v>-3.32399960191712</v>
      </c>
      <c r="P16" s="2">
        <v>-3.32399960191712</v>
      </c>
      <c r="Q16" s="2">
        <v>-3.32399960191712</v>
      </c>
      <c r="R16" s="2">
        <v>-3.32399960191712</v>
      </c>
      <c r="S16" s="2">
        <v>-3.32399960191712</v>
      </c>
      <c r="T16" s="23">
        <v>-7.12182658975039</v>
      </c>
      <c r="U16" s="23">
        <v>-7.12182658975039</v>
      </c>
      <c r="V16" s="23">
        <v>-7.12182658975039</v>
      </c>
      <c r="W16" s="23">
        <v>-7.12182658975039</v>
      </c>
      <c r="X16" s="23">
        <v>-7.12182658975039</v>
      </c>
      <c r="Y16" s="2">
        <v>-22.475450233192</v>
      </c>
      <c r="Z16" s="2">
        <v>-24.9801549678331</v>
      </c>
      <c r="AA16" s="2">
        <v>-20.6825045352123</v>
      </c>
      <c r="AB16" s="2">
        <v>-23.0291732604171</v>
      </c>
      <c r="AC16" s="2">
        <v>-12.2640456072522</v>
      </c>
      <c r="AD16" s="2">
        <v>-0.651032179547511</v>
      </c>
      <c r="AE16" s="2">
        <v>0.5593597390964</v>
      </c>
      <c r="AF16" s="2">
        <v>0.627196283522269</v>
      </c>
      <c r="AG16" s="2">
        <v>-0.505927975139856</v>
      </c>
      <c r="AH16" s="2">
        <v>-1.0254270863456</v>
      </c>
      <c r="AI16" s="9">
        <v>17.7625043637297</v>
      </c>
      <c r="AJ16" s="9">
        <v>18.2548044098797</v>
      </c>
      <c r="AK16" s="9">
        <v>18.6637206225221</v>
      </c>
      <c r="AL16" s="9">
        <v>18.9321636188944</v>
      </c>
      <c r="AM16" s="9">
        <v>18.2062353744525</v>
      </c>
      <c r="AN16" s="2">
        <v>-7.46644712437529</v>
      </c>
      <c r="AO16" s="2">
        <v>-8.62732883284726</v>
      </c>
      <c r="AP16" s="2">
        <v>-9.25840702522138</v>
      </c>
      <c r="AQ16" s="2">
        <v>-9.64270004561492</v>
      </c>
      <c r="AR16" s="2">
        <v>-9.1683719514456</v>
      </c>
      <c r="AS16" s="2">
        <v>-10.3324601245963</v>
      </c>
      <c r="AT16" s="2">
        <v>-8.51259954189217</v>
      </c>
      <c r="AU16" s="2">
        <v>-6.32233797898777</v>
      </c>
      <c r="AV16" s="2">
        <v>-9.10007116732093</v>
      </c>
      <c r="AW16" s="2">
        <v>-11.5678982727197</v>
      </c>
      <c r="AX16" s="2">
        <v>-7.59130543494376</v>
      </c>
      <c r="AY16" s="2">
        <v>-8.85266182297343</v>
      </c>
      <c r="AZ16" s="2">
        <v>-9.49588434296164</v>
      </c>
      <c r="BA16" s="2">
        <v>-10.4634774588849</v>
      </c>
      <c r="BB16" s="2">
        <v>-10.1381675261263</v>
      </c>
      <c r="BC16" s="9">
        <v>-9.66490301516824</v>
      </c>
      <c r="BD16" s="9">
        <v>-8.1218928419855</v>
      </c>
      <c r="BE16" s="9">
        <v>-9.24289453365113</v>
      </c>
      <c r="BF16" s="9">
        <v>-10.204053298841</v>
      </c>
      <c r="BG16" s="9">
        <v>-10.204053298841</v>
      </c>
      <c r="BH16" s="9">
        <v>14.0241694167293</v>
      </c>
      <c r="BI16" s="9">
        <v>14.0241694167293</v>
      </c>
      <c r="BJ16" s="9">
        <v>14.0241694167293</v>
      </c>
      <c r="BK16" s="9">
        <v>2.96535298026013</v>
      </c>
      <c r="BL16" s="9">
        <v>2.96535298026013</v>
      </c>
    </row>
    <row r="17" spans="1:64">
      <c r="A17" t="s">
        <v>56</v>
      </c>
      <c r="B17" s="1" t="s">
        <v>2387</v>
      </c>
      <c r="C17" s="22" t="s">
        <v>57</v>
      </c>
      <c r="D17" s="22" t="s">
        <v>1269</v>
      </c>
      <c r="E17" s="2">
        <v>1.94673688014713</v>
      </c>
      <c r="F17" s="2">
        <v>1.94673688014713</v>
      </c>
      <c r="G17" s="2">
        <v>1.94673688014713</v>
      </c>
      <c r="H17" s="2">
        <v>1.94673688014713</v>
      </c>
      <c r="I17" s="2">
        <v>1.94673688014713</v>
      </c>
      <c r="J17" s="2">
        <v>6.87881097555894</v>
      </c>
      <c r="K17" s="2">
        <v>6.87881097555894</v>
      </c>
      <c r="L17" s="2">
        <v>6.87881097555894</v>
      </c>
      <c r="M17" s="2">
        <v>6.87881097555894</v>
      </c>
      <c r="N17" s="2">
        <v>6.87881097555894</v>
      </c>
      <c r="O17" s="2">
        <v>7.11368965946463</v>
      </c>
      <c r="P17" s="2">
        <v>7.11368965946463</v>
      </c>
      <c r="Q17" s="2">
        <v>7.11368965946463</v>
      </c>
      <c r="R17" s="2">
        <v>7.11368965946463</v>
      </c>
      <c r="S17" s="2">
        <v>7.11368965946463</v>
      </c>
      <c r="T17" s="23">
        <v>-7.86879125887475</v>
      </c>
      <c r="U17" s="23">
        <v>-7.86879125887475</v>
      </c>
      <c r="V17" s="23">
        <v>-7.86879125887475</v>
      </c>
      <c r="W17" s="23">
        <v>-7.86879125887475</v>
      </c>
      <c r="X17" s="23">
        <v>-7.86879125887475</v>
      </c>
      <c r="Y17" s="2">
        <v>10.3764222957532</v>
      </c>
      <c r="Z17" s="2">
        <v>-4.30953311115779</v>
      </c>
      <c r="AA17" s="2">
        <v>9.8557548672258</v>
      </c>
      <c r="AB17" s="2">
        <v>10.657739239816</v>
      </c>
      <c r="AC17" s="2">
        <v>-0.0319289630178379</v>
      </c>
      <c r="AD17" s="2">
        <v>-7.77516643578942</v>
      </c>
      <c r="AE17" s="2">
        <v>-8.23460261768112</v>
      </c>
      <c r="AF17" s="2">
        <v>-6.52312939701884</v>
      </c>
      <c r="AG17" s="2">
        <v>-8.78465989568979</v>
      </c>
      <c r="AH17" s="2">
        <v>-5.77071440769772</v>
      </c>
      <c r="AI17" s="9">
        <v>18.9646629670156</v>
      </c>
      <c r="AJ17" s="9">
        <v>19.2753289711036</v>
      </c>
      <c r="AK17" s="9">
        <v>20.6587299454667</v>
      </c>
      <c r="AL17" s="9">
        <v>19.1028528372041</v>
      </c>
      <c r="AM17" s="9">
        <v>20.8215042785692</v>
      </c>
      <c r="AN17" s="2">
        <v>-9.05662433991638</v>
      </c>
      <c r="AO17" s="2">
        <v>-9.51124335516309</v>
      </c>
      <c r="AP17" s="2">
        <v>-9.14931023855053</v>
      </c>
      <c r="AQ17" s="2">
        <v>-10.8395649310421</v>
      </c>
      <c r="AR17" s="2">
        <v>-10.2348340734304</v>
      </c>
      <c r="AS17" s="2">
        <v>-14.6997118553178</v>
      </c>
      <c r="AT17" s="2">
        <v>-16.2704088598633</v>
      </c>
      <c r="AU17" s="2">
        <v>-18.7298582601508</v>
      </c>
      <c r="AV17" s="2">
        <v>-19.4311630758261</v>
      </c>
      <c r="AW17" s="2">
        <v>-18.018454340917</v>
      </c>
      <c r="AX17" s="2">
        <v>-22.2861004860245</v>
      </c>
      <c r="AY17" s="2">
        <v>-20.7150854554059</v>
      </c>
      <c r="AZ17" s="2">
        <v>-18.0740675659682</v>
      </c>
      <c r="BA17" s="2">
        <v>-19.3174245922548</v>
      </c>
      <c r="BB17" s="2">
        <v>-17.664559708479</v>
      </c>
      <c r="BC17" s="9">
        <v>-14.5663895442893</v>
      </c>
      <c r="BD17" s="9">
        <v>-15.0454736253174</v>
      </c>
      <c r="BE17" s="9">
        <v>-16.0840920624953</v>
      </c>
      <c r="BF17" s="9">
        <v>-15.0669224490699</v>
      </c>
      <c r="BG17" s="9">
        <v>-15.0669224490699</v>
      </c>
      <c r="BH17" s="9">
        <v>24.063229439386</v>
      </c>
      <c r="BI17" s="9">
        <v>24.063229439386</v>
      </c>
      <c r="BJ17" s="9">
        <v>24.063229439386</v>
      </c>
      <c r="BK17" s="9">
        <v>8.72452261665783</v>
      </c>
      <c r="BL17" s="9">
        <v>8.72452261665783</v>
      </c>
    </row>
    <row r="18" spans="1:64">
      <c r="A18" t="s">
        <v>58</v>
      </c>
      <c r="B18" s="1" t="s">
        <v>2388</v>
      </c>
      <c r="C18" s="22" t="s">
        <v>59</v>
      </c>
      <c r="D18" s="22" t="s">
        <v>1269</v>
      </c>
      <c r="E18" s="2">
        <v>-14.4618562630643</v>
      </c>
      <c r="F18" s="2">
        <v>-14.4618562630643</v>
      </c>
      <c r="G18" s="2">
        <v>-14.4618562630643</v>
      </c>
      <c r="H18" s="2">
        <v>-14.4618562630643</v>
      </c>
      <c r="I18" s="2">
        <v>-14.4618562630643</v>
      </c>
      <c r="J18" s="2">
        <v>27.2861945538853</v>
      </c>
      <c r="K18" s="2">
        <v>27.2861945538853</v>
      </c>
      <c r="L18" s="2">
        <v>27.2861945538853</v>
      </c>
      <c r="M18" s="2">
        <v>27.2861945538853</v>
      </c>
      <c r="N18" s="2">
        <v>27.2861945538853</v>
      </c>
      <c r="O18" s="2">
        <v>3.23697836100246</v>
      </c>
      <c r="P18" s="2">
        <v>3.23697836100246</v>
      </c>
      <c r="Q18" s="2">
        <v>3.23697836100246</v>
      </c>
      <c r="R18" s="2">
        <v>3.23697836100246</v>
      </c>
      <c r="S18" s="2">
        <v>3.23697836100246</v>
      </c>
      <c r="T18" s="23">
        <v>-8.96768364315873</v>
      </c>
      <c r="U18" s="23">
        <v>-8.96768364315873</v>
      </c>
      <c r="V18" s="23">
        <v>-8.96768364315873</v>
      </c>
      <c r="W18" s="23">
        <v>-8.96768364315873</v>
      </c>
      <c r="X18" s="23">
        <v>-8.96768364315873</v>
      </c>
      <c r="Y18" s="2">
        <v>-23.2963945022604</v>
      </c>
      <c r="Z18" s="2">
        <v>-4.19263289855363</v>
      </c>
      <c r="AA18" s="2">
        <v>-14.5045570289831</v>
      </c>
      <c r="AB18" s="2">
        <v>-20.8084239114978</v>
      </c>
      <c r="AC18" s="2">
        <v>-9.90416896751261</v>
      </c>
      <c r="AD18" s="2">
        <v>-12.1143008336277</v>
      </c>
      <c r="AE18" s="2">
        <v>-10.7480121291114</v>
      </c>
      <c r="AF18" s="2">
        <v>-10.8157343092177</v>
      </c>
      <c r="AG18" s="2">
        <v>-11.8329586510553</v>
      </c>
      <c r="AH18" s="2">
        <v>-11.1861945449192</v>
      </c>
      <c r="AI18" s="9">
        <v>7.67392685349811</v>
      </c>
      <c r="AJ18" s="9">
        <v>9.55019271496948</v>
      </c>
      <c r="AK18" s="9">
        <v>10.2823559731026</v>
      </c>
      <c r="AL18" s="9">
        <v>11.8004599835671</v>
      </c>
      <c r="AM18" s="9">
        <v>13.5838996369438</v>
      </c>
      <c r="AN18" s="2">
        <v>-16.4628909855312</v>
      </c>
      <c r="AO18" s="2">
        <v>-17.4280000980029</v>
      </c>
      <c r="AP18" s="2">
        <v>-18.1144396987708</v>
      </c>
      <c r="AQ18" s="2">
        <v>-16.9803422843775</v>
      </c>
      <c r="AR18" s="2">
        <v>-16.5739445887245</v>
      </c>
      <c r="AS18" s="2">
        <v>-7.38464755615239</v>
      </c>
      <c r="AT18" s="2">
        <v>-9.56833587111866</v>
      </c>
      <c r="AU18" s="2">
        <v>-10.6320572358082</v>
      </c>
      <c r="AV18" s="2">
        <v>-15.1605401644219</v>
      </c>
      <c r="AW18" s="2">
        <v>-13.7303295383252</v>
      </c>
      <c r="AX18" s="2">
        <v>-14.0929114994689</v>
      </c>
      <c r="AY18" s="2">
        <v>-16.1873419128994</v>
      </c>
      <c r="AZ18" s="2">
        <v>-16.5214234281431</v>
      </c>
      <c r="BA18" s="2">
        <v>-18.231838457247</v>
      </c>
      <c r="BB18" s="2">
        <v>-17.285056944773</v>
      </c>
      <c r="BC18" s="9">
        <v>-9.80297305824208</v>
      </c>
      <c r="BD18" s="9">
        <v>-9.32020490063909</v>
      </c>
      <c r="BE18" s="9">
        <v>-9.97068150480476</v>
      </c>
      <c r="BF18" s="9">
        <v>-9.96489579964942</v>
      </c>
      <c r="BG18" s="9">
        <v>-9.96489579964942</v>
      </c>
      <c r="BH18" s="9">
        <v>12.2412909600819</v>
      </c>
      <c r="BI18" s="9">
        <v>12.2412909600819</v>
      </c>
      <c r="BJ18" s="9">
        <v>12.2412909600819</v>
      </c>
      <c r="BK18" s="9">
        <v>-0.455787158736894</v>
      </c>
      <c r="BL18" s="9">
        <v>-0.455787158736894</v>
      </c>
    </row>
    <row r="19" spans="1:64">
      <c r="A19" t="s">
        <v>60</v>
      </c>
      <c r="B19" s="1" t="s">
        <v>2389</v>
      </c>
      <c r="C19" s="22" t="s">
        <v>61</v>
      </c>
      <c r="D19" s="22" t="s">
        <v>1269</v>
      </c>
      <c r="E19" s="2">
        <v>-4.61670037713744</v>
      </c>
      <c r="F19" s="2">
        <v>-4.61670037713744</v>
      </c>
      <c r="G19" s="2">
        <v>-4.61670037713744</v>
      </c>
      <c r="H19" s="2">
        <v>-4.61670037713744</v>
      </c>
      <c r="I19" s="2">
        <v>-4.61670037713744</v>
      </c>
      <c r="J19" s="2">
        <v>10.1962803687636</v>
      </c>
      <c r="K19" s="2">
        <v>10.1962803687636</v>
      </c>
      <c r="L19" s="2">
        <v>10.1962803687636</v>
      </c>
      <c r="M19" s="2">
        <v>10.1962803687636</v>
      </c>
      <c r="N19" s="2">
        <v>10.1962803687636</v>
      </c>
      <c r="O19" s="2">
        <v>11.5662675941738</v>
      </c>
      <c r="P19" s="2">
        <v>11.5662675941738</v>
      </c>
      <c r="Q19" s="2">
        <v>11.5662675941738</v>
      </c>
      <c r="R19" s="2">
        <v>11.5662675941738</v>
      </c>
      <c r="S19" s="2">
        <v>11.5662675941738</v>
      </c>
      <c r="T19" s="23">
        <v>-6.90445332777454</v>
      </c>
      <c r="U19" s="23">
        <v>-6.90445332777454</v>
      </c>
      <c r="V19" s="23">
        <v>-6.90445332777454</v>
      </c>
      <c r="W19" s="23">
        <v>-6.90445332777454</v>
      </c>
      <c r="X19" s="23">
        <v>-6.90445332777454</v>
      </c>
      <c r="Y19" s="2">
        <v>-6.90143679502379</v>
      </c>
      <c r="Z19" s="2">
        <v>-0.177710409392402</v>
      </c>
      <c r="AA19" s="2">
        <v>0.65222254218316</v>
      </c>
      <c r="AB19" s="2">
        <v>-5.23283039967792</v>
      </c>
      <c r="AC19" s="2">
        <v>-4.84941423470327</v>
      </c>
      <c r="AD19" s="2">
        <v>-7.23471891391926</v>
      </c>
      <c r="AE19" s="2">
        <v>-5.43915486962864</v>
      </c>
      <c r="AF19" s="2">
        <v>-6.57062059060541</v>
      </c>
      <c r="AG19" s="2">
        <v>-8.64837880820485</v>
      </c>
      <c r="AH19" s="2">
        <v>-8.40652510550715</v>
      </c>
      <c r="AI19" s="9">
        <v>9.98642029392632</v>
      </c>
      <c r="AJ19" s="9">
        <v>10.6979579427412</v>
      </c>
      <c r="AK19" s="9">
        <v>10.4753835274478</v>
      </c>
      <c r="AL19" s="9">
        <v>10.056852630288</v>
      </c>
      <c r="AM19" s="9">
        <v>9.65491426006144</v>
      </c>
      <c r="AN19" s="2">
        <v>-6.55726105537666</v>
      </c>
      <c r="AO19" s="2">
        <v>-6.70297325822219</v>
      </c>
      <c r="AP19" s="2">
        <v>-6.99376888900551</v>
      </c>
      <c r="AQ19" s="2">
        <v>-7.59190499525302</v>
      </c>
      <c r="AR19" s="2">
        <v>-8.20198838636263</v>
      </c>
      <c r="AS19" s="2">
        <v>-18.5258819133388</v>
      </c>
      <c r="AT19" s="2">
        <v>-16.7989206250389</v>
      </c>
      <c r="AU19" s="2">
        <v>-16.3851300180413</v>
      </c>
      <c r="AV19" s="2">
        <v>-18.2190474146223</v>
      </c>
      <c r="AW19" s="2">
        <v>-26.2778373453968</v>
      </c>
      <c r="AX19" s="2">
        <v>-17.200132382462</v>
      </c>
      <c r="AY19" s="2">
        <v>-16.7570089925938</v>
      </c>
      <c r="AZ19" s="2">
        <v>-18.4931520362403</v>
      </c>
      <c r="BA19" s="2">
        <v>-20.1951565661372</v>
      </c>
      <c r="BB19" s="2">
        <v>-19.0866197594019</v>
      </c>
      <c r="BC19" s="9">
        <v>-15.1186697165846</v>
      </c>
      <c r="BD19" s="9">
        <v>-13.8471615666638</v>
      </c>
      <c r="BE19" s="9">
        <v>-15.5018624855724</v>
      </c>
      <c r="BF19" s="9">
        <v>-13.9508541195092</v>
      </c>
      <c r="BG19" s="9">
        <v>-13.9508541195092</v>
      </c>
      <c r="BH19" s="9">
        <v>25.0641064176521</v>
      </c>
      <c r="BI19" s="9">
        <v>25.0641064176521</v>
      </c>
      <c r="BJ19" s="9">
        <v>25.0641064176521</v>
      </c>
      <c r="BK19" s="9">
        <v>10.5469810275046</v>
      </c>
      <c r="BL19" s="9">
        <v>10.5469810275046</v>
      </c>
    </row>
    <row r="20" spans="1:64">
      <c r="A20" t="s">
        <v>62</v>
      </c>
      <c r="B20" s="1" t="s">
        <v>2390</v>
      </c>
      <c r="C20" s="22" t="s">
        <v>63</v>
      </c>
      <c r="D20" s="22" t="s">
        <v>1269</v>
      </c>
      <c r="E20" s="2">
        <v>-8.13282747925418</v>
      </c>
      <c r="F20" s="2">
        <v>-8.13282747925418</v>
      </c>
      <c r="G20" s="2">
        <v>-8.13282747925418</v>
      </c>
      <c r="H20" s="2">
        <v>-8.13282747925418</v>
      </c>
      <c r="I20" s="2">
        <v>-8.13282747925418</v>
      </c>
      <c r="J20" s="2">
        <v>-11.7293374571016</v>
      </c>
      <c r="K20" s="2">
        <v>-11.7293374571016</v>
      </c>
      <c r="L20" s="2">
        <v>-11.7293374571016</v>
      </c>
      <c r="M20" s="2">
        <v>-11.7293374571016</v>
      </c>
      <c r="N20" s="2">
        <v>-11.7293374571016</v>
      </c>
      <c r="O20" s="2">
        <v>9.05492678022706</v>
      </c>
      <c r="P20" s="2">
        <v>9.05492678022706</v>
      </c>
      <c r="Q20" s="2">
        <v>9.05492678022706</v>
      </c>
      <c r="R20" s="2">
        <v>9.05492678022706</v>
      </c>
      <c r="S20" s="2">
        <v>9.05492678022706</v>
      </c>
      <c r="T20" s="23">
        <v>-1.54570583522963</v>
      </c>
      <c r="U20" s="23">
        <v>-1.54570583522963</v>
      </c>
      <c r="V20" s="23">
        <v>-1.54570583522963</v>
      </c>
      <c r="W20" s="23">
        <v>-1.54570583522963</v>
      </c>
      <c r="X20" s="23">
        <v>-1.54570583522963</v>
      </c>
      <c r="Y20" s="2">
        <v>8.51306221880017</v>
      </c>
      <c r="Z20" s="2">
        <v>6.408086379348</v>
      </c>
      <c r="AA20" s="2">
        <v>2.41286110227309</v>
      </c>
      <c r="AB20" s="2">
        <v>11.8141052933947</v>
      </c>
      <c r="AC20" s="2">
        <v>5.41050737708402</v>
      </c>
      <c r="AD20" s="2">
        <v>7.99885666455806</v>
      </c>
      <c r="AE20" s="2">
        <v>8.42819389946673</v>
      </c>
      <c r="AF20" s="2">
        <v>7.91110579055801</v>
      </c>
      <c r="AG20" s="2">
        <v>8.52052446624864</v>
      </c>
      <c r="AH20" s="2">
        <v>7.27002197407066</v>
      </c>
      <c r="AI20" s="9">
        <v>9.37782325932733</v>
      </c>
      <c r="AJ20" s="9">
        <v>9.92342877244179</v>
      </c>
      <c r="AK20" s="9">
        <v>10.4315583939358</v>
      </c>
      <c r="AL20" s="9">
        <v>12.0233052651379</v>
      </c>
      <c r="AM20" s="9">
        <v>11.9258879050114</v>
      </c>
      <c r="AN20" s="2">
        <v>0.28276247421124</v>
      </c>
      <c r="AO20" s="2">
        <v>-0.119651555557474</v>
      </c>
      <c r="AP20" s="2">
        <v>-0.807951757675141</v>
      </c>
      <c r="AQ20" s="2">
        <v>-1.75747256515366</v>
      </c>
      <c r="AR20" s="2">
        <v>-1.39977397194363</v>
      </c>
      <c r="AS20" s="2">
        <v>0.375150787830875</v>
      </c>
      <c r="AT20" s="2">
        <v>-1.06925801838217</v>
      </c>
      <c r="AU20" s="2">
        <v>-2.84989078250521</v>
      </c>
      <c r="AV20" s="2">
        <v>0.786748901513904</v>
      </c>
      <c r="AW20" s="2">
        <v>-1.62089889751912</v>
      </c>
      <c r="AX20" s="2">
        <v>-0.501785041796732</v>
      </c>
      <c r="AY20" s="2">
        <v>-1.21075090169596</v>
      </c>
      <c r="AZ20" s="2">
        <v>-1.68580911873425</v>
      </c>
      <c r="BA20" s="2">
        <v>-1.68464334467412</v>
      </c>
      <c r="BB20" s="2">
        <v>-0.534923749595027</v>
      </c>
      <c r="BC20" s="9">
        <v>-4.07306627067805</v>
      </c>
      <c r="BD20" s="9">
        <v>-3.72808196025564</v>
      </c>
      <c r="BE20" s="9">
        <v>-5.82229576922906</v>
      </c>
      <c r="BF20" s="9">
        <v>-7.17472497574758</v>
      </c>
      <c r="BG20" s="9">
        <v>-7.17472497574758</v>
      </c>
      <c r="BH20" s="9">
        <v>26.385819138801</v>
      </c>
      <c r="BI20" s="9">
        <v>26.385819138801</v>
      </c>
      <c r="BJ20" s="9">
        <v>26.385819138801</v>
      </c>
      <c r="BK20" s="9">
        <v>12.7812632311085</v>
      </c>
      <c r="BL20" s="9">
        <v>12.7812632311085</v>
      </c>
    </row>
    <row r="21" spans="1:64">
      <c r="A21" t="s">
        <v>64</v>
      </c>
      <c r="B21" s="1" t="s">
        <v>2391</v>
      </c>
      <c r="C21" s="22" t="s">
        <v>65</v>
      </c>
      <c r="D21" s="22" t="s">
        <v>1270</v>
      </c>
      <c r="E21" s="2">
        <v>14.5043336734212</v>
      </c>
      <c r="F21" s="2">
        <v>14.5043336734212</v>
      </c>
      <c r="G21" s="2">
        <v>14.5043336734212</v>
      </c>
      <c r="H21" s="2">
        <v>14.5043336734212</v>
      </c>
      <c r="I21" s="2">
        <v>14.5043336734212</v>
      </c>
      <c r="J21" s="2">
        <v>-10.0680231153899</v>
      </c>
      <c r="K21" s="2">
        <v>-10.0680231153899</v>
      </c>
      <c r="L21" s="2">
        <v>-10.0680231153899</v>
      </c>
      <c r="M21" s="2">
        <v>-10.0680231153899</v>
      </c>
      <c r="N21" s="2">
        <v>-10.0680231153899</v>
      </c>
      <c r="O21" s="2">
        <v>0.251498612170098</v>
      </c>
      <c r="P21" s="2">
        <v>0.251498612170098</v>
      </c>
      <c r="Q21" s="2">
        <v>0.251498612170098</v>
      </c>
      <c r="R21" s="2">
        <v>0.251498612170098</v>
      </c>
      <c r="S21" s="2">
        <v>0.251498612170098</v>
      </c>
      <c r="T21" s="23">
        <v>17.9553471587901</v>
      </c>
      <c r="U21" s="23">
        <v>17.9553471587901</v>
      </c>
      <c r="V21" s="23">
        <v>17.9553471587901</v>
      </c>
      <c r="W21" s="23">
        <v>17.9553471587901</v>
      </c>
      <c r="X21" s="23">
        <v>17.9553471587901</v>
      </c>
      <c r="Y21" s="2">
        <v>8.2993279055532</v>
      </c>
      <c r="Z21" s="2">
        <v>8.68160523135959</v>
      </c>
      <c r="AA21" s="2">
        <v>8.15470537849097</v>
      </c>
      <c r="AB21" s="2">
        <v>3.00865852992507</v>
      </c>
      <c r="AC21" s="2">
        <v>10.3148750548187</v>
      </c>
      <c r="AD21" s="2">
        <v>8.05875957192469</v>
      </c>
      <c r="AE21" s="2">
        <v>8.61964085089466</v>
      </c>
      <c r="AF21" s="2">
        <v>7.00041556853642</v>
      </c>
      <c r="AG21" s="2">
        <v>7.07229585982509</v>
      </c>
      <c r="AH21" s="2">
        <v>6.2637941056668</v>
      </c>
      <c r="AI21" s="9">
        <v>1.49120549973632</v>
      </c>
      <c r="AJ21" s="9">
        <v>1.33934038326425</v>
      </c>
      <c r="AK21" s="9">
        <v>1.02737970391344</v>
      </c>
      <c r="AL21" s="9">
        <v>0.34897443027768</v>
      </c>
      <c r="AM21" s="9">
        <v>0.277963723745621</v>
      </c>
      <c r="AN21" s="2">
        <v>4.32781642682434</v>
      </c>
      <c r="AO21" s="2">
        <v>4.78452331606321</v>
      </c>
      <c r="AP21" s="2">
        <v>4.34910573936817</v>
      </c>
      <c r="AQ21" s="2">
        <v>5.09362672114876</v>
      </c>
      <c r="AR21" s="2">
        <v>4.81604264812891</v>
      </c>
      <c r="AS21" s="2">
        <v>1.56786240758216</v>
      </c>
      <c r="AT21" s="2">
        <v>1.29944752012493</v>
      </c>
      <c r="AU21" s="2">
        <v>4.12980212181058</v>
      </c>
      <c r="AV21" s="2">
        <v>5.82928250382152</v>
      </c>
      <c r="AW21" s="2">
        <v>3.75670171223726</v>
      </c>
      <c r="AX21" s="2">
        <v>0.927419408603075</v>
      </c>
      <c r="AY21" s="2">
        <v>1.28668712540638</v>
      </c>
      <c r="AZ21" s="2">
        <v>0.934406621375825</v>
      </c>
      <c r="BA21" s="2">
        <v>0.676216626739479</v>
      </c>
      <c r="BB21" s="2">
        <v>1.07651232318575</v>
      </c>
      <c r="BC21" s="9">
        <v>0.621315193832243</v>
      </c>
      <c r="BD21" s="9">
        <v>1.53117651939071</v>
      </c>
      <c r="BE21" s="9">
        <v>0.94612306249972</v>
      </c>
      <c r="BF21" s="9">
        <v>1.35522582875232</v>
      </c>
      <c r="BG21" s="9">
        <v>1.35522582875232</v>
      </c>
      <c r="BH21" s="9">
        <v>24.0743612081989</v>
      </c>
      <c r="BI21" s="9">
        <v>24.0743612081989</v>
      </c>
      <c r="BJ21" s="9">
        <v>24.0743612081989</v>
      </c>
      <c r="BK21" s="9">
        <v>16.5315218284876</v>
      </c>
      <c r="BL21" s="9">
        <v>16.5315218284876</v>
      </c>
    </row>
    <row r="22" spans="1:64">
      <c r="A22" t="s">
        <v>66</v>
      </c>
      <c r="B22" s="1" t="s">
        <v>2392</v>
      </c>
      <c r="C22" s="22" t="s">
        <v>67</v>
      </c>
      <c r="D22" s="22" t="s">
        <v>1270</v>
      </c>
      <c r="E22" s="2">
        <v>10.5193896243556</v>
      </c>
      <c r="F22" s="2">
        <v>10.5193896243556</v>
      </c>
      <c r="G22" s="2">
        <v>10.5193896243556</v>
      </c>
      <c r="H22" s="2">
        <v>10.5193896243556</v>
      </c>
      <c r="I22" s="2">
        <v>10.5193896243556</v>
      </c>
      <c r="J22" s="2">
        <v>14.7282627718003</v>
      </c>
      <c r="K22" s="2">
        <v>14.7282627718003</v>
      </c>
      <c r="L22" s="2">
        <v>14.7282627718003</v>
      </c>
      <c r="M22" s="2">
        <v>14.7282627718003</v>
      </c>
      <c r="N22" s="2">
        <v>14.7282627718003</v>
      </c>
      <c r="O22" s="2">
        <v>11.3177081382631</v>
      </c>
      <c r="P22" s="2">
        <v>11.3177081382631</v>
      </c>
      <c r="Q22" s="2">
        <v>11.3177081382631</v>
      </c>
      <c r="R22" s="2">
        <v>11.3177081382631</v>
      </c>
      <c r="S22" s="2">
        <v>11.3177081382631</v>
      </c>
      <c r="T22" s="23">
        <v>5.33887057222282</v>
      </c>
      <c r="U22" s="23">
        <v>5.33887057222282</v>
      </c>
      <c r="V22" s="23">
        <v>5.33887057222282</v>
      </c>
      <c r="W22" s="23">
        <v>5.33887057222282</v>
      </c>
      <c r="X22" s="23">
        <v>5.33887057222282</v>
      </c>
      <c r="Y22" s="2">
        <v>1.88978416482063</v>
      </c>
      <c r="Z22" s="2">
        <v>-7.88707161511472</v>
      </c>
      <c r="AA22" s="2">
        <v>-5.66207703860674</v>
      </c>
      <c r="AB22" s="2">
        <v>-17.3164683194232</v>
      </c>
      <c r="AC22" s="2">
        <v>-24.4606925681038</v>
      </c>
      <c r="AD22" s="2">
        <v>-5.31855638545379</v>
      </c>
      <c r="AE22" s="2">
        <v>-6.4023338952563</v>
      </c>
      <c r="AF22" s="2">
        <v>-5.93066929838659</v>
      </c>
      <c r="AG22" s="2">
        <v>-6.14741436635997</v>
      </c>
      <c r="AH22" s="2">
        <v>-7.55152908842007</v>
      </c>
      <c r="AI22" s="9">
        <v>19.1659392417536</v>
      </c>
      <c r="AJ22" s="9">
        <v>19.499847888171</v>
      </c>
      <c r="AK22" s="9">
        <v>19.8252322892802</v>
      </c>
      <c r="AL22" s="9">
        <v>19.8749043505965</v>
      </c>
      <c r="AM22" s="9">
        <v>20.0487298828247</v>
      </c>
      <c r="AN22" s="2">
        <v>-14.5653455978972</v>
      </c>
      <c r="AO22" s="2">
        <v>-15.0165269468437</v>
      </c>
      <c r="AP22" s="2">
        <v>-14.8503749586765</v>
      </c>
      <c r="AQ22" s="2">
        <v>-15.4744828697061</v>
      </c>
      <c r="AR22" s="2">
        <v>-16.496259410841</v>
      </c>
      <c r="AS22" s="2">
        <v>-12.9080110302364</v>
      </c>
      <c r="AT22" s="2">
        <v>-7.47149000111089</v>
      </c>
      <c r="AU22" s="2">
        <v>-5.53933912629302</v>
      </c>
      <c r="AV22" s="2">
        <v>-5.28107772638566</v>
      </c>
      <c r="AW22" s="2">
        <v>-7.23449396990021</v>
      </c>
      <c r="AX22" s="2">
        <v>-17.3814556170134</v>
      </c>
      <c r="AY22" s="2">
        <v>-17.5211965385254</v>
      </c>
      <c r="AZ22" s="2">
        <v>-16.6591973190137</v>
      </c>
      <c r="BA22" s="2">
        <v>-15.282245898719</v>
      </c>
      <c r="BB22" s="2">
        <v>-14.5921548759461</v>
      </c>
      <c r="BC22" s="9">
        <v>-17.1206853411552</v>
      </c>
      <c r="BD22" s="9">
        <v>-17.0426603897401</v>
      </c>
      <c r="BE22" s="9">
        <v>-15.429083788457</v>
      </c>
      <c r="BF22" s="9">
        <v>-14.5088882842896</v>
      </c>
      <c r="BG22" s="9">
        <v>-14.5088882842896</v>
      </c>
      <c r="BH22" s="9">
        <v>20.7641994863022</v>
      </c>
      <c r="BI22" s="9">
        <v>20.7641994863022</v>
      </c>
      <c r="BJ22" s="9">
        <v>20.7641994863022</v>
      </c>
      <c r="BK22" s="9">
        <v>15.5908950958235</v>
      </c>
      <c r="BL22" s="9">
        <v>15.5908950958235</v>
      </c>
    </row>
    <row r="23" spans="1:64">
      <c r="A23" t="s">
        <v>68</v>
      </c>
      <c r="B23" s="1" t="s">
        <v>2393</v>
      </c>
      <c r="C23" s="22" t="s">
        <v>69</v>
      </c>
      <c r="D23" s="22" t="s">
        <v>1270</v>
      </c>
      <c r="E23" s="2">
        <v>9.4478080313295</v>
      </c>
      <c r="F23" s="2">
        <v>9.4478080313295</v>
      </c>
      <c r="G23" s="2">
        <v>9.4478080313295</v>
      </c>
      <c r="H23" s="2">
        <v>9.4478080313295</v>
      </c>
      <c r="I23" s="2">
        <v>9.4478080313295</v>
      </c>
      <c r="J23" s="2">
        <v>-7.5268549311767</v>
      </c>
      <c r="K23" s="2">
        <v>-7.5268549311767</v>
      </c>
      <c r="L23" s="2">
        <v>-7.5268549311767</v>
      </c>
      <c r="M23" s="2">
        <v>-7.5268549311767</v>
      </c>
      <c r="N23" s="2">
        <v>-7.5268549311767</v>
      </c>
      <c r="O23" s="2">
        <v>-11.4963063321201</v>
      </c>
      <c r="P23" s="2">
        <v>-11.4963063321201</v>
      </c>
      <c r="Q23" s="2">
        <v>-11.4963063321201</v>
      </c>
      <c r="R23" s="2">
        <v>-11.4963063321201</v>
      </c>
      <c r="S23" s="2">
        <v>-11.4963063321201</v>
      </c>
      <c r="T23" s="23">
        <v>9.5078578028562</v>
      </c>
      <c r="U23" s="23">
        <v>9.5078578028562</v>
      </c>
      <c r="V23" s="23">
        <v>9.5078578028562</v>
      </c>
      <c r="W23" s="23">
        <v>9.5078578028562</v>
      </c>
      <c r="X23" s="23">
        <v>9.5078578028562</v>
      </c>
      <c r="Y23" s="2">
        <v>1.71624164574399</v>
      </c>
      <c r="Z23" s="2">
        <v>2.00387251667814</v>
      </c>
      <c r="AA23" s="2">
        <v>-1.66451859277136</v>
      </c>
      <c r="AB23" s="2">
        <v>0.0756504376528834</v>
      </c>
      <c r="AC23" s="2">
        <v>-1.27770980819061</v>
      </c>
      <c r="AD23" s="2">
        <v>9.66031991583329</v>
      </c>
      <c r="AE23" s="2">
        <v>10.418595959882</v>
      </c>
      <c r="AF23" s="2">
        <v>9.04558951316826</v>
      </c>
      <c r="AG23" s="2">
        <v>9.01459602649014</v>
      </c>
      <c r="AH23" s="2">
        <v>7.43664235640985</v>
      </c>
      <c r="AI23" s="9">
        <v>7.96086220769678</v>
      </c>
      <c r="AJ23" s="9">
        <v>7.94746062591904</v>
      </c>
      <c r="AK23" s="9">
        <v>8.02328883269151</v>
      </c>
      <c r="AL23" s="9">
        <v>8.35846927582702</v>
      </c>
      <c r="AM23" s="9">
        <v>8.41024757494792</v>
      </c>
      <c r="AN23" s="2">
        <v>2.55335955349835</v>
      </c>
      <c r="AO23" s="2">
        <v>2.41239525315973</v>
      </c>
      <c r="AP23" s="2">
        <v>1.81718967159218</v>
      </c>
      <c r="AQ23" s="2">
        <v>2.18514117507698</v>
      </c>
      <c r="AR23" s="2">
        <v>2.00133323526587</v>
      </c>
      <c r="AS23" s="2">
        <v>-1.75286858888875</v>
      </c>
      <c r="AT23" s="2">
        <v>-1.44979370135008</v>
      </c>
      <c r="AU23" s="2">
        <v>2.55430334733891</v>
      </c>
      <c r="AV23" s="2">
        <v>6.38756658011948</v>
      </c>
      <c r="AW23" s="2">
        <v>0.459495306301167</v>
      </c>
      <c r="AX23" s="2">
        <v>0.819148554058721</v>
      </c>
      <c r="AY23" s="2">
        <v>-0.382943474071021</v>
      </c>
      <c r="AZ23" s="2">
        <v>-0.418376492378895</v>
      </c>
      <c r="BA23" s="2">
        <v>-0.333544016647711</v>
      </c>
      <c r="BB23" s="2">
        <v>-0.790582389406477</v>
      </c>
      <c r="BC23" s="9">
        <v>-2.69236583993972</v>
      </c>
      <c r="BD23" s="9">
        <v>-2.13033254871751</v>
      </c>
      <c r="BE23" s="9">
        <v>-3.49337746153743</v>
      </c>
      <c r="BF23" s="9">
        <v>-2.71045165750464</v>
      </c>
      <c r="BG23" s="9">
        <v>-2.71045165750464</v>
      </c>
      <c r="BH23" s="9">
        <v>20.1772301446995</v>
      </c>
      <c r="BI23" s="9">
        <v>20.1772301446995</v>
      </c>
      <c r="BJ23" s="9">
        <v>20.1772301446995</v>
      </c>
      <c r="BK23" s="9">
        <v>24.3605087540726</v>
      </c>
      <c r="BL23" s="9">
        <v>24.3605087540726</v>
      </c>
    </row>
    <row r="24" spans="1:64">
      <c r="A24" t="s">
        <v>70</v>
      </c>
      <c r="B24" s="1" t="s">
        <v>2394</v>
      </c>
      <c r="C24" s="22" t="s">
        <v>71</v>
      </c>
      <c r="D24" s="22" t="s">
        <v>1270</v>
      </c>
      <c r="E24" s="2">
        <v>10.9547196465224</v>
      </c>
      <c r="F24" s="2">
        <v>10.9547196465224</v>
      </c>
      <c r="G24" s="2">
        <v>10.9547196465224</v>
      </c>
      <c r="H24" s="2">
        <v>10.9547196465224</v>
      </c>
      <c r="I24" s="2">
        <v>10.9547196465224</v>
      </c>
      <c r="J24" s="2">
        <v>6.96603215334088</v>
      </c>
      <c r="K24" s="2">
        <v>6.96603215334088</v>
      </c>
      <c r="L24" s="2">
        <v>6.96603215334088</v>
      </c>
      <c r="M24" s="2">
        <v>6.96603215334088</v>
      </c>
      <c r="N24" s="2">
        <v>6.96603215334088</v>
      </c>
      <c r="O24" s="2">
        <v>13.4169631233458</v>
      </c>
      <c r="P24" s="2">
        <v>13.4169631233458</v>
      </c>
      <c r="Q24" s="2">
        <v>13.4169631233458</v>
      </c>
      <c r="R24" s="2">
        <v>13.4169631233458</v>
      </c>
      <c r="S24" s="2">
        <v>13.4169631233458</v>
      </c>
      <c r="T24" s="23">
        <v>8.53144698070681</v>
      </c>
      <c r="U24" s="23">
        <v>8.53144698070681</v>
      </c>
      <c r="V24" s="23">
        <v>8.53144698070681</v>
      </c>
      <c r="W24" s="23">
        <v>8.53144698070681</v>
      </c>
      <c r="X24" s="23">
        <v>8.53144698070681</v>
      </c>
      <c r="Y24" s="2">
        <v>1.88686651859061</v>
      </c>
      <c r="Z24" s="2">
        <v>4.80990891663977</v>
      </c>
      <c r="AA24" s="2">
        <v>0.818121564284974</v>
      </c>
      <c r="AB24" s="2">
        <v>3.60866662259329</v>
      </c>
      <c r="AC24" s="2">
        <v>7.72958577455315</v>
      </c>
      <c r="AD24" s="2">
        <v>-2.56583022869591</v>
      </c>
      <c r="AE24" s="2">
        <v>-2.57030940689905</v>
      </c>
      <c r="AF24" s="2">
        <v>-1.86549711605424</v>
      </c>
      <c r="AG24" s="2">
        <v>-0.272385490783199</v>
      </c>
      <c r="AH24" s="2">
        <v>0.448252216981586</v>
      </c>
      <c r="AI24" s="9">
        <v>18.9346303521336</v>
      </c>
      <c r="AJ24" s="9">
        <v>18.7302340745123</v>
      </c>
      <c r="AK24" s="9">
        <v>19.7960758070428</v>
      </c>
      <c r="AL24" s="9">
        <v>20.9435140001676</v>
      </c>
      <c r="AM24" s="9">
        <v>20.4451792473083</v>
      </c>
      <c r="AN24" s="2">
        <v>-8.1149833828322</v>
      </c>
      <c r="AO24" s="2">
        <v>-8.71278541264147</v>
      </c>
      <c r="AP24" s="2">
        <v>-7.7856004051649</v>
      </c>
      <c r="AQ24" s="2">
        <v>-6.94664800266309</v>
      </c>
      <c r="AR24" s="2">
        <v>-7.739768948466</v>
      </c>
      <c r="AS24" s="2">
        <v>-11.6673769084206</v>
      </c>
      <c r="AT24" s="2">
        <v>-5.26832233941539</v>
      </c>
      <c r="AU24" s="2">
        <v>-4.31648820209622</v>
      </c>
      <c r="AV24" s="2">
        <v>-0.931624204446599</v>
      </c>
      <c r="AW24" s="2">
        <v>-2.82800868243786</v>
      </c>
      <c r="AX24" s="2">
        <v>-15.41175144473</v>
      </c>
      <c r="AY24" s="2">
        <v>-15.6548892655468</v>
      </c>
      <c r="AZ24" s="2">
        <v>-12.8730127014374</v>
      </c>
      <c r="BA24" s="2">
        <v>-12.0379487673024</v>
      </c>
      <c r="BB24" s="2">
        <v>-10.9096634226843</v>
      </c>
      <c r="BC24" s="9">
        <v>-16.5684051688599</v>
      </c>
      <c r="BD24" s="9">
        <v>-17.1758061740349</v>
      </c>
      <c r="BE24" s="9">
        <v>-17.6852233990333</v>
      </c>
      <c r="BF24" s="9">
        <v>-16.741024943411</v>
      </c>
      <c r="BG24" s="9">
        <v>-16.741024943411</v>
      </c>
      <c r="BH24" s="9">
        <v>25.5522245155991</v>
      </c>
      <c r="BI24" s="9">
        <v>25.5522245155991</v>
      </c>
      <c r="BJ24" s="9">
        <v>25.5522245155991</v>
      </c>
      <c r="BK24" s="9">
        <v>19.9926179471534</v>
      </c>
      <c r="BL24" s="9">
        <v>19.9926179471534</v>
      </c>
    </row>
    <row r="25" spans="1:64">
      <c r="A25" t="s">
        <v>72</v>
      </c>
      <c r="B25" s="1" t="s">
        <v>2395</v>
      </c>
      <c r="C25" s="22" t="s">
        <v>73</v>
      </c>
      <c r="D25" s="22" t="s">
        <v>1270</v>
      </c>
      <c r="E25" s="2">
        <v>7.10372329658502</v>
      </c>
      <c r="F25" s="2">
        <v>7.10372329658502</v>
      </c>
      <c r="G25" s="2">
        <v>7.10372329658502</v>
      </c>
      <c r="H25" s="2">
        <v>7.10372329658502</v>
      </c>
      <c r="I25" s="2">
        <v>7.10372329658502</v>
      </c>
      <c r="J25" s="2">
        <v>9.45229063312305</v>
      </c>
      <c r="K25" s="2">
        <v>9.45229063312305</v>
      </c>
      <c r="L25" s="2">
        <v>9.45229063312305</v>
      </c>
      <c r="M25" s="2">
        <v>9.45229063312305</v>
      </c>
      <c r="N25" s="2">
        <v>9.45229063312305</v>
      </c>
      <c r="O25" s="2">
        <v>3.32123339420595</v>
      </c>
      <c r="P25" s="2">
        <v>3.32123339420595</v>
      </c>
      <c r="Q25" s="2">
        <v>3.32123339420595</v>
      </c>
      <c r="R25" s="2">
        <v>3.32123339420595</v>
      </c>
      <c r="S25" s="2">
        <v>3.32123339420595</v>
      </c>
      <c r="T25" s="23">
        <v>9.97762311560134</v>
      </c>
      <c r="U25" s="23">
        <v>9.97762311560134</v>
      </c>
      <c r="V25" s="23">
        <v>9.97762311560134</v>
      </c>
      <c r="W25" s="23">
        <v>9.97762311560134</v>
      </c>
      <c r="X25" s="23">
        <v>9.97762311560134</v>
      </c>
      <c r="Y25" s="2">
        <v>-4.19406570655496</v>
      </c>
      <c r="Z25" s="2">
        <v>-18.353898490181</v>
      </c>
      <c r="AA25" s="2">
        <v>-9.15940694188848</v>
      </c>
      <c r="AB25" s="2">
        <v>-11.5013071876243</v>
      </c>
      <c r="AC25" s="2">
        <v>-11.0683378725313</v>
      </c>
      <c r="AD25" s="2">
        <v>4.74424088879879</v>
      </c>
      <c r="AE25" s="2">
        <v>3.74683096322216</v>
      </c>
      <c r="AF25" s="2">
        <v>3.5717255986042</v>
      </c>
      <c r="AG25" s="2">
        <v>3.6608286589552</v>
      </c>
      <c r="AH25" s="2">
        <v>3.12288292920399</v>
      </c>
      <c r="AI25" s="9">
        <v>16.501988546692</v>
      </c>
      <c r="AJ25" s="9">
        <v>16.0158264868354</v>
      </c>
      <c r="AK25" s="9">
        <v>16.3504993909414</v>
      </c>
      <c r="AL25" s="9">
        <v>16.0436942663167</v>
      </c>
      <c r="AM25" s="9">
        <v>15.621376573872</v>
      </c>
      <c r="AN25" s="2">
        <v>-6.16837300706232</v>
      </c>
      <c r="AO25" s="2">
        <v>-5.67682797258417</v>
      </c>
      <c r="AP25" s="2">
        <v>-5.45293884805792</v>
      </c>
      <c r="AQ25" s="2">
        <v>-5.39680832536655</v>
      </c>
      <c r="AR25" s="2">
        <v>-5.01439011965877</v>
      </c>
      <c r="AS25" s="2">
        <v>-1.41483498920931</v>
      </c>
      <c r="AT25" s="2">
        <v>-0.616863000913828</v>
      </c>
      <c r="AU25" s="2">
        <v>0.783318755240082</v>
      </c>
      <c r="AV25" s="2">
        <v>2.29334576544047</v>
      </c>
      <c r="AW25" s="2">
        <v>0.324073657509257</v>
      </c>
      <c r="AX25" s="2">
        <v>-2.850177707877</v>
      </c>
      <c r="AY25" s="2">
        <v>-2.24152672828359</v>
      </c>
      <c r="AZ25" s="2">
        <v>-3.49498237928875</v>
      </c>
      <c r="BA25" s="2">
        <v>-2.55770118131784</v>
      </c>
      <c r="BB25" s="2">
        <v>-3.33304691772374</v>
      </c>
      <c r="BC25" s="9">
        <v>-2.83043588301356</v>
      </c>
      <c r="BD25" s="9">
        <v>-3.19549882307626</v>
      </c>
      <c r="BE25" s="9">
        <v>-3.71171355288352</v>
      </c>
      <c r="BF25" s="9">
        <v>-2.63073249110745</v>
      </c>
      <c r="BG25" s="9">
        <v>-2.63073249110745</v>
      </c>
      <c r="BH25" s="9">
        <v>27.1957091833372</v>
      </c>
      <c r="BI25" s="9">
        <v>27.1957091833372</v>
      </c>
      <c r="BJ25" s="9">
        <v>27.1957091833372</v>
      </c>
      <c r="BK25" s="9">
        <v>25.1380115454551</v>
      </c>
      <c r="BL25" s="9">
        <v>25.1380115454551</v>
      </c>
    </row>
    <row r="26" spans="1:64">
      <c r="A26" t="s">
        <v>74</v>
      </c>
      <c r="B26" s="1" t="s">
        <v>2396</v>
      </c>
      <c r="C26" s="22" t="s">
        <v>75</v>
      </c>
      <c r="D26" s="22" t="s">
        <v>1270</v>
      </c>
      <c r="E26" s="2">
        <v>7.84043564179043</v>
      </c>
      <c r="F26" s="2">
        <v>7.84043564179043</v>
      </c>
      <c r="G26" s="2">
        <v>7.84043564179043</v>
      </c>
      <c r="H26" s="2">
        <v>7.84043564179043</v>
      </c>
      <c r="I26" s="2">
        <v>7.84043564179043</v>
      </c>
      <c r="J26" s="2">
        <v>7.44783593654129</v>
      </c>
      <c r="K26" s="2">
        <v>7.44783593654129</v>
      </c>
      <c r="L26" s="2">
        <v>7.44783593654129</v>
      </c>
      <c r="M26" s="2">
        <v>7.44783593654129</v>
      </c>
      <c r="N26" s="2">
        <v>7.44783593654129</v>
      </c>
      <c r="O26" s="2">
        <v>2.75457956533784</v>
      </c>
      <c r="P26" s="2">
        <v>2.75457956533784</v>
      </c>
      <c r="Q26" s="2">
        <v>2.75457956533784</v>
      </c>
      <c r="R26" s="2">
        <v>2.75457956533784</v>
      </c>
      <c r="S26" s="2">
        <v>2.75457956533784</v>
      </c>
      <c r="T26" s="23">
        <v>17.87918923063</v>
      </c>
      <c r="U26" s="23">
        <v>17.87918923063</v>
      </c>
      <c r="V26" s="23">
        <v>17.87918923063</v>
      </c>
      <c r="W26" s="23">
        <v>17.87918923063</v>
      </c>
      <c r="X26" s="23">
        <v>17.87918923063</v>
      </c>
      <c r="Y26" s="2">
        <v>11.4451048749838</v>
      </c>
      <c r="Z26" s="2">
        <v>11.1103406189056</v>
      </c>
      <c r="AA26" s="2">
        <v>5.03441392284986</v>
      </c>
      <c r="AB26" s="2">
        <v>5.1179334194045</v>
      </c>
      <c r="AC26" s="2">
        <v>3.21208593203023</v>
      </c>
      <c r="AD26" s="2">
        <v>10.6082217884431</v>
      </c>
      <c r="AE26" s="2">
        <v>10.037393226089</v>
      </c>
      <c r="AF26" s="2">
        <v>9.45210222994449</v>
      </c>
      <c r="AG26" s="2">
        <v>9.61362634463419</v>
      </c>
      <c r="AH26" s="2">
        <v>8.38777861943971</v>
      </c>
      <c r="AI26" s="9">
        <v>9.37033202348362</v>
      </c>
      <c r="AJ26" s="9">
        <v>8.50774639585071</v>
      </c>
      <c r="AK26" s="9">
        <v>9.05618192470973</v>
      </c>
      <c r="AL26" s="9">
        <v>8.44484253888779</v>
      </c>
      <c r="AM26" s="9">
        <v>8.86436525074921</v>
      </c>
      <c r="AN26" s="2">
        <v>4.81250603574209</v>
      </c>
      <c r="AO26" s="2">
        <v>4.31401408093101</v>
      </c>
      <c r="AP26" s="2">
        <v>3.94230416195144</v>
      </c>
      <c r="AQ26" s="2">
        <v>2.48083720559427</v>
      </c>
      <c r="AR26" s="2">
        <v>2.72305359753845</v>
      </c>
      <c r="AS26" s="2">
        <v>-0.304667710499743</v>
      </c>
      <c r="AT26" s="2">
        <v>3.18114660474844</v>
      </c>
      <c r="AU26" s="2">
        <v>3.43595754168117</v>
      </c>
      <c r="AV26" s="2">
        <v>3.04864851196008</v>
      </c>
      <c r="AW26" s="2">
        <v>1.88290934462959</v>
      </c>
      <c r="AX26" s="2">
        <v>1.87055970124688</v>
      </c>
      <c r="AY26" s="2">
        <v>1.14681351208855</v>
      </c>
      <c r="AZ26" s="2">
        <v>1.76949473467542</v>
      </c>
      <c r="BA26" s="2">
        <v>2.3189834710486</v>
      </c>
      <c r="BB26" s="2">
        <v>2.35583429116621</v>
      </c>
      <c r="BC26" s="9">
        <v>1.17359536612757</v>
      </c>
      <c r="BD26" s="9">
        <v>-0.332864460737111</v>
      </c>
      <c r="BE26" s="9">
        <v>0.655008274038268</v>
      </c>
      <c r="BF26" s="9">
        <v>0.71747249757476</v>
      </c>
      <c r="BG26" s="9">
        <v>0.71747249757476</v>
      </c>
      <c r="BH26" s="9">
        <v>31.856122418349</v>
      </c>
      <c r="BI26" s="9">
        <v>31.856122418349</v>
      </c>
      <c r="BJ26" s="9">
        <v>31.856122418349</v>
      </c>
      <c r="BK26" s="9">
        <v>22.9935465697595</v>
      </c>
      <c r="BL26" s="9">
        <v>22.9935465697595</v>
      </c>
    </row>
    <row r="27" spans="1:64">
      <c r="A27" t="s">
        <v>76</v>
      </c>
      <c r="B27" s="1" t="s">
        <v>2397</v>
      </c>
      <c r="C27" s="22" t="s">
        <v>77</v>
      </c>
      <c r="D27" s="22" t="s">
        <v>1270</v>
      </c>
      <c r="E27" s="2">
        <v>10.1845203765349</v>
      </c>
      <c r="F27" s="2">
        <v>10.1845203765349</v>
      </c>
      <c r="G27" s="2">
        <v>10.1845203765349</v>
      </c>
      <c r="H27" s="2">
        <v>10.1845203765349</v>
      </c>
      <c r="I27" s="2">
        <v>10.1845203765349</v>
      </c>
      <c r="J27" s="2">
        <v>0.037250968826587</v>
      </c>
      <c r="K27" s="2">
        <v>0.037250968826587</v>
      </c>
      <c r="L27" s="2">
        <v>0.037250968826587</v>
      </c>
      <c r="M27" s="2">
        <v>0.037250968826587</v>
      </c>
      <c r="N27" s="2">
        <v>0.037250968826587</v>
      </c>
      <c r="O27" s="2">
        <v>-1.09197346434675</v>
      </c>
      <c r="P27" s="2">
        <v>-1.09197346434675</v>
      </c>
      <c r="Q27" s="2">
        <v>-1.09197346434675</v>
      </c>
      <c r="R27" s="2">
        <v>-1.09197346434675</v>
      </c>
      <c r="S27" s="2">
        <v>-1.09197346434675</v>
      </c>
      <c r="T27" s="23">
        <v>9.62058868435705</v>
      </c>
      <c r="U27" s="23">
        <v>9.62058868435705</v>
      </c>
      <c r="V27" s="23">
        <v>9.62058868435705</v>
      </c>
      <c r="W27" s="23">
        <v>9.62058868435705</v>
      </c>
      <c r="X27" s="23">
        <v>9.62058868435705</v>
      </c>
      <c r="Y27" s="2">
        <v>3.2856547165558</v>
      </c>
      <c r="Z27" s="2">
        <v>13.9122591865154</v>
      </c>
      <c r="AA27" s="2">
        <v>14.9114581143753</v>
      </c>
      <c r="AB27" s="2">
        <v>7.09081708218695</v>
      </c>
      <c r="AC27" s="2">
        <v>6.32350930544454</v>
      </c>
      <c r="AD27" s="2">
        <v>6.64608133927805</v>
      </c>
      <c r="AE27" s="2">
        <v>6.99358302926996</v>
      </c>
      <c r="AF27" s="2">
        <v>5.64075668205338</v>
      </c>
      <c r="AG27" s="2">
        <v>5.40347614116484</v>
      </c>
      <c r="AH27" s="2">
        <v>4.43074333764426</v>
      </c>
      <c r="AI27" s="9">
        <v>9.27457448704668</v>
      </c>
      <c r="AJ27" s="9">
        <v>9.07773982985634</v>
      </c>
      <c r="AK27" s="9">
        <v>9.01513007882623</v>
      </c>
      <c r="AL27" s="9">
        <v>8.79463990656579</v>
      </c>
      <c r="AM27" s="9">
        <v>8.52535009639211</v>
      </c>
      <c r="AN27" s="2">
        <v>-4.83685414598606</v>
      </c>
      <c r="AO27" s="2">
        <v>-4.83895582031549</v>
      </c>
      <c r="AP27" s="2">
        <v>-5.53692993522053</v>
      </c>
      <c r="AQ27" s="2">
        <v>-4.59122619094442</v>
      </c>
      <c r="AR27" s="2">
        <v>-4.496911710247</v>
      </c>
      <c r="AS27" s="2">
        <v>-2.51484397887106</v>
      </c>
      <c r="AT27" s="2">
        <v>1.37669724869859</v>
      </c>
      <c r="AU27" s="2">
        <v>1.44984461259424</v>
      </c>
      <c r="AV27" s="2">
        <v>3.80888764891537</v>
      </c>
      <c r="AW27" s="2">
        <v>4.13288409745446</v>
      </c>
      <c r="AX27" s="2">
        <v>-0.439065888624161</v>
      </c>
      <c r="AY27" s="2">
        <v>0.173779680312333</v>
      </c>
      <c r="AZ27" s="2">
        <v>-0.614432016111461</v>
      </c>
      <c r="BA27" s="2">
        <v>-0.257495980652687</v>
      </c>
      <c r="BB27" s="2">
        <v>-0.227748041262735</v>
      </c>
      <c r="BC27" s="9">
        <v>-3.8659612060673</v>
      </c>
      <c r="BD27" s="9">
        <v>-3.39521749951853</v>
      </c>
      <c r="BE27" s="9">
        <v>-3.34782006730671</v>
      </c>
      <c r="BF27" s="9">
        <v>-2.55101332471025</v>
      </c>
      <c r="BG27" s="9">
        <v>-2.55101332471025</v>
      </c>
      <c r="BH27" s="9">
        <v>32.734449199684</v>
      </c>
      <c r="BI27" s="9">
        <v>32.734449199684</v>
      </c>
      <c r="BJ27" s="9">
        <v>32.734449199684</v>
      </c>
      <c r="BK27" s="9">
        <v>34.7710807287594</v>
      </c>
      <c r="BL27" s="9">
        <v>34.7710807287594</v>
      </c>
    </row>
    <row r="28" spans="1:64">
      <c r="A28" t="s">
        <v>78</v>
      </c>
      <c r="B28" s="1" t="s">
        <v>2398</v>
      </c>
      <c r="C28" s="22" t="s">
        <v>79</v>
      </c>
      <c r="D28" s="22" t="s">
        <v>1270</v>
      </c>
      <c r="E28" s="2">
        <v>15.1405852442804</v>
      </c>
      <c r="F28" s="2">
        <v>15.1405852442804</v>
      </c>
      <c r="G28" s="2">
        <v>15.1405852442804</v>
      </c>
      <c r="H28" s="2">
        <v>15.1405852442804</v>
      </c>
      <c r="I28" s="2">
        <v>15.1405852442804</v>
      </c>
      <c r="J28" s="2">
        <v>7.14654645318031</v>
      </c>
      <c r="K28" s="2">
        <v>7.14654645318031</v>
      </c>
      <c r="L28" s="2">
        <v>7.14654645318031</v>
      </c>
      <c r="M28" s="2">
        <v>7.14654645318031</v>
      </c>
      <c r="N28" s="2">
        <v>7.14654645318031</v>
      </c>
      <c r="O28" s="2">
        <v>6.4878390029655</v>
      </c>
      <c r="P28" s="2">
        <v>6.4878390029655</v>
      </c>
      <c r="Q28" s="2">
        <v>6.4878390029655</v>
      </c>
      <c r="R28" s="2">
        <v>6.4878390029655</v>
      </c>
      <c r="S28" s="2">
        <v>6.4878390029655</v>
      </c>
      <c r="T28" s="23">
        <v>14.4323956005544</v>
      </c>
      <c r="U28" s="23">
        <v>14.4323956005544</v>
      </c>
      <c r="V28" s="23">
        <v>14.4323956005544</v>
      </c>
      <c r="W28" s="23">
        <v>14.4323956005544</v>
      </c>
      <c r="X28" s="23">
        <v>14.4323956005544</v>
      </c>
      <c r="Y28" s="2">
        <v>3.63924478888698</v>
      </c>
      <c r="Z28" s="2">
        <v>7.7227492660107</v>
      </c>
      <c r="AA28" s="2">
        <v>7.09365528057496</v>
      </c>
      <c r="AB28" s="2">
        <v>7.59059823551144</v>
      </c>
      <c r="AC28" s="2">
        <v>7.69688632985542</v>
      </c>
      <c r="AD28" s="2">
        <v>9.09581604987876</v>
      </c>
      <c r="AE28" s="2">
        <v>8.89159577713624</v>
      </c>
      <c r="AF28" s="2">
        <v>7.53642578572145</v>
      </c>
      <c r="AG28" s="2">
        <v>7.60084090102589</v>
      </c>
      <c r="AH28" s="2">
        <v>6.91935807492018</v>
      </c>
      <c r="AI28" s="9">
        <v>7.01867344285574</v>
      </c>
      <c r="AJ28" s="9">
        <v>7.0647282592259</v>
      </c>
      <c r="AK28" s="9">
        <v>7.65424797215237</v>
      </c>
      <c r="AL28" s="9">
        <v>7.44306033398637</v>
      </c>
      <c r="AM28" s="9">
        <v>8.01207136736727</v>
      </c>
      <c r="AN28" s="2">
        <v>2.57735638851997</v>
      </c>
      <c r="AO28" s="2">
        <v>1.70342214671891</v>
      </c>
      <c r="AP28" s="2">
        <v>1.24215869184791</v>
      </c>
      <c r="AQ28" s="2">
        <v>1.60534503680777</v>
      </c>
      <c r="AR28" s="2">
        <v>1.45632822640269</v>
      </c>
      <c r="AS28" s="2">
        <v>-1.19020498197504</v>
      </c>
      <c r="AT28" s="2">
        <v>-0.125586640199681</v>
      </c>
      <c r="AU28" s="2">
        <v>1.3327764323384</v>
      </c>
      <c r="AV28" s="2">
        <v>5.48180873771096</v>
      </c>
      <c r="AW28" s="2">
        <v>4.30598469261607</v>
      </c>
      <c r="AX28" s="2">
        <v>-1.98271728882907</v>
      </c>
      <c r="AY28" s="2">
        <v>-1.88963879712266</v>
      </c>
      <c r="AZ28" s="2">
        <v>-1.65736858607777</v>
      </c>
      <c r="BA28" s="2">
        <v>-2.34504295866633</v>
      </c>
      <c r="BB28" s="2">
        <v>-1.40783554167164</v>
      </c>
      <c r="BC28" s="9">
        <v>-3.10657596916122</v>
      </c>
      <c r="BD28" s="9">
        <v>-3.59493617596079</v>
      </c>
      <c r="BE28" s="9">
        <v>-4.87617270672934</v>
      </c>
      <c r="BF28" s="9">
        <v>-2.94960915669623</v>
      </c>
      <c r="BG28" s="9">
        <v>-2.94960915669623</v>
      </c>
      <c r="BH28" s="9">
        <v>24.0776501398937</v>
      </c>
      <c r="BI28" s="9">
        <v>24.0776501398937</v>
      </c>
      <c r="BJ28" s="9">
        <v>24.0776501398937</v>
      </c>
      <c r="BK28" s="9">
        <v>15.7337542161474</v>
      </c>
      <c r="BL28" s="9">
        <v>15.7337542161474</v>
      </c>
    </row>
    <row r="29" spans="1:64">
      <c r="A29" t="s">
        <v>80</v>
      </c>
      <c r="B29" s="1" t="s">
        <v>2399</v>
      </c>
      <c r="C29" s="22" t="s">
        <v>81</v>
      </c>
      <c r="D29" s="22" t="s">
        <v>1270</v>
      </c>
      <c r="E29" s="2">
        <v>14.2699251999467</v>
      </c>
      <c r="F29" s="2">
        <v>14.2699251999467</v>
      </c>
      <c r="G29" s="2">
        <v>14.2699251999467</v>
      </c>
      <c r="H29" s="2">
        <v>14.2699251999467</v>
      </c>
      <c r="I29" s="2">
        <v>14.2699251999467</v>
      </c>
      <c r="J29" s="2">
        <v>-9.72702393351255</v>
      </c>
      <c r="K29" s="2">
        <v>-9.72702393351255</v>
      </c>
      <c r="L29" s="2">
        <v>-9.72702393351255</v>
      </c>
      <c r="M29" s="2">
        <v>-9.72702393351255</v>
      </c>
      <c r="N29" s="2">
        <v>-9.72702393351255</v>
      </c>
      <c r="O29" s="2">
        <v>-7.49041367194175</v>
      </c>
      <c r="P29" s="2">
        <v>-7.49041367194175</v>
      </c>
      <c r="Q29" s="2">
        <v>-7.49041367194175</v>
      </c>
      <c r="R29" s="2">
        <v>-7.49041367194175</v>
      </c>
      <c r="S29" s="2">
        <v>-7.49041367194175</v>
      </c>
      <c r="T29" s="23">
        <v>16.3736738883116</v>
      </c>
      <c r="U29" s="23">
        <v>16.3736738883116</v>
      </c>
      <c r="V29" s="23">
        <v>16.3736738883116</v>
      </c>
      <c r="W29" s="23">
        <v>16.3736738883116</v>
      </c>
      <c r="X29" s="23">
        <v>16.3736738883116</v>
      </c>
      <c r="Y29" s="2">
        <v>13.1698494632895</v>
      </c>
      <c r="Z29" s="2">
        <v>16.0859738307104</v>
      </c>
      <c r="AA29" s="2">
        <v>9.02192485421491</v>
      </c>
      <c r="AB29" s="2">
        <v>10.233202025733</v>
      </c>
      <c r="AC29" s="2">
        <v>5.60048629620201</v>
      </c>
      <c r="AD29" s="2">
        <v>16.7463364881304</v>
      </c>
      <c r="AE29" s="2">
        <v>15.6595147139287</v>
      </c>
      <c r="AF29" s="2">
        <v>15.7249815984943</v>
      </c>
      <c r="AG29" s="2">
        <v>16.2113970693829</v>
      </c>
      <c r="AH29" s="2">
        <v>15.303025705478</v>
      </c>
      <c r="AI29" s="9">
        <v>1.92835362094142</v>
      </c>
      <c r="AJ29" s="9">
        <v>2.01274607014908</v>
      </c>
      <c r="AK29" s="9">
        <v>2.31660450528741</v>
      </c>
      <c r="AL29" s="9">
        <v>3.27882956271322</v>
      </c>
      <c r="AM29" s="9">
        <v>2.97353805766255</v>
      </c>
      <c r="AN29" s="2">
        <v>8.05999130031147</v>
      </c>
      <c r="AO29" s="2">
        <v>7.42022116373374</v>
      </c>
      <c r="AP29" s="2">
        <v>7.07883677873837</v>
      </c>
      <c r="AQ29" s="2">
        <v>6.35176705963889</v>
      </c>
      <c r="AR29" s="2">
        <v>6.16894613079968</v>
      </c>
      <c r="AS29" s="2">
        <v>1.70848415892842</v>
      </c>
      <c r="AT29" s="2">
        <v>3.66094238728193</v>
      </c>
      <c r="AU29" s="2">
        <v>4.59886476849429</v>
      </c>
      <c r="AV29" s="2">
        <v>8.77698196282545</v>
      </c>
      <c r="AW29" s="2">
        <v>5.29930640426671</v>
      </c>
      <c r="AX29" s="2">
        <v>6.44892699642859</v>
      </c>
      <c r="AY29" s="2">
        <v>6.32213720484831</v>
      </c>
      <c r="AZ29" s="2">
        <v>7.03295875648202</v>
      </c>
      <c r="BA29" s="2">
        <v>7.28805435849311</v>
      </c>
      <c r="BB29" s="2">
        <v>7.71746550621372</v>
      </c>
      <c r="BC29" s="9">
        <v>5.79894180910095</v>
      </c>
      <c r="BD29" s="9">
        <v>6.3244247540051</v>
      </c>
      <c r="BE29" s="9">
        <v>5.82229576922905</v>
      </c>
      <c r="BF29" s="9">
        <v>7.73275914052795</v>
      </c>
      <c r="BG29" s="9">
        <v>7.73275914052795</v>
      </c>
      <c r="BH29" s="9">
        <v>31.1495682686962</v>
      </c>
      <c r="BI29" s="9">
        <v>31.1495682686962</v>
      </c>
      <c r="BJ29" s="9">
        <v>31.1495682686962</v>
      </c>
      <c r="BK29" s="9">
        <v>30.9171046269519</v>
      </c>
      <c r="BL29" s="9">
        <v>30.9171046269519</v>
      </c>
    </row>
    <row r="30" spans="1:64">
      <c r="A30" t="s">
        <v>82</v>
      </c>
      <c r="B30" s="1" t="s">
        <v>2400</v>
      </c>
      <c r="C30" s="22" t="s">
        <v>83</v>
      </c>
      <c r="D30" s="22" t="s">
        <v>1270</v>
      </c>
      <c r="E30" s="2">
        <v>8.64412183655997</v>
      </c>
      <c r="F30" s="2">
        <v>8.64412183655997</v>
      </c>
      <c r="G30" s="2">
        <v>8.64412183655997</v>
      </c>
      <c r="H30" s="2">
        <v>8.64412183655997</v>
      </c>
      <c r="I30" s="2">
        <v>8.64412183655997</v>
      </c>
      <c r="J30" s="2">
        <v>-9.20757671670124</v>
      </c>
      <c r="K30" s="2">
        <v>-9.20757671670124</v>
      </c>
      <c r="L30" s="2">
        <v>-9.20757671670124</v>
      </c>
      <c r="M30" s="2">
        <v>-9.20757671670124</v>
      </c>
      <c r="N30" s="2">
        <v>-9.20757671670124</v>
      </c>
      <c r="O30" s="2">
        <v>-9.69246444356729</v>
      </c>
      <c r="P30" s="2">
        <v>-9.69246444356729</v>
      </c>
      <c r="Q30" s="2">
        <v>-9.69246444356729</v>
      </c>
      <c r="R30" s="2">
        <v>-9.69246444356729</v>
      </c>
      <c r="S30" s="2">
        <v>-9.69246444356729</v>
      </c>
      <c r="T30" s="23">
        <v>24.2039558575785</v>
      </c>
      <c r="U30" s="23">
        <v>24.2039558575785</v>
      </c>
      <c r="V30" s="23">
        <v>24.2039558575785</v>
      </c>
      <c r="W30" s="23">
        <v>24.2039558575785</v>
      </c>
      <c r="X30" s="23">
        <v>24.2039558575785</v>
      </c>
      <c r="Y30" s="2">
        <v>12.3118672425328</v>
      </c>
      <c r="Z30" s="2">
        <v>12.1310750796179</v>
      </c>
      <c r="AA30" s="2">
        <v>11.322216069622</v>
      </c>
      <c r="AB30" s="2">
        <v>11.8544989581272</v>
      </c>
      <c r="AC30" s="2">
        <v>13.5710385381883</v>
      </c>
      <c r="AD30" s="2">
        <v>21.6819463586217</v>
      </c>
      <c r="AE30" s="2">
        <v>21.3425542493033</v>
      </c>
      <c r="AF30" s="2">
        <v>21.6936529987734</v>
      </c>
      <c r="AG30" s="2">
        <v>21.748498295823</v>
      </c>
      <c r="AH30" s="2">
        <v>20.8881022642966</v>
      </c>
      <c r="AI30" s="9">
        <v>1.19997348133695</v>
      </c>
      <c r="AJ30" s="9">
        <v>1.33934038326425</v>
      </c>
      <c r="AK30" s="9">
        <v>2.24356261610066</v>
      </c>
      <c r="AL30" s="9">
        <v>2.50239967571549</v>
      </c>
      <c r="AM30" s="9">
        <v>2.91174212534291</v>
      </c>
      <c r="AN30" s="2">
        <v>10.5019778650348</v>
      </c>
      <c r="AO30" s="2">
        <v>9.70107285253852</v>
      </c>
      <c r="AP30" s="2">
        <v>9.67945535573867</v>
      </c>
      <c r="AQ30" s="2">
        <v>9.05877697218959</v>
      </c>
      <c r="AR30" s="2">
        <v>8.65391510905854</v>
      </c>
      <c r="AS30" s="2">
        <v>8.94984724227306</v>
      </c>
      <c r="AT30" s="2">
        <v>9.43733192621257</v>
      </c>
      <c r="AU30" s="2">
        <v>10.3879071716078</v>
      </c>
      <c r="AV30" s="2">
        <v>14.3548926528684</v>
      </c>
      <c r="AW30" s="2">
        <v>12.1080752277629</v>
      </c>
      <c r="AX30" s="2">
        <v>10.9444279152269</v>
      </c>
      <c r="AY30" s="2">
        <v>10.9189260571835</v>
      </c>
      <c r="AZ30" s="2">
        <v>11.4991164854996</v>
      </c>
      <c r="BA30" s="2">
        <v>11.6174028920191</v>
      </c>
      <c r="BB30" s="2">
        <v>11.5182626109656</v>
      </c>
      <c r="BC30" s="9">
        <v>10.2171831874636</v>
      </c>
      <c r="BD30" s="9">
        <v>10.4519440671453</v>
      </c>
      <c r="BE30" s="9">
        <v>9.82512411057403</v>
      </c>
      <c r="BF30" s="9">
        <v>11.5592791275933</v>
      </c>
      <c r="BG30" s="9">
        <v>11.5592791275933</v>
      </c>
      <c r="BH30" s="9">
        <v>28.1722152050798</v>
      </c>
      <c r="BI30" s="9">
        <v>28.1722152050798</v>
      </c>
      <c r="BJ30" s="9">
        <v>28.1722152050798</v>
      </c>
      <c r="BK30" s="9">
        <v>34.1468683612749</v>
      </c>
      <c r="BL30" s="9">
        <v>34.1468683612749</v>
      </c>
    </row>
    <row r="31" spans="1:64">
      <c r="A31" t="s">
        <v>84</v>
      </c>
      <c r="B31" s="1" t="s">
        <v>2401</v>
      </c>
      <c r="C31" s="22" t="s">
        <v>85</v>
      </c>
      <c r="D31" s="22" t="s">
        <v>1270</v>
      </c>
      <c r="E31" s="2">
        <v>17.9200000011917</v>
      </c>
      <c r="F31" s="2">
        <v>17.9200000011917</v>
      </c>
      <c r="G31" s="2">
        <v>17.9200000011917</v>
      </c>
      <c r="H31" s="2">
        <v>17.9200000011917</v>
      </c>
      <c r="I31" s="2">
        <v>17.9200000011917</v>
      </c>
      <c r="J31" s="2">
        <v>-6.59013128359445</v>
      </c>
      <c r="K31" s="2">
        <v>-6.59013128359445</v>
      </c>
      <c r="L31" s="2">
        <v>-6.59013128359445</v>
      </c>
      <c r="M31" s="2">
        <v>-6.59013128359445</v>
      </c>
      <c r="N31" s="2">
        <v>-6.59013128359445</v>
      </c>
      <c r="O31" s="2">
        <v>-9.01634497412845</v>
      </c>
      <c r="P31" s="2">
        <v>-9.01634497412845</v>
      </c>
      <c r="Q31" s="2">
        <v>-9.01634497412845</v>
      </c>
      <c r="R31" s="2">
        <v>-9.01634497412845</v>
      </c>
      <c r="S31" s="2">
        <v>-9.01634497412845</v>
      </c>
      <c r="T31" s="23">
        <v>10.100857985233</v>
      </c>
      <c r="U31" s="23">
        <v>10.100857985233</v>
      </c>
      <c r="V31" s="23">
        <v>10.100857985233</v>
      </c>
      <c r="W31" s="23">
        <v>10.100857985233</v>
      </c>
      <c r="X31" s="23">
        <v>10.100857985233</v>
      </c>
      <c r="Y31" s="2">
        <v>2.97923342605898</v>
      </c>
      <c r="Z31" s="2">
        <v>3.50881295959372</v>
      </c>
      <c r="AA31" s="2">
        <v>0.0695641218050654</v>
      </c>
      <c r="AB31" s="2">
        <v>-2.33639125342739</v>
      </c>
      <c r="AC31" s="2">
        <v>-5.89882952697577</v>
      </c>
      <c r="AD31" s="2">
        <v>10.6018598522579</v>
      </c>
      <c r="AE31" s="2">
        <v>10.1156140467894</v>
      </c>
      <c r="AF31" s="2">
        <v>9.32459054814051</v>
      </c>
      <c r="AG31" s="2">
        <v>9.48637042613376</v>
      </c>
      <c r="AH31" s="2">
        <v>7.81589129802981</v>
      </c>
      <c r="AI31" s="9">
        <v>13.8383540475586</v>
      </c>
      <c r="AJ31" s="9">
        <v>14.2023340333908</v>
      </c>
      <c r="AK31" s="9">
        <v>14.5886388996124</v>
      </c>
      <c r="AL31" s="9">
        <v>15.0101447555906</v>
      </c>
      <c r="AM31" s="9">
        <v>15.2832877757338</v>
      </c>
      <c r="AN31" s="2">
        <v>0.155398046442033</v>
      </c>
      <c r="AO31" s="2">
        <v>-0.475215575504996</v>
      </c>
      <c r="AP31" s="2">
        <v>-1.06860409816977</v>
      </c>
      <c r="AQ31" s="2">
        <v>-1.43241664508145</v>
      </c>
      <c r="AR31" s="2">
        <v>-1.67425804589304</v>
      </c>
      <c r="AS31" s="2">
        <v>4.01674295786812</v>
      </c>
      <c r="AT31" s="2">
        <v>3.41419027055042</v>
      </c>
      <c r="AU31" s="2">
        <v>4.73923750074317</v>
      </c>
      <c r="AV31" s="2">
        <v>8.07573996492221</v>
      </c>
      <c r="AW31" s="2">
        <v>4.82450368975978</v>
      </c>
      <c r="AX31" s="2">
        <v>1.83017280568629</v>
      </c>
      <c r="AY31" s="2">
        <v>1.78623574439864</v>
      </c>
      <c r="AZ31" s="2">
        <v>2.05749814524101</v>
      </c>
      <c r="BA31" s="2">
        <v>1.9429981017525</v>
      </c>
      <c r="BB31" s="2">
        <v>1.4470806075421</v>
      </c>
      <c r="BC31" s="9">
        <v>-0.828420258442992</v>
      </c>
      <c r="BD31" s="9">
        <v>-0.266291568589687</v>
      </c>
      <c r="BE31" s="9">
        <v>-0.582229576922906</v>
      </c>
      <c r="BF31" s="9">
        <v>1.43494499514952</v>
      </c>
      <c r="BG31" s="9">
        <v>1.43494499514952</v>
      </c>
      <c r="BH31" s="9">
        <v>23.6465140938247</v>
      </c>
      <c r="BI31" s="9">
        <v>23.6465140938247</v>
      </c>
      <c r="BJ31" s="9">
        <v>23.6465140938247</v>
      </c>
      <c r="BK31" s="9">
        <v>25.0262275762866</v>
      </c>
      <c r="BL31" s="9">
        <v>25.0262275762866</v>
      </c>
    </row>
    <row r="32" spans="1:64">
      <c r="A32" t="s">
        <v>86</v>
      </c>
      <c r="B32" s="1" t="s">
        <v>2402</v>
      </c>
      <c r="C32" s="22" t="s">
        <v>87</v>
      </c>
      <c r="D32" s="22" t="s">
        <v>1270</v>
      </c>
      <c r="E32" s="2">
        <v>14.8726898460239</v>
      </c>
      <c r="F32" s="2">
        <v>14.8726898460239</v>
      </c>
      <c r="G32" s="2">
        <v>14.8726898460239</v>
      </c>
      <c r="H32" s="2">
        <v>14.8726898460239</v>
      </c>
      <c r="I32" s="2">
        <v>14.8726898460239</v>
      </c>
      <c r="J32" s="2">
        <v>4.66250565420548</v>
      </c>
      <c r="K32" s="2">
        <v>4.66250565420548</v>
      </c>
      <c r="L32" s="2">
        <v>4.66250565420548</v>
      </c>
      <c r="M32" s="2">
        <v>4.66250565420548</v>
      </c>
      <c r="N32" s="2">
        <v>4.66250565420548</v>
      </c>
      <c r="O32" s="2">
        <v>5.29347992711128</v>
      </c>
      <c r="P32" s="2">
        <v>5.29347992711128</v>
      </c>
      <c r="Q32" s="2">
        <v>5.29347992711128</v>
      </c>
      <c r="R32" s="2">
        <v>5.29347992711128</v>
      </c>
      <c r="S32" s="2">
        <v>5.29347992711128</v>
      </c>
      <c r="T32" s="23">
        <v>15.8880777533041</v>
      </c>
      <c r="U32" s="23">
        <v>15.8880777533041</v>
      </c>
      <c r="V32" s="23">
        <v>15.8880777533041</v>
      </c>
      <c r="W32" s="23">
        <v>15.8880777533041</v>
      </c>
      <c r="X32" s="23">
        <v>15.8880777533041</v>
      </c>
      <c r="Y32" s="2">
        <v>6.61692937246447</v>
      </c>
      <c r="Z32" s="2">
        <v>4.74548863947815</v>
      </c>
      <c r="AA32" s="2">
        <v>9.76005170361596</v>
      </c>
      <c r="AB32" s="2">
        <v>5.34813719137516</v>
      </c>
      <c r="AC32" s="2">
        <v>9.08886316734744</v>
      </c>
      <c r="AD32" s="2">
        <v>7.34058384058421</v>
      </c>
      <c r="AE32" s="2">
        <v>6.47948502238735</v>
      </c>
      <c r="AF32" s="2">
        <v>5.73941683048588</v>
      </c>
      <c r="AG32" s="2">
        <v>6.54437635335571</v>
      </c>
      <c r="AH32" s="2">
        <v>4.63795777229029</v>
      </c>
      <c r="AI32" s="9">
        <v>7.23836804918994</v>
      </c>
      <c r="AJ32" s="9">
        <v>7.87108868359519</v>
      </c>
      <c r="AK32" s="9">
        <v>7.76616261908278</v>
      </c>
      <c r="AL32" s="9">
        <v>7.74189705951628</v>
      </c>
      <c r="AM32" s="9">
        <v>7.65755634045908</v>
      </c>
      <c r="AN32" s="2">
        <v>0.983053842948942</v>
      </c>
      <c r="AO32" s="2">
        <v>0.72761026120559</v>
      </c>
      <c r="AP32" s="2">
        <v>0.60250158886741</v>
      </c>
      <c r="AQ32" s="2">
        <v>-0.186006239448521</v>
      </c>
      <c r="AR32" s="2">
        <v>-0.270415256905989</v>
      </c>
      <c r="AS32" s="2">
        <v>-0.444141598564251</v>
      </c>
      <c r="AT32" s="2">
        <v>0.558573540997445</v>
      </c>
      <c r="AU32" s="2">
        <v>1.89580382536402</v>
      </c>
      <c r="AV32" s="2">
        <v>3.33942920271708</v>
      </c>
      <c r="AW32" s="2">
        <v>2.62151115905422</v>
      </c>
      <c r="AX32" s="2">
        <v>-2.03467750426374</v>
      </c>
      <c r="AY32" s="2">
        <v>-2.76421567582751</v>
      </c>
      <c r="AZ32" s="2">
        <v>-2.17830792192387</v>
      </c>
      <c r="BA32" s="2">
        <v>-2.29721553975742</v>
      </c>
      <c r="BB32" s="2">
        <v>-2.24224919823266</v>
      </c>
      <c r="BC32" s="9">
        <v>-2.96850592608739</v>
      </c>
      <c r="BD32" s="9">
        <v>-2.46319700945462</v>
      </c>
      <c r="BE32" s="9">
        <v>-2.91114788461453</v>
      </c>
      <c r="BF32" s="9">
        <v>-1.43494499514952</v>
      </c>
      <c r="BG32" s="9">
        <v>-1.43494499514952</v>
      </c>
      <c r="BH32" s="9">
        <v>26.9560978596394</v>
      </c>
      <c r="BI32" s="9">
        <v>26.9560978596394</v>
      </c>
      <c r="BJ32" s="9">
        <v>26.9560978596394</v>
      </c>
      <c r="BK32" s="9">
        <v>19.0583928872786</v>
      </c>
      <c r="BL32" s="9">
        <v>19.0583928872786</v>
      </c>
    </row>
    <row r="33" spans="1:64">
      <c r="A33" t="s">
        <v>88</v>
      </c>
      <c r="B33" s="1" t="s">
        <v>2403</v>
      </c>
      <c r="C33" s="22" t="s">
        <v>89</v>
      </c>
      <c r="D33" s="22" t="s">
        <v>1270</v>
      </c>
      <c r="E33" s="2">
        <v>9.4478080313295</v>
      </c>
      <c r="F33" s="2">
        <v>9.4478080313295</v>
      </c>
      <c r="G33" s="2">
        <v>9.4478080313295</v>
      </c>
      <c r="H33" s="2">
        <v>9.4478080313295</v>
      </c>
      <c r="I33" s="2">
        <v>9.4478080313295</v>
      </c>
      <c r="J33" s="2">
        <v>-3.72452885786523</v>
      </c>
      <c r="K33" s="2">
        <v>-3.72452885786523</v>
      </c>
      <c r="L33" s="2">
        <v>-3.72452885786523</v>
      </c>
      <c r="M33" s="2">
        <v>-3.72452885786523</v>
      </c>
      <c r="N33" s="2">
        <v>-3.72452885786523</v>
      </c>
      <c r="O33" s="2">
        <v>-7.1296918248341</v>
      </c>
      <c r="P33" s="2">
        <v>-7.1296918248341</v>
      </c>
      <c r="Q33" s="2">
        <v>-7.1296918248341</v>
      </c>
      <c r="R33" s="2">
        <v>-7.1296918248341</v>
      </c>
      <c r="S33" s="2">
        <v>-7.1296918248341</v>
      </c>
      <c r="T33" s="23">
        <v>12.1608793453245</v>
      </c>
      <c r="U33" s="23">
        <v>12.1608793453245</v>
      </c>
      <c r="V33" s="23">
        <v>12.1608793453245</v>
      </c>
      <c r="W33" s="23">
        <v>12.1608793453245</v>
      </c>
      <c r="X33" s="23">
        <v>12.1608793453245</v>
      </c>
      <c r="Y33" s="2">
        <v>10.0456333480951</v>
      </c>
      <c r="Z33" s="2">
        <v>10.3603555151332</v>
      </c>
      <c r="AA33" s="2">
        <v>12.2676539833103</v>
      </c>
      <c r="AB33" s="2">
        <v>7.59862897183133</v>
      </c>
      <c r="AC33" s="2">
        <v>2.01699960332516</v>
      </c>
      <c r="AD33" s="2">
        <v>8.23521959137638</v>
      </c>
      <c r="AE33" s="2">
        <v>7.40071532257627</v>
      </c>
      <c r="AF33" s="2">
        <v>5.65167182199812</v>
      </c>
      <c r="AG33" s="2">
        <v>5.83001959617631</v>
      </c>
      <c r="AH33" s="2">
        <v>5.06924140420905</v>
      </c>
      <c r="AI33" s="9">
        <v>8.03364112963588</v>
      </c>
      <c r="AJ33" s="9">
        <v>7.93194607411363</v>
      </c>
      <c r="AK33" s="9">
        <v>8.06623376616496</v>
      </c>
      <c r="AL33" s="9">
        <v>8.68751027796328</v>
      </c>
      <c r="AM33" s="9">
        <v>9.10109260977789</v>
      </c>
      <c r="AN33" s="2">
        <v>-0.874266803119234</v>
      </c>
      <c r="AO33" s="2">
        <v>-0.294947103853279</v>
      </c>
      <c r="AP33" s="2">
        <v>-0.388117818403277</v>
      </c>
      <c r="AQ33" s="2">
        <v>0.232431539585389</v>
      </c>
      <c r="AR33" s="2">
        <v>-0.270415256905989</v>
      </c>
      <c r="AS33" s="2">
        <v>1.72186106117598</v>
      </c>
      <c r="AT33" s="2">
        <v>1.81177730196746</v>
      </c>
      <c r="AU33" s="2">
        <v>0.933521834557874</v>
      </c>
      <c r="AV33" s="2">
        <v>4.61338913365208</v>
      </c>
      <c r="AW33" s="2">
        <v>4.82400405356503</v>
      </c>
      <c r="AX33" s="2">
        <v>1.07897654825938</v>
      </c>
      <c r="AY33" s="2">
        <v>0.568580010143066</v>
      </c>
      <c r="AZ33" s="2">
        <v>-0.199432189799079</v>
      </c>
      <c r="BA33" s="2">
        <v>0.638828755149246</v>
      </c>
      <c r="BB33" s="2">
        <v>1.42610278896099</v>
      </c>
      <c r="BC33" s="9">
        <v>0.34517510768458</v>
      </c>
      <c r="BD33" s="9">
        <v>-0.0665728921474207</v>
      </c>
      <c r="BE33" s="9">
        <v>0.291114788461452</v>
      </c>
      <c r="BF33" s="9">
        <v>1.35522582875232</v>
      </c>
      <c r="BG33" s="9">
        <v>1.35522582875232</v>
      </c>
      <c r="BH33" s="9">
        <v>25.5994135355668</v>
      </c>
      <c r="BI33" s="9">
        <v>25.5994135355668</v>
      </c>
      <c r="BJ33" s="9">
        <v>25.5994135355668</v>
      </c>
      <c r="BK33" s="9">
        <v>27.2536604897676</v>
      </c>
      <c r="BL33" s="9">
        <v>27.2536604897676</v>
      </c>
    </row>
    <row r="34" spans="1:64">
      <c r="A34" t="s">
        <v>90</v>
      </c>
      <c r="B34" s="1" t="s">
        <v>2404</v>
      </c>
      <c r="C34" s="22" t="s">
        <v>91</v>
      </c>
      <c r="D34" s="22" t="s">
        <v>1270</v>
      </c>
      <c r="E34" s="2">
        <v>12.0597881643305</v>
      </c>
      <c r="F34" s="2">
        <v>12.0597881643305</v>
      </c>
      <c r="G34" s="2">
        <v>12.0597881643305</v>
      </c>
      <c r="H34" s="2">
        <v>12.0597881643305</v>
      </c>
      <c r="I34" s="2">
        <v>12.0597881643305</v>
      </c>
      <c r="J34" s="2">
        <v>-1.93038549854083</v>
      </c>
      <c r="K34" s="2">
        <v>-1.93038549854083</v>
      </c>
      <c r="L34" s="2">
        <v>-1.93038549854083</v>
      </c>
      <c r="M34" s="2">
        <v>-1.93038549854083</v>
      </c>
      <c r="N34" s="2">
        <v>-1.93038549854083</v>
      </c>
      <c r="O34" s="2">
        <v>2.78750395139785</v>
      </c>
      <c r="P34" s="2">
        <v>2.78750395139785</v>
      </c>
      <c r="Q34" s="2">
        <v>2.78750395139785</v>
      </c>
      <c r="R34" s="2">
        <v>2.78750395139785</v>
      </c>
      <c r="S34" s="2">
        <v>2.78750395139785</v>
      </c>
      <c r="T34" s="23">
        <v>15.9301098073645</v>
      </c>
      <c r="U34" s="23">
        <v>15.9301098073645</v>
      </c>
      <c r="V34" s="23">
        <v>15.9301098073645</v>
      </c>
      <c r="W34" s="23">
        <v>15.9301098073645</v>
      </c>
      <c r="X34" s="23">
        <v>15.9301098073645</v>
      </c>
      <c r="Y34" s="2">
        <v>0.0233357890473355</v>
      </c>
      <c r="Z34" s="2">
        <v>4.36725864442625</v>
      </c>
      <c r="AA34" s="2">
        <v>4.79101091008308</v>
      </c>
      <c r="AB34" s="2">
        <v>2.51367958839213</v>
      </c>
      <c r="AC34" s="2">
        <v>-0.750467995587775</v>
      </c>
      <c r="AD34" s="2">
        <v>12.0253183511387</v>
      </c>
      <c r="AE34" s="2">
        <v>12.0896817692072</v>
      </c>
      <c r="AF34" s="2">
        <v>11.3809508137036</v>
      </c>
      <c r="AG34" s="2">
        <v>10.564801844933</v>
      </c>
      <c r="AH34" s="2">
        <v>10.0632084248408</v>
      </c>
      <c r="AI34" s="9">
        <v>4.16322804898822</v>
      </c>
      <c r="AJ34" s="9">
        <v>4.3063759660801</v>
      </c>
      <c r="AK34" s="9">
        <v>4.67731836380329</v>
      </c>
      <c r="AL34" s="9">
        <v>4.7057817874658</v>
      </c>
      <c r="AM34" s="9">
        <v>5.07459975653013</v>
      </c>
      <c r="AN34" s="2">
        <v>7.28748026129303</v>
      </c>
      <c r="AO34" s="2">
        <v>6.94029072286578</v>
      </c>
      <c r="AP34" s="2">
        <v>6.33666392710735</v>
      </c>
      <c r="AQ34" s="2">
        <v>6.30782621594314</v>
      </c>
      <c r="AR34" s="2">
        <v>5.65955332153498</v>
      </c>
      <c r="AS34" s="2">
        <v>4.33035699944976</v>
      </c>
      <c r="AT34" s="2">
        <v>6.91069320299843</v>
      </c>
      <c r="AU34" s="2">
        <v>6.91516381758188</v>
      </c>
      <c r="AV34" s="2">
        <v>9.29252842177303</v>
      </c>
      <c r="AW34" s="2">
        <v>7.67823133120179</v>
      </c>
      <c r="AX34" s="2">
        <v>5.76779049358036</v>
      </c>
      <c r="AY34" s="2">
        <v>5.71505688312865</v>
      </c>
      <c r="AZ34" s="2">
        <v>5.77057624455041</v>
      </c>
      <c r="BA34" s="2">
        <v>6.19536054852145</v>
      </c>
      <c r="BB34" s="2">
        <v>6.22018179828117</v>
      </c>
      <c r="BC34" s="9">
        <v>7.59385236906076</v>
      </c>
      <c r="BD34" s="9">
        <v>6.99015367547932</v>
      </c>
      <c r="BE34" s="9">
        <v>7.42342710576705</v>
      </c>
      <c r="BF34" s="9">
        <v>7.81247830692514</v>
      </c>
      <c r="BG34" s="9">
        <v>7.81247830692514</v>
      </c>
      <c r="BH34" s="9">
        <v>33.4984258136213</v>
      </c>
      <c r="BI34" s="9">
        <v>33.4984258136213</v>
      </c>
      <c r="BJ34" s="9">
        <v>33.4984258136213</v>
      </c>
      <c r="BK34" s="9">
        <v>26.5518613202956</v>
      </c>
      <c r="BL34" s="9">
        <v>26.5518613202956</v>
      </c>
    </row>
    <row r="35" spans="1:64">
      <c r="A35" t="s">
        <v>92</v>
      </c>
      <c r="B35" s="1" t="s">
        <v>2405</v>
      </c>
      <c r="C35" s="22" t="s">
        <v>93</v>
      </c>
      <c r="D35" s="22" t="s">
        <v>1270</v>
      </c>
      <c r="E35" s="2">
        <v>16.8484184081657</v>
      </c>
      <c r="F35" s="2">
        <v>16.8484184081657</v>
      </c>
      <c r="G35" s="2">
        <v>16.8484184081657</v>
      </c>
      <c r="H35" s="2">
        <v>16.8484184081657</v>
      </c>
      <c r="I35" s="2">
        <v>16.8484184081657</v>
      </c>
      <c r="J35" s="2">
        <v>-3.78239172912297</v>
      </c>
      <c r="K35" s="2">
        <v>-3.78239172912297</v>
      </c>
      <c r="L35" s="2">
        <v>-3.78239172912297</v>
      </c>
      <c r="M35" s="2">
        <v>-3.78239172912297</v>
      </c>
      <c r="N35" s="2">
        <v>-3.78239172912297</v>
      </c>
      <c r="O35" s="2">
        <v>-3.76188163091246</v>
      </c>
      <c r="P35" s="2">
        <v>-3.76188163091246</v>
      </c>
      <c r="Q35" s="2">
        <v>-3.76188163091246</v>
      </c>
      <c r="R35" s="2">
        <v>-3.76188163091246</v>
      </c>
      <c r="S35" s="2">
        <v>-3.76188163091246</v>
      </c>
      <c r="T35" s="23">
        <v>18.2829550356743</v>
      </c>
      <c r="U35" s="23">
        <v>18.2829550356743</v>
      </c>
      <c r="V35" s="23">
        <v>18.2829550356743</v>
      </c>
      <c r="W35" s="23">
        <v>18.2829550356743</v>
      </c>
      <c r="X35" s="23">
        <v>18.2829550356743</v>
      </c>
      <c r="Y35" s="2">
        <v>10.7268232237275</v>
      </c>
      <c r="Z35" s="2">
        <v>7.31484908425888</v>
      </c>
      <c r="AA35" s="2">
        <v>14.8625725376796</v>
      </c>
      <c r="AB35" s="2">
        <v>14.9402784632507</v>
      </c>
      <c r="AC35" s="2">
        <v>8.15676542352571</v>
      </c>
      <c r="AD35" s="2">
        <v>12.7905210691301</v>
      </c>
      <c r="AE35" s="2">
        <v>11.7296339080704</v>
      </c>
      <c r="AF35" s="2">
        <v>11.352558455633</v>
      </c>
      <c r="AG35" s="2">
        <v>10.4309734396871</v>
      </c>
      <c r="AH35" s="2">
        <v>10.2102445827036</v>
      </c>
      <c r="AI35" s="9">
        <v>6.56997614397186</v>
      </c>
      <c r="AJ35" s="9">
        <v>6.52787913572398</v>
      </c>
      <c r="AK35" s="9">
        <v>8.32472761367243</v>
      </c>
      <c r="AL35" s="9">
        <v>8.41330944284973</v>
      </c>
      <c r="AM35" s="9">
        <v>9.27672315426528</v>
      </c>
      <c r="AN35" s="2">
        <v>3.79955416539035</v>
      </c>
      <c r="AO35" s="2">
        <v>3.7952823563822</v>
      </c>
      <c r="AP35" s="2">
        <v>3.715876868861</v>
      </c>
      <c r="AQ35" s="2">
        <v>3.00651903762502</v>
      </c>
      <c r="AR35" s="2">
        <v>2.54508391729623</v>
      </c>
      <c r="AS35" s="2">
        <v>0.995614899966698</v>
      </c>
      <c r="AT35" s="2">
        <v>3.08167674739394</v>
      </c>
      <c r="AU35" s="2">
        <v>4.08108694811911</v>
      </c>
      <c r="AV35" s="2">
        <v>6.57654382898223</v>
      </c>
      <c r="AW35" s="2">
        <v>5.6239849036816</v>
      </c>
      <c r="AX35" s="2">
        <v>0.88354337559547</v>
      </c>
      <c r="AY35" s="2">
        <v>-0.883741967101042</v>
      </c>
      <c r="AZ35" s="2">
        <v>0.0309174161749067</v>
      </c>
      <c r="BA35" s="2">
        <v>0.3330238842565</v>
      </c>
      <c r="BB35" s="2">
        <v>1.75788771451381</v>
      </c>
      <c r="BC35" s="9">
        <v>-4.48727639989954</v>
      </c>
      <c r="BD35" s="9">
        <v>-2.59634279374946</v>
      </c>
      <c r="BE35" s="9">
        <v>-2.7655904903838</v>
      </c>
      <c r="BF35" s="9">
        <v>-2.07269832632708</v>
      </c>
      <c r="BG35" s="9">
        <v>-2.07269832632708</v>
      </c>
      <c r="BH35" s="9">
        <v>27.6173426905868</v>
      </c>
      <c r="BI35" s="9">
        <v>27.6173426905868</v>
      </c>
      <c r="BJ35" s="9">
        <v>27.6173426905868</v>
      </c>
      <c r="BK35" s="9">
        <v>22.5961496428592</v>
      </c>
      <c r="BL35" s="9">
        <v>22.5961496428592</v>
      </c>
    </row>
    <row r="36" spans="1:64">
      <c r="A36" t="s">
        <v>94</v>
      </c>
      <c r="B36" s="1" t="s">
        <v>2406</v>
      </c>
      <c r="C36" s="22" t="s">
        <v>95</v>
      </c>
      <c r="D36" s="22" t="s">
        <v>1270</v>
      </c>
      <c r="E36" s="2">
        <v>11.9593273899843</v>
      </c>
      <c r="F36" s="2">
        <v>11.9593273899843</v>
      </c>
      <c r="G36" s="2">
        <v>11.9593273899843</v>
      </c>
      <c r="H36" s="2">
        <v>11.9593273899843</v>
      </c>
      <c r="I36" s="2">
        <v>11.9593273899843</v>
      </c>
      <c r="J36" s="2">
        <v>-7.97530107226289</v>
      </c>
      <c r="K36" s="2">
        <v>-7.97530107226289</v>
      </c>
      <c r="L36" s="2">
        <v>-7.97530107226289</v>
      </c>
      <c r="M36" s="2">
        <v>-7.97530107226289</v>
      </c>
      <c r="N36" s="2">
        <v>-7.97530107226289</v>
      </c>
      <c r="O36" s="2">
        <v>-2.11529312994391</v>
      </c>
      <c r="P36" s="2">
        <v>-2.11529312994391</v>
      </c>
      <c r="Q36" s="2">
        <v>-2.11529312994391</v>
      </c>
      <c r="R36" s="2">
        <v>-2.11529312994391</v>
      </c>
      <c r="S36" s="2">
        <v>-2.11529312994391</v>
      </c>
      <c r="T36" s="23">
        <v>16.7102818218845</v>
      </c>
      <c r="U36" s="23">
        <v>16.7102818218845</v>
      </c>
      <c r="V36" s="23">
        <v>16.7102818218845</v>
      </c>
      <c r="W36" s="23">
        <v>16.7102818218845</v>
      </c>
      <c r="X36" s="23">
        <v>16.7102818218845</v>
      </c>
      <c r="Y36" s="2">
        <v>5.80557618852393</v>
      </c>
      <c r="Z36" s="2">
        <v>0.790056049527851</v>
      </c>
      <c r="AA36" s="2">
        <v>7.11373632196579</v>
      </c>
      <c r="AB36" s="2">
        <v>-0.0118085779527947</v>
      </c>
      <c r="AC36" s="2">
        <v>3.40816456059561</v>
      </c>
      <c r="AD36" s="2">
        <v>13.2473284197376</v>
      </c>
      <c r="AE36" s="2">
        <v>10.5248283895667</v>
      </c>
      <c r="AF36" s="2">
        <v>10.4821858237469</v>
      </c>
      <c r="AG36" s="2">
        <v>10.5466058775531</v>
      </c>
      <c r="AH36" s="2">
        <v>10.0888202403188</v>
      </c>
      <c r="AI36" s="9">
        <v>-1.37460544214878</v>
      </c>
      <c r="AJ36" s="9">
        <v>-1.1231348039599</v>
      </c>
      <c r="AK36" s="9">
        <v>-1.72273170754202</v>
      </c>
      <c r="AL36" s="9">
        <v>-0.80216083902217</v>
      </c>
      <c r="AM36" s="9">
        <v>-0.853395750989114</v>
      </c>
      <c r="AN36" s="2">
        <v>6.47284260702966</v>
      </c>
      <c r="AO36" s="2">
        <v>6.00876004249026</v>
      </c>
      <c r="AP36" s="2">
        <v>5.63911688906568</v>
      </c>
      <c r="AQ36" s="2">
        <v>5.76210928617332</v>
      </c>
      <c r="AR36" s="2">
        <v>5.51972000134467</v>
      </c>
      <c r="AS36" s="2">
        <v>4.12555201331473</v>
      </c>
      <c r="AT36" s="2">
        <v>4.75643669863302</v>
      </c>
      <c r="AU36" s="2">
        <v>6.0240615126129</v>
      </c>
      <c r="AV36" s="2">
        <v>8.02425943116429</v>
      </c>
      <c r="AW36" s="2">
        <v>6.12234439392009</v>
      </c>
      <c r="AX36" s="2">
        <v>3.47071635638873</v>
      </c>
      <c r="AY36" s="2">
        <v>2.40360893421527</v>
      </c>
      <c r="AZ36" s="2">
        <v>2.23909335541684</v>
      </c>
      <c r="BA36" s="2">
        <v>2.25216254183703</v>
      </c>
      <c r="BB36" s="2">
        <v>2.35819002024998</v>
      </c>
      <c r="BC36" s="9">
        <v>2.00201562457057</v>
      </c>
      <c r="BD36" s="9">
        <v>1.59774941153813</v>
      </c>
      <c r="BE36" s="9">
        <v>1.67391003365335</v>
      </c>
      <c r="BF36" s="9">
        <v>0.797191663971953</v>
      </c>
      <c r="BG36" s="9">
        <v>0.797191663971953</v>
      </c>
      <c r="BH36" s="9">
        <v>30.7652500003051</v>
      </c>
      <c r="BI36" s="9">
        <v>30.7652500003051</v>
      </c>
      <c r="BJ36" s="9">
        <v>30.7652500003051</v>
      </c>
      <c r="BK36" s="9">
        <v>24.078878955415</v>
      </c>
      <c r="BL36" s="9">
        <v>24.078878955415</v>
      </c>
    </row>
    <row r="37" spans="1:64">
      <c r="A37" t="s">
        <v>96</v>
      </c>
      <c r="B37" s="1" t="s">
        <v>2407</v>
      </c>
      <c r="C37" s="22" t="s">
        <v>97</v>
      </c>
      <c r="D37" s="22" t="s">
        <v>1270</v>
      </c>
      <c r="E37" s="2">
        <v>17.8530261516276</v>
      </c>
      <c r="F37" s="2">
        <v>17.8530261516276</v>
      </c>
      <c r="G37" s="2">
        <v>17.8530261516276</v>
      </c>
      <c r="H37" s="2">
        <v>17.8530261516276</v>
      </c>
      <c r="I37" s="2">
        <v>17.8530261516276</v>
      </c>
      <c r="J37" s="2">
        <v>-3.58644645076952</v>
      </c>
      <c r="K37" s="2">
        <v>-3.58644645076952</v>
      </c>
      <c r="L37" s="2">
        <v>-3.58644645076952</v>
      </c>
      <c r="M37" s="2">
        <v>-3.58644645076952</v>
      </c>
      <c r="N37" s="2">
        <v>-3.58644645076952</v>
      </c>
      <c r="O37" s="2">
        <v>-2.35978309553649</v>
      </c>
      <c r="P37" s="2">
        <v>-2.35978309553649</v>
      </c>
      <c r="Q37" s="2">
        <v>-2.35978309553649</v>
      </c>
      <c r="R37" s="2">
        <v>-2.35978309553649</v>
      </c>
      <c r="S37" s="2">
        <v>-2.35978309553649</v>
      </c>
      <c r="T37" s="23">
        <v>20.3663712272291</v>
      </c>
      <c r="U37" s="23">
        <v>20.3663712272291</v>
      </c>
      <c r="V37" s="23">
        <v>20.3663712272291</v>
      </c>
      <c r="W37" s="23">
        <v>20.3663712272291</v>
      </c>
      <c r="X37" s="23">
        <v>20.3663712272291</v>
      </c>
      <c r="Y37" s="2">
        <v>1.26862812957425</v>
      </c>
      <c r="Z37" s="2">
        <v>4.55484601518108</v>
      </c>
      <c r="AA37" s="2">
        <v>0.975802771106495</v>
      </c>
      <c r="AB37" s="2">
        <v>2.6574141247596</v>
      </c>
      <c r="AC37" s="2">
        <v>4.53156320769588</v>
      </c>
      <c r="AD37" s="2">
        <v>16.5317447546308</v>
      </c>
      <c r="AE37" s="2">
        <v>16.9794910632476</v>
      </c>
      <c r="AF37" s="2">
        <v>16.1721612381051</v>
      </c>
      <c r="AG37" s="2">
        <v>16.1475520866881</v>
      </c>
      <c r="AH37" s="2">
        <v>14.4811802429368</v>
      </c>
      <c r="AI37" s="9">
        <v>4.45306470497456</v>
      </c>
      <c r="AJ37" s="9">
        <v>5.19919834167741</v>
      </c>
      <c r="AK37" s="9">
        <v>5.84183157588999</v>
      </c>
      <c r="AL37" s="9">
        <v>6.40953410932757</v>
      </c>
      <c r="AM37" s="9">
        <v>6.88151281755624</v>
      </c>
      <c r="AN37" s="2">
        <v>7.80194936043867</v>
      </c>
      <c r="AO37" s="2">
        <v>6.79134679294124</v>
      </c>
      <c r="AP37" s="2">
        <v>5.82475852019356</v>
      </c>
      <c r="AQ37" s="2">
        <v>5.66391800469224</v>
      </c>
      <c r="AR37" s="2">
        <v>4.73555667635586</v>
      </c>
      <c r="AS37" s="2">
        <v>4.01822928034008</v>
      </c>
      <c r="AT37" s="2">
        <v>4.33565520646964</v>
      </c>
      <c r="AU37" s="2">
        <v>6.65242425947382</v>
      </c>
      <c r="AV37" s="2">
        <v>11.7219687441474</v>
      </c>
      <c r="AW37" s="2">
        <v>9.60419956635232</v>
      </c>
      <c r="AX37" s="2">
        <v>6.99383619870717</v>
      </c>
      <c r="AY37" s="2">
        <v>7.16137888475529</v>
      </c>
      <c r="AZ37" s="2">
        <v>7.17816237874645</v>
      </c>
      <c r="BA37" s="2">
        <v>7.73030415053967</v>
      </c>
      <c r="BB37" s="2">
        <v>7.40143574448133</v>
      </c>
      <c r="BC37" s="9">
        <v>6.69639708908086</v>
      </c>
      <c r="BD37" s="9">
        <v>6.72386210688963</v>
      </c>
      <c r="BE37" s="9">
        <v>6.84119752884414</v>
      </c>
      <c r="BF37" s="9">
        <v>6.7761291437616</v>
      </c>
      <c r="BG37" s="9">
        <v>6.7761291437616</v>
      </c>
      <c r="BH37" s="9">
        <v>30.9971114349543</v>
      </c>
      <c r="BI37" s="9">
        <v>30.9971114349543</v>
      </c>
      <c r="BJ37" s="9">
        <v>30.9971114349543</v>
      </c>
      <c r="BK37" s="9">
        <v>28.6696209838669</v>
      </c>
      <c r="BL37" s="9">
        <v>28.6696209838669</v>
      </c>
    </row>
    <row r="38" spans="1:64">
      <c r="A38" t="s">
        <v>98</v>
      </c>
      <c r="B38" s="1" t="s">
        <v>2408</v>
      </c>
      <c r="C38" s="22" t="s">
        <v>99</v>
      </c>
      <c r="D38" s="22" t="s">
        <v>1270</v>
      </c>
      <c r="E38" s="2">
        <v>11.8253796908561</v>
      </c>
      <c r="F38" s="2">
        <v>11.8253796908561</v>
      </c>
      <c r="G38" s="2">
        <v>11.8253796908561</v>
      </c>
      <c r="H38" s="2">
        <v>11.8253796908561</v>
      </c>
      <c r="I38" s="2">
        <v>11.8253796908561</v>
      </c>
      <c r="J38" s="2">
        <v>6.03993560250197</v>
      </c>
      <c r="K38" s="2">
        <v>6.03993560250197</v>
      </c>
      <c r="L38" s="2">
        <v>6.03993560250197</v>
      </c>
      <c r="M38" s="2">
        <v>6.03993560250197</v>
      </c>
      <c r="N38" s="2">
        <v>6.03993560250197</v>
      </c>
      <c r="O38" s="2">
        <v>4.25635449119747</v>
      </c>
      <c r="P38" s="2">
        <v>4.25635449119747</v>
      </c>
      <c r="Q38" s="2">
        <v>4.25635449119747</v>
      </c>
      <c r="R38" s="2">
        <v>4.25635449119747</v>
      </c>
      <c r="S38" s="2">
        <v>4.25635449119747</v>
      </c>
      <c r="T38" s="23">
        <v>11.5592979059209</v>
      </c>
      <c r="U38" s="23">
        <v>11.5592979059209</v>
      </c>
      <c r="V38" s="23">
        <v>11.5592979059209</v>
      </c>
      <c r="W38" s="23">
        <v>11.5592979059209</v>
      </c>
      <c r="X38" s="23">
        <v>11.5592979059209</v>
      </c>
      <c r="Y38" s="2">
        <v>2.90561735343051</v>
      </c>
      <c r="Z38" s="2">
        <v>3.42154315568751</v>
      </c>
      <c r="AA38" s="2">
        <v>3.72281922342923</v>
      </c>
      <c r="AB38" s="2">
        <v>-0.831140352689655</v>
      </c>
      <c r="AC38" s="2">
        <v>-8.03148047297161</v>
      </c>
      <c r="AD38" s="2">
        <v>3.06198671342379</v>
      </c>
      <c r="AE38" s="2">
        <v>2.14607263055088</v>
      </c>
      <c r="AF38" s="2">
        <v>2.69288924412207</v>
      </c>
      <c r="AG38" s="2">
        <v>1.61033564416146</v>
      </c>
      <c r="AH38" s="2">
        <v>2.28271764891925</v>
      </c>
      <c r="AI38" s="9">
        <v>5.52352407478215</v>
      </c>
      <c r="AJ38" s="9">
        <v>5.53059794583976</v>
      </c>
      <c r="AK38" s="9">
        <v>5.62032091054741</v>
      </c>
      <c r="AL38" s="9">
        <v>6.43788225720393</v>
      </c>
      <c r="AM38" s="9">
        <v>6.26047507122839</v>
      </c>
      <c r="AN38" s="2">
        <v>1.49364746865469</v>
      </c>
      <c r="AO38" s="2">
        <v>1.261464885561</v>
      </c>
      <c r="AP38" s="2">
        <v>0.165314962699481</v>
      </c>
      <c r="AQ38" s="2">
        <v>-0.322994798060813</v>
      </c>
      <c r="AR38" s="2">
        <v>-1.04999283145626</v>
      </c>
      <c r="AS38" s="2">
        <v>-2.28314917199348</v>
      </c>
      <c r="AT38" s="2">
        <v>1.62582774031573</v>
      </c>
      <c r="AU38" s="2">
        <v>1.00400732988946</v>
      </c>
      <c r="AV38" s="2">
        <v>1.19305436691359</v>
      </c>
      <c r="AW38" s="2">
        <v>0.0822829828686938</v>
      </c>
      <c r="AX38" s="2">
        <v>-4.23116238044269</v>
      </c>
      <c r="AY38" s="2">
        <v>-4.95676234178045</v>
      </c>
      <c r="AZ38" s="2">
        <v>-4.24313968108168</v>
      </c>
      <c r="BA38" s="2">
        <v>-4.77274056897255</v>
      </c>
      <c r="BB38" s="2">
        <v>-4.16926615002901</v>
      </c>
      <c r="BC38" s="9">
        <v>-5.10859159373178</v>
      </c>
      <c r="BD38" s="9">
        <v>-4.46038377387728</v>
      </c>
      <c r="BE38" s="9">
        <v>-4.65783661538325</v>
      </c>
      <c r="BF38" s="9">
        <v>-5.1020266494205</v>
      </c>
      <c r="BG38" s="9">
        <v>-5.1020266494205</v>
      </c>
      <c r="BH38" s="9">
        <v>29.6903385743091</v>
      </c>
      <c r="BI38" s="9">
        <v>29.6903385743091</v>
      </c>
      <c r="BJ38" s="9">
        <v>29.6903385743091</v>
      </c>
      <c r="BK38" s="9">
        <v>20.7645957333872</v>
      </c>
      <c r="BL38" s="9">
        <v>20.7645957333872</v>
      </c>
    </row>
    <row r="39" spans="1:64">
      <c r="A39" t="s">
        <v>100</v>
      </c>
      <c r="B39" s="1" t="s">
        <v>2409</v>
      </c>
      <c r="C39" s="22" t="s">
        <v>101</v>
      </c>
      <c r="D39" s="22" t="s">
        <v>1270</v>
      </c>
      <c r="E39" s="2">
        <v>6.50095865050786</v>
      </c>
      <c r="F39" s="2">
        <v>6.50095865050786</v>
      </c>
      <c r="G39" s="2">
        <v>6.50095865050786</v>
      </c>
      <c r="H39" s="2">
        <v>6.50095865050786</v>
      </c>
      <c r="I39" s="2">
        <v>6.50095865050786</v>
      </c>
      <c r="J39" s="2">
        <v>-11.0455008188009</v>
      </c>
      <c r="K39" s="2">
        <v>-11.0455008188009</v>
      </c>
      <c r="L39" s="2">
        <v>-11.0455008188009</v>
      </c>
      <c r="M39" s="2">
        <v>-11.0455008188009</v>
      </c>
      <c r="N39" s="2">
        <v>-11.0455008188009</v>
      </c>
      <c r="O39" s="2">
        <v>-4.92473330850168</v>
      </c>
      <c r="P39" s="2">
        <v>-4.92473330850168</v>
      </c>
      <c r="Q39" s="2">
        <v>-4.92473330850168</v>
      </c>
      <c r="R39" s="2">
        <v>-4.92473330850168</v>
      </c>
      <c r="S39" s="2">
        <v>-4.92473330850168</v>
      </c>
      <c r="T39" s="23">
        <v>10.8212070475015</v>
      </c>
      <c r="U39" s="23">
        <v>10.8212070475015</v>
      </c>
      <c r="V39" s="23">
        <v>10.8212070475015</v>
      </c>
      <c r="W39" s="23">
        <v>10.8212070475015</v>
      </c>
      <c r="X39" s="23">
        <v>10.8212070475015</v>
      </c>
      <c r="Y39" s="2">
        <v>1.23555314839346</v>
      </c>
      <c r="Z39" s="2">
        <v>2.61672587497846</v>
      </c>
      <c r="AA39" s="2">
        <v>-7.06543526880647</v>
      </c>
      <c r="AB39" s="2">
        <v>-1.85786334929776</v>
      </c>
      <c r="AC39" s="2">
        <v>3.92194659065155</v>
      </c>
      <c r="AD39" s="2">
        <v>9.92149795907786</v>
      </c>
      <c r="AE39" s="2">
        <v>8.61332517458213</v>
      </c>
      <c r="AF39" s="2">
        <v>9.75973358301611</v>
      </c>
      <c r="AG39" s="2">
        <v>10.9753864485874</v>
      </c>
      <c r="AH39" s="2">
        <v>9.37910335352138</v>
      </c>
      <c r="AI39" s="9">
        <v>9.27457448704668</v>
      </c>
      <c r="AJ39" s="9">
        <v>9.69409719813284</v>
      </c>
      <c r="AK39" s="9">
        <v>10.335333644268</v>
      </c>
      <c r="AL39" s="9">
        <v>10.2026293110559</v>
      </c>
      <c r="AM39" s="9">
        <v>10.5916260055433</v>
      </c>
      <c r="AN39" s="2">
        <v>-0.479979505321542</v>
      </c>
      <c r="AO39" s="2">
        <v>-0.548998623122564</v>
      </c>
      <c r="AP39" s="2">
        <v>-0.329665120458732</v>
      </c>
      <c r="AQ39" s="2">
        <v>-0.331420786772363</v>
      </c>
      <c r="AR39" s="2">
        <v>-0.436584403357519</v>
      </c>
      <c r="AS39" s="2">
        <v>-0.126946304161531</v>
      </c>
      <c r="AT39" s="2">
        <v>1.56384455309848</v>
      </c>
      <c r="AU39" s="2">
        <v>4.63401033946615</v>
      </c>
      <c r="AV39" s="2">
        <v>5.76230138473032</v>
      </c>
      <c r="AW39" s="2">
        <v>5.14477049059393</v>
      </c>
      <c r="AX39" s="2">
        <v>3.65724504264966</v>
      </c>
      <c r="AY39" s="2">
        <v>2.23903234909669</v>
      </c>
      <c r="AZ39" s="2">
        <v>3.13538784306829</v>
      </c>
      <c r="BA39" s="2">
        <v>4.35854046948364</v>
      </c>
      <c r="BB39" s="2">
        <v>4.25266960370468</v>
      </c>
      <c r="BC39" s="9">
        <v>2.00201562457057</v>
      </c>
      <c r="BD39" s="9">
        <v>1.73089519583298</v>
      </c>
      <c r="BE39" s="9">
        <v>4.29394312980643</v>
      </c>
      <c r="BF39" s="9">
        <v>4.46427331824294</v>
      </c>
      <c r="BG39" s="9">
        <v>4.46427331824294</v>
      </c>
      <c r="BH39" s="9">
        <v>30.4104248693938</v>
      </c>
      <c r="BI39" s="9">
        <v>30.4104248693938</v>
      </c>
      <c r="BJ39" s="9">
        <v>30.4104248693938</v>
      </c>
      <c r="BK39" s="9">
        <v>31.0346720348881</v>
      </c>
      <c r="BL39" s="9">
        <v>31.0346720348881</v>
      </c>
    </row>
    <row r="40" spans="1:64">
      <c r="A40" t="s">
        <v>102</v>
      </c>
      <c r="B40" s="1" t="s">
        <v>2410</v>
      </c>
      <c r="C40" s="22" t="s">
        <v>103</v>
      </c>
      <c r="D40" s="22" t="s">
        <v>1270</v>
      </c>
      <c r="E40" s="2">
        <v>10.0170857526246</v>
      </c>
      <c r="F40" s="2">
        <v>10.0170857526246</v>
      </c>
      <c r="G40" s="2">
        <v>10.0170857526246</v>
      </c>
      <c r="H40" s="2">
        <v>10.0170857526246</v>
      </c>
      <c r="I40" s="2">
        <v>10.0170857526246</v>
      </c>
      <c r="J40" s="2">
        <v>-8.10689065972091</v>
      </c>
      <c r="K40" s="2">
        <v>-8.10689065972091</v>
      </c>
      <c r="L40" s="2">
        <v>-8.10689065972091</v>
      </c>
      <c r="M40" s="2">
        <v>-8.10689065972091</v>
      </c>
      <c r="N40" s="2">
        <v>-8.10689065972091</v>
      </c>
      <c r="O40" s="2">
        <v>-3.3560907162327</v>
      </c>
      <c r="P40" s="2">
        <v>-3.3560907162327</v>
      </c>
      <c r="Q40" s="2">
        <v>-3.3560907162327</v>
      </c>
      <c r="R40" s="2">
        <v>-3.3560907162327</v>
      </c>
      <c r="S40" s="2">
        <v>-3.3560907162327</v>
      </c>
      <c r="T40" s="23">
        <v>10.145949431327</v>
      </c>
      <c r="U40" s="23">
        <v>10.145949431327</v>
      </c>
      <c r="V40" s="23">
        <v>10.145949431327</v>
      </c>
      <c r="W40" s="23">
        <v>10.145949431327</v>
      </c>
      <c r="X40" s="23">
        <v>10.145949431327</v>
      </c>
      <c r="Y40" s="2">
        <v>2.81754479970363</v>
      </c>
      <c r="Z40" s="2">
        <v>2.51656835487242</v>
      </c>
      <c r="AA40" s="2">
        <v>6.9678151096972</v>
      </c>
      <c r="AB40" s="2">
        <v>6.61963901350603</v>
      </c>
      <c r="AC40" s="2">
        <v>0.533170723753052</v>
      </c>
      <c r="AD40" s="2">
        <v>2.61146078963516</v>
      </c>
      <c r="AE40" s="2">
        <v>2.34301861841918</v>
      </c>
      <c r="AF40" s="2">
        <v>1.74377327433585</v>
      </c>
      <c r="AG40" s="2">
        <v>2.35322170876141</v>
      </c>
      <c r="AH40" s="2">
        <v>0.248394850605071</v>
      </c>
      <c r="AI40" s="9">
        <v>9.40948621616005</v>
      </c>
      <c r="AJ40" s="9">
        <v>9.95380246539471</v>
      </c>
      <c r="AK40" s="9">
        <v>10.5859655503794</v>
      </c>
      <c r="AL40" s="9">
        <v>11.0278416441511</v>
      </c>
      <c r="AM40" s="9">
        <v>11.3985874442108</v>
      </c>
      <c r="AN40" s="2">
        <v>-2.99356102878184</v>
      </c>
      <c r="AO40" s="2">
        <v>-2.86086744847305</v>
      </c>
      <c r="AP40" s="2">
        <v>-3.42765811151955</v>
      </c>
      <c r="AQ40" s="2">
        <v>-3.63440836169962</v>
      </c>
      <c r="AR40" s="2">
        <v>-3.68547771501326</v>
      </c>
      <c r="AS40" s="2">
        <v>-3.68501977118203</v>
      </c>
      <c r="AT40" s="2">
        <v>-2.59598628698129</v>
      </c>
      <c r="AU40" s="2">
        <v>-0.899323162220926</v>
      </c>
      <c r="AV40" s="2">
        <v>0.509205547160708</v>
      </c>
      <c r="AW40" s="2">
        <v>-0.0344073208896584</v>
      </c>
      <c r="AX40" s="2">
        <v>-2.64665337493872</v>
      </c>
      <c r="AY40" s="2">
        <v>-3.10077703111416</v>
      </c>
      <c r="AZ40" s="2">
        <v>-2.90608102055694</v>
      </c>
      <c r="BA40" s="2">
        <v>-2.73775853165879</v>
      </c>
      <c r="BB40" s="2">
        <v>-2.56943433512149</v>
      </c>
      <c r="BC40" s="9">
        <v>-2.76140086147664</v>
      </c>
      <c r="BD40" s="9">
        <v>-3.3286446073711</v>
      </c>
      <c r="BE40" s="9">
        <v>-2.62003309615308</v>
      </c>
      <c r="BF40" s="9">
        <v>-0.31887666558878</v>
      </c>
      <c r="BG40" s="9">
        <v>-0.31887666558878</v>
      </c>
      <c r="BH40" s="9">
        <v>19.7479750595664</v>
      </c>
      <c r="BI40" s="9">
        <v>19.7479750595664</v>
      </c>
      <c r="BJ40" s="9">
        <v>19.7479750595664</v>
      </c>
      <c r="BK40" s="9">
        <v>19.5458909601189</v>
      </c>
      <c r="BL40" s="9">
        <v>19.5458909601189</v>
      </c>
    </row>
    <row r="41" spans="1:64">
      <c r="A41" t="s">
        <v>104</v>
      </c>
      <c r="B41" s="1" t="s">
        <v>2411</v>
      </c>
      <c r="C41" s="22" t="s">
        <v>105</v>
      </c>
      <c r="D41" s="22" t="s">
        <v>1270</v>
      </c>
      <c r="E41" s="2">
        <v>5.49635090704593</v>
      </c>
      <c r="F41" s="2">
        <v>5.49635090704593</v>
      </c>
      <c r="G41" s="2">
        <v>5.49635090704593</v>
      </c>
      <c r="H41" s="2">
        <v>5.49635090704593</v>
      </c>
      <c r="I41" s="2">
        <v>5.49635090704593</v>
      </c>
      <c r="J41" s="2">
        <v>-7.90266493143838</v>
      </c>
      <c r="K41" s="2">
        <v>-7.90266493143838</v>
      </c>
      <c r="L41" s="2">
        <v>-7.90266493143838</v>
      </c>
      <c r="M41" s="2">
        <v>-7.90266493143838</v>
      </c>
      <c r="N41" s="2">
        <v>-7.90266493143838</v>
      </c>
      <c r="O41" s="2">
        <v>-2.87338060199103</v>
      </c>
      <c r="P41" s="2">
        <v>-2.87338060199103</v>
      </c>
      <c r="Q41" s="2">
        <v>-2.87338060199103</v>
      </c>
      <c r="R41" s="2">
        <v>-2.87338060199103</v>
      </c>
      <c r="S41" s="2">
        <v>-2.87338060199103</v>
      </c>
      <c r="T41" s="23">
        <v>11.3341500049375</v>
      </c>
      <c r="U41" s="23">
        <v>11.3341500049375</v>
      </c>
      <c r="V41" s="23">
        <v>11.3341500049375</v>
      </c>
      <c r="W41" s="23">
        <v>11.3341500049375</v>
      </c>
      <c r="X41" s="23">
        <v>11.3341500049375</v>
      </c>
      <c r="Y41" s="2">
        <v>-2.76720280201481</v>
      </c>
      <c r="Z41" s="2">
        <v>-1.56012131241938</v>
      </c>
      <c r="AA41" s="2">
        <v>0.0205085695432359</v>
      </c>
      <c r="AB41" s="2">
        <v>2.09465264735295</v>
      </c>
      <c r="AC41" s="2">
        <v>-1.52460099375</v>
      </c>
      <c r="AD41" s="2">
        <v>5.37100588115049</v>
      </c>
      <c r="AE41" s="2">
        <v>5.27449530810024</v>
      </c>
      <c r="AF41" s="2">
        <v>3.65926186790439</v>
      </c>
      <c r="AG41" s="2">
        <v>4.72364931189317</v>
      </c>
      <c r="AH41" s="2">
        <v>3.80534954620127</v>
      </c>
      <c r="AI41" s="9">
        <v>9.02161499495909</v>
      </c>
      <c r="AJ41" s="9">
        <v>10.2793704867338</v>
      </c>
      <c r="AK41" s="9">
        <v>10.335333644268</v>
      </c>
      <c r="AL41" s="9">
        <v>10.775851003596</v>
      </c>
      <c r="AM41" s="9">
        <v>11.0330285991391</v>
      </c>
      <c r="AN41" s="2">
        <v>-2.45664633601549</v>
      </c>
      <c r="AO41" s="2">
        <v>-2.04194015319584</v>
      </c>
      <c r="AP41" s="2">
        <v>-2.76213867197909</v>
      </c>
      <c r="AQ41" s="2">
        <v>-3.09514508416048</v>
      </c>
      <c r="AR41" s="2">
        <v>-3.30975535924354</v>
      </c>
      <c r="AS41" s="2">
        <v>-3.77322311347218</v>
      </c>
      <c r="AT41" s="2">
        <v>-1.51493677361013</v>
      </c>
      <c r="AU41" s="2">
        <v>0.846451516795326</v>
      </c>
      <c r="AV41" s="2">
        <v>3.98790368331512</v>
      </c>
      <c r="AW41" s="2">
        <v>1.52876996215656</v>
      </c>
      <c r="AX41" s="2">
        <v>-1.32852705352471</v>
      </c>
      <c r="AY41" s="2">
        <v>-1.98022398016762</v>
      </c>
      <c r="AZ41" s="2">
        <v>-1.85350292610129</v>
      </c>
      <c r="BA41" s="2">
        <v>-1.21867072355638</v>
      </c>
      <c r="BB41" s="2">
        <v>-0.286238459470382</v>
      </c>
      <c r="BC41" s="9">
        <v>-2.55429579686589</v>
      </c>
      <c r="BD41" s="9">
        <v>-2.66291568589688</v>
      </c>
      <c r="BE41" s="9">
        <v>-3.27504137019134</v>
      </c>
      <c r="BF41" s="9">
        <v>-2.31185582551866</v>
      </c>
      <c r="BG41" s="9">
        <v>-2.31185582551866</v>
      </c>
      <c r="BH41" s="9">
        <v>24.0278697031568</v>
      </c>
      <c r="BI41" s="9">
        <v>24.0278697031568</v>
      </c>
      <c r="BJ41" s="9">
        <v>24.0278697031568</v>
      </c>
      <c r="BK41" s="9">
        <v>22.442182778138</v>
      </c>
      <c r="BL41" s="9">
        <v>22.442182778138</v>
      </c>
    </row>
    <row r="42" spans="1:64">
      <c r="A42" t="s">
        <v>106</v>
      </c>
      <c r="B42" s="1" t="s">
        <v>2412</v>
      </c>
      <c r="C42" s="22" t="s">
        <v>107</v>
      </c>
      <c r="D42" s="22" t="s">
        <v>1271</v>
      </c>
      <c r="E42" s="2">
        <v>4.75963856184052</v>
      </c>
      <c r="F42" s="2">
        <v>4.75963856184052</v>
      </c>
      <c r="G42" s="2">
        <v>4.75963856184052</v>
      </c>
      <c r="H42" s="2">
        <v>4.75963856184052</v>
      </c>
      <c r="I42" s="2">
        <v>4.75963856184052</v>
      </c>
      <c r="J42" s="2">
        <v>-5.93784702898273</v>
      </c>
      <c r="K42" s="2">
        <v>-5.93784702898273</v>
      </c>
      <c r="L42" s="2">
        <v>-5.93784702898273</v>
      </c>
      <c r="M42" s="2">
        <v>-5.93784702898273</v>
      </c>
      <c r="N42" s="2">
        <v>-5.93784702898273</v>
      </c>
      <c r="O42" s="2">
        <v>2.43363015409051</v>
      </c>
      <c r="P42" s="2">
        <v>2.43363015409051</v>
      </c>
      <c r="Q42" s="2">
        <v>2.43363015409051</v>
      </c>
      <c r="R42" s="2">
        <v>2.43363015409051</v>
      </c>
      <c r="S42" s="2">
        <v>2.43363015409051</v>
      </c>
      <c r="T42" s="23">
        <v>9.98146060435507</v>
      </c>
      <c r="U42" s="23">
        <v>9.98146060435507</v>
      </c>
      <c r="V42" s="23">
        <v>9.98146060435507</v>
      </c>
      <c r="W42" s="23">
        <v>9.98146060435507</v>
      </c>
      <c r="X42" s="23">
        <v>9.98146060435507</v>
      </c>
      <c r="Y42" s="2">
        <v>7.39817543606284</v>
      </c>
      <c r="Z42" s="2">
        <v>2.32460126170623</v>
      </c>
      <c r="AA42" s="2">
        <v>4.65775164645868</v>
      </c>
      <c r="AB42" s="2">
        <v>3.97563970360471</v>
      </c>
      <c r="AC42" s="2">
        <v>1.34710657043638</v>
      </c>
      <c r="AD42" s="2">
        <v>11.605889053844</v>
      </c>
      <c r="AE42" s="2">
        <v>12.5398713620297</v>
      </c>
      <c r="AF42" s="2">
        <v>11.9849337035675</v>
      </c>
      <c r="AG42" s="2">
        <v>11.8500988134972</v>
      </c>
      <c r="AH42" s="2">
        <v>12.0129078781011</v>
      </c>
      <c r="AI42" s="9">
        <v>-1.33738469321306</v>
      </c>
      <c r="AJ42" s="9">
        <v>-0.595695772282285</v>
      </c>
      <c r="AK42" s="9">
        <v>-0.851265194559275</v>
      </c>
      <c r="AL42" s="9">
        <v>-0.267566407627754</v>
      </c>
      <c r="AM42" s="9">
        <v>0.192721103278984</v>
      </c>
      <c r="AN42" s="2">
        <v>5.71180964746899</v>
      </c>
      <c r="AO42" s="2">
        <v>5.38755025340244</v>
      </c>
      <c r="AP42" s="2">
        <v>5.06736477449458</v>
      </c>
      <c r="AQ42" s="2">
        <v>4.95729146117664</v>
      </c>
      <c r="AR42" s="2">
        <v>4.97437005260245</v>
      </c>
      <c r="AS42" s="2">
        <v>3.40390517863784</v>
      </c>
      <c r="AT42" s="2">
        <v>5.495349570878</v>
      </c>
      <c r="AU42" s="2">
        <v>7.11914232560554</v>
      </c>
      <c r="AV42" s="2">
        <v>6.40226566493618</v>
      </c>
      <c r="AW42" s="2">
        <v>5.50563273225144</v>
      </c>
      <c r="AX42" s="2">
        <v>5.98451574448661</v>
      </c>
      <c r="AY42" s="2">
        <v>6.09392236206658</v>
      </c>
      <c r="AZ42" s="2">
        <v>6.21453834008249</v>
      </c>
      <c r="BA42" s="2">
        <v>6.47877614665424</v>
      </c>
      <c r="BB42" s="2">
        <v>5.69366445043676</v>
      </c>
      <c r="BC42" s="9">
        <v>4.55631142143646</v>
      </c>
      <c r="BD42" s="9">
        <v>5.52555004823603</v>
      </c>
      <c r="BE42" s="9">
        <v>3.05670527884525</v>
      </c>
      <c r="BF42" s="9">
        <v>3.66708165427099</v>
      </c>
      <c r="BG42" s="9">
        <v>3.66708165427099</v>
      </c>
      <c r="BH42" s="9">
        <v>32.1213204400682</v>
      </c>
      <c r="BI42" s="9">
        <v>32.1213204400682</v>
      </c>
      <c r="BJ42" s="9">
        <v>32.1213204400682</v>
      </c>
      <c r="BK42" s="9">
        <v>14.5798694831518</v>
      </c>
      <c r="BL42" s="9">
        <v>14.5798694831518</v>
      </c>
    </row>
    <row r="43" spans="1:64">
      <c r="A43" t="s">
        <v>108</v>
      </c>
      <c r="B43" s="1" t="s">
        <v>2413</v>
      </c>
      <c r="C43" s="22" t="s">
        <v>109</v>
      </c>
      <c r="D43" s="22" t="s">
        <v>1271</v>
      </c>
      <c r="E43" s="2">
        <v>-1.5693902219696</v>
      </c>
      <c r="F43" s="2">
        <v>-1.5693902219696</v>
      </c>
      <c r="G43" s="2">
        <v>-1.5693902219696</v>
      </c>
      <c r="H43" s="2">
        <v>-1.5693902219696</v>
      </c>
      <c r="I43" s="2">
        <v>-1.5693902219696</v>
      </c>
      <c r="J43" s="2">
        <v>3.10515072088178</v>
      </c>
      <c r="K43" s="2">
        <v>3.10515072088178</v>
      </c>
      <c r="L43" s="2">
        <v>3.10515072088178</v>
      </c>
      <c r="M43" s="2">
        <v>3.10515072088178</v>
      </c>
      <c r="N43" s="2">
        <v>3.10515072088178</v>
      </c>
      <c r="O43" s="2">
        <v>10.882006813009</v>
      </c>
      <c r="P43" s="2">
        <v>10.882006813009</v>
      </c>
      <c r="Q43" s="2">
        <v>10.882006813009</v>
      </c>
      <c r="R43" s="2">
        <v>10.882006813009</v>
      </c>
      <c r="S43" s="2">
        <v>10.882006813009</v>
      </c>
      <c r="T43" s="23">
        <v>1.67541085955299</v>
      </c>
      <c r="U43" s="23">
        <v>1.67541085955299</v>
      </c>
      <c r="V43" s="23">
        <v>1.67541085955299</v>
      </c>
      <c r="W43" s="23">
        <v>1.67541085955299</v>
      </c>
      <c r="X43" s="23">
        <v>1.67541085955299</v>
      </c>
      <c r="Y43" s="2">
        <v>0.676892845327365</v>
      </c>
      <c r="Z43" s="2">
        <v>5.26915364982109</v>
      </c>
      <c r="AA43" s="2">
        <v>0.628505832304648</v>
      </c>
      <c r="AB43" s="2">
        <v>2.42812002712902</v>
      </c>
      <c r="AC43" s="2">
        <v>-7.69068352070099</v>
      </c>
      <c r="AD43" s="2">
        <v>4.27041708535933</v>
      </c>
      <c r="AE43" s="2">
        <v>3.82794588418914</v>
      </c>
      <c r="AF43" s="2">
        <v>2.25483571960535</v>
      </c>
      <c r="AG43" s="2">
        <v>2.13375606138306</v>
      </c>
      <c r="AH43" s="2">
        <v>0.831978360424493</v>
      </c>
      <c r="AI43" s="9">
        <v>10.2492807868337</v>
      </c>
      <c r="AJ43" s="9">
        <v>9.73533480232051</v>
      </c>
      <c r="AK43" s="9">
        <v>10.4214525983086</v>
      </c>
      <c r="AL43" s="9">
        <v>10.7458946292267</v>
      </c>
      <c r="AM43" s="9">
        <v>11.1676786832461</v>
      </c>
      <c r="AN43" s="2">
        <v>-0.297173576342611</v>
      </c>
      <c r="AO43" s="2">
        <v>-1.91510292901148</v>
      </c>
      <c r="AP43" s="2">
        <v>-2.33076107162241</v>
      </c>
      <c r="AQ43" s="2">
        <v>-2.9671381445426</v>
      </c>
      <c r="AR43" s="2">
        <v>-2.74315800990098</v>
      </c>
      <c r="AS43" s="2">
        <v>-7.3884243993993</v>
      </c>
      <c r="AT43" s="2">
        <v>-1.33747805952241</v>
      </c>
      <c r="AU43" s="2">
        <v>-1.49250204187592</v>
      </c>
      <c r="AV43" s="2">
        <v>-2.13446498975913</v>
      </c>
      <c r="AW43" s="2">
        <v>-3.53083422065816</v>
      </c>
      <c r="AX43" s="2">
        <v>-3.2382433220102</v>
      </c>
      <c r="AY43" s="2">
        <v>-2.89994088965473</v>
      </c>
      <c r="AZ43" s="2">
        <v>-2.38453331609693</v>
      </c>
      <c r="BA43" s="2">
        <v>-4.43010084087433</v>
      </c>
      <c r="BB43" s="2">
        <v>-4.81519200245786</v>
      </c>
      <c r="BC43" s="9">
        <v>-3.52078609838272</v>
      </c>
      <c r="BD43" s="9">
        <v>-2.46319700945462</v>
      </c>
      <c r="BE43" s="9">
        <v>-3.05670527884526</v>
      </c>
      <c r="BF43" s="9">
        <v>-5.02230748302331</v>
      </c>
      <c r="BG43" s="9">
        <v>-5.02230748302331</v>
      </c>
      <c r="BH43" s="9">
        <v>31.6737490040136</v>
      </c>
      <c r="BI43" s="9">
        <v>31.6737490040136</v>
      </c>
      <c r="BJ43" s="9">
        <v>31.6737490040136</v>
      </c>
      <c r="BK43" s="9">
        <v>20.1654135818194</v>
      </c>
      <c r="BL43" s="9">
        <v>20.1654135818194</v>
      </c>
    </row>
    <row r="44" spans="1:64">
      <c r="A44" t="s">
        <v>110</v>
      </c>
      <c r="B44" s="1" t="s">
        <v>2414</v>
      </c>
      <c r="C44" s="22" t="s">
        <v>111</v>
      </c>
      <c r="D44" s="22" t="s">
        <v>1271</v>
      </c>
      <c r="E44" s="2">
        <v>6.13260247790515</v>
      </c>
      <c r="F44" s="2">
        <v>6.13260247790515</v>
      </c>
      <c r="G44" s="2">
        <v>6.13260247790515</v>
      </c>
      <c r="H44" s="2">
        <v>6.13260247790515</v>
      </c>
      <c r="I44" s="2">
        <v>6.13260247790515</v>
      </c>
      <c r="J44" s="2">
        <v>-10.5045471046858</v>
      </c>
      <c r="K44" s="2">
        <v>-10.5045471046858</v>
      </c>
      <c r="L44" s="2">
        <v>-10.5045471046858</v>
      </c>
      <c r="M44" s="2">
        <v>-10.5045471046858</v>
      </c>
      <c r="N44" s="2">
        <v>-10.5045471046858</v>
      </c>
      <c r="O44" s="2">
        <v>1.6471181624111</v>
      </c>
      <c r="P44" s="2">
        <v>1.6471181624111</v>
      </c>
      <c r="Q44" s="2">
        <v>1.6471181624111</v>
      </c>
      <c r="R44" s="2">
        <v>1.6471181624111</v>
      </c>
      <c r="S44" s="2">
        <v>1.6471181624111</v>
      </c>
      <c r="T44" s="23">
        <v>13.0802025234603</v>
      </c>
      <c r="U44" s="23">
        <v>13.0802025234603</v>
      </c>
      <c r="V44" s="23">
        <v>13.0802025234603</v>
      </c>
      <c r="W44" s="23">
        <v>13.0802025234603</v>
      </c>
      <c r="X44" s="23">
        <v>13.0802025234603</v>
      </c>
      <c r="Y44" s="2">
        <v>14.1078362834831</v>
      </c>
      <c r="Z44" s="2">
        <v>12.9092676195123</v>
      </c>
      <c r="AA44" s="2">
        <v>9.9050119866734</v>
      </c>
      <c r="AB44" s="2">
        <v>11.4210420856666</v>
      </c>
      <c r="AC44" s="2">
        <v>9.20973576440834</v>
      </c>
      <c r="AD44" s="2">
        <v>14.844990614108</v>
      </c>
      <c r="AE44" s="2">
        <v>14.4430659214191</v>
      </c>
      <c r="AF44" s="2">
        <v>14.4585166337571</v>
      </c>
      <c r="AG44" s="2">
        <v>13.7125713843809</v>
      </c>
      <c r="AH44" s="2">
        <v>14.171334280129</v>
      </c>
      <c r="AI44" s="9">
        <v>-0.60057491560335</v>
      </c>
      <c r="AJ44" s="9">
        <v>-0.960477869020769</v>
      </c>
      <c r="AK44" s="9">
        <v>0.0892482806059623</v>
      </c>
      <c r="AL44" s="9">
        <v>0.651316571942848</v>
      </c>
      <c r="AM44" s="9">
        <v>0.87247635879497</v>
      </c>
      <c r="AN44" s="2">
        <v>9.56596798344145</v>
      </c>
      <c r="AO44" s="2">
        <v>8.80581344517065</v>
      </c>
      <c r="AP44" s="2">
        <v>8.66207063408363</v>
      </c>
      <c r="AQ44" s="2">
        <v>8.31542473458192</v>
      </c>
      <c r="AR44" s="2">
        <v>7.73658971167887</v>
      </c>
      <c r="AS44" s="2">
        <v>6.83472293395333</v>
      </c>
      <c r="AT44" s="2">
        <v>6.55030081297991</v>
      </c>
      <c r="AU44" s="2">
        <v>8.87259764514541</v>
      </c>
      <c r="AV44" s="2">
        <v>6.51617849761608</v>
      </c>
      <c r="AW44" s="2">
        <v>9.72252118741387</v>
      </c>
      <c r="AX44" s="2">
        <v>9.51704627322879</v>
      </c>
      <c r="AY44" s="2">
        <v>8.4531528430435</v>
      </c>
      <c r="AZ44" s="2">
        <v>9.17603703545051</v>
      </c>
      <c r="BA44" s="2">
        <v>8.85694803759256</v>
      </c>
      <c r="BB44" s="2">
        <v>8.86814130678337</v>
      </c>
      <c r="BC44" s="9">
        <v>7.80095743367151</v>
      </c>
      <c r="BD44" s="9">
        <v>8.18846573413292</v>
      </c>
      <c r="BE44" s="9">
        <v>7.78732059134386</v>
      </c>
      <c r="BF44" s="9">
        <v>8.76910830369149</v>
      </c>
      <c r="BG44" s="9">
        <v>8.76910830369149</v>
      </c>
      <c r="BH44" s="9">
        <v>29.5461315692328</v>
      </c>
      <c r="BI44" s="9">
        <v>29.5461315692328</v>
      </c>
      <c r="BJ44" s="9">
        <v>29.5461315692328</v>
      </c>
      <c r="BK44" s="9">
        <v>11.9477418271097</v>
      </c>
      <c r="BL44" s="9">
        <v>11.9477418271097</v>
      </c>
    </row>
    <row r="45" spans="1:64">
      <c r="A45" t="s">
        <v>112</v>
      </c>
      <c r="B45" s="1" t="s">
        <v>2415</v>
      </c>
      <c r="C45" s="22" t="s">
        <v>113</v>
      </c>
      <c r="D45" s="22" t="s">
        <v>1271</v>
      </c>
      <c r="E45" s="2">
        <v>11.1891281199968</v>
      </c>
      <c r="F45" s="2">
        <v>11.1891281199968</v>
      </c>
      <c r="G45" s="2">
        <v>11.1891281199968</v>
      </c>
      <c r="H45" s="2">
        <v>11.1891281199968</v>
      </c>
      <c r="I45" s="2">
        <v>11.1891281199968</v>
      </c>
      <c r="J45" s="2">
        <v>-5.80087871620749</v>
      </c>
      <c r="K45" s="2">
        <v>-5.80087871620749</v>
      </c>
      <c r="L45" s="2">
        <v>-5.80087871620749</v>
      </c>
      <c r="M45" s="2">
        <v>-5.80087871620749</v>
      </c>
      <c r="N45" s="2">
        <v>-5.80087871620749</v>
      </c>
      <c r="O45" s="2">
        <v>-1.66881332034136</v>
      </c>
      <c r="P45" s="2">
        <v>-1.66881332034136</v>
      </c>
      <c r="Q45" s="2">
        <v>-1.66881332034136</v>
      </c>
      <c r="R45" s="2">
        <v>-1.66881332034136</v>
      </c>
      <c r="S45" s="2">
        <v>-1.66881332034136</v>
      </c>
      <c r="T45" s="23">
        <v>13.877398670743</v>
      </c>
      <c r="U45" s="23">
        <v>13.877398670743</v>
      </c>
      <c r="V45" s="23">
        <v>13.877398670743</v>
      </c>
      <c r="W45" s="23">
        <v>13.877398670743</v>
      </c>
      <c r="X45" s="23">
        <v>13.877398670743</v>
      </c>
      <c r="Y45" s="2">
        <v>13.759690706132</v>
      </c>
      <c r="Z45" s="2">
        <v>6.63000560469405</v>
      </c>
      <c r="AA45" s="2">
        <v>8.6292087966229</v>
      </c>
      <c r="AB45" s="2">
        <v>8.3152902504173</v>
      </c>
      <c r="AC45" s="2">
        <v>7.35332263325435</v>
      </c>
      <c r="AD45" s="2">
        <v>16.3122759362789</v>
      </c>
      <c r="AE45" s="2">
        <v>15.5218072576384</v>
      </c>
      <c r="AF45" s="2">
        <v>14.7067879575343</v>
      </c>
      <c r="AG45" s="2">
        <v>14.6784794779409</v>
      </c>
      <c r="AH45" s="2">
        <v>15.062437792175</v>
      </c>
      <c r="AI45" s="9">
        <v>-2.83829349945508</v>
      </c>
      <c r="AJ45" s="9">
        <v>-3.1174502671266</v>
      </c>
      <c r="AK45" s="9">
        <v>-3.28581425314702</v>
      </c>
      <c r="AL45" s="9">
        <v>-2.64612424006379</v>
      </c>
      <c r="AM45" s="9">
        <v>-2.14209042653677</v>
      </c>
      <c r="AN45" s="2">
        <v>9.22285388767805</v>
      </c>
      <c r="AO45" s="2">
        <v>9.06806115035922</v>
      </c>
      <c r="AP45" s="2">
        <v>8.37277541134613</v>
      </c>
      <c r="AQ45" s="2">
        <v>7.68646267307321</v>
      </c>
      <c r="AR45" s="2">
        <v>7.29527797399373</v>
      </c>
      <c r="AS45" s="2">
        <v>6.7810325152473</v>
      </c>
      <c r="AT45" s="2">
        <v>7.92965982653978</v>
      </c>
      <c r="AU45" s="2">
        <v>8.50305804927372</v>
      </c>
      <c r="AV45" s="2">
        <v>11.2792958503338</v>
      </c>
      <c r="AW45" s="2">
        <v>9.05688730528098</v>
      </c>
      <c r="AX45" s="2">
        <v>9.76895143531156</v>
      </c>
      <c r="AY45" s="2">
        <v>9.65454596183267</v>
      </c>
      <c r="AZ45" s="2">
        <v>9.7270444249575</v>
      </c>
      <c r="BA45" s="2">
        <v>9.73196218567173</v>
      </c>
      <c r="BB45" s="2">
        <v>9.27398241577877</v>
      </c>
      <c r="BC45" s="9">
        <v>9.80297305824208</v>
      </c>
      <c r="BD45" s="9">
        <v>9.58649646922878</v>
      </c>
      <c r="BE45" s="9">
        <v>9.53400932211258</v>
      </c>
      <c r="BF45" s="9">
        <v>9.32714246847186</v>
      </c>
      <c r="BG45" s="9">
        <v>9.32714246847186</v>
      </c>
      <c r="BH45" s="9">
        <v>31.5650296403004</v>
      </c>
      <c r="BI45" s="9">
        <v>31.5650296403004</v>
      </c>
      <c r="BJ45" s="9">
        <v>31.5650296403004</v>
      </c>
      <c r="BK45" s="9">
        <v>10.7828903810106</v>
      </c>
      <c r="BL45" s="9">
        <v>10.7828903810106</v>
      </c>
    </row>
    <row r="46" spans="1:64">
      <c r="A46" t="s">
        <v>114</v>
      </c>
      <c r="B46" s="1" t="s">
        <v>2416</v>
      </c>
      <c r="C46" s="22" t="s">
        <v>115</v>
      </c>
      <c r="D46" s="22" t="s">
        <v>1271</v>
      </c>
      <c r="E46" s="2">
        <v>12.1602489386767</v>
      </c>
      <c r="F46" s="2">
        <v>12.1602489386767</v>
      </c>
      <c r="G46" s="2">
        <v>12.1602489386767</v>
      </c>
      <c r="H46" s="2">
        <v>12.1602489386767</v>
      </c>
      <c r="I46" s="2">
        <v>12.1602489386767</v>
      </c>
      <c r="J46" s="2">
        <v>-10.6720351295527</v>
      </c>
      <c r="K46" s="2">
        <v>-10.6720351295527</v>
      </c>
      <c r="L46" s="2">
        <v>-10.6720351295527</v>
      </c>
      <c r="M46" s="2">
        <v>-10.6720351295527</v>
      </c>
      <c r="N46" s="2">
        <v>-10.6720351295527</v>
      </c>
      <c r="O46" s="2">
        <v>4.9411625933462</v>
      </c>
      <c r="P46" s="2">
        <v>4.9411625933462</v>
      </c>
      <c r="Q46" s="2">
        <v>4.9411625933462</v>
      </c>
      <c r="R46" s="2">
        <v>4.9411625933462</v>
      </c>
      <c r="S46" s="2">
        <v>4.9411625933462</v>
      </c>
      <c r="T46" s="23">
        <v>12.3507685906699</v>
      </c>
      <c r="U46" s="23">
        <v>12.3507685906699</v>
      </c>
      <c r="V46" s="23">
        <v>12.3507685906699</v>
      </c>
      <c r="W46" s="23">
        <v>12.3507685906699</v>
      </c>
      <c r="X46" s="23">
        <v>12.3507685906699</v>
      </c>
      <c r="Y46" s="2">
        <v>1.42405968423937</v>
      </c>
      <c r="Z46" s="2">
        <v>11.7835774954649</v>
      </c>
      <c r="AA46" s="2">
        <v>3.9640522857176</v>
      </c>
      <c r="AB46" s="2">
        <v>5.72274023811076</v>
      </c>
      <c r="AC46" s="2">
        <v>10.0151431324527</v>
      </c>
      <c r="AD46" s="2">
        <v>15.168261894087</v>
      </c>
      <c r="AE46" s="2">
        <v>15.0976786267827</v>
      </c>
      <c r="AF46" s="2">
        <v>13.3858880989916</v>
      </c>
      <c r="AG46" s="2">
        <v>12.5870736657426</v>
      </c>
      <c r="AH46" s="2">
        <v>13.2975935643579</v>
      </c>
      <c r="AI46" s="9">
        <v>-8.71365606140394</v>
      </c>
      <c r="AJ46" s="9">
        <v>-8.78735586700186</v>
      </c>
      <c r="AK46" s="9">
        <v>-8.79937822655923</v>
      </c>
      <c r="AL46" s="9">
        <v>-8.03288394709728</v>
      </c>
      <c r="AM46" s="9">
        <v>-7.6957557400016</v>
      </c>
      <c r="AN46" s="2">
        <v>9.23920238539161</v>
      </c>
      <c r="AO46" s="2">
        <v>9.02874365332945</v>
      </c>
      <c r="AP46" s="2">
        <v>8.98512903519445</v>
      </c>
      <c r="AQ46" s="2">
        <v>8.31926095708474</v>
      </c>
      <c r="AR46" s="2">
        <v>8.07242188907417</v>
      </c>
      <c r="AS46" s="2">
        <v>7.40169375548904</v>
      </c>
      <c r="AT46" s="2">
        <v>6.18540635076581</v>
      </c>
      <c r="AU46" s="2">
        <v>9.43627324990821</v>
      </c>
      <c r="AV46" s="2">
        <v>9.23183032432247</v>
      </c>
      <c r="AW46" s="2">
        <v>10.0076559842594</v>
      </c>
      <c r="AX46" s="2">
        <v>8.28275604255844</v>
      </c>
      <c r="AY46" s="2">
        <v>8.37720336974875</v>
      </c>
      <c r="AZ46" s="2">
        <v>8.0114077803562</v>
      </c>
      <c r="BA46" s="2">
        <v>8.49028178909815</v>
      </c>
      <c r="BB46" s="2">
        <v>8.68134428471669</v>
      </c>
      <c r="BC46" s="9">
        <v>8.42227262750376</v>
      </c>
      <c r="BD46" s="9">
        <v>8.38818441057519</v>
      </c>
      <c r="BE46" s="9">
        <v>7.93287798557459</v>
      </c>
      <c r="BF46" s="9">
        <v>8.6096699708971</v>
      </c>
      <c r="BG46" s="9">
        <v>8.6096699708971</v>
      </c>
      <c r="BH46" s="9">
        <v>25.7815697525052</v>
      </c>
      <c r="BI46" s="9">
        <v>25.7815697525052</v>
      </c>
      <c r="BJ46" s="9">
        <v>25.7815697525052</v>
      </c>
      <c r="BK46" s="9">
        <v>3.90141176278089</v>
      </c>
      <c r="BL46" s="9">
        <v>3.90141176278089</v>
      </c>
    </row>
    <row r="47" spans="1:64">
      <c r="A47" t="s">
        <v>116</v>
      </c>
      <c r="B47" s="1" t="s">
        <v>2417</v>
      </c>
      <c r="C47" s="22" t="s">
        <v>117</v>
      </c>
      <c r="D47" s="22" t="s">
        <v>1271</v>
      </c>
      <c r="E47" s="2">
        <v>5.66378553095625</v>
      </c>
      <c r="F47" s="2">
        <v>5.66378553095625</v>
      </c>
      <c r="G47" s="2">
        <v>5.66378553095625</v>
      </c>
      <c r="H47" s="2">
        <v>5.66378553095625</v>
      </c>
      <c r="I47" s="2">
        <v>5.66378553095625</v>
      </c>
      <c r="J47" s="2">
        <v>-4.17989272275497</v>
      </c>
      <c r="K47" s="2">
        <v>-4.17989272275497</v>
      </c>
      <c r="L47" s="2">
        <v>-4.17989272275497</v>
      </c>
      <c r="M47" s="2">
        <v>-4.17989272275497</v>
      </c>
      <c r="N47" s="2">
        <v>-4.17989272275497</v>
      </c>
      <c r="O47" s="2">
        <v>0.705233929065782</v>
      </c>
      <c r="P47" s="2">
        <v>0.705233929065782</v>
      </c>
      <c r="Q47" s="2">
        <v>0.705233929065782</v>
      </c>
      <c r="R47" s="2">
        <v>0.705233929065782</v>
      </c>
      <c r="S47" s="2">
        <v>0.705233929065782</v>
      </c>
      <c r="T47" s="23">
        <v>8.08140718716995</v>
      </c>
      <c r="U47" s="23">
        <v>8.08140718716995</v>
      </c>
      <c r="V47" s="23">
        <v>8.08140718716995</v>
      </c>
      <c r="W47" s="23">
        <v>8.08140718716995</v>
      </c>
      <c r="X47" s="23">
        <v>8.08140718716995</v>
      </c>
      <c r="Y47" s="2">
        <v>-13.6134648036745</v>
      </c>
      <c r="Z47" s="2">
        <v>-0.396662861984513</v>
      </c>
      <c r="AA47" s="2">
        <v>-8.05876363946942</v>
      </c>
      <c r="AB47" s="2">
        <v>-4.76073930495534</v>
      </c>
      <c r="AC47" s="2">
        <v>-2.01494752547879</v>
      </c>
      <c r="AD47" s="2">
        <v>12.1042123708077</v>
      </c>
      <c r="AE47" s="2">
        <v>11.7702413343054</v>
      </c>
      <c r="AF47" s="2">
        <v>11.4476111326518</v>
      </c>
      <c r="AG47" s="2">
        <v>11.1397420516428</v>
      </c>
      <c r="AH47" s="2">
        <v>11.4760341156092</v>
      </c>
      <c r="AI47" s="9">
        <v>-2.83829349945508</v>
      </c>
      <c r="AJ47" s="9">
        <v>-2.86856883657592</v>
      </c>
      <c r="AK47" s="9">
        <v>-1.5195555148009</v>
      </c>
      <c r="AL47" s="9">
        <v>-0.690938000934953</v>
      </c>
      <c r="AM47" s="9">
        <v>-0.448190994778938</v>
      </c>
      <c r="AN47" s="2">
        <v>6.96676120320637</v>
      </c>
      <c r="AO47" s="2">
        <v>5.8831520982794</v>
      </c>
      <c r="AP47" s="2">
        <v>5.83526328781768</v>
      </c>
      <c r="AQ47" s="2">
        <v>6.05735109851778</v>
      </c>
      <c r="AR47" s="2">
        <v>5.51972000134467</v>
      </c>
      <c r="AS47" s="2">
        <v>4.17704720800471</v>
      </c>
      <c r="AT47" s="2">
        <v>5.75698454674391</v>
      </c>
      <c r="AU47" s="2">
        <v>4.30697086091359</v>
      </c>
      <c r="AV47" s="2">
        <v>4.05002625400561</v>
      </c>
      <c r="AW47" s="2">
        <v>5.26641380125465</v>
      </c>
      <c r="AX47" s="2">
        <v>6.0372400807365</v>
      </c>
      <c r="AY47" s="2">
        <v>6.34153573516246</v>
      </c>
      <c r="AZ47" s="2">
        <v>6.3890122577441</v>
      </c>
      <c r="BA47" s="2">
        <v>6.27031172755594</v>
      </c>
      <c r="BB47" s="2">
        <v>5.89969297785414</v>
      </c>
      <c r="BC47" s="9">
        <v>7.66288739059768</v>
      </c>
      <c r="BD47" s="9">
        <v>6.72386210688963</v>
      </c>
      <c r="BE47" s="9">
        <v>6.69564013461341</v>
      </c>
      <c r="BF47" s="9">
        <v>5.26146498221489</v>
      </c>
      <c r="BG47" s="9">
        <v>5.26146498221489</v>
      </c>
      <c r="BH47" s="9">
        <v>31.7298376461018</v>
      </c>
      <c r="BI47" s="9">
        <v>31.7298376461018</v>
      </c>
      <c r="BJ47" s="9">
        <v>31.7298376461018</v>
      </c>
      <c r="BK47" s="9">
        <v>14.710181694134</v>
      </c>
      <c r="BL47" s="9">
        <v>14.710181694134</v>
      </c>
    </row>
    <row r="48" spans="1:64">
      <c r="A48" t="s">
        <v>118</v>
      </c>
      <c r="B48" s="1" t="s">
        <v>2418</v>
      </c>
      <c r="C48" s="22" t="s">
        <v>119</v>
      </c>
      <c r="D48" s="22" t="s">
        <v>1271</v>
      </c>
      <c r="E48" s="2">
        <v>-1.36846867327722</v>
      </c>
      <c r="F48" s="2">
        <v>-1.36846867327722</v>
      </c>
      <c r="G48" s="2">
        <v>-1.36846867327722</v>
      </c>
      <c r="H48" s="2">
        <v>-1.36846867327722</v>
      </c>
      <c r="I48" s="2">
        <v>-1.36846867327722</v>
      </c>
      <c r="J48" s="2">
        <v>2.94322763989172</v>
      </c>
      <c r="K48" s="2">
        <v>2.94322763989172</v>
      </c>
      <c r="L48" s="2">
        <v>2.94322763989172</v>
      </c>
      <c r="M48" s="2">
        <v>2.94322763989172</v>
      </c>
      <c r="N48" s="2">
        <v>2.94322763989172</v>
      </c>
      <c r="O48" s="2">
        <v>3.6007536153163</v>
      </c>
      <c r="P48" s="2">
        <v>3.6007536153163</v>
      </c>
      <c r="Q48" s="2">
        <v>3.6007536153163</v>
      </c>
      <c r="R48" s="2">
        <v>3.6007536153163</v>
      </c>
      <c r="S48" s="2">
        <v>3.6007536153163</v>
      </c>
      <c r="T48" s="23">
        <v>2.30732262393144</v>
      </c>
      <c r="U48" s="23">
        <v>2.30732262393144</v>
      </c>
      <c r="V48" s="23">
        <v>2.30732262393144</v>
      </c>
      <c r="W48" s="23">
        <v>2.30732262393144</v>
      </c>
      <c r="X48" s="23">
        <v>2.30732262393144</v>
      </c>
      <c r="Y48" s="2">
        <v>-4.7341520630004</v>
      </c>
      <c r="Z48" s="2">
        <v>-7.84287633870023</v>
      </c>
      <c r="AA48" s="2">
        <v>-5.66805473561932</v>
      </c>
      <c r="AB48" s="2">
        <v>-1.01977638361894</v>
      </c>
      <c r="AC48" s="2">
        <v>-12.119296553635</v>
      </c>
      <c r="AD48" s="2">
        <v>1.81927462880924</v>
      </c>
      <c r="AE48" s="2">
        <v>1.15849794020568</v>
      </c>
      <c r="AF48" s="2">
        <v>1.45329097261732</v>
      </c>
      <c r="AG48" s="2">
        <v>0.402934785604879</v>
      </c>
      <c r="AH48" s="2">
        <v>-0.845824230306343</v>
      </c>
      <c r="AI48" s="9">
        <v>6.93589239038786</v>
      </c>
      <c r="AJ48" s="9">
        <v>6.32824876533683</v>
      </c>
      <c r="AK48" s="9">
        <v>6.9387367934361</v>
      </c>
      <c r="AL48" s="9">
        <v>7.34327642089473</v>
      </c>
      <c r="AM48" s="9">
        <v>7.4758131266645</v>
      </c>
      <c r="AN48" s="2">
        <v>-0.53075893003791</v>
      </c>
      <c r="AO48" s="2">
        <v>-0.533986487893016</v>
      </c>
      <c r="AP48" s="2">
        <v>-1.0873785764767</v>
      </c>
      <c r="AQ48" s="2">
        <v>-1.51105920638924</v>
      </c>
      <c r="AR48" s="2">
        <v>-1.75161264855151</v>
      </c>
      <c r="AS48" s="2">
        <v>-8.35486769265043</v>
      </c>
      <c r="AT48" s="2">
        <v>-5.02131959239318</v>
      </c>
      <c r="AU48" s="2">
        <v>-3.94642984004165</v>
      </c>
      <c r="AV48" s="2">
        <v>-3.27589409547646</v>
      </c>
      <c r="AW48" s="2">
        <v>-6.008736762668</v>
      </c>
      <c r="AX48" s="2">
        <v>-5.9748095853096</v>
      </c>
      <c r="AY48" s="2">
        <v>-7.51939844496516</v>
      </c>
      <c r="AZ48" s="2">
        <v>-6.67797051180637</v>
      </c>
      <c r="BA48" s="2">
        <v>-7.04963069184093</v>
      </c>
      <c r="BB48" s="2">
        <v>-6.61179813632696</v>
      </c>
      <c r="BC48" s="9">
        <v>-5.52280172295328</v>
      </c>
      <c r="BD48" s="9">
        <v>-4.46038377387728</v>
      </c>
      <c r="BE48" s="9">
        <v>-4.22116443269107</v>
      </c>
      <c r="BF48" s="9">
        <v>-5.1817458158177</v>
      </c>
      <c r="BG48" s="9">
        <v>-5.1817458158177</v>
      </c>
      <c r="BH48" s="9">
        <v>25.2177528905529</v>
      </c>
      <c r="BI48" s="9">
        <v>25.2177528905529</v>
      </c>
      <c r="BJ48" s="9">
        <v>25.2177528905529</v>
      </c>
      <c r="BK48" s="9">
        <v>13.2277731095643</v>
      </c>
      <c r="BL48" s="9">
        <v>13.2277731095643</v>
      </c>
    </row>
    <row r="49" spans="1:64">
      <c r="A49" t="s">
        <v>120</v>
      </c>
      <c r="B49" s="1" t="s">
        <v>2419</v>
      </c>
      <c r="C49" s="22" t="s">
        <v>121</v>
      </c>
      <c r="D49" s="22" t="s">
        <v>1271</v>
      </c>
      <c r="E49" s="2">
        <v>-8.13282747925418</v>
      </c>
      <c r="F49" s="2">
        <v>-8.13282747925418</v>
      </c>
      <c r="G49" s="2">
        <v>-8.13282747925418</v>
      </c>
      <c r="H49" s="2">
        <v>-8.13282747925418</v>
      </c>
      <c r="I49" s="2">
        <v>-8.13282747925418</v>
      </c>
      <c r="J49" s="2">
        <v>7.137490630728</v>
      </c>
      <c r="K49" s="2">
        <v>7.137490630728</v>
      </c>
      <c r="L49" s="2">
        <v>7.137490630728</v>
      </c>
      <c r="M49" s="2">
        <v>7.137490630728</v>
      </c>
      <c r="N49" s="2">
        <v>7.137490630728</v>
      </c>
      <c r="O49" s="2">
        <v>6.8851779326494</v>
      </c>
      <c r="P49" s="2">
        <v>6.8851779326494</v>
      </c>
      <c r="Q49" s="2">
        <v>6.8851779326494</v>
      </c>
      <c r="R49" s="2">
        <v>6.8851779326494</v>
      </c>
      <c r="S49" s="2">
        <v>6.8851779326494</v>
      </c>
      <c r="T49" s="23">
        <v>4.19875367678189</v>
      </c>
      <c r="U49" s="23">
        <v>4.19875367678189</v>
      </c>
      <c r="V49" s="23">
        <v>4.19875367678189</v>
      </c>
      <c r="W49" s="23">
        <v>4.19875367678189</v>
      </c>
      <c r="X49" s="23">
        <v>4.19875367678189</v>
      </c>
      <c r="Y49" s="2">
        <v>-2.05278899793109</v>
      </c>
      <c r="Z49" s="2">
        <v>-0.255955104748834</v>
      </c>
      <c r="AA49" s="2">
        <v>-0.638224508825868</v>
      </c>
      <c r="AB49" s="2">
        <v>-1.40168690856772</v>
      </c>
      <c r="AC49" s="2">
        <v>-8.40589193661916</v>
      </c>
      <c r="AD49" s="2">
        <v>6.07497237650196</v>
      </c>
      <c r="AE49" s="2">
        <v>4.84389454935461</v>
      </c>
      <c r="AF49" s="2">
        <v>3.01279092742053</v>
      </c>
      <c r="AG49" s="2">
        <v>2.2007684727963</v>
      </c>
      <c r="AH49" s="2">
        <v>0.428815706694282</v>
      </c>
      <c r="AI49" s="9">
        <v>4.55921308114215</v>
      </c>
      <c r="AJ49" s="9">
        <v>5.30102452936411</v>
      </c>
      <c r="AK49" s="9">
        <v>6.34570748496596</v>
      </c>
      <c r="AL49" s="9">
        <v>5.9449771405404</v>
      </c>
      <c r="AM49" s="9">
        <v>7.28624365007494</v>
      </c>
      <c r="AN49" s="2">
        <v>-5.1624228004533</v>
      </c>
      <c r="AO49" s="2">
        <v>-5.32843356206142</v>
      </c>
      <c r="AP49" s="2">
        <v>-4.01645794900187</v>
      </c>
      <c r="AQ49" s="2">
        <v>-3.35915939712235</v>
      </c>
      <c r="AR49" s="2">
        <v>-3.56944581102555</v>
      </c>
      <c r="AS49" s="2">
        <v>-0.593034340429178</v>
      </c>
      <c r="AT49" s="2">
        <v>1.60228373896964</v>
      </c>
      <c r="AU49" s="2">
        <v>3.00171882263264</v>
      </c>
      <c r="AV49" s="2">
        <v>-5.70004856254767</v>
      </c>
      <c r="AW49" s="2">
        <v>-1.77333719453821</v>
      </c>
      <c r="AX49" s="2">
        <v>0.490830641281726</v>
      </c>
      <c r="AY49" s="2">
        <v>-0.414566357505846</v>
      </c>
      <c r="AZ49" s="2">
        <v>-0.236089753519146</v>
      </c>
      <c r="BA49" s="2">
        <v>-0.950141226027491</v>
      </c>
      <c r="BB49" s="2">
        <v>-2.87530490532118</v>
      </c>
      <c r="BC49" s="9">
        <v>-1.93298060303365</v>
      </c>
      <c r="BD49" s="9">
        <v>-0.798874705769065</v>
      </c>
      <c r="BE49" s="9">
        <v>-0.946123062499722</v>
      </c>
      <c r="BF49" s="9">
        <v>-1.03634916316354</v>
      </c>
      <c r="BG49" s="9">
        <v>-1.03634916316354</v>
      </c>
      <c r="BH49" s="9">
        <v>33.1968457503738</v>
      </c>
      <c r="BI49" s="9">
        <v>33.1968457503738</v>
      </c>
      <c r="BJ49" s="9">
        <v>33.1968457503738</v>
      </c>
      <c r="BK49" s="9">
        <v>20.4334112366195</v>
      </c>
      <c r="BL49" s="9">
        <v>20.4334112366195</v>
      </c>
    </row>
    <row r="50" spans="1:64">
      <c r="A50" t="s">
        <v>122</v>
      </c>
      <c r="B50" s="1" t="s">
        <v>2420</v>
      </c>
      <c r="C50" s="22" t="s">
        <v>123</v>
      </c>
      <c r="D50" s="22" t="s">
        <v>1271</v>
      </c>
      <c r="E50" s="2">
        <v>-0.732217102418</v>
      </c>
      <c r="F50" s="2">
        <v>-0.732217102418</v>
      </c>
      <c r="G50" s="2">
        <v>-0.732217102418</v>
      </c>
      <c r="H50" s="2">
        <v>-0.732217102418</v>
      </c>
      <c r="I50" s="2">
        <v>-0.732217102418</v>
      </c>
      <c r="J50" s="2">
        <v>7.12640756773633</v>
      </c>
      <c r="K50" s="2">
        <v>7.12640756773633</v>
      </c>
      <c r="L50" s="2">
        <v>7.12640756773633</v>
      </c>
      <c r="M50" s="2">
        <v>7.12640756773633</v>
      </c>
      <c r="N50" s="2">
        <v>7.12640756773633</v>
      </c>
      <c r="O50" s="2">
        <v>4.46283031975109</v>
      </c>
      <c r="P50" s="2">
        <v>4.46283031975109</v>
      </c>
      <c r="Q50" s="2">
        <v>4.46283031975109</v>
      </c>
      <c r="R50" s="2">
        <v>4.46283031975109</v>
      </c>
      <c r="S50" s="2">
        <v>4.46283031975109</v>
      </c>
      <c r="T50" s="23">
        <v>2.46562435230966</v>
      </c>
      <c r="U50" s="23">
        <v>2.46562435230966</v>
      </c>
      <c r="V50" s="23">
        <v>2.46562435230966</v>
      </c>
      <c r="W50" s="23">
        <v>2.46562435230966</v>
      </c>
      <c r="X50" s="23">
        <v>2.46562435230966</v>
      </c>
      <c r="Y50" s="2">
        <v>3.30937562572107</v>
      </c>
      <c r="Z50" s="2">
        <v>6.37668916672105</v>
      </c>
      <c r="AA50" s="2">
        <v>10.3064483918221</v>
      </c>
      <c r="AB50" s="2">
        <v>2.05820456560506</v>
      </c>
      <c r="AC50" s="2">
        <v>-0.997207016598344</v>
      </c>
      <c r="AD50" s="2">
        <v>2.19311528897428</v>
      </c>
      <c r="AE50" s="2">
        <v>0.89977917154485</v>
      </c>
      <c r="AF50" s="2">
        <v>0.0536712431780827</v>
      </c>
      <c r="AG50" s="2">
        <v>0.862820670595014</v>
      </c>
      <c r="AH50" s="2">
        <v>0.0916112211013486</v>
      </c>
      <c r="AI50" s="9">
        <v>-4.47856294684154</v>
      </c>
      <c r="AJ50" s="9">
        <v>-4.45246959119695</v>
      </c>
      <c r="AK50" s="9">
        <v>-3.03898132157404</v>
      </c>
      <c r="AL50" s="9">
        <v>-2.40496812097674</v>
      </c>
      <c r="AM50" s="9">
        <v>-1.90536963730399</v>
      </c>
      <c r="AN50" s="2">
        <v>1.59323812333098</v>
      </c>
      <c r="AO50" s="2">
        <v>1.32891475826678</v>
      </c>
      <c r="AP50" s="2">
        <v>1.22122733161455</v>
      </c>
      <c r="AQ50" s="2">
        <v>0.294061910140775</v>
      </c>
      <c r="AR50" s="2">
        <v>0.193046083397469</v>
      </c>
      <c r="AS50" s="2">
        <v>1.94352578983374</v>
      </c>
      <c r="AT50" s="2">
        <v>2.18884169087237</v>
      </c>
      <c r="AU50" s="2">
        <v>5.32385850382863</v>
      </c>
      <c r="AV50" s="2">
        <v>4.22304777576414</v>
      </c>
      <c r="AW50" s="2">
        <v>0.142569511155733</v>
      </c>
      <c r="AX50" s="2">
        <v>-1.3851748113304</v>
      </c>
      <c r="AY50" s="2">
        <v>-2.71878452869515</v>
      </c>
      <c r="AZ50" s="2">
        <v>-2.8105465021009</v>
      </c>
      <c r="BA50" s="2">
        <v>-3.82704602546357</v>
      </c>
      <c r="BB50" s="2">
        <v>-5.04100267128666</v>
      </c>
      <c r="BC50" s="9">
        <v>-1.17359536612757</v>
      </c>
      <c r="BD50" s="9">
        <v>-0.0665728921474207</v>
      </c>
      <c r="BE50" s="9">
        <v>-2.7655904903838</v>
      </c>
      <c r="BF50" s="9">
        <v>-2.86988999029903</v>
      </c>
      <c r="BG50" s="9">
        <v>-2.86988999029903</v>
      </c>
      <c r="BH50" s="9">
        <v>27.4632326651868</v>
      </c>
      <c r="BI50" s="9">
        <v>27.4632326651868</v>
      </c>
      <c r="BJ50" s="9">
        <v>27.4632326651868</v>
      </c>
      <c r="BK50" s="9">
        <v>12.3553780413972</v>
      </c>
      <c r="BL50" s="9">
        <v>12.3553780413972</v>
      </c>
    </row>
    <row r="51" spans="1:64">
      <c r="A51" t="s">
        <v>124</v>
      </c>
      <c r="B51" s="1" t="s">
        <v>2421</v>
      </c>
      <c r="C51" s="22" t="s">
        <v>125</v>
      </c>
      <c r="D51" s="22" t="s">
        <v>1271</v>
      </c>
      <c r="E51" s="2">
        <v>3.95595236707098</v>
      </c>
      <c r="F51" s="2">
        <v>3.95595236707098</v>
      </c>
      <c r="G51" s="2">
        <v>3.95595236707098</v>
      </c>
      <c r="H51" s="2">
        <v>3.95595236707098</v>
      </c>
      <c r="I51" s="2">
        <v>3.95595236707098</v>
      </c>
      <c r="J51" s="2">
        <v>-6.0939473703353</v>
      </c>
      <c r="K51" s="2">
        <v>-6.0939473703353</v>
      </c>
      <c r="L51" s="2">
        <v>-6.0939473703353</v>
      </c>
      <c r="M51" s="2">
        <v>-6.0939473703353</v>
      </c>
      <c r="N51" s="2">
        <v>-6.0939473703353</v>
      </c>
      <c r="O51" s="2">
        <v>0.824717781742224</v>
      </c>
      <c r="P51" s="2">
        <v>0.824717781742224</v>
      </c>
      <c r="Q51" s="2">
        <v>0.824717781742224</v>
      </c>
      <c r="R51" s="2">
        <v>0.824717781742224</v>
      </c>
      <c r="S51" s="2">
        <v>0.824717781742224</v>
      </c>
      <c r="T51" s="23">
        <v>8.81612639667682</v>
      </c>
      <c r="U51" s="23">
        <v>8.81612639667682</v>
      </c>
      <c r="V51" s="23">
        <v>8.81612639667682</v>
      </c>
      <c r="W51" s="23">
        <v>8.81612639667682</v>
      </c>
      <c r="X51" s="23">
        <v>8.81612639667682</v>
      </c>
      <c r="Y51" s="2">
        <v>8.19125616792762</v>
      </c>
      <c r="Z51" s="2">
        <v>4.00152402058874</v>
      </c>
      <c r="AA51" s="2">
        <v>4.23932374756668</v>
      </c>
      <c r="AB51" s="2">
        <v>0.688316227095257</v>
      </c>
      <c r="AC51" s="2">
        <v>-0.283056606981635</v>
      </c>
      <c r="AD51" s="2">
        <v>12.4769218499962</v>
      </c>
      <c r="AE51" s="2">
        <v>11.3975015263269</v>
      </c>
      <c r="AF51" s="2">
        <v>12.4632006978037</v>
      </c>
      <c r="AG51" s="2">
        <v>11.7063312102681</v>
      </c>
      <c r="AH51" s="2">
        <v>11.0404300486161</v>
      </c>
      <c r="AI51" s="9">
        <v>0.0403250671503117</v>
      </c>
      <c r="AJ51" s="9">
        <v>-0.117583315392038</v>
      </c>
      <c r="AK51" s="9">
        <v>1.13199148133262</v>
      </c>
      <c r="AL51" s="9">
        <v>1.88942871229623</v>
      </c>
      <c r="AM51" s="9">
        <v>2.52331055076235</v>
      </c>
      <c r="AN51" s="2">
        <v>5.77604561973521</v>
      </c>
      <c r="AO51" s="2">
        <v>5.57745376405622</v>
      </c>
      <c r="AP51" s="2">
        <v>5.06736477449458</v>
      </c>
      <c r="AQ51" s="2">
        <v>4.83882350023221</v>
      </c>
      <c r="AR51" s="2">
        <v>4.12138679944156</v>
      </c>
      <c r="AS51" s="2">
        <v>4.47058154191545</v>
      </c>
      <c r="AT51" s="2">
        <v>6.14227430739914</v>
      </c>
      <c r="AU51" s="2">
        <v>5.58847601640977</v>
      </c>
      <c r="AV51" s="2">
        <v>3.50182542324356</v>
      </c>
      <c r="AW51" s="2">
        <v>7.76514351328133</v>
      </c>
      <c r="AX51" s="2">
        <v>4.53971154516145</v>
      </c>
      <c r="AY51" s="2">
        <v>4.75430013616635</v>
      </c>
      <c r="AZ51" s="2">
        <v>5.64925365019742</v>
      </c>
      <c r="BA51" s="2">
        <v>6.06304366093452</v>
      </c>
      <c r="BB51" s="2">
        <v>5.57068229619573</v>
      </c>
      <c r="BC51" s="9">
        <v>4.34920635682571</v>
      </c>
      <c r="BD51" s="9">
        <v>5.39240426394119</v>
      </c>
      <c r="BE51" s="9">
        <v>5.89507446634442</v>
      </c>
      <c r="BF51" s="9">
        <v>5.73977998059807</v>
      </c>
      <c r="BG51" s="9">
        <v>5.73977998059807</v>
      </c>
      <c r="BH51" s="9">
        <v>29.7640046914533</v>
      </c>
      <c r="BI51" s="9">
        <v>29.7640046914533</v>
      </c>
      <c r="BJ51" s="9">
        <v>29.7640046914533</v>
      </c>
      <c r="BK51" s="9">
        <v>10.4840773255862</v>
      </c>
      <c r="BL51" s="9">
        <v>10.4840773255862</v>
      </c>
    </row>
    <row r="52" spans="1:64">
      <c r="A52" t="s">
        <v>126</v>
      </c>
      <c r="B52" s="1" t="s">
        <v>2422</v>
      </c>
      <c r="C52" s="22" t="s">
        <v>127</v>
      </c>
      <c r="D52" s="22" t="s">
        <v>1271</v>
      </c>
      <c r="E52" s="2">
        <v>0.942129136685209</v>
      </c>
      <c r="F52" s="2">
        <v>0.942129136685209</v>
      </c>
      <c r="G52" s="2">
        <v>0.942129136685209</v>
      </c>
      <c r="H52" s="2">
        <v>0.942129136685209</v>
      </c>
      <c r="I52" s="2">
        <v>0.942129136685209</v>
      </c>
      <c r="J52" s="2">
        <v>1.61486346517784</v>
      </c>
      <c r="K52" s="2">
        <v>1.61486346517784</v>
      </c>
      <c r="L52" s="2">
        <v>1.61486346517784</v>
      </c>
      <c r="M52" s="2">
        <v>1.61486346517784</v>
      </c>
      <c r="N52" s="2">
        <v>1.61486346517784</v>
      </c>
      <c r="O52" s="2">
        <v>0.70257962687731</v>
      </c>
      <c r="P52" s="2">
        <v>0.70257962687731</v>
      </c>
      <c r="Q52" s="2">
        <v>0.70257962687731</v>
      </c>
      <c r="R52" s="2">
        <v>0.70257962687731</v>
      </c>
      <c r="S52" s="2">
        <v>0.70257962687731</v>
      </c>
      <c r="T52" s="23">
        <v>6.07094548347737</v>
      </c>
      <c r="U52" s="23">
        <v>6.07094548347737</v>
      </c>
      <c r="V52" s="23">
        <v>6.07094548347737</v>
      </c>
      <c r="W52" s="23">
        <v>6.07094548347737</v>
      </c>
      <c r="X52" s="23">
        <v>6.07094548347737</v>
      </c>
      <c r="Y52" s="2">
        <v>2.55893939609301</v>
      </c>
      <c r="Z52" s="2">
        <v>3.44573959410377</v>
      </c>
      <c r="AA52" s="2">
        <v>5.15337246668049</v>
      </c>
      <c r="AB52" s="2">
        <v>8.11019566249622</v>
      </c>
      <c r="AC52" s="2">
        <v>10.537010057622</v>
      </c>
      <c r="AD52" s="2">
        <v>5.92926241410719</v>
      </c>
      <c r="AE52" s="2">
        <v>7.46338249839053</v>
      </c>
      <c r="AF52" s="2">
        <v>5.9494266860719</v>
      </c>
      <c r="AG52" s="2">
        <v>7.79562950692682</v>
      </c>
      <c r="AH52" s="2">
        <v>7.4839185231318</v>
      </c>
      <c r="AI52" s="9">
        <v>-4.21659842429128</v>
      </c>
      <c r="AJ52" s="9">
        <v>-4.45246959119695</v>
      </c>
      <c r="AK52" s="9">
        <v>-3.28581425314702</v>
      </c>
      <c r="AL52" s="9">
        <v>-3.66980735782108</v>
      </c>
      <c r="AM52" s="9">
        <v>-2.38110947585919</v>
      </c>
      <c r="AN52" s="2">
        <v>3.38586990750422</v>
      </c>
      <c r="AO52" s="2">
        <v>4.12728150088183</v>
      </c>
      <c r="AP52" s="2">
        <v>4.14686063695929</v>
      </c>
      <c r="AQ52" s="2">
        <v>3.19319582456776</v>
      </c>
      <c r="AR52" s="2">
        <v>3.20611415819588</v>
      </c>
      <c r="AS52" s="2">
        <v>3.32386515444376</v>
      </c>
      <c r="AT52" s="2">
        <v>2.20481797750007</v>
      </c>
      <c r="AU52" s="2">
        <v>6.21342540585655</v>
      </c>
      <c r="AV52" s="2">
        <v>2.05821953731283</v>
      </c>
      <c r="AW52" s="2">
        <v>3.64076015238943</v>
      </c>
      <c r="AX52" s="2">
        <v>2.82213709433977</v>
      </c>
      <c r="AY52" s="2">
        <v>2.50000939907036</v>
      </c>
      <c r="AZ52" s="2">
        <v>1.04246513096796</v>
      </c>
      <c r="BA52" s="2">
        <v>1.92602201815612</v>
      </c>
      <c r="BB52" s="2">
        <v>2.10676501824669</v>
      </c>
      <c r="BC52" s="9">
        <v>2.41622575379206</v>
      </c>
      <c r="BD52" s="9">
        <v>3.12892593092884</v>
      </c>
      <c r="BE52" s="9">
        <v>1.01890175961508</v>
      </c>
      <c r="BF52" s="9">
        <v>1.43494499514952</v>
      </c>
      <c r="BG52" s="9">
        <v>1.43494499514952</v>
      </c>
      <c r="BH52" s="9">
        <v>28.1433501142805</v>
      </c>
      <c r="BI52" s="9">
        <v>28.1433501142805</v>
      </c>
      <c r="BJ52" s="9">
        <v>28.1433501142805</v>
      </c>
      <c r="BK52" s="9">
        <v>12.1958410586637</v>
      </c>
      <c r="BL52" s="9">
        <v>12.1958410586637</v>
      </c>
    </row>
    <row r="53" spans="1:64">
      <c r="A53" t="s">
        <v>128</v>
      </c>
      <c r="B53" s="1" t="s">
        <v>2423</v>
      </c>
      <c r="C53" s="22" t="s">
        <v>129</v>
      </c>
      <c r="D53" s="22" t="s">
        <v>1271</v>
      </c>
      <c r="E53" s="2">
        <v>0.171929866697731</v>
      </c>
      <c r="F53" s="2">
        <v>0.171929866697731</v>
      </c>
      <c r="G53" s="2">
        <v>0.171929866697731</v>
      </c>
      <c r="H53" s="2">
        <v>0.171929866697731</v>
      </c>
      <c r="I53" s="2">
        <v>0.171929866697731</v>
      </c>
      <c r="J53" s="2">
        <v>9.07093351007808</v>
      </c>
      <c r="K53" s="2">
        <v>9.07093351007808</v>
      </c>
      <c r="L53" s="2">
        <v>9.07093351007808</v>
      </c>
      <c r="M53" s="2">
        <v>9.07093351007808</v>
      </c>
      <c r="N53" s="2">
        <v>9.07093351007808</v>
      </c>
      <c r="O53" s="2">
        <v>9.8397023649288</v>
      </c>
      <c r="P53" s="2">
        <v>9.8397023649288</v>
      </c>
      <c r="Q53" s="2">
        <v>9.8397023649288</v>
      </c>
      <c r="R53" s="2">
        <v>9.8397023649288</v>
      </c>
      <c r="S53" s="2">
        <v>9.8397023649288</v>
      </c>
      <c r="T53" s="23">
        <v>1.3939819532813</v>
      </c>
      <c r="U53" s="23">
        <v>1.3939819532813</v>
      </c>
      <c r="V53" s="23">
        <v>1.3939819532813</v>
      </c>
      <c r="W53" s="23">
        <v>1.3939819532813</v>
      </c>
      <c r="X53" s="23">
        <v>1.3939819532813</v>
      </c>
      <c r="Y53" s="2">
        <v>9.47597979382854</v>
      </c>
      <c r="Z53" s="2">
        <v>2.74941302088691</v>
      </c>
      <c r="AA53" s="2">
        <v>9.03892532567148</v>
      </c>
      <c r="AB53" s="2">
        <v>0.612608672752692</v>
      </c>
      <c r="AC53" s="2">
        <v>6.21491032354759</v>
      </c>
      <c r="AD53" s="2">
        <v>2.47201228941487</v>
      </c>
      <c r="AE53" s="2">
        <v>1.7901980000709</v>
      </c>
      <c r="AF53" s="2">
        <v>-0.98241089419902</v>
      </c>
      <c r="AG53" s="2">
        <v>-0.91403447826556</v>
      </c>
      <c r="AH53" s="2">
        <v>-2.76885606186555</v>
      </c>
      <c r="AI53" s="9">
        <v>13.4206422597993</v>
      </c>
      <c r="AJ53" s="9">
        <v>13.568271926792</v>
      </c>
      <c r="AK53" s="9">
        <v>13.7564591626885</v>
      </c>
      <c r="AL53" s="9">
        <v>13.3365412113725</v>
      </c>
      <c r="AM53" s="9">
        <v>13.3913023145476</v>
      </c>
      <c r="AN53" s="2">
        <v>-0.780453618470818</v>
      </c>
      <c r="AO53" s="2">
        <v>-2.05797704360995</v>
      </c>
      <c r="AP53" s="2">
        <v>-2.80805951330738</v>
      </c>
      <c r="AQ53" s="2">
        <v>-4.46801951156221</v>
      </c>
      <c r="AR53" s="2">
        <v>-4.44904250254525</v>
      </c>
      <c r="AS53" s="2">
        <v>-11.3398417341635</v>
      </c>
      <c r="AT53" s="2">
        <v>-3.94277773156398</v>
      </c>
      <c r="AU53" s="2">
        <v>-5.23704660687658</v>
      </c>
      <c r="AV53" s="2">
        <v>-4.41396105560206</v>
      </c>
      <c r="AW53" s="2">
        <v>-5.74157222805109</v>
      </c>
      <c r="AX53" s="2">
        <v>-7.65715770477947</v>
      </c>
      <c r="AY53" s="2">
        <v>-7.99970450660789</v>
      </c>
      <c r="AZ53" s="2">
        <v>-7.66659091871315</v>
      </c>
      <c r="BA53" s="2">
        <v>-8.42259854219268</v>
      </c>
      <c r="BB53" s="2">
        <v>-9.900211043168</v>
      </c>
      <c r="BC53" s="9">
        <v>-6.35122198139627</v>
      </c>
      <c r="BD53" s="9">
        <v>-5.45897715608861</v>
      </c>
      <c r="BE53" s="9">
        <v>-4.80339400961397</v>
      </c>
      <c r="BF53" s="9">
        <v>-5.02230748302331</v>
      </c>
      <c r="BG53" s="9">
        <v>-5.02230748302331</v>
      </c>
      <c r="BH53" s="9">
        <v>30.5153990863243</v>
      </c>
      <c r="BI53" s="9">
        <v>30.5153990863243</v>
      </c>
      <c r="BJ53" s="9">
        <v>30.5153990863243</v>
      </c>
      <c r="BK53" s="9">
        <v>21.0488594313144</v>
      </c>
      <c r="BL53" s="9">
        <v>21.0488594313144</v>
      </c>
    </row>
    <row r="54" spans="1:64">
      <c r="A54" t="s">
        <v>130</v>
      </c>
      <c r="B54" s="1" t="s">
        <v>2424</v>
      </c>
      <c r="C54" s="22" t="s">
        <v>131</v>
      </c>
      <c r="D54" s="22" t="s">
        <v>1271</v>
      </c>
      <c r="E54" s="2">
        <v>6.30003710181547</v>
      </c>
      <c r="F54" s="2">
        <v>6.30003710181547</v>
      </c>
      <c r="G54" s="2">
        <v>6.30003710181547</v>
      </c>
      <c r="H54" s="2">
        <v>6.30003710181547</v>
      </c>
      <c r="I54" s="2">
        <v>6.30003710181547</v>
      </c>
      <c r="J54" s="2">
        <v>-17.4946966298336</v>
      </c>
      <c r="K54" s="2">
        <v>-17.4946966298336</v>
      </c>
      <c r="L54" s="2">
        <v>-17.4946966298336</v>
      </c>
      <c r="M54" s="2">
        <v>-17.4946966298336</v>
      </c>
      <c r="N54" s="2">
        <v>-17.4946966298336</v>
      </c>
      <c r="O54" s="2">
        <v>-1.14200515836007</v>
      </c>
      <c r="P54" s="2">
        <v>-1.14200515836007</v>
      </c>
      <c r="Q54" s="2">
        <v>-1.14200515836007</v>
      </c>
      <c r="R54" s="2">
        <v>-1.14200515836007</v>
      </c>
      <c r="S54" s="2">
        <v>-1.14200515836007</v>
      </c>
      <c r="T54" s="23">
        <v>12.2490829070209</v>
      </c>
      <c r="U54" s="23">
        <v>12.2490829070209</v>
      </c>
      <c r="V54" s="23">
        <v>12.2490829070209</v>
      </c>
      <c r="W54" s="23">
        <v>12.2490829070209</v>
      </c>
      <c r="X54" s="23">
        <v>12.2490829070209</v>
      </c>
      <c r="Y54" s="2">
        <v>-3.22109095682943</v>
      </c>
      <c r="Z54" s="2">
        <v>4.86084944594413</v>
      </c>
      <c r="AA54" s="2">
        <v>3.85437756149899</v>
      </c>
      <c r="AB54" s="2">
        <v>-2.32147052350715</v>
      </c>
      <c r="AC54" s="2">
        <v>0.236345874044141</v>
      </c>
      <c r="AD54" s="2">
        <v>16.8443022795107</v>
      </c>
      <c r="AE54" s="2">
        <v>16.2641081976695</v>
      </c>
      <c r="AF54" s="2">
        <v>15.6738753539674</v>
      </c>
      <c r="AG54" s="2">
        <v>16.571793969763</v>
      </c>
      <c r="AH54" s="2">
        <v>16.7004831593441</v>
      </c>
      <c r="AI54" s="9">
        <v>3.42413694492619</v>
      </c>
      <c r="AJ54" s="9">
        <v>3.1541258761811</v>
      </c>
      <c r="AK54" s="9">
        <v>3.85498438939137</v>
      </c>
      <c r="AL54" s="9">
        <v>4.3304460127086</v>
      </c>
      <c r="AM54" s="9">
        <v>4.70616713634956</v>
      </c>
      <c r="AN54" s="2">
        <v>8.68356857494249</v>
      </c>
      <c r="AO54" s="2">
        <v>8.31606228611614</v>
      </c>
      <c r="AP54" s="2">
        <v>8.36359499019115</v>
      </c>
      <c r="AQ54" s="2">
        <v>7.63217331618509</v>
      </c>
      <c r="AR54" s="2">
        <v>7.19016128578027</v>
      </c>
      <c r="AS54" s="2">
        <v>3.54279995746431</v>
      </c>
      <c r="AT54" s="2">
        <v>5.8821552366366</v>
      </c>
      <c r="AU54" s="2">
        <v>7.06990613401362</v>
      </c>
      <c r="AV54" s="2">
        <v>7.12135436108976</v>
      </c>
      <c r="AW54" s="2">
        <v>6.77893519933453</v>
      </c>
      <c r="AX54" s="2">
        <v>9.01552831150888</v>
      </c>
      <c r="AY54" s="2">
        <v>9.16489229566034</v>
      </c>
      <c r="AZ54" s="2">
        <v>9.49727166005554</v>
      </c>
      <c r="BA54" s="2">
        <v>9.71175962602786</v>
      </c>
      <c r="BB54" s="2">
        <v>9.07681847275618</v>
      </c>
      <c r="BC54" s="9">
        <v>8.21516756289301</v>
      </c>
      <c r="BD54" s="9">
        <v>7.58930970480612</v>
      </c>
      <c r="BE54" s="9">
        <v>7.35064840865168</v>
      </c>
      <c r="BF54" s="9">
        <v>8.5299508044999</v>
      </c>
      <c r="BG54" s="9">
        <v>8.5299508044999</v>
      </c>
      <c r="BH54" s="9">
        <v>29.6590304745228</v>
      </c>
      <c r="BI54" s="9">
        <v>29.6590304745228</v>
      </c>
      <c r="BJ54" s="9">
        <v>29.6590304745228</v>
      </c>
      <c r="BK54" s="9">
        <v>9.50131027210947</v>
      </c>
      <c r="BL54" s="9">
        <v>9.50131027210947</v>
      </c>
    </row>
    <row r="55" spans="1:64">
      <c r="A55" t="s">
        <v>132</v>
      </c>
      <c r="B55" s="1" t="s">
        <v>2425</v>
      </c>
      <c r="C55" s="22" t="s">
        <v>133</v>
      </c>
      <c r="D55" s="22" t="s">
        <v>1271</v>
      </c>
      <c r="E55" s="2">
        <v>5.66378553095625</v>
      </c>
      <c r="F55" s="2">
        <v>5.66378553095625</v>
      </c>
      <c r="G55" s="2">
        <v>5.66378553095625</v>
      </c>
      <c r="H55" s="2">
        <v>5.66378553095625</v>
      </c>
      <c r="I55" s="2">
        <v>5.66378553095625</v>
      </c>
      <c r="J55" s="2">
        <v>-6.63875274456375</v>
      </c>
      <c r="K55" s="2">
        <v>-6.63875274456375</v>
      </c>
      <c r="L55" s="2">
        <v>-6.63875274456375</v>
      </c>
      <c r="M55" s="2">
        <v>-6.63875274456375</v>
      </c>
      <c r="N55" s="2">
        <v>-6.63875274456375</v>
      </c>
      <c r="O55" s="2">
        <v>6.81398692977338</v>
      </c>
      <c r="P55" s="2">
        <v>6.81398692977338</v>
      </c>
      <c r="Q55" s="2">
        <v>6.81398692977338</v>
      </c>
      <c r="R55" s="2">
        <v>6.81398692977338</v>
      </c>
      <c r="S55" s="2">
        <v>6.81398692977338</v>
      </c>
      <c r="T55" s="23">
        <v>4.33121969538938</v>
      </c>
      <c r="U55" s="23">
        <v>4.33121969538938</v>
      </c>
      <c r="V55" s="23">
        <v>4.33121969538938</v>
      </c>
      <c r="W55" s="23">
        <v>4.33121969538938</v>
      </c>
      <c r="X55" s="23">
        <v>4.33121969538938</v>
      </c>
      <c r="Y55" s="2">
        <v>9.08440850450319</v>
      </c>
      <c r="Z55" s="2">
        <v>0.732984177874713</v>
      </c>
      <c r="AA55" s="2">
        <v>6.96694062717125</v>
      </c>
      <c r="AB55" s="2">
        <v>12.7710219497628</v>
      </c>
      <c r="AC55" s="2">
        <v>3.39711105814139</v>
      </c>
      <c r="AD55" s="2">
        <v>6.95328945006555</v>
      </c>
      <c r="AE55" s="2">
        <v>5.79112010235421</v>
      </c>
      <c r="AF55" s="2">
        <v>6.32469470625001</v>
      </c>
      <c r="AG55" s="2">
        <v>5.11848886572861</v>
      </c>
      <c r="AH55" s="2">
        <v>4.36265859483199</v>
      </c>
      <c r="AI55" s="9">
        <v>1.92835362094142</v>
      </c>
      <c r="AJ55" s="9">
        <v>2.56686460769816</v>
      </c>
      <c r="AK55" s="9">
        <v>2.49850882657717</v>
      </c>
      <c r="AL55" s="9">
        <v>2.03757660008597</v>
      </c>
      <c r="AM55" s="9">
        <v>2.4554680497226</v>
      </c>
      <c r="AN55" s="2">
        <v>4.55556214667726</v>
      </c>
      <c r="AO55" s="2">
        <v>4.05822567882591</v>
      </c>
      <c r="AP55" s="2">
        <v>4.08865350992454</v>
      </c>
      <c r="AQ55" s="2">
        <v>3.44725837850447</v>
      </c>
      <c r="AR55" s="2">
        <v>3.26906941923395</v>
      </c>
      <c r="AS55" s="2">
        <v>-6.6257718380417</v>
      </c>
      <c r="AT55" s="2">
        <v>-2.19942038509137</v>
      </c>
      <c r="AU55" s="2">
        <v>-0.397233731245604</v>
      </c>
      <c r="AV55" s="2">
        <v>0.857396300803808</v>
      </c>
      <c r="AW55" s="2">
        <v>0.535662282333471</v>
      </c>
      <c r="AX55" s="2">
        <v>-0.298216590356615</v>
      </c>
      <c r="AY55" s="2">
        <v>-1.92241320299986</v>
      </c>
      <c r="AZ55" s="2">
        <v>-1.93259255865383</v>
      </c>
      <c r="BA55" s="2">
        <v>-1.21465045336481</v>
      </c>
      <c r="BB55" s="2">
        <v>-0.902845750413966</v>
      </c>
      <c r="BC55" s="9">
        <v>-3.4517510768458</v>
      </c>
      <c r="BD55" s="9">
        <v>-2.46319700945462</v>
      </c>
      <c r="BE55" s="9">
        <v>-1.89224612499944</v>
      </c>
      <c r="BF55" s="9">
        <v>-1.51466416154671</v>
      </c>
      <c r="BG55" s="9">
        <v>-1.51466416154671</v>
      </c>
      <c r="BH55" s="9">
        <v>25.990615696706</v>
      </c>
      <c r="BI55" s="9">
        <v>25.990615696706</v>
      </c>
      <c r="BJ55" s="9">
        <v>25.990615696706</v>
      </c>
      <c r="BK55" s="9">
        <v>14.0545373995221</v>
      </c>
      <c r="BL55" s="9">
        <v>14.0545373995221</v>
      </c>
    </row>
    <row r="56" spans="1:64">
      <c r="A56" t="s">
        <v>134</v>
      </c>
      <c r="B56" s="1" t="s">
        <v>2426</v>
      </c>
      <c r="C56" s="22" t="s">
        <v>135</v>
      </c>
      <c r="D56" s="22" t="s">
        <v>1271</v>
      </c>
      <c r="E56" s="2">
        <v>8.57714798699584</v>
      </c>
      <c r="F56" s="2">
        <v>8.57714798699584</v>
      </c>
      <c r="G56" s="2">
        <v>8.57714798699584</v>
      </c>
      <c r="H56" s="2">
        <v>8.57714798699584</v>
      </c>
      <c r="I56" s="2">
        <v>8.57714798699584</v>
      </c>
      <c r="J56" s="2">
        <v>-3.34608843040921</v>
      </c>
      <c r="K56" s="2">
        <v>-3.34608843040921</v>
      </c>
      <c r="L56" s="2">
        <v>-3.34608843040921</v>
      </c>
      <c r="M56" s="2">
        <v>-3.34608843040921</v>
      </c>
      <c r="N56" s="2">
        <v>-3.34608843040921</v>
      </c>
      <c r="O56" s="2">
        <v>3.79477187793943</v>
      </c>
      <c r="P56" s="2">
        <v>3.79477187793943</v>
      </c>
      <c r="Q56" s="2">
        <v>3.79477187793943</v>
      </c>
      <c r="R56" s="2">
        <v>3.79477187793943</v>
      </c>
      <c r="S56" s="2">
        <v>3.79477187793943</v>
      </c>
      <c r="T56" s="23">
        <v>8.39983688228433</v>
      </c>
      <c r="U56" s="23">
        <v>8.39983688228433</v>
      </c>
      <c r="V56" s="23">
        <v>8.39983688228433</v>
      </c>
      <c r="W56" s="23">
        <v>8.39983688228433</v>
      </c>
      <c r="X56" s="23">
        <v>8.39983688228433</v>
      </c>
      <c r="Y56" s="2">
        <v>-1.56871010939698</v>
      </c>
      <c r="Z56" s="2">
        <v>-14.5936741791482</v>
      </c>
      <c r="AA56" s="2">
        <v>-7.08156603610979</v>
      </c>
      <c r="AB56" s="2">
        <v>-9.01255957242388</v>
      </c>
      <c r="AC56" s="2">
        <v>-12.326103618134</v>
      </c>
      <c r="AD56" s="2">
        <v>14.0532102327102</v>
      </c>
      <c r="AE56" s="2">
        <v>13.1854606821452</v>
      </c>
      <c r="AF56" s="2">
        <v>12.1911717635211</v>
      </c>
      <c r="AG56" s="2">
        <v>11.8185626940792</v>
      </c>
      <c r="AH56" s="2">
        <v>11.3105967847224</v>
      </c>
      <c r="AI56" s="9">
        <v>-14.1602219820002</v>
      </c>
      <c r="AJ56" s="9">
        <v>-13.4909309239964</v>
      </c>
      <c r="AK56" s="9">
        <v>-12.0065728478234</v>
      </c>
      <c r="AL56" s="9">
        <v>-10.8669264204208</v>
      </c>
      <c r="AM56" s="9">
        <v>-10.211696072986</v>
      </c>
      <c r="AN56" s="2">
        <v>7.38194492639039</v>
      </c>
      <c r="AO56" s="2">
        <v>5.76735727471002</v>
      </c>
      <c r="AP56" s="2">
        <v>4.94235803976757</v>
      </c>
      <c r="AQ56" s="2">
        <v>5.1112998104044</v>
      </c>
      <c r="AR56" s="2">
        <v>4.70355001002979</v>
      </c>
      <c r="AS56" s="2">
        <v>8.20490241933129</v>
      </c>
      <c r="AT56" s="2">
        <v>9.78423774305766</v>
      </c>
      <c r="AU56" s="2">
        <v>9.94081642748702</v>
      </c>
      <c r="AV56" s="2">
        <v>10.7261289754457</v>
      </c>
      <c r="AW56" s="2">
        <v>9.85538082792959</v>
      </c>
      <c r="AX56" s="2">
        <v>7.55804426856646</v>
      </c>
      <c r="AY56" s="2">
        <v>7.7506824687337</v>
      </c>
      <c r="AZ56" s="2">
        <v>7.16753772345881</v>
      </c>
      <c r="BA56" s="2">
        <v>7.89226659810131</v>
      </c>
      <c r="BB56" s="2">
        <v>7.5364751678922</v>
      </c>
      <c r="BC56" s="9">
        <v>8.07709751981918</v>
      </c>
      <c r="BD56" s="9">
        <v>7.72245548910096</v>
      </c>
      <c r="BE56" s="9">
        <v>7.86009928845922</v>
      </c>
      <c r="BF56" s="9">
        <v>8.45023163810271</v>
      </c>
      <c r="BG56" s="9">
        <v>8.45023163810271</v>
      </c>
      <c r="BH56" s="9">
        <v>36.6532599667805</v>
      </c>
      <c r="BI56" s="9">
        <v>36.6532599667805</v>
      </c>
      <c r="BJ56" s="9">
        <v>36.6532599667805</v>
      </c>
      <c r="BK56" s="9">
        <v>20.7644708243848</v>
      </c>
      <c r="BL56" s="9">
        <v>20.7644708243848</v>
      </c>
    </row>
    <row r="57" spans="1:64">
      <c r="A57" t="s">
        <v>136</v>
      </c>
      <c r="B57" s="1" t="s">
        <v>2427</v>
      </c>
      <c r="C57" s="22" t="s">
        <v>137</v>
      </c>
      <c r="D57" s="22" t="s">
        <v>1271</v>
      </c>
      <c r="E57" s="2">
        <v>-1.26800789893103</v>
      </c>
      <c r="F57" s="2">
        <v>-1.26800789893103</v>
      </c>
      <c r="G57" s="2">
        <v>-1.26800789893103</v>
      </c>
      <c r="H57" s="2">
        <v>-1.26800789893103</v>
      </c>
      <c r="I57" s="2">
        <v>-1.26800789893103</v>
      </c>
      <c r="J57" s="2">
        <v>8.42905304568451</v>
      </c>
      <c r="K57" s="2">
        <v>8.42905304568451</v>
      </c>
      <c r="L57" s="2">
        <v>8.42905304568451</v>
      </c>
      <c r="M57" s="2">
        <v>8.42905304568451</v>
      </c>
      <c r="N57" s="2">
        <v>8.42905304568451</v>
      </c>
      <c r="O57" s="2">
        <v>11.9250777070929</v>
      </c>
      <c r="P57" s="2">
        <v>11.9250777070929</v>
      </c>
      <c r="Q57" s="2">
        <v>11.9250777070929</v>
      </c>
      <c r="R57" s="2">
        <v>11.9250777070929</v>
      </c>
      <c r="S57" s="2">
        <v>11.9250777070929</v>
      </c>
      <c r="T57" s="23">
        <v>-0.433741305705155</v>
      </c>
      <c r="U57" s="23">
        <v>-0.433741305705155</v>
      </c>
      <c r="V57" s="23">
        <v>-0.433741305705155</v>
      </c>
      <c r="W57" s="23">
        <v>-0.433741305705155</v>
      </c>
      <c r="X57" s="23">
        <v>-0.433741305705155</v>
      </c>
      <c r="Y57" s="2">
        <v>-9.3238889173609</v>
      </c>
      <c r="Z57" s="2">
        <v>-7.05070472984498</v>
      </c>
      <c r="AA57" s="2">
        <v>-16.2520135206691</v>
      </c>
      <c r="AB57" s="2">
        <v>-28.9541048658247</v>
      </c>
      <c r="AC57" s="2">
        <v>-4.65041765031378</v>
      </c>
      <c r="AD57" s="2">
        <v>-3.97050842076265</v>
      </c>
      <c r="AE57" s="2">
        <v>-6.98713833811091</v>
      </c>
      <c r="AF57" s="2">
        <v>-7.47613430189733</v>
      </c>
      <c r="AG57" s="2">
        <v>-7.99983165669548</v>
      </c>
      <c r="AH57" s="2">
        <v>-9.97065987025458</v>
      </c>
      <c r="AI57" s="9">
        <v>16.501988546692</v>
      </c>
      <c r="AJ57" s="9">
        <v>16.7575096868485</v>
      </c>
      <c r="AK57" s="9">
        <v>17.0710661210117</v>
      </c>
      <c r="AL57" s="9">
        <v>17.3860444481818</v>
      </c>
      <c r="AM57" s="9">
        <v>17.3808182784688</v>
      </c>
      <c r="AN57" s="2">
        <v>-5.64368278314615</v>
      </c>
      <c r="AO57" s="2">
        <v>-5.52135141415417</v>
      </c>
      <c r="AP57" s="2">
        <v>-6.50056613908999</v>
      </c>
      <c r="AQ57" s="2">
        <v>-7.76616754425515</v>
      </c>
      <c r="AR57" s="2">
        <v>-7.34494545616395</v>
      </c>
      <c r="AS57" s="2">
        <v>-13.1247498760351</v>
      </c>
      <c r="AT57" s="2">
        <v>-6.30893174095067</v>
      </c>
      <c r="AU57" s="2">
        <v>-8.17390629345168</v>
      </c>
      <c r="AV57" s="2">
        <v>-9.56178680928505</v>
      </c>
      <c r="AW57" s="2">
        <v>-14.2464903855914</v>
      </c>
      <c r="AX57" s="2">
        <v>-14.8630773593561</v>
      </c>
      <c r="AY57" s="2">
        <v>-17.0203005000156</v>
      </c>
      <c r="AZ57" s="2">
        <v>-16.8715850139707</v>
      </c>
      <c r="BA57" s="2">
        <v>-18.1343945405002</v>
      </c>
      <c r="BB57" s="2">
        <v>-19.0297588396487</v>
      </c>
      <c r="BC57" s="9">
        <v>-10.6313933166851</v>
      </c>
      <c r="BD57" s="9">
        <v>-9.6530693613762</v>
      </c>
      <c r="BE57" s="9">
        <v>-10.625689778843</v>
      </c>
      <c r="BF57" s="9">
        <v>-11.9578749595793</v>
      </c>
      <c r="BG57" s="9">
        <v>-11.9578749595793</v>
      </c>
      <c r="BH57" s="9">
        <v>30.8281643722566</v>
      </c>
      <c r="BI57" s="9">
        <v>30.8281643722566</v>
      </c>
      <c r="BJ57" s="9">
        <v>30.8281643722566</v>
      </c>
      <c r="BK57" s="9">
        <v>21.0896377408538</v>
      </c>
      <c r="BL57" s="9">
        <v>21.0896377408538</v>
      </c>
    </row>
    <row r="58" spans="1:64">
      <c r="A58" t="s">
        <v>138</v>
      </c>
      <c r="B58" s="1" t="s">
        <v>2428</v>
      </c>
      <c r="C58" s="22" t="s">
        <v>139</v>
      </c>
      <c r="D58" s="22" t="s">
        <v>1271</v>
      </c>
      <c r="E58" s="2">
        <v>5.19496858400736</v>
      </c>
      <c r="F58" s="2">
        <v>5.19496858400736</v>
      </c>
      <c r="G58" s="2">
        <v>5.19496858400736</v>
      </c>
      <c r="H58" s="2">
        <v>5.19496858400736</v>
      </c>
      <c r="I58" s="2">
        <v>5.19496858400736</v>
      </c>
      <c r="J58" s="2">
        <v>-6.59448846173763</v>
      </c>
      <c r="K58" s="2">
        <v>-6.59448846173763</v>
      </c>
      <c r="L58" s="2">
        <v>-6.59448846173763</v>
      </c>
      <c r="M58" s="2">
        <v>-6.59448846173763</v>
      </c>
      <c r="N58" s="2">
        <v>-6.59448846173763</v>
      </c>
      <c r="O58" s="2">
        <v>2.81995266555597</v>
      </c>
      <c r="P58" s="2">
        <v>2.81995266555597</v>
      </c>
      <c r="Q58" s="2">
        <v>2.81995266555597</v>
      </c>
      <c r="R58" s="2">
        <v>2.81995266555597</v>
      </c>
      <c r="S58" s="2">
        <v>2.81995266555597</v>
      </c>
      <c r="T58" s="23">
        <v>8.37477438786458</v>
      </c>
      <c r="U58" s="23">
        <v>8.37477438786458</v>
      </c>
      <c r="V58" s="23">
        <v>8.37477438786458</v>
      </c>
      <c r="W58" s="23">
        <v>8.37477438786458</v>
      </c>
      <c r="X58" s="23">
        <v>8.37477438786458</v>
      </c>
      <c r="Y58" s="2">
        <v>10.7675882592751</v>
      </c>
      <c r="Z58" s="2">
        <v>8.20169272937808</v>
      </c>
      <c r="AA58" s="2">
        <v>-1.86150915544168</v>
      </c>
      <c r="AB58" s="2">
        <v>-6.23866179726938</v>
      </c>
      <c r="AC58" s="2">
        <v>14.4824671148901</v>
      </c>
      <c r="AD58" s="2">
        <v>8.30095959862309</v>
      </c>
      <c r="AE58" s="2">
        <v>7.92082984243173</v>
      </c>
      <c r="AF58" s="2">
        <v>7.09704502247393</v>
      </c>
      <c r="AG58" s="2">
        <v>8.54344393922719</v>
      </c>
      <c r="AH58" s="2">
        <v>8.07527957053613</v>
      </c>
      <c r="AI58" s="9">
        <v>5.83814365113984</v>
      </c>
      <c r="AJ58" s="9">
        <v>6.52787913572398</v>
      </c>
      <c r="AK58" s="9">
        <v>6.10961468480143</v>
      </c>
      <c r="AL58" s="9">
        <v>6.33899961816602</v>
      </c>
      <c r="AM58" s="9">
        <v>6.67777953623476</v>
      </c>
      <c r="AN58" s="2">
        <v>4.96850768267431</v>
      </c>
      <c r="AO58" s="2">
        <v>5.23984752289393</v>
      </c>
      <c r="AP58" s="2">
        <v>4.52566892401085</v>
      </c>
      <c r="AQ58" s="2">
        <v>4.50846712914146</v>
      </c>
      <c r="AR58" s="2">
        <v>4.7117941513562</v>
      </c>
      <c r="AS58" s="2">
        <v>0.529797409283114</v>
      </c>
      <c r="AT58" s="2">
        <v>6.45504723850635</v>
      </c>
      <c r="AU58" s="2">
        <v>5.14245404551828</v>
      </c>
      <c r="AV58" s="2">
        <v>6.01084703037766</v>
      </c>
      <c r="AW58" s="2">
        <v>6.27492184654746</v>
      </c>
      <c r="AX58" s="2">
        <v>3.63860824023255</v>
      </c>
      <c r="AY58" s="2">
        <v>3.51643707888475</v>
      </c>
      <c r="AZ58" s="2">
        <v>2.98434011216782</v>
      </c>
      <c r="BA58" s="2">
        <v>1.94729205230922</v>
      </c>
      <c r="BB58" s="2">
        <v>0.893065102443575</v>
      </c>
      <c r="BC58" s="9">
        <v>5.03955657219487</v>
      </c>
      <c r="BD58" s="9">
        <v>5.1261126953515</v>
      </c>
      <c r="BE58" s="9">
        <v>4.65783661538325</v>
      </c>
      <c r="BF58" s="9">
        <v>3.3482049886822</v>
      </c>
      <c r="BG58" s="9">
        <v>3.3482049886822</v>
      </c>
      <c r="BH58" s="9">
        <v>27.6866201879863</v>
      </c>
      <c r="BI58" s="9">
        <v>27.6866201879863</v>
      </c>
      <c r="BJ58" s="9">
        <v>27.6866201879863</v>
      </c>
      <c r="BK58" s="9">
        <v>8.78887278741088</v>
      </c>
      <c r="BL58" s="9">
        <v>8.78887278741088</v>
      </c>
    </row>
    <row r="59" spans="1:64">
      <c r="A59" t="s">
        <v>140</v>
      </c>
      <c r="B59" s="1" t="s">
        <v>2429</v>
      </c>
      <c r="C59" s="22" t="s">
        <v>141</v>
      </c>
      <c r="D59" s="22" t="s">
        <v>1271</v>
      </c>
      <c r="E59" s="2">
        <v>14.6047944477674</v>
      </c>
      <c r="F59" s="2">
        <v>14.6047944477674</v>
      </c>
      <c r="G59" s="2">
        <v>14.6047944477674</v>
      </c>
      <c r="H59" s="2">
        <v>14.6047944477674</v>
      </c>
      <c r="I59" s="2">
        <v>14.6047944477674</v>
      </c>
      <c r="J59" s="2">
        <v>8.65762053507365</v>
      </c>
      <c r="K59" s="2">
        <v>8.65762053507365</v>
      </c>
      <c r="L59" s="2">
        <v>8.65762053507365</v>
      </c>
      <c r="M59" s="2">
        <v>8.65762053507365</v>
      </c>
      <c r="N59" s="2">
        <v>8.65762053507365</v>
      </c>
      <c r="O59" s="2">
        <v>8.32225106119269</v>
      </c>
      <c r="P59" s="2">
        <v>8.32225106119269</v>
      </c>
      <c r="Q59" s="2">
        <v>8.32225106119269</v>
      </c>
      <c r="R59" s="2">
        <v>8.32225106119269</v>
      </c>
      <c r="S59" s="2">
        <v>8.32225106119269</v>
      </c>
      <c r="T59" s="23">
        <v>11.9373273570569</v>
      </c>
      <c r="U59" s="23">
        <v>11.9373273570569</v>
      </c>
      <c r="V59" s="23">
        <v>11.9373273570569</v>
      </c>
      <c r="W59" s="23">
        <v>11.9373273570569</v>
      </c>
      <c r="X59" s="23">
        <v>11.9373273570569</v>
      </c>
      <c r="Y59" s="2">
        <v>6.51942079635527</v>
      </c>
      <c r="Z59" s="2">
        <v>11.622029830287</v>
      </c>
      <c r="AA59" s="2">
        <v>8.06367961343338</v>
      </c>
      <c r="AB59" s="2">
        <v>9.04325323732902</v>
      </c>
      <c r="AC59" s="2">
        <v>12.315521399297</v>
      </c>
      <c r="AD59" s="2">
        <v>16.4827434926506</v>
      </c>
      <c r="AE59" s="2">
        <v>16.4459573157539</v>
      </c>
      <c r="AF59" s="2">
        <v>15.4010404422408</v>
      </c>
      <c r="AG59" s="2">
        <v>14.691306072313</v>
      </c>
      <c r="AH59" s="2">
        <v>16.1966379548889</v>
      </c>
      <c r="AI59" s="9">
        <v>-9.3009583647582</v>
      </c>
      <c r="AJ59" s="9">
        <v>-9.39423994561455</v>
      </c>
      <c r="AK59" s="9">
        <v>-9.13461943527472</v>
      </c>
      <c r="AL59" s="9">
        <v>-8.36041507649999</v>
      </c>
      <c r="AM59" s="9">
        <v>-6.45003570062471</v>
      </c>
      <c r="AN59" s="2">
        <v>10.2446349947757</v>
      </c>
      <c r="AO59" s="2">
        <v>10.1846780660047</v>
      </c>
      <c r="AP59" s="2">
        <v>10.2617935600661</v>
      </c>
      <c r="AQ59" s="2">
        <v>10.2066824284717</v>
      </c>
      <c r="AR59" s="2">
        <v>9.77422314756051</v>
      </c>
      <c r="AS59" s="2">
        <v>7.04119852841023</v>
      </c>
      <c r="AT59" s="2">
        <v>7.41808337727841</v>
      </c>
      <c r="AU59" s="2">
        <v>8.57102844774513</v>
      </c>
      <c r="AV59" s="2">
        <v>13.0384306985079</v>
      </c>
      <c r="AW59" s="2">
        <v>10.3622370678921</v>
      </c>
      <c r="AX59" s="2">
        <v>10.0026360262494</v>
      </c>
      <c r="AY59" s="2">
        <v>9.49958109793447</v>
      </c>
      <c r="AZ59" s="2">
        <v>9.38594343853086</v>
      </c>
      <c r="BA59" s="2">
        <v>10.5646469828684</v>
      </c>
      <c r="BB59" s="2">
        <v>10.5228157501972</v>
      </c>
      <c r="BC59" s="9">
        <v>9.59586799363133</v>
      </c>
      <c r="BD59" s="9">
        <v>9.45335068493394</v>
      </c>
      <c r="BE59" s="9">
        <v>10.5529110817277</v>
      </c>
      <c r="BF59" s="9">
        <v>11.3201216284017</v>
      </c>
      <c r="BG59" s="9">
        <v>11.3201216284017</v>
      </c>
      <c r="BH59" s="9">
        <v>33.8268026672859</v>
      </c>
      <c r="BI59" s="9">
        <v>33.8268026672859</v>
      </c>
      <c r="BJ59" s="9">
        <v>33.8268026672859</v>
      </c>
      <c r="BK59" s="9">
        <v>15.3402460065427</v>
      </c>
      <c r="BL59" s="9">
        <v>15.3402460065427</v>
      </c>
    </row>
    <row r="60" spans="1:64">
      <c r="A60" t="s">
        <v>142</v>
      </c>
      <c r="B60" s="1" t="s">
        <v>2430</v>
      </c>
      <c r="C60" s="22" t="s">
        <v>143</v>
      </c>
      <c r="D60" s="22" t="s">
        <v>1271</v>
      </c>
      <c r="E60" s="2">
        <v>-2.44005026630327</v>
      </c>
      <c r="F60" s="2">
        <v>-2.44005026630327</v>
      </c>
      <c r="G60" s="2">
        <v>-2.44005026630327</v>
      </c>
      <c r="H60" s="2">
        <v>-2.44005026630327</v>
      </c>
      <c r="I60" s="2">
        <v>-2.44005026630327</v>
      </c>
      <c r="J60" s="2">
        <v>19.8659547356505</v>
      </c>
      <c r="K60" s="2">
        <v>19.8659547356505</v>
      </c>
      <c r="L60" s="2">
        <v>19.8659547356505</v>
      </c>
      <c r="M60" s="2">
        <v>19.8659547356505</v>
      </c>
      <c r="N60" s="2">
        <v>19.8659547356505</v>
      </c>
      <c r="O60" s="2">
        <v>1.05566145493312</v>
      </c>
      <c r="P60" s="2">
        <v>1.05566145493312</v>
      </c>
      <c r="Q60" s="2">
        <v>1.05566145493312</v>
      </c>
      <c r="R60" s="2">
        <v>1.05566145493312</v>
      </c>
      <c r="S60" s="2">
        <v>1.05566145493312</v>
      </c>
      <c r="T60" s="23">
        <v>11.8529488242238</v>
      </c>
      <c r="U60" s="23">
        <v>11.8529488242238</v>
      </c>
      <c r="V60" s="23">
        <v>11.8529488242238</v>
      </c>
      <c r="W60" s="23">
        <v>11.8529488242238</v>
      </c>
      <c r="X60" s="23">
        <v>11.8529488242238</v>
      </c>
      <c r="Y60" s="2">
        <v>3.57444097573546</v>
      </c>
      <c r="Z60" s="2">
        <v>5.37951011692804</v>
      </c>
      <c r="AA60" s="2">
        <v>7.79011484408819</v>
      </c>
      <c r="AB60" s="2">
        <v>-4.60686103337413</v>
      </c>
      <c r="AC60" s="2">
        <v>8.84940020259319</v>
      </c>
      <c r="AD60" s="2">
        <v>9.80578195428499</v>
      </c>
      <c r="AE60" s="2">
        <v>10.6665606969399</v>
      </c>
      <c r="AF60" s="2">
        <v>11.2596194418051</v>
      </c>
      <c r="AG60" s="2">
        <v>10.8302796999438</v>
      </c>
      <c r="AH60" s="2">
        <v>9.7452718233499</v>
      </c>
      <c r="AI60" s="9">
        <v>8.22948362771768</v>
      </c>
      <c r="AJ60" s="9">
        <v>7.58092933951622</v>
      </c>
      <c r="AK60" s="9">
        <v>7.13268348551439</v>
      </c>
      <c r="AL60" s="9">
        <v>7.53276261008883</v>
      </c>
      <c r="AM60" s="9">
        <v>7.84958690597787</v>
      </c>
      <c r="AN60" s="2">
        <v>5.47375869142364</v>
      </c>
      <c r="AO60" s="2">
        <v>5.3763794586581</v>
      </c>
      <c r="AP60" s="2">
        <v>5.75122514682473</v>
      </c>
      <c r="AQ60" s="2">
        <v>4.79422379728843</v>
      </c>
      <c r="AR60" s="2">
        <v>4.87813182635383</v>
      </c>
      <c r="AS60" s="2">
        <v>5.13277585105874</v>
      </c>
      <c r="AT60" s="2">
        <v>5.06903870558673</v>
      </c>
      <c r="AU60" s="2">
        <v>5.15288261678014</v>
      </c>
      <c r="AV60" s="2">
        <v>6.05029074868859</v>
      </c>
      <c r="AW60" s="2">
        <v>4.9740027471397</v>
      </c>
      <c r="AX60" s="2">
        <v>6.86556377700291</v>
      </c>
      <c r="AY60" s="2">
        <v>6.40119620368012</v>
      </c>
      <c r="AZ60" s="2">
        <v>7.05176210325007</v>
      </c>
      <c r="BA60" s="2">
        <v>6.71774755391328</v>
      </c>
      <c r="BB60" s="2">
        <v>6.72397177859273</v>
      </c>
      <c r="BC60" s="9">
        <v>7.24867726137619</v>
      </c>
      <c r="BD60" s="9">
        <v>7.32301813621643</v>
      </c>
      <c r="BE60" s="9">
        <v>7.64176319711313</v>
      </c>
      <c r="BF60" s="9">
        <v>6.53697164457002</v>
      </c>
      <c r="BG60" s="9">
        <v>6.53697164457002</v>
      </c>
      <c r="BH60" s="9">
        <v>27.764890437452</v>
      </c>
      <c r="BI60" s="9">
        <v>27.764890437452</v>
      </c>
      <c r="BJ60" s="9">
        <v>27.764890437452</v>
      </c>
      <c r="BK60" s="9">
        <v>6.35883079129426</v>
      </c>
      <c r="BL60" s="9">
        <v>6.35883079129426</v>
      </c>
    </row>
    <row r="61" spans="1:64">
      <c r="A61" t="s">
        <v>144</v>
      </c>
      <c r="B61" s="1" t="s">
        <v>2431</v>
      </c>
      <c r="C61" s="22" t="s">
        <v>145</v>
      </c>
      <c r="D61" s="22" t="s">
        <v>1271</v>
      </c>
      <c r="E61" s="2">
        <v>11.8253796908561</v>
      </c>
      <c r="F61" s="2">
        <v>11.8253796908561</v>
      </c>
      <c r="G61" s="2">
        <v>11.8253796908561</v>
      </c>
      <c r="H61" s="2">
        <v>11.8253796908561</v>
      </c>
      <c r="I61" s="2">
        <v>11.8253796908561</v>
      </c>
      <c r="J61" s="2">
        <v>0.618570908621345</v>
      </c>
      <c r="K61" s="2">
        <v>0.618570908621345</v>
      </c>
      <c r="L61" s="2">
        <v>0.618570908621345</v>
      </c>
      <c r="M61" s="2">
        <v>0.618570908621345</v>
      </c>
      <c r="N61" s="2">
        <v>0.618570908621345</v>
      </c>
      <c r="O61" s="2">
        <v>4.48696531923022</v>
      </c>
      <c r="P61" s="2">
        <v>4.48696531923022</v>
      </c>
      <c r="Q61" s="2">
        <v>4.48696531923022</v>
      </c>
      <c r="R61" s="2">
        <v>4.48696531923022</v>
      </c>
      <c r="S61" s="2">
        <v>4.48696531923022</v>
      </c>
      <c r="T61" s="23">
        <v>10.3094671517735</v>
      </c>
      <c r="U61" s="23">
        <v>10.3094671517735</v>
      </c>
      <c r="V61" s="23">
        <v>10.3094671517735</v>
      </c>
      <c r="W61" s="23">
        <v>10.3094671517735</v>
      </c>
      <c r="X61" s="23">
        <v>10.3094671517735</v>
      </c>
      <c r="Y61" s="2">
        <v>-2.6097986344604</v>
      </c>
      <c r="Z61" s="2">
        <v>0.665862945991224</v>
      </c>
      <c r="AA61" s="2">
        <v>-5.14129814915659</v>
      </c>
      <c r="AB61" s="2">
        <v>4.4706609585897</v>
      </c>
      <c r="AC61" s="2">
        <v>5.02182159765318</v>
      </c>
      <c r="AD61" s="2">
        <v>16.3122759362789</v>
      </c>
      <c r="AE61" s="2">
        <v>16.8115551409424</v>
      </c>
      <c r="AF61" s="2">
        <v>16.4486616259561</v>
      </c>
      <c r="AG61" s="2">
        <v>15.8959403492931</v>
      </c>
      <c r="AH61" s="2">
        <v>15.2926348653685</v>
      </c>
      <c r="AI61" s="9">
        <v>-10.6703085429361</v>
      </c>
      <c r="AJ61" s="9">
        <v>-11.4549781905741</v>
      </c>
      <c r="AK61" s="9">
        <v>-11.3809269273874</v>
      </c>
      <c r="AL61" s="9">
        <v>-11.5738221997355</v>
      </c>
      <c r="AM61" s="9">
        <v>-11.9056152232602</v>
      </c>
      <c r="AN61" s="2">
        <v>7.70312478772143</v>
      </c>
      <c r="AO61" s="2">
        <v>7.41447956099289</v>
      </c>
      <c r="AP61" s="2">
        <v>7.09247387707223</v>
      </c>
      <c r="AQ61" s="2">
        <v>6.96845931579796</v>
      </c>
      <c r="AR61" s="2">
        <v>6.21888660229622</v>
      </c>
      <c r="AS61" s="2">
        <v>5.04683199104244</v>
      </c>
      <c r="AT61" s="2">
        <v>6.84187854858218</v>
      </c>
      <c r="AU61" s="2">
        <v>7.86369878013674</v>
      </c>
      <c r="AV61" s="2">
        <v>7.67637989209346</v>
      </c>
      <c r="AW61" s="2">
        <v>9.57457985157827</v>
      </c>
      <c r="AX61" s="2">
        <v>10.1673130869773</v>
      </c>
      <c r="AY61" s="2">
        <v>10.06455716423</v>
      </c>
      <c r="AZ61" s="2">
        <v>10.1919688591815</v>
      </c>
      <c r="BA61" s="2">
        <v>10.403930400288</v>
      </c>
      <c r="BB61" s="2">
        <v>10.2976300967042</v>
      </c>
      <c r="BC61" s="9">
        <v>9.94104310131591</v>
      </c>
      <c r="BD61" s="9">
        <v>9.38677779278652</v>
      </c>
      <c r="BE61" s="9">
        <v>9.46123062499721</v>
      </c>
      <c r="BF61" s="9">
        <v>9.80545746685503</v>
      </c>
      <c r="BG61" s="9">
        <v>9.80545746685503</v>
      </c>
      <c r="BH61" s="9">
        <v>37.3545614019935</v>
      </c>
      <c r="BI61" s="9">
        <v>37.3545614019935</v>
      </c>
      <c r="BJ61" s="9">
        <v>37.3545614019935</v>
      </c>
      <c r="BK61" s="9">
        <v>18.943495304787</v>
      </c>
      <c r="BL61" s="9">
        <v>18.943495304787</v>
      </c>
    </row>
    <row r="62" spans="1:64">
      <c r="A62" t="s">
        <v>146</v>
      </c>
      <c r="B62" s="1" t="s">
        <v>2432</v>
      </c>
      <c r="C62" s="22" t="s">
        <v>147</v>
      </c>
      <c r="D62" s="22" t="s">
        <v>1271</v>
      </c>
      <c r="E62" s="2">
        <v>13.0309089830104</v>
      </c>
      <c r="F62" s="2">
        <v>13.0309089830104</v>
      </c>
      <c r="G62" s="2">
        <v>13.0309089830104</v>
      </c>
      <c r="H62" s="2">
        <v>13.0309089830104</v>
      </c>
      <c r="I62" s="2">
        <v>13.0309089830104</v>
      </c>
      <c r="J62" s="2">
        <v>6.98324235268813</v>
      </c>
      <c r="K62" s="2">
        <v>6.98324235268813</v>
      </c>
      <c r="L62" s="2">
        <v>6.98324235268813</v>
      </c>
      <c r="M62" s="2">
        <v>6.98324235268813</v>
      </c>
      <c r="N62" s="2">
        <v>6.98324235268813</v>
      </c>
      <c r="O62" s="2">
        <v>18.5409708184183</v>
      </c>
      <c r="P62" s="2">
        <v>18.5409708184183</v>
      </c>
      <c r="Q62" s="2">
        <v>18.5409708184183</v>
      </c>
      <c r="R62" s="2">
        <v>18.5409708184183</v>
      </c>
      <c r="S62" s="2">
        <v>18.5409708184183</v>
      </c>
      <c r="T62" s="23">
        <v>-0.624773853552006</v>
      </c>
      <c r="U62" s="23">
        <v>-0.624773853552006</v>
      </c>
      <c r="V62" s="23">
        <v>-0.624773853552006</v>
      </c>
      <c r="W62" s="23">
        <v>-0.624773853552006</v>
      </c>
      <c r="X62" s="23">
        <v>-0.624773853552006</v>
      </c>
      <c r="Y62" s="2">
        <v>3.96173002806866</v>
      </c>
      <c r="Z62" s="2">
        <v>1.70066639792443</v>
      </c>
      <c r="AA62" s="2">
        <v>7.48569011544382</v>
      </c>
      <c r="AB62" s="2">
        <v>7.21283283011096</v>
      </c>
      <c r="AC62" s="2">
        <v>3.3894758947367</v>
      </c>
      <c r="AD62" s="2">
        <v>-0.554397053203916</v>
      </c>
      <c r="AE62" s="2">
        <v>0.541385593063117</v>
      </c>
      <c r="AF62" s="2">
        <v>-0.844200837611579</v>
      </c>
      <c r="AG62" s="2">
        <v>1.30209676605458</v>
      </c>
      <c r="AH62" s="2">
        <v>0.138248294115978</v>
      </c>
      <c r="AI62" s="9">
        <v>19.8571000275916</v>
      </c>
      <c r="AJ62" s="9">
        <v>19.3550789031841</v>
      </c>
      <c r="AK62" s="9">
        <v>19.1366907472131</v>
      </c>
      <c r="AL62" s="9">
        <v>18.5761345800498</v>
      </c>
      <c r="AM62" s="9">
        <v>18.5641596019144</v>
      </c>
      <c r="AN62" s="2">
        <v>-4.82288980418906</v>
      </c>
      <c r="AO62" s="2">
        <v>-4.9811814282945</v>
      </c>
      <c r="AP62" s="2">
        <v>-5.3581969017385</v>
      </c>
      <c r="AQ62" s="2">
        <v>-5.20725958785546</v>
      </c>
      <c r="AR62" s="2">
        <v>-5.66694561388022</v>
      </c>
      <c r="AS62" s="2">
        <v>-12.4777206746067</v>
      </c>
      <c r="AT62" s="2">
        <v>-10.1571761496825</v>
      </c>
      <c r="AU62" s="2">
        <v>-7.41071695101962</v>
      </c>
      <c r="AV62" s="2">
        <v>-9.06773701405594</v>
      </c>
      <c r="AW62" s="2">
        <v>-8.59224690093058</v>
      </c>
      <c r="AX62" s="2">
        <v>-10.3429287082475</v>
      </c>
      <c r="AY62" s="2">
        <v>-10.6697093410018</v>
      </c>
      <c r="AZ62" s="2">
        <v>-9.88708438527877</v>
      </c>
      <c r="BA62" s="2">
        <v>-9.70196981070037</v>
      </c>
      <c r="BB62" s="2">
        <v>-9.78106395839441</v>
      </c>
      <c r="BC62" s="9">
        <v>-8.21516756289301</v>
      </c>
      <c r="BD62" s="9">
        <v>-7.12329945977417</v>
      </c>
      <c r="BE62" s="9">
        <v>-8.58788625961286</v>
      </c>
      <c r="BF62" s="9">
        <v>-7.49360164133636</v>
      </c>
      <c r="BG62" s="9">
        <v>-7.49360164133636</v>
      </c>
      <c r="BH62" s="9">
        <v>42.3638573678003</v>
      </c>
      <c r="BI62" s="9">
        <v>42.3638573678003</v>
      </c>
      <c r="BJ62" s="9">
        <v>42.3638573678003</v>
      </c>
      <c r="BK62" s="9">
        <v>39.3306958964787</v>
      </c>
      <c r="BL62" s="9">
        <v>39.3306958964787</v>
      </c>
    </row>
    <row r="63" spans="1:64">
      <c r="A63" t="s">
        <v>148</v>
      </c>
      <c r="B63" s="1" t="s">
        <v>2433</v>
      </c>
      <c r="C63" s="22" t="s">
        <v>149</v>
      </c>
      <c r="D63" s="22" t="s">
        <v>1272</v>
      </c>
      <c r="E63" s="2">
        <v>4.52523008836607</v>
      </c>
      <c r="F63" s="2">
        <v>4.52523008836607</v>
      </c>
      <c r="G63" s="2">
        <v>4.52523008836607</v>
      </c>
      <c r="H63" s="2">
        <v>4.52523008836607</v>
      </c>
      <c r="I63" s="2">
        <v>4.52523008836607</v>
      </c>
      <c r="J63" s="2">
        <v>-6.21760191341099</v>
      </c>
      <c r="K63" s="2">
        <v>-6.21760191341099</v>
      </c>
      <c r="L63" s="2">
        <v>-6.21760191341099</v>
      </c>
      <c r="M63" s="2">
        <v>-6.21760191341099</v>
      </c>
      <c r="N63" s="2">
        <v>-6.21760191341099</v>
      </c>
      <c r="O63" s="2">
        <v>10.5674059573055</v>
      </c>
      <c r="P63" s="2">
        <v>10.5674059573055</v>
      </c>
      <c r="Q63" s="2">
        <v>10.5674059573055</v>
      </c>
      <c r="R63" s="2">
        <v>10.5674059573055</v>
      </c>
      <c r="S63" s="2">
        <v>10.5674059573055</v>
      </c>
      <c r="T63" s="23">
        <v>4.25188124899435</v>
      </c>
      <c r="U63" s="23">
        <v>4.25188124899435</v>
      </c>
      <c r="V63" s="23">
        <v>4.25188124899435</v>
      </c>
      <c r="W63" s="23">
        <v>4.25188124899435</v>
      </c>
      <c r="X63" s="23">
        <v>4.25188124899435</v>
      </c>
      <c r="Y63" s="2">
        <v>6.71015333961192</v>
      </c>
      <c r="Z63" s="2">
        <v>8.57613135574469</v>
      </c>
      <c r="AA63" s="2">
        <v>6.23654246774513</v>
      </c>
      <c r="AB63" s="2">
        <v>2.82795515147485</v>
      </c>
      <c r="AC63" s="2">
        <v>10.2048716871362</v>
      </c>
      <c r="AD63" s="2">
        <v>4.28731820944234</v>
      </c>
      <c r="AE63" s="2">
        <v>4.28257570313263</v>
      </c>
      <c r="AF63" s="2">
        <v>2.64363021325271</v>
      </c>
      <c r="AG63" s="2">
        <v>5.21137897694456</v>
      </c>
      <c r="AH63" s="2">
        <v>5.29982505471848</v>
      </c>
      <c r="AI63" s="9">
        <v>16.7637688984587</v>
      </c>
      <c r="AJ63" s="9">
        <v>17.0086307703175</v>
      </c>
      <c r="AK63" s="9">
        <v>16.461137589653</v>
      </c>
      <c r="AL63" s="9">
        <v>16.7804118724905</v>
      </c>
      <c r="AM63" s="9">
        <v>16.9271539203709</v>
      </c>
      <c r="AN63" s="2">
        <v>-4.99902069588672</v>
      </c>
      <c r="AO63" s="2">
        <v>-5.16740938712918</v>
      </c>
      <c r="AP63" s="2">
        <v>-5.05818073839366</v>
      </c>
      <c r="AQ63" s="2">
        <v>-4.5352231548616</v>
      </c>
      <c r="AR63" s="2">
        <v>-5.82796580076603</v>
      </c>
      <c r="AS63" s="2">
        <v>-2.47919862396681</v>
      </c>
      <c r="AT63" s="2">
        <v>-1.5825400932626</v>
      </c>
      <c r="AU63" s="2">
        <v>0.570728843880591</v>
      </c>
      <c r="AV63" s="2">
        <v>5.58511295922743</v>
      </c>
      <c r="AW63" s="2">
        <v>2.21636160665953</v>
      </c>
      <c r="AX63" s="2">
        <v>-0.584915753694104</v>
      </c>
      <c r="AY63" s="2">
        <v>-1.41087541715179</v>
      </c>
      <c r="AZ63" s="2">
        <v>-1.08094967800522</v>
      </c>
      <c r="BA63" s="2">
        <v>-0.424316755761676</v>
      </c>
      <c r="BB63" s="2">
        <v>0.893065102443575</v>
      </c>
      <c r="BC63" s="9">
        <v>-2.41622575379206</v>
      </c>
      <c r="BD63" s="9">
        <v>-3.52836328381337</v>
      </c>
      <c r="BE63" s="9">
        <v>-2.1833609134609</v>
      </c>
      <c r="BF63" s="9">
        <v>-1.99297915992988</v>
      </c>
      <c r="BG63" s="9">
        <v>-1.99297915992988</v>
      </c>
      <c r="BH63" s="9">
        <v>13.955255952304</v>
      </c>
      <c r="BI63" s="9">
        <v>13.955255952304</v>
      </c>
      <c r="BJ63" s="9">
        <v>13.955255952304</v>
      </c>
      <c r="BK63" s="9">
        <v>15.0920721317809</v>
      </c>
      <c r="BL63" s="9">
        <v>15.0920721317809</v>
      </c>
    </row>
    <row r="64" spans="1:64">
      <c r="A64" t="s">
        <v>150</v>
      </c>
      <c r="B64" s="1" t="s">
        <v>2434</v>
      </c>
      <c r="C64" s="22" t="s">
        <v>151</v>
      </c>
      <c r="D64" s="22" t="s">
        <v>1272</v>
      </c>
      <c r="E64" s="2">
        <v>13.2653174564848</v>
      </c>
      <c r="F64" s="2">
        <v>13.2653174564848</v>
      </c>
      <c r="G64" s="2">
        <v>13.2653174564848</v>
      </c>
      <c r="H64" s="2">
        <v>13.2653174564848</v>
      </c>
      <c r="I64" s="2">
        <v>13.2653174564848</v>
      </c>
      <c r="J64" s="2">
        <v>0.321492099251356</v>
      </c>
      <c r="K64" s="2">
        <v>0.321492099251356</v>
      </c>
      <c r="L64" s="2">
        <v>0.321492099251356</v>
      </c>
      <c r="M64" s="2">
        <v>0.321492099251356</v>
      </c>
      <c r="N64" s="2">
        <v>0.321492099251356</v>
      </c>
      <c r="O64" s="2">
        <v>0.227304544423518</v>
      </c>
      <c r="P64" s="2">
        <v>0.227304544423518</v>
      </c>
      <c r="Q64" s="2">
        <v>0.227304544423518</v>
      </c>
      <c r="R64" s="2">
        <v>0.227304544423518</v>
      </c>
      <c r="S64" s="2">
        <v>0.227304544423518</v>
      </c>
      <c r="T64" s="23">
        <v>-3.02619820368723</v>
      </c>
      <c r="U64" s="23">
        <v>-3.02619820368723</v>
      </c>
      <c r="V64" s="23">
        <v>-3.02619820368723</v>
      </c>
      <c r="W64" s="23">
        <v>-3.02619820368723</v>
      </c>
      <c r="X64" s="23">
        <v>-3.02619820368723</v>
      </c>
      <c r="Y64" s="2">
        <v>11.9454121233202</v>
      </c>
      <c r="Z64" s="2">
        <v>3.55530295031055</v>
      </c>
      <c r="AA64" s="2">
        <v>4.92025337291126</v>
      </c>
      <c r="AB64" s="2">
        <v>0.296425879903558</v>
      </c>
      <c r="AC64" s="2">
        <v>-3.20491479484088</v>
      </c>
      <c r="AD64" s="2">
        <v>-5.83911832371457</v>
      </c>
      <c r="AE64" s="2">
        <v>-6.86593534477317</v>
      </c>
      <c r="AF64" s="2">
        <v>-7.87737791657394</v>
      </c>
      <c r="AG64" s="2">
        <v>-5.04532879641667</v>
      </c>
      <c r="AH64" s="2">
        <v>-6.37400932604141</v>
      </c>
      <c r="AI64" s="9">
        <v>2.32534768554618</v>
      </c>
      <c r="AJ64" s="9">
        <v>2.31567832055506</v>
      </c>
      <c r="AK64" s="9">
        <v>3.04040828266256</v>
      </c>
      <c r="AL64" s="9">
        <v>3.69994140347667</v>
      </c>
      <c r="AM64" s="9">
        <v>3.30528464169427</v>
      </c>
      <c r="AN64" s="2">
        <v>-6.42878911084425</v>
      </c>
      <c r="AO64" s="2">
        <v>-6.41811799224151</v>
      </c>
      <c r="AP64" s="2">
        <v>-7.35422280480823</v>
      </c>
      <c r="AQ64" s="2">
        <v>-7.31937409155044</v>
      </c>
      <c r="AR64" s="2">
        <v>-7.31640804388021</v>
      </c>
      <c r="AS64" s="2">
        <v>-6.98304322423127</v>
      </c>
      <c r="AT64" s="2">
        <v>-8.7669386139513</v>
      </c>
      <c r="AU64" s="2">
        <v>-4.33007354359777</v>
      </c>
      <c r="AV64" s="2">
        <v>-1.82749381863092</v>
      </c>
      <c r="AW64" s="2">
        <v>-6.78601427384527</v>
      </c>
      <c r="AX64" s="2">
        <v>-10.3483119738105</v>
      </c>
      <c r="AY64" s="2">
        <v>-11.1347720475259</v>
      </c>
      <c r="AZ64" s="2">
        <v>-10.9652073007826</v>
      </c>
      <c r="BA64" s="2">
        <v>-10.8516573945542</v>
      </c>
      <c r="BB64" s="2">
        <v>-8.81336011501553</v>
      </c>
      <c r="BC64" s="9">
        <v>-10.2171831874636</v>
      </c>
      <c r="BD64" s="9">
        <v>-10.0525067142607</v>
      </c>
      <c r="BE64" s="9">
        <v>-10.7712471730737</v>
      </c>
      <c r="BF64" s="9">
        <v>-9.48658080126625</v>
      </c>
      <c r="BG64" s="9">
        <v>-9.48658080126625</v>
      </c>
      <c r="BH64" s="9">
        <v>21.3094010930553</v>
      </c>
      <c r="BI64" s="9">
        <v>21.3094010930553</v>
      </c>
      <c r="BJ64" s="9">
        <v>21.3094010930553</v>
      </c>
      <c r="BK64" s="9">
        <v>20.3971672649351</v>
      </c>
      <c r="BL64" s="9">
        <v>20.3971672649351</v>
      </c>
    </row>
    <row r="65" spans="1:64">
      <c r="A65" t="s">
        <v>152</v>
      </c>
      <c r="B65" s="1" t="s">
        <v>2435</v>
      </c>
      <c r="C65" s="22" t="s">
        <v>153</v>
      </c>
      <c r="D65" s="22" t="s">
        <v>1272</v>
      </c>
      <c r="E65" s="2">
        <v>7.70648794266217</v>
      </c>
      <c r="F65" s="2">
        <v>7.70648794266217</v>
      </c>
      <c r="G65" s="2">
        <v>7.70648794266217</v>
      </c>
      <c r="H65" s="2">
        <v>7.70648794266217</v>
      </c>
      <c r="I65" s="2">
        <v>7.70648794266217</v>
      </c>
      <c r="J65" s="2">
        <v>13.3431121279876</v>
      </c>
      <c r="K65" s="2">
        <v>13.3431121279876</v>
      </c>
      <c r="L65" s="2">
        <v>13.3431121279876</v>
      </c>
      <c r="M65" s="2">
        <v>13.3431121279876</v>
      </c>
      <c r="N65" s="2">
        <v>13.3431121279876</v>
      </c>
      <c r="O65" s="2">
        <v>3.94413937183276</v>
      </c>
      <c r="P65" s="2">
        <v>3.94413937183276</v>
      </c>
      <c r="Q65" s="2">
        <v>3.94413937183276</v>
      </c>
      <c r="R65" s="2">
        <v>3.94413937183276</v>
      </c>
      <c r="S65" s="2">
        <v>3.94413937183276</v>
      </c>
      <c r="T65" s="23">
        <v>-1.46560534664914</v>
      </c>
      <c r="U65" s="23">
        <v>-1.46560534664914</v>
      </c>
      <c r="V65" s="23">
        <v>-1.46560534664914</v>
      </c>
      <c r="W65" s="23">
        <v>-1.46560534664914</v>
      </c>
      <c r="X65" s="23">
        <v>-1.46560534664914</v>
      </c>
      <c r="Y65" s="2">
        <v>6.5897978355635</v>
      </c>
      <c r="Z65" s="2">
        <v>12.1032194421174</v>
      </c>
      <c r="AA65" s="2">
        <v>6.24186325697865</v>
      </c>
      <c r="AB65" s="2">
        <v>8.66342646359923</v>
      </c>
      <c r="AC65" s="2">
        <v>7.02977536195095</v>
      </c>
      <c r="AD65" s="2">
        <v>2.06177425969703</v>
      </c>
      <c r="AE65" s="2">
        <v>3.37043257802191</v>
      </c>
      <c r="AF65" s="2">
        <v>2.89014141598047</v>
      </c>
      <c r="AG65" s="2">
        <v>3.16653557845765</v>
      </c>
      <c r="AH65" s="2">
        <v>2.87970038008672</v>
      </c>
      <c r="AI65" s="9">
        <v>10.8026563168003</v>
      </c>
      <c r="AJ65" s="9">
        <v>11.4421134200877</v>
      </c>
      <c r="AK65" s="9">
        <v>11.9070045555082</v>
      </c>
      <c r="AL65" s="9">
        <v>11.3358890756455</v>
      </c>
      <c r="AM65" s="9">
        <v>11.5827664822907</v>
      </c>
      <c r="AN65" s="2">
        <v>-7.7473169626243</v>
      </c>
      <c r="AO65" s="2">
        <v>-8.57805657062358</v>
      </c>
      <c r="AP65" s="2">
        <v>-8.21624561570773</v>
      </c>
      <c r="AQ65" s="2">
        <v>-8.70892310713924</v>
      </c>
      <c r="AR65" s="2">
        <v>-8.83159443923989</v>
      </c>
      <c r="AS65" s="2">
        <v>-3.3715759391858</v>
      </c>
      <c r="AT65" s="2">
        <v>-5.20133203776974</v>
      </c>
      <c r="AU65" s="2">
        <v>-2.71053220513394</v>
      </c>
      <c r="AV65" s="2">
        <v>0.751194328015063</v>
      </c>
      <c r="AW65" s="2">
        <v>0.124807384862602</v>
      </c>
      <c r="AX65" s="2">
        <v>-1.39443903578774</v>
      </c>
      <c r="AY65" s="2">
        <v>-1.8198082401408</v>
      </c>
      <c r="AZ65" s="2">
        <v>-1.75568153847052</v>
      </c>
      <c r="BA65" s="2">
        <v>-0.796542353440967</v>
      </c>
      <c r="BB65" s="2">
        <v>-1.25387215129722</v>
      </c>
      <c r="BC65" s="9">
        <v>-3.0375409476243</v>
      </c>
      <c r="BD65" s="9">
        <v>-2.06375965657008</v>
      </c>
      <c r="BE65" s="9">
        <v>-2.32891830769162</v>
      </c>
      <c r="BF65" s="9">
        <v>-2.63073249110745</v>
      </c>
      <c r="BG65" s="9">
        <v>-2.63073249110745</v>
      </c>
      <c r="BH65" s="9">
        <v>18.4065783026134</v>
      </c>
      <c r="BI65" s="9">
        <v>18.4065783026134</v>
      </c>
      <c r="BJ65" s="9">
        <v>18.4065783026134</v>
      </c>
      <c r="BK65" s="9">
        <v>21.0960562264758</v>
      </c>
      <c r="BL65" s="9">
        <v>21.0960562264758</v>
      </c>
    </row>
    <row r="66" spans="1:64">
      <c r="A66" t="s">
        <v>154</v>
      </c>
      <c r="B66" s="1" t="s">
        <v>2436</v>
      </c>
      <c r="C66" s="22" t="s">
        <v>155</v>
      </c>
      <c r="D66" s="22" t="s">
        <v>1272</v>
      </c>
      <c r="E66" s="2">
        <v>14.9731506203701</v>
      </c>
      <c r="F66" s="2">
        <v>14.9731506203701</v>
      </c>
      <c r="G66" s="2">
        <v>14.9731506203701</v>
      </c>
      <c r="H66" s="2">
        <v>14.9731506203701</v>
      </c>
      <c r="I66" s="2">
        <v>14.9731506203701</v>
      </c>
      <c r="J66" s="2">
        <v>-4.26354217868908</v>
      </c>
      <c r="K66" s="2">
        <v>-4.26354217868908</v>
      </c>
      <c r="L66" s="2">
        <v>-4.26354217868908</v>
      </c>
      <c r="M66" s="2">
        <v>-4.26354217868908</v>
      </c>
      <c r="N66" s="2">
        <v>-4.26354217868908</v>
      </c>
      <c r="O66" s="2">
        <v>-3.11626886384078</v>
      </c>
      <c r="P66" s="2">
        <v>-3.11626886384078</v>
      </c>
      <c r="Q66" s="2">
        <v>-3.11626886384078</v>
      </c>
      <c r="R66" s="2">
        <v>-3.11626886384078</v>
      </c>
      <c r="S66" s="2">
        <v>-3.11626886384078</v>
      </c>
      <c r="T66" s="23">
        <v>0.358033283052004</v>
      </c>
      <c r="U66" s="23">
        <v>0.358033283052004</v>
      </c>
      <c r="V66" s="23">
        <v>0.358033283052004</v>
      </c>
      <c r="W66" s="23">
        <v>0.358033283052004</v>
      </c>
      <c r="X66" s="23">
        <v>0.358033283052004</v>
      </c>
      <c r="Y66" s="2">
        <v>8.69633725572603</v>
      </c>
      <c r="Z66" s="2">
        <v>13.6399982370345</v>
      </c>
      <c r="AA66" s="2">
        <v>12.9085521381238</v>
      </c>
      <c r="AB66" s="2">
        <v>12.0797536336347</v>
      </c>
      <c r="AC66" s="2">
        <v>12.9947941922902</v>
      </c>
      <c r="AD66" s="2">
        <v>0.436064186198591</v>
      </c>
      <c r="AE66" s="2">
        <v>1.19278596978723</v>
      </c>
      <c r="AF66" s="2">
        <v>1.1875780416919</v>
      </c>
      <c r="AG66" s="2">
        <v>0.929371411136025</v>
      </c>
      <c r="AH66" s="2">
        <v>-0.248006976344986</v>
      </c>
      <c r="AI66" s="9">
        <v>13.8738379795483</v>
      </c>
      <c r="AJ66" s="9">
        <v>13.6308060005186</v>
      </c>
      <c r="AK66" s="9">
        <v>13.0455378140444</v>
      </c>
      <c r="AL66" s="9">
        <v>13.3096295520665</v>
      </c>
      <c r="AM66" s="9">
        <v>12.7012882854904</v>
      </c>
      <c r="AN66" s="2">
        <v>-3.40052184686589</v>
      </c>
      <c r="AO66" s="2">
        <v>-4.4603032276441</v>
      </c>
      <c r="AP66" s="2">
        <v>-4.01645794900187</v>
      </c>
      <c r="AQ66" s="2">
        <v>-3.76984832839637</v>
      </c>
      <c r="AR66" s="2">
        <v>-3.81509894108961</v>
      </c>
      <c r="AS66" s="2">
        <v>-6.91002425479106</v>
      </c>
      <c r="AT66" s="2">
        <v>-5.83381150201026</v>
      </c>
      <c r="AU66" s="2">
        <v>-5.03563217205234</v>
      </c>
      <c r="AV66" s="2">
        <v>-2.20523546814187</v>
      </c>
      <c r="AW66" s="2">
        <v>-6.21896730902736</v>
      </c>
      <c r="AX66" s="2">
        <v>-7.63945274248321</v>
      </c>
      <c r="AY66" s="2">
        <v>-8.23651515000403</v>
      </c>
      <c r="AZ66" s="2">
        <v>-7.0913935910583</v>
      </c>
      <c r="BA66" s="2">
        <v>-7.65612836781645</v>
      </c>
      <c r="BB66" s="2">
        <v>-6.87212152189882</v>
      </c>
      <c r="BC66" s="9">
        <v>-15.1186697165846</v>
      </c>
      <c r="BD66" s="9">
        <v>-15.9774941153813</v>
      </c>
      <c r="BE66" s="9">
        <v>-16.1568707596106</v>
      </c>
      <c r="BF66" s="9">
        <v>-12.7550666235513</v>
      </c>
      <c r="BG66" s="9">
        <v>-12.7550666235513</v>
      </c>
      <c r="BH66" s="9">
        <v>14.1173214100213</v>
      </c>
      <c r="BI66" s="9">
        <v>14.1173214100213</v>
      </c>
      <c r="BJ66" s="9">
        <v>14.1173214100213</v>
      </c>
      <c r="BK66" s="9">
        <v>14.6803425134842</v>
      </c>
      <c r="BL66" s="9">
        <v>14.6803425134842</v>
      </c>
    </row>
    <row r="67" spans="1:64">
      <c r="A67" t="s">
        <v>156</v>
      </c>
      <c r="B67" s="1" t="s">
        <v>2437</v>
      </c>
      <c r="C67" s="22" t="s">
        <v>157</v>
      </c>
      <c r="D67" s="22" t="s">
        <v>1272</v>
      </c>
      <c r="E67" s="2">
        <v>5.29542935835355</v>
      </c>
      <c r="F67" s="2">
        <v>5.29542935835355</v>
      </c>
      <c r="G67" s="2">
        <v>5.29542935835355</v>
      </c>
      <c r="H67" s="2">
        <v>5.29542935835355</v>
      </c>
      <c r="I67" s="2">
        <v>5.29542935835355</v>
      </c>
      <c r="J67" s="2">
        <v>-10.9859077663382</v>
      </c>
      <c r="K67" s="2">
        <v>-10.9859077663382</v>
      </c>
      <c r="L67" s="2">
        <v>-10.9859077663382</v>
      </c>
      <c r="M67" s="2">
        <v>-10.9859077663382</v>
      </c>
      <c r="N67" s="2">
        <v>-10.9859077663382</v>
      </c>
      <c r="O67" s="2">
        <v>-4.58136607165213</v>
      </c>
      <c r="P67" s="2">
        <v>-4.58136607165213</v>
      </c>
      <c r="Q67" s="2">
        <v>-4.58136607165213</v>
      </c>
      <c r="R67" s="2">
        <v>-4.58136607165213</v>
      </c>
      <c r="S67" s="2">
        <v>-4.58136607165213</v>
      </c>
      <c r="T67" s="23">
        <v>-2.47727150586678</v>
      </c>
      <c r="U67" s="23">
        <v>-2.47727150586678</v>
      </c>
      <c r="V67" s="23">
        <v>-2.47727150586678</v>
      </c>
      <c r="W67" s="23">
        <v>-2.47727150586678</v>
      </c>
      <c r="X67" s="23">
        <v>-2.47727150586678</v>
      </c>
      <c r="Y67" s="2">
        <v>14.4019587987557</v>
      </c>
      <c r="Z67" s="2">
        <v>16.7316348639721</v>
      </c>
      <c r="AA67" s="2">
        <v>17.0355956209823</v>
      </c>
      <c r="AB67" s="2">
        <v>18.6330972220835</v>
      </c>
      <c r="AC67" s="2">
        <v>14.7607950105583</v>
      </c>
      <c r="AD67" s="2">
        <v>1.64969742213644</v>
      </c>
      <c r="AE67" s="2">
        <v>3.29235168723334</v>
      </c>
      <c r="AF67" s="2">
        <v>2.35569340394425</v>
      </c>
      <c r="AG67" s="2">
        <v>2.57268735613976</v>
      </c>
      <c r="AH67" s="2">
        <v>1.42454007808729</v>
      </c>
      <c r="AI67" s="9">
        <v>15.5486952226958</v>
      </c>
      <c r="AJ67" s="9">
        <v>15.282061612801</v>
      </c>
      <c r="AK67" s="9">
        <v>14.9834667647443</v>
      </c>
      <c r="AL67" s="9">
        <v>14.0560739970287</v>
      </c>
      <c r="AM67" s="9">
        <v>14.2529219147411</v>
      </c>
      <c r="AN67" s="2">
        <v>-1.37671669747495</v>
      </c>
      <c r="AO67" s="2">
        <v>-2.07865619177552</v>
      </c>
      <c r="AP67" s="2">
        <v>-1.78877383014864</v>
      </c>
      <c r="AQ67" s="2">
        <v>-2.43510930175579</v>
      </c>
      <c r="AR67" s="2">
        <v>-2.72703532109856</v>
      </c>
      <c r="AS67" s="2">
        <v>-9.90041452387573</v>
      </c>
      <c r="AT67" s="2">
        <v>-10.190392780781</v>
      </c>
      <c r="AU67" s="2">
        <v>-7.63699505345236</v>
      </c>
      <c r="AV67" s="2">
        <v>-5.22949391103112</v>
      </c>
      <c r="AW67" s="2">
        <v>-9.82323326669638</v>
      </c>
      <c r="AX67" s="2">
        <v>-5.30102877899355</v>
      </c>
      <c r="AY67" s="2">
        <v>-5.67041121084821</v>
      </c>
      <c r="AZ67" s="2">
        <v>-5.53239387534945</v>
      </c>
      <c r="BA67" s="2">
        <v>-6.70418581888271</v>
      </c>
      <c r="BB67" s="2">
        <v>-7.29916364098538</v>
      </c>
      <c r="BC67" s="9">
        <v>-10.3552532305374</v>
      </c>
      <c r="BD67" s="9">
        <v>-11.3173916650618</v>
      </c>
      <c r="BE67" s="9">
        <v>-13.4640589663422</v>
      </c>
      <c r="BF67" s="9">
        <v>-13.07394328914</v>
      </c>
      <c r="BG67" s="9">
        <v>-13.07394328914</v>
      </c>
      <c r="BH67" s="9">
        <v>12.5334998914206</v>
      </c>
      <c r="BI67" s="9">
        <v>12.5334998914206</v>
      </c>
      <c r="BJ67" s="9">
        <v>12.5334998914206</v>
      </c>
      <c r="BK67" s="9">
        <v>17.6913743657151</v>
      </c>
      <c r="BL67" s="9">
        <v>17.6913743657151</v>
      </c>
    </row>
    <row r="68" spans="1:64">
      <c r="A68" t="s">
        <v>158</v>
      </c>
      <c r="B68" s="1" t="s">
        <v>2438</v>
      </c>
      <c r="C68" s="22" t="s">
        <v>159</v>
      </c>
      <c r="D68" s="22" t="s">
        <v>1272</v>
      </c>
      <c r="E68" s="2">
        <v>8.64412183655996</v>
      </c>
      <c r="F68" s="2">
        <v>8.64412183655996</v>
      </c>
      <c r="G68" s="2">
        <v>8.64412183655996</v>
      </c>
      <c r="H68" s="2">
        <v>8.64412183655996</v>
      </c>
      <c r="I68" s="2">
        <v>8.64412183655996</v>
      </c>
      <c r="J68" s="2">
        <v>4.7146150820952</v>
      </c>
      <c r="K68" s="2">
        <v>4.7146150820952</v>
      </c>
      <c r="L68" s="2">
        <v>4.7146150820952</v>
      </c>
      <c r="M68" s="2">
        <v>4.7146150820952</v>
      </c>
      <c r="N68" s="2">
        <v>4.7146150820952</v>
      </c>
      <c r="O68" s="2">
        <v>1.65091335332314</v>
      </c>
      <c r="P68" s="2">
        <v>1.65091335332314</v>
      </c>
      <c r="Q68" s="2">
        <v>1.65091335332314</v>
      </c>
      <c r="R68" s="2">
        <v>1.65091335332314</v>
      </c>
      <c r="S68" s="2">
        <v>1.65091335332314</v>
      </c>
      <c r="T68" s="23">
        <v>2.39701472090725</v>
      </c>
      <c r="U68" s="23">
        <v>2.39701472090725</v>
      </c>
      <c r="V68" s="23">
        <v>2.39701472090725</v>
      </c>
      <c r="W68" s="23">
        <v>2.39701472090725</v>
      </c>
      <c r="X68" s="23">
        <v>2.39701472090725</v>
      </c>
      <c r="Y68" s="2">
        <v>15.6110417059691</v>
      </c>
      <c r="Z68" s="2">
        <v>17.854014194075</v>
      </c>
      <c r="AA68" s="2">
        <v>14.3315094289372</v>
      </c>
      <c r="AB68" s="2">
        <v>14.217958144267</v>
      </c>
      <c r="AC68" s="2">
        <v>11.2794520640957</v>
      </c>
      <c r="AD68" s="2">
        <v>6.12609591939119</v>
      </c>
      <c r="AE68" s="2">
        <v>3.50896319071131</v>
      </c>
      <c r="AF68" s="2">
        <v>3.4362528008777</v>
      </c>
      <c r="AG68" s="2">
        <v>4.00997218406855</v>
      </c>
      <c r="AH68" s="2">
        <v>3.14519589112318</v>
      </c>
      <c r="AI68" s="9">
        <v>8.12288899461539</v>
      </c>
      <c r="AJ68" s="9">
        <v>7.97742192636917</v>
      </c>
      <c r="AK68" s="9">
        <v>7.49865931666374</v>
      </c>
      <c r="AL68" s="9">
        <v>7.02892961678859</v>
      </c>
      <c r="AM68" s="9">
        <v>6.67378841801638</v>
      </c>
      <c r="AN68" s="2">
        <v>-1.33932361590626</v>
      </c>
      <c r="AO68" s="2">
        <v>-1.75574333965167</v>
      </c>
      <c r="AP68" s="2">
        <v>-2.05801910494529</v>
      </c>
      <c r="AQ68" s="2">
        <v>-1.96181535047049</v>
      </c>
      <c r="AR68" s="2">
        <v>-1.57848568069684</v>
      </c>
      <c r="AS68" s="2">
        <v>-1.17780260924634</v>
      </c>
      <c r="AT68" s="2">
        <v>0.837528743911797</v>
      </c>
      <c r="AU68" s="2">
        <v>-0.807884520693084</v>
      </c>
      <c r="AV68" s="2">
        <v>1.23028322748429</v>
      </c>
      <c r="AW68" s="2">
        <v>0.0526033027601896</v>
      </c>
      <c r="AX68" s="2">
        <v>-1.22405401591144</v>
      </c>
      <c r="AY68" s="2">
        <v>-2.29622927727345</v>
      </c>
      <c r="AZ68" s="2">
        <v>-1.23799042860634</v>
      </c>
      <c r="BA68" s="2">
        <v>-0.9997893464595</v>
      </c>
      <c r="BB68" s="2">
        <v>0.677893926234713</v>
      </c>
      <c r="BC68" s="9">
        <v>-7.11060721830235</v>
      </c>
      <c r="BD68" s="9">
        <v>-5.32583137179377</v>
      </c>
      <c r="BE68" s="9">
        <v>-5.60395967788297</v>
      </c>
      <c r="BF68" s="9">
        <v>-4.06567748625696</v>
      </c>
      <c r="BG68" s="9">
        <v>-4.06567748625696</v>
      </c>
      <c r="BH68" s="9">
        <v>17.2458161678261</v>
      </c>
      <c r="BI68" s="9">
        <v>17.2458161678261</v>
      </c>
      <c r="BJ68" s="9">
        <v>17.2458161678261</v>
      </c>
      <c r="BK68" s="9">
        <v>13.7418183097356</v>
      </c>
      <c r="BL68" s="9">
        <v>13.7418183097356</v>
      </c>
    </row>
    <row r="69" spans="1:64">
      <c r="A69" t="s">
        <v>160</v>
      </c>
      <c r="B69" s="1" t="s">
        <v>2439</v>
      </c>
      <c r="C69" s="22" t="s">
        <v>161</v>
      </c>
      <c r="D69" s="22" t="s">
        <v>1272</v>
      </c>
      <c r="E69" s="2">
        <v>-1.33498174849516</v>
      </c>
      <c r="F69" s="2">
        <v>-1.33498174849516</v>
      </c>
      <c r="G69" s="2">
        <v>-1.33498174849516</v>
      </c>
      <c r="H69" s="2">
        <v>-1.33498174849516</v>
      </c>
      <c r="I69" s="2">
        <v>-1.33498174849516</v>
      </c>
      <c r="J69" s="2">
        <v>-6.67616337875157</v>
      </c>
      <c r="K69" s="2">
        <v>-6.67616337875157</v>
      </c>
      <c r="L69" s="2">
        <v>-6.67616337875157</v>
      </c>
      <c r="M69" s="2">
        <v>-6.67616337875157</v>
      </c>
      <c r="N69" s="2">
        <v>-6.67616337875157</v>
      </c>
      <c r="O69" s="2">
        <v>-2.79429484611463</v>
      </c>
      <c r="P69" s="2">
        <v>-2.79429484611463</v>
      </c>
      <c r="Q69" s="2">
        <v>-2.79429484611463</v>
      </c>
      <c r="R69" s="2">
        <v>-2.79429484611463</v>
      </c>
      <c r="S69" s="2">
        <v>-2.79429484611463</v>
      </c>
      <c r="T69" s="23">
        <v>-6.06580820586514</v>
      </c>
      <c r="U69" s="23">
        <v>-6.06580820586514</v>
      </c>
      <c r="V69" s="23">
        <v>-6.06580820586514</v>
      </c>
      <c r="W69" s="23">
        <v>-6.06580820586514</v>
      </c>
      <c r="X69" s="23">
        <v>-6.06580820586514</v>
      </c>
      <c r="Y69" s="2">
        <v>-11.2430668143247</v>
      </c>
      <c r="Z69" s="2">
        <v>-17.7018462239137</v>
      </c>
      <c r="AA69" s="2">
        <v>-20.4994902662018</v>
      </c>
      <c r="AB69" s="2">
        <v>-7.37100389467309</v>
      </c>
      <c r="AC69" s="2">
        <v>-13.8125889368228</v>
      </c>
      <c r="AD69" s="2">
        <v>-18.891497944334</v>
      </c>
      <c r="AE69" s="2">
        <v>-18.939865351551</v>
      </c>
      <c r="AF69" s="2">
        <v>-18.0051397892927</v>
      </c>
      <c r="AG69" s="2">
        <v>-20.3997818871916</v>
      </c>
      <c r="AH69" s="2">
        <v>-20.940835822103</v>
      </c>
      <c r="AI69" s="9">
        <v>21.6764795465937</v>
      </c>
      <c r="AJ69" s="9">
        <v>21.9292465950482</v>
      </c>
      <c r="AK69" s="9">
        <v>22.5872227932541</v>
      </c>
      <c r="AL69" s="9">
        <v>22.818955422342</v>
      </c>
      <c r="AM69" s="9">
        <v>23.1249848349055</v>
      </c>
      <c r="AN69" s="2">
        <v>-17.7159670947636</v>
      </c>
      <c r="AO69" s="2">
        <v>-18.78445374553</v>
      </c>
      <c r="AP69" s="2">
        <v>-19.2553741823904</v>
      </c>
      <c r="AQ69" s="2">
        <v>-22.4561947013645</v>
      </c>
      <c r="AR69" s="2">
        <v>-21.228396532202</v>
      </c>
      <c r="AS69" s="2">
        <v>-39.3304466862419</v>
      </c>
      <c r="AT69" s="2">
        <v>-43.1714877678276</v>
      </c>
      <c r="AU69" s="2">
        <v>-42.8473861082581</v>
      </c>
      <c r="AV69" s="2">
        <v>-34.1637411094512</v>
      </c>
      <c r="AW69" s="2">
        <v>-43.1343520050436</v>
      </c>
      <c r="AX69" s="2">
        <v>-28.6729479504366</v>
      </c>
      <c r="AY69" s="2">
        <v>-29.859351825566</v>
      </c>
      <c r="AZ69" s="2">
        <v>-29.1019998127526</v>
      </c>
      <c r="BA69" s="2">
        <v>-31.6227371762282</v>
      </c>
      <c r="BB69" s="2">
        <v>-31.8129536813035</v>
      </c>
      <c r="BC69" s="9">
        <v>-18.2252456857458</v>
      </c>
      <c r="BD69" s="9">
        <v>-18.9732742620153</v>
      </c>
      <c r="BE69" s="9">
        <v>-18.7041251586483</v>
      </c>
      <c r="BF69" s="9">
        <v>-17.4584974409858</v>
      </c>
      <c r="BG69" s="9">
        <v>-17.4584974409858</v>
      </c>
      <c r="BH69" s="9">
        <v>2.32705936108926</v>
      </c>
      <c r="BI69" s="9">
        <v>2.32705936108926</v>
      </c>
      <c r="BJ69" s="9">
        <v>2.32705936108926</v>
      </c>
      <c r="BK69" s="9">
        <v>4.47778759273167</v>
      </c>
      <c r="BL69" s="9">
        <v>4.47778759273167</v>
      </c>
    </row>
    <row r="70" spans="1:64">
      <c r="A70" t="s">
        <v>162</v>
      </c>
      <c r="B70" s="1" t="s">
        <v>2440</v>
      </c>
      <c r="C70" s="22" t="s">
        <v>163</v>
      </c>
      <c r="D70" s="22" t="s">
        <v>1272</v>
      </c>
      <c r="E70" s="2">
        <v>-6.35802046580478</v>
      </c>
      <c r="F70" s="2">
        <v>-6.35802046580478</v>
      </c>
      <c r="G70" s="2">
        <v>-6.35802046580478</v>
      </c>
      <c r="H70" s="2">
        <v>-6.35802046580478</v>
      </c>
      <c r="I70" s="2">
        <v>-6.35802046580478</v>
      </c>
      <c r="J70" s="2">
        <v>-14.3392320004228</v>
      </c>
      <c r="K70" s="2">
        <v>-14.3392320004228</v>
      </c>
      <c r="L70" s="2">
        <v>-14.3392320004228</v>
      </c>
      <c r="M70" s="2">
        <v>-14.3392320004228</v>
      </c>
      <c r="N70" s="2">
        <v>-14.3392320004228</v>
      </c>
      <c r="O70" s="2">
        <v>0.0677249950629378</v>
      </c>
      <c r="P70" s="2">
        <v>0.0677249950629378</v>
      </c>
      <c r="Q70" s="2">
        <v>0.0677249950629378</v>
      </c>
      <c r="R70" s="2">
        <v>0.0677249950629378</v>
      </c>
      <c r="S70" s="2">
        <v>0.0677249950629378</v>
      </c>
      <c r="T70" s="23">
        <v>-4.38571319696869</v>
      </c>
      <c r="U70" s="23">
        <v>-4.38571319696869</v>
      </c>
      <c r="V70" s="23">
        <v>-4.38571319696869</v>
      </c>
      <c r="W70" s="23">
        <v>-4.38571319696869</v>
      </c>
      <c r="X70" s="23">
        <v>-4.38571319696869</v>
      </c>
      <c r="Y70" s="2">
        <v>6.37286682845097</v>
      </c>
      <c r="Z70" s="2">
        <v>1.15372437115195</v>
      </c>
      <c r="AA70" s="2">
        <v>-3.13467668169642</v>
      </c>
      <c r="AB70" s="2">
        <v>-1.11250116858666</v>
      </c>
      <c r="AC70" s="2">
        <v>5.37449708323812</v>
      </c>
      <c r="AD70" s="2">
        <v>-7.82304140954096</v>
      </c>
      <c r="AE70" s="2">
        <v>-7.63204248180211</v>
      </c>
      <c r="AF70" s="2">
        <v>-10.5287907915598</v>
      </c>
      <c r="AG70" s="2">
        <v>-11.2154189288303</v>
      </c>
      <c r="AH70" s="2">
        <v>-12.4047567032069</v>
      </c>
      <c r="AI70" s="9">
        <v>15.7664552574361</v>
      </c>
      <c r="AJ70" s="9">
        <v>16.1955294648121</v>
      </c>
      <c r="AK70" s="9">
        <v>16.5250860436016</v>
      </c>
      <c r="AL70" s="9">
        <v>16.8442635414466</v>
      </c>
      <c r="AM70" s="9">
        <v>16.9898312330028</v>
      </c>
      <c r="AN70" s="2">
        <v>-11.6784185684619</v>
      </c>
      <c r="AO70" s="2">
        <v>-12.0115403606362</v>
      </c>
      <c r="AP70" s="2">
        <v>-12.0413155748683</v>
      </c>
      <c r="AQ70" s="2">
        <v>-12.0898396085167</v>
      </c>
      <c r="AR70" s="2">
        <v>-11.9314783584062</v>
      </c>
      <c r="AS70" s="2">
        <v>-26.0704826780909</v>
      </c>
      <c r="AT70" s="2">
        <v>-26.2223892019136</v>
      </c>
      <c r="AU70" s="2">
        <v>-26.9214899296499</v>
      </c>
      <c r="AV70" s="2">
        <v>-24.0692344737417</v>
      </c>
      <c r="AW70" s="2">
        <v>-27.4703025887371</v>
      </c>
      <c r="AX70" s="2">
        <v>-13.2900595553425</v>
      </c>
      <c r="AY70" s="2">
        <v>-12.6231646244745</v>
      </c>
      <c r="AZ70" s="2">
        <v>-13.3648713802004</v>
      </c>
      <c r="BA70" s="2">
        <v>-14.4272035949097</v>
      </c>
      <c r="BB70" s="2">
        <v>-14.6900785875398</v>
      </c>
      <c r="BC70" s="9">
        <v>-9.4577979505575</v>
      </c>
      <c r="BD70" s="9">
        <v>-7.92217416554323</v>
      </c>
      <c r="BE70" s="9">
        <v>-10.2617962932662</v>
      </c>
      <c r="BF70" s="9">
        <v>-7.81247830692514</v>
      </c>
      <c r="BG70" s="9">
        <v>-7.81247830692514</v>
      </c>
      <c r="BH70" s="9">
        <v>5.40916785116202</v>
      </c>
      <c r="BI70" s="9">
        <v>5.40916785116202</v>
      </c>
      <c r="BJ70" s="9">
        <v>5.40916785116202</v>
      </c>
      <c r="BK70" s="9">
        <v>7.48383456665505</v>
      </c>
      <c r="BL70" s="9">
        <v>7.48383456665505</v>
      </c>
    </row>
    <row r="71" spans="1:64">
      <c r="A71" t="s">
        <v>164</v>
      </c>
      <c r="B71" s="1" t="s">
        <v>2441</v>
      </c>
      <c r="C71" s="22" t="s">
        <v>165</v>
      </c>
      <c r="D71" s="22" t="s">
        <v>1272</v>
      </c>
      <c r="E71" s="2">
        <v>17.6855915277173</v>
      </c>
      <c r="F71" s="2">
        <v>17.6855915277173</v>
      </c>
      <c r="G71" s="2">
        <v>17.6855915277173</v>
      </c>
      <c r="H71" s="2">
        <v>17.6855915277173</v>
      </c>
      <c r="I71" s="2">
        <v>17.6855915277173</v>
      </c>
      <c r="J71" s="2">
        <v>-11.7582811033265</v>
      </c>
      <c r="K71" s="2">
        <v>-11.7582811033265</v>
      </c>
      <c r="L71" s="2">
        <v>-11.7582811033265</v>
      </c>
      <c r="M71" s="2">
        <v>-11.7582811033265</v>
      </c>
      <c r="N71" s="2">
        <v>-11.7582811033265</v>
      </c>
      <c r="O71" s="2">
        <v>4.07988995129043</v>
      </c>
      <c r="P71" s="2">
        <v>4.07988995129043</v>
      </c>
      <c r="Q71" s="2">
        <v>4.07988995129043</v>
      </c>
      <c r="R71" s="2">
        <v>4.07988995129043</v>
      </c>
      <c r="S71" s="2">
        <v>4.07988995129043</v>
      </c>
      <c r="T71" s="23">
        <v>4.45836355621951</v>
      </c>
      <c r="U71" s="23">
        <v>4.45836355621951</v>
      </c>
      <c r="V71" s="23">
        <v>4.45836355621951</v>
      </c>
      <c r="W71" s="23">
        <v>4.45836355621951</v>
      </c>
      <c r="X71" s="23">
        <v>4.45836355621951</v>
      </c>
      <c r="Y71" s="2">
        <v>8.08405611243613</v>
      </c>
      <c r="Z71" s="2">
        <v>18.110645397477</v>
      </c>
      <c r="AA71" s="2">
        <v>14.969920103541</v>
      </c>
      <c r="AB71" s="2">
        <v>17.3031287197264</v>
      </c>
      <c r="AC71" s="2">
        <v>13.4264911554834</v>
      </c>
      <c r="AD71" s="2">
        <v>13.4652023901146</v>
      </c>
      <c r="AE71" s="2">
        <v>12.6779532292353</v>
      </c>
      <c r="AF71" s="2">
        <v>12.9524678329073</v>
      </c>
      <c r="AG71" s="2">
        <v>13.1454449185917</v>
      </c>
      <c r="AH71" s="2">
        <v>12.6137586530053</v>
      </c>
      <c r="AI71" s="9">
        <v>1.10522695569346</v>
      </c>
      <c r="AJ71" s="9">
        <v>0.355715492272372</v>
      </c>
      <c r="AK71" s="9">
        <v>-0.833835864299614</v>
      </c>
      <c r="AL71" s="9">
        <v>-1.98744288970358</v>
      </c>
      <c r="AM71" s="9">
        <v>-2.34800345832173</v>
      </c>
      <c r="AN71" s="2">
        <v>3.37790265513012</v>
      </c>
      <c r="AO71" s="2">
        <v>3.74447205252834</v>
      </c>
      <c r="AP71" s="2">
        <v>3.39972173888099</v>
      </c>
      <c r="AQ71" s="2">
        <v>3.39206374861696</v>
      </c>
      <c r="AR71" s="2">
        <v>3.04746690037997</v>
      </c>
      <c r="AS71" s="2">
        <v>5.85477336586692</v>
      </c>
      <c r="AT71" s="2">
        <v>7.05378399234016</v>
      </c>
      <c r="AU71" s="2">
        <v>7.96354301140691</v>
      </c>
      <c r="AV71" s="2">
        <v>11.5771579291678</v>
      </c>
      <c r="AW71" s="2">
        <v>9.24446144100624</v>
      </c>
      <c r="AX71" s="2">
        <v>6.88451799454635</v>
      </c>
      <c r="AY71" s="2">
        <v>7.23522520234545</v>
      </c>
      <c r="AZ71" s="2">
        <v>7.20720310319934</v>
      </c>
      <c r="BA71" s="2">
        <v>7.69791166102734</v>
      </c>
      <c r="BB71" s="2">
        <v>8.57460842920808</v>
      </c>
      <c r="BC71" s="9">
        <v>2.89947090455047</v>
      </c>
      <c r="BD71" s="9">
        <v>3.52836328381337</v>
      </c>
      <c r="BE71" s="9">
        <v>3.78449224999889</v>
      </c>
      <c r="BF71" s="9">
        <v>3.50764332147659</v>
      </c>
      <c r="BG71" s="9">
        <v>3.50764332147659</v>
      </c>
      <c r="BH71" s="9">
        <v>22.4581675236755</v>
      </c>
      <c r="BI71" s="9">
        <v>22.4581675236755</v>
      </c>
      <c r="BJ71" s="9">
        <v>22.4581675236755</v>
      </c>
      <c r="BK71" s="9">
        <v>19.9447432212112</v>
      </c>
      <c r="BL71" s="9">
        <v>19.9447432212112</v>
      </c>
    </row>
    <row r="72" spans="1:64">
      <c r="A72" t="s">
        <v>166</v>
      </c>
      <c r="B72" s="1" t="s">
        <v>2442</v>
      </c>
      <c r="C72" s="22" t="s">
        <v>167</v>
      </c>
      <c r="D72" s="22" t="s">
        <v>1272</v>
      </c>
      <c r="E72" s="2">
        <v>-9.53927832010088</v>
      </c>
      <c r="F72" s="2">
        <v>-9.53927832010088</v>
      </c>
      <c r="G72" s="2">
        <v>-9.53927832010088</v>
      </c>
      <c r="H72" s="2">
        <v>-9.53927832010088</v>
      </c>
      <c r="I72" s="2">
        <v>-9.53927832010088</v>
      </c>
      <c r="J72" s="2">
        <v>-7.19753423199309</v>
      </c>
      <c r="K72" s="2">
        <v>-7.19753423199309</v>
      </c>
      <c r="L72" s="2">
        <v>-7.19753423199309</v>
      </c>
      <c r="M72" s="2">
        <v>-7.19753423199309</v>
      </c>
      <c r="N72" s="2">
        <v>-7.19753423199309</v>
      </c>
      <c r="O72" s="2">
        <v>-12.5065056812329</v>
      </c>
      <c r="P72" s="2">
        <v>-12.5065056812329</v>
      </c>
      <c r="Q72" s="2">
        <v>-12.5065056812329</v>
      </c>
      <c r="R72" s="2">
        <v>-12.5065056812329</v>
      </c>
      <c r="S72" s="2">
        <v>-12.5065056812329</v>
      </c>
      <c r="T72" s="23">
        <v>-9.20275199334445</v>
      </c>
      <c r="U72" s="23">
        <v>-9.20275199334445</v>
      </c>
      <c r="V72" s="23">
        <v>-9.20275199334445</v>
      </c>
      <c r="W72" s="23">
        <v>-9.20275199334445</v>
      </c>
      <c r="X72" s="23">
        <v>-9.20275199334445</v>
      </c>
      <c r="Y72" s="2">
        <v>3.13350586164526</v>
      </c>
      <c r="Z72" s="2">
        <v>-4.42938556552406</v>
      </c>
      <c r="AA72" s="2">
        <v>4.19305252246286</v>
      </c>
      <c r="AB72" s="2">
        <v>5.86660287944491</v>
      </c>
      <c r="AC72" s="2">
        <v>5.25287072169818</v>
      </c>
      <c r="AD72" s="2">
        <v>-16.2482373932195</v>
      </c>
      <c r="AE72" s="2">
        <v>-15.5617815484832</v>
      </c>
      <c r="AF72" s="2">
        <v>-18.0546406020544</v>
      </c>
      <c r="AG72" s="2">
        <v>-14.3227561088732</v>
      </c>
      <c r="AH72" s="2">
        <v>-14.6329846497902</v>
      </c>
      <c r="AI72" s="9">
        <v>16.6146872066051</v>
      </c>
      <c r="AJ72" s="9">
        <v>16.9729987246902</v>
      </c>
      <c r="AK72" s="9">
        <v>16.4408755570858</v>
      </c>
      <c r="AL72" s="9">
        <v>16.9378269489774</v>
      </c>
      <c r="AM72" s="9">
        <v>16.6897714074127</v>
      </c>
      <c r="AN72" s="2">
        <v>-14.9183540941349</v>
      </c>
      <c r="AO72" s="2">
        <v>-15.1476915337817</v>
      </c>
      <c r="AP72" s="2">
        <v>-15.9140287541608</v>
      </c>
      <c r="AQ72" s="2">
        <v>-16.684934456619</v>
      </c>
      <c r="AR72" s="2">
        <v>-16.6769796667594</v>
      </c>
      <c r="AS72" s="2">
        <v>-28.0911135788871</v>
      </c>
      <c r="AT72" s="2">
        <v>-32.0195408839068</v>
      </c>
      <c r="AU72" s="2">
        <v>-30.2351446639751</v>
      </c>
      <c r="AV72" s="2">
        <v>-26.4523584614286</v>
      </c>
      <c r="AW72" s="2">
        <v>-23.9749798537734</v>
      </c>
      <c r="AX72" s="2">
        <v>-20.9292852318313</v>
      </c>
      <c r="AY72" s="2">
        <v>-21.0022452565907</v>
      </c>
      <c r="AZ72" s="2">
        <v>-21.0331529019386</v>
      </c>
      <c r="BA72" s="2">
        <v>-19.4584074481634</v>
      </c>
      <c r="BB72" s="2">
        <v>-18.1678846333162</v>
      </c>
      <c r="BC72" s="9">
        <v>-16.7064752119337</v>
      </c>
      <c r="BD72" s="9">
        <v>-16.7097959290029</v>
      </c>
      <c r="BE72" s="9">
        <v>-15.7201985769185</v>
      </c>
      <c r="BF72" s="9">
        <v>-14.5886074506867</v>
      </c>
      <c r="BG72" s="9">
        <v>-14.5886074506867</v>
      </c>
      <c r="BH72" s="9">
        <v>12.0396589212066</v>
      </c>
      <c r="BI72" s="9">
        <v>12.0396589212066</v>
      </c>
      <c r="BJ72" s="9">
        <v>12.0396589212066</v>
      </c>
      <c r="BK72" s="9">
        <v>6.75772131885898</v>
      </c>
      <c r="BL72" s="9">
        <v>6.75772131885898</v>
      </c>
    </row>
    <row r="73" spans="1:64">
      <c r="A73" t="s">
        <v>168</v>
      </c>
      <c r="B73" s="1" t="s">
        <v>2443</v>
      </c>
      <c r="C73" s="22" t="s">
        <v>169</v>
      </c>
      <c r="D73" s="22" t="s">
        <v>1272</v>
      </c>
      <c r="E73" s="2">
        <v>-0.598269403289746</v>
      </c>
      <c r="F73" s="2">
        <v>-0.598269403289746</v>
      </c>
      <c r="G73" s="2">
        <v>-0.598269403289746</v>
      </c>
      <c r="H73" s="2">
        <v>-0.598269403289746</v>
      </c>
      <c r="I73" s="2">
        <v>-0.598269403289746</v>
      </c>
      <c r="J73" s="2">
        <v>2.30399554563556</v>
      </c>
      <c r="K73" s="2">
        <v>2.30399554563556</v>
      </c>
      <c r="L73" s="2">
        <v>2.30399554563556</v>
      </c>
      <c r="M73" s="2">
        <v>2.30399554563556</v>
      </c>
      <c r="N73" s="2">
        <v>2.30399554563556</v>
      </c>
      <c r="O73" s="2">
        <v>-13.0087417384338</v>
      </c>
      <c r="P73" s="2">
        <v>-13.0087417384338</v>
      </c>
      <c r="Q73" s="2">
        <v>-13.0087417384338</v>
      </c>
      <c r="R73" s="2">
        <v>-13.0087417384338</v>
      </c>
      <c r="S73" s="2">
        <v>-13.0087417384338</v>
      </c>
      <c r="T73" s="23">
        <v>-3.68592418366712</v>
      </c>
      <c r="U73" s="23">
        <v>-3.68592418366712</v>
      </c>
      <c r="V73" s="23">
        <v>-3.68592418366712</v>
      </c>
      <c r="W73" s="23">
        <v>-3.68592418366712</v>
      </c>
      <c r="X73" s="23">
        <v>-3.68592418366712</v>
      </c>
      <c r="Y73" s="2">
        <v>14.2973213921278</v>
      </c>
      <c r="Z73" s="2">
        <v>4.0922055213104</v>
      </c>
      <c r="AA73" s="2">
        <v>8.06960944437119</v>
      </c>
      <c r="AB73" s="2">
        <v>9.63744111344964</v>
      </c>
      <c r="AC73" s="2">
        <v>4.96543553847729</v>
      </c>
      <c r="AD73" s="2">
        <v>0.149198700031134</v>
      </c>
      <c r="AE73" s="2">
        <v>2.11937996085263</v>
      </c>
      <c r="AF73" s="2">
        <v>2.123970672973</v>
      </c>
      <c r="AG73" s="2">
        <v>1.02179678133276</v>
      </c>
      <c r="AH73" s="2">
        <v>0.964610976292544</v>
      </c>
      <c r="AI73" s="9">
        <v>19.1048864215536</v>
      </c>
      <c r="AJ73" s="9">
        <v>19.564937292532</v>
      </c>
      <c r="AK73" s="9">
        <v>19.0348641811327</v>
      </c>
      <c r="AL73" s="9">
        <v>18.4150745523863</v>
      </c>
      <c r="AM73" s="9">
        <v>18.5317519756855</v>
      </c>
      <c r="AN73" s="2">
        <v>-8.00549024828753</v>
      </c>
      <c r="AO73" s="2">
        <v>-6.68807886522974</v>
      </c>
      <c r="AP73" s="2">
        <v>-7.26418193945864</v>
      </c>
      <c r="AQ73" s="2">
        <v>-7.10816264118094</v>
      </c>
      <c r="AR73" s="2">
        <v>-7.67255494918125</v>
      </c>
      <c r="AS73" s="2">
        <v>-7.97401495234833</v>
      </c>
      <c r="AT73" s="2">
        <v>-8.09179109713503</v>
      </c>
      <c r="AU73" s="2">
        <v>-7.4408356143966</v>
      </c>
      <c r="AV73" s="2">
        <v>-4.31817983976771</v>
      </c>
      <c r="AW73" s="2">
        <v>-8.91549166583938</v>
      </c>
      <c r="AX73" s="2">
        <v>-4.30459662996679</v>
      </c>
      <c r="AY73" s="2">
        <v>-3.16023812818882</v>
      </c>
      <c r="AZ73" s="2">
        <v>-2.35322256196983</v>
      </c>
      <c r="BA73" s="2">
        <v>-2.6954499739284</v>
      </c>
      <c r="BB73" s="2">
        <v>-3.72822493204222</v>
      </c>
      <c r="BC73" s="9">
        <v>-6.42025700293319</v>
      </c>
      <c r="BD73" s="9">
        <v>-7.65588259695354</v>
      </c>
      <c r="BE73" s="9">
        <v>-7.78732059134386</v>
      </c>
      <c r="BF73" s="9">
        <v>-6.8558483101588</v>
      </c>
      <c r="BG73" s="9">
        <v>-6.8558483101588</v>
      </c>
      <c r="BH73" s="9">
        <v>13.8674971866627</v>
      </c>
      <c r="BI73" s="9">
        <v>13.8674971866627</v>
      </c>
      <c r="BJ73" s="9">
        <v>13.8674971866627</v>
      </c>
      <c r="BK73" s="9">
        <v>17.6292286620719</v>
      </c>
      <c r="BL73" s="9">
        <v>17.6292286620719</v>
      </c>
    </row>
    <row r="74" spans="1:64">
      <c r="A74" t="s">
        <v>170</v>
      </c>
      <c r="B74" s="1" t="s">
        <v>2444</v>
      </c>
      <c r="C74" s="22" t="s">
        <v>171</v>
      </c>
      <c r="D74" s="22" t="s">
        <v>1272</v>
      </c>
      <c r="E74" s="2">
        <v>15.0066375451522</v>
      </c>
      <c r="F74" s="2">
        <v>15.0066375451522</v>
      </c>
      <c r="G74" s="2">
        <v>15.0066375451522</v>
      </c>
      <c r="H74" s="2">
        <v>15.0066375451522</v>
      </c>
      <c r="I74" s="2">
        <v>15.0066375451522</v>
      </c>
      <c r="J74" s="2">
        <v>-11.477728922788</v>
      </c>
      <c r="K74" s="2">
        <v>-11.477728922788</v>
      </c>
      <c r="L74" s="2">
        <v>-11.477728922788</v>
      </c>
      <c r="M74" s="2">
        <v>-11.477728922788</v>
      </c>
      <c r="N74" s="2">
        <v>-11.477728922788</v>
      </c>
      <c r="O74" s="2">
        <v>15.172405161424</v>
      </c>
      <c r="P74" s="2">
        <v>15.172405161424</v>
      </c>
      <c r="Q74" s="2">
        <v>15.172405161424</v>
      </c>
      <c r="R74" s="2">
        <v>15.172405161424</v>
      </c>
      <c r="S74" s="2">
        <v>15.172405161424</v>
      </c>
      <c r="T74" s="23">
        <v>5.11608332619472</v>
      </c>
      <c r="U74" s="23">
        <v>5.11608332619472</v>
      </c>
      <c r="V74" s="23">
        <v>5.11608332619472</v>
      </c>
      <c r="W74" s="23">
        <v>5.11608332619472</v>
      </c>
      <c r="X74" s="23">
        <v>5.11608332619472</v>
      </c>
      <c r="Y74" s="2">
        <v>3.22120294417929</v>
      </c>
      <c r="Z74" s="2">
        <v>10.0945393244956</v>
      </c>
      <c r="AA74" s="2">
        <v>5.78355293626191</v>
      </c>
      <c r="AB74" s="2">
        <v>4.26284729861297</v>
      </c>
      <c r="AC74" s="2">
        <v>2.3061381154937</v>
      </c>
      <c r="AD74" s="2">
        <v>12.219064030527</v>
      </c>
      <c r="AE74" s="2">
        <v>12.3395741989751</v>
      </c>
      <c r="AF74" s="2">
        <v>12.7914831626474</v>
      </c>
      <c r="AG74" s="2">
        <v>12.0009315675136</v>
      </c>
      <c r="AH74" s="2">
        <v>12.3285735038671</v>
      </c>
      <c r="AI74" s="9">
        <v>9.87925853187757</v>
      </c>
      <c r="AJ74" s="9">
        <v>9.67031466450081</v>
      </c>
      <c r="AK74" s="9">
        <v>10.0347750636324</v>
      </c>
      <c r="AL74" s="9">
        <v>9.6746332843721</v>
      </c>
      <c r="AM74" s="9">
        <v>8.97537565960698</v>
      </c>
      <c r="AN74" s="2">
        <v>5.23511111644082</v>
      </c>
      <c r="AO74" s="2">
        <v>5.0613057607408</v>
      </c>
      <c r="AP74" s="2">
        <v>3.7884497192105</v>
      </c>
      <c r="AQ74" s="2">
        <v>3.29400128951684</v>
      </c>
      <c r="AR74" s="2">
        <v>2.7929702576336</v>
      </c>
      <c r="AS74" s="2">
        <v>2.85782760003859</v>
      </c>
      <c r="AT74" s="2">
        <v>4.59327282834132</v>
      </c>
      <c r="AU74" s="2">
        <v>5.59675928158347</v>
      </c>
      <c r="AV74" s="2">
        <v>8.94573854839463</v>
      </c>
      <c r="AW74" s="2">
        <v>8.6124084207987</v>
      </c>
      <c r="AX74" s="2">
        <v>4.28408057994752</v>
      </c>
      <c r="AY74" s="2">
        <v>4.80895902440995</v>
      </c>
      <c r="AZ74" s="2">
        <v>6.11195292383333</v>
      </c>
      <c r="BA74" s="2">
        <v>5.89318724534046</v>
      </c>
      <c r="BB74" s="2">
        <v>7.48683210366687</v>
      </c>
      <c r="BC74" s="9">
        <v>0.621315193832243</v>
      </c>
      <c r="BD74" s="9">
        <v>1.06516627435875</v>
      </c>
      <c r="BE74" s="9">
        <v>0.800565668268994</v>
      </c>
      <c r="BF74" s="9">
        <v>1.99297915992988</v>
      </c>
      <c r="BG74" s="9">
        <v>1.99297915992988</v>
      </c>
      <c r="BH74" s="9">
        <v>20.1322786911647</v>
      </c>
      <c r="BI74" s="9">
        <v>20.1322786911647</v>
      </c>
      <c r="BJ74" s="9">
        <v>20.1322786911647</v>
      </c>
      <c r="BK74" s="9">
        <v>21.1130606166321</v>
      </c>
      <c r="BL74" s="9">
        <v>21.1130606166321</v>
      </c>
    </row>
    <row r="75" spans="1:64">
      <c r="A75" t="s">
        <v>172</v>
      </c>
      <c r="B75" s="1" t="s">
        <v>2445</v>
      </c>
      <c r="C75" s="22" t="s">
        <v>173</v>
      </c>
      <c r="D75" s="22" t="s">
        <v>1272</v>
      </c>
      <c r="E75" s="2">
        <v>12.2607097130229</v>
      </c>
      <c r="F75" s="2">
        <v>12.2607097130229</v>
      </c>
      <c r="G75" s="2">
        <v>12.2607097130229</v>
      </c>
      <c r="H75" s="2">
        <v>12.2607097130229</v>
      </c>
      <c r="I75" s="2">
        <v>12.2607097130229</v>
      </c>
      <c r="J75" s="2">
        <v>-3.08839375854075</v>
      </c>
      <c r="K75" s="2">
        <v>-3.08839375854075</v>
      </c>
      <c r="L75" s="2">
        <v>-3.08839375854075</v>
      </c>
      <c r="M75" s="2">
        <v>-3.08839375854075</v>
      </c>
      <c r="N75" s="2">
        <v>-3.08839375854075</v>
      </c>
      <c r="O75" s="2">
        <v>10.2090302587883</v>
      </c>
      <c r="P75" s="2">
        <v>10.2090302587883</v>
      </c>
      <c r="Q75" s="2">
        <v>10.2090302587883</v>
      </c>
      <c r="R75" s="2">
        <v>10.2090302587883</v>
      </c>
      <c r="S75" s="2">
        <v>10.2090302587883</v>
      </c>
      <c r="T75" s="23">
        <v>2.52516252140216</v>
      </c>
      <c r="U75" s="23">
        <v>2.52516252140216</v>
      </c>
      <c r="V75" s="23">
        <v>2.52516252140216</v>
      </c>
      <c r="W75" s="23">
        <v>2.52516252140216</v>
      </c>
      <c r="X75" s="23">
        <v>2.52516252140216</v>
      </c>
      <c r="Y75" s="2">
        <v>8.81651559979303</v>
      </c>
      <c r="Z75" s="2">
        <v>11.9313606471479</v>
      </c>
      <c r="AA75" s="2">
        <v>11.0418324514502</v>
      </c>
      <c r="AB75" s="2">
        <v>7.98779834868467</v>
      </c>
      <c r="AC75" s="2">
        <v>5.21005398552398</v>
      </c>
      <c r="AD75" s="2">
        <v>7.15809485725723</v>
      </c>
      <c r="AE75" s="2">
        <v>7.07257179631662</v>
      </c>
      <c r="AF75" s="2">
        <v>7.01469992259675</v>
      </c>
      <c r="AG75" s="2">
        <v>6.1393039424961</v>
      </c>
      <c r="AH75" s="2">
        <v>5.98427918192413</v>
      </c>
      <c r="AI75" s="9">
        <v>8.43137618008806</v>
      </c>
      <c r="AJ75" s="9">
        <v>9.06714913068397</v>
      </c>
      <c r="AK75" s="9">
        <v>8.83054234627206</v>
      </c>
      <c r="AL75" s="9">
        <v>8.44014612032893</v>
      </c>
      <c r="AM75" s="9">
        <v>8.0026751028243</v>
      </c>
      <c r="AN75" s="2">
        <v>1.10433854582919</v>
      </c>
      <c r="AO75" s="2">
        <v>1.2307734090917</v>
      </c>
      <c r="AP75" s="2">
        <v>0.811700718353146</v>
      </c>
      <c r="AQ75" s="2">
        <v>0.769575071536723</v>
      </c>
      <c r="AR75" s="2">
        <v>0.823650998286722</v>
      </c>
      <c r="AS75" s="2">
        <v>0.464089252412015</v>
      </c>
      <c r="AT75" s="2">
        <v>-0.866162980171129</v>
      </c>
      <c r="AU75" s="2">
        <v>1.14764856709892</v>
      </c>
      <c r="AV75" s="2">
        <v>2.52076293690819</v>
      </c>
      <c r="AW75" s="2">
        <v>2.46256053234401</v>
      </c>
      <c r="AX75" s="2">
        <v>-1.25165799401384</v>
      </c>
      <c r="AY75" s="2">
        <v>-1.45212846439761</v>
      </c>
      <c r="AZ75" s="2">
        <v>-1.64137937357586</v>
      </c>
      <c r="BA75" s="2">
        <v>-1.32631730245649</v>
      </c>
      <c r="BB75" s="2">
        <v>0.096872310919344</v>
      </c>
      <c r="BC75" s="9">
        <v>-8.42227262750376</v>
      </c>
      <c r="BD75" s="9">
        <v>-7.18987235192158</v>
      </c>
      <c r="BE75" s="9">
        <v>-8.22399277403604</v>
      </c>
      <c r="BF75" s="9">
        <v>-7.33416330854197</v>
      </c>
      <c r="BG75" s="9">
        <v>-7.33416330854197</v>
      </c>
      <c r="BH75" s="9">
        <v>22.756418369008</v>
      </c>
      <c r="BI75" s="9">
        <v>22.756418369008</v>
      </c>
      <c r="BJ75" s="9">
        <v>22.756418369008</v>
      </c>
      <c r="BK75" s="9">
        <v>20.4252742026126</v>
      </c>
      <c r="BL75" s="9">
        <v>20.4252742026126</v>
      </c>
    </row>
    <row r="76" spans="1:64">
      <c r="A76" t="s">
        <v>174</v>
      </c>
      <c r="B76" s="1" t="s">
        <v>2446</v>
      </c>
      <c r="C76" s="22" t="s">
        <v>175</v>
      </c>
      <c r="D76" s="22" t="s">
        <v>1272</v>
      </c>
      <c r="E76" s="2">
        <v>-6.72637663840749</v>
      </c>
      <c r="F76" s="2">
        <v>-6.72637663840749</v>
      </c>
      <c r="G76" s="2">
        <v>-6.72637663840749</v>
      </c>
      <c r="H76" s="2">
        <v>-6.72637663840749</v>
      </c>
      <c r="I76" s="2">
        <v>-6.72637663840749</v>
      </c>
      <c r="J76" s="2">
        <v>-4.1287919896424</v>
      </c>
      <c r="K76" s="2">
        <v>-4.1287919896424</v>
      </c>
      <c r="L76" s="2">
        <v>-4.1287919896424</v>
      </c>
      <c r="M76" s="2">
        <v>-4.1287919896424</v>
      </c>
      <c r="N76" s="2">
        <v>-4.1287919896424</v>
      </c>
      <c r="O76" s="2">
        <v>0.502741918581597</v>
      </c>
      <c r="P76" s="2">
        <v>0.502741918581597</v>
      </c>
      <c r="Q76" s="2">
        <v>0.502741918581597</v>
      </c>
      <c r="R76" s="2">
        <v>0.502741918581597</v>
      </c>
      <c r="S76" s="2">
        <v>0.502741918581597</v>
      </c>
      <c r="T76" s="23">
        <v>-0.444994551471083</v>
      </c>
      <c r="U76" s="23">
        <v>-0.444994551471083</v>
      </c>
      <c r="V76" s="23">
        <v>-0.444994551471083</v>
      </c>
      <c r="W76" s="23">
        <v>-0.444994551471083</v>
      </c>
      <c r="X76" s="23">
        <v>-0.444994551471083</v>
      </c>
      <c r="Y76" s="2">
        <v>16.4212681816083</v>
      </c>
      <c r="Z76" s="2">
        <v>4.44344882591025</v>
      </c>
      <c r="AA76" s="2">
        <v>11.3955867998858</v>
      </c>
      <c r="AB76" s="2">
        <v>6.90611854850309</v>
      </c>
      <c r="AC76" s="2">
        <v>12.9670910035201</v>
      </c>
      <c r="AD76" s="2">
        <v>1.39071490246079</v>
      </c>
      <c r="AE76" s="2">
        <v>1.49757065841587</v>
      </c>
      <c r="AF76" s="2">
        <v>1.03403081521451</v>
      </c>
      <c r="AG76" s="2">
        <v>1.35131331855591</v>
      </c>
      <c r="AH76" s="2">
        <v>2.10015021830131</v>
      </c>
      <c r="AI76" s="9">
        <v>14.704901807537</v>
      </c>
      <c r="AJ76" s="9">
        <v>14.3042498714205</v>
      </c>
      <c r="AK76" s="9">
        <v>14.1145423239677</v>
      </c>
      <c r="AL76" s="9">
        <v>13.8026022202635</v>
      </c>
      <c r="AM76" s="9">
        <v>14.0041119767173</v>
      </c>
      <c r="AN76" s="2">
        <v>-2.23455798052128</v>
      </c>
      <c r="AO76" s="2">
        <v>-2.28997739160079</v>
      </c>
      <c r="AP76" s="2">
        <v>-2.14135692809664</v>
      </c>
      <c r="AQ76" s="2">
        <v>-2.5377815345743</v>
      </c>
      <c r="AR76" s="2">
        <v>-2.24291890867963</v>
      </c>
      <c r="AS76" s="2">
        <v>-10.4532398210698</v>
      </c>
      <c r="AT76" s="2">
        <v>-11.3102677721009</v>
      </c>
      <c r="AU76" s="2">
        <v>-6.55587357626528</v>
      </c>
      <c r="AV76" s="2">
        <v>-6.63122802392605</v>
      </c>
      <c r="AW76" s="2">
        <v>-6.95417527385958</v>
      </c>
      <c r="AX76" s="2">
        <v>-3.60881648989105</v>
      </c>
      <c r="AY76" s="2">
        <v>-2.98483783514585</v>
      </c>
      <c r="AZ76" s="2">
        <v>-2.34100623494975</v>
      </c>
      <c r="BA76" s="2">
        <v>-2.2479909883668</v>
      </c>
      <c r="BB76" s="2">
        <v>-2.67853997078155</v>
      </c>
      <c r="BC76" s="9">
        <v>-1.44973545227524</v>
      </c>
      <c r="BD76" s="9">
        <v>-0.266291568589687</v>
      </c>
      <c r="BE76" s="9">
        <v>-1.23723785096118</v>
      </c>
      <c r="BF76" s="9">
        <v>-0.15943833279439</v>
      </c>
      <c r="BG76" s="9">
        <v>-0.15943833279439</v>
      </c>
      <c r="BH76" s="9">
        <v>11.0008938637869</v>
      </c>
      <c r="BI76" s="9">
        <v>11.0008938637869</v>
      </c>
      <c r="BJ76" s="9">
        <v>11.0008938637869</v>
      </c>
      <c r="BK76" s="9">
        <v>17.1565194094467</v>
      </c>
      <c r="BL76" s="9">
        <v>17.1565194094467</v>
      </c>
    </row>
    <row r="77" spans="1:64">
      <c r="A77" t="s">
        <v>176</v>
      </c>
      <c r="B77" s="1" t="s">
        <v>2447</v>
      </c>
      <c r="C77" s="22" t="s">
        <v>177</v>
      </c>
      <c r="D77" s="22" t="s">
        <v>1272</v>
      </c>
      <c r="E77" s="2">
        <v>10.8877457969583</v>
      </c>
      <c r="F77" s="2">
        <v>10.8877457969583</v>
      </c>
      <c r="G77" s="2">
        <v>10.8877457969583</v>
      </c>
      <c r="H77" s="2">
        <v>10.8877457969583</v>
      </c>
      <c r="I77" s="2">
        <v>10.8877457969583</v>
      </c>
      <c r="J77" s="2">
        <v>7.72059839476029</v>
      </c>
      <c r="K77" s="2">
        <v>7.72059839476029</v>
      </c>
      <c r="L77" s="2">
        <v>7.72059839476029</v>
      </c>
      <c r="M77" s="2">
        <v>7.72059839476029</v>
      </c>
      <c r="N77" s="2">
        <v>7.72059839476029</v>
      </c>
      <c r="O77" s="2">
        <v>2.4839847444443</v>
      </c>
      <c r="P77" s="2">
        <v>2.4839847444443</v>
      </c>
      <c r="Q77" s="2">
        <v>2.4839847444443</v>
      </c>
      <c r="R77" s="2">
        <v>2.4839847444443</v>
      </c>
      <c r="S77" s="2">
        <v>2.4839847444443</v>
      </c>
      <c r="T77" s="23">
        <v>7.54765506704687</v>
      </c>
      <c r="U77" s="23">
        <v>7.54765506704687</v>
      </c>
      <c r="V77" s="23">
        <v>7.54765506704687</v>
      </c>
      <c r="W77" s="23">
        <v>7.54765506704687</v>
      </c>
      <c r="X77" s="23">
        <v>7.54765506704687</v>
      </c>
      <c r="Y77" s="2">
        <v>15.6282739726707</v>
      </c>
      <c r="Z77" s="2">
        <v>11.9060577615362</v>
      </c>
      <c r="AA77" s="2">
        <v>14.2002094042532</v>
      </c>
      <c r="AB77" s="2">
        <v>12.7274737163686</v>
      </c>
      <c r="AC77" s="2">
        <v>5.03757344603573</v>
      </c>
      <c r="AD77" s="2">
        <v>8.53104962398658</v>
      </c>
      <c r="AE77" s="2">
        <v>9.04990938465054</v>
      </c>
      <c r="AF77" s="2">
        <v>6.42562157918438</v>
      </c>
      <c r="AG77" s="2">
        <v>7.66333617685059</v>
      </c>
      <c r="AH77" s="2">
        <v>6.69651428697048</v>
      </c>
      <c r="AI77" s="9">
        <v>6.83468151371961</v>
      </c>
      <c r="AJ77" s="9">
        <v>7.13384486702899</v>
      </c>
      <c r="AK77" s="9">
        <v>6.34570748496596</v>
      </c>
      <c r="AL77" s="9">
        <v>6.29101369585134</v>
      </c>
      <c r="AM77" s="9">
        <v>5.92076112330956</v>
      </c>
      <c r="AN77" s="2">
        <v>0.808463764481813</v>
      </c>
      <c r="AO77" s="2">
        <v>0.111535326977575</v>
      </c>
      <c r="AP77" s="2">
        <v>0.254605487504493</v>
      </c>
      <c r="AQ77" s="2">
        <v>-0.180427069061404</v>
      </c>
      <c r="AR77" s="2">
        <v>-0.397148723570847</v>
      </c>
      <c r="AS77" s="2">
        <v>0.172815780908782</v>
      </c>
      <c r="AT77" s="2">
        <v>-1.07472151048643</v>
      </c>
      <c r="AU77" s="2">
        <v>-0.267102482655893</v>
      </c>
      <c r="AV77" s="2">
        <v>3.53414776278796</v>
      </c>
      <c r="AW77" s="2">
        <v>3.5754104726347</v>
      </c>
      <c r="AX77" s="2">
        <v>0.619912168720716</v>
      </c>
      <c r="AY77" s="2">
        <v>1.51774906121871</v>
      </c>
      <c r="AZ77" s="2">
        <v>0.0872517865070886</v>
      </c>
      <c r="BA77" s="2">
        <v>1.30109916689704</v>
      </c>
      <c r="BB77" s="2">
        <v>1.60236571472771</v>
      </c>
      <c r="BC77" s="9">
        <v>-5.24666163680562</v>
      </c>
      <c r="BD77" s="9">
        <v>-7.45616392051128</v>
      </c>
      <c r="BE77" s="9">
        <v>-6.11341055769051</v>
      </c>
      <c r="BF77" s="9">
        <v>-5.34118414861209</v>
      </c>
      <c r="BG77" s="9">
        <v>-5.34118414861209</v>
      </c>
      <c r="BH77" s="9">
        <v>12.4966668328485</v>
      </c>
      <c r="BI77" s="9">
        <v>12.4966668328485</v>
      </c>
      <c r="BJ77" s="9">
        <v>12.4966668328485</v>
      </c>
      <c r="BK77" s="9">
        <v>10.8493137331477</v>
      </c>
      <c r="BL77" s="9">
        <v>10.8493137331477</v>
      </c>
    </row>
    <row r="78" spans="1:64">
      <c r="A78" t="s">
        <v>178</v>
      </c>
      <c r="B78" s="1" t="s">
        <v>2448</v>
      </c>
      <c r="C78" s="22" t="s">
        <v>179</v>
      </c>
      <c r="D78" s="22" t="s">
        <v>1272</v>
      </c>
      <c r="E78" s="2">
        <v>2.58298845100635</v>
      </c>
      <c r="F78" s="2">
        <v>2.58298845100635</v>
      </c>
      <c r="G78" s="2">
        <v>2.58298845100635</v>
      </c>
      <c r="H78" s="2">
        <v>2.58298845100635</v>
      </c>
      <c r="I78" s="2">
        <v>2.58298845100635</v>
      </c>
      <c r="J78" s="2">
        <v>9.47986235743018</v>
      </c>
      <c r="K78" s="2">
        <v>9.47986235743018</v>
      </c>
      <c r="L78" s="2">
        <v>9.47986235743018</v>
      </c>
      <c r="M78" s="2">
        <v>9.47986235743018</v>
      </c>
      <c r="N78" s="2">
        <v>9.47986235743018</v>
      </c>
      <c r="O78" s="2">
        <v>16.6501928585309</v>
      </c>
      <c r="P78" s="2">
        <v>16.6501928585309</v>
      </c>
      <c r="Q78" s="2">
        <v>16.6501928585309</v>
      </c>
      <c r="R78" s="2">
        <v>16.6501928585309</v>
      </c>
      <c r="S78" s="2">
        <v>16.6501928585309</v>
      </c>
      <c r="T78" s="23">
        <v>-7.99813408086073</v>
      </c>
      <c r="U78" s="23">
        <v>-7.99813408086073</v>
      </c>
      <c r="V78" s="23">
        <v>-7.99813408086073</v>
      </c>
      <c r="W78" s="23">
        <v>-7.99813408086073</v>
      </c>
      <c r="X78" s="23">
        <v>-7.99813408086073</v>
      </c>
      <c r="Y78" s="2">
        <v>8.12810726140453</v>
      </c>
      <c r="Z78" s="2">
        <v>6.5838289946938</v>
      </c>
      <c r="AA78" s="2">
        <v>1.70381192174151</v>
      </c>
      <c r="AB78" s="2">
        <v>3.38646622359728</v>
      </c>
      <c r="AC78" s="2">
        <v>2.35644917499157</v>
      </c>
      <c r="AD78" s="2">
        <v>-15.9427834698738</v>
      </c>
      <c r="AE78" s="2">
        <v>-14.2402480644238</v>
      </c>
      <c r="AF78" s="2">
        <v>-13.8616215428373</v>
      </c>
      <c r="AG78" s="2">
        <v>-13.3282199256123</v>
      </c>
      <c r="AH78" s="2">
        <v>-14.2283300462833</v>
      </c>
      <c r="AI78" s="9">
        <v>18.2043493282109</v>
      </c>
      <c r="AJ78" s="9">
        <v>17.8110116496299</v>
      </c>
      <c r="AK78" s="9">
        <v>18.4221287398934</v>
      </c>
      <c r="AL78" s="9">
        <v>18.3701781631767</v>
      </c>
      <c r="AM78" s="9">
        <v>17.975118587577</v>
      </c>
      <c r="AN78" s="2">
        <v>-16.8350166179699</v>
      </c>
      <c r="AO78" s="2">
        <v>-15.9789105916203</v>
      </c>
      <c r="AP78" s="2">
        <v>-15.00057684924</v>
      </c>
      <c r="AQ78" s="2">
        <v>-15.1784048029736</v>
      </c>
      <c r="AR78" s="2">
        <v>-15.3027325869944</v>
      </c>
      <c r="AS78" s="2">
        <v>-35.888072201197</v>
      </c>
      <c r="AT78" s="2">
        <v>-34.8480400093423</v>
      </c>
      <c r="AU78" s="2">
        <v>-29.9038823730111</v>
      </c>
      <c r="AV78" s="2">
        <v>-22.6438979908611</v>
      </c>
      <c r="AW78" s="2">
        <v>-25.6810858477806</v>
      </c>
      <c r="AX78" s="2">
        <v>-28.0813217350914</v>
      </c>
      <c r="AY78" s="2">
        <v>-28.0471060198003</v>
      </c>
      <c r="AZ78" s="2">
        <v>-25.0104932343323</v>
      </c>
      <c r="BA78" s="2">
        <v>-24.6713530475</v>
      </c>
      <c r="BB78" s="2">
        <v>-22.9518595591739</v>
      </c>
      <c r="BC78" s="9">
        <v>-20.572436418001</v>
      </c>
      <c r="BD78" s="9">
        <v>-20.4378778892586</v>
      </c>
      <c r="BE78" s="9">
        <v>-21.6152730432629</v>
      </c>
      <c r="BF78" s="9">
        <v>-21.4444557608455</v>
      </c>
      <c r="BG78" s="9">
        <v>-21.4444557608455</v>
      </c>
      <c r="BH78" s="9">
        <v>15.8188519796333</v>
      </c>
      <c r="BI78" s="9">
        <v>15.8188519796333</v>
      </c>
      <c r="BJ78" s="9">
        <v>15.8188519796333</v>
      </c>
      <c r="BK78" s="9">
        <v>14.1986107694915</v>
      </c>
      <c r="BL78" s="9">
        <v>14.1986107694915</v>
      </c>
    </row>
    <row r="79" spans="1:64">
      <c r="A79" t="s">
        <v>180</v>
      </c>
      <c r="B79" s="1" t="s">
        <v>2449</v>
      </c>
      <c r="C79" s="22" t="s">
        <v>181</v>
      </c>
      <c r="D79" s="22" t="s">
        <v>1272</v>
      </c>
      <c r="E79" s="2">
        <v>9.24688648263712</v>
      </c>
      <c r="F79" s="2">
        <v>9.24688648263712</v>
      </c>
      <c r="G79" s="2">
        <v>9.24688648263712</v>
      </c>
      <c r="H79" s="2">
        <v>9.24688648263712</v>
      </c>
      <c r="I79" s="2">
        <v>9.24688648263712</v>
      </c>
      <c r="J79" s="2">
        <v>2.95747437946932</v>
      </c>
      <c r="K79" s="2">
        <v>2.95747437946932</v>
      </c>
      <c r="L79" s="2">
        <v>2.95747437946932</v>
      </c>
      <c r="M79" s="2">
        <v>2.95747437946932</v>
      </c>
      <c r="N79" s="2">
        <v>2.95747437946932</v>
      </c>
      <c r="O79" s="2">
        <v>13.7670259095755</v>
      </c>
      <c r="P79" s="2">
        <v>13.7670259095755</v>
      </c>
      <c r="Q79" s="2">
        <v>13.7670259095755</v>
      </c>
      <c r="R79" s="2">
        <v>13.7670259095755</v>
      </c>
      <c r="S79" s="2">
        <v>13.7670259095755</v>
      </c>
      <c r="T79" s="23">
        <v>2.52043959704395</v>
      </c>
      <c r="U79" s="23">
        <v>2.52043959704395</v>
      </c>
      <c r="V79" s="23">
        <v>2.52043959704395</v>
      </c>
      <c r="W79" s="23">
        <v>2.52043959704395</v>
      </c>
      <c r="X79" s="23">
        <v>2.52043959704395</v>
      </c>
      <c r="Y79" s="2">
        <v>8.68913228519632</v>
      </c>
      <c r="Z79" s="2">
        <v>10.8782132411095</v>
      </c>
      <c r="AA79" s="2">
        <v>10.1805153825075</v>
      </c>
      <c r="AB79" s="2">
        <v>11.748687692138</v>
      </c>
      <c r="AC79" s="2">
        <v>6.79714578008591</v>
      </c>
      <c r="AD79" s="2">
        <v>-0.715262712626188</v>
      </c>
      <c r="AE79" s="2">
        <v>-0.667617894313025</v>
      </c>
      <c r="AF79" s="2">
        <v>-0.373485427494936</v>
      </c>
      <c r="AG79" s="2">
        <v>0.760412746500142</v>
      </c>
      <c r="AH79" s="2">
        <v>-1.65905865834174</v>
      </c>
      <c r="AI79" s="9">
        <v>10.0589450051477</v>
      </c>
      <c r="AJ79" s="9">
        <v>9.86186047591561</v>
      </c>
      <c r="AK79" s="9">
        <v>9.3850210002623</v>
      </c>
      <c r="AL79" s="9">
        <v>8.91197235693997</v>
      </c>
      <c r="AM79" s="9">
        <v>9.20343030430478</v>
      </c>
      <c r="AN79" s="2">
        <v>-4.50170994285802</v>
      </c>
      <c r="AO79" s="2">
        <v>-4.67733581124843</v>
      </c>
      <c r="AP79" s="2">
        <v>-4.3264339985282</v>
      </c>
      <c r="AQ79" s="2">
        <v>-5.02695713022296</v>
      </c>
      <c r="AR79" s="2">
        <v>-4.52164413422624</v>
      </c>
      <c r="AS79" s="2">
        <v>-3.6941289240563</v>
      </c>
      <c r="AT79" s="2">
        <v>-4.93659581170884</v>
      </c>
      <c r="AU79" s="2">
        <v>-1.54314498179904</v>
      </c>
      <c r="AV79" s="2">
        <v>1.3513983607328</v>
      </c>
      <c r="AW79" s="2">
        <v>-1.37583036254802</v>
      </c>
      <c r="AX79" s="2">
        <v>-5.95917760815161</v>
      </c>
      <c r="AY79" s="2">
        <v>-6.17016784087297</v>
      </c>
      <c r="AZ79" s="2">
        <v>-5.57071565607078</v>
      </c>
      <c r="BA79" s="2">
        <v>-4.55598826725003</v>
      </c>
      <c r="BB79" s="2">
        <v>-3.29613174794378</v>
      </c>
      <c r="BC79" s="9">
        <v>-8.00806249828226</v>
      </c>
      <c r="BD79" s="9">
        <v>-7.38959102836385</v>
      </c>
      <c r="BE79" s="9">
        <v>-5.67673837499833</v>
      </c>
      <c r="BF79" s="9">
        <v>-3.50764332147659</v>
      </c>
      <c r="BG79" s="9">
        <v>-3.50764332147659</v>
      </c>
      <c r="BH79" s="9">
        <v>23.0727949563221</v>
      </c>
      <c r="BI79" s="9">
        <v>23.0727949563221</v>
      </c>
      <c r="BJ79" s="9">
        <v>23.0727949563221</v>
      </c>
      <c r="BK79" s="9">
        <v>19.0886359065479</v>
      </c>
      <c r="BL79" s="9">
        <v>19.0886359065479</v>
      </c>
    </row>
    <row r="80" spans="1:64">
      <c r="A80" t="s">
        <v>182</v>
      </c>
      <c r="B80" s="1" t="s">
        <v>2450</v>
      </c>
      <c r="C80" s="22" t="s">
        <v>183</v>
      </c>
      <c r="D80" s="22" t="s">
        <v>1272</v>
      </c>
      <c r="E80" s="2">
        <v>10.218007301317</v>
      </c>
      <c r="F80" s="2">
        <v>10.218007301317</v>
      </c>
      <c r="G80" s="2">
        <v>10.218007301317</v>
      </c>
      <c r="H80" s="2">
        <v>10.218007301317</v>
      </c>
      <c r="I80" s="2">
        <v>10.218007301317</v>
      </c>
      <c r="J80" s="2">
        <v>-6.13896606413681</v>
      </c>
      <c r="K80" s="2">
        <v>-6.13896606413681</v>
      </c>
      <c r="L80" s="2">
        <v>-6.13896606413681</v>
      </c>
      <c r="M80" s="2">
        <v>-6.13896606413681</v>
      </c>
      <c r="N80" s="2">
        <v>-6.13896606413681</v>
      </c>
      <c r="O80" s="2">
        <v>1.0718154230454</v>
      </c>
      <c r="P80" s="2">
        <v>1.0718154230454</v>
      </c>
      <c r="Q80" s="2">
        <v>1.0718154230454</v>
      </c>
      <c r="R80" s="2">
        <v>1.0718154230454</v>
      </c>
      <c r="S80" s="2">
        <v>1.0718154230454</v>
      </c>
      <c r="T80" s="23">
        <v>2.10980747524868</v>
      </c>
      <c r="U80" s="23">
        <v>2.10980747524868</v>
      </c>
      <c r="V80" s="23">
        <v>2.10980747524868</v>
      </c>
      <c r="W80" s="23">
        <v>2.10980747524868</v>
      </c>
      <c r="X80" s="23">
        <v>2.10980747524868</v>
      </c>
      <c r="Y80" s="2">
        <v>16.4451538125199</v>
      </c>
      <c r="Z80" s="2">
        <v>9.29166662868015</v>
      </c>
      <c r="AA80" s="2">
        <v>13.1629253937248</v>
      </c>
      <c r="AB80" s="2">
        <v>5.57025684585734</v>
      </c>
      <c r="AC80" s="2">
        <v>6.7980621476149</v>
      </c>
      <c r="AD80" s="2">
        <v>3.64673351595417</v>
      </c>
      <c r="AE80" s="2">
        <v>4.47474696417996</v>
      </c>
      <c r="AF80" s="2">
        <v>4.70416725453752</v>
      </c>
      <c r="AG80" s="2">
        <v>4.93297828077483</v>
      </c>
      <c r="AH80" s="2">
        <v>5.00495201196457</v>
      </c>
      <c r="AI80" s="9">
        <v>5.8741354130824</v>
      </c>
      <c r="AJ80" s="9">
        <v>5.6474601128813</v>
      </c>
      <c r="AK80" s="9">
        <v>6.27733088163962</v>
      </c>
      <c r="AL80" s="9">
        <v>6.82908669789763</v>
      </c>
      <c r="AM80" s="9">
        <v>8.54662449442713</v>
      </c>
      <c r="AN80" s="2">
        <v>-1.56520835354567</v>
      </c>
      <c r="AO80" s="2">
        <v>-1.49755609797567</v>
      </c>
      <c r="AP80" s="2">
        <v>-2.2673327072789</v>
      </c>
      <c r="AQ80" s="2">
        <v>-2.97234772929449</v>
      </c>
      <c r="AR80" s="2">
        <v>-2.57790044967607</v>
      </c>
      <c r="AS80" s="2">
        <v>-6.4917826893266</v>
      </c>
      <c r="AT80" s="2">
        <v>-6.58437838305892</v>
      </c>
      <c r="AU80" s="2">
        <v>-3.63626548801197</v>
      </c>
      <c r="AV80" s="2">
        <v>-0.666435024480737</v>
      </c>
      <c r="AW80" s="2">
        <v>-0.0412756293622255</v>
      </c>
      <c r="AX80" s="2">
        <v>-1.62469605758514</v>
      </c>
      <c r="AY80" s="2">
        <v>-0.820326221706174</v>
      </c>
      <c r="AZ80" s="2">
        <v>-0.594447001434205</v>
      </c>
      <c r="BA80" s="2">
        <v>0.0202804675580395</v>
      </c>
      <c r="BB80" s="2">
        <v>0.523644709554866</v>
      </c>
      <c r="BC80" s="9">
        <v>-5.72990678756403</v>
      </c>
      <c r="BD80" s="9">
        <v>-7.25644524406901</v>
      </c>
      <c r="BE80" s="9">
        <v>-7.27786971153632</v>
      </c>
      <c r="BF80" s="9">
        <v>-6.45725247817282</v>
      </c>
      <c r="BG80" s="9">
        <v>-6.45725247817282</v>
      </c>
      <c r="BH80" s="9">
        <v>12.3627284380409</v>
      </c>
      <c r="BI80" s="9">
        <v>12.3627284380409</v>
      </c>
      <c r="BJ80" s="9">
        <v>12.3627284380409</v>
      </c>
      <c r="BK80" s="9">
        <v>11.653734450094</v>
      </c>
      <c r="BL80" s="9">
        <v>11.653734450094</v>
      </c>
    </row>
    <row r="81" spans="1:64">
      <c r="A81" t="s">
        <v>184</v>
      </c>
      <c r="B81" s="1" t="s">
        <v>2451</v>
      </c>
      <c r="C81" s="22" t="s">
        <v>185</v>
      </c>
      <c r="D81" s="22" t="s">
        <v>1272</v>
      </c>
      <c r="E81" s="2">
        <v>7.27115792049534</v>
      </c>
      <c r="F81" s="2">
        <v>7.27115792049534</v>
      </c>
      <c r="G81" s="2">
        <v>7.27115792049534</v>
      </c>
      <c r="H81" s="2">
        <v>7.27115792049534</v>
      </c>
      <c r="I81" s="2">
        <v>7.27115792049534</v>
      </c>
      <c r="J81" s="2">
        <v>-9.23862058131346</v>
      </c>
      <c r="K81" s="2">
        <v>-9.23862058131346</v>
      </c>
      <c r="L81" s="2">
        <v>-9.23862058131346</v>
      </c>
      <c r="M81" s="2">
        <v>-9.23862058131346</v>
      </c>
      <c r="N81" s="2">
        <v>-9.23862058131346</v>
      </c>
      <c r="O81" s="2">
        <v>-3.60358642058269</v>
      </c>
      <c r="P81" s="2">
        <v>-3.60358642058269</v>
      </c>
      <c r="Q81" s="2">
        <v>-3.60358642058269</v>
      </c>
      <c r="R81" s="2">
        <v>-3.60358642058269</v>
      </c>
      <c r="S81" s="2">
        <v>-3.60358642058269</v>
      </c>
      <c r="T81" s="23">
        <v>0.0098712197687918</v>
      </c>
      <c r="U81" s="23">
        <v>0.0098712197687918</v>
      </c>
      <c r="V81" s="23">
        <v>0.0098712197687918</v>
      </c>
      <c r="W81" s="23">
        <v>0.0098712197687918</v>
      </c>
      <c r="X81" s="23">
        <v>0.0098712197687918</v>
      </c>
      <c r="Y81" s="2">
        <v>16.41560135999</v>
      </c>
      <c r="Z81" s="2">
        <v>7.94874208264628</v>
      </c>
      <c r="AA81" s="2">
        <v>8.03087980315736</v>
      </c>
      <c r="AB81" s="2">
        <v>19.2212411977762</v>
      </c>
      <c r="AC81" s="2">
        <v>11.0660883066802</v>
      </c>
      <c r="AD81" s="2">
        <v>-1.21126516251154</v>
      </c>
      <c r="AE81" s="2">
        <v>-0.333933663159908</v>
      </c>
      <c r="AF81" s="2">
        <v>-1.6743716518173</v>
      </c>
      <c r="AG81" s="2">
        <v>-0.559073967799134</v>
      </c>
      <c r="AH81" s="2">
        <v>-1.12951065869079</v>
      </c>
      <c r="AI81" s="9">
        <v>8.83980036002114</v>
      </c>
      <c r="AJ81" s="9">
        <v>8.53525608670293</v>
      </c>
      <c r="AK81" s="9">
        <v>8.07952363048795</v>
      </c>
      <c r="AL81" s="9">
        <v>7.62683692990048</v>
      </c>
      <c r="AM81" s="9">
        <v>7.94193101616117</v>
      </c>
      <c r="AN81" s="2">
        <v>-2.57463077487179</v>
      </c>
      <c r="AO81" s="2">
        <v>-3.19516206956032</v>
      </c>
      <c r="AP81" s="2">
        <v>-3.22881388873002</v>
      </c>
      <c r="AQ81" s="2">
        <v>-2.91913554218589</v>
      </c>
      <c r="AR81" s="2">
        <v>-2.85076758400093</v>
      </c>
      <c r="AS81" s="2">
        <v>-7.44564244379855</v>
      </c>
      <c r="AT81" s="2">
        <v>-10.6722340318961</v>
      </c>
      <c r="AU81" s="2">
        <v>-3.9327414803934</v>
      </c>
      <c r="AV81" s="2">
        <v>-3.76584270848685</v>
      </c>
      <c r="AW81" s="2">
        <v>-7.5832549309776</v>
      </c>
      <c r="AX81" s="2">
        <v>-6.4314866322823</v>
      </c>
      <c r="AY81" s="2">
        <v>-8.23651515000403</v>
      </c>
      <c r="AZ81" s="2">
        <v>-8.27414309604859</v>
      </c>
      <c r="BA81" s="2">
        <v>-7.41765605238827</v>
      </c>
      <c r="BB81" s="2">
        <v>-6.51373776254853</v>
      </c>
      <c r="BC81" s="9">
        <v>-10.9075334028327</v>
      </c>
      <c r="BD81" s="9">
        <v>-10.8513814200298</v>
      </c>
      <c r="BE81" s="9">
        <v>-10.0434602019201</v>
      </c>
      <c r="BF81" s="9">
        <v>-10.1243341324438</v>
      </c>
      <c r="BG81" s="9">
        <v>-10.1243341324438</v>
      </c>
      <c r="BH81" s="9">
        <v>16.7111242834173</v>
      </c>
      <c r="BI81" s="9">
        <v>16.7111242834173</v>
      </c>
      <c r="BJ81" s="9">
        <v>16.7111242834173</v>
      </c>
      <c r="BK81" s="9">
        <v>15.1189263212351</v>
      </c>
      <c r="BL81" s="9">
        <v>15.1189263212351</v>
      </c>
    </row>
    <row r="82" spans="1:64">
      <c r="A82" t="s">
        <v>186</v>
      </c>
      <c r="B82" s="1" t="s">
        <v>2452</v>
      </c>
      <c r="C82" s="22" t="s">
        <v>187</v>
      </c>
      <c r="D82" s="22" t="s">
        <v>1272</v>
      </c>
      <c r="E82" s="2">
        <v>6.86931482311056</v>
      </c>
      <c r="F82" s="2">
        <v>6.86931482311056</v>
      </c>
      <c r="G82" s="2">
        <v>6.86931482311056</v>
      </c>
      <c r="H82" s="2">
        <v>6.86931482311056</v>
      </c>
      <c r="I82" s="2">
        <v>6.86931482311056</v>
      </c>
      <c r="J82" s="2">
        <v>-12.2956791064842</v>
      </c>
      <c r="K82" s="2">
        <v>-12.2956791064842</v>
      </c>
      <c r="L82" s="2">
        <v>-12.2956791064842</v>
      </c>
      <c r="M82" s="2">
        <v>-12.2956791064842</v>
      </c>
      <c r="N82" s="2">
        <v>-12.2956791064842</v>
      </c>
      <c r="O82" s="2">
        <v>4.98475879424123</v>
      </c>
      <c r="P82" s="2">
        <v>4.98475879424123</v>
      </c>
      <c r="Q82" s="2">
        <v>4.98475879424123</v>
      </c>
      <c r="R82" s="2">
        <v>4.98475879424123</v>
      </c>
      <c r="S82" s="2">
        <v>4.98475879424123</v>
      </c>
      <c r="T82" s="23">
        <v>-0.944732351045567</v>
      </c>
      <c r="U82" s="23">
        <v>-0.944732351045567</v>
      </c>
      <c r="V82" s="23">
        <v>-0.944732351045567</v>
      </c>
      <c r="W82" s="23">
        <v>-0.944732351045567</v>
      </c>
      <c r="X82" s="23">
        <v>-0.944732351045567</v>
      </c>
      <c r="Y82" s="2">
        <v>2.34765533935124</v>
      </c>
      <c r="Z82" s="2">
        <v>6.53514351955062</v>
      </c>
      <c r="AA82" s="2">
        <v>12.8980465888014</v>
      </c>
      <c r="AB82" s="2">
        <v>8.8437552598255</v>
      </c>
      <c r="AC82" s="2">
        <v>5.77355446252064</v>
      </c>
      <c r="AD82" s="2">
        <v>-3.81609922051872</v>
      </c>
      <c r="AE82" s="2">
        <v>-4.18147206699649</v>
      </c>
      <c r="AF82" s="2">
        <v>-3.10363480617148</v>
      </c>
      <c r="AG82" s="2">
        <v>-2.41312196635298</v>
      </c>
      <c r="AH82" s="2">
        <v>-0.779219590598693</v>
      </c>
      <c r="AI82" s="9">
        <v>14.0231123209716</v>
      </c>
      <c r="AJ82" s="9">
        <v>13.4004173078417</v>
      </c>
      <c r="AK82" s="9">
        <v>13.7607702456889</v>
      </c>
      <c r="AL82" s="9">
        <v>13.9631343455482</v>
      </c>
      <c r="AM82" s="9">
        <v>14.385353010786</v>
      </c>
      <c r="AN82" s="2">
        <v>-10.4694389792025</v>
      </c>
      <c r="AO82" s="2">
        <v>-10.6118205191794</v>
      </c>
      <c r="AP82" s="2">
        <v>-10.9178714287225</v>
      </c>
      <c r="AQ82" s="2">
        <v>-9.99057772857644</v>
      </c>
      <c r="AR82" s="2">
        <v>-9.87839619843546</v>
      </c>
      <c r="AS82" s="2">
        <v>-10.6625222869499</v>
      </c>
      <c r="AT82" s="2">
        <v>-7.01853890649195</v>
      </c>
      <c r="AU82" s="2">
        <v>-5.71465971960333</v>
      </c>
      <c r="AV82" s="2">
        <v>-2.20721139602834</v>
      </c>
      <c r="AW82" s="2">
        <v>-4.8428204959021</v>
      </c>
      <c r="AX82" s="2">
        <v>-4.45467005446378</v>
      </c>
      <c r="AY82" s="2">
        <v>-4.35050111602702</v>
      </c>
      <c r="AZ82" s="2">
        <v>-3.83438602562451</v>
      </c>
      <c r="BA82" s="2">
        <v>-3.47002203083859</v>
      </c>
      <c r="BB82" s="2">
        <v>-1.90649900540434</v>
      </c>
      <c r="BC82" s="9">
        <v>-3.38271605530888</v>
      </c>
      <c r="BD82" s="9">
        <v>-4.99296691105665</v>
      </c>
      <c r="BE82" s="9">
        <v>-4.80339400961397</v>
      </c>
      <c r="BF82" s="9">
        <v>-2.86988999029903</v>
      </c>
      <c r="BG82" s="9">
        <v>-2.86988999029903</v>
      </c>
      <c r="BH82" s="9">
        <v>8.17627607288694</v>
      </c>
      <c r="BI82" s="9">
        <v>8.17627607288694</v>
      </c>
      <c r="BJ82" s="9">
        <v>8.17627607288694</v>
      </c>
      <c r="BK82" s="9">
        <v>12.0140067039435</v>
      </c>
      <c r="BL82" s="9">
        <v>12.0140067039435</v>
      </c>
    </row>
    <row r="83" spans="1:64">
      <c r="A83" t="s">
        <v>188</v>
      </c>
      <c r="B83" s="1" t="s">
        <v>2453</v>
      </c>
      <c r="C83" s="22" t="s">
        <v>189</v>
      </c>
      <c r="D83" s="22" t="s">
        <v>1272</v>
      </c>
      <c r="E83" s="2">
        <v>-5.92269044363795</v>
      </c>
      <c r="F83" s="2">
        <v>-5.92269044363795</v>
      </c>
      <c r="G83" s="2">
        <v>-5.92269044363795</v>
      </c>
      <c r="H83" s="2">
        <v>-5.92269044363795</v>
      </c>
      <c r="I83" s="2">
        <v>-5.92269044363795</v>
      </c>
      <c r="J83" s="2">
        <v>-12.1018557516652</v>
      </c>
      <c r="K83" s="2">
        <v>-12.1018557516652</v>
      </c>
      <c r="L83" s="2">
        <v>-12.1018557516652</v>
      </c>
      <c r="M83" s="2">
        <v>-12.1018557516652</v>
      </c>
      <c r="N83" s="2">
        <v>-12.1018557516652</v>
      </c>
      <c r="O83" s="2">
        <v>-14.7112462212669</v>
      </c>
      <c r="P83" s="2">
        <v>-14.7112462212669</v>
      </c>
      <c r="Q83" s="2">
        <v>-14.7112462212669</v>
      </c>
      <c r="R83" s="2">
        <v>-14.7112462212669</v>
      </c>
      <c r="S83" s="2">
        <v>-14.7112462212669</v>
      </c>
      <c r="T83" s="23">
        <v>-7.9540147452455</v>
      </c>
      <c r="U83" s="23">
        <v>-7.9540147452455</v>
      </c>
      <c r="V83" s="23">
        <v>-7.9540147452455</v>
      </c>
      <c r="W83" s="23">
        <v>-7.9540147452455</v>
      </c>
      <c r="X83" s="23">
        <v>-7.9540147452455</v>
      </c>
      <c r="Y83" s="2">
        <v>12.7978620479139</v>
      </c>
      <c r="Z83" s="2">
        <v>5.14920127216363</v>
      </c>
      <c r="AA83" s="2">
        <v>4.96051550592124</v>
      </c>
      <c r="AB83" s="2">
        <v>3.35419790997516</v>
      </c>
      <c r="AC83" s="2">
        <v>13.9806650529191</v>
      </c>
      <c r="AD83" s="2">
        <v>-2.56377916000379</v>
      </c>
      <c r="AE83" s="2">
        <v>-2.65092643944346</v>
      </c>
      <c r="AF83" s="2">
        <v>-1.25512869800725</v>
      </c>
      <c r="AG83" s="2">
        <v>-1.43621846930475</v>
      </c>
      <c r="AH83" s="2">
        <v>-2.99049362889272</v>
      </c>
      <c r="AI83" s="9">
        <v>19.3929541705502</v>
      </c>
      <c r="AJ83" s="9">
        <v>19.2544218121596</v>
      </c>
      <c r="AK83" s="9">
        <v>19.8977103463399</v>
      </c>
      <c r="AL83" s="9">
        <v>19.3594834801173</v>
      </c>
      <c r="AM83" s="9">
        <v>19.4587913872389</v>
      </c>
      <c r="AN83" s="2">
        <v>-10.7647172388133</v>
      </c>
      <c r="AO83" s="2">
        <v>-11.8131040903605</v>
      </c>
      <c r="AP83" s="2">
        <v>-11.4221599608599</v>
      </c>
      <c r="AQ83" s="2">
        <v>-11.5125425915331</v>
      </c>
      <c r="AR83" s="2">
        <v>-11.2043450934165</v>
      </c>
      <c r="AS83" s="2">
        <v>-14.2261688026047</v>
      </c>
      <c r="AT83" s="2">
        <v>-16.8088065271515</v>
      </c>
      <c r="AU83" s="2">
        <v>-11.07234705977</v>
      </c>
      <c r="AV83" s="2">
        <v>-4.31817983976771</v>
      </c>
      <c r="AW83" s="2">
        <v>-9.4139525259208</v>
      </c>
      <c r="AX83" s="2">
        <v>-8.73543309145639</v>
      </c>
      <c r="AY83" s="2">
        <v>-8.9240866467953</v>
      </c>
      <c r="AZ83" s="2">
        <v>-7.9842613622595</v>
      </c>
      <c r="BA83" s="2">
        <v>-8.17440820001371</v>
      </c>
      <c r="BB83" s="2">
        <v>-9.92133575134899</v>
      </c>
      <c r="BC83" s="9">
        <v>-18.915595901115</v>
      </c>
      <c r="BD83" s="9">
        <v>-16.5766501447081</v>
      </c>
      <c r="BE83" s="9">
        <v>-16.1568707596106</v>
      </c>
      <c r="BF83" s="9">
        <v>-13.3928199547288</v>
      </c>
      <c r="BG83" s="9">
        <v>-13.3928199547288</v>
      </c>
      <c r="BH83" s="9">
        <v>5.99392509703497</v>
      </c>
      <c r="BI83" s="9">
        <v>5.99392509703497</v>
      </c>
      <c r="BJ83" s="9">
        <v>5.99392509703497</v>
      </c>
      <c r="BK83" s="9">
        <v>9.06757527607705</v>
      </c>
      <c r="BL83" s="9">
        <v>9.06757527607705</v>
      </c>
    </row>
    <row r="84" spans="1:64">
      <c r="A84" t="s">
        <v>190</v>
      </c>
      <c r="B84" s="1" t="s">
        <v>2454</v>
      </c>
      <c r="C84" s="22" t="s">
        <v>191</v>
      </c>
      <c r="D84" s="22" t="s">
        <v>1273</v>
      </c>
      <c r="E84" s="2">
        <v>18.1209215498841</v>
      </c>
      <c r="F84" s="2">
        <v>18.1209215498841</v>
      </c>
      <c r="G84" s="2">
        <v>18.1209215498841</v>
      </c>
      <c r="H84" s="2">
        <v>18.1209215498841</v>
      </c>
      <c r="I84" s="2">
        <v>18.1209215498841</v>
      </c>
      <c r="J84" s="2">
        <v>7.76422381094308</v>
      </c>
      <c r="K84" s="2">
        <v>7.76422381094308</v>
      </c>
      <c r="L84" s="2">
        <v>7.76422381094308</v>
      </c>
      <c r="M84" s="2">
        <v>7.76422381094308</v>
      </c>
      <c r="N84" s="2">
        <v>7.76422381094308</v>
      </c>
      <c r="O84" s="2">
        <v>10.7838134746561</v>
      </c>
      <c r="P84" s="2">
        <v>10.7838134746561</v>
      </c>
      <c r="Q84" s="2">
        <v>10.7838134746561</v>
      </c>
      <c r="R84" s="2">
        <v>10.7838134746561</v>
      </c>
      <c r="S84" s="2">
        <v>10.7838134746561</v>
      </c>
      <c r="T84" s="23">
        <v>12.9089316488574</v>
      </c>
      <c r="U84" s="23">
        <v>12.9089316488574</v>
      </c>
      <c r="V84" s="23">
        <v>12.9089316488574</v>
      </c>
      <c r="W84" s="23">
        <v>12.9089316488574</v>
      </c>
      <c r="X84" s="23">
        <v>12.9089316488574</v>
      </c>
      <c r="Y84" s="2">
        <v>-4.89648351805012</v>
      </c>
      <c r="Z84" s="2">
        <v>-14.6160007720608</v>
      </c>
      <c r="AA84" s="2">
        <v>-5.21910387451585</v>
      </c>
      <c r="AB84" s="2">
        <v>-5.56650518400926</v>
      </c>
      <c r="AC84" s="2">
        <v>-0.854964830443569</v>
      </c>
      <c r="AD84" s="2">
        <v>15.9134295903098</v>
      </c>
      <c r="AE84" s="2">
        <v>15.6767211095436</v>
      </c>
      <c r="AF84" s="2">
        <v>16.3212211179754</v>
      </c>
      <c r="AG84" s="2">
        <v>15.3986962951905</v>
      </c>
      <c r="AH84" s="2">
        <v>15.2265008995892</v>
      </c>
      <c r="AI84" s="9">
        <v>-7.1947030829111</v>
      </c>
      <c r="AJ84" s="9">
        <v>-6.18262156969803</v>
      </c>
      <c r="AK84" s="9">
        <v>-4.84470735210071</v>
      </c>
      <c r="AL84" s="9">
        <v>-4.36520588953896</v>
      </c>
      <c r="AM84" s="9">
        <v>-3.82955482246385</v>
      </c>
      <c r="AN84" s="2">
        <v>8.64033815357266</v>
      </c>
      <c r="AO84" s="2">
        <v>8.3096139495914</v>
      </c>
      <c r="AP84" s="2">
        <v>8.24898779706281</v>
      </c>
      <c r="AQ84" s="2">
        <v>7.81744651826359</v>
      </c>
      <c r="AR84" s="2">
        <v>6.96244473346692</v>
      </c>
      <c r="AS84" s="2">
        <v>8.30019836249901</v>
      </c>
      <c r="AT84" s="2">
        <v>7.8705472837559</v>
      </c>
      <c r="AU84" s="2">
        <v>8.57434532154441</v>
      </c>
      <c r="AV84" s="2">
        <v>11.6321438538913</v>
      </c>
      <c r="AW84" s="2">
        <v>10.981479111338</v>
      </c>
      <c r="AX84" s="2">
        <v>9.4482365462586</v>
      </c>
      <c r="AY84" s="2">
        <v>9.1735272327632</v>
      </c>
      <c r="AZ84" s="2">
        <v>9.14325140005845</v>
      </c>
      <c r="BA84" s="2">
        <v>8.96605078083044</v>
      </c>
      <c r="BB84" s="2">
        <v>9.31238036600831</v>
      </c>
      <c r="BC84" s="9">
        <v>8.14613254135609</v>
      </c>
      <c r="BD84" s="9">
        <v>8.45475730272261</v>
      </c>
      <c r="BE84" s="9">
        <v>9.02455844230504</v>
      </c>
      <c r="BF84" s="9">
        <v>10.2837724652382</v>
      </c>
      <c r="BG84" s="9">
        <v>10.2837724652382</v>
      </c>
      <c r="BH84" s="9">
        <v>36.5308105098386</v>
      </c>
      <c r="BI84" s="9">
        <v>36.5308105098386</v>
      </c>
      <c r="BJ84" s="9">
        <v>36.5308105098386</v>
      </c>
      <c r="BK84" s="9">
        <v>24.498143684049</v>
      </c>
      <c r="BL84" s="9">
        <v>24.498143684049</v>
      </c>
    </row>
    <row r="85" spans="1:64">
      <c r="A85" t="s">
        <v>192</v>
      </c>
      <c r="B85" s="1" t="s">
        <v>2455</v>
      </c>
      <c r="C85" s="22" t="s">
        <v>193</v>
      </c>
      <c r="D85" s="22" t="s">
        <v>1273</v>
      </c>
      <c r="E85" s="2">
        <v>23.6797510637068</v>
      </c>
      <c r="F85" s="2">
        <v>23.6797510637068</v>
      </c>
      <c r="G85" s="2">
        <v>23.6797510637068</v>
      </c>
      <c r="H85" s="2">
        <v>23.6797510637068</v>
      </c>
      <c r="I85" s="2">
        <v>23.6797510637068</v>
      </c>
      <c r="J85" s="2">
        <v>11.396868547967</v>
      </c>
      <c r="K85" s="2">
        <v>11.396868547967</v>
      </c>
      <c r="L85" s="2">
        <v>11.396868547967</v>
      </c>
      <c r="M85" s="2">
        <v>11.396868547967</v>
      </c>
      <c r="N85" s="2">
        <v>11.396868547967</v>
      </c>
      <c r="O85" s="2">
        <v>18.330257588217</v>
      </c>
      <c r="P85" s="2">
        <v>18.330257588217</v>
      </c>
      <c r="Q85" s="2">
        <v>18.330257588217</v>
      </c>
      <c r="R85" s="2">
        <v>18.330257588217</v>
      </c>
      <c r="S85" s="2">
        <v>18.330257588217</v>
      </c>
      <c r="T85" s="23">
        <v>16.2791407780386</v>
      </c>
      <c r="U85" s="23">
        <v>16.2791407780386</v>
      </c>
      <c r="V85" s="23">
        <v>16.2791407780386</v>
      </c>
      <c r="W85" s="23">
        <v>16.2791407780386</v>
      </c>
      <c r="X85" s="23">
        <v>16.2791407780386</v>
      </c>
      <c r="Y85" s="2">
        <v>13.1257495665385</v>
      </c>
      <c r="Z85" s="2">
        <v>16.8990855542145</v>
      </c>
      <c r="AA85" s="2">
        <v>5.80754151628547</v>
      </c>
      <c r="AB85" s="2">
        <v>8.10834965039201</v>
      </c>
      <c r="AC85" s="2">
        <v>11.4971933539642</v>
      </c>
      <c r="AD85" s="2">
        <v>16.8443022795107</v>
      </c>
      <c r="AE85" s="2">
        <v>16.0866603452168</v>
      </c>
      <c r="AF85" s="2">
        <v>16.56673150835</v>
      </c>
      <c r="AG85" s="2">
        <v>17.3175275170407</v>
      </c>
      <c r="AH85" s="2">
        <v>16.3276562922086</v>
      </c>
      <c r="AI85" s="9">
        <v>3.65325244065586</v>
      </c>
      <c r="AJ85" s="9">
        <v>2.27498072813797</v>
      </c>
      <c r="AK85" s="9">
        <v>1.13199148133262</v>
      </c>
      <c r="AL85" s="9">
        <v>-0.367444992363686</v>
      </c>
      <c r="AM85" s="9">
        <v>-1.67091411878157</v>
      </c>
      <c r="AN85" s="2">
        <v>10.6882082047981</v>
      </c>
      <c r="AO85" s="2">
        <v>10.0929372396019</v>
      </c>
      <c r="AP85" s="2">
        <v>9.94262742884818</v>
      </c>
      <c r="AQ85" s="2">
        <v>9.94716197615603</v>
      </c>
      <c r="AR85" s="2">
        <v>9.51008547994623</v>
      </c>
      <c r="AS85" s="2">
        <v>8.08267501396399</v>
      </c>
      <c r="AT85" s="2">
        <v>9.25564138434211</v>
      </c>
      <c r="AU85" s="2">
        <v>9.49116826171024</v>
      </c>
      <c r="AV85" s="2">
        <v>10.7404732203964</v>
      </c>
      <c r="AW85" s="2">
        <v>9.31473417196959</v>
      </c>
      <c r="AX85" s="2">
        <v>9.39656989136311</v>
      </c>
      <c r="AY85" s="2">
        <v>9.47797179437689</v>
      </c>
      <c r="AZ85" s="2">
        <v>9.13414058454382</v>
      </c>
      <c r="BA85" s="2">
        <v>9.90779927886843</v>
      </c>
      <c r="BB85" s="2">
        <v>9.43074998701665</v>
      </c>
      <c r="BC85" s="9">
        <v>8.6293776921145</v>
      </c>
      <c r="BD85" s="9">
        <v>8.38818441057519</v>
      </c>
      <c r="BE85" s="9">
        <v>8.36955016826677</v>
      </c>
      <c r="BF85" s="9">
        <v>8.84882747008868</v>
      </c>
      <c r="BG85" s="9">
        <v>8.84882747008868</v>
      </c>
      <c r="BH85" s="9">
        <v>40.9946498038131</v>
      </c>
      <c r="BI85" s="9">
        <v>40.9946498038131</v>
      </c>
      <c r="BJ85" s="9">
        <v>40.9946498038131</v>
      </c>
      <c r="BK85" s="9">
        <v>23.792549355137</v>
      </c>
      <c r="BL85" s="9">
        <v>23.792549355137</v>
      </c>
    </row>
    <row r="86" spans="1:64">
      <c r="A86" t="s">
        <v>194</v>
      </c>
      <c r="B86" s="1" t="s">
        <v>2456</v>
      </c>
      <c r="C86" s="22" t="s">
        <v>195</v>
      </c>
      <c r="D86" s="22" t="s">
        <v>1273</v>
      </c>
      <c r="E86" s="2">
        <v>9.98359882784253</v>
      </c>
      <c r="F86" s="2">
        <v>9.98359882784253</v>
      </c>
      <c r="G86" s="2">
        <v>9.98359882784253</v>
      </c>
      <c r="H86" s="2">
        <v>9.98359882784253</v>
      </c>
      <c r="I86" s="2">
        <v>9.98359882784253</v>
      </c>
      <c r="J86" s="2">
        <v>9.8846417174626</v>
      </c>
      <c r="K86" s="2">
        <v>9.8846417174626</v>
      </c>
      <c r="L86" s="2">
        <v>9.8846417174626</v>
      </c>
      <c r="M86" s="2">
        <v>9.8846417174626</v>
      </c>
      <c r="N86" s="2">
        <v>9.8846417174626</v>
      </c>
      <c r="O86" s="2">
        <v>5.67499923745173</v>
      </c>
      <c r="P86" s="2">
        <v>5.67499923745173</v>
      </c>
      <c r="Q86" s="2">
        <v>5.67499923745173</v>
      </c>
      <c r="R86" s="2">
        <v>5.67499923745173</v>
      </c>
      <c r="S86" s="2">
        <v>5.67499923745173</v>
      </c>
      <c r="T86" s="23">
        <v>9.2807245272733</v>
      </c>
      <c r="U86" s="23">
        <v>9.2807245272733</v>
      </c>
      <c r="V86" s="23">
        <v>9.2807245272733</v>
      </c>
      <c r="W86" s="23">
        <v>9.2807245272733</v>
      </c>
      <c r="X86" s="23">
        <v>9.2807245272733</v>
      </c>
      <c r="Y86" s="2">
        <v>8.7120386155405</v>
      </c>
      <c r="Z86" s="2">
        <v>6.84165538610015</v>
      </c>
      <c r="AA86" s="2">
        <v>6.79236385868228</v>
      </c>
      <c r="AB86" s="2">
        <v>1.38651258826199</v>
      </c>
      <c r="AC86" s="2">
        <v>3.87748728209699</v>
      </c>
      <c r="AD86" s="2">
        <v>9.66127205626654</v>
      </c>
      <c r="AE86" s="2">
        <v>9.95404317124435</v>
      </c>
      <c r="AF86" s="2">
        <v>8.64787773682755</v>
      </c>
      <c r="AG86" s="2">
        <v>7.77580265020159</v>
      </c>
      <c r="AH86" s="2">
        <v>6.6990211329406</v>
      </c>
      <c r="AI86" s="9">
        <v>0.925142300659196</v>
      </c>
      <c r="AJ86" s="9">
        <v>1.20025232071939</v>
      </c>
      <c r="AK86" s="9">
        <v>2.11680450424115</v>
      </c>
      <c r="AL86" s="9">
        <v>2.78754324311847</v>
      </c>
      <c r="AM86" s="9">
        <v>3.3430351150496</v>
      </c>
      <c r="AN86" s="2">
        <v>4.063086359303</v>
      </c>
      <c r="AO86" s="2">
        <v>3.49209823197121</v>
      </c>
      <c r="AP86" s="2">
        <v>3.29132569431642</v>
      </c>
      <c r="AQ86" s="2">
        <v>2.60357895411089</v>
      </c>
      <c r="AR86" s="2">
        <v>2.15844358771341</v>
      </c>
      <c r="AS86" s="2">
        <v>1.85425809367745</v>
      </c>
      <c r="AT86" s="2">
        <v>2.98844174127188</v>
      </c>
      <c r="AU86" s="2">
        <v>4.11466428650748</v>
      </c>
      <c r="AV86" s="2">
        <v>4.33163597279021</v>
      </c>
      <c r="AW86" s="2">
        <v>5.31144324708934</v>
      </c>
      <c r="AX86" s="2">
        <v>2.2154016556488</v>
      </c>
      <c r="AY86" s="2">
        <v>2.39421098167708</v>
      </c>
      <c r="AZ86" s="2">
        <v>1.99502438400299</v>
      </c>
      <c r="BA86" s="2">
        <v>2.05111281360788</v>
      </c>
      <c r="BB86" s="2">
        <v>1.72929853725529</v>
      </c>
      <c r="BC86" s="9">
        <v>1.58780549534907</v>
      </c>
      <c r="BD86" s="9">
        <v>2.19690544086493</v>
      </c>
      <c r="BE86" s="9">
        <v>2.03780351923017</v>
      </c>
      <c r="BF86" s="9">
        <v>2.23213665912147</v>
      </c>
      <c r="BG86" s="9">
        <v>2.23213665912147</v>
      </c>
      <c r="BH86" s="9">
        <v>28.0649819045526</v>
      </c>
      <c r="BI86" s="9">
        <v>28.0649819045526</v>
      </c>
      <c r="BJ86" s="9">
        <v>28.0649819045526</v>
      </c>
      <c r="BK86" s="9">
        <v>14.1104959160922</v>
      </c>
      <c r="BL86" s="9">
        <v>14.1104959160922</v>
      </c>
    </row>
    <row r="87" spans="1:64">
      <c r="A87" t="s">
        <v>196</v>
      </c>
      <c r="B87" s="1" t="s">
        <v>2457</v>
      </c>
      <c r="C87" s="22" t="s">
        <v>197</v>
      </c>
      <c r="D87" s="22" t="s">
        <v>1273</v>
      </c>
      <c r="E87" s="2">
        <v>6.30003710181547</v>
      </c>
      <c r="F87" s="2">
        <v>6.30003710181547</v>
      </c>
      <c r="G87" s="2">
        <v>6.30003710181547</v>
      </c>
      <c r="H87" s="2">
        <v>6.30003710181547</v>
      </c>
      <c r="I87" s="2">
        <v>6.30003710181547</v>
      </c>
      <c r="J87" s="2">
        <v>-6.01102130532079</v>
      </c>
      <c r="K87" s="2">
        <v>-6.01102130532079</v>
      </c>
      <c r="L87" s="2">
        <v>-6.01102130532079</v>
      </c>
      <c r="M87" s="2">
        <v>-6.01102130532079</v>
      </c>
      <c r="N87" s="2">
        <v>-6.01102130532079</v>
      </c>
      <c r="O87" s="2">
        <v>-1.61443847063114</v>
      </c>
      <c r="P87" s="2">
        <v>-1.61443847063114</v>
      </c>
      <c r="Q87" s="2">
        <v>-1.61443847063114</v>
      </c>
      <c r="R87" s="2">
        <v>-1.61443847063114</v>
      </c>
      <c r="S87" s="2">
        <v>-1.61443847063114</v>
      </c>
      <c r="T87" s="23">
        <v>9.66161429641024</v>
      </c>
      <c r="U87" s="23">
        <v>9.66161429641024</v>
      </c>
      <c r="V87" s="23">
        <v>9.66161429641024</v>
      </c>
      <c r="W87" s="23">
        <v>9.66161429641024</v>
      </c>
      <c r="X87" s="23">
        <v>9.66161429641024</v>
      </c>
      <c r="Y87" s="2">
        <v>-7.87668251459646</v>
      </c>
      <c r="Z87" s="2">
        <v>-5.5789188450007</v>
      </c>
      <c r="AA87" s="2">
        <v>-0.562890953511098</v>
      </c>
      <c r="AB87" s="2">
        <v>-5.29690043483248</v>
      </c>
      <c r="AC87" s="2">
        <v>-12.5191926395413</v>
      </c>
      <c r="AD87" s="2">
        <v>11.9423843478539</v>
      </c>
      <c r="AE87" s="2">
        <v>12.4799490422989</v>
      </c>
      <c r="AF87" s="2">
        <v>12.9425305075826</v>
      </c>
      <c r="AG87" s="2">
        <v>12.6842147059936</v>
      </c>
      <c r="AH87" s="2">
        <v>12.5915857980186</v>
      </c>
      <c r="AI87" s="9">
        <v>7.36481408320663</v>
      </c>
      <c r="AJ87" s="9">
        <v>7.92737256617099</v>
      </c>
      <c r="AK87" s="9">
        <v>9.12635602023708</v>
      </c>
      <c r="AL87" s="9">
        <v>10.0804851198146</v>
      </c>
      <c r="AM87" s="9">
        <v>10.3504518458001</v>
      </c>
      <c r="AN87" s="2">
        <v>3.52123189937036</v>
      </c>
      <c r="AO87" s="2">
        <v>3.22885116290935</v>
      </c>
      <c r="AP87" s="2">
        <v>3.49227991693419</v>
      </c>
      <c r="AQ87" s="2">
        <v>2.92438125137022</v>
      </c>
      <c r="AR87" s="2">
        <v>2.32923730802288</v>
      </c>
      <c r="AS87" s="2">
        <v>2.75705235153168</v>
      </c>
      <c r="AT87" s="2">
        <v>1.92960383238515</v>
      </c>
      <c r="AU87" s="2">
        <v>4.29170843437342</v>
      </c>
      <c r="AV87" s="2">
        <v>4.97842257701735</v>
      </c>
      <c r="AW87" s="2">
        <v>6.66169791806544</v>
      </c>
      <c r="AX87" s="2">
        <v>5.2051125129666</v>
      </c>
      <c r="AY87" s="2">
        <v>6.21393308888546</v>
      </c>
      <c r="AZ87" s="2">
        <v>5.45185264738041</v>
      </c>
      <c r="BA87" s="2">
        <v>5.39596465403195</v>
      </c>
      <c r="BB87" s="2">
        <v>5.27533559872476</v>
      </c>
      <c r="BC87" s="9">
        <v>5.10859159373179</v>
      </c>
      <c r="BD87" s="9">
        <v>5.7252687246783</v>
      </c>
      <c r="BE87" s="9">
        <v>5.16728749519079</v>
      </c>
      <c r="BF87" s="9">
        <v>6.37753331177563</v>
      </c>
      <c r="BG87" s="9">
        <v>6.37753331177563</v>
      </c>
      <c r="BH87" s="9">
        <v>35.4793834404537</v>
      </c>
      <c r="BI87" s="9">
        <v>35.4793834404537</v>
      </c>
      <c r="BJ87" s="9">
        <v>35.4793834404537</v>
      </c>
      <c r="BK87" s="9">
        <v>25.5756332352252</v>
      </c>
      <c r="BL87" s="9">
        <v>25.5756332352252</v>
      </c>
    </row>
    <row r="88" spans="1:64">
      <c r="A88" t="s">
        <v>198</v>
      </c>
      <c r="B88" s="1" t="s">
        <v>2458</v>
      </c>
      <c r="C88" s="22" t="s">
        <v>199</v>
      </c>
      <c r="D88" s="22" t="s">
        <v>1273</v>
      </c>
      <c r="E88" s="2">
        <v>18.4557907977048</v>
      </c>
      <c r="F88" s="2">
        <v>18.4557907977048</v>
      </c>
      <c r="G88" s="2">
        <v>18.4557907977048</v>
      </c>
      <c r="H88" s="2">
        <v>18.4557907977048</v>
      </c>
      <c r="I88" s="2">
        <v>18.4557907977048</v>
      </c>
      <c r="J88" s="2">
        <v>24.5099608843447</v>
      </c>
      <c r="K88" s="2">
        <v>24.5099608843447</v>
      </c>
      <c r="L88" s="2">
        <v>24.5099608843447</v>
      </c>
      <c r="M88" s="2">
        <v>24.5099608843447</v>
      </c>
      <c r="N88" s="2">
        <v>24.5099608843447</v>
      </c>
      <c r="O88" s="2">
        <v>11.8941613156534</v>
      </c>
      <c r="P88" s="2">
        <v>11.8941613156534</v>
      </c>
      <c r="Q88" s="2">
        <v>11.8941613156534</v>
      </c>
      <c r="R88" s="2">
        <v>11.8941613156534</v>
      </c>
      <c r="S88" s="2">
        <v>11.8941613156534</v>
      </c>
      <c r="T88" s="23">
        <v>16.5108766711098</v>
      </c>
      <c r="U88" s="23">
        <v>16.5108766711098</v>
      </c>
      <c r="V88" s="23">
        <v>16.5108766711098</v>
      </c>
      <c r="W88" s="23">
        <v>16.5108766711098</v>
      </c>
      <c r="X88" s="23">
        <v>16.5108766711098</v>
      </c>
      <c r="Y88" s="2">
        <v>17.5193420594047</v>
      </c>
      <c r="Z88" s="2">
        <v>6.80668812075637</v>
      </c>
      <c r="AA88" s="2">
        <v>8.43992266069884</v>
      </c>
      <c r="AB88" s="2">
        <v>11.5922327257208</v>
      </c>
      <c r="AC88" s="2">
        <v>9.52267775155202</v>
      </c>
      <c r="AD88" s="2">
        <v>18.1394614318124</v>
      </c>
      <c r="AE88" s="2">
        <v>18.0841521215428</v>
      </c>
      <c r="AF88" s="2">
        <v>18.4270883569937</v>
      </c>
      <c r="AG88" s="2">
        <v>17.0294031919561</v>
      </c>
      <c r="AH88" s="2">
        <v>17.1398953292672</v>
      </c>
      <c r="AI88" s="9">
        <v>-1.62214209518782</v>
      </c>
      <c r="AJ88" s="9">
        <v>-2.29229975241497</v>
      </c>
      <c r="AK88" s="9">
        <v>-1.99623812084738</v>
      </c>
      <c r="AL88" s="9">
        <v>-2.0949102535791</v>
      </c>
      <c r="AM88" s="9">
        <v>-1.43869150995936</v>
      </c>
      <c r="AN88" s="2">
        <v>9.477779614737</v>
      </c>
      <c r="AO88" s="2">
        <v>8.96996732726122</v>
      </c>
      <c r="AP88" s="2">
        <v>8.442546612124</v>
      </c>
      <c r="AQ88" s="2">
        <v>7.7294417472763</v>
      </c>
      <c r="AR88" s="2">
        <v>7.96336458040814</v>
      </c>
      <c r="AS88" s="2">
        <v>8.76757800737051</v>
      </c>
      <c r="AT88" s="2">
        <v>9.28833441114543</v>
      </c>
      <c r="AU88" s="2">
        <v>8.87907428038044</v>
      </c>
      <c r="AV88" s="2">
        <v>12.1855314110552</v>
      </c>
      <c r="AW88" s="2">
        <v>11.5612306824489</v>
      </c>
      <c r="AX88" s="2">
        <v>9.71036883947836</v>
      </c>
      <c r="AY88" s="2">
        <v>10.1463413136443</v>
      </c>
      <c r="AZ88" s="2">
        <v>10.2768694666449</v>
      </c>
      <c r="BA88" s="2">
        <v>10.3733934543648</v>
      </c>
      <c r="BB88" s="2">
        <v>10.8919785831229</v>
      </c>
      <c r="BC88" s="9">
        <v>9.25069288594675</v>
      </c>
      <c r="BD88" s="9">
        <v>9.91936092996589</v>
      </c>
      <c r="BE88" s="9">
        <v>9.82512411057403</v>
      </c>
      <c r="BF88" s="9">
        <v>10.9215257964158</v>
      </c>
      <c r="BG88" s="9">
        <v>10.9215257964158</v>
      </c>
      <c r="BH88" s="9">
        <v>36.0658061671541</v>
      </c>
      <c r="BI88" s="9">
        <v>36.0658061671541</v>
      </c>
      <c r="BJ88" s="9">
        <v>36.0658061671541</v>
      </c>
      <c r="BK88" s="9">
        <v>18.656654255383</v>
      </c>
      <c r="BL88" s="9">
        <v>18.656654255383</v>
      </c>
    </row>
    <row r="89" spans="1:64">
      <c r="A89" t="s">
        <v>200</v>
      </c>
      <c r="B89" s="1" t="s">
        <v>2459</v>
      </c>
      <c r="C89" s="22" t="s">
        <v>201</v>
      </c>
      <c r="D89" s="22" t="s">
        <v>1273</v>
      </c>
      <c r="E89" s="2">
        <v>17.6521046029352</v>
      </c>
      <c r="F89" s="2">
        <v>17.6521046029352</v>
      </c>
      <c r="G89" s="2">
        <v>17.6521046029352</v>
      </c>
      <c r="H89" s="2">
        <v>17.6521046029352</v>
      </c>
      <c r="I89" s="2">
        <v>17.6521046029352</v>
      </c>
      <c r="J89" s="2">
        <v>10.1670141752574</v>
      </c>
      <c r="K89" s="2">
        <v>10.1670141752574</v>
      </c>
      <c r="L89" s="2">
        <v>10.1670141752574</v>
      </c>
      <c r="M89" s="2">
        <v>10.1670141752574</v>
      </c>
      <c r="N89" s="2">
        <v>10.1670141752574</v>
      </c>
      <c r="O89" s="2">
        <v>12.1488282255948</v>
      </c>
      <c r="P89" s="2">
        <v>12.1488282255948</v>
      </c>
      <c r="Q89" s="2">
        <v>12.1488282255948</v>
      </c>
      <c r="R89" s="2">
        <v>12.1488282255948</v>
      </c>
      <c r="S89" s="2">
        <v>12.1488282255948</v>
      </c>
      <c r="T89" s="23">
        <v>13.9830446086687</v>
      </c>
      <c r="U89" s="23">
        <v>13.9830446086687</v>
      </c>
      <c r="V89" s="23">
        <v>13.9830446086687</v>
      </c>
      <c r="W89" s="23">
        <v>13.9830446086687</v>
      </c>
      <c r="X89" s="23">
        <v>13.9830446086687</v>
      </c>
      <c r="Y89" s="2">
        <v>1.35001720275715</v>
      </c>
      <c r="Z89" s="2">
        <v>0.795735005530692</v>
      </c>
      <c r="AA89" s="2">
        <v>1.18655432431505</v>
      </c>
      <c r="AB89" s="2">
        <v>6.50381552484081</v>
      </c>
      <c r="AC89" s="2">
        <v>0.824491553198101</v>
      </c>
      <c r="AD89" s="2">
        <v>16.3941261429299</v>
      </c>
      <c r="AE89" s="2">
        <v>16.3833727119423</v>
      </c>
      <c r="AF89" s="2">
        <v>17.7420472069516</v>
      </c>
      <c r="AG89" s="2">
        <v>18.6830915451726</v>
      </c>
      <c r="AH89" s="2">
        <v>18.1014430128439</v>
      </c>
      <c r="AI89" s="9">
        <v>-10.3849618778812</v>
      </c>
      <c r="AJ89" s="9">
        <v>-9.20140231361114</v>
      </c>
      <c r="AK89" s="9">
        <v>-8.49359509435216</v>
      </c>
      <c r="AL89" s="9">
        <v>-8.06661025704089</v>
      </c>
      <c r="AM89" s="9">
        <v>-7.10745178739264</v>
      </c>
      <c r="AN89" s="2">
        <v>8.45719924475952</v>
      </c>
      <c r="AO89" s="2">
        <v>8.34461920501145</v>
      </c>
      <c r="AP89" s="2">
        <v>8.12110072282596</v>
      </c>
      <c r="AQ89" s="2">
        <v>8.43224041135791</v>
      </c>
      <c r="AR89" s="2">
        <v>8.14547901380717</v>
      </c>
      <c r="AS89" s="2">
        <v>8.08267501396399</v>
      </c>
      <c r="AT89" s="2">
        <v>7.0736833565927</v>
      </c>
      <c r="AU89" s="2">
        <v>9.76637330757945</v>
      </c>
      <c r="AV89" s="2">
        <v>10.9811976920509</v>
      </c>
      <c r="AW89" s="2">
        <v>10.8437208551407</v>
      </c>
      <c r="AX89" s="2">
        <v>8.77737732409999</v>
      </c>
      <c r="AY89" s="2">
        <v>8.65486811082633</v>
      </c>
      <c r="AZ89" s="2">
        <v>9.09052497835675</v>
      </c>
      <c r="BA89" s="2">
        <v>9.57873271874319</v>
      </c>
      <c r="BB89" s="2">
        <v>9.63977341533383</v>
      </c>
      <c r="BC89" s="9">
        <v>8.14613254135609</v>
      </c>
      <c r="BD89" s="9">
        <v>8.38818441057519</v>
      </c>
      <c r="BE89" s="9">
        <v>8.51510756249749</v>
      </c>
      <c r="BF89" s="9">
        <v>8.92854663648588</v>
      </c>
      <c r="BG89" s="9">
        <v>8.92854663648588</v>
      </c>
      <c r="BH89" s="9">
        <v>33.0298692181803</v>
      </c>
      <c r="BI89" s="9">
        <v>33.0298692181803</v>
      </c>
      <c r="BJ89" s="9">
        <v>33.0298692181803</v>
      </c>
      <c r="BK89" s="9">
        <v>20.1171800171953</v>
      </c>
      <c r="BL89" s="9">
        <v>20.1171800171953</v>
      </c>
    </row>
    <row r="90" spans="1:64">
      <c r="A90" t="s">
        <v>202</v>
      </c>
      <c r="B90" s="1" t="s">
        <v>2460</v>
      </c>
      <c r="C90" s="22" t="s">
        <v>203</v>
      </c>
      <c r="D90" s="22" t="s">
        <v>1273</v>
      </c>
      <c r="E90" s="2">
        <v>-2.67445873977772</v>
      </c>
      <c r="F90" s="2">
        <v>-2.67445873977772</v>
      </c>
      <c r="G90" s="2">
        <v>-2.67445873977772</v>
      </c>
      <c r="H90" s="2">
        <v>-2.67445873977772</v>
      </c>
      <c r="I90" s="2">
        <v>-2.67445873977772</v>
      </c>
      <c r="J90" s="2">
        <v>-7.70371795113214</v>
      </c>
      <c r="K90" s="2">
        <v>-7.70371795113214</v>
      </c>
      <c r="L90" s="2">
        <v>-7.70371795113214</v>
      </c>
      <c r="M90" s="2">
        <v>-7.70371795113214</v>
      </c>
      <c r="N90" s="2">
        <v>-7.70371795113214</v>
      </c>
      <c r="O90" s="2">
        <v>-4.48588923360692</v>
      </c>
      <c r="P90" s="2">
        <v>-4.48588923360692</v>
      </c>
      <c r="Q90" s="2">
        <v>-4.48588923360692</v>
      </c>
      <c r="R90" s="2">
        <v>-4.48588923360692</v>
      </c>
      <c r="S90" s="2">
        <v>-4.48588923360692</v>
      </c>
      <c r="T90" s="23">
        <v>7.77318331341471</v>
      </c>
      <c r="U90" s="23">
        <v>7.77318331341471</v>
      </c>
      <c r="V90" s="23">
        <v>7.77318331341471</v>
      </c>
      <c r="W90" s="23">
        <v>7.77318331341471</v>
      </c>
      <c r="X90" s="23">
        <v>7.77318331341471</v>
      </c>
      <c r="Y90" s="2">
        <v>5.23472562245875</v>
      </c>
      <c r="Z90" s="2">
        <v>3.8268777277411</v>
      </c>
      <c r="AA90" s="2">
        <v>10.6756968918051</v>
      </c>
      <c r="AB90" s="2">
        <v>2.07885331623865</v>
      </c>
      <c r="AC90" s="2">
        <v>5.86901143184271</v>
      </c>
      <c r="AD90" s="2">
        <v>11.1988501883361</v>
      </c>
      <c r="AE90" s="2">
        <v>11.4855354471636</v>
      </c>
      <c r="AF90" s="2">
        <v>11.3053227388431</v>
      </c>
      <c r="AG90" s="2">
        <v>11.3021057070185</v>
      </c>
      <c r="AH90" s="2">
        <v>10.7568234769723</v>
      </c>
      <c r="AI90" s="9">
        <v>13.4984463798488</v>
      </c>
      <c r="AJ90" s="9">
        <v>13.2909469041784</v>
      </c>
      <c r="AK90" s="9">
        <v>13.0296266349655</v>
      </c>
      <c r="AL90" s="9">
        <v>12.7439847996556</v>
      </c>
      <c r="AM90" s="9">
        <v>12.4283157025667</v>
      </c>
      <c r="AN90" s="2">
        <v>1.27952756110067</v>
      </c>
      <c r="AO90" s="2">
        <v>0.893167167929408</v>
      </c>
      <c r="AP90" s="2">
        <v>0.942142528503076</v>
      </c>
      <c r="AQ90" s="2">
        <v>0.738801895372803</v>
      </c>
      <c r="AR90" s="2">
        <v>0.619474085110288</v>
      </c>
      <c r="AS90" s="2">
        <v>3.34223375174577</v>
      </c>
      <c r="AT90" s="2">
        <v>2.90234635273574</v>
      </c>
      <c r="AU90" s="2">
        <v>3.83488963533754</v>
      </c>
      <c r="AV90" s="2">
        <v>4.28691041042852</v>
      </c>
      <c r="AW90" s="2">
        <v>3.30216149582255</v>
      </c>
      <c r="AX90" s="2">
        <v>4.5202675113367</v>
      </c>
      <c r="AY90" s="2">
        <v>4.65499494881686</v>
      </c>
      <c r="AZ90" s="2">
        <v>4.62244839942851</v>
      </c>
      <c r="BA90" s="2">
        <v>4.9290074678255</v>
      </c>
      <c r="BB90" s="2">
        <v>4.84840341667757</v>
      </c>
      <c r="BC90" s="9">
        <v>5.52280172295328</v>
      </c>
      <c r="BD90" s="9">
        <v>5.59212294038346</v>
      </c>
      <c r="BE90" s="9">
        <v>5.38562358653687</v>
      </c>
      <c r="BF90" s="9">
        <v>6.13837581258404</v>
      </c>
      <c r="BG90" s="9">
        <v>6.13837581258404</v>
      </c>
      <c r="BH90" s="9">
        <v>35.1595789878854</v>
      </c>
      <c r="BI90" s="9">
        <v>35.1595789878854</v>
      </c>
      <c r="BJ90" s="9">
        <v>35.1595789878854</v>
      </c>
      <c r="BK90" s="9">
        <v>23.6151278749803</v>
      </c>
      <c r="BL90" s="9">
        <v>23.6151278749803</v>
      </c>
    </row>
    <row r="91" spans="1:64">
      <c r="A91" t="s">
        <v>204</v>
      </c>
      <c r="B91" s="1" t="s">
        <v>2461</v>
      </c>
      <c r="C91" s="22" t="s">
        <v>205</v>
      </c>
      <c r="D91" s="22" t="s">
        <v>1273</v>
      </c>
      <c r="E91" s="2">
        <v>11.2226150447789</v>
      </c>
      <c r="F91" s="2">
        <v>11.2226150447789</v>
      </c>
      <c r="G91" s="2">
        <v>11.2226150447789</v>
      </c>
      <c r="H91" s="2">
        <v>11.2226150447789</v>
      </c>
      <c r="I91" s="2">
        <v>11.2226150447789</v>
      </c>
      <c r="J91" s="2">
        <v>1.06198542126315</v>
      </c>
      <c r="K91" s="2">
        <v>1.06198542126315</v>
      </c>
      <c r="L91" s="2">
        <v>1.06198542126315</v>
      </c>
      <c r="M91" s="2">
        <v>1.06198542126315</v>
      </c>
      <c r="N91" s="2">
        <v>1.06198542126315</v>
      </c>
      <c r="O91" s="2">
        <v>7.02212323402924</v>
      </c>
      <c r="P91" s="2">
        <v>7.02212323402924</v>
      </c>
      <c r="Q91" s="2">
        <v>7.02212323402924</v>
      </c>
      <c r="R91" s="2">
        <v>7.02212323402924</v>
      </c>
      <c r="S91" s="2">
        <v>7.02212323402924</v>
      </c>
      <c r="T91" s="23">
        <v>13.1704106982777</v>
      </c>
      <c r="U91" s="23">
        <v>13.1704106982777</v>
      </c>
      <c r="V91" s="23">
        <v>13.1704106982777</v>
      </c>
      <c r="W91" s="23">
        <v>13.1704106982777</v>
      </c>
      <c r="X91" s="23">
        <v>13.1704106982777</v>
      </c>
      <c r="Y91" s="2">
        <v>-2.87248580360189</v>
      </c>
      <c r="Z91" s="2">
        <v>-2.40957722867208</v>
      </c>
      <c r="AA91" s="2">
        <v>-5.01929442871893</v>
      </c>
      <c r="AB91" s="2">
        <v>-9.31524638102067</v>
      </c>
      <c r="AC91" s="2">
        <v>-8.58079820659312</v>
      </c>
      <c r="AD91" s="2">
        <v>15.5705320128721</v>
      </c>
      <c r="AE91" s="2">
        <v>15.3039046472172</v>
      </c>
      <c r="AF91" s="2">
        <v>15.562370820454</v>
      </c>
      <c r="AG91" s="2">
        <v>15.1000237686552</v>
      </c>
      <c r="AH91" s="2">
        <v>14.2190700397126</v>
      </c>
      <c r="AI91" s="9">
        <v>2.11021840241838</v>
      </c>
      <c r="AJ91" s="9">
        <v>2.51224769192961</v>
      </c>
      <c r="AK91" s="9">
        <v>2.65973151960658</v>
      </c>
      <c r="AL91" s="9">
        <v>3.45543256082616</v>
      </c>
      <c r="AM91" s="9">
        <v>3.44886021248833</v>
      </c>
      <c r="AN91" s="2">
        <v>7.41114309560231</v>
      </c>
      <c r="AO91" s="2">
        <v>7.66639238124791</v>
      </c>
      <c r="AP91" s="2">
        <v>7.26391168469785</v>
      </c>
      <c r="AQ91" s="2">
        <v>6.88939620603398</v>
      </c>
      <c r="AR91" s="2">
        <v>6.55848180847269</v>
      </c>
      <c r="AS91" s="2">
        <v>6.30237129852522</v>
      </c>
      <c r="AT91" s="2">
        <v>6.70731697912126</v>
      </c>
      <c r="AU91" s="2">
        <v>6.56769697977607</v>
      </c>
      <c r="AV91" s="2">
        <v>8.92003958452882</v>
      </c>
      <c r="AW91" s="2">
        <v>8.61326735975244</v>
      </c>
      <c r="AX91" s="2">
        <v>5.99002304842669</v>
      </c>
      <c r="AY91" s="2">
        <v>6.60380050837873</v>
      </c>
      <c r="AZ91" s="2">
        <v>6.63694887757902</v>
      </c>
      <c r="BA91" s="2">
        <v>6.56154811002727</v>
      </c>
      <c r="BB91" s="2">
        <v>6.56253612759704</v>
      </c>
      <c r="BC91" s="9">
        <v>2.20912068918131</v>
      </c>
      <c r="BD91" s="9">
        <v>3.12892593092884</v>
      </c>
      <c r="BE91" s="9">
        <v>3.49337746153743</v>
      </c>
      <c r="BF91" s="9">
        <v>2.55101332471025</v>
      </c>
      <c r="BG91" s="9">
        <v>2.55101332471025</v>
      </c>
      <c r="BH91" s="9">
        <v>45.8145232117873</v>
      </c>
      <c r="BI91" s="9">
        <v>45.8145232117873</v>
      </c>
      <c r="BJ91" s="9">
        <v>45.8145232117873</v>
      </c>
      <c r="BK91" s="9">
        <v>36.0759424653909</v>
      </c>
      <c r="BL91" s="9">
        <v>36.0759424653909</v>
      </c>
    </row>
    <row r="92" spans="1:64">
      <c r="A92" t="s">
        <v>206</v>
      </c>
      <c r="B92" s="1" t="s">
        <v>2462</v>
      </c>
      <c r="C92" s="22" t="s">
        <v>207</v>
      </c>
      <c r="D92" s="22" t="s">
        <v>1273</v>
      </c>
      <c r="E92" s="2">
        <v>7.23767099571327</v>
      </c>
      <c r="F92" s="2">
        <v>7.23767099571327</v>
      </c>
      <c r="G92" s="2">
        <v>7.23767099571327</v>
      </c>
      <c r="H92" s="2">
        <v>7.23767099571327</v>
      </c>
      <c r="I92" s="2">
        <v>7.23767099571327</v>
      </c>
      <c r="J92" s="2">
        <v>8.59807545370586</v>
      </c>
      <c r="K92" s="2">
        <v>8.59807545370586</v>
      </c>
      <c r="L92" s="2">
        <v>8.59807545370586</v>
      </c>
      <c r="M92" s="2">
        <v>8.59807545370586</v>
      </c>
      <c r="N92" s="2">
        <v>8.59807545370586</v>
      </c>
      <c r="O92" s="2">
        <v>11.0793431242913</v>
      </c>
      <c r="P92" s="2">
        <v>11.0793431242913</v>
      </c>
      <c r="Q92" s="2">
        <v>11.0793431242913</v>
      </c>
      <c r="R92" s="2">
        <v>11.0793431242913</v>
      </c>
      <c r="S92" s="2">
        <v>11.0793431242913</v>
      </c>
      <c r="T92" s="23">
        <v>0.973392164359596</v>
      </c>
      <c r="U92" s="23">
        <v>0.973392164359596</v>
      </c>
      <c r="V92" s="23">
        <v>0.973392164359596</v>
      </c>
      <c r="W92" s="23">
        <v>0.973392164359596</v>
      </c>
      <c r="X92" s="23">
        <v>0.973392164359596</v>
      </c>
      <c r="Y92" s="2">
        <v>-0.954156655616681</v>
      </c>
      <c r="Z92" s="2">
        <v>-0.440639840280547</v>
      </c>
      <c r="AA92" s="2">
        <v>-3.98024061119097</v>
      </c>
      <c r="AB92" s="2">
        <v>0.366786758405328</v>
      </c>
      <c r="AC92" s="2">
        <v>4.90399348962684</v>
      </c>
      <c r="AD92" s="2">
        <v>2.50363978431019</v>
      </c>
      <c r="AE92" s="2">
        <v>1.34284815593161</v>
      </c>
      <c r="AF92" s="2">
        <v>1.74377327433585</v>
      </c>
      <c r="AG92" s="2">
        <v>-0.134426974466267</v>
      </c>
      <c r="AH92" s="2">
        <v>-0.551821931798832</v>
      </c>
      <c r="AI92" s="9">
        <v>2.89116716993711</v>
      </c>
      <c r="AJ92" s="9">
        <v>3.10458549664021</v>
      </c>
      <c r="AK92" s="9">
        <v>3.23138112546231</v>
      </c>
      <c r="AL92" s="9">
        <v>3.86667699085049</v>
      </c>
      <c r="AM92" s="9">
        <v>4.25092772840264</v>
      </c>
      <c r="AN92" s="2">
        <v>-0.219311791777509</v>
      </c>
      <c r="AO92" s="2">
        <v>-0.457257796719766</v>
      </c>
      <c r="AP92" s="2">
        <v>-0.335704093150861</v>
      </c>
      <c r="AQ92" s="2">
        <v>-0.552785033416519</v>
      </c>
      <c r="AR92" s="2">
        <v>-1.48230403188869</v>
      </c>
      <c r="AS92" s="2">
        <v>-5.05632103575494</v>
      </c>
      <c r="AT92" s="2">
        <v>-1.75336848176903</v>
      </c>
      <c r="AU92" s="2">
        <v>-3.06571559226527</v>
      </c>
      <c r="AV92" s="2">
        <v>-1.80584728280512</v>
      </c>
      <c r="AW92" s="2">
        <v>-2.42294137560634</v>
      </c>
      <c r="AX92" s="2">
        <v>-6.92732995486623</v>
      </c>
      <c r="AY92" s="2">
        <v>-8.28712373076333</v>
      </c>
      <c r="AZ92" s="2">
        <v>-8.02673120980062</v>
      </c>
      <c r="BA92" s="2">
        <v>-9.43196028016747</v>
      </c>
      <c r="BB92" s="2">
        <v>-8.69780972397721</v>
      </c>
      <c r="BC92" s="9">
        <v>-8.35323760596684</v>
      </c>
      <c r="BD92" s="9">
        <v>-8.25503862628034</v>
      </c>
      <c r="BE92" s="9">
        <v>-7.86009928845923</v>
      </c>
      <c r="BF92" s="9">
        <v>-10.8418066300186</v>
      </c>
      <c r="BG92" s="9">
        <v>-10.8418066300186</v>
      </c>
      <c r="BH92" s="9">
        <v>30.7114642904158</v>
      </c>
      <c r="BI92" s="9">
        <v>30.7114642904158</v>
      </c>
      <c r="BJ92" s="9">
        <v>30.7114642904158</v>
      </c>
      <c r="BK92" s="9">
        <v>21.0706872845794</v>
      </c>
      <c r="BL92" s="9">
        <v>21.0706872845794</v>
      </c>
    </row>
    <row r="93" spans="1:64">
      <c r="A93" t="s">
        <v>208</v>
      </c>
      <c r="B93" s="1" t="s">
        <v>2463</v>
      </c>
      <c r="C93" s="22" t="s">
        <v>209</v>
      </c>
      <c r="D93" s="22" t="s">
        <v>1273</v>
      </c>
      <c r="E93" s="2">
        <v>9.31386033220125</v>
      </c>
      <c r="F93" s="2">
        <v>9.31386033220125</v>
      </c>
      <c r="G93" s="2">
        <v>9.31386033220125</v>
      </c>
      <c r="H93" s="2">
        <v>9.31386033220125</v>
      </c>
      <c r="I93" s="2">
        <v>9.31386033220125</v>
      </c>
      <c r="J93" s="2">
        <v>27.9347950565059</v>
      </c>
      <c r="K93" s="2">
        <v>27.9347950565059</v>
      </c>
      <c r="L93" s="2">
        <v>27.9347950565059</v>
      </c>
      <c r="M93" s="2">
        <v>27.9347950565059</v>
      </c>
      <c r="N93" s="2">
        <v>27.9347950565059</v>
      </c>
      <c r="O93" s="2">
        <v>9.20984861736179</v>
      </c>
      <c r="P93" s="2">
        <v>9.20984861736179</v>
      </c>
      <c r="Q93" s="2">
        <v>9.20984861736179</v>
      </c>
      <c r="R93" s="2">
        <v>9.20984861736179</v>
      </c>
      <c r="S93" s="2">
        <v>9.20984861736179</v>
      </c>
      <c r="T93" s="23">
        <v>-2.96775652625118</v>
      </c>
      <c r="U93" s="23">
        <v>-2.96775652625118</v>
      </c>
      <c r="V93" s="23">
        <v>-2.96775652625118</v>
      </c>
      <c r="W93" s="23">
        <v>-2.96775652625118</v>
      </c>
      <c r="X93" s="23">
        <v>-2.96775652625118</v>
      </c>
      <c r="Y93" s="2">
        <v>1.04868913997899</v>
      </c>
      <c r="Z93" s="2">
        <v>2.20764971260086</v>
      </c>
      <c r="AA93" s="2">
        <v>1.36497571785532</v>
      </c>
      <c r="AB93" s="2">
        <v>2.27325301214673</v>
      </c>
      <c r="AC93" s="2">
        <v>5.42592023477374</v>
      </c>
      <c r="AD93" s="2">
        <v>-6.88972619960106</v>
      </c>
      <c r="AE93" s="2">
        <v>-6.23855446579734</v>
      </c>
      <c r="AF93" s="2">
        <v>-6.57924369148172</v>
      </c>
      <c r="AG93" s="2">
        <v>-6.29017787839195</v>
      </c>
      <c r="AH93" s="2">
        <v>-7.95110009138036</v>
      </c>
      <c r="AI93" s="9">
        <v>0.601677615472274</v>
      </c>
      <c r="AJ93" s="9">
        <v>1.65059398131787</v>
      </c>
      <c r="AK93" s="9">
        <v>3.0657474480053</v>
      </c>
      <c r="AL93" s="9">
        <v>3.69502396159938</v>
      </c>
      <c r="AM93" s="9">
        <v>4.72442280671886</v>
      </c>
      <c r="AN93" s="2">
        <v>-2.76112230725755</v>
      </c>
      <c r="AO93" s="2">
        <v>-3.3075399966965</v>
      </c>
      <c r="AP93" s="2">
        <v>-3.09086163449309</v>
      </c>
      <c r="AQ93" s="2">
        <v>-3.23595271774014</v>
      </c>
      <c r="AR93" s="2">
        <v>-3.29214922691934</v>
      </c>
      <c r="AS93" s="2">
        <v>-5.3047360864278</v>
      </c>
      <c r="AT93" s="2">
        <v>-5.14146485381319</v>
      </c>
      <c r="AU93" s="2">
        <v>-4.22628296550331</v>
      </c>
      <c r="AV93" s="2">
        <v>-5.24642799182933</v>
      </c>
      <c r="AW93" s="2">
        <v>-2.19551540466616</v>
      </c>
      <c r="AX93" s="2">
        <v>-11.1286079925373</v>
      </c>
      <c r="AY93" s="2">
        <v>-12.0056099432743</v>
      </c>
      <c r="AZ93" s="2">
        <v>-13.2896216820789</v>
      </c>
      <c r="BA93" s="2">
        <v>-14.0168353993283</v>
      </c>
      <c r="BB93" s="2">
        <v>-15.0336566702323</v>
      </c>
      <c r="BC93" s="9">
        <v>-6.42025700293319</v>
      </c>
      <c r="BD93" s="9">
        <v>-7.25644524406901</v>
      </c>
      <c r="BE93" s="9">
        <v>-8.66066495672822</v>
      </c>
      <c r="BF93" s="9">
        <v>-8.21107413891112</v>
      </c>
      <c r="BG93" s="9">
        <v>-8.21107413891112</v>
      </c>
      <c r="BH93" s="9">
        <v>27.1393082213518</v>
      </c>
      <c r="BI93" s="9">
        <v>27.1393082213518</v>
      </c>
      <c r="BJ93" s="9">
        <v>27.1393082213518</v>
      </c>
      <c r="BK93" s="9">
        <v>17.3999037387951</v>
      </c>
      <c r="BL93" s="9">
        <v>17.3999037387951</v>
      </c>
    </row>
    <row r="94" spans="1:64">
      <c r="A94" t="s">
        <v>210</v>
      </c>
      <c r="B94" s="1" t="s">
        <v>2464</v>
      </c>
      <c r="C94" s="22" t="s">
        <v>211</v>
      </c>
      <c r="D94" s="22" t="s">
        <v>1273</v>
      </c>
      <c r="E94" s="2">
        <v>-2.37307641673914</v>
      </c>
      <c r="F94" s="2">
        <v>-2.37307641673914</v>
      </c>
      <c r="G94" s="2">
        <v>-2.37307641673914</v>
      </c>
      <c r="H94" s="2">
        <v>-2.37307641673914</v>
      </c>
      <c r="I94" s="2">
        <v>-2.37307641673914</v>
      </c>
      <c r="J94" s="2">
        <v>-2.75662882809484</v>
      </c>
      <c r="K94" s="2">
        <v>-2.75662882809484</v>
      </c>
      <c r="L94" s="2">
        <v>-2.75662882809484</v>
      </c>
      <c r="M94" s="2">
        <v>-2.75662882809484</v>
      </c>
      <c r="N94" s="2">
        <v>-2.75662882809484</v>
      </c>
      <c r="O94" s="2">
        <v>-12.3310235225894</v>
      </c>
      <c r="P94" s="2">
        <v>-12.3310235225894</v>
      </c>
      <c r="Q94" s="2">
        <v>-12.3310235225894</v>
      </c>
      <c r="R94" s="2">
        <v>-12.3310235225894</v>
      </c>
      <c r="S94" s="2">
        <v>-12.3310235225894</v>
      </c>
      <c r="T94" s="23">
        <v>-1.0020775599166</v>
      </c>
      <c r="U94" s="23">
        <v>-1.0020775599166</v>
      </c>
      <c r="V94" s="23">
        <v>-1.0020775599166</v>
      </c>
      <c r="W94" s="23">
        <v>-1.0020775599166</v>
      </c>
      <c r="X94" s="23">
        <v>-1.0020775599166</v>
      </c>
      <c r="Y94" s="2">
        <v>6.10243992581103</v>
      </c>
      <c r="Z94" s="2">
        <v>-5.41550446050245</v>
      </c>
      <c r="AA94" s="2">
        <v>-3.7933872339701</v>
      </c>
      <c r="AB94" s="2">
        <v>-2.14644329779745</v>
      </c>
      <c r="AC94" s="2">
        <v>1.46788457403709</v>
      </c>
      <c r="AD94" s="2">
        <v>-6.1789915627608</v>
      </c>
      <c r="AE94" s="2">
        <v>-7.82302750049731</v>
      </c>
      <c r="AF94" s="2">
        <v>-9.11833171321749</v>
      </c>
      <c r="AG94" s="2">
        <v>-9.5006327021062</v>
      </c>
      <c r="AH94" s="2">
        <v>-10.9031248261617</v>
      </c>
      <c r="AI94" s="9">
        <v>21.1681085009894</v>
      </c>
      <c r="AJ94" s="9">
        <v>20.3784783227205</v>
      </c>
      <c r="AK94" s="9">
        <v>20.7083616584533</v>
      </c>
      <c r="AL94" s="9">
        <v>20.796219156578</v>
      </c>
      <c r="AM94" s="9">
        <v>21.8830933474707</v>
      </c>
      <c r="AN94" s="2">
        <v>-10.9766959472917</v>
      </c>
      <c r="AO94" s="2">
        <v>-10.4504025351236</v>
      </c>
      <c r="AP94" s="2">
        <v>-11.0585040052904</v>
      </c>
      <c r="AQ94" s="2">
        <v>-11.1211801982014</v>
      </c>
      <c r="AR94" s="2">
        <v>-12.3677583173999</v>
      </c>
      <c r="AS94" s="2">
        <v>-14.8536717687363</v>
      </c>
      <c r="AT94" s="2">
        <v>-13.2118759651457</v>
      </c>
      <c r="AU94" s="2">
        <v>-10.9432457380218</v>
      </c>
      <c r="AV94" s="2">
        <v>-12.1328094473662</v>
      </c>
      <c r="AW94" s="2">
        <v>-12.9625944965932</v>
      </c>
      <c r="AX94" s="2">
        <v>-15.3711327991617</v>
      </c>
      <c r="AY94" s="2">
        <v>-14.4361431123572</v>
      </c>
      <c r="AZ94" s="2">
        <v>-14.8981661173831</v>
      </c>
      <c r="BA94" s="2">
        <v>-15.8142368375881</v>
      </c>
      <c r="BB94" s="2">
        <v>-15.7202212246267</v>
      </c>
      <c r="BC94" s="9">
        <v>-13.5998992427725</v>
      </c>
      <c r="BD94" s="9">
        <v>-13.248005537337</v>
      </c>
      <c r="BE94" s="9">
        <v>-12.5907146009578</v>
      </c>
      <c r="BF94" s="9">
        <v>-13.5522582875232</v>
      </c>
      <c r="BG94" s="9">
        <v>-13.5522582875232</v>
      </c>
      <c r="BH94" s="9">
        <v>28.4380145828573</v>
      </c>
      <c r="BI94" s="9">
        <v>28.4380145828573</v>
      </c>
      <c r="BJ94" s="9">
        <v>28.4380145828573</v>
      </c>
      <c r="BK94" s="9">
        <v>22.3164876912568</v>
      </c>
      <c r="BL94" s="9">
        <v>22.3164876912568</v>
      </c>
    </row>
    <row r="95" spans="1:64">
      <c r="A95" t="s">
        <v>212</v>
      </c>
      <c r="B95" s="1" t="s">
        <v>2465</v>
      </c>
      <c r="C95" s="22" t="s">
        <v>213</v>
      </c>
      <c r="D95" s="22" t="s">
        <v>1273</v>
      </c>
      <c r="E95" s="2">
        <v>14.8057159964598</v>
      </c>
      <c r="F95" s="2">
        <v>14.8057159964598</v>
      </c>
      <c r="G95" s="2">
        <v>14.8057159964598</v>
      </c>
      <c r="H95" s="2">
        <v>14.8057159964598</v>
      </c>
      <c r="I95" s="2">
        <v>14.8057159964598</v>
      </c>
      <c r="J95" s="2">
        <v>13.4894995929255</v>
      </c>
      <c r="K95" s="2">
        <v>13.4894995929255</v>
      </c>
      <c r="L95" s="2">
        <v>13.4894995929255</v>
      </c>
      <c r="M95" s="2">
        <v>13.4894995929255</v>
      </c>
      <c r="N95" s="2">
        <v>13.4894995929255</v>
      </c>
      <c r="O95" s="2">
        <v>3.23903592092889</v>
      </c>
      <c r="P95" s="2">
        <v>3.23903592092889</v>
      </c>
      <c r="Q95" s="2">
        <v>3.23903592092889</v>
      </c>
      <c r="R95" s="2">
        <v>3.23903592092889</v>
      </c>
      <c r="S95" s="2">
        <v>3.23903592092889</v>
      </c>
      <c r="T95" s="23">
        <v>14.1544447768424</v>
      </c>
      <c r="U95" s="23">
        <v>14.1544447768424</v>
      </c>
      <c r="V95" s="23">
        <v>14.1544447768424</v>
      </c>
      <c r="W95" s="23">
        <v>14.1544447768424</v>
      </c>
      <c r="X95" s="23">
        <v>14.1544447768424</v>
      </c>
      <c r="Y95" s="2">
        <v>0.48024017207745</v>
      </c>
      <c r="Z95" s="2">
        <v>8.99103727582412</v>
      </c>
      <c r="AA95" s="2">
        <v>12.1291230372012</v>
      </c>
      <c r="AB95" s="2">
        <v>7.38177927108798</v>
      </c>
      <c r="AC95" s="2">
        <v>-5.90529109360993</v>
      </c>
      <c r="AD95" s="2">
        <v>13.6118900201277</v>
      </c>
      <c r="AE95" s="2">
        <v>14.1124456593506</v>
      </c>
      <c r="AF95" s="2">
        <v>13.9362630400511</v>
      </c>
      <c r="AG95" s="2">
        <v>17.0437034801496</v>
      </c>
      <c r="AH95" s="2">
        <v>17.0421326216393</v>
      </c>
      <c r="AI95" s="9">
        <v>-14.6220243399509</v>
      </c>
      <c r="AJ95" s="9">
        <v>-11.8127452469907</v>
      </c>
      <c r="AK95" s="9">
        <v>-12.3161708290701</v>
      </c>
      <c r="AL95" s="9">
        <v>-13.0291958630305</v>
      </c>
      <c r="AM95" s="9">
        <v>-10.5689487340483</v>
      </c>
      <c r="AN95" s="2">
        <v>8.90405818226358</v>
      </c>
      <c r="AO95" s="2">
        <v>8.53334319075435</v>
      </c>
      <c r="AP95" s="2">
        <v>8.63820932734889</v>
      </c>
      <c r="AQ95" s="2">
        <v>7.7294417472763</v>
      </c>
      <c r="AR95" s="2">
        <v>7.33755316381871</v>
      </c>
      <c r="AS95" s="2">
        <v>8.70526191483957</v>
      </c>
      <c r="AT95" s="2">
        <v>11.7400842738135</v>
      </c>
      <c r="AU95" s="2">
        <v>11.8841115341122</v>
      </c>
      <c r="AV95" s="2">
        <v>13.235899991662</v>
      </c>
      <c r="AW95" s="2">
        <v>14.1278756834904</v>
      </c>
      <c r="AX95" s="2">
        <v>9.60895372275727</v>
      </c>
      <c r="AY95" s="2">
        <v>9.37679643762804</v>
      </c>
      <c r="AZ95" s="2">
        <v>8.67859980881226</v>
      </c>
      <c r="BA95" s="2">
        <v>9.3499286261561</v>
      </c>
      <c r="BB95" s="2">
        <v>9.80860003051309</v>
      </c>
      <c r="BC95" s="9">
        <v>9.66490301516824</v>
      </c>
      <c r="BD95" s="9">
        <v>8.58790308701745</v>
      </c>
      <c r="BE95" s="9">
        <v>8.07843537980531</v>
      </c>
      <c r="BF95" s="9">
        <v>7.17472497574758</v>
      </c>
      <c r="BG95" s="9">
        <v>7.17472497574758</v>
      </c>
      <c r="BH95" s="9">
        <v>4.22641741479096</v>
      </c>
      <c r="BI95" s="9">
        <v>4.22641741479096</v>
      </c>
      <c r="BJ95" s="9">
        <v>4.22641741479096</v>
      </c>
      <c r="BK95" s="9">
        <v>-3.07278828082012</v>
      </c>
      <c r="BL95" s="9">
        <v>-3.07278828082012</v>
      </c>
    </row>
    <row r="96" spans="1:64">
      <c r="A96" t="s">
        <v>214</v>
      </c>
      <c r="B96" s="1" t="s">
        <v>2466</v>
      </c>
      <c r="C96" s="22" t="s">
        <v>215</v>
      </c>
      <c r="D96" s="22" t="s">
        <v>1273</v>
      </c>
      <c r="E96" s="2">
        <v>20.7329016828851</v>
      </c>
      <c r="F96" s="2">
        <v>20.7329016828851</v>
      </c>
      <c r="G96" s="2">
        <v>20.7329016828851</v>
      </c>
      <c r="H96" s="2">
        <v>20.7329016828851</v>
      </c>
      <c r="I96" s="2">
        <v>20.7329016828851</v>
      </c>
      <c r="J96" s="2">
        <v>11.5675480067436</v>
      </c>
      <c r="K96" s="2">
        <v>11.5675480067436</v>
      </c>
      <c r="L96" s="2">
        <v>11.5675480067436</v>
      </c>
      <c r="M96" s="2">
        <v>11.5675480067436</v>
      </c>
      <c r="N96" s="2">
        <v>11.5675480067436</v>
      </c>
      <c r="O96" s="2">
        <v>16.6906601096499</v>
      </c>
      <c r="P96" s="2">
        <v>16.6906601096499</v>
      </c>
      <c r="Q96" s="2">
        <v>16.6906601096499</v>
      </c>
      <c r="R96" s="2">
        <v>16.6906601096499</v>
      </c>
      <c r="S96" s="2">
        <v>16.6906601096499</v>
      </c>
      <c r="T96" s="23">
        <v>15.3637092728638</v>
      </c>
      <c r="U96" s="23">
        <v>15.3637092728638</v>
      </c>
      <c r="V96" s="23">
        <v>15.3637092728638</v>
      </c>
      <c r="W96" s="23">
        <v>15.3637092728638</v>
      </c>
      <c r="X96" s="23">
        <v>15.3637092728638</v>
      </c>
      <c r="Y96" s="2">
        <v>16.3515979676248</v>
      </c>
      <c r="Z96" s="2">
        <v>12.8439841363935</v>
      </c>
      <c r="AA96" s="2">
        <v>6.5005879529094</v>
      </c>
      <c r="AB96" s="2">
        <v>8.51354783743712</v>
      </c>
      <c r="AC96" s="2">
        <v>7.7860479764513</v>
      </c>
      <c r="AD96" s="2">
        <v>13.0178051185745</v>
      </c>
      <c r="AE96" s="2">
        <v>13.1463394047735</v>
      </c>
      <c r="AF96" s="2">
        <v>14.3359766843959</v>
      </c>
      <c r="AG96" s="2">
        <v>14.3701851563226</v>
      </c>
      <c r="AH96" s="2">
        <v>14.7525408115038</v>
      </c>
      <c r="AI96" s="9">
        <v>-13.3492674109276</v>
      </c>
      <c r="AJ96" s="9">
        <v>-13.4504113503061</v>
      </c>
      <c r="AK96" s="9">
        <v>-12.8261324161138</v>
      </c>
      <c r="AL96" s="9">
        <v>-11.759051575064</v>
      </c>
      <c r="AM96" s="9">
        <v>-11.8147038997516</v>
      </c>
      <c r="AN96" s="2">
        <v>11.9203560104159</v>
      </c>
      <c r="AO96" s="2">
        <v>11.1660427918678</v>
      </c>
      <c r="AP96" s="2">
        <v>10.9069650967423</v>
      </c>
      <c r="AQ96" s="2">
        <v>10.3063701822422</v>
      </c>
      <c r="AR96" s="2">
        <v>9.974691413605</v>
      </c>
      <c r="AS96" s="2">
        <v>9.42797015745471</v>
      </c>
      <c r="AT96" s="2">
        <v>9.69905032848725</v>
      </c>
      <c r="AU96" s="2">
        <v>10.9064782028631</v>
      </c>
      <c r="AV96" s="2">
        <v>14.2276346639469</v>
      </c>
      <c r="AW96" s="2">
        <v>11.7839859339968</v>
      </c>
      <c r="AX96" s="2">
        <v>8.97222813197999</v>
      </c>
      <c r="AY96" s="2">
        <v>8.80904263485517</v>
      </c>
      <c r="AZ96" s="2">
        <v>8.79973802626937</v>
      </c>
      <c r="BA96" s="2">
        <v>9.10158620656158</v>
      </c>
      <c r="BB96" s="2">
        <v>9.69635986830368</v>
      </c>
      <c r="BC96" s="9">
        <v>8.42227262750376</v>
      </c>
      <c r="BD96" s="9">
        <v>8.65447597916487</v>
      </c>
      <c r="BE96" s="9">
        <v>8.00565668268995</v>
      </c>
      <c r="BF96" s="9">
        <v>9.16770413567746</v>
      </c>
      <c r="BG96" s="9">
        <v>9.16770413567746</v>
      </c>
      <c r="BH96" s="9">
        <v>38.7279433792855</v>
      </c>
      <c r="BI96" s="9">
        <v>38.7279433792855</v>
      </c>
      <c r="BJ96" s="9">
        <v>38.7279433792855</v>
      </c>
      <c r="BK96" s="9">
        <v>22.5890804775562</v>
      </c>
      <c r="BL96" s="9">
        <v>22.5890804775562</v>
      </c>
    </row>
    <row r="97" spans="1:64">
      <c r="A97" t="s">
        <v>216</v>
      </c>
      <c r="B97" s="1" t="s">
        <v>2467</v>
      </c>
      <c r="C97" s="22" t="s">
        <v>217</v>
      </c>
      <c r="D97" s="22" t="s">
        <v>1273</v>
      </c>
      <c r="E97" s="2">
        <v>18.1544084746662</v>
      </c>
      <c r="F97" s="2">
        <v>18.1544084746662</v>
      </c>
      <c r="G97" s="2">
        <v>18.1544084746662</v>
      </c>
      <c r="H97" s="2">
        <v>18.1544084746662</v>
      </c>
      <c r="I97" s="2">
        <v>18.1544084746662</v>
      </c>
      <c r="J97" s="2">
        <v>8.79268478090136</v>
      </c>
      <c r="K97" s="2">
        <v>8.79268478090136</v>
      </c>
      <c r="L97" s="2">
        <v>8.79268478090136</v>
      </c>
      <c r="M97" s="2">
        <v>8.79268478090136</v>
      </c>
      <c r="N97" s="2">
        <v>8.79268478090136</v>
      </c>
      <c r="O97" s="2">
        <v>8.30336448494432</v>
      </c>
      <c r="P97" s="2">
        <v>8.30336448494432</v>
      </c>
      <c r="Q97" s="2">
        <v>8.30336448494432</v>
      </c>
      <c r="R97" s="2">
        <v>8.30336448494432</v>
      </c>
      <c r="S97" s="2">
        <v>8.30336448494432</v>
      </c>
      <c r="T97" s="23">
        <v>17.1170676903251</v>
      </c>
      <c r="U97" s="23">
        <v>17.1170676903251</v>
      </c>
      <c r="V97" s="23">
        <v>17.1170676903251</v>
      </c>
      <c r="W97" s="23">
        <v>17.1170676903251</v>
      </c>
      <c r="X97" s="23">
        <v>17.1170676903251</v>
      </c>
      <c r="Y97" s="2">
        <v>13.6157616435911</v>
      </c>
      <c r="Z97" s="2">
        <v>11.5259007035882</v>
      </c>
      <c r="AA97" s="2">
        <v>4.87848249949008</v>
      </c>
      <c r="AB97" s="2">
        <v>8.81030281179256</v>
      </c>
      <c r="AC97" s="2">
        <v>5.57270453194443</v>
      </c>
      <c r="AD97" s="2">
        <v>16.2121400451633</v>
      </c>
      <c r="AE97" s="2">
        <v>17.4683711926249</v>
      </c>
      <c r="AF97" s="2">
        <v>17.0570060569095</v>
      </c>
      <c r="AG97" s="2">
        <v>16.571793969763</v>
      </c>
      <c r="AH97" s="2">
        <v>16.6244310530112</v>
      </c>
      <c r="AI97" s="9">
        <v>-7.07050038630508</v>
      </c>
      <c r="AJ97" s="9">
        <v>-7.34843458648803</v>
      </c>
      <c r="AK97" s="9">
        <v>-7.79933071619578</v>
      </c>
      <c r="AL97" s="9">
        <v>-7.58027686765391</v>
      </c>
      <c r="AM97" s="9">
        <v>-7.67884475559607</v>
      </c>
      <c r="AN97" s="2">
        <v>10.2033864774677</v>
      </c>
      <c r="AO97" s="2">
        <v>9.93062654673541</v>
      </c>
      <c r="AP97" s="2">
        <v>9.8306810992419</v>
      </c>
      <c r="AQ97" s="2">
        <v>9.57754193800941</v>
      </c>
      <c r="AR97" s="2">
        <v>9.7876761219359</v>
      </c>
      <c r="AS97" s="2">
        <v>8.79876414419338</v>
      </c>
      <c r="AT97" s="2">
        <v>8.08191781205477</v>
      </c>
      <c r="AU97" s="2">
        <v>9.12106492416199</v>
      </c>
      <c r="AV97" s="2">
        <v>9.69825861217837</v>
      </c>
      <c r="AW97" s="2">
        <v>9.61189811407526</v>
      </c>
      <c r="AX97" s="2">
        <v>9.87489868309502</v>
      </c>
      <c r="AY97" s="2">
        <v>10.0276778497286</v>
      </c>
      <c r="AZ97" s="2">
        <v>10.4251625276809</v>
      </c>
      <c r="BA97" s="2">
        <v>11.2004357397859</v>
      </c>
      <c r="BB97" s="2">
        <v>11.6029814927331</v>
      </c>
      <c r="BC97" s="9">
        <v>9.31972790748367</v>
      </c>
      <c r="BD97" s="9">
        <v>9.98593382211331</v>
      </c>
      <c r="BE97" s="9">
        <v>10.625689778843</v>
      </c>
      <c r="BF97" s="9">
        <v>11.7984366267849</v>
      </c>
      <c r="BG97" s="9">
        <v>11.7984366267849</v>
      </c>
      <c r="BH97" s="9">
        <v>32.0847820459647</v>
      </c>
      <c r="BI97" s="9">
        <v>32.0847820459647</v>
      </c>
      <c r="BJ97" s="9">
        <v>32.0847820459647</v>
      </c>
      <c r="BK97" s="9">
        <v>12.17801194698</v>
      </c>
      <c r="BL97" s="9">
        <v>12.17801194698</v>
      </c>
    </row>
    <row r="98" spans="1:64">
      <c r="A98" t="s">
        <v>218</v>
      </c>
      <c r="B98" s="1" t="s">
        <v>2468</v>
      </c>
      <c r="C98" s="22" t="s">
        <v>219</v>
      </c>
      <c r="D98" s="22" t="s">
        <v>1273</v>
      </c>
      <c r="E98" s="2">
        <v>14.4373598238571</v>
      </c>
      <c r="F98" s="2">
        <v>14.4373598238571</v>
      </c>
      <c r="G98" s="2">
        <v>14.4373598238571</v>
      </c>
      <c r="H98" s="2">
        <v>14.4373598238571</v>
      </c>
      <c r="I98" s="2">
        <v>14.4373598238571</v>
      </c>
      <c r="J98" s="2">
        <v>-1.13574669946063</v>
      </c>
      <c r="K98" s="2">
        <v>-1.13574669946063</v>
      </c>
      <c r="L98" s="2">
        <v>-1.13574669946063</v>
      </c>
      <c r="M98" s="2">
        <v>-1.13574669946063</v>
      </c>
      <c r="N98" s="2">
        <v>-1.13574669946063</v>
      </c>
      <c r="O98" s="2">
        <v>2.80477801501651</v>
      </c>
      <c r="P98" s="2">
        <v>2.80477801501651</v>
      </c>
      <c r="Q98" s="2">
        <v>2.80477801501651</v>
      </c>
      <c r="R98" s="2">
        <v>2.80477801501651</v>
      </c>
      <c r="S98" s="2">
        <v>2.80477801501651</v>
      </c>
      <c r="T98" s="23">
        <v>13.2705522740417</v>
      </c>
      <c r="U98" s="23">
        <v>13.2705522740417</v>
      </c>
      <c r="V98" s="23">
        <v>13.2705522740417</v>
      </c>
      <c r="W98" s="23">
        <v>13.2705522740417</v>
      </c>
      <c r="X98" s="23">
        <v>13.2705522740417</v>
      </c>
      <c r="Y98" s="2">
        <v>10.258074969867</v>
      </c>
      <c r="Z98" s="2">
        <v>11.8444333958228</v>
      </c>
      <c r="AA98" s="2">
        <v>5.09525466085095</v>
      </c>
      <c r="AB98" s="2">
        <v>6.24595577772592</v>
      </c>
      <c r="AC98" s="2">
        <v>5.18493368720831</v>
      </c>
      <c r="AD98" s="2">
        <v>12.7008443693493</v>
      </c>
      <c r="AE98" s="2">
        <v>12.6329022766016</v>
      </c>
      <c r="AF98" s="2">
        <v>12.227636357359</v>
      </c>
      <c r="AG98" s="2">
        <v>11.7297022984778</v>
      </c>
      <c r="AH98" s="2">
        <v>12.3584643665652</v>
      </c>
      <c r="AI98" s="9">
        <v>0.634529497561577</v>
      </c>
      <c r="AJ98" s="9">
        <v>0.966138253559196</v>
      </c>
      <c r="AK98" s="9">
        <v>2.02720831282465</v>
      </c>
      <c r="AL98" s="9">
        <v>2.83205218882902</v>
      </c>
      <c r="AM98" s="9">
        <v>3.37501481540794</v>
      </c>
      <c r="AN98" s="2">
        <v>9.56258714279586</v>
      </c>
      <c r="AO98" s="2">
        <v>9.18228882594045</v>
      </c>
      <c r="AP98" s="2">
        <v>9.03740624634221</v>
      </c>
      <c r="AQ98" s="2">
        <v>8.0480797111958</v>
      </c>
      <c r="AR98" s="2">
        <v>7.14950145735588</v>
      </c>
      <c r="AS98" s="2">
        <v>6.8853453287333</v>
      </c>
      <c r="AT98" s="2">
        <v>7.65197094199229</v>
      </c>
      <c r="AU98" s="2">
        <v>8.79439762061608</v>
      </c>
      <c r="AV98" s="2">
        <v>9.99662537982423</v>
      </c>
      <c r="AW98" s="2">
        <v>9.75076789775196</v>
      </c>
      <c r="AX98" s="2">
        <v>7.50885879933017</v>
      </c>
      <c r="AY98" s="2">
        <v>7.25038936595755</v>
      </c>
      <c r="AZ98" s="2">
        <v>7.10664417673561</v>
      </c>
      <c r="BA98" s="2">
        <v>7.85397005877639</v>
      </c>
      <c r="BB98" s="2">
        <v>8.25690500238176</v>
      </c>
      <c r="BC98" s="9">
        <v>7.80095743367151</v>
      </c>
      <c r="BD98" s="9">
        <v>7.85560127339581</v>
      </c>
      <c r="BE98" s="9">
        <v>8.73344365384358</v>
      </c>
      <c r="BF98" s="9">
        <v>9.48658080126625</v>
      </c>
      <c r="BG98" s="9">
        <v>9.48658080126625</v>
      </c>
      <c r="BH98" s="9">
        <v>35.1692560369103</v>
      </c>
      <c r="BI98" s="9">
        <v>35.1692560369103</v>
      </c>
      <c r="BJ98" s="9">
        <v>35.1692560369103</v>
      </c>
      <c r="BK98" s="9">
        <v>21.3572171766485</v>
      </c>
      <c r="BL98" s="9">
        <v>21.3572171766485</v>
      </c>
    </row>
    <row r="99" spans="1:64">
      <c r="A99" t="s">
        <v>220</v>
      </c>
      <c r="B99" s="1" t="s">
        <v>2469</v>
      </c>
      <c r="C99" s="22" t="s">
        <v>221</v>
      </c>
      <c r="D99" s="22" t="s">
        <v>1273</v>
      </c>
      <c r="E99" s="2">
        <v>14.3703859742929</v>
      </c>
      <c r="F99" s="2">
        <v>14.3703859742929</v>
      </c>
      <c r="G99" s="2">
        <v>14.3703859742929</v>
      </c>
      <c r="H99" s="2">
        <v>14.3703859742929</v>
      </c>
      <c r="I99" s="2">
        <v>14.3703859742929</v>
      </c>
      <c r="J99" s="2">
        <v>1.88856223430541</v>
      </c>
      <c r="K99" s="2">
        <v>1.88856223430541</v>
      </c>
      <c r="L99" s="2">
        <v>1.88856223430541</v>
      </c>
      <c r="M99" s="2">
        <v>1.88856223430541</v>
      </c>
      <c r="N99" s="2">
        <v>1.88856223430541</v>
      </c>
      <c r="O99" s="2">
        <v>1.67091891333317</v>
      </c>
      <c r="P99" s="2">
        <v>1.67091891333317</v>
      </c>
      <c r="Q99" s="2">
        <v>1.67091891333317</v>
      </c>
      <c r="R99" s="2">
        <v>1.67091891333317</v>
      </c>
      <c r="S99" s="2">
        <v>1.67091891333317</v>
      </c>
      <c r="T99" s="23">
        <v>-3.22309900977118</v>
      </c>
      <c r="U99" s="23">
        <v>-3.22309900977118</v>
      </c>
      <c r="V99" s="23">
        <v>-3.22309900977118</v>
      </c>
      <c r="W99" s="23">
        <v>-3.22309900977118</v>
      </c>
      <c r="X99" s="23">
        <v>-3.22309900977118</v>
      </c>
      <c r="Y99" s="2">
        <v>-2.08605217420269</v>
      </c>
      <c r="Z99" s="2">
        <v>-7.67465924738079</v>
      </c>
      <c r="AA99" s="2">
        <v>1.30090332092679</v>
      </c>
      <c r="AB99" s="2">
        <v>-5.59993250450114</v>
      </c>
      <c r="AC99" s="2">
        <v>0.892567075012242</v>
      </c>
      <c r="AD99" s="2">
        <v>-1.57199421697362</v>
      </c>
      <c r="AE99" s="2">
        <v>-1.66017496046752</v>
      </c>
      <c r="AF99" s="2">
        <v>-7.20313810518735</v>
      </c>
      <c r="AG99" s="2">
        <v>-5.42118258776252</v>
      </c>
      <c r="AH99" s="2">
        <v>-5.28029103189471</v>
      </c>
      <c r="AI99" s="9">
        <v>5.68893508464011</v>
      </c>
      <c r="AJ99" s="9">
        <v>6.38474609831533</v>
      </c>
      <c r="AK99" s="9">
        <v>6.99362559027185</v>
      </c>
      <c r="AL99" s="9">
        <v>7.3969028521084</v>
      </c>
      <c r="AM99" s="9">
        <v>8.72595940796019</v>
      </c>
      <c r="AN99" s="2">
        <v>-2.96004660846904</v>
      </c>
      <c r="AO99" s="2">
        <v>-2.50700997520512</v>
      </c>
      <c r="AP99" s="2">
        <v>-3.12950540260543</v>
      </c>
      <c r="AQ99" s="2">
        <v>-3.51756798489947</v>
      </c>
      <c r="AR99" s="2">
        <v>-3.89023989852097</v>
      </c>
      <c r="AS99" s="2">
        <v>-5.9972871367885</v>
      </c>
      <c r="AT99" s="2">
        <v>-1.9330402590744</v>
      </c>
      <c r="AU99" s="2">
        <v>-1.2674223088843</v>
      </c>
      <c r="AV99" s="2">
        <v>-6.33151178451434</v>
      </c>
      <c r="AW99" s="2">
        <v>-3.79086596949677</v>
      </c>
      <c r="AX99" s="2">
        <v>-11.9417585804737</v>
      </c>
      <c r="AY99" s="2">
        <v>-13.2983160087348</v>
      </c>
      <c r="AZ99" s="2">
        <v>-14.0611674597511</v>
      </c>
      <c r="BA99" s="2">
        <v>-14.0168353993283</v>
      </c>
      <c r="BB99" s="2">
        <v>-14.3456649840626</v>
      </c>
      <c r="BC99" s="9">
        <v>-10.8384983812958</v>
      </c>
      <c r="BD99" s="9">
        <v>-10.1856524985556</v>
      </c>
      <c r="BE99" s="9">
        <v>-11.6445915384581</v>
      </c>
      <c r="BF99" s="9">
        <v>-10.7620874636214</v>
      </c>
      <c r="BG99" s="9">
        <v>-10.7620874636214</v>
      </c>
      <c r="BH99" s="9">
        <v>23.7149641008109</v>
      </c>
      <c r="BI99" s="9">
        <v>23.7149641008109</v>
      </c>
      <c r="BJ99" s="9">
        <v>23.7149641008109</v>
      </c>
      <c r="BK99" s="9">
        <v>15.6680003680942</v>
      </c>
      <c r="BL99" s="9">
        <v>15.6680003680942</v>
      </c>
    </row>
    <row r="100" spans="1:64">
      <c r="A100" t="s">
        <v>222</v>
      </c>
      <c r="B100" s="1" t="s">
        <v>2470</v>
      </c>
      <c r="C100" s="22" t="s">
        <v>223</v>
      </c>
      <c r="D100" s="22" t="s">
        <v>1273</v>
      </c>
      <c r="E100" s="2">
        <v>13.9350559521261</v>
      </c>
      <c r="F100" s="2">
        <v>13.9350559521261</v>
      </c>
      <c r="G100" s="2">
        <v>13.9350559521261</v>
      </c>
      <c r="H100" s="2">
        <v>13.9350559521261</v>
      </c>
      <c r="I100" s="2">
        <v>13.9350559521261</v>
      </c>
      <c r="J100" s="2">
        <v>18.1428192070776</v>
      </c>
      <c r="K100" s="2">
        <v>18.1428192070776</v>
      </c>
      <c r="L100" s="2">
        <v>18.1428192070776</v>
      </c>
      <c r="M100" s="2">
        <v>18.1428192070776</v>
      </c>
      <c r="N100" s="2">
        <v>18.1428192070776</v>
      </c>
      <c r="O100" s="2">
        <v>14.3086291021905</v>
      </c>
      <c r="P100" s="2">
        <v>14.3086291021905</v>
      </c>
      <c r="Q100" s="2">
        <v>14.3086291021905</v>
      </c>
      <c r="R100" s="2">
        <v>14.3086291021905</v>
      </c>
      <c r="S100" s="2">
        <v>14.3086291021905</v>
      </c>
      <c r="T100" s="23">
        <v>7.54489223027545</v>
      </c>
      <c r="U100" s="23">
        <v>7.54489223027545</v>
      </c>
      <c r="V100" s="23">
        <v>7.54489223027545</v>
      </c>
      <c r="W100" s="23">
        <v>7.54489223027545</v>
      </c>
      <c r="X100" s="23">
        <v>7.54489223027545</v>
      </c>
      <c r="Y100" s="2">
        <v>6.49177983424525</v>
      </c>
      <c r="Z100" s="2">
        <v>-0.780455792728843</v>
      </c>
      <c r="AA100" s="2">
        <v>9.19776013139272</v>
      </c>
      <c r="AB100" s="2">
        <v>5.97527405428524</v>
      </c>
      <c r="AC100" s="2">
        <v>9.36425789032128</v>
      </c>
      <c r="AD100" s="2">
        <v>8.61594915206187</v>
      </c>
      <c r="AE100" s="2">
        <v>8.64772545407166</v>
      </c>
      <c r="AF100" s="2">
        <v>9.06485930641838</v>
      </c>
      <c r="AG100" s="2">
        <v>8.56363258138277</v>
      </c>
      <c r="AH100" s="2">
        <v>8.84550139789223</v>
      </c>
      <c r="AI100" s="9">
        <v>-10.3339194747754</v>
      </c>
      <c r="AJ100" s="9">
        <v>-9.71524819074443</v>
      </c>
      <c r="AK100" s="9">
        <v>-9.16976789262171</v>
      </c>
      <c r="AL100" s="9">
        <v>-8.90122692713915</v>
      </c>
      <c r="AM100" s="9">
        <v>-7.57217546934588</v>
      </c>
      <c r="AN100" s="2">
        <v>7.61135911305542</v>
      </c>
      <c r="AO100" s="2">
        <v>7.3053082412724</v>
      </c>
      <c r="AP100" s="2">
        <v>7.3383204553687</v>
      </c>
      <c r="AQ100" s="2">
        <v>6.94463207723896</v>
      </c>
      <c r="AR100" s="2">
        <v>6.96402580166651</v>
      </c>
      <c r="AS100" s="2">
        <v>2.00258525041038</v>
      </c>
      <c r="AT100" s="2">
        <v>3.01781187026896</v>
      </c>
      <c r="AU100" s="2">
        <v>1.21603722729806</v>
      </c>
      <c r="AV100" s="2">
        <v>6.06818479760137</v>
      </c>
      <c r="AW100" s="2">
        <v>5.43346028391994</v>
      </c>
      <c r="AX100" s="2">
        <v>0.712082119498289</v>
      </c>
      <c r="AY100" s="2">
        <v>-0.424532611992618</v>
      </c>
      <c r="AZ100" s="2">
        <v>0.192941316195742</v>
      </c>
      <c r="BA100" s="2">
        <v>0.283477572226662</v>
      </c>
      <c r="BB100" s="2">
        <v>0.494998426457178</v>
      </c>
      <c r="BC100" s="9">
        <v>-0.414210129221495</v>
      </c>
      <c r="BD100" s="9">
        <v>-1.39803073509586</v>
      </c>
      <c r="BE100" s="9">
        <v>-0.800565668268996</v>
      </c>
      <c r="BF100" s="9">
        <v>-0.87691083036915</v>
      </c>
      <c r="BG100" s="9">
        <v>-0.87691083036915</v>
      </c>
      <c r="BH100" s="9">
        <v>30.6666401349918</v>
      </c>
      <c r="BI100" s="9">
        <v>30.6666401349918</v>
      </c>
      <c r="BJ100" s="9">
        <v>30.6666401349918</v>
      </c>
      <c r="BK100" s="9">
        <v>17.3032617009394</v>
      </c>
      <c r="BL100" s="9">
        <v>17.3032617009394</v>
      </c>
    </row>
    <row r="101" spans="1:64">
      <c r="A101" t="s">
        <v>224</v>
      </c>
      <c r="B101" s="1" t="s">
        <v>2471</v>
      </c>
      <c r="C101" s="22" t="s">
        <v>225</v>
      </c>
      <c r="D101" s="22" t="s">
        <v>1273</v>
      </c>
      <c r="E101" s="2">
        <v>-3.9134749567141</v>
      </c>
      <c r="F101" s="2">
        <v>-3.9134749567141</v>
      </c>
      <c r="G101" s="2">
        <v>-3.9134749567141</v>
      </c>
      <c r="H101" s="2">
        <v>-3.9134749567141</v>
      </c>
      <c r="I101" s="2">
        <v>-3.9134749567141</v>
      </c>
      <c r="J101" s="2">
        <v>-5.74148243797972</v>
      </c>
      <c r="K101" s="2">
        <v>-5.74148243797972</v>
      </c>
      <c r="L101" s="2">
        <v>-5.74148243797972</v>
      </c>
      <c r="M101" s="2">
        <v>-5.74148243797972</v>
      </c>
      <c r="N101" s="2">
        <v>-5.74148243797972</v>
      </c>
      <c r="O101" s="2">
        <v>-2.60781517776147</v>
      </c>
      <c r="P101" s="2">
        <v>-2.60781517776147</v>
      </c>
      <c r="Q101" s="2">
        <v>-2.60781517776147</v>
      </c>
      <c r="R101" s="2">
        <v>-2.60781517776147</v>
      </c>
      <c r="S101" s="2">
        <v>-2.60781517776147</v>
      </c>
      <c r="T101" s="23">
        <v>0.584744014705185</v>
      </c>
      <c r="U101" s="23">
        <v>0.584744014705185</v>
      </c>
      <c r="V101" s="23">
        <v>0.584744014705185</v>
      </c>
      <c r="W101" s="23">
        <v>0.584744014705185</v>
      </c>
      <c r="X101" s="23">
        <v>0.584744014705185</v>
      </c>
      <c r="Y101" s="2">
        <v>-5.88339623385239</v>
      </c>
      <c r="Z101" s="2">
        <v>-8.42599416832333</v>
      </c>
      <c r="AA101" s="2">
        <v>-2.77485722086198</v>
      </c>
      <c r="AB101" s="2">
        <v>-5.58641780454608</v>
      </c>
      <c r="AC101" s="2">
        <v>-2.39120836445983</v>
      </c>
      <c r="AD101" s="2">
        <v>-1.31344592471968</v>
      </c>
      <c r="AE101" s="2">
        <v>-2.5803301474033</v>
      </c>
      <c r="AF101" s="2">
        <v>-1.47423530961386</v>
      </c>
      <c r="AG101" s="2">
        <v>-1.91561860684043</v>
      </c>
      <c r="AH101" s="2">
        <v>-2.27387286132633</v>
      </c>
      <c r="AI101" s="9">
        <v>20.0535012122032</v>
      </c>
      <c r="AJ101" s="9">
        <v>19.5019576109327</v>
      </c>
      <c r="AK101" s="9">
        <v>19.8211580789721</v>
      </c>
      <c r="AL101" s="9">
        <v>19.9294200195895</v>
      </c>
      <c r="AM101" s="9">
        <v>20.1775256154488</v>
      </c>
      <c r="AN101" s="2">
        <v>-8.35586827883048</v>
      </c>
      <c r="AO101" s="2">
        <v>-7.87571072752279</v>
      </c>
      <c r="AP101" s="2">
        <v>-8.21624561570773</v>
      </c>
      <c r="AQ101" s="2">
        <v>-7.93077565840951</v>
      </c>
      <c r="AR101" s="2">
        <v>-8.4488927208243</v>
      </c>
      <c r="AS101" s="2">
        <v>-7.91442681726255</v>
      </c>
      <c r="AT101" s="2">
        <v>-5.83716081845072</v>
      </c>
      <c r="AU101" s="2">
        <v>-7.01164466127461</v>
      </c>
      <c r="AV101" s="2">
        <v>-6.77152073173579</v>
      </c>
      <c r="AW101" s="2">
        <v>-4.69931587065448</v>
      </c>
      <c r="AX101" s="2">
        <v>-9.3464238713378</v>
      </c>
      <c r="AY101" s="2">
        <v>-9.51479752878992</v>
      </c>
      <c r="AZ101" s="2">
        <v>-8.35862520354789</v>
      </c>
      <c r="BA101" s="2">
        <v>-8.02002697340176</v>
      </c>
      <c r="BB101" s="2">
        <v>-7.92439441075943</v>
      </c>
      <c r="BC101" s="9">
        <v>-8.00806249828226</v>
      </c>
      <c r="BD101" s="9">
        <v>-7.92217416554323</v>
      </c>
      <c r="BE101" s="9">
        <v>-6.98675492307487</v>
      </c>
      <c r="BF101" s="9">
        <v>-7.09500580935038</v>
      </c>
      <c r="BG101" s="9">
        <v>-7.09500580935038</v>
      </c>
      <c r="BH101" s="9">
        <v>27.3767230646779</v>
      </c>
      <c r="BI101" s="9">
        <v>27.3767230646779</v>
      </c>
      <c r="BJ101" s="9">
        <v>27.3767230646779</v>
      </c>
      <c r="BK101" s="9">
        <v>20.8965936544734</v>
      </c>
      <c r="BL101" s="9">
        <v>20.8965936544734</v>
      </c>
    </row>
    <row r="102" spans="1:64">
      <c r="A102" t="s">
        <v>226</v>
      </c>
      <c r="B102" s="1" t="s">
        <v>2472</v>
      </c>
      <c r="C102" s="22" t="s">
        <v>227</v>
      </c>
      <c r="D102" s="22" t="s">
        <v>1273</v>
      </c>
      <c r="E102" s="2">
        <v>18.3218430985765</v>
      </c>
      <c r="F102" s="2">
        <v>18.3218430985765</v>
      </c>
      <c r="G102" s="2">
        <v>18.3218430985765</v>
      </c>
      <c r="H102" s="2">
        <v>18.3218430985765</v>
      </c>
      <c r="I102" s="2">
        <v>18.3218430985765</v>
      </c>
      <c r="J102" s="2">
        <v>7.14117689192974</v>
      </c>
      <c r="K102" s="2">
        <v>7.14117689192974</v>
      </c>
      <c r="L102" s="2">
        <v>7.14117689192974</v>
      </c>
      <c r="M102" s="2">
        <v>7.14117689192974</v>
      </c>
      <c r="N102" s="2">
        <v>7.14117689192974</v>
      </c>
      <c r="O102" s="2">
        <v>8.00512989578226</v>
      </c>
      <c r="P102" s="2">
        <v>8.00512989578226</v>
      </c>
      <c r="Q102" s="2">
        <v>8.00512989578226</v>
      </c>
      <c r="R102" s="2">
        <v>8.00512989578226</v>
      </c>
      <c r="S102" s="2">
        <v>8.00512989578226</v>
      </c>
      <c r="T102" s="23">
        <v>20.8367875710786</v>
      </c>
      <c r="U102" s="23">
        <v>20.8367875710786</v>
      </c>
      <c r="V102" s="23">
        <v>20.8367875710786</v>
      </c>
      <c r="W102" s="23">
        <v>20.8367875710786</v>
      </c>
      <c r="X102" s="23">
        <v>20.8367875710786</v>
      </c>
      <c r="Y102" s="2">
        <v>14.5248014445387</v>
      </c>
      <c r="Z102" s="2">
        <v>15.2474207980539</v>
      </c>
      <c r="AA102" s="2">
        <v>17.2786214500408</v>
      </c>
      <c r="AB102" s="2">
        <v>15.9110160846816</v>
      </c>
      <c r="AC102" s="2">
        <v>12.0834546136261</v>
      </c>
      <c r="AD102" s="2">
        <v>18.6186807359751</v>
      </c>
      <c r="AE102" s="2">
        <v>19.4745051823523</v>
      </c>
      <c r="AF102" s="2">
        <v>19.6093585863563</v>
      </c>
      <c r="AG102" s="2">
        <v>20.2271873973418</v>
      </c>
      <c r="AH102" s="2">
        <v>19.6817257275918</v>
      </c>
      <c r="AI102" s="9">
        <v>-10.1437865232063</v>
      </c>
      <c r="AJ102" s="9">
        <v>-11.265572101883</v>
      </c>
      <c r="AK102" s="9">
        <v>-10.7354192316994</v>
      </c>
      <c r="AL102" s="9">
        <v>-11.4767972888492</v>
      </c>
      <c r="AM102" s="9">
        <v>-10.8103502305127</v>
      </c>
      <c r="AN102" s="2">
        <v>13.6949720368152</v>
      </c>
      <c r="AO102" s="2">
        <v>13.2103497083989</v>
      </c>
      <c r="AP102" s="2">
        <v>12.755278960206</v>
      </c>
      <c r="AQ102" s="2">
        <v>12.3776937421505</v>
      </c>
      <c r="AR102" s="2">
        <v>11.8685701508809</v>
      </c>
      <c r="AS102" s="2">
        <v>8.28945069973573</v>
      </c>
      <c r="AT102" s="2">
        <v>10.1889873578699</v>
      </c>
      <c r="AU102" s="2">
        <v>9.63368415773474</v>
      </c>
      <c r="AV102" s="2">
        <v>13.1862370556592</v>
      </c>
      <c r="AW102" s="2">
        <v>11.6171243755326</v>
      </c>
      <c r="AX102" s="2">
        <v>10.1987626910562</v>
      </c>
      <c r="AY102" s="2">
        <v>10.3093579703672</v>
      </c>
      <c r="AZ102" s="2">
        <v>10.5848627472582</v>
      </c>
      <c r="BA102" s="2">
        <v>11.5698809762675</v>
      </c>
      <c r="BB102" s="2">
        <v>11.3800518071564</v>
      </c>
      <c r="BC102" s="9">
        <v>10.3552532305374</v>
      </c>
      <c r="BD102" s="9">
        <v>10.5185169592927</v>
      </c>
      <c r="BE102" s="9">
        <v>11.2806980528813</v>
      </c>
      <c r="BF102" s="9">
        <v>12.3564707915653</v>
      </c>
      <c r="BG102" s="9">
        <v>12.3564707915653</v>
      </c>
      <c r="BH102" s="9">
        <v>33.0512266816004</v>
      </c>
      <c r="BI102" s="9">
        <v>33.0512266816004</v>
      </c>
      <c r="BJ102" s="9">
        <v>33.0512266816004</v>
      </c>
      <c r="BK102" s="9">
        <v>15.1827390326266</v>
      </c>
      <c r="BL102" s="9">
        <v>15.1827390326266</v>
      </c>
    </row>
    <row r="103" spans="1:64">
      <c r="A103" t="s">
        <v>228</v>
      </c>
      <c r="B103" s="1" t="s">
        <v>2473</v>
      </c>
      <c r="C103" s="22" t="s">
        <v>229</v>
      </c>
      <c r="D103" s="22" t="s">
        <v>1273</v>
      </c>
      <c r="E103" s="2">
        <v>7.70648794266217</v>
      </c>
      <c r="F103" s="2">
        <v>7.70648794266217</v>
      </c>
      <c r="G103" s="2">
        <v>7.70648794266217</v>
      </c>
      <c r="H103" s="2">
        <v>7.70648794266217</v>
      </c>
      <c r="I103" s="2">
        <v>7.70648794266217</v>
      </c>
      <c r="J103" s="2">
        <v>5.12430147024893</v>
      </c>
      <c r="K103" s="2">
        <v>5.12430147024893</v>
      </c>
      <c r="L103" s="2">
        <v>5.12430147024893</v>
      </c>
      <c r="M103" s="2">
        <v>5.12430147024893</v>
      </c>
      <c r="N103" s="2">
        <v>5.12430147024893</v>
      </c>
      <c r="O103" s="2">
        <v>3.25278513096646</v>
      </c>
      <c r="P103" s="2">
        <v>3.25278513096646</v>
      </c>
      <c r="Q103" s="2">
        <v>3.25278513096646</v>
      </c>
      <c r="R103" s="2">
        <v>3.25278513096646</v>
      </c>
      <c r="S103" s="2">
        <v>3.25278513096646</v>
      </c>
      <c r="T103" s="23">
        <v>6.13012972316735</v>
      </c>
      <c r="U103" s="23">
        <v>6.13012972316735</v>
      </c>
      <c r="V103" s="23">
        <v>6.13012972316735</v>
      </c>
      <c r="W103" s="23">
        <v>6.13012972316735</v>
      </c>
      <c r="X103" s="23">
        <v>6.13012972316735</v>
      </c>
      <c r="Y103" s="2">
        <v>-5.65501945401006</v>
      </c>
      <c r="Z103" s="2">
        <v>-7.93489518622082</v>
      </c>
      <c r="AA103" s="2">
        <v>-3.71542831813394</v>
      </c>
      <c r="AB103" s="2">
        <v>-5.85204499248246</v>
      </c>
      <c r="AC103" s="2">
        <v>-8.68134141930045</v>
      </c>
      <c r="AD103" s="2">
        <v>7.84077954789613</v>
      </c>
      <c r="AE103" s="2">
        <v>8.15298254557991</v>
      </c>
      <c r="AF103" s="2">
        <v>7.10497608318238</v>
      </c>
      <c r="AG103" s="2">
        <v>5.98929326356752</v>
      </c>
      <c r="AH103" s="2">
        <v>5.2132097848897</v>
      </c>
      <c r="AI103" s="9">
        <v>6.56243147909729</v>
      </c>
      <c r="AJ103" s="9">
        <v>7.3645491606548</v>
      </c>
      <c r="AK103" s="9">
        <v>8.0824265360056</v>
      </c>
      <c r="AL103" s="9">
        <v>8.5934985630672</v>
      </c>
      <c r="AM103" s="9">
        <v>9.02032240457296</v>
      </c>
      <c r="AN103" s="2">
        <v>1.23852587667543</v>
      </c>
      <c r="AO103" s="2">
        <v>1.14098451516556</v>
      </c>
      <c r="AP103" s="2">
        <v>0.527226557919791</v>
      </c>
      <c r="AQ103" s="2">
        <v>0.612289948921141</v>
      </c>
      <c r="AR103" s="2">
        <v>0.303329187288715</v>
      </c>
      <c r="AS103" s="2">
        <v>1.78333111198023</v>
      </c>
      <c r="AT103" s="2">
        <v>-0.526366260283043</v>
      </c>
      <c r="AU103" s="2">
        <v>0.646933602726373</v>
      </c>
      <c r="AV103" s="2">
        <v>1.6993271162386</v>
      </c>
      <c r="AW103" s="2">
        <v>2.36612458044394</v>
      </c>
      <c r="AX103" s="2">
        <v>-0.00310377493890319</v>
      </c>
      <c r="AY103" s="2">
        <v>-0.0739016586852493</v>
      </c>
      <c r="AZ103" s="2">
        <v>-0.256409014481233</v>
      </c>
      <c r="BA103" s="2">
        <v>-1.21018573119225</v>
      </c>
      <c r="BB103" s="2">
        <v>-1.23750421820164</v>
      </c>
      <c r="BC103" s="9">
        <v>1.03552532305374</v>
      </c>
      <c r="BD103" s="9">
        <v>0.798874705769067</v>
      </c>
      <c r="BE103" s="9">
        <v>0.0727786971153616</v>
      </c>
      <c r="BF103" s="9">
        <v>0</v>
      </c>
      <c r="BG103" s="9">
        <v>0</v>
      </c>
      <c r="BH103" s="9">
        <v>32.0427432484477</v>
      </c>
      <c r="BI103" s="9">
        <v>32.0427432484477</v>
      </c>
      <c r="BJ103" s="9">
        <v>32.0427432484477</v>
      </c>
      <c r="BK103" s="9">
        <v>22.3772868626503</v>
      </c>
      <c r="BL103" s="9">
        <v>22.3772868626503</v>
      </c>
    </row>
    <row r="104" spans="1:64">
      <c r="A104" t="s">
        <v>230</v>
      </c>
      <c r="B104" s="1" t="s">
        <v>2474</v>
      </c>
      <c r="C104" s="22" t="s">
        <v>231</v>
      </c>
      <c r="D104" s="22" t="s">
        <v>1273</v>
      </c>
      <c r="E104" s="2">
        <v>16.9153922577298</v>
      </c>
      <c r="F104" s="2">
        <v>16.9153922577298</v>
      </c>
      <c r="G104" s="2">
        <v>16.9153922577298</v>
      </c>
      <c r="H104" s="2">
        <v>16.9153922577298</v>
      </c>
      <c r="I104" s="2">
        <v>16.9153922577298</v>
      </c>
      <c r="J104" s="2">
        <v>1.2443706322466</v>
      </c>
      <c r="K104" s="2">
        <v>1.2443706322466</v>
      </c>
      <c r="L104" s="2">
        <v>1.2443706322466</v>
      </c>
      <c r="M104" s="2">
        <v>1.2443706322466</v>
      </c>
      <c r="N104" s="2">
        <v>1.2443706322466</v>
      </c>
      <c r="O104" s="2">
        <v>8.7785751172316</v>
      </c>
      <c r="P104" s="2">
        <v>8.7785751172316</v>
      </c>
      <c r="Q104" s="2">
        <v>8.7785751172316</v>
      </c>
      <c r="R104" s="2">
        <v>8.7785751172316</v>
      </c>
      <c r="S104" s="2">
        <v>8.7785751172316</v>
      </c>
      <c r="T104" s="23">
        <v>15.9509697651087</v>
      </c>
      <c r="U104" s="23">
        <v>15.9509697651087</v>
      </c>
      <c r="V104" s="23">
        <v>15.9509697651087</v>
      </c>
      <c r="W104" s="23">
        <v>15.9509697651087</v>
      </c>
      <c r="X104" s="23">
        <v>15.9509697651087</v>
      </c>
      <c r="Y104" s="2">
        <v>15.6142075768252</v>
      </c>
      <c r="Z104" s="2">
        <v>12.6048169158588</v>
      </c>
      <c r="AA104" s="2">
        <v>16.9926178525351</v>
      </c>
      <c r="AB104" s="2">
        <v>6.84579484468601</v>
      </c>
      <c r="AC104" s="2">
        <v>13.9671562171391</v>
      </c>
      <c r="AD104" s="2">
        <v>18.8628339886952</v>
      </c>
      <c r="AE104" s="2">
        <v>18.8813924697931</v>
      </c>
      <c r="AF104" s="2">
        <v>19.9371253006349</v>
      </c>
      <c r="AG104" s="2">
        <v>18.7565089660399</v>
      </c>
      <c r="AH104" s="2">
        <v>18.2288851672591</v>
      </c>
      <c r="AI104" s="9">
        <v>-6.89341844638215</v>
      </c>
      <c r="AJ104" s="9">
        <v>-6.8664737209772</v>
      </c>
      <c r="AK104" s="9">
        <v>-7.02788785133796</v>
      </c>
      <c r="AL104" s="9">
        <v>-6.30213537491124</v>
      </c>
      <c r="AM104" s="9">
        <v>-6.5475889040479</v>
      </c>
      <c r="AN104" s="2">
        <v>11.3003392346291</v>
      </c>
      <c r="AO104" s="2">
        <v>10.7002167587658</v>
      </c>
      <c r="AP104" s="2">
        <v>10.3085007987809</v>
      </c>
      <c r="AQ104" s="2">
        <v>9.57754193800941</v>
      </c>
      <c r="AR104" s="2">
        <v>9.32851329414742</v>
      </c>
      <c r="AS104" s="2">
        <v>8.41218207451638</v>
      </c>
      <c r="AT104" s="2">
        <v>9.12829271566754</v>
      </c>
      <c r="AU104" s="2">
        <v>9.13147312389453</v>
      </c>
      <c r="AV104" s="2">
        <v>12.1530038679138</v>
      </c>
      <c r="AW104" s="2">
        <v>11.8377518997829</v>
      </c>
      <c r="AX104" s="2">
        <v>10.1094863956065</v>
      </c>
      <c r="AY104" s="2">
        <v>10.4596889278306</v>
      </c>
      <c r="AZ104" s="2">
        <v>10.8269888866172</v>
      </c>
      <c r="BA104" s="2">
        <v>11.1524139296647</v>
      </c>
      <c r="BB104" s="2">
        <v>11.7401217353597</v>
      </c>
      <c r="BC104" s="9">
        <v>10.0791131443897</v>
      </c>
      <c r="BD104" s="9">
        <v>10.1190796064082</v>
      </c>
      <c r="BE104" s="9">
        <v>10.7712471730738</v>
      </c>
      <c r="BF104" s="9">
        <v>11.2404024620045</v>
      </c>
      <c r="BG104" s="9">
        <v>11.2404024620045</v>
      </c>
      <c r="BH104" s="9">
        <v>39.3673875991632</v>
      </c>
      <c r="BI104" s="9">
        <v>39.3673875991632</v>
      </c>
      <c r="BJ104" s="9">
        <v>39.3673875991632</v>
      </c>
      <c r="BK104" s="9">
        <v>27.5448818710503</v>
      </c>
      <c r="BL104" s="9">
        <v>27.5448818710503</v>
      </c>
    </row>
    <row r="105" spans="1:64">
      <c r="A105" t="s">
        <v>232</v>
      </c>
      <c r="B105" s="1" t="s">
        <v>2475</v>
      </c>
      <c r="C105" s="22" t="s">
        <v>233</v>
      </c>
      <c r="D105" s="22" t="s">
        <v>1273</v>
      </c>
      <c r="E105" s="2">
        <v>17.9869738507559</v>
      </c>
      <c r="F105" s="2">
        <v>17.9869738507559</v>
      </c>
      <c r="G105" s="2">
        <v>17.9869738507559</v>
      </c>
      <c r="H105" s="2">
        <v>17.9869738507559</v>
      </c>
      <c r="I105" s="2">
        <v>17.9869738507559</v>
      </c>
      <c r="J105" s="2">
        <v>-6.54982489312669</v>
      </c>
      <c r="K105" s="2">
        <v>-6.54982489312669</v>
      </c>
      <c r="L105" s="2">
        <v>-6.54982489312669</v>
      </c>
      <c r="M105" s="2">
        <v>-6.54982489312669</v>
      </c>
      <c r="N105" s="2">
        <v>-6.54982489312669</v>
      </c>
      <c r="O105" s="2">
        <v>2.91358505357828</v>
      </c>
      <c r="P105" s="2">
        <v>2.91358505357828</v>
      </c>
      <c r="Q105" s="2">
        <v>2.91358505357828</v>
      </c>
      <c r="R105" s="2">
        <v>2.91358505357828</v>
      </c>
      <c r="S105" s="2">
        <v>2.91358505357828</v>
      </c>
      <c r="T105" s="23">
        <v>15.0590686834462</v>
      </c>
      <c r="U105" s="23">
        <v>15.0590686834462</v>
      </c>
      <c r="V105" s="23">
        <v>15.0590686834462</v>
      </c>
      <c r="W105" s="23">
        <v>15.0590686834462</v>
      </c>
      <c r="X105" s="23">
        <v>15.0590686834462</v>
      </c>
      <c r="Y105" s="2">
        <v>11.1621914706699</v>
      </c>
      <c r="Z105" s="2">
        <v>8.22333584447768</v>
      </c>
      <c r="AA105" s="2">
        <v>6.64010092941361</v>
      </c>
      <c r="AB105" s="2">
        <v>7.06583991414187</v>
      </c>
      <c r="AC105" s="2">
        <v>6.14279654009603</v>
      </c>
      <c r="AD105" s="2">
        <v>17.7758806430708</v>
      </c>
      <c r="AE105" s="2">
        <v>18.8971445649555</v>
      </c>
      <c r="AF105" s="2">
        <v>19.3127581290134</v>
      </c>
      <c r="AG105" s="2">
        <v>18.7725504603104</v>
      </c>
      <c r="AH105" s="2">
        <v>19.7814777926423</v>
      </c>
      <c r="AI105" s="9">
        <v>-8.63531010953786</v>
      </c>
      <c r="AJ105" s="9">
        <v>-8.91196496726455</v>
      </c>
      <c r="AK105" s="9">
        <v>-9.17958017029775</v>
      </c>
      <c r="AL105" s="9">
        <v>-9.14011401833657</v>
      </c>
      <c r="AM105" s="9">
        <v>-9.23888306700525</v>
      </c>
      <c r="AN105" s="2">
        <v>11.035365849031</v>
      </c>
      <c r="AO105" s="2">
        <v>10.7486724387825</v>
      </c>
      <c r="AP105" s="2">
        <v>10.6143054064859</v>
      </c>
      <c r="AQ105" s="2">
        <v>10.239547976481</v>
      </c>
      <c r="AR105" s="2">
        <v>9.69004313878512</v>
      </c>
      <c r="AS105" s="2">
        <v>9.05918215428489</v>
      </c>
      <c r="AT105" s="2">
        <v>9.66393644100292</v>
      </c>
      <c r="AU105" s="2">
        <v>9.59945105233129</v>
      </c>
      <c r="AV105" s="2">
        <v>12.4163453530225</v>
      </c>
      <c r="AW105" s="2">
        <v>11.9131909680564</v>
      </c>
      <c r="AX105" s="2">
        <v>10.3987312719046</v>
      </c>
      <c r="AY105" s="2">
        <v>10.8490294647705</v>
      </c>
      <c r="AZ105" s="2">
        <v>11.0063341772903</v>
      </c>
      <c r="BA105" s="2">
        <v>11.5322087722034</v>
      </c>
      <c r="BB105" s="2">
        <v>12.3853326038547</v>
      </c>
      <c r="BC105" s="9">
        <v>11.1836734889804</v>
      </c>
      <c r="BD105" s="9">
        <v>11.2508187729143</v>
      </c>
      <c r="BE105" s="9">
        <v>12.0812637211503</v>
      </c>
      <c r="BF105" s="9">
        <v>12.9942241227428</v>
      </c>
      <c r="BG105" s="9">
        <v>12.9942241227428</v>
      </c>
      <c r="BH105" s="9">
        <v>33.1022257154641</v>
      </c>
      <c r="BI105" s="9">
        <v>33.1022257154641</v>
      </c>
      <c r="BJ105" s="9">
        <v>33.1022257154641</v>
      </c>
      <c r="BK105" s="9">
        <v>15.3834190233137</v>
      </c>
      <c r="BL105" s="9">
        <v>15.3834190233137</v>
      </c>
    </row>
    <row r="106" spans="1:64">
      <c r="A106" t="s">
        <v>234</v>
      </c>
      <c r="B106" s="1" t="s">
        <v>2476</v>
      </c>
      <c r="C106" s="22" t="s">
        <v>235</v>
      </c>
      <c r="D106" s="22" t="s">
        <v>1274</v>
      </c>
      <c r="E106" s="2">
        <v>-4.68367422670158</v>
      </c>
      <c r="F106" s="2">
        <v>-4.68367422670158</v>
      </c>
      <c r="G106" s="2">
        <v>-4.68367422670158</v>
      </c>
      <c r="H106" s="2">
        <v>-4.68367422670158</v>
      </c>
      <c r="I106" s="2">
        <v>-4.68367422670158</v>
      </c>
      <c r="J106" s="2">
        <v>-7.50734583868055</v>
      </c>
      <c r="K106" s="2">
        <v>-7.50734583868055</v>
      </c>
      <c r="L106" s="2">
        <v>-7.50734583868055</v>
      </c>
      <c r="M106" s="2">
        <v>-7.50734583868055</v>
      </c>
      <c r="N106" s="2">
        <v>-7.50734583868055</v>
      </c>
      <c r="O106" s="2">
        <v>-10.3457602962068</v>
      </c>
      <c r="P106" s="2">
        <v>-10.3457602962068</v>
      </c>
      <c r="Q106" s="2">
        <v>-10.3457602962068</v>
      </c>
      <c r="R106" s="2">
        <v>-10.3457602962068</v>
      </c>
      <c r="S106" s="2">
        <v>-10.3457602962068</v>
      </c>
      <c r="T106" s="23">
        <v>3.05152505401567</v>
      </c>
      <c r="U106" s="23">
        <v>3.05152505401567</v>
      </c>
      <c r="V106" s="23">
        <v>3.05152505401567</v>
      </c>
      <c r="W106" s="23">
        <v>3.05152505401567</v>
      </c>
      <c r="X106" s="23">
        <v>3.05152505401567</v>
      </c>
      <c r="Y106" s="2">
        <v>6.3802500209224</v>
      </c>
      <c r="Z106" s="2">
        <v>11.361396138764</v>
      </c>
      <c r="AA106" s="2">
        <v>16.1524637741493</v>
      </c>
      <c r="AB106" s="2">
        <v>12.2703429817962</v>
      </c>
      <c r="AC106" s="2">
        <v>12.7763621567864</v>
      </c>
      <c r="AD106" s="2">
        <v>8.07609889201787</v>
      </c>
      <c r="AE106" s="2">
        <v>8.86855067676623</v>
      </c>
      <c r="AF106" s="2">
        <v>9.11183355670699</v>
      </c>
      <c r="AG106" s="2">
        <v>10.2803208920674</v>
      </c>
      <c r="AH106" s="2">
        <v>9.73825851596407</v>
      </c>
      <c r="AI106" s="9">
        <v>14.5463353305527</v>
      </c>
      <c r="AJ106" s="9">
        <v>13.9434763691516</v>
      </c>
      <c r="AK106" s="9">
        <v>14.4782318621815</v>
      </c>
      <c r="AL106" s="9">
        <v>13.9631343455482</v>
      </c>
      <c r="AM106" s="9">
        <v>13.5743493564944</v>
      </c>
      <c r="AN106" s="2">
        <v>0.968708340457729</v>
      </c>
      <c r="AO106" s="2">
        <v>0.782390120048029</v>
      </c>
      <c r="AP106" s="2">
        <v>0.567122324322029</v>
      </c>
      <c r="AQ106" s="2">
        <v>0.393044020426689</v>
      </c>
      <c r="AR106" s="2">
        <v>-0.319380459935595</v>
      </c>
      <c r="AS106" s="2">
        <v>-0.0188590138717541</v>
      </c>
      <c r="AT106" s="2">
        <v>1.8719895409785</v>
      </c>
      <c r="AU106" s="2">
        <v>4.21026812635509</v>
      </c>
      <c r="AV106" s="2">
        <v>9.95678132934349</v>
      </c>
      <c r="AW106" s="2">
        <v>6.58487814017158</v>
      </c>
      <c r="AX106" s="2">
        <v>-1.93292208237085</v>
      </c>
      <c r="AY106" s="2">
        <v>-1.38529852785939</v>
      </c>
      <c r="AZ106" s="2">
        <v>-1.85350292610129</v>
      </c>
      <c r="BA106" s="2">
        <v>0.0292211439086146</v>
      </c>
      <c r="BB106" s="2">
        <v>0.823378982875934</v>
      </c>
      <c r="BC106" s="9">
        <v>-6.00604687371169</v>
      </c>
      <c r="BD106" s="9">
        <v>-6.79043499903705</v>
      </c>
      <c r="BE106" s="9">
        <v>-6.18618925480587</v>
      </c>
      <c r="BF106" s="9">
        <v>-3.82651998706538</v>
      </c>
      <c r="BG106" s="9">
        <v>-3.82651998706538</v>
      </c>
      <c r="BH106" s="9">
        <v>25.473329215339</v>
      </c>
      <c r="BI106" s="9">
        <v>25.473329215339</v>
      </c>
      <c r="BJ106" s="9">
        <v>25.473329215339</v>
      </c>
      <c r="BK106" s="9">
        <v>29.9727196938972</v>
      </c>
      <c r="BL106" s="9">
        <v>29.9727196938972</v>
      </c>
    </row>
    <row r="107" spans="1:64">
      <c r="A107" t="s">
        <v>236</v>
      </c>
      <c r="B107" s="1" t="s">
        <v>2477</v>
      </c>
      <c r="C107" s="22" t="s">
        <v>237</v>
      </c>
      <c r="D107" s="22" t="s">
        <v>1274</v>
      </c>
      <c r="E107" s="2">
        <v>-5.55433427103524</v>
      </c>
      <c r="F107" s="2">
        <v>-5.55433427103524</v>
      </c>
      <c r="G107" s="2">
        <v>-5.55433427103524</v>
      </c>
      <c r="H107" s="2">
        <v>-5.55433427103524</v>
      </c>
      <c r="I107" s="2">
        <v>-5.55433427103524</v>
      </c>
      <c r="J107" s="2">
        <v>-8.58234535606247</v>
      </c>
      <c r="K107" s="2">
        <v>-8.58234535606247</v>
      </c>
      <c r="L107" s="2">
        <v>-8.58234535606247</v>
      </c>
      <c r="M107" s="2">
        <v>-8.58234535606247</v>
      </c>
      <c r="N107" s="2">
        <v>-8.58234535606247</v>
      </c>
      <c r="O107" s="2">
        <v>-26.8481689929896</v>
      </c>
      <c r="P107" s="2">
        <v>-26.8481689929896</v>
      </c>
      <c r="Q107" s="2">
        <v>-26.8481689929896</v>
      </c>
      <c r="R107" s="2">
        <v>-26.8481689929896</v>
      </c>
      <c r="S107" s="2">
        <v>-26.8481689929896</v>
      </c>
      <c r="T107" s="23">
        <v>1.01758839388938</v>
      </c>
      <c r="U107" s="23">
        <v>1.01758839388938</v>
      </c>
      <c r="V107" s="23">
        <v>1.01758839388938</v>
      </c>
      <c r="W107" s="23">
        <v>1.01758839388938</v>
      </c>
      <c r="X107" s="23">
        <v>1.01758839388938</v>
      </c>
      <c r="Y107" s="2">
        <v>-0.0836417650445258</v>
      </c>
      <c r="Z107" s="2">
        <v>-8.27462775753174</v>
      </c>
      <c r="AA107" s="2">
        <v>-3.09949662138713</v>
      </c>
      <c r="AB107" s="2">
        <v>1.11027708067405</v>
      </c>
      <c r="AC107" s="2">
        <v>-1.43416432150445</v>
      </c>
      <c r="AD107" s="2">
        <v>7.71053991089793</v>
      </c>
      <c r="AE107" s="2">
        <v>7.16848672773043</v>
      </c>
      <c r="AF107" s="2">
        <v>7.84137017424444</v>
      </c>
      <c r="AG107" s="2">
        <v>8.27344136730907</v>
      </c>
      <c r="AH107" s="2">
        <v>6.94368929962425</v>
      </c>
      <c r="AI107" s="9">
        <v>20.8149967206641</v>
      </c>
      <c r="AJ107" s="9">
        <v>20.8948992134083</v>
      </c>
      <c r="AK107" s="9">
        <v>21.2356318996435</v>
      </c>
      <c r="AL107" s="9">
        <v>21.5901180851366</v>
      </c>
      <c r="AM107" s="9">
        <v>21.7830427903818</v>
      </c>
      <c r="AN107" s="2">
        <v>-9.89753161321946</v>
      </c>
      <c r="AO107" s="2">
        <v>-10.3744411308621</v>
      </c>
      <c r="AP107" s="2">
        <v>-11.0585040052904</v>
      </c>
      <c r="AQ107" s="2">
        <v>-11.8604202744947</v>
      </c>
      <c r="AR107" s="2">
        <v>-10.4772118284269</v>
      </c>
      <c r="AS107" s="2">
        <v>1.37005133644723</v>
      </c>
      <c r="AT107" s="2">
        <v>1.18001077884014</v>
      </c>
      <c r="AU107" s="2">
        <v>3.19179622837868</v>
      </c>
      <c r="AV107" s="2">
        <v>9.19982029256166</v>
      </c>
      <c r="AW107" s="2">
        <v>7.01234396840662</v>
      </c>
      <c r="AX107" s="2">
        <v>2.77507375842454</v>
      </c>
      <c r="AY107" s="2">
        <v>2.39785701008654</v>
      </c>
      <c r="AZ107" s="2">
        <v>2.82743162274918</v>
      </c>
      <c r="BA107" s="2">
        <v>2.77267313371376</v>
      </c>
      <c r="BB107" s="2">
        <v>2.53456036337028</v>
      </c>
      <c r="BC107" s="9">
        <v>-14.2902494581416</v>
      </c>
      <c r="BD107" s="9">
        <v>-12.9817139687473</v>
      </c>
      <c r="BE107" s="9">
        <v>-9.75234541345867</v>
      </c>
      <c r="BF107" s="9">
        <v>-8.68938913729429</v>
      </c>
      <c r="BG107" s="9">
        <v>-8.68938913729429</v>
      </c>
      <c r="BH107" s="9">
        <v>15.3668829220801</v>
      </c>
      <c r="BI107" s="9">
        <v>15.3668829220801</v>
      </c>
      <c r="BJ107" s="9">
        <v>15.3668829220801</v>
      </c>
      <c r="BK107" s="9">
        <v>20.3814791130486</v>
      </c>
      <c r="BL107" s="9">
        <v>20.3814791130486</v>
      </c>
    </row>
    <row r="108" spans="1:64">
      <c r="A108" t="s">
        <v>238</v>
      </c>
      <c r="B108" s="1" t="s">
        <v>2478</v>
      </c>
      <c r="C108" s="22" t="s">
        <v>239</v>
      </c>
      <c r="D108" s="22" t="s">
        <v>1274</v>
      </c>
      <c r="E108" s="2">
        <v>0.372851415390118</v>
      </c>
      <c r="F108" s="2">
        <v>0.372851415390118</v>
      </c>
      <c r="G108" s="2">
        <v>0.372851415390118</v>
      </c>
      <c r="H108" s="2">
        <v>0.372851415390118</v>
      </c>
      <c r="I108" s="2">
        <v>0.372851415390118</v>
      </c>
      <c r="J108" s="2">
        <v>-5.19203752438474</v>
      </c>
      <c r="K108" s="2">
        <v>-5.19203752438474</v>
      </c>
      <c r="L108" s="2">
        <v>-5.19203752438474</v>
      </c>
      <c r="M108" s="2">
        <v>-5.19203752438474</v>
      </c>
      <c r="N108" s="2">
        <v>-5.19203752438474</v>
      </c>
      <c r="O108" s="2">
        <v>-12.1865080657759</v>
      </c>
      <c r="P108" s="2">
        <v>-12.1865080657759</v>
      </c>
      <c r="Q108" s="2">
        <v>-12.1865080657759</v>
      </c>
      <c r="R108" s="2">
        <v>-12.1865080657759</v>
      </c>
      <c r="S108" s="2">
        <v>-12.1865080657759</v>
      </c>
      <c r="T108" s="23">
        <v>-2.94737270958646</v>
      </c>
      <c r="U108" s="23">
        <v>-2.94737270958646</v>
      </c>
      <c r="V108" s="23">
        <v>-2.94737270958646</v>
      </c>
      <c r="W108" s="23">
        <v>-2.94737270958646</v>
      </c>
      <c r="X108" s="23">
        <v>-2.94737270958646</v>
      </c>
      <c r="Y108" s="2">
        <v>5.40889312489563</v>
      </c>
      <c r="Z108" s="2">
        <v>-1.02099271091189</v>
      </c>
      <c r="AA108" s="2">
        <v>6.57251360695835</v>
      </c>
      <c r="AB108" s="2">
        <v>18.3973225286597</v>
      </c>
      <c r="AC108" s="2">
        <v>14.9519890219537</v>
      </c>
      <c r="AD108" s="2">
        <v>-7.32910933362651</v>
      </c>
      <c r="AE108" s="2">
        <v>-6.20707023564067</v>
      </c>
      <c r="AF108" s="2">
        <v>-5.06116164962207</v>
      </c>
      <c r="AG108" s="2">
        <v>-5.25824597076951</v>
      </c>
      <c r="AH108" s="2">
        <v>-6.19889150928196</v>
      </c>
      <c r="AI108" s="9">
        <v>14.0188769942495</v>
      </c>
      <c r="AJ108" s="9">
        <v>12.8201791188776</v>
      </c>
      <c r="AK108" s="9">
        <v>12.7886736032771</v>
      </c>
      <c r="AL108" s="9">
        <v>12.6227878055208</v>
      </c>
      <c r="AM108" s="9">
        <v>12.4283157025667</v>
      </c>
      <c r="AN108" s="2">
        <v>-8.48019596708766</v>
      </c>
      <c r="AO108" s="2">
        <v>-6.74901047292614</v>
      </c>
      <c r="AP108" s="2">
        <v>-6.64917554401022</v>
      </c>
      <c r="AQ108" s="2">
        <v>-6.47452829007244</v>
      </c>
      <c r="AR108" s="2">
        <v>-7.25705022633004</v>
      </c>
      <c r="AS108" s="2">
        <v>-14.0187605529087</v>
      </c>
      <c r="AT108" s="2">
        <v>-5.50259915703495</v>
      </c>
      <c r="AU108" s="2">
        <v>-4.57134054467294</v>
      </c>
      <c r="AV108" s="2">
        <v>1.4236459102638</v>
      </c>
      <c r="AW108" s="2">
        <v>-0.66596757794359</v>
      </c>
      <c r="AX108" s="2">
        <v>-10.1074421379196</v>
      </c>
      <c r="AY108" s="2">
        <v>-9.78284557507222</v>
      </c>
      <c r="AZ108" s="2">
        <v>-9.31997332336759</v>
      </c>
      <c r="BA108" s="2">
        <v>-9.59967773855617</v>
      </c>
      <c r="BB108" s="2">
        <v>-10.3266611446494</v>
      </c>
      <c r="BC108" s="9">
        <v>-11.8049886828126</v>
      </c>
      <c r="BD108" s="9">
        <v>-12.5157037237154</v>
      </c>
      <c r="BE108" s="9">
        <v>-13.9735098461497</v>
      </c>
      <c r="BF108" s="9">
        <v>-12.4361899579625</v>
      </c>
      <c r="BG108" s="9">
        <v>-12.4361899579625</v>
      </c>
      <c r="BH108" s="9">
        <v>13.8062105525006</v>
      </c>
      <c r="BI108" s="9">
        <v>13.8062105525006</v>
      </c>
      <c r="BJ108" s="9">
        <v>13.8062105525006</v>
      </c>
      <c r="BK108" s="9">
        <v>20.8849173240775</v>
      </c>
      <c r="BL108" s="9">
        <v>20.8849173240775</v>
      </c>
    </row>
    <row r="109" spans="1:64">
      <c r="A109" t="s">
        <v>240</v>
      </c>
      <c r="B109" s="1" t="s">
        <v>2479</v>
      </c>
      <c r="C109" s="22" t="s">
        <v>241</v>
      </c>
      <c r="D109" s="22" t="s">
        <v>1274</v>
      </c>
      <c r="E109" s="2">
        <v>1.71232840667268</v>
      </c>
      <c r="F109" s="2">
        <v>1.71232840667268</v>
      </c>
      <c r="G109" s="2">
        <v>1.71232840667268</v>
      </c>
      <c r="H109" s="2">
        <v>1.71232840667268</v>
      </c>
      <c r="I109" s="2">
        <v>1.71232840667268</v>
      </c>
      <c r="J109" s="2">
        <v>-2.51322889418793</v>
      </c>
      <c r="K109" s="2">
        <v>-2.51322889418793</v>
      </c>
      <c r="L109" s="2">
        <v>-2.51322889418793</v>
      </c>
      <c r="M109" s="2">
        <v>-2.51322889418793</v>
      </c>
      <c r="N109" s="2">
        <v>-2.51322889418793</v>
      </c>
      <c r="O109" s="2">
        <v>-15.6791287644152</v>
      </c>
      <c r="P109" s="2">
        <v>-15.6791287644152</v>
      </c>
      <c r="Q109" s="2">
        <v>-15.6791287644152</v>
      </c>
      <c r="R109" s="2">
        <v>-15.6791287644152</v>
      </c>
      <c r="S109" s="2">
        <v>-15.6791287644152</v>
      </c>
      <c r="T109" s="23">
        <v>-9.42629044292211</v>
      </c>
      <c r="U109" s="23">
        <v>-9.42629044292211</v>
      </c>
      <c r="V109" s="23">
        <v>-9.42629044292211</v>
      </c>
      <c r="W109" s="23">
        <v>-9.42629044292211</v>
      </c>
      <c r="X109" s="23">
        <v>-9.42629044292211</v>
      </c>
      <c r="Y109" s="2">
        <v>-1.66907824392111</v>
      </c>
      <c r="Z109" s="2">
        <v>-5.7436999766104</v>
      </c>
      <c r="AA109" s="2">
        <v>3.89185384216535</v>
      </c>
      <c r="AB109" s="2">
        <v>3.00828456257107</v>
      </c>
      <c r="AC109" s="2">
        <v>-1.30785734591988</v>
      </c>
      <c r="AD109" s="2">
        <v>-15.2116362007849</v>
      </c>
      <c r="AE109" s="2">
        <v>-14.3479476272538</v>
      </c>
      <c r="AF109" s="2">
        <v>-13.6232525270746</v>
      </c>
      <c r="AG109" s="2">
        <v>-12.2134801154232</v>
      </c>
      <c r="AH109" s="2">
        <v>-12.3074395187929</v>
      </c>
      <c r="AI109" s="9">
        <v>21.1866669326258</v>
      </c>
      <c r="AJ109" s="9">
        <v>21.4982685193649</v>
      </c>
      <c r="AK109" s="9">
        <v>20.9441122951393</v>
      </c>
      <c r="AL109" s="9">
        <v>20.6795461025454</v>
      </c>
      <c r="AM109" s="9">
        <v>19.964732665896</v>
      </c>
      <c r="AN109" s="2">
        <v>-14.5560360366992</v>
      </c>
      <c r="AO109" s="2">
        <v>-14.2550780877004</v>
      </c>
      <c r="AP109" s="2">
        <v>-12.5585848220146</v>
      </c>
      <c r="AQ109" s="2">
        <v>-13.83172714461</v>
      </c>
      <c r="AR109" s="2">
        <v>-13.2403182353875</v>
      </c>
      <c r="AS109" s="2">
        <v>-13.7090547111573</v>
      </c>
      <c r="AT109" s="2">
        <v>-8.29496876872439</v>
      </c>
      <c r="AU109" s="2">
        <v>-8.60300700186274</v>
      </c>
      <c r="AV109" s="2">
        <v>-3.17546367311868</v>
      </c>
      <c r="AW109" s="2">
        <v>-3.2721279348581</v>
      </c>
      <c r="AX109" s="2">
        <v>-16.9024885823495</v>
      </c>
      <c r="AY109" s="2">
        <v>-16.812958437921</v>
      </c>
      <c r="AZ109" s="2">
        <v>-15.7586320270983</v>
      </c>
      <c r="BA109" s="2">
        <v>-13.9316853721327</v>
      </c>
      <c r="BB109" s="2">
        <v>-14.9673837655784</v>
      </c>
      <c r="BC109" s="9">
        <v>-16.9135802765444</v>
      </c>
      <c r="BD109" s="9">
        <v>-17.2423790661823</v>
      </c>
      <c r="BE109" s="9">
        <v>-16.0840920624953</v>
      </c>
      <c r="BF109" s="9">
        <v>-16.342429111425</v>
      </c>
      <c r="BG109" s="9">
        <v>-16.342429111425</v>
      </c>
      <c r="BH109" s="9">
        <v>11.6436907395997</v>
      </c>
      <c r="BI109" s="9">
        <v>11.6436907395997</v>
      </c>
      <c r="BJ109" s="9">
        <v>11.6436907395997</v>
      </c>
      <c r="BK109" s="9">
        <v>4.52886708170495</v>
      </c>
      <c r="BL109" s="9">
        <v>4.52886708170495</v>
      </c>
    </row>
    <row r="110" spans="1:64">
      <c r="A110" t="s">
        <v>242</v>
      </c>
      <c r="B110" s="1" t="s">
        <v>2480</v>
      </c>
      <c r="C110" s="22" t="s">
        <v>243</v>
      </c>
      <c r="D110" s="22" t="s">
        <v>1274</v>
      </c>
      <c r="E110" s="2">
        <v>0.607259888864568</v>
      </c>
      <c r="F110" s="2">
        <v>0.607259888864568</v>
      </c>
      <c r="G110" s="2">
        <v>0.607259888864568</v>
      </c>
      <c r="H110" s="2">
        <v>0.607259888864568</v>
      </c>
      <c r="I110" s="2">
        <v>0.607259888864568</v>
      </c>
      <c r="J110" s="2">
        <v>5.90675183361097</v>
      </c>
      <c r="K110" s="2">
        <v>5.90675183361097</v>
      </c>
      <c r="L110" s="2">
        <v>5.90675183361097</v>
      </c>
      <c r="M110" s="2">
        <v>5.90675183361097</v>
      </c>
      <c r="N110" s="2">
        <v>5.90675183361097</v>
      </c>
      <c r="O110" s="2">
        <v>-9.93097792942261</v>
      </c>
      <c r="P110" s="2">
        <v>-9.93097792942261</v>
      </c>
      <c r="Q110" s="2">
        <v>-9.93097792942261</v>
      </c>
      <c r="R110" s="2">
        <v>-9.93097792942261</v>
      </c>
      <c r="S110" s="2">
        <v>-9.93097792942261</v>
      </c>
      <c r="T110" s="23">
        <v>-0.96252999655155</v>
      </c>
      <c r="U110" s="23">
        <v>-0.96252999655155</v>
      </c>
      <c r="V110" s="23">
        <v>-0.96252999655155</v>
      </c>
      <c r="W110" s="23">
        <v>-0.96252999655155</v>
      </c>
      <c r="X110" s="23">
        <v>-0.96252999655155</v>
      </c>
      <c r="Y110" s="2">
        <v>8.00934918535187</v>
      </c>
      <c r="Z110" s="2">
        <v>8.77820043125528</v>
      </c>
      <c r="AA110" s="2">
        <v>14.0878347023714</v>
      </c>
      <c r="AB110" s="2">
        <v>17.4425756698441</v>
      </c>
      <c r="AC110" s="2">
        <v>12.6684569781996</v>
      </c>
      <c r="AD110" s="2">
        <v>1.97999588297723</v>
      </c>
      <c r="AE110" s="2">
        <v>1.85372434337965</v>
      </c>
      <c r="AF110" s="2">
        <v>0.166505080714347</v>
      </c>
      <c r="AG110" s="2">
        <v>2.29769425581026</v>
      </c>
      <c r="AH110" s="2">
        <v>1.29150669300685</v>
      </c>
      <c r="AI110" s="9">
        <v>18.3575850866568</v>
      </c>
      <c r="AJ110" s="9">
        <v>18.815082435272</v>
      </c>
      <c r="AK110" s="9">
        <v>18.0705619078833</v>
      </c>
      <c r="AL110" s="9">
        <v>18.3189060116054</v>
      </c>
      <c r="AM110" s="9">
        <v>18.8144374451773</v>
      </c>
      <c r="AN110" s="2">
        <v>-3.01934135209938</v>
      </c>
      <c r="AO110" s="2">
        <v>-3.50869882260972</v>
      </c>
      <c r="AP110" s="2">
        <v>-2.83583878769117</v>
      </c>
      <c r="AQ110" s="2">
        <v>-3.56450386275936</v>
      </c>
      <c r="AR110" s="2">
        <v>-2.53068400389753</v>
      </c>
      <c r="AS110" s="2">
        <v>-4.99499845249136</v>
      </c>
      <c r="AT110" s="2">
        <v>-3.0607249434938</v>
      </c>
      <c r="AU110" s="2">
        <v>-0.096901527642508</v>
      </c>
      <c r="AV110" s="2">
        <v>3.52421740545805</v>
      </c>
      <c r="AW110" s="2">
        <v>0.483092989581157</v>
      </c>
      <c r="AX110" s="2">
        <v>-4.16994824420159</v>
      </c>
      <c r="AY110" s="2">
        <v>-4.34256602944143</v>
      </c>
      <c r="AZ110" s="2">
        <v>-4.23812996042134</v>
      </c>
      <c r="BA110" s="2">
        <v>-3.25387196180359</v>
      </c>
      <c r="BB110" s="2">
        <v>-2.91978102447904</v>
      </c>
      <c r="BC110" s="9">
        <v>-8.97455279979909</v>
      </c>
      <c r="BD110" s="9">
        <v>-8.85419465560714</v>
      </c>
      <c r="BE110" s="9">
        <v>-6.55008274038269</v>
      </c>
      <c r="BF110" s="9">
        <v>-6.93556747655599</v>
      </c>
      <c r="BG110" s="9">
        <v>-6.93556747655599</v>
      </c>
      <c r="BH110" s="9">
        <v>24.4964895992356</v>
      </c>
      <c r="BI110" s="9">
        <v>24.4964895992356</v>
      </c>
      <c r="BJ110" s="9">
        <v>24.4964895992356</v>
      </c>
      <c r="BK110" s="9">
        <v>26.7879602793393</v>
      </c>
      <c r="BL110" s="9">
        <v>26.7879602793393</v>
      </c>
    </row>
    <row r="111" spans="1:64">
      <c r="A111" t="s">
        <v>244</v>
      </c>
      <c r="B111" s="1" t="s">
        <v>2481</v>
      </c>
      <c r="C111" s="22" t="s">
        <v>245</v>
      </c>
      <c r="D111" s="22" t="s">
        <v>1274</v>
      </c>
      <c r="E111" s="2">
        <v>2.68344922535254</v>
      </c>
      <c r="F111" s="2">
        <v>2.68344922535254</v>
      </c>
      <c r="G111" s="2">
        <v>2.68344922535254</v>
      </c>
      <c r="H111" s="2">
        <v>2.68344922535254</v>
      </c>
      <c r="I111" s="2">
        <v>2.68344922535254</v>
      </c>
      <c r="J111" s="2">
        <v>-1.63129934877865</v>
      </c>
      <c r="K111" s="2">
        <v>-1.63129934877865</v>
      </c>
      <c r="L111" s="2">
        <v>-1.63129934877865</v>
      </c>
      <c r="M111" s="2">
        <v>-1.63129934877865</v>
      </c>
      <c r="N111" s="2">
        <v>-1.63129934877865</v>
      </c>
      <c r="O111" s="2">
        <v>-11.6059987960526</v>
      </c>
      <c r="P111" s="2">
        <v>-11.6059987960526</v>
      </c>
      <c r="Q111" s="2">
        <v>-11.6059987960526</v>
      </c>
      <c r="R111" s="2">
        <v>-11.6059987960526</v>
      </c>
      <c r="S111" s="2">
        <v>-11.6059987960526</v>
      </c>
      <c r="T111" s="23">
        <v>4.51375206411742</v>
      </c>
      <c r="U111" s="23">
        <v>4.51375206411742</v>
      </c>
      <c r="V111" s="23">
        <v>4.51375206411742</v>
      </c>
      <c r="W111" s="23">
        <v>4.51375206411742</v>
      </c>
      <c r="X111" s="23">
        <v>4.51375206411742</v>
      </c>
      <c r="Y111" s="2">
        <v>5.83947274305286</v>
      </c>
      <c r="Z111" s="2">
        <v>11.0667308892306</v>
      </c>
      <c r="AA111" s="2">
        <v>4.39125420269738</v>
      </c>
      <c r="AB111" s="2">
        <v>9.26035013680661</v>
      </c>
      <c r="AC111" s="2">
        <v>10.0303278405068</v>
      </c>
      <c r="AD111" s="2">
        <v>18.5518669355065</v>
      </c>
      <c r="AE111" s="2">
        <v>19.6801323296701</v>
      </c>
      <c r="AF111" s="2">
        <v>19.364098665672</v>
      </c>
      <c r="AG111" s="2">
        <v>19.3749773194262</v>
      </c>
      <c r="AH111" s="2">
        <v>19.6817257275918</v>
      </c>
      <c r="AI111" s="9">
        <v>10.4699948715956</v>
      </c>
      <c r="AJ111" s="9">
        <v>10.1914319455558</v>
      </c>
      <c r="AK111" s="9">
        <v>9.78062626383028</v>
      </c>
      <c r="AL111" s="9">
        <v>9.54850090021986</v>
      </c>
      <c r="AM111" s="9">
        <v>8.96156389943515</v>
      </c>
      <c r="AN111" s="2">
        <v>8.05183435145227</v>
      </c>
      <c r="AO111" s="2">
        <v>7.77189433161113</v>
      </c>
      <c r="AP111" s="2">
        <v>7.71277756615007</v>
      </c>
      <c r="AQ111" s="2">
        <v>7.82671017836752</v>
      </c>
      <c r="AR111" s="2">
        <v>7.66383091092944</v>
      </c>
      <c r="AS111" s="2">
        <v>6.52924296545349</v>
      </c>
      <c r="AT111" s="2">
        <v>9.24477261504233</v>
      </c>
      <c r="AU111" s="2">
        <v>9.37325440733663</v>
      </c>
      <c r="AV111" s="2">
        <v>15.5175166245622</v>
      </c>
      <c r="AW111" s="2">
        <v>12.762515132263</v>
      </c>
      <c r="AX111" s="2">
        <v>7.24828374287462</v>
      </c>
      <c r="AY111" s="2">
        <v>8.09226189752569</v>
      </c>
      <c r="AZ111" s="2">
        <v>8.78541626657</v>
      </c>
      <c r="BA111" s="2">
        <v>9.44710609469309</v>
      </c>
      <c r="BB111" s="2">
        <v>10.0682714433841</v>
      </c>
      <c r="BC111" s="9">
        <v>4.83245150758412</v>
      </c>
      <c r="BD111" s="9">
        <v>3.99437352884533</v>
      </c>
      <c r="BE111" s="9">
        <v>5.38562358653687</v>
      </c>
      <c r="BF111" s="9">
        <v>8.37051247170551</v>
      </c>
      <c r="BG111" s="9">
        <v>8.37051247170551</v>
      </c>
      <c r="BH111" s="9">
        <v>27.5912050267329</v>
      </c>
      <c r="BI111" s="9">
        <v>27.5912050267329</v>
      </c>
      <c r="BJ111" s="9">
        <v>27.5912050267329</v>
      </c>
      <c r="BK111" s="9">
        <v>35.7644277080729</v>
      </c>
      <c r="BL111" s="9">
        <v>35.7644277080729</v>
      </c>
    </row>
    <row r="112" spans="1:64">
      <c r="A112" t="s">
        <v>246</v>
      </c>
      <c r="B112" s="1" t="s">
        <v>2482</v>
      </c>
      <c r="C112" s="22" t="s">
        <v>247</v>
      </c>
      <c r="D112" s="22" t="s">
        <v>1274</v>
      </c>
      <c r="E112" s="2">
        <v>3.52062234490415</v>
      </c>
      <c r="F112" s="2">
        <v>3.52062234490415</v>
      </c>
      <c r="G112" s="2">
        <v>3.52062234490415</v>
      </c>
      <c r="H112" s="2">
        <v>3.52062234490415</v>
      </c>
      <c r="I112" s="2">
        <v>3.52062234490415</v>
      </c>
      <c r="J112" s="2">
        <v>3.57252969950372</v>
      </c>
      <c r="K112" s="2">
        <v>3.57252969950372</v>
      </c>
      <c r="L112" s="2">
        <v>3.57252969950372</v>
      </c>
      <c r="M112" s="2">
        <v>3.57252969950372</v>
      </c>
      <c r="N112" s="2">
        <v>3.57252969950372</v>
      </c>
      <c r="O112" s="2">
        <v>-1.41341119651631</v>
      </c>
      <c r="P112" s="2">
        <v>-1.41341119651631</v>
      </c>
      <c r="Q112" s="2">
        <v>-1.41341119651631</v>
      </c>
      <c r="R112" s="2">
        <v>-1.41341119651631</v>
      </c>
      <c r="S112" s="2">
        <v>-1.41341119651631</v>
      </c>
      <c r="T112" s="23">
        <v>-8.37175021024648</v>
      </c>
      <c r="U112" s="23">
        <v>-8.37175021024648</v>
      </c>
      <c r="V112" s="23">
        <v>-8.37175021024648</v>
      </c>
      <c r="W112" s="23">
        <v>-8.37175021024648</v>
      </c>
      <c r="X112" s="23">
        <v>-8.37175021024648</v>
      </c>
      <c r="Y112" s="2">
        <v>-5.30778008071185</v>
      </c>
      <c r="Z112" s="2">
        <v>-1.63562512058608</v>
      </c>
      <c r="AA112" s="2">
        <v>-6.3481943562639</v>
      </c>
      <c r="AB112" s="2">
        <v>1.86329029409993</v>
      </c>
      <c r="AC112" s="2">
        <v>-0.470881435874172</v>
      </c>
      <c r="AD112" s="2">
        <v>-17.344750255404</v>
      </c>
      <c r="AE112" s="2">
        <v>-16.6548056229762</v>
      </c>
      <c r="AF112" s="2">
        <v>-16.700044081742</v>
      </c>
      <c r="AG112" s="2">
        <v>-15.6927069230023</v>
      </c>
      <c r="AH112" s="2">
        <v>-16.9206320082823</v>
      </c>
      <c r="AI112" s="9">
        <v>16.1927224566979</v>
      </c>
      <c r="AJ112" s="9">
        <v>16.6098597905496</v>
      </c>
      <c r="AK112" s="9">
        <v>17.0710661210117</v>
      </c>
      <c r="AL112" s="9">
        <v>16.5514399819872</v>
      </c>
      <c r="AM112" s="9">
        <v>16.8405452701886</v>
      </c>
      <c r="AN112" s="2">
        <v>-13.8618087587911</v>
      </c>
      <c r="AO112" s="2">
        <v>-14.7150928029488</v>
      </c>
      <c r="AP112" s="2">
        <v>-14.7015574173348</v>
      </c>
      <c r="AQ112" s="2">
        <v>-14.447760541521</v>
      </c>
      <c r="AR112" s="2">
        <v>-14.2167543340878</v>
      </c>
      <c r="AS112" s="2">
        <v>-11.2566264221438</v>
      </c>
      <c r="AT112" s="2">
        <v>-9.27905326446851</v>
      </c>
      <c r="AU112" s="2">
        <v>-9.30162323665705</v>
      </c>
      <c r="AV112" s="2">
        <v>-1.59799331007198</v>
      </c>
      <c r="AW112" s="2">
        <v>-6.70042121457872</v>
      </c>
      <c r="AX112" s="2">
        <v>-19.4029646508626</v>
      </c>
      <c r="AY112" s="2">
        <v>-18.7696870258384</v>
      </c>
      <c r="AZ112" s="2">
        <v>-19.17970588559</v>
      </c>
      <c r="BA112" s="2">
        <v>-18.5400048439589</v>
      </c>
      <c r="BB112" s="2">
        <v>-18.5261335504063</v>
      </c>
      <c r="BC112" s="9">
        <v>-17.1897203626921</v>
      </c>
      <c r="BD112" s="9">
        <v>-16.5100772525607</v>
      </c>
      <c r="BE112" s="9">
        <v>-16.0840920624953</v>
      </c>
      <c r="BF112" s="9">
        <v>-16.342429111425</v>
      </c>
      <c r="BG112" s="9">
        <v>-16.342429111425</v>
      </c>
      <c r="BH112" s="9">
        <v>18.0084034950749</v>
      </c>
      <c r="BI112" s="9">
        <v>18.0084034950749</v>
      </c>
      <c r="BJ112" s="9">
        <v>18.0084034950749</v>
      </c>
      <c r="BK112" s="9">
        <v>15.1446054976173</v>
      </c>
      <c r="BL112" s="9">
        <v>15.1446054976173</v>
      </c>
    </row>
    <row r="113" spans="1:64">
      <c r="A113" t="s">
        <v>248</v>
      </c>
      <c r="B113" s="1" t="s">
        <v>2483</v>
      </c>
      <c r="C113" s="22" t="s">
        <v>249</v>
      </c>
      <c r="D113" s="22" t="s">
        <v>1274</v>
      </c>
      <c r="E113" s="2">
        <v>1.10956376059553</v>
      </c>
      <c r="F113" s="2">
        <v>1.10956376059553</v>
      </c>
      <c r="G113" s="2">
        <v>1.10956376059553</v>
      </c>
      <c r="H113" s="2">
        <v>1.10956376059553</v>
      </c>
      <c r="I113" s="2">
        <v>1.10956376059553</v>
      </c>
      <c r="J113" s="2">
        <v>-0.0242341117022249</v>
      </c>
      <c r="K113" s="2">
        <v>-0.0242341117022249</v>
      </c>
      <c r="L113" s="2">
        <v>-0.0242341117022249</v>
      </c>
      <c r="M113" s="2">
        <v>-0.0242341117022249</v>
      </c>
      <c r="N113" s="2">
        <v>-0.0242341117022249</v>
      </c>
      <c r="O113" s="2">
        <v>-7.32252989807132</v>
      </c>
      <c r="P113" s="2">
        <v>-7.32252989807132</v>
      </c>
      <c r="Q113" s="2">
        <v>-7.32252989807132</v>
      </c>
      <c r="R113" s="2">
        <v>-7.32252989807132</v>
      </c>
      <c r="S113" s="2">
        <v>-7.32252989807132</v>
      </c>
      <c r="T113" s="23">
        <v>7.73784406791565</v>
      </c>
      <c r="U113" s="23">
        <v>7.73784406791565</v>
      </c>
      <c r="V113" s="23">
        <v>7.73784406791565</v>
      </c>
      <c r="W113" s="23">
        <v>7.73784406791565</v>
      </c>
      <c r="X113" s="23">
        <v>7.73784406791565</v>
      </c>
      <c r="Y113" s="2">
        <v>13.9101285624418</v>
      </c>
      <c r="Z113" s="2">
        <v>10.6519732105094</v>
      </c>
      <c r="AA113" s="2">
        <v>7.55439686119962</v>
      </c>
      <c r="AB113" s="2">
        <v>15.6163299584216</v>
      </c>
      <c r="AC113" s="2">
        <v>11.8169688304107</v>
      </c>
      <c r="AD113" s="2">
        <v>15.0141744562871</v>
      </c>
      <c r="AE113" s="2">
        <v>15.2538076974714</v>
      </c>
      <c r="AF113" s="2">
        <v>14.7780129499067</v>
      </c>
      <c r="AG113" s="2">
        <v>15.9813304572557</v>
      </c>
      <c r="AH113" s="2">
        <v>15.8074842333713</v>
      </c>
      <c r="AI113" s="9">
        <v>5.97913890205243</v>
      </c>
      <c r="AJ113" s="9">
        <v>5.83546256336745</v>
      </c>
      <c r="AK113" s="9">
        <v>6.45998071244286</v>
      </c>
      <c r="AL113" s="9">
        <v>6.47018893023419</v>
      </c>
      <c r="AM113" s="9">
        <v>6.98722542859343</v>
      </c>
      <c r="AN113" s="2">
        <v>6.63252524995131</v>
      </c>
      <c r="AO113" s="2">
        <v>6.08386312579967</v>
      </c>
      <c r="AP113" s="2">
        <v>5.48292770345196</v>
      </c>
      <c r="AQ113" s="2">
        <v>5.18206040329283</v>
      </c>
      <c r="AR113" s="2">
        <v>5.13701828292908</v>
      </c>
      <c r="AS113" s="2">
        <v>6.91346888138885</v>
      </c>
      <c r="AT113" s="2">
        <v>7.72674431069881</v>
      </c>
      <c r="AU113" s="2">
        <v>8.79735630699015</v>
      </c>
      <c r="AV113" s="2">
        <v>16.7801553049177</v>
      </c>
      <c r="AW113" s="2">
        <v>11.8377518997829</v>
      </c>
      <c r="AX113" s="2">
        <v>5.75799637393156</v>
      </c>
      <c r="AY113" s="2">
        <v>6.90161360287932</v>
      </c>
      <c r="AZ113" s="2">
        <v>7.03865301617866</v>
      </c>
      <c r="BA113" s="2">
        <v>8.04273493648116</v>
      </c>
      <c r="BB113" s="2">
        <v>9.0497879321805</v>
      </c>
      <c r="BC113" s="9">
        <v>5.10859159373179</v>
      </c>
      <c r="BD113" s="9">
        <v>6.65728921474221</v>
      </c>
      <c r="BE113" s="9">
        <v>7.42342710576705</v>
      </c>
      <c r="BF113" s="9">
        <v>9.64601913406064</v>
      </c>
      <c r="BG113" s="9">
        <v>9.64601913406064</v>
      </c>
      <c r="BH113" s="9">
        <v>28.8011885403783</v>
      </c>
      <c r="BI113" s="9">
        <v>28.8011885403783</v>
      </c>
      <c r="BJ113" s="9">
        <v>28.8011885403783</v>
      </c>
      <c r="BK113" s="9">
        <v>39.0278881240061</v>
      </c>
      <c r="BL113" s="9">
        <v>39.0278881240061</v>
      </c>
    </row>
    <row r="114" spans="1:64">
      <c r="A114" t="s">
        <v>250</v>
      </c>
      <c r="B114" s="1" t="s">
        <v>2484</v>
      </c>
      <c r="C114" s="22" t="s">
        <v>251</v>
      </c>
      <c r="D114" s="22" t="s">
        <v>1274</v>
      </c>
      <c r="E114" s="2">
        <v>13.0643959077924</v>
      </c>
      <c r="F114" s="2">
        <v>13.0643959077924</v>
      </c>
      <c r="G114" s="2">
        <v>13.0643959077924</v>
      </c>
      <c r="H114" s="2">
        <v>13.0643959077924</v>
      </c>
      <c r="I114" s="2">
        <v>13.0643959077924</v>
      </c>
      <c r="J114" s="2">
        <v>-3.32338783731304</v>
      </c>
      <c r="K114" s="2">
        <v>-3.32338783731304</v>
      </c>
      <c r="L114" s="2">
        <v>-3.32338783731304</v>
      </c>
      <c r="M114" s="2">
        <v>-3.32338783731304</v>
      </c>
      <c r="N114" s="2">
        <v>-3.32338783731304</v>
      </c>
      <c r="O114" s="2">
        <v>-17.4481259558088</v>
      </c>
      <c r="P114" s="2">
        <v>-17.4481259558088</v>
      </c>
      <c r="Q114" s="2">
        <v>-17.4481259558088</v>
      </c>
      <c r="R114" s="2">
        <v>-17.4481259558088</v>
      </c>
      <c r="S114" s="2">
        <v>-17.4481259558088</v>
      </c>
      <c r="T114" s="23">
        <v>-8.32149254804823</v>
      </c>
      <c r="U114" s="23">
        <v>-8.32149254804823</v>
      </c>
      <c r="V114" s="23">
        <v>-8.32149254804823</v>
      </c>
      <c r="W114" s="23">
        <v>-8.32149254804823</v>
      </c>
      <c r="X114" s="23">
        <v>-8.32149254804823</v>
      </c>
      <c r="Y114" s="2">
        <v>6.26226417253212</v>
      </c>
      <c r="Z114" s="2">
        <v>-7.79102424179178</v>
      </c>
      <c r="AA114" s="2">
        <v>2.62619962789421</v>
      </c>
      <c r="AB114" s="2">
        <v>-3.73534499849024</v>
      </c>
      <c r="AC114" s="2">
        <v>0.859851406963189</v>
      </c>
      <c r="AD114" s="2">
        <v>-16.6081412116946</v>
      </c>
      <c r="AE114" s="2">
        <v>-14.6322502255687</v>
      </c>
      <c r="AF114" s="2">
        <v>-15.5087963066301</v>
      </c>
      <c r="AG114" s="2">
        <v>-14.2750968696472</v>
      </c>
      <c r="AH114" s="2">
        <v>-14.6329846497902</v>
      </c>
      <c r="AI114" s="9">
        <v>18.5169039815022</v>
      </c>
      <c r="AJ114" s="9">
        <v>18.947544200192</v>
      </c>
      <c r="AK114" s="9">
        <v>19.3220673162312</v>
      </c>
      <c r="AL114" s="9">
        <v>19.9136150567301</v>
      </c>
      <c r="AM114" s="9">
        <v>20.11609166767</v>
      </c>
      <c r="AN114" s="2">
        <v>-15.7888879267774</v>
      </c>
      <c r="AO114" s="2">
        <v>-17.6992908275083</v>
      </c>
      <c r="AP114" s="2">
        <v>-17.9160163103152</v>
      </c>
      <c r="AQ114" s="2">
        <v>-19.718268492871</v>
      </c>
      <c r="AR114" s="2">
        <v>-19.3913270399663</v>
      </c>
      <c r="AS114" s="2">
        <v>-14.906779133807</v>
      </c>
      <c r="AT114" s="2">
        <v>-8.4631279636604</v>
      </c>
      <c r="AU114" s="2">
        <v>-10.4139917469212</v>
      </c>
      <c r="AV114" s="2">
        <v>-4.40220630628861</v>
      </c>
      <c r="AW114" s="2">
        <v>-6.46764279326262</v>
      </c>
      <c r="AX114" s="2">
        <v>-20.7622565709058</v>
      </c>
      <c r="AY114" s="2">
        <v>-19.6835953635516</v>
      </c>
      <c r="AZ114" s="2">
        <v>-20.1536271351818</v>
      </c>
      <c r="BA114" s="2">
        <v>-20.3197582299948</v>
      </c>
      <c r="BB114" s="2">
        <v>-20.4808292042786</v>
      </c>
      <c r="BC114" s="9">
        <v>-21.6079617410547</v>
      </c>
      <c r="BD114" s="9">
        <v>-22.4350646536812</v>
      </c>
      <c r="BE114" s="9">
        <v>-22.4886174086472</v>
      </c>
      <c r="BF114" s="9">
        <v>-22.5605240904063</v>
      </c>
      <c r="BG114" s="9">
        <v>-22.5605240904063</v>
      </c>
      <c r="BH114" s="9">
        <v>16.5033669443226</v>
      </c>
      <c r="BI114" s="9">
        <v>16.5033669443226</v>
      </c>
      <c r="BJ114" s="9">
        <v>16.5033669443226</v>
      </c>
      <c r="BK114" s="9">
        <v>13.4155778370836</v>
      </c>
      <c r="BL114" s="9">
        <v>13.4155778370836</v>
      </c>
    </row>
    <row r="115" spans="1:64">
      <c r="A115" t="s">
        <v>252</v>
      </c>
      <c r="B115" s="1" t="s">
        <v>2485</v>
      </c>
      <c r="C115" s="22" t="s">
        <v>253</v>
      </c>
      <c r="D115" s="22" t="s">
        <v>1274</v>
      </c>
      <c r="E115" s="2">
        <v>1.17653761015965</v>
      </c>
      <c r="F115" s="2">
        <v>1.17653761015965</v>
      </c>
      <c r="G115" s="2">
        <v>1.17653761015965</v>
      </c>
      <c r="H115" s="2">
        <v>1.17653761015965</v>
      </c>
      <c r="I115" s="2">
        <v>1.17653761015965</v>
      </c>
      <c r="J115" s="2">
        <v>-10.3078463865983</v>
      </c>
      <c r="K115" s="2">
        <v>-10.3078463865983</v>
      </c>
      <c r="L115" s="2">
        <v>-10.3078463865983</v>
      </c>
      <c r="M115" s="2">
        <v>-10.3078463865983</v>
      </c>
      <c r="N115" s="2">
        <v>-10.3078463865983</v>
      </c>
      <c r="O115" s="2">
        <v>-2.2915361206196</v>
      </c>
      <c r="P115" s="2">
        <v>-2.2915361206196</v>
      </c>
      <c r="Q115" s="2">
        <v>-2.2915361206196</v>
      </c>
      <c r="R115" s="2">
        <v>-2.2915361206196</v>
      </c>
      <c r="S115" s="2">
        <v>-2.2915361206196</v>
      </c>
      <c r="T115" s="23">
        <v>2.48025871560443</v>
      </c>
      <c r="U115" s="23">
        <v>2.48025871560443</v>
      </c>
      <c r="V115" s="23">
        <v>2.48025871560443</v>
      </c>
      <c r="W115" s="23">
        <v>2.48025871560443</v>
      </c>
      <c r="X115" s="23">
        <v>2.48025871560443</v>
      </c>
      <c r="Y115" s="2">
        <v>13.1371875234075</v>
      </c>
      <c r="Z115" s="2">
        <v>3.33123320759663</v>
      </c>
      <c r="AA115" s="2">
        <v>11.6308095927605</v>
      </c>
      <c r="AB115" s="2">
        <v>7.85794746734841</v>
      </c>
      <c r="AC115" s="2">
        <v>4.38357133490762</v>
      </c>
      <c r="AD115" s="2">
        <v>-1.52041737442638</v>
      </c>
      <c r="AE115" s="2">
        <v>-1.95825181145526</v>
      </c>
      <c r="AF115" s="2">
        <v>-1.15758123393581</v>
      </c>
      <c r="AG115" s="2">
        <v>-2.13183128631961</v>
      </c>
      <c r="AH115" s="2">
        <v>-2.54223099333008</v>
      </c>
      <c r="AI115" s="9">
        <v>10.041844984374</v>
      </c>
      <c r="AJ115" s="9">
        <v>9.68702974710068</v>
      </c>
      <c r="AK115" s="9">
        <v>9.36134040349942</v>
      </c>
      <c r="AL115" s="9">
        <v>9.25419200386464</v>
      </c>
      <c r="AM115" s="9">
        <v>8.75387830754247</v>
      </c>
      <c r="AN115" s="2">
        <v>-0.406666710887282</v>
      </c>
      <c r="AO115" s="2">
        <v>-0.641886209855396</v>
      </c>
      <c r="AP115" s="2">
        <v>-1.64890615492961</v>
      </c>
      <c r="AQ115" s="2">
        <v>-1.3990531342236</v>
      </c>
      <c r="AR115" s="2">
        <v>-0.89616174856372</v>
      </c>
      <c r="AS115" s="2">
        <v>-8.22786661420846</v>
      </c>
      <c r="AT115" s="2">
        <v>-6.04013398284719</v>
      </c>
      <c r="AU115" s="2">
        <v>-3.16852384359321</v>
      </c>
      <c r="AV115" s="2">
        <v>1.8728012030511</v>
      </c>
      <c r="AW115" s="2">
        <v>1.06594179244572</v>
      </c>
      <c r="AX115" s="2">
        <v>-8.34013268870084</v>
      </c>
      <c r="AY115" s="2">
        <v>-8.60218572847481</v>
      </c>
      <c r="AZ115" s="2">
        <v>-7.46751256280179</v>
      </c>
      <c r="BA115" s="2">
        <v>-7.49960090171661</v>
      </c>
      <c r="BB115" s="2">
        <v>-8.2643457776534</v>
      </c>
      <c r="BC115" s="9">
        <v>-6.28218695985936</v>
      </c>
      <c r="BD115" s="9">
        <v>-7.25644524406901</v>
      </c>
      <c r="BE115" s="9">
        <v>-7.86009928845923</v>
      </c>
      <c r="BF115" s="9">
        <v>-6.93556747655599</v>
      </c>
      <c r="BG115" s="9">
        <v>-6.93556747655599</v>
      </c>
      <c r="BH115" s="9">
        <v>18.3423565594621</v>
      </c>
      <c r="BI115" s="9">
        <v>18.3423565594621</v>
      </c>
      <c r="BJ115" s="9">
        <v>18.3423565594621</v>
      </c>
      <c r="BK115" s="9">
        <v>18.7549375693945</v>
      </c>
      <c r="BL115" s="9">
        <v>18.7549375693945</v>
      </c>
    </row>
    <row r="116" spans="1:64">
      <c r="A116" t="s">
        <v>254</v>
      </c>
      <c r="B116" s="1" t="s">
        <v>2486</v>
      </c>
      <c r="C116" s="22" t="s">
        <v>255</v>
      </c>
      <c r="D116" s="22" t="s">
        <v>1274</v>
      </c>
      <c r="E116" s="2">
        <v>-9.90763449270358</v>
      </c>
      <c r="F116" s="2">
        <v>-9.90763449270358</v>
      </c>
      <c r="G116" s="2">
        <v>-9.90763449270358</v>
      </c>
      <c r="H116" s="2">
        <v>-9.90763449270358</v>
      </c>
      <c r="I116" s="2">
        <v>-9.90763449270358</v>
      </c>
      <c r="J116" s="2">
        <v>8.88378375859028</v>
      </c>
      <c r="K116" s="2">
        <v>8.88378375859028</v>
      </c>
      <c r="L116" s="2">
        <v>8.88378375859028</v>
      </c>
      <c r="M116" s="2">
        <v>8.88378375859028</v>
      </c>
      <c r="N116" s="2">
        <v>8.88378375859028</v>
      </c>
      <c r="O116" s="2">
        <v>-2.5884080417949</v>
      </c>
      <c r="P116" s="2">
        <v>-2.5884080417949</v>
      </c>
      <c r="Q116" s="2">
        <v>-2.5884080417949</v>
      </c>
      <c r="R116" s="2">
        <v>-2.5884080417949</v>
      </c>
      <c r="S116" s="2">
        <v>-2.5884080417949</v>
      </c>
      <c r="T116" s="23">
        <v>-6.91428066317747</v>
      </c>
      <c r="U116" s="23">
        <v>-6.91428066317747</v>
      </c>
      <c r="V116" s="23">
        <v>-6.91428066317747</v>
      </c>
      <c r="W116" s="23">
        <v>-6.91428066317747</v>
      </c>
      <c r="X116" s="23">
        <v>-6.91428066317747</v>
      </c>
      <c r="Y116" s="2">
        <v>-11.5278154361531</v>
      </c>
      <c r="Z116" s="2">
        <v>6.94676676381252</v>
      </c>
      <c r="AA116" s="2">
        <v>-2.3780350353792</v>
      </c>
      <c r="AB116" s="2">
        <v>3.95973599382699</v>
      </c>
      <c r="AC116" s="2">
        <v>2.63723925925343</v>
      </c>
      <c r="AD116" s="2">
        <v>-12.1573306565528</v>
      </c>
      <c r="AE116" s="2">
        <v>-8.62854172484198</v>
      </c>
      <c r="AF116" s="2">
        <v>-9.25810947602624</v>
      </c>
      <c r="AG116" s="2">
        <v>-8.43293731870713</v>
      </c>
      <c r="AH116" s="2">
        <v>-8.37769890391325</v>
      </c>
      <c r="AI116" s="9">
        <v>21.6966924020621</v>
      </c>
      <c r="AJ116" s="9">
        <v>22.0963217961942</v>
      </c>
      <c r="AK116" s="9">
        <v>21.6513642051974</v>
      </c>
      <c r="AL116" s="9">
        <v>22.584653779954</v>
      </c>
      <c r="AM116" s="9">
        <v>22.7270344482711</v>
      </c>
      <c r="AN116" s="2">
        <v>-16.2317570523394</v>
      </c>
      <c r="AO116" s="2">
        <v>-17.7979420018739</v>
      </c>
      <c r="AP116" s="2">
        <v>-19.3771339889427</v>
      </c>
      <c r="AQ116" s="2">
        <v>-18.9840064642295</v>
      </c>
      <c r="AR116" s="2">
        <v>-20.2604593937418</v>
      </c>
      <c r="AS116" s="2">
        <v>-8.36414487478599</v>
      </c>
      <c r="AT116" s="2">
        <v>-5.66291029172775</v>
      </c>
      <c r="AU116" s="2">
        <v>-5.42851173162682</v>
      </c>
      <c r="AV116" s="2">
        <v>2.27323628540324</v>
      </c>
      <c r="AW116" s="2">
        <v>0.527348767286466</v>
      </c>
      <c r="AX116" s="2">
        <v>-12.5427155864152</v>
      </c>
      <c r="AY116" s="2">
        <v>-11.2308291412883</v>
      </c>
      <c r="AZ116" s="2">
        <v>-11.3201408400621</v>
      </c>
      <c r="BA116" s="2">
        <v>-10.6839737032846</v>
      </c>
      <c r="BB116" s="2">
        <v>-10.019587649295</v>
      </c>
      <c r="BC116" s="9">
        <v>-21.2627866333701</v>
      </c>
      <c r="BD116" s="9">
        <v>-19.3061387227524</v>
      </c>
      <c r="BE116" s="9">
        <v>-17.1757725192257</v>
      </c>
      <c r="BF116" s="9">
        <v>-16.5815866106166</v>
      </c>
      <c r="BG116" s="9">
        <v>-16.5815866106166</v>
      </c>
      <c r="BH116" s="9">
        <v>13.6963721691972</v>
      </c>
      <c r="BI116" s="9">
        <v>13.6963721691972</v>
      </c>
      <c r="BJ116" s="9">
        <v>13.6963721691972</v>
      </c>
      <c r="BK116" s="9">
        <v>14.4629577409151</v>
      </c>
      <c r="BL116" s="9">
        <v>14.4629577409151</v>
      </c>
    </row>
    <row r="117" spans="1:64">
      <c r="A117" t="s">
        <v>256</v>
      </c>
      <c r="B117" s="1" t="s">
        <v>2487</v>
      </c>
      <c r="C117" s="22" t="s">
        <v>257</v>
      </c>
      <c r="D117" s="22" t="s">
        <v>1274</v>
      </c>
      <c r="E117" s="2">
        <v>2.3485799775319</v>
      </c>
      <c r="F117" s="2">
        <v>2.3485799775319</v>
      </c>
      <c r="G117" s="2">
        <v>2.3485799775319</v>
      </c>
      <c r="H117" s="2">
        <v>2.3485799775319</v>
      </c>
      <c r="I117" s="2">
        <v>2.3485799775319</v>
      </c>
      <c r="J117" s="2">
        <v>2.23557109639954</v>
      </c>
      <c r="K117" s="2">
        <v>2.23557109639954</v>
      </c>
      <c r="L117" s="2">
        <v>2.23557109639954</v>
      </c>
      <c r="M117" s="2">
        <v>2.23557109639954</v>
      </c>
      <c r="N117" s="2">
        <v>2.23557109639954</v>
      </c>
      <c r="O117" s="2">
        <v>-17.1323277935905</v>
      </c>
      <c r="P117" s="2">
        <v>-17.1323277935905</v>
      </c>
      <c r="Q117" s="2">
        <v>-17.1323277935905</v>
      </c>
      <c r="R117" s="2">
        <v>-17.1323277935905</v>
      </c>
      <c r="S117" s="2">
        <v>-17.1323277935905</v>
      </c>
      <c r="T117" s="23">
        <v>-9.07120438893546</v>
      </c>
      <c r="U117" s="23">
        <v>-9.07120438893546</v>
      </c>
      <c r="V117" s="23">
        <v>-9.07120438893546</v>
      </c>
      <c r="W117" s="23">
        <v>-9.07120438893546</v>
      </c>
      <c r="X117" s="23">
        <v>-9.07120438893546</v>
      </c>
      <c r="Y117" s="2">
        <v>-33.1021301397382</v>
      </c>
      <c r="Z117" s="2">
        <v>-15.5691828115883</v>
      </c>
      <c r="AA117" s="2">
        <v>-21.2306561589848</v>
      </c>
      <c r="AB117" s="2">
        <v>-18.2905973931809</v>
      </c>
      <c r="AC117" s="2">
        <v>-30.0100858592123</v>
      </c>
      <c r="AD117" s="2">
        <v>-9.5728519171129</v>
      </c>
      <c r="AE117" s="2">
        <v>-11.1949193758865</v>
      </c>
      <c r="AF117" s="2">
        <v>-9.19783031581497</v>
      </c>
      <c r="AG117" s="2">
        <v>-8.43417445609241</v>
      </c>
      <c r="AH117" s="2">
        <v>-7.8356718018115</v>
      </c>
      <c r="AI117" s="9">
        <v>21.9745983696333</v>
      </c>
      <c r="AJ117" s="9">
        <v>21.3135636297863</v>
      </c>
      <c r="AK117" s="9">
        <v>20.9441122951393</v>
      </c>
      <c r="AL117" s="9">
        <v>20.7124632651252</v>
      </c>
      <c r="AM117" s="9">
        <v>20.0715480244314</v>
      </c>
      <c r="AN117" s="2">
        <v>-16.5266839510921</v>
      </c>
      <c r="AO117" s="2">
        <v>-14.3185909675178</v>
      </c>
      <c r="AP117" s="2">
        <v>-14.2894473028502</v>
      </c>
      <c r="AQ117" s="2">
        <v>-14.5162086967333</v>
      </c>
      <c r="AR117" s="2">
        <v>-12.9183020751778</v>
      </c>
      <c r="AS117" s="2">
        <v>-13.1622735131086</v>
      </c>
      <c r="AT117" s="2">
        <v>-7.71997621705052</v>
      </c>
      <c r="AU117" s="2">
        <v>-5.83216433825047</v>
      </c>
      <c r="AV117" s="2">
        <v>-3.21124190043845</v>
      </c>
      <c r="AW117" s="2">
        <v>-3.26293265848772</v>
      </c>
      <c r="AX117" s="2">
        <v>-15.6763990648404</v>
      </c>
      <c r="AY117" s="2">
        <v>-15.3155995536576</v>
      </c>
      <c r="AZ117" s="2">
        <v>-13.6246765710047</v>
      </c>
      <c r="BA117" s="2">
        <v>-13.2212642709182</v>
      </c>
      <c r="BB117" s="2">
        <v>-11.879930962862</v>
      </c>
      <c r="BC117" s="9">
        <v>-14.6354245658262</v>
      </c>
      <c r="BD117" s="9">
        <v>-16.5100772525607</v>
      </c>
      <c r="BE117" s="9">
        <v>-15.7201985769185</v>
      </c>
      <c r="BF117" s="9">
        <v>-14.5886074506867</v>
      </c>
      <c r="BG117" s="9">
        <v>-14.5886074506867</v>
      </c>
      <c r="BH117" s="9">
        <v>12.6706591857225</v>
      </c>
      <c r="BI117" s="9">
        <v>12.6706591857225</v>
      </c>
      <c r="BJ117" s="9">
        <v>12.6706591857225</v>
      </c>
      <c r="BK117" s="9">
        <v>8.50222183990011</v>
      </c>
      <c r="BL117" s="9">
        <v>8.50222183990011</v>
      </c>
    </row>
    <row r="118" spans="1:64">
      <c r="A118" t="s">
        <v>258</v>
      </c>
      <c r="B118" s="1" t="s">
        <v>2488</v>
      </c>
      <c r="C118" s="22" t="s">
        <v>167</v>
      </c>
      <c r="D118" s="22" t="s">
        <v>1274</v>
      </c>
      <c r="E118" s="2">
        <v>2.75042307491667</v>
      </c>
      <c r="F118" s="2">
        <v>2.75042307491667</v>
      </c>
      <c r="G118" s="2">
        <v>2.75042307491667</v>
      </c>
      <c r="H118" s="2">
        <v>2.75042307491667</v>
      </c>
      <c r="I118" s="2">
        <v>2.75042307491667</v>
      </c>
      <c r="J118" s="2">
        <v>-6.90653002711753</v>
      </c>
      <c r="K118" s="2">
        <v>-6.90653002711753</v>
      </c>
      <c r="L118" s="2">
        <v>-6.90653002711753</v>
      </c>
      <c r="M118" s="2">
        <v>-6.90653002711753</v>
      </c>
      <c r="N118" s="2">
        <v>-6.90653002711753</v>
      </c>
      <c r="O118" s="2">
        <v>-16.0670273310182</v>
      </c>
      <c r="P118" s="2">
        <v>-16.0670273310182</v>
      </c>
      <c r="Q118" s="2">
        <v>-16.0670273310182</v>
      </c>
      <c r="R118" s="2">
        <v>-16.0670273310182</v>
      </c>
      <c r="S118" s="2">
        <v>-16.0670273310182</v>
      </c>
      <c r="T118" s="23">
        <v>-13.2612843309202</v>
      </c>
      <c r="U118" s="23">
        <v>-13.2612843309202</v>
      </c>
      <c r="V118" s="23">
        <v>-13.2612843309202</v>
      </c>
      <c r="W118" s="23">
        <v>-13.2612843309202</v>
      </c>
      <c r="X118" s="23">
        <v>-13.2612843309202</v>
      </c>
      <c r="Y118" s="2">
        <v>-23.8447380872913</v>
      </c>
      <c r="Z118" s="2">
        <v>-22.2093406114097</v>
      </c>
      <c r="AA118" s="2">
        <v>-31.2072152445164</v>
      </c>
      <c r="AB118" s="2">
        <v>-20.5214923384694</v>
      </c>
      <c r="AC118" s="2">
        <v>-32.2458883880044</v>
      </c>
      <c r="AD118" s="2">
        <v>-20.4690311677121</v>
      </c>
      <c r="AE118" s="2">
        <v>-19.1330694369859</v>
      </c>
      <c r="AF118" s="2">
        <v>-19.7810817866042</v>
      </c>
      <c r="AG118" s="2">
        <v>-17.9974755438161</v>
      </c>
      <c r="AH118" s="2">
        <v>-18.3170793222085</v>
      </c>
      <c r="AI118" s="9">
        <v>17.4254914543134</v>
      </c>
      <c r="AJ118" s="9">
        <v>17.7862960610603</v>
      </c>
      <c r="AK118" s="9">
        <v>17.3540283985735</v>
      </c>
      <c r="AL118" s="9">
        <v>17.7904817126291</v>
      </c>
      <c r="AM118" s="9">
        <v>17.2475670880858</v>
      </c>
      <c r="AN118" s="2">
        <v>-26.1442913679341</v>
      </c>
      <c r="AO118" s="2">
        <v>-27.4657570897032</v>
      </c>
      <c r="AP118" s="2">
        <v>-28.7133013098135</v>
      </c>
      <c r="AQ118" s="2">
        <v>-28.8060774079859</v>
      </c>
      <c r="AR118" s="2">
        <v>-29.4386100462331</v>
      </c>
      <c r="AS118" s="2">
        <v>-18.3874046728131</v>
      </c>
      <c r="AT118" s="2">
        <v>-22.6146662693868</v>
      </c>
      <c r="AU118" s="2">
        <v>-15.920933529832</v>
      </c>
      <c r="AV118" s="2">
        <v>-11.0406336037486</v>
      </c>
      <c r="AW118" s="2">
        <v>-13.2376390146807</v>
      </c>
      <c r="AX118" s="2">
        <v>-20.2619702924806</v>
      </c>
      <c r="AY118" s="2">
        <v>-19.8817327316186</v>
      </c>
      <c r="AZ118" s="2">
        <v>-19.9749149847026</v>
      </c>
      <c r="BA118" s="2">
        <v>-20.0372576925287</v>
      </c>
      <c r="BB118" s="2">
        <v>-20.2316621372888</v>
      </c>
      <c r="BC118" s="9">
        <v>-23.3338372794776</v>
      </c>
      <c r="BD118" s="9">
        <v>-21.9690544086493</v>
      </c>
      <c r="BE118" s="9">
        <v>-24.0169700480699</v>
      </c>
      <c r="BF118" s="9">
        <v>-22.2416474248175</v>
      </c>
      <c r="BG118" s="9">
        <v>-22.2416474248175</v>
      </c>
      <c r="BH118" s="9">
        <v>17.8946392643496</v>
      </c>
      <c r="BI118" s="9">
        <v>17.8946392643496</v>
      </c>
      <c r="BJ118" s="9">
        <v>17.8946392643496</v>
      </c>
      <c r="BK118" s="9">
        <v>15.9112625132871</v>
      </c>
      <c r="BL118" s="9">
        <v>15.9112625132871</v>
      </c>
    </row>
    <row r="119" spans="1:64">
      <c r="A119" t="s">
        <v>259</v>
      </c>
      <c r="B119" s="1" t="s">
        <v>2489</v>
      </c>
      <c r="C119" s="22" t="s">
        <v>260</v>
      </c>
      <c r="D119" s="22" t="s">
        <v>1274</v>
      </c>
      <c r="E119" s="2">
        <v>-10.8117814618193</v>
      </c>
      <c r="F119" s="2">
        <v>-10.8117814618193</v>
      </c>
      <c r="G119" s="2">
        <v>-10.8117814618193</v>
      </c>
      <c r="H119" s="2">
        <v>-10.8117814618193</v>
      </c>
      <c r="I119" s="2">
        <v>-10.8117814618193</v>
      </c>
      <c r="J119" s="2">
        <v>-13.8464443760153</v>
      </c>
      <c r="K119" s="2">
        <v>-13.8464443760153</v>
      </c>
      <c r="L119" s="2">
        <v>-13.8464443760153</v>
      </c>
      <c r="M119" s="2">
        <v>-13.8464443760153</v>
      </c>
      <c r="N119" s="2">
        <v>-13.8464443760153</v>
      </c>
      <c r="O119" s="2">
        <v>-30.2029439764877</v>
      </c>
      <c r="P119" s="2">
        <v>-30.2029439764877</v>
      </c>
      <c r="Q119" s="2">
        <v>-30.2029439764877</v>
      </c>
      <c r="R119" s="2">
        <v>-30.2029439764877</v>
      </c>
      <c r="S119" s="2">
        <v>-30.2029439764877</v>
      </c>
      <c r="T119" s="23">
        <v>-3.9907532111591</v>
      </c>
      <c r="U119" s="23">
        <v>-3.9907532111591</v>
      </c>
      <c r="V119" s="23">
        <v>-3.9907532111591</v>
      </c>
      <c r="W119" s="23">
        <v>-3.9907532111591</v>
      </c>
      <c r="X119" s="23">
        <v>-3.9907532111591</v>
      </c>
      <c r="Y119" s="2">
        <v>-0.515438134444343</v>
      </c>
      <c r="Z119" s="2">
        <v>-13.8812568769398</v>
      </c>
      <c r="AA119" s="2">
        <v>-4.64737114870826</v>
      </c>
      <c r="AB119" s="2">
        <v>2.88577518699452</v>
      </c>
      <c r="AC119" s="2">
        <v>3.87952134124961</v>
      </c>
      <c r="AD119" s="2">
        <v>-3.71457034466773</v>
      </c>
      <c r="AE119" s="2">
        <v>-2.04836472638743</v>
      </c>
      <c r="AF119" s="2">
        <v>0.16796451452032</v>
      </c>
      <c r="AG119" s="2">
        <v>0.768702715385791</v>
      </c>
      <c r="AH119" s="2">
        <v>0.924202697468492</v>
      </c>
      <c r="AI119" s="9">
        <v>28.6826734489391</v>
      </c>
      <c r="AJ119" s="9">
        <v>28.5289451960698</v>
      </c>
      <c r="AK119" s="9">
        <v>28.6737235958451</v>
      </c>
      <c r="AL119" s="9">
        <v>28.0899613705987</v>
      </c>
      <c r="AM119" s="9">
        <v>28.1078155590535</v>
      </c>
      <c r="AN119" s="2">
        <v>-15.2077053205593</v>
      </c>
      <c r="AO119" s="2">
        <v>-16.4935542519287</v>
      </c>
      <c r="AP119" s="2">
        <v>-16.308786863825</v>
      </c>
      <c r="AQ119" s="2">
        <v>-16.7065496635281</v>
      </c>
      <c r="AR119" s="2">
        <v>-16.2942779483439</v>
      </c>
      <c r="AS119" s="2">
        <v>-9.06630266174075</v>
      </c>
      <c r="AT119" s="2">
        <v>-7.48841042814786</v>
      </c>
      <c r="AU119" s="2">
        <v>-6.23291440939381</v>
      </c>
      <c r="AV119" s="2">
        <v>3.84628679571805</v>
      </c>
      <c r="AW119" s="2">
        <v>-0.469196158166567</v>
      </c>
      <c r="AX119" s="2">
        <v>-9.90813335318537</v>
      </c>
      <c r="AY119" s="2">
        <v>-8.46548463591717</v>
      </c>
      <c r="AZ119" s="2">
        <v>-5.92234388728411</v>
      </c>
      <c r="BA119" s="2">
        <v>-4.68483823035049</v>
      </c>
      <c r="BB119" s="2">
        <v>-4.66208608022331</v>
      </c>
      <c r="BC119" s="9">
        <v>-21.8841018272024</v>
      </c>
      <c r="BD119" s="9">
        <v>-23.1673664673029</v>
      </c>
      <c r="BE119" s="9">
        <v>-21.6880517403782</v>
      </c>
      <c r="BF119" s="9">
        <v>-21.6038940936399</v>
      </c>
      <c r="BG119" s="9">
        <v>-21.6038940936399</v>
      </c>
      <c r="BH119" s="9">
        <v>-2.00419261506018</v>
      </c>
      <c r="BI119" s="9">
        <v>-2.00419261506018</v>
      </c>
      <c r="BJ119" s="9">
        <v>-2.00419261506018</v>
      </c>
      <c r="BK119" s="9">
        <v>5.09653804898945</v>
      </c>
      <c r="BL119" s="9">
        <v>5.09653804898945</v>
      </c>
    </row>
    <row r="120" spans="1:64">
      <c r="A120" t="s">
        <v>261</v>
      </c>
      <c r="B120" s="1" t="s">
        <v>2490</v>
      </c>
      <c r="C120" s="22" t="s">
        <v>262</v>
      </c>
      <c r="D120" s="22" t="s">
        <v>1274</v>
      </c>
      <c r="E120" s="2">
        <v>1.54489378276236</v>
      </c>
      <c r="F120" s="2">
        <v>1.54489378276236</v>
      </c>
      <c r="G120" s="2">
        <v>1.54489378276236</v>
      </c>
      <c r="H120" s="2">
        <v>1.54489378276236</v>
      </c>
      <c r="I120" s="2">
        <v>1.54489378276236</v>
      </c>
      <c r="J120" s="2">
        <v>1.75856572392283</v>
      </c>
      <c r="K120" s="2">
        <v>1.75856572392283</v>
      </c>
      <c r="L120" s="2">
        <v>1.75856572392283</v>
      </c>
      <c r="M120" s="2">
        <v>1.75856572392283</v>
      </c>
      <c r="N120" s="2">
        <v>1.75856572392283</v>
      </c>
      <c r="O120" s="2">
        <v>-17.8670784031005</v>
      </c>
      <c r="P120" s="2">
        <v>-17.8670784031005</v>
      </c>
      <c r="Q120" s="2">
        <v>-17.8670784031005</v>
      </c>
      <c r="R120" s="2">
        <v>-17.8670784031005</v>
      </c>
      <c r="S120" s="2">
        <v>-17.8670784031005</v>
      </c>
      <c r="T120" s="23">
        <v>-11.3440073055565</v>
      </c>
      <c r="U120" s="23">
        <v>-11.3440073055565</v>
      </c>
      <c r="V120" s="23">
        <v>-11.3440073055565</v>
      </c>
      <c r="W120" s="23">
        <v>-11.3440073055565</v>
      </c>
      <c r="X120" s="23">
        <v>-11.3440073055565</v>
      </c>
      <c r="Y120" s="2">
        <v>-3.3205597849517</v>
      </c>
      <c r="Z120" s="2">
        <v>-10.6331452532093</v>
      </c>
      <c r="AA120" s="2">
        <v>6.71261076327221</v>
      </c>
      <c r="AB120" s="2">
        <v>-3.81526007734699</v>
      </c>
      <c r="AC120" s="2">
        <v>1.34471046128314</v>
      </c>
      <c r="AD120" s="2">
        <v>-12.374272680467</v>
      </c>
      <c r="AE120" s="2">
        <v>-12.0704026363581</v>
      </c>
      <c r="AF120" s="2">
        <v>-12.6630341113874</v>
      </c>
      <c r="AG120" s="2">
        <v>-11.5445680077792</v>
      </c>
      <c r="AH120" s="2">
        <v>-11.4283062381094</v>
      </c>
      <c r="AI120" s="9">
        <v>16.501988546692</v>
      </c>
      <c r="AJ120" s="9">
        <v>16.8871534982329</v>
      </c>
      <c r="AK120" s="9">
        <v>17.4458770410885</v>
      </c>
      <c r="AL120" s="9">
        <v>17.848011777437</v>
      </c>
      <c r="AM120" s="9">
        <v>18.3204235102605</v>
      </c>
      <c r="AN120" s="2">
        <v>-14.2655777273216</v>
      </c>
      <c r="AO120" s="2">
        <v>-14.8055230461172</v>
      </c>
      <c r="AP120" s="2">
        <v>-15.558746455463</v>
      </c>
      <c r="AQ120" s="2">
        <v>-16.0494473734897</v>
      </c>
      <c r="AR120" s="2">
        <v>-15.8095224383508</v>
      </c>
      <c r="AS120" s="2">
        <v>-13.4100164451378</v>
      </c>
      <c r="AT120" s="2">
        <v>-7.08336021033925</v>
      </c>
      <c r="AU120" s="2">
        <v>-5.31676117188698</v>
      </c>
      <c r="AV120" s="2">
        <v>-1.83605861605122</v>
      </c>
      <c r="AW120" s="2">
        <v>-4.81250794928394</v>
      </c>
      <c r="AX120" s="2">
        <v>-15.2282422067164</v>
      </c>
      <c r="AY120" s="2">
        <v>-14.3468790400405</v>
      </c>
      <c r="AZ120" s="2">
        <v>-13.4971251537998</v>
      </c>
      <c r="BA120" s="2">
        <v>-12.5376012059534</v>
      </c>
      <c r="BB120" s="2">
        <v>-14.5318640150349</v>
      </c>
      <c r="BC120" s="9">
        <v>-17.1206853411552</v>
      </c>
      <c r="BD120" s="9">
        <v>-18.3075453405411</v>
      </c>
      <c r="BE120" s="9">
        <v>-18.2674529759562</v>
      </c>
      <c r="BF120" s="9">
        <v>-15.7046757802475</v>
      </c>
      <c r="BG120" s="9">
        <v>-15.7046757802475</v>
      </c>
      <c r="BH120" s="9">
        <v>14.0780328142111</v>
      </c>
      <c r="BI120" s="9">
        <v>14.0780328142111</v>
      </c>
      <c r="BJ120" s="9">
        <v>14.0780328142111</v>
      </c>
      <c r="BK120" s="9">
        <v>9.0136162495104</v>
      </c>
      <c r="BL120" s="9">
        <v>9.0136162495104</v>
      </c>
    </row>
    <row r="121" spans="1:64">
      <c r="A121" t="s">
        <v>263</v>
      </c>
      <c r="B121" s="1" t="s">
        <v>2491</v>
      </c>
      <c r="C121" s="22" t="s">
        <v>264</v>
      </c>
      <c r="D121" s="22" t="s">
        <v>1274</v>
      </c>
      <c r="E121" s="2">
        <v>19.1590162181281</v>
      </c>
      <c r="F121" s="2">
        <v>19.1590162181281</v>
      </c>
      <c r="G121" s="2">
        <v>19.1590162181281</v>
      </c>
      <c r="H121" s="2">
        <v>19.1590162181281</v>
      </c>
      <c r="I121" s="2">
        <v>19.1590162181281</v>
      </c>
      <c r="J121" s="2">
        <v>10.3966080327183</v>
      </c>
      <c r="K121" s="2">
        <v>10.3966080327183</v>
      </c>
      <c r="L121" s="2">
        <v>10.3966080327183</v>
      </c>
      <c r="M121" s="2">
        <v>10.3966080327183</v>
      </c>
      <c r="N121" s="2">
        <v>10.3966080327183</v>
      </c>
      <c r="O121" s="2">
        <v>65.1331393584925</v>
      </c>
      <c r="P121" s="2">
        <v>65.1331393584925</v>
      </c>
      <c r="Q121" s="2">
        <v>65.1331393584925</v>
      </c>
      <c r="R121" s="2">
        <v>65.1331393584925</v>
      </c>
      <c r="S121" s="2">
        <v>65.1331393584925</v>
      </c>
      <c r="T121" s="23">
        <v>-12.9655547389159</v>
      </c>
      <c r="U121" s="23">
        <v>-12.9655547389159</v>
      </c>
      <c r="V121" s="23">
        <v>-12.9655547389159</v>
      </c>
      <c r="W121" s="23">
        <v>-12.9655547389159</v>
      </c>
      <c r="X121" s="23">
        <v>-12.9655547389159</v>
      </c>
      <c r="Y121" s="2">
        <v>7.20232313976735</v>
      </c>
      <c r="Z121" s="2">
        <v>2.49749153355254</v>
      </c>
      <c r="AA121" s="2">
        <v>10.2987470088828</v>
      </c>
      <c r="AB121" s="2">
        <v>0.850607685661241</v>
      </c>
      <c r="AC121" s="2">
        <v>10.1561242666273</v>
      </c>
      <c r="AD121" s="2">
        <v>-21.7061468798779</v>
      </c>
      <c r="AE121" s="2">
        <v>-23.8037782023745</v>
      </c>
      <c r="AF121" s="2">
        <v>-24.2518006414121</v>
      </c>
      <c r="AG121" s="2">
        <v>-23.963176777169</v>
      </c>
      <c r="AH121" s="2">
        <v>-22.7070341503506</v>
      </c>
      <c r="AI121" s="9">
        <v>16.2432639966969</v>
      </c>
      <c r="AJ121" s="9">
        <v>15.8955535354819</v>
      </c>
      <c r="AK121" s="9">
        <v>15.8929532163341</v>
      </c>
      <c r="AL121" s="9">
        <v>15.6493251652675</v>
      </c>
      <c r="AM121" s="9">
        <v>15.274156734988</v>
      </c>
      <c r="AN121" s="2">
        <v>-16.0641849507754</v>
      </c>
      <c r="AO121" s="2">
        <v>-14.877867240652</v>
      </c>
      <c r="AP121" s="2">
        <v>-16.415935493591</v>
      </c>
      <c r="AQ121" s="2">
        <v>-15.063793938432</v>
      </c>
      <c r="AR121" s="2">
        <v>-13.8377466477033</v>
      </c>
      <c r="AS121" s="2">
        <v>-23.4238875263593</v>
      </c>
      <c r="AT121" s="2">
        <v>-16.398883102459</v>
      </c>
      <c r="AU121" s="2">
        <v>-14.7767259617348</v>
      </c>
      <c r="AV121" s="2">
        <v>-9.78504683509272</v>
      </c>
      <c r="AW121" s="2">
        <v>-10.074339038831</v>
      </c>
      <c r="AX121" s="2">
        <v>-26.8511721044041</v>
      </c>
      <c r="AY121" s="2">
        <v>-27.4179214840184</v>
      </c>
      <c r="AZ121" s="2">
        <v>-27.4485279282406</v>
      </c>
      <c r="BA121" s="2">
        <v>-27.7586390190178</v>
      </c>
      <c r="BB121" s="2">
        <v>-25.8849877767494</v>
      </c>
      <c r="BC121" s="9">
        <v>-27.0617284424711</v>
      </c>
      <c r="BD121" s="9">
        <v>-26.2962923982317</v>
      </c>
      <c r="BE121" s="9">
        <v>-25.6181013846079</v>
      </c>
      <c r="BF121" s="9">
        <v>-25.5898524134997</v>
      </c>
      <c r="BG121" s="9">
        <v>-25.5898524134997</v>
      </c>
      <c r="BH121" s="9">
        <v>11.8024921661779</v>
      </c>
      <c r="BI121" s="9">
        <v>11.8024921661779</v>
      </c>
      <c r="BJ121" s="9">
        <v>11.8024921661779</v>
      </c>
      <c r="BK121" s="9">
        <v>8.65089000750007</v>
      </c>
      <c r="BL121" s="9">
        <v>8.65089000750007</v>
      </c>
    </row>
    <row r="122" spans="1:64">
      <c r="A122" t="s">
        <v>265</v>
      </c>
      <c r="B122" s="1" t="s">
        <v>2492</v>
      </c>
      <c r="C122" s="22" t="s">
        <v>266</v>
      </c>
      <c r="D122" s="22" t="s">
        <v>1274</v>
      </c>
      <c r="E122" s="2">
        <v>6.70188019920024</v>
      </c>
      <c r="F122" s="2">
        <v>6.70188019920024</v>
      </c>
      <c r="G122" s="2">
        <v>6.70188019920024</v>
      </c>
      <c r="H122" s="2">
        <v>6.70188019920024</v>
      </c>
      <c r="I122" s="2">
        <v>6.70188019920024</v>
      </c>
      <c r="J122" s="2">
        <v>-6.83259672817697</v>
      </c>
      <c r="K122" s="2">
        <v>-6.83259672817697</v>
      </c>
      <c r="L122" s="2">
        <v>-6.83259672817697</v>
      </c>
      <c r="M122" s="2">
        <v>-6.83259672817697</v>
      </c>
      <c r="N122" s="2">
        <v>-6.83259672817697</v>
      </c>
      <c r="O122" s="2">
        <v>-8.74507588995722</v>
      </c>
      <c r="P122" s="2">
        <v>-8.74507588995722</v>
      </c>
      <c r="Q122" s="2">
        <v>-8.74507588995722</v>
      </c>
      <c r="R122" s="2">
        <v>-8.74507588995722</v>
      </c>
      <c r="S122" s="2">
        <v>-8.74507588995722</v>
      </c>
      <c r="T122" s="23">
        <v>-0.935521568193277</v>
      </c>
      <c r="U122" s="23">
        <v>-0.935521568193277</v>
      </c>
      <c r="V122" s="23">
        <v>-0.935521568193277</v>
      </c>
      <c r="W122" s="23">
        <v>-0.935521568193277</v>
      </c>
      <c r="X122" s="23">
        <v>-0.935521568193277</v>
      </c>
      <c r="Y122" s="2">
        <v>9.56017785204817</v>
      </c>
      <c r="Z122" s="2">
        <v>12.6007465777135</v>
      </c>
      <c r="AA122" s="2">
        <v>11.8899687287151</v>
      </c>
      <c r="AB122" s="2">
        <v>7.97408579946083</v>
      </c>
      <c r="AC122" s="2">
        <v>9.95836264453661</v>
      </c>
      <c r="AD122" s="2">
        <v>9.45140972544051</v>
      </c>
      <c r="AE122" s="2">
        <v>8.58317741583061</v>
      </c>
      <c r="AF122" s="2">
        <v>8.68935526861753</v>
      </c>
      <c r="AG122" s="2">
        <v>8.38008602522838</v>
      </c>
      <c r="AH122" s="2">
        <v>9.17048889495969</v>
      </c>
      <c r="AI122" s="9">
        <v>13.6523224317461</v>
      </c>
      <c r="AJ122" s="9">
        <v>13.4004173078417</v>
      </c>
      <c r="AK122" s="9">
        <v>12.9314540158712</v>
      </c>
      <c r="AL122" s="9">
        <v>12.7623540484188</v>
      </c>
      <c r="AM122" s="9">
        <v>13.1189037111586</v>
      </c>
      <c r="AN122" s="2">
        <v>1.57150925321979</v>
      </c>
      <c r="AO122" s="2">
        <v>1.57830924558229</v>
      </c>
      <c r="AP122" s="2">
        <v>-0.425578216157208</v>
      </c>
      <c r="AQ122" s="2">
        <v>0.0730266713819952</v>
      </c>
      <c r="AR122" s="2">
        <v>0.222034784991741</v>
      </c>
      <c r="AS122" s="2">
        <v>1.31069472135197</v>
      </c>
      <c r="AT122" s="2">
        <v>2.43229407123623</v>
      </c>
      <c r="AU122" s="2">
        <v>3.68792684044439</v>
      </c>
      <c r="AV122" s="2">
        <v>10.6622892039616</v>
      </c>
      <c r="AW122" s="2">
        <v>7.71853928294484</v>
      </c>
      <c r="AX122" s="2">
        <v>-0.54861534283225</v>
      </c>
      <c r="AY122" s="2">
        <v>-0.559490013910188</v>
      </c>
      <c r="AZ122" s="2">
        <v>-0.76931587986019</v>
      </c>
      <c r="BA122" s="2">
        <v>0.11806911514243</v>
      </c>
      <c r="BB122" s="2">
        <v>0.376417827700319</v>
      </c>
      <c r="BC122" s="9">
        <v>-8.07709751981917</v>
      </c>
      <c r="BD122" s="9">
        <v>-8.05531994983807</v>
      </c>
      <c r="BE122" s="9">
        <v>-8.00565668268995</v>
      </c>
      <c r="BF122" s="9">
        <v>-8.68938913729429</v>
      </c>
      <c r="BG122" s="9">
        <v>-8.68938913729429</v>
      </c>
      <c r="BH122" s="9">
        <v>29.3972414699267</v>
      </c>
      <c r="BI122" s="9">
        <v>29.3972414699267</v>
      </c>
      <c r="BJ122" s="9">
        <v>29.3972414699267</v>
      </c>
      <c r="BK122" s="9">
        <v>33.8095249549489</v>
      </c>
      <c r="BL122" s="9">
        <v>33.8095249549489</v>
      </c>
    </row>
    <row r="123" spans="1:64">
      <c r="A123" t="s">
        <v>267</v>
      </c>
      <c r="B123" s="1" t="s">
        <v>2493</v>
      </c>
      <c r="C123" s="22" t="s">
        <v>268</v>
      </c>
      <c r="D123" s="22" t="s">
        <v>1274</v>
      </c>
      <c r="E123" s="2">
        <v>-6.59242893927924</v>
      </c>
      <c r="F123" s="2">
        <v>-6.59242893927924</v>
      </c>
      <c r="G123" s="2">
        <v>-6.59242893927924</v>
      </c>
      <c r="H123" s="2">
        <v>-6.59242893927924</v>
      </c>
      <c r="I123" s="2">
        <v>-6.59242893927924</v>
      </c>
      <c r="J123" s="2">
        <v>-6.04724646049738</v>
      </c>
      <c r="K123" s="2">
        <v>-6.04724646049738</v>
      </c>
      <c r="L123" s="2">
        <v>-6.04724646049738</v>
      </c>
      <c r="M123" s="2">
        <v>-6.04724646049738</v>
      </c>
      <c r="N123" s="2">
        <v>-6.04724646049738</v>
      </c>
      <c r="O123" s="2">
        <v>-15.5829307933614</v>
      </c>
      <c r="P123" s="2">
        <v>-15.5829307933614</v>
      </c>
      <c r="Q123" s="2">
        <v>-15.5829307933614</v>
      </c>
      <c r="R123" s="2">
        <v>-15.5829307933614</v>
      </c>
      <c r="S123" s="2">
        <v>-15.5829307933614</v>
      </c>
      <c r="T123" s="23">
        <v>-3.32755296372037</v>
      </c>
      <c r="U123" s="23">
        <v>-3.32755296372037</v>
      </c>
      <c r="V123" s="23">
        <v>-3.32755296372037</v>
      </c>
      <c r="W123" s="23">
        <v>-3.32755296372037</v>
      </c>
      <c r="X123" s="23">
        <v>-3.32755296372037</v>
      </c>
      <c r="Y123" s="2">
        <v>-7.13113615632168</v>
      </c>
      <c r="Z123" s="2">
        <v>11.2821743354748</v>
      </c>
      <c r="AA123" s="2">
        <v>-1.12793356548657</v>
      </c>
      <c r="AB123" s="2">
        <v>-2.71269006172281</v>
      </c>
      <c r="AC123" s="2">
        <v>-0.761139829048201</v>
      </c>
      <c r="AD123" s="2">
        <v>1.01787879578823</v>
      </c>
      <c r="AE123" s="2">
        <v>0.420702041125395</v>
      </c>
      <c r="AF123" s="2">
        <v>0.0284737991215286</v>
      </c>
      <c r="AG123" s="2">
        <v>1.13949180254192</v>
      </c>
      <c r="AH123" s="2">
        <v>-1.28837505858607</v>
      </c>
      <c r="AI123" s="9">
        <v>25.7110034564936</v>
      </c>
      <c r="AJ123" s="9">
        <v>24.8782539832886</v>
      </c>
      <c r="AK123" s="9">
        <v>24.2866041988385</v>
      </c>
      <c r="AL123" s="9">
        <v>23.6514650417821</v>
      </c>
      <c r="AM123" s="9">
        <v>23.7768754168536</v>
      </c>
      <c r="AN123" s="2">
        <v>-13.4947460601271</v>
      </c>
      <c r="AO123" s="2">
        <v>-15.2275308475701</v>
      </c>
      <c r="AP123" s="2">
        <v>-14.9271334800001</v>
      </c>
      <c r="AQ123" s="2">
        <v>-15.7122501457068</v>
      </c>
      <c r="AR123" s="2">
        <v>-13.7493115208802</v>
      </c>
      <c r="AS123" s="2">
        <v>-3.61572913062461</v>
      </c>
      <c r="AT123" s="2">
        <v>-1.45916403489685</v>
      </c>
      <c r="AU123" s="2">
        <v>-0.707199274965789</v>
      </c>
      <c r="AV123" s="2">
        <v>5.76697855004439</v>
      </c>
      <c r="AW123" s="2">
        <v>-0.555070891833442</v>
      </c>
      <c r="AX123" s="2">
        <v>-4.79888087257043</v>
      </c>
      <c r="AY123" s="2">
        <v>-4.76144791445664</v>
      </c>
      <c r="AZ123" s="2">
        <v>-4.07756559880775</v>
      </c>
      <c r="BA123" s="2">
        <v>-4.09116488115575</v>
      </c>
      <c r="BB123" s="2">
        <v>-4.43301920643746</v>
      </c>
      <c r="BC123" s="9">
        <v>-13.5998992427725</v>
      </c>
      <c r="BD123" s="9">
        <v>-12.5822766158628</v>
      </c>
      <c r="BE123" s="9">
        <v>-12.4451572067271</v>
      </c>
      <c r="BF123" s="9">
        <v>-13.07394328914</v>
      </c>
      <c r="BG123" s="9">
        <v>-13.07394328914</v>
      </c>
      <c r="BH123" s="9">
        <v>25.3469124381034</v>
      </c>
      <c r="BI123" s="9">
        <v>25.3469124381034</v>
      </c>
      <c r="BJ123" s="9">
        <v>25.3469124381034</v>
      </c>
      <c r="BK123" s="9">
        <v>25.9540789307184</v>
      </c>
      <c r="BL123" s="9">
        <v>25.9540789307184</v>
      </c>
    </row>
    <row r="124" spans="1:64">
      <c r="A124" t="s">
        <v>269</v>
      </c>
      <c r="B124" s="1" t="s">
        <v>2494</v>
      </c>
      <c r="C124" s="22" t="s">
        <v>270</v>
      </c>
      <c r="D124" s="22" t="s">
        <v>1275</v>
      </c>
      <c r="E124" s="2">
        <v>-15.36600323218</v>
      </c>
      <c r="F124" s="2">
        <v>-15.36600323218</v>
      </c>
      <c r="G124" s="2">
        <v>-15.36600323218</v>
      </c>
      <c r="H124" s="2">
        <v>-15.36600323218</v>
      </c>
      <c r="I124" s="2">
        <v>-15.36600323218</v>
      </c>
      <c r="J124" s="2">
        <v>-10.6159482189598</v>
      </c>
      <c r="K124" s="2">
        <v>-10.6159482189598</v>
      </c>
      <c r="L124" s="2">
        <v>-10.6159482189598</v>
      </c>
      <c r="M124" s="2">
        <v>-10.6159482189598</v>
      </c>
      <c r="N124" s="2">
        <v>-10.6159482189598</v>
      </c>
      <c r="O124" s="2">
        <v>-7.70177868009851</v>
      </c>
      <c r="P124" s="2">
        <v>-7.70177868009851</v>
      </c>
      <c r="Q124" s="2">
        <v>-7.70177868009851</v>
      </c>
      <c r="R124" s="2">
        <v>-7.70177868009851</v>
      </c>
      <c r="S124" s="2">
        <v>-7.70177868009851</v>
      </c>
      <c r="T124" s="23">
        <v>2.6167502911195</v>
      </c>
      <c r="U124" s="23">
        <v>2.6167502911195</v>
      </c>
      <c r="V124" s="23">
        <v>2.6167502911195</v>
      </c>
      <c r="W124" s="23">
        <v>2.6167502911195</v>
      </c>
      <c r="X124" s="23">
        <v>2.6167502911195</v>
      </c>
      <c r="Y124" s="2">
        <v>-3.86309179822555</v>
      </c>
      <c r="Z124" s="2">
        <v>6.89512294202549</v>
      </c>
      <c r="AA124" s="2">
        <v>1.12553792800319</v>
      </c>
      <c r="AB124" s="2">
        <v>-5.72326113288908</v>
      </c>
      <c r="AC124" s="2">
        <v>-8.06445632727189</v>
      </c>
      <c r="AD124" s="2">
        <v>8.36725672457528</v>
      </c>
      <c r="AE124" s="2">
        <v>7.92345079323703</v>
      </c>
      <c r="AF124" s="2">
        <v>7.9489205850109</v>
      </c>
      <c r="AG124" s="2">
        <v>6.96200030370674</v>
      </c>
      <c r="AH124" s="2">
        <v>6.45626443630917</v>
      </c>
      <c r="AI124" s="9">
        <v>18.9141664883654</v>
      </c>
      <c r="AJ124" s="9">
        <v>18.3672195972871</v>
      </c>
      <c r="AK124" s="9">
        <v>18.8194004441289</v>
      </c>
      <c r="AL124" s="9">
        <v>19.1286680591472</v>
      </c>
      <c r="AM124" s="9">
        <v>18.5842301193422</v>
      </c>
      <c r="AN124" s="2">
        <v>-4.9183757089091</v>
      </c>
      <c r="AO124" s="2">
        <v>-4.87723424351558</v>
      </c>
      <c r="AP124" s="2">
        <v>-5.25555979322579</v>
      </c>
      <c r="AQ124" s="2">
        <v>-5.98540703658519</v>
      </c>
      <c r="AR124" s="2">
        <v>-5.57372340042001</v>
      </c>
      <c r="AS124" s="2">
        <v>0.897745634291829</v>
      </c>
      <c r="AT124" s="2">
        <v>2.10312443513207</v>
      </c>
      <c r="AU124" s="2">
        <v>2.6011552218301</v>
      </c>
      <c r="AV124" s="2">
        <v>3.15180142126065</v>
      </c>
      <c r="AW124" s="2">
        <v>1.67960195280121</v>
      </c>
      <c r="AX124" s="2">
        <v>0.758551026023611</v>
      </c>
      <c r="AY124" s="2">
        <v>1.09015584593449</v>
      </c>
      <c r="AZ124" s="2">
        <v>0.876082153855384</v>
      </c>
      <c r="BA124" s="2">
        <v>0.895488863438318</v>
      </c>
      <c r="BB124" s="2">
        <v>-0.571891988911761</v>
      </c>
      <c r="BC124" s="9">
        <v>-1.51877047381215</v>
      </c>
      <c r="BD124" s="9">
        <v>-2.7294885780443</v>
      </c>
      <c r="BE124" s="9">
        <v>-3.05670527884526</v>
      </c>
      <c r="BF124" s="9">
        <v>-2.55101332471025</v>
      </c>
      <c r="BG124" s="9">
        <v>-2.55101332471025</v>
      </c>
      <c r="BH124" s="9">
        <v>33.2051945769835</v>
      </c>
      <c r="BI124" s="9">
        <v>33.2051945769835</v>
      </c>
      <c r="BJ124" s="9">
        <v>33.2051945769835</v>
      </c>
      <c r="BK124" s="9">
        <v>22.4343493292783</v>
      </c>
      <c r="BL124" s="9">
        <v>22.4343493292783</v>
      </c>
    </row>
    <row r="125" spans="1:64">
      <c r="A125" t="s">
        <v>271</v>
      </c>
      <c r="B125" s="1" t="s">
        <v>2495</v>
      </c>
      <c r="C125" s="22" t="s">
        <v>272</v>
      </c>
      <c r="D125" s="22" t="s">
        <v>1275</v>
      </c>
      <c r="E125" s="2">
        <v>9.71570342958602</v>
      </c>
      <c r="F125" s="2">
        <v>9.71570342958602</v>
      </c>
      <c r="G125" s="2">
        <v>9.71570342958602</v>
      </c>
      <c r="H125" s="2">
        <v>9.71570342958602</v>
      </c>
      <c r="I125" s="2">
        <v>9.71570342958602</v>
      </c>
      <c r="J125" s="2">
        <v>-5.08944421943884</v>
      </c>
      <c r="K125" s="2">
        <v>-5.08944421943884</v>
      </c>
      <c r="L125" s="2">
        <v>-5.08944421943884</v>
      </c>
      <c r="M125" s="2">
        <v>-5.08944421943884</v>
      </c>
      <c r="N125" s="2">
        <v>-5.08944421943884</v>
      </c>
      <c r="O125" s="2">
        <v>2.86969060808176</v>
      </c>
      <c r="P125" s="2">
        <v>2.86969060808176</v>
      </c>
      <c r="Q125" s="2">
        <v>2.86969060808176</v>
      </c>
      <c r="R125" s="2">
        <v>2.86969060808176</v>
      </c>
      <c r="S125" s="2">
        <v>2.86969060808176</v>
      </c>
      <c r="T125" s="23">
        <v>2.15175051154259</v>
      </c>
      <c r="U125" s="23">
        <v>2.15175051154259</v>
      </c>
      <c r="V125" s="23">
        <v>2.15175051154259</v>
      </c>
      <c r="W125" s="23">
        <v>2.15175051154259</v>
      </c>
      <c r="X125" s="23">
        <v>2.15175051154259</v>
      </c>
      <c r="Y125" s="2">
        <v>4.50771440914217</v>
      </c>
      <c r="Z125" s="2">
        <v>4.718541601646</v>
      </c>
      <c r="AA125" s="2">
        <v>2.50167861307553</v>
      </c>
      <c r="AB125" s="2">
        <v>3.72269291882766</v>
      </c>
      <c r="AC125" s="2">
        <v>0.712913694035215</v>
      </c>
      <c r="AD125" s="2">
        <v>3.79718561103492</v>
      </c>
      <c r="AE125" s="2">
        <v>3.22394805455609</v>
      </c>
      <c r="AF125" s="2">
        <v>3.08059178880927</v>
      </c>
      <c r="AG125" s="2">
        <v>3.6436797153461</v>
      </c>
      <c r="AH125" s="2">
        <v>1.88343485656466</v>
      </c>
      <c r="AI125" s="9">
        <v>5.95156418508428</v>
      </c>
      <c r="AJ125" s="9">
        <v>6.12671715332695</v>
      </c>
      <c r="AK125" s="9">
        <v>6.40615636616751</v>
      </c>
      <c r="AL125" s="9">
        <v>6.96984497439272</v>
      </c>
      <c r="AM125" s="9">
        <v>7.29702241995323</v>
      </c>
      <c r="AN125" s="2">
        <v>3.2066067290869</v>
      </c>
      <c r="AO125" s="2">
        <v>3.25641085606546</v>
      </c>
      <c r="AP125" s="2">
        <v>3.09443239597691</v>
      </c>
      <c r="AQ125" s="2">
        <v>2.98866299713485</v>
      </c>
      <c r="AR125" s="2">
        <v>2.35827102312894</v>
      </c>
      <c r="AS125" s="2">
        <v>0.728883317414954</v>
      </c>
      <c r="AT125" s="2">
        <v>1.35034690823909</v>
      </c>
      <c r="AU125" s="2">
        <v>1.26795859148107</v>
      </c>
      <c r="AV125" s="2">
        <v>-0.153646480145043</v>
      </c>
      <c r="AW125" s="2">
        <v>-0.060617417589569</v>
      </c>
      <c r="AX125" s="2">
        <v>-3.69637954185289</v>
      </c>
      <c r="AY125" s="2">
        <v>-3.17209103947957</v>
      </c>
      <c r="AZ125" s="2">
        <v>-3.55188460444942</v>
      </c>
      <c r="BA125" s="2">
        <v>-3.88008959037928</v>
      </c>
      <c r="BB125" s="2">
        <v>-3.94704974630061</v>
      </c>
      <c r="BC125" s="9">
        <v>-2.27815571071823</v>
      </c>
      <c r="BD125" s="9">
        <v>-1.26488495080102</v>
      </c>
      <c r="BE125" s="9">
        <v>-3.27504137019134</v>
      </c>
      <c r="BF125" s="9">
        <v>-3.58736248787379</v>
      </c>
      <c r="BG125" s="9">
        <v>-3.58736248787379</v>
      </c>
      <c r="BH125" s="9">
        <v>30.2986102272999</v>
      </c>
      <c r="BI125" s="9">
        <v>30.2986102272999</v>
      </c>
      <c r="BJ125" s="9">
        <v>30.2986102272999</v>
      </c>
      <c r="BK125" s="9">
        <v>15.0148107832179</v>
      </c>
      <c r="BL125" s="9">
        <v>15.0148107832179</v>
      </c>
    </row>
    <row r="126" spans="1:64">
      <c r="A126" t="s">
        <v>273</v>
      </c>
      <c r="B126" s="1" t="s">
        <v>2496</v>
      </c>
      <c r="C126" s="22" t="s">
        <v>274</v>
      </c>
      <c r="D126" s="22" t="s">
        <v>1275</v>
      </c>
      <c r="E126" s="2">
        <v>-7.53006283317703</v>
      </c>
      <c r="F126" s="2">
        <v>-7.53006283317703</v>
      </c>
      <c r="G126" s="2">
        <v>-7.53006283317703</v>
      </c>
      <c r="H126" s="2">
        <v>-7.53006283317703</v>
      </c>
      <c r="I126" s="2">
        <v>-7.53006283317703</v>
      </c>
      <c r="J126" s="2">
        <v>-17.2280476361975</v>
      </c>
      <c r="K126" s="2">
        <v>-17.2280476361975</v>
      </c>
      <c r="L126" s="2">
        <v>-17.2280476361975</v>
      </c>
      <c r="M126" s="2">
        <v>-17.2280476361975</v>
      </c>
      <c r="N126" s="2">
        <v>-17.2280476361975</v>
      </c>
      <c r="O126" s="2">
        <v>-3.90780265435415</v>
      </c>
      <c r="P126" s="2">
        <v>-3.90780265435415</v>
      </c>
      <c r="Q126" s="2">
        <v>-3.90780265435415</v>
      </c>
      <c r="R126" s="2">
        <v>-3.90780265435415</v>
      </c>
      <c r="S126" s="2">
        <v>-3.90780265435415</v>
      </c>
      <c r="T126" s="23">
        <v>6.69988840006982</v>
      </c>
      <c r="U126" s="23">
        <v>6.69988840006982</v>
      </c>
      <c r="V126" s="23">
        <v>6.69988840006982</v>
      </c>
      <c r="W126" s="23">
        <v>6.69988840006982</v>
      </c>
      <c r="X126" s="23">
        <v>6.69988840006982</v>
      </c>
      <c r="Y126" s="2">
        <v>0.349608038785476</v>
      </c>
      <c r="Z126" s="2">
        <v>15.5416919681316</v>
      </c>
      <c r="AA126" s="2">
        <v>11.4248681403177</v>
      </c>
      <c r="AB126" s="2">
        <v>6.9693053377761</v>
      </c>
      <c r="AC126" s="2">
        <v>6.01885100801568</v>
      </c>
      <c r="AD126" s="2">
        <v>6.8908665991478</v>
      </c>
      <c r="AE126" s="2">
        <v>6.6183863857983</v>
      </c>
      <c r="AF126" s="2">
        <v>6.20126386840458</v>
      </c>
      <c r="AG126" s="2">
        <v>5.69684539529037</v>
      </c>
      <c r="AH126" s="2">
        <v>4.56131681701025</v>
      </c>
      <c r="AI126" s="9">
        <v>15.9889313757913</v>
      </c>
      <c r="AJ126" s="9">
        <v>15.4739155419341</v>
      </c>
      <c r="AK126" s="9">
        <v>15.2925071528322</v>
      </c>
      <c r="AL126" s="9">
        <v>14.9630754150924</v>
      </c>
      <c r="AM126" s="9">
        <v>14.5167204032483</v>
      </c>
      <c r="AN126" s="2">
        <v>-1.93227105220971</v>
      </c>
      <c r="AO126" s="2">
        <v>-2.14528900253123</v>
      </c>
      <c r="AP126" s="2">
        <v>-1.4784424257564</v>
      </c>
      <c r="AQ126" s="2">
        <v>-1.59319699264404</v>
      </c>
      <c r="AR126" s="2">
        <v>-1.59354019964072</v>
      </c>
      <c r="AS126" s="2">
        <v>-7.31028878910778</v>
      </c>
      <c r="AT126" s="2">
        <v>-6.13949450709447</v>
      </c>
      <c r="AU126" s="2">
        <v>-7.83136071588598</v>
      </c>
      <c r="AV126" s="2">
        <v>-4.93306203093946</v>
      </c>
      <c r="AW126" s="2">
        <v>-9.15447974944006</v>
      </c>
      <c r="AX126" s="2">
        <v>-1.56973686095537</v>
      </c>
      <c r="AY126" s="2">
        <v>-2.1328037439535</v>
      </c>
      <c r="AZ126" s="2">
        <v>-2.07954964616701</v>
      </c>
      <c r="BA126" s="2">
        <v>-3.18860311742832</v>
      </c>
      <c r="BB126" s="2">
        <v>-3.92789913893923</v>
      </c>
      <c r="BC126" s="9">
        <v>-5.31569665834253</v>
      </c>
      <c r="BD126" s="9">
        <v>-4.79324823461439</v>
      </c>
      <c r="BE126" s="9">
        <v>-4.80339400961397</v>
      </c>
      <c r="BF126" s="9">
        <v>-5.66006081420087</v>
      </c>
      <c r="BG126" s="9">
        <v>-5.66006081420087</v>
      </c>
      <c r="BH126" s="9">
        <v>19.7619139700799</v>
      </c>
      <c r="BI126" s="9">
        <v>19.7619139700799</v>
      </c>
      <c r="BJ126" s="9">
        <v>19.7619139700799</v>
      </c>
      <c r="BK126" s="9">
        <v>8.30401738237218</v>
      </c>
      <c r="BL126" s="9">
        <v>8.30401738237218</v>
      </c>
    </row>
    <row r="127" spans="1:64">
      <c r="A127" t="s">
        <v>275</v>
      </c>
      <c r="B127" s="1" t="s">
        <v>2497</v>
      </c>
      <c r="C127" s="22" t="s">
        <v>276</v>
      </c>
      <c r="D127" s="22" t="s">
        <v>1275</v>
      </c>
      <c r="E127" s="2">
        <v>-4.78413500104777</v>
      </c>
      <c r="F127" s="2">
        <v>-4.78413500104777</v>
      </c>
      <c r="G127" s="2">
        <v>-4.78413500104777</v>
      </c>
      <c r="H127" s="2">
        <v>-4.78413500104777</v>
      </c>
      <c r="I127" s="2">
        <v>-4.78413500104777</v>
      </c>
      <c r="J127" s="2">
        <v>-2.66781600431807</v>
      </c>
      <c r="K127" s="2">
        <v>-2.66781600431807</v>
      </c>
      <c r="L127" s="2">
        <v>-2.66781600431807</v>
      </c>
      <c r="M127" s="2">
        <v>-2.66781600431807</v>
      </c>
      <c r="N127" s="2">
        <v>-2.66781600431807</v>
      </c>
      <c r="O127" s="2">
        <v>-2.51176316624796</v>
      </c>
      <c r="P127" s="2">
        <v>-2.51176316624796</v>
      </c>
      <c r="Q127" s="2">
        <v>-2.51176316624796</v>
      </c>
      <c r="R127" s="2">
        <v>-2.51176316624796</v>
      </c>
      <c r="S127" s="2">
        <v>-2.51176316624796</v>
      </c>
      <c r="T127" s="23">
        <v>-2.73389852135588</v>
      </c>
      <c r="U127" s="23">
        <v>-2.73389852135588</v>
      </c>
      <c r="V127" s="23">
        <v>-2.73389852135588</v>
      </c>
      <c r="W127" s="23">
        <v>-2.73389852135588</v>
      </c>
      <c r="X127" s="23">
        <v>-2.73389852135588</v>
      </c>
      <c r="Y127" s="2">
        <v>-13.2472979401969</v>
      </c>
      <c r="Z127" s="2">
        <v>1.48725373989591</v>
      </c>
      <c r="AA127" s="2">
        <v>4.19842730756191</v>
      </c>
      <c r="AB127" s="2">
        <v>7.32638362900158</v>
      </c>
      <c r="AC127" s="2">
        <v>-3.08591461016793</v>
      </c>
      <c r="AD127" s="2">
        <v>-2.15971862765817</v>
      </c>
      <c r="AE127" s="2">
        <v>-1.34932338729459</v>
      </c>
      <c r="AF127" s="2">
        <v>-1.72346169801814</v>
      </c>
      <c r="AG127" s="2">
        <v>-1.04308299573492</v>
      </c>
      <c r="AH127" s="2">
        <v>-1.46240079125145</v>
      </c>
      <c r="AI127" s="9">
        <v>23.0422058596826</v>
      </c>
      <c r="AJ127" s="9">
        <v>23.5256669911484</v>
      </c>
      <c r="AK127" s="9">
        <v>23.8024946153421</v>
      </c>
      <c r="AL127" s="9">
        <v>24.2567674522161</v>
      </c>
      <c r="AM127" s="9">
        <v>25.7619764838417</v>
      </c>
      <c r="AN127" s="2">
        <v>-12.2100266148029</v>
      </c>
      <c r="AO127" s="2">
        <v>-13.0085866012212</v>
      </c>
      <c r="AP127" s="2">
        <v>-15.3087329860089</v>
      </c>
      <c r="AQ127" s="2">
        <v>-14.9843057581855</v>
      </c>
      <c r="AR127" s="2">
        <v>-15.7078801539974</v>
      </c>
      <c r="AS127" s="2">
        <v>-7.99640404402337</v>
      </c>
      <c r="AT127" s="2">
        <v>-6.27083031116124</v>
      </c>
      <c r="AU127" s="2">
        <v>-5.93866727846963</v>
      </c>
      <c r="AV127" s="2">
        <v>-2.00377056969047</v>
      </c>
      <c r="AW127" s="2">
        <v>-5.52126811606128</v>
      </c>
      <c r="AX127" s="2">
        <v>-12.8395297173985</v>
      </c>
      <c r="AY127" s="2">
        <v>-12.0252844734992</v>
      </c>
      <c r="AZ127" s="2">
        <v>-11.9530997773392</v>
      </c>
      <c r="BA127" s="2">
        <v>-12.0835861271697</v>
      </c>
      <c r="BB127" s="2">
        <v>-11.7491343262844</v>
      </c>
      <c r="BC127" s="9">
        <v>-10.700428338222</v>
      </c>
      <c r="BD127" s="9">
        <v>-10.5850898514401</v>
      </c>
      <c r="BE127" s="9">
        <v>-12.226821115381</v>
      </c>
      <c r="BF127" s="9">
        <v>-11.8781557931821</v>
      </c>
      <c r="BG127" s="9">
        <v>-11.8781557931821</v>
      </c>
      <c r="BH127" s="9">
        <v>21.1796469589331</v>
      </c>
      <c r="BI127" s="9">
        <v>21.1796469589331</v>
      </c>
      <c r="BJ127" s="9">
        <v>21.1796469589331</v>
      </c>
      <c r="BK127" s="9">
        <v>10.769748901607</v>
      </c>
      <c r="BL127" s="9">
        <v>10.769748901607</v>
      </c>
    </row>
    <row r="128" spans="1:64">
      <c r="A128" t="s">
        <v>277</v>
      </c>
      <c r="B128" s="1" t="s">
        <v>2498</v>
      </c>
      <c r="C128" s="22" t="s">
        <v>278</v>
      </c>
      <c r="D128" s="22" t="s">
        <v>1275</v>
      </c>
      <c r="E128" s="2">
        <v>19.5943462402949</v>
      </c>
      <c r="F128" s="2">
        <v>19.5943462402949</v>
      </c>
      <c r="G128" s="2">
        <v>19.5943462402949</v>
      </c>
      <c r="H128" s="2">
        <v>19.5943462402949</v>
      </c>
      <c r="I128" s="2">
        <v>19.5943462402949</v>
      </c>
      <c r="J128" s="2">
        <v>19.981364826825</v>
      </c>
      <c r="K128" s="2">
        <v>19.981364826825</v>
      </c>
      <c r="L128" s="2">
        <v>19.981364826825</v>
      </c>
      <c r="M128" s="2">
        <v>19.981364826825</v>
      </c>
      <c r="N128" s="2">
        <v>19.981364826825</v>
      </c>
      <c r="O128" s="2">
        <v>8.86627602123085</v>
      </c>
      <c r="P128" s="2">
        <v>8.86627602123085</v>
      </c>
      <c r="Q128" s="2">
        <v>8.86627602123085</v>
      </c>
      <c r="R128" s="2">
        <v>8.86627602123085</v>
      </c>
      <c r="S128" s="2">
        <v>8.86627602123085</v>
      </c>
      <c r="T128" s="23">
        <v>7.01221957730521</v>
      </c>
      <c r="U128" s="23">
        <v>7.01221957730521</v>
      </c>
      <c r="V128" s="23">
        <v>7.01221957730521</v>
      </c>
      <c r="W128" s="23">
        <v>7.01221957730521</v>
      </c>
      <c r="X128" s="23">
        <v>7.01221957730521</v>
      </c>
      <c r="Y128" s="2">
        <v>7.57105107179231</v>
      </c>
      <c r="Z128" s="2">
        <v>15.9275771609033</v>
      </c>
      <c r="AA128" s="2">
        <v>9.85541833100623</v>
      </c>
      <c r="AB128" s="2">
        <v>9.6903353756669</v>
      </c>
      <c r="AC128" s="2">
        <v>13.9001518189536</v>
      </c>
      <c r="AD128" s="2">
        <v>11.9260514267988</v>
      </c>
      <c r="AE128" s="2">
        <v>12.5072424276557</v>
      </c>
      <c r="AF128" s="2">
        <v>11.5513049621267</v>
      </c>
      <c r="AG128" s="2">
        <v>12.6376257956302</v>
      </c>
      <c r="AH128" s="2">
        <v>12.6628076958546</v>
      </c>
      <c r="AI128" s="9">
        <v>-9.87508623627807</v>
      </c>
      <c r="AJ128" s="9">
        <v>-10.3905472789215</v>
      </c>
      <c r="AK128" s="9">
        <v>-11.0965424180983</v>
      </c>
      <c r="AL128" s="9">
        <v>-11.1528463467163</v>
      </c>
      <c r="AM128" s="9">
        <v>-11.3518826164346</v>
      </c>
      <c r="AN128" s="2">
        <v>8.63097772045554</v>
      </c>
      <c r="AO128" s="2">
        <v>7.80203774600062</v>
      </c>
      <c r="AP128" s="2">
        <v>7.17932066119837</v>
      </c>
      <c r="AQ128" s="2">
        <v>7.0716433743035</v>
      </c>
      <c r="AR128" s="2">
        <v>6.9739865313239</v>
      </c>
      <c r="AS128" s="2">
        <v>5.2871240078227</v>
      </c>
      <c r="AT128" s="2">
        <v>6.64816407442535</v>
      </c>
      <c r="AU128" s="2">
        <v>6.04688748649268</v>
      </c>
      <c r="AV128" s="2">
        <v>7.13629293645839</v>
      </c>
      <c r="AW128" s="2">
        <v>7.43948423241604</v>
      </c>
      <c r="AX128" s="2">
        <v>5.04958533751589</v>
      </c>
      <c r="AY128" s="2">
        <v>5.7453980595241</v>
      </c>
      <c r="AZ128" s="2">
        <v>5.38731770415178</v>
      </c>
      <c r="BA128" s="2">
        <v>5.30086743711502</v>
      </c>
      <c r="BB128" s="2">
        <v>6.01767512603332</v>
      </c>
      <c r="BC128" s="9">
        <v>4.55631142143646</v>
      </c>
      <c r="BD128" s="9">
        <v>4.5269566660247</v>
      </c>
      <c r="BE128" s="9">
        <v>4.51227922115252</v>
      </c>
      <c r="BF128" s="9">
        <v>4.14539665265416</v>
      </c>
      <c r="BG128" s="9">
        <v>4.14539665265416</v>
      </c>
      <c r="BH128" s="9">
        <v>33.5629096863366</v>
      </c>
      <c r="BI128" s="9">
        <v>33.5629096863366</v>
      </c>
      <c r="BJ128" s="9">
        <v>33.5629096863366</v>
      </c>
      <c r="BK128" s="9">
        <v>17.5212484748567</v>
      </c>
      <c r="BL128" s="9">
        <v>17.5212484748567</v>
      </c>
    </row>
    <row r="129" spans="1:64">
      <c r="A129" t="s">
        <v>279</v>
      </c>
      <c r="B129" s="1" t="s">
        <v>2499</v>
      </c>
      <c r="C129" s="22" t="s">
        <v>280</v>
      </c>
      <c r="D129" s="22" t="s">
        <v>1275</v>
      </c>
      <c r="E129" s="2">
        <v>14.8057159964598</v>
      </c>
      <c r="F129" s="2">
        <v>14.8057159964598</v>
      </c>
      <c r="G129" s="2">
        <v>14.8057159964598</v>
      </c>
      <c r="H129" s="2">
        <v>14.8057159964598</v>
      </c>
      <c r="I129" s="2">
        <v>14.8057159964598</v>
      </c>
      <c r="J129" s="2">
        <v>-0.92020288859611</v>
      </c>
      <c r="K129" s="2">
        <v>-0.92020288859611</v>
      </c>
      <c r="L129" s="2">
        <v>-0.92020288859611</v>
      </c>
      <c r="M129" s="2">
        <v>-0.92020288859611</v>
      </c>
      <c r="N129" s="2">
        <v>-0.92020288859611</v>
      </c>
      <c r="O129" s="2">
        <v>-1.19656908478754</v>
      </c>
      <c r="P129" s="2">
        <v>-1.19656908478754</v>
      </c>
      <c r="Q129" s="2">
        <v>-1.19656908478754</v>
      </c>
      <c r="R129" s="2">
        <v>-1.19656908478754</v>
      </c>
      <c r="S129" s="2">
        <v>-1.19656908478754</v>
      </c>
      <c r="T129" s="23">
        <v>8.28724263453371</v>
      </c>
      <c r="U129" s="23">
        <v>8.28724263453371</v>
      </c>
      <c r="V129" s="23">
        <v>8.28724263453371</v>
      </c>
      <c r="W129" s="23">
        <v>8.28724263453371</v>
      </c>
      <c r="X129" s="23">
        <v>8.28724263453371</v>
      </c>
      <c r="Y129" s="2">
        <v>2.08634223321851</v>
      </c>
      <c r="Z129" s="2">
        <v>-1.59243755529046</v>
      </c>
      <c r="AA129" s="2">
        <v>2.96552955122612</v>
      </c>
      <c r="AB129" s="2">
        <v>2.98179269750414</v>
      </c>
      <c r="AC129" s="2">
        <v>-5.29996783087638</v>
      </c>
      <c r="AD129" s="2">
        <v>11.8843734847573</v>
      </c>
      <c r="AE129" s="2">
        <v>10.7781904103691</v>
      </c>
      <c r="AF129" s="2">
        <v>10.9236844153045</v>
      </c>
      <c r="AG129" s="2">
        <v>12.0591851081357</v>
      </c>
      <c r="AH129" s="2">
        <v>13.4695798834106</v>
      </c>
      <c r="AI129" s="9">
        <v>3.2035466769446</v>
      </c>
      <c r="AJ129" s="9">
        <v>2.31567832055506</v>
      </c>
      <c r="AK129" s="9">
        <v>2.56527520667602</v>
      </c>
      <c r="AL129" s="9">
        <v>1.9945725604359</v>
      </c>
      <c r="AM129" s="9">
        <v>1.64286564837975</v>
      </c>
      <c r="AN129" s="2">
        <v>9.03066821455639</v>
      </c>
      <c r="AO129" s="2">
        <v>9.06036495945127</v>
      </c>
      <c r="AP129" s="2">
        <v>8.22378482635172</v>
      </c>
      <c r="AQ129" s="2">
        <v>8.52148468616192</v>
      </c>
      <c r="AR129" s="2">
        <v>8.42825306130314</v>
      </c>
      <c r="AS129" s="2">
        <v>6.71730294132759</v>
      </c>
      <c r="AT129" s="2">
        <v>6.75985867682174</v>
      </c>
      <c r="AU129" s="2">
        <v>8.46349190772636</v>
      </c>
      <c r="AV129" s="2">
        <v>9.7134130629136</v>
      </c>
      <c r="AW129" s="2">
        <v>9.44316364579917</v>
      </c>
      <c r="AX129" s="2">
        <v>6.57145095907111</v>
      </c>
      <c r="AY129" s="2">
        <v>5.72808574122787</v>
      </c>
      <c r="AZ129" s="2">
        <v>6.23306511804286</v>
      </c>
      <c r="BA129" s="2">
        <v>7.75745392498642</v>
      </c>
      <c r="BB129" s="2">
        <v>7.43661842950792</v>
      </c>
      <c r="BC129" s="9">
        <v>7.80095743367151</v>
      </c>
      <c r="BD129" s="9">
        <v>7.98874705769065</v>
      </c>
      <c r="BE129" s="9">
        <v>8.73344365384358</v>
      </c>
      <c r="BF129" s="9">
        <v>9.24742330207466</v>
      </c>
      <c r="BG129" s="9">
        <v>9.24742330207466</v>
      </c>
      <c r="BH129" s="9">
        <v>32.5377278601361</v>
      </c>
      <c r="BI129" s="9">
        <v>32.5377278601361</v>
      </c>
      <c r="BJ129" s="9">
        <v>32.5377278601361</v>
      </c>
      <c r="BK129" s="9">
        <v>18.5742354096533</v>
      </c>
      <c r="BL129" s="9">
        <v>18.5742354096533</v>
      </c>
    </row>
    <row r="130" spans="1:64">
      <c r="A130" t="s">
        <v>281</v>
      </c>
      <c r="B130" s="1" t="s">
        <v>2500</v>
      </c>
      <c r="C130" s="22" t="s">
        <v>282</v>
      </c>
      <c r="D130" s="22" t="s">
        <v>1275</v>
      </c>
      <c r="E130" s="2">
        <v>-4.01393573106029</v>
      </c>
      <c r="F130" s="2">
        <v>-4.01393573106029</v>
      </c>
      <c r="G130" s="2">
        <v>-4.01393573106029</v>
      </c>
      <c r="H130" s="2">
        <v>-4.01393573106029</v>
      </c>
      <c r="I130" s="2">
        <v>-4.01393573106029</v>
      </c>
      <c r="J130" s="2">
        <v>2.40536491862993</v>
      </c>
      <c r="K130" s="2">
        <v>2.40536491862993</v>
      </c>
      <c r="L130" s="2">
        <v>2.40536491862993</v>
      </c>
      <c r="M130" s="2">
        <v>2.40536491862993</v>
      </c>
      <c r="N130" s="2">
        <v>2.40536491862993</v>
      </c>
      <c r="O130" s="2">
        <v>2.6466150988332</v>
      </c>
      <c r="P130" s="2">
        <v>2.6466150988332</v>
      </c>
      <c r="Q130" s="2">
        <v>2.6466150988332</v>
      </c>
      <c r="R130" s="2">
        <v>2.6466150988332</v>
      </c>
      <c r="S130" s="2">
        <v>2.6466150988332</v>
      </c>
      <c r="T130" s="23">
        <v>5.03666659996624</v>
      </c>
      <c r="U130" s="23">
        <v>5.03666659996624</v>
      </c>
      <c r="V130" s="23">
        <v>5.03666659996624</v>
      </c>
      <c r="W130" s="23">
        <v>5.03666659996624</v>
      </c>
      <c r="X130" s="23">
        <v>5.03666659996624</v>
      </c>
      <c r="Y130" s="2">
        <v>5.03865979508681</v>
      </c>
      <c r="Z130" s="2">
        <v>3.41462617921104</v>
      </c>
      <c r="AA130" s="2">
        <v>7.16194561173572</v>
      </c>
      <c r="AB130" s="2">
        <v>-1.99600719436328</v>
      </c>
      <c r="AC130" s="2">
        <v>-0.131802059581957</v>
      </c>
      <c r="AD130" s="2">
        <v>11.4379616345647</v>
      </c>
      <c r="AE130" s="2">
        <v>12.4799490422989</v>
      </c>
      <c r="AF130" s="2">
        <v>11.2363104990047</v>
      </c>
      <c r="AG130" s="2">
        <v>11.4635980010952</v>
      </c>
      <c r="AH130" s="2">
        <v>10.3050316128421</v>
      </c>
      <c r="AI130" s="9">
        <v>11.6095851832398</v>
      </c>
      <c r="AJ130" s="9">
        <v>11.1923968169513</v>
      </c>
      <c r="AK130" s="9">
        <v>11.0607202186865</v>
      </c>
      <c r="AL130" s="9">
        <v>11.8476070311532</v>
      </c>
      <c r="AM130" s="9">
        <v>11.3985874442108</v>
      </c>
      <c r="AN130" s="2">
        <v>7.15039665426802</v>
      </c>
      <c r="AO130" s="2">
        <v>6.80520204223654</v>
      </c>
      <c r="AP130" s="2">
        <v>6.36288911621092</v>
      </c>
      <c r="AQ130" s="2">
        <v>6.21735977304012</v>
      </c>
      <c r="AR130" s="2">
        <v>5.9236829263389</v>
      </c>
      <c r="AS130" s="2">
        <v>4.16623350395546</v>
      </c>
      <c r="AT130" s="2">
        <v>6.57366489728475</v>
      </c>
      <c r="AU130" s="2">
        <v>4.64804289853952</v>
      </c>
      <c r="AV130" s="2">
        <v>5.9965838584508</v>
      </c>
      <c r="AW130" s="2">
        <v>2.50677736622217</v>
      </c>
      <c r="AX130" s="2">
        <v>3.61117801695666</v>
      </c>
      <c r="AY130" s="2">
        <v>3.80705128990693</v>
      </c>
      <c r="AZ130" s="2">
        <v>3.69601513538618</v>
      </c>
      <c r="BA130" s="2">
        <v>3.22774810832598</v>
      </c>
      <c r="BB130" s="2">
        <v>2.64721058663001</v>
      </c>
      <c r="BC130" s="9">
        <v>4.2801713352888</v>
      </c>
      <c r="BD130" s="9">
        <v>3.39521749951853</v>
      </c>
      <c r="BE130" s="9">
        <v>3.20226267307598</v>
      </c>
      <c r="BF130" s="9">
        <v>3.10904748949062</v>
      </c>
      <c r="BG130" s="9">
        <v>3.10904748949062</v>
      </c>
      <c r="BH130" s="9">
        <v>36.5075349932298</v>
      </c>
      <c r="BI130" s="9">
        <v>36.5075349932298</v>
      </c>
      <c r="BJ130" s="9">
        <v>36.5075349932298</v>
      </c>
      <c r="BK130" s="9">
        <v>24.4423216655305</v>
      </c>
      <c r="BL130" s="9">
        <v>24.4423216655305</v>
      </c>
    </row>
    <row r="131" spans="1:64">
      <c r="A131" t="s">
        <v>283</v>
      </c>
      <c r="B131" s="1" t="s">
        <v>2501</v>
      </c>
      <c r="C131" s="22" t="s">
        <v>284</v>
      </c>
      <c r="D131" s="22" t="s">
        <v>1275</v>
      </c>
      <c r="E131" s="2">
        <v>-4.24834420453473</v>
      </c>
      <c r="F131" s="2">
        <v>-4.24834420453473</v>
      </c>
      <c r="G131" s="2">
        <v>-4.24834420453473</v>
      </c>
      <c r="H131" s="2">
        <v>-4.24834420453473</v>
      </c>
      <c r="I131" s="2">
        <v>-4.24834420453473</v>
      </c>
      <c r="J131" s="2">
        <v>4.74721896452565</v>
      </c>
      <c r="K131" s="2">
        <v>4.74721896452565</v>
      </c>
      <c r="L131" s="2">
        <v>4.74721896452565</v>
      </c>
      <c r="M131" s="2">
        <v>4.74721896452565</v>
      </c>
      <c r="N131" s="2">
        <v>4.74721896452565</v>
      </c>
      <c r="O131" s="2">
        <v>-0.768250620260473</v>
      </c>
      <c r="P131" s="2">
        <v>-0.768250620260473</v>
      </c>
      <c r="Q131" s="2">
        <v>-0.768250620260473</v>
      </c>
      <c r="R131" s="2">
        <v>-0.768250620260473</v>
      </c>
      <c r="S131" s="2">
        <v>-0.768250620260473</v>
      </c>
      <c r="T131" s="23">
        <v>3.61283980813859</v>
      </c>
      <c r="U131" s="23">
        <v>3.61283980813859</v>
      </c>
      <c r="V131" s="23">
        <v>3.61283980813859</v>
      </c>
      <c r="W131" s="23">
        <v>3.61283980813859</v>
      </c>
      <c r="X131" s="23">
        <v>3.61283980813859</v>
      </c>
      <c r="Y131" s="2">
        <v>-3.30847637352343</v>
      </c>
      <c r="Z131" s="2">
        <v>4.82940382807084</v>
      </c>
      <c r="AA131" s="2">
        <v>3.75129404130341</v>
      </c>
      <c r="AB131" s="2">
        <v>1.73794781726453</v>
      </c>
      <c r="AC131" s="2">
        <v>3.80005918140801</v>
      </c>
      <c r="AD131" s="2">
        <v>6.97392875466626</v>
      </c>
      <c r="AE131" s="2">
        <v>5.76369202236836</v>
      </c>
      <c r="AF131" s="2">
        <v>6.96803769933302</v>
      </c>
      <c r="AG131" s="2">
        <v>7.865682381147</v>
      </c>
      <c r="AH131" s="2">
        <v>7.51687963069204</v>
      </c>
      <c r="AI131" s="9">
        <v>8.58624933850903</v>
      </c>
      <c r="AJ131" s="9">
        <v>9.95380246539471</v>
      </c>
      <c r="AK131" s="9">
        <v>11.3295535817298</v>
      </c>
      <c r="AL131" s="9">
        <v>12.0879402009691</v>
      </c>
      <c r="AM131" s="9">
        <v>13.0586342122269</v>
      </c>
      <c r="AN131" s="2">
        <v>0.979759690525032</v>
      </c>
      <c r="AO131" s="2">
        <v>0.937202764602748</v>
      </c>
      <c r="AP131" s="2">
        <v>0.648648455665733</v>
      </c>
      <c r="AQ131" s="2">
        <v>0.612289948921141</v>
      </c>
      <c r="AR131" s="2">
        <v>0.823650998286722</v>
      </c>
      <c r="AS131" s="2">
        <v>-2.34888583813084</v>
      </c>
      <c r="AT131" s="2">
        <v>-1.67787613836341</v>
      </c>
      <c r="AU131" s="2">
        <v>-2.98969001940968</v>
      </c>
      <c r="AV131" s="2">
        <v>3.2363204912717</v>
      </c>
      <c r="AW131" s="2">
        <v>2.49165519962199</v>
      </c>
      <c r="AX131" s="2">
        <v>0.653880991730975</v>
      </c>
      <c r="AY131" s="2">
        <v>0.17024137546951</v>
      </c>
      <c r="AZ131" s="2">
        <v>0.207125869860055</v>
      </c>
      <c r="BA131" s="2">
        <v>1.29399814617823</v>
      </c>
      <c r="BB131" s="2">
        <v>1.41247421222645</v>
      </c>
      <c r="BC131" s="9">
        <v>-4.34920635682571</v>
      </c>
      <c r="BD131" s="9">
        <v>-4.19409220528759</v>
      </c>
      <c r="BE131" s="9">
        <v>-4.58505791826788</v>
      </c>
      <c r="BF131" s="9">
        <v>-4.54399248464013</v>
      </c>
      <c r="BG131" s="9">
        <v>-4.54399248464013</v>
      </c>
      <c r="BH131" s="9">
        <v>38.9057158079572</v>
      </c>
      <c r="BI131" s="9">
        <v>38.9057158079572</v>
      </c>
      <c r="BJ131" s="9">
        <v>38.9057158079572</v>
      </c>
      <c r="BK131" s="9">
        <v>34.5204274155881</v>
      </c>
      <c r="BL131" s="9">
        <v>34.5204274155881</v>
      </c>
    </row>
    <row r="132" spans="1:64">
      <c r="A132" t="s">
        <v>285</v>
      </c>
      <c r="B132" s="1" t="s">
        <v>2502</v>
      </c>
      <c r="C132" s="22" t="s">
        <v>286</v>
      </c>
      <c r="D132" s="22" t="s">
        <v>1275</v>
      </c>
      <c r="E132" s="2">
        <v>6.70188019920024</v>
      </c>
      <c r="F132" s="2">
        <v>6.70188019920024</v>
      </c>
      <c r="G132" s="2">
        <v>6.70188019920024</v>
      </c>
      <c r="H132" s="2">
        <v>6.70188019920024</v>
      </c>
      <c r="I132" s="2">
        <v>6.70188019920024</v>
      </c>
      <c r="J132" s="2">
        <v>12.8538130934203</v>
      </c>
      <c r="K132" s="2">
        <v>12.8538130934203</v>
      </c>
      <c r="L132" s="2">
        <v>12.8538130934203</v>
      </c>
      <c r="M132" s="2">
        <v>12.8538130934203</v>
      </c>
      <c r="N132" s="2">
        <v>12.8538130934203</v>
      </c>
      <c r="O132" s="2">
        <v>0.529717264779195</v>
      </c>
      <c r="P132" s="2">
        <v>0.529717264779195</v>
      </c>
      <c r="Q132" s="2">
        <v>0.529717264779195</v>
      </c>
      <c r="R132" s="2">
        <v>0.529717264779195</v>
      </c>
      <c r="S132" s="2">
        <v>0.529717264779195</v>
      </c>
      <c r="T132" s="23">
        <v>-7.69857897696943</v>
      </c>
      <c r="U132" s="23">
        <v>-7.69857897696943</v>
      </c>
      <c r="V132" s="23">
        <v>-7.69857897696943</v>
      </c>
      <c r="W132" s="23">
        <v>-7.69857897696943</v>
      </c>
      <c r="X132" s="23">
        <v>-7.69857897696943</v>
      </c>
      <c r="Y132" s="2">
        <v>-15.5396322994789</v>
      </c>
      <c r="Z132" s="2">
        <v>-20.0241921050849</v>
      </c>
      <c r="AA132" s="2">
        <v>-14.6792501851236</v>
      </c>
      <c r="AB132" s="2">
        <v>-2.41193374852156</v>
      </c>
      <c r="AC132" s="2">
        <v>-8.8206114861548</v>
      </c>
      <c r="AD132" s="2">
        <v>-7.32342133629561</v>
      </c>
      <c r="AE132" s="2">
        <v>-7.88006351559133</v>
      </c>
      <c r="AF132" s="2">
        <v>-8.26074836236281</v>
      </c>
      <c r="AG132" s="2">
        <v>-8.87695455747487</v>
      </c>
      <c r="AH132" s="2">
        <v>-9.68374757612931</v>
      </c>
      <c r="AI132" s="9">
        <v>17.2507746880066</v>
      </c>
      <c r="AJ132" s="9">
        <v>18.3449130968314</v>
      </c>
      <c r="AK132" s="9">
        <v>18.6132745523385</v>
      </c>
      <c r="AL132" s="9">
        <v>18.8788883441299</v>
      </c>
      <c r="AM132" s="9">
        <v>18.9870353301127</v>
      </c>
      <c r="AN132" s="2">
        <v>-12.781013034947</v>
      </c>
      <c r="AO132" s="2">
        <v>-12.2734762374</v>
      </c>
      <c r="AP132" s="2">
        <v>-12.5585848220146</v>
      </c>
      <c r="AQ132" s="2">
        <v>-14.874245200921</v>
      </c>
      <c r="AR132" s="2">
        <v>-15.1756113868214</v>
      </c>
      <c r="AS132" s="2">
        <v>-11.0784299905508</v>
      </c>
      <c r="AT132" s="2">
        <v>-9.32727938208159</v>
      </c>
      <c r="AU132" s="2">
        <v>-8.74305278449903</v>
      </c>
      <c r="AV132" s="2">
        <v>-10.8737230097074</v>
      </c>
      <c r="AW132" s="2">
        <v>-12.4303515854368</v>
      </c>
      <c r="AX132" s="2">
        <v>-29.3316561933486</v>
      </c>
      <c r="AY132" s="2">
        <v>-28.8560765445863</v>
      </c>
      <c r="AZ132" s="2">
        <v>-29.4691738767014</v>
      </c>
      <c r="BA132" s="2">
        <v>-27.7244055912685</v>
      </c>
      <c r="BB132" s="2">
        <v>-26.0107801566868</v>
      </c>
      <c r="BC132" s="9">
        <v>-18.7775258580412</v>
      </c>
      <c r="BD132" s="9">
        <v>-19.1729929384576</v>
      </c>
      <c r="BE132" s="9">
        <v>-18.9952399471098</v>
      </c>
      <c r="BF132" s="9">
        <v>-18.4948466041493</v>
      </c>
      <c r="BG132" s="9">
        <v>-18.4948466041493</v>
      </c>
      <c r="BH132" s="9">
        <v>25.1895620474553</v>
      </c>
      <c r="BI132" s="9">
        <v>25.1895620474553</v>
      </c>
      <c r="BJ132" s="9">
        <v>25.1895620474553</v>
      </c>
      <c r="BK132" s="9">
        <v>11.6026661071336</v>
      </c>
      <c r="BL132" s="9">
        <v>11.6026661071336</v>
      </c>
    </row>
    <row r="133" spans="1:64">
      <c r="A133" t="s">
        <v>287</v>
      </c>
      <c r="B133" s="1" t="s">
        <v>2503</v>
      </c>
      <c r="C133" s="22" t="s">
        <v>288</v>
      </c>
      <c r="D133" s="22" t="s">
        <v>1275</v>
      </c>
      <c r="E133" s="2">
        <v>17.2167745807684</v>
      </c>
      <c r="F133" s="2">
        <v>17.2167745807684</v>
      </c>
      <c r="G133" s="2">
        <v>17.2167745807684</v>
      </c>
      <c r="H133" s="2">
        <v>17.2167745807684</v>
      </c>
      <c r="I133" s="2">
        <v>17.2167745807684</v>
      </c>
      <c r="J133" s="2">
        <v>-1.77345173672386</v>
      </c>
      <c r="K133" s="2">
        <v>-1.77345173672386</v>
      </c>
      <c r="L133" s="2">
        <v>-1.77345173672386</v>
      </c>
      <c r="M133" s="2">
        <v>-1.77345173672386</v>
      </c>
      <c r="N133" s="2">
        <v>-1.77345173672386</v>
      </c>
      <c r="O133" s="2">
        <v>11.7829760379865</v>
      </c>
      <c r="P133" s="2">
        <v>11.7829760379865</v>
      </c>
      <c r="Q133" s="2">
        <v>11.7829760379865</v>
      </c>
      <c r="R133" s="2">
        <v>11.7829760379865</v>
      </c>
      <c r="S133" s="2">
        <v>11.7829760379865</v>
      </c>
      <c r="T133" s="23">
        <v>8.03961680413037</v>
      </c>
      <c r="U133" s="23">
        <v>8.03961680413037</v>
      </c>
      <c r="V133" s="23">
        <v>8.03961680413037</v>
      </c>
      <c r="W133" s="23">
        <v>8.03961680413037</v>
      </c>
      <c r="X133" s="23">
        <v>8.03961680413037</v>
      </c>
      <c r="Y133" s="2">
        <v>13.325052896799</v>
      </c>
      <c r="Z133" s="2">
        <v>9.07236178845291</v>
      </c>
      <c r="AA133" s="2">
        <v>11.3646198671401</v>
      </c>
      <c r="AB133" s="2">
        <v>9.85591309101106</v>
      </c>
      <c r="AC133" s="2">
        <v>10.9743457218834</v>
      </c>
      <c r="AD133" s="2">
        <v>12.6195723823685</v>
      </c>
      <c r="AE133" s="2">
        <v>12.0767217657774</v>
      </c>
      <c r="AF133" s="2">
        <v>11.6949771354957</v>
      </c>
      <c r="AG133" s="2">
        <v>10.8489220102871</v>
      </c>
      <c r="AH133" s="2">
        <v>9.54328857063804</v>
      </c>
      <c r="AI133" s="9">
        <v>-1.07641162596262</v>
      </c>
      <c r="AJ133" s="9">
        <v>-1.81582899240757</v>
      </c>
      <c r="AK133" s="9">
        <v>-2.83043268142871</v>
      </c>
      <c r="AL133" s="9">
        <v>-3.01622505956066</v>
      </c>
      <c r="AM133" s="9">
        <v>-3.11229582871251</v>
      </c>
      <c r="AN133" s="2">
        <v>9.18448496447275</v>
      </c>
      <c r="AO133" s="2">
        <v>8.42973002211119</v>
      </c>
      <c r="AP133" s="2">
        <v>8.06752640794295</v>
      </c>
      <c r="AQ133" s="2">
        <v>7.90379082187377</v>
      </c>
      <c r="AR133" s="2">
        <v>7.53953462631583</v>
      </c>
      <c r="AS133" s="2">
        <v>5.00632590592398</v>
      </c>
      <c r="AT133" s="2">
        <v>6.35979366403279</v>
      </c>
      <c r="AU133" s="2">
        <v>5.04706982885173</v>
      </c>
      <c r="AV133" s="2">
        <v>7.10245616333427</v>
      </c>
      <c r="AW133" s="2">
        <v>3.82962809877545</v>
      </c>
      <c r="AX133" s="2">
        <v>2.83769441328056</v>
      </c>
      <c r="AY133" s="2">
        <v>2.74536909286376</v>
      </c>
      <c r="AZ133" s="2">
        <v>2.78181656247512</v>
      </c>
      <c r="BA133" s="2">
        <v>1.42937953395477</v>
      </c>
      <c r="BB133" s="2">
        <v>1.48152566768145</v>
      </c>
      <c r="BC133" s="9">
        <v>0.34517510768458</v>
      </c>
      <c r="BD133" s="9">
        <v>-0.0665728921474207</v>
      </c>
      <c r="BE133" s="9">
        <v>-0.87334436538436</v>
      </c>
      <c r="BF133" s="9">
        <v>0.159438332794393</v>
      </c>
      <c r="BG133" s="9">
        <v>0.159438332794393</v>
      </c>
      <c r="BH133" s="9">
        <v>40.2440143931793</v>
      </c>
      <c r="BI133" s="9">
        <v>40.2440143931793</v>
      </c>
      <c r="BJ133" s="9">
        <v>40.2440143931793</v>
      </c>
      <c r="BK133" s="9">
        <v>23.6360478188496</v>
      </c>
      <c r="BL133" s="9">
        <v>23.6360478188496</v>
      </c>
    </row>
    <row r="134" spans="1:64">
      <c r="A134" t="s">
        <v>289</v>
      </c>
      <c r="B134" s="1" t="s">
        <v>2504</v>
      </c>
      <c r="C134" s="22" t="s">
        <v>290</v>
      </c>
      <c r="D134" s="22" t="s">
        <v>1275</v>
      </c>
      <c r="E134" s="2">
        <v>14.6382813725495</v>
      </c>
      <c r="F134" s="2">
        <v>14.6382813725495</v>
      </c>
      <c r="G134" s="2">
        <v>14.6382813725495</v>
      </c>
      <c r="H134" s="2">
        <v>14.6382813725495</v>
      </c>
      <c r="I134" s="2">
        <v>14.6382813725495</v>
      </c>
      <c r="J134" s="2">
        <v>7.16497191406757</v>
      </c>
      <c r="K134" s="2">
        <v>7.16497191406757</v>
      </c>
      <c r="L134" s="2">
        <v>7.16497191406757</v>
      </c>
      <c r="M134" s="2">
        <v>7.16497191406757</v>
      </c>
      <c r="N134" s="2">
        <v>7.16497191406757</v>
      </c>
      <c r="O134" s="2">
        <v>8.25311075932816</v>
      </c>
      <c r="P134" s="2">
        <v>8.25311075932816</v>
      </c>
      <c r="Q134" s="2">
        <v>8.25311075932816</v>
      </c>
      <c r="R134" s="2">
        <v>8.25311075932816</v>
      </c>
      <c r="S134" s="2">
        <v>8.25311075932816</v>
      </c>
      <c r="T134" s="23">
        <v>5.47089030612154</v>
      </c>
      <c r="U134" s="23">
        <v>5.47089030612154</v>
      </c>
      <c r="V134" s="23">
        <v>5.47089030612154</v>
      </c>
      <c r="W134" s="23">
        <v>5.47089030612154</v>
      </c>
      <c r="X134" s="23">
        <v>5.47089030612154</v>
      </c>
      <c r="Y134" s="2">
        <v>-11.6967828909681</v>
      </c>
      <c r="Z134" s="2">
        <v>-3.65923102180097</v>
      </c>
      <c r="AA134" s="2">
        <v>-4.18522001319287</v>
      </c>
      <c r="AB134" s="2">
        <v>1.4035458011447</v>
      </c>
      <c r="AC134" s="2">
        <v>-4.28984905837809</v>
      </c>
      <c r="AD134" s="2">
        <v>12.547166430331</v>
      </c>
      <c r="AE134" s="2">
        <v>12.931563592003</v>
      </c>
      <c r="AF134" s="2">
        <v>11.5513049621267</v>
      </c>
      <c r="AG134" s="2">
        <v>11.5025006972455</v>
      </c>
      <c r="AH134" s="2">
        <v>12.5328277323039</v>
      </c>
      <c r="AI134" s="9">
        <v>3.53960838484435</v>
      </c>
      <c r="AJ134" s="9">
        <v>3.84334270070435</v>
      </c>
      <c r="AK134" s="9">
        <v>3.76087926908013</v>
      </c>
      <c r="AL134" s="9">
        <v>3.80021595252666</v>
      </c>
      <c r="AM134" s="9">
        <v>4.18568903777846</v>
      </c>
      <c r="AN134" s="2">
        <v>9.14843416371111</v>
      </c>
      <c r="AO134" s="2">
        <v>8.80968902702073</v>
      </c>
      <c r="AP134" s="2">
        <v>7.6925062037619</v>
      </c>
      <c r="AQ134" s="2">
        <v>7.69320448863448</v>
      </c>
      <c r="AR134" s="2">
        <v>7.1977198436284</v>
      </c>
      <c r="AS134" s="2">
        <v>3.06162875938688</v>
      </c>
      <c r="AT134" s="2">
        <v>6.3957783477228</v>
      </c>
      <c r="AU134" s="2">
        <v>6.72087624250648</v>
      </c>
      <c r="AV134" s="2">
        <v>7.20650424069095</v>
      </c>
      <c r="AW134" s="2">
        <v>4.03842328880445</v>
      </c>
      <c r="AX134" s="2">
        <v>4.93881640886393</v>
      </c>
      <c r="AY134" s="2">
        <v>4.87677653389738</v>
      </c>
      <c r="AZ134" s="2">
        <v>4.49673548759659</v>
      </c>
      <c r="BA134" s="2">
        <v>4.2643077727205</v>
      </c>
      <c r="BB134" s="2">
        <v>4.25451703299536</v>
      </c>
      <c r="BC134" s="9">
        <v>4.41824137836263</v>
      </c>
      <c r="BD134" s="9">
        <v>4.59352955817213</v>
      </c>
      <c r="BE134" s="9">
        <v>4.80339400961397</v>
      </c>
      <c r="BF134" s="9">
        <v>4.54399248464014</v>
      </c>
      <c r="BG134" s="9">
        <v>4.54399248464014</v>
      </c>
      <c r="BH134" s="9">
        <v>37.7343359333547</v>
      </c>
      <c r="BI134" s="9">
        <v>37.7343359333547</v>
      </c>
      <c r="BJ134" s="9">
        <v>37.7343359333547</v>
      </c>
      <c r="BK134" s="9">
        <v>22.8169580893708</v>
      </c>
      <c r="BL134" s="9">
        <v>22.8169580893708</v>
      </c>
    </row>
    <row r="135" spans="1:64">
      <c r="A135" t="s">
        <v>291</v>
      </c>
      <c r="B135" s="1" t="s">
        <v>2505</v>
      </c>
      <c r="C135" s="22" t="s">
        <v>292</v>
      </c>
      <c r="D135" s="22" t="s">
        <v>1275</v>
      </c>
      <c r="E135" s="2">
        <v>-1.2010340493669</v>
      </c>
      <c r="F135" s="2">
        <v>-1.2010340493669</v>
      </c>
      <c r="G135" s="2">
        <v>-1.2010340493669</v>
      </c>
      <c r="H135" s="2">
        <v>-1.2010340493669</v>
      </c>
      <c r="I135" s="2">
        <v>-1.2010340493669</v>
      </c>
      <c r="J135" s="2">
        <v>53.5755788903292</v>
      </c>
      <c r="K135" s="2">
        <v>53.5755788903292</v>
      </c>
      <c r="L135" s="2">
        <v>53.5755788903292</v>
      </c>
      <c r="M135" s="2">
        <v>53.5755788903292</v>
      </c>
      <c r="N135" s="2">
        <v>53.5755788903292</v>
      </c>
      <c r="O135" s="2">
        <v>0.454848553450124</v>
      </c>
      <c r="P135" s="2">
        <v>0.454848553450124</v>
      </c>
      <c r="Q135" s="2">
        <v>0.454848553450124</v>
      </c>
      <c r="R135" s="2">
        <v>0.454848553450124</v>
      </c>
      <c r="S135" s="2">
        <v>0.454848553450124</v>
      </c>
      <c r="T135" s="23">
        <v>-5.59093453467546</v>
      </c>
      <c r="U135" s="23">
        <v>-5.59093453467546</v>
      </c>
      <c r="V135" s="23">
        <v>-5.59093453467546</v>
      </c>
      <c r="W135" s="23">
        <v>-5.59093453467546</v>
      </c>
      <c r="X135" s="23">
        <v>-5.59093453467546</v>
      </c>
      <c r="Y135" s="2">
        <v>-10.7277946389589</v>
      </c>
      <c r="Z135" s="2">
        <v>-2.65610605121235</v>
      </c>
      <c r="AA135" s="2">
        <v>-13.3080911646887</v>
      </c>
      <c r="AB135" s="2">
        <v>-2.87123876823218</v>
      </c>
      <c r="AC135" s="2">
        <v>-10.0139644110812</v>
      </c>
      <c r="AD135" s="2">
        <v>-6.85529303983599</v>
      </c>
      <c r="AE135" s="2">
        <v>-6.04793634273673</v>
      </c>
      <c r="AF135" s="2">
        <v>-6.02814409612198</v>
      </c>
      <c r="AG135" s="2">
        <v>-6.63082403231868</v>
      </c>
      <c r="AH135" s="2">
        <v>-8.1131896780876</v>
      </c>
      <c r="AI135" s="9">
        <v>7.94837909163603</v>
      </c>
      <c r="AJ135" s="9">
        <v>8.55218923621779</v>
      </c>
      <c r="AK135" s="9">
        <v>9.09935943251599</v>
      </c>
      <c r="AL135" s="9">
        <v>9.45420775866915</v>
      </c>
      <c r="AM135" s="9">
        <v>8.72595940796019</v>
      </c>
      <c r="AN135" s="2">
        <v>-6.60397812611572</v>
      </c>
      <c r="AO135" s="2">
        <v>-6.24124707545612</v>
      </c>
      <c r="AP135" s="2">
        <v>-7.48478205956514</v>
      </c>
      <c r="AQ135" s="2">
        <v>-7.6713931754996</v>
      </c>
      <c r="AR135" s="2">
        <v>-6.24272987348738</v>
      </c>
      <c r="AS135" s="2">
        <v>-4.89905828190156</v>
      </c>
      <c r="AT135" s="2">
        <v>-3.88720486353488</v>
      </c>
      <c r="AU135" s="2">
        <v>-6.4001629269879</v>
      </c>
      <c r="AV135" s="2">
        <v>-4.83333020910831</v>
      </c>
      <c r="AW135" s="2">
        <v>-8.5626485851076</v>
      </c>
      <c r="AX135" s="2">
        <v>-19.1508194380384</v>
      </c>
      <c r="AY135" s="2">
        <v>-17.652200117828</v>
      </c>
      <c r="AZ135" s="2">
        <v>-17.2769380032731</v>
      </c>
      <c r="BA135" s="2">
        <v>-17.9180690453222</v>
      </c>
      <c r="BB135" s="2">
        <v>-17.6921300714207</v>
      </c>
      <c r="BC135" s="9">
        <v>-12.7024439627926</v>
      </c>
      <c r="BD135" s="9">
        <v>-11.9165476943886</v>
      </c>
      <c r="BE135" s="9">
        <v>-11.7901489326888</v>
      </c>
      <c r="BF135" s="9">
        <v>-14.1102924523036</v>
      </c>
      <c r="BG135" s="9">
        <v>-14.1102924523036</v>
      </c>
      <c r="BH135" s="9">
        <v>20.9079116149025</v>
      </c>
      <c r="BI135" s="9">
        <v>20.9079116149025</v>
      </c>
      <c r="BJ135" s="9">
        <v>20.9079116149025</v>
      </c>
      <c r="BK135" s="9">
        <v>8.6672035458492</v>
      </c>
      <c r="BL135" s="9">
        <v>8.6672035458492</v>
      </c>
    </row>
    <row r="136" spans="1:64">
      <c r="A136" t="s">
        <v>293</v>
      </c>
      <c r="B136" s="1" t="s">
        <v>2506</v>
      </c>
      <c r="C136" s="22" t="s">
        <v>294</v>
      </c>
      <c r="D136" s="22" t="s">
        <v>1275</v>
      </c>
      <c r="E136" s="2">
        <v>4.29082161489163</v>
      </c>
      <c r="F136" s="2">
        <v>4.29082161489163</v>
      </c>
      <c r="G136" s="2">
        <v>4.29082161489163</v>
      </c>
      <c r="H136" s="2">
        <v>4.29082161489163</v>
      </c>
      <c r="I136" s="2">
        <v>4.29082161489163</v>
      </c>
      <c r="J136" s="2">
        <v>-14.0931285743391</v>
      </c>
      <c r="K136" s="2">
        <v>-14.0931285743391</v>
      </c>
      <c r="L136" s="2">
        <v>-14.0931285743391</v>
      </c>
      <c r="M136" s="2">
        <v>-14.0931285743391</v>
      </c>
      <c r="N136" s="2">
        <v>-14.0931285743391</v>
      </c>
      <c r="O136" s="2">
        <v>-1.35195584530554</v>
      </c>
      <c r="P136" s="2">
        <v>-1.35195584530554</v>
      </c>
      <c r="Q136" s="2">
        <v>-1.35195584530554</v>
      </c>
      <c r="R136" s="2">
        <v>-1.35195584530554</v>
      </c>
      <c r="S136" s="2">
        <v>-1.35195584530554</v>
      </c>
      <c r="T136" s="23">
        <v>6.10598133751946</v>
      </c>
      <c r="U136" s="23">
        <v>6.10598133751946</v>
      </c>
      <c r="V136" s="23">
        <v>6.10598133751946</v>
      </c>
      <c r="W136" s="23">
        <v>6.10598133751946</v>
      </c>
      <c r="X136" s="23">
        <v>6.10598133751946</v>
      </c>
      <c r="Y136" s="2">
        <v>-0.491715289390345</v>
      </c>
      <c r="Z136" s="2">
        <v>8.43542513393259</v>
      </c>
      <c r="AA136" s="2">
        <v>5.23765249296386</v>
      </c>
      <c r="AB136" s="2">
        <v>3.14960070507403</v>
      </c>
      <c r="AC136" s="2">
        <v>0.619685912602406</v>
      </c>
      <c r="AD136" s="2">
        <v>8.39447212230023</v>
      </c>
      <c r="AE136" s="2">
        <v>8.41122353258115</v>
      </c>
      <c r="AF136" s="2">
        <v>8.03065256138129</v>
      </c>
      <c r="AG136" s="2">
        <v>8.89654934356033</v>
      </c>
      <c r="AH136" s="2">
        <v>8.86711620706051</v>
      </c>
      <c r="AI136" s="9">
        <v>1.26419057093976</v>
      </c>
      <c r="AJ136" s="9">
        <v>2.01274607014908</v>
      </c>
      <c r="AK136" s="9">
        <v>2.16049928000159</v>
      </c>
      <c r="AL136" s="9">
        <v>2.10669023523789</v>
      </c>
      <c r="AM136" s="9">
        <v>1.81581018277633</v>
      </c>
      <c r="AN136" s="2">
        <v>-0.20284102965797</v>
      </c>
      <c r="AO136" s="2">
        <v>-0.377633683238093</v>
      </c>
      <c r="AP136" s="2">
        <v>0.0809850226058582</v>
      </c>
      <c r="AQ136" s="2">
        <v>0.169031876095404</v>
      </c>
      <c r="AR136" s="2">
        <v>0.455756191595545</v>
      </c>
      <c r="AS136" s="2">
        <v>-1.7342678915295</v>
      </c>
      <c r="AT136" s="2">
        <v>-5.38447073395464</v>
      </c>
      <c r="AU136" s="2">
        <v>-4.88537060956442</v>
      </c>
      <c r="AV136" s="2">
        <v>-1.38936543463809</v>
      </c>
      <c r="AW136" s="2">
        <v>-4.11707601120676</v>
      </c>
      <c r="AX136" s="2">
        <v>-0.41270372049922</v>
      </c>
      <c r="AY136" s="2">
        <v>-0.266646159333745</v>
      </c>
      <c r="AZ136" s="2">
        <v>-0.319415132780549</v>
      </c>
      <c r="BA136" s="2">
        <v>0.858468875424229</v>
      </c>
      <c r="BB136" s="2">
        <v>-0.96621987495694</v>
      </c>
      <c r="BC136" s="9">
        <v>-1.79491055995982</v>
      </c>
      <c r="BD136" s="9">
        <v>-2.52976990160204</v>
      </c>
      <c r="BE136" s="9">
        <v>-1.45557394230727</v>
      </c>
      <c r="BF136" s="9">
        <v>-1.91325999353269</v>
      </c>
      <c r="BG136" s="9">
        <v>-1.91325999353269</v>
      </c>
      <c r="BH136" s="9">
        <v>24.0093415585418</v>
      </c>
      <c r="BI136" s="9">
        <v>24.0093415585418</v>
      </c>
      <c r="BJ136" s="9">
        <v>24.0093415585418</v>
      </c>
      <c r="BK136" s="9">
        <v>14.3652867246042</v>
      </c>
      <c r="BL136" s="9">
        <v>14.3652867246042</v>
      </c>
    </row>
    <row r="137" spans="1:64">
      <c r="A137" t="s">
        <v>295</v>
      </c>
      <c r="B137" s="1" t="s">
        <v>2507</v>
      </c>
      <c r="C137" s="22" t="s">
        <v>296</v>
      </c>
      <c r="D137" s="22" t="s">
        <v>1275</v>
      </c>
      <c r="E137" s="2">
        <v>9.61524265523983</v>
      </c>
      <c r="F137" s="2">
        <v>9.61524265523983</v>
      </c>
      <c r="G137" s="2">
        <v>9.61524265523983</v>
      </c>
      <c r="H137" s="2">
        <v>9.61524265523983</v>
      </c>
      <c r="I137" s="2">
        <v>9.61524265523983</v>
      </c>
      <c r="J137" s="2">
        <v>1.31694699437295</v>
      </c>
      <c r="K137" s="2">
        <v>1.31694699437295</v>
      </c>
      <c r="L137" s="2">
        <v>1.31694699437295</v>
      </c>
      <c r="M137" s="2">
        <v>1.31694699437295</v>
      </c>
      <c r="N137" s="2">
        <v>1.31694699437295</v>
      </c>
      <c r="O137" s="2">
        <v>4.94296978846819</v>
      </c>
      <c r="P137" s="2">
        <v>4.94296978846819</v>
      </c>
      <c r="Q137" s="2">
        <v>4.94296978846819</v>
      </c>
      <c r="R137" s="2">
        <v>4.94296978846819</v>
      </c>
      <c r="S137" s="2">
        <v>4.94296978846819</v>
      </c>
      <c r="T137" s="23">
        <v>6.68263934978501</v>
      </c>
      <c r="U137" s="23">
        <v>6.68263934978501</v>
      </c>
      <c r="V137" s="23">
        <v>6.68263934978501</v>
      </c>
      <c r="W137" s="23">
        <v>6.68263934978501</v>
      </c>
      <c r="X137" s="23">
        <v>6.68263934978501</v>
      </c>
      <c r="Y137" s="2">
        <v>9.80557177589697</v>
      </c>
      <c r="Z137" s="2">
        <v>4.34522689293445</v>
      </c>
      <c r="AA137" s="2">
        <v>3.61708852902918</v>
      </c>
      <c r="AB137" s="2">
        <v>1.42145752401959</v>
      </c>
      <c r="AC137" s="2">
        <v>2.38867727846208</v>
      </c>
      <c r="AD137" s="2">
        <v>11.4676223205748</v>
      </c>
      <c r="AE137" s="2">
        <v>11.193226023589</v>
      </c>
      <c r="AF137" s="2">
        <v>10.220472001517</v>
      </c>
      <c r="AG137" s="2">
        <v>9.63592229933268</v>
      </c>
      <c r="AH137" s="2">
        <v>9.14487172584136</v>
      </c>
      <c r="AI137" s="9">
        <v>4.56748943281612</v>
      </c>
      <c r="AJ137" s="9">
        <v>4.16233157648057</v>
      </c>
      <c r="AK137" s="9">
        <v>4.67731836380329</v>
      </c>
      <c r="AL137" s="9">
        <v>5.28205095515434</v>
      </c>
      <c r="AM137" s="9">
        <v>5.05995821159028</v>
      </c>
      <c r="AN137" s="2">
        <v>8.73648608069955</v>
      </c>
      <c r="AO137" s="2">
        <v>8.29940408342721</v>
      </c>
      <c r="AP137" s="2">
        <v>7.75500957112541</v>
      </c>
      <c r="AQ137" s="2">
        <v>7.06412567861238</v>
      </c>
      <c r="AR137" s="2">
        <v>6.10142661333636</v>
      </c>
      <c r="AS137" s="2">
        <v>4.35222357412185</v>
      </c>
      <c r="AT137" s="2">
        <v>7.21920440579145</v>
      </c>
      <c r="AU137" s="2">
        <v>5.84906620106045</v>
      </c>
      <c r="AV137" s="2">
        <v>9.59179098178087</v>
      </c>
      <c r="AW137" s="2">
        <v>4.51747453267238</v>
      </c>
      <c r="AX137" s="2">
        <v>4.54636266304912</v>
      </c>
      <c r="AY137" s="2">
        <v>4.22247017141248</v>
      </c>
      <c r="AZ137" s="2">
        <v>3.47587112598203</v>
      </c>
      <c r="BA137" s="2">
        <v>2.89156659554938</v>
      </c>
      <c r="BB137" s="2">
        <v>2.81498808124393</v>
      </c>
      <c r="BC137" s="9">
        <v>4.14210129221496</v>
      </c>
      <c r="BD137" s="9">
        <v>5.19268558749892</v>
      </c>
      <c r="BE137" s="9">
        <v>4.51227922115252</v>
      </c>
      <c r="BF137" s="9">
        <v>4.62371165103733</v>
      </c>
      <c r="BG137" s="9">
        <v>4.62371165103733</v>
      </c>
      <c r="BH137" s="9">
        <v>34.6324366674038</v>
      </c>
      <c r="BI137" s="9">
        <v>34.6324366674038</v>
      </c>
      <c r="BJ137" s="9">
        <v>34.6324366674038</v>
      </c>
      <c r="BK137" s="9">
        <v>22.0575234721869</v>
      </c>
      <c r="BL137" s="9">
        <v>22.0575234721869</v>
      </c>
    </row>
    <row r="138" spans="1:64">
      <c r="A138" t="s">
        <v>297</v>
      </c>
      <c r="B138" s="1" t="s">
        <v>2508</v>
      </c>
      <c r="C138" s="22" t="s">
        <v>298</v>
      </c>
      <c r="D138" s="22" t="s">
        <v>1275</v>
      </c>
      <c r="E138" s="2">
        <v>17.6186176781532</v>
      </c>
      <c r="F138" s="2">
        <v>17.6186176781532</v>
      </c>
      <c r="G138" s="2">
        <v>17.6186176781532</v>
      </c>
      <c r="H138" s="2">
        <v>17.6186176781532</v>
      </c>
      <c r="I138" s="2">
        <v>17.6186176781532</v>
      </c>
      <c r="J138" s="2">
        <v>25.8993771534933</v>
      </c>
      <c r="K138" s="2">
        <v>25.8993771534933</v>
      </c>
      <c r="L138" s="2">
        <v>25.8993771534933</v>
      </c>
      <c r="M138" s="2">
        <v>25.8993771534933</v>
      </c>
      <c r="N138" s="2">
        <v>25.8993771534933</v>
      </c>
      <c r="O138" s="2">
        <v>9.45798721557519</v>
      </c>
      <c r="P138" s="2">
        <v>9.45798721557519</v>
      </c>
      <c r="Q138" s="2">
        <v>9.45798721557519</v>
      </c>
      <c r="R138" s="2">
        <v>9.45798721557519</v>
      </c>
      <c r="S138" s="2">
        <v>9.45798721557519</v>
      </c>
      <c r="T138" s="23">
        <v>11.0174461906481</v>
      </c>
      <c r="U138" s="23">
        <v>11.0174461906481</v>
      </c>
      <c r="V138" s="23">
        <v>11.0174461906481</v>
      </c>
      <c r="W138" s="23">
        <v>11.0174461906481</v>
      </c>
      <c r="X138" s="23">
        <v>11.0174461906481</v>
      </c>
      <c r="Y138" s="2">
        <v>7.02808030716897</v>
      </c>
      <c r="Z138" s="2">
        <v>9.04665074089074</v>
      </c>
      <c r="AA138" s="2">
        <v>11.0954978066399</v>
      </c>
      <c r="AB138" s="2">
        <v>5.92864948266386</v>
      </c>
      <c r="AC138" s="2">
        <v>6.92277122725869</v>
      </c>
      <c r="AD138" s="2">
        <v>15.306966085201</v>
      </c>
      <c r="AE138" s="2">
        <v>14.6268801549377</v>
      </c>
      <c r="AF138" s="2">
        <v>14.8123700890845</v>
      </c>
      <c r="AG138" s="2">
        <v>14.8093800734785</v>
      </c>
      <c r="AH138" s="2">
        <v>14.1545240560672</v>
      </c>
      <c r="AI138" s="9">
        <v>-6.75660320080862</v>
      </c>
      <c r="AJ138" s="9">
        <v>-7.62302690862451</v>
      </c>
      <c r="AK138" s="9">
        <v>-6.61533196869443</v>
      </c>
      <c r="AL138" s="9">
        <v>-6.55128576336011</v>
      </c>
      <c r="AM138" s="9">
        <v>-6.83141653705281</v>
      </c>
      <c r="AN138" s="2">
        <v>11.2058032754448</v>
      </c>
      <c r="AO138" s="2">
        <v>10.9369528425076</v>
      </c>
      <c r="AP138" s="2">
        <v>10.220420172686</v>
      </c>
      <c r="AQ138" s="2">
        <v>9.98076379780573</v>
      </c>
      <c r="AR138" s="2">
        <v>9.41979842265262</v>
      </c>
      <c r="AS138" s="2">
        <v>7.90984617547087</v>
      </c>
      <c r="AT138" s="2">
        <v>9.69755667160631</v>
      </c>
      <c r="AU138" s="2">
        <v>9.54578319692144</v>
      </c>
      <c r="AV138" s="2">
        <v>10.8555944579669</v>
      </c>
      <c r="AW138" s="2">
        <v>9.61469025849773</v>
      </c>
      <c r="AX138" s="2">
        <v>8.62671037288212</v>
      </c>
      <c r="AY138" s="2">
        <v>8.72853426662242</v>
      </c>
      <c r="AZ138" s="2">
        <v>8.80503561595408</v>
      </c>
      <c r="BA138" s="2">
        <v>9.15294727101356</v>
      </c>
      <c r="BB138" s="2">
        <v>9.92700527404486</v>
      </c>
      <c r="BC138" s="9">
        <v>8.76744773518834</v>
      </c>
      <c r="BD138" s="9">
        <v>9.25363200849167</v>
      </c>
      <c r="BE138" s="9">
        <v>9.02455844230504</v>
      </c>
      <c r="BF138" s="9">
        <v>9.00826580288307</v>
      </c>
      <c r="BG138" s="9">
        <v>9.00826580288307</v>
      </c>
      <c r="BH138" s="9">
        <v>34.5414462464588</v>
      </c>
      <c r="BI138" s="9">
        <v>34.5414462464588</v>
      </c>
      <c r="BJ138" s="9">
        <v>34.5414462464588</v>
      </c>
      <c r="BK138" s="9">
        <v>17.123441337539</v>
      </c>
      <c r="BL138" s="9">
        <v>17.123441337539</v>
      </c>
    </row>
    <row r="139" spans="1:64">
      <c r="A139" t="s">
        <v>299</v>
      </c>
      <c r="B139" s="1" t="s">
        <v>2509</v>
      </c>
      <c r="C139" s="22" t="s">
        <v>300</v>
      </c>
      <c r="D139" s="22" t="s">
        <v>1275</v>
      </c>
      <c r="E139" s="2">
        <v>-5.85571659407382</v>
      </c>
      <c r="F139" s="2">
        <v>-5.85571659407382</v>
      </c>
      <c r="G139" s="2">
        <v>-5.85571659407382</v>
      </c>
      <c r="H139" s="2">
        <v>-5.85571659407382</v>
      </c>
      <c r="I139" s="2">
        <v>-5.85571659407382</v>
      </c>
      <c r="J139" s="2">
        <v>-6.59061047239896</v>
      </c>
      <c r="K139" s="2">
        <v>-6.59061047239896</v>
      </c>
      <c r="L139" s="2">
        <v>-6.59061047239896</v>
      </c>
      <c r="M139" s="2">
        <v>-6.59061047239896</v>
      </c>
      <c r="N139" s="2">
        <v>-6.59061047239896</v>
      </c>
      <c r="O139" s="2">
        <v>-8.16015204502302</v>
      </c>
      <c r="P139" s="2">
        <v>-8.16015204502302</v>
      </c>
      <c r="Q139" s="2">
        <v>-8.16015204502302</v>
      </c>
      <c r="R139" s="2">
        <v>-8.16015204502302</v>
      </c>
      <c r="S139" s="2">
        <v>-8.16015204502302</v>
      </c>
      <c r="T139" s="23">
        <v>-5.21629997881783</v>
      </c>
      <c r="U139" s="23">
        <v>-5.21629997881783</v>
      </c>
      <c r="V139" s="23">
        <v>-5.21629997881783</v>
      </c>
      <c r="W139" s="23">
        <v>-5.21629997881783</v>
      </c>
      <c r="X139" s="23">
        <v>-5.21629997881783</v>
      </c>
      <c r="Y139" s="2">
        <v>-15.815709544293</v>
      </c>
      <c r="Z139" s="2">
        <v>-23.2520027135844</v>
      </c>
      <c r="AA139" s="2">
        <v>-6.4573673074621</v>
      </c>
      <c r="AB139" s="2">
        <v>-19.4926902219877</v>
      </c>
      <c r="AC139" s="2">
        <v>-31.3276173834481</v>
      </c>
      <c r="AD139" s="2">
        <v>-2.4165047603638</v>
      </c>
      <c r="AE139" s="2">
        <v>-3.95097503654402</v>
      </c>
      <c r="AF139" s="2">
        <v>-4.5000175437175</v>
      </c>
      <c r="AG139" s="2">
        <v>-6.22009761301861</v>
      </c>
      <c r="AH139" s="2">
        <v>-5.93837897984542</v>
      </c>
      <c r="AI139" s="9">
        <v>19.4941379673852</v>
      </c>
      <c r="AJ139" s="9">
        <v>19.5307599129846</v>
      </c>
      <c r="AK139" s="9">
        <v>20.0463863607389</v>
      </c>
      <c r="AL139" s="9">
        <v>20.4186311213397</v>
      </c>
      <c r="AM139" s="9">
        <v>20.4285121713317</v>
      </c>
      <c r="AN139" s="2">
        <v>-12.6771973221935</v>
      </c>
      <c r="AO139" s="2">
        <v>-12.9640344579593</v>
      </c>
      <c r="AP139" s="2">
        <v>-14.1495796276311</v>
      </c>
      <c r="AQ139" s="2">
        <v>-15.7358303714259</v>
      </c>
      <c r="AR139" s="2">
        <v>-15.4388270483561</v>
      </c>
      <c r="AS139" s="2">
        <v>-11.5487760750695</v>
      </c>
      <c r="AT139" s="2">
        <v>-10.6656699977133</v>
      </c>
      <c r="AU139" s="2">
        <v>-10.6441305730466</v>
      </c>
      <c r="AV139" s="2">
        <v>-10.1965161314596</v>
      </c>
      <c r="AW139" s="2">
        <v>-14.7935607059583</v>
      </c>
      <c r="AX139" s="2">
        <v>-12.924632188322</v>
      </c>
      <c r="AY139" s="2">
        <v>-14.1634646110744</v>
      </c>
      <c r="AZ139" s="2">
        <v>-15.3392049231999</v>
      </c>
      <c r="BA139" s="2">
        <v>-15.1437194919566</v>
      </c>
      <c r="BB139" s="2">
        <v>-16.178150782992</v>
      </c>
      <c r="BC139" s="9">
        <v>-11.3217435320542</v>
      </c>
      <c r="BD139" s="9">
        <v>-11.9165476943886</v>
      </c>
      <c r="BE139" s="9">
        <v>-9.75234541345867</v>
      </c>
      <c r="BF139" s="9">
        <v>-11.2404024620045</v>
      </c>
      <c r="BG139" s="9">
        <v>-11.2404024620045</v>
      </c>
      <c r="BH139" s="9">
        <v>25.5344782174915</v>
      </c>
      <c r="BI139" s="9">
        <v>25.5344782174915</v>
      </c>
      <c r="BJ139" s="9">
        <v>25.5344782174915</v>
      </c>
      <c r="BK139" s="9">
        <v>14.406620169278</v>
      </c>
      <c r="BL139" s="9">
        <v>14.406620169278</v>
      </c>
    </row>
    <row r="140" spans="1:64">
      <c r="A140" t="s">
        <v>301</v>
      </c>
      <c r="B140" s="1" t="s">
        <v>2510</v>
      </c>
      <c r="C140" s="22" t="s">
        <v>302</v>
      </c>
      <c r="D140" s="22" t="s">
        <v>1275</v>
      </c>
      <c r="E140" s="2">
        <v>21.4696140280905</v>
      </c>
      <c r="F140" s="2">
        <v>21.4696140280905</v>
      </c>
      <c r="G140" s="2">
        <v>21.4696140280905</v>
      </c>
      <c r="H140" s="2">
        <v>21.4696140280905</v>
      </c>
      <c r="I140" s="2">
        <v>21.4696140280905</v>
      </c>
      <c r="J140" s="2">
        <v>17.209786248858</v>
      </c>
      <c r="K140" s="2">
        <v>17.209786248858</v>
      </c>
      <c r="L140" s="2">
        <v>17.209786248858</v>
      </c>
      <c r="M140" s="2">
        <v>17.209786248858</v>
      </c>
      <c r="N140" s="2">
        <v>17.209786248858</v>
      </c>
      <c r="O140" s="2">
        <v>10.6825928252416</v>
      </c>
      <c r="P140" s="2">
        <v>10.6825928252416</v>
      </c>
      <c r="Q140" s="2">
        <v>10.6825928252416</v>
      </c>
      <c r="R140" s="2">
        <v>10.6825928252416</v>
      </c>
      <c r="S140" s="2">
        <v>10.6825928252416</v>
      </c>
      <c r="T140" s="23">
        <v>13.1175322833802</v>
      </c>
      <c r="U140" s="23">
        <v>13.1175322833802</v>
      </c>
      <c r="V140" s="23">
        <v>13.1175322833802</v>
      </c>
      <c r="W140" s="23">
        <v>13.1175322833802</v>
      </c>
      <c r="X140" s="23">
        <v>13.1175322833802</v>
      </c>
      <c r="Y140" s="2">
        <v>18.3362054702941</v>
      </c>
      <c r="Z140" s="2">
        <v>20.4061338751294</v>
      </c>
      <c r="AA140" s="2">
        <v>11.2384420193268</v>
      </c>
      <c r="AB140" s="2">
        <v>17.9900191532924</v>
      </c>
      <c r="AC140" s="2">
        <v>15.4737892763043</v>
      </c>
      <c r="AD140" s="2">
        <v>18.2643209653693</v>
      </c>
      <c r="AE140" s="2">
        <v>18.4302758796161</v>
      </c>
      <c r="AF140" s="2">
        <v>18.6088339682294</v>
      </c>
      <c r="AG140" s="2">
        <v>17.9352826726242</v>
      </c>
      <c r="AH140" s="2">
        <v>17.6839514932922</v>
      </c>
      <c r="AI140" s="9">
        <v>-5.47425013636516</v>
      </c>
      <c r="AJ140" s="9">
        <v>-7.39926994251539</v>
      </c>
      <c r="AK140" s="9">
        <v>-8.24382291498843</v>
      </c>
      <c r="AL140" s="9">
        <v>-9.05281900670579</v>
      </c>
      <c r="AM140" s="9">
        <v>-10.1937087754949</v>
      </c>
      <c r="AN140" s="2">
        <v>13.3237723610146</v>
      </c>
      <c r="AO140" s="2">
        <v>13.0976327859463</v>
      </c>
      <c r="AP140" s="2">
        <v>12.4899344761157</v>
      </c>
      <c r="AQ140" s="2">
        <v>12.3154681465029</v>
      </c>
      <c r="AR140" s="2">
        <v>11.6673012417114</v>
      </c>
      <c r="AS140" s="2">
        <v>7.43403772852966</v>
      </c>
      <c r="AT140" s="2">
        <v>10.3424228454003</v>
      </c>
      <c r="AU140" s="2">
        <v>10.371075551224</v>
      </c>
      <c r="AV140" s="2">
        <v>13.4266526421918</v>
      </c>
      <c r="AW140" s="2">
        <v>10.4626825510627</v>
      </c>
      <c r="AX140" s="2">
        <v>10.6445449985367</v>
      </c>
      <c r="AY140" s="2">
        <v>11.3084425012326</v>
      </c>
      <c r="AZ140" s="2">
        <v>11.2705338552196</v>
      </c>
      <c r="BA140" s="2">
        <v>11.4356083080213</v>
      </c>
      <c r="BB140" s="2">
        <v>11.4637175774988</v>
      </c>
      <c r="BC140" s="9">
        <v>10.2862182090005</v>
      </c>
      <c r="BD140" s="9">
        <v>10.4519440671453</v>
      </c>
      <c r="BE140" s="9">
        <v>10.6984684759584</v>
      </c>
      <c r="BF140" s="9">
        <v>11.2404024620045</v>
      </c>
      <c r="BG140" s="9">
        <v>11.2404024620045</v>
      </c>
      <c r="BH140" s="9">
        <v>36.2859115959547</v>
      </c>
      <c r="BI140" s="9">
        <v>36.2859115959547</v>
      </c>
      <c r="BJ140" s="9">
        <v>36.2859115959547</v>
      </c>
      <c r="BK140" s="9">
        <v>17.7603375023706</v>
      </c>
      <c r="BL140" s="9">
        <v>17.7603375023706</v>
      </c>
    </row>
    <row r="141" spans="1:64">
      <c r="A141" t="s">
        <v>303</v>
      </c>
      <c r="B141" s="1" t="s">
        <v>2511</v>
      </c>
      <c r="C141" s="22" t="s">
        <v>304</v>
      </c>
      <c r="D141" s="22" t="s">
        <v>1275</v>
      </c>
      <c r="E141" s="2">
        <v>16.5470360851271</v>
      </c>
      <c r="F141" s="2">
        <v>16.5470360851271</v>
      </c>
      <c r="G141" s="2">
        <v>16.5470360851271</v>
      </c>
      <c r="H141" s="2">
        <v>16.5470360851271</v>
      </c>
      <c r="I141" s="2">
        <v>16.5470360851271</v>
      </c>
      <c r="J141" s="2">
        <v>4.46367059229165</v>
      </c>
      <c r="K141" s="2">
        <v>4.46367059229165</v>
      </c>
      <c r="L141" s="2">
        <v>4.46367059229165</v>
      </c>
      <c r="M141" s="2">
        <v>4.46367059229165</v>
      </c>
      <c r="N141" s="2">
        <v>4.46367059229165</v>
      </c>
      <c r="O141" s="2">
        <v>13.8525457100978</v>
      </c>
      <c r="P141" s="2">
        <v>13.8525457100978</v>
      </c>
      <c r="Q141" s="2">
        <v>13.8525457100978</v>
      </c>
      <c r="R141" s="2">
        <v>13.8525457100978</v>
      </c>
      <c r="S141" s="2">
        <v>13.8525457100978</v>
      </c>
      <c r="T141" s="23">
        <v>8.78053230465212</v>
      </c>
      <c r="U141" s="23">
        <v>8.78053230465212</v>
      </c>
      <c r="V141" s="23">
        <v>8.78053230465212</v>
      </c>
      <c r="W141" s="23">
        <v>8.78053230465212</v>
      </c>
      <c r="X141" s="23">
        <v>8.78053230465212</v>
      </c>
      <c r="Y141" s="2">
        <v>14.7129322530333</v>
      </c>
      <c r="Z141" s="2">
        <v>12.7066385509288</v>
      </c>
      <c r="AA141" s="2">
        <v>8.49170749014544</v>
      </c>
      <c r="AB141" s="2">
        <v>8.59833427615346</v>
      </c>
      <c r="AC141" s="2">
        <v>10.46211407446</v>
      </c>
      <c r="AD141" s="2">
        <v>11.3120799305475</v>
      </c>
      <c r="AE141" s="2">
        <v>10.2465884442412</v>
      </c>
      <c r="AF141" s="2">
        <v>11.3720884591613</v>
      </c>
      <c r="AG141" s="2">
        <v>10.3186829797941</v>
      </c>
      <c r="AH141" s="2">
        <v>9.66500391222885</v>
      </c>
      <c r="AI141" s="9">
        <v>-1.31696683633286</v>
      </c>
      <c r="AJ141" s="9">
        <v>-2.12462001168077</v>
      </c>
      <c r="AK141" s="9">
        <v>-1.45219819003346</v>
      </c>
      <c r="AL141" s="9">
        <v>-1.44505198998756</v>
      </c>
      <c r="AM141" s="9">
        <v>-1.71402919829472</v>
      </c>
      <c r="AN141" s="2">
        <v>7.86068471969515</v>
      </c>
      <c r="AO141" s="2">
        <v>7.27955189658279</v>
      </c>
      <c r="AP141" s="2">
        <v>7.07883677873837</v>
      </c>
      <c r="AQ141" s="2">
        <v>6.88939620603398</v>
      </c>
      <c r="AR141" s="2">
        <v>6.42863658258169</v>
      </c>
      <c r="AS141" s="2">
        <v>5.36813656032773</v>
      </c>
      <c r="AT141" s="2">
        <v>2.70692984294209</v>
      </c>
      <c r="AU141" s="2">
        <v>3.98937123348814</v>
      </c>
      <c r="AV141" s="2">
        <v>4.52670515486674</v>
      </c>
      <c r="AW141" s="2">
        <v>3.76034502056555</v>
      </c>
      <c r="AX141" s="2">
        <v>-0.391573350672677</v>
      </c>
      <c r="AY141" s="2">
        <v>-1.50753226622192</v>
      </c>
      <c r="AZ141" s="2">
        <v>-0.435375526228538</v>
      </c>
      <c r="BA141" s="2">
        <v>0.926945153831795</v>
      </c>
      <c r="BB141" s="2">
        <v>1.560655442502</v>
      </c>
      <c r="BC141" s="9">
        <v>-2.34719073225514</v>
      </c>
      <c r="BD141" s="9">
        <v>-2.13033254871751</v>
      </c>
      <c r="BE141" s="9">
        <v>-3.20226267307598</v>
      </c>
      <c r="BF141" s="9">
        <v>-2.71045165750464</v>
      </c>
      <c r="BG141" s="9">
        <v>-2.71045165750464</v>
      </c>
      <c r="BH141" s="9">
        <v>33.153286655019</v>
      </c>
      <c r="BI141" s="9">
        <v>33.153286655019</v>
      </c>
      <c r="BJ141" s="9">
        <v>33.153286655019</v>
      </c>
      <c r="BK141" s="9">
        <v>16.6234886656689</v>
      </c>
      <c r="BL141" s="9">
        <v>16.6234886656689</v>
      </c>
    </row>
    <row r="142" spans="1:64">
      <c r="A142" t="s">
        <v>305</v>
      </c>
      <c r="B142" s="1" t="s">
        <v>2512</v>
      </c>
      <c r="C142" s="22" t="s">
        <v>306</v>
      </c>
      <c r="D142" s="22" t="s">
        <v>1275</v>
      </c>
      <c r="E142" s="2">
        <v>-2.13866794326469</v>
      </c>
      <c r="F142" s="2">
        <v>-2.13866794326469</v>
      </c>
      <c r="G142" s="2">
        <v>-2.13866794326469</v>
      </c>
      <c r="H142" s="2">
        <v>-2.13866794326469</v>
      </c>
      <c r="I142" s="2">
        <v>-2.13866794326469</v>
      </c>
      <c r="J142" s="2">
        <v>-8.65842314579155</v>
      </c>
      <c r="K142" s="2">
        <v>-8.65842314579155</v>
      </c>
      <c r="L142" s="2">
        <v>-8.65842314579155</v>
      </c>
      <c r="M142" s="2">
        <v>-8.65842314579155</v>
      </c>
      <c r="N142" s="2">
        <v>-8.65842314579155</v>
      </c>
      <c r="O142" s="2">
        <v>-3.46061598738484</v>
      </c>
      <c r="P142" s="2">
        <v>-3.46061598738484</v>
      </c>
      <c r="Q142" s="2">
        <v>-3.46061598738484</v>
      </c>
      <c r="R142" s="2">
        <v>-3.46061598738484</v>
      </c>
      <c r="S142" s="2">
        <v>-3.46061598738484</v>
      </c>
      <c r="T142" s="23">
        <v>-0.558696489065399</v>
      </c>
      <c r="U142" s="23">
        <v>-0.558696489065399</v>
      </c>
      <c r="V142" s="23">
        <v>-0.558696489065399</v>
      </c>
      <c r="W142" s="23">
        <v>-0.558696489065399</v>
      </c>
      <c r="X142" s="23">
        <v>-0.558696489065399</v>
      </c>
      <c r="Y142" s="2">
        <v>0.713229033346897</v>
      </c>
      <c r="Z142" s="2">
        <v>7.59317785725727</v>
      </c>
      <c r="AA142" s="2">
        <v>0.642927970050083</v>
      </c>
      <c r="AB142" s="2">
        <v>4.73646019630367</v>
      </c>
      <c r="AC142" s="2">
        <v>0.795799042229422</v>
      </c>
      <c r="AD142" s="2">
        <v>0.0752411918785845</v>
      </c>
      <c r="AE142" s="2">
        <v>-1.37264388042265</v>
      </c>
      <c r="AF142" s="2">
        <v>-1.61781138119459</v>
      </c>
      <c r="AG142" s="2">
        <v>-3.22582606406714</v>
      </c>
      <c r="AH142" s="2">
        <v>-3.96094553720726</v>
      </c>
      <c r="AI142" s="9">
        <v>14.7229327781639</v>
      </c>
      <c r="AJ142" s="9">
        <v>15.0508941630725</v>
      </c>
      <c r="AK142" s="9">
        <v>15.5218476513606</v>
      </c>
      <c r="AL142" s="9">
        <v>15.9394868018673</v>
      </c>
      <c r="AM142" s="9">
        <v>15.4129364602295</v>
      </c>
      <c r="AN142" s="2">
        <v>-3.15275452526766</v>
      </c>
      <c r="AO142" s="2">
        <v>-2.96820421536433</v>
      </c>
      <c r="AP142" s="2">
        <v>-3.37058981957896</v>
      </c>
      <c r="AQ142" s="2">
        <v>-3.72877943526897</v>
      </c>
      <c r="AR142" s="2">
        <v>-4.29657907601517</v>
      </c>
      <c r="AS142" s="2">
        <v>-13.7520421124333</v>
      </c>
      <c r="AT142" s="2">
        <v>-13.392668578854</v>
      </c>
      <c r="AU142" s="2">
        <v>-10.5647375598256</v>
      </c>
      <c r="AV142" s="2">
        <v>-10.2015319986726</v>
      </c>
      <c r="AW142" s="2">
        <v>-14.7427486051977</v>
      </c>
      <c r="AX142" s="2">
        <v>-9.54009746898862</v>
      </c>
      <c r="AY142" s="2">
        <v>-10.7241992355813</v>
      </c>
      <c r="AZ142" s="2">
        <v>-11.523643288848</v>
      </c>
      <c r="BA142" s="2">
        <v>-11.7106141364409</v>
      </c>
      <c r="BB142" s="2">
        <v>-13.371805829403</v>
      </c>
      <c r="BC142" s="9">
        <v>-7.24867726137618</v>
      </c>
      <c r="BD142" s="9">
        <v>-7.8556012733958</v>
      </c>
      <c r="BE142" s="9">
        <v>-6.76841883172878</v>
      </c>
      <c r="BF142" s="9">
        <v>-8.29079330530831</v>
      </c>
      <c r="BG142" s="9">
        <v>-8.29079330530831</v>
      </c>
      <c r="BH142" s="9">
        <v>32.8686504974416</v>
      </c>
      <c r="BI142" s="9">
        <v>32.8686504974416</v>
      </c>
      <c r="BJ142" s="9">
        <v>32.8686504974416</v>
      </c>
      <c r="BK142" s="9">
        <v>22.1399808438357</v>
      </c>
      <c r="BL142" s="9">
        <v>22.1399808438357</v>
      </c>
    </row>
    <row r="143" spans="1:64">
      <c r="A143" t="s">
        <v>307</v>
      </c>
      <c r="B143" s="1" t="s">
        <v>2513</v>
      </c>
      <c r="C143" s="22" t="s">
        <v>308</v>
      </c>
      <c r="D143" s="22" t="s">
        <v>1275</v>
      </c>
      <c r="E143" s="2">
        <v>-4.91808270017603</v>
      </c>
      <c r="F143" s="2">
        <v>-4.91808270017603</v>
      </c>
      <c r="G143" s="2">
        <v>-4.91808270017603</v>
      </c>
      <c r="H143" s="2">
        <v>-4.91808270017603</v>
      </c>
      <c r="I143" s="2">
        <v>-4.91808270017603</v>
      </c>
      <c r="J143" s="2">
        <v>-13.8773029056036</v>
      </c>
      <c r="K143" s="2">
        <v>-13.8773029056036</v>
      </c>
      <c r="L143" s="2">
        <v>-13.8773029056036</v>
      </c>
      <c r="M143" s="2">
        <v>-13.8773029056036</v>
      </c>
      <c r="N143" s="2">
        <v>-13.8773029056036</v>
      </c>
      <c r="O143" s="2">
        <v>-3.81264517953938</v>
      </c>
      <c r="P143" s="2">
        <v>-3.81264517953938</v>
      </c>
      <c r="Q143" s="2">
        <v>-3.81264517953938</v>
      </c>
      <c r="R143" s="2">
        <v>-3.81264517953938</v>
      </c>
      <c r="S143" s="2">
        <v>-3.81264517953938</v>
      </c>
      <c r="T143" s="23">
        <v>0.978370570509355</v>
      </c>
      <c r="U143" s="23">
        <v>0.978370570509355</v>
      </c>
      <c r="V143" s="23">
        <v>0.978370570509355</v>
      </c>
      <c r="W143" s="23">
        <v>0.978370570509355</v>
      </c>
      <c r="X143" s="23">
        <v>0.978370570509355</v>
      </c>
      <c r="Y143" s="2">
        <v>-7.35818019523768</v>
      </c>
      <c r="Z143" s="2">
        <v>3.21161344278554</v>
      </c>
      <c r="AA143" s="2">
        <v>-4.90947544522158</v>
      </c>
      <c r="AB143" s="2">
        <v>1.81987943752464</v>
      </c>
      <c r="AC143" s="2">
        <v>-3.38872742349621</v>
      </c>
      <c r="AD143" s="2">
        <v>0.800024771773558</v>
      </c>
      <c r="AE143" s="2">
        <v>0.47312014954279</v>
      </c>
      <c r="AF143" s="2">
        <v>-0.15667105677454</v>
      </c>
      <c r="AG143" s="2">
        <v>-1.51070377993013</v>
      </c>
      <c r="AH143" s="2">
        <v>-3.09313915485842</v>
      </c>
      <c r="AI143" s="9">
        <v>13.9445958794329</v>
      </c>
      <c r="AJ143" s="9">
        <v>13.439846245179</v>
      </c>
      <c r="AK143" s="9">
        <v>12.3922183938776</v>
      </c>
      <c r="AL143" s="9">
        <v>12.9036223186694</v>
      </c>
      <c r="AM143" s="9">
        <v>12.4283157025667</v>
      </c>
      <c r="AN143" s="2">
        <v>-6.81420494444149</v>
      </c>
      <c r="AO143" s="2">
        <v>-5.58163824293315</v>
      </c>
      <c r="AP143" s="2">
        <v>-5.93032074811703</v>
      </c>
      <c r="AQ143" s="2">
        <v>-5.20725958785546</v>
      </c>
      <c r="AR143" s="2">
        <v>-5.88305165417434</v>
      </c>
      <c r="AS143" s="2">
        <v>-12.7186832737593</v>
      </c>
      <c r="AT143" s="2">
        <v>-14.8548130386694</v>
      </c>
      <c r="AU143" s="2">
        <v>-14.1344803782386</v>
      </c>
      <c r="AV143" s="2">
        <v>-13.288813749377</v>
      </c>
      <c r="AW143" s="2">
        <v>-18.4201648388513</v>
      </c>
      <c r="AX143" s="2">
        <v>-6.55192543343562</v>
      </c>
      <c r="AY143" s="2">
        <v>-7.94073275922752</v>
      </c>
      <c r="AZ143" s="2">
        <v>-9.90746384103519</v>
      </c>
      <c r="BA143" s="2">
        <v>-10.5616365180132</v>
      </c>
      <c r="BB143" s="2">
        <v>-11.8230599037373</v>
      </c>
      <c r="BC143" s="9">
        <v>-6.14411691678553</v>
      </c>
      <c r="BD143" s="9">
        <v>-6.19127896971025</v>
      </c>
      <c r="BE143" s="9">
        <v>-7.27786971153632</v>
      </c>
      <c r="BF143" s="9">
        <v>-6.93556747655599</v>
      </c>
      <c r="BG143" s="9">
        <v>-6.93556747655599</v>
      </c>
      <c r="BH143" s="9">
        <v>28.5558803702881</v>
      </c>
      <c r="BI143" s="9">
        <v>28.5558803702881</v>
      </c>
      <c r="BJ143" s="9">
        <v>28.5558803702881</v>
      </c>
      <c r="BK143" s="9">
        <v>16.909601010106</v>
      </c>
      <c r="BL143" s="9">
        <v>16.909601010106</v>
      </c>
    </row>
    <row r="144" spans="1:64">
      <c r="A144" t="s">
        <v>309</v>
      </c>
      <c r="B144" s="1" t="s">
        <v>2514</v>
      </c>
      <c r="C144" s="22" t="s">
        <v>310</v>
      </c>
      <c r="D144" s="22" t="s">
        <v>1275</v>
      </c>
      <c r="E144" s="2">
        <v>1.24351145972379</v>
      </c>
      <c r="F144" s="2">
        <v>1.24351145972379</v>
      </c>
      <c r="G144" s="2">
        <v>1.24351145972379</v>
      </c>
      <c r="H144" s="2">
        <v>1.24351145972379</v>
      </c>
      <c r="I144" s="2">
        <v>1.24351145972379</v>
      </c>
      <c r="J144" s="2">
        <v>-9.07929432798301</v>
      </c>
      <c r="K144" s="2">
        <v>-9.07929432798301</v>
      </c>
      <c r="L144" s="2">
        <v>-9.07929432798301</v>
      </c>
      <c r="M144" s="2">
        <v>-9.07929432798301</v>
      </c>
      <c r="N144" s="2">
        <v>-9.07929432798301</v>
      </c>
      <c r="O144" s="2">
        <v>-4.661622585059</v>
      </c>
      <c r="P144" s="2">
        <v>-4.661622585059</v>
      </c>
      <c r="Q144" s="2">
        <v>-4.661622585059</v>
      </c>
      <c r="R144" s="2">
        <v>-4.661622585059</v>
      </c>
      <c r="S144" s="2">
        <v>-4.661622585059</v>
      </c>
      <c r="T144" s="23">
        <v>2.19768320578648</v>
      </c>
      <c r="U144" s="23">
        <v>2.19768320578648</v>
      </c>
      <c r="V144" s="23">
        <v>2.19768320578648</v>
      </c>
      <c r="W144" s="23">
        <v>2.19768320578648</v>
      </c>
      <c r="X144" s="23">
        <v>2.19768320578648</v>
      </c>
      <c r="Y144" s="2">
        <v>-0.292738479847156</v>
      </c>
      <c r="Z144" s="2">
        <v>-0.0467220641345553</v>
      </c>
      <c r="AA144" s="2">
        <v>6.64787759359506</v>
      </c>
      <c r="AB144" s="2">
        <v>3.38055504884369</v>
      </c>
      <c r="AC144" s="2">
        <v>1.79954699070288</v>
      </c>
      <c r="AD144" s="2">
        <v>3.39558481705188</v>
      </c>
      <c r="AE144" s="2">
        <v>1.96418115274999</v>
      </c>
      <c r="AF144" s="2">
        <v>1.35874728173432</v>
      </c>
      <c r="AG144" s="2">
        <v>2.11996764374673</v>
      </c>
      <c r="AH144" s="2">
        <v>2.56905115137136</v>
      </c>
      <c r="AI144" s="9">
        <v>9.87601663606612</v>
      </c>
      <c r="AJ144" s="9">
        <v>10.2671310874353</v>
      </c>
      <c r="AK144" s="9">
        <v>10.1375009421538</v>
      </c>
      <c r="AL144" s="9">
        <v>9.98996424475268</v>
      </c>
      <c r="AM144" s="9">
        <v>10.3890499360187</v>
      </c>
      <c r="AN144" s="2">
        <v>-0.916446374511548</v>
      </c>
      <c r="AO144" s="2">
        <v>-1.14424724094537</v>
      </c>
      <c r="AP144" s="2">
        <v>-1.13751496741</v>
      </c>
      <c r="AQ144" s="2">
        <v>-1.42892142013444</v>
      </c>
      <c r="AR144" s="2">
        <v>-2.31716074354343</v>
      </c>
      <c r="AS144" s="2">
        <v>-10.6011140450799</v>
      </c>
      <c r="AT144" s="2">
        <v>-8.7935460309031</v>
      </c>
      <c r="AU144" s="2">
        <v>-9.08682056794866</v>
      </c>
      <c r="AV144" s="2">
        <v>-6.27737455802374</v>
      </c>
      <c r="AW144" s="2">
        <v>-6.10683624022265</v>
      </c>
      <c r="AX144" s="2">
        <v>-5.74733918022562</v>
      </c>
      <c r="AY144" s="2">
        <v>-5.92048484502293</v>
      </c>
      <c r="AZ144" s="2">
        <v>-6.10873328804005</v>
      </c>
      <c r="BA144" s="2">
        <v>-5.82451115978949</v>
      </c>
      <c r="BB144" s="2">
        <v>-7.66671325111524</v>
      </c>
      <c r="BC144" s="9">
        <v>-5.72990678756403</v>
      </c>
      <c r="BD144" s="9">
        <v>-6.25785186185768</v>
      </c>
      <c r="BE144" s="9">
        <v>-5.5311809807676</v>
      </c>
      <c r="BF144" s="9">
        <v>-5.50062248140647</v>
      </c>
      <c r="BG144" s="9">
        <v>-5.50062248140647</v>
      </c>
      <c r="BH144" s="9">
        <v>26.1733953649821</v>
      </c>
      <c r="BI144" s="9">
        <v>26.1733953649821</v>
      </c>
      <c r="BJ144" s="9">
        <v>26.1733953649821</v>
      </c>
      <c r="BK144" s="9">
        <v>18.9510435163143</v>
      </c>
      <c r="BL144" s="9">
        <v>18.9510435163143</v>
      </c>
    </row>
    <row r="145" spans="1:64">
      <c r="A145" t="s">
        <v>311</v>
      </c>
      <c r="B145" s="1" t="s">
        <v>2515</v>
      </c>
      <c r="C145" s="22" t="s">
        <v>312</v>
      </c>
      <c r="D145" s="22" t="s">
        <v>1275</v>
      </c>
      <c r="E145" s="2">
        <v>-1.13406019980277</v>
      </c>
      <c r="F145" s="2">
        <v>-1.13406019980277</v>
      </c>
      <c r="G145" s="2">
        <v>-1.13406019980277</v>
      </c>
      <c r="H145" s="2">
        <v>-1.13406019980277</v>
      </c>
      <c r="I145" s="2">
        <v>-1.13406019980277</v>
      </c>
      <c r="J145" s="2">
        <v>-2.01364462802402</v>
      </c>
      <c r="K145" s="2">
        <v>-2.01364462802402</v>
      </c>
      <c r="L145" s="2">
        <v>-2.01364462802402</v>
      </c>
      <c r="M145" s="2">
        <v>-2.01364462802402</v>
      </c>
      <c r="N145" s="2">
        <v>-2.01364462802402</v>
      </c>
      <c r="O145" s="2">
        <v>-0.605449122307662</v>
      </c>
      <c r="P145" s="2">
        <v>-0.605449122307662</v>
      </c>
      <c r="Q145" s="2">
        <v>-0.605449122307662</v>
      </c>
      <c r="R145" s="2">
        <v>-0.605449122307662</v>
      </c>
      <c r="S145" s="2">
        <v>-0.605449122307662</v>
      </c>
      <c r="T145" s="23">
        <v>-4.79670728014679</v>
      </c>
      <c r="U145" s="23">
        <v>-4.79670728014679</v>
      </c>
      <c r="V145" s="23">
        <v>-4.79670728014679</v>
      </c>
      <c r="W145" s="23">
        <v>-4.79670728014679</v>
      </c>
      <c r="X145" s="23">
        <v>-4.79670728014679</v>
      </c>
      <c r="Y145" s="2">
        <v>-7.87043027135014</v>
      </c>
      <c r="Z145" s="2">
        <v>-7.04116348833284</v>
      </c>
      <c r="AA145" s="2">
        <v>-9.53941642719281</v>
      </c>
      <c r="AB145" s="2">
        <v>-8.88454412928591</v>
      </c>
      <c r="AC145" s="2">
        <v>-24.8064189230118</v>
      </c>
      <c r="AD145" s="2">
        <v>-1.37486806482975</v>
      </c>
      <c r="AE145" s="2">
        <v>-2.09911997524975</v>
      </c>
      <c r="AF145" s="2">
        <v>-1.78221714191656</v>
      </c>
      <c r="AG145" s="2">
        <v>-1.53075751740619</v>
      </c>
      <c r="AH145" s="2">
        <v>-2.69358799786603</v>
      </c>
      <c r="AI145" s="9">
        <v>9.73611461296087</v>
      </c>
      <c r="AJ145" s="9">
        <v>9.48380953233376</v>
      </c>
      <c r="AK145" s="9">
        <v>10.5311127197166</v>
      </c>
      <c r="AL145" s="9">
        <v>10.503996906195</v>
      </c>
      <c r="AM145" s="9">
        <v>10.7661744270926</v>
      </c>
      <c r="AN145" s="2">
        <v>-2.22425274432884</v>
      </c>
      <c r="AO145" s="2">
        <v>-2.48289524369353</v>
      </c>
      <c r="AP145" s="2">
        <v>-2.55804604385336</v>
      </c>
      <c r="AQ145" s="2">
        <v>-2.74312600021131</v>
      </c>
      <c r="AR145" s="2">
        <v>-2.54197489310544</v>
      </c>
      <c r="AS145" s="2">
        <v>-1.89618245265346</v>
      </c>
      <c r="AT145" s="2">
        <v>-2.02501443871046</v>
      </c>
      <c r="AU145" s="2">
        <v>-1.31504280506992</v>
      </c>
      <c r="AV145" s="2">
        <v>-2.79050530811421</v>
      </c>
      <c r="AW145" s="2">
        <v>-4.91114708124583</v>
      </c>
      <c r="AX145" s="2">
        <v>-8.63806823367472</v>
      </c>
      <c r="AY145" s="2">
        <v>-8.62529903300642</v>
      </c>
      <c r="AZ145" s="2">
        <v>-9.68276186253962</v>
      </c>
      <c r="BA145" s="2">
        <v>-10.8056750403998</v>
      </c>
      <c r="BB145" s="2">
        <v>-11.540279667151</v>
      </c>
      <c r="BC145" s="9">
        <v>-7.24867726137618</v>
      </c>
      <c r="BD145" s="9">
        <v>-6.9235807833319</v>
      </c>
      <c r="BE145" s="9">
        <v>-7.49620580288241</v>
      </c>
      <c r="BF145" s="9">
        <v>-7.17472497574758</v>
      </c>
      <c r="BG145" s="9">
        <v>-7.17472497574758</v>
      </c>
      <c r="BH145" s="9">
        <v>30.7893167708891</v>
      </c>
      <c r="BI145" s="9">
        <v>30.7893167708891</v>
      </c>
      <c r="BJ145" s="9">
        <v>30.7893167708891</v>
      </c>
      <c r="BK145" s="9">
        <v>21.0999521988466</v>
      </c>
      <c r="BL145" s="9">
        <v>21.0999521988466</v>
      </c>
    </row>
    <row r="146" spans="1:64">
      <c r="A146" t="s">
        <v>313</v>
      </c>
      <c r="B146" s="1" t="s">
        <v>2516</v>
      </c>
      <c r="C146" s="22" t="s">
        <v>314</v>
      </c>
      <c r="D146" s="22" t="s">
        <v>1275</v>
      </c>
      <c r="E146" s="2">
        <v>-7.66401053230528</v>
      </c>
      <c r="F146" s="2">
        <v>-7.66401053230528</v>
      </c>
      <c r="G146" s="2">
        <v>-7.66401053230528</v>
      </c>
      <c r="H146" s="2">
        <v>-7.66401053230528</v>
      </c>
      <c r="I146" s="2">
        <v>-7.66401053230528</v>
      </c>
      <c r="J146" s="2">
        <v>-14.1106234796064</v>
      </c>
      <c r="K146" s="2">
        <v>-14.1106234796064</v>
      </c>
      <c r="L146" s="2">
        <v>-14.1106234796064</v>
      </c>
      <c r="M146" s="2">
        <v>-14.1106234796064</v>
      </c>
      <c r="N146" s="2">
        <v>-14.1106234796064</v>
      </c>
      <c r="O146" s="2">
        <v>0.199347700187917</v>
      </c>
      <c r="P146" s="2">
        <v>0.199347700187917</v>
      </c>
      <c r="Q146" s="2">
        <v>0.199347700187917</v>
      </c>
      <c r="R146" s="2">
        <v>0.199347700187917</v>
      </c>
      <c r="S146" s="2">
        <v>0.199347700187917</v>
      </c>
      <c r="T146" s="23">
        <v>3.11966331451081</v>
      </c>
      <c r="U146" s="23">
        <v>3.11966331451081</v>
      </c>
      <c r="V146" s="23">
        <v>3.11966331451081</v>
      </c>
      <c r="W146" s="23">
        <v>3.11966331451081</v>
      </c>
      <c r="X146" s="23">
        <v>3.11966331451081</v>
      </c>
      <c r="Y146" s="2">
        <v>-5.08813081390411</v>
      </c>
      <c r="Z146" s="2">
        <v>7.44827216410804</v>
      </c>
      <c r="AA146" s="2">
        <v>0.470675331577582</v>
      </c>
      <c r="AB146" s="2">
        <v>4.2738835671722</v>
      </c>
      <c r="AC146" s="2">
        <v>4.50907616651292</v>
      </c>
      <c r="AD146" s="2">
        <v>2.70956836279899</v>
      </c>
      <c r="AE146" s="2">
        <v>2.9268794148454</v>
      </c>
      <c r="AF146" s="2">
        <v>3.20395168939157</v>
      </c>
      <c r="AG146" s="2">
        <v>1.2328927053322</v>
      </c>
      <c r="AH146" s="2">
        <v>2.15138455653797</v>
      </c>
      <c r="AI146" s="9">
        <v>18.2043493282109</v>
      </c>
      <c r="AJ146" s="9">
        <v>17.8110116496299</v>
      </c>
      <c r="AK146" s="9">
        <v>18.2734446347707</v>
      </c>
      <c r="AL146" s="9">
        <v>18.6755596327507</v>
      </c>
      <c r="AM146" s="9">
        <v>18.2573674069471</v>
      </c>
      <c r="AN146" s="2">
        <v>-4.29885950412263</v>
      </c>
      <c r="AO146" s="2">
        <v>-4.28779014836886</v>
      </c>
      <c r="AP146" s="2">
        <v>-5.25049879181984</v>
      </c>
      <c r="AQ146" s="2">
        <v>-4.65282953063553</v>
      </c>
      <c r="AR146" s="2">
        <v>-5.7508456059944</v>
      </c>
      <c r="AS146" s="2">
        <v>-6.74686239829857</v>
      </c>
      <c r="AT146" s="2">
        <v>-7.57198574608465</v>
      </c>
      <c r="AU146" s="2">
        <v>-5.74791574374874</v>
      </c>
      <c r="AV146" s="2">
        <v>-4.22935356092576</v>
      </c>
      <c r="AW146" s="2">
        <v>-5.74501760709</v>
      </c>
      <c r="AX146" s="2">
        <v>-3.2165808116877</v>
      </c>
      <c r="AY146" s="2">
        <v>-4.82769994487045</v>
      </c>
      <c r="AZ146" s="2">
        <v>-3.58983255654757</v>
      </c>
      <c r="BA146" s="2">
        <v>-4.97419997849876</v>
      </c>
      <c r="BB146" s="2">
        <v>-5.07933832763198</v>
      </c>
      <c r="BC146" s="9">
        <v>-6.00604687371169</v>
      </c>
      <c r="BD146" s="9">
        <v>-6.45757053829994</v>
      </c>
      <c r="BE146" s="9">
        <v>-7.35064840865168</v>
      </c>
      <c r="BF146" s="9">
        <v>-6.37753331177562</v>
      </c>
      <c r="BG146" s="9">
        <v>-6.37753331177562</v>
      </c>
      <c r="BH146" s="9">
        <v>17.9685860143211</v>
      </c>
      <c r="BI146" s="9">
        <v>17.9685860143211</v>
      </c>
      <c r="BJ146" s="9">
        <v>17.9685860143211</v>
      </c>
      <c r="BK146" s="9">
        <v>7.01365088145516</v>
      </c>
      <c r="BL146" s="9">
        <v>7.01365088145516</v>
      </c>
    </row>
    <row r="147" spans="1:64">
      <c r="A147" t="s">
        <v>315</v>
      </c>
      <c r="B147" s="1" t="s">
        <v>2517</v>
      </c>
      <c r="C147" s="22" t="s">
        <v>316</v>
      </c>
      <c r="D147" s="22" t="s">
        <v>1275</v>
      </c>
      <c r="E147" s="2">
        <v>-8.46769672707483</v>
      </c>
      <c r="F147" s="2">
        <v>-8.46769672707483</v>
      </c>
      <c r="G147" s="2">
        <v>-8.46769672707483</v>
      </c>
      <c r="H147" s="2">
        <v>-8.46769672707483</v>
      </c>
      <c r="I147" s="2">
        <v>-8.46769672707483</v>
      </c>
      <c r="J147" s="2">
        <v>-1.66118757009879</v>
      </c>
      <c r="K147" s="2">
        <v>-1.66118757009879</v>
      </c>
      <c r="L147" s="2">
        <v>-1.66118757009879</v>
      </c>
      <c r="M147" s="2">
        <v>-1.66118757009879</v>
      </c>
      <c r="N147" s="2">
        <v>-1.66118757009879</v>
      </c>
      <c r="O147" s="2">
        <v>1.71144326302961</v>
      </c>
      <c r="P147" s="2">
        <v>1.71144326302961</v>
      </c>
      <c r="Q147" s="2">
        <v>1.71144326302961</v>
      </c>
      <c r="R147" s="2">
        <v>1.71144326302961</v>
      </c>
      <c r="S147" s="2">
        <v>1.71144326302961</v>
      </c>
      <c r="T147" s="23">
        <v>-2.32151343924684</v>
      </c>
      <c r="U147" s="23">
        <v>-2.32151343924684</v>
      </c>
      <c r="V147" s="23">
        <v>-2.32151343924684</v>
      </c>
      <c r="W147" s="23">
        <v>-2.32151343924684</v>
      </c>
      <c r="X147" s="23">
        <v>-2.32151343924684</v>
      </c>
      <c r="Y147" s="2">
        <v>-0.423027693232744</v>
      </c>
      <c r="Z147" s="2">
        <v>-0.951019432408238</v>
      </c>
      <c r="AA147" s="2">
        <v>1.40360953929277</v>
      </c>
      <c r="AB147" s="2">
        <v>5.31957229334774</v>
      </c>
      <c r="AC147" s="2">
        <v>10.6753703307482</v>
      </c>
      <c r="AD147" s="2">
        <v>3.9281887940194</v>
      </c>
      <c r="AE147" s="2">
        <v>4.19953656189108</v>
      </c>
      <c r="AF147" s="2">
        <v>2.68359719966262</v>
      </c>
      <c r="AG147" s="2">
        <v>1.60942184502212</v>
      </c>
      <c r="AH147" s="2">
        <v>1.4037324747746</v>
      </c>
      <c r="AI147" s="9">
        <v>22.5848720517815</v>
      </c>
      <c r="AJ147" s="9">
        <v>21.1842119405547</v>
      </c>
      <c r="AK147" s="9">
        <v>21.4556466954958</v>
      </c>
      <c r="AL147" s="9">
        <v>21.0265478580734</v>
      </c>
      <c r="AM147" s="9">
        <v>20.4451792473083</v>
      </c>
      <c r="AN147" s="2">
        <v>-1.23151499112381</v>
      </c>
      <c r="AO147" s="2">
        <v>-1.10268149305944</v>
      </c>
      <c r="AP147" s="2">
        <v>-1.20083006681719</v>
      </c>
      <c r="AQ147" s="2">
        <v>-1.82787638194349</v>
      </c>
      <c r="AR147" s="2">
        <v>-2.15557557354574</v>
      </c>
      <c r="AS147" s="2">
        <v>-3.74699055553796</v>
      </c>
      <c r="AT147" s="2">
        <v>-4.02459372559392</v>
      </c>
      <c r="AU147" s="2">
        <v>-3.49618058161174</v>
      </c>
      <c r="AV147" s="2">
        <v>-7.33486049246954</v>
      </c>
      <c r="AW147" s="2">
        <v>-10.364479392268</v>
      </c>
      <c r="AX147" s="2">
        <v>-9.27622347347498</v>
      </c>
      <c r="AY147" s="2">
        <v>-9.94041602062761</v>
      </c>
      <c r="AZ147" s="2">
        <v>-9.58361576228784</v>
      </c>
      <c r="BA147" s="2">
        <v>-10.6462043228006</v>
      </c>
      <c r="BB147" s="2">
        <v>-10.699524325692</v>
      </c>
      <c r="BC147" s="9">
        <v>-8.83648275672525</v>
      </c>
      <c r="BD147" s="9">
        <v>-7.8556012733958</v>
      </c>
      <c r="BE147" s="9">
        <v>-8.36955016826677</v>
      </c>
      <c r="BF147" s="9">
        <v>-8.45023163810271</v>
      </c>
      <c r="BG147" s="9">
        <v>-8.45023163810271</v>
      </c>
      <c r="BH147" s="9">
        <v>36.1705459918937</v>
      </c>
      <c r="BI147" s="9">
        <v>36.1705459918937</v>
      </c>
      <c r="BJ147" s="9">
        <v>36.1705459918937</v>
      </c>
      <c r="BK147" s="9">
        <v>23.2452860715885</v>
      </c>
      <c r="BL147" s="9">
        <v>23.2452860715885</v>
      </c>
    </row>
    <row r="148" spans="1:64">
      <c r="A148" t="s">
        <v>317</v>
      </c>
      <c r="B148" s="1" t="s">
        <v>2518</v>
      </c>
      <c r="C148" s="22" t="s">
        <v>318</v>
      </c>
      <c r="D148" s="22" t="s">
        <v>1276</v>
      </c>
      <c r="E148" s="2">
        <v>-0.497808628943556</v>
      </c>
      <c r="F148" s="2">
        <v>-0.497808628943556</v>
      </c>
      <c r="G148" s="2">
        <v>-0.497808628943556</v>
      </c>
      <c r="H148" s="2">
        <v>-0.497808628943556</v>
      </c>
      <c r="I148" s="2">
        <v>-0.497808628943556</v>
      </c>
      <c r="J148" s="2">
        <v>-3.41181830088131</v>
      </c>
      <c r="K148" s="2">
        <v>-3.41181830088131</v>
      </c>
      <c r="L148" s="2">
        <v>-3.41181830088131</v>
      </c>
      <c r="M148" s="2">
        <v>-3.41181830088131</v>
      </c>
      <c r="N148" s="2">
        <v>-3.41181830088131</v>
      </c>
      <c r="O148" s="2">
        <v>-11.9192817415984</v>
      </c>
      <c r="P148" s="2">
        <v>-11.9192817415984</v>
      </c>
      <c r="Q148" s="2">
        <v>-11.9192817415984</v>
      </c>
      <c r="R148" s="2">
        <v>-11.9192817415984</v>
      </c>
      <c r="S148" s="2">
        <v>-11.9192817415984</v>
      </c>
      <c r="T148" s="23">
        <v>-1.98356520562072</v>
      </c>
      <c r="U148" s="23">
        <v>-1.98356520562072</v>
      </c>
      <c r="V148" s="23">
        <v>-1.98356520562072</v>
      </c>
      <c r="W148" s="23">
        <v>-1.98356520562072</v>
      </c>
      <c r="X148" s="23">
        <v>-1.98356520562072</v>
      </c>
      <c r="Y148" s="2">
        <v>15.4645019116719</v>
      </c>
      <c r="Z148" s="2">
        <v>13.4290516128011</v>
      </c>
      <c r="AA148" s="2">
        <v>15.0269449525049</v>
      </c>
      <c r="AB148" s="2">
        <v>13.6098478278999</v>
      </c>
      <c r="AC148" s="2">
        <v>11.158573397504</v>
      </c>
      <c r="AD148" s="2">
        <v>0.519733286330769</v>
      </c>
      <c r="AE148" s="2">
        <v>-0.447734372818447</v>
      </c>
      <c r="AF148" s="2">
        <v>-2.10800039325808</v>
      </c>
      <c r="AG148" s="2">
        <v>-3.03144553853162</v>
      </c>
      <c r="AH148" s="2">
        <v>-5.66038818631657</v>
      </c>
      <c r="AI148" s="9">
        <v>16.6203020864584</v>
      </c>
      <c r="AJ148" s="9">
        <v>16.3067340317169</v>
      </c>
      <c r="AK148" s="9">
        <v>15.9800671987222</v>
      </c>
      <c r="AL148" s="9">
        <v>15.6548959735481</v>
      </c>
      <c r="AM148" s="9">
        <v>15.0950478588216</v>
      </c>
      <c r="AN148" s="2">
        <v>-5.1624228004533</v>
      </c>
      <c r="AO148" s="2">
        <v>-4.67733581124843</v>
      </c>
      <c r="AP148" s="2">
        <v>-5.26089436227531</v>
      </c>
      <c r="AQ148" s="2">
        <v>-5.60684881828424</v>
      </c>
      <c r="AR148" s="2">
        <v>-4.62187553666842</v>
      </c>
      <c r="AS148" s="2">
        <v>-3.68501977118203</v>
      </c>
      <c r="AT148" s="2">
        <v>-5.72400778111805</v>
      </c>
      <c r="AU148" s="2">
        <v>-3.18216309301441</v>
      </c>
      <c r="AV148" s="2">
        <v>-3.5868880736052</v>
      </c>
      <c r="AW148" s="2">
        <v>-4.99401286893084</v>
      </c>
      <c r="AX148" s="2">
        <v>-6.23190823993078</v>
      </c>
      <c r="AY148" s="2">
        <v>-6.20814874800083</v>
      </c>
      <c r="AZ148" s="2">
        <v>-7.65460764105368</v>
      </c>
      <c r="BA148" s="2">
        <v>-7.57760112051383</v>
      </c>
      <c r="BB148" s="2">
        <v>-10.1931906268687</v>
      </c>
      <c r="BC148" s="9">
        <v>-7.45578232598693</v>
      </c>
      <c r="BD148" s="9">
        <v>-7.78902838124839</v>
      </c>
      <c r="BE148" s="9">
        <v>-10.0434602019201</v>
      </c>
      <c r="BF148" s="9">
        <v>-10.8418066300186</v>
      </c>
      <c r="BG148" s="9">
        <v>-10.8418066300186</v>
      </c>
      <c r="BH148" s="9">
        <v>21.057651859902</v>
      </c>
      <c r="BI148" s="9">
        <v>21.057651859902</v>
      </c>
      <c r="BJ148" s="9">
        <v>21.057651859902</v>
      </c>
      <c r="BK148" s="9">
        <v>22.7115827107763</v>
      </c>
      <c r="BL148" s="9">
        <v>22.7115827107763</v>
      </c>
    </row>
    <row r="149" spans="1:64">
      <c r="A149" t="s">
        <v>319</v>
      </c>
      <c r="B149" s="1" t="s">
        <v>2519</v>
      </c>
      <c r="C149" s="22" t="s">
        <v>320</v>
      </c>
      <c r="D149" s="22" t="s">
        <v>1276</v>
      </c>
      <c r="E149" s="2">
        <v>8.04135719048281</v>
      </c>
      <c r="F149" s="2">
        <v>8.04135719048281</v>
      </c>
      <c r="G149" s="2">
        <v>8.04135719048281</v>
      </c>
      <c r="H149" s="2">
        <v>8.04135719048281</v>
      </c>
      <c r="I149" s="2">
        <v>8.04135719048281</v>
      </c>
      <c r="J149" s="2">
        <v>-7.53609548323616</v>
      </c>
      <c r="K149" s="2">
        <v>-7.53609548323616</v>
      </c>
      <c r="L149" s="2">
        <v>-7.53609548323616</v>
      </c>
      <c r="M149" s="2">
        <v>-7.53609548323616</v>
      </c>
      <c r="N149" s="2">
        <v>-7.53609548323616</v>
      </c>
      <c r="O149" s="2">
        <v>3.53949593011419</v>
      </c>
      <c r="P149" s="2">
        <v>3.53949593011419</v>
      </c>
      <c r="Q149" s="2">
        <v>3.53949593011419</v>
      </c>
      <c r="R149" s="2">
        <v>3.53949593011419</v>
      </c>
      <c r="S149" s="2">
        <v>3.53949593011419</v>
      </c>
      <c r="T149" s="23">
        <v>-0.257814024780945</v>
      </c>
      <c r="U149" s="23">
        <v>-0.257814024780945</v>
      </c>
      <c r="V149" s="23">
        <v>-0.257814024780945</v>
      </c>
      <c r="W149" s="23">
        <v>-0.257814024780945</v>
      </c>
      <c r="X149" s="23">
        <v>-0.257814024780945</v>
      </c>
      <c r="Y149" s="2">
        <v>9.73181454228863</v>
      </c>
      <c r="Z149" s="2">
        <v>3.85575604386745</v>
      </c>
      <c r="AA149" s="2">
        <v>9.11913157131922</v>
      </c>
      <c r="AB149" s="2">
        <v>6.1262028623311</v>
      </c>
      <c r="AC149" s="2">
        <v>2.20282606869118</v>
      </c>
      <c r="AD149" s="2">
        <v>5.63331686801297</v>
      </c>
      <c r="AE149" s="2">
        <v>5.26274668333751</v>
      </c>
      <c r="AF149" s="2">
        <v>4.05745191524774</v>
      </c>
      <c r="AG149" s="2">
        <v>5.44125854510525</v>
      </c>
      <c r="AH149" s="2">
        <v>4.86400988281322</v>
      </c>
      <c r="AI149" s="9">
        <v>14.0056939977633</v>
      </c>
      <c r="AJ149" s="9">
        <v>13.6009262383285</v>
      </c>
      <c r="AK149" s="9">
        <v>13.3824507170806</v>
      </c>
      <c r="AL149" s="9">
        <v>13.0353130790724</v>
      </c>
      <c r="AM149" s="9">
        <v>13.3652756493589</v>
      </c>
      <c r="AN149" s="2">
        <v>0.123280060308931</v>
      </c>
      <c r="AO149" s="2">
        <v>-0.879265598172633</v>
      </c>
      <c r="AP149" s="2">
        <v>-0.301826929268198</v>
      </c>
      <c r="AQ149" s="2">
        <v>-0.455001954541748</v>
      </c>
      <c r="AR149" s="2">
        <v>-0.539723873568811</v>
      </c>
      <c r="AS149" s="2">
        <v>-2.37135785481489</v>
      </c>
      <c r="AT149" s="2">
        <v>-1.91759690151478</v>
      </c>
      <c r="AU149" s="2">
        <v>-3.20121330589205</v>
      </c>
      <c r="AV149" s="2">
        <v>1.00876093070777</v>
      </c>
      <c r="AW149" s="2">
        <v>-2.3100791107258</v>
      </c>
      <c r="AX149" s="2">
        <v>-4.86831158795128</v>
      </c>
      <c r="AY149" s="2">
        <v>-4.10164206986784</v>
      </c>
      <c r="AZ149" s="2">
        <v>-4.37252779641057</v>
      </c>
      <c r="BA149" s="2">
        <v>-3.33712976617263</v>
      </c>
      <c r="BB149" s="2">
        <v>-2.02858998461464</v>
      </c>
      <c r="BC149" s="9">
        <v>-6.35122198139627</v>
      </c>
      <c r="BD149" s="9">
        <v>-6.99015367547932</v>
      </c>
      <c r="BE149" s="9">
        <v>-7.35064840865168</v>
      </c>
      <c r="BF149" s="9">
        <v>-6.45725247817282</v>
      </c>
      <c r="BG149" s="9">
        <v>-6.45725247817282</v>
      </c>
      <c r="BH149" s="9">
        <v>32.9899400474383</v>
      </c>
      <c r="BI149" s="9">
        <v>32.9899400474383</v>
      </c>
      <c r="BJ149" s="9">
        <v>32.9899400474383</v>
      </c>
      <c r="BK149" s="9">
        <v>30.7399923198725</v>
      </c>
      <c r="BL149" s="9">
        <v>30.7399923198725</v>
      </c>
    </row>
    <row r="150" spans="1:64">
      <c r="A150" t="s">
        <v>321</v>
      </c>
      <c r="B150" s="1" t="s">
        <v>2520</v>
      </c>
      <c r="C150" s="22" t="s">
        <v>322</v>
      </c>
      <c r="D150" s="22" t="s">
        <v>1276</v>
      </c>
      <c r="E150" s="2">
        <v>6.70188019920024</v>
      </c>
      <c r="F150" s="2">
        <v>6.70188019920024</v>
      </c>
      <c r="G150" s="2">
        <v>6.70188019920024</v>
      </c>
      <c r="H150" s="2">
        <v>6.70188019920024</v>
      </c>
      <c r="I150" s="2">
        <v>6.70188019920024</v>
      </c>
      <c r="J150" s="2">
        <v>-7.46742545635035</v>
      </c>
      <c r="K150" s="2">
        <v>-7.46742545635035</v>
      </c>
      <c r="L150" s="2">
        <v>-7.46742545635035</v>
      </c>
      <c r="M150" s="2">
        <v>-7.46742545635035</v>
      </c>
      <c r="N150" s="2">
        <v>-7.46742545635035</v>
      </c>
      <c r="O150" s="2">
        <v>6.33496815924396</v>
      </c>
      <c r="P150" s="2">
        <v>6.33496815924396</v>
      </c>
      <c r="Q150" s="2">
        <v>6.33496815924396</v>
      </c>
      <c r="R150" s="2">
        <v>6.33496815924396</v>
      </c>
      <c r="S150" s="2">
        <v>6.33496815924396</v>
      </c>
      <c r="T150" s="23">
        <v>-3.50198204586851</v>
      </c>
      <c r="U150" s="23">
        <v>-3.50198204586851</v>
      </c>
      <c r="V150" s="23">
        <v>-3.50198204586851</v>
      </c>
      <c r="W150" s="23">
        <v>-3.50198204586851</v>
      </c>
      <c r="X150" s="23">
        <v>-3.50198204586851</v>
      </c>
      <c r="Y150" s="2">
        <v>3.62957193250793</v>
      </c>
      <c r="Z150" s="2">
        <v>5.29048219745932</v>
      </c>
      <c r="AA150" s="2">
        <v>3.2015933603095</v>
      </c>
      <c r="AB150" s="2">
        <v>-5.11896912906191</v>
      </c>
      <c r="AC150" s="2">
        <v>1.21793779872012</v>
      </c>
      <c r="AD150" s="2">
        <v>-5.61363718946006</v>
      </c>
      <c r="AE150" s="2">
        <v>-4.51300520080335</v>
      </c>
      <c r="AF150" s="2">
        <v>-4.07151031236637</v>
      </c>
      <c r="AG150" s="2">
        <v>-3.97204798299782</v>
      </c>
      <c r="AH150" s="2">
        <v>-2.65159136159814</v>
      </c>
      <c r="AI150" s="9">
        <v>15.6270910552613</v>
      </c>
      <c r="AJ150" s="9">
        <v>16.1625026420619</v>
      </c>
      <c r="AK150" s="9">
        <v>15.9234968842331</v>
      </c>
      <c r="AL150" s="9">
        <v>16.3522300924317</v>
      </c>
      <c r="AM150" s="9">
        <v>15.8569713320374</v>
      </c>
      <c r="AN150" s="2">
        <v>-13.3436025959713</v>
      </c>
      <c r="AO150" s="2">
        <v>-13.575671739026</v>
      </c>
      <c r="AP150" s="2">
        <v>-13.4157738601427</v>
      </c>
      <c r="AQ150" s="2">
        <v>-11.7782824882398</v>
      </c>
      <c r="AR150" s="2">
        <v>-11.8506857734073</v>
      </c>
      <c r="AS150" s="2">
        <v>-8.92113993852551</v>
      </c>
      <c r="AT150" s="2">
        <v>-8.45186808871177</v>
      </c>
      <c r="AU150" s="2">
        <v>-8.54515840389027</v>
      </c>
      <c r="AV150" s="2">
        <v>-6.30583776773047</v>
      </c>
      <c r="AW150" s="2">
        <v>-8.97462737769388</v>
      </c>
      <c r="AX150" s="2">
        <v>-8.82238429115856</v>
      </c>
      <c r="AY150" s="2">
        <v>-9.24650717918895</v>
      </c>
      <c r="AZ150" s="2">
        <v>-8.14979302770691</v>
      </c>
      <c r="BA150" s="2">
        <v>-7.78642218038001</v>
      </c>
      <c r="BB150" s="2">
        <v>-7.07217515651718</v>
      </c>
      <c r="BC150" s="9">
        <v>-12.7024439627926</v>
      </c>
      <c r="BD150" s="9">
        <v>-12.5157037237154</v>
      </c>
      <c r="BE150" s="9">
        <v>-12.7362719951886</v>
      </c>
      <c r="BF150" s="9">
        <v>-11.7984366267849</v>
      </c>
      <c r="BG150" s="9">
        <v>-11.7984366267849</v>
      </c>
      <c r="BH150" s="9">
        <v>19.0234848118263</v>
      </c>
      <c r="BI150" s="9">
        <v>19.0234848118263</v>
      </c>
      <c r="BJ150" s="9">
        <v>19.0234848118263</v>
      </c>
      <c r="BK150" s="9">
        <v>17.4603190274382</v>
      </c>
      <c r="BL150" s="9">
        <v>17.4603190274382</v>
      </c>
    </row>
    <row r="151" spans="1:64">
      <c r="A151" t="s">
        <v>323</v>
      </c>
      <c r="B151" s="1" t="s">
        <v>2521</v>
      </c>
      <c r="C151" s="22" t="s">
        <v>324</v>
      </c>
      <c r="D151" s="22" t="s">
        <v>1276</v>
      </c>
      <c r="E151" s="2">
        <v>7.33813177005946</v>
      </c>
      <c r="F151" s="2">
        <v>7.33813177005946</v>
      </c>
      <c r="G151" s="2">
        <v>7.33813177005946</v>
      </c>
      <c r="H151" s="2">
        <v>7.33813177005946</v>
      </c>
      <c r="I151" s="2">
        <v>7.33813177005946</v>
      </c>
      <c r="J151" s="2">
        <v>-11.7520198582387</v>
      </c>
      <c r="K151" s="2">
        <v>-11.7520198582387</v>
      </c>
      <c r="L151" s="2">
        <v>-11.7520198582387</v>
      </c>
      <c r="M151" s="2">
        <v>-11.7520198582387</v>
      </c>
      <c r="N151" s="2">
        <v>-11.7520198582387</v>
      </c>
      <c r="O151" s="2">
        <v>-7.61025023226237</v>
      </c>
      <c r="P151" s="2">
        <v>-7.61025023226237</v>
      </c>
      <c r="Q151" s="2">
        <v>-7.61025023226237</v>
      </c>
      <c r="R151" s="2">
        <v>-7.61025023226237</v>
      </c>
      <c r="S151" s="2">
        <v>-7.61025023226237</v>
      </c>
      <c r="T151" s="23">
        <v>0.986824996304744</v>
      </c>
      <c r="U151" s="23">
        <v>0.986824996304744</v>
      </c>
      <c r="V151" s="23">
        <v>0.986824996304744</v>
      </c>
      <c r="W151" s="23">
        <v>0.986824996304744</v>
      </c>
      <c r="X151" s="23">
        <v>0.986824996304744</v>
      </c>
      <c r="Y151" s="2">
        <v>-0.531233904692487</v>
      </c>
      <c r="Z151" s="2">
        <v>10.3185949390857</v>
      </c>
      <c r="AA151" s="2">
        <v>10.5234552667355</v>
      </c>
      <c r="AB151" s="2">
        <v>4.77632974330212</v>
      </c>
      <c r="AC151" s="2">
        <v>8.49318770678354</v>
      </c>
      <c r="AD151" s="2">
        <v>12.7509481303952</v>
      </c>
      <c r="AE151" s="2">
        <v>12.5251378844464</v>
      </c>
      <c r="AF151" s="2">
        <v>11.9328982545946</v>
      </c>
      <c r="AG151" s="2">
        <v>12.6219038413589</v>
      </c>
      <c r="AH151" s="2">
        <v>12.5878192553446</v>
      </c>
      <c r="AI151" s="9">
        <v>11.5531409043242</v>
      </c>
      <c r="AJ151" s="9">
        <v>11.3006389947367</v>
      </c>
      <c r="AK151" s="9">
        <v>11.9070045555082</v>
      </c>
      <c r="AL151" s="9">
        <v>12.9487079368344</v>
      </c>
      <c r="AM151" s="9">
        <v>13.1659224691904</v>
      </c>
      <c r="AN151" s="2">
        <v>3.40425587452138</v>
      </c>
      <c r="AO151" s="2">
        <v>3.48851514686454</v>
      </c>
      <c r="AP151" s="2">
        <v>3.00475365149883</v>
      </c>
      <c r="AQ151" s="2">
        <v>3.59321751087363</v>
      </c>
      <c r="AR151" s="2">
        <v>2.9228154835246</v>
      </c>
      <c r="AS151" s="2">
        <v>3.14137563644947</v>
      </c>
      <c r="AT151" s="2">
        <v>3.638683820051</v>
      </c>
      <c r="AU151" s="2">
        <v>4.36191559645819</v>
      </c>
      <c r="AV151" s="2">
        <v>9.26950720381127</v>
      </c>
      <c r="AW151" s="2">
        <v>7.48831886625858</v>
      </c>
      <c r="AX151" s="2">
        <v>5.26992886417892</v>
      </c>
      <c r="AY151" s="2">
        <v>5.71505688312865</v>
      </c>
      <c r="AZ151" s="2">
        <v>5.67385285208692</v>
      </c>
      <c r="BA151" s="2">
        <v>5.99521362379077</v>
      </c>
      <c r="BB151" s="2">
        <v>6.19993113105639</v>
      </c>
      <c r="BC151" s="9">
        <v>5.66087176602712</v>
      </c>
      <c r="BD151" s="9">
        <v>5.45897715608861</v>
      </c>
      <c r="BE151" s="9">
        <v>6.04063186057514</v>
      </c>
      <c r="BF151" s="9">
        <v>5.58034164780367</v>
      </c>
      <c r="BG151" s="9">
        <v>5.58034164780367</v>
      </c>
      <c r="BH151" s="9">
        <v>36.942685955916</v>
      </c>
      <c r="BI151" s="9">
        <v>36.942685955916</v>
      </c>
      <c r="BJ151" s="9">
        <v>36.942685955916</v>
      </c>
      <c r="BK151" s="9">
        <v>39.3798212342564</v>
      </c>
      <c r="BL151" s="9">
        <v>39.3798212342564</v>
      </c>
    </row>
    <row r="152" spans="1:64">
      <c r="A152" t="s">
        <v>325</v>
      </c>
      <c r="B152" s="1" t="s">
        <v>2522</v>
      </c>
      <c r="C152" s="22" t="s">
        <v>326</v>
      </c>
      <c r="D152" s="22" t="s">
        <v>1276</v>
      </c>
      <c r="E152" s="2">
        <v>4.96056011053291</v>
      </c>
      <c r="F152" s="2">
        <v>4.96056011053291</v>
      </c>
      <c r="G152" s="2">
        <v>4.96056011053291</v>
      </c>
      <c r="H152" s="2">
        <v>4.96056011053291</v>
      </c>
      <c r="I152" s="2">
        <v>4.96056011053291</v>
      </c>
      <c r="J152" s="2">
        <v>-5.61971241372216</v>
      </c>
      <c r="K152" s="2">
        <v>-5.61971241372216</v>
      </c>
      <c r="L152" s="2">
        <v>-5.61971241372216</v>
      </c>
      <c r="M152" s="2">
        <v>-5.61971241372216</v>
      </c>
      <c r="N152" s="2">
        <v>-5.61971241372216</v>
      </c>
      <c r="O152" s="2">
        <v>-4.1521336438187</v>
      </c>
      <c r="P152" s="2">
        <v>-4.1521336438187</v>
      </c>
      <c r="Q152" s="2">
        <v>-4.1521336438187</v>
      </c>
      <c r="R152" s="2">
        <v>-4.1521336438187</v>
      </c>
      <c r="S152" s="2">
        <v>-4.1521336438187</v>
      </c>
      <c r="T152" s="23">
        <v>0.348550513369534</v>
      </c>
      <c r="U152" s="23">
        <v>0.348550513369534</v>
      </c>
      <c r="V152" s="23">
        <v>0.348550513369534</v>
      </c>
      <c r="W152" s="23">
        <v>0.348550513369534</v>
      </c>
      <c r="X152" s="23">
        <v>0.348550513369534</v>
      </c>
      <c r="Y152" s="2">
        <v>11.7123859672899</v>
      </c>
      <c r="Z152" s="2">
        <v>10.6644154506984</v>
      </c>
      <c r="AA152" s="2">
        <v>10.0753942914342</v>
      </c>
      <c r="AB152" s="2">
        <v>-1.61599482825393</v>
      </c>
      <c r="AC152" s="2">
        <v>4.24692962237302</v>
      </c>
      <c r="AD152" s="2">
        <v>8.79653811479059</v>
      </c>
      <c r="AE152" s="2">
        <v>8.59270255805142</v>
      </c>
      <c r="AF152" s="2">
        <v>7.55191372376131</v>
      </c>
      <c r="AG152" s="2">
        <v>8.71772548273353</v>
      </c>
      <c r="AH152" s="2">
        <v>8.24348893513114</v>
      </c>
      <c r="AI152" s="9">
        <v>11.9855365909287</v>
      </c>
      <c r="AJ152" s="9">
        <v>12.56114421309</v>
      </c>
      <c r="AK152" s="9">
        <v>12.3131667011096</v>
      </c>
      <c r="AL152" s="9">
        <v>11.9337207617256</v>
      </c>
      <c r="AM152" s="9">
        <v>11.5261869805622</v>
      </c>
      <c r="AN152" s="2">
        <v>-0.96005093142387</v>
      </c>
      <c r="AO152" s="2">
        <v>-0.479468733638341</v>
      </c>
      <c r="AP152" s="2">
        <v>-0.442547456165403</v>
      </c>
      <c r="AQ152" s="2">
        <v>-0.847638625100432</v>
      </c>
      <c r="AR152" s="2">
        <v>-0.660912751067081</v>
      </c>
      <c r="AS152" s="2">
        <v>-1.55717211044376</v>
      </c>
      <c r="AT152" s="2">
        <v>-3.65349535868775</v>
      </c>
      <c r="AU152" s="2">
        <v>-2.6177564249539</v>
      </c>
      <c r="AV152" s="2">
        <v>0.831604393126541</v>
      </c>
      <c r="AW152" s="2">
        <v>0.605240008265318</v>
      </c>
      <c r="AX152" s="2">
        <v>1.00193077826688</v>
      </c>
      <c r="AY152" s="2">
        <v>2.24296591033441</v>
      </c>
      <c r="AZ152" s="2">
        <v>2.14964924463508</v>
      </c>
      <c r="BA152" s="2">
        <v>2.33926839598783</v>
      </c>
      <c r="BB152" s="2">
        <v>2.32395342423251</v>
      </c>
      <c r="BC152" s="9">
        <v>-0.759385236906075</v>
      </c>
      <c r="BD152" s="9">
        <v>-0.532583137179377</v>
      </c>
      <c r="BE152" s="9">
        <v>-1.01890175961509</v>
      </c>
      <c r="BF152" s="9">
        <v>-0.956629996766343</v>
      </c>
      <c r="BG152" s="9">
        <v>-0.956629996766343</v>
      </c>
      <c r="BH152" s="9">
        <v>33.5474964679803</v>
      </c>
      <c r="BI152" s="9">
        <v>33.5474964679803</v>
      </c>
      <c r="BJ152" s="9">
        <v>33.5474964679803</v>
      </c>
      <c r="BK152" s="9">
        <v>34.7462702263151</v>
      </c>
      <c r="BL152" s="9">
        <v>34.7462702263151</v>
      </c>
    </row>
    <row r="153" spans="1:64">
      <c r="A153" t="s">
        <v>327</v>
      </c>
      <c r="B153" s="1" t="s">
        <v>2523</v>
      </c>
      <c r="C153" s="22" t="s">
        <v>328</v>
      </c>
      <c r="D153" s="22" t="s">
        <v>1276</v>
      </c>
      <c r="E153" s="2">
        <v>1.31048530928791</v>
      </c>
      <c r="F153" s="2">
        <v>1.31048530928791</v>
      </c>
      <c r="G153" s="2">
        <v>1.31048530928791</v>
      </c>
      <c r="H153" s="2">
        <v>1.31048530928791</v>
      </c>
      <c r="I153" s="2">
        <v>1.31048530928791</v>
      </c>
      <c r="J153" s="2">
        <v>-0.176564000557444</v>
      </c>
      <c r="K153" s="2">
        <v>-0.176564000557444</v>
      </c>
      <c r="L153" s="2">
        <v>-0.176564000557444</v>
      </c>
      <c r="M153" s="2">
        <v>-0.176564000557444</v>
      </c>
      <c r="N153" s="2">
        <v>-0.176564000557444</v>
      </c>
      <c r="O153" s="2">
        <v>-7.61273651149868</v>
      </c>
      <c r="P153" s="2">
        <v>-7.61273651149868</v>
      </c>
      <c r="Q153" s="2">
        <v>-7.61273651149868</v>
      </c>
      <c r="R153" s="2">
        <v>-7.61273651149868</v>
      </c>
      <c r="S153" s="2">
        <v>-7.61273651149868</v>
      </c>
      <c r="T153" s="23">
        <v>0.307856013795871</v>
      </c>
      <c r="U153" s="23">
        <v>0.307856013795871</v>
      </c>
      <c r="V153" s="23">
        <v>0.307856013795871</v>
      </c>
      <c r="W153" s="23">
        <v>0.307856013795871</v>
      </c>
      <c r="X153" s="23">
        <v>0.307856013795871</v>
      </c>
      <c r="Y153" s="2">
        <v>9.08697125801632</v>
      </c>
      <c r="Z153" s="2">
        <v>9.01747904263404</v>
      </c>
      <c r="AA153" s="2">
        <v>9.23407320910166</v>
      </c>
      <c r="AB153" s="2">
        <v>5.02946185579342</v>
      </c>
      <c r="AC153" s="2">
        <v>8.26578946574533</v>
      </c>
      <c r="AD153" s="2">
        <v>0.55984860831195</v>
      </c>
      <c r="AE153" s="2">
        <v>2.6064152595531</v>
      </c>
      <c r="AF153" s="2">
        <v>3.49245468268886</v>
      </c>
      <c r="AG153" s="2">
        <v>3.07507859712634</v>
      </c>
      <c r="AH153" s="2">
        <v>1.49492922757936</v>
      </c>
      <c r="AI153" s="9">
        <v>17.6484059492564</v>
      </c>
      <c r="AJ153" s="9">
        <v>18.9277010620349</v>
      </c>
      <c r="AK153" s="9">
        <v>19.5809731388821</v>
      </c>
      <c r="AL153" s="9">
        <v>19.4941957530834</v>
      </c>
      <c r="AM153" s="9">
        <v>19.3995013936463</v>
      </c>
      <c r="AN153" s="2">
        <v>-2.52521848851317</v>
      </c>
      <c r="AO153" s="2">
        <v>-3.3480112366719</v>
      </c>
      <c r="AP153" s="2">
        <v>-2.86294051879729</v>
      </c>
      <c r="AQ153" s="2">
        <v>-2.91913554218589</v>
      </c>
      <c r="AR153" s="2">
        <v>-2.68166682470102</v>
      </c>
      <c r="AS153" s="2">
        <v>-5.00953052963505</v>
      </c>
      <c r="AT153" s="2">
        <v>-4.36641012818217</v>
      </c>
      <c r="AU153" s="2">
        <v>0.693025190737931</v>
      </c>
      <c r="AV153" s="2">
        <v>0.0221113871111224</v>
      </c>
      <c r="AW153" s="2">
        <v>-3.06535338730637</v>
      </c>
      <c r="AX153" s="2">
        <v>-6.65937393920684</v>
      </c>
      <c r="AY153" s="2">
        <v>-5.62450397365672</v>
      </c>
      <c r="AZ153" s="2">
        <v>-5.81053583219784</v>
      </c>
      <c r="BA153" s="2">
        <v>-6.18870956581217</v>
      </c>
      <c r="BB153" s="2">
        <v>-8.37909122274873</v>
      </c>
      <c r="BC153" s="9">
        <v>-13.3927941781617</v>
      </c>
      <c r="BD153" s="9">
        <v>-14.1800260274009</v>
      </c>
      <c r="BE153" s="9">
        <v>-16.9574364278796</v>
      </c>
      <c r="BF153" s="9">
        <v>-14.9074841162755</v>
      </c>
      <c r="BG153" s="9">
        <v>-14.9074841162755</v>
      </c>
      <c r="BH153" s="9">
        <v>18.3415002695533</v>
      </c>
      <c r="BI153" s="9">
        <v>18.3415002695533</v>
      </c>
      <c r="BJ153" s="9">
        <v>18.3415002695533</v>
      </c>
      <c r="BK153" s="9">
        <v>19.4959521568762</v>
      </c>
      <c r="BL153" s="9">
        <v>19.4959521568762</v>
      </c>
    </row>
    <row r="154" spans="1:64">
      <c r="A154" t="s">
        <v>329</v>
      </c>
      <c r="B154" s="1" t="s">
        <v>2524</v>
      </c>
      <c r="C154" s="22" t="s">
        <v>330</v>
      </c>
      <c r="D154" s="22" t="s">
        <v>1276</v>
      </c>
      <c r="E154" s="2">
        <v>4.79312548662259</v>
      </c>
      <c r="F154" s="2">
        <v>4.79312548662259</v>
      </c>
      <c r="G154" s="2">
        <v>4.79312548662259</v>
      </c>
      <c r="H154" s="2">
        <v>4.79312548662259</v>
      </c>
      <c r="I154" s="2">
        <v>4.79312548662259</v>
      </c>
      <c r="J154" s="2">
        <v>-5.06651071086136</v>
      </c>
      <c r="K154" s="2">
        <v>-5.06651071086136</v>
      </c>
      <c r="L154" s="2">
        <v>-5.06651071086136</v>
      </c>
      <c r="M154" s="2">
        <v>-5.06651071086136</v>
      </c>
      <c r="N154" s="2">
        <v>-5.06651071086136</v>
      </c>
      <c r="O154" s="2">
        <v>-7.07466048779049</v>
      </c>
      <c r="P154" s="2">
        <v>-7.07466048779049</v>
      </c>
      <c r="Q154" s="2">
        <v>-7.07466048779049</v>
      </c>
      <c r="R154" s="2">
        <v>-7.07466048779049</v>
      </c>
      <c r="S154" s="2">
        <v>-7.07466048779049</v>
      </c>
      <c r="T154" s="23">
        <v>-5.76394191771</v>
      </c>
      <c r="U154" s="23">
        <v>-5.76394191771</v>
      </c>
      <c r="V154" s="23">
        <v>-5.76394191771</v>
      </c>
      <c r="W154" s="23">
        <v>-5.76394191771</v>
      </c>
      <c r="X154" s="23">
        <v>-5.76394191771</v>
      </c>
      <c r="Y154" s="2">
        <v>-4.18972548140175</v>
      </c>
      <c r="Z154" s="2">
        <v>2.38728427718138</v>
      </c>
      <c r="AA154" s="2">
        <v>8.71268437752356</v>
      </c>
      <c r="AB154" s="2">
        <v>1.41977334687794</v>
      </c>
      <c r="AC154" s="2">
        <v>2.98190340437433</v>
      </c>
      <c r="AD154" s="2">
        <v>-0.397927811893086</v>
      </c>
      <c r="AE154" s="2">
        <v>-2.23822911930903</v>
      </c>
      <c r="AF154" s="2">
        <v>-1.0549020211876</v>
      </c>
      <c r="AG154" s="2">
        <v>-0.509072365994107</v>
      </c>
      <c r="AH154" s="2">
        <v>-0.789086944629458</v>
      </c>
      <c r="AI154" s="9">
        <v>15.1061597244857</v>
      </c>
      <c r="AJ154" s="9">
        <v>14.6960252031618</v>
      </c>
      <c r="AK154" s="9">
        <v>14.9977625928541</v>
      </c>
      <c r="AL154" s="9">
        <v>14.1377791851436</v>
      </c>
      <c r="AM154" s="9">
        <v>14.3331243856059</v>
      </c>
      <c r="AN154" s="2">
        <v>-4.50170994285802</v>
      </c>
      <c r="AO154" s="2">
        <v>-3.62231630761627</v>
      </c>
      <c r="AP154" s="2">
        <v>-3.43647174734049</v>
      </c>
      <c r="AQ154" s="2">
        <v>-4.4080811269979</v>
      </c>
      <c r="AR154" s="2">
        <v>-3.66512124062945</v>
      </c>
      <c r="AS154" s="2">
        <v>-2.59954960719189</v>
      </c>
      <c r="AT154" s="2">
        <v>-4.62714282390136</v>
      </c>
      <c r="AU154" s="2">
        <v>0.490492087212281</v>
      </c>
      <c r="AV154" s="2">
        <v>-1.38514219829328</v>
      </c>
      <c r="AW154" s="2">
        <v>-3.21835162333585</v>
      </c>
      <c r="AX154" s="2">
        <v>-5.15676012629516</v>
      </c>
      <c r="AY154" s="2">
        <v>-6.07246975592855</v>
      </c>
      <c r="AZ154" s="2">
        <v>-5.18719370774059</v>
      </c>
      <c r="BA154" s="2">
        <v>-4.62828303234826</v>
      </c>
      <c r="BB154" s="2">
        <v>-5.28798309031815</v>
      </c>
      <c r="BC154" s="9">
        <v>-7.66288739059768</v>
      </c>
      <c r="BD154" s="9">
        <v>-6.72386210688963</v>
      </c>
      <c r="BE154" s="9">
        <v>-4.65783661538325</v>
      </c>
      <c r="BF154" s="9">
        <v>-4.06567748625696</v>
      </c>
      <c r="BG154" s="9">
        <v>-4.06567748625696</v>
      </c>
      <c r="BH154" s="9">
        <v>27.436155389696</v>
      </c>
      <c r="BI154" s="9">
        <v>27.436155389696</v>
      </c>
      <c r="BJ154" s="9">
        <v>27.436155389696</v>
      </c>
      <c r="BK154" s="9">
        <v>26.5868324055599</v>
      </c>
      <c r="BL154" s="9">
        <v>26.5868324055599</v>
      </c>
    </row>
    <row r="155" spans="1:64">
      <c r="A155" t="s">
        <v>331</v>
      </c>
      <c r="B155" s="1" t="s">
        <v>2525</v>
      </c>
      <c r="C155" s="22" t="s">
        <v>332</v>
      </c>
      <c r="D155" s="22" t="s">
        <v>1276</v>
      </c>
      <c r="E155" s="2">
        <v>0.540286039300435</v>
      </c>
      <c r="F155" s="2">
        <v>0.540286039300435</v>
      </c>
      <c r="G155" s="2">
        <v>0.540286039300435</v>
      </c>
      <c r="H155" s="2">
        <v>0.540286039300435</v>
      </c>
      <c r="I155" s="2">
        <v>0.540286039300435</v>
      </c>
      <c r="J155" s="2">
        <v>5.98380143168531</v>
      </c>
      <c r="K155" s="2">
        <v>5.98380143168531</v>
      </c>
      <c r="L155" s="2">
        <v>5.98380143168531</v>
      </c>
      <c r="M155" s="2">
        <v>5.98380143168531</v>
      </c>
      <c r="N155" s="2">
        <v>5.98380143168531</v>
      </c>
      <c r="O155" s="2">
        <v>4.67702409183027</v>
      </c>
      <c r="P155" s="2">
        <v>4.67702409183027</v>
      </c>
      <c r="Q155" s="2">
        <v>4.67702409183027</v>
      </c>
      <c r="R155" s="2">
        <v>4.67702409183027</v>
      </c>
      <c r="S155" s="2">
        <v>4.67702409183027</v>
      </c>
      <c r="T155" s="23">
        <v>-1.5711196117371</v>
      </c>
      <c r="U155" s="23">
        <v>-1.5711196117371</v>
      </c>
      <c r="V155" s="23">
        <v>-1.5711196117371</v>
      </c>
      <c r="W155" s="23">
        <v>-1.5711196117371</v>
      </c>
      <c r="X155" s="23">
        <v>-1.5711196117371</v>
      </c>
      <c r="Y155" s="2">
        <v>5.53997931314821</v>
      </c>
      <c r="Z155" s="2">
        <v>-5.62875535140537</v>
      </c>
      <c r="AA155" s="2">
        <v>-13.5291548233096</v>
      </c>
      <c r="AB155" s="2">
        <v>-7.16549038248892</v>
      </c>
      <c r="AC155" s="2">
        <v>-13.6730842362736</v>
      </c>
      <c r="AD155" s="2">
        <v>-0.620595578373879</v>
      </c>
      <c r="AE155" s="2">
        <v>-1.08113771632187</v>
      </c>
      <c r="AF155" s="2">
        <v>-1.49143452652197</v>
      </c>
      <c r="AG155" s="2">
        <v>-2.03609123880557</v>
      </c>
      <c r="AH155" s="2">
        <v>-1.7867415516586</v>
      </c>
      <c r="AI155" s="9">
        <v>9.34484101262657</v>
      </c>
      <c r="AJ155" s="9">
        <v>9.79125655908011</v>
      </c>
      <c r="AK155" s="9">
        <v>10.9365768787693</v>
      </c>
      <c r="AL155" s="9">
        <v>11.9649318387153</v>
      </c>
      <c r="AM155" s="9">
        <v>11.8636981450534</v>
      </c>
      <c r="AN155" s="2">
        <v>-3.81652623868514</v>
      </c>
      <c r="AO155" s="2">
        <v>-6.02776077589761</v>
      </c>
      <c r="AP155" s="2">
        <v>-6.05823461620979</v>
      </c>
      <c r="AQ155" s="2">
        <v>-6.33219013873648</v>
      </c>
      <c r="AR155" s="2">
        <v>-6.65185856478589</v>
      </c>
      <c r="AS155" s="2">
        <v>-7.4576665255926</v>
      </c>
      <c r="AT155" s="2">
        <v>-6.72320919183567</v>
      </c>
      <c r="AU155" s="2">
        <v>-8.03842440676438</v>
      </c>
      <c r="AV155" s="2">
        <v>-8.96932052423479</v>
      </c>
      <c r="AW155" s="2">
        <v>-9.00504574724339</v>
      </c>
      <c r="AX155" s="2">
        <v>-7.84248868107416</v>
      </c>
      <c r="AY155" s="2">
        <v>-7.30776933734481</v>
      </c>
      <c r="AZ155" s="2">
        <v>-10.39147591525</v>
      </c>
      <c r="BA155" s="2">
        <v>-10.9879272890845</v>
      </c>
      <c r="BB155" s="2">
        <v>-11.9994565786496</v>
      </c>
      <c r="BC155" s="9">
        <v>-12.2191988120341</v>
      </c>
      <c r="BD155" s="9">
        <v>-10.9179543121772</v>
      </c>
      <c r="BE155" s="9">
        <v>-13.02738678365</v>
      </c>
      <c r="BF155" s="9">
        <v>-12.5159091243597</v>
      </c>
      <c r="BG155" s="9">
        <v>-12.5159091243597</v>
      </c>
      <c r="BH155" s="9">
        <v>26.8303800635984</v>
      </c>
      <c r="BI155" s="9">
        <v>26.8303800635984</v>
      </c>
      <c r="BJ155" s="9">
        <v>26.8303800635984</v>
      </c>
      <c r="BK155" s="9">
        <v>18.4744456515287</v>
      </c>
      <c r="BL155" s="9">
        <v>18.4744456515287</v>
      </c>
    </row>
    <row r="156" spans="1:64">
      <c r="A156" t="s">
        <v>333</v>
      </c>
      <c r="B156" s="1" t="s">
        <v>2526</v>
      </c>
      <c r="C156" s="22" t="s">
        <v>334</v>
      </c>
      <c r="D156" s="22" t="s">
        <v>1276</v>
      </c>
      <c r="E156" s="2">
        <v>5.09450780966116</v>
      </c>
      <c r="F156" s="2">
        <v>5.09450780966116</v>
      </c>
      <c r="G156" s="2">
        <v>5.09450780966116</v>
      </c>
      <c r="H156" s="2">
        <v>5.09450780966116</v>
      </c>
      <c r="I156" s="2">
        <v>5.09450780966116</v>
      </c>
      <c r="J156" s="2">
        <v>-7.78168706712825</v>
      </c>
      <c r="K156" s="2">
        <v>-7.78168706712825</v>
      </c>
      <c r="L156" s="2">
        <v>-7.78168706712825</v>
      </c>
      <c r="M156" s="2">
        <v>-7.78168706712825</v>
      </c>
      <c r="N156" s="2">
        <v>-7.78168706712825</v>
      </c>
      <c r="O156" s="2">
        <v>8.00377258332411</v>
      </c>
      <c r="P156" s="2">
        <v>8.00377258332411</v>
      </c>
      <c r="Q156" s="2">
        <v>8.00377258332411</v>
      </c>
      <c r="R156" s="2">
        <v>8.00377258332411</v>
      </c>
      <c r="S156" s="2">
        <v>8.00377258332411</v>
      </c>
      <c r="T156" s="23">
        <v>3.7216197696991</v>
      </c>
      <c r="U156" s="23">
        <v>3.7216197696991</v>
      </c>
      <c r="V156" s="23">
        <v>3.7216197696991</v>
      </c>
      <c r="W156" s="23">
        <v>3.7216197696991</v>
      </c>
      <c r="X156" s="23">
        <v>3.7216197696991</v>
      </c>
      <c r="Y156" s="2">
        <v>15.0174691611129</v>
      </c>
      <c r="Z156" s="2">
        <v>6.79420941096556</v>
      </c>
      <c r="AA156" s="2">
        <v>-2.18231524195464</v>
      </c>
      <c r="AB156" s="2">
        <v>5.64129949318134</v>
      </c>
      <c r="AC156" s="2">
        <v>8.80937384283254</v>
      </c>
      <c r="AD156" s="2">
        <v>8.58035462942161</v>
      </c>
      <c r="AE156" s="2">
        <v>8.43784770098847</v>
      </c>
      <c r="AF156" s="2">
        <v>7.55721854247032</v>
      </c>
      <c r="AG156" s="2">
        <v>6.57563563107659</v>
      </c>
      <c r="AH156" s="2">
        <v>7.20364922672563</v>
      </c>
      <c r="AI156" s="9">
        <v>6.11258083595184</v>
      </c>
      <c r="AJ156" s="9">
        <v>5.9190844866566</v>
      </c>
      <c r="AK156" s="9">
        <v>5.85882350019086</v>
      </c>
      <c r="AL156" s="9">
        <v>5.78839225914101</v>
      </c>
      <c r="AM156" s="9">
        <v>6.13729891696121</v>
      </c>
      <c r="AN156" s="2">
        <v>2.31029083700028</v>
      </c>
      <c r="AO156" s="2">
        <v>1.88296728406431</v>
      </c>
      <c r="AP156" s="2">
        <v>1.58990469936125</v>
      </c>
      <c r="AQ156" s="2">
        <v>1.85659003005776</v>
      </c>
      <c r="AR156" s="2">
        <v>2.04212612530737</v>
      </c>
      <c r="AS156" s="2">
        <v>0.932995409188055</v>
      </c>
      <c r="AT156" s="2">
        <v>1.11400249976136</v>
      </c>
      <c r="AU156" s="2">
        <v>2.58051459223498</v>
      </c>
      <c r="AV156" s="2">
        <v>0.245494874352726</v>
      </c>
      <c r="AW156" s="2">
        <v>0.172890716646027</v>
      </c>
      <c r="AX156" s="2">
        <v>1.51717436509174</v>
      </c>
      <c r="AY156" s="2">
        <v>1.87047100853529</v>
      </c>
      <c r="AZ156" s="2">
        <v>2.1100311293481</v>
      </c>
      <c r="BA156" s="2">
        <v>2.44567315195647</v>
      </c>
      <c r="BB156" s="2">
        <v>2.95577424164581</v>
      </c>
      <c r="BC156" s="9">
        <v>-1.10456034459066</v>
      </c>
      <c r="BD156" s="9">
        <v>-1.59774941153813</v>
      </c>
      <c r="BE156" s="9">
        <v>0</v>
      </c>
      <c r="BF156" s="9">
        <v>0.159438332794393</v>
      </c>
      <c r="BG156" s="9">
        <v>0.159438332794393</v>
      </c>
      <c r="BH156" s="9">
        <v>28.9774772253288</v>
      </c>
      <c r="BI156" s="9">
        <v>28.9774772253288</v>
      </c>
      <c r="BJ156" s="9">
        <v>28.9774772253288</v>
      </c>
      <c r="BK156" s="9">
        <v>20.7661928076861</v>
      </c>
      <c r="BL156" s="9">
        <v>20.7661928076861</v>
      </c>
    </row>
    <row r="157" spans="1:64">
      <c r="A157" t="s">
        <v>335</v>
      </c>
      <c r="B157" s="1" t="s">
        <v>2527</v>
      </c>
      <c r="C157" s="22" t="s">
        <v>336</v>
      </c>
      <c r="D157" s="22" t="s">
        <v>1276</v>
      </c>
      <c r="E157" s="2">
        <v>7.3046448452774</v>
      </c>
      <c r="F157" s="2">
        <v>7.3046448452774</v>
      </c>
      <c r="G157" s="2">
        <v>7.3046448452774</v>
      </c>
      <c r="H157" s="2">
        <v>7.3046448452774</v>
      </c>
      <c r="I157" s="2">
        <v>7.3046448452774</v>
      </c>
      <c r="J157" s="2">
        <v>0.14218681766307</v>
      </c>
      <c r="K157" s="2">
        <v>0.14218681766307</v>
      </c>
      <c r="L157" s="2">
        <v>0.14218681766307</v>
      </c>
      <c r="M157" s="2">
        <v>0.14218681766307</v>
      </c>
      <c r="N157" s="2">
        <v>0.14218681766307</v>
      </c>
      <c r="O157" s="2">
        <v>-3.67937520883664</v>
      </c>
      <c r="P157" s="2">
        <v>-3.67937520883664</v>
      </c>
      <c r="Q157" s="2">
        <v>-3.67937520883664</v>
      </c>
      <c r="R157" s="2">
        <v>-3.67937520883664</v>
      </c>
      <c r="S157" s="2">
        <v>-3.67937520883664</v>
      </c>
      <c r="T157" s="23">
        <v>10.1720401818951</v>
      </c>
      <c r="U157" s="23">
        <v>10.1720401818951</v>
      </c>
      <c r="V157" s="23">
        <v>10.1720401818951</v>
      </c>
      <c r="W157" s="23">
        <v>10.1720401818951</v>
      </c>
      <c r="X157" s="23">
        <v>10.1720401818951</v>
      </c>
      <c r="Y157" s="2">
        <v>12.3813082665516</v>
      </c>
      <c r="Z157" s="2">
        <v>17.7591619597572</v>
      </c>
      <c r="AA157" s="2">
        <v>15.0336753875657</v>
      </c>
      <c r="AB157" s="2">
        <v>17.7335719520543</v>
      </c>
      <c r="AC157" s="2">
        <v>13.321934892327</v>
      </c>
      <c r="AD157" s="2">
        <v>16.1450439150756</v>
      </c>
      <c r="AE157" s="2">
        <v>16.6266039850879</v>
      </c>
      <c r="AF157" s="2">
        <v>16.1377628042889</v>
      </c>
      <c r="AG157" s="2">
        <v>16.3371225737665</v>
      </c>
      <c r="AH157" s="2">
        <v>15.7223360686631</v>
      </c>
      <c r="AI157" s="9">
        <v>8.01849976771522</v>
      </c>
      <c r="AJ157" s="9">
        <v>7.8496387018632</v>
      </c>
      <c r="AK157" s="9">
        <v>7.06236947859254</v>
      </c>
      <c r="AL157" s="9">
        <v>7.01423009645119</v>
      </c>
      <c r="AM157" s="9">
        <v>6.63067616831943</v>
      </c>
      <c r="AN157" s="2">
        <v>8.06619767444348</v>
      </c>
      <c r="AO157" s="2">
        <v>7.76740488691482</v>
      </c>
      <c r="AP157" s="2">
        <v>7.75500957112541</v>
      </c>
      <c r="AQ157" s="2">
        <v>7.76715807769943</v>
      </c>
      <c r="AR157" s="2">
        <v>6.63267908041041</v>
      </c>
      <c r="AS157" s="2">
        <v>4.78413049565795</v>
      </c>
      <c r="AT157" s="2">
        <v>6.10497826429895</v>
      </c>
      <c r="AU157" s="2">
        <v>6.55885971461855</v>
      </c>
      <c r="AV157" s="2">
        <v>9.65309814971782</v>
      </c>
      <c r="AW157" s="2">
        <v>7.88225157925507</v>
      </c>
      <c r="AX157" s="2">
        <v>6.87627964491611</v>
      </c>
      <c r="AY157" s="2">
        <v>7.07688670209122</v>
      </c>
      <c r="AZ157" s="2">
        <v>6.58171057652178</v>
      </c>
      <c r="BA157" s="2">
        <v>6.89557461310658</v>
      </c>
      <c r="BB157" s="2">
        <v>6.95730608526335</v>
      </c>
      <c r="BC157" s="9">
        <v>1.86394558149673</v>
      </c>
      <c r="BD157" s="9">
        <v>1.99718676442266</v>
      </c>
      <c r="BE157" s="9">
        <v>2.7655904903838</v>
      </c>
      <c r="BF157" s="9">
        <v>2.94960915669623</v>
      </c>
      <c r="BG157" s="9">
        <v>2.94960915669623</v>
      </c>
      <c r="BH157" s="9">
        <v>35.3257965358417</v>
      </c>
      <c r="BI157" s="9">
        <v>35.3257965358417</v>
      </c>
      <c r="BJ157" s="9">
        <v>35.3257965358417</v>
      </c>
      <c r="BK157" s="9">
        <v>36.3479876632181</v>
      </c>
      <c r="BL157" s="9">
        <v>36.3479876632181</v>
      </c>
    </row>
    <row r="158" spans="1:64">
      <c r="A158" t="s">
        <v>337</v>
      </c>
      <c r="B158" s="1" t="s">
        <v>2528</v>
      </c>
      <c r="C158" s="22" t="s">
        <v>338</v>
      </c>
      <c r="D158" s="22" t="s">
        <v>1276</v>
      </c>
      <c r="E158" s="2">
        <v>10.3519550004452</v>
      </c>
      <c r="F158" s="2">
        <v>10.3519550004452</v>
      </c>
      <c r="G158" s="2">
        <v>10.3519550004452</v>
      </c>
      <c r="H158" s="2">
        <v>10.3519550004452</v>
      </c>
      <c r="I158" s="2">
        <v>10.3519550004452</v>
      </c>
      <c r="J158" s="2">
        <v>23.8318715407282</v>
      </c>
      <c r="K158" s="2">
        <v>23.8318715407282</v>
      </c>
      <c r="L158" s="2">
        <v>23.8318715407282</v>
      </c>
      <c r="M158" s="2">
        <v>23.8318715407282</v>
      </c>
      <c r="N158" s="2">
        <v>23.8318715407282</v>
      </c>
      <c r="O158" s="2">
        <v>1.0130068580886</v>
      </c>
      <c r="P158" s="2">
        <v>1.0130068580886</v>
      </c>
      <c r="Q158" s="2">
        <v>1.0130068580886</v>
      </c>
      <c r="R158" s="2">
        <v>1.0130068580886</v>
      </c>
      <c r="S158" s="2">
        <v>1.0130068580886</v>
      </c>
      <c r="T158" s="23">
        <v>-0.660312112912882</v>
      </c>
      <c r="U158" s="23">
        <v>-0.660312112912882</v>
      </c>
      <c r="V158" s="23">
        <v>-0.660312112912882</v>
      </c>
      <c r="W158" s="23">
        <v>-0.660312112912882</v>
      </c>
      <c r="X158" s="23">
        <v>-0.660312112912882</v>
      </c>
      <c r="Y158" s="2">
        <v>2.73624572645459</v>
      </c>
      <c r="Z158" s="2">
        <v>9.99843079884763</v>
      </c>
      <c r="AA158" s="2">
        <v>8.63303880402997</v>
      </c>
      <c r="AB158" s="2">
        <v>1.92839098354742</v>
      </c>
      <c r="AC158" s="2">
        <v>5.4570543210499</v>
      </c>
      <c r="AD158" s="2">
        <v>3.13439266546125</v>
      </c>
      <c r="AE158" s="2">
        <v>1.77976340442411</v>
      </c>
      <c r="AF158" s="2">
        <v>1.80935755907988</v>
      </c>
      <c r="AG158" s="2">
        <v>3.92419896993863</v>
      </c>
      <c r="AH158" s="2">
        <v>2.08816659342562</v>
      </c>
      <c r="AI158" s="9">
        <v>10.6715149657393</v>
      </c>
      <c r="AJ158" s="9">
        <v>10.3314336031526</v>
      </c>
      <c r="AK158" s="9">
        <v>10.9663390658812</v>
      </c>
      <c r="AL158" s="9">
        <v>10.7637468597088</v>
      </c>
      <c r="AM158" s="9">
        <v>11.0211470739893</v>
      </c>
      <c r="AN158" s="2">
        <v>-2.80964042950426</v>
      </c>
      <c r="AO158" s="2">
        <v>-3.0098903518493</v>
      </c>
      <c r="AP158" s="2">
        <v>-4.50937068349457</v>
      </c>
      <c r="AQ158" s="2">
        <v>-4.32721187798255</v>
      </c>
      <c r="AR158" s="2">
        <v>-3.65600929495289</v>
      </c>
      <c r="AS158" s="2">
        <v>-2.1409728132277</v>
      </c>
      <c r="AT158" s="2">
        <v>-1.3687349921174</v>
      </c>
      <c r="AU158" s="2">
        <v>-1.65686111243619</v>
      </c>
      <c r="AV158" s="2">
        <v>-1.0153584871523</v>
      </c>
      <c r="AW158" s="2">
        <v>-2.86865167589728</v>
      </c>
      <c r="AX158" s="2">
        <v>-5.0700200892389</v>
      </c>
      <c r="AY158" s="2">
        <v>-5.56711992716735</v>
      </c>
      <c r="AZ158" s="2">
        <v>-5.44470844488537</v>
      </c>
      <c r="BA158" s="2">
        <v>-4.36197689198642</v>
      </c>
      <c r="BB158" s="2">
        <v>-5.37212387714075</v>
      </c>
      <c r="BC158" s="9">
        <v>-6.76543211061777</v>
      </c>
      <c r="BD158" s="9">
        <v>-5.25925847964634</v>
      </c>
      <c r="BE158" s="9">
        <v>-3.78449224999889</v>
      </c>
      <c r="BF158" s="9">
        <v>-4.06567748625696</v>
      </c>
      <c r="BG158" s="9">
        <v>-4.06567748625696</v>
      </c>
      <c r="BH158" s="9">
        <v>26.492543824044</v>
      </c>
      <c r="BI158" s="9">
        <v>26.492543824044</v>
      </c>
      <c r="BJ158" s="9">
        <v>26.492543824044</v>
      </c>
      <c r="BK158" s="9">
        <v>22.359842085529</v>
      </c>
      <c r="BL158" s="9">
        <v>22.359842085529</v>
      </c>
    </row>
    <row r="159" spans="1:64">
      <c r="A159" t="s">
        <v>339</v>
      </c>
      <c r="B159" s="1" t="s">
        <v>2529</v>
      </c>
      <c r="C159" s="22" t="s">
        <v>340</v>
      </c>
      <c r="D159" s="22" t="s">
        <v>1276</v>
      </c>
      <c r="E159" s="2">
        <v>2.41555382709603</v>
      </c>
      <c r="F159" s="2">
        <v>2.41555382709603</v>
      </c>
      <c r="G159" s="2">
        <v>2.41555382709603</v>
      </c>
      <c r="H159" s="2">
        <v>2.41555382709603</v>
      </c>
      <c r="I159" s="2">
        <v>2.41555382709603</v>
      </c>
      <c r="J159" s="2">
        <v>-16.4078581995254</v>
      </c>
      <c r="K159" s="2">
        <v>-16.4078581995254</v>
      </c>
      <c r="L159" s="2">
        <v>-16.4078581995254</v>
      </c>
      <c r="M159" s="2">
        <v>-16.4078581995254</v>
      </c>
      <c r="N159" s="2">
        <v>-16.4078581995254</v>
      </c>
      <c r="O159" s="2">
        <v>1.67781201683543</v>
      </c>
      <c r="P159" s="2">
        <v>1.67781201683543</v>
      </c>
      <c r="Q159" s="2">
        <v>1.67781201683543</v>
      </c>
      <c r="R159" s="2">
        <v>1.67781201683543</v>
      </c>
      <c r="S159" s="2">
        <v>1.67781201683543</v>
      </c>
      <c r="T159" s="23">
        <v>0.755629208866024</v>
      </c>
      <c r="U159" s="23">
        <v>0.755629208866024</v>
      </c>
      <c r="V159" s="23">
        <v>0.755629208866024</v>
      </c>
      <c r="W159" s="23">
        <v>0.755629208866024</v>
      </c>
      <c r="X159" s="23">
        <v>0.755629208866024</v>
      </c>
      <c r="Y159" s="2">
        <v>-6.14084443623605</v>
      </c>
      <c r="Z159" s="2">
        <v>5.02518644852949</v>
      </c>
      <c r="AA159" s="2">
        <v>-4.05336853081538</v>
      </c>
      <c r="AB159" s="2">
        <v>4.08530044919615</v>
      </c>
      <c r="AC159" s="2">
        <v>-1.38652491341624</v>
      </c>
      <c r="AD159" s="2">
        <v>2.45427895412674</v>
      </c>
      <c r="AE159" s="2">
        <v>2.05027878867758</v>
      </c>
      <c r="AF159" s="2">
        <v>3.18327286212633</v>
      </c>
      <c r="AG159" s="2">
        <v>3.0065734636004</v>
      </c>
      <c r="AH159" s="2">
        <v>1.39040740861377</v>
      </c>
      <c r="AI159" s="9">
        <v>16.629858180055</v>
      </c>
      <c r="AJ159" s="9">
        <v>17.0018957221019</v>
      </c>
      <c r="AK159" s="9">
        <v>16.5980223134846</v>
      </c>
      <c r="AL159" s="9">
        <v>16.897270947234</v>
      </c>
      <c r="AM159" s="9">
        <v>16.2509697820653</v>
      </c>
      <c r="AN159" s="2">
        <v>-5.22436463085285</v>
      </c>
      <c r="AO159" s="2">
        <v>-4.90752188476818</v>
      </c>
      <c r="AP159" s="2">
        <v>-5.96732062731741</v>
      </c>
      <c r="AQ159" s="2">
        <v>-6.55133245384317</v>
      </c>
      <c r="AR159" s="2">
        <v>-6.45659259848432</v>
      </c>
      <c r="AS159" s="2">
        <v>-3.40680202153269</v>
      </c>
      <c r="AT159" s="2">
        <v>-1.34363269700522</v>
      </c>
      <c r="AU159" s="2">
        <v>-1.09476360233847</v>
      </c>
      <c r="AV159" s="2">
        <v>-3.41961349298845</v>
      </c>
      <c r="AW159" s="2">
        <v>-4.49143426470999</v>
      </c>
      <c r="AX159" s="2">
        <v>1.73609234955383</v>
      </c>
      <c r="AY159" s="2">
        <v>1.53490215019583</v>
      </c>
      <c r="AZ159" s="2">
        <v>1.3372837236124</v>
      </c>
      <c r="BA159" s="2">
        <v>1.90524095030539</v>
      </c>
      <c r="BB159" s="2">
        <v>2.64349498706222</v>
      </c>
      <c r="BC159" s="9">
        <v>-3.58982111991963</v>
      </c>
      <c r="BD159" s="9">
        <v>-3.72808196025564</v>
      </c>
      <c r="BE159" s="9">
        <v>-2.69281179326844</v>
      </c>
      <c r="BF159" s="9">
        <v>-3.58736248787379</v>
      </c>
      <c r="BG159" s="9">
        <v>-3.58736248787379</v>
      </c>
      <c r="BH159" s="9">
        <v>22.6207676548236</v>
      </c>
      <c r="BI159" s="9">
        <v>22.6207676548236</v>
      </c>
      <c r="BJ159" s="9">
        <v>22.6207676548236</v>
      </c>
      <c r="BK159" s="9">
        <v>24.3740923213311</v>
      </c>
      <c r="BL159" s="9">
        <v>24.3740923213311</v>
      </c>
    </row>
    <row r="160" spans="1:64">
      <c r="A160" t="s">
        <v>341</v>
      </c>
      <c r="B160" s="1" t="s">
        <v>2530</v>
      </c>
      <c r="C160" s="22" t="s">
        <v>342</v>
      </c>
      <c r="D160" s="22" t="s">
        <v>1276</v>
      </c>
      <c r="E160" s="2">
        <v>3.21924002186557</v>
      </c>
      <c r="F160" s="2">
        <v>3.21924002186557</v>
      </c>
      <c r="G160" s="2">
        <v>3.21924002186557</v>
      </c>
      <c r="H160" s="2">
        <v>3.21924002186557</v>
      </c>
      <c r="I160" s="2">
        <v>3.21924002186557</v>
      </c>
      <c r="J160" s="2">
        <v>-7.25181721231215</v>
      </c>
      <c r="K160" s="2">
        <v>-7.25181721231215</v>
      </c>
      <c r="L160" s="2">
        <v>-7.25181721231215</v>
      </c>
      <c r="M160" s="2">
        <v>-7.25181721231215</v>
      </c>
      <c r="N160" s="2">
        <v>-7.25181721231215</v>
      </c>
      <c r="O160" s="2">
        <v>-5.86391353119609</v>
      </c>
      <c r="P160" s="2">
        <v>-5.86391353119609</v>
      </c>
      <c r="Q160" s="2">
        <v>-5.86391353119609</v>
      </c>
      <c r="R160" s="2">
        <v>-5.86391353119609</v>
      </c>
      <c r="S160" s="2">
        <v>-5.86391353119609</v>
      </c>
      <c r="T160" s="23">
        <v>6.50527986011016</v>
      </c>
      <c r="U160" s="23">
        <v>6.50527986011016</v>
      </c>
      <c r="V160" s="23">
        <v>6.50527986011016</v>
      </c>
      <c r="W160" s="23">
        <v>6.50527986011016</v>
      </c>
      <c r="X160" s="23">
        <v>6.50527986011016</v>
      </c>
      <c r="Y160" s="2">
        <v>8.99729878374811</v>
      </c>
      <c r="Z160" s="2">
        <v>14.4796202435889</v>
      </c>
      <c r="AA160" s="2">
        <v>9.62024329516469</v>
      </c>
      <c r="AB160" s="2">
        <v>8.97593241360736</v>
      </c>
      <c r="AC160" s="2">
        <v>6.0204880394911</v>
      </c>
      <c r="AD160" s="2">
        <v>16.2605573991093</v>
      </c>
      <c r="AE160" s="2">
        <v>16.2168380614189</v>
      </c>
      <c r="AF160" s="2">
        <v>16.5597169257678</v>
      </c>
      <c r="AG160" s="2">
        <v>16.9348135761955</v>
      </c>
      <c r="AH160" s="2">
        <v>16.4526729252258</v>
      </c>
      <c r="AI160" s="9">
        <v>13.6670493884125</v>
      </c>
      <c r="AJ160" s="9">
        <v>13.1727075534517</v>
      </c>
      <c r="AK160" s="9">
        <v>12.8839891760088</v>
      </c>
      <c r="AL160" s="9">
        <v>12.6032242727344</v>
      </c>
      <c r="AM160" s="9">
        <v>12.0298384838159</v>
      </c>
      <c r="AN160" s="2">
        <v>4.74827006347588</v>
      </c>
      <c r="AO160" s="2">
        <v>4.60683582071463</v>
      </c>
      <c r="AP160" s="2">
        <v>4.31732436613249</v>
      </c>
      <c r="AQ160" s="2">
        <v>3.7834980967921</v>
      </c>
      <c r="AR160" s="2">
        <v>4.18026398689011</v>
      </c>
      <c r="AS160" s="2">
        <v>5.49517648746787</v>
      </c>
      <c r="AT160" s="2">
        <v>6.82759455200294</v>
      </c>
      <c r="AU160" s="2">
        <v>8.57434532154441</v>
      </c>
      <c r="AV160" s="2">
        <v>12.0510842327375</v>
      </c>
      <c r="AW160" s="2">
        <v>10.5701683543486</v>
      </c>
      <c r="AX160" s="2">
        <v>8.28275604255844</v>
      </c>
      <c r="AY160" s="2">
        <v>7.86074695134445</v>
      </c>
      <c r="AZ160" s="2">
        <v>8.21394821756608</v>
      </c>
      <c r="BA160" s="2">
        <v>8.5437356609191</v>
      </c>
      <c r="BB160" s="2">
        <v>8.61021560197941</v>
      </c>
      <c r="BC160" s="9">
        <v>7.04157219676544</v>
      </c>
      <c r="BD160" s="9">
        <v>7.12329945977416</v>
      </c>
      <c r="BE160" s="9">
        <v>7.64176319711313</v>
      </c>
      <c r="BF160" s="9">
        <v>8.45023163810271</v>
      </c>
      <c r="BG160" s="9">
        <v>8.45023163810271</v>
      </c>
      <c r="BH160" s="9">
        <v>36.0451547355826</v>
      </c>
      <c r="BI160" s="9">
        <v>36.0451547355826</v>
      </c>
      <c r="BJ160" s="9">
        <v>36.0451547355826</v>
      </c>
      <c r="BK160" s="9">
        <v>38.2141282137127</v>
      </c>
      <c r="BL160" s="9">
        <v>38.2141282137127</v>
      </c>
    </row>
    <row r="161" spans="1:64">
      <c r="A161" t="s">
        <v>343</v>
      </c>
      <c r="B161" s="1" t="s">
        <v>2531</v>
      </c>
      <c r="C161" s="22" t="s">
        <v>344</v>
      </c>
      <c r="D161" s="22" t="s">
        <v>1276</v>
      </c>
      <c r="E161" s="2">
        <v>9.78267727915015</v>
      </c>
      <c r="F161" s="2">
        <v>9.78267727915015</v>
      </c>
      <c r="G161" s="2">
        <v>9.78267727915015</v>
      </c>
      <c r="H161" s="2">
        <v>9.78267727915015</v>
      </c>
      <c r="I161" s="2">
        <v>9.78267727915015</v>
      </c>
      <c r="J161" s="2">
        <v>-0.227362782389761</v>
      </c>
      <c r="K161" s="2">
        <v>-0.227362782389761</v>
      </c>
      <c r="L161" s="2">
        <v>-0.227362782389761</v>
      </c>
      <c r="M161" s="2">
        <v>-0.227362782389761</v>
      </c>
      <c r="N161" s="2">
        <v>-0.227362782389761</v>
      </c>
      <c r="O161" s="2">
        <v>0.667146988338007</v>
      </c>
      <c r="P161" s="2">
        <v>0.667146988338007</v>
      </c>
      <c r="Q161" s="2">
        <v>0.667146988338007</v>
      </c>
      <c r="R161" s="2">
        <v>0.667146988338007</v>
      </c>
      <c r="S161" s="2">
        <v>0.667146988338007</v>
      </c>
      <c r="T161" s="23">
        <v>9.47544497151458</v>
      </c>
      <c r="U161" s="23">
        <v>9.47544497151458</v>
      </c>
      <c r="V161" s="23">
        <v>9.47544497151458</v>
      </c>
      <c r="W161" s="23">
        <v>9.47544497151458</v>
      </c>
      <c r="X161" s="23">
        <v>9.47544497151458</v>
      </c>
      <c r="Y161" s="2">
        <v>18.6934418538808</v>
      </c>
      <c r="Z161" s="2">
        <v>6.27604660716359</v>
      </c>
      <c r="AA161" s="2">
        <v>18.1830262017861</v>
      </c>
      <c r="AB161" s="2">
        <v>10.4519740024003</v>
      </c>
      <c r="AC161" s="2">
        <v>13.5901858329902</v>
      </c>
      <c r="AD161" s="2">
        <v>9.14243169138098</v>
      </c>
      <c r="AE161" s="2">
        <v>8.86855067676623</v>
      </c>
      <c r="AF161" s="2">
        <v>8.75514721559475</v>
      </c>
      <c r="AG161" s="2">
        <v>8.44528536874661</v>
      </c>
      <c r="AH161" s="2">
        <v>8.17737195945218</v>
      </c>
      <c r="AI161" s="9">
        <v>9.65354001826403</v>
      </c>
      <c r="AJ161" s="9">
        <v>8.66541387775001</v>
      </c>
      <c r="AK161" s="9">
        <v>8.54748494969736</v>
      </c>
      <c r="AL161" s="9">
        <v>7.48833862573332</v>
      </c>
      <c r="AM161" s="9">
        <v>7.0355906754732</v>
      </c>
      <c r="AN161" s="2">
        <v>3.77062990020482</v>
      </c>
      <c r="AO161" s="2">
        <v>3.46138607391399</v>
      </c>
      <c r="AP161" s="2">
        <v>3.13993535300595</v>
      </c>
      <c r="AQ161" s="2">
        <v>3.33507018264425</v>
      </c>
      <c r="AR161" s="2">
        <v>2.53039435638735</v>
      </c>
      <c r="AS161" s="2">
        <v>2.03167011722942</v>
      </c>
      <c r="AT161" s="2">
        <v>1.13173319078398</v>
      </c>
      <c r="AU161" s="2">
        <v>1.52941974683125</v>
      </c>
      <c r="AV161" s="2">
        <v>3.9888896432747</v>
      </c>
      <c r="AW161" s="2">
        <v>2.01652517070614</v>
      </c>
      <c r="AX161" s="2">
        <v>1.57977405321065</v>
      </c>
      <c r="AY161" s="2">
        <v>1.68392818722902</v>
      </c>
      <c r="AZ161" s="2">
        <v>1.73553005455891</v>
      </c>
      <c r="BA161" s="2">
        <v>2.08395813382169</v>
      </c>
      <c r="BB161" s="2">
        <v>1.76152333243108</v>
      </c>
      <c r="BC161" s="9">
        <v>-0.552280172295329</v>
      </c>
      <c r="BD161" s="9">
        <v>-1.39803073509586</v>
      </c>
      <c r="BE161" s="9">
        <v>-1.01890175961509</v>
      </c>
      <c r="BF161" s="9">
        <v>-0.0797191663971936</v>
      </c>
      <c r="BG161" s="9">
        <v>-0.0797191663971936</v>
      </c>
      <c r="BH161" s="9">
        <v>28.5171087296859</v>
      </c>
      <c r="BI161" s="9">
        <v>28.5171087296859</v>
      </c>
      <c r="BJ161" s="9">
        <v>28.5171087296859</v>
      </c>
      <c r="BK161" s="9">
        <v>18.5182154199889</v>
      </c>
      <c r="BL161" s="9">
        <v>18.5182154199889</v>
      </c>
    </row>
    <row r="162" spans="1:64">
      <c r="A162" t="s">
        <v>345</v>
      </c>
      <c r="B162" s="1" t="s">
        <v>2532</v>
      </c>
      <c r="C162" s="22" t="s">
        <v>346</v>
      </c>
      <c r="D162" s="22" t="s">
        <v>1276</v>
      </c>
      <c r="E162" s="2">
        <v>-18.2458787634376</v>
      </c>
      <c r="F162" s="2">
        <v>-18.2458787634376</v>
      </c>
      <c r="G162" s="2">
        <v>-18.2458787634376</v>
      </c>
      <c r="H162" s="2">
        <v>-18.2458787634376</v>
      </c>
      <c r="I162" s="2">
        <v>-18.2458787634376</v>
      </c>
      <c r="J162" s="2">
        <v>10.4992770944454</v>
      </c>
      <c r="K162" s="2">
        <v>10.4992770944454</v>
      </c>
      <c r="L162" s="2">
        <v>10.4992770944454</v>
      </c>
      <c r="M162" s="2">
        <v>10.4992770944454</v>
      </c>
      <c r="N162" s="2">
        <v>10.4992770944454</v>
      </c>
      <c r="O162" s="2">
        <v>6.50432613952286</v>
      </c>
      <c r="P162" s="2">
        <v>6.50432613952286</v>
      </c>
      <c r="Q162" s="2">
        <v>6.50432613952286</v>
      </c>
      <c r="R162" s="2">
        <v>6.50432613952286</v>
      </c>
      <c r="S162" s="2">
        <v>6.50432613952286</v>
      </c>
      <c r="T162" s="23">
        <v>0.510492773346371</v>
      </c>
      <c r="U162" s="23">
        <v>0.510492773346371</v>
      </c>
      <c r="V162" s="23">
        <v>0.510492773346371</v>
      </c>
      <c r="W162" s="23">
        <v>0.510492773346371</v>
      </c>
      <c r="X162" s="23">
        <v>0.510492773346371</v>
      </c>
      <c r="Y162" s="2">
        <v>0.388391205986085</v>
      </c>
      <c r="Z162" s="2">
        <v>0.560960389178675</v>
      </c>
      <c r="AA162" s="2">
        <v>6.68900035332135</v>
      </c>
      <c r="AB162" s="2">
        <v>4.51607655307692</v>
      </c>
      <c r="AC162" s="2">
        <v>7.70692023256346</v>
      </c>
      <c r="AD162" s="2">
        <v>0.524743412087189</v>
      </c>
      <c r="AE162" s="2">
        <v>0.344100505164923</v>
      </c>
      <c r="AF162" s="2">
        <v>-0.459688731516295</v>
      </c>
      <c r="AG162" s="2">
        <v>-1.07097122322608</v>
      </c>
      <c r="AH162" s="2">
        <v>-2.67482800312676</v>
      </c>
      <c r="AI162" s="9">
        <v>10.3777061066768</v>
      </c>
      <c r="AJ162" s="9">
        <v>10.8825980235866</v>
      </c>
      <c r="AK162" s="9">
        <v>10.688518118704</v>
      </c>
      <c r="AL162" s="9">
        <v>11.1430401446519</v>
      </c>
      <c r="AM162" s="9">
        <v>11.3934644180498</v>
      </c>
      <c r="AN162" s="2">
        <v>-1.14167447047177</v>
      </c>
      <c r="AO162" s="2">
        <v>-1.75574333965167</v>
      </c>
      <c r="AP162" s="2">
        <v>-3.32731825755806</v>
      </c>
      <c r="AQ162" s="2">
        <v>-3.12222347523349</v>
      </c>
      <c r="AR162" s="2">
        <v>-4.2686124119771</v>
      </c>
      <c r="AS162" s="2">
        <v>-4.63200730399187</v>
      </c>
      <c r="AT162" s="2">
        <v>-6.33288772974042</v>
      </c>
      <c r="AU162" s="2">
        <v>-5.91539788944494</v>
      </c>
      <c r="AV162" s="2">
        <v>-6.22077325428993</v>
      </c>
      <c r="AW162" s="2">
        <v>-7.27601876546947</v>
      </c>
      <c r="AX162" s="2">
        <v>-10.9971405322123</v>
      </c>
      <c r="AY162" s="2">
        <v>-10.3513000425653</v>
      </c>
      <c r="AZ162" s="2">
        <v>-10.1500530252199</v>
      </c>
      <c r="BA162" s="2">
        <v>-11.1217344746776</v>
      </c>
      <c r="BB162" s="2">
        <v>-12.2079253762733</v>
      </c>
      <c r="BC162" s="9">
        <v>-12.2882338335711</v>
      </c>
      <c r="BD162" s="9">
        <v>-11.4505374493566</v>
      </c>
      <c r="BE162" s="9">
        <v>-11.1351406586506</v>
      </c>
      <c r="BF162" s="9">
        <v>-11.6389982939905</v>
      </c>
      <c r="BG162" s="9">
        <v>-11.6389982939905</v>
      </c>
      <c r="BH162" s="9">
        <v>29.3325317196085</v>
      </c>
      <c r="BI162" s="9">
        <v>29.3325317196085</v>
      </c>
      <c r="BJ162" s="9">
        <v>29.3325317196085</v>
      </c>
      <c r="BK162" s="9">
        <v>16.8094822011939</v>
      </c>
      <c r="BL162" s="9">
        <v>16.8094822011939</v>
      </c>
    </row>
    <row r="163" spans="1:64">
      <c r="A163" t="s">
        <v>347</v>
      </c>
      <c r="B163" s="1" t="s">
        <v>2533</v>
      </c>
      <c r="C163" s="22" t="s">
        <v>348</v>
      </c>
      <c r="D163" s="22" t="s">
        <v>1276</v>
      </c>
      <c r="E163" s="2">
        <v>-19.1835126573354</v>
      </c>
      <c r="F163" s="2">
        <v>-19.1835126573354</v>
      </c>
      <c r="G163" s="2">
        <v>-19.1835126573354</v>
      </c>
      <c r="H163" s="2">
        <v>-19.1835126573354</v>
      </c>
      <c r="I163" s="2">
        <v>-19.1835126573354</v>
      </c>
      <c r="J163" s="2">
        <v>17.7263605060559</v>
      </c>
      <c r="K163" s="2">
        <v>17.7263605060559</v>
      </c>
      <c r="L163" s="2">
        <v>17.7263605060559</v>
      </c>
      <c r="M163" s="2">
        <v>17.7263605060559</v>
      </c>
      <c r="N163" s="2">
        <v>17.7263605060559</v>
      </c>
      <c r="O163" s="2">
        <v>13.0344316345589</v>
      </c>
      <c r="P163" s="2">
        <v>13.0344316345589</v>
      </c>
      <c r="Q163" s="2">
        <v>13.0344316345589</v>
      </c>
      <c r="R163" s="2">
        <v>13.0344316345589</v>
      </c>
      <c r="S163" s="2">
        <v>13.0344316345589</v>
      </c>
      <c r="T163" s="23">
        <v>-1.10167158903762</v>
      </c>
      <c r="U163" s="23">
        <v>-1.10167158903762</v>
      </c>
      <c r="V163" s="23">
        <v>-1.10167158903762</v>
      </c>
      <c r="W163" s="23">
        <v>-1.10167158903762</v>
      </c>
      <c r="X163" s="23">
        <v>-1.10167158903762</v>
      </c>
      <c r="Y163" s="2">
        <v>13.1896187957553</v>
      </c>
      <c r="Z163" s="2">
        <v>10.4032082353508</v>
      </c>
      <c r="AA163" s="2">
        <v>5.01433256510773</v>
      </c>
      <c r="AB163" s="2">
        <v>7.2814403611409</v>
      </c>
      <c r="AC163" s="2">
        <v>3.90217237858978</v>
      </c>
      <c r="AD163" s="2">
        <v>-7.69029716413895</v>
      </c>
      <c r="AE163" s="2">
        <v>-8.47643837221131</v>
      </c>
      <c r="AF163" s="2">
        <v>-9.47968899775148</v>
      </c>
      <c r="AG163" s="2">
        <v>-8.28886704683962</v>
      </c>
      <c r="AH163" s="2">
        <v>-10.1867188234526</v>
      </c>
      <c r="AI163" s="9">
        <v>9.12739805528662</v>
      </c>
      <c r="AJ163" s="9">
        <v>8.87139449834524</v>
      </c>
      <c r="AK163" s="9">
        <v>7.97782727740771</v>
      </c>
      <c r="AL163" s="9">
        <v>8.49982624064367</v>
      </c>
      <c r="AM163" s="9">
        <v>7.29702241995323</v>
      </c>
      <c r="AN163" s="2">
        <v>-4.50170994285802</v>
      </c>
      <c r="AO163" s="2">
        <v>-5.38395352530905</v>
      </c>
      <c r="AP163" s="2">
        <v>-6.08096311343288</v>
      </c>
      <c r="AQ163" s="2">
        <v>-6.02863745040351</v>
      </c>
      <c r="AR163" s="2">
        <v>-6.01956876914274</v>
      </c>
      <c r="AS163" s="2">
        <v>-12.1908604375201</v>
      </c>
      <c r="AT163" s="2">
        <v>-12.9353671507137</v>
      </c>
      <c r="AU163" s="2">
        <v>-11.5610687643677</v>
      </c>
      <c r="AV163" s="2">
        <v>-16.5185337440747</v>
      </c>
      <c r="AW163" s="2">
        <v>-14.9396418246748</v>
      </c>
      <c r="AX163" s="2">
        <v>-18.2017273923646</v>
      </c>
      <c r="AY163" s="2">
        <v>-19.3994406273211</v>
      </c>
      <c r="AZ163" s="2">
        <v>-20.4395665759487</v>
      </c>
      <c r="BA163" s="2">
        <v>-21.2727530500899</v>
      </c>
      <c r="BB163" s="2">
        <v>-22.128282722854</v>
      </c>
      <c r="BC163" s="9">
        <v>-13.2547241350879</v>
      </c>
      <c r="BD163" s="9">
        <v>-14.1134531352535</v>
      </c>
      <c r="BE163" s="9">
        <v>-14.1190672403805</v>
      </c>
      <c r="BF163" s="9">
        <v>-13.472539121126</v>
      </c>
      <c r="BG163" s="9">
        <v>-13.472539121126</v>
      </c>
      <c r="BH163" s="9">
        <v>32.1836017936538</v>
      </c>
      <c r="BI163" s="9">
        <v>32.1836017936538</v>
      </c>
      <c r="BJ163" s="9">
        <v>32.1836017936538</v>
      </c>
      <c r="BK163" s="9">
        <v>17.510499018713</v>
      </c>
      <c r="BL163" s="9">
        <v>17.510499018713</v>
      </c>
    </row>
    <row r="164" spans="1:64">
      <c r="A164" t="s">
        <v>349</v>
      </c>
      <c r="B164" s="1" t="s">
        <v>2534</v>
      </c>
      <c r="C164" s="22" t="s">
        <v>350</v>
      </c>
      <c r="D164" s="22" t="s">
        <v>1276</v>
      </c>
      <c r="E164" s="2">
        <v>8.97899108438061</v>
      </c>
      <c r="F164" s="2">
        <v>8.97899108438061</v>
      </c>
      <c r="G164" s="2">
        <v>8.97899108438061</v>
      </c>
      <c r="H164" s="2">
        <v>8.97899108438061</v>
      </c>
      <c r="I164" s="2">
        <v>8.97899108438061</v>
      </c>
      <c r="J164" s="2">
        <v>2.68118746407067</v>
      </c>
      <c r="K164" s="2">
        <v>2.68118746407067</v>
      </c>
      <c r="L164" s="2">
        <v>2.68118746407067</v>
      </c>
      <c r="M164" s="2">
        <v>2.68118746407067</v>
      </c>
      <c r="N164" s="2">
        <v>2.68118746407067</v>
      </c>
      <c r="O164" s="2">
        <v>-2.5041882641198</v>
      </c>
      <c r="P164" s="2">
        <v>-2.5041882641198</v>
      </c>
      <c r="Q164" s="2">
        <v>-2.5041882641198</v>
      </c>
      <c r="R164" s="2">
        <v>-2.5041882641198</v>
      </c>
      <c r="S164" s="2">
        <v>-2.5041882641198</v>
      </c>
      <c r="T164" s="23">
        <v>-8.56878216161196</v>
      </c>
      <c r="U164" s="23">
        <v>-8.56878216161196</v>
      </c>
      <c r="V164" s="23">
        <v>-8.56878216161196</v>
      </c>
      <c r="W164" s="23">
        <v>-8.56878216161196</v>
      </c>
      <c r="X164" s="23">
        <v>-8.56878216161196</v>
      </c>
      <c r="Y164" s="2">
        <v>-4.41551003021698</v>
      </c>
      <c r="Z164" s="2">
        <v>-0.914440791320412</v>
      </c>
      <c r="AA164" s="2">
        <v>3.10466159804893</v>
      </c>
      <c r="AB164" s="2">
        <v>-0.618775175441711</v>
      </c>
      <c r="AC164" s="2">
        <v>-1.65842083400488</v>
      </c>
      <c r="AD164" s="2">
        <v>-24.2753790821804</v>
      </c>
      <c r="AE164" s="2">
        <v>-23.1783522826973</v>
      </c>
      <c r="AF164" s="2">
        <v>-23.4233197853984</v>
      </c>
      <c r="AG164" s="2">
        <v>-22.9950605634379</v>
      </c>
      <c r="AH164" s="2">
        <v>-21.7395814735083</v>
      </c>
      <c r="AI164" s="9">
        <v>16.3731276758611</v>
      </c>
      <c r="AJ164" s="9">
        <v>16.6338958201797</v>
      </c>
      <c r="AK164" s="9">
        <v>15.3962353430105</v>
      </c>
      <c r="AL164" s="9">
        <v>15.8507707152747</v>
      </c>
      <c r="AM164" s="9">
        <v>15.2176562338219</v>
      </c>
      <c r="AN164" s="2">
        <v>-12.4509115108012</v>
      </c>
      <c r="AO164" s="2">
        <v>-10.8923597962816</v>
      </c>
      <c r="AP164" s="2">
        <v>-10.7937838611626</v>
      </c>
      <c r="AQ164" s="2">
        <v>-11.7299661433841</v>
      </c>
      <c r="AR164" s="2">
        <v>-11.6198498162677</v>
      </c>
      <c r="AS164" s="2">
        <v>-8.59995429602694</v>
      </c>
      <c r="AT164" s="2">
        <v>-10.1339046177153</v>
      </c>
      <c r="AU164" s="2">
        <v>-8.69157172529103</v>
      </c>
      <c r="AV164" s="2">
        <v>-9.16275983181429</v>
      </c>
      <c r="AW164" s="2">
        <v>-12.3708484623548</v>
      </c>
      <c r="AX164" s="2">
        <v>-17.4520305286651</v>
      </c>
      <c r="AY164" s="2">
        <v>-17.5878750070327</v>
      </c>
      <c r="AZ164" s="2">
        <v>-18.0133618599806</v>
      </c>
      <c r="BA164" s="2">
        <v>-17.4664251915503</v>
      </c>
      <c r="BB164" s="2">
        <v>-15.4418011577082</v>
      </c>
      <c r="BC164" s="9">
        <v>-13.5308642212355</v>
      </c>
      <c r="BD164" s="9">
        <v>-13.3811513216318</v>
      </c>
      <c r="BE164" s="9">
        <v>-15.5746411826877</v>
      </c>
      <c r="BF164" s="9">
        <v>-13.6319774539204</v>
      </c>
      <c r="BG164" s="9">
        <v>-13.6319774539204</v>
      </c>
      <c r="BH164" s="9">
        <v>22.8651728208973</v>
      </c>
      <c r="BI164" s="9">
        <v>22.8651728208973</v>
      </c>
      <c r="BJ164" s="9">
        <v>22.8651728208973</v>
      </c>
      <c r="BK164" s="9">
        <v>22.0201538110848</v>
      </c>
      <c r="BL164" s="9">
        <v>22.0201538110848</v>
      </c>
    </row>
    <row r="165" spans="1:64">
      <c r="A165" t="s">
        <v>351</v>
      </c>
      <c r="B165" s="1" t="s">
        <v>2535</v>
      </c>
      <c r="C165" s="22" t="s">
        <v>352</v>
      </c>
      <c r="D165" s="22" t="s">
        <v>1276</v>
      </c>
      <c r="E165" s="2">
        <v>8.71109568612409</v>
      </c>
      <c r="F165" s="2">
        <v>8.71109568612409</v>
      </c>
      <c r="G165" s="2">
        <v>8.71109568612409</v>
      </c>
      <c r="H165" s="2">
        <v>8.71109568612409</v>
      </c>
      <c r="I165" s="2">
        <v>8.71109568612409</v>
      </c>
      <c r="J165" s="2">
        <v>14.2983693216951</v>
      </c>
      <c r="K165" s="2">
        <v>14.2983693216951</v>
      </c>
      <c r="L165" s="2">
        <v>14.2983693216951</v>
      </c>
      <c r="M165" s="2">
        <v>14.2983693216951</v>
      </c>
      <c r="N165" s="2">
        <v>14.2983693216951</v>
      </c>
      <c r="O165" s="2">
        <v>2.28512230688784</v>
      </c>
      <c r="P165" s="2">
        <v>2.28512230688784</v>
      </c>
      <c r="Q165" s="2">
        <v>2.28512230688784</v>
      </c>
      <c r="R165" s="2">
        <v>2.28512230688784</v>
      </c>
      <c r="S165" s="2">
        <v>2.28512230688784</v>
      </c>
      <c r="T165" s="23">
        <v>6.45774201981729</v>
      </c>
      <c r="U165" s="23">
        <v>6.45774201981729</v>
      </c>
      <c r="V165" s="23">
        <v>6.45774201981729</v>
      </c>
      <c r="W165" s="23">
        <v>6.45774201981729</v>
      </c>
      <c r="X165" s="23">
        <v>6.45774201981729</v>
      </c>
      <c r="Y165" s="2">
        <v>10.732145063351</v>
      </c>
      <c r="Z165" s="2">
        <v>11.1531048415687</v>
      </c>
      <c r="AA165" s="2">
        <v>10.4928585764228</v>
      </c>
      <c r="AB165" s="2">
        <v>11.9739291366253</v>
      </c>
      <c r="AC165" s="2">
        <v>12.9760556311344</v>
      </c>
      <c r="AD165" s="2">
        <v>6.05943741604981</v>
      </c>
      <c r="AE165" s="2">
        <v>6.04390321789944</v>
      </c>
      <c r="AF165" s="2">
        <v>8.137049187414</v>
      </c>
      <c r="AG165" s="2">
        <v>8.44136133418302</v>
      </c>
      <c r="AH165" s="2">
        <v>7.49817829306921</v>
      </c>
      <c r="AI165" s="9">
        <v>10.6778534212552</v>
      </c>
      <c r="AJ165" s="9">
        <v>10.3557550589979</v>
      </c>
      <c r="AK165" s="9">
        <v>11.2683396975837</v>
      </c>
      <c r="AL165" s="9">
        <v>10.2075870202266</v>
      </c>
      <c r="AM165" s="9">
        <v>10.4752160951686</v>
      </c>
      <c r="AN165" s="2">
        <v>1.42776442017653</v>
      </c>
      <c r="AO165" s="2">
        <v>1.62190259092606</v>
      </c>
      <c r="AP165" s="2">
        <v>1.01357494834708</v>
      </c>
      <c r="AQ165" s="2">
        <v>1.49747598782745</v>
      </c>
      <c r="AR165" s="2">
        <v>1.03854987989702</v>
      </c>
      <c r="AS165" s="2">
        <v>-1.95180068473846</v>
      </c>
      <c r="AT165" s="2">
        <v>1.15174011916762</v>
      </c>
      <c r="AU165" s="2">
        <v>2.96516258235066</v>
      </c>
      <c r="AV165" s="2">
        <v>1.61969046104302</v>
      </c>
      <c r="AW165" s="2">
        <v>1.8856356193278</v>
      </c>
      <c r="AX165" s="2">
        <v>1.4868841934213</v>
      </c>
      <c r="AY165" s="2">
        <v>1.8000610899621</v>
      </c>
      <c r="AZ165" s="2">
        <v>2.40172743583746</v>
      </c>
      <c r="BA165" s="2">
        <v>2.83286823617569</v>
      </c>
      <c r="BB165" s="2">
        <v>3.10028644988395</v>
      </c>
      <c r="BC165" s="9">
        <v>-2.27815571071823</v>
      </c>
      <c r="BD165" s="9">
        <v>-1.86404098012782</v>
      </c>
      <c r="BE165" s="9">
        <v>-0.582229576922906</v>
      </c>
      <c r="BF165" s="9">
        <v>1.19578749595793</v>
      </c>
      <c r="BG165" s="9">
        <v>1.19578749595793</v>
      </c>
      <c r="BH165" s="9">
        <v>22.1388249058552</v>
      </c>
      <c r="BI165" s="9">
        <v>22.1388249058552</v>
      </c>
      <c r="BJ165" s="9">
        <v>22.1388249058552</v>
      </c>
      <c r="BK165" s="9">
        <v>18.5130597368045</v>
      </c>
      <c r="BL165" s="9">
        <v>18.5130597368045</v>
      </c>
    </row>
    <row r="166" spans="1:64">
      <c r="A166" t="s">
        <v>353</v>
      </c>
      <c r="B166" s="1" t="s">
        <v>2536</v>
      </c>
      <c r="C166" s="22" t="s">
        <v>354</v>
      </c>
      <c r="D166" s="22" t="s">
        <v>1276</v>
      </c>
      <c r="E166" s="2">
        <v>-0.0624786067767187</v>
      </c>
      <c r="F166" s="2">
        <v>-0.0624786067767187</v>
      </c>
      <c r="G166" s="2">
        <v>-0.0624786067767187</v>
      </c>
      <c r="H166" s="2">
        <v>-0.0624786067767187</v>
      </c>
      <c r="I166" s="2">
        <v>-0.0624786067767187</v>
      </c>
      <c r="J166" s="2">
        <v>-10.2634542148572</v>
      </c>
      <c r="K166" s="2">
        <v>-10.2634542148572</v>
      </c>
      <c r="L166" s="2">
        <v>-10.2634542148572</v>
      </c>
      <c r="M166" s="2">
        <v>-10.2634542148572</v>
      </c>
      <c r="N166" s="2">
        <v>-10.2634542148572</v>
      </c>
      <c r="O166" s="2">
        <v>-12.4695471632447</v>
      </c>
      <c r="P166" s="2">
        <v>-12.4695471632447</v>
      </c>
      <c r="Q166" s="2">
        <v>-12.4695471632447</v>
      </c>
      <c r="R166" s="2">
        <v>-12.4695471632447</v>
      </c>
      <c r="S166" s="2">
        <v>-12.4695471632447</v>
      </c>
      <c r="T166" s="23">
        <v>-3.17893715447186</v>
      </c>
      <c r="U166" s="23">
        <v>-3.17893715447186</v>
      </c>
      <c r="V166" s="23">
        <v>-3.17893715447186</v>
      </c>
      <c r="W166" s="23">
        <v>-3.17893715447186</v>
      </c>
      <c r="X166" s="23">
        <v>-3.17893715447186</v>
      </c>
      <c r="Y166" s="2">
        <v>-10.350168289721</v>
      </c>
      <c r="Z166" s="2">
        <v>-2.00987441216306</v>
      </c>
      <c r="AA166" s="2">
        <v>-12.0067138320535</v>
      </c>
      <c r="AB166" s="2">
        <v>-10.9904982078887</v>
      </c>
      <c r="AC166" s="2">
        <v>-11.8052327965584</v>
      </c>
      <c r="AD166" s="2">
        <v>-4.8020618457605</v>
      </c>
      <c r="AE166" s="2">
        <v>-5.41633802589406</v>
      </c>
      <c r="AF166" s="2">
        <v>-6.59185779820864</v>
      </c>
      <c r="AG166" s="2">
        <v>-4.01128206521071</v>
      </c>
      <c r="AH166" s="2">
        <v>-3.58468774798158</v>
      </c>
      <c r="AI166" s="9">
        <v>15.0512494336287</v>
      </c>
      <c r="AJ166" s="9">
        <v>15.606160314987</v>
      </c>
      <c r="AK166" s="9">
        <v>15.9524968288449</v>
      </c>
      <c r="AL166" s="9">
        <v>16.1766688617973</v>
      </c>
      <c r="AM166" s="9">
        <v>16.6560618039465</v>
      </c>
      <c r="AN166" s="2">
        <v>-13.9229858752351</v>
      </c>
      <c r="AO166" s="2">
        <v>-14.3835152446644</v>
      </c>
      <c r="AP166" s="2">
        <v>-15.4754086323116</v>
      </c>
      <c r="AQ166" s="2">
        <v>-15.8851718009801</v>
      </c>
      <c r="AR166" s="2">
        <v>-16.2942779483439</v>
      </c>
      <c r="AS166" s="2">
        <v>-10.4802675500516</v>
      </c>
      <c r="AT166" s="2">
        <v>-9.48571325611598</v>
      </c>
      <c r="AU166" s="2">
        <v>-5.86039423379031</v>
      </c>
      <c r="AV166" s="2">
        <v>-7.35732629440562</v>
      </c>
      <c r="AW166" s="2">
        <v>-5.69594705714194</v>
      </c>
      <c r="AX166" s="2">
        <v>-11.3882455486854</v>
      </c>
      <c r="AY166" s="2">
        <v>-11.0155999433174</v>
      </c>
      <c r="AZ166" s="2">
        <v>-10.815683356211</v>
      </c>
      <c r="BA166" s="2">
        <v>-10.0359847401508</v>
      </c>
      <c r="BB166" s="2">
        <v>-9.75084441966603</v>
      </c>
      <c r="BC166" s="9">
        <v>-12.6334089412556</v>
      </c>
      <c r="BD166" s="9">
        <v>-12.8485681844525</v>
      </c>
      <c r="BE166" s="9">
        <v>-13.9735098461497</v>
      </c>
      <c r="BF166" s="9">
        <v>-12.9145049563456</v>
      </c>
      <c r="BG166" s="9">
        <v>-12.9145049563456</v>
      </c>
      <c r="BH166" s="9">
        <v>25.2299335494364</v>
      </c>
      <c r="BI166" s="9">
        <v>25.2299335494364</v>
      </c>
      <c r="BJ166" s="9">
        <v>25.2299335494364</v>
      </c>
      <c r="BK166" s="9">
        <v>22.8108117626031</v>
      </c>
      <c r="BL166" s="9">
        <v>22.8108117626031</v>
      </c>
    </row>
    <row r="167" spans="1:64">
      <c r="A167" t="s">
        <v>355</v>
      </c>
      <c r="B167" s="1" t="s">
        <v>2537</v>
      </c>
      <c r="C167" s="22" t="s">
        <v>356</v>
      </c>
      <c r="D167" s="22" t="s">
        <v>1276</v>
      </c>
      <c r="E167" s="2">
        <v>12.3611704873691</v>
      </c>
      <c r="F167" s="2">
        <v>12.3611704873691</v>
      </c>
      <c r="G167" s="2">
        <v>12.3611704873691</v>
      </c>
      <c r="H167" s="2">
        <v>12.3611704873691</v>
      </c>
      <c r="I167" s="2">
        <v>12.3611704873691</v>
      </c>
      <c r="J167" s="2">
        <v>-13.1630149578056</v>
      </c>
      <c r="K167" s="2">
        <v>-13.1630149578056</v>
      </c>
      <c r="L167" s="2">
        <v>-13.1630149578056</v>
      </c>
      <c r="M167" s="2">
        <v>-13.1630149578056</v>
      </c>
      <c r="N167" s="2">
        <v>-13.1630149578056</v>
      </c>
      <c r="O167" s="2">
        <v>5.48721683312264</v>
      </c>
      <c r="P167" s="2">
        <v>5.48721683312264</v>
      </c>
      <c r="Q167" s="2">
        <v>5.48721683312264</v>
      </c>
      <c r="R167" s="2">
        <v>5.48721683312264</v>
      </c>
      <c r="S167" s="2">
        <v>5.48721683312264</v>
      </c>
      <c r="T167" s="23">
        <v>-4.34109949861044</v>
      </c>
      <c r="U167" s="23">
        <v>-4.34109949861044</v>
      </c>
      <c r="V167" s="23">
        <v>-4.34109949861044</v>
      </c>
      <c r="W167" s="23">
        <v>-4.34109949861044</v>
      </c>
      <c r="X167" s="23">
        <v>-4.34109949861044</v>
      </c>
      <c r="Y167" s="2">
        <v>4.04912623331301</v>
      </c>
      <c r="Z167" s="2">
        <v>4.70094333181107</v>
      </c>
      <c r="AA167" s="2">
        <v>7.4114017621299</v>
      </c>
      <c r="AB167" s="2">
        <v>3.74774128736587</v>
      </c>
      <c r="AC167" s="2">
        <v>-1.30147892898339</v>
      </c>
      <c r="AD167" s="2">
        <v>-6.98433913177372</v>
      </c>
      <c r="AE167" s="2">
        <v>-6.42212353654139</v>
      </c>
      <c r="AF167" s="2">
        <v>-5.70932383912226</v>
      </c>
      <c r="AG167" s="2">
        <v>-5.31071708471642</v>
      </c>
      <c r="AH167" s="2">
        <v>-5.42423468975829</v>
      </c>
      <c r="AI167" s="9">
        <v>18.4868306168036</v>
      </c>
      <c r="AJ167" s="9">
        <v>18.1697182890875</v>
      </c>
      <c r="AK167" s="9">
        <v>17.7545448576224</v>
      </c>
      <c r="AL167" s="9">
        <v>17.3530572539316</v>
      </c>
      <c r="AM167" s="9">
        <v>17.5969274817809</v>
      </c>
      <c r="AN167" s="2">
        <v>-14.1371057827892</v>
      </c>
      <c r="AO167" s="2">
        <v>-13.194220531479</v>
      </c>
      <c r="AP167" s="2">
        <v>-14.3768645998621</v>
      </c>
      <c r="AQ167" s="2">
        <v>-13.9042016618936</v>
      </c>
      <c r="AR167" s="2">
        <v>-14.7972388733652</v>
      </c>
      <c r="AS167" s="2">
        <v>-14.6682897578128</v>
      </c>
      <c r="AT167" s="2">
        <v>-13.1359760673438</v>
      </c>
      <c r="AU167" s="2">
        <v>-9.881808643452</v>
      </c>
      <c r="AV167" s="2">
        <v>-9.22651101604482</v>
      </c>
      <c r="AW167" s="2">
        <v>-8.99190777560239</v>
      </c>
      <c r="AX167" s="2">
        <v>-4.02432075361622</v>
      </c>
      <c r="AY167" s="2">
        <v>-4.69468789833749</v>
      </c>
      <c r="AZ167" s="2">
        <v>-4.65716337497659</v>
      </c>
      <c r="BA167" s="2">
        <v>-4.18628881327548</v>
      </c>
      <c r="BB167" s="2">
        <v>-2.62352484093601</v>
      </c>
      <c r="BC167" s="9">
        <v>-7.45578232598693</v>
      </c>
      <c r="BD167" s="9">
        <v>-7.05672656762674</v>
      </c>
      <c r="BE167" s="9">
        <v>-6.9139762259595</v>
      </c>
      <c r="BF167" s="9">
        <v>-6.13837581258404</v>
      </c>
      <c r="BG167" s="9">
        <v>-6.13837581258404</v>
      </c>
      <c r="BH167" s="9">
        <v>9.79997890318291</v>
      </c>
      <c r="BI167" s="9">
        <v>9.79997890318291</v>
      </c>
      <c r="BJ167" s="9">
        <v>9.79997890318291</v>
      </c>
      <c r="BK167" s="9">
        <v>21.3905496780268</v>
      </c>
      <c r="BL167" s="9">
        <v>21.3905496780268</v>
      </c>
    </row>
    <row r="168" spans="1:64">
      <c r="A168" t="s">
        <v>357</v>
      </c>
      <c r="B168" s="1" t="s">
        <v>2538</v>
      </c>
      <c r="C168" s="22" t="s">
        <v>358</v>
      </c>
      <c r="D168" s="22" t="s">
        <v>1276</v>
      </c>
      <c r="E168" s="2">
        <v>3.45364849534002</v>
      </c>
      <c r="F168" s="2">
        <v>3.45364849534002</v>
      </c>
      <c r="G168" s="2">
        <v>3.45364849534002</v>
      </c>
      <c r="H168" s="2">
        <v>3.45364849534002</v>
      </c>
      <c r="I168" s="2">
        <v>3.45364849534002</v>
      </c>
      <c r="J168" s="2">
        <v>-13.9534176489561</v>
      </c>
      <c r="K168" s="2">
        <v>-13.9534176489561</v>
      </c>
      <c r="L168" s="2">
        <v>-13.9534176489561</v>
      </c>
      <c r="M168" s="2">
        <v>-13.9534176489561</v>
      </c>
      <c r="N168" s="2">
        <v>-13.9534176489561</v>
      </c>
      <c r="O168" s="2">
        <v>4.19695622746925</v>
      </c>
      <c r="P168" s="2">
        <v>4.19695622746925</v>
      </c>
      <c r="Q168" s="2">
        <v>4.19695622746925</v>
      </c>
      <c r="R168" s="2">
        <v>4.19695622746925</v>
      </c>
      <c r="S168" s="2">
        <v>4.19695622746925</v>
      </c>
      <c r="T168" s="23">
        <v>-2.37908688672402</v>
      </c>
      <c r="U168" s="23">
        <v>-2.37908688672402</v>
      </c>
      <c r="V168" s="23">
        <v>-2.37908688672402</v>
      </c>
      <c r="W168" s="23">
        <v>-2.37908688672402</v>
      </c>
      <c r="X168" s="23">
        <v>-2.37908688672402</v>
      </c>
      <c r="Y168" s="2">
        <v>2.51757318911741</v>
      </c>
      <c r="Z168" s="2">
        <v>4.67568170094514</v>
      </c>
      <c r="AA168" s="2">
        <v>5.59206937300876</v>
      </c>
      <c r="AB168" s="2">
        <v>-0.0915489883368487</v>
      </c>
      <c r="AC168" s="2">
        <v>5.6475179384392</v>
      </c>
      <c r="AD168" s="2">
        <v>-6.6786944664202</v>
      </c>
      <c r="AE168" s="2">
        <v>-6.05182041107496</v>
      </c>
      <c r="AF168" s="2">
        <v>-4.75739680772579</v>
      </c>
      <c r="AG168" s="2">
        <v>-5.15149439411891</v>
      </c>
      <c r="AH168" s="2">
        <v>-5.70719293313012</v>
      </c>
      <c r="AI168" s="9">
        <v>22.5239244877097</v>
      </c>
      <c r="AJ168" s="9">
        <v>21.7931482553587</v>
      </c>
      <c r="AK168" s="9">
        <v>22.0610581955432</v>
      </c>
      <c r="AL168" s="9">
        <v>21.6151656507839</v>
      </c>
      <c r="AM168" s="9">
        <v>20.9992518948106</v>
      </c>
      <c r="AN168" s="2">
        <v>-13.3112147107951</v>
      </c>
      <c r="AO168" s="2">
        <v>-15.528964991465</v>
      </c>
      <c r="AP168" s="2">
        <v>-14.6276618105997</v>
      </c>
      <c r="AQ168" s="2">
        <v>-13.83172714461</v>
      </c>
      <c r="AR168" s="2">
        <v>-13.6281226433819</v>
      </c>
      <c r="AS168" s="2">
        <v>-14.1049106401492</v>
      </c>
      <c r="AT168" s="2">
        <v>-15.6963357356208</v>
      </c>
      <c r="AU168" s="2">
        <v>-12.5778957315331</v>
      </c>
      <c r="AV168" s="2">
        <v>-15.2586920342717</v>
      </c>
      <c r="AW168" s="2">
        <v>-15.6800170093486</v>
      </c>
      <c r="AX168" s="2">
        <v>-6.35095884847457</v>
      </c>
      <c r="AY168" s="2">
        <v>-5.79863487334859</v>
      </c>
      <c r="AZ168" s="2">
        <v>-5.914504116646</v>
      </c>
      <c r="BA168" s="2">
        <v>-5.77959794089534</v>
      </c>
      <c r="BB168" s="2">
        <v>-3.46104180572507</v>
      </c>
      <c r="BC168" s="9">
        <v>-9.87200807977899</v>
      </c>
      <c r="BD168" s="9">
        <v>-11.983120586536</v>
      </c>
      <c r="BE168" s="9">
        <v>-12.2995998124964</v>
      </c>
      <c r="BF168" s="9">
        <v>-13.6319774539204</v>
      </c>
      <c r="BG168" s="9">
        <v>-13.6319774539204</v>
      </c>
      <c r="BH168" s="9">
        <v>11.1478639912015</v>
      </c>
      <c r="BI168" s="9">
        <v>11.1478639912015</v>
      </c>
      <c r="BJ168" s="9">
        <v>11.1478639912015</v>
      </c>
      <c r="BK168" s="9">
        <v>19.5042267661312</v>
      </c>
      <c r="BL168" s="9">
        <v>19.5042267661312</v>
      </c>
    </row>
    <row r="169" spans="1:64">
      <c r="A169" t="s">
        <v>359</v>
      </c>
      <c r="B169" s="1" t="s">
        <v>2539</v>
      </c>
      <c r="C169" s="22" t="s">
        <v>360</v>
      </c>
      <c r="D169" s="22" t="s">
        <v>1276</v>
      </c>
      <c r="E169" s="2">
        <v>-2.87538028847011</v>
      </c>
      <c r="F169" s="2">
        <v>-2.87538028847011</v>
      </c>
      <c r="G169" s="2">
        <v>-2.87538028847011</v>
      </c>
      <c r="H169" s="2">
        <v>-2.87538028847011</v>
      </c>
      <c r="I169" s="2">
        <v>-2.87538028847011</v>
      </c>
      <c r="J169" s="2">
        <v>-3.61422303331269</v>
      </c>
      <c r="K169" s="2">
        <v>-3.61422303331269</v>
      </c>
      <c r="L169" s="2">
        <v>-3.61422303331269</v>
      </c>
      <c r="M169" s="2">
        <v>-3.61422303331269</v>
      </c>
      <c r="N169" s="2">
        <v>-3.61422303331269</v>
      </c>
      <c r="O169" s="2">
        <v>-7.90054292512349</v>
      </c>
      <c r="P169" s="2">
        <v>-7.90054292512349</v>
      </c>
      <c r="Q169" s="2">
        <v>-7.90054292512349</v>
      </c>
      <c r="R169" s="2">
        <v>-7.90054292512349</v>
      </c>
      <c r="S169" s="2">
        <v>-7.90054292512349</v>
      </c>
      <c r="T169" s="23">
        <v>7.92005325808509</v>
      </c>
      <c r="U169" s="23">
        <v>7.92005325808509</v>
      </c>
      <c r="V169" s="23">
        <v>7.92005325808509</v>
      </c>
      <c r="W169" s="23">
        <v>7.92005325808509</v>
      </c>
      <c r="X169" s="23">
        <v>7.92005325808509</v>
      </c>
      <c r="Y169" s="2">
        <v>18.0134136542774</v>
      </c>
      <c r="Z169" s="2">
        <v>6.15527473156098</v>
      </c>
      <c r="AA169" s="2">
        <v>5.39625082510712</v>
      </c>
      <c r="AB169" s="2">
        <v>9.63726647668061</v>
      </c>
      <c r="AC169" s="2">
        <v>6.30001436273801</v>
      </c>
      <c r="AD169" s="2">
        <v>13.8669468788445</v>
      </c>
      <c r="AE169" s="2">
        <v>13.2220980688901</v>
      </c>
      <c r="AF169" s="2">
        <v>13.2548464463584</v>
      </c>
      <c r="AG169" s="2">
        <v>13.0746961243711</v>
      </c>
      <c r="AH169" s="2">
        <v>12.3739633324086</v>
      </c>
      <c r="AI169" s="9">
        <v>17.1487999216797</v>
      </c>
      <c r="AJ169" s="9">
        <v>16.6338958201797</v>
      </c>
      <c r="AK169" s="9">
        <v>16.2336507320111</v>
      </c>
      <c r="AL169" s="9">
        <v>16.7804118724905</v>
      </c>
      <c r="AM169" s="9">
        <v>16.1332412936996</v>
      </c>
      <c r="AN169" s="2">
        <v>0.720052963943375</v>
      </c>
      <c r="AO169" s="2">
        <v>1.01976950836527</v>
      </c>
      <c r="AP169" s="2">
        <v>0.801509951935183</v>
      </c>
      <c r="AQ169" s="2">
        <v>0.10602846050223</v>
      </c>
      <c r="AR169" s="2">
        <v>-0.388237776695974</v>
      </c>
      <c r="AS169" s="2">
        <v>4.11236303689696</v>
      </c>
      <c r="AT169" s="2">
        <v>3.69521351460575</v>
      </c>
      <c r="AU169" s="2">
        <v>4.66280343396435</v>
      </c>
      <c r="AV169" s="2">
        <v>6.92935435556243</v>
      </c>
      <c r="AW169" s="2">
        <v>4.82174115101104</v>
      </c>
      <c r="AX169" s="2">
        <v>5.72526451086285</v>
      </c>
      <c r="AY169" s="2">
        <v>5.48067530885691</v>
      </c>
      <c r="AZ169" s="2">
        <v>5.43341409217223</v>
      </c>
      <c r="BA169" s="2">
        <v>5.35542320892526</v>
      </c>
      <c r="BB169" s="2">
        <v>5.37608255808616</v>
      </c>
      <c r="BC169" s="9">
        <v>3.52078609838272</v>
      </c>
      <c r="BD169" s="9">
        <v>2.86263436233915</v>
      </c>
      <c r="BE169" s="9">
        <v>2.91114788461453</v>
      </c>
      <c r="BF169" s="9">
        <v>4.38455415184574</v>
      </c>
      <c r="BG169" s="9">
        <v>4.38455415184574</v>
      </c>
      <c r="BH169" s="9">
        <v>32.9037486459915</v>
      </c>
      <c r="BI169" s="9">
        <v>32.9037486459915</v>
      </c>
      <c r="BJ169" s="9">
        <v>32.9037486459915</v>
      </c>
      <c r="BK169" s="9">
        <v>37.3261883896942</v>
      </c>
      <c r="BL169" s="9">
        <v>37.3261883896942</v>
      </c>
    </row>
    <row r="170" spans="1:64">
      <c r="A170" t="s">
        <v>361</v>
      </c>
      <c r="B170" s="1" t="s">
        <v>2540</v>
      </c>
      <c r="C170" s="22" t="s">
        <v>362</v>
      </c>
      <c r="D170" s="22" t="s">
        <v>1276</v>
      </c>
      <c r="E170" s="2">
        <v>6.8358278983285</v>
      </c>
      <c r="F170" s="2">
        <v>6.8358278983285</v>
      </c>
      <c r="G170" s="2">
        <v>6.8358278983285</v>
      </c>
      <c r="H170" s="2">
        <v>6.8358278983285</v>
      </c>
      <c r="I170" s="2">
        <v>6.8358278983285</v>
      </c>
      <c r="J170" s="2">
        <v>-13.8228391600043</v>
      </c>
      <c r="K170" s="2">
        <v>-13.8228391600043</v>
      </c>
      <c r="L170" s="2">
        <v>-13.8228391600043</v>
      </c>
      <c r="M170" s="2">
        <v>-13.8228391600043</v>
      </c>
      <c r="N170" s="2">
        <v>-13.8228391600043</v>
      </c>
      <c r="O170" s="2">
        <v>-3.37557877982503</v>
      </c>
      <c r="P170" s="2">
        <v>-3.37557877982503</v>
      </c>
      <c r="Q170" s="2">
        <v>-3.37557877982503</v>
      </c>
      <c r="R170" s="2">
        <v>-3.37557877982503</v>
      </c>
      <c r="S170" s="2">
        <v>-3.37557877982503</v>
      </c>
      <c r="T170" s="23">
        <v>-0.185696897382024</v>
      </c>
      <c r="U170" s="23">
        <v>-0.185696897382024</v>
      </c>
      <c r="V170" s="23">
        <v>-0.185696897382024</v>
      </c>
      <c r="W170" s="23">
        <v>-0.185696897382024</v>
      </c>
      <c r="X170" s="23">
        <v>-0.185696897382024</v>
      </c>
      <c r="Y170" s="2">
        <v>7.34516896078393</v>
      </c>
      <c r="Z170" s="2">
        <v>16.7749643454891</v>
      </c>
      <c r="AA170" s="2">
        <v>10.3507213731663</v>
      </c>
      <c r="AB170" s="2">
        <v>13.4353820119681</v>
      </c>
      <c r="AC170" s="2">
        <v>8.89870852111266</v>
      </c>
      <c r="AD170" s="2">
        <v>13.1848059434351</v>
      </c>
      <c r="AE170" s="2">
        <v>13.204074838314</v>
      </c>
      <c r="AF170" s="2">
        <v>12.4666131974382</v>
      </c>
      <c r="AG170" s="2">
        <v>13.2061519484714</v>
      </c>
      <c r="AH170" s="2">
        <v>13.2707784931078</v>
      </c>
      <c r="AI170" s="9">
        <v>14.9734320099394</v>
      </c>
      <c r="AJ170" s="9">
        <v>13.8471786510555</v>
      </c>
      <c r="AK170" s="9">
        <v>13.5501150536229</v>
      </c>
      <c r="AL170" s="9">
        <v>13.2594484129094</v>
      </c>
      <c r="AM170" s="9">
        <v>12.8178383770758</v>
      </c>
      <c r="AN170" s="2">
        <v>-0.433431699331535</v>
      </c>
      <c r="AO170" s="2">
        <v>-0.366012866675905</v>
      </c>
      <c r="AP170" s="2">
        <v>-0.321083422422552</v>
      </c>
      <c r="AQ170" s="2">
        <v>0.100105062455008</v>
      </c>
      <c r="AR170" s="2">
        <v>0.61157046266475</v>
      </c>
      <c r="AS170" s="2">
        <v>4.6552383242865</v>
      </c>
      <c r="AT170" s="2">
        <v>4.70565901054033</v>
      </c>
      <c r="AU170" s="2">
        <v>5.6529683824711</v>
      </c>
      <c r="AV170" s="2">
        <v>8.1781380960383</v>
      </c>
      <c r="AW170" s="2">
        <v>6.3111416388585</v>
      </c>
      <c r="AX170" s="2">
        <v>5.02073755497262</v>
      </c>
      <c r="AY170" s="2">
        <v>5.18961214217812</v>
      </c>
      <c r="AZ170" s="2">
        <v>5.53068992937864</v>
      </c>
      <c r="BA170" s="2">
        <v>5.80242856504785</v>
      </c>
      <c r="BB170" s="2">
        <v>6.13525964540304</v>
      </c>
      <c r="BC170" s="9">
        <v>4.21113631375188</v>
      </c>
      <c r="BD170" s="9">
        <v>3.99437352884533</v>
      </c>
      <c r="BE170" s="9">
        <v>6.3317466490366</v>
      </c>
      <c r="BF170" s="9">
        <v>7.09500580935039</v>
      </c>
      <c r="BG170" s="9">
        <v>7.09500580935039</v>
      </c>
      <c r="BH170" s="9">
        <v>34.4724687928293</v>
      </c>
      <c r="BI170" s="9">
        <v>34.4724687928293</v>
      </c>
      <c r="BJ170" s="9">
        <v>34.4724687928293</v>
      </c>
      <c r="BK170" s="9">
        <v>38.0723655474797</v>
      </c>
      <c r="BL170" s="9">
        <v>38.0723655474797</v>
      </c>
    </row>
    <row r="171" spans="1:64">
      <c r="A171" t="s">
        <v>363</v>
      </c>
      <c r="B171" s="1" t="s">
        <v>2541</v>
      </c>
      <c r="C171" s="22" t="s">
        <v>364</v>
      </c>
      <c r="D171" s="22" t="s">
        <v>1277</v>
      </c>
      <c r="E171" s="2">
        <v>4.79312548662259</v>
      </c>
      <c r="F171" s="2">
        <v>4.79312548662259</v>
      </c>
      <c r="G171" s="2">
        <v>4.79312548662259</v>
      </c>
      <c r="H171" s="2">
        <v>4.79312548662259</v>
      </c>
      <c r="I171" s="2">
        <v>4.79312548662259</v>
      </c>
      <c r="J171" s="2">
        <v>-5.00067821687174</v>
      </c>
      <c r="K171" s="2">
        <v>-5.00067821687174</v>
      </c>
      <c r="L171" s="2">
        <v>-5.00067821687174</v>
      </c>
      <c r="M171" s="2">
        <v>-5.00067821687174</v>
      </c>
      <c r="N171" s="2">
        <v>-5.00067821687174</v>
      </c>
      <c r="O171" s="2">
        <v>1.95727126938648</v>
      </c>
      <c r="P171" s="2">
        <v>1.95727126938648</v>
      </c>
      <c r="Q171" s="2">
        <v>1.95727126938648</v>
      </c>
      <c r="R171" s="2">
        <v>1.95727126938648</v>
      </c>
      <c r="S171" s="2">
        <v>1.95727126938648</v>
      </c>
      <c r="T171" s="23">
        <v>2.34039437071497</v>
      </c>
      <c r="U171" s="23">
        <v>2.34039437071497</v>
      </c>
      <c r="V171" s="23">
        <v>2.34039437071497</v>
      </c>
      <c r="W171" s="23">
        <v>2.34039437071497</v>
      </c>
      <c r="X171" s="23">
        <v>2.34039437071497</v>
      </c>
      <c r="Y171" s="2">
        <v>2.99748485971337</v>
      </c>
      <c r="Z171" s="2">
        <v>7.90639664349564</v>
      </c>
      <c r="AA171" s="2">
        <v>2.548618019721</v>
      </c>
      <c r="AB171" s="2">
        <v>11.0435665424887</v>
      </c>
      <c r="AC171" s="2">
        <v>1.4335074753478</v>
      </c>
      <c r="AD171" s="2">
        <v>0.436064186198591</v>
      </c>
      <c r="AE171" s="2">
        <v>1.28377229134671</v>
      </c>
      <c r="AF171" s="2">
        <v>1.96810977628532</v>
      </c>
      <c r="AG171" s="2">
        <v>3.07507859712634</v>
      </c>
      <c r="AH171" s="2">
        <v>1.45203583960763</v>
      </c>
      <c r="AI171" s="9">
        <v>12.4338997890689</v>
      </c>
      <c r="AJ171" s="9">
        <v>11.913097899421</v>
      </c>
      <c r="AK171" s="9">
        <v>11.6032362281256</v>
      </c>
      <c r="AL171" s="9">
        <v>11.1628898672562</v>
      </c>
      <c r="AM171" s="9">
        <v>12.0003216527973</v>
      </c>
      <c r="AN171" s="2">
        <v>-6.76886190519476</v>
      </c>
      <c r="AO171" s="2">
        <v>-6.41359648008308</v>
      </c>
      <c r="AP171" s="2">
        <v>-6.09990352778546</v>
      </c>
      <c r="AQ171" s="2">
        <v>-6.85001531295155</v>
      </c>
      <c r="AR171" s="2">
        <v>-7.20511213597364</v>
      </c>
      <c r="AS171" s="2">
        <v>-10.2688968490405</v>
      </c>
      <c r="AT171" s="2">
        <v>-11.1385766139555</v>
      </c>
      <c r="AU171" s="2">
        <v>-5.7708926331583</v>
      </c>
      <c r="AV171" s="2">
        <v>-7.51502982628771</v>
      </c>
      <c r="AW171" s="2">
        <v>-5.91562539414156</v>
      </c>
      <c r="AX171" s="2">
        <v>-6.20535079648639</v>
      </c>
      <c r="AY171" s="2">
        <v>-5.44504841008997</v>
      </c>
      <c r="AZ171" s="2">
        <v>-5.23278722607356</v>
      </c>
      <c r="BA171" s="2">
        <v>-3.62853208146426</v>
      </c>
      <c r="BB171" s="2">
        <v>-3.84006038374601</v>
      </c>
      <c r="BC171" s="9">
        <v>-8.76744773518834</v>
      </c>
      <c r="BD171" s="9">
        <v>-8.52133019487003</v>
      </c>
      <c r="BE171" s="9">
        <v>-5.89507446634442</v>
      </c>
      <c r="BF171" s="9">
        <v>-6.69640997736441</v>
      </c>
      <c r="BG171" s="9">
        <v>-6.69640997736441</v>
      </c>
      <c r="BH171" s="9">
        <v>13.6284806121515</v>
      </c>
      <c r="BI171" s="9">
        <v>13.6284806121515</v>
      </c>
      <c r="BJ171" s="9">
        <v>13.6284806121515</v>
      </c>
      <c r="BK171" s="9">
        <v>15.8283867712115</v>
      </c>
      <c r="BL171" s="9">
        <v>15.8283867712115</v>
      </c>
    </row>
    <row r="172" spans="1:64">
      <c r="A172" t="s">
        <v>365</v>
      </c>
      <c r="B172" s="1" t="s">
        <v>2542</v>
      </c>
      <c r="C172" s="22" t="s">
        <v>366</v>
      </c>
      <c r="D172" s="22" t="s">
        <v>1277</v>
      </c>
      <c r="E172" s="2">
        <v>10.9547196465224</v>
      </c>
      <c r="F172" s="2">
        <v>10.9547196465224</v>
      </c>
      <c r="G172" s="2">
        <v>10.9547196465224</v>
      </c>
      <c r="H172" s="2">
        <v>10.9547196465224</v>
      </c>
      <c r="I172" s="2">
        <v>10.9547196465224</v>
      </c>
      <c r="J172" s="2">
        <v>-10.4884642607497</v>
      </c>
      <c r="K172" s="2">
        <v>-10.4884642607497</v>
      </c>
      <c r="L172" s="2">
        <v>-10.4884642607497</v>
      </c>
      <c r="M172" s="2">
        <v>-10.4884642607497</v>
      </c>
      <c r="N172" s="2">
        <v>-10.4884642607497</v>
      </c>
      <c r="O172" s="2">
        <v>-2.16639799492567</v>
      </c>
      <c r="P172" s="2">
        <v>-2.16639799492567</v>
      </c>
      <c r="Q172" s="2">
        <v>-2.16639799492567</v>
      </c>
      <c r="R172" s="2">
        <v>-2.16639799492567</v>
      </c>
      <c r="S172" s="2">
        <v>-2.16639799492567</v>
      </c>
      <c r="T172" s="23">
        <v>11.2244323654633</v>
      </c>
      <c r="U172" s="23">
        <v>11.2244323654633</v>
      </c>
      <c r="V172" s="23">
        <v>11.2244323654633</v>
      </c>
      <c r="W172" s="23">
        <v>11.2244323654633</v>
      </c>
      <c r="X172" s="23">
        <v>11.2244323654633</v>
      </c>
      <c r="Y172" s="2">
        <v>3.26483098728231</v>
      </c>
      <c r="Z172" s="2">
        <v>7.52238770553173</v>
      </c>
      <c r="AA172" s="2">
        <v>3.86580490101076</v>
      </c>
      <c r="AB172" s="2">
        <v>7.88846572350387</v>
      </c>
      <c r="AC172" s="2">
        <v>4.75208500447755</v>
      </c>
      <c r="AD172" s="2">
        <v>11.348709442782</v>
      </c>
      <c r="AE172" s="2">
        <v>10.4156742442302</v>
      </c>
      <c r="AF172" s="2">
        <v>11.166634304397</v>
      </c>
      <c r="AG172" s="2">
        <v>10.9874931941224</v>
      </c>
      <c r="AH172" s="2">
        <v>10.0422439145907</v>
      </c>
      <c r="AI172" s="9">
        <v>3.53364984392414</v>
      </c>
      <c r="AJ172" s="9">
        <v>3.52556578874189</v>
      </c>
      <c r="AK172" s="9">
        <v>3.76087926908013</v>
      </c>
      <c r="AL172" s="9">
        <v>3.64683303120203</v>
      </c>
      <c r="AM172" s="9">
        <v>3.30528464169427</v>
      </c>
      <c r="AN172" s="2">
        <v>4.43993739659809</v>
      </c>
      <c r="AO172" s="2">
        <v>4.11035605429949</v>
      </c>
      <c r="AP172" s="2">
        <v>3.76582406586625</v>
      </c>
      <c r="AQ172" s="2">
        <v>3.74891825954345</v>
      </c>
      <c r="AR172" s="2">
        <v>3.66758809995602</v>
      </c>
      <c r="AS172" s="2">
        <v>3.4383198568576</v>
      </c>
      <c r="AT172" s="2">
        <v>4.61660120003305</v>
      </c>
      <c r="AU172" s="2">
        <v>5.21799002445959</v>
      </c>
      <c r="AV172" s="2">
        <v>7.8609336699816</v>
      </c>
      <c r="AW172" s="2">
        <v>4.32877056700519</v>
      </c>
      <c r="AX172" s="2">
        <v>4.86779701604646</v>
      </c>
      <c r="AY172" s="2">
        <v>4.44874799041112</v>
      </c>
      <c r="AZ172" s="2">
        <v>4.6815968733612</v>
      </c>
      <c r="BA172" s="2">
        <v>5.35629843521098</v>
      </c>
      <c r="BB172" s="2">
        <v>4.64062975474793</v>
      </c>
      <c r="BC172" s="9">
        <v>2.69236583993972</v>
      </c>
      <c r="BD172" s="9">
        <v>3.39521749951853</v>
      </c>
      <c r="BE172" s="9">
        <v>2.25613961057626</v>
      </c>
      <c r="BF172" s="9">
        <v>3.3482049886822</v>
      </c>
      <c r="BG172" s="9">
        <v>3.3482049886822</v>
      </c>
      <c r="BH172" s="9">
        <v>28.9866517600647</v>
      </c>
      <c r="BI172" s="9">
        <v>28.9866517600647</v>
      </c>
      <c r="BJ172" s="9">
        <v>28.9866517600647</v>
      </c>
      <c r="BK172" s="9">
        <v>18.0519182407395</v>
      </c>
      <c r="BL172" s="9">
        <v>18.0519182407395</v>
      </c>
    </row>
    <row r="173" spans="1:64">
      <c r="A173" t="s">
        <v>367</v>
      </c>
      <c r="B173" s="1" t="s">
        <v>2543</v>
      </c>
      <c r="C173" s="22" t="s">
        <v>368</v>
      </c>
      <c r="D173" s="22" t="s">
        <v>1277</v>
      </c>
      <c r="E173" s="2">
        <v>-1.03359942545658</v>
      </c>
      <c r="F173" s="2">
        <v>-1.03359942545658</v>
      </c>
      <c r="G173" s="2">
        <v>-1.03359942545658</v>
      </c>
      <c r="H173" s="2">
        <v>-1.03359942545658</v>
      </c>
      <c r="I173" s="2">
        <v>-1.03359942545658</v>
      </c>
      <c r="J173" s="2">
        <v>1.62485081317991</v>
      </c>
      <c r="K173" s="2">
        <v>1.62485081317991</v>
      </c>
      <c r="L173" s="2">
        <v>1.62485081317991</v>
      </c>
      <c r="M173" s="2">
        <v>1.62485081317991</v>
      </c>
      <c r="N173" s="2">
        <v>1.62485081317991</v>
      </c>
      <c r="O173" s="2">
        <v>-2.65623608017082</v>
      </c>
      <c r="P173" s="2">
        <v>-2.65623608017082</v>
      </c>
      <c r="Q173" s="2">
        <v>-2.65623608017082</v>
      </c>
      <c r="R173" s="2">
        <v>-2.65623608017082</v>
      </c>
      <c r="S173" s="2">
        <v>-2.65623608017082</v>
      </c>
      <c r="T173" s="23">
        <v>2.69377863916893</v>
      </c>
      <c r="U173" s="23">
        <v>2.69377863916893</v>
      </c>
      <c r="V173" s="23">
        <v>2.69377863916893</v>
      </c>
      <c r="W173" s="23">
        <v>2.69377863916893</v>
      </c>
      <c r="X173" s="23">
        <v>2.69377863916893</v>
      </c>
      <c r="Y173" s="2">
        <v>3.97143195071485</v>
      </c>
      <c r="Z173" s="2">
        <v>-11.5364571657929</v>
      </c>
      <c r="AA173" s="2">
        <v>-8.5298963098179</v>
      </c>
      <c r="AB173" s="2">
        <v>-16.5249124551843</v>
      </c>
      <c r="AC173" s="2">
        <v>-9.23836424057321</v>
      </c>
      <c r="AD173" s="2">
        <v>0.376231050638956</v>
      </c>
      <c r="AE173" s="2">
        <v>-0.313222350309851</v>
      </c>
      <c r="AF173" s="2">
        <v>0.993175943001033</v>
      </c>
      <c r="AG173" s="2">
        <v>1.40384784088878</v>
      </c>
      <c r="AH173" s="2">
        <v>-0.0928531339503537</v>
      </c>
      <c r="AI173" s="9">
        <v>7.11186737912228</v>
      </c>
      <c r="AJ173" s="9">
        <v>7.74973891416994</v>
      </c>
      <c r="AK173" s="9">
        <v>8.54748494969736</v>
      </c>
      <c r="AL173" s="9">
        <v>8.41796377436826</v>
      </c>
      <c r="AM173" s="9">
        <v>8.57636925464275</v>
      </c>
      <c r="AN173" s="2">
        <v>-1.93227105220971</v>
      </c>
      <c r="AO173" s="2">
        <v>-2.14528900253123</v>
      </c>
      <c r="AP173" s="2">
        <v>-1.22076469561087</v>
      </c>
      <c r="AQ173" s="2">
        <v>-0.73743587073352</v>
      </c>
      <c r="AR173" s="2">
        <v>-1.49796150960164</v>
      </c>
      <c r="AS173" s="2">
        <v>0.971354626937996</v>
      </c>
      <c r="AT173" s="2">
        <v>1.50186136588124</v>
      </c>
      <c r="AU173" s="2">
        <v>-1.04798010665816</v>
      </c>
      <c r="AV173" s="2">
        <v>-0.870951310288535</v>
      </c>
      <c r="AW173" s="2">
        <v>-4.50993681602443</v>
      </c>
      <c r="AX173" s="2">
        <v>-7.35596747408849</v>
      </c>
      <c r="AY173" s="2">
        <v>-8.06532771851838</v>
      </c>
      <c r="AZ173" s="2">
        <v>-7.99316889582618</v>
      </c>
      <c r="BA173" s="2">
        <v>-8.2675821024312</v>
      </c>
      <c r="BB173" s="2">
        <v>-9.6913509340339</v>
      </c>
      <c r="BC173" s="9">
        <v>-6.9035021536916</v>
      </c>
      <c r="BD173" s="9">
        <v>-6.59071632259479</v>
      </c>
      <c r="BE173" s="9">
        <v>-7.49620580288241</v>
      </c>
      <c r="BF173" s="9">
        <v>-8.84882747008868</v>
      </c>
      <c r="BG173" s="9">
        <v>-8.84882747008868</v>
      </c>
      <c r="BH173" s="9">
        <v>26.7488333850853</v>
      </c>
      <c r="BI173" s="9">
        <v>26.7488333850853</v>
      </c>
      <c r="BJ173" s="9">
        <v>26.7488333850853</v>
      </c>
      <c r="BK173" s="9">
        <v>16.5567518967005</v>
      </c>
      <c r="BL173" s="9">
        <v>16.5567518967005</v>
      </c>
    </row>
    <row r="174" spans="1:64">
      <c r="A174" t="s">
        <v>369</v>
      </c>
      <c r="B174" s="1" t="s">
        <v>2544</v>
      </c>
      <c r="C174" s="22" t="s">
        <v>370</v>
      </c>
      <c r="D174" s="22" t="s">
        <v>1277</v>
      </c>
      <c r="E174" s="2">
        <v>13.6001867043055</v>
      </c>
      <c r="F174" s="2">
        <v>13.6001867043055</v>
      </c>
      <c r="G174" s="2">
        <v>13.6001867043055</v>
      </c>
      <c r="H174" s="2">
        <v>13.6001867043055</v>
      </c>
      <c r="I174" s="2">
        <v>13.6001867043055</v>
      </c>
      <c r="J174" s="2">
        <v>-6.29795567435452</v>
      </c>
      <c r="K174" s="2">
        <v>-6.29795567435452</v>
      </c>
      <c r="L174" s="2">
        <v>-6.29795567435452</v>
      </c>
      <c r="M174" s="2">
        <v>-6.29795567435452</v>
      </c>
      <c r="N174" s="2">
        <v>-6.29795567435452</v>
      </c>
      <c r="O174" s="2">
        <v>1.91644783831404</v>
      </c>
      <c r="P174" s="2">
        <v>1.91644783831404</v>
      </c>
      <c r="Q174" s="2">
        <v>1.91644783831404</v>
      </c>
      <c r="R174" s="2">
        <v>1.91644783831404</v>
      </c>
      <c r="S174" s="2">
        <v>1.91644783831404</v>
      </c>
      <c r="T174" s="23">
        <v>8.80268112859407</v>
      </c>
      <c r="U174" s="23">
        <v>8.80268112859407</v>
      </c>
      <c r="V174" s="23">
        <v>8.80268112859407</v>
      </c>
      <c r="W174" s="23">
        <v>8.80268112859407</v>
      </c>
      <c r="X174" s="23">
        <v>8.80268112859407</v>
      </c>
      <c r="Y174" s="2">
        <v>13.4041692107858</v>
      </c>
      <c r="Z174" s="2">
        <v>19.2443303817499</v>
      </c>
      <c r="AA174" s="2">
        <v>7.24415615599107</v>
      </c>
      <c r="AB174" s="2">
        <v>6.58288232951839</v>
      </c>
      <c r="AC174" s="2">
        <v>13.2356898242</v>
      </c>
      <c r="AD174" s="2">
        <v>10.0079065309708</v>
      </c>
      <c r="AE174" s="2">
        <v>9.1308455642147</v>
      </c>
      <c r="AF174" s="2">
        <v>9.02768653083471</v>
      </c>
      <c r="AG174" s="2">
        <v>9.57275349621912</v>
      </c>
      <c r="AH174" s="2">
        <v>8.80875063708414</v>
      </c>
      <c r="AI174" s="9">
        <v>-6.9297678843205</v>
      </c>
      <c r="AJ174" s="9">
        <v>-6.13958192381333</v>
      </c>
      <c r="AK174" s="9">
        <v>-5.96859317123468</v>
      </c>
      <c r="AL174" s="9">
        <v>-5.07456959240772</v>
      </c>
      <c r="AM174" s="9">
        <v>-5.09453886598895</v>
      </c>
      <c r="AN174" s="2">
        <v>5.26215784160554</v>
      </c>
      <c r="AO174" s="2">
        <v>5.03576178284705</v>
      </c>
      <c r="AP174" s="2">
        <v>4.16362756114026</v>
      </c>
      <c r="AQ174" s="2">
        <v>3.76057084586586</v>
      </c>
      <c r="AR174" s="2">
        <v>3.87780617717456</v>
      </c>
      <c r="AS174" s="2">
        <v>4.33362345232416</v>
      </c>
      <c r="AT174" s="2">
        <v>3.89806689252247</v>
      </c>
      <c r="AU174" s="2">
        <v>4.71458413158169</v>
      </c>
      <c r="AV174" s="2">
        <v>7.22963744497567</v>
      </c>
      <c r="AW174" s="2">
        <v>5.28712613803505</v>
      </c>
      <c r="AX174" s="2">
        <v>4.41422969896684</v>
      </c>
      <c r="AY174" s="2">
        <v>3.86343397883949</v>
      </c>
      <c r="AZ174" s="2">
        <v>3.85198638036351</v>
      </c>
      <c r="BA174" s="2">
        <v>4.16244930858925</v>
      </c>
      <c r="BB174" s="2">
        <v>4.50593927041564</v>
      </c>
      <c r="BC174" s="9">
        <v>2.00201562457057</v>
      </c>
      <c r="BD174" s="9">
        <v>1.86404098012782</v>
      </c>
      <c r="BE174" s="9">
        <v>0.582229576922903</v>
      </c>
      <c r="BF174" s="9">
        <v>1.19578749595793</v>
      </c>
      <c r="BG174" s="9">
        <v>1.19578749595793</v>
      </c>
      <c r="BH174" s="9">
        <v>23.3786256573924</v>
      </c>
      <c r="BI174" s="9">
        <v>23.3786256573924</v>
      </c>
      <c r="BJ174" s="9">
        <v>23.3786256573924</v>
      </c>
      <c r="BK174" s="9">
        <v>18.7957813264055</v>
      </c>
      <c r="BL174" s="9">
        <v>18.7957813264055</v>
      </c>
    </row>
    <row r="175" spans="1:64">
      <c r="A175" t="s">
        <v>371</v>
      </c>
      <c r="B175" s="1" t="s">
        <v>2545</v>
      </c>
      <c r="C175" s="22" t="s">
        <v>372</v>
      </c>
      <c r="D175" s="22" t="s">
        <v>1277</v>
      </c>
      <c r="E175" s="2">
        <v>0.674233738428695</v>
      </c>
      <c r="F175" s="2">
        <v>0.674233738428695</v>
      </c>
      <c r="G175" s="2">
        <v>0.674233738428695</v>
      </c>
      <c r="H175" s="2">
        <v>0.674233738428695</v>
      </c>
      <c r="I175" s="2">
        <v>0.674233738428695</v>
      </c>
      <c r="J175" s="2">
        <v>-4.23354273420443</v>
      </c>
      <c r="K175" s="2">
        <v>-4.23354273420443</v>
      </c>
      <c r="L175" s="2">
        <v>-4.23354273420443</v>
      </c>
      <c r="M175" s="2">
        <v>-4.23354273420443</v>
      </c>
      <c r="N175" s="2">
        <v>-4.23354273420443</v>
      </c>
      <c r="O175" s="2">
        <v>10.2844447312564</v>
      </c>
      <c r="P175" s="2">
        <v>10.2844447312564</v>
      </c>
      <c r="Q175" s="2">
        <v>10.2844447312564</v>
      </c>
      <c r="R175" s="2">
        <v>10.2844447312564</v>
      </c>
      <c r="S175" s="2">
        <v>10.2844447312564</v>
      </c>
      <c r="T175" s="23">
        <v>-4.41622141192898</v>
      </c>
      <c r="U175" s="23">
        <v>-4.41622141192898</v>
      </c>
      <c r="V175" s="23">
        <v>-4.41622141192898</v>
      </c>
      <c r="W175" s="23">
        <v>-4.41622141192898</v>
      </c>
      <c r="X175" s="23">
        <v>-4.41622141192898</v>
      </c>
      <c r="Y175" s="2">
        <v>-11.9513981433029</v>
      </c>
      <c r="Z175" s="2">
        <v>-7.3473752442828</v>
      </c>
      <c r="AA175" s="2">
        <v>-5.66160054591316</v>
      </c>
      <c r="AB175" s="2">
        <v>-0.395722429665325</v>
      </c>
      <c r="AC175" s="2">
        <v>4.01276191474998</v>
      </c>
      <c r="AD175" s="2">
        <v>-17.7398173895734</v>
      </c>
      <c r="AE175" s="2">
        <v>-18.2198782519226</v>
      </c>
      <c r="AF175" s="2">
        <v>-16.1562962372883</v>
      </c>
      <c r="AG175" s="2">
        <v>-16.443365501996</v>
      </c>
      <c r="AH175" s="2">
        <v>-18.4551677363798</v>
      </c>
      <c r="AI175" s="9">
        <v>19.3268209700044</v>
      </c>
      <c r="AJ175" s="9">
        <v>20.2108244588842</v>
      </c>
      <c r="AK175" s="9">
        <v>20.7817690423316</v>
      </c>
      <c r="AL175" s="9">
        <v>21.0265478580734</v>
      </c>
      <c r="AM175" s="9">
        <v>21.0951952103954</v>
      </c>
      <c r="AN175" s="2">
        <v>-19.477868048351</v>
      </c>
      <c r="AO175" s="2">
        <v>-20.3036818307603</v>
      </c>
      <c r="AP175" s="2">
        <v>-19.4339552320004</v>
      </c>
      <c r="AQ175" s="2">
        <v>-19.3926772680772</v>
      </c>
      <c r="AR175" s="2">
        <v>-19.9299442732919</v>
      </c>
      <c r="AS175" s="2">
        <v>-25.9593848116915</v>
      </c>
      <c r="AT175" s="2">
        <v>-27.6457324230281</v>
      </c>
      <c r="AU175" s="2">
        <v>-25.2985454678254</v>
      </c>
      <c r="AV175" s="2">
        <v>-19.9776607274682</v>
      </c>
      <c r="AW175" s="2">
        <v>-23.3756532334531</v>
      </c>
      <c r="AX175" s="2">
        <v>-31.0631178604313</v>
      </c>
      <c r="AY175" s="2">
        <v>-32.1431064575553</v>
      </c>
      <c r="AZ175" s="2">
        <v>-31.5912047658572</v>
      </c>
      <c r="BA175" s="2">
        <v>-32.1982027748043</v>
      </c>
      <c r="BB175" s="2">
        <v>-33.4927801411123</v>
      </c>
      <c r="BC175" s="9">
        <v>-24.2312925594575</v>
      </c>
      <c r="BD175" s="9">
        <v>-23.6999496044823</v>
      </c>
      <c r="BE175" s="9">
        <v>-23.5075191682623</v>
      </c>
      <c r="BF175" s="9">
        <v>-22.4010857576119</v>
      </c>
      <c r="BG175" s="9">
        <v>-22.4010857576119</v>
      </c>
      <c r="BH175" s="9">
        <v>10.8553857428753</v>
      </c>
      <c r="BI175" s="9">
        <v>10.8553857428753</v>
      </c>
      <c r="BJ175" s="9">
        <v>10.8553857428753</v>
      </c>
      <c r="BK175" s="9">
        <v>9.72531630576577</v>
      </c>
      <c r="BL175" s="9">
        <v>9.72531630576577</v>
      </c>
    </row>
    <row r="176" spans="1:64">
      <c r="A176" t="s">
        <v>373</v>
      </c>
      <c r="B176" s="1" t="s">
        <v>2546</v>
      </c>
      <c r="C176" s="22" t="s">
        <v>374</v>
      </c>
      <c r="D176" s="22" t="s">
        <v>1277</v>
      </c>
      <c r="E176" s="2">
        <v>2.24811920318571</v>
      </c>
      <c r="F176" s="2">
        <v>2.24811920318571</v>
      </c>
      <c r="G176" s="2">
        <v>2.24811920318571</v>
      </c>
      <c r="H176" s="2">
        <v>2.24811920318571</v>
      </c>
      <c r="I176" s="2">
        <v>2.24811920318571</v>
      </c>
      <c r="J176" s="2">
        <v>-9.71964475805449</v>
      </c>
      <c r="K176" s="2">
        <v>-9.71964475805449</v>
      </c>
      <c r="L176" s="2">
        <v>-9.71964475805449</v>
      </c>
      <c r="M176" s="2">
        <v>-9.71964475805449</v>
      </c>
      <c r="N176" s="2">
        <v>-9.71964475805449</v>
      </c>
      <c r="O176" s="2">
        <v>-3.22390410527462</v>
      </c>
      <c r="P176" s="2">
        <v>-3.22390410527462</v>
      </c>
      <c r="Q176" s="2">
        <v>-3.22390410527462</v>
      </c>
      <c r="R176" s="2">
        <v>-3.22390410527462</v>
      </c>
      <c r="S176" s="2">
        <v>-3.22390410527462</v>
      </c>
      <c r="T176" s="23">
        <v>2.63134596446027</v>
      </c>
      <c r="U176" s="23">
        <v>2.63134596446027</v>
      </c>
      <c r="V176" s="23">
        <v>2.63134596446027</v>
      </c>
      <c r="W176" s="23">
        <v>2.63134596446027</v>
      </c>
      <c r="X176" s="23">
        <v>2.63134596446027</v>
      </c>
      <c r="Y176" s="2">
        <v>-1.92731190954764</v>
      </c>
      <c r="Z176" s="2">
        <v>12.0616486730251</v>
      </c>
      <c r="AA176" s="2">
        <v>11.2321107607653</v>
      </c>
      <c r="AB176" s="2">
        <v>7.71157528782163</v>
      </c>
      <c r="AC176" s="2">
        <v>3.47647999371164</v>
      </c>
      <c r="AD176" s="2">
        <v>-3.058221653532</v>
      </c>
      <c r="AE176" s="2">
        <v>-2.70436677747256</v>
      </c>
      <c r="AF176" s="2">
        <v>-2.38579380574359</v>
      </c>
      <c r="AG176" s="2">
        <v>-3.34374072110156</v>
      </c>
      <c r="AH176" s="2">
        <v>-4.97635803835415</v>
      </c>
      <c r="AI176" s="9">
        <v>12.0092716988044</v>
      </c>
      <c r="AJ176" s="9">
        <v>11.8179495197577</v>
      </c>
      <c r="AK176" s="9">
        <v>11.7861067931051</v>
      </c>
      <c r="AL176" s="9">
        <v>11.610618715546</v>
      </c>
      <c r="AM176" s="9">
        <v>11.8524433100199</v>
      </c>
      <c r="AN176" s="2">
        <v>-3.9376867717401</v>
      </c>
      <c r="AO176" s="2">
        <v>-3.95389386590066</v>
      </c>
      <c r="AP176" s="2">
        <v>-4.1860407286703</v>
      </c>
      <c r="AQ176" s="2">
        <v>-4.34767810379355</v>
      </c>
      <c r="AR176" s="2">
        <v>-5.04907745489977</v>
      </c>
      <c r="AS176" s="2">
        <v>-9.97297786762491</v>
      </c>
      <c r="AT176" s="2">
        <v>-8.65718301902516</v>
      </c>
      <c r="AU176" s="2">
        <v>-10.4079161271254</v>
      </c>
      <c r="AV176" s="2">
        <v>-8.68319154844011</v>
      </c>
      <c r="AW176" s="2">
        <v>-11.5110127570863</v>
      </c>
      <c r="AX176" s="2">
        <v>-13.4639194178914</v>
      </c>
      <c r="AY176" s="2">
        <v>-14.4012428735567</v>
      </c>
      <c r="AZ176" s="2">
        <v>-15.3283990722407</v>
      </c>
      <c r="BA176" s="2">
        <v>-17.6978001166383</v>
      </c>
      <c r="BB176" s="2">
        <v>-19.2538852772697</v>
      </c>
      <c r="BC176" s="9">
        <v>-15.1186697165846</v>
      </c>
      <c r="BD176" s="9">
        <v>-14.7126091645803</v>
      </c>
      <c r="BE176" s="9">
        <v>-17.2485512163411</v>
      </c>
      <c r="BF176" s="9">
        <v>-18.0962507721633</v>
      </c>
      <c r="BG176" s="9">
        <v>-18.0962507721633</v>
      </c>
      <c r="BH176" s="9">
        <v>16.1128166018721</v>
      </c>
      <c r="BI176" s="9">
        <v>16.1128166018721</v>
      </c>
      <c r="BJ176" s="9">
        <v>16.1128166018721</v>
      </c>
      <c r="BK176" s="9">
        <v>11.2375973605701</v>
      </c>
      <c r="BL176" s="9">
        <v>11.2375973605701</v>
      </c>
    </row>
    <row r="177" spans="1:64">
      <c r="A177" t="s">
        <v>375</v>
      </c>
      <c r="B177" s="1" t="s">
        <v>2547</v>
      </c>
      <c r="C177" s="22" t="s">
        <v>376</v>
      </c>
      <c r="D177" s="22" t="s">
        <v>1277</v>
      </c>
      <c r="E177" s="2">
        <v>4.19036084054543</v>
      </c>
      <c r="F177" s="2">
        <v>4.19036084054543</v>
      </c>
      <c r="G177" s="2">
        <v>4.19036084054543</v>
      </c>
      <c r="H177" s="2">
        <v>4.19036084054543</v>
      </c>
      <c r="I177" s="2">
        <v>4.19036084054543</v>
      </c>
      <c r="J177" s="2">
        <v>5.01917113542572</v>
      </c>
      <c r="K177" s="2">
        <v>5.01917113542572</v>
      </c>
      <c r="L177" s="2">
        <v>5.01917113542572</v>
      </c>
      <c r="M177" s="2">
        <v>5.01917113542572</v>
      </c>
      <c r="N177" s="2">
        <v>5.01917113542572</v>
      </c>
      <c r="O177" s="2">
        <v>8.092486726844</v>
      </c>
      <c r="P177" s="2">
        <v>8.092486726844</v>
      </c>
      <c r="Q177" s="2">
        <v>8.092486726844</v>
      </c>
      <c r="R177" s="2">
        <v>8.092486726844</v>
      </c>
      <c r="S177" s="2">
        <v>8.092486726844</v>
      </c>
      <c r="T177" s="23">
        <v>2.48564902934675</v>
      </c>
      <c r="U177" s="23">
        <v>2.48564902934675</v>
      </c>
      <c r="V177" s="23">
        <v>2.48564902934675</v>
      </c>
      <c r="W177" s="23">
        <v>2.48564902934675</v>
      </c>
      <c r="X177" s="23">
        <v>2.48564902934675</v>
      </c>
      <c r="Y177" s="2">
        <v>-6.16878708583025</v>
      </c>
      <c r="Z177" s="2">
        <v>-11.666434338519</v>
      </c>
      <c r="AA177" s="2">
        <v>-7.12597756818558</v>
      </c>
      <c r="AB177" s="2">
        <v>-19.6533825812158</v>
      </c>
      <c r="AC177" s="2">
        <v>-18.2213121329001</v>
      </c>
      <c r="AD177" s="2">
        <v>-3.12233342530511</v>
      </c>
      <c r="AE177" s="2">
        <v>-2.42206607118549</v>
      </c>
      <c r="AF177" s="2">
        <v>-2.41773520857293</v>
      </c>
      <c r="AG177" s="2">
        <v>-1.4636705296641</v>
      </c>
      <c r="AH177" s="2">
        <v>-2.9747817651668</v>
      </c>
      <c r="AI177" s="9">
        <v>23.4331552455886</v>
      </c>
      <c r="AJ177" s="9">
        <v>23.6712418939639</v>
      </c>
      <c r="AK177" s="9">
        <v>23.8725130609431</v>
      </c>
      <c r="AL177" s="9">
        <v>24.5283248960626</v>
      </c>
      <c r="AM177" s="9">
        <v>24.6845089459609</v>
      </c>
      <c r="AN177" s="2">
        <v>-6.97938315884031</v>
      </c>
      <c r="AO177" s="2">
        <v>-8.74669675382965</v>
      </c>
      <c r="AP177" s="2">
        <v>-9.34412592903419</v>
      </c>
      <c r="AQ177" s="2">
        <v>-10.9569046256918</v>
      </c>
      <c r="AR177" s="2">
        <v>-11.5813771567445</v>
      </c>
      <c r="AS177" s="2">
        <v>-9.20797417540927</v>
      </c>
      <c r="AT177" s="2">
        <v>-6.86029370113095</v>
      </c>
      <c r="AU177" s="2">
        <v>-10.2612333063411</v>
      </c>
      <c r="AV177" s="2">
        <v>-14.4627309635372</v>
      </c>
      <c r="AW177" s="2">
        <v>-15.6677622449716</v>
      </c>
      <c r="AX177" s="2">
        <v>-16.300303710464</v>
      </c>
      <c r="AY177" s="2">
        <v>-17.6806188837084</v>
      </c>
      <c r="AZ177" s="2">
        <v>-19.2004956659589</v>
      </c>
      <c r="BA177" s="2">
        <v>-19.5979368725677</v>
      </c>
      <c r="BB177" s="2">
        <v>-19.9517805230311</v>
      </c>
      <c r="BC177" s="9">
        <v>-17.6729655134505</v>
      </c>
      <c r="BD177" s="9">
        <v>-17.6418164190669</v>
      </c>
      <c r="BE177" s="9">
        <v>-19.5774695240327</v>
      </c>
      <c r="BF177" s="9">
        <v>-19.2123191017241</v>
      </c>
      <c r="BG177" s="9">
        <v>-19.2123191017241</v>
      </c>
      <c r="BH177" s="9">
        <v>22.7200865048144</v>
      </c>
      <c r="BI177" s="9">
        <v>22.7200865048144</v>
      </c>
      <c r="BJ177" s="9">
        <v>22.7200865048144</v>
      </c>
      <c r="BK177" s="9">
        <v>16.6403146484494</v>
      </c>
      <c r="BL177" s="9">
        <v>16.6403146484494</v>
      </c>
    </row>
    <row r="178" spans="1:64">
      <c r="A178" t="s">
        <v>377</v>
      </c>
      <c r="B178" s="1" t="s">
        <v>2548</v>
      </c>
      <c r="C178" s="22" t="s">
        <v>378</v>
      </c>
      <c r="D178" s="22" t="s">
        <v>1277</v>
      </c>
      <c r="E178" s="2">
        <v>13.2318305317028</v>
      </c>
      <c r="F178" s="2">
        <v>13.2318305317028</v>
      </c>
      <c r="G178" s="2">
        <v>13.2318305317028</v>
      </c>
      <c r="H178" s="2">
        <v>13.2318305317028</v>
      </c>
      <c r="I178" s="2">
        <v>13.2318305317028</v>
      </c>
      <c r="J178" s="2">
        <v>-3.73781583575091</v>
      </c>
      <c r="K178" s="2">
        <v>-3.73781583575091</v>
      </c>
      <c r="L178" s="2">
        <v>-3.73781583575091</v>
      </c>
      <c r="M178" s="2">
        <v>-3.73781583575091</v>
      </c>
      <c r="N178" s="2">
        <v>-3.73781583575091</v>
      </c>
      <c r="O178" s="2">
        <v>-0.582529394073283</v>
      </c>
      <c r="P178" s="2">
        <v>-0.582529394073283</v>
      </c>
      <c r="Q178" s="2">
        <v>-0.582529394073283</v>
      </c>
      <c r="R178" s="2">
        <v>-0.582529394073283</v>
      </c>
      <c r="S178" s="2">
        <v>-0.582529394073283</v>
      </c>
      <c r="T178" s="23">
        <v>13.9709299870403</v>
      </c>
      <c r="U178" s="23">
        <v>13.9709299870403</v>
      </c>
      <c r="V178" s="23">
        <v>13.9709299870403</v>
      </c>
      <c r="W178" s="23">
        <v>13.9709299870403</v>
      </c>
      <c r="X178" s="23">
        <v>13.9709299870403</v>
      </c>
      <c r="Y178" s="2">
        <v>8.18444210636983</v>
      </c>
      <c r="Z178" s="2">
        <v>12.8164163001265</v>
      </c>
      <c r="AA178" s="2">
        <v>11.484355422207</v>
      </c>
      <c r="AB178" s="2">
        <v>12.2115552731575</v>
      </c>
      <c r="AC178" s="2">
        <v>12.0753900333022</v>
      </c>
      <c r="AD178" s="2">
        <v>16.6448230333611</v>
      </c>
      <c r="AE178" s="2">
        <v>15.4421692106272</v>
      </c>
      <c r="AF178" s="2">
        <v>14.7982960802647</v>
      </c>
      <c r="AG178" s="2">
        <v>16.2906123994997</v>
      </c>
      <c r="AH178" s="2">
        <v>15.2624069668684</v>
      </c>
      <c r="AI178" s="9">
        <v>-4.30954941875917</v>
      </c>
      <c r="AJ178" s="9">
        <v>-4.29398066609341</v>
      </c>
      <c r="AK178" s="9">
        <v>-3.82819480290835</v>
      </c>
      <c r="AL178" s="9">
        <v>-2.97802150089916</v>
      </c>
      <c r="AM178" s="9">
        <v>-2.46788345151403</v>
      </c>
      <c r="AN178" s="2">
        <v>9.43255481027318</v>
      </c>
      <c r="AO178" s="2">
        <v>9.36835780691867</v>
      </c>
      <c r="AP178" s="2">
        <v>8.83145645349693</v>
      </c>
      <c r="AQ178" s="2">
        <v>8.61926776503669</v>
      </c>
      <c r="AR178" s="2">
        <v>8.34746047630429</v>
      </c>
      <c r="AS178" s="2">
        <v>5.90108834759214</v>
      </c>
      <c r="AT178" s="2">
        <v>4.93558058063896</v>
      </c>
      <c r="AU178" s="2">
        <v>7.69633286077343</v>
      </c>
      <c r="AV178" s="2">
        <v>9.08190739109557</v>
      </c>
      <c r="AW178" s="2">
        <v>5.86114886662513</v>
      </c>
      <c r="AX178" s="2">
        <v>9.15471116403049</v>
      </c>
      <c r="AY178" s="2">
        <v>7.94163771567283</v>
      </c>
      <c r="AZ178" s="2">
        <v>7.65226095264599</v>
      </c>
      <c r="BA178" s="2">
        <v>7.98593162801648</v>
      </c>
      <c r="BB178" s="2">
        <v>8.01034078095218</v>
      </c>
      <c r="BC178" s="9">
        <v>7.93902747674534</v>
      </c>
      <c r="BD178" s="9">
        <v>7.58930970480612</v>
      </c>
      <c r="BE178" s="9">
        <v>7.27786971153632</v>
      </c>
      <c r="BF178" s="9">
        <v>7.65303997413075</v>
      </c>
      <c r="BG178" s="9">
        <v>7.65303997413075</v>
      </c>
      <c r="BH178" s="9">
        <v>31.7191034404608</v>
      </c>
      <c r="BI178" s="9">
        <v>31.7191034404608</v>
      </c>
      <c r="BJ178" s="9">
        <v>31.7191034404608</v>
      </c>
      <c r="BK178" s="9">
        <v>22.0681785538803</v>
      </c>
      <c r="BL178" s="9">
        <v>22.0681785538803</v>
      </c>
    </row>
    <row r="179" spans="1:64">
      <c r="A179" t="s">
        <v>379</v>
      </c>
      <c r="B179" s="1" t="s">
        <v>2549</v>
      </c>
      <c r="C179" s="22" t="s">
        <v>380</v>
      </c>
      <c r="D179" s="22" t="s">
        <v>1277</v>
      </c>
      <c r="E179" s="2">
        <v>-6.05663814276621</v>
      </c>
      <c r="F179" s="2">
        <v>-6.05663814276621</v>
      </c>
      <c r="G179" s="2">
        <v>-6.05663814276621</v>
      </c>
      <c r="H179" s="2">
        <v>-6.05663814276621</v>
      </c>
      <c r="I179" s="2">
        <v>-6.05663814276621</v>
      </c>
      <c r="J179" s="2">
        <v>-15.2405681930485</v>
      </c>
      <c r="K179" s="2">
        <v>-15.2405681930485</v>
      </c>
      <c r="L179" s="2">
        <v>-15.2405681930485</v>
      </c>
      <c r="M179" s="2">
        <v>-15.2405681930485</v>
      </c>
      <c r="N179" s="2">
        <v>-15.2405681930485</v>
      </c>
      <c r="O179" s="2">
        <v>5.89275153043559</v>
      </c>
      <c r="P179" s="2">
        <v>5.89275153043559</v>
      </c>
      <c r="Q179" s="2">
        <v>5.89275153043559</v>
      </c>
      <c r="R179" s="2">
        <v>5.89275153043559</v>
      </c>
      <c r="S179" s="2">
        <v>5.89275153043559</v>
      </c>
      <c r="T179" s="23">
        <v>3.13949505163373</v>
      </c>
      <c r="U179" s="23">
        <v>3.13949505163373</v>
      </c>
      <c r="V179" s="23">
        <v>3.13949505163373</v>
      </c>
      <c r="W179" s="23">
        <v>3.13949505163373</v>
      </c>
      <c r="X179" s="23">
        <v>3.13949505163373</v>
      </c>
      <c r="Y179" s="2">
        <v>8.66686780902704</v>
      </c>
      <c r="Z179" s="2">
        <v>5.20916875248784</v>
      </c>
      <c r="AA179" s="2">
        <v>1.02188132746312</v>
      </c>
      <c r="AB179" s="2">
        <v>10.9495739531128</v>
      </c>
      <c r="AC179" s="2">
        <v>8.69540907585355</v>
      </c>
      <c r="AD179" s="2">
        <v>-5.44949505145727</v>
      </c>
      <c r="AE179" s="2">
        <v>-4.10493115653934</v>
      </c>
      <c r="AF179" s="2">
        <v>-5.23879990646058</v>
      </c>
      <c r="AG179" s="2">
        <v>-5.51242709327862</v>
      </c>
      <c r="AH179" s="2">
        <v>-8.19897645403105</v>
      </c>
      <c r="AI179" s="9">
        <v>14.7229327781639</v>
      </c>
      <c r="AJ179" s="9">
        <v>13.5576055797684</v>
      </c>
      <c r="AK179" s="9">
        <v>13.3529417938492</v>
      </c>
      <c r="AL179" s="9">
        <v>13.018608120036</v>
      </c>
      <c r="AM179" s="9">
        <v>12.543490181076</v>
      </c>
      <c r="AN179" s="2">
        <v>-5.46524952685113</v>
      </c>
      <c r="AO179" s="2">
        <v>-5.04787924667046</v>
      </c>
      <c r="AP179" s="2">
        <v>-5.24111742336002</v>
      </c>
      <c r="AQ179" s="2">
        <v>-4.67923096193171</v>
      </c>
      <c r="AR179" s="2">
        <v>-4.87997669559986</v>
      </c>
      <c r="AS179" s="2">
        <v>-15.0401960760437</v>
      </c>
      <c r="AT179" s="2">
        <v>-15.2094257397601</v>
      </c>
      <c r="AU179" s="2">
        <v>-9.74129912313048</v>
      </c>
      <c r="AV179" s="2">
        <v>-8.73848295052325</v>
      </c>
      <c r="AW179" s="2">
        <v>-11.9705246731754</v>
      </c>
      <c r="AX179" s="2">
        <v>-14.6886702680795</v>
      </c>
      <c r="AY179" s="2">
        <v>-15.1009054109107</v>
      </c>
      <c r="AZ179" s="2">
        <v>-16.7688190051039</v>
      </c>
      <c r="BA179" s="2">
        <v>-17.4516171963446</v>
      </c>
      <c r="BB179" s="2">
        <v>-18.3523828256176</v>
      </c>
      <c r="BC179" s="9">
        <v>-15.1186697165846</v>
      </c>
      <c r="BD179" s="9">
        <v>-17.2423790661823</v>
      </c>
      <c r="BE179" s="9">
        <v>-18.4130103701869</v>
      </c>
      <c r="BF179" s="9">
        <v>-17.6179357737802</v>
      </c>
      <c r="BG179" s="9">
        <v>-17.6179357737802</v>
      </c>
      <c r="BH179" s="9">
        <v>11.6290436753722</v>
      </c>
      <c r="BI179" s="9">
        <v>11.6290436753722</v>
      </c>
      <c r="BJ179" s="9">
        <v>11.6290436753722</v>
      </c>
      <c r="BK179" s="9">
        <v>4.59314536282526</v>
      </c>
      <c r="BL179" s="9">
        <v>4.59314536282526</v>
      </c>
    </row>
    <row r="180" spans="1:64">
      <c r="A180" t="s">
        <v>381</v>
      </c>
      <c r="B180" s="1" t="s">
        <v>2550</v>
      </c>
      <c r="C180" s="22" t="s">
        <v>382</v>
      </c>
      <c r="D180" s="22" t="s">
        <v>1277</v>
      </c>
      <c r="E180" s="2">
        <v>14.7722290716777</v>
      </c>
      <c r="F180" s="2">
        <v>14.7722290716777</v>
      </c>
      <c r="G180" s="2">
        <v>14.7722290716777</v>
      </c>
      <c r="H180" s="2">
        <v>14.7722290716777</v>
      </c>
      <c r="I180" s="2">
        <v>14.7722290716777</v>
      </c>
      <c r="J180" s="2">
        <v>5.3869578271211</v>
      </c>
      <c r="K180" s="2">
        <v>5.3869578271211</v>
      </c>
      <c r="L180" s="2">
        <v>5.3869578271211</v>
      </c>
      <c r="M180" s="2">
        <v>5.3869578271211</v>
      </c>
      <c r="N180" s="2">
        <v>5.3869578271211</v>
      </c>
      <c r="O180" s="2">
        <v>7.24845058440537</v>
      </c>
      <c r="P180" s="2">
        <v>7.24845058440537</v>
      </c>
      <c r="Q180" s="2">
        <v>7.24845058440537</v>
      </c>
      <c r="R180" s="2">
        <v>7.24845058440537</v>
      </c>
      <c r="S180" s="2">
        <v>7.24845058440537</v>
      </c>
      <c r="T180" s="23">
        <v>8.33963948297288</v>
      </c>
      <c r="U180" s="23">
        <v>8.33963948297288</v>
      </c>
      <c r="V180" s="23">
        <v>8.33963948297288</v>
      </c>
      <c r="W180" s="23">
        <v>8.33963948297288</v>
      </c>
      <c r="X180" s="23">
        <v>8.33963948297288</v>
      </c>
      <c r="Y180" s="2">
        <v>18.56850056285</v>
      </c>
      <c r="Z180" s="2">
        <v>18.2901626609793</v>
      </c>
      <c r="AA180" s="2">
        <v>11.6475232200977</v>
      </c>
      <c r="AB180" s="2">
        <v>13.2938944390804</v>
      </c>
      <c r="AC180" s="2">
        <v>15.8479181355338</v>
      </c>
      <c r="AD180" s="2">
        <v>6.76347942914225</v>
      </c>
      <c r="AE180" s="2">
        <v>7.17758576406652</v>
      </c>
      <c r="AF180" s="2">
        <v>6.78138880627807</v>
      </c>
      <c r="AG180" s="2">
        <v>7.44531790916917</v>
      </c>
      <c r="AH180" s="2">
        <v>6.69254157344156</v>
      </c>
      <c r="AI180" s="9">
        <v>-7.33484121983638</v>
      </c>
      <c r="AJ180" s="9">
        <v>-6.95116347281657</v>
      </c>
      <c r="AK180" s="9">
        <v>-6.77192445279999</v>
      </c>
      <c r="AL180" s="9">
        <v>-6.24030577483661</v>
      </c>
      <c r="AM180" s="9">
        <v>-6.43489263800183</v>
      </c>
      <c r="AN180" s="2">
        <v>8.25688316932667</v>
      </c>
      <c r="AO180" s="2">
        <v>8.19747847036445</v>
      </c>
      <c r="AP180" s="2">
        <v>7.48347854897247</v>
      </c>
      <c r="AQ180" s="2">
        <v>7.1538039829496</v>
      </c>
      <c r="AR180" s="2">
        <v>7.16163382551477</v>
      </c>
      <c r="AS180" s="2">
        <v>3.97528916638163</v>
      </c>
      <c r="AT180" s="2">
        <v>5.09616965584308</v>
      </c>
      <c r="AU180" s="2">
        <v>4.10342559060063</v>
      </c>
      <c r="AV180" s="2">
        <v>7.43607153879965</v>
      </c>
      <c r="AW180" s="2">
        <v>6.22154294634536</v>
      </c>
      <c r="AX180" s="2">
        <v>3.25585356400133</v>
      </c>
      <c r="AY180" s="2">
        <v>3.08725670262494</v>
      </c>
      <c r="AZ180" s="2">
        <v>2.51844613698782</v>
      </c>
      <c r="BA180" s="2">
        <v>2.21448191953584</v>
      </c>
      <c r="BB180" s="2">
        <v>2.2846877237153</v>
      </c>
      <c r="BC180" s="9">
        <v>3.65885614145655</v>
      </c>
      <c r="BD180" s="9">
        <v>3.3286446073711</v>
      </c>
      <c r="BE180" s="9">
        <v>3.42059876442207</v>
      </c>
      <c r="BF180" s="9">
        <v>3.4279241550794</v>
      </c>
      <c r="BG180" s="9">
        <v>3.4279241550794</v>
      </c>
      <c r="BH180" s="9">
        <v>34.2464125241619</v>
      </c>
      <c r="BI180" s="9">
        <v>34.2464125241619</v>
      </c>
      <c r="BJ180" s="9">
        <v>34.2464125241619</v>
      </c>
      <c r="BK180" s="9">
        <v>23.8064655421778</v>
      </c>
      <c r="BL180" s="9">
        <v>23.8064655421778</v>
      </c>
    </row>
    <row r="181" spans="1:64">
      <c r="A181" t="s">
        <v>383</v>
      </c>
      <c r="B181" s="1" t="s">
        <v>2551</v>
      </c>
      <c r="C181" s="22" t="s">
        <v>384</v>
      </c>
      <c r="D181" s="22" t="s">
        <v>1277</v>
      </c>
      <c r="E181" s="2">
        <v>-8.93651367402372</v>
      </c>
      <c r="F181" s="2">
        <v>-8.93651367402372</v>
      </c>
      <c r="G181" s="2">
        <v>-8.93651367402372</v>
      </c>
      <c r="H181" s="2">
        <v>-8.93651367402372</v>
      </c>
      <c r="I181" s="2">
        <v>-8.93651367402372</v>
      </c>
      <c r="J181" s="2">
        <v>-1.1787604004293</v>
      </c>
      <c r="K181" s="2">
        <v>-1.1787604004293</v>
      </c>
      <c r="L181" s="2">
        <v>-1.1787604004293</v>
      </c>
      <c r="M181" s="2">
        <v>-1.1787604004293</v>
      </c>
      <c r="N181" s="2">
        <v>-1.1787604004293</v>
      </c>
      <c r="O181" s="2">
        <v>0.0992552228268897</v>
      </c>
      <c r="P181" s="2">
        <v>0.0992552228268897</v>
      </c>
      <c r="Q181" s="2">
        <v>0.0992552228268897</v>
      </c>
      <c r="R181" s="2">
        <v>0.0992552228268897</v>
      </c>
      <c r="S181" s="2">
        <v>0.0992552228268897</v>
      </c>
      <c r="T181" s="23">
        <v>3.05389699751986</v>
      </c>
      <c r="U181" s="23">
        <v>3.05389699751986</v>
      </c>
      <c r="V181" s="23">
        <v>3.05389699751986</v>
      </c>
      <c r="W181" s="23">
        <v>3.05389699751986</v>
      </c>
      <c r="X181" s="23">
        <v>3.05389699751986</v>
      </c>
      <c r="Y181" s="2">
        <v>-7.70287703542581</v>
      </c>
      <c r="Z181" s="2">
        <v>-1.60121720908902</v>
      </c>
      <c r="AA181" s="2">
        <v>2.55077153225095</v>
      </c>
      <c r="AB181" s="2">
        <v>-4.6805529929822</v>
      </c>
      <c r="AC181" s="2">
        <v>3.28771653551448</v>
      </c>
      <c r="AD181" s="2">
        <v>-2.63508395982949</v>
      </c>
      <c r="AE181" s="2">
        <v>-3.82250308085075</v>
      </c>
      <c r="AF181" s="2">
        <v>-5.08728492268656</v>
      </c>
      <c r="AG181" s="2">
        <v>-4.98668494244781</v>
      </c>
      <c r="AH181" s="2">
        <v>-7.31587728990725</v>
      </c>
      <c r="AI181" s="9">
        <v>6.78389641110736</v>
      </c>
      <c r="AJ181" s="9">
        <v>6.57648145282209</v>
      </c>
      <c r="AK181" s="9">
        <v>6.50551487205051</v>
      </c>
      <c r="AL181" s="9">
        <v>6.26617038438035</v>
      </c>
      <c r="AM181" s="9">
        <v>6.60628977364351</v>
      </c>
      <c r="AN181" s="2">
        <v>-3.6053940507714</v>
      </c>
      <c r="AO181" s="2">
        <v>-3.29621937012996</v>
      </c>
      <c r="AP181" s="2">
        <v>-3.2247486290641</v>
      </c>
      <c r="AQ181" s="2">
        <v>-3.43951157932814</v>
      </c>
      <c r="AR181" s="2">
        <v>-3.80655448439173</v>
      </c>
      <c r="AS181" s="2">
        <v>-12.3005422928768</v>
      </c>
      <c r="AT181" s="2">
        <v>-11.1460097062293</v>
      </c>
      <c r="AU181" s="2">
        <v>-11.4718643701894</v>
      </c>
      <c r="AV181" s="2">
        <v>-8.71668049289315</v>
      </c>
      <c r="AW181" s="2">
        <v>-13.294896961981</v>
      </c>
      <c r="AX181" s="2">
        <v>-10.7044941564764</v>
      </c>
      <c r="AY181" s="2">
        <v>-11.4865050304166</v>
      </c>
      <c r="AZ181" s="2">
        <v>-13.3331304745365</v>
      </c>
      <c r="BA181" s="2">
        <v>-12.7025372602634</v>
      </c>
      <c r="BB181" s="2">
        <v>-11.57610455886</v>
      </c>
      <c r="BC181" s="9">
        <v>-13.2547241350879</v>
      </c>
      <c r="BD181" s="9">
        <v>-14.0468802431061</v>
      </c>
      <c r="BE181" s="9">
        <v>-15.429083788457</v>
      </c>
      <c r="BF181" s="9">
        <v>-14.7480457834811</v>
      </c>
      <c r="BG181" s="9">
        <v>-14.7480457834811</v>
      </c>
      <c r="BH181" s="9">
        <v>17.478652433275</v>
      </c>
      <c r="BI181" s="9">
        <v>17.478652433275</v>
      </c>
      <c r="BJ181" s="9">
        <v>17.478652433275</v>
      </c>
      <c r="BK181" s="9">
        <v>11.8535769142527</v>
      </c>
      <c r="BL181" s="9">
        <v>11.8535769142527</v>
      </c>
    </row>
    <row r="182" spans="1:64">
      <c r="A182" t="s">
        <v>385</v>
      </c>
      <c r="B182" s="1" t="s">
        <v>2552</v>
      </c>
      <c r="C182" s="22" t="s">
        <v>386</v>
      </c>
      <c r="D182" s="22" t="s">
        <v>1277</v>
      </c>
      <c r="E182" s="2">
        <v>-3.17676261150869</v>
      </c>
      <c r="F182" s="2">
        <v>-3.17676261150869</v>
      </c>
      <c r="G182" s="2">
        <v>-3.17676261150869</v>
      </c>
      <c r="H182" s="2">
        <v>-3.17676261150869</v>
      </c>
      <c r="I182" s="2">
        <v>-3.17676261150869</v>
      </c>
      <c r="J182" s="2">
        <v>-13.3083437272633</v>
      </c>
      <c r="K182" s="2">
        <v>-13.3083437272633</v>
      </c>
      <c r="L182" s="2">
        <v>-13.3083437272633</v>
      </c>
      <c r="M182" s="2">
        <v>-13.3083437272633</v>
      </c>
      <c r="N182" s="2">
        <v>-13.3083437272633</v>
      </c>
      <c r="O182" s="2">
        <v>-3.25637835018673</v>
      </c>
      <c r="P182" s="2">
        <v>-3.25637835018673</v>
      </c>
      <c r="Q182" s="2">
        <v>-3.25637835018673</v>
      </c>
      <c r="R182" s="2">
        <v>-3.25637835018673</v>
      </c>
      <c r="S182" s="2">
        <v>-3.25637835018673</v>
      </c>
      <c r="T182" s="23">
        <v>-0.272245021207326</v>
      </c>
      <c r="U182" s="23">
        <v>-0.272245021207326</v>
      </c>
      <c r="V182" s="23">
        <v>-0.272245021207326</v>
      </c>
      <c r="W182" s="23">
        <v>-0.272245021207326</v>
      </c>
      <c r="X182" s="23">
        <v>-0.272245021207326</v>
      </c>
      <c r="Y182" s="2">
        <v>-4.79293503301011</v>
      </c>
      <c r="Z182" s="2">
        <v>-15.1949657345239</v>
      </c>
      <c r="AA182" s="2">
        <v>-6.32887211123644</v>
      </c>
      <c r="AB182" s="2">
        <v>-7.3415935049701</v>
      </c>
      <c r="AC182" s="2">
        <v>-11.724614267791</v>
      </c>
      <c r="AD182" s="2">
        <v>-6.79583724878615</v>
      </c>
      <c r="AE182" s="2">
        <v>-7.18552098623768</v>
      </c>
      <c r="AF182" s="2">
        <v>-7.60212125130683</v>
      </c>
      <c r="AG182" s="2">
        <v>-7.70730866003378</v>
      </c>
      <c r="AH182" s="2">
        <v>-8.69390016139714</v>
      </c>
      <c r="AI182" s="9">
        <v>19.9531412810555</v>
      </c>
      <c r="AJ182" s="9">
        <v>19.2956573851634</v>
      </c>
      <c r="AK182" s="9">
        <v>20.0219584441565</v>
      </c>
      <c r="AL182" s="9">
        <v>20.2184454646913</v>
      </c>
      <c r="AM182" s="9">
        <v>19.5968533293809</v>
      </c>
      <c r="AN182" s="2">
        <v>-14.1992696269178</v>
      </c>
      <c r="AO182" s="2">
        <v>-14.4788073288634</v>
      </c>
      <c r="AP182" s="2">
        <v>-14.7361214914529</v>
      </c>
      <c r="AQ182" s="2">
        <v>-15.2227702989252</v>
      </c>
      <c r="AR182" s="2">
        <v>-15.2387619185202</v>
      </c>
      <c r="AS182" s="2">
        <v>-18.8014119220034</v>
      </c>
      <c r="AT182" s="2">
        <v>-15.2507987059293</v>
      </c>
      <c r="AU182" s="2">
        <v>-14.2031741713187</v>
      </c>
      <c r="AV182" s="2">
        <v>-10.6325679039354</v>
      </c>
      <c r="AW182" s="2">
        <v>-17.9597343933148</v>
      </c>
      <c r="AX182" s="2">
        <v>-18.8244468029715</v>
      </c>
      <c r="AY182" s="2">
        <v>-19.4519560973563</v>
      </c>
      <c r="AZ182" s="2">
        <v>-21.3401284229001</v>
      </c>
      <c r="BA182" s="2">
        <v>-21.0118009667458</v>
      </c>
      <c r="BB182" s="2">
        <v>-22.4466627251247</v>
      </c>
      <c r="BC182" s="9">
        <v>-19.6749811380211</v>
      </c>
      <c r="BD182" s="9">
        <v>-20.3713049971112</v>
      </c>
      <c r="BE182" s="9">
        <v>-21.5424943461475</v>
      </c>
      <c r="BF182" s="9">
        <v>-19.0528807689297</v>
      </c>
      <c r="BG182" s="9">
        <v>-19.0528807689297</v>
      </c>
      <c r="BH182" s="9">
        <v>11.9699540952674</v>
      </c>
      <c r="BI182" s="9">
        <v>11.9699540952674</v>
      </c>
      <c r="BJ182" s="9">
        <v>11.9699540952674</v>
      </c>
      <c r="BK182" s="9">
        <v>6.72612837595754</v>
      </c>
      <c r="BL182" s="9">
        <v>6.72612837595754</v>
      </c>
    </row>
    <row r="183" spans="1:64">
      <c r="A183" t="s">
        <v>387</v>
      </c>
      <c r="B183" s="1" t="s">
        <v>2553</v>
      </c>
      <c r="C183" s="22" t="s">
        <v>388</v>
      </c>
      <c r="D183" s="22" t="s">
        <v>1277</v>
      </c>
      <c r="E183" s="2">
        <v>5.26194243357149</v>
      </c>
      <c r="F183" s="2">
        <v>5.26194243357149</v>
      </c>
      <c r="G183" s="2">
        <v>5.26194243357149</v>
      </c>
      <c r="H183" s="2">
        <v>5.26194243357149</v>
      </c>
      <c r="I183" s="2">
        <v>5.26194243357149</v>
      </c>
      <c r="J183" s="2">
        <v>-9.50740283244028</v>
      </c>
      <c r="K183" s="2">
        <v>-9.50740283244028</v>
      </c>
      <c r="L183" s="2">
        <v>-9.50740283244028</v>
      </c>
      <c r="M183" s="2">
        <v>-9.50740283244028</v>
      </c>
      <c r="N183" s="2">
        <v>-9.50740283244028</v>
      </c>
      <c r="O183" s="2">
        <v>-0.839716770807002</v>
      </c>
      <c r="P183" s="2">
        <v>-0.839716770807002</v>
      </c>
      <c r="Q183" s="2">
        <v>-0.839716770807002</v>
      </c>
      <c r="R183" s="2">
        <v>-0.839716770807002</v>
      </c>
      <c r="S183" s="2">
        <v>-0.839716770807002</v>
      </c>
      <c r="T183" s="23">
        <v>5.77406216866555</v>
      </c>
      <c r="U183" s="23">
        <v>5.77406216866555</v>
      </c>
      <c r="V183" s="23">
        <v>5.77406216866555</v>
      </c>
      <c r="W183" s="23">
        <v>5.77406216866555</v>
      </c>
      <c r="X183" s="23">
        <v>5.77406216866555</v>
      </c>
      <c r="Y183" s="2">
        <v>9.21234615221172</v>
      </c>
      <c r="Z183" s="2">
        <v>3.88727749337343</v>
      </c>
      <c r="AA183" s="2">
        <v>4.09400856019711</v>
      </c>
      <c r="AB183" s="2">
        <v>0.921690616653819</v>
      </c>
      <c r="AC183" s="2">
        <v>0.696692855574998</v>
      </c>
      <c r="AD183" s="2">
        <v>4.09569722017136</v>
      </c>
      <c r="AE183" s="2">
        <v>4.60354259658403</v>
      </c>
      <c r="AF183" s="2">
        <v>4.52195483771817</v>
      </c>
      <c r="AG183" s="2">
        <v>7.29981653579697</v>
      </c>
      <c r="AH183" s="2">
        <v>5.68493596839653</v>
      </c>
      <c r="AI183" s="9">
        <v>11.3872032121738</v>
      </c>
      <c r="AJ183" s="9">
        <v>11.0332367841831</v>
      </c>
      <c r="AK183" s="9">
        <v>11.9070045555082</v>
      </c>
      <c r="AL183" s="9">
        <v>11.5597887731456</v>
      </c>
      <c r="AM183" s="9">
        <v>11.0516272608899</v>
      </c>
      <c r="AN183" s="2">
        <v>-6.62149702764287</v>
      </c>
      <c r="AO183" s="2">
        <v>-6.76627442844012</v>
      </c>
      <c r="AP183" s="2">
        <v>-7.07048427302367</v>
      </c>
      <c r="AQ183" s="2">
        <v>-6.96735500760127</v>
      </c>
      <c r="AR183" s="2">
        <v>-7.63792955561031</v>
      </c>
      <c r="AS183" s="2">
        <v>-7.86354324402352</v>
      </c>
      <c r="AT183" s="2">
        <v>-5.80226379162322</v>
      </c>
      <c r="AU183" s="2">
        <v>-3.65943742741652</v>
      </c>
      <c r="AV183" s="2">
        <v>-2.96898849470943</v>
      </c>
      <c r="AW183" s="2">
        <v>-2.50550903254526</v>
      </c>
      <c r="AX183" s="2">
        <v>-0.0544773791702264</v>
      </c>
      <c r="AY183" s="2">
        <v>-0.424532611992618</v>
      </c>
      <c r="AZ183" s="2">
        <v>-0.239450030193486</v>
      </c>
      <c r="BA183" s="2">
        <v>0.199474324388073</v>
      </c>
      <c r="BB183" s="2">
        <v>0.129207426902114</v>
      </c>
      <c r="BC183" s="9">
        <v>-1.79491055995982</v>
      </c>
      <c r="BD183" s="9">
        <v>-3.19549882307626</v>
      </c>
      <c r="BE183" s="9">
        <v>-3.42059876442207</v>
      </c>
      <c r="BF183" s="9">
        <v>-3.98595831985977</v>
      </c>
      <c r="BG183" s="9">
        <v>-3.98595831985977</v>
      </c>
      <c r="BH183" s="9">
        <v>17.6389044426179</v>
      </c>
      <c r="BI183" s="9">
        <v>17.6389044426179</v>
      </c>
      <c r="BJ183" s="9">
        <v>17.6389044426179</v>
      </c>
      <c r="BK183" s="9">
        <v>14.6070660162464</v>
      </c>
      <c r="BL183" s="9">
        <v>14.6070660162464</v>
      </c>
    </row>
    <row r="184" spans="1:64">
      <c r="A184" t="s">
        <v>389</v>
      </c>
      <c r="B184" s="1" t="s">
        <v>2554</v>
      </c>
      <c r="C184" s="22" t="s">
        <v>390</v>
      </c>
      <c r="D184" s="22" t="s">
        <v>1277</v>
      </c>
      <c r="E184" s="2">
        <v>-3.51163185932933</v>
      </c>
      <c r="F184" s="2">
        <v>-3.51163185932933</v>
      </c>
      <c r="G184" s="2">
        <v>-3.51163185932933</v>
      </c>
      <c r="H184" s="2">
        <v>-3.51163185932933</v>
      </c>
      <c r="I184" s="2">
        <v>-3.51163185932933</v>
      </c>
      <c r="J184" s="2">
        <v>-0.39985690286079</v>
      </c>
      <c r="K184" s="2">
        <v>-0.39985690286079</v>
      </c>
      <c r="L184" s="2">
        <v>-0.39985690286079</v>
      </c>
      <c r="M184" s="2">
        <v>-0.39985690286079</v>
      </c>
      <c r="N184" s="2">
        <v>-0.39985690286079</v>
      </c>
      <c r="O184" s="2">
        <v>7.98126881044243</v>
      </c>
      <c r="P184" s="2">
        <v>7.98126881044243</v>
      </c>
      <c r="Q184" s="2">
        <v>7.98126881044243</v>
      </c>
      <c r="R184" s="2">
        <v>7.98126881044243</v>
      </c>
      <c r="S184" s="2">
        <v>7.98126881044243</v>
      </c>
      <c r="T184" s="23">
        <v>-1.67313303534386</v>
      </c>
      <c r="U184" s="23">
        <v>-1.67313303534386</v>
      </c>
      <c r="V184" s="23">
        <v>-1.67313303534386</v>
      </c>
      <c r="W184" s="23">
        <v>-1.67313303534386</v>
      </c>
      <c r="X184" s="23">
        <v>-1.67313303534386</v>
      </c>
      <c r="Y184" s="2">
        <v>2.70756704840541</v>
      </c>
      <c r="Z184" s="2">
        <v>3.89609630391995</v>
      </c>
      <c r="AA184" s="2">
        <v>-2.0214005095016</v>
      </c>
      <c r="AB184" s="2">
        <v>-18.0853504676877</v>
      </c>
      <c r="AC184" s="2">
        <v>-7.73018827266395</v>
      </c>
      <c r="AD184" s="2">
        <v>-3.47395675090606</v>
      </c>
      <c r="AE184" s="2">
        <v>-2.28037003368702</v>
      </c>
      <c r="AF184" s="2">
        <v>-2.47999662322505</v>
      </c>
      <c r="AG184" s="2">
        <v>-3.90044082916104</v>
      </c>
      <c r="AH184" s="2">
        <v>-3.96298764189776</v>
      </c>
      <c r="AI184" s="9">
        <v>20.448468597966</v>
      </c>
      <c r="AJ184" s="9">
        <v>20.5432955171314</v>
      </c>
      <c r="AK184" s="9">
        <v>20.3672756309075</v>
      </c>
      <c r="AL184" s="9">
        <v>21.3996154731716</v>
      </c>
      <c r="AM184" s="9">
        <v>21.0046006510801</v>
      </c>
      <c r="AN184" s="2">
        <v>-10.9253071694788</v>
      </c>
      <c r="AO184" s="2">
        <v>-11.0482922976982</v>
      </c>
      <c r="AP184" s="2">
        <v>-11.8327392655351</v>
      </c>
      <c r="AQ184" s="2">
        <v>-11.8842667285686</v>
      </c>
      <c r="AR184" s="2">
        <v>-12.6586116233958</v>
      </c>
      <c r="AS184" s="2">
        <v>-15.8623757400244</v>
      </c>
      <c r="AT184" s="2">
        <v>-16.193699582712</v>
      </c>
      <c r="AU184" s="2">
        <v>-16.7494136805856</v>
      </c>
      <c r="AV184" s="2">
        <v>-16.1610943770726</v>
      </c>
      <c r="AW184" s="2">
        <v>-17.1455711525601</v>
      </c>
      <c r="AX184" s="2">
        <v>-11.8062334824843</v>
      </c>
      <c r="AY184" s="2">
        <v>-13.3885063048572</v>
      </c>
      <c r="AZ184" s="2">
        <v>-14.4203236274195</v>
      </c>
      <c r="BA184" s="2">
        <v>-16.2155983238015</v>
      </c>
      <c r="BB184" s="2">
        <v>-16.6243843238637</v>
      </c>
      <c r="BC184" s="9">
        <v>-17.258755384229</v>
      </c>
      <c r="BD184" s="9">
        <v>-17.974680879804</v>
      </c>
      <c r="BE184" s="9">
        <v>-18.631346461533</v>
      </c>
      <c r="BF184" s="9">
        <v>-20.2486682648876</v>
      </c>
      <c r="BG184" s="9">
        <v>-20.2486682648876</v>
      </c>
      <c r="BH184" s="9">
        <v>12.2156022628214</v>
      </c>
      <c r="BI184" s="9">
        <v>12.2156022628214</v>
      </c>
      <c r="BJ184" s="9">
        <v>12.2156022628214</v>
      </c>
      <c r="BK184" s="9">
        <v>5.20898931692715</v>
      </c>
      <c r="BL184" s="9">
        <v>5.20898931692715</v>
      </c>
    </row>
    <row r="185" spans="1:64">
      <c r="A185" t="s">
        <v>391</v>
      </c>
      <c r="B185" s="1" t="s">
        <v>2555</v>
      </c>
      <c r="C185" s="22" t="s">
        <v>392</v>
      </c>
      <c r="D185" s="22" t="s">
        <v>1277</v>
      </c>
      <c r="E185" s="2">
        <v>0.506799114518378</v>
      </c>
      <c r="F185" s="2">
        <v>0.506799114518378</v>
      </c>
      <c r="G185" s="2">
        <v>0.506799114518378</v>
      </c>
      <c r="H185" s="2">
        <v>0.506799114518378</v>
      </c>
      <c r="I185" s="2">
        <v>0.506799114518378</v>
      </c>
      <c r="J185" s="2">
        <v>-7.9018743664252</v>
      </c>
      <c r="K185" s="2">
        <v>-7.9018743664252</v>
      </c>
      <c r="L185" s="2">
        <v>-7.9018743664252</v>
      </c>
      <c r="M185" s="2">
        <v>-7.9018743664252</v>
      </c>
      <c r="N185" s="2">
        <v>-7.9018743664252</v>
      </c>
      <c r="O185" s="2">
        <v>-5.92097734293079</v>
      </c>
      <c r="P185" s="2">
        <v>-5.92097734293079</v>
      </c>
      <c r="Q185" s="2">
        <v>-5.92097734293079</v>
      </c>
      <c r="R185" s="2">
        <v>-5.92097734293079</v>
      </c>
      <c r="S185" s="2">
        <v>-5.92097734293079</v>
      </c>
      <c r="T185" s="23">
        <v>-0.629885469946892</v>
      </c>
      <c r="U185" s="23">
        <v>-0.629885469946892</v>
      </c>
      <c r="V185" s="23">
        <v>-0.629885469946892</v>
      </c>
      <c r="W185" s="23">
        <v>-0.629885469946892</v>
      </c>
      <c r="X185" s="23">
        <v>-0.629885469946892</v>
      </c>
      <c r="Y185" s="2">
        <v>-3.41466670078297</v>
      </c>
      <c r="Z185" s="2">
        <v>2.87785596219425</v>
      </c>
      <c r="AA185" s="2">
        <v>3.81212566436088</v>
      </c>
      <c r="AB185" s="2">
        <v>12.2334299960933</v>
      </c>
      <c r="AC185" s="2">
        <v>7.04183926453053</v>
      </c>
      <c r="AD185" s="2">
        <v>-3.2737386264416</v>
      </c>
      <c r="AE185" s="2">
        <v>-2.90419761450724</v>
      </c>
      <c r="AF185" s="2">
        <v>-2.15253523697363</v>
      </c>
      <c r="AG185" s="2">
        <v>0.567839009818625</v>
      </c>
      <c r="AH185" s="2">
        <v>-0.489759426680034</v>
      </c>
      <c r="AI185" s="9">
        <v>16.8826691345665</v>
      </c>
      <c r="AJ185" s="9">
        <v>17.2425648594807</v>
      </c>
      <c r="AK185" s="9">
        <v>17.7545448576224</v>
      </c>
      <c r="AL185" s="9">
        <v>18.1264236969088</v>
      </c>
      <c r="AM185" s="9">
        <v>18.2484099705976</v>
      </c>
      <c r="AN185" s="2">
        <v>-10.0420625508184</v>
      </c>
      <c r="AO185" s="2">
        <v>-9.66230296591042</v>
      </c>
      <c r="AP185" s="2">
        <v>-9.14931023855053</v>
      </c>
      <c r="AQ185" s="2">
        <v>-8.34342960849346</v>
      </c>
      <c r="AR185" s="2">
        <v>-8.0313999370982</v>
      </c>
      <c r="AS185" s="2">
        <v>-3.95213718763701</v>
      </c>
      <c r="AT185" s="2">
        <v>-5.33927175810746</v>
      </c>
      <c r="AU185" s="2">
        <v>-5.41319835478243</v>
      </c>
      <c r="AV185" s="2">
        <v>-4.82240001688183</v>
      </c>
      <c r="AW185" s="2">
        <v>-7.53590700784303</v>
      </c>
      <c r="AX185" s="2">
        <v>-11.9417585804737</v>
      </c>
      <c r="AY185" s="2">
        <v>-12.2810533664233</v>
      </c>
      <c r="AZ185" s="2">
        <v>-12.2516520491241</v>
      </c>
      <c r="BA185" s="2">
        <v>-12.2366014793976</v>
      </c>
      <c r="BB185" s="2">
        <v>-12.7031362872189</v>
      </c>
      <c r="BC185" s="9">
        <v>-11.5978836182019</v>
      </c>
      <c r="BD185" s="9">
        <v>-12.6488495080102</v>
      </c>
      <c r="BE185" s="9">
        <v>-15.2835263942263</v>
      </c>
      <c r="BF185" s="9">
        <v>-12.9145049563456</v>
      </c>
      <c r="BG185" s="9">
        <v>-12.9145049563456</v>
      </c>
      <c r="BH185" s="9">
        <v>21.4127824356892</v>
      </c>
      <c r="BI185" s="9">
        <v>21.4127824356892</v>
      </c>
      <c r="BJ185" s="9">
        <v>21.4127824356892</v>
      </c>
      <c r="BK185" s="9">
        <v>14.4367571591334</v>
      </c>
      <c r="BL185" s="9">
        <v>14.4367571591334</v>
      </c>
    </row>
    <row r="186" spans="1:64">
      <c r="A186" t="s">
        <v>393</v>
      </c>
      <c r="B186" s="1" t="s">
        <v>2556</v>
      </c>
      <c r="C186" s="22" t="s">
        <v>394</v>
      </c>
      <c r="D186" s="22" t="s">
        <v>1277</v>
      </c>
      <c r="E186" s="2">
        <v>11.5239973678175</v>
      </c>
      <c r="F186" s="2">
        <v>11.5239973678175</v>
      </c>
      <c r="G186" s="2">
        <v>11.5239973678175</v>
      </c>
      <c r="H186" s="2">
        <v>11.5239973678175</v>
      </c>
      <c r="I186" s="2">
        <v>11.5239973678175</v>
      </c>
      <c r="J186" s="2">
        <v>-1.38690264771677</v>
      </c>
      <c r="K186" s="2">
        <v>-1.38690264771677</v>
      </c>
      <c r="L186" s="2">
        <v>-1.38690264771677</v>
      </c>
      <c r="M186" s="2">
        <v>-1.38690264771677</v>
      </c>
      <c r="N186" s="2">
        <v>-1.38690264771677</v>
      </c>
      <c r="O186" s="2">
        <v>0.185459605771816</v>
      </c>
      <c r="P186" s="2">
        <v>0.185459605771816</v>
      </c>
      <c r="Q186" s="2">
        <v>0.185459605771816</v>
      </c>
      <c r="R186" s="2">
        <v>0.185459605771816</v>
      </c>
      <c r="S186" s="2">
        <v>0.185459605771816</v>
      </c>
      <c r="T186" s="23">
        <v>8.52740119154542</v>
      </c>
      <c r="U186" s="23">
        <v>8.52740119154542</v>
      </c>
      <c r="V186" s="23">
        <v>8.52740119154542</v>
      </c>
      <c r="W186" s="23">
        <v>8.52740119154542</v>
      </c>
      <c r="X186" s="23">
        <v>8.52740119154542</v>
      </c>
      <c r="Y186" s="2">
        <v>13.4046686530346</v>
      </c>
      <c r="Z186" s="2">
        <v>12.5545742038712</v>
      </c>
      <c r="AA186" s="2">
        <v>14.1961965955939</v>
      </c>
      <c r="AB186" s="2">
        <v>9.48168124676272</v>
      </c>
      <c r="AC186" s="2">
        <v>11.1250123907116</v>
      </c>
      <c r="AD186" s="2">
        <v>11.8412083979658</v>
      </c>
      <c r="AE186" s="2">
        <v>12.1371197258953</v>
      </c>
      <c r="AF186" s="2">
        <v>11.6048995256756</v>
      </c>
      <c r="AG186" s="2">
        <v>11.5535175555998</v>
      </c>
      <c r="AH186" s="2">
        <v>9.35823235134553</v>
      </c>
      <c r="AI186" s="9">
        <v>0.937332800264788</v>
      </c>
      <c r="AJ186" s="9">
        <v>1.86658338070249</v>
      </c>
      <c r="AK186" s="9">
        <v>1.80670767003811</v>
      </c>
      <c r="AL186" s="9">
        <v>1.71859059169254</v>
      </c>
      <c r="AM186" s="9">
        <v>2.14234881415449</v>
      </c>
      <c r="AN186" s="2">
        <v>6.22947601220255</v>
      </c>
      <c r="AO186" s="2">
        <v>6.27863595723945</v>
      </c>
      <c r="AP186" s="2">
        <v>5.41408156703932</v>
      </c>
      <c r="AQ186" s="2">
        <v>5.19686000441982</v>
      </c>
      <c r="AR186" s="2">
        <v>5.25041138468185</v>
      </c>
      <c r="AS186" s="2">
        <v>1.48715723083246</v>
      </c>
      <c r="AT186" s="2">
        <v>2.94928998358003</v>
      </c>
      <c r="AU186" s="2">
        <v>4.23412278457355</v>
      </c>
      <c r="AV186" s="2">
        <v>4.73806411772828</v>
      </c>
      <c r="AW186" s="2">
        <v>0.982055768247173</v>
      </c>
      <c r="AX186" s="2">
        <v>2.39926087949455</v>
      </c>
      <c r="AY186" s="2">
        <v>2.87218188195319</v>
      </c>
      <c r="AZ186" s="2">
        <v>2.18739967642172</v>
      </c>
      <c r="BA186" s="2">
        <v>2.5638840536014</v>
      </c>
      <c r="BB186" s="2">
        <v>1.30304521078504</v>
      </c>
      <c r="BC186" s="9">
        <v>-0.966490301516824</v>
      </c>
      <c r="BD186" s="9">
        <v>0.133145784294846</v>
      </c>
      <c r="BE186" s="9">
        <v>-0.65500827403827</v>
      </c>
      <c r="BF186" s="9">
        <v>-0.956629996766343</v>
      </c>
      <c r="BG186" s="9">
        <v>-0.956629996766343</v>
      </c>
      <c r="BH186" s="9">
        <v>31.9095731824165</v>
      </c>
      <c r="BI186" s="9">
        <v>31.9095731824165</v>
      </c>
      <c r="BJ186" s="9">
        <v>31.9095731824165</v>
      </c>
      <c r="BK186" s="9">
        <v>27.2627670893419</v>
      </c>
      <c r="BL186" s="9">
        <v>27.2627670893419</v>
      </c>
    </row>
    <row r="187" spans="1:64">
      <c r="A187" t="s">
        <v>395</v>
      </c>
      <c r="B187" s="1" t="s">
        <v>2557</v>
      </c>
      <c r="C187" s="22" t="s">
        <v>396</v>
      </c>
      <c r="D187" s="22" t="s">
        <v>1277</v>
      </c>
      <c r="E187" s="2">
        <v>7.43859254440566</v>
      </c>
      <c r="F187" s="2">
        <v>7.43859254440566</v>
      </c>
      <c r="G187" s="2">
        <v>7.43859254440566</v>
      </c>
      <c r="H187" s="2">
        <v>7.43859254440566</v>
      </c>
      <c r="I187" s="2">
        <v>7.43859254440566</v>
      </c>
      <c r="J187" s="2">
        <v>-11.0408467481164</v>
      </c>
      <c r="K187" s="2">
        <v>-11.0408467481164</v>
      </c>
      <c r="L187" s="2">
        <v>-11.0408467481164</v>
      </c>
      <c r="M187" s="2">
        <v>-11.0408467481164</v>
      </c>
      <c r="N187" s="2">
        <v>-11.0408467481164</v>
      </c>
      <c r="O187" s="2">
        <v>-3.32653940276098</v>
      </c>
      <c r="P187" s="2">
        <v>-3.32653940276098</v>
      </c>
      <c r="Q187" s="2">
        <v>-3.32653940276098</v>
      </c>
      <c r="R187" s="2">
        <v>-3.32653940276098</v>
      </c>
      <c r="S187" s="2">
        <v>-3.32653940276098</v>
      </c>
      <c r="T187" s="23">
        <v>7.32036442358325</v>
      </c>
      <c r="U187" s="23">
        <v>7.32036442358325</v>
      </c>
      <c r="V187" s="23">
        <v>7.32036442358325</v>
      </c>
      <c r="W187" s="23">
        <v>7.32036442358325</v>
      </c>
      <c r="X187" s="23">
        <v>7.32036442358325</v>
      </c>
      <c r="Y187" s="2">
        <v>-2.38361815117015</v>
      </c>
      <c r="Z187" s="2">
        <v>8.19440991759963</v>
      </c>
      <c r="AA187" s="2">
        <v>4.92276164005624</v>
      </c>
      <c r="AB187" s="2">
        <v>8.29438795770554</v>
      </c>
      <c r="AC187" s="2">
        <v>6.28177559788401</v>
      </c>
      <c r="AD187" s="2">
        <v>6.21205240206474</v>
      </c>
      <c r="AE187" s="2">
        <v>5.74850585378863</v>
      </c>
      <c r="AF187" s="2">
        <v>6.41758164184893</v>
      </c>
      <c r="AG187" s="2">
        <v>7.20365910643796</v>
      </c>
      <c r="AH187" s="2">
        <v>6.69254157344156</v>
      </c>
      <c r="AI187" s="9">
        <v>3.72456772034888</v>
      </c>
      <c r="AJ187" s="9">
        <v>4.50036456424342</v>
      </c>
      <c r="AK187" s="9">
        <v>4.35360107163741</v>
      </c>
      <c r="AL187" s="9">
        <v>4.34904373127765</v>
      </c>
      <c r="AM187" s="9">
        <v>4.72442280671886</v>
      </c>
      <c r="AN187" s="2">
        <v>2.3687462212668</v>
      </c>
      <c r="AO187" s="2">
        <v>2.91880461490317</v>
      </c>
      <c r="AP187" s="2">
        <v>2.76138947644517</v>
      </c>
      <c r="AQ187" s="2">
        <v>2.80117457198801</v>
      </c>
      <c r="AR187" s="2">
        <v>2.18702587014225</v>
      </c>
      <c r="AS187" s="2">
        <v>-2.56170360273394</v>
      </c>
      <c r="AT187" s="2">
        <v>-0.547435874770262</v>
      </c>
      <c r="AU187" s="2">
        <v>-1.65686111243619</v>
      </c>
      <c r="AV187" s="2">
        <v>2.82105884486177</v>
      </c>
      <c r="AW187" s="2">
        <v>-3.05803073052734</v>
      </c>
      <c r="AX187" s="2">
        <v>-0.272895368196158</v>
      </c>
      <c r="AY187" s="2">
        <v>0.312313310599117</v>
      </c>
      <c r="AZ187" s="2">
        <v>0.225616058457916</v>
      </c>
      <c r="BA187" s="2">
        <v>0.292770182175215</v>
      </c>
      <c r="BB187" s="2">
        <v>1.30304521078504</v>
      </c>
      <c r="BC187" s="9">
        <v>-0.207105064610746</v>
      </c>
      <c r="BD187" s="9">
        <v>-1.1983120586536</v>
      </c>
      <c r="BE187" s="9">
        <v>0</v>
      </c>
      <c r="BF187" s="9">
        <v>1.11606832956073</v>
      </c>
      <c r="BG187" s="9">
        <v>1.11606832956073</v>
      </c>
      <c r="BH187" s="9">
        <v>19.2459564856018</v>
      </c>
      <c r="BI187" s="9">
        <v>19.2459564856018</v>
      </c>
      <c r="BJ187" s="9">
        <v>19.2459564856018</v>
      </c>
      <c r="BK187" s="9">
        <v>15.8320243930679</v>
      </c>
      <c r="BL187" s="9">
        <v>15.8320243930679</v>
      </c>
    </row>
    <row r="188" spans="1:64">
      <c r="A188" t="s">
        <v>397</v>
      </c>
      <c r="B188" s="1" t="s">
        <v>2558</v>
      </c>
      <c r="C188" s="22" t="s">
        <v>398</v>
      </c>
      <c r="D188" s="22" t="s">
        <v>1277</v>
      </c>
      <c r="E188" s="2">
        <v>5.12799473444323</v>
      </c>
      <c r="F188" s="2">
        <v>5.12799473444323</v>
      </c>
      <c r="G188" s="2">
        <v>5.12799473444323</v>
      </c>
      <c r="H188" s="2">
        <v>5.12799473444323</v>
      </c>
      <c r="I188" s="2">
        <v>5.12799473444323</v>
      </c>
      <c r="J188" s="2">
        <v>-12.8062350850352</v>
      </c>
      <c r="K188" s="2">
        <v>-12.8062350850352</v>
      </c>
      <c r="L188" s="2">
        <v>-12.8062350850352</v>
      </c>
      <c r="M188" s="2">
        <v>-12.8062350850352</v>
      </c>
      <c r="N188" s="2">
        <v>-12.8062350850352</v>
      </c>
      <c r="O188" s="2">
        <v>-5.8263221707397</v>
      </c>
      <c r="P188" s="2">
        <v>-5.8263221707397</v>
      </c>
      <c r="Q188" s="2">
        <v>-5.8263221707397</v>
      </c>
      <c r="R188" s="2">
        <v>-5.8263221707397</v>
      </c>
      <c r="S188" s="2">
        <v>-5.8263221707397</v>
      </c>
      <c r="T188" s="23">
        <v>9.36745348607406</v>
      </c>
      <c r="U188" s="23">
        <v>9.36745348607406</v>
      </c>
      <c r="V188" s="23">
        <v>9.36745348607406</v>
      </c>
      <c r="W188" s="23">
        <v>9.36745348607406</v>
      </c>
      <c r="X188" s="23">
        <v>9.36745348607406</v>
      </c>
      <c r="Y188" s="2">
        <v>3.18044550047733</v>
      </c>
      <c r="Z188" s="2">
        <v>3.57949841242084</v>
      </c>
      <c r="AA188" s="2">
        <v>6.000167883168</v>
      </c>
      <c r="AB188" s="2">
        <v>13.1996339715329</v>
      </c>
      <c r="AC188" s="2">
        <v>6.56623582157477</v>
      </c>
      <c r="AD188" s="2">
        <v>12.2003800284674</v>
      </c>
      <c r="AE188" s="2">
        <v>13.0195620152909</v>
      </c>
      <c r="AF188" s="2">
        <v>13.2654935806348</v>
      </c>
      <c r="AG188" s="2">
        <v>12.9300870706342</v>
      </c>
      <c r="AH188" s="2">
        <v>12.0060668273879</v>
      </c>
      <c r="AI188" s="9">
        <v>4.62837973441753</v>
      </c>
      <c r="AJ188" s="9">
        <v>5.0528997256985</v>
      </c>
      <c r="AK188" s="9">
        <v>5.69969822929691</v>
      </c>
      <c r="AL188" s="9">
        <v>5.56051659323202</v>
      </c>
      <c r="AM188" s="9">
        <v>5.21561060880312</v>
      </c>
      <c r="AN188" s="2">
        <v>4.41575444233316</v>
      </c>
      <c r="AO188" s="2">
        <v>4.11035605429949</v>
      </c>
      <c r="AP188" s="2">
        <v>3.88460874592359</v>
      </c>
      <c r="AQ188" s="2">
        <v>4.27733007024654</v>
      </c>
      <c r="AR188" s="2">
        <v>3.94197801127286</v>
      </c>
      <c r="AS188" s="2">
        <v>5.11889018456896</v>
      </c>
      <c r="AT188" s="2">
        <v>6.69715007362665</v>
      </c>
      <c r="AU188" s="2">
        <v>5.70462757132942</v>
      </c>
      <c r="AV188" s="2">
        <v>6.75766653143464</v>
      </c>
      <c r="AW188" s="2">
        <v>4.02208796099279</v>
      </c>
      <c r="AX188" s="2">
        <v>5.217145404962</v>
      </c>
      <c r="AY188" s="2">
        <v>5.34302191162349</v>
      </c>
      <c r="AZ188" s="2">
        <v>5.43571891157325</v>
      </c>
      <c r="BA188" s="2">
        <v>4.75816604214407</v>
      </c>
      <c r="BB188" s="2">
        <v>3.97001292223031</v>
      </c>
      <c r="BC188" s="9">
        <v>5.03955657219487</v>
      </c>
      <c r="BD188" s="9">
        <v>4.92639401890924</v>
      </c>
      <c r="BE188" s="9">
        <v>4.1483857355757</v>
      </c>
      <c r="BF188" s="9">
        <v>4.06567748625696</v>
      </c>
      <c r="BG188" s="9">
        <v>4.06567748625696</v>
      </c>
      <c r="BH188" s="9">
        <v>31.7920649251801</v>
      </c>
      <c r="BI188" s="9">
        <v>31.7920649251801</v>
      </c>
      <c r="BJ188" s="9">
        <v>31.7920649251801</v>
      </c>
      <c r="BK188" s="9">
        <v>18.2500796933915</v>
      </c>
      <c r="BL188" s="9">
        <v>18.2500796933915</v>
      </c>
    </row>
    <row r="189" spans="1:64">
      <c r="A189" t="s">
        <v>399</v>
      </c>
      <c r="B189" s="1" t="s">
        <v>2559</v>
      </c>
      <c r="C189" s="22" t="s">
        <v>400</v>
      </c>
      <c r="D189" s="22" t="s">
        <v>1277</v>
      </c>
      <c r="E189" s="2">
        <v>2.08068457927539</v>
      </c>
      <c r="F189" s="2">
        <v>2.08068457927539</v>
      </c>
      <c r="G189" s="2">
        <v>2.08068457927539</v>
      </c>
      <c r="H189" s="2">
        <v>2.08068457927539</v>
      </c>
      <c r="I189" s="2">
        <v>2.08068457927539</v>
      </c>
      <c r="J189" s="2">
        <v>1.95054401039567</v>
      </c>
      <c r="K189" s="2">
        <v>1.95054401039567</v>
      </c>
      <c r="L189" s="2">
        <v>1.95054401039567</v>
      </c>
      <c r="M189" s="2">
        <v>1.95054401039567</v>
      </c>
      <c r="N189" s="2">
        <v>1.95054401039567</v>
      </c>
      <c r="O189" s="2">
        <v>-0.138211886626512</v>
      </c>
      <c r="P189" s="2">
        <v>-0.138211886626512</v>
      </c>
      <c r="Q189" s="2">
        <v>-0.138211886626512</v>
      </c>
      <c r="R189" s="2">
        <v>-0.138211886626512</v>
      </c>
      <c r="S189" s="2">
        <v>-0.138211886626512</v>
      </c>
      <c r="T189" s="23">
        <v>-1.29102294482914</v>
      </c>
      <c r="U189" s="23">
        <v>-1.29102294482914</v>
      </c>
      <c r="V189" s="23">
        <v>-1.29102294482914</v>
      </c>
      <c r="W189" s="23">
        <v>-1.29102294482914</v>
      </c>
      <c r="X189" s="23">
        <v>-1.29102294482914</v>
      </c>
      <c r="Y189" s="2">
        <v>-0.163253425401092</v>
      </c>
      <c r="Z189" s="2">
        <v>3.13719293633405</v>
      </c>
      <c r="AA189" s="2">
        <v>-4.48409117098928</v>
      </c>
      <c r="AB189" s="2">
        <v>0.097278044518683</v>
      </c>
      <c r="AC189" s="2">
        <v>1.79041588174867</v>
      </c>
      <c r="AD189" s="2">
        <v>-6.28945495089657</v>
      </c>
      <c r="AE189" s="2">
        <v>-8.07142103368786</v>
      </c>
      <c r="AF189" s="2">
        <v>-7.36000967929681</v>
      </c>
      <c r="AG189" s="2">
        <v>-7.50219762584877</v>
      </c>
      <c r="AH189" s="2">
        <v>-8.36202149602885</v>
      </c>
      <c r="AI189" s="9">
        <v>10.2291386081319</v>
      </c>
      <c r="AJ189" s="9">
        <v>10.7400799508929</v>
      </c>
      <c r="AK189" s="9">
        <v>10.4065036477959</v>
      </c>
      <c r="AL189" s="9">
        <v>10.8695716605512</v>
      </c>
      <c r="AM189" s="9">
        <v>11.1250255510135</v>
      </c>
      <c r="AN189" s="2">
        <v>-6.23608119404563</v>
      </c>
      <c r="AO189" s="2">
        <v>-5.62685336451738</v>
      </c>
      <c r="AP189" s="2">
        <v>-5.42405410832639</v>
      </c>
      <c r="AQ189" s="2">
        <v>-5.39206960692877</v>
      </c>
      <c r="AR189" s="2">
        <v>-5.7508456059944</v>
      </c>
      <c r="AS189" s="2">
        <v>-7.1978048990554</v>
      </c>
      <c r="AT189" s="2">
        <v>-8.84639678402739</v>
      </c>
      <c r="AU189" s="2">
        <v>-7.01164466127461</v>
      </c>
      <c r="AV189" s="2">
        <v>-9.67746676133869</v>
      </c>
      <c r="AW189" s="2">
        <v>-12.2478985394174</v>
      </c>
      <c r="AX189" s="2">
        <v>-13.4883391104703</v>
      </c>
      <c r="AY189" s="2">
        <v>-15.4592467104497</v>
      </c>
      <c r="AZ189" s="2">
        <v>-17.7609868146472</v>
      </c>
      <c r="BA189" s="2">
        <v>-18.7036721593896</v>
      </c>
      <c r="BB189" s="2">
        <v>-20.7615229921317</v>
      </c>
      <c r="BC189" s="9">
        <v>-16.2922650827122</v>
      </c>
      <c r="BD189" s="9">
        <v>-15.9774941153813</v>
      </c>
      <c r="BE189" s="9">
        <v>-18.1946742788408</v>
      </c>
      <c r="BF189" s="9">
        <v>-18.8137232697381</v>
      </c>
      <c r="BG189" s="9">
        <v>-18.8137232697381</v>
      </c>
      <c r="BH189" s="9">
        <v>21.4250002307278</v>
      </c>
      <c r="BI189" s="9">
        <v>21.4250002307278</v>
      </c>
      <c r="BJ189" s="9">
        <v>21.4250002307278</v>
      </c>
      <c r="BK189" s="9">
        <v>13.6999915536529</v>
      </c>
      <c r="BL189" s="9">
        <v>13.6999915536529</v>
      </c>
    </row>
    <row r="190" spans="1:64">
      <c r="A190" t="s">
        <v>401</v>
      </c>
      <c r="B190" s="1" t="s">
        <v>2560</v>
      </c>
      <c r="C190" s="22" t="s">
        <v>402</v>
      </c>
      <c r="D190" s="22" t="s">
        <v>1277</v>
      </c>
      <c r="E190" s="2">
        <v>-7.9319059305618</v>
      </c>
      <c r="F190" s="2">
        <v>-7.9319059305618</v>
      </c>
      <c r="G190" s="2">
        <v>-7.9319059305618</v>
      </c>
      <c r="H190" s="2">
        <v>-7.9319059305618</v>
      </c>
      <c r="I190" s="2">
        <v>-7.9319059305618</v>
      </c>
      <c r="J190" s="2">
        <v>-12.9495562237307</v>
      </c>
      <c r="K190" s="2">
        <v>-12.9495562237307</v>
      </c>
      <c r="L190" s="2">
        <v>-12.9495562237307</v>
      </c>
      <c r="M190" s="2">
        <v>-12.9495562237307</v>
      </c>
      <c r="N190" s="2">
        <v>-12.9495562237307</v>
      </c>
      <c r="O190" s="2">
        <v>1.71999826258349</v>
      </c>
      <c r="P190" s="2">
        <v>1.71999826258349</v>
      </c>
      <c r="Q190" s="2">
        <v>1.71999826258349</v>
      </c>
      <c r="R190" s="2">
        <v>1.71999826258349</v>
      </c>
      <c r="S190" s="2">
        <v>1.71999826258349</v>
      </c>
      <c r="T190" s="23">
        <v>-1.88039999970359</v>
      </c>
      <c r="U190" s="23">
        <v>-1.88039999970359</v>
      </c>
      <c r="V190" s="23">
        <v>-1.88039999970359</v>
      </c>
      <c r="W190" s="23">
        <v>-1.88039999970359</v>
      </c>
      <c r="X190" s="23">
        <v>-1.88039999970359</v>
      </c>
      <c r="Y190" s="2">
        <v>-22.3120227596631</v>
      </c>
      <c r="Z190" s="2">
        <v>-21.2992356553303</v>
      </c>
      <c r="AA190" s="2">
        <v>-25.0891234842488</v>
      </c>
      <c r="AB190" s="2">
        <v>-25.2943019673428</v>
      </c>
      <c r="AC190" s="2">
        <v>-20.8843973033186</v>
      </c>
      <c r="AD190" s="2">
        <v>-4.91051496116387</v>
      </c>
      <c r="AE190" s="2">
        <v>-5.33069742916173</v>
      </c>
      <c r="AF190" s="2">
        <v>-6.13906369354503</v>
      </c>
      <c r="AG190" s="2">
        <v>-6.68707476593904</v>
      </c>
      <c r="AH190" s="2">
        <v>-7.62156546210395</v>
      </c>
      <c r="AI190" s="9">
        <v>17.8784196319366</v>
      </c>
      <c r="AJ190" s="9">
        <v>18.0778947467445</v>
      </c>
      <c r="AK190" s="9">
        <v>18.6349459641926</v>
      </c>
      <c r="AL190" s="9">
        <v>18.28643054718</v>
      </c>
      <c r="AM190" s="9">
        <v>18.4054739838279</v>
      </c>
      <c r="AN190" s="2">
        <v>-11.7933608487519</v>
      </c>
      <c r="AO190" s="2">
        <v>-11.4522718670053</v>
      </c>
      <c r="AP190" s="2">
        <v>-10.5847942736933</v>
      </c>
      <c r="AQ190" s="2">
        <v>-10.4597548667811</v>
      </c>
      <c r="AR190" s="2">
        <v>-11.3191556089412</v>
      </c>
      <c r="AS190" s="2">
        <v>-18.2495464794337</v>
      </c>
      <c r="AT190" s="2">
        <v>-20.0254464651433</v>
      </c>
      <c r="AU190" s="2">
        <v>-16.8760917456513</v>
      </c>
      <c r="AV190" s="2">
        <v>-12.1313092058228</v>
      </c>
      <c r="AW190" s="2">
        <v>-14.4823828995003</v>
      </c>
      <c r="AX190" s="2">
        <v>-18.28807178977</v>
      </c>
      <c r="AY190" s="2">
        <v>-19.3899240668119</v>
      </c>
      <c r="AZ190" s="2">
        <v>-20.1779181070917</v>
      </c>
      <c r="BA190" s="2">
        <v>-20.0649435810008</v>
      </c>
      <c r="BB190" s="2">
        <v>-20.196813596451</v>
      </c>
      <c r="BC190" s="9">
        <v>-18.2942807072827</v>
      </c>
      <c r="BD190" s="9">
        <v>-19.5058573991947</v>
      </c>
      <c r="BE190" s="9">
        <v>-19.2863547355712</v>
      </c>
      <c r="BF190" s="9">
        <v>-18.2556891049577</v>
      </c>
      <c r="BG190" s="9">
        <v>-18.2556891049577</v>
      </c>
      <c r="BH190" s="9">
        <v>11.4954624496173</v>
      </c>
      <c r="BI190" s="9">
        <v>11.4954624496173</v>
      </c>
      <c r="BJ190" s="9">
        <v>11.4954624496173</v>
      </c>
      <c r="BK190" s="9">
        <v>4.70061340128355</v>
      </c>
      <c r="BL190" s="9">
        <v>4.70061340128355</v>
      </c>
    </row>
    <row r="191" spans="1:64">
      <c r="A191" t="s">
        <v>403</v>
      </c>
      <c r="B191" s="1" t="s">
        <v>2561</v>
      </c>
      <c r="C191" s="22" t="s">
        <v>404</v>
      </c>
      <c r="D191" s="22" t="s">
        <v>1277</v>
      </c>
      <c r="E191" s="2">
        <v>6.76885404876437</v>
      </c>
      <c r="F191" s="2">
        <v>6.76885404876437</v>
      </c>
      <c r="G191" s="2">
        <v>6.76885404876437</v>
      </c>
      <c r="H191" s="2">
        <v>6.76885404876437</v>
      </c>
      <c r="I191" s="2">
        <v>6.76885404876437</v>
      </c>
      <c r="J191" s="2">
        <v>-11.099977146782</v>
      </c>
      <c r="K191" s="2">
        <v>-11.099977146782</v>
      </c>
      <c r="L191" s="2">
        <v>-11.099977146782</v>
      </c>
      <c r="M191" s="2">
        <v>-11.099977146782</v>
      </c>
      <c r="N191" s="2">
        <v>-11.099977146782</v>
      </c>
      <c r="O191" s="2">
        <v>-4.79626630370591</v>
      </c>
      <c r="P191" s="2">
        <v>-4.79626630370591</v>
      </c>
      <c r="Q191" s="2">
        <v>-4.79626630370591</v>
      </c>
      <c r="R191" s="2">
        <v>-4.79626630370591</v>
      </c>
      <c r="S191" s="2">
        <v>-4.79626630370591</v>
      </c>
      <c r="T191" s="23">
        <v>6.27096101039085</v>
      </c>
      <c r="U191" s="23">
        <v>6.27096101039085</v>
      </c>
      <c r="V191" s="23">
        <v>6.27096101039085</v>
      </c>
      <c r="W191" s="23">
        <v>6.27096101039085</v>
      </c>
      <c r="X191" s="23">
        <v>6.27096101039085</v>
      </c>
      <c r="Y191" s="2">
        <v>-5.1232399081653</v>
      </c>
      <c r="Z191" s="2">
        <v>-4.37795254998029</v>
      </c>
      <c r="AA191" s="2">
        <v>-5.41341823696167</v>
      </c>
      <c r="AB191" s="2">
        <v>-2.79222880203694</v>
      </c>
      <c r="AC191" s="2">
        <v>-3.378503228284</v>
      </c>
      <c r="AD191" s="2">
        <v>11.7016121768766</v>
      </c>
      <c r="AE191" s="2">
        <v>10.6218521672772</v>
      </c>
      <c r="AF191" s="2">
        <v>10.6401973817961</v>
      </c>
      <c r="AG191" s="2">
        <v>10.7288739575792</v>
      </c>
      <c r="AH191" s="2">
        <v>10.4693958109367</v>
      </c>
      <c r="AI191" s="9">
        <v>6.45084062188292</v>
      </c>
      <c r="AJ191" s="9">
        <v>6.41403587044915</v>
      </c>
      <c r="AK191" s="9">
        <v>6.34570748496596</v>
      </c>
      <c r="AL191" s="9">
        <v>6.10813138765367</v>
      </c>
      <c r="AM191" s="9">
        <v>6.45115742130543</v>
      </c>
      <c r="AN191" s="2">
        <v>1.51453721573314</v>
      </c>
      <c r="AO191" s="2">
        <v>0.139728849237948</v>
      </c>
      <c r="AP191" s="2">
        <v>0.0640464406645279</v>
      </c>
      <c r="AQ191" s="2">
        <v>0.601055297305741</v>
      </c>
      <c r="AR191" s="2">
        <v>0.869449120597115</v>
      </c>
      <c r="AS191" s="2">
        <v>3.26312708077642</v>
      </c>
      <c r="AT191" s="2">
        <v>4.04909178438767</v>
      </c>
      <c r="AU191" s="2">
        <v>6.87517423018941</v>
      </c>
      <c r="AV191" s="2">
        <v>6.41037945202007</v>
      </c>
      <c r="AW191" s="2">
        <v>4.6168423963172</v>
      </c>
      <c r="AX191" s="2">
        <v>5.73469572564536</v>
      </c>
      <c r="AY191" s="2">
        <v>5.06956113951896</v>
      </c>
      <c r="AZ191" s="2">
        <v>5.16325818215572</v>
      </c>
      <c r="BA191" s="2">
        <v>5.30086743711502</v>
      </c>
      <c r="BB191" s="2">
        <v>4.57481508626738</v>
      </c>
      <c r="BC191" s="9">
        <v>6.14411691678553</v>
      </c>
      <c r="BD191" s="9">
        <v>5.79184161682572</v>
      </c>
      <c r="BE191" s="9">
        <v>7.05953362019023</v>
      </c>
      <c r="BF191" s="9">
        <v>7.01528664295319</v>
      </c>
      <c r="BG191" s="9">
        <v>7.01528664295319</v>
      </c>
      <c r="BH191" s="9">
        <v>25.5326229226893</v>
      </c>
      <c r="BI191" s="9">
        <v>25.5326229226893</v>
      </c>
      <c r="BJ191" s="9">
        <v>25.5326229226893</v>
      </c>
      <c r="BK191" s="9">
        <v>21.697441676352</v>
      </c>
      <c r="BL191" s="9">
        <v>21.697441676352</v>
      </c>
    </row>
    <row r="192" spans="1:64">
      <c r="A192" t="s">
        <v>405</v>
      </c>
      <c r="B192" s="1" t="s">
        <v>2562</v>
      </c>
      <c r="C192" s="22" t="s">
        <v>406</v>
      </c>
      <c r="D192" s="22" t="s">
        <v>1278</v>
      </c>
      <c r="E192" s="2">
        <v>-1.50241637240548</v>
      </c>
      <c r="F192" s="2">
        <v>-1.50241637240548</v>
      </c>
      <c r="G192" s="2">
        <v>-1.50241637240548</v>
      </c>
      <c r="H192" s="2">
        <v>-1.50241637240548</v>
      </c>
      <c r="I192" s="2">
        <v>-1.50241637240548</v>
      </c>
      <c r="J192" s="2">
        <v>-6.9758238940339</v>
      </c>
      <c r="K192" s="2">
        <v>-6.9758238940339</v>
      </c>
      <c r="L192" s="2">
        <v>-6.9758238940339</v>
      </c>
      <c r="M192" s="2">
        <v>-6.9758238940339</v>
      </c>
      <c r="N192" s="2">
        <v>-6.9758238940339</v>
      </c>
      <c r="O192" s="2">
        <v>-2.01763340598682</v>
      </c>
      <c r="P192" s="2">
        <v>-2.01763340598682</v>
      </c>
      <c r="Q192" s="2">
        <v>-2.01763340598682</v>
      </c>
      <c r="R192" s="2">
        <v>-2.01763340598682</v>
      </c>
      <c r="S192" s="2">
        <v>-2.01763340598682</v>
      </c>
      <c r="T192" s="23">
        <v>-11.6123052449232</v>
      </c>
      <c r="U192" s="23">
        <v>-11.6123052449232</v>
      </c>
      <c r="V192" s="23">
        <v>-11.6123052449232</v>
      </c>
      <c r="W192" s="23">
        <v>-11.6123052449232</v>
      </c>
      <c r="X192" s="23">
        <v>-11.6123052449232</v>
      </c>
      <c r="Y192" s="2">
        <v>-4.84182774188065</v>
      </c>
      <c r="Z192" s="2">
        <v>-0.992526718220555</v>
      </c>
      <c r="AA192" s="2">
        <v>1.78502095804636</v>
      </c>
      <c r="AB192" s="2">
        <v>-13.5987697326868</v>
      </c>
      <c r="AC192" s="2">
        <v>-0.358011794992476</v>
      </c>
      <c r="AD192" s="2">
        <v>-12.4019721217226</v>
      </c>
      <c r="AE192" s="2">
        <v>-10.7350685408035</v>
      </c>
      <c r="AF192" s="2">
        <v>-12.5003909084661</v>
      </c>
      <c r="AG192" s="2">
        <v>-13.5789979284466</v>
      </c>
      <c r="AH192" s="2">
        <v>-13.1871401114173</v>
      </c>
      <c r="AI192" s="9">
        <v>14.9639125297283</v>
      </c>
      <c r="AJ192" s="9">
        <v>15.282061612801</v>
      </c>
      <c r="AK192" s="9">
        <v>15.6376255441104</v>
      </c>
      <c r="AL192" s="9">
        <v>15.8421028866914</v>
      </c>
      <c r="AM192" s="9">
        <v>16.1163495356853</v>
      </c>
      <c r="AN192" s="2">
        <v>-7.83503607126663</v>
      </c>
      <c r="AO192" s="2">
        <v>-7.75685220022881</v>
      </c>
      <c r="AP192" s="2">
        <v>-8.18334910656904</v>
      </c>
      <c r="AQ192" s="2">
        <v>-8.08208210677363</v>
      </c>
      <c r="AR192" s="2">
        <v>-7.60907506096787</v>
      </c>
      <c r="AS192" s="2">
        <v>-10.8870967757056</v>
      </c>
      <c r="AT192" s="2">
        <v>-8.39594826031518</v>
      </c>
      <c r="AU192" s="2">
        <v>-9.11071981241927</v>
      </c>
      <c r="AV192" s="2">
        <v>-8.75197298762861</v>
      </c>
      <c r="AW192" s="2">
        <v>-9.26569172723985</v>
      </c>
      <c r="AX192" s="2">
        <v>-20.0656506902872</v>
      </c>
      <c r="AY192" s="2">
        <v>-20.7300482562734</v>
      </c>
      <c r="AZ192" s="2">
        <v>-19.9355377312071</v>
      </c>
      <c r="BA192" s="2">
        <v>-19.9725535936277</v>
      </c>
      <c r="BB192" s="2">
        <v>-21.8449676194031</v>
      </c>
      <c r="BC192" s="9">
        <v>-12.0120937474234</v>
      </c>
      <c r="BD192" s="9">
        <v>-10.3853711749978</v>
      </c>
      <c r="BE192" s="9">
        <v>-11.5718128413427</v>
      </c>
      <c r="BF192" s="9">
        <v>-12.0375941259765</v>
      </c>
      <c r="BG192" s="9">
        <v>-12.0375941259765</v>
      </c>
      <c r="BH192" s="9">
        <v>20.8042831219213</v>
      </c>
      <c r="BI192" s="9">
        <v>20.8042831219213</v>
      </c>
      <c r="BJ192" s="9">
        <v>20.8042831219213</v>
      </c>
      <c r="BK192" s="9">
        <v>10.1764423271011</v>
      </c>
      <c r="BL192" s="9">
        <v>10.1764423271011</v>
      </c>
    </row>
    <row r="193" spans="1:64">
      <c r="A193" t="s">
        <v>407</v>
      </c>
      <c r="B193" s="1" t="s">
        <v>2563</v>
      </c>
      <c r="C193" s="22" t="s">
        <v>408</v>
      </c>
      <c r="D193" s="22" t="s">
        <v>1278</v>
      </c>
      <c r="E193" s="2">
        <v>0.071469092351541</v>
      </c>
      <c r="F193" s="2">
        <v>0.071469092351541</v>
      </c>
      <c r="G193" s="2">
        <v>0.071469092351541</v>
      </c>
      <c r="H193" s="2">
        <v>0.071469092351541</v>
      </c>
      <c r="I193" s="2">
        <v>0.071469092351541</v>
      </c>
      <c r="J193" s="2">
        <v>0.33130732499845</v>
      </c>
      <c r="K193" s="2">
        <v>0.33130732499845</v>
      </c>
      <c r="L193" s="2">
        <v>0.33130732499845</v>
      </c>
      <c r="M193" s="2">
        <v>0.33130732499845</v>
      </c>
      <c r="N193" s="2">
        <v>0.33130732499845</v>
      </c>
      <c r="O193" s="2">
        <v>1.6279718143082</v>
      </c>
      <c r="P193" s="2">
        <v>1.6279718143082</v>
      </c>
      <c r="Q193" s="2">
        <v>1.6279718143082</v>
      </c>
      <c r="R193" s="2">
        <v>1.6279718143082</v>
      </c>
      <c r="S193" s="2">
        <v>1.6279718143082</v>
      </c>
      <c r="T193" s="23">
        <v>-3.65291875684705</v>
      </c>
      <c r="U193" s="23">
        <v>-3.65291875684705</v>
      </c>
      <c r="V193" s="23">
        <v>-3.65291875684705</v>
      </c>
      <c r="W193" s="23">
        <v>-3.65291875684705</v>
      </c>
      <c r="X193" s="23">
        <v>-3.65291875684705</v>
      </c>
      <c r="Y193" s="2">
        <v>7.44560407185839</v>
      </c>
      <c r="Z193" s="2">
        <v>-1.46180361785249</v>
      </c>
      <c r="AA193" s="2">
        <v>4.33238886274732</v>
      </c>
      <c r="AB193" s="2">
        <v>3.80359688190975</v>
      </c>
      <c r="AC193" s="2">
        <v>-0.471915872858983</v>
      </c>
      <c r="AD193" s="2">
        <v>7.71527589769787</v>
      </c>
      <c r="AE193" s="2">
        <v>7.93965303457888</v>
      </c>
      <c r="AF193" s="2">
        <v>5.73433404036007</v>
      </c>
      <c r="AG193" s="2">
        <v>5.65055924010441</v>
      </c>
      <c r="AH193" s="2">
        <v>6.81370933607356</v>
      </c>
      <c r="AI193" s="9">
        <v>-1.75611811873989</v>
      </c>
      <c r="AJ193" s="9">
        <v>-0.757156700346857</v>
      </c>
      <c r="AK193" s="9">
        <v>-0.833835864299614</v>
      </c>
      <c r="AL193" s="9">
        <v>-0.920486984415802</v>
      </c>
      <c r="AM193" s="9">
        <v>-0.71179193833502</v>
      </c>
      <c r="AN193" s="2">
        <v>3.68837652108345</v>
      </c>
      <c r="AO193" s="2">
        <v>3.38387443691245</v>
      </c>
      <c r="AP193" s="2">
        <v>3.05450122960448</v>
      </c>
      <c r="AQ193" s="2">
        <v>3.07222926662887</v>
      </c>
      <c r="AR193" s="2">
        <v>3.16723002637826</v>
      </c>
      <c r="AS193" s="2">
        <v>1.70621413915308</v>
      </c>
      <c r="AT193" s="2">
        <v>3.62168636871101</v>
      </c>
      <c r="AU193" s="2">
        <v>5.19412732263376</v>
      </c>
      <c r="AV193" s="2">
        <v>5.73206685180721</v>
      </c>
      <c r="AW193" s="2">
        <v>7.36276090406583</v>
      </c>
      <c r="AX193" s="2">
        <v>1.60253757616298</v>
      </c>
      <c r="AY193" s="2">
        <v>1.87924261455283</v>
      </c>
      <c r="AZ193" s="2">
        <v>0.934406621375825</v>
      </c>
      <c r="BA193" s="2">
        <v>-0.640389175877949</v>
      </c>
      <c r="BB193" s="2">
        <v>0.942321154828739</v>
      </c>
      <c r="BC193" s="9">
        <v>3.4517510768458</v>
      </c>
      <c r="BD193" s="9">
        <v>3.12892593092884</v>
      </c>
      <c r="BE193" s="9">
        <v>3.34782006730671</v>
      </c>
      <c r="BF193" s="9">
        <v>3.98595831985977</v>
      </c>
      <c r="BG193" s="9">
        <v>3.98595831985977</v>
      </c>
      <c r="BH193" s="9">
        <v>29.6590304745228</v>
      </c>
      <c r="BI193" s="9">
        <v>29.6590304745228</v>
      </c>
      <c r="BJ193" s="9">
        <v>29.6590304745228</v>
      </c>
      <c r="BK193" s="9">
        <v>29.1641161855587</v>
      </c>
      <c r="BL193" s="9">
        <v>29.1641161855587</v>
      </c>
    </row>
    <row r="194" spans="1:64">
      <c r="A194" t="s">
        <v>409</v>
      </c>
      <c r="B194" s="1" t="s">
        <v>2564</v>
      </c>
      <c r="C194" s="22" t="s">
        <v>410</v>
      </c>
      <c r="D194" s="22" t="s">
        <v>1278</v>
      </c>
      <c r="E194" s="2">
        <v>-2.00472024413643</v>
      </c>
      <c r="F194" s="2">
        <v>-2.00472024413643</v>
      </c>
      <c r="G194" s="2">
        <v>-2.00472024413643</v>
      </c>
      <c r="H194" s="2">
        <v>-2.00472024413643</v>
      </c>
      <c r="I194" s="2">
        <v>-2.00472024413643</v>
      </c>
      <c r="J194" s="2">
        <v>-5.86067163768212</v>
      </c>
      <c r="K194" s="2">
        <v>-5.86067163768212</v>
      </c>
      <c r="L194" s="2">
        <v>-5.86067163768212</v>
      </c>
      <c r="M194" s="2">
        <v>-5.86067163768212</v>
      </c>
      <c r="N194" s="2">
        <v>-5.86067163768212</v>
      </c>
      <c r="O194" s="2">
        <v>0.920409389681114</v>
      </c>
      <c r="P194" s="2">
        <v>0.920409389681114</v>
      </c>
      <c r="Q194" s="2">
        <v>0.920409389681114</v>
      </c>
      <c r="R194" s="2">
        <v>0.920409389681114</v>
      </c>
      <c r="S194" s="2">
        <v>0.920409389681114</v>
      </c>
      <c r="T194" s="23">
        <v>-11.1501302940599</v>
      </c>
      <c r="U194" s="23">
        <v>-11.1501302940599</v>
      </c>
      <c r="V194" s="23">
        <v>-11.1501302940599</v>
      </c>
      <c r="W194" s="23">
        <v>-11.1501302940599</v>
      </c>
      <c r="X194" s="23">
        <v>-11.1501302940599</v>
      </c>
      <c r="Y194" s="2">
        <v>-13.7111198234233</v>
      </c>
      <c r="Z194" s="2">
        <v>-9.48233783942981</v>
      </c>
      <c r="AA194" s="2">
        <v>-15.7580983854708</v>
      </c>
      <c r="AB194" s="2">
        <v>-14.4689743989189</v>
      </c>
      <c r="AC194" s="2">
        <v>-17.0089455188838</v>
      </c>
      <c r="AD194" s="2">
        <v>-7.05452209405565</v>
      </c>
      <c r="AE194" s="2">
        <v>-6.20707023564067</v>
      </c>
      <c r="AF194" s="2">
        <v>-8.40702842681901</v>
      </c>
      <c r="AG194" s="2">
        <v>-8.25685143086907</v>
      </c>
      <c r="AH194" s="2">
        <v>-7.89972025887946</v>
      </c>
      <c r="AI194" s="9">
        <v>14.1552046873248</v>
      </c>
      <c r="AJ194" s="9">
        <v>14.506283032691</v>
      </c>
      <c r="AK194" s="9">
        <v>14.8839341638573</v>
      </c>
      <c r="AL194" s="9">
        <v>14.404597690081</v>
      </c>
      <c r="AM194" s="9">
        <v>15.5308562267699</v>
      </c>
      <c r="AN194" s="2">
        <v>-11.5298810261019</v>
      </c>
      <c r="AO194" s="2">
        <v>-11.156396762966</v>
      </c>
      <c r="AP194" s="2">
        <v>-11.0143839812691</v>
      </c>
      <c r="AQ194" s="2">
        <v>-10.6428483841293</v>
      </c>
      <c r="AR194" s="2">
        <v>-10.9477098234202</v>
      </c>
      <c r="AS194" s="2">
        <v>-9.18386058385007</v>
      </c>
      <c r="AT194" s="2">
        <v>-4.59879779923931</v>
      </c>
      <c r="AU194" s="2">
        <v>-5.01628321254956</v>
      </c>
      <c r="AV194" s="2">
        <v>-3.83884251463114</v>
      </c>
      <c r="AW194" s="2">
        <v>-5.2366238861165</v>
      </c>
      <c r="AX194" s="2">
        <v>-14.4018164995326</v>
      </c>
      <c r="AY194" s="2">
        <v>-13.6862952490582</v>
      </c>
      <c r="AZ194" s="2">
        <v>-13.9833549923175</v>
      </c>
      <c r="BA194" s="2">
        <v>-14.3392104145706</v>
      </c>
      <c r="BB194" s="2">
        <v>-13.6772761144438</v>
      </c>
      <c r="BC194" s="9">
        <v>-11.1836734889804</v>
      </c>
      <c r="BD194" s="9">
        <v>-10.6516627435875</v>
      </c>
      <c r="BE194" s="9">
        <v>-11.2079193557659</v>
      </c>
      <c r="BF194" s="9">
        <v>-10.0446149660466</v>
      </c>
      <c r="BG194" s="9">
        <v>-10.0446149660466</v>
      </c>
      <c r="BH194" s="9">
        <v>16.5158901842371</v>
      </c>
      <c r="BI194" s="9">
        <v>16.5158901842371</v>
      </c>
      <c r="BJ194" s="9">
        <v>16.5158901842371</v>
      </c>
      <c r="BK194" s="9">
        <v>17.3172059470292</v>
      </c>
      <c r="BL194" s="9">
        <v>17.3172059470292</v>
      </c>
    </row>
    <row r="195" spans="1:64">
      <c r="A195" t="s">
        <v>411</v>
      </c>
      <c r="B195" s="1" t="s">
        <v>2565</v>
      </c>
      <c r="C195" s="22" t="s">
        <v>412</v>
      </c>
      <c r="D195" s="22" t="s">
        <v>1278</v>
      </c>
      <c r="E195" s="2">
        <v>6.76885404876437</v>
      </c>
      <c r="F195" s="2">
        <v>6.76885404876437</v>
      </c>
      <c r="G195" s="2">
        <v>6.76885404876437</v>
      </c>
      <c r="H195" s="2">
        <v>6.76885404876437</v>
      </c>
      <c r="I195" s="2">
        <v>6.76885404876437</v>
      </c>
      <c r="J195" s="2">
        <v>-0.746101039280279</v>
      </c>
      <c r="K195" s="2">
        <v>-0.746101039280279</v>
      </c>
      <c r="L195" s="2">
        <v>-0.746101039280279</v>
      </c>
      <c r="M195" s="2">
        <v>-0.746101039280279</v>
      </c>
      <c r="N195" s="2">
        <v>-0.746101039280279</v>
      </c>
      <c r="O195" s="2">
        <v>-0.0421435486810158</v>
      </c>
      <c r="P195" s="2">
        <v>-0.0421435486810158</v>
      </c>
      <c r="Q195" s="2">
        <v>-0.0421435486810158</v>
      </c>
      <c r="R195" s="2">
        <v>-0.0421435486810158</v>
      </c>
      <c r="S195" s="2">
        <v>-0.0421435486810158</v>
      </c>
      <c r="T195" s="23">
        <v>-4.6090748692892</v>
      </c>
      <c r="U195" s="23">
        <v>-4.6090748692892</v>
      </c>
      <c r="V195" s="23">
        <v>-4.6090748692892</v>
      </c>
      <c r="W195" s="23">
        <v>-4.6090748692892</v>
      </c>
      <c r="X195" s="23">
        <v>-4.6090748692892</v>
      </c>
      <c r="Y195" s="2">
        <v>2.40656818180334</v>
      </c>
      <c r="Z195" s="2">
        <v>8.84222872366452</v>
      </c>
      <c r="AA195" s="2">
        <v>3.04690462113428</v>
      </c>
      <c r="AB195" s="2">
        <v>8.10911485687459</v>
      </c>
      <c r="AC195" s="2">
        <v>6.16388274671138</v>
      </c>
      <c r="AD195" s="2">
        <v>2.07396625397593</v>
      </c>
      <c r="AE195" s="2">
        <v>1.95292485876513</v>
      </c>
      <c r="AF195" s="2">
        <v>1.89071527939526</v>
      </c>
      <c r="AG195" s="2">
        <v>1.071374583628</v>
      </c>
      <c r="AH195" s="2">
        <v>-0.0602310440109711</v>
      </c>
      <c r="AI195" s="9">
        <v>-6.81002110545486</v>
      </c>
      <c r="AJ195" s="9">
        <v>-7.16177351357502</v>
      </c>
      <c r="AK195" s="9">
        <v>-7.24734332291314</v>
      </c>
      <c r="AL195" s="9">
        <v>-7.14301793592616</v>
      </c>
      <c r="AM195" s="9">
        <v>-7.16636840208967</v>
      </c>
      <c r="AN195" s="2">
        <v>3.49209993915893</v>
      </c>
      <c r="AO195" s="2">
        <v>3.47125119135055</v>
      </c>
      <c r="AP195" s="2">
        <v>3.24583806847236</v>
      </c>
      <c r="AQ195" s="2">
        <v>3.22267110671662</v>
      </c>
      <c r="AR195" s="2">
        <v>2.76162830655646</v>
      </c>
      <c r="AS195" s="2">
        <v>-4.50917902541218</v>
      </c>
      <c r="AT195" s="2">
        <v>0.108024250799784</v>
      </c>
      <c r="AU195" s="2">
        <v>1.5305229584572</v>
      </c>
      <c r="AV195" s="2">
        <v>-1.55291496952012</v>
      </c>
      <c r="AW195" s="2">
        <v>0.576590356411026</v>
      </c>
      <c r="AX195" s="2">
        <v>-1.62469605758514</v>
      </c>
      <c r="AY195" s="2">
        <v>-3.10251144946582</v>
      </c>
      <c r="AZ195" s="2">
        <v>-1.88879292037315</v>
      </c>
      <c r="BA195" s="2">
        <v>-1.96165250450262</v>
      </c>
      <c r="BB195" s="2">
        <v>-2.04209042943116</v>
      </c>
      <c r="BC195" s="9">
        <v>-0.483245150758412</v>
      </c>
      <c r="BD195" s="9">
        <v>-0.199718676442264</v>
      </c>
      <c r="BE195" s="9">
        <v>-0.800565668268996</v>
      </c>
      <c r="BF195" s="9">
        <v>-0.637753331177563</v>
      </c>
      <c r="BG195" s="9">
        <v>-0.637753331177563</v>
      </c>
      <c r="BH195" s="9">
        <v>24.6333350278755</v>
      </c>
      <c r="BI195" s="9">
        <v>24.6333350278755</v>
      </c>
      <c r="BJ195" s="9">
        <v>24.6333350278755</v>
      </c>
      <c r="BK195" s="9">
        <v>10.2940467184774</v>
      </c>
      <c r="BL195" s="9">
        <v>10.2940467184774</v>
      </c>
    </row>
    <row r="196" spans="1:64">
      <c r="A196" t="s">
        <v>413</v>
      </c>
      <c r="B196" s="1" t="s">
        <v>2566</v>
      </c>
      <c r="C196" s="22" t="s">
        <v>414</v>
      </c>
      <c r="D196" s="22" t="s">
        <v>1278</v>
      </c>
      <c r="E196" s="2">
        <v>1.0425899110314</v>
      </c>
      <c r="F196" s="2">
        <v>1.0425899110314</v>
      </c>
      <c r="G196" s="2">
        <v>1.0425899110314</v>
      </c>
      <c r="H196" s="2">
        <v>1.0425899110314</v>
      </c>
      <c r="I196" s="2">
        <v>1.0425899110314</v>
      </c>
      <c r="J196" s="2">
        <v>-13.7293582725588</v>
      </c>
      <c r="K196" s="2">
        <v>-13.7293582725588</v>
      </c>
      <c r="L196" s="2">
        <v>-13.7293582725588</v>
      </c>
      <c r="M196" s="2">
        <v>-13.7293582725588</v>
      </c>
      <c r="N196" s="2">
        <v>-13.7293582725588</v>
      </c>
      <c r="O196" s="2">
        <v>-1.65799809352853</v>
      </c>
      <c r="P196" s="2">
        <v>-1.65799809352853</v>
      </c>
      <c r="Q196" s="2">
        <v>-1.65799809352853</v>
      </c>
      <c r="R196" s="2">
        <v>-1.65799809352853</v>
      </c>
      <c r="S196" s="2">
        <v>-1.65799809352853</v>
      </c>
      <c r="T196" s="23">
        <v>-1.51509685957696</v>
      </c>
      <c r="U196" s="23">
        <v>-1.51509685957696</v>
      </c>
      <c r="V196" s="23">
        <v>-1.51509685957696</v>
      </c>
      <c r="W196" s="23">
        <v>-1.51509685957696</v>
      </c>
      <c r="X196" s="23">
        <v>-1.51509685957696</v>
      </c>
      <c r="Y196" s="2">
        <v>10.9746001495766</v>
      </c>
      <c r="Z196" s="2">
        <v>0.790568743567851</v>
      </c>
      <c r="AA196" s="2">
        <v>5.9362907459696</v>
      </c>
      <c r="AB196" s="2">
        <v>8.96085591270835</v>
      </c>
      <c r="AC196" s="2">
        <v>10.8461732788682</v>
      </c>
      <c r="AD196" s="2">
        <v>11.419957720217</v>
      </c>
      <c r="AE196" s="2">
        <v>10.4284973295909</v>
      </c>
      <c r="AF196" s="2">
        <v>9.1663468842024</v>
      </c>
      <c r="AG196" s="2">
        <v>9.61726369174108</v>
      </c>
      <c r="AH196" s="2">
        <v>9.95224991937069</v>
      </c>
      <c r="AI196" s="9">
        <v>-3.31268983923164</v>
      </c>
      <c r="AJ196" s="9">
        <v>-3.14333393590387</v>
      </c>
      <c r="AK196" s="9">
        <v>-3.33630970411056</v>
      </c>
      <c r="AL196" s="9">
        <v>-3.34222876013875</v>
      </c>
      <c r="AM196" s="9">
        <v>-2.42919202513979</v>
      </c>
      <c r="AN196" s="2">
        <v>5.77604561973521</v>
      </c>
      <c r="AO196" s="2">
        <v>5.30190749369582</v>
      </c>
      <c r="AP196" s="2">
        <v>5.18275560655029</v>
      </c>
      <c r="AQ196" s="2">
        <v>4.74404913147667</v>
      </c>
      <c r="AR196" s="2">
        <v>4.62795278956495</v>
      </c>
      <c r="AS196" s="2">
        <v>0.871904803141852</v>
      </c>
      <c r="AT196" s="2">
        <v>3.50101045977077</v>
      </c>
      <c r="AU196" s="2">
        <v>5.25120631619862</v>
      </c>
      <c r="AV196" s="2">
        <v>4.63989100818962</v>
      </c>
      <c r="AW196" s="2">
        <v>5.29504826241336</v>
      </c>
      <c r="AX196" s="2">
        <v>4.61238116652669</v>
      </c>
      <c r="AY196" s="2">
        <v>3.79923166093039</v>
      </c>
      <c r="AZ196" s="2">
        <v>3.85999071440737</v>
      </c>
      <c r="BA196" s="2">
        <v>4.72500095689584</v>
      </c>
      <c r="BB196" s="2">
        <v>5.41756388998176</v>
      </c>
      <c r="BC196" s="9">
        <v>6.0060468737117</v>
      </c>
      <c r="BD196" s="9">
        <v>6.99015367547932</v>
      </c>
      <c r="BE196" s="9">
        <v>6.11341055769051</v>
      </c>
      <c r="BF196" s="9">
        <v>6.8558483101588</v>
      </c>
      <c r="BG196" s="9">
        <v>6.8558483101588</v>
      </c>
      <c r="BH196" s="9">
        <v>24.9434343019492</v>
      </c>
      <c r="BI196" s="9">
        <v>24.9434343019492</v>
      </c>
      <c r="BJ196" s="9">
        <v>24.9434343019492</v>
      </c>
      <c r="BK196" s="9">
        <v>15.1417285280018</v>
      </c>
      <c r="BL196" s="9">
        <v>15.1417285280018</v>
      </c>
    </row>
    <row r="197" spans="1:64">
      <c r="A197" t="s">
        <v>415</v>
      </c>
      <c r="B197" s="1" t="s">
        <v>2567</v>
      </c>
      <c r="C197" s="22" t="s">
        <v>416</v>
      </c>
      <c r="D197" s="22" t="s">
        <v>1278</v>
      </c>
      <c r="E197" s="2">
        <v>5.29542935835355</v>
      </c>
      <c r="F197" s="2">
        <v>5.29542935835355</v>
      </c>
      <c r="G197" s="2">
        <v>5.29542935835355</v>
      </c>
      <c r="H197" s="2">
        <v>5.29542935835355</v>
      </c>
      <c r="I197" s="2">
        <v>5.29542935835355</v>
      </c>
      <c r="J197" s="2">
        <v>-7.88156720976708</v>
      </c>
      <c r="K197" s="2">
        <v>-7.88156720976708</v>
      </c>
      <c r="L197" s="2">
        <v>-7.88156720976708</v>
      </c>
      <c r="M197" s="2">
        <v>-7.88156720976708</v>
      </c>
      <c r="N197" s="2">
        <v>-7.88156720976708</v>
      </c>
      <c r="O197" s="2">
        <v>0.690012257403326</v>
      </c>
      <c r="P197" s="2">
        <v>0.690012257403326</v>
      </c>
      <c r="Q197" s="2">
        <v>0.690012257403326</v>
      </c>
      <c r="R197" s="2">
        <v>0.690012257403326</v>
      </c>
      <c r="S197" s="2">
        <v>0.690012257403326</v>
      </c>
      <c r="T197" s="23">
        <v>-5.54012529212192</v>
      </c>
      <c r="U197" s="23">
        <v>-5.54012529212192</v>
      </c>
      <c r="V197" s="23">
        <v>-5.54012529212192</v>
      </c>
      <c r="W197" s="23">
        <v>-5.54012529212192</v>
      </c>
      <c r="X197" s="23">
        <v>-5.54012529212192</v>
      </c>
      <c r="Y197" s="2">
        <v>5.6715309713204</v>
      </c>
      <c r="Z197" s="2">
        <v>6.96638320108268</v>
      </c>
      <c r="AA197" s="2">
        <v>10.8230393834457</v>
      </c>
      <c r="AB197" s="2">
        <v>9.2178690172131</v>
      </c>
      <c r="AC197" s="2">
        <v>7.0279831039942</v>
      </c>
      <c r="AD197" s="2">
        <v>7.71053991089793</v>
      </c>
      <c r="AE197" s="2">
        <v>6.24368342212068</v>
      </c>
      <c r="AF197" s="2">
        <v>5.70815767121212</v>
      </c>
      <c r="AG197" s="2">
        <v>5.61777321351435</v>
      </c>
      <c r="AH197" s="2">
        <v>5.20520728713378</v>
      </c>
      <c r="AI197" s="9">
        <v>-2.6145216410699</v>
      </c>
      <c r="AJ197" s="9">
        <v>-2.51080178015933</v>
      </c>
      <c r="AK197" s="9">
        <v>-2.5523678279016</v>
      </c>
      <c r="AL197" s="9">
        <v>-1.92954605763369</v>
      </c>
      <c r="AM197" s="9">
        <v>-1.23730343840816</v>
      </c>
      <c r="AN197" s="2">
        <v>4.90243639691478</v>
      </c>
      <c r="AO197" s="2">
        <v>4.89380112570258</v>
      </c>
      <c r="AP197" s="2">
        <v>4.84235265198595</v>
      </c>
      <c r="AQ197" s="2">
        <v>4.10716537343941</v>
      </c>
      <c r="AR197" s="2">
        <v>4.16525607636401</v>
      </c>
      <c r="AS197" s="2">
        <v>-1.43360154677572</v>
      </c>
      <c r="AT197" s="2">
        <v>0.93510259776356</v>
      </c>
      <c r="AU197" s="2">
        <v>2.94022056424159</v>
      </c>
      <c r="AV197" s="2">
        <v>2.09863185777227</v>
      </c>
      <c r="AW197" s="2">
        <v>2.54088211167081</v>
      </c>
      <c r="AX197" s="2">
        <v>-0.366721909430139</v>
      </c>
      <c r="AY197" s="2">
        <v>-1.53875986361381</v>
      </c>
      <c r="AZ197" s="2">
        <v>-0.982281192514693</v>
      </c>
      <c r="BA197" s="2">
        <v>-1.24241544437537</v>
      </c>
      <c r="BB197" s="2">
        <v>-2.0198146954839</v>
      </c>
      <c r="BC197" s="9">
        <v>-3.10657596916122</v>
      </c>
      <c r="BD197" s="9">
        <v>-3.26207171522368</v>
      </c>
      <c r="BE197" s="9">
        <v>-2.54725439903771</v>
      </c>
      <c r="BF197" s="9">
        <v>-4.06567748625696</v>
      </c>
      <c r="BG197" s="9">
        <v>-4.06567748625696</v>
      </c>
      <c r="BH197" s="9">
        <v>20.8774725321396</v>
      </c>
      <c r="BI197" s="9">
        <v>20.8774725321396</v>
      </c>
      <c r="BJ197" s="9">
        <v>20.8774725321396</v>
      </c>
      <c r="BK197" s="9">
        <v>10.9383877747525</v>
      </c>
      <c r="BL197" s="9">
        <v>10.9383877747525</v>
      </c>
    </row>
    <row r="198" spans="1:64">
      <c r="A198" t="s">
        <v>417</v>
      </c>
      <c r="B198" s="1" t="s">
        <v>2568</v>
      </c>
      <c r="C198" s="22" t="s">
        <v>418</v>
      </c>
      <c r="D198" s="22" t="s">
        <v>1278</v>
      </c>
      <c r="E198" s="2">
        <v>-10.1755298909601</v>
      </c>
      <c r="F198" s="2">
        <v>-10.1755298909601</v>
      </c>
      <c r="G198" s="2">
        <v>-10.1755298909601</v>
      </c>
      <c r="H198" s="2">
        <v>-10.1755298909601</v>
      </c>
      <c r="I198" s="2">
        <v>-10.1755298909601</v>
      </c>
      <c r="J198" s="2">
        <v>1.60306402499124</v>
      </c>
      <c r="K198" s="2">
        <v>1.60306402499124</v>
      </c>
      <c r="L198" s="2">
        <v>1.60306402499124</v>
      </c>
      <c r="M198" s="2">
        <v>1.60306402499124</v>
      </c>
      <c r="N198" s="2">
        <v>1.60306402499124</v>
      </c>
      <c r="O198" s="2">
        <v>9.72473462155167</v>
      </c>
      <c r="P198" s="2">
        <v>9.72473462155167</v>
      </c>
      <c r="Q198" s="2">
        <v>9.72473462155167</v>
      </c>
      <c r="R198" s="2">
        <v>9.72473462155167</v>
      </c>
      <c r="S198" s="2">
        <v>9.72473462155167</v>
      </c>
      <c r="T198" s="23">
        <v>-11.6414970502347</v>
      </c>
      <c r="U198" s="23">
        <v>-11.6414970502347</v>
      </c>
      <c r="V198" s="23">
        <v>-11.6414970502347</v>
      </c>
      <c r="W198" s="23">
        <v>-11.6414970502347</v>
      </c>
      <c r="X198" s="23">
        <v>-11.6414970502347</v>
      </c>
      <c r="Y198" s="2">
        <v>-14.9134621215273</v>
      </c>
      <c r="Z198" s="2">
        <v>-9.0795774040012</v>
      </c>
      <c r="AA198" s="2">
        <v>-9.68537215860832</v>
      </c>
      <c r="AB198" s="2">
        <v>-7.78265248598986</v>
      </c>
      <c r="AC198" s="2">
        <v>-3.35788949052612</v>
      </c>
      <c r="AD198" s="2">
        <v>-7.48555603987483</v>
      </c>
      <c r="AE198" s="2">
        <v>-6.38009039136533</v>
      </c>
      <c r="AF198" s="2">
        <v>-5.17050337968365</v>
      </c>
      <c r="AG198" s="2">
        <v>-4.09559655120917</v>
      </c>
      <c r="AH198" s="2">
        <v>-2.27387286132633</v>
      </c>
      <c r="AI198" s="9">
        <v>13.4905660218398</v>
      </c>
      <c r="AJ198" s="9">
        <v>13.1883266340777</v>
      </c>
      <c r="AK198" s="9">
        <v>13.4786754667484</v>
      </c>
      <c r="AL198" s="9">
        <v>13.854760672522</v>
      </c>
      <c r="AM198" s="9">
        <v>14.1741619343595</v>
      </c>
      <c r="AN198" s="2">
        <v>-6.37670589008787</v>
      </c>
      <c r="AO198" s="2">
        <v>-6.47642170165276</v>
      </c>
      <c r="AP198" s="2">
        <v>-5.84769695772218</v>
      </c>
      <c r="AQ198" s="2">
        <v>-5.40179645003789</v>
      </c>
      <c r="AR198" s="2">
        <v>-3.85647209983724</v>
      </c>
      <c r="AS198" s="2">
        <v>-18.3145971936298</v>
      </c>
      <c r="AT198" s="2">
        <v>-9.02365861344712</v>
      </c>
      <c r="AU198" s="2">
        <v>-6.40850131427363</v>
      </c>
      <c r="AV198" s="2">
        <v>-5.08523408842946</v>
      </c>
      <c r="AW198" s="2">
        <v>-2.86865167589728</v>
      </c>
      <c r="AX198" s="2">
        <v>-16.8436324636832</v>
      </c>
      <c r="AY198" s="2">
        <v>-14.4173049152774</v>
      </c>
      <c r="AZ198" s="2">
        <v>-12.0547174066426</v>
      </c>
      <c r="BA198" s="2">
        <v>-9.45693117460353</v>
      </c>
      <c r="BB198" s="2">
        <v>-7.33540890300127</v>
      </c>
      <c r="BC198" s="9">
        <v>-11.1146384674435</v>
      </c>
      <c r="BD198" s="9">
        <v>-11.517110341504</v>
      </c>
      <c r="BE198" s="9">
        <v>-11.4990341442274</v>
      </c>
      <c r="BF198" s="9">
        <v>-10.2837724652382</v>
      </c>
      <c r="BG198" s="9">
        <v>-10.2837724652382</v>
      </c>
      <c r="BH198" s="9">
        <v>14.984476846119</v>
      </c>
      <c r="BI198" s="9">
        <v>14.984476846119</v>
      </c>
      <c r="BJ198" s="9">
        <v>14.984476846119</v>
      </c>
      <c r="BK198" s="9">
        <v>2.58348332859503</v>
      </c>
      <c r="BL198" s="9">
        <v>2.58348332859503</v>
      </c>
    </row>
    <row r="199" spans="1:64">
      <c r="A199" t="s">
        <v>419</v>
      </c>
      <c r="B199" s="1" t="s">
        <v>2569</v>
      </c>
      <c r="C199" s="22" t="s">
        <v>420</v>
      </c>
      <c r="D199" s="22" t="s">
        <v>1278</v>
      </c>
      <c r="E199" s="2">
        <v>3.55410926968621</v>
      </c>
      <c r="F199" s="2">
        <v>3.55410926968621</v>
      </c>
      <c r="G199" s="2">
        <v>3.55410926968621</v>
      </c>
      <c r="H199" s="2">
        <v>3.55410926968621</v>
      </c>
      <c r="I199" s="2">
        <v>3.55410926968621</v>
      </c>
      <c r="J199" s="2">
        <v>1.70050067181959</v>
      </c>
      <c r="K199" s="2">
        <v>1.70050067181959</v>
      </c>
      <c r="L199" s="2">
        <v>1.70050067181959</v>
      </c>
      <c r="M199" s="2">
        <v>1.70050067181959</v>
      </c>
      <c r="N199" s="2">
        <v>1.70050067181959</v>
      </c>
      <c r="O199" s="2">
        <v>0.208138058657286</v>
      </c>
      <c r="P199" s="2">
        <v>0.208138058657286</v>
      </c>
      <c r="Q199" s="2">
        <v>0.208138058657286</v>
      </c>
      <c r="R199" s="2">
        <v>0.208138058657286</v>
      </c>
      <c r="S199" s="2">
        <v>0.208138058657286</v>
      </c>
      <c r="T199" s="23">
        <v>-12.7631130412879</v>
      </c>
      <c r="U199" s="23">
        <v>-12.7631130412879</v>
      </c>
      <c r="V199" s="23">
        <v>-12.7631130412879</v>
      </c>
      <c r="W199" s="23">
        <v>-12.7631130412879</v>
      </c>
      <c r="X199" s="23">
        <v>-12.7631130412879</v>
      </c>
      <c r="Y199" s="2">
        <v>-13.8327345520174</v>
      </c>
      <c r="Z199" s="2">
        <v>-26.6244457715151</v>
      </c>
      <c r="AA199" s="2">
        <v>-23.0499377653195</v>
      </c>
      <c r="AB199" s="2">
        <v>-21.5987965296826</v>
      </c>
      <c r="AC199" s="2">
        <v>-24.9159871222341</v>
      </c>
      <c r="AD199" s="2">
        <v>-8.84633200030985</v>
      </c>
      <c r="AE199" s="2">
        <v>-10.1291494311784</v>
      </c>
      <c r="AF199" s="2">
        <v>-11.3162342556184</v>
      </c>
      <c r="AG199" s="2">
        <v>-10.349021735844</v>
      </c>
      <c r="AH199" s="2">
        <v>-9.61131971651476</v>
      </c>
      <c r="AI199" s="9">
        <v>24.7322945898582</v>
      </c>
      <c r="AJ199" s="9">
        <v>24.0855317245187</v>
      </c>
      <c r="AK199" s="9">
        <v>24.1129682557892</v>
      </c>
      <c r="AL199" s="9">
        <v>23.5898834069737</v>
      </c>
      <c r="AM199" s="9">
        <v>23.7619273666504</v>
      </c>
      <c r="AN199" s="2">
        <v>-14.6022628233376</v>
      </c>
      <c r="AO199" s="2">
        <v>-14.8928350050385</v>
      </c>
      <c r="AP199" s="2">
        <v>-15.4035656813191</v>
      </c>
      <c r="AQ199" s="2">
        <v>-14.8938536910083</v>
      </c>
      <c r="AR199" s="2">
        <v>-16.4196457526524</v>
      </c>
      <c r="AS199" s="2">
        <v>-18.3555704840348</v>
      </c>
      <c r="AT199" s="2">
        <v>-17.0494658568334</v>
      </c>
      <c r="AU199" s="2">
        <v>-16.7497910257386</v>
      </c>
      <c r="AV199" s="2">
        <v>-17.0472201945709</v>
      </c>
      <c r="AW199" s="2">
        <v>-14.9396418246748</v>
      </c>
      <c r="AX199" s="2">
        <v>-17.4298671602188</v>
      </c>
      <c r="AY199" s="2">
        <v>-18.9298029858806</v>
      </c>
      <c r="AZ199" s="2">
        <v>-17.1050080975938</v>
      </c>
      <c r="BA199" s="2">
        <v>-17.4023174074283</v>
      </c>
      <c r="BB199" s="2">
        <v>-16.3224658213794</v>
      </c>
      <c r="BC199" s="9">
        <v>-16.1541950396384</v>
      </c>
      <c r="BD199" s="9">
        <v>-14.7791820567277</v>
      </c>
      <c r="BE199" s="9">
        <v>-14.5557394230726</v>
      </c>
      <c r="BF199" s="9">
        <v>-13.7116966203176</v>
      </c>
      <c r="BG199" s="9">
        <v>-13.7116966203176</v>
      </c>
      <c r="BH199" s="9">
        <v>16.5354917771467</v>
      </c>
      <c r="BI199" s="9">
        <v>16.5354917771467</v>
      </c>
      <c r="BJ199" s="9">
        <v>16.5354917771467</v>
      </c>
      <c r="BK199" s="9">
        <v>9.1238747180587</v>
      </c>
      <c r="BL199" s="9">
        <v>9.1238747180587</v>
      </c>
    </row>
    <row r="200" spans="1:64">
      <c r="A200" t="s">
        <v>421</v>
      </c>
      <c r="B200" s="1" t="s">
        <v>2570</v>
      </c>
      <c r="C200" s="22" t="s">
        <v>422</v>
      </c>
      <c r="D200" s="22" t="s">
        <v>1278</v>
      </c>
      <c r="E200" s="2">
        <v>-1.40195559805929</v>
      </c>
      <c r="F200" s="2">
        <v>-1.40195559805929</v>
      </c>
      <c r="G200" s="2">
        <v>-1.40195559805929</v>
      </c>
      <c r="H200" s="2">
        <v>-1.40195559805929</v>
      </c>
      <c r="I200" s="2">
        <v>-1.40195559805929</v>
      </c>
      <c r="J200" s="2">
        <v>3.46737714784032</v>
      </c>
      <c r="K200" s="2">
        <v>3.46737714784032</v>
      </c>
      <c r="L200" s="2">
        <v>3.46737714784032</v>
      </c>
      <c r="M200" s="2">
        <v>3.46737714784032</v>
      </c>
      <c r="N200" s="2">
        <v>3.46737714784032</v>
      </c>
      <c r="O200" s="2">
        <v>-6.76273520842431</v>
      </c>
      <c r="P200" s="2">
        <v>-6.76273520842431</v>
      </c>
      <c r="Q200" s="2">
        <v>-6.76273520842431</v>
      </c>
      <c r="R200" s="2">
        <v>-6.76273520842431</v>
      </c>
      <c r="S200" s="2">
        <v>-6.76273520842431</v>
      </c>
      <c r="T200" s="23">
        <v>-4.66576817556632</v>
      </c>
      <c r="U200" s="23">
        <v>-4.66576817556632</v>
      </c>
      <c r="V200" s="23">
        <v>-4.66576817556632</v>
      </c>
      <c r="W200" s="23">
        <v>-4.66576817556632</v>
      </c>
      <c r="X200" s="23">
        <v>-4.66576817556632</v>
      </c>
      <c r="Y200" s="2">
        <v>-0.670011958710241</v>
      </c>
      <c r="Z200" s="2">
        <v>-6.69606955639752</v>
      </c>
      <c r="AA200" s="2">
        <v>-7.09326774494159</v>
      </c>
      <c r="AB200" s="2">
        <v>0.773857432107786</v>
      </c>
      <c r="AC200" s="2">
        <v>-4.13395002302148</v>
      </c>
      <c r="AD200" s="2">
        <v>5.22501925955338</v>
      </c>
      <c r="AE200" s="2">
        <v>4.18729921476074</v>
      </c>
      <c r="AF200" s="2">
        <v>3.41666416661185</v>
      </c>
      <c r="AG200" s="2">
        <v>2.93650741329103</v>
      </c>
      <c r="AH200" s="2">
        <v>2.65567682861018</v>
      </c>
      <c r="AI200" s="9">
        <v>22.3168965885968</v>
      </c>
      <c r="AJ200" s="9">
        <v>21.5896881111765</v>
      </c>
      <c r="AK200" s="9">
        <v>22.0955584550151</v>
      </c>
      <c r="AL200" s="9">
        <v>22.5372589230147</v>
      </c>
      <c r="AM200" s="9">
        <v>23.5624090848868</v>
      </c>
      <c r="AN200" s="2">
        <v>-7.52997720683638</v>
      </c>
      <c r="AO200" s="2">
        <v>-8.20411529481881</v>
      </c>
      <c r="AP200" s="2">
        <v>-9.22507189596084</v>
      </c>
      <c r="AQ200" s="2">
        <v>-10.4093193839931</v>
      </c>
      <c r="AR200" s="2">
        <v>-9.96552545676756</v>
      </c>
      <c r="AS200" s="2">
        <v>-7.43652945549148</v>
      </c>
      <c r="AT200" s="2">
        <v>-3.95265910923629</v>
      </c>
      <c r="AU200" s="2">
        <v>-4.0196810619431</v>
      </c>
      <c r="AV200" s="2">
        <v>-0.924865897087316</v>
      </c>
      <c r="AW200" s="2">
        <v>-1.45958132894747</v>
      </c>
      <c r="AX200" s="2">
        <v>-7.37527606822064</v>
      </c>
      <c r="AY200" s="2">
        <v>-7.75798241787191</v>
      </c>
      <c r="AZ200" s="2">
        <v>-7.58001983443267</v>
      </c>
      <c r="BA200" s="2">
        <v>-8.27972709639604</v>
      </c>
      <c r="BB200" s="2">
        <v>-7.0018507838117</v>
      </c>
      <c r="BC200" s="9">
        <v>-12.2882338335711</v>
      </c>
      <c r="BD200" s="9">
        <v>-9.71964225352362</v>
      </c>
      <c r="BE200" s="9">
        <v>-8.95177974518968</v>
      </c>
      <c r="BF200" s="9">
        <v>-10.2837724652382</v>
      </c>
      <c r="BG200" s="9">
        <v>-10.2837724652382</v>
      </c>
      <c r="BH200" s="9">
        <v>23.1025319029979</v>
      </c>
      <c r="BI200" s="9">
        <v>23.1025319029979</v>
      </c>
      <c r="BJ200" s="9">
        <v>23.1025319029979</v>
      </c>
      <c r="BK200" s="9">
        <v>24.1393045910216</v>
      </c>
      <c r="BL200" s="9">
        <v>24.1393045910216</v>
      </c>
    </row>
    <row r="201" spans="1:64">
      <c r="A201" t="s">
        <v>423</v>
      </c>
      <c r="B201" s="1" t="s">
        <v>2571</v>
      </c>
      <c r="C201" s="22" t="s">
        <v>424</v>
      </c>
      <c r="D201" s="22" t="s">
        <v>1278</v>
      </c>
      <c r="E201" s="2">
        <v>2.68344922535254</v>
      </c>
      <c r="F201" s="2">
        <v>2.68344922535254</v>
      </c>
      <c r="G201" s="2">
        <v>2.68344922535254</v>
      </c>
      <c r="H201" s="2">
        <v>2.68344922535254</v>
      </c>
      <c r="I201" s="2">
        <v>2.68344922535254</v>
      </c>
      <c r="J201" s="2">
        <v>8.97407825032996</v>
      </c>
      <c r="K201" s="2">
        <v>8.97407825032996</v>
      </c>
      <c r="L201" s="2">
        <v>8.97407825032996</v>
      </c>
      <c r="M201" s="2">
        <v>8.97407825032996</v>
      </c>
      <c r="N201" s="2">
        <v>8.97407825032996</v>
      </c>
      <c r="O201" s="2">
        <v>3.20126051088296</v>
      </c>
      <c r="P201" s="2">
        <v>3.20126051088296</v>
      </c>
      <c r="Q201" s="2">
        <v>3.20126051088296</v>
      </c>
      <c r="R201" s="2">
        <v>3.20126051088296</v>
      </c>
      <c r="S201" s="2">
        <v>3.20126051088296</v>
      </c>
      <c r="T201" s="23">
        <v>-10.5616129836227</v>
      </c>
      <c r="U201" s="23">
        <v>-10.5616129836227</v>
      </c>
      <c r="V201" s="23">
        <v>-10.5616129836227</v>
      </c>
      <c r="W201" s="23">
        <v>-10.5616129836227</v>
      </c>
      <c r="X201" s="23">
        <v>-10.5616129836227</v>
      </c>
      <c r="Y201" s="2">
        <v>0.727920979984673</v>
      </c>
      <c r="Z201" s="2">
        <v>7.41778431397345</v>
      </c>
      <c r="AA201" s="2">
        <v>6.37275660807772</v>
      </c>
      <c r="AB201" s="2">
        <v>6.03405651617601</v>
      </c>
      <c r="AC201" s="2">
        <v>4.60267435173536</v>
      </c>
      <c r="AD201" s="2">
        <v>-8.23845281279901</v>
      </c>
      <c r="AE201" s="2">
        <v>-6.40956354749048</v>
      </c>
      <c r="AF201" s="2">
        <v>-8.44351799349471</v>
      </c>
      <c r="AG201" s="2">
        <v>-9.54385792005094</v>
      </c>
      <c r="AH201" s="2">
        <v>-7.69070220349902</v>
      </c>
      <c r="AI201" s="9">
        <v>6.78389641110736</v>
      </c>
      <c r="AJ201" s="9">
        <v>6.89765248972736</v>
      </c>
      <c r="AK201" s="9">
        <v>7.33651328489015</v>
      </c>
      <c r="AL201" s="9">
        <v>7.73190460892385</v>
      </c>
      <c r="AM201" s="9">
        <v>8.98802765365753</v>
      </c>
      <c r="AN201" s="2">
        <v>-4.68097312127534</v>
      </c>
      <c r="AO201" s="2">
        <v>-4.50068138273328</v>
      </c>
      <c r="AP201" s="2">
        <v>-4.88375273644899</v>
      </c>
      <c r="AQ201" s="2">
        <v>-4.86342699423069</v>
      </c>
      <c r="AR201" s="2">
        <v>-4.54177517700004</v>
      </c>
      <c r="AS201" s="2">
        <v>-4.64643620214472</v>
      </c>
      <c r="AT201" s="2">
        <v>-3.64963019395198</v>
      </c>
      <c r="AU201" s="2">
        <v>-2.60328797223089</v>
      </c>
      <c r="AV201" s="2">
        <v>-4.18732089732762</v>
      </c>
      <c r="AW201" s="2">
        <v>-2.95659069741143</v>
      </c>
      <c r="AX201" s="2">
        <v>-9.93120389147814</v>
      </c>
      <c r="AY201" s="2">
        <v>-10.553491545796</v>
      </c>
      <c r="AZ201" s="2">
        <v>-11.2221757077395</v>
      </c>
      <c r="BA201" s="2">
        <v>-11.9952153350493</v>
      </c>
      <c r="BB201" s="2">
        <v>-11.2948895129593</v>
      </c>
      <c r="BC201" s="9">
        <v>-9.043587821336</v>
      </c>
      <c r="BD201" s="9">
        <v>-8.65447597916487</v>
      </c>
      <c r="BE201" s="9">
        <v>-7.7145418942285</v>
      </c>
      <c r="BF201" s="9">
        <v>-7.97191663971953</v>
      </c>
      <c r="BG201" s="9">
        <v>-7.97191663971953</v>
      </c>
      <c r="BH201" s="9">
        <v>21.5414954857465</v>
      </c>
      <c r="BI201" s="9">
        <v>21.5414954857465</v>
      </c>
      <c r="BJ201" s="9">
        <v>21.5414954857465</v>
      </c>
      <c r="BK201" s="9">
        <v>14.2012375759321</v>
      </c>
      <c r="BL201" s="9">
        <v>14.2012375759321</v>
      </c>
    </row>
    <row r="202" spans="1:64">
      <c r="A202" t="s">
        <v>425</v>
      </c>
      <c r="B202" s="1" t="s">
        <v>2572</v>
      </c>
      <c r="C202" s="22" t="s">
        <v>426</v>
      </c>
      <c r="D202" s="22" t="s">
        <v>1278</v>
      </c>
      <c r="E202" s="2">
        <v>7.84043564179043</v>
      </c>
      <c r="F202" s="2">
        <v>7.84043564179043</v>
      </c>
      <c r="G202" s="2">
        <v>7.84043564179043</v>
      </c>
      <c r="H202" s="2">
        <v>7.84043564179043</v>
      </c>
      <c r="I202" s="2">
        <v>7.84043564179043</v>
      </c>
      <c r="J202" s="2">
        <v>-5.31013318423255</v>
      </c>
      <c r="K202" s="2">
        <v>-5.31013318423255</v>
      </c>
      <c r="L202" s="2">
        <v>-5.31013318423255</v>
      </c>
      <c r="M202" s="2">
        <v>-5.31013318423255</v>
      </c>
      <c r="N202" s="2">
        <v>-5.31013318423255</v>
      </c>
      <c r="O202" s="2">
        <v>3.59970441812686</v>
      </c>
      <c r="P202" s="2">
        <v>3.59970441812686</v>
      </c>
      <c r="Q202" s="2">
        <v>3.59970441812686</v>
      </c>
      <c r="R202" s="2">
        <v>3.59970441812686</v>
      </c>
      <c r="S202" s="2">
        <v>3.59970441812686</v>
      </c>
      <c r="T202" s="23">
        <v>-10.5037084302268</v>
      </c>
      <c r="U202" s="23">
        <v>-10.5037084302268</v>
      </c>
      <c r="V202" s="23">
        <v>-10.5037084302268</v>
      </c>
      <c r="W202" s="23">
        <v>-10.5037084302268</v>
      </c>
      <c r="X202" s="23">
        <v>-10.5037084302268</v>
      </c>
      <c r="Y202" s="2">
        <v>6.65494863580228</v>
      </c>
      <c r="Z202" s="2">
        <v>5.78773362780961</v>
      </c>
      <c r="AA202" s="2">
        <v>7.14415863069422</v>
      </c>
      <c r="AB202" s="2">
        <v>6.92247763498201</v>
      </c>
      <c r="AC202" s="2">
        <v>16.0679292670716</v>
      </c>
      <c r="AD202" s="2">
        <v>-6.00696983134169</v>
      </c>
      <c r="AE202" s="2">
        <v>-6.25861108648975</v>
      </c>
      <c r="AF202" s="2">
        <v>-8.55048455180694</v>
      </c>
      <c r="AG202" s="2">
        <v>-9.70641561467886</v>
      </c>
      <c r="AH202" s="2">
        <v>-10.3166688790503</v>
      </c>
      <c r="AI202" s="9">
        <v>-2.16697792429956</v>
      </c>
      <c r="AJ202" s="9">
        <v>-1.81582899240757</v>
      </c>
      <c r="AK202" s="9">
        <v>-2.83043268142871</v>
      </c>
      <c r="AL202" s="9">
        <v>-2.0107347186972</v>
      </c>
      <c r="AM202" s="9">
        <v>-2.12674911974119</v>
      </c>
      <c r="AN202" s="2">
        <v>1.3928851592175</v>
      </c>
      <c r="AO202" s="2">
        <v>1.60408800268462</v>
      </c>
      <c r="AP202" s="2">
        <v>1.60884511371382</v>
      </c>
      <c r="AQ202" s="2">
        <v>1.5006596229536</v>
      </c>
      <c r="AR202" s="2">
        <v>1.75184762821665</v>
      </c>
      <c r="AS202" s="2">
        <v>-11.1657310626557</v>
      </c>
      <c r="AT202" s="2">
        <v>-7.29439464723268</v>
      </c>
      <c r="AU202" s="2">
        <v>-6.39940332234903</v>
      </c>
      <c r="AV202" s="2">
        <v>-5.80013986839065</v>
      </c>
      <c r="AW202" s="2">
        <v>-8.81563041657568</v>
      </c>
      <c r="AX202" s="2">
        <v>-13.2321570594892</v>
      </c>
      <c r="AY202" s="2">
        <v>-13.6072624408442</v>
      </c>
      <c r="AZ202" s="2">
        <v>-13.8709515344809</v>
      </c>
      <c r="BA202" s="2">
        <v>-16.0133906619972</v>
      </c>
      <c r="BB202" s="2">
        <v>-16.9962529547829</v>
      </c>
      <c r="BC202" s="9">
        <v>-11.6669186397388</v>
      </c>
      <c r="BD202" s="9">
        <v>-8.85419465560714</v>
      </c>
      <c r="BE202" s="9">
        <v>-10.0434602019201</v>
      </c>
      <c r="BF202" s="9">
        <v>-10.602649130827</v>
      </c>
      <c r="BG202" s="9">
        <v>-10.602649130827</v>
      </c>
      <c r="BH202" s="9">
        <v>18.263577887863</v>
      </c>
      <c r="BI202" s="9">
        <v>18.263577887863</v>
      </c>
      <c r="BJ202" s="9">
        <v>18.263577887863</v>
      </c>
      <c r="BK202" s="9">
        <v>8.76660451719072</v>
      </c>
      <c r="BL202" s="9">
        <v>8.76660451719072</v>
      </c>
    </row>
    <row r="203" spans="1:64">
      <c r="A203" t="s">
        <v>427</v>
      </c>
      <c r="B203" s="1" t="s">
        <v>2573</v>
      </c>
      <c r="C203" s="22" t="s">
        <v>428</v>
      </c>
      <c r="D203" s="22" t="s">
        <v>1278</v>
      </c>
      <c r="E203" s="2">
        <v>-12.1847453778839</v>
      </c>
      <c r="F203" s="2">
        <v>-12.1847453778839</v>
      </c>
      <c r="G203" s="2">
        <v>-12.1847453778839</v>
      </c>
      <c r="H203" s="2">
        <v>-12.1847453778839</v>
      </c>
      <c r="I203" s="2">
        <v>-12.1847453778839</v>
      </c>
      <c r="J203" s="2">
        <v>8.6766740548949</v>
      </c>
      <c r="K203" s="2">
        <v>8.6766740548949</v>
      </c>
      <c r="L203" s="2">
        <v>8.6766740548949</v>
      </c>
      <c r="M203" s="2">
        <v>8.6766740548949</v>
      </c>
      <c r="N203" s="2">
        <v>8.6766740548949</v>
      </c>
      <c r="O203" s="2">
        <v>6.4656706838271</v>
      </c>
      <c r="P203" s="2">
        <v>6.4656706838271</v>
      </c>
      <c r="Q203" s="2">
        <v>6.4656706838271</v>
      </c>
      <c r="R203" s="2">
        <v>6.4656706838271</v>
      </c>
      <c r="S203" s="2">
        <v>6.4656706838271</v>
      </c>
      <c r="T203" s="23">
        <v>-5.93168525344555</v>
      </c>
      <c r="U203" s="23">
        <v>-5.93168525344555</v>
      </c>
      <c r="V203" s="23">
        <v>-5.93168525344555</v>
      </c>
      <c r="W203" s="23">
        <v>-5.93168525344555</v>
      </c>
      <c r="X203" s="23">
        <v>-5.93168525344555</v>
      </c>
      <c r="Y203" s="2">
        <v>0.57184798583073</v>
      </c>
      <c r="Z203" s="2">
        <v>0.184456009140021</v>
      </c>
      <c r="AA203" s="2">
        <v>3.15524805160582</v>
      </c>
      <c r="AB203" s="2">
        <v>3.98393378429167</v>
      </c>
      <c r="AC203" s="2">
        <v>-0.415050349875437</v>
      </c>
      <c r="AD203" s="2">
        <v>1.66467886708686</v>
      </c>
      <c r="AE203" s="2">
        <v>3.16756462544712</v>
      </c>
      <c r="AF203" s="2">
        <v>1.95787808688054</v>
      </c>
      <c r="AG203" s="2">
        <v>3.30112652616151</v>
      </c>
      <c r="AH203" s="2">
        <v>5.0806431553977</v>
      </c>
      <c r="AI203" s="9">
        <v>17.206355171149</v>
      </c>
      <c r="AJ203" s="9">
        <v>18.5293084424354</v>
      </c>
      <c r="AK203" s="9">
        <v>17.3219517031414</v>
      </c>
      <c r="AL203" s="9">
        <v>18.1740154780151</v>
      </c>
      <c r="AM203" s="9">
        <v>18.2484099705976</v>
      </c>
      <c r="AN203" s="2">
        <v>-9.55198638309779</v>
      </c>
      <c r="AO203" s="2">
        <v>-8.98181538606767</v>
      </c>
      <c r="AP203" s="2">
        <v>-7.96156296431143</v>
      </c>
      <c r="AQ203" s="2">
        <v>-7.51738482627184</v>
      </c>
      <c r="AR203" s="2">
        <v>-6.48899604166568</v>
      </c>
      <c r="AS203" s="2">
        <v>-3.40639475621283</v>
      </c>
      <c r="AT203" s="2">
        <v>1.22024210222028</v>
      </c>
      <c r="AU203" s="2">
        <v>0.911509675572959</v>
      </c>
      <c r="AV203" s="2">
        <v>0.824744843212374</v>
      </c>
      <c r="AW203" s="2">
        <v>3.8409143252635</v>
      </c>
      <c r="AX203" s="2">
        <v>-4.56158482329705</v>
      </c>
      <c r="AY203" s="2">
        <v>-3.66970395520372</v>
      </c>
      <c r="AZ203" s="2">
        <v>-4.86068625821144</v>
      </c>
      <c r="BA203" s="2">
        <v>-3.35550848362643</v>
      </c>
      <c r="BB203" s="2">
        <v>-2.02858998461464</v>
      </c>
      <c r="BC203" s="9">
        <v>-8.21516756289301</v>
      </c>
      <c r="BD203" s="9">
        <v>-8.18846573413292</v>
      </c>
      <c r="BE203" s="9">
        <v>-8.80622235095895</v>
      </c>
      <c r="BF203" s="9">
        <v>-7.17472497574758</v>
      </c>
      <c r="BG203" s="9">
        <v>-7.17472497574758</v>
      </c>
      <c r="BH203" s="9">
        <v>19.9357500787311</v>
      </c>
      <c r="BI203" s="9">
        <v>19.9357500787311</v>
      </c>
      <c r="BJ203" s="9">
        <v>19.9357500787311</v>
      </c>
      <c r="BK203" s="9">
        <v>21.1922063983133</v>
      </c>
      <c r="BL203" s="9">
        <v>21.1922063983133</v>
      </c>
    </row>
    <row r="204" spans="1:64">
      <c r="A204" t="s">
        <v>429</v>
      </c>
      <c r="B204" s="1" t="s">
        <v>2574</v>
      </c>
      <c r="C204" s="22" t="s">
        <v>430</v>
      </c>
      <c r="D204" s="22" t="s">
        <v>1278</v>
      </c>
      <c r="E204" s="2">
        <v>-7.49657590839497</v>
      </c>
      <c r="F204" s="2">
        <v>-7.49657590839497</v>
      </c>
      <c r="G204" s="2">
        <v>-7.49657590839497</v>
      </c>
      <c r="H204" s="2">
        <v>-7.49657590839497</v>
      </c>
      <c r="I204" s="2">
        <v>-7.49657590839497</v>
      </c>
      <c r="J204" s="2">
        <v>-7.58644292388234</v>
      </c>
      <c r="K204" s="2">
        <v>-7.58644292388234</v>
      </c>
      <c r="L204" s="2">
        <v>-7.58644292388234</v>
      </c>
      <c r="M204" s="2">
        <v>-7.58644292388234</v>
      </c>
      <c r="N204" s="2">
        <v>-7.58644292388234</v>
      </c>
      <c r="O204" s="2">
        <v>-3.28077623042503</v>
      </c>
      <c r="P204" s="2">
        <v>-3.28077623042503</v>
      </c>
      <c r="Q204" s="2">
        <v>-3.28077623042503</v>
      </c>
      <c r="R204" s="2">
        <v>-3.28077623042503</v>
      </c>
      <c r="S204" s="2">
        <v>-3.28077623042503</v>
      </c>
      <c r="T204" s="23">
        <v>-9.09391666534892</v>
      </c>
      <c r="U204" s="23">
        <v>-9.09391666534892</v>
      </c>
      <c r="V204" s="23">
        <v>-9.09391666534892</v>
      </c>
      <c r="W204" s="23">
        <v>-9.09391666534892</v>
      </c>
      <c r="X204" s="23">
        <v>-9.09391666534892</v>
      </c>
      <c r="Y204" s="2">
        <v>0.251952361569114</v>
      </c>
      <c r="Z204" s="2">
        <v>1.33818435984486</v>
      </c>
      <c r="AA204" s="2">
        <v>0.177712786006777</v>
      </c>
      <c r="AB204" s="2">
        <v>-1.78577438341151</v>
      </c>
      <c r="AC204" s="2">
        <v>-6.15906382152729</v>
      </c>
      <c r="AD204" s="2">
        <v>-4.08888807149314</v>
      </c>
      <c r="AE204" s="2">
        <v>-3.94882960566337</v>
      </c>
      <c r="AF204" s="2">
        <v>-5.0123599307104</v>
      </c>
      <c r="AG204" s="2">
        <v>-5.27715021914991</v>
      </c>
      <c r="AH204" s="2">
        <v>-4.49883254657984</v>
      </c>
      <c r="AI204" s="9">
        <v>17.3128691485059</v>
      </c>
      <c r="AJ204" s="9">
        <v>17.643409064642</v>
      </c>
      <c r="AK204" s="9">
        <v>17.0710661210117</v>
      </c>
      <c r="AL204" s="9">
        <v>17.3476866536332</v>
      </c>
      <c r="AM204" s="9">
        <v>17.0744779129491</v>
      </c>
      <c r="AN204" s="2">
        <v>-6.48384851564386</v>
      </c>
      <c r="AO204" s="2">
        <v>-6.84766164729174</v>
      </c>
      <c r="AP204" s="2">
        <v>-5.05818073839366</v>
      </c>
      <c r="AQ204" s="2">
        <v>-5.20725958785546</v>
      </c>
      <c r="AR204" s="2">
        <v>-5.97684648565334</v>
      </c>
      <c r="AS204" s="2">
        <v>-13.7218210506667</v>
      </c>
      <c r="AT204" s="2">
        <v>-11.4526247625229</v>
      </c>
      <c r="AU204" s="2">
        <v>-11.5110750929052</v>
      </c>
      <c r="AV204" s="2">
        <v>-14.1326894451506</v>
      </c>
      <c r="AW204" s="2">
        <v>-11.8041520520502</v>
      </c>
      <c r="AX204" s="2">
        <v>-11.655977395583</v>
      </c>
      <c r="AY204" s="2">
        <v>-11.843188142124</v>
      </c>
      <c r="AZ204" s="2">
        <v>-13.1583229592777</v>
      </c>
      <c r="BA204" s="2">
        <v>-12.6814383429888</v>
      </c>
      <c r="BB204" s="2">
        <v>-11.2706087790118</v>
      </c>
      <c r="BC204" s="9">
        <v>-9.73393803670516</v>
      </c>
      <c r="BD204" s="9">
        <v>-9.45335068493393</v>
      </c>
      <c r="BE204" s="9">
        <v>-9.31567323076649</v>
      </c>
      <c r="BF204" s="9">
        <v>-8.05163580611673</v>
      </c>
      <c r="BG204" s="9">
        <v>-8.05163580611673</v>
      </c>
      <c r="BH204" s="9">
        <v>15.6425303223725</v>
      </c>
      <c r="BI204" s="9">
        <v>15.6425303223725</v>
      </c>
      <c r="BJ204" s="9">
        <v>15.6425303223725</v>
      </c>
      <c r="BK204" s="9">
        <v>7.12382517628652</v>
      </c>
      <c r="BL204" s="9">
        <v>7.12382517628652</v>
      </c>
    </row>
    <row r="205" spans="1:64">
      <c r="A205" t="s">
        <v>431</v>
      </c>
      <c r="B205" s="1" t="s">
        <v>2575</v>
      </c>
      <c r="C205" s="22" t="s">
        <v>432</v>
      </c>
      <c r="D205" s="22" t="s">
        <v>1278</v>
      </c>
      <c r="E205" s="2">
        <v>-3.31071031063695</v>
      </c>
      <c r="F205" s="2">
        <v>-3.31071031063695</v>
      </c>
      <c r="G205" s="2">
        <v>-3.31071031063695</v>
      </c>
      <c r="H205" s="2">
        <v>-3.31071031063695</v>
      </c>
      <c r="I205" s="2">
        <v>-3.31071031063695</v>
      </c>
      <c r="J205" s="2">
        <v>0.888321225131278</v>
      </c>
      <c r="K205" s="2">
        <v>0.888321225131278</v>
      </c>
      <c r="L205" s="2">
        <v>0.888321225131278</v>
      </c>
      <c r="M205" s="2">
        <v>0.888321225131278</v>
      </c>
      <c r="N205" s="2">
        <v>0.888321225131278</v>
      </c>
      <c r="O205" s="2">
        <v>-2.99546131905224</v>
      </c>
      <c r="P205" s="2">
        <v>-2.99546131905224</v>
      </c>
      <c r="Q205" s="2">
        <v>-2.99546131905224</v>
      </c>
      <c r="R205" s="2">
        <v>-2.99546131905224</v>
      </c>
      <c r="S205" s="2">
        <v>-2.99546131905224</v>
      </c>
      <c r="T205" s="23">
        <v>-5.64577745203263</v>
      </c>
      <c r="U205" s="23">
        <v>-5.64577745203263</v>
      </c>
      <c r="V205" s="23">
        <v>-5.64577745203263</v>
      </c>
      <c r="W205" s="23">
        <v>-5.64577745203263</v>
      </c>
      <c r="X205" s="23">
        <v>-5.64577745203263</v>
      </c>
      <c r="Y205" s="2">
        <v>-0.434659096582751</v>
      </c>
      <c r="Z205" s="2">
        <v>12.0259336662659</v>
      </c>
      <c r="AA205" s="2">
        <v>8.80311091385323</v>
      </c>
      <c r="AB205" s="2">
        <v>8.51109794268197</v>
      </c>
      <c r="AC205" s="2">
        <v>7.6572477951516</v>
      </c>
      <c r="AD205" s="2">
        <v>4.07567004194823</v>
      </c>
      <c r="AE205" s="2">
        <v>4.3166671019851</v>
      </c>
      <c r="AF205" s="2">
        <v>3.74966243603527</v>
      </c>
      <c r="AG205" s="2">
        <v>3.43815075653573</v>
      </c>
      <c r="AH205" s="2">
        <v>3.68104616959909</v>
      </c>
      <c r="AI205" s="9">
        <v>8.73182615153308</v>
      </c>
      <c r="AJ205" s="9">
        <v>8.6018253386125</v>
      </c>
      <c r="AK205" s="9">
        <v>8.31975568176149</v>
      </c>
      <c r="AL205" s="9">
        <v>8.69253380471346</v>
      </c>
      <c r="AM205" s="9">
        <v>8.48882501718994</v>
      </c>
      <c r="AN205" s="2">
        <v>1.27952756110067</v>
      </c>
      <c r="AO205" s="2">
        <v>1.99244602634809</v>
      </c>
      <c r="AP205" s="2">
        <v>2.08506124600722</v>
      </c>
      <c r="AQ205" s="2">
        <v>1.30509346520407</v>
      </c>
      <c r="AR205" s="2">
        <v>1.54585215779676</v>
      </c>
      <c r="AS205" s="2">
        <v>-3.23625735483077</v>
      </c>
      <c r="AT205" s="2">
        <v>-0.693814249102511</v>
      </c>
      <c r="AU205" s="2">
        <v>-1.74253764921761</v>
      </c>
      <c r="AV205" s="2">
        <v>0.412668039611615</v>
      </c>
      <c r="AW205" s="2">
        <v>-1.92140176032261</v>
      </c>
      <c r="AX205" s="2">
        <v>-1.63415084362152</v>
      </c>
      <c r="AY205" s="2">
        <v>-1.66014171110318</v>
      </c>
      <c r="AZ205" s="2">
        <v>-1.50698309534142</v>
      </c>
      <c r="BA205" s="2">
        <v>-1.19959147518958</v>
      </c>
      <c r="BB205" s="2">
        <v>0.0202921292817869</v>
      </c>
      <c r="BC205" s="9">
        <v>-0.207105064610746</v>
      </c>
      <c r="BD205" s="9">
        <v>-0.732301813621642</v>
      </c>
      <c r="BE205" s="9">
        <v>0</v>
      </c>
      <c r="BF205" s="9">
        <v>-0.797191663971953</v>
      </c>
      <c r="BG205" s="9">
        <v>-0.797191663971953</v>
      </c>
      <c r="BH205" s="9">
        <v>23.4636671935561</v>
      </c>
      <c r="BI205" s="9">
        <v>23.4636671935561</v>
      </c>
      <c r="BJ205" s="9">
        <v>23.4636671935561</v>
      </c>
      <c r="BK205" s="9">
        <v>15.3341017983109</v>
      </c>
      <c r="BL205" s="9">
        <v>15.3341017983109</v>
      </c>
    </row>
    <row r="206" spans="1:64">
      <c r="A206" t="s">
        <v>433</v>
      </c>
      <c r="B206" s="1" t="s">
        <v>2576</v>
      </c>
      <c r="C206" s="22" t="s">
        <v>434</v>
      </c>
      <c r="D206" s="22" t="s">
        <v>1278</v>
      </c>
      <c r="E206" s="2">
        <v>11.9928143147664</v>
      </c>
      <c r="F206" s="2">
        <v>11.9928143147664</v>
      </c>
      <c r="G206" s="2">
        <v>11.9928143147664</v>
      </c>
      <c r="H206" s="2">
        <v>11.9928143147664</v>
      </c>
      <c r="I206" s="2">
        <v>11.9928143147664</v>
      </c>
      <c r="J206" s="2">
        <v>12.3521889938766</v>
      </c>
      <c r="K206" s="2">
        <v>12.3521889938766</v>
      </c>
      <c r="L206" s="2">
        <v>12.3521889938766</v>
      </c>
      <c r="M206" s="2">
        <v>12.3521889938766</v>
      </c>
      <c r="N206" s="2">
        <v>12.3521889938766</v>
      </c>
      <c r="O206" s="2">
        <v>19.6846775668051</v>
      </c>
      <c r="P206" s="2">
        <v>19.6846775668051</v>
      </c>
      <c r="Q206" s="2">
        <v>19.6846775668051</v>
      </c>
      <c r="R206" s="2">
        <v>19.6846775668051</v>
      </c>
      <c r="S206" s="2">
        <v>19.6846775668051</v>
      </c>
      <c r="T206" s="23">
        <v>-9.83284866735866</v>
      </c>
      <c r="U206" s="23">
        <v>-9.83284866735866</v>
      </c>
      <c r="V206" s="23">
        <v>-9.83284866735866</v>
      </c>
      <c r="W206" s="23">
        <v>-9.83284866735866</v>
      </c>
      <c r="X206" s="23">
        <v>-9.83284866735866</v>
      </c>
      <c r="Y206" s="2">
        <v>-26.8336007430676</v>
      </c>
      <c r="Z206" s="2">
        <v>-11.1534435598292</v>
      </c>
      <c r="AA206" s="2">
        <v>-20.0029251521216</v>
      </c>
      <c r="AB206" s="2">
        <v>-15.5826309687312</v>
      </c>
      <c r="AC206" s="2">
        <v>-26.3999132185741</v>
      </c>
      <c r="AD206" s="2">
        <v>6.88768697421476</v>
      </c>
      <c r="AE206" s="2">
        <v>5.95160354907991</v>
      </c>
      <c r="AF206" s="2">
        <v>2.33717177120321</v>
      </c>
      <c r="AG206" s="2">
        <v>2.69837252864719</v>
      </c>
      <c r="AH206" s="2">
        <v>0.236723180408687</v>
      </c>
      <c r="AI206" s="9">
        <v>33.3206062054902</v>
      </c>
      <c r="AJ206" s="9">
        <v>32.8913007083107</v>
      </c>
      <c r="AK206" s="9">
        <v>31.8211102332582</v>
      </c>
      <c r="AL206" s="9">
        <v>31.8873274846333</v>
      </c>
      <c r="AM206" s="9">
        <v>31.2362067166232</v>
      </c>
      <c r="AN206" s="2">
        <v>-14.9079374499837</v>
      </c>
      <c r="AO206" s="2">
        <v>-16.0715464504758</v>
      </c>
      <c r="AP206" s="2">
        <v>-14.7015574173348</v>
      </c>
      <c r="AQ206" s="2">
        <v>-15.063793938432</v>
      </c>
      <c r="AR206" s="2">
        <v>-15.963762827894</v>
      </c>
      <c r="AS206" s="2">
        <v>-8.70952940124632</v>
      </c>
      <c r="AT206" s="2">
        <v>-7.09771240446363</v>
      </c>
      <c r="AU206" s="2">
        <v>-8.38114824590616</v>
      </c>
      <c r="AV206" s="2">
        <v>-8.93807482110154</v>
      </c>
      <c r="AW206" s="2">
        <v>-10.9462996193846</v>
      </c>
      <c r="AX206" s="2">
        <v>-8.31150051633946</v>
      </c>
      <c r="AY206" s="2">
        <v>-10.3382981584684</v>
      </c>
      <c r="AZ206" s="2">
        <v>-10.9172793403661</v>
      </c>
      <c r="BA206" s="2">
        <v>-11.4576081942853</v>
      </c>
      <c r="BB206" s="2">
        <v>-12.9661103571693</v>
      </c>
      <c r="BC206" s="9">
        <v>-12.8405140058664</v>
      </c>
      <c r="BD206" s="9">
        <v>-11.3173916650618</v>
      </c>
      <c r="BE206" s="9">
        <v>-10.4073536874969</v>
      </c>
      <c r="BF206" s="9">
        <v>-10.3634916316354</v>
      </c>
      <c r="BG206" s="9">
        <v>-10.3634916316354</v>
      </c>
      <c r="BH206" s="9">
        <v>38.7822107522484</v>
      </c>
      <c r="BI206" s="9">
        <v>38.7822107522484</v>
      </c>
      <c r="BJ206" s="9">
        <v>38.7822107522484</v>
      </c>
      <c r="BK206" s="9">
        <v>38.6561355501145</v>
      </c>
      <c r="BL206" s="9">
        <v>38.6561355501145</v>
      </c>
    </row>
    <row r="207" spans="1:64">
      <c r="A207" t="s">
        <v>435</v>
      </c>
      <c r="B207" s="1" t="s">
        <v>2577</v>
      </c>
      <c r="C207" s="22" t="s">
        <v>436</v>
      </c>
      <c r="D207" s="22" t="s">
        <v>1278</v>
      </c>
      <c r="E207" s="2">
        <v>9.4478080313295</v>
      </c>
      <c r="F207" s="2">
        <v>9.4478080313295</v>
      </c>
      <c r="G207" s="2">
        <v>9.4478080313295</v>
      </c>
      <c r="H207" s="2">
        <v>9.4478080313295</v>
      </c>
      <c r="I207" s="2">
        <v>9.4478080313295</v>
      </c>
      <c r="J207" s="2">
        <v>-8.60007985907717</v>
      </c>
      <c r="K207" s="2">
        <v>-8.60007985907717</v>
      </c>
      <c r="L207" s="2">
        <v>-8.60007985907717</v>
      </c>
      <c r="M207" s="2">
        <v>-8.60007985907717</v>
      </c>
      <c r="N207" s="2">
        <v>-8.60007985907717</v>
      </c>
      <c r="O207" s="2">
        <v>-10.2702304581009</v>
      </c>
      <c r="P207" s="2">
        <v>-10.2702304581009</v>
      </c>
      <c r="Q207" s="2">
        <v>-10.2702304581009</v>
      </c>
      <c r="R207" s="2">
        <v>-10.2702304581009</v>
      </c>
      <c r="S207" s="2">
        <v>-10.2702304581009</v>
      </c>
      <c r="T207" s="23">
        <v>-17.5243487658893</v>
      </c>
      <c r="U207" s="23">
        <v>-17.5243487658893</v>
      </c>
      <c r="V207" s="23">
        <v>-17.5243487658893</v>
      </c>
      <c r="W207" s="23">
        <v>-17.5243487658893</v>
      </c>
      <c r="X207" s="23">
        <v>-17.5243487658893</v>
      </c>
      <c r="Y207" s="2">
        <v>4.42141702472983</v>
      </c>
      <c r="Z207" s="2">
        <v>9.67618107327856</v>
      </c>
      <c r="AA207" s="2">
        <v>6.21533696430604</v>
      </c>
      <c r="AB207" s="2">
        <v>7.00771798959496</v>
      </c>
      <c r="AC207" s="2">
        <v>18.6335227734416</v>
      </c>
      <c r="AD207" s="2">
        <v>-15.0132400698135</v>
      </c>
      <c r="AE207" s="2">
        <v>-16.4326937789616</v>
      </c>
      <c r="AF207" s="2">
        <v>-18.4645663916464</v>
      </c>
      <c r="AG207" s="2">
        <v>-16.3286493833572</v>
      </c>
      <c r="AH207" s="2">
        <v>-13.5712671257375</v>
      </c>
      <c r="AI207" s="9">
        <v>22.0978675512887</v>
      </c>
      <c r="AJ207" s="9">
        <v>21.6560121287653</v>
      </c>
      <c r="AK207" s="9">
        <v>21.0330018794635</v>
      </c>
      <c r="AL207" s="9">
        <v>19.904914604863</v>
      </c>
      <c r="AM207" s="9">
        <v>20.361634875877</v>
      </c>
      <c r="AN207" s="2">
        <v>-14.1371057827892</v>
      </c>
      <c r="AO207" s="2">
        <v>-12.9640344579593</v>
      </c>
      <c r="AP207" s="2">
        <v>-11.8967844616951</v>
      </c>
      <c r="AQ207" s="2">
        <v>-11.1211801982014</v>
      </c>
      <c r="AR207" s="2">
        <v>-11.244741385916</v>
      </c>
      <c r="AS207" s="2">
        <v>-25.7587551227237</v>
      </c>
      <c r="AT207" s="2">
        <v>-22.6709426469141</v>
      </c>
      <c r="AU207" s="2">
        <v>-20.4870545694002</v>
      </c>
      <c r="AV207" s="2">
        <v>-19.9696359670027</v>
      </c>
      <c r="AW207" s="2">
        <v>-17.3464616476814</v>
      </c>
      <c r="AX207" s="2">
        <v>-24.6108975334508</v>
      </c>
      <c r="AY207" s="2">
        <v>-25.8473518622393</v>
      </c>
      <c r="AZ207" s="2">
        <v>-26.4391094017803</v>
      </c>
      <c r="BA207" s="2">
        <v>-25.2588449484021</v>
      </c>
      <c r="BB207" s="2">
        <v>-22.1387723826457</v>
      </c>
      <c r="BC207" s="9">
        <v>-18.915595901115</v>
      </c>
      <c r="BD207" s="9">
        <v>-17.6418164190669</v>
      </c>
      <c r="BE207" s="9">
        <v>-17.1029938221103</v>
      </c>
      <c r="BF207" s="9">
        <v>-17.3787782745886</v>
      </c>
      <c r="BG207" s="9">
        <v>-17.3787782745886</v>
      </c>
      <c r="BH207" s="9">
        <v>14.5398827968741</v>
      </c>
      <c r="BI207" s="9">
        <v>14.5398827968741</v>
      </c>
      <c r="BJ207" s="9">
        <v>14.5398827968741</v>
      </c>
      <c r="BK207" s="9">
        <v>6.60386963263105</v>
      </c>
      <c r="BL207" s="9">
        <v>6.60386963263105</v>
      </c>
    </row>
    <row r="208" spans="1:64">
      <c r="A208" t="s">
        <v>437</v>
      </c>
      <c r="B208" s="1" t="s">
        <v>2578</v>
      </c>
      <c r="C208" s="22" t="s">
        <v>438</v>
      </c>
      <c r="D208" s="22" t="s">
        <v>1278</v>
      </c>
      <c r="E208" s="2">
        <v>11.6579450669457</v>
      </c>
      <c r="F208" s="2">
        <v>11.6579450669457</v>
      </c>
      <c r="G208" s="2">
        <v>11.6579450669457</v>
      </c>
      <c r="H208" s="2">
        <v>11.6579450669457</v>
      </c>
      <c r="I208" s="2">
        <v>11.6579450669457</v>
      </c>
      <c r="J208" s="2">
        <v>-6.69687511883408</v>
      </c>
      <c r="K208" s="2">
        <v>-6.69687511883408</v>
      </c>
      <c r="L208" s="2">
        <v>-6.69687511883408</v>
      </c>
      <c r="M208" s="2">
        <v>-6.69687511883408</v>
      </c>
      <c r="N208" s="2">
        <v>-6.69687511883408</v>
      </c>
      <c r="O208" s="2">
        <v>-13.5540599315788</v>
      </c>
      <c r="P208" s="2">
        <v>-13.5540599315788</v>
      </c>
      <c r="Q208" s="2">
        <v>-13.5540599315788</v>
      </c>
      <c r="R208" s="2">
        <v>-13.5540599315788</v>
      </c>
      <c r="S208" s="2">
        <v>-13.5540599315788</v>
      </c>
      <c r="T208" s="23">
        <v>-15.6274015516219</v>
      </c>
      <c r="U208" s="23">
        <v>-15.6274015516219</v>
      </c>
      <c r="V208" s="23">
        <v>-15.6274015516219</v>
      </c>
      <c r="W208" s="23">
        <v>-15.6274015516219</v>
      </c>
      <c r="X208" s="23">
        <v>-15.6274015516219</v>
      </c>
      <c r="Y208" s="2">
        <v>-6.56362180137746</v>
      </c>
      <c r="Z208" s="2">
        <v>-15.9273858545156</v>
      </c>
      <c r="AA208" s="2">
        <v>-9.26698906617454</v>
      </c>
      <c r="AB208" s="2">
        <v>-11.843371508206</v>
      </c>
      <c r="AC208" s="2">
        <v>-13.7838699112864</v>
      </c>
      <c r="AD208" s="2">
        <v>-11.1007547675716</v>
      </c>
      <c r="AE208" s="2">
        <v>-10.098437864777</v>
      </c>
      <c r="AF208" s="2">
        <v>-12.1918044743521</v>
      </c>
      <c r="AG208" s="2">
        <v>-13.0363255293309</v>
      </c>
      <c r="AH208" s="2">
        <v>-12.0667135745586</v>
      </c>
      <c r="AI208" s="9">
        <v>26.1812342113816</v>
      </c>
      <c r="AJ208" s="9">
        <v>26.2593684999961</v>
      </c>
      <c r="AK208" s="9">
        <v>25.4626661649549</v>
      </c>
      <c r="AL208" s="9">
        <v>25.2738628346283</v>
      </c>
      <c r="AM208" s="9">
        <v>25.1693693380072</v>
      </c>
      <c r="AN208" s="2">
        <v>-16.3394819747734</v>
      </c>
      <c r="AO208" s="2">
        <v>-15.6786426353301</v>
      </c>
      <c r="AP208" s="2">
        <v>-16.4381041756116</v>
      </c>
      <c r="AQ208" s="2">
        <v>-17.9527781446355</v>
      </c>
      <c r="AR208" s="2">
        <v>-16.7790334583369</v>
      </c>
      <c r="AS208" s="2">
        <v>-22.0848195626251</v>
      </c>
      <c r="AT208" s="2">
        <v>-15.4474002206211</v>
      </c>
      <c r="AU208" s="2">
        <v>-16.0157131986464</v>
      </c>
      <c r="AV208" s="2">
        <v>-15.2204644639092</v>
      </c>
      <c r="AW208" s="2">
        <v>-13.5094884719484</v>
      </c>
      <c r="AX208" s="2">
        <v>-22.9070878358048</v>
      </c>
      <c r="AY208" s="2">
        <v>-21.0357859568186</v>
      </c>
      <c r="AZ208" s="2">
        <v>-21.5928982042205</v>
      </c>
      <c r="BA208" s="2">
        <v>-21.1586818908503</v>
      </c>
      <c r="BB208" s="2">
        <v>-20.3081922661874</v>
      </c>
      <c r="BC208" s="9">
        <v>-18.9846309226519</v>
      </c>
      <c r="BD208" s="9">
        <v>-17.8415350955091</v>
      </c>
      <c r="BE208" s="9">
        <v>-18.8496825528791</v>
      </c>
      <c r="BF208" s="9">
        <v>-17.6976549401774</v>
      </c>
      <c r="BG208" s="9">
        <v>-17.6976549401774</v>
      </c>
      <c r="BH208" s="9">
        <v>19.5519591304696</v>
      </c>
      <c r="BI208" s="9">
        <v>19.5519591304696</v>
      </c>
      <c r="BJ208" s="9">
        <v>19.5519591304696</v>
      </c>
      <c r="BK208" s="9">
        <v>12.4860570905858</v>
      </c>
      <c r="BL208" s="9">
        <v>12.4860570905858</v>
      </c>
    </row>
    <row r="209" spans="1:64">
      <c r="A209" t="s">
        <v>439</v>
      </c>
      <c r="B209" s="1" t="s">
        <v>2579</v>
      </c>
      <c r="C209" s="22" t="s">
        <v>440</v>
      </c>
      <c r="D209" s="22" t="s">
        <v>1279</v>
      </c>
      <c r="E209" s="2">
        <v>-6.29104661624065</v>
      </c>
      <c r="F209" s="2">
        <v>-6.29104661624065</v>
      </c>
      <c r="G209" s="2">
        <v>-6.29104661624065</v>
      </c>
      <c r="H209" s="2">
        <v>-6.29104661624065</v>
      </c>
      <c r="I209" s="2">
        <v>-6.29104661624065</v>
      </c>
      <c r="J209" s="2">
        <v>3.4881475893378</v>
      </c>
      <c r="K209" s="2">
        <v>3.4881475893378</v>
      </c>
      <c r="L209" s="2">
        <v>3.4881475893378</v>
      </c>
      <c r="M209" s="2">
        <v>3.4881475893378</v>
      </c>
      <c r="N209" s="2">
        <v>3.4881475893378</v>
      </c>
      <c r="O209" s="2">
        <v>-8.11530189210255</v>
      </c>
      <c r="P209" s="2">
        <v>-8.11530189210255</v>
      </c>
      <c r="Q209" s="2">
        <v>-8.11530189210255</v>
      </c>
      <c r="R209" s="2">
        <v>-8.11530189210255</v>
      </c>
      <c r="S209" s="2">
        <v>-8.11530189210255</v>
      </c>
      <c r="T209" s="23">
        <v>-10.5941922816743</v>
      </c>
      <c r="U209" s="23">
        <v>-10.5941922816743</v>
      </c>
      <c r="V209" s="23">
        <v>-10.5941922816743</v>
      </c>
      <c r="W209" s="23">
        <v>-10.5941922816743</v>
      </c>
      <c r="X209" s="23">
        <v>-10.5941922816743</v>
      </c>
      <c r="Y209" s="2">
        <v>-2.46549358998169</v>
      </c>
      <c r="Z209" s="2">
        <v>-7.95605292959189</v>
      </c>
      <c r="AA209" s="2">
        <v>8.9767315281881</v>
      </c>
      <c r="AB209" s="2">
        <v>16.6904042845362</v>
      </c>
      <c r="AC209" s="2">
        <v>5.51779798948983</v>
      </c>
      <c r="AD209" s="2">
        <v>0.485442671522504</v>
      </c>
      <c r="AE209" s="2">
        <v>1.56063689584153</v>
      </c>
      <c r="AF209" s="2">
        <v>3.04841094517911</v>
      </c>
      <c r="AG209" s="2">
        <v>3.98754035945124</v>
      </c>
      <c r="AH209" s="2">
        <v>3.2959976241065</v>
      </c>
      <c r="AI209" s="9">
        <v>26.763131964707</v>
      </c>
      <c r="AJ209" s="9">
        <v>26.6008361067759</v>
      </c>
      <c r="AK209" s="9">
        <v>26.7219352762149</v>
      </c>
      <c r="AL209" s="9">
        <v>26.9246411251112</v>
      </c>
      <c r="AM209" s="9">
        <v>26.9663071350536</v>
      </c>
      <c r="AN209" s="2">
        <v>-15.8806536014434</v>
      </c>
      <c r="AO209" s="2">
        <v>-15.528964991465</v>
      </c>
      <c r="AP209" s="2">
        <v>-13.2729090204547</v>
      </c>
      <c r="AQ209" s="2">
        <v>-13.6557176026354</v>
      </c>
      <c r="AR209" s="2">
        <v>-15.0823891733612</v>
      </c>
      <c r="AS209" s="2">
        <v>-10.6507501482442</v>
      </c>
      <c r="AT209" s="2">
        <v>-7.86197915084566</v>
      </c>
      <c r="AU209" s="2">
        <v>-7.91823279776056</v>
      </c>
      <c r="AV209" s="2">
        <v>-2.40198743641163</v>
      </c>
      <c r="AW209" s="2">
        <v>-3.63217992789782</v>
      </c>
      <c r="AX209" s="2">
        <v>-9.49934451944084</v>
      </c>
      <c r="AY209" s="2">
        <v>-7.61049097389741</v>
      </c>
      <c r="AZ209" s="2">
        <v>-6.64143454024678</v>
      </c>
      <c r="BA209" s="2">
        <v>-4.84418459738451</v>
      </c>
      <c r="BB209" s="2">
        <v>-3.63321428280714</v>
      </c>
      <c r="BC209" s="9">
        <v>-17.0516503196183</v>
      </c>
      <c r="BD209" s="9">
        <v>-16.4435043604133</v>
      </c>
      <c r="BE209" s="9">
        <v>-14.628518120188</v>
      </c>
      <c r="BF209" s="9">
        <v>-14.4291691178924</v>
      </c>
      <c r="BG209" s="9">
        <v>-14.4291691178924</v>
      </c>
      <c r="BH209" s="9">
        <v>19.3974280540917</v>
      </c>
      <c r="BI209" s="9">
        <v>19.3974280540917</v>
      </c>
      <c r="BJ209" s="9">
        <v>19.3974280540917</v>
      </c>
      <c r="BK209" s="9">
        <v>16.2667929666009</v>
      </c>
      <c r="BL209" s="9">
        <v>16.2667929666009</v>
      </c>
    </row>
    <row r="210" spans="1:64">
      <c r="A210" t="s">
        <v>441</v>
      </c>
      <c r="B210" s="1" t="s">
        <v>2580</v>
      </c>
      <c r="C210" s="22" t="s">
        <v>442</v>
      </c>
      <c r="D210" s="22" t="s">
        <v>1279</v>
      </c>
      <c r="E210" s="2">
        <v>-1.36846867327722</v>
      </c>
      <c r="F210" s="2">
        <v>-1.36846867327722</v>
      </c>
      <c r="G210" s="2">
        <v>-1.36846867327722</v>
      </c>
      <c r="H210" s="2">
        <v>-1.36846867327722</v>
      </c>
      <c r="I210" s="2">
        <v>-1.36846867327722</v>
      </c>
      <c r="J210" s="2">
        <v>-1.59179078827775</v>
      </c>
      <c r="K210" s="2">
        <v>-1.59179078827775</v>
      </c>
      <c r="L210" s="2">
        <v>-1.59179078827775</v>
      </c>
      <c r="M210" s="2">
        <v>-1.59179078827775</v>
      </c>
      <c r="N210" s="2">
        <v>-1.59179078827775</v>
      </c>
      <c r="O210" s="2">
        <v>-2.57849202700919</v>
      </c>
      <c r="P210" s="2">
        <v>-2.57849202700919</v>
      </c>
      <c r="Q210" s="2">
        <v>-2.57849202700919</v>
      </c>
      <c r="R210" s="2">
        <v>-2.57849202700919</v>
      </c>
      <c r="S210" s="2">
        <v>-2.57849202700919</v>
      </c>
      <c r="T210" s="23">
        <v>-5.88458931446876</v>
      </c>
      <c r="U210" s="23">
        <v>-5.88458931446876</v>
      </c>
      <c r="V210" s="23">
        <v>-5.88458931446876</v>
      </c>
      <c r="W210" s="23">
        <v>-5.88458931446876</v>
      </c>
      <c r="X210" s="23">
        <v>-5.88458931446876</v>
      </c>
      <c r="Y210" s="2">
        <v>-6.33269727299742</v>
      </c>
      <c r="Z210" s="2">
        <v>1.4665768536168</v>
      </c>
      <c r="AA210" s="2">
        <v>-2.42884675380021</v>
      </c>
      <c r="AB210" s="2">
        <v>7.89701994093324</v>
      </c>
      <c r="AC210" s="2">
        <v>9.08087068003337</v>
      </c>
      <c r="AD210" s="2">
        <v>-0.799024715752527</v>
      </c>
      <c r="AE210" s="2">
        <v>-1.31491798871585</v>
      </c>
      <c r="AF210" s="2">
        <v>-0.183952335209558</v>
      </c>
      <c r="AG210" s="2">
        <v>1.55040221157739</v>
      </c>
      <c r="AH210" s="2">
        <v>-0.519676349415326</v>
      </c>
      <c r="AI210" s="9">
        <v>30.3545321610122</v>
      </c>
      <c r="AJ210" s="9">
        <v>30.1272400346835</v>
      </c>
      <c r="AK210" s="9">
        <v>30.1383871258944</v>
      </c>
      <c r="AL210" s="9">
        <v>30.3085976661996</v>
      </c>
      <c r="AM210" s="9">
        <v>30.3496597696024</v>
      </c>
      <c r="AN210" s="2">
        <v>-20.4001130787444</v>
      </c>
      <c r="AO210" s="2">
        <v>-20.8191342168206</v>
      </c>
      <c r="AP210" s="2">
        <v>-21.4653146713144</v>
      </c>
      <c r="AQ210" s="2">
        <v>-20.9161112090869</v>
      </c>
      <c r="AR210" s="2">
        <v>-20.3576697232858</v>
      </c>
      <c r="AS210" s="2">
        <v>-12.4976679096359</v>
      </c>
      <c r="AT210" s="2">
        <v>-12.30489358676</v>
      </c>
      <c r="AU210" s="2">
        <v>-10.2755802760765</v>
      </c>
      <c r="AV210" s="2">
        <v>-7.02827147226501</v>
      </c>
      <c r="AW210" s="2">
        <v>-7.69761393557161</v>
      </c>
      <c r="AX210" s="2">
        <v>-11.4194035670311</v>
      </c>
      <c r="AY210" s="2">
        <v>-11.0442761539287</v>
      </c>
      <c r="AZ210" s="2">
        <v>-10.2356945456683</v>
      </c>
      <c r="BA210" s="2">
        <v>-9.21096786440823</v>
      </c>
      <c r="BB210" s="2">
        <v>-8.88577075568081</v>
      </c>
      <c r="BC210" s="9">
        <v>-13.5998992427725</v>
      </c>
      <c r="BD210" s="9">
        <v>-16.8429417132978</v>
      </c>
      <c r="BE210" s="9">
        <v>-10.9895832644198</v>
      </c>
      <c r="BF210" s="9">
        <v>-7.25444414214477</v>
      </c>
      <c r="BG210" s="9">
        <v>-7.25444414214477</v>
      </c>
      <c r="BH210" s="9">
        <v>6.78115835735248</v>
      </c>
      <c r="BI210" s="9">
        <v>6.78115835735248</v>
      </c>
      <c r="BJ210" s="9">
        <v>6.78115835735248</v>
      </c>
      <c r="BK210" s="9">
        <v>12.4035487650059</v>
      </c>
      <c r="BL210" s="9">
        <v>12.4035487650059</v>
      </c>
    </row>
    <row r="211" spans="1:64">
      <c r="A211" t="s">
        <v>443</v>
      </c>
      <c r="B211" s="1" t="s">
        <v>2581</v>
      </c>
      <c r="C211" s="22" t="s">
        <v>444</v>
      </c>
      <c r="D211" s="22" t="s">
        <v>1279</v>
      </c>
      <c r="E211" s="2">
        <v>-1.30149482371309</v>
      </c>
      <c r="F211" s="2">
        <v>-1.30149482371309</v>
      </c>
      <c r="G211" s="2">
        <v>-1.30149482371309</v>
      </c>
      <c r="H211" s="2">
        <v>-1.30149482371309</v>
      </c>
      <c r="I211" s="2">
        <v>-1.30149482371309</v>
      </c>
      <c r="J211" s="2">
        <v>-14.1531191997428</v>
      </c>
      <c r="K211" s="2">
        <v>-14.1531191997428</v>
      </c>
      <c r="L211" s="2">
        <v>-14.1531191997428</v>
      </c>
      <c r="M211" s="2">
        <v>-14.1531191997428</v>
      </c>
      <c r="N211" s="2">
        <v>-14.1531191997428</v>
      </c>
      <c r="O211" s="2">
        <v>-11.9935625439465</v>
      </c>
      <c r="P211" s="2">
        <v>-11.9935625439465</v>
      </c>
      <c r="Q211" s="2">
        <v>-11.9935625439465</v>
      </c>
      <c r="R211" s="2">
        <v>-11.9935625439465</v>
      </c>
      <c r="S211" s="2">
        <v>-11.9935625439465</v>
      </c>
      <c r="T211" s="23">
        <v>-11.0292551704215</v>
      </c>
      <c r="U211" s="23">
        <v>-11.0292551704215</v>
      </c>
      <c r="V211" s="23">
        <v>-11.0292551704215</v>
      </c>
      <c r="W211" s="23">
        <v>-11.0292551704215</v>
      </c>
      <c r="X211" s="23">
        <v>-11.0292551704215</v>
      </c>
      <c r="Y211" s="2">
        <v>-18.8306454684112</v>
      </c>
      <c r="Z211" s="2">
        <v>-23.5160794163635</v>
      </c>
      <c r="AA211" s="2">
        <v>0.121932324345741</v>
      </c>
      <c r="AB211" s="2">
        <v>-0.203029682608593</v>
      </c>
      <c r="AC211" s="2">
        <v>-4.23128743251919</v>
      </c>
      <c r="AD211" s="2">
        <v>-14.9643457507883</v>
      </c>
      <c r="AE211" s="2">
        <v>-14.8961161493914</v>
      </c>
      <c r="AF211" s="2">
        <v>-15.5035379473206</v>
      </c>
      <c r="AG211" s="2">
        <v>-11.3318488317851</v>
      </c>
      <c r="AH211" s="2">
        <v>-9.60079946874952</v>
      </c>
      <c r="AI211" s="9">
        <v>23.2095359809944</v>
      </c>
      <c r="AJ211" s="9">
        <v>23.1919367466116</v>
      </c>
      <c r="AK211" s="9">
        <v>23.4303035073522</v>
      </c>
      <c r="AL211" s="9">
        <v>24.5369792724308</v>
      </c>
      <c r="AM211" s="9">
        <v>25.0717634551639</v>
      </c>
      <c r="AN211" s="2">
        <v>-21.3198554089197</v>
      </c>
      <c r="AO211" s="2">
        <v>-20.9054539943905</v>
      </c>
      <c r="AP211" s="2">
        <v>-21.7636261973675</v>
      </c>
      <c r="AQ211" s="2">
        <v>-21.2776960290129</v>
      </c>
      <c r="AR211" s="2">
        <v>-20.8783789667567</v>
      </c>
      <c r="AS211" s="2">
        <v>-26.0890573672499</v>
      </c>
      <c r="AT211" s="2">
        <v>-29.7704331733873</v>
      </c>
      <c r="AU211" s="2">
        <v>-24.0599112047127</v>
      </c>
      <c r="AV211" s="2">
        <v>-20.0524293577361</v>
      </c>
      <c r="AW211" s="2">
        <v>-21.6460963011809</v>
      </c>
      <c r="AX211" s="2">
        <v>-25.7533100224051</v>
      </c>
      <c r="AY211" s="2">
        <v>-26.3076149465247</v>
      </c>
      <c r="AZ211" s="2">
        <v>-25.4353110729141</v>
      </c>
      <c r="BA211" s="2">
        <v>-22.2215788243946</v>
      </c>
      <c r="BB211" s="2">
        <v>-20.2733475426944</v>
      </c>
      <c r="BC211" s="9">
        <v>-20.0891912672426</v>
      </c>
      <c r="BD211" s="9">
        <v>-19.7721489677844</v>
      </c>
      <c r="BE211" s="9">
        <v>-20.3780351923017</v>
      </c>
      <c r="BF211" s="9">
        <v>-19.3717574345185</v>
      </c>
      <c r="BG211" s="9">
        <v>-19.3717574345185</v>
      </c>
      <c r="BH211" s="9">
        <v>3.39153475382321</v>
      </c>
      <c r="BI211" s="9">
        <v>3.39153475382321</v>
      </c>
      <c r="BJ211" s="9">
        <v>3.39153475382321</v>
      </c>
      <c r="BK211" s="9">
        <v>6.63766980193411</v>
      </c>
      <c r="BL211" s="9">
        <v>6.63766980193411</v>
      </c>
    </row>
    <row r="212" spans="1:64">
      <c r="A212" t="s">
        <v>445</v>
      </c>
      <c r="B212" s="1" t="s">
        <v>2582</v>
      </c>
      <c r="C212" s="22" t="s">
        <v>446</v>
      </c>
      <c r="D212" s="22" t="s">
        <v>1279</v>
      </c>
      <c r="E212" s="2">
        <v>-5.01854347452222</v>
      </c>
      <c r="F212" s="2">
        <v>-5.01854347452222</v>
      </c>
      <c r="G212" s="2">
        <v>-5.01854347452222</v>
      </c>
      <c r="H212" s="2">
        <v>-5.01854347452222</v>
      </c>
      <c r="I212" s="2">
        <v>-5.01854347452222</v>
      </c>
      <c r="J212" s="2">
        <v>0.670166004460868</v>
      </c>
      <c r="K212" s="2">
        <v>0.670166004460868</v>
      </c>
      <c r="L212" s="2">
        <v>0.670166004460868</v>
      </c>
      <c r="M212" s="2">
        <v>0.670166004460868</v>
      </c>
      <c r="N212" s="2">
        <v>0.670166004460868</v>
      </c>
      <c r="O212" s="2">
        <v>-5.00126518220139</v>
      </c>
      <c r="P212" s="2">
        <v>-5.00126518220139</v>
      </c>
      <c r="Q212" s="2">
        <v>-5.00126518220139</v>
      </c>
      <c r="R212" s="2">
        <v>-5.00126518220139</v>
      </c>
      <c r="S212" s="2">
        <v>-5.00126518220139</v>
      </c>
      <c r="T212" s="23">
        <v>-6.73603847279463</v>
      </c>
      <c r="U212" s="23">
        <v>-6.73603847279463</v>
      </c>
      <c r="V212" s="23">
        <v>-6.73603847279463</v>
      </c>
      <c r="W212" s="23">
        <v>-6.73603847279463</v>
      </c>
      <c r="X212" s="23">
        <v>-6.73603847279463</v>
      </c>
      <c r="Y212" s="2">
        <v>3.76252782724308</v>
      </c>
      <c r="Z212" s="2">
        <v>4.52579757455892</v>
      </c>
      <c r="AA212" s="2">
        <v>1.05655362887678</v>
      </c>
      <c r="AB212" s="2">
        <v>-3.70376356289246</v>
      </c>
      <c r="AC212" s="2">
        <v>2.9395667180311</v>
      </c>
      <c r="AD212" s="2">
        <v>-4.38448565515156</v>
      </c>
      <c r="AE212" s="2">
        <v>-3.44984349287737</v>
      </c>
      <c r="AF212" s="2">
        <v>-3.11547315780315</v>
      </c>
      <c r="AG212" s="2">
        <v>-2.9062079819409</v>
      </c>
      <c r="AH212" s="2">
        <v>-3.59608949917024</v>
      </c>
      <c r="AI212" s="9">
        <v>24.701700461895</v>
      </c>
      <c r="AJ212" s="9">
        <v>24.7306040869897</v>
      </c>
      <c r="AK212" s="9">
        <v>23.848896925735</v>
      </c>
      <c r="AL212" s="9">
        <v>24.0738169619283</v>
      </c>
      <c r="AM212" s="9">
        <v>24.1877821713387</v>
      </c>
      <c r="AN212" s="2">
        <v>-17.7159670947636</v>
      </c>
      <c r="AO212" s="2">
        <v>-17.3375698548344</v>
      </c>
      <c r="AP212" s="2">
        <v>-17.9160163103152</v>
      </c>
      <c r="AQ212" s="2">
        <v>-17.3039153817449</v>
      </c>
      <c r="AR212" s="2">
        <v>-17.6163384301432</v>
      </c>
      <c r="AS212" s="2">
        <v>-11.0624283000653</v>
      </c>
      <c r="AT212" s="2">
        <v>-8.81518447290768</v>
      </c>
      <c r="AU212" s="2">
        <v>-10.4169022234701</v>
      </c>
      <c r="AV212" s="2">
        <v>-7.42635757671831</v>
      </c>
      <c r="AW212" s="2">
        <v>-5.71376741475466</v>
      </c>
      <c r="AX212" s="2">
        <v>-11.4666043212579</v>
      </c>
      <c r="AY212" s="2">
        <v>-11.6378022584706</v>
      </c>
      <c r="AZ212" s="2">
        <v>-10.66797143549</v>
      </c>
      <c r="BA212" s="2">
        <v>-8.29635639582483</v>
      </c>
      <c r="BB212" s="2">
        <v>-7.55240356375428</v>
      </c>
      <c r="BC212" s="9">
        <v>-8.56034267057759</v>
      </c>
      <c r="BD212" s="9">
        <v>-8.25503862628034</v>
      </c>
      <c r="BE212" s="9">
        <v>-5.96785316345978</v>
      </c>
      <c r="BF212" s="9">
        <v>-5.02230748302331</v>
      </c>
      <c r="BG212" s="9">
        <v>-5.02230748302331</v>
      </c>
      <c r="BH212" s="9">
        <v>16.1916041822401</v>
      </c>
      <c r="BI212" s="9">
        <v>16.1916041822401</v>
      </c>
      <c r="BJ212" s="9">
        <v>16.1916041822401</v>
      </c>
      <c r="BK212" s="9">
        <v>19.4714337805976</v>
      </c>
      <c r="BL212" s="9">
        <v>19.4714337805976</v>
      </c>
    </row>
    <row r="213" spans="1:64">
      <c r="A213" t="s">
        <v>447</v>
      </c>
      <c r="B213" s="1" t="s">
        <v>2583</v>
      </c>
      <c r="C213" s="22" t="s">
        <v>448</v>
      </c>
      <c r="D213" s="22" t="s">
        <v>1279</v>
      </c>
      <c r="E213" s="2">
        <v>2.91785769882699</v>
      </c>
      <c r="F213" s="2">
        <v>2.91785769882699</v>
      </c>
      <c r="G213" s="2">
        <v>2.91785769882699</v>
      </c>
      <c r="H213" s="2">
        <v>2.91785769882699</v>
      </c>
      <c r="I213" s="2">
        <v>2.91785769882699</v>
      </c>
      <c r="J213" s="2">
        <v>13.0282009123129</v>
      </c>
      <c r="K213" s="2">
        <v>13.0282009123129</v>
      </c>
      <c r="L213" s="2">
        <v>13.0282009123129</v>
      </c>
      <c r="M213" s="2">
        <v>13.0282009123129</v>
      </c>
      <c r="N213" s="2">
        <v>13.0282009123129</v>
      </c>
      <c r="O213" s="2">
        <v>-4.06925242063095</v>
      </c>
      <c r="P213" s="2">
        <v>-4.06925242063095</v>
      </c>
      <c r="Q213" s="2">
        <v>-4.06925242063095</v>
      </c>
      <c r="R213" s="2">
        <v>-4.06925242063095</v>
      </c>
      <c r="S213" s="2">
        <v>-4.06925242063095</v>
      </c>
      <c r="T213" s="23">
        <v>-12.443330267354</v>
      </c>
      <c r="U213" s="23">
        <v>-12.443330267354</v>
      </c>
      <c r="V213" s="23">
        <v>-12.443330267354</v>
      </c>
      <c r="W213" s="23">
        <v>-12.443330267354</v>
      </c>
      <c r="X213" s="23">
        <v>-12.443330267354</v>
      </c>
      <c r="Y213" s="2">
        <v>-1.00314575566381</v>
      </c>
      <c r="Z213" s="2">
        <v>3.05643112421815</v>
      </c>
      <c r="AA213" s="2">
        <v>1.96743750161693</v>
      </c>
      <c r="AB213" s="2">
        <v>-1.71625801418741</v>
      </c>
      <c r="AC213" s="2">
        <v>2.05642380814692</v>
      </c>
      <c r="AD213" s="2">
        <v>-8.21106304994684</v>
      </c>
      <c r="AE213" s="2">
        <v>-9.37372096350481</v>
      </c>
      <c r="AF213" s="2">
        <v>-8.58532971852986</v>
      </c>
      <c r="AG213" s="2">
        <v>-5.70360605721709</v>
      </c>
      <c r="AH213" s="2">
        <v>-5.96304452784526</v>
      </c>
      <c r="AI213" s="9">
        <v>22.4284680756012</v>
      </c>
      <c r="AJ213" s="9">
        <v>21.8219644989554</v>
      </c>
      <c r="AK213" s="9">
        <v>21.7381677869061</v>
      </c>
      <c r="AL213" s="9">
        <v>21.4607740985975</v>
      </c>
      <c r="AM213" s="9">
        <v>21.7093835219738</v>
      </c>
      <c r="AN213" s="2">
        <v>-20.2395231480789</v>
      </c>
      <c r="AO213" s="2">
        <v>-18.0465429612752</v>
      </c>
      <c r="AP213" s="2">
        <v>-17.4626951843821</v>
      </c>
      <c r="AQ213" s="2">
        <v>-18.5704455823872</v>
      </c>
      <c r="AR213" s="2">
        <v>-17.7754753399894</v>
      </c>
      <c r="AS213" s="2">
        <v>-28.4290169942549</v>
      </c>
      <c r="AT213" s="2">
        <v>-27.1343711284858</v>
      </c>
      <c r="AU213" s="2">
        <v>-23.0380250244436</v>
      </c>
      <c r="AV213" s="2">
        <v>-23.7566809258677</v>
      </c>
      <c r="AW213" s="2">
        <v>-20.2827944617553</v>
      </c>
      <c r="AX213" s="2">
        <v>-18.6314057250151</v>
      </c>
      <c r="AY213" s="2">
        <v>-19.0342495743298</v>
      </c>
      <c r="AZ213" s="2">
        <v>-17.915663614407</v>
      </c>
      <c r="BA213" s="2">
        <v>-14.3937661863808</v>
      </c>
      <c r="BB213" s="2">
        <v>-12.2415328665612</v>
      </c>
      <c r="BC213" s="9">
        <v>-19.1227009657257</v>
      </c>
      <c r="BD213" s="9">
        <v>-18.0412537719514</v>
      </c>
      <c r="BE213" s="9">
        <v>-16.3024281538414</v>
      </c>
      <c r="BF213" s="9">
        <v>-17.139620775397</v>
      </c>
      <c r="BG213" s="9">
        <v>-17.139620775397</v>
      </c>
      <c r="BH213" s="9">
        <v>7.91381583406546</v>
      </c>
      <c r="BI213" s="9">
        <v>7.91381583406546</v>
      </c>
      <c r="BJ213" s="9">
        <v>7.91381583406546</v>
      </c>
      <c r="BK213" s="9">
        <v>13.0854692538955</v>
      </c>
      <c r="BL213" s="9">
        <v>13.0854692538955</v>
      </c>
    </row>
    <row r="214" spans="1:64">
      <c r="A214" t="s">
        <v>449</v>
      </c>
      <c r="B214" s="1" t="s">
        <v>2584</v>
      </c>
      <c r="C214" s="22" t="s">
        <v>450</v>
      </c>
      <c r="D214" s="22" t="s">
        <v>1279</v>
      </c>
      <c r="E214" s="2">
        <v>-15.5334378560904</v>
      </c>
      <c r="F214" s="2">
        <v>-15.5334378560904</v>
      </c>
      <c r="G214" s="2">
        <v>-15.5334378560904</v>
      </c>
      <c r="H214" s="2">
        <v>-15.5334378560904</v>
      </c>
      <c r="I214" s="2">
        <v>-15.5334378560904</v>
      </c>
      <c r="J214" s="2">
        <v>2.23219744171567</v>
      </c>
      <c r="K214" s="2">
        <v>2.23219744171567</v>
      </c>
      <c r="L214" s="2">
        <v>2.23219744171567</v>
      </c>
      <c r="M214" s="2">
        <v>2.23219744171567</v>
      </c>
      <c r="N214" s="2">
        <v>2.23219744171567</v>
      </c>
      <c r="O214" s="2">
        <v>-3.89489464968734</v>
      </c>
      <c r="P214" s="2">
        <v>-3.89489464968734</v>
      </c>
      <c r="Q214" s="2">
        <v>-3.89489464968734</v>
      </c>
      <c r="R214" s="2">
        <v>-3.89489464968734</v>
      </c>
      <c r="S214" s="2">
        <v>-3.89489464968734</v>
      </c>
      <c r="T214" s="23">
        <v>-7.20369343786379</v>
      </c>
      <c r="U214" s="23">
        <v>-7.20369343786379</v>
      </c>
      <c r="V214" s="23">
        <v>-7.20369343786379</v>
      </c>
      <c r="W214" s="23">
        <v>-7.20369343786379</v>
      </c>
      <c r="X214" s="23">
        <v>-7.20369343786379</v>
      </c>
      <c r="Y214" s="2">
        <v>-8.62184195969647</v>
      </c>
      <c r="Z214" s="2">
        <v>2.29492296762931</v>
      </c>
      <c r="AA214" s="2">
        <v>-6.56793403927245</v>
      </c>
      <c r="AB214" s="2">
        <v>-10.5029659683491</v>
      </c>
      <c r="AC214" s="2">
        <v>-2.23374853795436</v>
      </c>
      <c r="AD214" s="2">
        <v>-2.0516260011708</v>
      </c>
      <c r="AE214" s="2">
        <v>-3.78813683270281</v>
      </c>
      <c r="AF214" s="2">
        <v>-2.71508063127519</v>
      </c>
      <c r="AG214" s="2">
        <v>-2.50135841124766</v>
      </c>
      <c r="AH214" s="2">
        <v>-3.90963765685831</v>
      </c>
      <c r="AI214" s="9">
        <v>20.1288363293504</v>
      </c>
      <c r="AJ214" s="9">
        <v>20.7440568869191</v>
      </c>
      <c r="AK214" s="9">
        <v>20.7083616584533</v>
      </c>
      <c r="AL214" s="9">
        <v>22.2255841024836</v>
      </c>
      <c r="AM214" s="9">
        <v>22.4748209279681</v>
      </c>
      <c r="AN214" s="2">
        <v>-13.173566198796</v>
      </c>
      <c r="AO214" s="2">
        <v>-12.5899820884897</v>
      </c>
      <c r="AP214" s="2">
        <v>-13.8086521692847</v>
      </c>
      <c r="AQ214" s="2">
        <v>-12.5996603507879</v>
      </c>
      <c r="AR214" s="2">
        <v>-13.5311715413833</v>
      </c>
      <c r="AS214" s="2">
        <v>-10.2330849977864</v>
      </c>
      <c r="AT214" s="2">
        <v>-10.4810383028926</v>
      </c>
      <c r="AU214" s="2">
        <v>-10.0905478421558</v>
      </c>
      <c r="AV214" s="2">
        <v>-12.7194639005094</v>
      </c>
      <c r="AW214" s="2">
        <v>-8.27061747472921</v>
      </c>
      <c r="AX214" s="2">
        <v>-15.7934336583632</v>
      </c>
      <c r="AY214" s="2">
        <v>-16.3094134299768</v>
      </c>
      <c r="AZ214" s="2">
        <v>-14.5258190509973</v>
      </c>
      <c r="BA214" s="2">
        <v>-13.1202785986961</v>
      </c>
      <c r="BB214" s="2">
        <v>-13.3925894089232</v>
      </c>
      <c r="BC214" s="9">
        <v>-17.8110355565243</v>
      </c>
      <c r="BD214" s="9">
        <v>-15.8443483310865</v>
      </c>
      <c r="BE214" s="9">
        <v>-17.4668873076872</v>
      </c>
      <c r="BF214" s="9">
        <v>-17.3787782745886</v>
      </c>
      <c r="BG214" s="9">
        <v>-17.3787782745886</v>
      </c>
      <c r="BH214" s="9">
        <v>10.3308829888085</v>
      </c>
      <c r="BI214" s="9">
        <v>10.3308829888085</v>
      </c>
      <c r="BJ214" s="9">
        <v>10.3308829888085</v>
      </c>
      <c r="BK214" s="9">
        <v>11.4353476168576</v>
      </c>
      <c r="BL214" s="9">
        <v>11.4353476168576</v>
      </c>
    </row>
    <row r="215" spans="1:64">
      <c r="A215" t="s">
        <v>451</v>
      </c>
      <c r="B215" s="1" t="s">
        <v>2585</v>
      </c>
      <c r="C215" s="22" t="s">
        <v>452</v>
      </c>
      <c r="D215" s="22" t="s">
        <v>1279</v>
      </c>
      <c r="E215" s="2">
        <v>1.34397223406998</v>
      </c>
      <c r="F215" s="2">
        <v>1.34397223406998</v>
      </c>
      <c r="G215" s="2">
        <v>1.34397223406998</v>
      </c>
      <c r="H215" s="2">
        <v>1.34397223406998</v>
      </c>
      <c r="I215" s="2">
        <v>1.34397223406998</v>
      </c>
      <c r="J215" s="2">
        <v>-0.452407088134424</v>
      </c>
      <c r="K215" s="2">
        <v>-0.452407088134424</v>
      </c>
      <c r="L215" s="2">
        <v>-0.452407088134424</v>
      </c>
      <c r="M215" s="2">
        <v>-0.452407088134424</v>
      </c>
      <c r="N215" s="2">
        <v>-0.452407088134424</v>
      </c>
      <c r="O215" s="2">
        <v>-8.93017384514524</v>
      </c>
      <c r="P215" s="2">
        <v>-8.93017384514524</v>
      </c>
      <c r="Q215" s="2">
        <v>-8.93017384514524</v>
      </c>
      <c r="R215" s="2">
        <v>-8.93017384514524</v>
      </c>
      <c r="S215" s="2">
        <v>-8.93017384514524</v>
      </c>
      <c r="T215" s="23">
        <v>-11.4811829915669</v>
      </c>
      <c r="U215" s="23">
        <v>-11.4811829915669</v>
      </c>
      <c r="V215" s="23">
        <v>-11.4811829915669</v>
      </c>
      <c r="W215" s="23">
        <v>-11.4811829915669</v>
      </c>
      <c r="X215" s="23">
        <v>-11.4811829915669</v>
      </c>
      <c r="Y215" s="2">
        <v>-12.4989074492591</v>
      </c>
      <c r="Z215" s="2">
        <v>-14.5684386894556</v>
      </c>
      <c r="AA215" s="2">
        <v>7.51025200672145</v>
      </c>
      <c r="AB215" s="2">
        <v>-6.35488766899823</v>
      </c>
      <c r="AC215" s="2">
        <v>1.65613748530094</v>
      </c>
      <c r="AD215" s="2">
        <v>-8.41114882587897</v>
      </c>
      <c r="AE215" s="2">
        <v>-8.77250035553963</v>
      </c>
      <c r="AF215" s="2">
        <v>-9.28332881294811</v>
      </c>
      <c r="AG215" s="2">
        <v>-9.29986888496214</v>
      </c>
      <c r="AH215" s="2">
        <v>-10.0097452276878</v>
      </c>
      <c r="AI215" s="9">
        <v>22.1189103409917</v>
      </c>
      <c r="AJ215" s="9">
        <v>21.2514356214735</v>
      </c>
      <c r="AK215" s="9">
        <v>21.4370454445737</v>
      </c>
      <c r="AL215" s="9">
        <v>21.1442714166155</v>
      </c>
      <c r="AM215" s="9">
        <v>21.4388159838336</v>
      </c>
      <c r="AN215" s="2">
        <v>-27.2762819281498</v>
      </c>
      <c r="AO215" s="2">
        <v>-26.1446891895029</v>
      </c>
      <c r="AP215" s="2">
        <v>-25.9288703623823</v>
      </c>
      <c r="AQ215" s="2">
        <v>-23.380244796731</v>
      </c>
      <c r="AR215" s="2">
        <v>-24.1715549857314</v>
      </c>
      <c r="AS215" s="2">
        <v>-24.8689935740718</v>
      </c>
      <c r="AT215" s="2">
        <v>-24.4885856464516</v>
      </c>
      <c r="AU215" s="2">
        <v>-21.9379522531839</v>
      </c>
      <c r="AV215" s="2">
        <v>-18.07984010804</v>
      </c>
      <c r="AW215" s="2">
        <v>-20.7931334952637</v>
      </c>
      <c r="AX215" s="2">
        <v>-19.9291618240003</v>
      </c>
      <c r="AY215" s="2">
        <v>-18.8683088162592</v>
      </c>
      <c r="AZ215" s="2">
        <v>-20.0187500404805</v>
      </c>
      <c r="BA215" s="2">
        <v>-17.8953152965916</v>
      </c>
      <c r="BB215" s="2">
        <v>-15.6129477455665</v>
      </c>
      <c r="BC215" s="9">
        <v>-18.5704207934304</v>
      </c>
      <c r="BD215" s="9">
        <v>-19.239565830605</v>
      </c>
      <c r="BE215" s="9">
        <v>-18.2674529759562</v>
      </c>
      <c r="BF215" s="9">
        <v>-17.8570932729718</v>
      </c>
      <c r="BG215" s="9">
        <v>-17.8570932729718</v>
      </c>
      <c r="BH215" s="9">
        <v>8.15713524021239</v>
      </c>
      <c r="BI215" s="9">
        <v>8.15713524021239</v>
      </c>
      <c r="BJ215" s="9">
        <v>8.15713524021239</v>
      </c>
      <c r="BK215" s="9">
        <v>15.3244595325018</v>
      </c>
      <c r="BL215" s="9">
        <v>15.3244595325018</v>
      </c>
    </row>
    <row r="216" spans="1:64">
      <c r="A216" t="s">
        <v>453</v>
      </c>
      <c r="B216" s="1" t="s">
        <v>2586</v>
      </c>
      <c r="C216" s="22" t="s">
        <v>454</v>
      </c>
      <c r="D216" s="22" t="s">
        <v>1279</v>
      </c>
      <c r="E216" s="2">
        <v>-2.70794566455979</v>
      </c>
      <c r="F216" s="2">
        <v>-2.70794566455979</v>
      </c>
      <c r="G216" s="2">
        <v>-2.70794566455979</v>
      </c>
      <c r="H216" s="2">
        <v>-2.70794566455979</v>
      </c>
      <c r="I216" s="2">
        <v>-2.70794566455979</v>
      </c>
      <c r="J216" s="2">
        <v>-5.32342815552099</v>
      </c>
      <c r="K216" s="2">
        <v>-5.32342815552099</v>
      </c>
      <c r="L216" s="2">
        <v>-5.32342815552099</v>
      </c>
      <c r="M216" s="2">
        <v>-5.32342815552099</v>
      </c>
      <c r="N216" s="2">
        <v>-5.32342815552099</v>
      </c>
      <c r="O216" s="2">
        <v>-11.769349046174</v>
      </c>
      <c r="P216" s="2">
        <v>-11.769349046174</v>
      </c>
      <c r="Q216" s="2">
        <v>-11.769349046174</v>
      </c>
      <c r="R216" s="2">
        <v>-11.769349046174</v>
      </c>
      <c r="S216" s="2">
        <v>-11.769349046174</v>
      </c>
      <c r="T216" s="23">
        <v>-12.0679563884311</v>
      </c>
      <c r="U216" s="23">
        <v>-12.0679563884311</v>
      </c>
      <c r="V216" s="23">
        <v>-12.0679563884311</v>
      </c>
      <c r="W216" s="23">
        <v>-12.0679563884311</v>
      </c>
      <c r="X216" s="23">
        <v>-12.0679563884311</v>
      </c>
      <c r="Y216" s="2">
        <v>-8.81183191600768</v>
      </c>
      <c r="Z216" s="2">
        <v>-4.85130915389082</v>
      </c>
      <c r="AA216" s="2">
        <v>-2.46326217175958</v>
      </c>
      <c r="AB216" s="2">
        <v>1.24492969932338</v>
      </c>
      <c r="AC216" s="2">
        <v>-6.16625152429329</v>
      </c>
      <c r="AD216" s="2">
        <v>-8.77683339502206</v>
      </c>
      <c r="AE216" s="2">
        <v>-7.6760671706966</v>
      </c>
      <c r="AF216" s="2">
        <v>-9.09481141659102</v>
      </c>
      <c r="AG216" s="2">
        <v>-9.04368039811889</v>
      </c>
      <c r="AH216" s="2">
        <v>-9.42627281507181</v>
      </c>
      <c r="AI216" s="9">
        <v>23.7745739442101</v>
      </c>
      <c r="AJ216" s="9">
        <v>24.0632525733215</v>
      </c>
      <c r="AK216" s="9">
        <v>24.6836051529177</v>
      </c>
      <c r="AL216" s="9">
        <v>23.8685865567826</v>
      </c>
      <c r="AM216" s="9">
        <v>23.9841550463383</v>
      </c>
      <c r="AN216" s="2">
        <v>-25.5243917754351</v>
      </c>
      <c r="AO216" s="2">
        <v>-25.0488033177459</v>
      </c>
      <c r="AP216" s="2">
        <v>-24.8319733224852</v>
      </c>
      <c r="AQ216" s="2">
        <v>-25.0323343611743</v>
      </c>
      <c r="AR216" s="2">
        <v>-22.7752483536861</v>
      </c>
      <c r="AS216" s="2">
        <v>-23.2987262847036</v>
      </c>
      <c r="AT216" s="2">
        <v>-21.5806775538207</v>
      </c>
      <c r="AU216" s="2">
        <v>-17.5551817838277</v>
      </c>
      <c r="AV216" s="2">
        <v>-15.9436323037096</v>
      </c>
      <c r="AW216" s="2">
        <v>-18.7155552665113</v>
      </c>
      <c r="AX216" s="2">
        <v>-18.2712826013856</v>
      </c>
      <c r="AY216" s="2">
        <v>-16.8383900039788</v>
      </c>
      <c r="AZ216" s="2">
        <v>-17.1292676655321</v>
      </c>
      <c r="BA216" s="2">
        <v>-15.4303258507753</v>
      </c>
      <c r="BB216" s="2">
        <v>-14.9105115316828</v>
      </c>
      <c r="BC216" s="9">
        <v>-18.2942807072827</v>
      </c>
      <c r="BD216" s="9">
        <v>-20.3047321049637</v>
      </c>
      <c r="BE216" s="9">
        <v>-19.2863547355712</v>
      </c>
      <c r="BF216" s="9">
        <v>-17.3787782745886</v>
      </c>
      <c r="BG216" s="9">
        <v>-17.3787782745886</v>
      </c>
      <c r="BH216" s="9">
        <v>9.33311635771071</v>
      </c>
      <c r="BI216" s="9">
        <v>9.33311635771071</v>
      </c>
      <c r="BJ216" s="9">
        <v>9.33311635771071</v>
      </c>
      <c r="BK216" s="9">
        <v>8.43665754816485</v>
      </c>
      <c r="BL216" s="9">
        <v>8.43665754816485</v>
      </c>
    </row>
    <row r="217" spans="1:64">
      <c r="A217" t="s">
        <v>455</v>
      </c>
      <c r="B217" s="1" t="s">
        <v>2587</v>
      </c>
      <c r="C217" s="22" t="s">
        <v>456</v>
      </c>
      <c r="D217" s="22" t="s">
        <v>1279</v>
      </c>
      <c r="E217" s="2">
        <v>-5.75525581972763</v>
      </c>
      <c r="F217" s="2">
        <v>-5.75525581972763</v>
      </c>
      <c r="G217" s="2">
        <v>-5.75525581972763</v>
      </c>
      <c r="H217" s="2">
        <v>-5.75525581972763</v>
      </c>
      <c r="I217" s="2">
        <v>-5.75525581972763</v>
      </c>
      <c r="J217" s="2">
        <v>12.8312079431592</v>
      </c>
      <c r="K217" s="2">
        <v>12.8312079431592</v>
      </c>
      <c r="L217" s="2">
        <v>12.8312079431592</v>
      </c>
      <c r="M217" s="2">
        <v>12.8312079431592</v>
      </c>
      <c r="N217" s="2">
        <v>12.8312079431592</v>
      </c>
      <c r="O217" s="2">
        <v>-6.81981596244229</v>
      </c>
      <c r="P217" s="2">
        <v>-6.81981596244229</v>
      </c>
      <c r="Q217" s="2">
        <v>-6.81981596244229</v>
      </c>
      <c r="R217" s="2">
        <v>-6.81981596244229</v>
      </c>
      <c r="S217" s="2">
        <v>-6.81981596244229</v>
      </c>
      <c r="T217" s="23">
        <v>-11.7908890748356</v>
      </c>
      <c r="U217" s="23">
        <v>-11.7908890748356</v>
      </c>
      <c r="V217" s="23">
        <v>-11.7908890748356</v>
      </c>
      <c r="W217" s="23">
        <v>-11.7908890748356</v>
      </c>
      <c r="X217" s="23">
        <v>-11.7908890748356</v>
      </c>
      <c r="Y217" s="2">
        <v>-11.1105820205138</v>
      </c>
      <c r="Z217" s="2">
        <v>-7.31825197184404</v>
      </c>
      <c r="AA217" s="2">
        <v>-0.284745987549903</v>
      </c>
      <c r="AB217" s="2">
        <v>-7.16542807744185</v>
      </c>
      <c r="AC217" s="2">
        <v>-4.74508209246488</v>
      </c>
      <c r="AD217" s="2">
        <v>-11.8383487083471</v>
      </c>
      <c r="AE217" s="2">
        <v>-11.2443934790992</v>
      </c>
      <c r="AF217" s="2">
        <v>-9.22402349701761</v>
      </c>
      <c r="AG217" s="2">
        <v>-6.62176818665844</v>
      </c>
      <c r="AH217" s="2">
        <v>-7.07663650969311</v>
      </c>
      <c r="AI217" s="9">
        <v>27.2923909410046</v>
      </c>
      <c r="AJ217" s="9">
        <v>27.2958605461656</v>
      </c>
      <c r="AK217" s="9">
        <v>29.1562558427709</v>
      </c>
      <c r="AL217" s="9">
        <v>29.5841449982483</v>
      </c>
      <c r="AM217" s="9">
        <v>30.4870608367498</v>
      </c>
      <c r="AN217" s="2">
        <v>-28.3974916258873</v>
      </c>
      <c r="AO217" s="2">
        <v>-30.6641320059776</v>
      </c>
      <c r="AP217" s="2">
        <v>-31.506974085899</v>
      </c>
      <c r="AQ217" s="2">
        <v>-30.1079779472068</v>
      </c>
      <c r="AR217" s="2">
        <v>-29.1147855152661</v>
      </c>
      <c r="AS217" s="2">
        <v>-18.0714952977938</v>
      </c>
      <c r="AT217" s="2">
        <v>-17.060969366893</v>
      </c>
      <c r="AU217" s="2">
        <v>-17.0484280871737</v>
      </c>
      <c r="AV217" s="2">
        <v>-8.50235124839375</v>
      </c>
      <c r="AW217" s="2">
        <v>-8.97947875301873</v>
      </c>
      <c r="AX217" s="2">
        <v>-22.2298812365379</v>
      </c>
      <c r="AY217" s="2">
        <v>-20.6325315469611</v>
      </c>
      <c r="AZ217" s="2">
        <v>-19.7734764335843</v>
      </c>
      <c r="BA217" s="2">
        <v>-17.2306663205132</v>
      </c>
      <c r="BB217" s="2">
        <v>-14.0248194367105</v>
      </c>
      <c r="BC217" s="9">
        <v>-22.229276934887</v>
      </c>
      <c r="BD217" s="9">
        <v>-22.235345977239</v>
      </c>
      <c r="BE217" s="9">
        <v>-21.1786008605707</v>
      </c>
      <c r="BF217" s="9">
        <v>-23.9954690855558</v>
      </c>
      <c r="BG217" s="9">
        <v>-23.9954690855558</v>
      </c>
      <c r="BH217" s="9">
        <v>12.8674529558078</v>
      </c>
      <c r="BI217" s="9">
        <v>12.8674529558078</v>
      </c>
      <c r="BJ217" s="9">
        <v>12.8674529558078</v>
      </c>
      <c r="BK217" s="9">
        <v>7.7779451115955</v>
      </c>
      <c r="BL217" s="9">
        <v>7.7779451115955</v>
      </c>
    </row>
    <row r="218" spans="1:64">
      <c r="A218" t="s">
        <v>457</v>
      </c>
      <c r="B218" s="1" t="s">
        <v>2588</v>
      </c>
      <c r="C218" s="22" t="s">
        <v>458</v>
      </c>
      <c r="D218" s="22" t="s">
        <v>1279</v>
      </c>
      <c r="E218" s="2">
        <v>-29.6314331893394</v>
      </c>
      <c r="F218" s="2">
        <v>-29.6314331893394</v>
      </c>
      <c r="G218" s="2">
        <v>-29.6314331893394</v>
      </c>
      <c r="H218" s="2">
        <v>-29.6314331893394</v>
      </c>
      <c r="I218" s="2">
        <v>-29.6314331893394</v>
      </c>
      <c r="J218" s="2">
        <v>-7.47064324535561</v>
      </c>
      <c r="K218" s="2">
        <v>-7.47064324535561</v>
      </c>
      <c r="L218" s="2">
        <v>-7.47064324535561</v>
      </c>
      <c r="M218" s="2">
        <v>-7.47064324535561</v>
      </c>
      <c r="N218" s="2">
        <v>-7.47064324535561</v>
      </c>
      <c r="O218" s="2">
        <v>-17.7925594782636</v>
      </c>
      <c r="P218" s="2">
        <v>-17.7925594782636</v>
      </c>
      <c r="Q218" s="2">
        <v>-17.7925594782636</v>
      </c>
      <c r="R218" s="2">
        <v>-17.7925594782636</v>
      </c>
      <c r="S218" s="2">
        <v>-17.7925594782636</v>
      </c>
      <c r="T218" s="23">
        <v>-13.0881541268473</v>
      </c>
      <c r="U218" s="23">
        <v>-13.0881541268473</v>
      </c>
      <c r="V218" s="23">
        <v>-13.0881541268473</v>
      </c>
      <c r="W218" s="23">
        <v>-13.0881541268473</v>
      </c>
      <c r="X218" s="23">
        <v>-13.0881541268473</v>
      </c>
      <c r="Y218" s="2">
        <v>0.700579918139294</v>
      </c>
      <c r="Z218" s="2">
        <v>14.2661766242888</v>
      </c>
      <c r="AA218" s="2">
        <v>3.72490047912218</v>
      </c>
      <c r="AB218" s="2">
        <v>4.71535960002276</v>
      </c>
      <c r="AC218" s="2">
        <v>7.32488464700332</v>
      </c>
      <c r="AD218" s="2">
        <v>-14.863284400621</v>
      </c>
      <c r="AE218" s="2">
        <v>-16.3193205891952</v>
      </c>
      <c r="AF218" s="2">
        <v>-16.1635527020285</v>
      </c>
      <c r="AG218" s="2">
        <v>-12.9180284463818</v>
      </c>
      <c r="AH218" s="2">
        <v>-14.4023750370389</v>
      </c>
      <c r="AI218" s="9">
        <v>19.0484986919628</v>
      </c>
      <c r="AJ218" s="9">
        <v>18.6335318986464</v>
      </c>
      <c r="AK218" s="9">
        <v>19.4937122875442</v>
      </c>
      <c r="AL218" s="9">
        <v>21.0265478580734</v>
      </c>
      <c r="AM218" s="9">
        <v>21.1963650100977</v>
      </c>
      <c r="AN218" s="2">
        <v>-14.1371057827892</v>
      </c>
      <c r="AO218" s="2">
        <v>-14.4438020734433</v>
      </c>
      <c r="AP218" s="2">
        <v>-14.4336858429198</v>
      </c>
      <c r="AQ218" s="2">
        <v>-13.6557176026354</v>
      </c>
      <c r="AR218" s="2">
        <v>-14.5437719400355</v>
      </c>
      <c r="AS218" s="2">
        <v>-13.9655921452783</v>
      </c>
      <c r="AT218" s="2">
        <v>-12.3724699314037</v>
      </c>
      <c r="AU218" s="2">
        <v>-12.2408677682782</v>
      </c>
      <c r="AV218" s="2">
        <v>-11.1072605471044</v>
      </c>
      <c r="AW218" s="2">
        <v>-10.4489046959014</v>
      </c>
      <c r="AX218" s="2">
        <v>-24.4541540731568</v>
      </c>
      <c r="AY218" s="2">
        <v>-24.1992784065225</v>
      </c>
      <c r="AZ218" s="2">
        <v>-22.4583976275701</v>
      </c>
      <c r="BA218" s="2">
        <v>-20.8092300552009</v>
      </c>
      <c r="BB218" s="2">
        <v>-20.9549071227208</v>
      </c>
      <c r="BC218" s="9">
        <v>-23.6790123871622</v>
      </c>
      <c r="BD218" s="9">
        <v>-23.50023092804</v>
      </c>
      <c r="BE218" s="9">
        <v>-24.3080848365313</v>
      </c>
      <c r="BF218" s="9">
        <v>-22.7199624232007</v>
      </c>
      <c r="BG218" s="9">
        <v>-22.7199624232007</v>
      </c>
      <c r="BH218" s="9">
        <v>12.050460637575</v>
      </c>
      <c r="BI218" s="9">
        <v>12.050460637575</v>
      </c>
      <c r="BJ218" s="9">
        <v>12.050460637575</v>
      </c>
      <c r="BK218" s="9">
        <v>5.61333664672774</v>
      </c>
      <c r="BL218" s="9">
        <v>5.61333664672774</v>
      </c>
    </row>
    <row r="219" spans="1:64">
      <c r="A219" t="s">
        <v>459</v>
      </c>
      <c r="B219" s="1" t="s">
        <v>2589</v>
      </c>
      <c r="C219" s="22" t="s">
        <v>460</v>
      </c>
      <c r="D219" s="22" t="s">
        <v>1279</v>
      </c>
      <c r="E219" s="2">
        <v>12.4951181864973</v>
      </c>
      <c r="F219" s="2">
        <v>12.4951181864973</v>
      </c>
      <c r="G219" s="2">
        <v>12.4951181864973</v>
      </c>
      <c r="H219" s="2">
        <v>12.4951181864973</v>
      </c>
      <c r="I219" s="2">
        <v>12.4951181864973</v>
      </c>
      <c r="J219" s="2">
        <v>-16.4564649048762</v>
      </c>
      <c r="K219" s="2">
        <v>-16.4564649048762</v>
      </c>
      <c r="L219" s="2">
        <v>-16.4564649048762</v>
      </c>
      <c r="M219" s="2">
        <v>-16.4564649048762</v>
      </c>
      <c r="N219" s="2">
        <v>-16.4564649048762</v>
      </c>
      <c r="O219" s="2">
        <v>-5.91520829001252</v>
      </c>
      <c r="P219" s="2">
        <v>-5.91520829001252</v>
      </c>
      <c r="Q219" s="2">
        <v>-5.91520829001252</v>
      </c>
      <c r="R219" s="2">
        <v>-5.91520829001252</v>
      </c>
      <c r="S219" s="2">
        <v>-5.91520829001252</v>
      </c>
      <c r="T219" s="23">
        <v>-9.30669611562926</v>
      </c>
      <c r="U219" s="23">
        <v>-9.30669611562926</v>
      </c>
      <c r="V219" s="23">
        <v>-9.30669611562926</v>
      </c>
      <c r="W219" s="23">
        <v>-9.30669611562926</v>
      </c>
      <c r="X219" s="23">
        <v>-9.30669611562926</v>
      </c>
      <c r="Y219" s="2">
        <v>-0.526374454718986</v>
      </c>
      <c r="Z219" s="2">
        <v>4.25200014141888</v>
      </c>
      <c r="AA219" s="2">
        <v>0.477117123508369</v>
      </c>
      <c r="AB219" s="2">
        <v>3.92041188751922</v>
      </c>
      <c r="AC219" s="2">
        <v>6.38485741352031</v>
      </c>
      <c r="AD219" s="2">
        <v>-7.75753126245945</v>
      </c>
      <c r="AE219" s="2">
        <v>-9.67885481515334</v>
      </c>
      <c r="AF219" s="2">
        <v>-10.1939010424775</v>
      </c>
      <c r="AG219" s="2">
        <v>-8.36043136489145</v>
      </c>
      <c r="AH219" s="2">
        <v>-10.7080994759066</v>
      </c>
      <c r="AI219" s="9">
        <v>18.6515211765003</v>
      </c>
      <c r="AJ219" s="9">
        <v>17.8572468454887</v>
      </c>
      <c r="AK219" s="9">
        <v>18.1394926518055</v>
      </c>
      <c r="AL219" s="9">
        <v>18.4118722552609</v>
      </c>
      <c r="AM219" s="9">
        <v>17.7617800150767</v>
      </c>
      <c r="AN219" s="2">
        <v>-19.6328500766758</v>
      </c>
      <c r="AO219" s="2">
        <v>-17.1567093684975</v>
      </c>
      <c r="AP219" s="2">
        <v>-18.1838878847303</v>
      </c>
      <c r="AQ219" s="2">
        <v>-18.4079752359491</v>
      </c>
      <c r="AR219" s="2">
        <v>-17.673323795738</v>
      </c>
      <c r="AS219" s="2">
        <v>-20.8097066518014</v>
      </c>
      <c r="AT219" s="2">
        <v>-22.7983838553736</v>
      </c>
      <c r="AU219" s="2">
        <v>-16.4772220435272</v>
      </c>
      <c r="AV219" s="2">
        <v>-16.0334374602862</v>
      </c>
      <c r="AW219" s="2">
        <v>-16.6103919667657</v>
      </c>
      <c r="AX219" s="2">
        <v>-20.4780796875976</v>
      </c>
      <c r="AY219" s="2">
        <v>-20.8819092755354</v>
      </c>
      <c r="AZ219" s="2">
        <v>-22.1159566306409</v>
      </c>
      <c r="BA219" s="2">
        <v>-21.7309826343499</v>
      </c>
      <c r="BB219" s="2">
        <v>-19.8888843330624</v>
      </c>
      <c r="BC219" s="9">
        <v>-20.9866465472225</v>
      </c>
      <c r="BD219" s="9">
        <v>-20.8373152421431</v>
      </c>
      <c r="BE219" s="9">
        <v>-21.9063878317243</v>
      </c>
      <c r="BF219" s="9">
        <v>-21.4444557608455</v>
      </c>
      <c r="BG219" s="9">
        <v>-21.4444557608455</v>
      </c>
      <c r="BH219" s="9">
        <v>11.6210924119344</v>
      </c>
      <c r="BI219" s="9">
        <v>11.6210924119344</v>
      </c>
      <c r="BJ219" s="9">
        <v>11.6210924119344</v>
      </c>
      <c r="BK219" s="9">
        <v>14.9261966563762</v>
      </c>
      <c r="BL219" s="9">
        <v>14.9261966563762</v>
      </c>
    </row>
    <row r="220" spans="1:64">
      <c r="A220" t="s">
        <v>461</v>
      </c>
      <c r="B220" s="1" t="s">
        <v>2590</v>
      </c>
      <c r="C220" s="22" t="s">
        <v>462</v>
      </c>
      <c r="D220" s="22" t="s">
        <v>1279</v>
      </c>
      <c r="E220" s="2">
        <v>-2.10518101848263</v>
      </c>
      <c r="F220" s="2">
        <v>-2.10518101848263</v>
      </c>
      <c r="G220" s="2">
        <v>-2.10518101848263</v>
      </c>
      <c r="H220" s="2">
        <v>-2.10518101848263</v>
      </c>
      <c r="I220" s="2">
        <v>-2.10518101848263</v>
      </c>
      <c r="J220" s="2">
        <v>-4.13858397993752</v>
      </c>
      <c r="K220" s="2">
        <v>-4.13858397993752</v>
      </c>
      <c r="L220" s="2">
        <v>-4.13858397993752</v>
      </c>
      <c r="M220" s="2">
        <v>-4.13858397993752</v>
      </c>
      <c r="N220" s="2">
        <v>-4.13858397993752</v>
      </c>
      <c r="O220" s="2">
        <v>-6.12280504699558</v>
      </c>
      <c r="P220" s="2">
        <v>-6.12280504699558</v>
      </c>
      <c r="Q220" s="2">
        <v>-6.12280504699558</v>
      </c>
      <c r="R220" s="2">
        <v>-6.12280504699558</v>
      </c>
      <c r="S220" s="2">
        <v>-6.12280504699558</v>
      </c>
      <c r="T220" s="23">
        <v>-9.10813688053112</v>
      </c>
      <c r="U220" s="23">
        <v>-9.10813688053112</v>
      </c>
      <c r="V220" s="23">
        <v>-9.10813688053112</v>
      </c>
      <c r="W220" s="23">
        <v>-9.10813688053112</v>
      </c>
      <c r="X220" s="23">
        <v>-9.10813688053112</v>
      </c>
      <c r="Y220" s="2">
        <v>-15.5801913816059</v>
      </c>
      <c r="Z220" s="2">
        <v>-19.4489999465073</v>
      </c>
      <c r="AA220" s="2">
        <v>-12.2927456716777</v>
      </c>
      <c r="AB220" s="2">
        <v>-21.9040643412661</v>
      </c>
      <c r="AC220" s="2">
        <v>-24.4181771543613</v>
      </c>
      <c r="AD220" s="2">
        <v>-6.25223450561719</v>
      </c>
      <c r="AE220" s="2">
        <v>-5.95471870261931</v>
      </c>
      <c r="AF220" s="2">
        <v>-4.15864469955549</v>
      </c>
      <c r="AG220" s="2">
        <v>-5.728839305563</v>
      </c>
      <c r="AH220" s="2">
        <v>-6.81124919612223</v>
      </c>
      <c r="AI220" s="9">
        <v>25.4831637430854</v>
      </c>
      <c r="AJ220" s="9">
        <v>26.4310270633231</v>
      </c>
      <c r="AK220" s="9">
        <v>27.812314177259</v>
      </c>
      <c r="AL220" s="9">
        <v>27.5063960911304</v>
      </c>
      <c r="AM220" s="9">
        <v>28.5690629641101</v>
      </c>
      <c r="AN220" s="2">
        <v>-19.1475116195534</v>
      </c>
      <c r="AO220" s="2">
        <v>-23.4677884443603</v>
      </c>
      <c r="AP220" s="2">
        <v>-23.6118118926138</v>
      </c>
      <c r="AQ220" s="2">
        <v>-23.882798357369</v>
      </c>
      <c r="AR220" s="2">
        <v>-25.2877683311102</v>
      </c>
      <c r="AS220" s="2">
        <v>-22.0158235577334</v>
      </c>
      <c r="AT220" s="2">
        <v>-24.6751347418595</v>
      </c>
      <c r="AU220" s="2">
        <v>-20.4642428155822</v>
      </c>
      <c r="AV220" s="2">
        <v>-15.422904380003</v>
      </c>
      <c r="AW220" s="2">
        <v>-17.2384372760421</v>
      </c>
      <c r="AX220" s="2">
        <v>-15.0456597830363</v>
      </c>
      <c r="AY220" s="2">
        <v>-14.3183848928181</v>
      </c>
      <c r="AZ220" s="2">
        <v>-13.3648713802004</v>
      </c>
      <c r="BA220" s="2">
        <v>-14.0782915059129</v>
      </c>
      <c r="BB220" s="2">
        <v>-15.2555316720315</v>
      </c>
      <c r="BC220" s="9">
        <v>-13.5308642212355</v>
      </c>
      <c r="BD220" s="9">
        <v>-13.0482868608947</v>
      </c>
      <c r="BE220" s="9">
        <v>-13.1729441778807</v>
      </c>
      <c r="BF220" s="9">
        <v>-14.0305732859064</v>
      </c>
      <c r="BG220" s="9">
        <v>-14.0305732859064</v>
      </c>
      <c r="BH220" s="9">
        <v>5.36293510165682</v>
      </c>
      <c r="BI220" s="9">
        <v>5.36293510165682</v>
      </c>
      <c r="BJ220" s="9">
        <v>5.36293510165682</v>
      </c>
      <c r="BK220" s="9">
        <v>10.7088552536241</v>
      </c>
      <c r="BL220" s="9">
        <v>10.7088552536241</v>
      </c>
    </row>
    <row r="221" spans="1:64">
      <c r="A221" t="s">
        <v>463</v>
      </c>
      <c r="B221" s="1" t="s">
        <v>2591</v>
      </c>
      <c r="C221" s="22" t="s">
        <v>464</v>
      </c>
      <c r="D221" s="22" t="s">
        <v>1279</v>
      </c>
      <c r="E221" s="2">
        <v>-2.37307641673914</v>
      </c>
      <c r="F221" s="2">
        <v>-2.37307641673914</v>
      </c>
      <c r="G221" s="2">
        <v>-2.37307641673914</v>
      </c>
      <c r="H221" s="2">
        <v>-2.37307641673914</v>
      </c>
      <c r="I221" s="2">
        <v>-2.37307641673914</v>
      </c>
      <c r="J221" s="2">
        <v>-7.66182489443185</v>
      </c>
      <c r="K221" s="2">
        <v>-7.66182489443185</v>
      </c>
      <c r="L221" s="2">
        <v>-7.66182489443185</v>
      </c>
      <c r="M221" s="2">
        <v>-7.66182489443185</v>
      </c>
      <c r="N221" s="2">
        <v>-7.66182489443185</v>
      </c>
      <c r="O221" s="2">
        <v>-2.73992684290227</v>
      </c>
      <c r="P221" s="2">
        <v>-2.73992684290227</v>
      </c>
      <c r="Q221" s="2">
        <v>-2.73992684290227</v>
      </c>
      <c r="R221" s="2">
        <v>-2.73992684290227</v>
      </c>
      <c r="S221" s="2">
        <v>-2.73992684290227</v>
      </c>
      <c r="T221" s="23">
        <v>-6.88383109155198</v>
      </c>
      <c r="U221" s="23">
        <v>-6.88383109155198</v>
      </c>
      <c r="V221" s="23">
        <v>-6.88383109155198</v>
      </c>
      <c r="W221" s="23">
        <v>-6.88383109155198</v>
      </c>
      <c r="X221" s="23">
        <v>-6.88383109155198</v>
      </c>
      <c r="Y221" s="2">
        <v>7.79234678692944</v>
      </c>
      <c r="Z221" s="2">
        <v>5.70355308240765</v>
      </c>
      <c r="AA221" s="2">
        <v>2.26072131455257</v>
      </c>
      <c r="AB221" s="2">
        <v>-0.42274200239816</v>
      </c>
      <c r="AC221" s="2">
        <v>-3.25413353492971</v>
      </c>
      <c r="AD221" s="2">
        <v>-0.227312250563652</v>
      </c>
      <c r="AE221" s="2">
        <v>-0.194394771976571</v>
      </c>
      <c r="AF221" s="2">
        <v>0.082239045993792</v>
      </c>
      <c r="AG221" s="2">
        <v>-0.207210843985995</v>
      </c>
      <c r="AH221" s="2">
        <v>-1.76496825827194</v>
      </c>
      <c r="AI221" s="9">
        <v>24.9497692426381</v>
      </c>
      <c r="AJ221" s="9">
        <v>25.0547136154507</v>
      </c>
      <c r="AK221" s="9">
        <v>25.4082257568848</v>
      </c>
      <c r="AL221" s="9">
        <v>25.5642985708013</v>
      </c>
      <c r="AM221" s="9">
        <v>25.7198147106202</v>
      </c>
      <c r="AN221" s="2">
        <v>-11.8888467534719</v>
      </c>
      <c r="AO221" s="2">
        <v>-13.222993790669</v>
      </c>
      <c r="AP221" s="2">
        <v>-14.5152119742635</v>
      </c>
      <c r="AQ221" s="2">
        <v>-15.1709301813731</v>
      </c>
      <c r="AR221" s="2">
        <v>-15.5039157037899</v>
      </c>
      <c r="AS221" s="2">
        <v>-5.63219228958748</v>
      </c>
      <c r="AT221" s="2">
        <v>-7.2737582694893</v>
      </c>
      <c r="AU221" s="2">
        <v>-6.3838048168987</v>
      </c>
      <c r="AV221" s="2">
        <v>-2.73303190377871</v>
      </c>
      <c r="AW221" s="2">
        <v>-1.71896299841399</v>
      </c>
      <c r="AX221" s="2">
        <v>-10.7466736254763</v>
      </c>
      <c r="AY221" s="2">
        <v>-10.0286369868019</v>
      </c>
      <c r="AZ221" s="2">
        <v>-9.09851627241125</v>
      </c>
      <c r="BA221" s="2">
        <v>-8.38954322469936</v>
      </c>
      <c r="BB221" s="2">
        <v>-7.88390165710106</v>
      </c>
      <c r="BC221" s="9">
        <v>-18.2942807072827</v>
      </c>
      <c r="BD221" s="9">
        <v>-19.3061387227524</v>
      </c>
      <c r="BE221" s="9">
        <v>-13.5368376634576</v>
      </c>
      <c r="BF221" s="9">
        <v>-8.84882747008868</v>
      </c>
      <c r="BG221" s="9">
        <v>-8.84882747008868</v>
      </c>
      <c r="BH221" s="9">
        <v>15.9418519438311</v>
      </c>
      <c r="BI221" s="9">
        <v>15.9418519438311</v>
      </c>
      <c r="BJ221" s="9">
        <v>15.9418519438311</v>
      </c>
      <c r="BK221" s="9">
        <v>17.4621742472953</v>
      </c>
      <c r="BL221" s="9">
        <v>17.4621742472953</v>
      </c>
    </row>
    <row r="222" spans="1:64">
      <c r="A222" t="s">
        <v>465</v>
      </c>
      <c r="B222" s="1" t="s">
        <v>2592</v>
      </c>
      <c r="C222" s="22" t="s">
        <v>466</v>
      </c>
      <c r="D222" s="22" t="s">
        <v>1279</v>
      </c>
      <c r="E222" s="2">
        <v>-5.08551732408634</v>
      </c>
      <c r="F222" s="2">
        <v>-5.08551732408634</v>
      </c>
      <c r="G222" s="2">
        <v>-5.08551732408634</v>
      </c>
      <c r="H222" s="2">
        <v>-5.08551732408634</v>
      </c>
      <c r="I222" s="2">
        <v>-5.08551732408634</v>
      </c>
      <c r="J222" s="2">
        <v>-7.20023603713061</v>
      </c>
      <c r="K222" s="2">
        <v>-7.20023603713061</v>
      </c>
      <c r="L222" s="2">
        <v>-7.20023603713061</v>
      </c>
      <c r="M222" s="2">
        <v>-7.20023603713061</v>
      </c>
      <c r="N222" s="2">
        <v>-7.20023603713061</v>
      </c>
      <c r="O222" s="2">
        <v>-9.99171827175293</v>
      </c>
      <c r="P222" s="2">
        <v>-9.99171827175293</v>
      </c>
      <c r="Q222" s="2">
        <v>-9.99171827175293</v>
      </c>
      <c r="R222" s="2">
        <v>-9.99171827175293</v>
      </c>
      <c r="S222" s="2">
        <v>-9.99171827175293</v>
      </c>
      <c r="T222" s="23">
        <v>-9.91918514681909</v>
      </c>
      <c r="U222" s="23">
        <v>-9.91918514681909</v>
      </c>
      <c r="V222" s="23">
        <v>-9.91918514681909</v>
      </c>
      <c r="W222" s="23">
        <v>-9.91918514681909</v>
      </c>
      <c r="X222" s="23">
        <v>-9.91918514681909</v>
      </c>
      <c r="Y222" s="2">
        <v>1.16006331605539</v>
      </c>
      <c r="Z222" s="2">
        <v>9.97140452754635</v>
      </c>
      <c r="AA222" s="2">
        <v>2.57742828757872</v>
      </c>
      <c r="AB222" s="2">
        <v>7.74001287704942</v>
      </c>
      <c r="AC222" s="2">
        <v>6.64888629837806</v>
      </c>
      <c r="AD222" s="2">
        <v>-6.87287207403184</v>
      </c>
      <c r="AE222" s="2">
        <v>-6.59482338599137</v>
      </c>
      <c r="AF222" s="2">
        <v>-6.21035651294133</v>
      </c>
      <c r="AG222" s="2">
        <v>-3.93147637525494</v>
      </c>
      <c r="AH222" s="2">
        <v>-6.27712985010301</v>
      </c>
      <c r="AI222" s="9">
        <v>22.2013207765838</v>
      </c>
      <c r="AJ222" s="9">
        <v>22.3321935763781</v>
      </c>
      <c r="AK222" s="9">
        <v>22.5905489278656</v>
      </c>
      <c r="AL222" s="9">
        <v>22.8349519200151</v>
      </c>
      <c r="AM222" s="9">
        <v>23.0633710348824</v>
      </c>
      <c r="AN222" s="2">
        <v>-13.6923952055616</v>
      </c>
      <c r="AO222" s="2">
        <v>-13.1499539788791</v>
      </c>
      <c r="AP222" s="2">
        <v>-13.4240160624324</v>
      </c>
      <c r="AQ222" s="2">
        <v>-14.3738365338917</v>
      </c>
      <c r="AR222" s="2">
        <v>-14.9854380713625</v>
      </c>
      <c r="AS222" s="2">
        <v>-12.4777206746067</v>
      </c>
      <c r="AT222" s="2">
        <v>-12.2196667043363</v>
      </c>
      <c r="AU222" s="2">
        <v>-11.900280210651</v>
      </c>
      <c r="AV222" s="2">
        <v>-5.3467298550187</v>
      </c>
      <c r="AW222" s="2">
        <v>-5.99422590004051</v>
      </c>
      <c r="AX222" s="2">
        <v>-15.2282422067164</v>
      </c>
      <c r="AY222" s="2">
        <v>-13.8711954967733</v>
      </c>
      <c r="AZ222" s="2">
        <v>-14.2890468286637</v>
      </c>
      <c r="BA222" s="2">
        <v>-12.4014177405316</v>
      </c>
      <c r="BB222" s="2">
        <v>-11.5309745004733</v>
      </c>
      <c r="BC222" s="9">
        <v>-18.2942807072827</v>
      </c>
      <c r="BD222" s="9">
        <v>-19.7055760756369</v>
      </c>
      <c r="BE222" s="9">
        <v>-15.3563050913416</v>
      </c>
      <c r="BF222" s="9">
        <v>-10.9215257964158</v>
      </c>
      <c r="BG222" s="9">
        <v>-10.9215257964158</v>
      </c>
      <c r="BH222" s="9">
        <v>5.28393545201685</v>
      </c>
      <c r="BI222" s="9">
        <v>5.28393545201685</v>
      </c>
      <c r="BJ222" s="9">
        <v>5.28393545201685</v>
      </c>
      <c r="BK222" s="9">
        <v>-0.520375800685205</v>
      </c>
      <c r="BL222" s="9">
        <v>-0.520375800685205</v>
      </c>
    </row>
    <row r="223" spans="1:64">
      <c r="A223" t="s">
        <v>467</v>
      </c>
      <c r="B223" s="1" t="s">
        <v>2593</v>
      </c>
      <c r="C223" s="22" t="s">
        <v>468</v>
      </c>
      <c r="D223" s="22" t="s">
        <v>1279</v>
      </c>
      <c r="E223" s="2">
        <v>-7.16170666057433</v>
      </c>
      <c r="F223" s="2">
        <v>-7.16170666057433</v>
      </c>
      <c r="G223" s="2">
        <v>-7.16170666057433</v>
      </c>
      <c r="H223" s="2">
        <v>-7.16170666057433</v>
      </c>
      <c r="I223" s="2">
        <v>-7.16170666057433</v>
      </c>
      <c r="J223" s="2">
        <v>13.045471833829</v>
      </c>
      <c r="K223" s="2">
        <v>13.045471833829</v>
      </c>
      <c r="L223" s="2">
        <v>13.045471833829</v>
      </c>
      <c r="M223" s="2">
        <v>13.045471833829</v>
      </c>
      <c r="N223" s="2">
        <v>13.045471833829</v>
      </c>
      <c r="O223" s="2">
        <v>2.41021331183613</v>
      </c>
      <c r="P223" s="2">
        <v>2.41021331183613</v>
      </c>
      <c r="Q223" s="2">
        <v>2.41021331183613</v>
      </c>
      <c r="R223" s="2">
        <v>2.41021331183613</v>
      </c>
      <c r="S223" s="2">
        <v>2.41021331183613</v>
      </c>
      <c r="T223" s="23">
        <v>-12.6170381722364</v>
      </c>
      <c r="U223" s="23">
        <v>-12.6170381722364</v>
      </c>
      <c r="V223" s="23">
        <v>-12.6170381722364</v>
      </c>
      <c r="W223" s="23">
        <v>-12.6170381722364</v>
      </c>
      <c r="X223" s="23">
        <v>-12.6170381722364</v>
      </c>
      <c r="Y223" s="2">
        <v>-5.77723599012046</v>
      </c>
      <c r="Z223" s="2">
        <v>-4.72669422089528</v>
      </c>
      <c r="AA223" s="2">
        <v>3.18739921340199</v>
      </c>
      <c r="AB223" s="2">
        <v>7.83210111993041</v>
      </c>
      <c r="AC223" s="2">
        <v>-0.637714970104583</v>
      </c>
      <c r="AD223" s="2">
        <v>-15.5222076428575</v>
      </c>
      <c r="AE223" s="2">
        <v>-15.4239789803695</v>
      </c>
      <c r="AF223" s="2">
        <v>-14.9532291491456</v>
      </c>
      <c r="AG223" s="2">
        <v>-12.7425980004308</v>
      </c>
      <c r="AH223" s="2">
        <v>-12.6025284144421</v>
      </c>
      <c r="AI223" s="9">
        <v>16.501988546692</v>
      </c>
      <c r="AJ223" s="9">
        <v>16.1955294648121</v>
      </c>
      <c r="AK223" s="9">
        <v>15.7121025511423</v>
      </c>
      <c r="AL223" s="9">
        <v>16.4826155252251</v>
      </c>
      <c r="AM223" s="9">
        <v>16.0245312659811</v>
      </c>
      <c r="AN223" s="2">
        <v>-19.9183432867479</v>
      </c>
      <c r="AO223" s="2">
        <v>-19.6076807867878</v>
      </c>
      <c r="AP223" s="2">
        <v>-18.5589080889113</v>
      </c>
      <c r="AQ223" s="2">
        <v>-18.0843447878023</v>
      </c>
      <c r="AR223" s="2">
        <v>-17.8189122136447</v>
      </c>
      <c r="AS223" s="2">
        <v>-23.5990714047301</v>
      </c>
      <c r="AT223" s="2">
        <v>-21.7834174978325</v>
      </c>
      <c r="AU223" s="2">
        <v>-19.8396853712542</v>
      </c>
      <c r="AV223" s="2">
        <v>-19.430487389622</v>
      </c>
      <c r="AW223" s="2">
        <v>-17.9905878645425</v>
      </c>
      <c r="AX223" s="2">
        <v>-22.2225535138484</v>
      </c>
      <c r="AY223" s="2">
        <v>-22.1394872772294</v>
      </c>
      <c r="AZ223" s="2">
        <v>-21.5968120484864</v>
      </c>
      <c r="BA223" s="2">
        <v>-19.8993256014583</v>
      </c>
      <c r="BB223" s="2">
        <v>-18.5261335504063</v>
      </c>
      <c r="BC223" s="9">
        <v>-20.0891912672426</v>
      </c>
      <c r="BD223" s="9">
        <v>-19.0398471541627</v>
      </c>
      <c r="BE223" s="9">
        <v>-18.9952399471098</v>
      </c>
      <c r="BF223" s="9">
        <v>-19.7703532665044</v>
      </c>
      <c r="BG223" s="9">
        <v>-19.7703532665044</v>
      </c>
      <c r="BH223" s="9">
        <v>13.3683825523884</v>
      </c>
      <c r="BI223" s="9">
        <v>13.3683825523884</v>
      </c>
      <c r="BJ223" s="9">
        <v>13.3683825523884</v>
      </c>
      <c r="BK223" s="9">
        <v>14.6238996817974</v>
      </c>
      <c r="BL223" s="9">
        <v>14.6238996817974</v>
      </c>
    </row>
    <row r="224" spans="1:64">
      <c r="A224" t="s">
        <v>469</v>
      </c>
      <c r="B224" s="1" t="s">
        <v>2594</v>
      </c>
      <c r="C224" s="22" t="s">
        <v>470</v>
      </c>
      <c r="D224" s="22" t="s">
        <v>1279</v>
      </c>
      <c r="E224" s="2">
        <v>3.62108311925034</v>
      </c>
      <c r="F224" s="2">
        <v>3.62108311925034</v>
      </c>
      <c r="G224" s="2">
        <v>3.62108311925034</v>
      </c>
      <c r="H224" s="2">
        <v>3.62108311925034</v>
      </c>
      <c r="I224" s="2">
        <v>3.62108311925034</v>
      </c>
      <c r="J224" s="2">
        <v>-3.23575786052259</v>
      </c>
      <c r="K224" s="2">
        <v>-3.23575786052259</v>
      </c>
      <c r="L224" s="2">
        <v>-3.23575786052259</v>
      </c>
      <c r="M224" s="2">
        <v>-3.23575786052259</v>
      </c>
      <c r="N224" s="2">
        <v>-3.23575786052259</v>
      </c>
      <c r="O224" s="2">
        <v>-2.13514824007517</v>
      </c>
      <c r="P224" s="2">
        <v>-2.13514824007517</v>
      </c>
      <c r="Q224" s="2">
        <v>-2.13514824007517</v>
      </c>
      <c r="R224" s="2">
        <v>-2.13514824007517</v>
      </c>
      <c r="S224" s="2">
        <v>-2.13514824007517</v>
      </c>
      <c r="T224" s="23">
        <v>-7.06877622645445</v>
      </c>
      <c r="U224" s="23">
        <v>-7.06877622645445</v>
      </c>
      <c r="V224" s="23">
        <v>-7.06877622645445</v>
      </c>
      <c r="W224" s="23">
        <v>-7.06877622645445</v>
      </c>
      <c r="X224" s="23">
        <v>-7.06877622645445</v>
      </c>
      <c r="Y224" s="2">
        <v>-3.52736879435835</v>
      </c>
      <c r="Z224" s="2">
        <v>10.3053088448358</v>
      </c>
      <c r="AA224" s="2">
        <v>9.09742742827939</v>
      </c>
      <c r="AB224" s="2">
        <v>3.94366731378716</v>
      </c>
      <c r="AC224" s="2">
        <v>12.2772746855454</v>
      </c>
      <c r="AD224" s="2">
        <v>-11.3667356128816</v>
      </c>
      <c r="AE224" s="2">
        <v>-11.6773867813855</v>
      </c>
      <c r="AF224" s="2">
        <v>-10.3280930570922</v>
      </c>
      <c r="AG224" s="2">
        <v>-9.55835581923738</v>
      </c>
      <c r="AH224" s="2">
        <v>-9.69561625016687</v>
      </c>
      <c r="AI224" s="9">
        <v>25.357937826764</v>
      </c>
      <c r="AJ224" s="9">
        <v>25.252859178702</v>
      </c>
      <c r="AK224" s="9">
        <v>25.324544430943</v>
      </c>
      <c r="AL224" s="9">
        <v>25.3062361762519</v>
      </c>
      <c r="AM224" s="9">
        <v>25.4849134026723</v>
      </c>
      <c r="AN224" s="2">
        <v>-21.01953138274</v>
      </c>
      <c r="AO224" s="2">
        <v>-20.2313376362255</v>
      </c>
      <c r="AP224" s="2">
        <v>-20.0589889056355</v>
      </c>
      <c r="AQ224" s="2">
        <v>-19.6400420297712</v>
      </c>
      <c r="AR224" s="2">
        <v>-19.2374364018733</v>
      </c>
      <c r="AS224" s="2">
        <v>-13.5690367939575</v>
      </c>
      <c r="AT224" s="2">
        <v>-15.6769137174373</v>
      </c>
      <c r="AU224" s="2">
        <v>-14.3742392242514</v>
      </c>
      <c r="AV224" s="2">
        <v>-9.47020684724258</v>
      </c>
      <c r="AW224" s="2">
        <v>-10.861628561962</v>
      </c>
      <c r="AX224" s="2">
        <v>-21.6583188667565</v>
      </c>
      <c r="AY224" s="2">
        <v>-21.0383578524092</v>
      </c>
      <c r="AZ224" s="2">
        <v>-20.2779486311675</v>
      </c>
      <c r="BA224" s="2">
        <v>-19.7117679428396</v>
      </c>
      <c r="BB224" s="2">
        <v>-19.026135636129</v>
      </c>
      <c r="BC224" s="9">
        <v>-14.7044595873631</v>
      </c>
      <c r="BD224" s="9">
        <v>-17.2423790661823</v>
      </c>
      <c r="BE224" s="9">
        <v>-13.6823950576883</v>
      </c>
      <c r="BF224" s="9">
        <v>-11.6389982939905</v>
      </c>
      <c r="BG224" s="9">
        <v>-11.6389982939905</v>
      </c>
      <c r="BH224" s="9">
        <v>6.20926373458954</v>
      </c>
      <c r="BI224" s="9">
        <v>6.20926373458954</v>
      </c>
      <c r="BJ224" s="9">
        <v>6.20926373458954</v>
      </c>
      <c r="BK224" s="9">
        <v>2.03797714024064</v>
      </c>
      <c r="BL224" s="9">
        <v>2.03797714024064</v>
      </c>
    </row>
    <row r="225" spans="1:64">
      <c r="A225" t="s">
        <v>471</v>
      </c>
      <c r="B225" s="1" t="s">
        <v>2595</v>
      </c>
      <c r="C225" s="22" t="s">
        <v>472</v>
      </c>
      <c r="D225" s="22" t="s">
        <v>1279</v>
      </c>
      <c r="E225" s="2">
        <v>-1.33498174849515</v>
      </c>
      <c r="F225" s="2">
        <v>-1.33498174849515</v>
      </c>
      <c r="G225" s="2">
        <v>-1.33498174849515</v>
      </c>
      <c r="H225" s="2">
        <v>-1.33498174849515</v>
      </c>
      <c r="I225" s="2">
        <v>-1.33498174849515</v>
      </c>
      <c r="J225" s="2">
        <v>-12.9252538057029</v>
      </c>
      <c r="K225" s="2">
        <v>-12.9252538057029</v>
      </c>
      <c r="L225" s="2">
        <v>-12.9252538057029</v>
      </c>
      <c r="M225" s="2">
        <v>-12.9252538057029</v>
      </c>
      <c r="N225" s="2">
        <v>-12.9252538057029</v>
      </c>
      <c r="O225" s="2">
        <v>-10.7967117596426</v>
      </c>
      <c r="P225" s="2">
        <v>-10.7967117596426</v>
      </c>
      <c r="Q225" s="2">
        <v>-10.7967117596426</v>
      </c>
      <c r="R225" s="2">
        <v>-10.7967117596426</v>
      </c>
      <c r="S225" s="2">
        <v>-10.7967117596426</v>
      </c>
      <c r="T225" s="23">
        <v>-10.6771092874174</v>
      </c>
      <c r="U225" s="23">
        <v>-10.6771092874174</v>
      </c>
      <c r="V225" s="23">
        <v>-10.6771092874174</v>
      </c>
      <c r="W225" s="23">
        <v>-10.6771092874174</v>
      </c>
      <c r="X225" s="23">
        <v>-10.6771092874174</v>
      </c>
      <c r="Y225" s="2">
        <v>-1.8331881483862</v>
      </c>
      <c r="Z225" s="2">
        <v>10.0075522434798</v>
      </c>
      <c r="AA225" s="2">
        <v>-4.44264321502491</v>
      </c>
      <c r="AB225" s="2">
        <v>9.55770385707111</v>
      </c>
      <c r="AC225" s="2">
        <v>4.58703609636426</v>
      </c>
      <c r="AD225" s="2">
        <v>-3.99242175651155</v>
      </c>
      <c r="AE225" s="2">
        <v>-2.95137989547376</v>
      </c>
      <c r="AF225" s="2">
        <v>-1.95421345588664</v>
      </c>
      <c r="AG225" s="2">
        <v>-1.69049590902587</v>
      </c>
      <c r="AH225" s="2">
        <v>-3.35815124007895</v>
      </c>
      <c r="AI225" s="9">
        <v>25.9586583207346</v>
      </c>
      <c r="AJ225" s="9">
        <v>26.1293925782425</v>
      </c>
      <c r="AK225" s="9">
        <v>26.2716648927384</v>
      </c>
      <c r="AL225" s="9">
        <v>26.4158406354872</v>
      </c>
      <c r="AM225" s="9">
        <v>26.4746376635305</v>
      </c>
      <c r="AN225" s="2">
        <v>-20.2854059854119</v>
      </c>
      <c r="AO225" s="2">
        <v>-20.5930586088994</v>
      </c>
      <c r="AP225" s="2">
        <v>-21.1304752032956</v>
      </c>
      <c r="AQ225" s="2">
        <v>-21.400137449517</v>
      </c>
      <c r="AR225" s="2">
        <v>-21.3149600161293</v>
      </c>
      <c r="AS225" s="2">
        <v>-14.1988820971258</v>
      </c>
      <c r="AT225" s="2">
        <v>-14.558671144187</v>
      </c>
      <c r="AU225" s="2">
        <v>-15.9165251731429</v>
      </c>
      <c r="AV225" s="2">
        <v>-11.2639109313847</v>
      </c>
      <c r="AW225" s="2">
        <v>-11.2442559986692</v>
      </c>
      <c r="AX225" s="2">
        <v>-9.75076949631187</v>
      </c>
      <c r="AY225" s="2">
        <v>-8.98298079977123</v>
      </c>
      <c r="AZ225" s="2">
        <v>-8.62877147752824</v>
      </c>
      <c r="BA225" s="2">
        <v>-7.03061822550942</v>
      </c>
      <c r="BB225" s="2">
        <v>-6.016081365623</v>
      </c>
      <c r="BC225" s="9">
        <v>-9.59586799363132</v>
      </c>
      <c r="BD225" s="9">
        <v>-10.718235635735</v>
      </c>
      <c r="BE225" s="9">
        <v>-9.53400932211258</v>
      </c>
      <c r="BF225" s="9">
        <v>-9.32714246847185</v>
      </c>
      <c r="BG225" s="9">
        <v>-9.32714246847185</v>
      </c>
      <c r="BH225" s="9">
        <v>5.46681451108597</v>
      </c>
      <c r="BI225" s="9">
        <v>5.46681451108597</v>
      </c>
      <c r="BJ225" s="9">
        <v>5.46681451108597</v>
      </c>
      <c r="BK225" s="9">
        <v>14.8914595268875</v>
      </c>
      <c r="BL225" s="9">
        <v>14.8914595268875</v>
      </c>
    </row>
    <row r="226" spans="1:64">
      <c r="A226" t="s">
        <v>473</v>
      </c>
      <c r="B226" s="1" t="s">
        <v>2596</v>
      </c>
      <c r="C226" s="22" t="s">
        <v>474</v>
      </c>
      <c r="D226" s="22" t="s">
        <v>1279</v>
      </c>
      <c r="E226" s="2">
        <v>-4.51623960279125</v>
      </c>
      <c r="F226" s="2">
        <v>-4.51623960279125</v>
      </c>
      <c r="G226" s="2">
        <v>-4.51623960279125</v>
      </c>
      <c r="H226" s="2">
        <v>-4.51623960279125</v>
      </c>
      <c r="I226" s="2">
        <v>-4.51623960279125</v>
      </c>
      <c r="J226" s="2">
        <v>4.12335918637119</v>
      </c>
      <c r="K226" s="2">
        <v>4.12335918637119</v>
      </c>
      <c r="L226" s="2">
        <v>4.12335918637119</v>
      </c>
      <c r="M226" s="2">
        <v>4.12335918637119</v>
      </c>
      <c r="N226" s="2">
        <v>4.12335918637119</v>
      </c>
      <c r="O226" s="2">
        <v>-0.0181179440214051</v>
      </c>
      <c r="P226" s="2">
        <v>-0.0181179440214051</v>
      </c>
      <c r="Q226" s="2">
        <v>-0.0181179440214051</v>
      </c>
      <c r="R226" s="2">
        <v>-0.0181179440214051</v>
      </c>
      <c r="S226" s="2">
        <v>-0.0181179440214051</v>
      </c>
      <c r="T226" s="23">
        <v>-10.6180004785318</v>
      </c>
      <c r="U226" s="23">
        <v>-10.6180004785318</v>
      </c>
      <c r="V226" s="23">
        <v>-10.6180004785318</v>
      </c>
      <c r="W226" s="23">
        <v>-10.6180004785318</v>
      </c>
      <c r="X226" s="23">
        <v>-10.6180004785318</v>
      </c>
      <c r="Y226" s="2">
        <v>14.5628353695494</v>
      </c>
      <c r="Z226" s="2">
        <v>14.2954809865643</v>
      </c>
      <c r="AA226" s="2">
        <v>5.56396054908435</v>
      </c>
      <c r="AB226" s="2">
        <v>11.1921109108964</v>
      </c>
      <c r="AC226" s="2">
        <v>1.44083301401705</v>
      </c>
      <c r="AD226" s="2">
        <v>-9.12348503398776</v>
      </c>
      <c r="AE226" s="2">
        <v>-10.0017204160502</v>
      </c>
      <c r="AF226" s="2">
        <v>-11.5302384699884</v>
      </c>
      <c r="AG226" s="2">
        <v>-12.9091827687025</v>
      </c>
      <c r="AH226" s="2">
        <v>-13.2342872159295</v>
      </c>
      <c r="AI226" s="9">
        <v>21.1052953477584</v>
      </c>
      <c r="AJ226" s="9">
        <v>21.2786513390359</v>
      </c>
      <c r="AK226" s="9">
        <v>20.6324878903244</v>
      </c>
      <c r="AL226" s="9">
        <v>20.8303419271699</v>
      </c>
      <c r="AM226" s="9">
        <v>20.9992518948106</v>
      </c>
      <c r="AN226" s="2">
        <v>-13.804850753826</v>
      </c>
      <c r="AO226" s="2">
        <v>-12.2734762374</v>
      </c>
      <c r="AP226" s="2">
        <v>-13.0586117609226</v>
      </c>
      <c r="AQ226" s="2">
        <v>-12.1227312693084</v>
      </c>
      <c r="AR226" s="2">
        <v>-12.4240525056572</v>
      </c>
      <c r="AS226" s="2">
        <v>-18.1103916011275</v>
      </c>
      <c r="AT226" s="2">
        <v>-21.9918677144449</v>
      </c>
      <c r="AU226" s="2">
        <v>-14.3369885560856</v>
      </c>
      <c r="AV226" s="2">
        <v>-13.4997251771112</v>
      </c>
      <c r="AW226" s="2">
        <v>-15.0359128578808</v>
      </c>
      <c r="AX226" s="2">
        <v>-21.2998814484191</v>
      </c>
      <c r="AY226" s="2">
        <v>-20.1708734532324</v>
      </c>
      <c r="AZ226" s="2">
        <v>-20.7230828011159</v>
      </c>
      <c r="BA226" s="2">
        <v>-19.6554331784704</v>
      </c>
      <c r="BB226" s="2">
        <v>-18.9038525173381</v>
      </c>
      <c r="BC226" s="9">
        <v>-17.8800705780613</v>
      </c>
      <c r="BD226" s="9">
        <v>-17.8415350955091</v>
      </c>
      <c r="BE226" s="9">
        <v>-17.6852233990333</v>
      </c>
      <c r="BF226" s="9">
        <v>-16.9801824426026</v>
      </c>
      <c r="BG226" s="9">
        <v>-16.9801824426026</v>
      </c>
      <c r="BH226" s="9">
        <v>11.4430616842298</v>
      </c>
      <c r="BI226" s="9">
        <v>11.4430616842298</v>
      </c>
      <c r="BJ226" s="9">
        <v>11.4430616842298</v>
      </c>
      <c r="BK226" s="9">
        <v>12.9642148824813</v>
      </c>
      <c r="BL226" s="9">
        <v>12.9642148824813</v>
      </c>
    </row>
    <row r="227" spans="1:64">
      <c r="A227" t="s">
        <v>475</v>
      </c>
      <c r="B227" s="1" t="s">
        <v>2597</v>
      </c>
      <c r="C227" s="22" t="s">
        <v>476</v>
      </c>
      <c r="D227" s="22" t="s">
        <v>1279</v>
      </c>
      <c r="E227" s="2">
        <v>3.55410926968621</v>
      </c>
      <c r="F227" s="2">
        <v>3.55410926968621</v>
      </c>
      <c r="G227" s="2">
        <v>3.55410926968621</v>
      </c>
      <c r="H227" s="2">
        <v>3.55410926968621</v>
      </c>
      <c r="I227" s="2">
        <v>3.55410926968621</v>
      </c>
      <c r="J227" s="2">
        <v>2.14798171936746</v>
      </c>
      <c r="K227" s="2">
        <v>2.14798171936746</v>
      </c>
      <c r="L227" s="2">
        <v>2.14798171936746</v>
      </c>
      <c r="M227" s="2">
        <v>2.14798171936746</v>
      </c>
      <c r="N227" s="2">
        <v>2.14798171936746</v>
      </c>
      <c r="O227" s="2">
        <v>-7.70112024984097</v>
      </c>
      <c r="P227" s="2">
        <v>-7.70112024984097</v>
      </c>
      <c r="Q227" s="2">
        <v>-7.70112024984097</v>
      </c>
      <c r="R227" s="2">
        <v>-7.70112024984097</v>
      </c>
      <c r="S227" s="2">
        <v>-7.70112024984097</v>
      </c>
      <c r="T227" s="23">
        <v>-15.937769098026</v>
      </c>
      <c r="U227" s="23">
        <v>-15.937769098026</v>
      </c>
      <c r="V227" s="23">
        <v>-15.937769098026</v>
      </c>
      <c r="W227" s="23">
        <v>-15.937769098026</v>
      </c>
      <c r="X227" s="23">
        <v>-15.937769098026</v>
      </c>
      <c r="Y227" s="2">
        <v>-4.51160245254515</v>
      </c>
      <c r="Z227" s="2">
        <v>5.08062075650157</v>
      </c>
      <c r="AA227" s="2">
        <v>6.20310473790433</v>
      </c>
      <c r="AB227" s="2">
        <v>-0.386966402116289</v>
      </c>
      <c r="AC227" s="2">
        <v>0.59955383209651</v>
      </c>
      <c r="AD227" s="2">
        <v>-14.7746479450672</v>
      </c>
      <c r="AE227" s="2">
        <v>-16.5988546650397</v>
      </c>
      <c r="AF227" s="2">
        <v>-18.0723848478808</v>
      </c>
      <c r="AG227" s="2">
        <v>-19.922541500141</v>
      </c>
      <c r="AH227" s="2">
        <v>-21.6417081745822</v>
      </c>
      <c r="AI227" s="9">
        <v>18.855695072311</v>
      </c>
      <c r="AJ227" s="9">
        <v>18.8836681935528</v>
      </c>
      <c r="AK227" s="9">
        <v>19.1366907472131</v>
      </c>
      <c r="AL227" s="9">
        <v>18.3189060116054</v>
      </c>
      <c r="AM227" s="9">
        <v>18.5641596019144</v>
      </c>
      <c r="AN227" s="2">
        <v>-15.6359451356673</v>
      </c>
      <c r="AO227" s="2">
        <v>-15.9308771833249</v>
      </c>
      <c r="AP227" s="2">
        <v>-15.3365122603927</v>
      </c>
      <c r="AQ227" s="2">
        <v>-15.5038177933685</v>
      </c>
      <c r="AR227" s="2">
        <v>-16.0345874965619</v>
      </c>
      <c r="AS227" s="2">
        <v>-19.6907458466111</v>
      </c>
      <c r="AT227" s="2">
        <v>-18.3560022388435</v>
      </c>
      <c r="AU227" s="2">
        <v>-14.1949458766848</v>
      </c>
      <c r="AV227" s="2">
        <v>-14.4721597740621</v>
      </c>
      <c r="AW227" s="2">
        <v>-17.121591637107</v>
      </c>
      <c r="AX227" s="2">
        <v>-25.0876930854446</v>
      </c>
      <c r="AY227" s="2">
        <v>-25.5322377860073</v>
      </c>
      <c r="AZ227" s="2">
        <v>-26.7612737515876</v>
      </c>
      <c r="BA227" s="2">
        <v>-28.7282952295208</v>
      </c>
      <c r="BB227" s="2">
        <v>-26.4755131159003</v>
      </c>
      <c r="BC227" s="9">
        <v>-22.1602419133501</v>
      </c>
      <c r="BD227" s="9">
        <v>-20.6375965657008</v>
      </c>
      <c r="BE227" s="9">
        <v>-23.653076562493</v>
      </c>
      <c r="BF227" s="9">
        <v>-21.7633324264343</v>
      </c>
      <c r="BG227" s="9">
        <v>-21.7633324264343</v>
      </c>
      <c r="BH227" s="9">
        <v>11.3273141522856</v>
      </c>
      <c r="BI227" s="9">
        <v>11.3273141522856</v>
      </c>
      <c r="BJ227" s="9">
        <v>11.3273141522856</v>
      </c>
      <c r="BK227" s="9">
        <v>13.9749655980953</v>
      </c>
      <c r="BL227" s="9">
        <v>13.9749655980953</v>
      </c>
    </row>
    <row r="228" spans="1:64">
      <c r="A228" t="s">
        <v>477</v>
      </c>
      <c r="B228" s="1" t="s">
        <v>2598</v>
      </c>
      <c r="C228" s="22" t="s">
        <v>478</v>
      </c>
      <c r="D228" s="22" t="s">
        <v>1282</v>
      </c>
      <c r="E228" s="2">
        <v>-10.108556041396</v>
      </c>
      <c r="F228" s="2">
        <v>-10.108556041396</v>
      </c>
      <c r="G228" s="2">
        <v>-10.108556041396</v>
      </c>
      <c r="H228" s="2">
        <v>-10.108556041396</v>
      </c>
      <c r="I228" s="2">
        <v>-10.108556041396</v>
      </c>
      <c r="J228" s="2">
        <v>-14.3998848662952</v>
      </c>
      <c r="K228" s="2">
        <v>-14.3998848662952</v>
      </c>
      <c r="L228" s="2">
        <v>-14.3998848662952</v>
      </c>
      <c r="M228" s="2">
        <v>-14.3998848662952</v>
      </c>
      <c r="N228" s="2">
        <v>-14.3998848662952</v>
      </c>
      <c r="O228" s="2">
        <v>-18.5947055509463</v>
      </c>
      <c r="P228" s="2">
        <v>-18.5947055509463</v>
      </c>
      <c r="Q228" s="2">
        <v>-18.5947055509463</v>
      </c>
      <c r="R228" s="2">
        <v>-18.5947055509463</v>
      </c>
      <c r="S228" s="2">
        <v>-18.5947055509463</v>
      </c>
      <c r="T228" s="23">
        <v>-2.02795204290233</v>
      </c>
      <c r="U228" s="23">
        <v>-2.02795204290233</v>
      </c>
      <c r="V228" s="23">
        <v>-2.02795204290233</v>
      </c>
      <c r="W228" s="23">
        <v>-2.02795204290233</v>
      </c>
      <c r="X228" s="23">
        <v>-2.02795204290233</v>
      </c>
      <c r="Y228" s="2">
        <v>11.4188712793911</v>
      </c>
      <c r="Z228" s="2">
        <v>5.94327764552707</v>
      </c>
      <c r="AA228" s="2">
        <v>16.8740308558571</v>
      </c>
      <c r="AB228" s="2">
        <v>8.16706450525439</v>
      </c>
      <c r="AC228" s="2">
        <v>-1.02556345991388</v>
      </c>
      <c r="AD228" s="2">
        <v>1.64004835589719</v>
      </c>
      <c r="AE228" s="2">
        <v>1.62753756050265</v>
      </c>
      <c r="AF228" s="2">
        <v>0.525984476179385</v>
      </c>
      <c r="AG228" s="2">
        <v>3.1520766652186</v>
      </c>
      <c r="AH228" s="2">
        <v>1.05374009415587</v>
      </c>
      <c r="AI228" s="9">
        <v>24.1091480908272</v>
      </c>
      <c r="AJ228" s="9">
        <v>23.9502586776142</v>
      </c>
      <c r="AK228" s="9">
        <v>24.1607099651775</v>
      </c>
      <c r="AL228" s="9">
        <v>23.3735681707796</v>
      </c>
      <c r="AM228" s="9">
        <v>23.4986155781126</v>
      </c>
      <c r="AN228" s="2">
        <v>-4.50170994285802</v>
      </c>
      <c r="AO228" s="2">
        <v>-4.34706883619836</v>
      </c>
      <c r="AP228" s="2">
        <v>-5.05818073839366</v>
      </c>
      <c r="AQ228" s="2">
        <v>-5.51527628631097</v>
      </c>
      <c r="AR228" s="2">
        <v>-5.99322336099094</v>
      </c>
      <c r="AS228" s="2">
        <v>-3.81600012596883</v>
      </c>
      <c r="AT228" s="2">
        <v>-7.23316356641412</v>
      </c>
      <c r="AU228" s="2">
        <v>-5.0618914742347</v>
      </c>
      <c r="AV228" s="2">
        <v>-0.514733187626781</v>
      </c>
      <c r="AW228" s="2">
        <v>1.5891509090898</v>
      </c>
      <c r="AX228" s="2">
        <v>-5.10884347054532</v>
      </c>
      <c r="AY228" s="2">
        <v>-4.4545252429478</v>
      </c>
      <c r="AZ228" s="2">
        <v>-4.56175791507906</v>
      </c>
      <c r="BA228" s="2">
        <v>-2.99160987804112</v>
      </c>
      <c r="BB228" s="2">
        <v>-3.03749751210317</v>
      </c>
      <c r="BC228" s="9">
        <v>-7.7319224121346</v>
      </c>
      <c r="BD228" s="9">
        <v>-6.9235807833319</v>
      </c>
      <c r="BE228" s="9">
        <v>-4.58505791826788</v>
      </c>
      <c r="BF228" s="9">
        <v>-3.3482049886822</v>
      </c>
      <c r="BG228" s="9">
        <v>-3.3482049886822</v>
      </c>
      <c r="BH228" s="9">
        <v>18.2941902520985</v>
      </c>
      <c r="BI228" s="9">
        <v>18.2941902520985</v>
      </c>
      <c r="BJ228" s="9">
        <v>18.2941902520985</v>
      </c>
      <c r="BK228" s="9">
        <v>19.4991739626526</v>
      </c>
      <c r="BL228" s="9">
        <v>19.4991739626526</v>
      </c>
    </row>
    <row r="229" spans="1:64">
      <c r="A229" t="s">
        <v>479</v>
      </c>
      <c r="B229" s="1" t="s">
        <v>2599</v>
      </c>
      <c r="C229" s="22" t="s">
        <v>480</v>
      </c>
      <c r="D229" s="22" t="s">
        <v>1282</v>
      </c>
      <c r="E229" s="2">
        <v>-15.0646209091415</v>
      </c>
      <c r="F229" s="2">
        <v>-15.0646209091415</v>
      </c>
      <c r="G229" s="2">
        <v>-15.0646209091415</v>
      </c>
      <c r="H229" s="2">
        <v>-15.0646209091415</v>
      </c>
      <c r="I229" s="2">
        <v>-15.0646209091415</v>
      </c>
      <c r="J229" s="2">
        <v>-4.74112416496888</v>
      </c>
      <c r="K229" s="2">
        <v>-4.74112416496888</v>
      </c>
      <c r="L229" s="2">
        <v>-4.74112416496888</v>
      </c>
      <c r="M229" s="2">
        <v>-4.74112416496888</v>
      </c>
      <c r="N229" s="2">
        <v>-4.74112416496888</v>
      </c>
      <c r="O229" s="2">
        <v>-11.332807423341</v>
      </c>
      <c r="P229" s="2">
        <v>-11.332807423341</v>
      </c>
      <c r="Q229" s="2">
        <v>-11.332807423341</v>
      </c>
      <c r="R229" s="2">
        <v>-11.332807423341</v>
      </c>
      <c r="S229" s="2">
        <v>-11.332807423341</v>
      </c>
      <c r="T229" s="23">
        <v>-7.3852933050839</v>
      </c>
      <c r="U229" s="23">
        <v>-7.3852933050839</v>
      </c>
      <c r="V229" s="23">
        <v>-7.3852933050839</v>
      </c>
      <c r="W229" s="23">
        <v>-7.3852933050839</v>
      </c>
      <c r="X229" s="23">
        <v>-7.3852933050839</v>
      </c>
      <c r="Y229" s="2">
        <v>-9.44325817866173</v>
      </c>
      <c r="Z229" s="2">
        <v>-20.035884032193</v>
      </c>
      <c r="AA229" s="2">
        <v>-4.07849663735521</v>
      </c>
      <c r="AB229" s="2">
        <v>-14.4343337805442</v>
      </c>
      <c r="AC229" s="2">
        <v>-13.0435244659137</v>
      </c>
      <c r="AD229" s="2">
        <v>-5.74891257513457</v>
      </c>
      <c r="AE229" s="2">
        <v>-6.34009110805264</v>
      </c>
      <c r="AF229" s="2">
        <v>-7.30476984146253</v>
      </c>
      <c r="AG229" s="2">
        <v>-5.85342894994089</v>
      </c>
      <c r="AH229" s="2">
        <v>-4.49070572051471</v>
      </c>
      <c r="AI229" s="9">
        <v>25.8319230600524</v>
      </c>
      <c r="AJ229" s="9">
        <v>25.7075445075604</v>
      </c>
      <c r="AK229" s="9">
        <v>26.6235594516664</v>
      </c>
      <c r="AL229" s="9">
        <v>25.9086130799659</v>
      </c>
      <c r="AM229" s="9">
        <v>26.6877853833717</v>
      </c>
      <c r="AN229" s="2">
        <v>-17.9074780679796</v>
      </c>
      <c r="AO229" s="2">
        <v>-17.5577478382011</v>
      </c>
      <c r="AP229" s="2">
        <v>-20.3999163639819</v>
      </c>
      <c r="AQ229" s="2">
        <v>-19.349243656074</v>
      </c>
      <c r="AR229" s="2">
        <v>-20.2460891711135</v>
      </c>
      <c r="AS229" s="2">
        <v>-7.39491584872992</v>
      </c>
      <c r="AT229" s="2">
        <v>-9.09112989536589</v>
      </c>
      <c r="AU229" s="2">
        <v>-8.11740746410974</v>
      </c>
      <c r="AV229" s="2">
        <v>-7.98642165912445</v>
      </c>
      <c r="AW229" s="2">
        <v>-6.37200870292881</v>
      </c>
      <c r="AX229" s="2">
        <v>-10.2985167673523</v>
      </c>
      <c r="AY229" s="2">
        <v>-10.7424436199271</v>
      </c>
      <c r="AZ229" s="2">
        <v>-11.1174940265721</v>
      </c>
      <c r="BA229" s="2">
        <v>-11.7244907811784</v>
      </c>
      <c r="BB229" s="2">
        <v>-9.7958015659516</v>
      </c>
      <c r="BC229" s="9">
        <v>-11.1146384674435</v>
      </c>
      <c r="BD229" s="9">
        <v>-10.9179543121772</v>
      </c>
      <c r="BE229" s="9">
        <v>-10.1890175961508</v>
      </c>
      <c r="BF229" s="9">
        <v>-11.0809641292101</v>
      </c>
      <c r="BG229" s="9">
        <v>-11.0809641292101</v>
      </c>
      <c r="BH229" s="9">
        <v>15.4366145988769</v>
      </c>
      <c r="BI229" s="9">
        <v>15.4366145988769</v>
      </c>
      <c r="BJ229" s="9">
        <v>15.4366145988769</v>
      </c>
      <c r="BK229" s="9">
        <v>14.1363224989993</v>
      </c>
      <c r="BL229" s="9">
        <v>14.1363224989993</v>
      </c>
    </row>
    <row r="230" spans="1:64">
      <c r="A230" t="s">
        <v>481</v>
      </c>
      <c r="B230" s="1" t="s">
        <v>2600</v>
      </c>
      <c r="C230" s="22" t="s">
        <v>482</v>
      </c>
      <c r="D230" s="22" t="s">
        <v>1282</v>
      </c>
      <c r="E230" s="2">
        <v>-5.62130812059937</v>
      </c>
      <c r="F230" s="2">
        <v>-5.62130812059937</v>
      </c>
      <c r="G230" s="2">
        <v>-5.62130812059937</v>
      </c>
      <c r="H230" s="2">
        <v>-5.62130812059937</v>
      </c>
      <c r="I230" s="2">
        <v>-5.62130812059937</v>
      </c>
      <c r="J230" s="2">
        <v>-0.583488731209397</v>
      </c>
      <c r="K230" s="2">
        <v>-0.583488731209397</v>
      </c>
      <c r="L230" s="2">
        <v>-0.583488731209397</v>
      </c>
      <c r="M230" s="2">
        <v>-0.583488731209397</v>
      </c>
      <c r="N230" s="2">
        <v>-0.583488731209397</v>
      </c>
      <c r="O230" s="2">
        <v>-13.4322664050214</v>
      </c>
      <c r="P230" s="2">
        <v>-13.4322664050214</v>
      </c>
      <c r="Q230" s="2">
        <v>-13.4322664050214</v>
      </c>
      <c r="R230" s="2">
        <v>-13.4322664050214</v>
      </c>
      <c r="S230" s="2">
        <v>-13.4322664050214</v>
      </c>
      <c r="T230" s="23">
        <v>-0.585590709622978</v>
      </c>
      <c r="U230" s="23">
        <v>-0.585590709622978</v>
      </c>
      <c r="V230" s="23">
        <v>-0.585590709622978</v>
      </c>
      <c r="W230" s="23">
        <v>-0.585590709622978</v>
      </c>
      <c r="X230" s="23">
        <v>-0.585590709622978</v>
      </c>
      <c r="Y230" s="2">
        <v>3.47754197471711</v>
      </c>
      <c r="Z230" s="2">
        <v>-2.99023213937449</v>
      </c>
      <c r="AA230" s="2">
        <v>0.772558997886966</v>
      </c>
      <c r="AB230" s="2">
        <v>10.1578978917374</v>
      </c>
      <c r="AC230" s="2">
        <v>10.1900409059478</v>
      </c>
      <c r="AD230" s="2">
        <v>7.61321798434983</v>
      </c>
      <c r="AE230" s="2">
        <v>7.99591576275497</v>
      </c>
      <c r="AF230" s="2">
        <v>7.367853907407</v>
      </c>
      <c r="AG230" s="2">
        <v>8.13089342561316</v>
      </c>
      <c r="AH230" s="2">
        <v>8.55263047006251</v>
      </c>
      <c r="AI230" s="9">
        <v>18.9748393075955</v>
      </c>
      <c r="AJ230" s="9">
        <v>19.1296700042459</v>
      </c>
      <c r="AK230" s="9">
        <v>19.375688637848</v>
      </c>
      <c r="AL230" s="9">
        <v>19.6095050237705</v>
      </c>
      <c r="AM230" s="9">
        <v>19.9278196032185</v>
      </c>
      <c r="AN230" s="2">
        <v>-5.83073005871059</v>
      </c>
      <c r="AO230" s="2">
        <v>-5.72507931830383</v>
      </c>
      <c r="AP230" s="2">
        <v>-5.57544998553993</v>
      </c>
      <c r="AQ230" s="2">
        <v>-5.46216995899106</v>
      </c>
      <c r="AR230" s="2">
        <v>-7.20511213597364</v>
      </c>
      <c r="AS230" s="2">
        <v>-2.05145436511591</v>
      </c>
      <c r="AT230" s="2">
        <v>-2.91120533720149</v>
      </c>
      <c r="AU230" s="2">
        <v>0.15639149387211</v>
      </c>
      <c r="AV230" s="2">
        <v>3.053352962065</v>
      </c>
      <c r="AW230" s="2">
        <v>4.66419879259478</v>
      </c>
      <c r="AX230" s="2">
        <v>-1.82950126895762</v>
      </c>
      <c r="AY230" s="2">
        <v>-0.91901216152865</v>
      </c>
      <c r="AZ230" s="2">
        <v>-0.817558394798318</v>
      </c>
      <c r="BA230" s="2">
        <v>0.625081994465837</v>
      </c>
      <c r="BB230" s="2">
        <v>1.57259893865994</v>
      </c>
      <c r="BC230" s="9">
        <v>-8.00806249828226</v>
      </c>
      <c r="BD230" s="9">
        <v>-6.59071632259479</v>
      </c>
      <c r="BE230" s="9">
        <v>-5.24006619230615</v>
      </c>
      <c r="BF230" s="9">
        <v>-5.1020266494205</v>
      </c>
      <c r="BG230" s="9">
        <v>-5.1020266494205</v>
      </c>
      <c r="BH230" s="9">
        <v>21.8576212459565</v>
      </c>
      <c r="BI230" s="9">
        <v>21.8576212459565</v>
      </c>
      <c r="BJ230" s="9">
        <v>21.8576212459565</v>
      </c>
      <c r="BK230" s="9">
        <v>25.5348039503747</v>
      </c>
      <c r="BL230" s="9">
        <v>25.5348039503747</v>
      </c>
    </row>
    <row r="231" spans="1:64">
      <c r="A231" t="s">
        <v>483</v>
      </c>
      <c r="B231" s="1" t="s">
        <v>2601</v>
      </c>
      <c r="C231" s="22" t="s">
        <v>484</v>
      </c>
      <c r="D231" s="22" t="s">
        <v>1282</v>
      </c>
      <c r="E231" s="2">
        <v>-3.04281491238043</v>
      </c>
      <c r="F231" s="2">
        <v>-3.04281491238043</v>
      </c>
      <c r="G231" s="2">
        <v>-3.04281491238043</v>
      </c>
      <c r="H231" s="2">
        <v>-3.04281491238043</v>
      </c>
      <c r="I231" s="2">
        <v>-3.04281491238043</v>
      </c>
      <c r="J231" s="2">
        <v>6.73652791734646</v>
      </c>
      <c r="K231" s="2">
        <v>6.73652791734646</v>
      </c>
      <c r="L231" s="2">
        <v>6.73652791734646</v>
      </c>
      <c r="M231" s="2">
        <v>6.73652791734646</v>
      </c>
      <c r="N231" s="2">
        <v>6.73652791734646</v>
      </c>
      <c r="O231" s="2">
        <v>-15.9947898121373</v>
      </c>
      <c r="P231" s="2">
        <v>-15.9947898121373</v>
      </c>
      <c r="Q231" s="2">
        <v>-15.9947898121373</v>
      </c>
      <c r="R231" s="2">
        <v>-15.9947898121373</v>
      </c>
      <c r="S231" s="2">
        <v>-15.9947898121373</v>
      </c>
      <c r="T231" s="23">
        <v>-12.115160429281</v>
      </c>
      <c r="U231" s="23">
        <v>-12.115160429281</v>
      </c>
      <c r="V231" s="23">
        <v>-12.115160429281</v>
      </c>
      <c r="W231" s="23">
        <v>-12.115160429281</v>
      </c>
      <c r="X231" s="23">
        <v>-12.115160429281</v>
      </c>
      <c r="Y231" s="2">
        <v>10.3366567029446</v>
      </c>
      <c r="Z231" s="2">
        <v>13.9801981253519</v>
      </c>
      <c r="AA231" s="2">
        <v>-12.4951284613819</v>
      </c>
      <c r="AB231" s="2">
        <v>-10.9956498878272</v>
      </c>
      <c r="AC231" s="2">
        <v>0.303891540758803</v>
      </c>
      <c r="AD231" s="2">
        <v>-2.42909231588859</v>
      </c>
      <c r="AE231" s="2">
        <v>-2.91950723508651</v>
      </c>
      <c r="AF231" s="2">
        <v>-3.19036504709061</v>
      </c>
      <c r="AG231" s="2">
        <v>-3.02973491788077</v>
      </c>
      <c r="AH231" s="2">
        <v>-4.65777814473728</v>
      </c>
      <c r="AI231" s="9">
        <v>18.0131751227997</v>
      </c>
      <c r="AJ231" s="9">
        <v>18.3791560055213</v>
      </c>
      <c r="AK231" s="9">
        <v>19.296462817748</v>
      </c>
      <c r="AL231" s="9">
        <v>19.5711741947784</v>
      </c>
      <c r="AM231" s="9">
        <v>19.964732665896</v>
      </c>
      <c r="AN231" s="2">
        <v>-9.75738040100228</v>
      </c>
      <c r="AO231" s="2">
        <v>-9.8565224654427</v>
      </c>
      <c r="AP231" s="2">
        <v>-10.8539475302826</v>
      </c>
      <c r="AQ231" s="2">
        <v>-11.2555874848002</v>
      </c>
      <c r="AR231" s="2">
        <v>-10.345005780247</v>
      </c>
      <c r="AS231" s="2">
        <v>-11.0329246024514</v>
      </c>
      <c r="AT231" s="2">
        <v>-8.73636154205106</v>
      </c>
      <c r="AU231" s="2">
        <v>-7.31016330320985</v>
      </c>
      <c r="AV231" s="2">
        <v>-5.36353059659802</v>
      </c>
      <c r="AW231" s="2">
        <v>-4.71693252689914</v>
      </c>
      <c r="AX231" s="2">
        <v>-13.8655538738841</v>
      </c>
      <c r="AY231" s="2">
        <v>-12.9307888605448</v>
      </c>
      <c r="AZ231" s="2">
        <v>-13.4441819896282</v>
      </c>
      <c r="BA231" s="2">
        <v>-12.9817597144103</v>
      </c>
      <c r="BB231" s="2">
        <v>-15.0241809577667</v>
      </c>
      <c r="BC231" s="9">
        <v>-24.2312925594575</v>
      </c>
      <c r="BD231" s="9">
        <v>-22.8345020065658</v>
      </c>
      <c r="BE231" s="9">
        <v>-26.6370031442229</v>
      </c>
      <c r="BF231" s="9">
        <v>-23.7563115863642</v>
      </c>
      <c r="BG231" s="9">
        <v>-23.7563115863642</v>
      </c>
      <c r="BH231" s="9">
        <v>5.91544925967197</v>
      </c>
      <c r="BI231" s="9">
        <v>5.91544925967197</v>
      </c>
      <c r="BJ231" s="9">
        <v>5.91544925967197</v>
      </c>
      <c r="BK231" s="9">
        <v>12.357611025553</v>
      </c>
      <c r="BL231" s="9">
        <v>12.357611025553</v>
      </c>
    </row>
    <row r="232" spans="1:64">
      <c r="A232" t="s">
        <v>485</v>
      </c>
      <c r="B232" s="1" t="s">
        <v>2602</v>
      </c>
      <c r="C232" s="22" t="s">
        <v>486</v>
      </c>
      <c r="D232" s="22" t="s">
        <v>1282</v>
      </c>
      <c r="E232" s="2">
        <v>-9.80717371835739</v>
      </c>
      <c r="F232" s="2">
        <v>-9.80717371835739</v>
      </c>
      <c r="G232" s="2">
        <v>-9.80717371835739</v>
      </c>
      <c r="H232" s="2">
        <v>-9.80717371835739</v>
      </c>
      <c r="I232" s="2">
        <v>-9.80717371835739</v>
      </c>
      <c r="J232" s="2">
        <v>-3.49230402977155</v>
      </c>
      <c r="K232" s="2">
        <v>-3.49230402977155</v>
      </c>
      <c r="L232" s="2">
        <v>-3.49230402977155</v>
      </c>
      <c r="M232" s="2">
        <v>-3.49230402977155</v>
      </c>
      <c r="N232" s="2">
        <v>-3.49230402977155</v>
      </c>
      <c r="O232" s="2">
        <v>-11.8761720465089</v>
      </c>
      <c r="P232" s="2">
        <v>-11.8761720465089</v>
      </c>
      <c r="Q232" s="2">
        <v>-11.8761720465089</v>
      </c>
      <c r="R232" s="2">
        <v>-11.8761720465089</v>
      </c>
      <c r="S232" s="2">
        <v>-11.8761720465089</v>
      </c>
      <c r="T232" s="23">
        <v>-7.33199228322969</v>
      </c>
      <c r="U232" s="23">
        <v>-7.33199228322969</v>
      </c>
      <c r="V232" s="23">
        <v>-7.33199228322969</v>
      </c>
      <c r="W232" s="23">
        <v>-7.33199228322969</v>
      </c>
      <c r="X232" s="23">
        <v>-7.33199228322969</v>
      </c>
      <c r="Y232" s="2">
        <v>-9.77142398733081</v>
      </c>
      <c r="Z232" s="2">
        <v>-5.03285917103818</v>
      </c>
      <c r="AA232" s="2">
        <v>-11.6043024186892</v>
      </c>
      <c r="AB232" s="2">
        <v>-13.7102383191859</v>
      </c>
      <c r="AC232" s="2">
        <v>-10.02718335163</v>
      </c>
      <c r="AD232" s="2">
        <v>0.264644566415598</v>
      </c>
      <c r="AE232" s="2">
        <v>-1.12227048794345</v>
      </c>
      <c r="AF232" s="2">
        <v>-0.461275295393992</v>
      </c>
      <c r="AG232" s="2">
        <v>0.929371411136025</v>
      </c>
      <c r="AH232" s="2">
        <v>0.798173218087392</v>
      </c>
      <c r="AI232" s="9">
        <v>18.0131751227997</v>
      </c>
      <c r="AJ232" s="9">
        <v>18.2071632141469</v>
      </c>
      <c r="AK232" s="9">
        <v>18.4794465479672</v>
      </c>
      <c r="AL232" s="9">
        <v>18.7493161260941</v>
      </c>
      <c r="AM232" s="9">
        <v>18.9870353301127</v>
      </c>
      <c r="AN232" s="2">
        <v>-11.9135528966512</v>
      </c>
      <c r="AO232" s="2">
        <v>-12.8577947317194</v>
      </c>
      <c r="AP232" s="2">
        <v>-12.8470619021538</v>
      </c>
      <c r="AQ232" s="2">
        <v>-14.5899220946543</v>
      </c>
      <c r="AR232" s="2">
        <v>-15.455278027202</v>
      </c>
      <c r="AS232" s="2">
        <v>-3.44162320638135</v>
      </c>
      <c r="AT232" s="2">
        <v>-1.43872750989148</v>
      </c>
      <c r="AU232" s="2">
        <v>-2.68550517673821</v>
      </c>
      <c r="AV232" s="2">
        <v>2.803741724059</v>
      </c>
      <c r="AW232" s="2">
        <v>-0.972936545708214</v>
      </c>
      <c r="AX232" s="2">
        <v>-5.04815877908651</v>
      </c>
      <c r="AY232" s="2">
        <v>-5.19641194585874</v>
      </c>
      <c r="AZ232" s="2">
        <v>-3.94015915182036</v>
      </c>
      <c r="BA232" s="2">
        <v>-3.67422233995946</v>
      </c>
      <c r="BB232" s="2">
        <v>-3.05808122166002</v>
      </c>
      <c r="BC232" s="9">
        <v>-11.2527085105173</v>
      </c>
      <c r="BD232" s="9">
        <v>-10.3187982828504</v>
      </c>
      <c r="BE232" s="9">
        <v>-10.5529110817277</v>
      </c>
      <c r="BF232" s="9">
        <v>-11.7187174603877</v>
      </c>
      <c r="BG232" s="9">
        <v>-11.7187174603877</v>
      </c>
      <c r="BH232" s="9">
        <v>19.6453819270859</v>
      </c>
      <c r="BI232" s="9">
        <v>19.6453819270859</v>
      </c>
      <c r="BJ232" s="9">
        <v>19.6453819270859</v>
      </c>
      <c r="BK232" s="9">
        <v>21.1238599176091</v>
      </c>
      <c r="BL232" s="9">
        <v>21.1238599176091</v>
      </c>
    </row>
    <row r="233" spans="1:64">
      <c r="A233" t="s">
        <v>487</v>
      </c>
      <c r="B233" s="1" t="s">
        <v>2603</v>
      </c>
      <c r="C233" s="22" t="s">
        <v>488</v>
      </c>
      <c r="D233" s="22" t="s">
        <v>1282</v>
      </c>
      <c r="E233" s="2">
        <v>-4.81762192582983</v>
      </c>
      <c r="F233" s="2">
        <v>-4.81762192582983</v>
      </c>
      <c r="G233" s="2">
        <v>-4.81762192582983</v>
      </c>
      <c r="H233" s="2">
        <v>-4.81762192582983</v>
      </c>
      <c r="I233" s="2">
        <v>-4.81762192582983</v>
      </c>
      <c r="J233" s="2">
        <v>-1.80565738578558</v>
      </c>
      <c r="K233" s="2">
        <v>-1.80565738578558</v>
      </c>
      <c r="L233" s="2">
        <v>-1.80565738578558</v>
      </c>
      <c r="M233" s="2">
        <v>-1.80565738578558</v>
      </c>
      <c r="N233" s="2">
        <v>-1.80565738578558</v>
      </c>
      <c r="O233" s="2">
        <v>-7.9696545257085</v>
      </c>
      <c r="P233" s="2">
        <v>-7.9696545257085</v>
      </c>
      <c r="Q233" s="2">
        <v>-7.9696545257085</v>
      </c>
      <c r="R233" s="2">
        <v>-7.9696545257085</v>
      </c>
      <c r="S233" s="2">
        <v>-7.9696545257085</v>
      </c>
      <c r="T233" s="23">
        <v>-3.5952361660024</v>
      </c>
      <c r="U233" s="23">
        <v>-3.5952361660024</v>
      </c>
      <c r="V233" s="23">
        <v>-3.5952361660024</v>
      </c>
      <c r="W233" s="23">
        <v>-3.5952361660024</v>
      </c>
      <c r="X233" s="23">
        <v>-3.5952361660024</v>
      </c>
      <c r="Y233" s="2">
        <v>23.45520387426</v>
      </c>
      <c r="Z233" s="2">
        <v>14.6417000956094</v>
      </c>
      <c r="AA233" s="2">
        <v>14.1344231641207</v>
      </c>
      <c r="AB233" s="2">
        <v>15.9267406072724</v>
      </c>
      <c r="AC233" s="2">
        <v>12.5975140975758</v>
      </c>
      <c r="AD233" s="2">
        <v>4.77291254304969</v>
      </c>
      <c r="AE233" s="2">
        <v>4.69230381156318</v>
      </c>
      <c r="AF233" s="2">
        <v>5.85959519333799</v>
      </c>
      <c r="AG233" s="2">
        <v>6.03835960369724</v>
      </c>
      <c r="AH233" s="2">
        <v>6.29061923885737</v>
      </c>
      <c r="AI233" s="9">
        <v>15.1102911417184</v>
      </c>
      <c r="AJ233" s="9">
        <v>15.4224799268249</v>
      </c>
      <c r="AK233" s="9">
        <v>14.9193738020519</v>
      </c>
      <c r="AL233" s="9">
        <v>15.2895587724394</v>
      </c>
      <c r="AM233" s="9">
        <v>15.6088219439717</v>
      </c>
      <c r="AN233" s="2">
        <v>-1.57786568798236</v>
      </c>
      <c r="AO233" s="2">
        <v>-1.01023353655456</v>
      </c>
      <c r="AP233" s="2">
        <v>-0.920026761223498</v>
      </c>
      <c r="AQ233" s="2">
        <v>-1.89342476309264</v>
      </c>
      <c r="AR233" s="2">
        <v>-1.02447938356189</v>
      </c>
      <c r="AS233" s="2">
        <v>2.87992646274748</v>
      </c>
      <c r="AT233" s="2">
        <v>1.42189540212566</v>
      </c>
      <c r="AU233" s="2">
        <v>3.73392760676742</v>
      </c>
      <c r="AV233" s="2">
        <v>4.99549427366195</v>
      </c>
      <c r="AW233" s="2">
        <v>3.183009903155</v>
      </c>
      <c r="AX233" s="2">
        <v>-1.23025639123815</v>
      </c>
      <c r="AY233" s="2">
        <v>-1.33982850245067</v>
      </c>
      <c r="AZ233" s="2">
        <v>-0.519411240805494</v>
      </c>
      <c r="BA233" s="2">
        <v>0.213458041313706</v>
      </c>
      <c r="BB233" s="2">
        <v>-0.303496560376439</v>
      </c>
      <c r="BC233" s="9">
        <v>-8.97455279979909</v>
      </c>
      <c r="BD233" s="9">
        <v>-8.32161151842776</v>
      </c>
      <c r="BE233" s="9">
        <v>-7.13231231730559</v>
      </c>
      <c r="BF233" s="9">
        <v>-7.17472497574758</v>
      </c>
      <c r="BG233" s="9">
        <v>-7.17472497574758</v>
      </c>
      <c r="BH233" s="9">
        <v>24.013136479728</v>
      </c>
      <c r="BI233" s="9">
        <v>24.013136479728</v>
      </c>
      <c r="BJ233" s="9">
        <v>24.013136479728</v>
      </c>
      <c r="BK233" s="9">
        <v>24.8942550025189</v>
      </c>
      <c r="BL233" s="9">
        <v>24.8942550025189</v>
      </c>
    </row>
    <row r="234" spans="1:64">
      <c r="A234" t="s">
        <v>489</v>
      </c>
      <c r="B234" s="1" t="s">
        <v>2604</v>
      </c>
      <c r="C234" s="22" t="s">
        <v>490</v>
      </c>
      <c r="D234" s="22" t="s">
        <v>1282</v>
      </c>
      <c r="E234" s="2">
        <v>-12.720536174397</v>
      </c>
      <c r="F234" s="2">
        <v>-12.720536174397</v>
      </c>
      <c r="G234" s="2">
        <v>-12.720536174397</v>
      </c>
      <c r="H234" s="2">
        <v>-12.720536174397</v>
      </c>
      <c r="I234" s="2">
        <v>-12.720536174397</v>
      </c>
      <c r="J234" s="2">
        <v>-13.0780253993227</v>
      </c>
      <c r="K234" s="2">
        <v>-13.0780253993227</v>
      </c>
      <c r="L234" s="2">
        <v>-13.0780253993227</v>
      </c>
      <c r="M234" s="2">
        <v>-13.0780253993227</v>
      </c>
      <c r="N234" s="2">
        <v>-13.0780253993227</v>
      </c>
      <c r="O234" s="2">
        <v>-15.4471769703542</v>
      </c>
      <c r="P234" s="2">
        <v>-15.4471769703542</v>
      </c>
      <c r="Q234" s="2">
        <v>-15.4471769703542</v>
      </c>
      <c r="R234" s="2">
        <v>-15.4471769703542</v>
      </c>
      <c r="S234" s="2">
        <v>-15.4471769703542</v>
      </c>
      <c r="T234" s="23">
        <v>-7.29701935369454</v>
      </c>
      <c r="U234" s="23">
        <v>-7.29701935369454</v>
      </c>
      <c r="V234" s="23">
        <v>-7.29701935369454</v>
      </c>
      <c r="W234" s="23">
        <v>-7.29701935369454</v>
      </c>
      <c r="X234" s="23">
        <v>-7.29701935369454</v>
      </c>
      <c r="Y234" s="2">
        <v>-6.13041223172895</v>
      </c>
      <c r="Z234" s="2">
        <v>-13.7838592432513</v>
      </c>
      <c r="AA234" s="2">
        <v>-1.67595592311881</v>
      </c>
      <c r="AB234" s="2">
        <v>-6.04945340404889</v>
      </c>
      <c r="AC234" s="2">
        <v>-3.52902723526915</v>
      </c>
      <c r="AD234" s="2">
        <v>-1.98077753476225</v>
      </c>
      <c r="AE234" s="2">
        <v>-2.95843741313094</v>
      </c>
      <c r="AF234" s="2">
        <v>-3.46309021026055</v>
      </c>
      <c r="AG234" s="2">
        <v>-2.63745191100048</v>
      </c>
      <c r="AH234" s="2">
        <v>-2.10233198389226</v>
      </c>
      <c r="AI234" s="9">
        <v>18.2732974022936</v>
      </c>
      <c r="AJ234" s="9">
        <v>18.4566937393376</v>
      </c>
      <c r="AK234" s="9">
        <v>18.7218726870333</v>
      </c>
      <c r="AL234" s="9">
        <v>19.0884161015878</v>
      </c>
      <c r="AM234" s="9">
        <v>20.1478035233048</v>
      </c>
      <c r="AN234" s="2">
        <v>-7.58503661163599</v>
      </c>
      <c r="AO234" s="2">
        <v>-9.65411746976155</v>
      </c>
      <c r="AP234" s="2">
        <v>-11.524046327722</v>
      </c>
      <c r="AQ234" s="2">
        <v>-11.8349292373811</v>
      </c>
      <c r="AR234" s="2">
        <v>-10.903462363076</v>
      </c>
      <c r="AS234" s="2">
        <v>-6.71182990916765</v>
      </c>
      <c r="AT234" s="2">
        <v>-5.38252269092781</v>
      </c>
      <c r="AU234" s="2">
        <v>-6.06384797313021</v>
      </c>
      <c r="AV234" s="2">
        <v>-4.22841817237112</v>
      </c>
      <c r="AW234" s="2">
        <v>-4.9972155071512</v>
      </c>
      <c r="AX234" s="2">
        <v>-9.98864831116372</v>
      </c>
      <c r="AY234" s="2">
        <v>-10.746440008879</v>
      </c>
      <c r="AZ234" s="2">
        <v>-9.52025418166336</v>
      </c>
      <c r="BA234" s="2">
        <v>-8.57849078104886</v>
      </c>
      <c r="BB234" s="2">
        <v>-8.17918027647504</v>
      </c>
      <c r="BC234" s="9">
        <v>-12.4953388981818</v>
      </c>
      <c r="BD234" s="9">
        <v>-13.1148597530422</v>
      </c>
      <c r="BE234" s="9">
        <v>-12.7362719951886</v>
      </c>
      <c r="BF234" s="9">
        <v>-12.5159091243597</v>
      </c>
      <c r="BG234" s="9">
        <v>-12.5159091243597</v>
      </c>
      <c r="BH234" s="9">
        <v>15.938073719344</v>
      </c>
      <c r="BI234" s="9">
        <v>15.938073719344</v>
      </c>
      <c r="BJ234" s="9">
        <v>15.938073719344</v>
      </c>
      <c r="BK234" s="9">
        <v>15.1198433794341</v>
      </c>
      <c r="BL234" s="9">
        <v>15.1198433794341</v>
      </c>
    </row>
    <row r="235" spans="1:64">
      <c r="A235" t="s">
        <v>491</v>
      </c>
      <c r="B235" s="1" t="s">
        <v>2605</v>
      </c>
      <c r="C235" s="22" t="s">
        <v>492</v>
      </c>
      <c r="D235" s="22" t="s">
        <v>1282</v>
      </c>
      <c r="E235" s="2">
        <v>-8.53467057663895</v>
      </c>
      <c r="F235" s="2">
        <v>-8.53467057663895</v>
      </c>
      <c r="G235" s="2">
        <v>-8.53467057663895</v>
      </c>
      <c r="H235" s="2">
        <v>-8.53467057663895</v>
      </c>
      <c r="I235" s="2">
        <v>-8.53467057663895</v>
      </c>
      <c r="J235" s="2">
        <v>-12.4734760213176</v>
      </c>
      <c r="K235" s="2">
        <v>-12.4734760213176</v>
      </c>
      <c r="L235" s="2">
        <v>-12.4734760213176</v>
      </c>
      <c r="M235" s="2">
        <v>-12.4734760213176</v>
      </c>
      <c r="N235" s="2">
        <v>-12.4734760213176</v>
      </c>
      <c r="O235" s="2">
        <v>-15.2540933668227</v>
      </c>
      <c r="P235" s="2">
        <v>-15.2540933668227</v>
      </c>
      <c r="Q235" s="2">
        <v>-15.2540933668227</v>
      </c>
      <c r="R235" s="2">
        <v>-15.2540933668227</v>
      </c>
      <c r="S235" s="2">
        <v>-15.2540933668227</v>
      </c>
      <c r="T235" s="23">
        <v>0.44053236494707</v>
      </c>
      <c r="U235" s="23">
        <v>0.44053236494707</v>
      </c>
      <c r="V235" s="23">
        <v>0.44053236494707</v>
      </c>
      <c r="W235" s="23">
        <v>0.44053236494707</v>
      </c>
      <c r="X235" s="23">
        <v>0.44053236494707</v>
      </c>
      <c r="Y235" s="2">
        <v>15.6663019356672</v>
      </c>
      <c r="Z235" s="2">
        <v>17.6183934119839</v>
      </c>
      <c r="AA235" s="2">
        <v>11.9964396478103</v>
      </c>
      <c r="AB235" s="2">
        <v>11.0743308844191</v>
      </c>
      <c r="AC235" s="2">
        <v>15.5992809289379</v>
      </c>
      <c r="AD235" s="2">
        <v>11.1382480642518</v>
      </c>
      <c r="AE235" s="2">
        <v>11.3611301917877</v>
      </c>
      <c r="AF235" s="2">
        <v>10.0836384526348</v>
      </c>
      <c r="AG235" s="2">
        <v>10.5466058775531</v>
      </c>
      <c r="AH235" s="2">
        <v>9.28832787290399</v>
      </c>
      <c r="AI235" s="9">
        <v>18.4200330471364</v>
      </c>
      <c r="AJ235" s="9">
        <v>18.5974545484196</v>
      </c>
      <c r="AK235" s="9">
        <v>18.9983235473718</v>
      </c>
      <c r="AL235" s="9">
        <v>19.2606944799421</v>
      </c>
      <c r="AM235" s="9">
        <v>19.4932601354887</v>
      </c>
      <c r="AN235" s="2">
        <v>0.431612727186729</v>
      </c>
      <c r="AO235" s="2">
        <v>0.488039678534652</v>
      </c>
      <c r="AP235" s="2">
        <v>0.942142528503076</v>
      </c>
      <c r="AQ235" s="2">
        <v>-0.476123099578698</v>
      </c>
      <c r="AR235" s="2">
        <v>0.138933840421497</v>
      </c>
      <c r="AS235" s="2">
        <v>4.57767348516469</v>
      </c>
      <c r="AT235" s="2">
        <v>4.90656605347464</v>
      </c>
      <c r="AU235" s="2">
        <v>6.69495359804441</v>
      </c>
      <c r="AV235" s="2">
        <v>9.05360162896289</v>
      </c>
      <c r="AW235" s="2">
        <v>7.73900331998362</v>
      </c>
      <c r="AX235" s="2">
        <v>1.45537212522913</v>
      </c>
      <c r="AY235" s="2">
        <v>2.35187848836525</v>
      </c>
      <c r="AZ235" s="2">
        <v>2.54281597568955</v>
      </c>
      <c r="BA235" s="2">
        <v>3.10814507012662</v>
      </c>
      <c r="BB235" s="2">
        <v>3.52684305738475</v>
      </c>
      <c r="BC235" s="9">
        <v>-1.51877047381215</v>
      </c>
      <c r="BD235" s="9">
        <v>-1.93061387227524</v>
      </c>
      <c r="BE235" s="9">
        <v>0</v>
      </c>
      <c r="BF235" s="9">
        <v>1.35522582875232</v>
      </c>
      <c r="BG235" s="9">
        <v>1.35522582875232</v>
      </c>
      <c r="BH235" s="9">
        <v>26.1699166872281</v>
      </c>
      <c r="BI235" s="9">
        <v>26.1699166872281</v>
      </c>
      <c r="BJ235" s="9">
        <v>26.1699166872281</v>
      </c>
      <c r="BK235" s="9">
        <v>30.0622348429124</v>
      </c>
      <c r="BL235" s="9">
        <v>30.0622348429124</v>
      </c>
    </row>
    <row r="236" spans="1:64">
      <c r="A236" t="s">
        <v>493</v>
      </c>
      <c r="B236" s="1" t="s">
        <v>2606</v>
      </c>
      <c r="C236" s="22" t="s">
        <v>137</v>
      </c>
      <c r="D236" s="22" t="s">
        <v>1282</v>
      </c>
      <c r="E236" s="2">
        <v>-12.8879707983073</v>
      </c>
      <c r="F236" s="2">
        <v>-12.8879707983073</v>
      </c>
      <c r="G236" s="2">
        <v>-12.8879707983073</v>
      </c>
      <c r="H236" s="2">
        <v>-12.8879707983073</v>
      </c>
      <c r="I236" s="2">
        <v>-12.8879707983073</v>
      </c>
      <c r="J236" s="2">
        <v>-15.2900297343835</v>
      </c>
      <c r="K236" s="2">
        <v>-15.2900297343835</v>
      </c>
      <c r="L236" s="2">
        <v>-15.2900297343835</v>
      </c>
      <c r="M236" s="2">
        <v>-15.2900297343835</v>
      </c>
      <c r="N236" s="2">
        <v>-15.2900297343835</v>
      </c>
      <c r="O236" s="2">
        <v>-23.1213534121544</v>
      </c>
      <c r="P236" s="2">
        <v>-23.1213534121544</v>
      </c>
      <c r="Q236" s="2">
        <v>-23.1213534121544</v>
      </c>
      <c r="R236" s="2">
        <v>-23.1213534121544</v>
      </c>
      <c r="S236" s="2">
        <v>-23.1213534121544</v>
      </c>
      <c r="T236" s="23">
        <v>-4.96791601430345</v>
      </c>
      <c r="U236" s="23">
        <v>-4.96791601430345</v>
      </c>
      <c r="V236" s="23">
        <v>-4.96791601430345</v>
      </c>
      <c r="W236" s="23">
        <v>-4.96791601430345</v>
      </c>
      <c r="X236" s="23">
        <v>-4.96791601430345</v>
      </c>
      <c r="Y236" s="2">
        <v>8.29275402134431</v>
      </c>
      <c r="Z236" s="2">
        <v>5.25180355625265</v>
      </c>
      <c r="AA236" s="2">
        <v>9.70418546983849</v>
      </c>
      <c r="AB236" s="2">
        <v>15.0659571091535</v>
      </c>
      <c r="AC236" s="2">
        <v>4.41691463559925</v>
      </c>
      <c r="AD236" s="2">
        <v>0.627845044928527</v>
      </c>
      <c r="AE236" s="2">
        <v>0.180690932215533</v>
      </c>
      <c r="AF236" s="2">
        <v>-0.533370885232879</v>
      </c>
      <c r="AG236" s="2">
        <v>0.834127088081106</v>
      </c>
      <c r="AH236" s="2">
        <v>-0.573485259057281</v>
      </c>
      <c r="AI236" s="9">
        <v>24.230249720997</v>
      </c>
      <c r="AJ236" s="9">
        <v>23.3031068363094</v>
      </c>
      <c r="AK236" s="9">
        <v>23.5373692986856</v>
      </c>
      <c r="AL236" s="9">
        <v>23.6638613448929</v>
      </c>
      <c r="AM236" s="9">
        <v>23.7849164369629</v>
      </c>
      <c r="AN236" s="2">
        <v>-8.70624630937343</v>
      </c>
      <c r="AO236" s="2">
        <v>-9.8565224654427</v>
      </c>
      <c r="AP236" s="2">
        <v>-9.83116515524334</v>
      </c>
      <c r="AQ236" s="2">
        <v>-10.2475328353094</v>
      </c>
      <c r="AR236" s="2">
        <v>-11.6670662620463</v>
      </c>
      <c r="AS236" s="2">
        <v>-3.30625095966636</v>
      </c>
      <c r="AT236" s="2">
        <v>-3.30148742330232</v>
      </c>
      <c r="AU236" s="2">
        <v>-1.88612961030378</v>
      </c>
      <c r="AV236" s="2">
        <v>1.10753457861238</v>
      </c>
      <c r="AW236" s="2">
        <v>0.748488267536767</v>
      </c>
      <c r="AX236" s="2">
        <v>-6.03347340970025</v>
      </c>
      <c r="AY236" s="2">
        <v>-5.79343229028834</v>
      </c>
      <c r="AZ236" s="2">
        <v>-5.52918255294263</v>
      </c>
      <c r="BA236" s="2">
        <v>-5.18054592910888</v>
      </c>
      <c r="BB236" s="2">
        <v>-4.43301920643746</v>
      </c>
      <c r="BC236" s="9">
        <v>-16.8445452550075</v>
      </c>
      <c r="BD236" s="9">
        <v>-16.1106398996761</v>
      </c>
      <c r="BE236" s="9">
        <v>-16.5207642451874</v>
      </c>
      <c r="BF236" s="9">
        <v>-14.9872032826727</v>
      </c>
      <c r="BG236" s="9">
        <v>-14.9872032826727</v>
      </c>
      <c r="BH236" s="9">
        <v>25.2926426973508</v>
      </c>
      <c r="BI236" s="9">
        <v>25.2926426973508</v>
      </c>
      <c r="BJ236" s="9">
        <v>25.2926426973508</v>
      </c>
      <c r="BK236" s="9">
        <v>21.5270691209683</v>
      </c>
      <c r="BL236" s="9">
        <v>21.5270691209683</v>
      </c>
    </row>
    <row r="237" spans="1:64">
      <c r="A237" t="s">
        <v>494</v>
      </c>
      <c r="B237" s="1" t="s">
        <v>2607</v>
      </c>
      <c r="C237" s="22" t="s">
        <v>495</v>
      </c>
      <c r="D237" s="22" t="s">
        <v>1282</v>
      </c>
      <c r="E237" s="2">
        <v>2.21463227840365</v>
      </c>
      <c r="F237" s="2">
        <v>2.21463227840365</v>
      </c>
      <c r="G237" s="2">
        <v>2.21463227840365</v>
      </c>
      <c r="H237" s="2">
        <v>2.21463227840365</v>
      </c>
      <c r="I237" s="2">
        <v>2.21463227840365</v>
      </c>
      <c r="J237" s="2">
        <v>-8.36826191690965</v>
      </c>
      <c r="K237" s="2">
        <v>-8.36826191690965</v>
      </c>
      <c r="L237" s="2">
        <v>-8.36826191690965</v>
      </c>
      <c r="M237" s="2">
        <v>-8.36826191690965</v>
      </c>
      <c r="N237" s="2">
        <v>-8.36826191690965</v>
      </c>
      <c r="O237" s="2">
        <v>-9.9273709322662</v>
      </c>
      <c r="P237" s="2">
        <v>-9.9273709322662</v>
      </c>
      <c r="Q237" s="2">
        <v>-9.9273709322662</v>
      </c>
      <c r="R237" s="2">
        <v>-9.9273709322662</v>
      </c>
      <c r="S237" s="2">
        <v>-9.9273709322662</v>
      </c>
      <c r="T237" s="23">
        <v>4.39635765418606</v>
      </c>
      <c r="U237" s="23">
        <v>4.39635765418606</v>
      </c>
      <c r="V237" s="23">
        <v>4.39635765418606</v>
      </c>
      <c r="W237" s="23">
        <v>4.39635765418606</v>
      </c>
      <c r="X237" s="23">
        <v>4.39635765418606</v>
      </c>
      <c r="Y237" s="2">
        <v>21.8381336703399</v>
      </c>
      <c r="Z237" s="2">
        <v>16.394002574623</v>
      </c>
      <c r="AA237" s="2">
        <v>4.42573995679418</v>
      </c>
      <c r="AB237" s="2">
        <v>16.7388402200037</v>
      </c>
      <c r="AC237" s="2">
        <v>9.32169013790902</v>
      </c>
      <c r="AD237" s="2">
        <v>15.5323603957611</v>
      </c>
      <c r="AE237" s="2">
        <v>14.2041561749361</v>
      </c>
      <c r="AF237" s="2">
        <v>15.4497941279646</v>
      </c>
      <c r="AG237" s="2">
        <v>17.4085651189161</v>
      </c>
      <c r="AH237" s="2">
        <v>16.8221665294766</v>
      </c>
      <c r="AI237" s="9">
        <v>4.41249593783072</v>
      </c>
      <c r="AJ237" s="9">
        <v>3.71062794116295</v>
      </c>
      <c r="AK237" s="9">
        <v>3.27802426218299</v>
      </c>
      <c r="AL237" s="9">
        <v>3.76675516214474</v>
      </c>
      <c r="AM237" s="9">
        <v>4.42811923380164</v>
      </c>
      <c r="AN237" s="2">
        <v>4.9195659895191</v>
      </c>
      <c r="AO237" s="2">
        <v>4.32549728641272</v>
      </c>
      <c r="AP237" s="2">
        <v>4.58519594054752</v>
      </c>
      <c r="AQ237" s="2">
        <v>4.03324136581009</v>
      </c>
      <c r="AR237" s="2">
        <v>3.70188683887062</v>
      </c>
      <c r="AS237" s="2">
        <v>8.09015832449668</v>
      </c>
      <c r="AT237" s="2">
        <v>7.35629259698696</v>
      </c>
      <c r="AU237" s="2">
        <v>8.29891722413493</v>
      </c>
      <c r="AV237" s="2">
        <v>13.1343443551827</v>
      </c>
      <c r="AW237" s="2">
        <v>11.5494070166042</v>
      </c>
      <c r="AX237" s="2">
        <v>6.0869515977721</v>
      </c>
      <c r="AY237" s="2">
        <v>6.31137769613155</v>
      </c>
      <c r="AZ237" s="2">
        <v>6.2957711357549</v>
      </c>
      <c r="BA237" s="2">
        <v>7.67014667001677</v>
      </c>
      <c r="BB237" s="2">
        <v>8.61207489277436</v>
      </c>
      <c r="BC237" s="9">
        <v>5.86797683063786</v>
      </c>
      <c r="BD237" s="9">
        <v>5.92498740112057</v>
      </c>
      <c r="BE237" s="9">
        <v>7.35064840865168</v>
      </c>
      <c r="BF237" s="9">
        <v>8.92854663648588</v>
      </c>
      <c r="BG237" s="9">
        <v>8.92854663648588</v>
      </c>
      <c r="BH237" s="9">
        <v>32.2599218752877</v>
      </c>
      <c r="BI237" s="9">
        <v>32.2599218752877</v>
      </c>
      <c r="BJ237" s="9">
        <v>32.2599218752877</v>
      </c>
      <c r="BK237" s="9">
        <v>35.1097269279569</v>
      </c>
      <c r="BL237" s="9">
        <v>35.1097269279569</v>
      </c>
    </row>
    <row r="238" spans="1:64">
      <c r="A238" t="s">
        <v>496</v>
      </c>
      <c r="B238" s="1" t="s">
        <v>2608</v>
      </c>
      <c r="C238" s="22" t="s">
        <v>497</v>
      </c>
      <c r="D238" s="22" t="s">
        <v>1282</v>
      </c>
      <c r="E238" s="2">
        <v>1.91324995536507</v>
      </c>
      <c r="F238" s="2">
        <v>1.91324995536507</v>
      </c>
      <c r="G238" s="2">
        <v>1.91324995536507</v>
      </c>
      <c r="H238" s="2">
        <v>1.91324995536507</v>
      </c>
      <c r="I238" s="2">
        <v>1.91324995536507</v>
      </c>
      <c r="J238" s="2">
        <v>-3.26550860255567</v>
      </c>
      <c r="K238" s="2">
        <v>-3.26550860255567</v>
      </c>
      <c r="L238" s="2">
        <v>-3.26550860255567</v>
      </c>
      <c r="M238" s="2">
        <v>-3.26550860255567</v>
      </c>
      <c r="N238" s="2">
        <v>-3.26550860255567</v>
      </c>
      <c r="O238" s="2">
        <v>-5.36379117782152</v>
      </c>
      <c r="P238" s="2">
        <v>-5.36379117782152</v>
      </c>
      <c r="Q238" s="2">
        <v>-5.36379117782152</v>
      </c>
      <c r="R238" s="2">
        <v>-5.36379117782152</v>
      </c>
      <c r="S238" s="2">
        <v>-5.36379117782152</v>
      </c>
      <c r="T238" s="23">
        <v>0.755761331556124</v>
      </c>
      <c r="U238" s="23">
        <v>0.755761331556124</v>
      </c>
      <c r="V238" s="23">
        <v>0.755761331556124</v>
      </c>
      <c r="W238" s="23">
        <v>0.755761331556124</v>
      </c>
      <c r="X238" s="23">
        <v>0.755761331556124</v>
      </c>
      <c r="Y238" s="2">
        <v>14.7062524874971</v>
      </c>
      <c r="Z238" s="2">
        <v>16.6010452052454</v>
      </c>
      <c r="AA238" s="2">
        <v>1.56695309835528</v>
      </c>
      <c r="AB238" s="2">
        <v>-1.39163121598202</v>
      </c>
      <c r="AC238" s="2">
        <v>3.20557850535519</v>
      </c>
      <c r="AD238" s="2">
        <v>9.36956562245887</v>
      </c>
      <c r="AE238" s="2">
        <v>7.01426420983116</v>
      </c>
      <c r="AF238" s="2">
        <v>10.262138433519</v>
      </c>
      <c r="AG238" s="2">
        <v>9.2871498651206</v>
      </c>
      <c r="AH238" s="2">
        <v>10.2915516040515</v>
      </c>
      <c r="AI238" s="9">
        <v>18.7895645563963</v>
      </c>
      <c r="AJ238" s="9">
        <v>17.9278721676032</v>
      </c>
      <c r="AK238" s="9">
        <v>17.2131962558421</v>
      </c>
      <c r="AL238" s="9">
        <v>17.519030874114</v>
      </c>
      <c r="AM238" s="9">
        <v>17.786023034679</v>
      </c>
      <c r="AN238" s="2">
        <v>1.1312907020248</v>
      </c>
      <c r="AO238" s="2">
        <v>0.581530637625751</v>
      </c>
      <c r="AP238" s="2">
        <v>0.219881394524765</v>
      </c>
      <c r="AQ238" s="2">
        <v>0.268592829131532</v>
      </c>
      <c r="AR238" s="2">
        <v>-0.270415256905989</v>
      </c>
      <c r="AS238" s="2">
        <v>2.98674143544338</v>
      </c>
      <c r="AT238" s="2">
        <v>5.0906041446959</v>
      </c>
      <c r="AU238" s="2">
        <v>4.8742381305903</v>
      </c>
      <c r="AV238" s="2">
        <v>9.23314404934969</v>
      </c>
      <c r="AW238" s="2">
        <v>8.03130720038888</v>
      </c>
      <c r="AX238" s="2">
        <v>1.29240367285271</v>
      </c>
      <c r="AY238" s="2">
        <v>1.32827117260898</v>
      </c>
      <c r="AZ238" s="2">
        <v>3.00650155531152</v>
      </c>
      <c r="BA238" s="2">
        <v>2.42931701548156</v>
      </c>
      <c r="BB238" s="2">
        <v>2.13611480283937</v>
      </c>
      <c r="BC238" s="9">
        <v>1.93298060303365</v>
      </c>
      <c r="BD238" s="9">
        <v>3.06235303878142</v>
      </c>
      <c r="BE238" s="9">
        <v>3.34782006730671</v>
      </c>
      <c r="BF238" s="9">
        <v>3.90623915346257</v>
      </c>
      <c r="BG238" s="9">
        <v>3.90623915346257</v>
      </c>
      <c r="BH238" s="9">
        <v>27.7422790320508</v>
      </c>
      <c r="BI238" s="9">
        <v>27.7422790320508</v>
      </c>
      <c r="BJ238" s="9">
        <v>27.7422790320508</v>
      </c>
      <c r="BK238" s="9">
        <v>33.8528830128866</v>
      </c>
      <c r="BL238" s="9">
        <v>33.8528830128866</v>
      </c>
    </row>
    <row r="239" spans="1:64">
      <c r="A239" t="s">
        <v>498</v>
      </c>
      <c r="B239" s="1" t="s">
        <v>2609</v>
      </c>
      <c r="C239" s="22" t="s">
        <v>499</v>
      </c>
      <c r="D239" s="22" t="s">
        <v>1282</v>
      </c>
      <c r="E239" s="2">
        <v>-3.07630183716249</v>
      </c>
      <c r="F239" s="2">
        <v>-3.07630183716249</v>
      </c>
      <c r="G239" s="2">
        <v>-3.07630183716249</v>
      </c>
      <c r="H239" s="2">
        <v>-3.07630183716249</v>
      </c>
      <c r="I239" s="2">
        <v>-3.07630183716249</v>
      </c>
      <c r="J239" s="2">
        <v>-7.47435333763993</v>
      </c>
      <c r="K239" s="2">
        <v>-7.47435333763993</v>
      </c>
      <c r="L239" s="2">
        <v>-7.47435333763993</v>
      </c>
      <c r="M239" s="2">
        <v>-7.47435333763993</v>
      </c>
      <c r="N239" s="2">
        <v>-7.47435333763993</v>
      </c>
      <c r="O239" s="2">
        <v>-6.49819358167184</v>
      </c>
      <c r="P239" s="2">
        <v>-6.49819358167184</v>
      </c>
      <c r="Q239" s="2">
        <v>-6.49819358167184</v>
      </c>
      <c r="R239" s="2">
        <v>-6.49819358167184</v>
      </c>
      <c r="S239" s="2">
        <v>-6.49819358167184</v>
      </c>
      <c r="T239" s="23">
        <v>-2.37810276656522</v>
      </c>
      <c r="U239" s="23">
        <v>-2.37810276656522</v>
      </c>
      <c r="V239" s="23">
        <v>-2.37810276656522</v>
      </c>
      <c r="W239" s="23">
        <v>-2.37810276656522</v>
      </c>
      <c r="X239" s="23">
        <v>-2.37810276656522</v>
      </c>
      <c r="Y239" s="2">
        <v>14.7113382468932</v>
      </c>
      <c r="Z239" s="2">
        <v>1.43620723961239</v>
      </c>
      <c r="AA239" s="2">
        <v>1.23308072176607</v>
      </c>
      <c r="AB239" s="2">
        <v>8.49290526752651</v>
      </c>
      <c r="AC239" s="2">
        <v>2.37553780482632</v>
      </c>
      <c r="AD239" s="2">
        <v>4.51725695931249</v>
      </c>
      <c r="AE239" s="2">
        <v>5.47451201856696</v>
      </c>
      <c r="AF239" s="2">
        <v>4.83005946979452</v>
      </c>
      <c r="AG239" s="2">
        <v>3.7032679638464</v>
      </c>
      <c r="AH239" s="2">
        <v>3.04429039310357</v>
      </c>
      <c r="AI239" s="9">
        <v>15.1953730791404</v>
      </c>
      <c r="AJ239" s="9">
        <v>14.5292212955427</v>
      </c>
      <c r="AK239" s="9">
        <v>14.3999997940271</v>
      </c>
      <c r="AL239" s="9">
        <v>14.7740627209132</v>
      </c>
      <c r="AM239" s="9">
        <v>14.20613714007</v>
      </c>
      <c r="AN239" s="2">
        <v>-1.67532716314488</v>
      </c>
      <c r="AO239" s="2">
        <v>-1.38567495991607</v>
      </c>
      <c r="AP239" s="2">
        <v>-1.42895295599644</v>
      </c>
      <c r="AQ239" s="2">
        <v>-1.15336239527961</v>
      </c>
      <c r="AR239" s="2">
        <v>-1.63433308968221</v>
      </c>
      <c r="AS239" s="2">
        <v>-5.74712955629892</v>
      </c>
      <c r="AT239" s="2">
        <v>-6.81459886469919</v>
      </c>
      <c r="AU239" s="2">
        <v>-6.23043042134953</v>
      </c>
      <c r="AV239" s="2">
        <v>-0.740138829266887</v>
      </c>
      <c r="AW239" s="2">
        <v>-0.165696077995589</v>
      </c>
      <c r="AX239" s="2">
        <v>-2.20402931753229</v>
      </c>
      <c r="AY239" s="2">
        <v>-1.83715690535852</v>
      </c>
      <c r="AZ239" s="2">
        <v>-2.52935978609574</v>
      </c>
      <c r="BA239" s="2">
        <v>-2.99160987804112</v>
      </c>
      <c r="BB239" s="2">
        <v>-3.36243393248715</v>
      </c>
      <c r="BC239" s="9">
        <v>-4.97052155065796</v>
      </c>
      <c r="BD239" s="9">
        <v>-4.79324823461439</v>
      </c>
      <c r="BE239" s="9">
        <v>-6.69564013461341</v>
      </c>
      <c r="BF239" s="9">
        <v>-6.21809497898123</v>
      </c>
      <c r="BG239" s="9">
        <v>-6.21809497898123</v>
      </c>
      <c r="BH239" s="9">
        <v>20.8581588451233</v>
      </c>
      <c r="BI239" s="9">
        <v>20.8581588451233</v>
      </c>
      <c r="BJ239" s="9">
        <v>20.8581588451233</v>
      </c>
      <c r="BK239" s="9">
        <v>26.2589969396675</v>
      </c>
      <c r="BL239" s="9">
        <v>26.2589969396675</v>
      </c>
    </row>
    <row r="240" spans="1:64">
      <c r="A240" t="s">
        <v>500</v>
      </c>
      <c r="B240" s="1" t="s">
        <v>2610</v>
      </c>
      <c r="C240" s="22" t="s">
        <v>501</v>
      </c>
      <c r="D240" s="22" t="s">
        <v>1282</v>
      </c>
      <c r="E240" s="2">
        <v>-1.90425946979025</v>
      </c>
      <c r="F240" s="2">
        <v>-1.90425946979025</v>
      </c>
      <c r="G240" s="2">
        <v>-1.90425946979025</v>
      </c>
      <c r="H240" s="2">
        <v>-1.90425946979025</v>
      </c>
      <c r="I240" s="2">
        <v>-1.90425946979025</v>
      </c>
      <c r="J240" s="2">
        <v>12.4798176578645</v>
      </c>
      <c r="K240" s="2">
        <v>12.4798176578645</v>
      </c>
      <c r="L240" s="2">
        <v>12.4798176578645</v>
      </c>
      <c r="M240" s="2">
        <v>12.4798176578645</v>
      </c>
      <c r="N240" s="2">
        <v>12.4798176578645</v>
      </c>
      <c r="O240" s="2">
        <v>5.43944215654295</v>
      </c>
      <c r="P240" s="2">
        <v>5.43944215654295</v>
      </c>
      <c r="Q240" s="2">
        <v>5.43944215654295</v>
      </c>
      <c r="R240" s="2">
        <v>5.43944215654295</v>
      </c>
      <c r="S240" s="2">
        <v>5.43944215654295</v>
      </c>
      <c r="T240" s="23">
        <v>-3.04129266178802</v>
      </c>
      <c r="U240" s="23">
        <v>-3.04129266178802</v>
      </c>
      <c r="V240" s="23">
        <v>-3.04129266178802</v>
      </c>
      <c r="W240" s="23">
        <v>-3.04129266178802</v>
      </c>
      <c r="X240" s="23">
        <v>-3.04129266178802</v>
      </c>
      <c r="Y240" s="2">
        <v>7.53271430416489</v>
      </c>
      <c r="Z240" s="2">
        <v>-0.427455788233005</v>
      </c>
      <c r="AA240" s="2">
        <v>-5.63741997158854</v>
      </c>
      <c r="AB240" s="2">
        <v>4.04826514606326</v>
      </c>
      <c r="AC240" s="2">
        <v>-0.0287496922297948</v>
      </c>
      <c r="AD240" s="2">
        <v>6.09431309031789</v>
      </c>
      <c r="AE240" s="2">
        <v>5.77294486862865</v>
      </c>
      <c r="AF240" s="2">
        <v>4.92029435240648</v>
      </c>
      <c r="AG240" s="2">
        <v>5.17959974212567</v>
      </c>
      <c r="AH240" s="2">
        <v>4.69260773307605</v>
      </c>
      <c r="AI240" s="9">
        <v>22.8556885511269</v>
      </c>
      <c r="AJ240" s="9">
        <v>22.9666451489054</v>
      </c>
      <c r="AK240" s="9">
        <v>23.0295986965926</v>
      </c>
      <c r="AL240" s="9">
        <v>24.0661315417421</v>
      </c>
      <c r="AM240" s="9">
        <v>24.4501163102001</v>
      </c>
      <c r="AN240" s="2">
        <v>-4.50170994285802</v>
      </c>
      <c r="AO240" s="2">
        <v>-5.33786976134857</v>
      </c>
      <c r="AP240" s="2">
        <v>-7.34091241601742</v>
      </c>
      <c r="AQ240" s="2">
        <v>-8.7427556049101</v>
      </c>
      <c r="AR240" s="2">
        <v>-8.86487284953689</v>
      </c>
      <c r="AS240" s="2">
        <v>-1.33682941860195</v>
      </c>
      <c r="AT240" s="2">
        <v>-0.683232679873672</v>
      </c>
      <c r="AU240" s="2">
        <v>-0.130531133474803</v>
      </c>
      <c r="AV240" s="2">
        <v>-0.377480339700023</v>
      </c>
      <c r="AW240" s="2">
        <v>0.351485948984462</v>
      </c>
      <c r="AX240" s="2">
        <v>-4.49767518609258</v>
      </c>
      <c r="AY240" s="2">
        <v>-5.8097922201525</v>
      </c>
      <c r="AZ240" s="2">
        <v>-6.55910748022452</v>
      </c>
      <c r="BA240" s="2">
        <v>-6.66824691970565</v>
      </c>
      <c r="BB240" s="2">
        <v>-5.35162804445319</v>
      </c>
      <c r="BC240" s="9">
        <v>-17.9491055995982</v>
      </c>
      <c r="BD240" s="9">
        <v>-14.8457549488751</v>
      </c>
      <c r="BE240" s="9">
        <v>-17.5396660048025</v>
      </c>
      <c r="BF240" s="9">
        <v>-13.7914157867148</v>
      </c>
      <c r="BG240" s="9">
        <v>-13.7914157867148</v>
      </c>
      <c r="BH240" s="9">
        <v>23.7487569704215</v>
      </c>
      <c r="BI240" s="9">
        <v>23.7487569704215</v>
      </c>
      <c r="BJ240" s="9">
        <v>23.7487569704215</v>
      </c>
      <c r="BK240" s="9">
        <v>18.8794455684894</v>
      </c>
      <c r="BL240" s="9">
        <v>18.8794455684894</v>
      </c>
    </row>
    <row r="241" spans="1:64">
      <c r="A241" t="s">
        <v>502</v>
      </c>
      <c r="B241" s="1" t="s">
        <v>2611</v>
      </c>
      <c r="C241" s="22" t="s">
        <v>503</v>
      </c>
      <c r="D241" s="22" t="s">
        <v>1282</v>
      </c>
      <c r="E241" s="2">
        <v>-14.5288301126284</v>
      </c>
      <c r="F241" s="2">
        <v>-14.5288301126284</v>
      </c>
      <c r="G241" s="2">
        <v>-14.5288301126284</v>
      </c>
      <c r="H241" s="2">
        <v>-14.5288301126284</v>
      </c>
      <c r="I241" s="2">
        <v>-14.5288301126284</v>
      </c>
      <c r="J241" s="2">
        <v>-6.58209578213115</v>
      </c>
      <c r="K241" s="2">
        <v>-6.58209578213115</v>
      </c>
      <c r="L241" s="2">
        <v>-6.58209578213115</v>
      </c>
      <c r="M241" s="2">
        <v>-6.58209578213115</v>
      </c>
      <c r="N241" s="2">
        <v>-6.58209578213115</v>
      </c>
      <c r="O241" s="2">
        <v>-16.661474463355</v>
      </c>
      <c r="P241" s="2">
        <v>-16.661474463355</v>
      </c>
      <c r="Q241" s="2">
        <v>-16.661474463355</v>
      </c>
      <c r="R241" s="2">
        <v>-16.661474463355</v>
      </c>
      <c r="S241" s="2">
        <v>-16.661474463355</v>
      </c>
      <c r="T241" s="23">
        <v>-7.46610241993894</v>
      </c>
      <c r="U241" s="23">
        <v>-7.46610241993894</v>
      </c>
      <c r="V241" s="23">
        <v>-7.46610241993894</v>
      </c>
      <c r="W241" s="23">
        <v>-7.46610241993894</v>
      </c>
      <c r="X241" s="23">
        <v>-7.46610241993894</v>
      </c>
      <c r="Y241" s="2">
        <v>-4.98100589014733</v>
      </c>
      <c r="Z241" s="2">
        <v>-6.20121304658514</v>
      </c>
      <c r="AA241" s="2">
        <v>-2.73015522449205</v>
      </c>
      <c r="AB241" s="2">
        <v>-4.55651240462475</v>
      </c>
      <c r="AC241" s="2">
        <v>2.58364324741247</v>
      </c>
      <c r="AD241" s="2">
        <v>-9.9265271443728</v>
      </c>
      <c r="AE241" s="2">
        <v>-10.8730331448609</v>
      </c>
      <c r="AF241" s="2">
        <v>-11.2291566787367</v>
      </c>
      <c r="AG241" s="2">
        <v>-9.62960263809643</v>
      </c>
      <c r="AH241" s="2">
        <v>-9.0275987216667</v>
      </c>
      <c r="AI241" s="9">
        <v>24.3601587424519</v>
      </c>
      <c r="AJ241" s="9">
        <v>24.6233427273465</v>
      </c>
      <c r="AK241" s="9">
        <v>24.920439700577</v>
      </c>
      <c r="AL241" s="9">
        <v>25.0114382246529</v>
      </c>
      <c r="AM241" s="9">
        <v>26.0204262963421</v>
      </c>
      <c r="AN241" s="2">
        <v>-19.9183432867479</v>
      </c>
      <c r="AO241" s="2">
        <v>-22.9080728340123</v>
      </c>
      <c r="AP241" s="2">
        <v>-21.9340899265407</v>
      </c>
      <c r="AQ241" s="2">
        <v>-21.4705412663068</v>
      </c>
      <c r="AR241" s="2">
        <v>-23.2020439657452</v>
      </c>
      <c r="AS241" s="2">
        <v>-14.3134564521751</v>
      </c>
      <c r="AT241" s="2">
        <v>-12.1304757808696</v>
      </c>
      <c r="AU241" s="2">
        <v>-13.0252512343287</v>
      </c>
      <c r="AV241" s="2">
        <v>-9.32524885018107</v>
      </c>
      <c r="AW241" s="2">
        <v>-8.65152761870102</v>
      </c>
      <c r="AX241" s="2">
        <v>-14.4309296110007</v>
      </c>
      <c r="AY241" s="2">
        <v>-13.6862952490582</v>
      </c>
      <c r="AZ241" s="2">
        <v>-14.1267139224661</v>
      </c>
      <c r="BA241" s="2">
        <v>-13.4756704836314</v>
      </c>
      <c r="BB241" s="2">
        <v>-11.6155933599483</v>
      </c>
      <c r="BC241" s="9">
        <v>-17.1897203626921</v>
      </c>
      <c r="BD241" s="9">
        <v>-16.3103585761184</v>
      </c>
      <c r="BE241" s="9">
        <v>-16.5935429423028</v>
      </c>
      <c r="BF241" s="9">
        <v>-14.7480457834811</v>
      </c>
      <c r="BG241" s="9">
        <v>-14.7480457834811</v>
      </c>
      <c r="BH241" s="9">
        <v>16.8267234210897</v>
      </c>
      <c r="BI241" s="9">
        <v>16.8267234210897</v>
      </c>
      <c r="BJ241" s="9">
        <v>16.8267234210897</v>
      </c>
      <c r="BK241" s="9">
        <v>12.5692970429889</v>
      </c>
      <c r="BL241" s="9">
        <v>12.5692970429889</v>
      </c>
    </row>
    <row r="242" spans="1:64">
      <c r="A242" t="s">
        <v>504</v>
      </c>
      <c r="B242" s="1" t="s">
        <v>2612</v>
      </c>
      <c r="C242" s="22" t="s">
        <v>398</v>
      </c>
      <c r="D242" s="22" t="s">
        <v>1282</v>
      </c>
      <c r="E242" s="2">
        <v>-13.3233008204741</v>
      </c>
      <c r="F242" s="2">
        <v>-13.3233008204741</v>
      </c>
      <c r="G242" s="2">
        <v>-13.3233008204741</v>
      </c>
      <c r="H242" s="2">
        <v>-13.3233008204741</v>
      </c>
      <c r="I242" s="2">
        <v>-13.3233008204741</v>
      </c>
      <c r="J242" s="2">
        <v>-15.3277907211866</v>
      </c>
      <c r="K242" s="2">
        <v>-15.3277907211866</v>
      </c>
      <c r="L242" s="2">
        <v>-15.3277907211866</v>
      </c>
      <c r="M242" s="2">
        <v>-15.3277907211866</v>
      </c>
      <c r="N242" s="2">
        <v>-15.3277907211866</v>
      </c>
      <c r="O242" s="2">
        <v>-15.3777804732231</v>
      </c>
      <c r="P242" s="2">
        <v>-15.3777804732231</v>
      </c>
      <c r="Q242" s="2">
        <v>-15.3777804732231</v>
      </c>
      <c r="R242" s="2">
        <v>-15.3777804732231</v>
      </c>
      <c r="S242" s="2">
        <v>-15.3777804732231</v>
      </c>
      <c r="T242" s="23">
        <v>-0.633131718369388</v>
      </c>
      <c r="U242" s="23">
        <v>-0.633131718369388</v>
      </c>
      <c r="V242" s="23">
        <v>-0.633131718369388</v>
      </c>
      <c r="W242" s="23">
        <v>-0.633131718369388</v>
      </c>
      <c r="X242" s="23">
        <v>-0.633131718369388</v>
      </c>
      <c r="Y242" s="2">
        <v>4.9569037939095</v>
      </c>
      <c r="Z242" s="2">
        <v>-12.1212312753809</v>
      </c>
      <c r="AA242" s="2">
        <v>-0.134635896557958</v>
      </c>
      <c r="AB242" s="2">
        <v>1.63231484315126</v>
      </c>
      <c r="AC242" s="2">
        <v>8.43288875836321</v>
      </c>
      <c r="AD242" s="2">
        <v>10.1999304408635</v>
      </c>
      <c r="AE242" s="2">
        <v>9.70569734084058</v>
      </c>
      <c r="AF242" s="2">
        <v>9.88633422848144</v>
      </c>
      <c r="AG242" s="2">
        <v>8.82068467533078</v>
      </c>
      <c r="AH242" s="2">
        <v>8.78733148201194</v>
      </c>
      <c r="AI242" s="9">
        <v>26.3644693591841</v>
      </c>
      <c r="AJ242" s="9">
        <v>27.286572148279</v>
      </c>
      <c r="AK242" s="9">
        <v>27.3991892520187</v>
      </c>
      <c r="AL242" s="9">
        <v>28.6122560317361</v>
      </c>
      <c r="AM242" s="9">
        <v>28.628090483555</v>
      </c>
      <c r="AN242" s="2">
        <v>-7.07114883350632</v>
      </c>
      <c r="AO242" s="2">
        <v>-7.8051583396638</v>
      </c>
      <c r="AP242" s="2">
        <v>-8.14658241988463</v>
      </c>
      <c r="AQ242" s="2">
        <v>-9.36548501700495</v>
      </c>
      <c r="AR242" s="2">
        <v>-9.9318618796847</v>
      </c>
      <c r="AS242" s="2">
        <v>0.752346082668381</v>
      </c>
      <c r="AT242" s="2">
        <v>0.599966762005004</v>
      </c>
      <c r="AU242" s="2">
        <v>1.33373498276413</v>
      </c>
      <c r="AV242" s="2">
        <v>4.56187844793122</v>
      </c>
      <c r="AW242" s="2">
        <v>3.62522969023107</v>
      </c>
      <c r="AX242" s="2">
        <v>-0.293462183664039</v>
      </c>
      <c r="AY242" s="2">
        <v>0.126975521315501</v>
      </c>
      <c r="AZ242" s="2">
        <v>1.02207673293171</v>
      </c>
      <c r="BA242" s="2">
        <v>0.501980101955216</v>
      </c>
      <c r="BB242" s="2">
        <v>1.300636272103</v>
      </c>
      <c r="BC242" s="9">
        <v>-5.52280172295328</v>
      </c>
      <c r="BD242" s="9">
        <v>-5.1261126953515</v>
      </c>
      <c r="BE242" s="9">
        <v>-6.04063186057515</v>
      </c>
      <c r="BF242" s="9">
        <v>-5.50062248140647</v>
      </c>
      <c r="BG242" s="9">
        <v>-5.50062248140647</v>
      </c>
      <c r="BH242" s="9">
        <v>27.693389506859</v>
      </c>
      <c r="BI242" s="9">
        <v>27.693389506859</v>
      </c>
      <c r="BJ242" s="9">
        <v>27.693389506859</v>
      </c>
      <c r="BK242" s="9">
        <v>27.1444192231408</v>
      </c>
      <c r="BL242" s="9">
        <v>27.1444192231408</v>
      </c>
    </row>
    <row r="243" spans="1:64">
      <c r="A243" t="s">
        <v>505</v>
      </c>
      <c r="B243" s="1" t="s">
        <v>2613</v>
      </c>
      <c r="C243" s="22" t="s">
        <v>506</v>
      </c>
      <c r="D243" s="22" t="s">
        <v>1282</v>
      </c>
      <c r="E243" s="2">
        <v>6.23306325225134</v>
      </c>
      <c r="F243" s="2">
        <v>6.23306325225134</v>
      </c>
      <c r="G243" s="2">
        <v>6.23306325225134</v>
      </c>
      <c r="H243" s="2">
        <v>6.23306325225134</v>
      </c>
      <c r="I243" s="2">
        <v>6.23306325225134</v>
      </c>
      <c r="J243" s="2">
        <v>3.13394823420248</v>
      </c>
      <c r="K243" s="2">
        <v>3.13394823420248</v>
      </c>
      <c r="L243" s="2">
        <v>3.13394823420248</v>
      </c>
      <c r="M243" s="2">
        <v>3.13394823420248</v>
      </c>
      <c r="N243" s="2">
        <v>3.13394823420248</v>
      </c>
      <c r="O243" s="2">
        <v>-0.170148360023053</v>
      </c>
      <c r="P243" s="2">
        <v>-0.170148360023053</v>
      </c>
      <c r="Q243" s="2">
        <v>-0.170148360023053</v>
      </c>
      <c r="R243" s="2">
        <v>-0.170148360023053</v>
      </c>
      <c r="S243" s="2">
        <v>-0.170148360023053</v>
      </c>
      <c r="T243" s="23">
        <v>-5.84949136035456</v>
      </c>
      <c r="U243" s="23">
        <v>-5.84949136035456</v>
      </c>
      <c r="V243" s="23">
        <v>-5.84949136035456</v>
      </c>
      <c r="W243" s="23">
        <v>-5.84949136035456</v>
      </c>
      <c r="X243" s="23">
        <v>-5.84949136035456</v>
      </c>
      <c r="Y243" s="2">
        <v>5.55418105358461</v>
      </c>
      <c r="Z243" s="2">
        <v>4.65172413541361</v>
      </c>
      <c r="AA243" s="2">
        <v>8.43396513613511</v>
      </c>
      <c r="AB243" s="2">
        <v>8.11305994882911</v>
      </c>
      <c r="AC243" s="2">
        <v>12.6129876149022</v>
      </c>
      <c r="AD243" s="2">
        <v>-6.84752555960992</v>
      </c>
      <c r="AE243" s="2">
        <v>-6.16119321455521</v>
      </c>
      <c r="AF243" s="2">
        <v>-7.60698465284785</v>
      </c>
      <c r="AG243" s="2">
        <v>-8.8732902532849</v>
      </c>
      <c r="AH243" s="2">
        <v>-9.00762229284231</v>
      </c>
      <c r="AI243" s="9">
        <v>19.6310336925149</v>
      </c>
      <c r="AJ243" s="9">
        <v>21.1605618182698</v>
      </c>
      <c r="AK243" s="9">
        <v>21.3487589103467</v>
      </c>
      <c r="AL243" s="9">
        <v>21.5188861605264</v>
      </c>
      <c r="AM243" s="9">
        <v>21.672987177584</v>
      </c>
      <c r="AN243" s="2">
        <v>-13.5390467306555</v>
      </c>
      <c r="AO243" s="2">
        <v>-14.3689632515108</v>
      </c>
      <c r="AP243" s="2">
        <v>-13.3086252303767</v>
      </c>
      <c r="AQ243" s="2">
        <v>-14.6389433198727</v>
      </c>
      <c r="AR243" s="2">
        <v>-14.9152321009498</v>
      </c>
      <c r="AS243" s="2">
        <v>-14.7892804920597</v>
      </c>
      <c r="AT243" s="2">
        <v>-14.9403710278625</v>
      </c>
      <c r="AU243" s="2">
        <v>-13.7607903087204</v>
      </c>
      <c r="AV243" s="2">
        <v>-11.5584312564527</v>
      </c>
      <c r="AW243" s="2">
        <v>-10.9560686810004</v>
      </c>
      <c r="AX243" s="2">
        <v>-19.5847437577823</v>
      </c>
      <c r="AY243" s="2">
        <v>-18.7736483406487</v>
      </c>
      <c r="AZ243" s="2">
        <v>-19.1324148467287</v>
      </c>
      <c r="BA243" s="2">
        <v>-19.3601399630403</v>
      </c>
      <c r="BB243" s="2">
        <v>-17.5766760378999</v>
      </c>
      <c r="BC243" s="9">
        <v>-23.817082430236</v>
      </c>
      <c r="BD243" s="9">
        <v>-22.1687730850916</v>
      </c>
      <c r="BE243" s="9">
        <v>-22.852510894224</v>
      </c>
      <c r="BF243" s="9">
        <v>-23.1185582551866</v>
      </c>
      <c r="BG243" s="9">
        <v>-23.1185582551866</v>
      </c>
      <c r="BH243" s="9">
        <v>7.43851859988291</v>
      </c>
      <c r="BI243" s="9">
        <v>7.43851859988291</v>
      </c>
      <c r="BJ243" s="9">
        <v>7.43851859988291</v>
      </c>
      <c r="BK243" s="9">
        <v>7.81687099830499</v>
      </c>
      <c r="BL243" s="9">
        <v>7.81687099830499</v>
      </c>
    </row>
    <row r="244" spans="1:64">
      <c r="A244" t="s">
        <v>507</v>
      </c>
      <c r="B244" s="1" t="s">
        <v>2614</v>
      </c>
      <c r="C244" s="22" t="s">
        <v>508</v>
      </c>
      <c r="D244" s="22" t="s">
        <v>1284</v>
      </c>
      <c r="E244" s="2">
        <v>7.50556639396979</v>
      </c>
      <c r="F244" s="2">
        <v>7.50556639396979</v>
      </c>
      <c r="G244" s="2">
        <v>7.50556639396979</v>
      </c>
      <c r="H244" s="2">
        <v>7.50556639396979</v>
      </c>
      <c r="I244" s="2">
        <v>7.50556639396979</v>
      </c>
      <c r="J244" s="2">
        <v>-13.586260473615</v>
      </c>
      <c r="K244" s="2">
        <v>-13.586260473615</v>
      </c>
      <c r="L244" s="2">
        <v>-13.586260473615</v>
      </c>
      <c r="M244" s="2">
        <v>-13.586260473615</v>
      </c>
      <c r="N244" s="2">
        <v>-13.586260473615</v>
      </c>
      <c r="O244" s="2">
        <v>-6.85228314120513</v>
      </c>
      <c r="P244" s="2">
        <v>-6.85228314120513</v>
      </c>
      <c r="Q244" s="2">
        <v>-6.85228314120513</v>
      </c>
      <c r="R244" s="2">
        <v>-6.85228314120513</v>
      </c>
      <c r="S244" s="2">
        <v>-6.85228314120513</v>
      </c>
      <c r="T244" s="23">
        <v>3.37767441436629</v>
      </c>
      <c r="U244" s="23">
        <v>3.37767441436629</v>
      </c>
      <c r="V244" s="23">
        <v>3.37767441436629</v>
      </c>
      <c r="W244" s="23">
        <v>3.37767441436629</v>
      </c>
      <c r="X244" s="23">
        <v>3.37767441436629</v>
      </c>
      <c r="Y244" s="2">
        <v>7.1152503439393</v>
      </c>
      <c r="Z244" s="2">
        <v>-3.3999944121317</v>
      </c>
      <c r="AA244" s="2">
        <v>5.35542414189334</v>
      </c>
      <c r="AB244" s="2">
        <v>9.41003776815817</v>
      </c>
      <c r="AC244" s="2">
        <v>-5.56963155032942</v>
      </c>
      <c r="AD244" s="2">
        <v>13.4160378547805</v>
      </c>
      <c r="AE244" s="2">
        <v>13.5272452265674</v>
      </c>
      <c r="AF244" s="2">
        <v>14.2114505105808</v>
      </c>
      <c r="AG244" s="2">
        <v>14.6826892319912</v>
      </c>
      <c r="AH244" s="2">
        <v>14.2375649465649</v>
      </c>
      <c r="AI244" s="9">
        <v>19.2098160767311</v>
      </c>
      <c r="AJ244" s="9">
        <v>18.6167065873299</v>
      </c>
      <c r="AK244" s="9">
        <v>16.9321227605049</v>
      </c>
      <c r="AL244" s="9">
        <v>16.2965834523645</v>
      </c>
      <c r="AM244" s="9">
        <v>15.6639507188227</v>
      </c>
      <c r="AN244" s="2">
        <v>0.315987977107554</v>
      </c>
      <c r="AO244" s="2">
        <v>1.39957652967285</v>
      </c>
      <c r="AP244" s="2">
        <v>1.57679210480946</v>
      </c>
      <c r="AQ244" s="2">
        <v>1.61649496254371</v>
      </c>
      <c r="AR244" s="2">
        <v>1.34543644307094</v>
      </c>
      <c r="AS244" s="2">
        <v>3.66368420453087</v>
      </c>
      <c r="AT244" s="2">
        <v>3.16269292080485</v>
      </c>
      <c r="AU244" s="2">
        <v>2.90376684546681</v>
      </c>
      <c r="AV244" s="2">
        <v>6.29915815522403</v>
      </c>
      <c r="AW244" s="2">
        <v>4.80241400491886</v>
      </c>
      <c r="AX244" s="2">
        <v>4.74346598352782</v>
      </c>
      <c r="AY244" s="2">
        <v>5.27846485932295</v>
      </c>
      <c r="AZ244" s="2">
        <v>6.2957711357549</v>
      </c>
      <c r="BA244" s="2">
        <v>7.09491301010553</v>
      </c>
      <c r="BB244" s="2">
        <v>7.75923250736484</v>
      </c>
      <c r="BC244" s="9">
        <v>5.03955657219487</v>
      </c>
      <c r="BD244" s="9">
        <v>5.79184161682572</v>
      </c>
      <c r="BE244" s="9">
        <v>6.69564013461341</v>
      </c>
      <c r="BF244" s="9">
        <v>8.45023163810271</v>
      </c>
      <c r="BG244" s="9">
        <v>8.45023163810271</v>
      </c>
      <c r="BH244" s="9">
        <v>24.3160796167077</v>
      </c>
      <c r="BI244" s="9">
        <v>24.3160796167077</v>
      </c>
      <c r="BJ244" s="9">
        <v>24.3160796167077</v>
      </c>
      <c r="BK244" s="9">
        <v>32.9992672642546</v>
      </c>
      <c r="BL244" s="9">
        <v>32.9992672642546</v>
      </c>
    </row>
    <row r="245" spans="1:64">
      <c r="A245" t="s">
        <v>509</v>
      </c>
      <c r="B245" s="1" t="s">
        <v>2615</v>
      </c>
      <c r="C245" s="22" t="s">
        <v>510</v>
      </c>
      <c r="D245" s="22" t="s">
        <v>1284</v>
      </c>
      <c r="E245" s="2">
        <v>-1.30149482371309</v>
      </c>
      <c r="F245" s="2">
        <v>-1.30149482371309</v>
      </c>
      <c r="G245" s="2">
        <v>-1.30149482371309</v>
      </c>
      <c r="H245" s="2">
        <v>-1.30149482371309</v>
      </c>
      <c r="I245" s="2">
        <v>-1.30149482371309</v>
      </c>
      <c r="J245" s="2">
        <v>-14.7996322958433</v>
      </c>
      <c r="K245" s="2">
        <v>-14.7996322958433</v>
      </c>
      <c r="L245" s="2">
        <v>-14.7996322958433</v>
      </c>
      <c r="M245" s="2">
        <v>-14.7996322958433</v>
      </c>
      <c r="N245" s="2">
        <v>-14.7996322958433</v>
      </c>
      <c r="O245" s="2">
        <v>-5.45321751082626</v>
      </c>
      <c r="P245" s="2">
        <v>-5.45321751082626</v>
      </c>
      <c r="Q245" s="2">
        <v>-5.45321751082626</v>
      </c>
      <c r="R245" s="2">
        <v>-5.45321751082626</v>
      </c>
      <c r="S245" s="2">
        <v>-5.45321751082626</v>
      </c>
      <c r="T245" s="23">
        <v>-4.30551002508663</v>
      </c>
      <c r="U245" s="23">
        <v>-4.30551002508663</v>
      </c>
      <c r="V245" s="23">
        <v>-4.30551002508663</v>
      </c>
      <c r="W245" s="23">
        <v>-4.30551002508663</v>
      </c>
      <c r="X245" s="23">
        <v>-4.30551002508663</v>
      </c>
      <c r="Y245" s="2">
        <v>2.9955032810057</v>
      </c>
      <c r="Z245" s="2">
        <v>-5.00628365986236</v>
      </c>
      <c r="AA245" s="2">
        <v>-6.96995412275672</v>
      </c>
      <c r="AB245" s="2">
        <v>-7.59701262398723</v>
      </c>
      <c r="AC245" s="2">
        <v>-3.0980464658057</v>
      </c>
      <c r="AD245" s="2">
        <v>0.0897021571598137</v>
      </c>
      <c r="AE245" s="2">
        <v>1.21809807539456</v>
      </c>
      <c r="AF245" s="2">
        <v>2.79826294417763</v>
      </c>
      <c r="AG245" s="2">
        <v>1.39403428544792</v>
      </c>
      <c r="AH245" s="2">
        <v>0.314711158539095</v>
      </c>
      <c r="AI245" s="9">
        <v>20.6577516309881</v>
      </c>
      <c r="AJ245" s="9">
        <v>22.1340024624226</v>
      </c>
      <c r="AK245" s="9">
        <v>22.4903854825287</v>
      </c>
      <c r="AL245" s="9">
        <v>23.7050894990591</v>
      </c>
      <c r="AM245" s="9">
        <v>23.8116798322522</v>
      </c>
      <c r="AN245" s="2">
        <v>-15.5135909027793</v>
      </c>
      <c r="AO245" s="2">
        <v>-16.2122157176268</v>
      </c>
      <c r="AP245" s="2">
        <v>-18.1144396987708</v>
      </c>
      <c r="AQ245" s="2">
        <v>-17.8017201469255</v>
      </c>
      <c r="AR245" s="2">
        <v>-17.2368581066637</v>
      </c>
      <c r="AS245" s="2">
        <v>-9.53299617378836</v>
      </c>
      <c r="AT245" s="2">
        <v>-6.50143372915378</v>
      </c>
      <c r="AU245" s="2">
        <v>-7.63699505345236</v>
      </c>
      <c r="AV245" s="2">
        <v>-3.34550634008764</v>
      </c>
      <c r="AW245" s="2">
        <v>-6.03453385178355</v>
      </c>
      <c r="AX245" s="2">
        <v>-10.766702982264</v>
      </c>
      <c r="AY245" s="2">
        <v>-9.32832871250966</v>
      </c>
      <c r="AZ245" s="2">
        <v>-7.83170071862954</v>
      </c>
      <c r="BA245" s="2">
        <v>-7.22203612257509</v>
      </c>
      <c r="BB245" s="2">
        <v>-6.59174033259956</v>
      </c>
      <c r="BC245" s="9">
        <v>-17.4658604488398</v>
      </c>
      <c r="BD245" s="9">
        <v>-14.512890488138</v>
      </c>
      <c r="BE245" s="9">
        <v>-14.5557394230726</v>
      </c>
      <c r="BF245" s="9">
        <v>-12.1970324587709</v>
      </c>
      <c r="BG245" s="9">
        <v>-12.1970324587709</v>
      </c>
      <c r="BH245" s="9">
        <v>18.5350217889161</v>
      </c>
      <c r="BI245" s="9">
        <v>18.5350217889161</v>
      </c>
      <c r="BJ245" s="9">
        <v>18.5350217889161</v>
      </c>
      <c r="BK245" s="9">
        <v>17.8867335400403</v>
      </c>
      <c r="BL245" s="9">
        <v>17.8867335400403</v>
      </c>
    </row>
    <row r="246" spans="1:64">
      <c r="A246" t="s">
        <v>511</v>
      </c>
      <c r="B246" s="1" t="s">
        <v>2616</v>
      </c>
      <c r="C246" s="22" t="s">
        <v>512</v>
      </c>
      <c r="D246" s="22" t="s">
        <v>1284</v>
      </c>
      <c r="E246" s="2">
        <v>-4.88459577539396</v>
      </c>
      <c r="F246" s="2">
        <v>-4.88459577539396</v>
      </c>
      <c r="G246" s="2">
        <v>-4.88459577539396</v>
      </c>
      <c r="H246" s="2">
        <v>-4.88459577539396</v>
      </c>
      <c r="I246" s="2">
        <v>-4.88459577539396</v>
      </c>
      <c r="J246" s="2">
        <v>-15.4816378680966</v>
      </c>
      <c r="K246" s="2">
        <v>-15.4816378680966</v>
      </c>
      <c r="L246" s="2">
        <v>-15.4816378680966</v>
      </c>
      <c r="M246" s="2">
        <v>-15.4816378680966</v>
      </c>
      <c r="N246" s="2">
        <v>-15.4816378680966</v>
      </c>
      <c r="O246" s="2">
        <v>6.64835669288889</v>
      </c>
      <c r="P246" s="2">
        <v>6.64835669288889</v>
      </c>
      <c r="Q246" s="2">
        <v>6.64835669288889</v>
      </c>
      <c r="R246" s="2">
        <v>6.64835669288889</v>
      </c>
      <c r="S246" s="2">
        <v>6.64835669288889</v>
      </c>
      <c r="T246" s="23">
        <v>-6.44789523062223</v>
      </c>
      <c r="U246" s="23">
        <v>-6.44789523062223</v>
      </c>
      <c r="V246" s="23">
        <v>-6.44789523062223</v>
      </c>
      <c r="W246" s="23">
        <v>-6.44789523062223</v>
      </c>
      <c r="X246" s="23">
        <v>-6.44789523062223</v>
      </c>
      <c r="Y246" s="2">
        <v>-6.53372057796057</v>
      </c>
      <c r="Z246" s="2">
        <v>5.6559160402536</v>
      </c>
      <c r="AA246" s="2">
        <v>-4.57526343435537</v>
      </c>
      <c r="AB246" s="2">
        <v>-10.3511521171912</v>
      </c>
      <c r="AC246" s="2">
        <v>-12.7293262477469</v>
      </c>
      <c r="AD246" s="2">
        <v>-10.0110327647879</v>
      </c>
      <c r="AE246" s="2">
        <v>-9.2339821138927</v>
      </c>
      <c r="AF246" s="2">
        <v>-10.0223443941831</v>
      </c>
      <c r="AG246" s="2">
        <v>-9.90193955507048</v>
      </c>
      <c r="AH246" s="2">
        <v>-10.9564085379278</v>
      </c>
      <c r="AI246" s="9">
        <v>24.1942245301734</v>
      </c>
      <c r="AJ246" s="9">
        <v>24.2322856869809</v>
      </c>
      <c r="AK246" s="9">
        <v>24.4253327862813</v>
      </c>
      <c r="AL246" s="9">
        <v>25.3385154093243</v>
      </c>
      <c r="AM246" s="9">
        <v>25.4119035366885</v>
      </c>
      <c r="AN246" s="2">
        <v>-17.7600146186033</v>
      </c>
      <c r="AO246" s="2">
        <v>-18.6542341953674</v>
      </c>
      <c r="AP246" s="2">
        <v>-18.5589080889113</v>
      </c>
      <c r="AQ246" s="2">
        <v>-20.9161112090869</v>
      </c>
      <c r="AR246" s="2">
        <v>-21.1418330482746</v>
      </c>
      <c r="AS246" s="2">
        <v>-34.4620957409786</v>
      </c>
      <c r="AT246" s="2">
        <v>-28.9967002621331</v>
      </c>
      <c r="AU246" s="2">
        <v>-25.3393246194498</v>
      </c>
      <c r="AV246" s="2">
        <v>-21.9854412054554</v>
      </c>
      <c r="AW246" s="2">
        <v>-24.779988657599</v>
      </c>
      <c r="AX246" s="2">
        <v>-22.9722553490125</v>
      </c>
      <c r="AY246" s="2">
        <v>-24.0975762195136</v>
      </c>
      <c r="AZ246" s="2">
        <v>-23.0416154869274</v>
      </c>
      <c r="BA246" s="2">
        <v>-22.3210918015798</v>
      </c>
      <c r="BB246" s="2">
        <v>-22.10043417463</v>
      </c>
      <c r="BC246" s="9">
        <v>-19.0536659441888</v>
      </c>
      <c r="BD246" s="9">
        <v>-19.1729929384576</v>
      </c>
      <c r="BE246" s="9">
        <v>-17.1757725192257</v>
      </c>
      <c r="BF246" s="9">
        <v>-16.4221482778222</v>
      </c>
      <c r="BG246" s="9">
        <v>-16.4221482778222</v>
      </c>
      <c r="BH246" s="9">
        <v>0.398801522969336</v>
      </c>
      <c r="BI246" s="9">
        <v>0.398801522969336</v>
      </c>
      <c r="BJ246" s="9">
        <v>0.398801522969336</v>
      </c>
      <c r="BK246" s="9">
        <v>3.46479521813478</v>
      </c>
      <c r="BL246" s="9">
        <v>3.46479521813478</v>
      </c>
    </row>
    <row r="247" spans="1:64">
      <c r="A247" t="s">
        <v>513</v>
      </c>
      <c r="B247" s="1" t="s">
        <v>2617</v>
      </c>
      <c r="C247" s="22" t="s">
        <v>514</v>
      </c>
      <c r="D247" s="22" t="s">
        <v>1284</v>
      </c>
      <c r="E247" s="2">
        <v>-3.67906648323965</v>
      </c>
      <c r="F247" s="2">
        <v>-3.67906648323965</v>
      </c>
      <c r="G247" s="2">
        <v>-3.67906648323965</v>
      </c>
      <c r="H247" s="2">
        <v>-3.67906648323965</v>
      </c>
      <c r="I247" s="2">
        <v>-3.67906648323965</v>
      </c>
      <c r="J247" s="2">
        <v>-6.80497768324917</v>
      </c>
      <c r="K247" s="2">
        <v>-6.80497768324917</v>
      </c>
      <c r="L247" s="2">
        <v>-6.80497768324917</v>
      </c>
      <c r="M247" s="2">
        <v>-6.80497768324917</v>
      </c>
      <c r="N247" s="2">
        <v>-6.80497768324917</v>
      </c>
      <c r="O247" s="2">
        <v>-6.54647147945001</v>
      </c>
      <c r="P247" s="2">
        <v>-6.54647147945001</v>
      </c>
      <c r="Q247" s="2">
        <v>-6.54647147945001</v>
      </c>
      <c r="R247" s="2">
        <v>-6.54647147945001</v>
      </c>
      <c r="S247" s="2">
        <v>-6.54647147945001</v>
      </c>
      <c r="T247" s="23">
        <v>2.41177746959873</v>
      </c>
      <c r="U247" s="23">
        <v>2.41177746959873</v>
      </c>
      <c r="V247" s="23">
        <v>2.41177746959873</v>
      </c>
      <c r="W247" s="23">
        <v>2.41177746959873</v>
      </c>
      <c r="X247" s="23">
        <v>2.41177746959873</v>
      </c>
      <c r="Y247" s="2">
        <v>-1.32258894517859</v>
      </c>
      <c r="Z247" s="2">
        <v>-6.48427367759682</v>
      </c>
      <c r="AA247" s="2">
        <v>-1.21773272010781</v>
      </c>
      <c r="AB247" s="2">
        <v>1.52201325761866</v>
      </c>
      <c r="AC247" s="2">
        <v>6.5948753500269</v>
      </c>
      <c r="AD247" s="2">
        <v>13.192311598485</v>
      </c>
      <c r="AE247" s="2">
        <v>12.931563592003</v>
      </c>
      <c r="AF247" s="2">
        <v>14.0153224238497</v>
      </c>
      <c r="AG247" s="2">
        <v>14.5251241518221</v>
      </c>
      <c r="AH247" s="2">
        <v>14.1197259686205</v>
      </c>
      <c r="AI247" s="9">
        <v>23.5541925685278</v>
      </c>
      <c r="AJ247" s="9">
        <v>23.6308669283495</v>
      </c>
      <c r="AK247" s="9">
        <v>23.8530525546772</v>
      </c>
      <c r="AL247" s="9">
        <v>23.1681147209135</v>
      </c>
      <c r="AM247" s="9">
        <v>23.197374495273</v>
      </c>
      <c r="AN247" s="2">
        <v>-3.10019782068621</v>
      </c>
      <c r="AO247" s="2">
        <v>-3.64149848040958</v>
      </c>
      <c r="AP247" s="2">
        <v>-4.03539836335445</v>
      </c>
      <c r="AQ247" s="2">
        <v>-1.99317229962397</v>
      </c>
      <c r="AR247" s="2">
        <v>-3.73470337125046</v>
      </c>
      <c r="AS247" s="2">
        <v>-2.22327298594647</v>
      </c>
      <c r="AT247" s="2">
        <v>0.494290222560917</v>
      </c>
      <c r="AU247" s="2">
        <v>0.486945711226945</v>
      </c>
      <c r="AV247" s="2">
        <v>5.45430784605203</v>
      </c>
      <c r="AW247" s="2">
        <v>5.01728639382604</v>
      </c>
      <c r="AX247" s="2">
        <v>4.74914702696126</v>
      </c>
      <c r="AY247" s="2">
        <v>4.87677653389738</v>
      </c>
      <c r="AZ247" s="2">
        <v>6.24837785827972</v>
      </c>
      <c r="BA247" s="2">
        <v>7.46511289024643</v>
      </c>
      <c r="BB247" s="2">
        <v>8.013812323905</v>
      </c>
      <c r="BC247" s="9">
        <v>3.72789116299347</v>
      </c>
      <c r="BD247" s="9">
        <v>3.79465485240306</v>
      </c>
      <c r="BE247" s="9">
        <v>5.67673837499833</v>
      </c>
      <c r="BF247" s="9">
        <v>5.89921831339245</v>
      </c>
      <c r="BG247" s="9">
        <v>5.89921831339245</v>
      </c>
      <c r="BH247" s="9">
        <v>33.8550439412298</v>
      </c>
      <c r="BI247" s="9">
        <v>33.8550439412298</v>
      </c>
      <c r="BJ247" s="9">
        <v>33.8550439412298</v>
      </c>
      <c r="BK247" s="9">
        <v>38.5013841839116</v>
      </c>
      <c r="BL247" s="9">
        <v>38.5013841839116</v>
      </c>
    </row>
    <row r="248" spans="1:64">
      <c r="A248" t="s">
        <v>515</v>
      </c>
      <c r="B248" s="1" t="s">
        <v>2618</v>
      </c>
      <c r="C248" s="22" t="s">
        <v>516</v>
      </c>
      <c r="D248" s="22" t="s">
        <v>1284</v>
      </c>
      <c r="E248" s="2">
        <v>-1.87077254500818</v>
      </c>
      <c r="F248" s="2">
        <v>-1.87077254500818</v>
      </c>
      <c r="G248" s="2">
        <v>-1.87077254500818</v>
      </c>
      <c r="H248" s="2">
        <v>-1.87077254500818</v>
      </c>
      <c r="I248" s="2">
        <v>-1.87077254500818</v>
      </c>
      <c r="J248" s="2">
        <v>-14.0055255499837</v>
      </c>
      <c r="K248" s="2">
        <v>-14.0055255499837</v>
      </c>
      <c r="L248" s="2">
        <v>-14.0055255499837</v>
      </c>
      <c r="M248" s="2">
        <v>-14.0055255499837</v>
      </c>
      <c r="N248" s="2">
        <v>-14.0055255499837</v>
      </c>
      <c r="O248" s="2">
        <v>-8.68322099046305</v>
      </c>
      <c r="P248" s="2">
        <v>-8.68322099046305</v>
      </c>
      <c r="Q248" s="2">
        <v>-8.68322099046305</v>
      </c>
      <c r="R248" s="2">
        <v>-8.68322099046305</v>
      </c>
      <c r="S248" s="2">
        <v>-8.68322099046305</v>
      </c>
      <c r="T248" s="23">
        <v>4.29639217650072</v>
      </c>
      <c r="U248" s="23">
        <v>4.29639217650072</v>
      </c>
      <c r="V248" s="23">
        <v>4.29639217650072</v>
      </c>
      <c r="W248" s="23">
        <v>4.29639217650072</v>
      </c>
      <c r="X248" s="23">
        <v>4.29639217650072</v>
      </c>
      <c r="Y248" s="2">
        <v>16.1318777308586</v>
      </c>
      <c r="Z248" s="2">
        <v>6.38078853823466</v>
      </c>
      <c r="AA248" s="2">
        <v>14.0152681841236</v>
      </c>
      <c r="AB248" s="2">
        <v>14.1735936089988</v>
      </c>
      <c r="AC248" s="2">
        <v>12.040779394406</v>
      </c>
      <c r="AD248" s="2">
        <v>13.4441484008656</v>
      </c>
      <c r="AE248" s="2">
        <v>13.4390893821287</v>
      </c>
      <c r="AF248" s="2">
        <v>14.0194592520717</v>
      </c>
      <c r="AG248" s="2">
        <v>13.6281089147193</v>
      </c>
      <c r="AH248" s="2">
        <v>13.2100917529101</v>
      </c>
      <c r="AI248" s="9">
        <v>14.1665183836165</v>
      </c>
      <c r="AJ248" s="9">
        <v>15.0721401388512</v>
      </c>
      <c r="AK248" s="9">
        <v>14.5520116988149</v>
      </c>
      <c r="AL248" s="9">
        <v>14.0560739970287</v>
      </c>
      <c r="AM248" s="9">
        <v>14.2529219147411</v>
      </c>
      <c r="AN248" s="2">
        <v>3.2066067290869</v>
      </c>
      <c r="AO248" s="2">
        <v>3.83954890898215</v>
      </c>
      <c r="AP248" s="2">
        <v>3.12407826192007</v>
      </c>
      <c r="AQ248" s="2">
        <v>3.27225893433175</v>
      </c>
      <c r="AR248" s="2">
        <v>2.9228154835246</v>
      </c>
      <c r="AS248" s="2">
        <v>1.30675742398019</v>
      </c>
      <c r="AT248" s="2">
        <v>1.80312848514645</v>
      </c>
      <c r="AU248" s="2">
        <v>2.24590438571721</v>
      </c>
      <c r="AV248" s="2">
        <v>7.69059270671544</v>
      </c>
      <c r="AW248" s="2">
        <v>3.5646987822664</v>
      </c>
      <c r="AX248" s="2">
        <v>3.52404671949206</v>
      </c>
      <c r="AY248" s="2">
        <v>3.17660734256127</v>
      </c>
      <c r="AZ248" s="2">
        <v>3.85198638036351</v>
      </c>
      <c r="BA248" s="2">
        <v>4.75530971901264</v>
      </c>
      <c r="BB248" s="2">
        <v>4.03097808882282</v>
      </c>
      <c r="BC248" s="9">
        <v>3.52078609838272</v>
      </c>
      <c r="BD248" s="9">
        <v>3.06235303878142</v>
      </c>
      <c r="BE248" s="9">
        <v>4.73061531249861</v>
      </c>
      <c r="BF248" s="9">
        <v>5.58034164780367</v>
      </c>
      <c r="BG248" s="9">
        <v>5.58034164780367</v>
      </c>
      <c r="BH248" s="9">
        <v>28.5793024177903</v>
      </c>
      <c r="BI248" s="9">
        <v>28.5793024177903</v>
      </c>
      <c r="BJ248" s="9">
        <v>28.5793024177903</v>
      </c>
      <c r="BK248" s="9">
        <v>33.7591733946699</v>
      </c>
      <c r="BL248" s="9">
        <v>33.7591733946699</v>
      </c>
    </row>
    <row r="249" spans="1:64">
      <c r="A249" t="s">
        <v>517</v>
      </c>
      <c r="B249" s="1" t="s">
        <v>2619</v>
      </c>
      <c r="C249" s="22" t="s">
        <v>518</v>
      </c>
      <c r="D249" s="22" t="s">
        <v>1284</v>
      </c>
      <c r="E249" s="2">
        <v>1.0425899110314</v>
      </c>
      <c r="F249" s="2">
        <v>1.0425899110314</v>
      </c>
      <c r="G249" s="2">
        <v>1.0425899110314</v>
      </c>
      <c r="H249" s="2">
        <v>1.0425899110314</v>
      </c>
      <c r="I249" s="2">
        <v>1.0425899110314</v>
      </c>
      <c r="J249" s="2">
        <v>-10.1652754274437</v>
      </c>
      <c r="K249" s="2">
        <v>-10.1652754274437</v>
      </c>
      <c r="L249" s="2">
        <v>-10.1652754274437</v>
      </c>
      <c r="M249" s="2">
        <v>-10.1652754274437</v>
      </c>
      <c r="N249" s="2">
        <v>-10.1652754274437</v>
      </c>
      <c r="O249" s="2">
        <v>-2.3410545548294</v>
      </c>
      <c r="P249" s="2">
        <v>-2.3410545548294</v>
      </c>
      <c r="Q249" s="2">
        <v>-2.3410545548294</v>
      </c>
      <c r="R249" s="2">
        <v>-2.3410545548294</v>
      </c>
      <c r="S249" s="2">
        <v>-2.3410545548294</v>
      </c>
      <c r="T249" s="23">
        <v>-5.32471558256239</v>
      </c>
      <c r="U249" s="23">
        <v>-5.32471558256239</v>
      </c>
      <c r="V249" s="23">
        <v>-5.32471558256239</v>
      </c>
      <c r="W249" s="23">
        <v>-5.32471558256239</v>
      </c>
      <c r="X249" s="23">
        <v>-5.32471558256239</v>
      </c>
      <c r="Y249" s="2">
        <v>-0.644779256510122</v>
      </c>
      <c r="Z249" s="2">
        <v>-5.82461899040791</v>
      </c>
      <c r="AA249" s="2">
        <v>0.531796653980412</v>
      </c>
      <c r="AB249" s="2">
        <v>-7.20298675808464</v>
      </c>
      <c r="AC249" s="2">
        <v>0.436023621261744</v>
      </c>
      <c r="AD249" s="2">
        <v>-0.96874462762285</v>
      </c>
      <c r="AE249" s="2">
        <v>-0.96453525068155</v>
      </c>
      <c r="AF249" s="2">
        <v>-0.76023538607726</v>
      </c>
      <c r="AG249" s="2">
        <v>0.255318907478052</v>
      </c>
      <c r="AH249" s="2">
        <v>-0.487292871880049</v>
      </c>
      <c r="AI249" s="9">
        <v>24.3416813520016</v>
      </c>
      <c r="AJ249" s="9">
        <v>25.5554069559698</v>
      </c>
      <c r="AK249" s="9">
        <v>25.6184783673623</v>
      </c>
      <c r="AL249" s="9">
        <v>25.7807684915039</v>
      </c>
      <c r="AM249" s="9">
        <v>25.7619764838417</v>
      </c>
      <c r="AN249" s="2">
        <v>-20.9694773783767</v>
      </c>
      <c r="AO249" s="2">
        <v>-20.2148957738312</v>
      </c>
      <c r="AP249" s="2">
        <v>-20.7408438223283</v>
      </c>
      <c r="AQ249" s="2">
        <v>-19.9920611137203</v>
      </c>
      <c r="AR249" s="2">
        <v>-20.96870608042</v>
      </c>
      <c r="AS249" s="2">
        <v>-17.5865271621668</v>
      </c>
      <c r="AT249" s="2">
        <v>-15.3952944537763</v>
      </c>
      <c r="AU249" s="2">
        <v>-13.9382453227407</v>
      </c>
      <c r="AV249" s="2">
        <v>-11.3904318578105</v>
      </c>
      <c r="AW249" s="2">
        <v>-13.9234861006939</v>
      </c>
      <c r="AX249" s="2">
        <v>-10.198651242798</v>
      </c>
      <c r="AY249" s="2">
        <v>-10.5295924692261</v>
      </c>
      <c r="AZ249" s="2">
        <v>-9.68978922171265</v>
      </c>
      <c r="BA249" s="2">
        <v>-8.57565710235998</v>
      </c>
      <c r="BB249" s="2">
        <v>-5.95693218271622</v>
      </c>
      <c r="BC249" s="9">
        <v>-17.3968254273028</v>
      </c>
      <c r="BD249" s="9">
        <v>-16.8429417132978</v>
      </c>
      <c r="BE249" s="9">
        <v>-11.7173702355735</v>
      </c>
      <c r="BF249" s="9">
        <v>-11.5592791275933</v>
      </c>
      <c r="BG249" s="9">
        <v>-11.5592791275933</v>
      </c>
      <c r="BH249" s="9">
        <v>6.06315926892015</v>
      </c>
      <c r="BI249" s="9">
        <v>6.06315926892015</v>
      </c>
      <c r="BJ249" s="9">
        <v>6.06315926892015</v>
      </c>
      <c r="BK249" s="9">
        <v>15.9263592987212</v>
      </c>
      <c r="BL249" s="9">
        <v>15.9263592987212</v>
      </c>
    </row>
    <row r="250" spans="1:64">
      <c r="A250" t="s">
        <v>519</v>
      </c>
      <c r="B250" s="1" t="s">
        <v>2620</v>
      </c>
      <c r="C250" s="22" t="s">
        <v>253</v>
      </c>
      <c r="D250" s="22" t="s">
        <v>1284</v>
      </c>
      <c r="E250" s="2">
        <v>1.94673688014713</v>
      </c>
      <c r="F250" s="2">
        <v>1.94673688014713</v>
      </c>
      <c r="G250" s="2">
        <v>1.94673688014713</v>
      </c>
      <c r="H250" s="2">
        <v>1.94673688014713</v>
      </c>
      <c r="I250" s="2">
        <v>1.94673688014713</v>
      </c>
      <c r="J250" s="2">
        <v>-8.43189307117599</v>
      </c>
      <c r="K250" s="2">
        <v>-8.43189307117599</v>
      </c>
      <c r="L250" s="2">
        <v>-8.43189307117599</v>
      </c>
      <c r="M250" s="2">
        <v>-8.43189307117599</v>
      </c>
      <c r="N250" s="2">
        <v>-8.43189307117599</v>
      </c>
      <c r="O250" s="2">
        <v>-7.50457358679588</v>
      </c>
      <c r="P250" s="2">
        <v>-7.50457358679588</v>
      </c>
      <c r="Q250" s="2">
        <v>-7.50457358679588</v>
      </c>
      <c r="R250" s="2">
        <v>-7.50457358679588</v>
      </c>
      <c r="S250" s="2">
        <v>-7.50457358679588</v>
      </c>
      <c r="T250" s="23">
        <v>5.15361181136861</v>
      </c>
      <c r="U250" s="23">
        <v>5.15361181136861</v>
      </c>
      <c r="V250" s="23">
        <v>5.15361181136861</v>
      </c>
      <c r="W250" s="23">
        <v>5.15361181136861</v>
      </c>
      <c r="X250" s="23">
        <v>5.15361181136861</v>
      </c>
      <c r="Y250" s="2">
        <v>9.68783121567718</v>
      </c>
      <c r="Z250" s="2">
        <v>4.46715294262348</v>
      </c>
      <c r="AA250" s="2">
        <v>7.84037014827657</v>
      </c>
      <c r="AB250" s="2">
        <v>14.7692733693767</v>
      </c>
      <c r="AC250" s="2">
        <v>7.55255249753839</v>
      </c>
      <c r="AD250" s="2">
        <v>14.2321691413262</v>
      </c>
      <c r="AE250" s="2">
        <v>14.6002744336111</v>
      </c>
      <c r="AF250" s="2">
        <v>14.9962444080174</v>
      </c>
      <c r="AG250" s="2">
        <v>15.1933168066132</v>
      </c>
      <c r="AH250" s="2">
        <v>13.4330593317105</v>
      </c>
      <c r="AI250" s="9">
        <v>14.8396833129736</v>
      </c>
      <c r="AJ250" s="9">
        <v>14.4589599498709</v>
      </c>
      <c r="AK250" s="9">
        <v>14.8379584170102</v>
      </c>
      <c r="AL250" s="9">
        <v>15.2063584727527</v>
      </c>
      <c r="AM250" s="9">
        <v>15.3820504227235</v>
      </c>
      <c r="AN250" s="2">
        <v>7.99107914615616</v>
      </c>
      <c r="AO250" s="2">
        <v>7.98289823233756</v>
      </c>
      <c r="AP250" s="2">
        <v>7.19247926485384</v>
      </c>
      <c r="AQ250" s="2">
        <v>7.43136107135161</v>
      </c>
      <c r="AR250" s="2">
        <v>7.04435426664548</v>
      </c>
      <c r="AS250" s="2">
        <v>1.39250301118776</v>
      </c>
      <c r="AT250" s="2">
        <v>0.0624740182807804</v>
      </c>
      <c r="AU250" s="2">
        <v>4.12789172284229</v>
      </c>
      <c r="AV250" s="2">
        <v>5.02995380948161</v>
      </c>
      <c r="AW250" s="2">
        <v>4.83159420588156</v>
      </c>
      <c r="AX250" s="2">
        <v>5.09926762967376</v>
      </c>
      <c r="AY250" s="2">
        <v>5.78854527256176</v>
      </c>
      <c r="AZ250" s="2">
        <v>6.26929526160981</v>
      </c>
      <c r="BA250" s="2">
        <v>6.83651138436615</v>
      </c>
      <c r="BB250" s="2">
        <v>6.35668629587046</v>
      </c>
      <c r="BC250" s="9">
        <v>4.55631142143646</v>
      </c>
      <c r="BD250" s="9">
        <v>5.25925847964635</v>
      </c>
      <c r="BE250" s="9">
        <v>4.9489514038447</v>
      </c>
      <c r="BF250" s="9">
        <v>5.50062248140648</v>
      </c>
      <c r="BG250" s="9">
        <v>5.50062248140648</v>
      </c>
      <c r="BH250" s="9">
        <v>32.3202189563576</v>
      </c>
      <c r="BI250" s="9">
        <v>32.3202189563576</v>
      </c>
      <c r="BJ250" s="9">
        <v>32.3202189563576</v>
      </c>
      <c r="BK250" s="9">
        <v>36.1601147985634</v>
      </c>
      <c r="BL250" s="9">
        <v>36.1601147985634</v>
      </c>
    </row>
    <row r="251" spans="1:64">
      <c r="A251" t="s">
        <v>520</v>
      </c>
      <c r="B251" s="1" t="s">
        <v>2621</v>
      </c>
      <c r="C251" s="22" t="s">
        <v>521</v>
      </c>
      <c r="D251" s="22" t="s">
        <v>1284</v>
      </c>
      <c r="E251" s="2">
        <v>0.372851415390118</v>
      </c>
      <c r="F251" s="2">
        <v>0.372851415390118</v>
      </c>
      <c r="G251" s="2">
        <v>0.372851415390118</v>
      </c>
      <c r="H251" s="2">
        <v>0.372851415390118</v>
      </c>
      <c r="I251" s="2">
        <v>0.372851415390118</v>
      </c>
      <c r="J251" s="2">
        <v>-3.82413512512674</v>
      </c>
      <c r="K251" s="2">
        <v>-3.82413512512674</v>
      </c>
      <c r="L251" s="2">
        <v>-3.82413512512674</v>
      </c>
      <c r="M251" s="2">
        <v>-3.82413512512674</v>
      </c>
      <c r="N251" s="2">
        <v>-3.82413512512674</v>
      </c>
      <c r="O251" s="2">
        <v>-7.23539404093033</v>
      </c>
      <c r="P251" s="2">
        <v>-7.23539404093033</v>
      </c>
      <c r="Q251" s="2">
        <v>-7.23539404093033</v>
      </c>
      <c r="R251" s="2">
        <v>-7.23539404093033</v>
      </c>
      <c r="S251" s="2">
        <v>-7.23539404093033</v>
      </c>
      <c r="T251" s="23">
        <v>-7.11513363092011</v>
      </c>
      <c r="U251" s="23">
        <v>-7.11513363092011</v>
      </c>
      <c r="V251" s="23">
        <v>-7.11513363092011</v>
      </c>
      <c r="W251" s="23">
        <v>-7.11513363092011</v>
      </c>
      <c r="X251" s="23">
        <v>-7.11513363092011</v>
      </c>
      <c r="Y251" s="2">
        <v>-1.09932259800833</v>
      </c>
      <c r="Z251" s="2">
        <v>-1.49785591269117</v>
      </c>
      <c r="AA251" s="2">
        <v>-3.45901065977718</v>
      </c>
      <c r="AB251" s="2">
        <v>2.5082289265897</v>
      </c>
      <c r="AC251" s="2">
        <v>3.93836628066625</v>
      </c>
      <c r="AD251" s="2">
        <v>-5.38568578106278</v>
      </c>
      <c r="AE251" s="2">
        <v>-5.64461969819646</v>
      </c>
      <c r="AF251" s="2">
        <v>-5.77339050958777</v>
      </c>
      <c r="AG251" s="2">
        <v>-4.37838823900722</v>
      </c>
      <c r="AH251" s="2">
        <v>-5.53438720124192</v>
      </c>
      <c r="AI251" s="9">
        <v>22.8125917487712</v>
      </c>
      <c r="AJ251" s="9">
        <v>21.9014415579073</v>
      </c>
      <c r="AK251" s="9">
        <v>22.6538353810155</v>
      </c>
      <c r="AL251" s="9">
        <v>23.4555601467693</v>
      </c>
      <c r="AM251" s="9">
        <v>22.6778427726946</v>
      </c>
      <c r="AN251" s="2">
        <v>-15.2263244429553</v>
      </c>
      <c r="AO251" s="2">
        <v>-15.9064129629508</v>
      </c>
      <c r="AP251" s="2">
        <v>-15.8196300757628</v>
      </c>
      <c r="AQ251" s="2">
        <v>-16.4565650966657</v>
      </c>
      <c r="AR251" s="2">
        <v>-15.9913057545982</v>
      </c>
      <c r="AS251" s="2">
        <v>-19.2596518926941</v>
      </c>
      <c r="AT251" s="2">
        <v>-19.058161779844</v>
      </c>
      <c r="AU251" s="2">
        <v>-18.0275457914057</v>
      </c>
      <c r="AV251" s="2">
        <v>-12.459043790265</v>
      </c>
      <c r="AW251" s="2">
        <v>-15.9438407082948</v>
      </c>
      <c r="AX251" s="2">
        <v>-12.6202584258915</v>
      </c>
      <c r="AY251" s="2">
        <v>-12.8008417617205</v>
      </c>
      <c r="AZ251" s="2">
        <v>-12.6544606697862</v>
      </c>
      <c r="BA251" s="2">
        <v>-10.9071564061447</v>
      </c>
      <c r="BB251" s="2">
        <v>-11.3654976197222</v>
      </c>
      <c r="BC251" s="9">
        <v>-12.6334089412556</v>
      </c>
      <c r="BD251" s="9">
        <v>-12.5822766158628</v>
      </c>
      <c r="BE251" s="9">
        <v>-13.1729441778807</v>
      </c>
      <c r="BF251" s="9">
        <v>-11.8781557931821</v>
      </c>
      <c r="BG251" s="9">
        <v>-11.8781557931821</v>
      </c>
      <c r="BH251" s="9">
        <v>22.6028617145796</v>
      </c>
      <c r="BI251" s="9">
        <v>22.6028617145796</v>
      </c>
      <c r="BJ251" s="9">
        <v>22.6028617145796</v>
      </c>
      <c r="BK251" s="9">
        <v>23.7258711142279</v>
      </c>
      <c r="BL251" s="9">
        <v>23.7258711142279</v>
      </c>
    </row>
    <row r="252" spans="1:64">
      <c r="A252" t="s">
        <v>522</v>
      </c>
      <c r="B252" s="1" t="s">
        <v>2622</v>
      </c>
      <c r="C252" s="22" t="s">
        <v>523</v>
      </c>
      <c r="D252" s="22" t="s">
        <v>1284</v>
      </c>
      <c r="E252" s="2">
        <v>0.707720663210759</v>
      </c>
      <c r="F252" s="2">
        <v>0.707720663210759</v>
      </c>
      <c r="G252" s="2">
        <v>0.707720663210759</v>
      </c>
      <c r="H252" s="2">
        <v>0.707720663210759</v>
      </c>
      <c r="I252" s="2">
        <v>0.707720663210759</v>
      </c>
      <c r="J252" s="2">
        <v>-2.13629627458314</v>
      </c>
      <c r="K252" s="2">
        <v>-2.13629627458314</v>
      </c>
      <c r="L252" s="2">
        <v>-2.13629627458314</v>
      </c>
      <c r="M252" s="2">
        <v>-2.13629627458314</v>
      </c>
      <c r="N252" s="2">
        <v>-2.13629627458314</v>
      </c>
      <c r="O252" s="2">
        <v>-7.05498993870699</v>
      </c>
      <c r="P252" s="2">
        <v>-7.05498993870699</v>
      </c>
      <c r="Q252" s="2">
        <v>-7.05498993870699</v>
      </c>
      <c r="R252" s="2">
        <v>-7.05498993870699</v>
      </c>
      <c r="S252" s="2">
        <v>-7.05498993870699</v>
      </c>
      <c r="T252" s="23">
        <v>1.28500275429205</v>
      </c>
      <c r="U252" s="23">
        <v>1.28500275429205</v>
      </c>
      <c r="V252" s="23">
        <v>1.28500275429205</v>
      </c>
      <c r="W252" s="23">
        <v>1.28500275429205</v>
      </c>
      <c r="X252" s="23">
        <v>1.28500275429205</v>
      </c>
      <c r="Y252" s="2">
        <v>-3.69823718077054</v>
      </c>
      <c r="Z252" s="2">
        <v>-1.25534812640069</v>
      </c>
      <c r="AA252" s="2">
        <v>-8.03315754403551</v>
      </c>
      <c r="AB252" s="2">
        <v>6.33132164807422</v>
      </c>
      <c r="AC252" s="2">
        <v>-3.50377569789952</v>
      </c>
      <c r="AD252" s="2">
        <v>12.8107240957474</v>
      </c>
      <c r="AE252" s="2">
        <v>12.8574596566026</v>
      </c>
      <c r="AF252" s="2">
        <v>12.7124029737478</v>
      </c>
      <c r="AG252" s="2">
        <v>15.1688604333024</v>
      </c>
      <c r="AH252" s="2">
        <v>14.8036541543365</v>
      </c>
      <c r="AI252" s="9">
        <v>17.6101920358376</v>
      </c>
      <c r="AJ252" s="9">
        <v>17.9666993589078</v>
      </c>
      <c r="AK252" s="9">
        <v>18.3864402933569</v>
      </c>
      <c r="AL252" s="9">
        <v>17.5281590900774</v>
      </c>
      <c r="AM252" s="9">
        <v>17.7993396229112</v>
      </c>
      <c r="AN252" s="2">
        <v>-0.801717940324459</v>
      </c>
      <c r="AO252" s="2">
        <v>-1.03118840669566</v>
      </c>
      <c r="AP252" s="2">
        <v>-1.45798677825562</v>
      </c>
      <c r="AQ252" s="2">
        <v>-1.65890722164789</v>
      </c>
      <c r="AR252" s="2">
        <v>-0.733626077566041</v>
      </c>
      <c r="AS252" s="2">
        <v>2.02019570774596</v>
      </c>
      <c r="AT252" s="2">
        <v>2.01322266042351</v>
      </c>
      <c r="AU252" s="2">
        <v>3.66353908940442</v>
      </c>
      <c r="AV252" s="2">
        <v>7.39496616257835</v>
      </c>
      <c r="AW252" s="2">
        <v>6.17450762558757</v>
      </c>
      <c r="AX252" s="2">
        <v>5.58615409282083</v>
      </c>
      <c r="AY252" s="2">
        <v>6.27060482099437</v>
      </c>
      <c r="AZ252" s="2">
        <v>5.70319926837616</v>
      </c>
      <c r="BA252" s="2">
        <v>7.07393002094775</v>
      </c>
      <c r="BB252" s="2">
        <v>8.04750671138825</v>
      </c>
      <c r="BC252" s="9">
        <v>6.62736206754394</v>
      </c>
      <c r="BD252" s="9">
        <v>6.39099764615252</v>
      </c>
      <c r="BE252" s="9">
        <v>6.69564013461341</v>
      </c>
      <c r="BF252" s="9">
        <v>7.73275914052795</v>
      </c>
      <c r="BG252" s="9">
        <v>7.73275914052795</v>
      </c>
      <c r="BH252" s="9">
        <v>27.5077167606361</v>
      </c>
      <c r="BI252" s="9">
        <v>27.5077167606361</v>
      </c>
      <c r="BJ252" s="9">
        <v>27.5077167606361</v>
      </c>
      <c r="BK252" s="9">
        <v>34.7200413098368</v>
      </c>
      <c r="BL252" s="9">
        <v>34.7200413098368</v>
      </c>
    </row>
    <row r="253" spans="1:64">
      <c r="A253" t="s">
        <v>524</v>
      </c>
      <c r="B253" s="1" t="s">
        <v>2623</v>
      </c>
      <c r="C253" s="22" t="s">
        <v>525</v>
      </c>
      <c r="D253" s="22" t="s">
        <v>1284</v>
      </c>
      <c r="E253" s="2">
        <v>-13.4907354443845</v>
      </c>
      <c r="F253" s="2">
        <v>-13.4907354443845</v>
      </c>
      <c r="G253" s="2">
        <v>-13.4907354443845</v>
      </c>
      <c r="H253" s="2">
        <v>-13.4907354443845</v>
      </c>
      <c r="I253" s="2">
        <v>-13.4907354443845</v>
      </c>
      <c r="J253" s="2">
        <v>-5.96354738629403</v>
      </c>
      <c r="K253" s="2">
        <v>-5.96354738629403</v>
      </c>
      <c r="L253" s="2">
        <v>-5.96354738629403</v>
      </c>
      <c r="M253" s="2">
        <v>-5.96354738629403</v>
      </c>
      <c r="N253" s="2">
        <v>-5.96354738629403</v>
      </c>
      <c r="O253" s="2">
        <v>-8.95579152921433</v>
      </c>
      <c r="P253" s="2">
        <v>-8.95579152921433</v>
      </c>
      <c r="Q253" s="2">
        <v>-8.95579152921433</v>
      </c>
      <c r="R253" s="2">
        <v>-8.95579152921433</v>
      </c>
      <c r="S253" s="2">
        <v>-8.95579152921433</v>
      </c>
      <c r="T253" s="23">
        <v>-9.45811894403931</v>
      </c>
      <c r="U253" s="23">
        <v>-9.45811894403931</v>
      </c>
      <c r="V253" s="23">
        <v>-9.45811894403931</v>
      </c>
      <c r="W253" s="23">
        <v>-9.45811894403931</v>
      </c>
      <c r="X253" s="23">
        <v>-9.45811894403931</v>
      </c>
      <c r="Y253" s="2">
        <v>-6.16459835714262</v>
      </c>
      <c r="Z253" s="2">
        <v>12.230797869492</v>
      </c>
      <c r="AA253" s="2">
        <v>-5.01351317961645</v>
      </c>
      <c r="AB253" s="2">
        <v>-1.14781159849075</v>
      </c>
      <c r="AC253" s="2">
        <v>-7.70306844950365</v>
      </c>
      <c r="AD253" s="2">
        <v>-16.1431807230432</v>
      </c>
      <c r="AE253" s="2">
        <v>-15.9437179177153</v>
      </c>
      <c r="AF253" s="2">
        <v>-13.7292506638712</v>
      </c>
      <c r="AG253" s="2">
        <v>-11.0004188355674</v>
      </c>
      <c r="AH253" s="2">
        <v>-12.276205090904</v>
      </c>
      <c r="AI253" s="9">
        <v>23.1512094815657</v>
      </c>
      <c r="AJ253" s="9">
        <v>23.342575507208</v>
      </c>
      <c r="AK253" s="9">
        <v>23.5677887356774</v>
      </c>
      <c r="AL253" s="9">
        <v>23.8758331893212</v>
      </c>
      <c r="AM253" s="9">
        <v>23.9841550463383</v>
      </c>
      <c r="AN253" s="2">
        <v>-19.0289221322927</v>
      </c>
      <c r="AO253" s="2">
        <v>-21.9965359828741</v>
      </c>
      <c r="AP253" s="2">
        <v>-23.0591505390839</v>
      </c>
      <c r="AQ253" s="2">
        <v>-23.2447174494106</v>
      </c>
      <c r="AR253" s="2">
        <v>-22.8384773332504</v>
      </c>
      <c r="AS253" s="2">
        <v>-14.0262797510822</v>
      </c>
      <c r="AT253" s="2">
        <v>-13.8408819817259</v>
      </c>
      <c r="AU253" s="2">
        <v>-16.1947414619626</v>
      </c>
      <c r="AV253" s="2">
        <v>-16.1414548514132</v>
      </c>
      <c r="AW253" s="2">
        <v>-18.3731079414982</v>
      </c>
      <c r="AX253" s="2">
        <v>-21.8940479797172</v>
      </c>
      <c r="AY253" s="2">
        <v>-21.5830393604761</v>
      </c>
      <c r="AZ253" s="2">
        <v>-19.8200311209538</v>
      </c>
      <c r="BA253" s="2">
        <v>-18.5058325473305</v>
      </c>
      <c r="BB253" s="2">
        <v>-17.7623941007858</v>
      </c>
      <c r="BC253" s="9">
        <v>-22.3673469779608</v>
      </c>
      <c r="BD253" s="9">
        <v>-21.5696170557648</v>
      </c>
      <c r="BE253" s="9">
        <v>-20.8147073749939</v>
      </c>
      <c r="BF253" s="9">
        <v>-20.4878257640792</v>
      </c>
      <c r="BG253" s="9">
        <v>-20.4878257640792</v>
      </c>
      <c r="BH253" s="9">
        <v>1.55918701896226</v>
      </c>
      <c r="BI253" s="9">
        <v>1.55918701896226</v>
      </c>
      <c r="BJ253" s="9">
        <v>1.55918701896226</v>
      </c>
      <c r="BK253" s="9">
        <v>-0.518218170155764</v>
      </c>
      <c r="BL253" s="9">
        <v>-0.518218170155764</v>
      </c>
    </row>
    <row r="254" spans="1:64">
      <c r="A254" t="s">
        <v>526</v>
      </c>
      <c r="B254" s="1" t="s">
        <v>2624</v>
      </c>
      <c r="C254" s="22" t="s">
        <v>527</v>
      </c>
      <c r="D254" s="22" t="s">
        <v>1284</v>
      </c>
      <c r="E254" s="2">
        <v>3.38667464577589</v>
      </c>
      <c r="F254" s="2">
        <v>3.38667464577589</v>
      </c>
      <c r="G254" s="2">
        <v>3.38667464577589</v>
      </c>
      <c r="H254" s="2">
        <v>3.38667464577589</v>
      </c>
      <c r="I254" s="2">
        <v>3.38667464577589</v>
      </c>
      <c r="J254" s="2">
        <v>-4.5565071015289</v>
      </c>
      <c r="K254" s="2">
        <v>-4.5565071015289</v>
      </c>
      <c r="L254" s="2">
        <v>-4.5565071015289</v>
      </c>
      <c r="M254" s="2">
        <v>-4.5565071015289</v>
      </c>
      <c r="N254" s="2">
        <v>-4.5565071015289</v>
      </c>
      <c r="O254" s="2">
        <v>2.08439382967646</v>
      </c>
      <c r="P254" s="2">
        <v>2.08439382967646</v>
      </c>
      <c r="Q254" s="2">
        <v>2.08439382967646</v>
      </c>
      <c r="R254" s="2">
        <v>2.08439382967646</v>
      </c>
      <c r="S254" s="2">
        <v>2.08439382967646</v>
      </c>
      <c r="T254" s="23">
        <v>-10.5136837372732</v>
      </c>
      <c r="U254" s="23">
        <v>-10.5136837372732</v>
      </c>
      <c r="V254" s="23">
        <v>-10.5136837372732</v>
      </c>
      <c r="W254" s="23">
        <v>-10.5136837372732</v>
      </c>
      <c r="X254" s="23">
        <v>-10.5136837372732</v>
      </c>
      <c r="Y254" s="2">
        <v>-9.54377731977231</v>
      </c>
      <c r="Z254" s="2">
        <v>-4.92067918623251</v>
      </c>
      <c r="AA254" s="2">
        <v>0.917167833405104</v>
      </c>
      <c r="AB254" s="2">
        <v>2.35085285854516</v>
      </c>
      <c r="AC254" s="2">
        <v>-11.8804952721797</v>
      </c>
      <c r="AD254" s="2">
        <v>-20.3318712320745</v>
      </c>
      <c r="AE254" s="2">
        <v>-21.3888388131004</v>
      </c>
      <c r="AF254" s="2">
        <v>-21.0612932120043</v>
      </c>
      <c r="AG254" s="2">
        <v>-19.8324257175583</v>
      </c>
      <c r="AH254" s="2">
        <v>-20.5903996458634</v>
      </c>
      <c r="AI254" s="9">
        <v>22.5239244877097</v>
      </c>
      <c r="AJ254" s="9">
        <v>22.7298650427595</v>
      </c>
      <c r="AK254" s="9">
        <v>23.153183075938</v>
      </c>
      <c r="AL254" s="9">
        <v>23.627168287685</v>
      </c>
      <c r="AM254" s="9">
        <v>24.4043673861118</v>
      </c>
      <c r="AN254" s="2">
        <v>-22.3960165027301</v>
      </c>
      <c r="AO254" s="2">
        <v>-22.0399424995949</v>
      </c>
      <c r="AP254" s="2">
        <v>-22.4698330753708</v>
      </c>
      <c r="AQ254" s="2">
        <v>-23.4242471822247</v>
      </c>
      <c r="AR254" s="2">
        <v>-25.854733839874</v>
      </c>
      <c r="AS254" s="2">
        <v>-50.8636230977654</v>
      </c>
      <c r="AT254" s="2">
        <v>-42.8279408769815</v>
      </c>
      <c r="AU254" s="2">
        <v>-40.5907273269619</v>
      </c>
      <c r="AV254" s="2">
        <v>-36.3829484300357</v>
      </c>
      <c r="AW254" s="2">
        <v>-38.4203607592539</v>
      </c>
      <c r="AX254" s="2">
        <v>-32.2720991521147</v>
      </c>
      <c r="AY254" s="2">
        <v>-31.84072072703</v>
      </c>
      <c r="AZ254" s="2">
        <v>-30.3698348688672</v>
      </c>
      <c r="BA254" s="2">
        <v>-30.1969579413118</v>
      </c>
      <c r="BB254" s="2">
        <v>-30.6886842856122</v>
      </c>
      <c r="BC254" s="9">
        <v>-25.6119929901958</v>
      </c>
      <c r="BD254" s="9">
        <v>-25.3642719081678</v>
      </c>
      <c r="BE254" s="9">
        <v>-23.434740471147</v>
      </c>
      <c r="BF254" s="9">
        <v>-22.5605240904063</v>
      </c>
      <c r="BG254" s="9">
        <v>-22.5605240904063</v>
      </c>
      <c r="BH254" s="9">
        <v>3.47705931909303</v>
      </c>
      <c r="BI254" s="9">
        <v>3.47705931909303</v>
      </c>
      <c r="BJ254" s="9">
        <v>3.47705931909303</v>
      </c>
      <c r="BK254" s="9">
        <v>3.62790089044294</v>
      </c>
      <c r="BL254" s="9">
        <v>3.62790089044294</v>
      </c>
    </row>
    <row r="255" spans="1:64">
      <c r="A255" t="s">
        <v>528</v>
      </c>
      <c r="B255" s="1" t="s">
        <v>2625</v>
      </c>
      <c r="C255" s="22" t="s">
        <v>529</v>
      </c>
      <c r="D255" s="22" t="s">
        <v>1284</v>
      </c>
      <c r="E255" s="2">
        <v>0.640746813646632</v>
      </c>
      <c r="F255" s="2">
        <v>0.640746813646632</v>
      </c>
      <c r="G255" s="2">
        <v>0.640746813646632</v>
      </c>
      <c r="H255" s="2">
        <v>0.640746813646632</v>
      </c>
      <c r="I255" s="2">
        <v>0.640746813646632</v>
      </c>
      <c r="J255" s="2">
        <v>-3.07244506358546</v>
      </c>
      <c r="K255" s="2">
        <v>-3.07244506358546</v>
      </c>
      <c r="L255" s="2">
        <v>-3.07244506358546</v>
      </c>
      <c r="M255" s="2">
        <v>-3.07244506358546</v>
      </c>
      <c r="N255" s="2">
        <v>-3.07244506358546</v>
      </c>
      <c r="O255" s="2">
        <v>-5.66949775178988</v>
      </c>
      <c r="P255" s="2">
        <v>-5.66949775178988</v>
      </c>
      <c r="Q255" s="2">
        <v>-5.66949775178988</v>
      </c>
      <c r="R255" s="2">
        <v>-5.66949775178988</v>
      </c>
      <c r="S255" s="2">
        <v>-5.66949775178988</v>
      </c>
      <c r="T255" s="23">
        <v>-9.07956759522461</v>
      </c>
      <c r="U255" s="23">
        <v>-9.07956759522461</v>
      </c>
      <c r="V255" s="23">
        <v>-9.07956759522461</v>
      </c>
      <c r="W255" s="23">
        <v>-9.07956759522461</v>
      </c>
      <c r="X255" s="23">
        <v>-9.07956759522461</v>
      </c>
      <c r="Y255" s="2">
        <v>-2.012145447718</v>
      </c>
      <c r="Z255" s="2">
        <v>3.95456454876029</v>
      </c>
      <c r="AA255" s="2">
        <v>1.75093937728464</v>
      </c>
      <c r="AB255" s="2">
        <v>-0.211319557401701</v>
      </c>
      <c r="AC255" s="2">
        <v>3.77526923857861</v>
      </c>
      <c r="AD255" s="2">
        <v>-7.58464358106389</v>
      </c>
      <c r="AE255" s="2">
        <v>-6.74434782417229</v>
      </c>
      <c r="AF255" s="2">
        <v>-7.17061594957929</v>
      </c>
      <c r="AG255" s="2">
        <v>-6.15241033231655</v>
      </c>
      <c r="AH255" s="2">
        <v>-4.79889082212583</v>
      </c>
      <c r="AI255" s="9">
        <v>16.750093805456</v>
      </c>
      <c r="AJ255" s="9">
        <v>17.1131867604608</v>
      </c>
      <c r="AK255" s="9">
        <v>17.0710661210117</v>
      </c>
      <c r="AL255" s="9">
        <v>17.7870326679764</v>
      </c>
      <c r="AM255" s="9">
        <v>17.274312846729</v>
      </c>
      <c r="AN255" s="2">
        <v>-12.6634570072703</v>
      </c>
      <c r="AO255" s="2">
        <v>-13.3905557118341</v>
      </c>
      <c r="AP255" s="2">
        <v>-12.7728820815466</v>
      </c>
      <c r="AQ255" s="2">
        <v>-13.0220832515269</v>
      </c>
      <c r="AR255" s="2">
        <v>-12.4508592619702</v>
      </c>
      <c r="AS255" s="2">
        <v>-20.0385369235299</v>
      </c>
      <c r="AT255" s="2">
        <v>-18.8176117999912</v>
      </c>
      <c r="AU255" s="2">
        <v>-13.0775434653988</v>
      </c>
      <c r="AV255" s="2">
        <v>-8.23142033629738</v>
      </c>
      <c r="AW255" s="2">
        <v>-10.4157919196827</v>
      </c>
      <c r="AX255" s="2">
        <v>-14.3563179793459</v>
      </c>
      <c r="AY255" s="2">
        <v>-13.5079650609066</v>
      </c>
      <c r="AZ255" s="2">
        <v>-13.8415139802529</v>
      </c>
      <c r="BA255" s="2">
        <v>-10.2728094718368</v>
      </c>
      <c r="BB255" s="2">
        <v>-7.50779490527195</v>
      </c>
      <c r="BC255" s="9">
        <v>-21.6769967625916</v>
      </c>
      <c r="BD255" s="9">
        <v>-21.9690544086493</v>
      </c>
      <c r="BE255" s="9">
        <v>-17.830780793264</v>
      </c>
      <c r="BF255" s="9">
        <v>-15.9438332794391</v>
      </c>
      <c r="BG255" s="9">
        <v>-15.9438332794391</v>
      </c>
      <c r="BH255" s="9">
        <v>4.27779480931207</v>
      </c>
      <c r="BI255" s="9">
        <v>4.27779480931207</v>
      </c>
      <c r="BJ255" s="9">
        <v>4.27779480931207</v>
      </c>
      <c r="BK255" s="9">
        <v>10.5374223018016</v>
      </c>
      <c r="BL255" s="9">
        <v>10.5374223018016</v>
      </c>
    </row>
    <row r="256" spans="1:64">
      <c r="A256" t="s">
        <v>530</v>
      </c>
      <c r="B256" s="1" t="s">
        <v>2626</v>
      </c>
      <c r="C256" s="22" t="s">
        <v>531</v>
      </c>
      <c r="D256" s="22" t="s">
        <v>1284</v>
      </c>
      <c r="E256" s="2">
        <v>3.48713542012208</v>
      </c>
      <c r="F256" s="2">
        <v>3.48713542012208</v>
      </c>
      <c r="G256" s="2">
        <v>3.48713542012208</v>
      </c>
      <c r="H256" s="2">
        <v>3.48713542012208</v>
      </c>
      <c r="I256" s="2">
        <v>3.48713542012208</v>
      </c>
      <c r="J256" s="2">
        <v>0.400521655975008</v>
      </c>
      <c r="K256" s="2">
        <v>0.400521655975008</v>
      </c>
      <c r="L256" s="2">
        <v>0.400521655975008</v>
      </c>
      <c r="M256" s="2">
        <v>0.400521655975008</v>
      </c>
      <c r="N256" s="2">
        <v>0.400521655975008</v>
      </c>
      <c r="O256" s="2">
        <v>-7.68043112782036</v>
      </c>
      <c r="P256" s="2">
        <v>-7.68043112782036</v>
      </c>
      <c r="Q256" s="2">
        <v>-7.68043112782036</v>
      </c>
      <c r="R256" s="2">
        <v>-7.68043112782036</v>
      </c>
      <c r="S256" s="2">
        <v>-7.68043112782036</v>
      </c>
      <c r="T256" s="23">
        <v>-5.56741865995643</v>
      </c>
      <c r="U256" s="23">
        <v>-5.56741865995643</v>
      </c>
      <c r="V256" s="23">
        <v>-5.56741865995643</v>
      </c>
      <c r="W256" s="23">
        <v>-5.56741865995643</v>
      </c>
      <c r="X256" s="23">
        <v>-5.56741865995643</v>
      </c>
      <c r="Y256" s="2">
        <v>-0.287877300594214</v>
      </c>
      <c r="Z256" s="2">
        <v>-4.56005245523557</v>
      </c>
      <c r="AA256" s="2">
        <v>-0.464133571331414</v>
      </c>
      <c r="AB256" s="2">
        <v>-4.89734910785948</v>
      </c>
      <c r="AC256" s="2">
        <v>1.27490984323994</v>
      </c>
      <c r="AD256" s="2">
        <v>-5.13022957424306</v>
      </c>
      <c r="AE256" s="2">
        <v>-5.51059777378121</v>
      </c>
      <c r="AF256" s="2">
        <v>-4.83062019607484</v>
      </c>
      <c r="AG256" s="2">
        <v>-4.49315229097622</v>
      </c>
      <c r="AH256" s="2">
        <v>-7.13250150719302</v>
      </c>
      <c r="AI256" s="9">
        <v>23.9823620984249</v>
      </c>
      <c r="AJ256" s="9">
        <v>24.1953079965209</v>
      </c>
      <c r="AK256" s="9">
        <v>24.4638279411009</v>
      </c>
      <c r="AL256" s="9">
        <v>24.0511064123122</v>
      </c>
      <c r="AM256" s="9">
        <v>24.7838671116512</v>
      </c>
      <c r="AN256" s="2">
        <v>-16.7779179759555</v>
      </c>
      <c r="AO256" s="2">
        <v>-16.4935542519287</v>
      </c>
      <c r="AP256" s="2">
        <v>-15.2373005661649</v>
      </c>
      <c r="AQ256" s="2">
        <v>-16.0318464192922</v>
      </c>
      <c r="AR256" s="2">
        <v>-16.2942779483439</v>
      </c>
      <c r="AS256" s="2">
        <v>-18.6672819440504</v>
      </c>
      <c r="AT256" s="2">
        <v>-16.5494717638622</v>
      </c>
      <c r="AU256" s="2">
        <v>-13.0195362363976</v>
      </c>
      <c r="AV256" s="2">
        <v>-10.340216486646</v>
      </c>
      <c r="AW256" s="2">
        <v>-13.8867871657672</v>
      </c>
      <c r="AX256" s="2">
        <v>-15.2643574114004</v>
      </c>
      <c r="AY256" s="2">
        <v>-15.2161062360433</v>
      </c>
      <c r="AZ256" s="2">
        <v>-15.442657660252</v>
      </c>
      <c r="BA256" s="2">
        <v>-13.5712786265895</v>
      </c>
      <c r="BB256" s="2">
        <v>-13.7788459878747</v>
      </c>
      <c r="BC256" s="9">
        <v>-17.8110355565243</v>
      </c>
      <c r="BD256" s="9">
        <v>-17.7749622033617</v>
      </c>
      <c r="BE256" s="9">
        <v>-12.2995998124964</v>
      </c>
      <c r="BF256" s="9">
        <v>-8.92854663648588</v>
      </c>
      <c r="BG256" s="9">
        <v>-8.92854663648588</v>
      </c>
      <c r="BH256" s="9">
        <v>11.0520922429961</v>
      </c>
      <c r="BI256" s="9">
        <v>11.0520922429961</v>
      </c>
      <c r="BJ256" s="9">
        <v>11.0520922429961</v>
      </c>
      <c r="BK256" s="9">
        <v>11.0891423107431</v>
      </c>
      <c r="BL256" s="9">
        <v>11.0891423107431</v>
      </c>
    </row>
    <row r="257" spans="1:64">
      <c r="A257" t="s">
        <v>532</v>
      </c>
      <c r="B257" s="1" t="s">
        <v>2627</v>
      </c>
      <c r="C257" s="22" t="s">
        <v>533</v>
      </c>
      <c r="D257" s="22" t="s">
        <v>1284</v>
      </c>
      <c r="E257" s="2">
        <v>1.81278918101888</v>
      </c>
      <c r="F257" s="2">
        <v>1.81278918101888</v>
      </c>
      <c r="G257" s="2">
        <v>1.81278918101888</v>
      </c>
      <c r="H257" s="2">
        <v>1.81278918101888</v>
      </c>
      <c r="I257" s="2">
        <v>1.81278918101888</v>
      </c>
      <c r="J257" s="2">
        <v>1.14009552548886</v>
      </c>
      <c r="K257" s="2">
        <v>1.14009552548886</v>
      </c>
      <c r="L257" s="2">
        <v>1.14009552548886</v>
      </c>
      <c r="M257" s="2">
        <v>1.14009552548886</v>
      </c>
      <c r="N257" s="2">
        <v>1.14009552548886</v>
      </c>
      <c r="O257" s="2">
        <v>-5.3483587027462</v>
      </c>
      <c r="P257" s="2">
        <v>-5.3483587027462</v>
      </c>
      <c r="Q257" s="2">
        <v>-5.3483587027462</v>
      </c>
      <c r="R257" s="2">
        <v>-5.3483587027462</v>
      </c>
      <c r="S257" s="2">
        <v>-5.3483587027462</v>
      </c>
      <c r="T257" s="23">
        <v>-4.20180577953635</v>
      </c>
      <c r="U257" s="23">
        <v>-4.20180577953635</v>
      </c>
      <c r="V257" s="23">
        <v>-4.20180577953635</v>
      </c>
      <c r="W257" s="23">
        <v>-4.20180577953635</v>
      </c>
      <c r="X257" s="23">
        <v>-4.20180577953635</v>
      </c>
      <c r="Y257" s="2">
        <v>6.81321941282282</v>
      </c>
      <c r="Z257" s="2">
        <v>12.6345401137194</v>
      </c>
      <c r="AA257" s="2">
        <v>15.4668765953671</v>
      </c>
      <c r="AB257" s="2">
        <v>3.5595743443475</v>
      </c>
      <c r="AC257" s="2">
        <v>-2.23187052858038</v>
      </c>
      <c r="AD257" s="2">
        <v>0.462030458653407</v>
      </c>
      <c r="AE257" s="2">
        <v>2.01975910430026</v>
      </c>
      <c r="AF257" s="2">
        <v>1.56681944946046</v>
      </c>
      <c r="AG257" s="2">
        <v>2.85380065727607</v>
      </c>
      <c r="AH257" s="2">
        <v>1.99422754149744</v>
      </c>
      <c r="AI257" s="9">
        <v>27.8324995567907</v>
      </c>
      <c r="AJ257" s="9">
        <v>26.8213266185823</v>
      </c>
      <c r="AK257" s="9">
        <v>25.884397859471</v>
      </c>
      <c r="AL257" s="9">
        <v>25.9490594873775</v>
      </c>
      <c r="AM257" s="9">
        <v>25.1041042338404</v>
      </c>
      <c r="AN257" s="2">
        <v>-10.4970673543707</v>
      </c>
      <c r="AO257" s="2">
        <v>-8.67530445659138</v>
      </c>
      <c r="AP257" s="2">
        <v>-9.40051994470051</v>
      </c>
      <c r="AQ257" s="2">
        <v>-8.90345996932168</v>
      </c>
      <c r="AR257" s="2">
        <v>-10.4772118284269</v>
      </c>
      <c r="AS257" s="2">
        <v>-10.6428043304843</v>
      </c>
      <c r="AT257" s="2">
        <v>-8.14039819560138</v>
      </c>
      <c r="AU257" s="2">
        <v>-6.02636448828834</v>
      </c>
      <c r="AV257" s="2">
        <v>-4.70496185602155</v>
      </c>
      <c r="AW257" s="2">
        <v>-3.93009645212903</v>
      </c>
      <c r="AX257" s="2">
        <v>-6.0487534575557</v>
      </c>
      <c r="AY257" s="2">
        <v>-4.95676234178045</v>
      </c>
      <c r="AZ257" s="2">
        <v>-4.49965436099483</v>
      </c>
      <c r="BA257" s="2">
        <v>-3.72535435957881</v>
      </c>
      <c r="BB257" s="2">
        <v>-2.32241427236302</v>
      </c>
      <c r="BC257" s="9">
        <v>-6.48929202447011</v>
      </c>
      <c r="BD257" s="9">
        <v>-5.1261126953515</v>
      </c>
      <c r="BE257" s="9">
        <v>-5.5311809807676</v>
      </c>
      <c r="BF257" s="9">
        <v>-4.62371165103733</v>
      </c>
      <c r="BG257" s="9">
        <v>-4.62371165103733</v>
      </c>
      <c r="BH257" s="9">
        <v>21.1295802122315</v>
      </c>
      <c r="BI257" s="9">
        <v>21.1295802122315</v>
      </c>
      <c r="BJ257" s="9">
        <v>21.1295802122315</v>
      </c>
      <c r="BK257" s="9">
        <v>23.3307237700256</v>
      </c>
      <c r="BL257" s="9">
        <v>23.3307237700256</v>
      </c>
    </row>
    <row r="258" spans="1:64">
      <c r="A258" t="s">
        <v>534</v>
      </c>
      <c r="B258" s="1" t="s">
        <v>2628</v>
      </c>
      <c r="C258" s="22" t="s">
        <v>535</v>
      </c>
      <c r="D258" s="22" t="s">
        <v>1284</v>
      </c>
      <c r="E258" s="2">
        <v>-0.296887080251169</v>
      </c>
      <c r="F258" s="2">
        <v>-0.296887080251169</v>
      </c>
      <c r="G258" s="2">
        <v>-0.296887080251169</v>
      </c>
      <c r="H258" s="2">
        <v>-0.296887080251169</v>
      </c>
      <c r="I258" s="2">
        <v>-0.296887080251169</v>
      </c>
      <c r="J258" s="2">
        <v>5.84876038861434</v>
      </c>
      <c r="K258" s="2">
        <v>5.84876038861434</v>
      </c>
      <c r="L258" s="2">
        <v>5.84876038861434</v>
      </c>
      <c r="M258" s="2">
        <v>5.84876038861434</v>
      </c>
      <c r="N258" s="2">
        <v>5.84876038861434</v>
      </c>
      <c r="O258" s="2">
        <v>2.30074346642444</v>
      </c>
      <c r="P258" s="2">
        <v>2.30074346642444</v>
      </c>
      <c r="Q258" s="2">
        <v>2.30074346642444</v>
      </c>
      <c r="R258" s="2">
        <v>2.30074346642444</v>
      </c>
      <c r="S258" s="2">
        <v>2.30074346642444</v>
      </c>
      <c r="T258" s="23">
        <v>-9.40506471844787</v>
      </c>
      <c r="U258" s="23">
        <v>-9.40506471844787</v>
      </c>
      <c r="V258" s="23">
        <v>-9.40506471844787</v>
      </c>
      <c r="W258" s="23">
        <v>-9.40506471844787</v>
      </c>
      <c r="X258" s="23">
        <v>-9.40506471844787</v>
      </c>
      <c r="Y258" s="2">
        <v>-12.5214528454693</v>
      </c>
      <c r="Z258" s="2">
        <v>-11.6308434478245</v>
      </c>
      <c r="AA258" s="2">
        <v>3.17053440513114</v>
      </c>
      <c r="AB258" s="2">
        <v>-13.7336004556932</v>
      </c>
      <c r="AC258" s="2">
        <v>-12.6463159015996</v>
      </c>
      <c r="AD258" s="2">
        <v>-11.085980602971</v>
      </c>
      <c r="AE258" s="2">
        <v>-7.81753832009728</v>
      </c>
      <c r="AF258" s="2">
        <v>-7.38083648119014</v>
      </c>
      <c r="AG258" s="2">
        <v>-8.27707665847429</v>
      </c>
      <c r="AH258" s="2">
        <v>-9.67545739677645</v>
      </c>
      <c r="AI258" s="9">
        <v>23.3849711550574</v>
      </c>
      <c r="AJ258" s="9">
        <v>23.6531588977814</v>
      </c>
      <c r="AK258" s="9">
        <v>24.1397435490773</v>
      </c>
      <c r="AL258" s="9">
        <v>24.7544605452395</v>
      </c>
      <c r="AM258" s="9">
        <v>24.8369845182034</v>
      </c>
      <c r="AN258" s="2">
        <v>-24.235000623037</v>
      </c>
      <c r="AO258" s="2">
        <v>-24.4273009192426</v>
      </c>
      <c r="AP258" s="2">
        <v>-24.5592313558081</v>
      </c>
      <c r="AQ258" s="2">
        <v>-24.8255539202531</v>
      </c>
      <c r="AR258" s="2">
        <v>-26.3622770020463</v>
      </c>
      <c r="AS258" s="2">
        <v>-22.9388657722295</v>
      </c>
      <c r="AT258" s="2">
        <v>-21.6798506533683</v>
      </c>
      <c r="AU258" s="2">
        <v>-21.8637164754961</v>
      </c>
      <c r="AV258" s="2">
        <v>-14.8126781002628</v>
      </c>
      <c r="AW258" s="2">
        <v>-19.9381440203583</v>
      </c>
      <c r="AX258" s="2">
        <v>-21.4124855894312</v>
      </c>
      <c r="AY258" s="2">
        <v>-19.6310436578192</v>
      </c>
      <c r="AZ258" s="2">
        <v>-18.034874835685</v>
      </c>
      <c r="BA258" s="2">
        <v>-17.4617744392872</v>
      </c>
      <c r="BB258" s="2">
        <v>-17.3037666423454</v>
      </c>
      <c r="BC258" s="9">
        <v>-21.8841018272024</v>
      </c>
      <c r="BD258" s="9">
        <v>-21.6361899479122</v>
      </c>
      <c r="BE258" s="9">
        <v>-21.1058221634553</v>
      </c>
      <c r="BF258" s="9">
        <v>-19.2123191017241</v>
      </c>
      <c r="BG258" s="9">
        <v>-19.2123191017241</v>
      </c>
      <c r="BH258" s="9">
        <v>8.2100003971231</v>
      </c>
      <c r="BI258" s="9">
        <v>8.2100003971231</v>
      </c>
      <c r="BJ258" s="9">
        <v>8.2100003971231</v>
      </c>
      <c r="BK258" s="9">
        <v>10.3748627936838</v>
      </c>
      <c r="BL258" s="9">
        <v>10.3748627936838</v>
      </c>
    </row>
    <row r="259" spans="1:64">
      <c r="A259" t="s">
        <v>536</v>
      </c>
      <c r="B259" s="1" t="s">
        <v>2629</v>
      </c>
      <c r="C259" s="22" t="s">
        <v>537</v>
      </c>
      <c r="D259" s="22" t="s">
        <v>1284</v>
      </c>
      <c r="E259" s="2">
        <v>-2.80840643890598</v>
      </c>
      <c r="F259" s="2">
        <v>-2.80840643890598</v>
      </c>
      <c r="G259" s="2">
        <v>-2.80840643890598</v>
      </c>
      <c r="H259" s="2">
        <v>-2.80840643890598</v>
      </c>
      <c r="I259" s="2">
        <v>-2.80840643890598</v>
      </c>
      <c r="J259" s="2">
        <v>-0.347575581237281</v>
      </c>
      <c r="K259" s="2">
        <v>-0.347575581237281</v>
      </c>
      <c r="L259" s="2">
        <v>-0.347575581237281</v>
      </c>
      <c r="M259" s="2">
        <v>-0.347575581237281</v>
      </c>
      <c r="N259" s="2">
        <v>-0.347575581237281</v>
      </c>
      <c r="O259" s="2">
        <v>1.90951916721366</v>
      </c>
      <c r="P259" s="2">
        <v>1.90951916721366</v>
      </c>
      <c r="Q259" s="2">
        <v>1.90951916721366</v>
      </c>
      <c r="R259" s="2">
        <v>1.90951916721366</v>
      </c>
      <c r="S259" s="2">
        <v>1.90951916721366</v>
      </c>
      <c r="T259" s="23">
        <v>-6.34669352939013</v>
      </c>
      <c r="U259" s="23">
        <v>-6.34669352939013</v>
      </c>
      <c r="V259" s="23">
        <v>-6.34669352939013</v>
      </c>
      <c r="W259" s="23">
        <v>-6.34669352939013</v>
      </c>
      <c r="X259" s="23">
        <v>-6.34669352939013</v>
      </c>
      <c r="Y259" s="2">
        <v>-10.4603994852472</v>
      </c>
      <c r="Z259" s="2">
        <v>-22.0761850184649</v>
      </c>
      <c r="AA259" s="2">
        <v>-10.1561961249757</v>
      </c>
      <c r="AB259" s="2">
        <v>-11.0621080353159</v>
      </c>
      <c r="AC259" s="2">
        <v>-16.0451600050115</v>
      </c>
      <c r="AD259" s="2">
        <v>-6.44448887172972</v>
      </c>
      <c r="AE259" s="2">
        <v>-7.59522651389621</v>
      </c>
      <c r="AF259" s="2">
        <v>-7.94042048101402</v>
      </c>
      <c r="AG259" s="2">
        <v>-8.27257338514031</v>
      </c>
      <c r="AH259" s="2">
        <v>-7.7433731102899</v>
      </c>
      <c r="AI259" s="9">
        <v>26.3893059219689</v>
      </c>
      <c r="AJ259" s="9">
        <v>26.4076018021485</v>
      </c>
      <c r="AK259" s="9">
        <v>26.5258553107938</v>
      </c>
      <c r="AL259" s="9">
        <v>26.5569677785946</v>
      </c>
      <c r="AM259" s="9">
        <v>26.5989800073378</v>
      </c>
      <c r="AN259" s="2">
        <v>-26.6212273493087</v>
      </c>
      <c r="AO259" s="2">
        <v>-27.1354901146532</v>
      </c>
      <c r="AP259" s="2">
        <v>-27.2332884638816</v>
      </c>
      <c r="AQ259" s="2">
        <v>-27.7058706054759</v>
      </c>
      <c r="AR259" s="2">
        <v>-28.1497116166528</v>
      </c>
      <c r="AS259" s="2">
        <v>-30.0183804658676</v>
      </c>
      <c r="AT259" s="2">
        <v>-24.6798369146829</v>
      </c>
      <c r="AU259" s="2">
        <v>-23.0894523554519</v>
      </c>
      <c r="AV259" s="2">
        <v>-20.4655260399665</v>
      </c>
      <c r="AW259" s="2">
        <v>-20.0370568184389</v>
      </c>
      <c r="AX259" s="2">
        <v>-21.7836346804519</v>
      </c>
      <c r="AY259" s="2">
        <v>-21.1858492963837</v>
      </c>
      <c r="AZ259" s="2">
        <v>-21.7629721552049</v>
      </c>
      <c r="BA259" s="2">
        <v>-21.7468613056794</v>
      </c>
      <c r="BB259" s="2">
        <v>-21.4069745831715</v>
      </c>
      <c r="BC259" s="9">
        <v>-22.3673469779608</v>
      </c>
      <c r="BD259" s="9">
        <v>-22.0356273007967</v>
      </c>
      <c r="BE259" s="9">
        <v>-22.4886174086472</v>
      </c>
      <c r="BF259" s="9">
        <v>-19.2920382681213</v>
      </c>
      <c r="BG259" s="9">
        <v>-19.2920382681213</v>
      </c>
      <c r="BH259" s="9">
        <v>8.97506708644194</v>
      </c>
      <c r="BI259" s="9">
        <v>8.97506708644194</v>
      </c>
      <c r="BJ259" s="9">
        <v>8.97506708644194</v>
      </c>
      <c r="BK259" s="9">
        <v>8.60876073291435</v>
      </c>
      <c r="BL259" s="9">
        <v>8.60876073291435</v>
      </c>
    </row>
    <row r="260" spans="1:64">
      <c r="A260" t="s">
        <v>538</v>
      </c>
      <c r="B260" s="1" t="s">
        <v>2630</v>
      </c>
      <c r="C260" s="22" t="s">
        <v>539</v>
      </c>
      <c r="D260" s="22" t="s">
        <v>1284</v>
      </c>
      <c r="E260" s="2">
        <v>6.03214170355896</v>
      </c>
      <c r="F260" s="2">
        <v>6.03214170355896</v>
      </c>
      <c r="G260" s="2">
        <v>6.03214170355896</v>
      </c>
      <c r="H260" s="2">
        <v>6.03214170355896</v>
      </c>
      <c r="I260" s="2">
        <v>6.03214170355896</v>
      </c>
      <c r="J260" s="2">
        <v>-18.4562126308872</v>
      </c>
      <c r="K260" s="2">
        <v>-18.4562126308872</v>
      </c>
      <c r="L260" s="2">
        <v>-18.4562126308872</v>
      </c>
      <c r="M260" s="2">
        <v>-18.4562126308872</v>
      </c>
      <c r="N260" s="2">
        <v>-18.4562126308872</v>
      </c>
      <c r="O260" s="2">
        <v>-2.25877040460614</v>
      </c>
      <c r="P260" s="2">
        <v>-2.25877040460614</v>
      </c>
      <c r="Q260" s="2">
        <v>-2.25877040460614</v>
      </c>
      <c r="R260" s="2">
        <v>-2.25877040460614</v>
      </c>
      <c r="S260" s="2">
        <v>-2.25877040460614</v>
      </c>
      <c r="T260" s="23">
        <v>-6.17848771720201</v>
      </c>
      <c r="U260" s="23">
        <v>-6.17848771720201</v>
      </c>
      <c r="V260" s="23">
        <v>-6.17848771720201</v>
      </c>
      <c r="W260" s="23">
        <v>-6.17848771720201</v>
      </c>
      <c r="X260" s="23">
        <v>-6.17848771720201</v>
      </c>
      <c r="Y260" s="2">
        <v>6.26823301682891</v>
      </c>
      <c r="Z260" s="2">
        <v>-10.6495646193004</v>
      </c>
      <c r="AA260" s="2">
        <v>9.06299559701498</v>
      </c>
      <c r="AB260" s="2">
        <v>3.87246782732887</v>
      </c>
      <c r="AC260" s="2">
        <v>-1.36492992012984</v>
      </c>
      <c r="AD260" s="2">
        <v>-9.73702820370946</v>
      </c>
      <c r="AE260" s="2">
        <v>-10.4213972915788</v>
      </c>
      <c r="AF260" s="2">
        <v>-10.7582743153712</v>
      </c>
      <c r="AG260" s="2">
        <v>-10.1711992187454</v>
      </c>
      <c r="AH260" s="2">
        <v>-10.5364251244005</v>
      </c>
      <c r="AI260" s="9">
        <v>21.1195030847988</v>
      </c>
      <c r="AJ260" s="9">
        <v>21.4032497310253</v>
      </c>
      <c r="AK260" s="9">
        <v>20.9441122951393</v>
      </c>
      <c r="AL260" s="9">
        <v>21.3333563600653</v>
      </c>
      <c r="AM260" s="9">
        <v>21.5932917338338</v>
      </c>
      <c r="AN260" s="2">
        <v>-18.4908772363877</v>
      </c>
      <c r="AO260" s="2">
        <v>-19.0256010606459</v>
      </c>
      <c r="AP260" s="2">
        <v>-20.0589889056355</v>
      </c>
      <c r="AQ260" s="2">
        <v>-19.9920611137203</v>
      </c>
      <c r="AR260" s="2">
        <v>-19.6702538215099</v>
      </c>
      <c r="AS260" s="2">
        <v>-18.1515493174458</v>
      </c>
      <c r="AT260" s="2">
        <v>-19.1210849419805</v>
      </c>
      <c r="AU260" s="2">
        <v>-15.9805093216582</v>
      </c>
      <c r="AV260" s="2">
        <v>-16.6522489552172</v>
      </c>
      <c r="AW260" s="2">
        <v>-17.8654158765361</v>
      </c>
      <c r="AX260" s="2">
        <v>-18.2090064258668</v>
      </c>
      <c r="AY260" s="2">
        <v>-18.3004419671354</v>
      </c>
      <c r="AZ260" s="2">
        <v>-17.6251055089718</v>
      </c>
      <c r="BA260" s="2">
        <v>-15.7817020081972</v>
      </c>
      <c r="BB260" s="2">
        <v>-15.7929760818207</v>
      </c>
      <c r="BC260" s="9">
        <v>-20.3653313533902</v>
      </c>
      <c r="BD260" s="9">
        <v>-19.4392845070472</v>
      </c>
      <c r="BE260" s="9">
        <v>-18.1946742788408</v>
      </c>
      <c r="BF260" s="9">
        <v>-18.3354082713549</v>
      </c>
      <c r="BG260" s="9">
        <v>-18.3354082713549</v>
      </c>
      <c r="BH260" s="9">
        <v>8.63811316011556</v>
      </c>
      <c r="BI260" s="9">
        <v>8.63811316011556</v>
      </c>
      <c r="BJ260" s="9">
        <v>8.63811316011556</v>
      </c>
      <c r="BK260" s="9">
        <v>10.5801380982745</v>
      </c>
      <c r="BL260" s="9">
        <v>10.5801380982745</v>
      </c>
    </row>
    <row r="261" spans="1:64">
      <c r="A261" t="s">
        <v>540</v>
      </c>
      <c r="B261" s="1" t="s">
        <v>2631</v>
      </c>
      <c r="C261" s="22" t="s">
        <v>541</v>
      </c>
      <c r="D261" s="22" t="s">
        <v>1284</v>
      </c>
      <c r="E261" s="2">
        <v>-11.3140853335503</v>
      </c>
      <c r="F261" s="2">
        <v>-11.3140853335503</v>
      </c>
      <c r="G261" s="2">
        <v>-11.3140853335503</v>
      </c>
      <c r="H261" s="2">
        <v>-11.3140853335503</v>
      </c>
      <c r="I261" s="2">
        <v>-11.3140853335503</v>
      </c>
      <c r="J261" s="2">
        <v>16.1417231221082</v>
      </c>
      <c r="K261" s="2">
        <v>16.1417231221082</v>
      </c>
      <c r="L261" s="2">
        <v>16.1417231221082</v>
      </c>
      <c r="M261" s="2">
        <v>16.1417231221082</v>
      </c>
      <c r="N261" s="2">
        <v>16.1417231221082</v>
      </c>
      <c r="O261" s="2">
        <v>7.40661375877838</v>
      </c>
      <c r="P261" s="2">
        <v>7.40661375877838</v>
      </c>
      <c r="Q261" s="2">
        <v>7.40661375877838</v>
      </c>
      <c r="R261" s="2">
        <v>7.40661375877838</v>
      </c>
      <c r="S261" s="2">
        <v>7.40661375877838</v>
      </c>
      <c r="T261" s="23">
        <v>-10.2326875080545</v>
      </c>
      <c r="U261" s="23">
        <v>-10.2326875080545</v>
      </c>
      <c r="V261" s="23">
        <v>-10.2326875080545</v>
      </c>
      <c r="W261" s="23">
        <v>-10.2326875080545</v>
      </c>
      <c r="X261" s="23">
        <v>-10.2326875080545</v>
      </c>
      <c r="Y261" s="2">
        <v>-9.96762275812915</v>
      </c>
      <c r="Z261" s="2">
        <v>-20.157176561262</v>
      </c>
      <c r="AA261" s="2">
        <v>-9.72941633957021</v>
      </c>
      <c r="AB261" s="2">
        <v>-0.94985124445577</v>
      </c>
      <c r="AC261" s="2">
        <v>-20.0485345678294</v>
      </c>
      <c r="AD261" s="2">
        <v>-14.8395229522186</v>
      </c>
      <c r="AE261" s="2">
        <v>-14.0698934376932</v>
      </c>
      <c r="AF261" s="2">
        <v>-15.9533299128705</v>
      </c>
      <c r="AG261" s="2">
        <v>-14.2940818710314</v>
      </c>
      <c r="AH261" s="2">
        <v>-15.8726779437707</v>
      </c>
      <c r="AI261" s="9">
        <v>20.8904743637087</v>
      </c>
      <c r="AJ261" s="9">
        <v>21.1870065758158</v>
      </c>
      <c r="AK261" s="9">
        <v>21.3744507589313</v>
      </c>
      <c r="AL261" s="9">
        <v>21.5500221796538</v>
      </c>
      <c r="AM261" s="9">
        <v>21.7093835219738</v>
      </c>
      <c r="AN261" s="2">
        <v>-21.9167957572521</v>
      </c>
      <c r="AO261" s="2">
        <v>-22.4016634722688</v>
      </c>
      <c r="AP261" s="2">
        <v>-22.0035381125002</v>
      </c>
      <c r="AQ261" s="2">
        <v>-24.0989504264606</v>
      </c>
      <c r="AR261" s="2">
        <v>-23.9695735232343</v>
      </c>
      <c r="AS261" s="2">
        <v>-22.5895440319064</v>
      </c>
      <c r="AT261" s="2">
        <v>-18.5047710572754</v>
      </c>
      <c r="AU261" s="2">
        <v>-18.9908974771115</v>
      </c>
      <c r="AV261" s="2">
        <v>-13.5206118351209</v>
      </c>
      <c r="AW261" s="2">
        <v>-17.036321337017</v>
      </c>
      <c r="AX261" s="2">
        <v>-28.8436743725791</v>
      </c>
      <c r="AY261" s="2">
        <v>-28.9665684225622</v>
      </c>
      <c r="AZ261" s="2">
        <v>-30.1615075620228</v>
      </c>
      <c r="BA261" s="2">
        <v>-29.2511213760356</v>
      </c>
      <c r="BB261" s="2">
        <v>-28.9712638267186</v>
      </c>
      <c r="BC261" s="9">
        <v>-26.9926934209342</v>
      </c>
      <c r="BD261" s="9">
        <v>-24.6319700945462</v>
      </c>
      <c r="BE261" s="9">
        <v>-26.2003309615307</v>
      </c>
      <c r="BF261" s="9">
        <v>-24.6332224167334</v>
      </c>
      <c r="BG261" s="9">
        <v>-24.6332224167334</v>
      </c>
      <c r="BH261" s="9">
        <v>3.22907110087813</v>
      </c>
      <c r="BI261" s="9">
        <v>3.22907110087813</v>
      </c>
      <c r="BJ261" s="9">
        <v>3.22907110087813</v>
      </c>
      <c r="BK261" s="9">
        <v>1.21737627345934</v>
      </c>
      <c r="BL261" s="9">
        <v>1.21737627345934</v>
      </c>
    </row>
    <row r="262" spans="1:64">
      <c r="A262" t="s">
        <v>542</v>
      </c>
      <c r="B262" s="1" t="s">
        <v>2632</v>
      </c>
      <c r="C262" s="22" t="s">
        <v>316</v>
      </c>
      <c r="D262" s="22" t="s">
        <v>1284</v>
      </c>
      <c r="E262" s="2">
        <v>-0.933138651110387</v>
      </c>
      <c r="F262" s="2">
        <v>-0.933138651110387</v>
      </c>
      <c r="G262" s="2">
        <v>-0.933138651110387</v>
      </c>
      <c r="H262" s="2">
        <v>-0.933138651110387</v>
      </c>
      <c r="I262" s="2">
        <v>-0.933138651110387</v>
      </c>
      <c r="J262" s="2">
        <v>-7.39927549103046</v>
      </c>
      <c r="K262" s="2">
        <v>-7.39927549103046</v>
      </c>
      <c r="L262" s="2">
        <v>-7.39927549103046</v>
      </c>
      <c r="M262" s="2">
        <v>-7.39927549103046</v>
      </c>
      <c r="N262" s="2">
        <v>-7.39927549103046</v>
      </c>
      <c r="O262" s="2">
        <v>-3.11523055819705</v>
      </c>
      <c r="P262" s="2">
        <v>-3.11523055819705</v>
      </c>
      <c r="Q262" s="2">
        <v>-3.11523055819705</v>
      </c>
      <c r="R262" s="2">
        <v>-3.11523055819705</v>
      </c>
      <c r="S262" s="2">
        <v>-3.11523055819705</v>
      </c>
      <c r="T262" s="23">
        <v>-6.28600451736034</v>
      </c>
      <c r="U262" s="23">
        <v>-6.28600451736034</v>
      </c>
      <c r="V262" s="23">
        <v>-6.28600451736034</v>
      </c>
      <c r="W262" s="23">
        <v>-6.28600451736034</v>
      </c>
      <c r="X262" s="23">
        <v>-6.28600451736034</v>
      </c>
      <c r="Y262" s="2">
        <v>-1.58622195635701</v>
      </c>
      <c r="Z262" s="2">
        <v>-3.36269270412542</v>
      </c>
      <c r="AA262" s="2">
        <v>-1.57883669546063</v>
      </c>
      <c r="AB262" s="2">
        <v>-1.4653416206952</v>
      </c>
      <c r="AC262" s="2">
        <v>4.23096651734834</v>
      </c>
      <c r="AD262" s="2">
        <v>-11.2011535856335</v>
      </c>
      <c r="AE262" s="2">
        <v>-9.74003018963158</v>
      </c>
      <c r="AF262" s="2">
        <v>-7.64962871607765</v>
      </c>
      <c r="AG262" s="2">
        <v>-8.0572967934149</v>
      </c>
      <c r="AH262" s="2">
        <v>-7.92340440840264</v>
      </c>
      <c r="AI262" s="9">
        <v>20.4212447887924</v>
      </c>
      <c r="AJ262" s="9">
        <v>21.7527013592261</v>
      </c>
      <c r="AK262" s="9">
        <v>22.028565223895</v>
      </c>
      <c r="AL262" s="9">
        <v>22.4865053754261</v>
      </c>
      <c r="AM262" s="9">
        <v>22.528301270745</v>
      </c>
      <c r="AN262" s="2">
        <v>-16.7779179759555</v>
      </c>
      <c r="AO262" s="2">
        <v>-17.0562313205325</v>
      </c>
      <c r="AP262" s="2">
        <v>-16.1698904919061</v>
      </c>
      <c r="AQ262" s="2">
        <v>-16.4327570426788</v>
      </c>
      <c r="AR262" s="2">
        <v>-18.5316110713888</v>
      </c>
      <c r="AS262" s="2">
        <v>-12.9970366210564</v>
      </c>
      <c r="AT262" s="2">
        <v>-12.7775153892915</v>
      </c>
      <c r="AU262" s="2">
        <v>-14.5940181664298</v>
      </c>
      <c r="AV262" s="2">
        <v>-11.6717072755596</v>
      </c>
      <c r="AW262" s="2">
        <v>-15.2167302956678</v>
      </c>
      <c r="AX262" s="2">
        <v>-16.6259421397162</v>
      </c>
      <c r="AY262" s="2">
        <v>-15.180251897011</v>
      </c>
      <c r="AZ262" s="2">
        <v>-15.3677763257361</v>
      </c>
      <c r="BA262" s="2">
        <v>-13.1718997663404</v>
      </c>
      <c r="BB262" s="2">
        <v>-13.2844915735418</v>
      </c>
      <c r="BC262" s="9">
        <v>-20.1582262887795</v>
      </c>
      <c r="BD262" s="9">
        <v>-19.8387218599318</v>
      </c>
      <c r="BE262" s="9">
        <v>-17.1757725192257</v>
      </c>
      <c r="BF262" s="9">
        <v>-17.6976549401774</v>
      </c>
      <c r="BG262" s="9">
        <v>-17.6976549401774</v>
      </c>
      <c r="BH262" s="9">
        <v>7.97899526987786</v>
      </c>
      <c r="BI262" s="9">
        <v>7.97899526987786</v>
      </c>
      <c r="BJ262" s="9">
        <v>7.97899526987786</v>
      </c>
      <c r="BK262" s="9">
        <v>10.4293931619007</v>
      </c>
      <c r="BL262" s="9">
        <v>10.4293931619007</v>
      </c>
    </row>
    <row r="263" spans="1:64">
      <c r="A263" t="s">
        <v>543</v>
      </c>
      <c r="B263" s="1" t="s">
        <v>2633</v>
      </c>
      <c r="C263" s="22" t="s">
        <v>544</v>
      </c>
      <c r="D263" s="22" t="s">
        <v>1286</v>
      </c>
      <c r="E263" s="2">
        <v>20.0296762624618</v>
      </c>
      <c r="F263" s="2">
        <v>20.0296762624618</v>
      </c>
      <c r="G263" s="2">
        <v>20.0296762624618</v>
      </c>
      <c r="H263" s="2">
        <v>20.0296762624618</v>
      </c>
      <c r="I263" s="2">
        <v>20.0296762624618</v>
      </c>
      <c r="J263" s="2">
        <v>15.3753415416751</v>
      </c>
      <c r="K263" s="2">
        <v>15.3753415416751</v>
      </c>
      <c r="L263" s="2">
        <v>15.3753415416751</v>
      </c>
      <c r="M263" s="2">
        <v>15.3753415416751</v>
      </c>
      <c r="N263" s="2">
        <v>15.3753415416751</v>
      </c>
      <c r="O263" s="2">
        <v>7.11240367315272</v>
      </c>
      <c r="P263" s="2">
        <v>7.11240367315272</v>
      </c>
      <c r="Q263" s="2">
        <v>7.11240367315272</v>
      </c>
      <c r="R263" s="2">
        <v>7.11240367315272</v>
      </c>
      <c r="S263" s="2">
        <v>7.11240367315272</v>
      </c>
      <c r="T263" s="23">
        <v>14.5824021102677</v>
      </c>
      <c r="U263" s="23">
        <v>14.5824021102677</v>
      </c>
      <c r="V263" s="23">
        <v>14.5824021102677</v>
      </c>
      <c r="W263" s="23">
        <v>14.5824021102677</v>
      </c>
      <c r="X263" s="23">
        <v>14.5824021102677</v>
      </c>
      <c r="Y263" s="2">
        <v>7.24884253147397</v>
      </c>
      <c r="Z263" s="2">
        <v>15.9600285240626</v>
      </c>
      <c r="AA263" s="2">
        <v>8.84387941275555</v>
      </c>
      <c r="AB263" s="2">
        <v>7.85583296441637</v>
      </c>
      <c r="AC263" s="2">
        <v>11.9752561942957</v>
      </c>
      <c r="AD263" s="2">
        <v>12.2432894820163</v>
      </c>
      <c r="AE263" s="2">
        <v>11.4570703262022</v>
      </c>
      <c r="AF263" s="2">
        <v>11.6827593443745</v>
      </c>
      <c r="AG263" s="2">
        <v>12.211895081151</v>
      </c>
      <c r="AH263" s="2">
        <v>11.0354994907711</v>
      </c>
      <c r="AI263" s="9">
        <v>7.76203319415183</v>
      </c>
      <c r="AJ263" s="9">
        <v>7.2226751464735</v>
      </c>
      <c r="AK263" s="9">
        <v>7.80769795196417</v>
      </c>
      <c r="AL263" s="9">
        <v>7.3072254587455</v>
      </c>
      <c r="AM263" s="9">
        <v>6.56150495880564</v>
      </c>
      <c r="AN263" s="2">
        <v>6.68778200028783</v>
      </c>
      <c r="AO263" s="2">
        <v>5.61420928224728</v>
      </c>
      <c r="AP263" s="2">
        <v>6.19242538703772</v>
      </c>
      <c r="AQ263" s="2">
        <v>5.18830398501828</v>
      </c>
      <c r="AR263" s="2">
        <v>4.96886146726163</v>
      </c>
      <c r="AS263" s="2">
        <v>3.72084775268439</v>
      </c>
      <c r="AT263" s="2">
        <v>5.99002978832047</v>
      </c>
      <c r="AU263" s="2">
        <v>6.77991659613367</v>
      </c>
      <c r="AV263" s="2">
        <v>9.46377002952197</v>
      </c>
      <c r="AW263" s="2">
        <v>6.67535679641685</v>
      </c>
      <c r="AX263" s="2">
        <v>6.89729716680743</v>
      </c>
      <c r="AY263" s="2">
        <v>5.69325662843506</v>
      </c>
      <c r="AZ263" s="2">
        <v>5.65409601277409</v>
      </c>
      <c r="BA263" s="2">
        <v>6.36191276287319</v>
      </c>
      <c r="BB263" s="2">
        <v>6.92082299344421</v>
      </c>
      <c r="BC263" s="9">
        <v>3.31368103377197</v>
      </c>
      <c r="BD263" s="9">
        <v>2.26347833301235</v>
      </c>
      <c r="BE263" s="9">
        <v>3.20226267307598</v>
      </c>
      <c r="BF263" s="9">
        <v>3.98595831985977</v>
      </c>
      <c r="BG263" s="9">
        <v>3.98595831985977</v>
      </c>
      <c r="BH263" s="9">
        <v>28.1782733105562</v>
      </c>
      <c r="BI263" s="9">
        <v>28.1782733105562</v>
      </c>
      <c r="BJ263" s="9">
        <v>28.1782733105562</v>
      </c>
      <c r="BK263" s="9">
        <v>17.6245351806979</v>
      </c>
      <c r="BL263" s="9">
        <v>17.6245351806979</v>
      </c>
    </row>
    <row r="264" spans="1:64">
      <c r="A264" t="s">
        <v>545</v>
      </c>
      <c r="B264" s="1" t="s">
        <v>2634</v>
      </c>
      <c r="C264" s="22" t="s">
        <v>546</v>
      </c>
      <c r="D264" s="22" t="s">
        <v>1286</v>
      </c>
      <c r="E264" s="2">
        <v>19.3599377668205</v>
      </c>
      <c r="F264" s="2">
        <v>19.3599377668205</v>
      </c>
      <c r="G264" s="2">
        <v>19.3599377668205</v>
      </c>
      <c r="H264" s="2">
        <v>19.3599377668205</v>
      </c>
      <c r="I264" s="2">
        <v>19.3599377668205</v>
      </c>
      <c r="J264" s="2">
        <v>5.9435834428569</v>
      </c>
      <c r="K264" s="2">
        <v>5.9435834428569</v>
      </c>
      <c r="L264" s="2">
        <v>5.9435834428569</v>
      </c>
      <c r="M264" s="2">
        <v>5.9435834428569</v>
      </c>
      <c r="N264" s="2">
        <v>5.9435834428569</v>
      </c>
      <c r="O264" s="2">
        <v>7.157112731831</v>
      </c>
      <c r="P264" s="2">
        <v>7.157112731831</v>
      </c>
      <c r="Q264" s="2">
        <v>7.157112731831</v>
      </c>
      <c r="R264" s="2">
        <v>7.157112731831</v>
      </c>
      <c r="S264" s="2">
        <v>7.157112731831</v>
      </c>
      <c r="T264" s="23">
        <v>13.1285955340815</v>
      </c>
      <c r="U264" s="23">
        <v>13.1285955340815</v>
      </c>
      <c r="V264" s="23">
        <v>13.1285955340815</v>
      </c>
      <c r="W264" s="23">
        <v>13.1285955340815</v>
      </c>
      <c r="X264" s="23">
        <v>13.1285955340815</v>
      </c>
      <c r="Y264" s="2">
        <v>6.14651034679898</v>
      </c>
      <c r="Z264" s="2">
        <v>17.6760776848586</v>
      </c>
      <c r="AA264" s="2">
        <v>13.7088228473531</v>
      </c>
      <c r="AB264" s="2">
        <v>13.3999886699313</v>
      </c>
      <c r="AC264" s="2">
        <v>10.2509300786707</v>
      </c>
      <c r="AD264" s="2">
        <v>11.7927074644445</v>
      </c>
      <c r="AE264" s="2">
        <v>11.2695181837378</v>
      </c>
      <c r="AF264" s="2">
        <v>10.8254481558019</v>
      </c>
      <c r="AG264" s="2">
        <v>12.9965161618366</v>
      </c>
      <c r="AH264" s="2">
        <v>12.6349548465223</v>
      </c>
      <c r="AI264" s="9">
        <v>-14.8352488736458</v>
      </c>
      <c r="AJ264" s="9">
        <v>-13.1883847737756</v>
      </c>
      <c r="AK264" s="9">
        <v>-12.0824087169671</v>
      </c>
      <c r="AL264" s="9">
        <v>-11.4002215744277</v>
      </c>
      <c r="AM264" s="9">
        <v>-11.8082676998571</v>
      </c>
      <c r="AN264" s="2">
        <v>4.09602788354208</v>
      </c>
      <c r="AO264" s="2">
        <v>3.50312310922252</v>
      </c>
      <c r="AP264" s="2">
        <v>3.27560157674069</v>
      </c>
      <c r="AQ264" s="2">
        <v>2.99158489466961</v>
      </c>
      <c r="AR264" s="2">
        <v>2.9228154835246</v>
      </c>
      <c r="AS264" s="2">
        <v>1.93864856859251</v>
      </c>
      <c r="AT264" s="2">
        <v>4.61873020880554</v>
      </c>
      <c r="AU264" s="2">
        <v>6.5047602826977</v>
      </c>
      <c r="AV264" s="2">
        <v>11.1418730987907</v>
      </c>
      <c r="AW264" s="2">
        <v>6.04253464946886</v>
      </c>
      <c r="AX264" s="2">
        <v>4.71644850216118</v>
      </c>
      <c r="AY264" s="2">
        <v>4.68046269064429</v>
      </c>
      <c r="AZ264" s="2">
        <v>4.97485524090788</v>
      </c>
      <c r="BA264" s="2">
        <v>5.15172216166257</v>
      </c>
      <c r="BB264" s="2">
        <v>6.04718324113229</v>
      </c>
      <c r="BC264" s="9">
        <v>3.8659612060673</v>
      </c>
      <c r="BD264" s="9">
        <v>2.46319700945462</v>
      </c>
      <c r="BE264" s="9">
        <v>0.800565668268994</v>
      </c>
      <c r="BF264" s="9">
        <v>2.79017082390184</v>
      </c>
      <c r="BG264" s="9">
        <v>2.79017082390184</v>
      </c>
      <c r="BH264" s="9">
        <v>29.4988066697341</v>
      </c>
      <c r="BI264" s="9">
        <v>29.4988066697341</v>
      </c>
      <c r="BJ264" s="9">
        <v>29.4988066697341</v>
      </c>
      <c r="BK264" s="9">
        <v>23.9541540695079</v>
      </c>
      <c r="BL264" s="9">
        <v>23.9541540695079</v>
      </c>
    </row>
    <row r="265" spans="1:64">
      <c r="A265" t="s">
        <v>547</v>
      </c>
      <c r="B265" s="1" t="s">
        <v>2635</v>
      </c>
      <c r="C265" s="22" t="s">
        <v>79</v>
      </c>
      <c r="D265" s="22" t="s">
        <v>1286</v>
      </c>
      <c r="E265" s="2">
        <v>12.3611704873691</v>
      </c>
      <c r="F265" s="2">
        <v>12.3611704873691</v>
      </c>
      <c r="G265" s="2">
        <v>12.3611704873691</v>
      </c>
      <c r="H265" s="2">
        <v>12.3611704873691</v>
      </c>
      <c r="I265" s="2">
        <v>12.3611704873691</v>
      </c>
      <c r="J265" s="2">
        <v>7.37433596701142</v>
      </c>
      <c r="K265" s="2">
        <v>7.37433596701142</v>
      </c>
      <c r="L265" s="2">
        <v>7.37433596701142</v>
      </c>
      <c r="M265" s="2">
        <v>7.37433596701142</v>
      </c>
      <c r="N265" s="2">
        <v>7.37433596701142</v>
      </c>
      <c r="O265" s="2">
        <v>0.897974630048723</v>
      </c>
      <c r="P265" s="2">
        <v>0.897974630048723</v>
      </c>
      <c r="Q265" s="2">
        <v>0.897974630048723</v>
      </c>
      <c r="R265" s="2">
        <v>0.897974630048723</v>
      </c>
      <c r="S265" s="2">
        <v>0.897974630048723</v>
      </c>
      <c r="T265" s="23">
        <v>9.10718999070177</v>
      </c>
      <c r="U265" s="23">
        <v>9.10718999070177</v>
      </c>
      <c r="V265" s="23">
        <v>9.10718999070177</v>
      </c>
      <c r="W265" s="23">
        <v>9.10718999070177</v>
      </c>
      <c r="X265" s="23">
        <v>9.10718999070177</v>
      </c>
      <c r="Y265" s="2">
        <v>9.31113675295057</v>
      </c>
      <c r="Z265" s="2">
        <v>13.5744918499632</v>
      </c>
      <c r="AA265" s="2">
        <v>8.62933682548461</v>
      </c>
      <c r="AB265" s="2">
        <v>6.18144930557731</v>
      </c>
      <c r="AC265" s="2">
        <v>13.7766885687774</v>
      </c>
      <c r="AD265" s="2">
        <v>5.30813394497434</v>
      </c>
      <c r="AE265" s="2">
        <v>4.41280975198629</v>
      </c>
      <c r="AF265" s="2">
        <v>3.67057392202894</v>
      </c>
      <c r="AG265" s="2">
        <v>6.49780677615829</v>
      </c>
      <c r="AH265" s="2">
        <v>4.32713612032124</v>
      </c>
      <c r="AI265" s="9">
        <v>11.3375451021299</v>
      </c>
      <c r="AJ265" s="9">
        <v>10.7196323741202</v>
      </c>
      <c r="AK265" s="9">
        <v>11.2050932747601</v>
      </c>
      <c r="AL265" s="9">
        <v>11.6854394085382</v>
      </c>
      <c r="AM265" s="9">
        <v>10.9210323099008</v>
      </c>
      <c r="AN265" s="2">
        <v>-3.98782216472836</v>
      </c>
      <c r="AO265" s="2">
        <v>-3.94222544742731</v>
      </c>
      <c r="AP265" s="2">
        <v>-4.33233518191422</v>
      </c>
      <c r="AQ265" s="2">
        <v>-4.9687950471157</v>
      </c>
      <c r="AR265" s="2">
        <v>-5.38727897349959</v>
      </c>
      <c r="AS265" s="2">
        <v>-4.35173374274936</v>
      </c>
      <c r="AT265" s="2">
        <v>-0.455291214669024</v>
      </c>
      <c r="AU265" s="2">
        <v>2.5487393234863</v>
      </c>
      <c r="AV265" s="2">
        <v>0.413181718218365</v>
      </c>
      <c r="AW265" s="2">
        <v>2.83742157882568</v>
      </c>
      <c r="AX265" s="2">
        <v>-0.403600237981253</v>
      </c>
      <c r="AY265" s="2">
        <v>-0.495443588161094</v>
      </c>
      <c r="AZ265" s="2">
        <v>-0.479750395460392</v>
      </c>
      <c r="BA265" s="2">
        <v>-0.21750775462558</v>
      </c>
      <c r="BB265" s="2">
        <v>1.11525273005055</v>
      </c>
      <c r="BC265" s="9">
        <v>-5.45376670141637</v>
      </c>
      <c r="BD265" s="9">
        <v>-6.52414343044736</v>
      </c>
      <c r="BE265" s="9">
        <v>-6.84119752884414</v>
      </c>
      <c r="BF265" s="9">
        <v>-4.46427331824294</v>
      </c>
      <c r="BG265" s="9">
        <v>-4.46427331824294</v>
      </c>
      <c r="BH265" s="9">
        <v>17.2744407162021</v>
      </c>
      <c r="BI265" s="9">
        <v>17.2744407162021</v>
      </c>
      <c r="BJ265" s="9">
        <v>17.2744407162021</v>
      </c>
      <c r="BK265" s="9">
        <v>12.9683930764284</v>
      </c>
      <c r="BL265" s="9">
        <v>12.9683930764284</v>
      </c>
    </row>
    <row r="266" spans="1:64">
      <c r="A266" t="s">
        <v>548</v>
      </c>
      <c r="B266" s="1" t="s">
        <v>2636</v>
      </c>
      <c r="C266" s="22" t="s">
        <v>549</v>
      </c>
      <c r="D266" s="22" t="s">
        <v>1286</v>
      </c>
      <c r="E266" s="2">
        <v>8.2422787391752</v>
      </c>
      <c r="F266" s="2">
        <v>8.2422787391752</v>
      </c>
      <c r="G266" s="2">
        <v>8.2422787391752</v>
      </c>
      <c r="H266" s="2">
        <v>8.2422787391752</v>
      </c>
      <c r="I266" s="2">
        <v>8.2422787391752</v>
      </c>
      <c r="J266" s="2">
        <v>-6.26726992350542</v>
      </c>
      <c r="K266" s="2">
        <v>-6.26726992350542</v>
      </c>
      <c r="L266" s="2">
        <v>-6.26726992350542</v>
      </c>
      <c r="M266" s="2">
        <v>-6.26726992350542</v>
      </c>
      <c r="N266" s="2">
        <v>-6.26726992350542</v>
      </c>
      <c r="O266" s="2">
        <v>-0.0675176589759693</v>
      </c>
      <c r="P266" s="2">
        <v>-0.0675176589759693</v>
      </c>
      <c r="Q266" s="2">
        <v>-0.0675176589759693</v>
      </c>
      <c r="R266" s="2">
        <v>-0.0675176589759693</v>
      </c>
      <c r="S266" s="2">
        <v>-0.0675176589759693</v>
      </c>
      <c r="T266" s="23">
        <v>3.33970464541589</v>
      </c>
      <c r="U266" s="23">
        <v>3.33970464541589</v>
      </c>
      <c r="V266" s="23">
        <v>3.33970464541589</v>
      </c>
      <c r="W266" s="23">
        <v>3.33970464541589</v>
      </c>
      <c r="X266" s="23">
        <v>3.33970464541589</v>
      </c>
      <c r="Y266" s="2">
        <v>-1.83871860421297</v>
      </c>
      <c r="Z266" s="2">
        <v>7.45072056472755</v>
      </c>
      <c r="AA266" s="2">
        <v>0.624545486297794</v>
      </c>
      <c r="AB266" s="2">
        <v>7.85848995552828</v>
      </c>
      <c r="AC266" s="2">
        <v>-4.82684513337511</v>
      </c>
      <c r="AD266" s="2">
        <v>0.850146293222165</v>
      </c>
      <c r="AE266" s="2">
        <v>2.86715132855436</v>
      </c>
      <c r="AF266" s="2">
        <v>2.64363021325271</v>
      </c>
      <c r="AG266" s="2">
        <v>2.96956535319522</v>
      </c>
      <c r="AH266" s="2">
        <v>2.31889323125182</v>
      </c>
      <c r="AI266" s="9">
        <v>17.913379782868</v>
      </c>
      <c r="AJ266" s="9">
        <v>18.9519393382635</v>
      </c>
      <c r="AK266" s="9">
        <v>19.8499333311481</v>
      </c>
      <c r="AL266" s="9">
        <v>20.2024829482788</v>
      </c>
      <c r="AM266" s="9">
        <v>20.4049127717188</v>
      </c>
      <c r="AN266" s="2">
        <v>-5.98407853361666</v>
      </c>
      <c r="AO266" s="2">
        <v>-6.13813204704682</v>
      </c>
      <c r="AP266" s="2">
        <v>-7.36599737950779</v>
      </c>
      <c r="AQ266" s="2">
        <v>-6.06022890665535</v>
      </c>
      <c r="AR266" s="2">
        <v>-6.7856121754027</v>
      </c>
      <c r="AS266" s="2">
        <v>-3.32651368449312</v>
      </c>
      <c r="AT266" s="2">
        <v>-2.01664103936433</v>
      </c>
      <c r="AU266" s="2">
        <v>1.2102061274479</v>
      </c>
      <c r="AV266" s="2">
        <v>4.18069132714766</v>
      </c>
      <c r="AW266" s="2">
        <v>0.0147483814241947</v>
      </c>
      <c r="AX266" s="2">
        <v>-3.40108775558814</v>
      </c>
      <c r="AY266" s="2">
        <v>-3.32914211408205</v>
      </c>
      <c r="AZ266" s="2">
        <v>-3.76809141051329</v>
      </c>
      <c r="BA266" s="2">
        <v>-2.39574324461673</v>
      </c>
      <c r="BB266" s="2">
        <v>-1.87935752275056</v>
      </c>
      <c r="BC266" s="9">
        <v>-8.83648275672525</v>
      </c>
      <c r="BD266" s="9">
        <v>-6.3244247540051</v>
      </c>
      <c r="BE266" s="9">
        <v>-7.86009928845923</v>
      </c>
      <c r="BF266" s="9">
        <v>-6.29781414537843</v>
      </c>
      <c r="BG266" s="9">
        <v>-6.29781414537843</v>
      </c>
      <c r="BH266" s="9">
        <v>28.0281630947459</v>
      </c>
      <c r="BI266" s="9">
        <v>28.0281630947459</v>
      </c>
      <c r="BJ266" s="9">
        <v>28.0281630947459</v>
      </c>
      <c r="BK266" s="9">
        <v>27.0020797266686</v>
      </c>
      <c r="BL266" s="9">
        <v>27.0020797266686</v>
      </c>
    </row>
    <row r="267" spans="1:64">
      <c r="A267" t="s">
        <v>550</v>
      </c>
      <c r="B267" s="1" t="s">
        <v>2637</v>
      </c>
      <c r="C267" s="22" t="s">
        <v>551</v>
      </c>
      <c r="D267" s="22" t="s">
        <v>1286</v>
      </c>
      <c r="E267" s="2">
        <v>13.6001867043055</v>
      </c>
      <c r="F267" s="2">
        <v>13.6001867043055</v>
      </c>
      <c r="G267" s="2">
        <v>13.6001867043055</v>
      </c>
      <c r="H267" s="2">
        <v>13.6001867043055</v>
      </c>
      <c r="I267" s="2">
        <v>13.6001867043055</v>
      </c>
      <c r="J267" s="2">
        <v>-2.33466589249644</v>
      </c>
      <c r="K267" s="2">
        <v>-2.33466589249644</v>
      </c>
      <c r="L267" s="2">
        <v>-2.33466589249644</v>
      </c>
      <c r="M267" s="2">
        <v>-2.33466589249644</v>
      </c>
      <c r="N267" s="2">
        <v>-2.33466589249644</v>
      </c>
      <c r="O267" s="2">
        <v>5.39021672928578</v>
      </c>
      <c r="P267" s="2">
        <v>5.39021672928578</v>
      </c>
      <c r="Q267" s="2">
        <v>5.39021672928578</v>
      </c>
      <c r="R267" s="2">
        <v>5.39021672928578</v>
      </c>
      <c r="S267" s="2">
        <v>5.39021672928578</v>
      </c>
      <c r="T267" s="23">
        <v>12.7367537966203</v>
      </c>
      <c r="U267" s="23">
        <v>12.7367537966203</v>
      </c>
      <c r="V267" s="23">
        <v>12.7367537966203</v>
      </c>
      <c r="W267" s="23">
        <v>12.7367537966203</v>
      </c>
      <c r="X267" s="23">
        <v>12.7367537966203</v>
      </c>
      <c r="Y267" s="2">
        <v>12.2199615413568</v>
      </c>
      <c r="Z267" s="2">
        <v>2.55680427793833</v>
      </c>
      <c r="AA267" s="2">
        <v>9.83907043914689</v>
      </c>
      <c r="AB267" s="2">
        <v>10.2379304248216</v>
      </c>
      <c r="AC267" s="2">
        <v>16.1255215168114</v>
      </c>
      <c r="AD267" s="2">
        <v>10.4292923332353</v>
      </c>
      <c r="AE267" s="2">
        <v>11.7321776745972</v>
      </c>
      <c r="AF267" s="2">
        <v>10.756318936152</v>
      </c>
      <c r="AG267" s="2">
        <v>10.4138427081514</v>
      </c>
      <c r="AH267" s="2">
        <v>7.87280533537547</v>
      </c>
      <c r="AI267" s="9">
        <v>9.27457448704668</v>
      </c>
      <c r="AJ267" s="9">
        <v>9.1968167211974</v>
      </c>
      <c r="AK267" s="9">
        <v>8.9592784258431</v>
      </c>
      <c r="AL267" s="9">
        <v>8.9050119573415</v>
      </c>
      <c r="AM267" s="9">
        <v>8.3152203429191</v>
      </c>
      <c r="AN267" s="2">
        <v>1.06540765354664</v>
      </c>
      <c r="AO267" s="2">
        <v>0.660492596317554</v>
      </c>
      <c r="AP267" s="2">
        <v>0.617800730292439</v>
      </c>
      <c r="AQ267" s="2">
        <v>1.40699372634725</v>
      </c>
      <c r="AR267" s="2">
        <v>1.69760924947617</v>
      </c>
      <c r="AS267" s="2">
        <v>4.31436045384539</v>
      </c>
      <c r="AT267" s="2">
        <v>4.30067009732658</v>
      </c>
      <c r="AU267" s="2">
        <v>4.22150127228865</v>
      </c>
      <c r="AV267" s="2">
        <v>8.93058182240157</v>
      </c>
      <c r="AW267" s="2">
        <v>7.6594209537217</v>
      </c>
      <c r="AX267" s="2">
        <v>1.69714846843361</v>
      </c>
      <c r="AY267" s="2">
        <v>2.30724645220685</v>
      </c>
      <c r="AZ267" s="2">
        <v>2.48324525886311</v>
      </c>
      <c r="BA267" s="2">
        <v>2.61349052942553</v>
      </c>
      <c r="BB267" s="2">
        <v>2.49555907834476</v>
      </c>
      <c r="BC267" s="9">
        <v>-0.828420258442992</v>
      </c>
      <c r="BD267" s="9">
        <v>-1.93061387227524</v>
      </c>
      <c r="BE267" s="9">
        <v>-0.87334436538436</v>
      </c>
      <c r="BF267" s="9">
        <v>-0.239157499191587</v>
      </c>
      <c r="BG267" s="9">
        <v>-0.239157499191587</v>
      </c>
      <c r="BH267" s="9">
        <v>30.3860741251155</v>
      </c>
      <c r="BI267" s="9">
        <v>30.3860741251155</v>
      </c>
      <c r="BJ267" s="9">
        <v>30.3860741251155</v>
      </c>
      <c r="BK267" s="9">
        <v>27.2623711685702</v>
      </c>
      <c r="BL267" s="9">
        <v>27.2623711685702</v>
      </c>
    </row>
    <row r="268" spans="1:64">
      <c r="A268" t="s">
        <v>552</v>
      </c>
      <c r="B268" s="1" t="s">
        <v>2638</v>
      </c>
      <c r="C268" s="22" t="s">
        <v>553</v>
      </c>
      <c r="D268" s="22" t="s">
        <v>1286</v>
      </c>
      <c r="E268" s="2">
        <v>14.5713075229853</v>
      </c>
      <c r="F268" s="2">
        <v>14.5713075229853</v>
      </c>
      <c r="G268" s="2">
        <v>14.5713075229853</v>
      </c>
      <c r="H268" s="2">
        <v>14.5713075229853</v>
      </c>
      <c r="I268" s="2">
        <v>14.5713075229853</v>
      </c>
      <c r="J268" s="2">
        <v>-1.4587236199287</v>
      </c>
      <c r="K268" s="2">
        <v>-1.4587236199287</v>
      </c>
      <c r="L268" s="2">
        <v>-1.4587236199287</v>
      </c>
      <c r="M268" s="2">
        <v>-1.4587236199287</v>
      </c>
      <c r="N268" s="2">
        <v>-1.4587236199287</v>
      </c>
      <c r="O268" s="2">
        <v>10.773036866751</v>
      </c>
      <c r="P268" s="2">
        <v>10.773036866751</v>
      </c>
      <c r="Q268" s="2">
        <v>10.773036866751</v>
      </c>
      <c r="R268" s="2">
        <v>10.773036866751</v>
      </c>
      <c r="S268" s="2">
        <v>10.773036866751</v>
      </c>
      <c r="T268" s="23">
        <v>9.06362952951094</v>
      </c>
      <c r="U268" s="23">
        <v>9.06362952951094</v>
      </c>
      <c r="V268" s="23">
        <v>9.06362952951094</v>
      </c>
      <c r="W268" s="23">
        <v>9.06362952951094</v>
      </c>
      <c r="X268" s="23">
        <v>9.06362952951094</v>
      </c>
      <c r="Y268" s="2">
        <v>5.5083388204564</v>
      </c>
      <c r="Z268" s="2">
        <v>16.1494755325656</v>
      </c>
      <c r="AA268" s="2">
        <v>13.3693087796107</v>
      </c>
      <c r="AB268" s="2">
        <v>9.19373220951903</v>
      </c>
      <c r="AC268" s="2">
        <v>11.6735082583908</v>
      </c>
      <c r="AD268" s="2">
        <v>4.13186570621611</v>
      </c>
      <c r="AE268" s="2">
        <v>5.72357333820996</v>
      </c>
      <c r="AF268" s="2">
        <v>2.93697877022093</v>
      </c>
      <c r="AG268" s="2">
        <v>0.862820670595014</v>
      </c>
      <c r="AH268" s="2">
        <v>3.10488255656329</v>
      </c>
      <c r="AI268" s="9">
        <v>-1.3639088250481</v>
      </c>
      <c r="AJ268" s="9">
        <v>-0.380917528408227</v>
      </c>
      <c r="AK268" s="9">
        <v>-0.592920168467561</v>
      </c>
      <c r="AL268" s="9">
        <v>0.205904539176267</v>
      </c>
      <c r="AM268" s="9">
        <v>0.657483998910843</v>
      </c>
      <c r="AN268" s="2">
        <v>1.92188728376274</v>
      </c>
      <c r="AO268" s="2">
        <v>0.748478778859851</v>
      </c>
      <c r="AP268" s="2">
        <v>0.000231318001844594</v>
      </c>
      <c r="AQ268" s="2">
        <v>-0.221686980296373</v>
      </c>
      <c r="AR268" s="2">
        <v>-1.32886075030173</v>
      </c>
      <c r="AS268" s="2">
        <v>1.86315043168128</v>
      </c>
      <c r="AT268" s="2">
        <v>1.5985366354962</v>
      </c>
      <c r="AU268" s="2">
        <v>3.96582145812919</v>
      </c>
      <c r="AV268" s="2">
        <v>4.97755731378567</v>
      </c>
      <c r="AW268" s="2">
        <v>0.913708440260381</v>
      </c>
      <c r="AX268" s="2">
        <v>-0.365487896991861</v>
      </c>
      <c r="AY268" s="2">
        <v>-0.857345723510226</v>
      </c>
      <c r="AZ268" s="2">
        <v>-0.730016989058274</v>
      </c>
      <c r="BA268" s="2">
        <v>-0.810193270882511</v>
      </c>
      <c r="BB268" s="2">
        <v>-0.759142143445903</v>
      </c>
      <c r="BC268" s="9">
        <v>-2.83043588301356</v>
      </c>
      <c r="BD268" s="9">
        <v>-3.66150906810821</v>
      </c>
      <c r="BE268" s="9">
        <v>-5.31284488942151</v>
      </c>
      <c r="BF268" s="9">
        <v>-3.82651998706538</v>
      </c>
      <c r="BG268" s="9">
        <v>-3.82651998706538</v>
      </c>
      <c r="BH268" s="9">
        <v>27.6031319218895</v>
      </c>
      <c r="BI268" s="9">
        <v>27.6031319218895</v>
      </c>
      <c r="BJ268" s="9">
        <v>27.6031319218895</v>
      </c>
      <c r="BK268" s="9">
        <v>17.8075897344624</v>
      </c>
      <c r="BL268" s="9">
        <v>17.8075897344624</v>
      </c>
    </row>
    <row r="269" spans="1:64">
      <c r="A269" t="s">
        <v>554</v>
      </c>
      <c r="B269" s="1" t="s">
        <v>2639</v>
      </c>
      <c r="C269" s="22" t="s">
        <v>555</v>
      </c>
      <c r="D269" s="22" t="s">
        <v>1286</v>
      </c>
      <c r="E269" s="2">
        <v>18.0204607755379</v>
      </c>
      <c r="F269" s="2">
        <v>18.0204607755379</v>
      </c>
      <c r="G269" s="2">
        <v>18.0204607755379</v>
      </c>
      <c r="H269" s="2">
        <v>18.0204607755379</v>
      </c>
      <c r="I269" s="2">
        <v>18.0204607755379</v>
      </c>
      <c r="J269" s="2">
        <v>5.14410868105376</v>
      </c>
      <c r="K269" s="2">
        <v>5.14410868105376</v>
      </c>
      <c r="L269" s="2">
        <v>5.14410868105376</v>
      </c>
      <c r="M269" s="2">
        <v>5.14410868105376</v>
      </c>
      <c r="N269" s="2">
        <v>5.14410868105376</v>
      </c>
      <c r="O269" s="2">
        <v>13.2196702410448</v>
      </c>
      <c r="P269" s="2">
        <v>13.2196702410448</v>
      </c>
      <c r="Q269" s="2">
        <v>13.2196702410448</v>
      </c>
      <c r="R269" s="2">
        <v>13.2196702410448</v>
      </c>
      <c r="S269" s="2">
        <v>13.2196702410448</v>
      </c>
      <c r="T269" s="23">
        <v>14.4491353520441</v>
      </c>
      <c r="U269" s="23">
        <v>14.4491353520441</v>
      </c>
      <c r="V269" s="23">
        <v>14.4491353520441</v>
      </c>
      <c r="W269" s="23">
        <v>14.4491353520441</v>
      </c>
      <c r="X269" s="23">
        <v>14.4491353520441</v>
      </c>
      <c r="Y269" s="2">
        <v>1.09002199435987</v>
      </c>
      <c r="Z269" s="2">
        <v>5.55659247059042</v>
      </c>
      <c r="AA269" s="2">
        <v>7.70598852583044</v>
      </c>
      <c r="AB269" s="2">
        <v>9.41999727350166</v>
      </c>
      <c r="AC269" s="2">
        <v>5.27733361857673</v>
      </c>
      <c r="AD269" s="2">
        <v>14.8496757051222</v>
      </c>
      <c r="AE269" s="2">
        <v>14.2320593743345</v>
      </c>
      <c r="AF269" s="2">
        <v>13.7161130636273</v>
      </c>
      <c r="AG269" s="2">
        <v>12.5870736657426</v>
      </c>
      <c r="AH269" s="2">
        <v>13.4126921009547</v>
      </c>
      <c r="AI269" s="9">
        <v>-6.46512724284761</v>
      </c>
      <c r="AJ269" s="9">
        <v>-6.08847234432524</v>
      </c>
      <c r="AK269" s="9">
        <v>-6.16721092375405</v>
      </c>
      <c r="AL269" s="9">
        <v>-5.20778103713107</v>
      </c>
      <c r="AM269" s="9">
        <v>-4.41019305550066</v>
      </c>
      <c r="AN269" s="2">
        <v>6.88557604978788</v>
      </c>
      <c r="AO269" s="2">
        <v>6.71687482797896</v>
      </c>
      <c r="AP269" s="2">
        <v>6.27576321018906</v>
      </c>
      <c r="AQ269" s="2">
        <v>6.68486337860107</v>
      </c>
      <c r="AR269" s="2">
        <v>6.3100822458986</v>
      </c>
      <c r="AS269" s="2">
        <v>6.66027037348081</v>
      </c>
      <c r="AT269" s="2">
        <v>7.83077061945273</v>
      </c>
      <c r="AU269" s="2">
        <v>10.3694884505427</v>
      </c>
      <c r="AV269" s="2">
        <v>10.9817120605801</v>
      </c>
      <c r="AW269" s="2">
        <v>8.88498939415523</v>
      </c>
      <c r="AX269" s="2">
        <v>5.24907884910362</v>
      </c>
      <c r="AY269" s="2">
        <v>5.5544339378596</v>
      </c>
      <c r="AZ269" s="2">
        <v>5.43795281345424</v>
      </c>
      <c r="BA269" s="2">
        <v>5.3806027959146</v>
      </c>
      <c r="BB269" s="2">
        <v>6.0662767273728</v>
      </c>
      <c r="BC269" s="9">
        <v>2.76140086147664</v>
      </c>
      <c r="BD269" s="9">
        <v>3.9278006366979</v>
      </c>
      <c r="BE269" s="9">
        <v>4.1483857355757</v>
      </c>
      <c r="BF269" s="9">
        <v>4.62371165103733</v>
      </c>
      <c r="BG269" s="9">
        <v>4.62371165103733</v>
      </c>
      <c r="BH269" s="9">
        <v>34.2714205301356</v>
      </c>
      <c r="BI269" s="9">
        <v>34.2714205301356</v>
      </c>
      <c r="BJ269" s="9">
        <v>34.2714205301356</v>
      </c>
      <c r="BK269" s="9">
        <v>24.5197100024758</v>
      </c>
      <c r="BL269" s="9">
        <v>24.5197100024758</v>
      </c>
    </row>
    <row r="270" spans="1:64">
      <c r="A270" t="s">
        <v>556</v>
      </c>
      <c r="B270" s="1" t="s">
        <v>2640</v>
      </c>
      <c r="C270" s="22" t="s">
        <v>557</v>
      </c>
      <c r="D270" s="22" t="s">
        <v>1286</v>
      </c>
      <c r="E270" s="2">
        <v>18.6567123463972</v>
      </c>
      <c r="F270" s="2">
        <v>18.6567123463972</v>
      </c>
      <c r="G270" s="2">
        <v>18.6567123463972</v>
      </c>
      <c r="H270" s="2">
        <v>18.6567123463972</v>
      </c>
      <c r="I270" s="2">
        <v>18.6567123463972</v>
      </c>
      <c r="J270" s="2">
        <v>-2.65560245644058</v>
      </c>
      <c r="K270" s="2">
        <v>-2.65560245644058</v>
      </c>
      <c r="L270" s="2">
        <v>-2.65560245644058</v>
      </c>
      <c r="M270" s="2">
        <v>-2.65560245644058</v>
      </c>
      <c r="N270" s="2">
        <v>-2.65560245644058</v>
      </c>
      <c r="O270" s="2">
        <v>12.733553828503</v>
      </c>
      <c r="P270" s="2">
        <v>12.733553828503</v>
      </c>
      <c r="Q270" s="2">
        <v>12.733553828503</v>
      </c>
      <c r="R270" s="2">
        <v>12.733553828503</v>
      </c>
      <c r="S270" s="2">
        <v>12.733553828503</v>
      </c>
      <c r="T270" s="23">
        <v>17.0586542969853</v>
      </c>
      <c r="U270" s="23">
        <v>17.0586542969853</v>
      </c>
      <c r="V270" s="23">
        <v>17.0586542969853</v>
      </c>
      <c r="W270" s="23">
        <v>17.0586542969853</v>
      </c>
      <c r="X270" s="23">
        <v>17.0586542969853</v>
      </c>
      <c r="Y270" s="2">
        <v>9.67429224709189</v>
      </c>
      <c r="Z270" s="2">
        <v>5.15652373403081</v>
      </c>
      <c r="AA270" s="2">
        <v>18.413984540774</v>
      </c>
      <c r="AB270" s="2">
        <v>11.6325374507888</v>
      </c>
      <c r="AC270" s="2">
        <v>10.7383928116073</v>
      </c>
      <c r="AD270" s="2">
        <v>16.8088553396224</v>
      </c>
      <c r="AE270" s="2">
        <v>17.1111422476941</v>
      </c>
      <c r="AF270" s="2">
        <v>17.0026377116681</v>
      </c>
      <c r="AG270" s="2">
        <v>16.8886003543582</v>
      </c>
      <c r="AH270" s="2">
        <v>16.9551692828773</v>
      </c>
      <c r="AI270" s="9">
        <v>2.01009676555701</v>
      </c>
      <c r="AJ270" s="9">
        <v>1.71084948555645</v>
      </c>
      <c r="AK270" s="9">
        <v>2.4527995355864</v>
      </c>
      <c r="AL270" s="9">
        <v>3.45543256082616</v>
      </c>
      <c r="AM270" s="9">
        <v>2.81751862457832</v>
      </c>
      <c r="AN270" s="2">
        <v>7.70312478772143</v>
      </c>
      <c r="AO270" s="2">
        <v>7.5608904308847</v>
      </c>
      <c r="AP270" s="2">
        <v>7.10463669450513</v>
      </c>
      <c r="AQ270" s="2">
        <v>6.98021194022234</v>
      </c>
      <c r="AR270" s="2">
        <v>6.09377257896805</v>
      </c>
      <c r="AS270" s="2">
        <v>8.4642060037213</v>
      </c>
      <c r="AT270" s="2">
        <v>5.88802596053776</v>
      </c>
      <c r="AU270" s="2">
        <v>8.99558829405304</v>
      </c>
      <c r="AV270" s="2">
        <v>11.273359016623</v>
      </c>
      <c r="AW270" s="2">
        <v>10.7005777965492</v>
      </c>
      <c r="AX270" s="2">
        <v>8.96752307310205</v>
      </c>
      <c r="AY270" s="2">
        <v>9.49958109793447</v>
      </c>
      <c r="AZ270" s="2">
        <v>9.34238779630681</v>
      </c>
      <c r="BA270" s="2">
        <v>9.20790001829435</v>
      </c>
      <c r="BB270" s="2">
        <v>8.95072525338127</v>
      </c>
      <c r="BC270" s="9">
        <v>8.90551777826217</v>
      </c>
      <c r="BD270" s="9">
        <v>7.92217416554323</v>
      </c>
      <c r="BE270" s="9">
        <v>6.84119752884414</v>
      </c>
      <c r="BF270" s="9">
        <v>6.69640997736441</v>
      </c>
      <c r="BG270" s="9">
        <v>6.69640997736441</v>
      </c>
      <c r="BH270" s="9">
        <v>32.9284906093485</v>
      </c>
      <c r="BI270" s="9">
        <v>32.9284906093485</v>
      </c>
      <c r="BJ270" s="9">
        <v>32.9284906093485</v>
      </c>
      <c r="BK270" s="9">
        <v>23.4369822032565</v>
      </c>
      <c r="BL270" s="9">
        <v>23.4369822032565</v>
      </c>
    </row>
    <row r="271" spans="1:64">
      <c r="A271" t="s">
        <v>558</v>
      </c>
      <c r="B271" s="1" t="s">
        <v>2641</v>
      </c>
      <c r="C271" s="22" t="s">
        <v>559</v>
      </c>
      <c r="D271" s="22" t="s">
        <v>1286</v>
      </c>
      <c r="E271" s="2">
        <v>11.5239973678175</v>
      </c>
      <c r="F271" s="2">
        <v>11.5239973678175</v>
      </c>
      <c r="G271" s="2">
        <v>11.5239973678175</v>
      </c>
      <c r="H271" s="2">
        <v>11.5239973678175</v>
      </c>
      <c r="I271" s="2">
        <v>11.5239973678175</v>
      </c>
      <c r="J271" s="2">
        <v>-8.93597504462422</v>
      </c>
      <c r="K271" s="2">
        <v>-8.93597504462422</v>
      </c>
      <c r="L271" s="2">
        <v>-8.93597504462422</v>
      </c>
      <c r="M271" s="2">
        <v>-8.93597504462422</v>
      </c>
      <c r="N271" s="2">
        <v>-8.93597504462422</v>
      </c>
      <c r="O271" s="2">
        <v>9.04637181952224</v>
      </c>
      <c r="P271" s="2">
        <v>9.04637181952224</v>
      </c>
      <c r="Q271" s="2">
        <v>9.04637181952224</v>
      </c>
      <c r="R271" s="2">
        <v>9.04637181952224</v>
      </c>
      <c r="S271" s="2">
        <v>9.04637181952224</v>
      </c>
      <c r="T271" s="23">
        <v>13.1242032536162</v>
      </c>
      <c r="U271" s="23">
        <v>13.1242032536162</v>
      </c>
      <c r="V271" s="23">
        <v>13.1242032536162</v>
      </c>
      <c r="W271" s="23">
        <v>13.1242032536162</v>
      </c>
      <c r="X271" s="23">
        <v>13.1242032536162</v>
      </c>
      <c r="Y271" s="2">
        <v>16.4927331175077</v>
      </c>
      <c r="Z271" s="2">
        <v>17.5786261707936</v>
      </c>
      <c r="AA271" s="2">
        <v>14.9699860262096</v>
      </c>
      <c r="AB271" s="2">
        <v>8.98001199690353</v>
      </c>
      <c r="AC271" s="2">
        <v>11.6989971997711</v>
      </c>
      <c r="AD271" s="2">
        <v>11.190619623041</v>
      </c>
      <c r="AE271" s="2">
        <v>11.4619256906689</v>
      </c>
      <c r="AF271" s="2">
        <v>11.5684629339104</v>
      </c>
      <c r="AG271" s="2">
        <v>11.8780308049818</v>
      </c>
      <c r="AH271" s="2">
        <v>11.4094294759015</v>
      </c>
      <c r="AI271" s="9">
        <v>12.7511459680453</v>
      </c>
      <c r="AJ271" s="9">
        <v>12.2014557439107</v>
      </c>
      <c r="AK271" s="9">
        <v>13.1785574032955</v>
      </c>
      <c r="AL271" s="9">
        <v>12.7244013787993</v>
      </c>
      <c r="AM271" s="9">
        <v>12.9457413448251</v>
      </c>
      <c r="AN271" s="2">
        <v>-0.219311791777509</v>
      </c>
      <c r="AO271" s="2">
        <v>0.205897319849025</v>
      </c>
      <c r="AP271" s="2">
        <v>-1.3079786965832</v>
      </c>
      <c r="AQ271" s="2">
        <v>-1.51105920638924</v>
      </c>
      <c r="AR271" s="2">
        <v>-1.62624484424295</v>
      </c>
      <c r="AS271" s="2">
        <v>0.013355237351863</v>
      </c>
      <c r="AT271" s="2">
        <v>3.67670210276661</v>
      </c>
      <c r="AU271" s="2">
        <v>4.93468481807063</v>
      </c>
      <c r="AV271" s="2">
        <v>4.28772002188027</v>
      </c>
      <c r="AW271" s="2">
        <v>5.084817716054</v>
      </c>
      <c r="AX271" s="2">
        <v>3.71736928574163</v>
      </c>
      <c r="AY271" s="2">
        <v>2.81304516854622</v>
      </c>
      <c r="AZ271" s="2">
        <v>4.0432266203611</v>
      </c>
      <c r="BA271" s="2">
        <v>4.11622782066414</v>
      </c>
      <c r="BB271" s="2">
        <v>4.80610663549903</v>
      </c>
      <c r="BC271" s="9">
        <v>1.10456034459066</v>
      </c>
      <c r="BD271" s="9">
        <v>0.066572892147423</v>
      </c>
      <c r="BE271" s="9">
        <v>-1.09168045673045</v>
      </c>
      <c r="BF271" s="9">
        <v>-0.47831499838317</v>
      </c>
      <c r="BG271" s="9">
        <v>-0.47831499838317</v>
      </c>
      <c r="BH271" s="9">
        <v>31.495412465436</v>
      </c>
      <c r="BI271" s="9">
        <v>31.495412465436</v>
      </c>
      <c r="BJ271" s="9">
        <v>31.495412465436</v>
      </c>
      <c r="BK271" s="9">
        <v>26.3060218396292</v>
      </c>
      <c r="BL271" s="9">
        <v>26.3060218396292</v>
      </c>
    </row>
    <row r="272" spans="1:64">
      <c r="A272" t="s">
        <v>560</v>
      </c>
      <c r="B272" s="1" t="s">
        <v>2642</v>
      </c>
      <c r="C272" s="22" t="s">
        <v>561</v>
      </c>
      <c r="D272" s="22" t="s">
        <v>1286</v>
      </c>
      <c r="E272" s="2">
        <v>8.47668721264965</v>
      </c>
      <c r="F272" s="2">
        <v>8.47668721264965</v>
      </c>
      <c r="G272" s="2">
        <v>8.47668721264965</v>
      </c>
      <c r="H272" s="2">
        <v>8.47668721264965</v>
      </c>
      <c r="I272" s="2">
        <v>8.47668721264965</v>
      </c>
      <c r="J272" s="2">
        <v>-10.8643903897784</v>
      </c>
      <c r="K272" s="2">
        <v>-10.8643903897784</v>
      </c>
      <c r="L272" s="2">
        <v>-10.8643903897784</v>
      </c>
      <c r="M272" s="2">
        <v>-10.8643903897784</v>
      </c>
      <c r="N272" s="2">
        <v>-10.8643903897784</v>
      </c>
      <c r="O272" s="2">
        <v>-0.600734174949545</v>
      </c>
      <c r="P272" s="2">
        <v>-0.600734174949545</v>
      </c>
      <c r="Q272" s="2">
        <v>-0.600734174949545</v>
      </c>
      <c r="R272" s="2">
        <v>-0.600734174949545</v>
      </c>
      <c r="S272" s="2">
        <v>-0.600734174949545</v>
      </c>
      <c r="T272" s="23">
        <v>9.94780488889505</v>
      </c>
      <c r="U272" s="23">
        <v>9.94780488889505</v>
      </c>
      <c r="V272" s="23">
        <v>9.94780488889505</v>
      </c>
      <c r="W272" s="23">
        <v>9.94780488889505</v>
      </c>
      <c r="X272" s="23">
        <v>9.94780488889505</v>
      </c>
      <c r="Y272" s="2">
        <v>5.35190584869602</v>
      </c>
      <c r="Z272" s="2">
        <v>5.22061271648438</v>
      </c>
      <c r="AA272" s="2">
        <v>8.1963833934361</v>
      </c>
      <c r="AB272" s="2">
        <v>2.42657744367546</v>
      </c>
      <c r="AC272" s="2">
        <v>12.4642738431402</v>
      </c>
      <c r="AD272" s="2">
        <v>4.06192876637908</v>
      </c>
      <c r="AE272" s="2">
        <v>4.67898153066531</v>
      </c>
      <c r="AF272" s="2">
        <v>2.67785799573179</v>
      </c>
      <c r="AG272" s="2">
        <v>3.66520977593563</v>
      </c>
      <c r="AH272" s="2">
        <v>5.40480243189273</v>
      </c>
      <c r="AI272" s="9">
        <v>11.9163189364343</v>
      </c>
      <c r="AJ272" s="9">
        <v>12.5364597103032</v>
      </c>
      <c r="AK272" s="9">
        <v>12.9701937013471</v>
      </c>
      <c r="AL272" s="9">
        <v>14.2747555299243</v>
      </c>
      <c r="AM272" s="9">
        <v>13.612084610953</v>
      </c>
      <c r="AN272" s="2">
        <v>-9.02037833675676</v>
      </c>
      <c r="AO272" s="2">
        <v>-9.3921815929977</v>
      </c>
      <c r="AP272" s="2">
        <v>-10.7481424570026</v>
      </c>
      <c r="AQ272" s="2">
        <v>-11.3251084951099</v>
      </c>
      <c r="AR272" s="2">
        <v>-11.1541979716931</v>
      </c>
      <c r="AS272" s="2">
        <v>-1.02320295941107</v>
      </c>
      <c r="AT272" s="2">
        <v>1.40730307297318</v>
      </c>
      <c r="AU272" s="2">
        <v>1.79728926383217</v>
      </c>
      <c r="AV272" s="2">
        <v>5.59369420842917</v>
      </c>
      <c r="AW272" s="2">
        <v>3.68727335883854</v>
      </c>
      <c r="AX272" s="2">
        <v>0.91630874555623</v>
      </c>
      <c r="AY272" s="2">
        <v>0.656745377836294</v>
      </c>
      <c r="AZ272" s="2">
        <v>1.54938666861342</v>
      </c>
      <c r="BA272" s="2">
        <v>1.59346425789375</v>
      </c>
      <c r="BB272" s="2">
        <v>2.52687397873021</v>
      </c>
      <c r="BC272" s="9">
        <v>-4.34920635682571</v>
      </c>
      <c r="BD272" s="9">
        <v>-5.25925847964634</v>
      </c>
      <c r="BE272" s="9">
        <v>-3.27504137019134</v>
      </c>
      <c r="BF272" s="9">
        <v>-2.79017082390184</v>
      </c>
      <c r="BG272" s="9">
        <v>-2.79017082390184</v>
      </c>
      <c r="BH272" s="9">
        <v>15.6921392920822</v>
      </c>
      <c r="BI272" s="9">
        <v>15.6921392920822</v>
      </c>
      <c r="BJ272" s="9">
        <v>15.6921392920822</v>
      </c>
      <c r="BK272" s="9">
        <v>10.9557705554585</v>
      </c>
      <c r="BL272" s="9">
        <v>10.9557705554585</v>
      </c>
    </row>
    <row r="273" spans="1:64">
      <c r="A273" t="s">
        <v>562</v>
      </c>
      <c r="B273" s="1" t="s">
        <v>2643</v>
      </c>
      <c r="C273" s="22" t="s">
        <v>563</v>
      </c>
      <c r="D273" s="22" t="s">
        <v>1286</v>
      </c>
      <c r="E273" s="2">
        <v>15.5424283416652</v>
      </c>
      <c r="F273" s="2">
        <v>15.5424283416652</v>
      </c>
      <c r="G273" s="2">
        <v>15.5424283416652</v>
      </c>
      <c r="H273" s="2">
        <v>15.5424283416652</v>
      </c>
      <c r="I273" s="2">
        <v>15.5424283416652</v>
      </c>
      <c r="J273" s="2">
        <v>-16.3026016693684</v>
      </c>
      <c r="K273" s="2">
        <v>-16.3026016693684</v>
      </c>
      <c r="L273" s="2">
        <v>-16.3026016693684</v>
      </c>
      <c r="M273" s="2">
        <v>-16.3026016693684</v>
      </c>
      <c r="N273" s="2">
        <v>-16.3026016693684</v>
      </c>
      <c r="O273" s="2">
        <v>9.79241349704051</v>
      </c>
      <c r="P273" s="2">
        <v>9.79241349704051</v>
      </c>
      <c r="Q273" s="2">
        <v>9.79241349704051</v>
      </c>
      <c r="R273" s="2">
        <v>9.79241349704051</v>
      </c>
      <c r="S273" s="2">
        <v>9.79241349704051</v>
      </c>
      <c r="T273" s="23">
        <v>14.2896675817074</v>
      </c>
      <c r="U273" s="23">
        <v>14.2896675817074</v>
      </c>
      <c r="V273" s="23">
        <v>14.2896675817074</v>
      </c>
      <c r="W273" s="23">
        <v>14.2896675817074</v>
      </c>
      <c r="X273" s="23">
        <v>14.2896675817074</v>
      </c>
      <c r="Y273" s="2">
        <v>13.7816740395605</v>
      </c>
      <c r="Z273" s="2">
        <v>6.67289401707656</v>
      </c>
      <c r="AA273" s="2">
        <v>11.5460367374672</v>
      </c>
      <c r="AB273" s="2">
        <v>13.2137816794186</v>
      </c>
      <c r="AC273" s="2">
        <v>3.81585959510233</v>
      </c>
      <c r="AD273" s="2">
        <v>10.1740868473568</v>
      </c>
      <c r="AE273" s="2">
        <v>10.5717185505916</v>
      </c>
      <c r="AF273" s="2">
        <v>10.7115309910266</v>
      </c>
      <c r="AG273" s="2">
        <v>12.2261063911734</v>
      </c>
      <c r="AH273" s="2">
        <v>12.0629001717745</v>
      </c>
      <c r="AI273" s="9">
        <v>8.74456412267268</v>
      </c>
      <c r="AJ273" s="9">
        <v>8.25287566003126</v>
      </c>
      <c r="AK273" s="9">
        <v>8.99457172946593</v>
      </c>
      <c r="AL273" s="9">
        <v>8.71531655983395</v>
      </c>
      <c r="AM273" s="9">
        <v>8.21637425950968</v>
      </c>
      <c r="AN273" s="2">
        <v>-1.61109119087868</v>
      </c>
      <c r="AO273" s="2">
        <v>-1.454730781972</v>
      </c>
      <c r="AP273" s="2">
        <v>-2.10347609939148</v>
      </c>
      <c r="AQ273" s="2">
        <v>-2.16332986194211</v>
      </c>
      <c r="AR273" s="2">
        <v>-1.85548882926431</v>
      </c>
      <c r="AS273" s="2">
        <v>2.75213374366981</v>
      </c>
      <c r="AT273" s="2">
        <v>3.87380953023693</v>
      </c>
      <c r="AU273" s="2">
        <v>6.65798644661082</v>
      </c>
      <c r="AV273" s="2">
        <v>9.0462368068406</v>
      </c>
      <c r="AW273" s="2">
        <v>4.78288015138184</v>
      </c>
      <c r="AX273" s="2">
        <v>6.57364213075291</v>
      </c>
      <c r="AY273" s="2">
        <v>6.44231030924813</v>
      </c>
      <c r="AZ273" s="2">
        <v>7.02068802783995</v>
      </c>
      <c r="BA273" s="2">
        <v>8.05536165019136</v>
      </c>
      <c r="BB273" s="2">
        <v>8.44775519300753</v>
      </c>
      <c r="BC273" s="9">
        <v>2.62333081840281</v>
      </c>
      <c r="BD273" s="9">
        <v>1.93061387227524</v>
      </c>
      <c r="BE273" s="9">
        <v>1.81946742788408</v>
      </c>
      <c r="BF273" s="9">
        <v>1.83354082713549</v>
      </c>
      <c r="BG273" s="9">
        <v>1.83354082713549</v>
      </c>
      <c r="BH273" s="9">
        <v>25.0428250949216</v>
      </c>
      <c r="BI273" s="9">
        <v>25.0428250949216</v>
      </c>
      <c r="BJ273" s="9">
        <v>25.0428250949216</v>
      </c>
      <c r="BK273" s="9">
        <v>15.5759594373137</v>
      </c>
      <c r="BL273" s="9">
        <v>15.5759594373137</v>
      </c>
    </row>
    <row r="274" spans="1:64">
      <c r="A274" t="s">
        <v>564</v>
      </c>
      <c r="B274" s="1" t="s">
        <v>2644</v>
      </c>
      <c r="C274" s="22" t="s">
        <v>565</v>
      </c>
      <c r="D274" s="22" t="s">
        <v>1286</v>
      </c>
      <c r="E274" s="2">
        <v>5.19496858400736</v>
      </c>
      <c r="F274" s="2">
        <v>5.19496858400736</v>
      </c>
      <c r="G274" s="2">
        <v>5.19496858400736</v>
      </c>
      <c r="H274" s="2">
        <v>5.19496858400736</v>
      </c>
      <c r="I274" s="2">
        <v>5.19496858400736</v>
      </c>
      <c r="J274" s="2">
        <v>-8.37849912391747</v>
      </c>
      <c r="K274" s="2">
        <v>-8.37849912391747</v>
      </c>
      <c r="L274" s="2">
        <v>-8.37849912391747</v>
      </c>
      <c r="M274" s="2">
        <v>-8.37849912391747</v>
      </c>
      <c r="N274" s="2">
        <v>-8.37849912391747</v>
      </c>
      <c r="O274" s="2">
        <v>7.61045340846798</v>
      </c>
      <c r="P274" s="2">
        <v>7.61045340846798</v>
      </c>
      <c r="Q274" s="2">
        <v>7.61045340846798</v>
      </c>
      <c r="R274" s="2">
        <v>7.61045340846798</v>
      </c>
      <c r="S274" s="2">
        <v>7.61045340846798</v>
      </c>
      <c r="T274" s="23">
        <v>5.40154565414065</v>
      </c>
      <c r="U274" s="23">
        <v>5.40154565414065</v>
      </c>
      <c r="V274" s="23">
        <v>5.40154565414065</v>
      </c>
      <c r="W274" s="23">
        <v>5.40154565414065</v>
      </c>
      <c r="X274" s="23">
        <v>5.40154565414065</v>
      </c>
      <c r="Y274" s="2">
        <v>4.84750872568723</v>
      </c>
      <c r="Z274" s="2">
        <v>11.8835276888349</v>
      </c>
      <c r="AA274" s="2">
        <v>8.19909763928103</v>
      </c>
      <c r="AB274" s="2">
        <v>5.09126466944843</v>
      </c>
      <c r="AC274" s="2">
        <v>0.184054116251521</v>
      </c>
      <c r="AD274" s="2">
        <v>4.92630589329201</v>
      </c>
      <c r="AE274" s="2">
        <v>5.02056864663671</v>
      </c>
      <c r="AF274" s="2">
        <v>1.99431467864577</v>
      </c>
      <c r="AG274" s="2">
        <v>3.20192452694482</v>
      </c>
      <c r="AH274" s="2">
        <v>2.28271764891925</v>
      </c>
      <c r="AI274" s="9">
        <v>14.959643484479</v>
      </c>
      <c r="AJ274" s="9">
        <v>15.1628908068203</v>
      </c>
      <c r="AK274" s="9">
        <v>15.6837062974436</v>
      </c>
      <c r="AL274" s="9">
        <v>15.7801718795673</v>
      </c>
      <c r="AM274" s="9">
        <v>15.9453102854537</v>
      </c>
      <c r="AN274" s="2">
        <v>-5.09465737916147</v>
      </c>
      <c r="AO274" s="2">
        <v>-6.13813204704682</v>
      </c>
      <c r="AP274" s="2">
        <v>-6.44714445758272</v>
      </c>
      <c r="AQ274" s="2">
        <v>-6.85001531295155</v>
      </c>
      <c r="AR274" s="2">
        <v>-7.00313067347652</v>
      </c>
      <c r="AS274" s="2">
        <v>-5.71738108726772</v>
      </c>
      <c r="AT274" s="2">
        <v>-7.53831960142237</v>
      </c>
      <c r="AU274" s="2">
        <v>-0.62935904902167</v>
      </c>
      <c r="AV274" s="2">
        <v>0.296828125552446</v>
      </c>
      <c r="AW274" s="2">
        <v>-2.09468704183407</v>
      </c>
      <c r="AX274" s="2">
        <v>-5.51485726693236</v>
      </c>
      <c r="AY274" s="2">
        <v>-6.29164511845396</v>
      </c>
      <c r="AZ274" s="2">
        <v>-6.18579402146142</v>
      </c>
      <c r="BA274" s="2">
        <v>-3.90494216974538</v>
      </c>
      <c r="BB274" s="2">
        <v>-4.33241237048785</v>
      </c>
      <c r="BC274" s="9">
        <v>-11.3217435320542</v>
      </c>
      <c r="BD274" s="9">
        <v>-11.6502561257989</v>
      </c>
      <c r="BE274" s="9">
        <v>-8.29677147115141</v>
      </c>
      <c r="BF274" s="9">
        <v>-9.08798496928027</v>
      </c>
      <c r="BG274" s="9">
        <v>-9.08798496928027</v>
      </c>
      <c r="BH274" s="9">
        <v>23.4805389201451</v>
      </c>
      <c r="BI274" s="9">
        <v>23.4805389201451</v>
      </c>
      <c r="BJ274" s="9">
        <v>23.4805389201451</v>
      </c>
      <c r="BK274" s="9">
        <v>19.161362165217</v>
      </c>
      <c r="BL274" s="9">
        <v>19.161362165217</v>
      </c>
    </row>
    <row r="275" spans="1:64">
      <c r="A275" t="s">
        <v>566</v>
      </c>
      <c r="B275" s="1" t="s">
        <v>2645</v>
      </c>
      <c r="C275" s="22" t="s">
        <v>567</v>
      </c>
      <c r="D275" s="22" t="s">
        <v>1286</v>
      </c>
      <c r="E275" s="2">
        <v>19.3934246916026</v>
      </c>
      <c r="F275" s="2">
        <v>19.3934246916026</v>
      </c>
      <c r="G275" s="2">
        <v>19.3934246916026</v>
      </c>
      <c r="H275" s="2">
        <v>19.3934246916026</v>
      </c>
      <c r="I275" s="2">
        <v>19.3934246916026</v>
      </c>
      <c r="J275" s="2">
        <v>8.14742762785138</v>
      </c>
      <c r="K275" s="2">
        <v>8.14742762785138</v>
      </c>
      <c r="L275" s="2">
        <v>8.14742762785138</v>
      </c>
      <c r="M275" s="2">
        <v>8.14742762785138</v>
      </c>
      <c r="N275" s="2">
        <v>8.14742762785138</v>
      </c>
      <c r="O275" s="2">
        <v>20.9068602143614</v>
      </c>
      <c r="P275" s="2">
        <v>20.9068602143614</v>
      </c>
      <c r="Q275" s="2">
        <v>20.9068602143614</v>
      </c>
      <c r="R275" s="2">
        <v>20.9068602143614</v>
      </c>
      <c r="S275" s="2">
        <v>20.9068602143614</v>
      </c>
      <c r="T275" s="23">
        <v>10.8780436974907</v>
      </c>
      <c r="U275" s="23">
        <v>10.8780436974907</v>
      </c>
      <c r="V275" s="23">
        <v>10.8780436974907</v>
      </c>
      <c r="W275" s="23">
        <v>10.8780436974907</v>
      </c>
      <c r="X275" s="23">
        <v>10.8780436974907</v>
      </c>
      <c r="Y275" s="2">
        <v>10.6404425274611</v>
      </c>
      <c r="Z275" s="2">
        <v>11.0750358780447</v>
      </c>
      <c r="AA275" s="2">
        <v>9.65987880293103</v>
      </c>
      <c r="AB275" s="2">
        <v>10.2642695748384</v>
      </c>
      <c r="AC275" s="2">
        <v>12.2980428019424</v>
      </c>
      <c r="AD275" s="2">
        <v>8.81147184239832</v>
      </c>
      <c r="AE275" s="2">
        <v>8.445690479279</v>
      </c>
      <c r="AF275" s="2">
        <v>9.27727516689656</v>
      </c>
      <c r="AG275" s="2">
        <v>9.27820698219208</v>
      </c>
      <c r="AH275" s="2">
        <v>8.46345502729385</v>
      </c>
      <c r="AI275" s="9">
        <v>-6.66953895362546</v>
      </c>
      <c r="AJ275" s="9">
        <v>-6.59801936407009</v>
      </c>
      <c r="AK275" s="9">
        <v>-5.89196906366376</v>
      </c>
      <c r="AL275" s="9">
        <v>-5.46125281389633</v>
      </c>
      <c r="AM275" s="9">
        <v>-5.94546885403032</v>
      </c>
      <c r="AN275" s="2">
        <v>8.22597572477196</v>
      </c>
      <c r="AO275" s="2">
        <v>7.68847418481231</v>
      </c>
      <c r="AP275" s="2">
        <v>7.55613522042334</v>
      </c>
      <c r="AQ275" s="2">
        <v>7.27768392287488</v>
      </c>
      <c r="AR275" s="2">
        <v>6.57002360632967</v>
      </c>
      <c r="AS275" s="2">
        <v>6.91223847596016</v>
      </c>
      <c r="AT275" s="2">
        <v>7.92889324353911</v>
      </c>
      <c r="AU275" s="2">
        <v>7.50654336797605</v>
      </c>
      <c r="AV275" s="2">
        <v>13.120456404895</v>
      </c>
      <c r="AW275" s="2">
        <v>7.25195923846068</v>
      </c>
      <c r="AX275" s="2">
        <v>1.2041759244972</v>
      </c>
      <c r="AY275" s="2">
        <v>0.626353555557084</v>
      </c>
      <c r="AZ275" s="2">
        <v>1.25858215015223</v>
      </c>
      <c r="BA275" s="2">
        <v>2.74933595552851</v>
      </c>
      <c r="BB275" s="2">
        <v>2.85857103896684</v>
      </c>
      <c r="BC275" s="9">
        <v>0</v>
      </c>
      <c r="BD275" s="9">
        <v>1.33145784294844</v>
      </c>
      <c r="BE275" s="9">
        <v>1.52835263942263</v>
      </c>
      <c r="BF275" s="9">
        <v>1.7538216607383</v>
      </c>
      <c r="BG275" s="9">
        <v>1.7538216607383</v>
      </c>
      <c r="BH275" s="9">
        <v>32.789840453152</v>
      </c>
      <c r="BI275" s="9">
        <v>32.789840453152</v>
      </c>
      <c r="BJ275" s="9">
        <v>32.789840453152</v>
      </c>
      <c r="BK275" s="9">
        <v>26.4057800783112</v>
      </c>
      <c r="BL275" s="9">
        <v>26.4057800783112</v>
      </c>
    </row>
    <row r="276" spans="1:64">
      <c r="A276" t="s">
        <v>568</v>
      </c>
      <c r="B276" s="1" t="s">
        <v>2646</v>
      </c>
      <c r="C276" s="22" t="s">
        <v>569</v>
      </c>
      <c r="D276" s="22" t="s">
        <v>1286</v>
      </c>
      <c r="E276" s="2">
        <v>19.7952677889873</v>
      </c>
      <c r="F276" s="2">
        <v>19.7952677889873</v>
      </c>
      <c r="G276" s="2">
        <v>19.7952677889873</v>
      </c>
      <c r="H276" s="2">
        <v>19.7952677889873</v>
      </c>
      <c r="I276" s="2">
        <v>19.7952677889873</v>
      </c>
      <c r="J276" s="2">
        <v>5.68589070488923</v>
      </c>
      <c r="K276" s="2">
        <v>5.68589070488923</v>
      </c>
      <c r="L276" s="2">
        <v>5.68589070488923</v>
      </c>
      <c r="M276" s="2">
        <v>5.68589070488923</v>
      </c>
      <c r="N276" s="2">
        <v>5.68589070488923</v>
      </c>
      <c r="O276" s="2">
        <v>8.76637546382178</v>
      </c>
      <c r="P276" s="2">
        <v>8.76637546382178</v>
      </c>
      <c r="Q276" s="2">
        <v>8.76637546382178</v>
      </c>
      <c r="R276" s="2">
        <v>8.76637546382178</v>
      </c>
      <c r="S276" s="2">
        <v>8.76637546382178</v>
      </c>
      <c r="T276" s="23">
        <v>19.1138347274359</v>
      </c>
      <c r="U276" s="23">
        <v>19.1138347274359</v>
      </c>
      <c r="V276" s="23">
        <v>19.1138347274359</v>
      </c>
      <c r="W276" s="23">
        <v>19.1138347274359</v>
      </c>
      <c r="X276" s="23">
        <v>19.1138347274359</v>
      </c>
      <c r="Y276" s="2">
        <v>17.2214802831302</v>
      </c>
      <c r="Z276" s="2">
        <v>14.5466433152976</v>
      </c>
      <c r="AA276" s="2">
        <v>21.7766163807225</v>
      </c>
      <c r="AB276" s="2">
        <v>20.5478444999747</v>
      </c>
      <c r="AC276" s="2">
        <v>18.5272383747999</v>
      </c>
      <c r="AD276" s="2">
        <v>15.5865582643309</v>
      </c>
      <c r="AE276" s="2">
        <v>17.1339921117684</v>
      </c>
      <c r="AF276" s="2">
        <v>16.3579127807127</v>
      </c>
      <c r="AG276" s="2">
        <v>16.64864437349</v>
      </c>
      <c r="AH276" s="2">
        <v>15.3923869304191</v>
      </c>
      <c r="AI276" s="9">
        <v>-2.47261753575248</v>
      </c>
      <c r="AJ276" s="9">
        <v>-3.62249746278065</v>
      </c>
      <c r="AK276" s="9">
        <v>-3.78670449477805</v>
      </c>
      <c r="AL276" s="9">
        <v>-3.66980735782108</v>
      </c>
      <c r="AM276" s="9">
        <v>-3.90541875449524</v>
      </c>
      <c r="AN276" s="2">
        <v>11.3003392346291</v>
      </c>
      <c r="AO276" s="2">
        <v>10.8766660137287</v>
      </c>
      <c r="AP276" s="2">
        <v>10.6403394366269</v>
      </c>
      <c r="AQ276" s="2">
        <v>9.91356015450634</v>
      </c>
      <c r="AR276" s="2">
        <v>9.80172700628353</v>
      </c>
      <c r="AS276" s="2">
        <v>6.90505328395299</v>
      </c>
      <c r="AT276" s="2">
        <v>6.1496540989728</v>
      </c>
      <c r="AU276" s="2">
        <v>9.43627324990821</v>
      </c>
      <c r="AV276" s="2">
        <v>10.2180868245287</v>
      </c>
      <c r="AW276" s="2">
        <v>11.72130492773</v>
      </c>
      <c r="AX276" s="2">
        <v>7.52626656429236</v>
      </c>
      <c r="AY276" s="2">
        <v>8.01450115224344</v>
      </c>
      <c r="AZ276" s="2">
        <v>8.22586236093136</v>
      </c>
      <c r="BA276" s="2">
        <v>8.54506180659404</v>
      </c>
      <c r="BB276" s="2">
        <v>9.27398241577877</v>
      </c>
      <c r="BC276" s="9">
        <v>6.69639708908086</v>
      </c>
      <c r="BD276" s="9">
        <v>6.79043499903705</v>
      </c>
      <c r="BE276" s="9">
        <v>7.35064840865168</v>
      </c>
      <c r="BF276" s="9">
        <v>8.92854663648588</v>
      </c>
      <c r="BG276" s="9">
        <v>8.92854663648588</v>
      </c>
      <c r="BH276" s="9">
        <v>33.6142870808577</v>
      </c>
      <c r="BI276" s="9">
        <v>33.6142870808577</v>
      </c>
      <c r="BJ276" s="9">
        <v>33.6142870808577</v>
      </c>
      <c r="BK276" s="9">
        <v>24.3871440555187</v>
      </c>
      <c r="BL276" s="9">
        <v>24.3871440555187</v>
      </c>
    </row>
    <row r="277" spans="1:64">
      <c r="A277" t="s">
        <v>570</v>
      </c>
      <c r="B277" s="1" t="s">
        <v>2647</v>
      </c>
      <c r="C277" s="22" t="s">
        <v>177</v>
      </c>
      <c r="D277" s="22" t="s">
        <v>1286</v>
      </c>
      <c r="E277" s="2">
        <v>12.9304482086642</v>
      </c>
      <c r="F277" s="2">
        <v>12.9304482086642</v>
      </c>
      <c r="G277" s="2">
        <v>12.9304482086642</v>
      </c>
      <c r="H277" s="2">
        <v>12.9304482086642</v>
      </c>
      <c r="I277" s="2">
        <v>12.9304482086642</v>
      </c>
      <c r="J277" s="2">
        <v>-2.37330732637593</v>
      </c>
      <c r="K277" s="2">
        <v>-2.37330732637593</v>
      </c>
      <c r="L277" s="2">
        <v>-2.37330732637593</v>
      </c>
      <c r="M277" s="2">
        <v>-2.37330732637593</v>
      </c>
      <c r="N277" s="2">
        <v>-2.37330732637593</v>
      </c>
      <c r="O277" s="2">
        <v>1.1125782864491</v>
      </c>
      <c r="P277" s="2">
        <v>1.1125782864491</v>
      </c>
      <c r="Q277" s="2">
        <v>1.1125782864491</v>
      </c>
      <c r="R277" s="2">
        <v>1.1125782864491</v>
      </c>
      <c r="S277" s="2">
        <v>1.1125782864491</v>
      </c>
      <c r="T277" s="23">
        <v>10.7482754716525</v>
      </c>
      <c r="U277" s="23">
        <v>10.7482754716525</v>
      </c>
      <c r="V277" s="23">
        <v>10.7482754716525</v>
      </c>
      <c r="W277" s="23">
        <v>10.7482754716525</v>
      </c>
      <c r="X277" s="23">
        <v>10.7482754716525</v>
      </c>
      <c r="Y277" s="2">
        <v>5.35861722380853</v>
      </c>
      <c r="Z277" s="2">
        <v>11.0484917256139</v>
      </c>
      <c r="AA277" s="2">
        <v>8.81593483030743</v>
      </c>
      <c r="AB277" s="2">
        <v>1.23876864805919</v>
      </c>
      <c r="AC277" s="2">
        <v>2.81750823532249</v>
      </c>
      <c r="AD277" s="2">
        <v>8.28771700723527</v>
      </c>
      <c r="AE277" s="2">
        <v>8.36324256721402</v>
      </c>
      <c r="AF277" s="2">
        <v>7.71463327155281</v>
      </c>
      <c r="AG277" s="2">
        <v>8.20881963374026</v>
      </c>
      <c r="AH277" s="2">
        <v>7.74617429198068</v>
      </c>
      <c r="AI277" s="9">
        <v>12.6473677148812</v>
      </c>
      <c r="AJ277" s="9">
        <v>13.2309487021707</v>
      </c>
      <c r="AK277" s="9">
        <v>13.6449098900526</v>
      </c>
      <c r="AL277" s="9">
        <v>12.8764553436212</v>
      </c>
      <c r="AM277" s="9">
        <v>13.257682162646</v>
      </c>
      <c r="AN277" s="2">
        <v>-3.70429787334648</v>
      </c>
      <c r="AO277" s="2">
        <v>-3.15810772601812</v>
      </c>
      <c r="AP277" s="2">
        <v>-4.05812686057754</v>
      </c>
      <c r="AQ277" s="2">
        <v>-5.20725958785546</v>
      </c>
      <c r="AR277" s="2">
        <v>-4.68360162028384</v>
      </c>
      <c r="AS277" s="2">
        <v>-0.971323179096725</v>
      </c>
      <c r="AT277" s="2">
        <v>0.569883946571591</v>
      </c>
      <c r="AU277" s="2">
        <v>4.96630768744882</v>
      </c>
      <c r="AV277" s="2">
        <v>4.90784719342499</v>
      </c>
      <c r="AW277" s="2">
        <v>4.78061535676885</v>
      </c>
      <c r="AX277" s="2">
        <v>1.8662014031648</v>
      </c>
      <c r="AY277" s="2">
        <v>1.82303702395605</v>
      </c>
      <c r="AZ277" s="2">
        <v>2.34856363821204</v>
      </c>
      <c r="BA277" s="2">
        <v>3.72349403477553</v>
      </c>
      <c r="BB277" s="2">
        <v>3.63337917626296</v>
      </c>
      <c r="BC277" s="9">
        <v>-2.76140086147664</v>
      </c>
      <c r="BD277" s="9">
        <v>-3.3286446073711</v>
      </c>
      <c r="BE277" s="9">
        <v>-1.67391003365336</v>
      </c>
      <c r="BF277" s="9">
        <v>-1.59438332794391</v>
      </c>
      <c r="BG277" s="9">
        <v>-1.59438332794391</v>
      </c>
      <c r="BH277" s="9">
        <v>19.2543053122115</v>
      </c>
      <c r="BI277" s="9">
        <v>19.2543053122115</v>
      </c>
      <c r="BJ277" s="9">
        <v>19.2543053122115</v>
      </c>
      <c r="BK277" s="9">
        <v>11.242574529157</v>
      </c>
      <c r="BL277" s="9">
        <v>11.242574529157</v>
      </c>
    </row>
    <row r="278" spans="1:64">
      <c r="A278" t="s">
        <v>571</v>
      </c>
      <c r="B278" s="1" t="s">
        <v>2648</v>
      </c>
      <c r="C278" s="22" t="s">
        <v>572</v>
      </c>
      <c r="D278" s="22" t="s">
        <v>1286</v>
      </c>
      <c r="E278" s="2">
        <v>11.1221542704327</v>
      </c>
      <c r="F278" s="2">
        <v>11.1221542704327</v>
      </c>
      <c r="G278" s="2">
        <v>11.1221542704327</v>
      </c>
      <c r="H278" s="2">
        <v>11.1221542704327</v>
      </c>
      <c r="I278" s="2">
        <v>11.1221542704327</v>
      </c>
      <c r="J278" s="2">
        <v>-21.9699855626357</v>
      </c>
      <c r="K278" s="2">
        <v>-21.9699855626357</v>
      </c>
      <c r="L278" s="2">
        <v>-21.9699855626357</v>
      </c>
      <c r="M278" s="2">
        <v>-21.9699855626357</v>
      </c>
      <c r="N278" s="2">
        <v>-21.9699855626357</v>
      </c>
      <c r="O278" s="2">
        <v>1.87460269689423</v>
      </c>
      <c r="P278" s="2">
        <v>1.87460269689423</v>
      </c>
      <c r="Q278" s="2">
        <v>1.87460269689423</v>
      </c>
      <c r="R278" s="2">
        <v>1.87460269689423</v>
      </c>
      <c r="S278" s="2">
        <v>1.87460269689423</v>
      </c>
      <c r="T278" s="23">
        <v>17.4012328407701</v>
      </c>
      <c r="U278" s="23">
        <v>17.4012328407701</v>
      </c>
      <c r="V278" s="23">
        <v>17.4012328407701</v>
      </c>
      <c r="W278" s="23">
        <v>17.4012328407701</v>
      </c>
      <c r="X278" s="23">
        <v>17.4012328407701</v>
      </c>
      <c r="Y278" s="2">
        <v>12.1963136751267</v>
      </c>
      <c r="Z278" s="2">
        <v>8.86629545346417</v>
      </c>
      <c r="AA278" s="2">
        <v>8.83050128465022</v>
      </c>
      <c r="AB278" s="2">
        <v>9.39335029334483</v>
      </c>
      <c r="AC278" s="2">
        <v>9.91104076025105</v>
      </c>
      <c r="AD278" s="2">
        <v>15.7366746628876</v>
      </c>
      <c r="AE278" s="2">
        <v>14.5406776178394</v>
      </c>
      <c r="AF278" s="2">
        <v>14.3480543628581</v>
      </c>
      <c r="AG278" s="2">
        <v>14.7413570809903</v>
      </c>
      <c r="AH278" s="2">
        <v>14.1668615597983</v>
      </c>
      <c r="AI278" s="9">
        <v>8.35029941980357</v>
      </c>
      <c r="AJ278" s="9">
        <v>8.05958852305814</v>
      </c>
      <c r="AK278" s="9">
        <v>8.62078355927869</v>
      </c>
      <c r="AL278" s="9">
        <v>8.71531655983395</v>
      </c>
      <c r="AM278" s="9">
        <v>9.01039138962009</v>
      </c>
      <c r="AN278" s="2">
        <v>3.68837652108345</v>
      </c>
      <c r="AO278" s="2">
        <v>4.53010712954138</v>
      </c>
      <c r="AP278" s="2">
        <v>4.03321815084382</v>
      </c>
      <c r="AQ278" s="2">
        <v>3.52921404106469</v>
      </c>
      <c r="AR278" s="2">
        <v>2.95336730138131</v>
      </c>
      <c r="AS278" s="2">
        <v>3.79592248759289</v>
      </c>
      <c r="AT278" s="2">
        <v>3.81516246023912</v>
      </c>
      <c r="AU278" s="2">
        <v>4.60738812000638</v>
      </c>
      <c r="AV278" s="2">
        <v>8.55545759647821</v>
      </c>
      <c r="AW278" s="2">
        <v>6.12234439392009</v>
      </c>
      <c r="AX278" s="2">
        <v>8.10815591631644</v>
      </c>
      <c r="AY278" s="2">
        <v>8.05257362103748</v>
      </c>
      <c r="AZ278" s="2">
        <v>8.05460726421307</v>
      </c>
      <c r="BA278" s="2">
        <v>9.05012579769093</v>
      </c>
      <c r="BB278" s="2">
        <v>9.27398241577877</v>
      </c>
      <c r="BC278" s="9">
        <v>2.00201562457057</v>
      </c>
      <c r="BD278" s="9">
        <v>1.7974680879804</v>
      </c>
      <c r="BE278" s="9">
        <v>2.62003309615308</v>
      </c>
      <c r="BF278" s="9">
        <v>4.14539665265416</v>
      </c>
      <c r="BG278" s="9">
        <v>4.14539665265416</v>
      </c>
      <c r="BH278" s="9">
        <v>29.3189597354648</v>
      </c>
      <c r="BI278" s="9">
        <v>29.3189597354648</v>
      </c>
      <c r="BJ278" s="9">
        <v>29.3189597354648</v>
      </c>
      <c r="BK278" s="9">
        <v>18.8004398088263</v>
      </c>
      <c r="BL278" s="9">
        <v>18.8004398088263</v>
      </c>
    </row>
    <row r="279" spans="1:64">
      <c r="A279" t="s">
        <v>573</v>
      </c>
      <c r="B279" s="1" t="s">
        <v>2649</v>
      </c>
      <c r="C279" s="22" t="s">
        <v>574</v>
      </c>
      <c r="D279" s="22" t="s">
        <v>1286</v>
      </c>
      <c r="E279" s="2">
        <v>5.42937705748181</v>
      </c>
      <c r="F279" s="2">
        <v>5.42937705748181</v>
      </c>
      <c r="G279" s="2">
        <v>5.42937705748181</v>
      </c>
      <c r="H279" s="2">
        <v>5.42937705748181</v>
      </c>
      <c r="I279" s="2">
        <v>5.42937705748181</v>
      </c>
      <c r="J279" s="2">
        <v>-9.90947845387629</v>
      </c>
      <c r="K279" s="2">
        <v>-9.90947845387629</v>
      </c>
      <c r="L279" s="2">
        <v>-9.90947845387629</v>
      </c>
      <c r="M279" s="2">
        <v>-9.90947845387629</v>
      </c>
      <c r="N279" s="2">
        <v>-9.90947845387629</v>
      </c>
      <c r="O279" s="2">
        <v>4.85197411448344</v>
      </c>
      <c r="P279" s="2">
        <v>4.85197411448344</v>
      </c>
      <c r="Q279" s="2">
        <v>4.85197411448344</v>
      </c>
      <c r="R279" s="2">
        <v>4.85197411448344</v>
      </c>
      <c r="S279" s="2">
        <v>4.85197411448344</v>
      </c>
      <c r="T279" s="23">
        <v>4.29173437155487</v>
      </c>
      <c r="U279" s="23">
        <v>4.29173437155487</v>
      </c>
      <c r="V279" s="23">
        <v>4.29173437155487</v>
      </c>
      <c r="W279" s="23">
        <v>4.29173437155487</v>
      </c>
      <c r="X279" s="23">
        <v>4.29173437155487</v>
      </c>
      <c r="Y279" s="2">
        <v>5.29282465326117</v>
      </c>
      <c r="Z279" s="2">
        <v>6.57321138522798</v>
      </c>
      <c r="AA279" s="2">
        <v>-5.97688903992978</v>
      </c>
      <c r="AB279" s="2">
        <v>-4.51868587858236</v>
      </c>
      <c r="AC279" s="2">
        <v>-1.18947027015299</v>
      </c>
      <c r="AD279" s="2">
        <v>1.11064630601426</v>
      </c>
      <c r="AE279" s="2">
        <v>2.50563996908022</v>
      </c>
      <c r="AF279" s="2">
        <v>1.28435128520857</v>
      </c>
      <c r="AG279" s="2">
        <v>-0.207210843985995</v>
      </c>
      <c r="AH279" s="2">
        <v>0.65086623668743</v>
      </c>
      <c r="AI279" s="9">
        <v>20.6577516309881</v>
      </c>
      <c r="AJ279" s="9">
        <v>21.2170370631987</v>
      </c>
      <c r="AK279" s="9">
        <v>21.5160811394198</v>
      </c>
      <c r="AL279" s="9">
        <v>21.8023411831939</v>
      </c>
      <c r="AM279" s="9">
        <v>22.1352207513349</v>
      </c>
      <c r="AN279" s="2">
        <v>-10.3600306135362</v>
      </c>
      <c r="AO279" s="2">
        <v>-10.7542481521697</v>
      </c>
      <c r="AP279" s="2">
        <v>-12.2585686586697</v>
      </c>
      <c r="AQ279" s="2">
        <v>-13.1910524118225</v>
      </c>
      <c r="AR279" s="2">
        <v>-12.6586116233958</v>
      </c>
      <c r="AS279" s="2">
        <v>-2.91451752073487</v>
      </c>
      <c r="AT279" s="2">
        <v>-1.99505513503767</v>
      </c>
      <c r="AU279" s="2">
        <v>-1.55603445634587</v>
      </c>
      <c r="AV279" s="2">
        <v>-1.42948617991383</v>
      </c>
      <c r="AW279" s="2">
        <v>-1.21648268205577</v>
      </c>
      <c r="AX279" s="2">
        <v>-7.0120331411096</v>
      </c>
      <c r="AY279" s="2">
        <v>-6.67924387109318</v>
      </c>
      <c r="AZ279" s="2">
        <v>-6.37535621652149</v>
      </c>
      <c r="BA279" s="2">
        <v>-7.32631392914547</v>
      </c>
      <c r="BB279" s="2">
        <v>-5.3450440836806</v>
      </c>
      <c r="BC279" s="9">
        <v>-10.2171831874636</v>
      </c>
      <c r="BD279" s="9">
        <v>-10.6516627435875</v>
      </c>
      <c r="BE279" s="9">
        <v>-10.8440258701891</v>
      </c>
      <c r="BF279" s="9">
        <v>-11.7984366267849</v>
      </c>
      <c r="BG279" s="9">
        <v>-11.7984366267849</v>
      </c>
      <c r="BH279" s="9">
        <v>26.7834289456666</v>
      </c>
      <c r="BI279" s="9">
        <v>26.7834289456666</v>
      </c>
      <c r="BJ279" s="9">
        <v>26.7834289456666</v>
      </c>
      <c r="BK279" s="9">
        <v>14.8815551312564</v>
      </c>
      <c r="BL279" s="9">
        <v>14.8815551312564</v>
      </c>
    </row>
    <row r="280" spans="1:64">
      <c r="A280" t="s">
        <v>575</v>
      </c>
      <c r="B280" s="1" t="s">
        <v>2650</v>
      </c>
      <c r="C280" s="22" t="s">
        <v>576</v>
      </c>
      <c r="D280" s="22" t="s">
        <v>1286</v>
      </c>
      <c r="E280" s="2">
        <v>7.57254024353391</v>
      </c>
      <c r="F280" s="2">
        <v>7.57254024353391</v>
      </c>
      <c r="G280" s="2">
        <v>7.57254024353391</v>
      </c>
      <c r="H280" s="2">
        <v>7.57254024353391</v>
      </c>
      <c r="I280" s="2">
        <v>7.57254024353391</v>
      </c>
      <c r="J280" s="2">
        <v>-14.6714235560924</v>
      </c>
      <c r="K280" s="2">
        <v>-14.6714235560924</v>
      </c>
      <c r="L280" s="2">
        <v>-14.6714235560924</v>
      </c>
      <c r="M280" s="2">
        <v>-14.6714235560924</v>
      </c>
      <c r="N280" s="2">
        <v>-14.6714235560924</v>
      </c>
      <c r="O280" s="2">
        <v>10.0902223070672</v>
      </c>
      <c r="P280" s="2">
        <v>10.0902223070672</v>
      </c>
      <c r="Q280" s="2">
        <v>10.0902223070672</v>
      </c>
      <c r="R280" s="2">
        <v>10.0902223070672</v>
      </c>
      <c r="S280" s="2">
        <v>10.0902223070672</v>
      </c>
      <c r="T280" s="23">
        <v>12.0151416286619</v>
      </c>
      <c r="U280" s="23">
        <v>12.0151416286619</v>
      </c>
      <c r="V280" s="23">
        <v>12.0151416286619</v>
      </c>
      <c r="W280" s="23">
        <v>12.0151416286619</v>
      </c>
      <c r="X280" s="23">
        <v>12.0151416286619</v>
      </c>
      <c r="Y280" s="2">
        <v>7.0222802543388</v>
      </c>
      <c r="Z280" s="2">
        <v>5.32939699480297</v>
      </c>
      <c r="AA280" s="2">
        <v>12.8287060761814</v>
      </c>
      <c r="AB280" s="2">
        <v>0.142148907801269</v>
      </c>
      <c r="AC280" s="2">
        <v>2.34780547725031</v>
      </c>
      <c r="AD280" s="2">
        <v>10.3938332539841</v>
      </c>
      <c r="AE280" s="2">
        <v>9.16738613870726</v>
      </c>
      <c r="AF280" s="2">
        <v>9.26369211187278</v>
      </c>
      <c r="AG280" s="2">
        <v>10.912381956517</v>
      </c>
      <c r="AH280" s="2">
        <v>10.7528980273547</v>
      </c>
      <c r="AI280" s="9">
        <v>16.6544936140056</v>
      </c>
      <c r="AJ280" s="9">
        <v>16.9038049969428</v>
      </c>
      <c r="AK280" s="9">
        <v>16.3636604271071</v>
      </c>
      <c r="AL280" s="9">
        <v>16.5514399819872</v>
      </c>
      <c r="AM280" s="9">
        <v>15.8950675056982</v>
      </c>
      <c r="AN280" s="2">
        <v>-1.47344267887966</v>
      </c>
      <c r="AO280" s="2">
        <v>-1.96442851619429</v>
      </c>
      <c r="AP280" s="2">
        <v>-2.9152081430734</v>
      </c>
      <c r="AQ280" s="2">
        <v>-3.09514508416048</v>
      </c>
      <c r="AR280" s="2">
        <v>-3.05006490746154</v>
      </c>
      <c r="AS280" s="2">
        <v>-0.30580855987393</v>
      </c>
      <c r="AT280" s="2">
        <v>-0.613156777531682</v>
      </c>
      <c r="AU280" s="2">
        <v>1.60234428675885</v>
      </c>
      <c r="AV280" s="2">
        <v>3.71170075042132</v>
      </c>
      <c r="AW280" s="2">
        <v>1.56178756813509</v>
      </c>
      <c r="AX280" s="2">
        <v>1.56433851367448</v>
      </c>
      <c r="AY280" s="2">
        <v>1.23815954527571</v>
      </c>
      <c r="AZ280" s="2">
        <v>2.54646316243402</v>
      </c>
      <c r="BA280" s="2">
        <v>3.18543955059559</v>
      </c>
      <c r="BB280" s="2">
        <v>2.51306985937663</v>
      </c>
      <c r="BC280" s="9">
        <v>-2.34719073225514</v>
      </c>
      <c r="BD280" s="9">
        <v>-3.52836328381337</v>
      </c>
      <c r="BE280" s="9">
        <v>-1.67391003365336</v>
      </c>
      <c r="BF280" s="9">
        <v>-0.956629996766343</v>
      </c>
      <c r="BG280" s="9">
        <v>-0.956629996766343</v>
      </c>
      <c r="BH280" s="9">
        <v>25.9980026769321</v>
      </c>
      <c r="BI280" s="9">
        <v>25.9980026769321</v>
      </c>
      <c r="BJ280" s="9">
        <v>25.9980026769321</v>
      </c>
      <c r="BK280" s="9">
        <v>14.6047966623153</v>
      </c>
      <c r="BL280" s="9">
        <v>14.6047966623153</v>
      </c>
    </row>
    <row r="281" spans="1:64">
      <c r="A281" t="s">
        <v>577</v>
      </c>
      <c r="B281" s="1" t="s">
        <v>2651</v>
      </c>
      <c r="C281" s="22" t="s">
        <v>578</v>
      </c>
      <c r="D281" s="22" t="s">
        <v>1286</v>
      </c>
      <c r="E281" s="2">
        <v>20.16362396159</v>
      </c>
      <c r="F281" s="2">
        <v>20.16362396159</v>
      </c>
      <c r="G281" s="2">
        <v>20.16362396159</v>
      </c>
      <c r="H281" s="2">
        <v>20.16362396159</v>
      </c>
      <c r="I281" s="2">
        <v>20.16362396159</v>
      </c>
      <c r="J281" s="2">
        <v>6.40723913656745</v>
      </c>
      <c r="K281" s="2">
        <v>6.40723913656745</v>
      </c>
      <c r="L281" s="2">
        <v>6.40723913656745</v>
      </c>
      <c r="M281" s="2">
        <v>6.40723913656745</v>
      </c>
      <c r="N281" s="2">
        <v>6.40723913656745</v>
      </c>
      <c r="O281" s="2">
        <v>10.6085258424127</v>
      </c>
      <c r="P281" s="2">
        <v>10.6085258424127</v>
      </c>
      <c r="Q281" s="2">
        <v>10.6085258424127</v>
      </c>
      <c r="R281" s="2">
        <v>10.6085258424127</v>
      </c>
      <c r="S281" s="2">
        <v>10.6085258424127</v>
      </c>
      <c r="T281" s="23">
        <v>9.872388597612</v>
      </c>
      <c r="U281" s="23">
        <v>9.872388597612</v>
      </c>
      <c r="V281" s="23">
        <v>9.872388597612</v>
      </c>
      <c r="W281" s="23">
        <v>9.872388597612</v>
      </c>
      <c r="X281" s="23">
        <v>9.872388597612</v>
      </c>
      <c r="Y281" s="2">
        <v>4.23600295396739</v>
      </c>
      <c r="Z281" s="2">
        <v>-3.58774456009219</v>
      </c>
      <c r="AA281" s="2">
        <v>3.38856457663797</v>
      </c>
      <c r="AB281" s="2">
        <v>0.907852927228091</v>
      </c>
      <c r="AC281" s="2">
        <v>-0.668541696848577</v>
      </c>
      <c r="AD281" s="2">
        <v>5.98632262705612</v>
      </c>
      <c r="AE281" s="2">
        <v>6.35400980355629</v>
      </c>
      <c r="AF281" s="2">
        <v>4.8591837882495</v>
      </c>
      <c r="AG281" s="2">
        <v>5.03594357746093</v>
      </c>
      <c r="AH281" s="2">
        <v>2.78237588008414</v>
      </c>
      <c r="AI281" s="9">
        <v>-4.88165624386428</v>
      </c>
      <c r="AJ281" s="9">
        <v>-3.75542801867902</v>
      </c>
      <c r="AK281" s="9">
        <v>-1.83958186533915</v>
      </c>
      <c r="AL281" s="9">
        <v>-2.22800014971223</v>
      </c>
      <c r="AM281" s="9">
        <v>-0.755106647370058</v>
      </c>
      <c r="AN281" s="2">
        <v>2.85622869854394</v>
      </c>
      <c r="AO281" s="2">
        <v>2.40088594948374</v>
      </c>
      <c r="AP281" s="2">
        <v>0.000231318001844594</v>
      </c>
      <c r="AQ281" s="2">
        <v>-1.08126846435828</v>
      </c>
      <c r="AR281" s="2">
        <v>-1.32886075030173</v>
      </c>
      <c r="AS281" s="2">
        <v>4.29075870672689</v>
      </c>
      <c r="AT281" s="2">
        <v>5.36887215047949</v>
      </c>
      <c r="AU281" s="2">
        <v>8.37944185665236</v>
      </c>
      <c r="AV281" s="2">
        <v>10.5420651566945</v>
      </c>
      <c r="AW281" s="2">
        <v>5.53427259270045</v>
      </c>
      <c r="AX281" s="2">
        <v>0.223136036066538</v>
      </c>
      <c r="AY281" s="2">
        <v>-1.0577616470701</v>
      </c>
      <c r="AZ281" s="2">
        <v>-0.730016989058274</v>
      </c>
      <c r="BA281" s="2">
        <v>-0.810193270882511</v>
      </c>
      <c r="BB281" s="2">
        <v>-0.759142143445903</v>
      </c>
      <c r="BC281" s="9">
        <v>-2.48526077532898</v>
      </c>
      <c r="BD281" s="9">
        <v>-2.19690544086493</v>
      </c>
      <c r="BE281" s="9">
        <v>-2.32891830769162</v>
      </c>
      <c r="BF281" s="9">
        <v>-1.99297915992988</v>
      </c>
      <c r="BG281" s="9">
        <v>-1.99297915992988</v>
      </c>
      <c r="BH281" s="9">
        <v>31.0072986427389</v>
      </c>
      <c r="BI281" s="9">
        <v>31.0072986427389</v>
      </c>
      <c r="BJ281" s="9">
        <v>31.0072986427389</v>
      </c>
      <c r="BK281" s="9">
        <v>21.9111548300778</v>
      </c>
      <c r="BL281" s="9">
        <v>21.9111548300778</v>
      </c>
    </row>
    <row r="282" spans="1:64">
      <c r="A282" t="s">
        <v>579</v>
      </c>
      <c r="B282" s="1" t="s">
        <v>2652</v>
      </c>
      <c r="C282" s="22" t="s">
        <v>580</v>
      </c>
      <c r="D282" s="22" t="s">
        <v>1286</v>
      </c>
      <c r="E282" s="2">
        <v>5.16148165922529</v>
      </c>
      <c r="F282" s="2">
        <v>5.16148165922529</v>
      </c>
      <c r="G282" s="2">
        <v>5.16148165922529</v>
      </c>
      <c r="H282" s="2">
        <v>5.16148165922529</v>
      </c>
      <c r="I282" s="2">
        <v>5.16148165922529</v>
      </c>
      <c r="J282" s="2">
        <v>-10.1539451884788</v>
      </c>
      <c r="K282" s="2">
        <v>-10.1539451884788</v>
      </c>
      <c r="L282" s="2">
        <v>-10.1539451884788</v>
      </c>
      <c r="M282" s="2">
        <v>-10.1539451884788</v>
      </c>
      <c r="N282" s="2">
        <v>-10.1539451884788</v>
      </c>
      <c r="O282" s="2">
        <v>6.16477848230133</v>
      </c>
      <c r="P282" s="2">
        <v>6.16477848230133</v>
      </c>
      <c r="Q282" s="2">
        <v>6.16477848230133</v>
      </c>
      <c r="R282" s="2">
        <v>6.16477848230133</v>
      </c>
      <c r="S282" s="2">
        <v>6.16477848230133</v>
      </c>
      <c r="T282" s="23">
        <v>1.07048547585605</v>
      </c>
      <c r="U282" s="23">
        <v>1.07048547585605</v>
      </c>
      <c r="V282" s="23">
        <v>1.07048547585605</v>
      </c>
      <c r="W282" s="23">
        <v>1.07048547585605</v>
      </c>
      <c r="X282" s="23">
        <v>1.07048547585605</v>
      </c>
      <c r="Y282" s="2">
        <v>-6.63365505614823</v>
      </c>
      <c r="Z282" s="2">
        <v>-8.21003982936571</v>
      </c>
      <c r="AA282" s="2">
        <v>-5.25849207346383</v>
      </c>
      <c r="AB282" s="2">
        <v>0.952730450661817</v>
      </c>
      <c r="AC282" s="2">
        <v>-2.74341454154387</v>
      </c>
      <c r="AD282" s="2">
        <v>0.503262991029163</v>
      </c>
      <c r="AE282" s="2">
        <v>-0.183665982751722</v>
      </c>
      <c r="AF282" s="2">
        <v>-1.16221172098172</v>
      </c>
      <c r="AG282" s="2">
        <v>-1.67492336241128</v>
      </c>
      <c r="AH282" s="2">
        <v>-3.48745864138855</v>
      </c>
      <c r="AI282" s="9">
        <v>10.1357131835151</v>
      </c>
      <c r="AJ282" s="9">
        <v>10.8515138348921</v>
      </c>
      <c r="AK282" s="9">
        <v>11.3332199371189</v>
      </c>
      <c r="AL282" s="9">
        <v>11.8255223614945</v>
      </c>
      <c r="AM282" s="9">
        <v>11.1577783925185</v>
      </c>
      <c r="AN282" s="2">
        <v>-6.15349208684622</v>
      </c>
      <c r="AO282" s="2">
        <v>-6.57637091778633</v>
      </c>
      <c r="AP282" s="2">
        <v>-6.60998847983247</v>
      </c>
      <c r="AQ282" s="2">
        <v>-7.24654255694027</v>
      </c>
      <c r="AR282" s="2">
        <v>-6.89169262520225</v>
      </c>
      <c r="AS282" s="2">
        <v>-5.57613441934796</v>
      </c>
      <c r="AT282" s="2">
        <v>-4.1083491621678</v>
      </c>
      <c r="AU282" s="2">
        <v>-1.33979046450497</v>
      </c>
      <c r="AV282" s="2">
        <v>-1.58207137651373</v>
      </c>
      <c r="AW282" s="2">
        <v>-6.16961309793979</v>
      </c>
      <c r="AX282" s="2">
        <v>-8.42237453977282</v>
      </c>
      <c r="AY282" s="2">
        <v>-9.10911630850708</v>
      </c>
      <c r="AZ282" s="2">
        <v>-9.27329369025299</v>
      </c>
      <c r="BA282" s="2">
        <v>-9.06405389622633</v>
      </c>
      <c r="BB282" s="2">
        <v>-10.0438147024561</v>
      </c>
      <c r="BC282" s="9">
        <v>-9.59586799363132</v>
      </c>
      <c r="BD282" s="9">
        <v>-10.1190796064082</v>
      </c>
      <c r="BE282" s="9">
        <v>-10.9895832644198</v>
      </c>
      <c r="BF282" s="9">
        <v>-11.9578749595793</v>
      </c>
      <c r="BG282" s="9">
        <v>-11.9578749595793</v>
      </c>
      <c r="BH282" s="9">
        <v>23.3750475888454</v>
      </c>
      <c r="BI282" s="9">
        <v>23.3750475888454</v>
      </c>
      <c r="BJ282" s="9">
        <v>23.3750475888454</v>
      </c>
      <c r="BK282" s="9">
        <v>17.7108216463614</v>
      </c>
      <c r="BL282" s="9">
        <v>17.7108216463614</v>
      </c>
    </row>
    <row r="283" spans="1:64">
      <c r="A283" t="s">
        <v>581</v>
      </c>
      <c r="B283" s="1" t="s">
        <v>2653</v>
      </c>
      <c r="C283" s="22" t="s">
        <v>582</v>
      </c>
      <c r="D283" s="22" t="s">
        <v>1286</v>
      </c>
      <c r="E283" s="2">
        <v>13.1983436069207</v>
      </c>
      <c r="F283" s="2">
        <v>13.1983436069207</v>
      </c>
      <c r="G283" s="2">
        <v>13.1983436069207</v>
      </c>
      <c r="H283" s="2">
        <v>13.1983436069207</v>
      </c>
      <c r="I283" s="2">
        <v>13.1983436069207</v>
      </c>
      <c r="J283" s="2">
        <v>-5.98066487301844</v>
      </c>
      <c r="K283" s="2">
        <v>-5.98066487301844</v>
      </c>
      <c r="L283" s="2">
        <v>-5.98066487301844</v>
      </c>
      <c r="M283" s="2">
        <v>-5.98066487301844</v>
      </c>
      <c r="N283" s="2">
        <v>-5.98066487301844</v>
      </c>
      <c r="O283" s="2">
        <v>8.66522845103313</v>
      </c>
      <c r="P283" s="2">
        <v>8.66522845103313</v>
      </c>
      <c r="Q283" s="2">
        <v>8.66522845103313</v>
      </c>
      <c r="R283" s="2">
        <v>8.66522845103313</v>
      </c>
      <c r="S283" s="2">
        <v>8.66522845103313</v>
      </c>
      <c r="T283" s="23">
        <v>9.1417616805664</v>
      </c>
      <c r="U283" s="23">
        <v>9.1417616805664</v>
      </c>
      <c r="V283" s="23">
        <v>9.1417616805664</v>
      </c>
      <c r="W283" s="23">
        <v>9.1417616805664</v>
      </c>
      <c r="X283" s="23">
        <v>9.1417616805664</v>
      </c>
      <c r="Y283" s="2">
        <v>5.80711074230342</v>
      </c>
      <c r="Z283" s="2">
        <v>1.45982331716866</v>
      </c>
      <c r="AA283" s="2">
        <v>1.27525563356499</v>
      </c>
      <c r="AB283" s="2">
        <v>7.04145419760073</v>
      </c>
      <c r="AC283" s="2">
        <v>12.0452464513065</v>
      </c>
      <c r="AD283" s="2">
        <v>8.4589318548428</v>
      </c>
      <c r="AE283" s="2">
        <v>7.29966450157578</v>
      </c>
      <c r="AF283" s="2">
        <v>7.10175630928283</v>
      </c>
      <c r="AG283" s="2">
        <v>8.41740407053158</v>
      </c>
      <c r="AH283" s="2">
        <v>7.92576013534057</v>
      </c>
      <c r="AI283" s="9">
        <v>10.3820588305147</v>
      </c>
      <c r="AJ283" s="9">
        <v>9.7760936946851</v>
      </c>
      <c r="AK283" s="9">
        <v>10.2884180946787</v>
      </c>
      <c r="AL283" s="9">
        <v>9.56167891050442</v>
      </c>
      <c r="AM283" s="9">
        <v>10.3890499360187</v>
      </c>
      <c r="AN283" s="2">
        <v>1.92188728376274</v>
      </c>
      <c r="AO283" s="2">
        <v>1.93865746314167</v>
      </c>
      <c r="AP283" s="2">
        <v>1.71637778874782</v>
      </c>
      <c r="AQ283" s="2">
        <v>1.23128301211795</v>
      </c>
      <c r="AR283" s="2">
        <v>1.88405367639658</v>
      </c>
      <c r="AS283" s="2">
        <v>0.604390585361334</v>
      </c>
      <c r="AT283" s="2">
        <v>0.921809748191502</v>
      </c>
      <c r="AU283" s="2">
        <v>3.73948195051261</v>
      </c>
      <c r="AV283" s="2">
        <v>2.4537796391441</v>
      </c>
      <c r="AW283" s="2">
        <v>3.1900752644524</v>
      </c>
      <c r="AX283" s="2">
        <v>2.77383974598626</v>
      </c>
      <c r="AY283" s="2">
        <v>1.74806128276818</v>
      </c>
      <c r="AZ283" s="2">
        <v>1.97467137789714</v>
      </c>
      <c r="BA283" s="2">
        <v>3.04069974783374</v>
      </c>
      <c r="BB283" s="2">
        <v>3.09617886773765</v>
      </c>
      <c r="BC283" s="9">
        <v>0.069035021536917</v>
      </c>
      <c r="BD283" s="9">
        <v>-1.06516627435875</v>
      </c>
      <c r="BE283" s="9">
        <v>-1.01890175961509</v>
      </c>
      <c r="BF283" s="9">
        <v>-1.03634916316354</v>
      </c>
      <c r="BG283" s="9">
        <v>-1.03634916316354</v>
      </c>
      <c r="BH283" s="9">
        <v>31.4435921623414</v>
      </c>
      <c r="BI283" s="9">
        <v>31.4435921623414</v>
      </c>
      <c r="BJ283" s="9">
        <v>31.4435921623414</v>
      </c>
      <c r="BK283" s="9">
        <v>24.7618690977251</v>
      </c>
      <c r="BL283" s="9">
        <v>24.7618690977251</v>
      </c>
    </row>
    <row r="284" spans="1:64">
      <c r="A284" t="s">
        <v>583</v>
      </c>
      <c r="B284" s="1" t="s">
        <v>2654</v>
      </c>
      <c r="C284" s="22" t="s">
        <v>584</v>
      </c>
      <c r="D284" s="22" t="s">
        <v>1287</v>
      </c>
      <c r="E284" s="2">
        <v>2.64996230057048</v>
      </c>
      <c r="F284" s="2">
        <v>2.64996230057048</v>
      </c>
      <c r="G284" s="2">
        <v>2.64996230057048</v>
      </c>
      <c r="H284" s="2">
        <v>2.64996230057048</v>
      </c>
      <c r="I284" s="2">
        <v>2.64996230057048</v>
      </c>
      <c r="J284" s="2">
        <v>-9.19740153167146</v>
      </c>
      <c r="K284" s="2">
        <v>-9.19740153167146</v>
      </c>
      <c r="L284" s="2">
        <v>-9.19740153167146</v>
      </c>
      <c r="M284" s="2">
        <v>-9.19740153167146</v>
      </c>
      <c r="N284" s="2">
        <v>-9.19740153167146</v>
      </c>
      <c r="O284" s="2">
        <v>-0.558573329970703</v>
      </c>
      <c r="P284" s="2">
        <v>-0.558573329970703</v>
      </c>
      <c r="Q284" s="2">
        <v>-0.558573329970703</v>
      </c>
      <c r="R284" s="2">
        <v>-0.558573329970703</v>
      </c>
      <c r="S284" s="2">
        <v>-0.558573329970703</v>
      </c>
      <c r="T284" s="23">
        <v>1.96868924865418</v>
      </c>
      <c r="U284" s="23">
        <v>1.96868924865418</v>
      </c>
      <c r="V284" s="23">
        <v>1.96868924865418</v>
      </c>
      <c r="W284" s="23">
        <v>1.96868924865418</v>
      </c>
      <c r="X284" s="23">
        <v>1.96868924865418</v>
      </c>
      <c r="Y284" s="2">
        <v>-32.1366788425855</v>
      </c>
      <c r="Z284" s="2">
        <v>-38.375847249996</v>
      </c>
      <c r="AA284" s="2">
        <v>-34.7792750798166</v>
      </c>
      <c r="AB284" s="2">
        <v>-28.9832625316814</v>
      </c>
      <c r="AC284" s="2">
        <v>-36.9838395077787</v>
      </c>
      <c r="AD284" s="2">
        <v>7.49371638114674</v>
      </c>
      <c r="AE284" s="2">
        <v>7.41634749378077</v>
      </c>
      <c r="AF284" s="2">
        <v>7.56805037124788</v>
      </c>
      <c r="AG284" s="2">
        <v>8.56704757557825</v>
      </c>
      <c r="AH284" s="2">
        <v>7.54603547217623</v>
      </c>
      <c r="AI284" s="9">
        <v>13.6055476091523</v>
      </c>
      <c r="AJ284" s="9">
        <v>14.8246383171173</v>
      </c>
      <c r="AK284" s="9">
        <v>16.5077139502295</v>
      </c>
      <c r="AL284" s="9">
        <v>18.6185659788034</v>
      </c>
      <c r="AM284" s="9">
        <v>19.1227329775792</v>
      </c>
      <c r="AN284" s="2">
        <v>-8.5699881863845</v>
      </c>
      <c r="AO284" s="2">
        <v>-9.01798748333506</v>
      </c>
      <c r="AP284" s="2">
        <v>-10.2013149671623</v>
      </c>
      <c r="AQ284" s="2">
        <v>-10.4254248322784</v>
      </c>
      <c r="AR284" s="2">
        <v>-9.66453347343852</v>
      </c>
      <c r="AS284" s="2">
        <v>2.78436573820593</v>
      </c>
      <c r="AT284" s="2">
        <v>2.2891505781047</v>
      </c>
      <c r="AU284" s="2">
        <v>1.99986730558524</v>
      </c>
      <c r="AV284" s="2">
        <v>0.670565367579428</v>
      </c>
      <c r="AW284" s="2">
        <v>-1.31358789397569</v>
      </c>
      <c r="AX284" s="2">
        <v>1.42449884916152</v>
      </c>
      <c r="AY284" s="2">
        <v>1.07262640226252</v>
      </c>
      <c r="AZ284" s="2">
        <v>0.423533144089443</v>
      </c>
      <c r="BA284" s="2">
        <v>1.74252829068608</v>
      </c>
      <c r="BB284" s="2">
        <v>0.628824401904158</v>
      </c>
      <c r="BC284" s="9">
        <v>0.207105064610749</v>
      </c>
      <c r="BD284" s="9">
        <v>0.332864460737113</v>
      </c>
      <c r="BE284" s="9">
        <v>-0.582229576922906</v>
      </c>
      <c r="BF284" s="9">
        <v>-1.59438332794391</v>
      </c>
      <c r="BG284" s="9">
        <v>-1.59438332794391</v>
      </c>
      <c r="BH284" s="9">
        <v>28.4380145828573</v>
      </c>
      <c r="BI284" s="9">
        <v>28.4380145828573</v>
      </c>
      <c r="BJ284" s="9">
        <v>28.4380145828573</v>
      </c>
      <c r="BK284" s="9">
        <v>16.3100548164052</v>
      </c>
      <c r="BL284" s="9">
        <v>16.3100548164052</v>
      </c>
    </row>
    <row r="285" spans="1:64">
      <c r="A285" t="s">
        <v>585</v>
      </c>
      <c r="B285" s="1" t="s">
        <v>2655</v>
      </c>
      <c r="C285" s="22" t="s">
        <v>586</v>
      </c>
      <c r="D285" s="22" t="s">
        <v>1287</v>
      </c>
      <c r="E285" s="2">
        <v>17.2167745807684</v>
      </c>
      <c r="F285" s="2">
        <v>17.2167745807684</v>
      </c>
      <c r="G285" s="2">
        <v>17.2167745807684</v>
      </c>
      <c r="H285" s="2">
        <v>17.2167745807684</v>
      </c>
      <c r="I285" s="2">
        <v>17.2167745807684</v>
      </c>
      <c r="J285" s="2">
        <v>0.980427030586393</v>
      </c>
      <c r="K285" s="2">
        <v>0.980427030586393</v>
      </c>
      <c r="L285" s="2">
        <v>0.980427030586393</v>
      </c>
      <c r="M285" s="2">
        <v>0.980427030586393</v>
      </c>
      <c r="N285" s="2">
        <v>0.980427030586393</v>
      </c>
      <c r="O285" s="2">
        <v>22.0715191262164</v>
      </c>
      <c r="P285" s="2">
        <v>22.0715191262164</v>
      </c>
      <c r="Q285" s="2">
        <v>22.0715191262164</v>
      </c>
      <c r="R285" s="2">
        <v>22.0715191262164</v>
      </c>
      <c r="S285" s="2">
        <v>22.0715191262164</v>
      </c>
      <c r="T285" s="23">
        <v>13.70424557765</v>
      </c>
      <c r="U285" s="23">
        <v>13.70424557765</v>
      </c>
      <c r="V285" s="23">
        <v>13.70424557765</v>
      </c>
      <c r="W285" s="23">
        <v>13.70424557765</v>
      </c>
      <c r="X285" s="23">
        <v>13.70424557765</v>
      </c>
      <c r="Y285" s="2">
        <v>9.76653720028339</v>
      </c>
      <c r="Z285" s="2">
        <v>8.18896373398237</v>
      </c>
      <c r="AA285" s="2">
        <v>11.2362498979379</v>
      </c>
      <c r="AB285" s="2">
        <v>9.22156774254461</v>
      </c>
      <c r="AC285" s="2">
        <v>6.73003609579151</v>
      </c>
      <c r="AD285" s="2">
        <v>15.1165992688495</v>
      </c>
      <c r="AE285" s="2">
        <v>14.1492715034467</v>
      </c>
      <c r="AF285" s="2">
        <v>14.9926874235612</v>
      </c>
      <c r="AG285" s="2">
        <v>14.7047483432149</v>
      </c>
      <c r="AH285" s="2">
        <v>14.9094812380221</v>
      </c>
      <c r="AI285" s="9">
        <v>-16.2057176714115</v>
      </c>
      <c r="AJ285" s="9">
        <v>-15.7830869706383</v>
      </c>
      <c r="AK285" s="9">
        <v>-14.5430668775585</v>
      </c>
      <c r="AL285" s="9">
        <v>-13.3968692095472</v>
      </c>
      <c r="AM285" s="9">
        <v>-12.6951082958357</v>
      </c>
      <c r="AN285" s="2">
        <v>10.7944809530327</v>
      </c>
      <c r="AO285" s="2">
        <v>10.1588759585789</v>
      </c>
      <c r="AP285" s="2">
        <v>9.70823980123503</v>
      </c>
      <c r="AQ285" s="2">
        <v>9.23102315224695</v>
      </c>
      <c r="AR285" s="2">
        <v>8.9281571809835</v>
      </c>
      <c r="AS285" s="2">
        <v>9.33916330273014</v>
      </c>
      <c r="AT285" s="2">
        <v>8.85440754686737</v>
      </c>
      <c r="AU285" s="2">
        <v>9.62886631983781</v>
      </c>
      <c r="AV285" s="2">
        <v>11.2085485819468</v>
      </c>
      <c r="AW285" s="2">
        <v>10.1286878571014</v>
      </c>
      <c r="AX285" s="2">
        <v>9.19832528562814</v>
      </c>
      <c r="AY285" s="2">
        <v>8.7680352539466</v>
      </c>
      <c r="AZ285" s="2">
        <v>9.63492970578428</v>
      </c>
      <c r="BA285" s="2">
        <v>9.44710609469309</v>
      </c>
      <c r="BB285" s="2">
        <v>10.0104093287903</v>
      </c>
      <c r="BC285" s="9">
        <v>8.42227262750376</v>
      </c>
      <c r="BD285" s="9">
        <v>8.72104887131229</v>
      </c>
      <c r="BE285" s="9">
        <v>8.00565668268995</v>
      </c>
      <c r="BF285" s="9">
        <v>8.5299508044999</v>
      </c>
      <c r="BG285" s="9">
        <v>8.5299508044999</v>
      </c>
      <c r="BH285" s="9">
        <v>32.2377488398474</v>
      </c>
      <c r="BI285" s="9">
        <v>32.2377488398474</v>
      </c>
      <c r="BJ285" s="9">
        <v>32.2377488398474</v>
      </c>
      <c r="BK285" s="9">
        <v>14.7532437130153</v>
      </c>
      <c r="BL285" s="9">
        <v>14.7532437130153</v>
      </c>
    </row>
    <row r="286" spans="1:64">
      <c r="A286" t="s">
        <v>587</v>
      </c>
      <c r="B286" s="1" t="s">
        <v>2656</v>
      </c>
      <c r="C286" s="22" t="s">
        <v>588</v>
      </c>
      <c r="D286" s="22" t="s">
        <v>1287</v>
      </c>
      <c r="E286" s="2">
        <v>4.2238477653275</v>
      </c>
      <c r="F286" s="2">
        <v>4.2238477653275</v>
      </c>
      <c r="G286" s="2">
        <v>4.2238477653275</v>
      </c>
      <c r="H286" s="2">
        <v>4.2238477653275</v>
      </c>
      <c r="I286" s="2">
        <v>4.2238477653275</v>
      </c>
      <c r="J286" s="2">
        <v>10.9746776894208</v>
      </c>
      <c r="K286" s="2">
        <v>10.9746776894208</v>
      </c>
      <c r="L286" s="2">
        <v>10.9746776894208</v>
      </c>
      <c r="M286" s="2">
        <v>10.9746776894208</v>
      </c>
      <c r="N286" s="2">
        <v>10.9746776894208</v>
      </c>
      <c r="O286" s="2">
        <v>19.1274044376046</v>
      </c>
      <c r="P286" s="2">
        <v>19.1274044376046</v>
      </c>
      <c r="Q286" s="2">
        <v>19.1274044376046</v>
      </c>
      <c r="R286" s="2">
        <v>19.1274044376046</v>
      </c>
      <c r="S286" s="2">
        <v>19.1274044376046</v>
      </c>
      <c r="T286" s="23">
        <v>6.21641085902476</v>
      </c>
      <c r="U286" s="23">
        <v>6.21641085902476</v>
      </c>
      <c r="V286" s="23">
        <v>6.21641085902476</v>
      </c>
      <c r="W286" s="23">
        <v>6.21641085902476</v>
      </c>
      <c r="X286" s="23">
        <v>6.21641085902476</v>
      </c>
      <c r="Y286" s="2">
        <v>-5.40900123475638</v>
      </c>
      <c r="Z286" s="2">
        <v>1.9825352762419</v>
      </c>
      <c r="AA286" s="2">
        <v>9.50119857287634</v>
      </c>
      <c r="AB286" s="2">
        <v>5.57928942438536</v>
      </c>
      <c r="AC286" s="2">
        <v>-0.088006788230747</v>
      </c>
      <c r="AD286" s="2">
        <v>9.02786821378416</v>
      </c>
      <c r="AE286" s="2">
        <v>9.3174627425728</v>
      </c>
      <c r="AF286" s="2">
        <v>10.5852459938536</v>
      </c>
      <c r="AG286" s="2">
        <v>9.53209486608715</v>
      </c>
      <c r="AH286" s="2">
        <v>7.88604403536675</v>
      </c>
      <c r="AI286" s="9">
        <v>-5.12149416834444</v>
      </c>
      <c r="AJ286" s="9">
        <v>-4.89300681434786</v>
      </c>
      <c r="AK286" s="9">
        <v>-4.84470735210071</v>
      </c>
      <c r="AL286" s="9">
        <v>-3.95991998228671</v>
      </c>
      <c r="AM286" s="9">
        <v>-3.43172291094995</v>
      </c>
      <c r="AN286" s="2">
        <v>0.241869547569621</v>
      </c>
      <c r="AO286" s="2">
        <v>-0.733185974592794</v>
      </c>
      <c r="AP286" s="2">
        <v>-0.529634876584804</v>
      </c>
      <c r="AQ286" s="2">
        <v>-0.552785033416519</v>
      </c>
      <c r="AR286" s="2">
        <v>-0.539723873568811</v>
      </c>
      <c r="AS286" s="2">
        <v>3.5033179475413</v>
      </c>
      <c r="AT286" s="2">
        <v>2.65703847287269</v>
      </c>
      <c r="AU286" s="2">
        <v>3.35413177615275</v>
      </c>
      <c r="AV286" s="2">
        <v>2.43346029446621</v>
      </c>
      <c r="AW286" s="2">
        <v>0.445876319825828</v>
      </c>
      <c r="AX286" s="2">
        <v>1.95776452669298</v>
      </c>
      <c r="AY286" s="2">
        <v>2.08761947172951</v>
      </c>
      <c r="AZ286" s="2">
        <v>1.99310644953169</v>
      </c>
      <c r="BA286" s="2">
        <v>2.56278530475214</v>
      </c>
      <c r="BB286" s="2">
        <v>3.19270704817579</v>
      </c>
      <c r="BC286" s="9">
        <v>1.44973545227524</v>
      </c>
      <c r="BD286" s="9">
        <v>0.732301813621644</v>
      </c>
      <c r="BE286" s="9">
        <v>-0.727786971153632</v>
      </c>
      <c r="BF286" s="9">
        <v>-0.15943833279439</v>
      </c>
      <c r="BG286" s="9">
        <v>-0.15943833279439</v>
      </c>
      <c r="BH286" s="9">
        <v>31.8067661198625</v>
      </c>
      <c r="BI286" s="9">
        <v>31.8067661198625</v>
      </c>
      <c r="BJ286" s="9">
        <v>31.8067661198625</v>
      </c>
      <c r="BK286" s="9">
        <v>16.9365712839476</v>
      </c>
      <c r="BL286" s="9">
        <v>16.9365712839476</v>
      </c>
    </row>
    <row r="287" spans="1:64">
      <c r="A287" t="s">
        <v>589</v>
      </c>
      <c r="B287" s="1" t="s">
        <v>2657</v>
      </c>
      <c r="C287" s="22" t="s">
        <v>590</v>
      </c>
      <c r="D287" s="22" t="s">
        <v>1287</v>
      </c>
      <c r="E287" s="2">
        <v>18.9580946694357</v>
      </c>
      <c r="F287" s="2">
        <v>18.9580946694357</v>
      </c>
      <c r="G287" s="2">
        <v>18.9580946694357</v>
      </c>
      <c r="H287" s="2">
        <v>18.9580946694357</v>
      </c>
      <c r="I287" s="2">
        <v>18.9580946694357</v>
      </c>
      <c r="J287" s="2">
        <v>4.9881162394426</v>
      </c>
      <c r="K287" s="2">
        <v>4.9881162394426</v>
      </c>
      <c r="L287" s="2">
        <v>4.9881162394426</v>
      </c>
      <c r="M287" s="2">
        <v>4.9881162394426</v>
      </c>
      <c r="N287" s="2">
        <v>4.9881162394426</v>
      </c>
      <c r="O287" s="2">
        <v>10.3395950445987</v>
      </c>
      <c r="P287" s="2">
        <v>10.3395950445987</v>
      </c>
      <c r="Q287" s="2">
        <v>10.3395950445987</v>
      </c>
      <c r="R287" s="2">
        <v>10.3395950445987</v>
      </c>
      <c r="S287" s="2">
        <v>10.3395950445987</v>
      </c>
      <c r="T287" s="23">
        <v>13.2275579411774</v>
      </c>
      <c r="U287" s="23">
        <v>13.2275579411774</v>
      </c>
      <c r="V287" s="23">
        <v>13.2275579411774</v>
      </c>
      <c r="W287" s="23">
        <v>13.2275579411774</v>
      </c>
      <c r="X287" s="23">
        <v>13.2275579411774</v>
      </c>
      <c r="Y287" s="2">
        <v>3.65347324895301</v>
      </c>
      <c r="Z287" s="2">
        <v>-5.61479044549615</v>
      </c>
      <c r="AA287" s="2">
        <v>-4.49218557701176</v>
      </c>
      <c r="AB287" s="2">
        <v>-12.0096262175003</v>
      </c>
      <c r="AC287" s="2">
        <v>-11.5043564671149</v>
      </c>
      <c r="AD287" s="2">
        <v>14.9216145219852</v>
      </c>
      <c r="AE287" s="2">
        <v>14.8810671233047</v>
      </c>
      <c r="AF287" s="2">
        <v>14.5742773029353</v>
      </c>
      <c r="AG287" s="2">
        <v>15.1294560415845</v>
      </c>
      <c r="AH287" s="2">
        <v>15.5009777860437</v>
      </c>
      <c r="AI287" s="9">
        <v>-2.19002738610747</v>
      </c>
      <c r="AJ287" s="9">
        <v>-3.08967809032695</v>
      </c>
      <c r="AK287" s="9">
        <v>-1.99623812084738</v>
      </c>
      <c r="AL287" s="9">
        <v>-0.276406724915015</v>
      </c>
      <c r="AM287" s="9">
        <v>0.184043376612828</v>
      </c>
      <c r="AN287" s="2">
        <v>8.51678043642673</v>
      </c>
      <c r="AO287" s="2">
        <v>8.36820970322931</v>
      </c>
      <c r="AP287" s="2">
        <v>7.82294801391183</v>
      </c>
      <c r="AQ287" s="2">
        <v>7.64908956507052</v>
      </c>
      <c r="AR287" s="2">
        <v>6.73160877632736</v>
      </c>
      <c r="AS287" s="2">
        <v>8.80083142798844</v>
      </c>
      <c r="AT287" s="2">
        <v>9.14168651852983</v>
      </c>
      <c r="AU287" s="2">
        <v>9.55366815572051</v>
      </c>
      <c r="AV287" s="2">
        <v>11.0112459295465</v>
      </c>
      <c r="AW287" s="2">
        <v>9.45616916213634</v>
      </c>
      <c r="AX287" s="2">
        <v>10.4487363183154</v>
      </c>
      <c r="AY287" s="2">
        <v>10.615181182834</v>
      </c>
      <c r="AZ287" s="2">
        <v>10.7897556586357</v>
      </c>
      <c r="BA287" s="2">
        <v>11.1397161795905</v>
      </c>
      <c r="BB287" s="2">
        <v>11.3853836284004</v>
      </c>
      <c r="BC287" s="9">
        <v>10.6313933166851</v>
      </c>
      <c r="BD287" s="9">
        <v>10.252225390703</v>
      </c>
      <c r="BE287" s="9">
        <v>10.1890175961508</v>
      </c>
      <c r="BF287" s="9">
        <v>9.96489579964942</v>
      </c>
      <c r="BG287" s="9">
        <v>9.96489579964942</v>
      </c>
      <c r="BH287" s="9">
        <v>27.1785344543116</v>
      </c>
      <c r="BI287" s="9">
        <v>27.1785344543116</v>
      </c>
      <c r="BJ287" s="9">
        <v>27.1785344543116</v>
      </c>
      <c r="BK287" s="9">
        <v>12.4186321329219</v>
      </c>
      <c r="BL287" s="9">
        <v>12.4186321329219</v>
      </c>
    </row>
    <row r="288" spans="1:64">
      <c r="A288" t="s">
        <v>591</v>
      </c>
      <c r="B288" s="1" t="s">
        <v>2658</v>
      </c>
      <c r="C288" s="22" t="s">
        <v>592</v>
      </c>
      <c r="D288" s="22" t="s">
        <v>1287</v>
      </c>
      <c r="E288" s="2">
        <v>4.15687391576337</v>
      </c>
      <c r="F288" s="2">
        <v>4.15687391576337</v>
      </c>
      <c r="G288" s="2">
        <v>4.15687391576337</v>
      </c>
      <c r="H288" s="2">
        <v>4.15687391576337</v>
      </c>
      <c r="I288" s="2">
        <v>4.15687391576337</v>
      </c>
      <c r="J288" s="2">
        <v>35.8232635102577</v>
      </c>
      <c r="K288" s="2">
        <v>35.8232635102577</v>
      </c>
      <c r="L288" s="2">
        <v>35.8232635102577</v>
      </c>
      <c r="M288" s="2">
        <v>35.8232635102577</v>
      </c>
      <c r="N288" s="2">
        <v>35.8232635102577</v>
      </c>
      <c r="O288" s="2">
        <v>18.2263386691794</v>
      </c>
      <c r="P288" s="2">
        <v>18.2263386691794</v>
      </c>
      <c r="Q288" s="2">
        <v>18.2263386691794</v>
      </c>
      <c r="R288" s="2">
        <v>18.2263386691794</v>
      </c>
      <c r="S288" s="2">
        <v>18.2263386691794</v>
      </c>
      <c r="T288" s="23">
        <v>-2.62618049513727</v>
      </c>
      <c r="U288" s="23">
        <v>-2.62618049513727</v>
      </c>
      <c r="V288" s="23">
        <v>-2.62618049513727</v>
      </c>
      <c r="W288" s="23">
        <v>-2.62618049513727</v>
      </c>
      <c r="X288" s="23">
        <v>-2.62618049513727</v>
      </c>
      <c r="Y288" s="2">
        <v>-3.05905501703988</v>
      </c>
      <c r="Z288" s="2">
        <v>-1.98900785689349</v>
      </c>
      <c r="AA288" s="2">
        <v>-10.8748384340189</v>
      </c>
      <c r="AB288" s="2">
        <v>-10.5736035510492</v>
      </c>
      <c r="AC288" s="2">
        <v>-12.8122376361574</v>
      </c>
      <c r="AD288" s="2">
        <v>-12.639761171271</v>
      </c>
      <c r="AE288" s="2">
        <v>-11.9933952203607</v>
      </c>
      <c r="AF288" s="2">
        <v>-12.3875523227074</v>
      </c>
      <c r="AG288" s="2">
        <v>-13.1872562903349</v>
      </c>
      <c r="AH288" s="2">
        <v>-13.5101210903209</v>
      </c>
      <c r="AI288" s="9">
        <v>7.80866082265218</v>
      </c>
      <c r="AJ288" s="9">
        <v>9.20701746339326</v>
      </c>
      <c r="AK288" s="9">
        <v>10.5019418680744</v>
      </c>
      <c r="AL288" s="9">
        <v>11.6998574806193</v>
      </c>
      <c r="AM288" s="9">
        <v>12.6724531534914</v>
      </c>
      <c r="AN288" s="2">
        <v>-14.0942818012784</v>
      </c>
      <c r="AO288" s="2">
        <v>-15.2083486747768</v>
      </c>
      <c r="AP288" s="2">
        <v>-17.0937128725761</v>
      </c>
      <c r="AQ288" s="2">
        <v>-15.7678321063304</v>
      </c>
      <c r="AR288" s="2">
        <v>-15.6735544294503</v>
      </c>
      <c r="AS288" s="2">
        <v>-6.88394605141956</v>
      </c>
      <c r="AT288" s="2">
        <v>-6.62095155787487</v>
      </c>
      <c r="AU288" s="2">
        <v>-5.99795836379397</v>
      </c>
      <c r="AV288" s="2">
        <v>-12.2937616769519</v>
      </c>
      <c r="AW288" s="2">
        <v>-13.0319942743769</v>
      </c>
      <c r="AX288" s="2">
        <v>-14.6865141364566</v>
      </c>
      <c r="AY288" s="2">
        <v>-14.1682130358357</v>
      </c>
      <c r="AZ288" s="2">
        <v>-15.0923461248162</v>
      </c>
      <c r="BA288" s="2">
        <v>-15.2666585353446</v>
      </c>
      <c r="BB288" s="2">
        <v>-14.705436984373</v>
      </c>
      <c r="BC288" s="9">
        <v>-9.94104310131591</v>
      </c>
      <c r="BD288" s="9">
        <v>-8.72104887131229</v>
      </c>
      <c r="BE288" s="9">
        <v>-10.625689778843</v>
      </c>
      <c r="BF288" s="9">
        <v>-10.9215257964158</v>
      </c>
      <c r="BG288" s="9">
        <v>-10.9215257964158</v>
      </c>
      <c r="BH288" s="9">
        <v>23.338551289666</v>
      </c>
      <c r="BI288" s="9">
        <v>23.338551289666</v>
      </c>
      <c r="BJ288" s="9">
        <v>23.338551289666</v>
      </c>
      <c r="BK288" s="9">
        <v>4.3398125205149</v>
      </c>
      <c r="BL288" s="9">
        <v>4.3398125205149</v>
      </c>
    </row>
    <row r="289" spans="1:64">
      <c r="A289" t="s">
        <v>593</v>
      </c>
      <c r="B289" s="1" t="s">
        <v>2659</v>
      </c>
      <c r="C289" s="22" t="s">
        <v>594</v>
      </c>
      <c r="D289" s="22" t="s">
        <v>1287</v>
      </c>
      <c r="E289" s="2">
        <v>13.4662390051772</v>
      </c>
      <c r="F289" s="2">
        <v>13.4662390051772</v>
      </c>
      <c r="G289" s="2">
        <v>13.4662390051772</v>
      </c>
      <c r="H289" s="2">
        <v>13.4662390051772</v>
      </c>
      <c r="I289" s="2">
        <v>13.4662390051772</v>
      </c>
      <c r="J289" s="2">
        <v>10.0945588901904</v>
      </c>
      <c r="K289" s="2">
        <v>10.0945588901904</v>
      </c>
      <c r="L289" s="2">
        <v>10.0945588901904</v>
      </c>
      <c r="M289" s="2">
        <v>10.0945588901904</v>
      </c>
      <c r="N289" s="2">
        <v>10.0945588901904</v>
      </c>
      <c r="O289" s="2">
        <v>15.1212734837239</v>
      </c>
      <c r="P289" s="2">
        <v>15.1212734837239</v>
      </c>
      <c r="Q289" s="2">
        <v>15.1212734837239</v>
      </c>
      <c r="R289" s="2">
        <v>15.1212734837239</v>
      </c>
      <c r="S289" s="2">
        <v>15.1212734837239</v>
      </c>
      <c r="T289" s="23">
        <v>11.9913577044143</v>
      </c>
      <c r="U289" s="23">
        <v>11.9913577044143</v>
      </c>
      <c r="V289" s="23">
        <v>11.9913577044143</v>
      </c>
      <c r="W289" s="23">
        <v>11.9913577044143</v>
      </c>
      <c r="X289" s="23">
        <v>11.9913577044143</v>
      </c>
      <c r="Y289" s="2">
        <v>5.00036574342071</v>
      </c>
      <c r="Z289" s="2">
        <v>6.71833919108848</v>
      </c>
      <c r="AA289" s="2">
        <v>14.8262525823616</v>
      </c>
      <c r="AB289" s="2">
        <v>4.77948859408054</v>
      </c>
      <c r="AC289" s="2">
        <v>10.539880790527</v>
      </c>
      <c r="AD289" s="2">
        <v>12.1386875688367</v>
      </c>
      <c r="AE289" s="2">
        <v>13.6355509783064</v>
      </c>
      <c r="AF289" s="2">
        <v>14.0256989679732</v>
      </c>
      <c r="AG289" s="2">
        <v>14.0421529278256</v>
      </c>
      <c r="AH289" s="2">
        <v>13.607382586254</v>
      </c>
      <c r="AI289" s="9">
        <v>-7.282774085959</v>
      </c>
      <c r="AJ289" s="9">
        <v>-7.16177351357502</v>
      </c>
      <c r="AK289" s="9">
        <v>-7.02788785133796</v>
      </c>
      <c r="AL289" s="9">
        <v>-6.92698091432154</v>
      </c>
      <c r="AM289" s="9">
        <v>-6.34421382427194</v>
      </c>
      <c r="AN289" s="2">
        <v>8.43725018504952</v>
      </c>
      <c r="AO289" s="2">
        <v>7.53074701649521</v>
      </c>
      <c r="AP289" s="2">
        <v>7.31090669775312</v>
      </c>
      <c r="AQ289" s="2">
        <v>7.24309959182022</v>
      </c>
      <c r="AR289" s="2">
        <v>7.14950145735588</v>
      </c>
      <c r="AS289" s="2">
        <v>7.35622911413948</v>
      </c>
      <c r="AT289" s="2">
        <v>8.22200104499089</v>
      </c>
      <c r="AU289" s="2">
        <v>7.48964466733471</v>
      </c>
      <c r="AV289" s="2">
        <v>5.06484141406922</v>
      </c>
      <c r="AW289" s="2">
        <v>6.5387430606222</v>
      </c>
      <c r="AX289" s="2">
        <v>8.39723442721712</v>
      </c>
      <c r="AY289" s="2">
        <v>8.86783696723283</v>
      </c>
      <c r="AZ289" s="2">
        <v>8.6011578769379</v>
      </c>
      <c r="BA289" s="2">
        <v>8.51999682964458</v>
      </c>
      <c r="BB289" s="2">
        <v>9.31715029771384</v>
      </c>
      <c r="BC289" s="9">
        <v>7.52481734752385</v>
      </c>
      <c r="BD289" s="9">
        <v>7.72245548910096</v>
      </c>
      <c r="BE289" s="9">
        <v>7.13231231730559</v>
      </c>
      <c r="BF289" s="9">
        <v>8.13135497251393</v>
      </c>
      <c r="BG289" s="9">
        <v>8.13135497251393</v>
      </c>
      <c r="BH289" s="9">
        <v>29.5426285650609</v>
      </c>
      <c r="BI289" s="9">
        <v>29.5426285650609</v>
      </c>
      <c r="BJ289" s="9">
        <v>29.5426285650609</v>
      </c>
      <c r="BK289" s="9">
        <v>12.1010017481509</v>
      </c>
      <c r="BL289" s="9">
        <v>12.1010017481509</v>
      </c>
    </row>
    <row r="290" spans="1:64">
      <c r="A290" t="s">
        <v>595</v>
      </c>
      <c r="B290" s="1" t="s">
        <v>2660</v>
      </c>
      <c r="C290" s="22" t="s">
        <v>596</v>
      </c>
      <c r="D290" s="22" t="s">
        <v>1287</v>
      </c>
      <c r="E290" s="2">
        <v>6.60141942485405</v>
      </c>
      <c r="F290" s="2">
        <v>6.60141942485405</v>
      </c>
      <c r="G290" s="2">
        <v>6.60141942485405</v>
      </c>
      <c r="H290" s="2">
        <v>6.60141942485405</v>
      </c>
      <c r="I290" s="2">
        <v>6.60141942485405</v>
      </c>
      <c r="J290" s="2">
        <v>5.85596000588079</v>
      </c>
      <c r="K290" s="2">
        <v>5.85596000588079</v>
      </c>
      <c r="L290" s="2">
        <v>5.85596000588079</v>
      </c>
      <c r="M290" s="2">
        <v>5.85596000588079</v>
      </c>
      <c r="N290" s="2">
        <v>5.85596000588079</v>
      </c>
      <c r="O290" s="2">
        <v>14.5944261651028</v>
      </c>
      <c r="P290" s="2">
        <v>14.5944261651028</v>
      </c>
      <c r="Q290" s="2">
        <v>14.5944261651028</v>
      </c>
      <c r="R290" s="2">
        <v>14.5944261651028</v>
      </c>
      <c r="S290" s="2">
        <v>14.5944261651028</v>
      </c>
      <c r="T290" s="23">
        <v>6.10160482343645</v>
      </c>
      <c r="U290" s="23">
        <v>6.10160482343645</v>
      </c>
      <c r="V290" s="23">
        <v>6.10160482343645</v>
      </c>
      <c r="W290" s="23">
        <v>6.10160482343645</v>
      </c>
      <c r="X290" s="23">
        <v>6.10160482343645</v>
      </c>
      <c r="Y290" s="2">
        <v>6.4163736086689</v>
      </c>
      <c r="Z290" s="2">
        <v>1.22869782241384</v>
      </c>
      <c r="AA290" s="2">
        <v>3.70521462253399</v>
      </c>
      <c r="AB290" s="2">
        <v>1.35864546087871</v>
      </c>
      <c r="AC290" s="2">
        <v>4.22332386403964</v>
      </c>
      <c r="AD290" s="2">
        <v>3.95016639174997</v>
      </c>
      <c r="AE290" s="2">
        <v>3.7373186913658</v>
      </c>
      <c r="AF290" s="2">
        <v>4.00361410375443</v>
      </c>
      <c r="AG290" s="2">
        <v>4.02914119783244</v>
      </c>
      <c r="AH290" s="2">
        <v>4.75385737132959</v>
      </c>
      <c r="AI290" s="9">
        <v>-2.80220126423165</v>
      </c>
      <c r="AJ290" s="9">
        <v>-3.35133884041518</v>
      </c>
      <c r="AK290" s="9">
        <v>-2.52379199315178</v>
      </c>
      <c r="AL290" s="9">
        <v>-2.0107347186972</v>
      </c>
      <c r="AM290" s="9">
        <v>-2.12674911974119</v>
      </c>
      <c r="AN290" s="2">
        <v>2.42004380337823</v>
      </c>
      <c r="AO290" s="2">
        <v>0.943808104103749</v>
      </c>
      <c r="AP290" s="2">
        <v>1.26568937132594</v>
      </c>
      <c r="AQ290" s="2">
        <v>1.76670339604306</v>
      </c>
      <c r="AR290" s="2">
        <v>2.01870798472799</v>
      </c>
      <c r="AS290" s="2">
        <v>0.903005475310828</v>
      </c>
      <c r="AT290" s="2">
        <v>2.282252096508</v>
      </c>
      <c r="AU290" s="2">
        <v>3.96049582265586</v>
      </c>
      <c r="AV290" s="2">
        <v>1.49545292595619</v>
      </c>
      <c r="AW290" s="2">
        <v>1.23456117442058</v>
      </c>
      <c r="AX290" s="2">
        <v>2.55860554016087</v>
      </c>
      <c r="AY290" s="2">
        <v>2.76462879865624</v>
      </c>
      <c r="AZ290" s="2">
        <v>2.57435341400942</v>
      </c>
      <c r="BA290" s="2">
        <v>2.41499109874392</v>
      </c>
      <c r="BB290" s="2">
        <v>3.26633023664556</v>
      </c>
      <c r="BC290" s="9">
        <v>2.76140086147664</v>
      </c>
      <c r="BD290" s="9">
        <v>2.86263436233915</v>
      </c>
      <c r="BE290" s="9">
        <v>1.74668873076872</v>
      </c>
      <c r="BF290" s="9">
        <v>1.6741024943411</v>
      </c>
      <c r="BG290" s="9">
        <v>1.6741024943411</v>
      </c>
      <c r="BH290" s="9">
        <v>31.9212227079184</v>
      </c>
      <c r="BI290" s="9">
        <v>31.9212227079184</v>
      </c>
      <c r="BJ290" s="9">
        <v>31.9212227079184</v>
      </c>
      <c r="BK290" s="9">
        <v>16.6314705803764</v>
      </c>
      <c r="BL290" s="9">
        <v>16.6314705803764</v>
      </c>
    </row>
    <row r="291" spans="1:64">
      <c r="A291" t="s">
        <v>597</v>
      </c>
      <c r="B291" s="1" t="s">
        <v>2661</v>
      </c>
      <c r="C291" s="22" t="s">
        <v>598</v>
      </c>
      <c r="D291" s="22" t="s">
        <v>1287</v>
      </c>
      <c r="E291" s="2">
        <v>13.9350559521261</v>
      </c>
      <c r="F291" s="2">
        <v>13.9350559521261</v>
      </c>
      <c r="G291" s="2">
        <v>13.9350559521261</v>
      </c>
      <c r="H291" s="2">
        <v>13.9350559521261</v>
      </c>
      <c r="I291" s="2">
        <v>13.9350559521261</v>
      </c>
      <c r="J291" s="2">
        <v>4.19252049763161</v>
      </c>
      <c r="K291" s="2">
        <v>4.19252049763161</v>
      </c>
      <c r="L291" s="2">
        <v>4.19252049763161</v>
      </c>
      <c r="M291" s="2">
        <v>4.19252049763161</v>
      </c>
      <c r="N291" s="2">
        <v>4.19252049763161</v>
      </c>
      <c r="O291" s="2">
        <v>8.74800892615129</v>
      </c>
      <c r="P291" s="2">
        <v>8.74800892615129</v>
      </c>
      <c r="Q291" s="2">
        <v>8.74800892615129</v>
      </c>
      <c r="R291" s="2">
        <v>8.74800892615129</v>
      </c>
      <c r="S291" s="2">
        <v>8.74800892615129</v>
      </c>
      <c r="T291" s="23">
        <v>2.45686214994333</v>
      </c>
      <c r="U291" s="23">
        <v>2.45686214994333</v>
      </c>
      <c r="V291" s="23">
        <v>2.45686214994333</v>
      </c>
      <c r="W291" s="23">
        <v>2.45686214994333</v>
      </c>
      <c r="X291" s="23">
        <v>2.45686214994333</v>
      </c>
      <c r="Y291" s="2">
        <v>-9.86345478293916</v>
      </c>
      <c r="Z291" s="2">
        <v>-14.4535848779039</v>
      </c>
      <c r="AA291" s="2">
        <v>-18.2517909191372</v>
      </c>
      <c r="AB291" s="2">
        <v>-25.7552648379307</v>
      </c>
      <c r="AC291" s="2">
        <v>-14.1902141439285</v>
      </c>
      <c r="AD291" s="2">
        <v>2.26075198668592</v>
      </c>
      <c r="AE291" s="2">
        <v>2.77403130391105</v>
      </c>
      <c r="AF291" s="2">
        <v>3.24603918488435</v>
      </c>
      <c r="AG291" s="2">
        <v>2.21031384535226</v>
      </c>
      <c r="AH291" s="2">
        <v>1.57672592092079</v>
      </c>
      <c r="AI291" s="9">
        <v>4.6753109945451</v>
      </c>
      <c r="AJ291" s="9">
        <v>5.58262147247742</v>
      </c>
      <c r="AK291" s="9">
        <v>5.85882350019086</v>
      </c>
      <c r="AL291" s="9">
        <v>6.28819962425367</v>
      </c>
      <c r="AM291" s="9">
        <v>6.78476625560838</v>
      </c>
      <c r="AN291" s="2">
        <v>-1.93227105220971</v>
      </c>
      <c r="AO291" s="2">
        <v>-2.20417381203628</v>
      </c>
      <c r="AP291" s="2">
        <v>-3.13947271700226</v>
      </c>
      <c r="AQ291" s="2">
        <v>-3.44716416810964</v>
      </c>
      <c r="AR291" s="2">
        <v>-3.30975535924354</v>
      </c>
      <c r="AS291" s="2">
        <v>1.2838409386786</v>
      </c>
      <c r="AT291" s="2">
        <v>0.190990745745107</v>
      </c>
      <c r="AU291" s="2">
        <v>0.83834202641548</v>
      </c>
      <c r="AV291" s="2">
        <v>-0.954335260572564</v>
      </c>
      <c r="AW291" s="2">
        <v>-2.76808992983404</v>
      </c>
      <c r="AX291" s="2">
        <v>-2.81045078061367</v>
      </c>
      <c r="AY291" s="2">
        <v>-2.2101532075394</v>
      </c>
      <c r="AZ291" s="2">
        <v>-2.18149228462801</v>
      </c>
      <c r="BA291" s="2">
        <v>-3.49783669088496</v>
      </c>
      <c r="BB291" s="2">
        <v>-3.37345406302343</v>
      </c>
      <c r="BC291" s="9">
        <v>-2.96850592608739</v>
      </c>
      <c r="BD291" s="9">
        <v>-3.12892593092884</v>
      </c>
      <c r="BE291" s="9">
        <v>-5.96785316345978</v>
      </c>
      <c r="BF291" s="9">
        <v>-5.58034164780367</v>
      </c>
      <c r="BG291" s="9">
        <v>-5.58034164780367</v>
      </c>
      <c r="BH291" s="9">
        <v>22.6580576992341</v>
      </c>
      <c r="BI291" s="9">
        <v>22.6580576992341</v>
      </c>
      <c r="BJ291" s="9">
        <v>22.6580576992341</v>
      </c>
      <c r="BK291" s="9">
        <v>10.0778819764754</v>
      </c>
      <c r="BL291" s="9">
        <v>10.0778819764754</v>
      </c>
    </row>
    <row r="292" spans="1:64">
      <c r="A292" t="s">
        <v>599</v>
      </c>
      <c r="B292" s="1" t="s">
        <v>2662</v>
      </c>
      <c r="C292" s="22" t="s">
        <v>600</v>
      </c>
      <c r="D292" s="22" t="s">
        <v>1287</v>
      </c>
      <c r="E292" s="2">
        <v>14.3034121247288</v>
      </c>
      <c r="F292" s="2">
        <v>14.3034121247288</v>
      </c>
      <c r="G292" s="2">
        <v>14.3034121247288</v>
      </c>
      <c r="H292" s="2">
        <v>14.3034121247288</v>
      </c>
      <c r="I292" s="2">
        <v>14.3034121247288</v>
      </c>
      <c r="J292" s="2">
        <v>13.544526968717</v>
      </c>
      <c r="K292" s="2">
        <v>13.544526968717</v>
      </c>
      <c r="L292" s="2">
        <v>13.544526968717</v>
      </c>
      <c r="M292" s="2">
        <v>13.544526968717</v>
      </c>
      <c r="N292" s="2">
        <v>13.544526968717</v>
      </c>
      <c r="O292" s="2">
        <v>15.5060742809422</v>
      </c>
      <c r="P292" s="2">
        <v>15.5060742809422</v>
      </c>
      <c r="Q292" s="2">
        <v>15.5060742809422</v>
      </c>
      <c r="R292" s="2">
        <v>15.5060742809422</v>
      </c>
      <c r="S292" s="2">
        <v>15.5060742809422</v>
      </c>
      <c r="T292" s="23">
        <v>-3.43497008215598</v>
      </c>
      <c r="U292" s="23">
        <v>-3.43497008215598</v>
      </c>
      <c r="V292" s="23">
        <v>-3.43497008215598</v>
      </c>
      <c r="W292" s="23">
        <v>-3.43497008215598</v>
      </c>
      <c r="X292" s="23">
        <v>-3.43497008215598</v>
      </c>
      <c r="Y292" s="2">
        <v>0.310246816008302</v>
      </c>
      <c r="Z292" s="2">
        <v>0.484144893620713</v>
      </c>
      <c r="AA292" s="2">
        <v>0.922688702239812</v>
      </c>
      <c r="AB292" s="2">
        <v>-3.89986214101588</v>
      </c>
      <c r="AC292" s="2">
        <v>-17.1900443929459</v>
      </c>
      <c r="AD292" s="2">
        <v>-11.4867825826364</v>
      </c>
      <c r="AE292" s="2">
        <v>-12.9751722239622</v>
      </c>
      <c r="AF292" s="2">
        <v>-12.1413706804111</v>
      </c>
      <c r="AG292" s="2">
        <v>-12.2964688577424</v>
      </c>
      <c r="AH292" s="2">
        <v>-12.142400832077</v>
      </c>
      <c r="AI292" s="9">
        <v>-0.121063790492256</v>
      </c>
      <c r="AJ292" s="9">
        <v>-0.126690219332806</v>
      </c>
      <c r="AK292" s="9">
        <v>0.865852003322884</v>
      </c>
      <c r="AL292" s="9">
        <v>1.41005949431339</v>
      </c>
      <c r="AM292" s="9">
        <v>3.26004647114449</v>
      </c>
      <c r="AN292" s="2">
        <v>-11.0370219038548</v>
      </c>
      <c r="AO292" s="2">
        <v>-11.2826753122498</v>
      </c>
      <c r="AP292" s="2">
        <v>-12.3955325593272</v>
      </c>
      <c r="AQ292" s="2">
        <v>-12.4389559863763</v>
      </c>
      <c r="AR292" s="2">
        <v>-13.4665374733842</v>
      </c>
      <c r="AS292" s="2">
        <v>-5.5299657323712</v>
      </c>
      <c r="AT292" s="2">
        <v>-2.81630067692014</v>
      </c>
      <c r="AU292" s="2">
        <v>-5.31558742985832</v>
      </c>
      <c r="AV292" s="2">
        <v>-9.09490857142148</v>
      </c>
      <c r="AW292" s="2">
        <v>-12.5994769496089</v>
      </c>
      <c r="AX292" s="2">
        <v>-9.83840905967834</v>
      </c>
      <c r="AY292" s="2">
        <v>-11.3858622411891</v>
      </c>
      <c r="AZ292" s="2">
        <v>-12.4548958105866</v>
      </c>
      <c r="BA292" s="2">
        <v>-12.9913619345529</v>
      </c>
      <c r="BB292" s="2">
        <v>-12.9212714604496</v>
      </c>
      <c r="BC292" s="9">
        <v>-7.52481734752385</v>
      </c>
      <c r="BD292" s="9">
        <v>-7.32301813621643</v>
      </c>
      <c r="BE292" s="9">
        <v>-7.78732059134386</v>
      </c>
      <c r="BF292" s="9">
        <v>-8.76910830369149</v>
      </c>
      <c r="BG292" s="9">
        <v>-8.76910830369149</v>
      </c>
      <c r="BH292" s="9">
        <v>26.2021580908021</v>
      </c>
      <c r="BI292" s="9">
        <v>26.2021580908021</v>
      </c>
      <c r="BJ292" s="9">
        <v>26.2021580908021</v>
      </c>
      <c r="BK292" s="9">
        <v>14.5774260366922</v>
      </c>
      <c r="BL292" s="9">
        <v>14.5774260366922</v>
      </c>
    </row>
    <row r="293" spans="1:64">
      <c r="A293" t="s">
        <v>601</v>
      </c>
      <c r="B293" s="1" t="s">
        <v>2663</v>
      </c>
      <c r="C293" s="22" t="s">
        <v>602</v>
      </c>
      <c r="D293" s="22" t="s">
        <v>1287</v>
      </c>
      <c r="E293" s="2">
        <v>12.5620920360615</v>
      </c>
      <c r="F293" s="2">
        <v>12.5620920360615</v>
      </c>
      <c r="G293" s="2">
        <v>12.5620920360615</v>
      </c>
      <c r="H293" s="2">
        <v>12.5620920360615</v>
      </c>
      <c r="I293" s="2">
        <v>12.5620920360615</v>
      </c>
      <c r="J293" s="2">
        <v>-1.19499937334266</v>
      </c>
      <c r="K293" s="2">
        <v>-1.19499937334266</v>
      </c>
      <c r="L293" s="2">
        <v>-1.19499937334266</v>
      </c>
      <c r="M293" s="2">
        <v>-1.19499937334266</v>
      </c>
      <c r="N293" s="2">
        <v>-1.19499937334266</v>
      </c>
      <c r="O293" s="2">
        <v>0.725904862171985</v>
      </c>
      <c r="P293" s="2">
        <v>0.725904862171985</v>
      </c>
      <c r="Q293" s="2">
        <v>0.725904862171985</v>
      </c>
      <c r="R293" s="2">
        <v>0.725904862171985</v>
      </c>
      <c r="S293" s="2">
        <v>0.725904862171985</v>
      </c>
      <c r="T293" s="23">
        <v>12.0082184760505</v>
      </c>
      <c r="U293" s="23">
        <v>12.0082184760505</v>
      </c>
      <c r="V293" s="23">
        <v>12.0082184760505</v>
      </c>
      <c r="W293" s="23">
        <v>12.0082184760505</v>
      </c>
      <c r="X293" s="23">
        <v>12.0082184760505</v>
      </c>
      <c r="Y293" s="2">
        <v>1.01856182214557</v>
      </c>
      <c r="Z293" s="2">
        <v>4.31044392060206</v>
      </c>
      <c r="AA293" s="2">
        <v>2.17561055010908</v>
      </c>
      <c r="AB293" s="2">
        <v>6.05866269847733</v>
      </c>
      <c r="AC293" s="2">
        <v>11.2225686086794</v>
      </c>
      <c r="AD293" s="2">
        <v>11.9327997594503</v>
      </c>
      <c r="AE293" s="2">
        <v>13.0824180319252</v>
      </c>
      <c r="AF293" s="2">
        <v>13.4252005947816</v>
      </c>
      <c r="AG293" s="2">
        <v>13.1979413611673</v>
      </c>
      <c r="AH293" s="2">
        <v>12.7084147006092</v>
      </c>
      <c r="AI293" s="9">
        <v>5.94146117953965</v>
      </c>
      <c r="AJ293" s="9">
        <v>5.75151271096735</v>
      </c>
      <c r="AK293" s="9">
        <v>5.52786968047446</v>
      </c>
      <c r="AL293" s="9">
        <v>5.29941620909138</v>
      </c>
      <c r="AM293" s="9">
        <v>5.81855545535094</v>
      </c>
      <c r="AN293" s="2">
        <v>4.49132617441105</v>
      </c>
      <c r="AO293" s="2">
        <v>4.33204004302439</v>
      </c>
      <c r="AP293" s="2">
        <v>3.48879135689529</v>
      </c>
      <c r="AQ293" s="2">
        <v>3.69722314931316</v>
      </c>
      <c r="AR293" s="2">
        <v>2.87559903774606</v>
      </c>
      <c r="AS293" s="2">
        <v>7.99327857975608</v>
      </c>
      <c r="AT293" s="2">
        <v>6.51401373698998</v>
      </c>
      <c r="AU293" s="2">
        <v>7.16017248526547</v>
      </c>
      <c r="AV293" s="2">
        <v>7.11552036124166</v>
      </c>
      <c r="AW293" s="2">
        <v>6.17835123213149</v>
      </c>
      <c r="AX293" s="2">
        <v>7.42291140888462</v>
      </c>
      <c r="AY293" s="2">
        <v>7.38118027711189</v>
      </c>
      <c r="AZ293" s="2">
        <v>8.23607448381589</v>
      </c>
      <c r="BA293" s="2">
        <v>8.67428646325102</v>
      </c>
      <c r="BB293" s="2">
        <v>9.51784308214881</v>
      </c>
      <c r="BC293" s="9">
        <v>7.52481734752385</v>
      </c>
      <c r="BD293" s="9">
        <v>8.05531994983807</v>
      </c>
      <c r="BE293" s="9">
        <v>6.76841883172878</v>
      </c>
      <c r="BF293" s="9">
        <v>7.73275914052795</v>
      </c>
      <c r="BG293" s="9">
        <v>7.73275914052795</v>
      </c>
      <c r="BH293" s="9">
        <v>30.4153682535706</v>
      </c>
      <c r="BI293" s="9">
        <v>30.4153682535706</v>
      </c>
      <c r="BJ293" s="9">
        <v>30.4153682535706</v>
      </c>
      <c r="BK293" s="9">
        <v>13.4707044219896</v>
      </c>
      <c r="BL293" s="9">
        <v>13.4707044219896</v>
      </c>
    </row>
    <row r="294" spans="1:64">
      <c r="A294" t="s">
        <v>603</v>
      </c>
      <c r="B294" s="1" t="s">
        <v>2664</v>
      </c>
      <c r="C294" s="22" t="s">
        <v>604</v>
      </c>
      <c r="D294" s="22" t="s">
        <v>1287</v>
      </c>
      <c r="E294" s="2">
        <v>5.32891628313561</v>
      </c>
      <c r="F294" s="2">
        <v>5.32891628313561</v>
      </c>
      <c r="G294" s="2">
        <v>5.32891628313561</v>
      </c>
      <c r="H294" s="2">
        <v>5.32891628313561</v>
      </c>
      <c r="I294" s="2">
        <v>5.32891628313561</v>
      </c>
      <c r="J294" s="2">
        <v>1.78348675749748</v>
      </c>
      <c r="K294" s="2">
        <v>1.78348675749748</v>
      </c>
      <c r="L294" s="2">
        <v>1.78348675749748</v>
      </c>
      <c r="M294" s="2">
        <v>1.78348675749748</v>
      </c>
      <c r="N294" s="2">
        <v>1.78348675749748</v>
      </c>
      <c r="O294" s="2">
        <v>8.93696337422339</v>
      </c>
      <c r="P294" s="2">
        <v>8.93696337422339</v>
      </c>
      <c r="Q294" s="2">
        <v>8.93696337422339</v>
      </c>
      <c r="R294" s="2">
        <v>8.93696337422339</v>
      </c>
      <c r="S294" s="2">
        <v>8.93696337422339</v>
      </c>
      <c r="T294" s="23">
        <v>7.65481825024471</v>
      </c>
      <c r="U294" s="23">
        <v>7.65481825024471</v>
      </c>
      <c r="V294" s="23">
        <v>7.65481825024471</v>
      </c>
      <c r="W294" s="23">
        <v>7.65481825024471</v>
      </c>
      <c r="X294" s="23">
        <v>7.65481825024471</v>
      </c>
      <c r="Y294" s="2">
        <v>15.119422328795</v>
      </c>
      <c r="Z294" s="2">
        <v>12.8121716931805</v>
      </c>
      <c r="AA294" s="2">
        <v>12.3401334491124</v>
      </c>
      <c r="AB294" s="2">
        <v>13.198804553278</v>
      </c>
      <c r="AC294" s="2">
        <v>13.0598882486912</v>
      </c>
      <c r="AD294" s="2">
        <v>7.57865167089975</v>
      </c>
      <c r="AE294" s="2">
        <v>7.97226391524145</v>
      </c>
      <c r="AF294" s="2">
        <v>7.88213868839699</v>
      </c>
      <c r="AG294" s="2">
        <v>7.51347808429848</v>
      </c>
      <c r="AH294" s="2">
        <v>6.53875172087018</v>
      </c>
      <c r="AI294" s="9">
        <v>-6.83547316590395</v>
      </c>
      <c r="AJ294" s="9">
        <v>-7.38064277161811</v>
      </c>
      <c r="AK294" s="9">
        <v>-7.230400069593</v>
      </c>
      <c r="AL294" s="9">
        <v>-7.11674035589444</v>
      </c>
      <c r="AM294" s="9">
        <v>-7.34300317466771</v>
      </c>
      <c r="AN294" s="2">
        <v>3.34425524108592</v>
      </c>
      <c r="AO294" s="2">
        <v>3.18533585792603</v>
      </c>
      <c r="AP294" s="2">
        <v>2.57154065701383</v>
      </c>
      <c r="AQ294" s="2">
        <v>2.68632088781816</v>
      </c>
      <c r="AR294" s="2">
        <v>2.50026830774371</v>
      </c>
      <c r="AS294" s="2">
        <v>4.10752151390816</v>
      </c>
      <c r="AT294" s="2">
        <v>3.64719027886536</v>
      </c>
      <c r="AU294" s="2">
        <v>4.84796518012199</v>
      </c>
      <c r="AV294" s="2">
        <v>2.81559729137782</v>
      </c>
      <c r="AW294" s="2">
        <v>1.72257643058264</v>
      </c>
      <c r="AX294" s="2">
        <v>3.36743096961899</v>
      </c>
      <c r="AY294" s="2">
        <v>3.11395324588327</v>
      </c>
      <c r="AZ294" s="2">
        <v>2.54281597568955</v>
      </c>
      <c r="BA294" s="2">
        <v>2.90880667312767</v>
      </c>
      <c r="BB294" s="2">
        <v>2.85857103896684</v>
      </c>
      <c r="BC294" s="9">
        <v>1.86394558149673</v>
      </c>
      <c r="BD294" s="9">
        <v>2.3966241173072</v>
      </c>
      <c r="BE294" s="9">
        <v>2.54725439903771</v>
      </c>
      <c r="BF294" s="9">
        <v>1.59438332794391</v>
      </c>
      <c r="BG294" s="9">
        <v>1.59438332794391</v>
      </c>
      <c r="BH294" s="9">
        <v>26.8863546129611</v>
      </c>
      <c r="BI294" s="9">
        <v>26.8863546129611</v>
      </c>
      <c r="BJ294" s="9">
        <v>26.8863546129611</v>
      </c>
      <c r="BK294" s="9">
        <v>11.570740349731</v>
      </c>
      <c r="BL294" s="9">
        <v>11.570740349731</v>
      </c>
    </row>
    <row r="295" spans="1:64">
      <c r="A295" t="s">
        <v>605</v>
      </c>
      <c r="B295" s="1" t="s">
        <v>2665</v>
      </c>
      <c r="C295" s="22" t="s">
        <v>606</v>
      </c>
      <c r="D295" s="22" t="s">
        <v>1287</v>
      </c>
      <c r="E295" s="2">
        <v>17.8195392268455</v>
      </c>
      <c r="F295" s="2">
        <v>17.8195392268455</v>
      </c>
      <c r="G295" s="2">
        <v>17.8195392268455</v>
      </c>
      <c r="H295" s="2">
        <v>17.8195392268455</v>
      </c>
      <c r="I295" s="2">
        <v>17.8195392268455</v>
      </c>
      <c r="J295" s="2">
        <v>-7.22227400592113</v>
      </c>
      <c r="K295" s="2">
        <v>-7.22227400592113</v>
      </c>
      <c r="L295" s="2">
        <v>-7.22227400592113</v>
      </c>
      <c r="M295" s="2">
        <v>-7.22227400592113</v>
      </c>
      <c r="N295" s="2">
        <v>-7.22227400592113</v>
      </c>
      <c r="O295" s="2">
        <v>4.97468493908715</v>
      </c>
      <c r="P295" s="2">
        <v>4.97468493908715</v>
      </c>
      <c r="Q295" s="2">
        <v>4.97468493908715</v>
      </c>
      <c r="R295" s="2">
        <v>4.97468493908715</v>
      </c>
      <c r="S295" s="2">
        <v>4.97468493908715</v>
      </c>
      <c r="T295" s="23">
        <v>9.97987632723658</v>
      </c>
      <c r="U295" s="23">
        <v>9.97987632723658</v>
      </c>
      <c r="V295" s="23">
        <v>9.97987632723658</v>
      </c>
      <c r="W295" s="23">
        <v>9.97987632723658</v>
      </c>
      <c r="X295" s="23">
        <v>9.97987632723658</v>
      </c>
      <c r="Y295" s="2">
        <v>5.98899498843483</v>
      </c>
      <c r="Z295" s="2">
        <v>2.62727468310524</v>
      </c>
      <c r="AA295" s="2">
        <v>1.98352970927821</v>
      </c>
      <c r="AB295" s="2">
        <v>9.814028791067</v>
      </c>
      <c r="AC295" s="2">
        <v>4.93244436421583</v>
      </c>
      <c r="AD295" s="2">
        <v>12.3425409137034</v>
      </c>
      <c r="AE295" s="2">
        <v>12.1532421338539</v>
      </c>
      <c r="AF295" s="2">
        <v>11.4476111326518</v>
      </c>
      <c r="AG295" s="2">
        <v>12.007000740972</v>
      </c>
      <c r="AH295" s="2">
        <v>10.9431969979479</v>
      </c>
      <c r="AI295" s="9">
        <v>-7.10020790152382</v>
      </c>
      <c r="AJ295" s="9">
        <v>-7.80328685611513</v>
      </c>
      <c r="AK295" s="9">
        <v>-7.40895091851252</v>
      </c>
      <c r="AL295" s="9">
        <v>-6.46839352385716</v>
      </c>
      <c r="AM295" s="9">
        <v>-6.68495469492643</v>
      </c>
      <c r="AN295" s="2">
        <v>7.53408275544194</v>
      </c>
      <c r="AO295" s="2">
        <v>7.50268245827051</v>
      </c>
      <c r="AP295" s="2">
        <v>7.09764656954369</v>
      </c>
      <c r="AQ295" s="2">
        <v>7.57282308704468</v>
      </c>
      <c r="AR295" s="2">
        <v>7.0602565797125</v>
      </c>
      <c r="AS295" s="2">
        <v>7.59625982933902</v>
      </c>
      <c r="AT295" s="2">
        <v>7.2147092858607</v>
      </c>
      <c r="AU295" s="2">
        <v>9.4246805144966</v>
      </c>
      <c r="AV295" s="2">
        <v>8.69654414162637</v>
      </c>
      <c r="AW295" s="2">
        <v>8.55133661634906</v>
      </c>
      <c r="AX295" s="2">
        <v>8.14457612898493</v>
      </c>
      <c r="AY295" s="2">
        <v>7.90244840127772</v>
      </c>
      <c r="AZ295" s="2">
        <v>7.94747101099218</v>
      </c>
      <c r="BA295" s="2">
        <v>8.37215533161729</v>
      </c>
      <c r="BB295" s="2">
        <v>8.45379265901244</v>
      </c>
      <c r="BC295" s="9">
        <v>8.07709751981918</v>
      </c>
      <c r="BD295" s="9">
        <v>8.05531994983807</v>
      </c>
      <c r="BE295" s="9">
        <v>7.7145418942285</v>
      </c>
      <c r="BF295" s="9">
        <v>8.68938913729429</v>
      </c>
      <c r="BG295" s="9">
        <v>8.68938913729429</v>
      </c>
      <c r="BH295" s="9">
        <v>26.5720518355943</v>
      </c>
      <c r="BI295" s="9">
        <v>26.5720518355943</v>
      </c>
      <c r="BJ295" s="9">
        <v>26.5720518355943</v>
      </c>
      <c r="BK295" s="9">
        <v>9.21837736123254</v>
      </c>
      <c r="BL295" s="9">
        <v>9.21837736123254</v>
      </c>
    </row>
    <row r="296" spans="1:64">
      <c r="A296" t="s">
        <v>607</v>
      </c>
      <c r="B296" s="1" t="s">
        <v>2666</v>
      </c>
      <c r="C296" s="22" t="s">
        <v>608</v>
      </c>
      <c r="D296" s="22" t="s">
        <v>1287</v>
      </c>
      <c r="E296" s="2">
        <v>9.31386033220125</v>
      </c>
      <c r="F296" s="2">
        <v>9.31386033220125</v>
      </c>
      <c r="G296" s="2">
        <v>9.31386033220125</v>
      </c>
      <c r="H296" s="2">
        <v>9.31386033220125</v>
      </c>
      <c r="I296" s="2">
        <v>9.31386033220125</v>
      </c>
      <c r="J296" s="2">
        <v>0.338343875231023</v>
      </c>
      <c r="K296" s="2">
        <v>0.338343875231023</v>
      </c>
      <c r="L296" s="2">
        <v>0.338343875231023</v>
      </c>
      <c r="M296" s="2">
        <v>0.338343875231023</v>
      </c>
      <c r="N296" s="2">
        <v>0.338343875231023</v>
      </c>
      <c r="O296" s="2">
        <v>16.8229387375617</v>
      </c>
      <c r="P296" s="2">
        <v>16.8229387375617</v>
      </c>
      <c r="Q296" s="2">
        <v>16.8229387375617</v>
      </c>
      <c r="R296" s="2">
        <v>16.8229387375617</v>
      </c>
      <c r="S296" s="2">
        <v>16.8229387375617</v>
      </c>
      <c r="T296" s="23">
        <v>5.33078064308493</v>
      </c>
      <c r="U296" s="23">
        <v>5.33078064308493</v>
      </c>
      <c r="V296" s="23">
        <v>5.33078064308493</v>
      </c>
      <c r="W296" s="23">
        <v>5.33078064308493</v>
      </c>
      <c r="X296" s="23">
        <v>5.33078064308493</v>
      </c>
      <c r="Y296" s="2">
        <v>-6.34199523110246</v>
      </c>
      <c r="Z296" s="2">
        <v>-1.94453141397981</v>
      </c>
      <c r="AA296" s="2">
        <v>-8.38929048242885</v>
      </c>
      <c r="AB296" s="2">
        <v>6.2581813661122</v>
      </c>
      <c r="AC296" s="2">
        <v>-0.138092656013397</v>
      </c>
      <c r="AD296" s="2">
        <v>6.28767187669262</v>
      </c>
      <c r="AE296" s="2">
        <v>7.03566923171201</v>
      </c>
      <c r="AF296" s="2">
        <v>6.11478561679611</v>
      </c>
      <c r="AG296" s="2">
        <v>5.49253466473866</v>
      </c>
      <c r="AH296" s="2">
        <v>4.54915158601341</v>
      </c>
      <c r="AI296" s="9">
        <v>0.353880561998723</v>
      </c>
      <c r="AJ296" s="9">
        <v>-0.757156700346857</v>
      </c>
      <c r="AK296" s="9">
        <v>0.250979879086009</v>
      </c>
      <c r="AL296" s="9">
        <v>0.137794482617606</v>
      </c>
      <c r="AM296" s="9">
        <v>0.590626618702981</v>
      </c>
      <c r="AN296" s="2">
        <v>2.86401487700046</v>
      </c>
      <c r="AO296" s="2">
        <v>2.75367112737813</v>
      </c>
      <c r="AP296" s="2">
        <v>2.93138013328949</v>
      </c>
      <c r="AQ296" s="2">
        <v>2.97156678815489</v>
      </c>
      <c r="AR296" s="2">
        <v>2.65759970298128</v>
      </c>
      <c r="AS296" s="2">
        <v>4.69086451502144</v>
      </c>
      <c r="AT296" s="2">
        <v>3.36406874683933</v>
      </c>
      <c r="AU296" s="2">
        <v>5.28027760484655</v>
      </c>
      <c r="AV296" s="2">
        <v>2.16044833215093</v>
      </c>
      <c r="AW296" s="2">
        <v>-0.193035384395222</v>
      </c>
      <c r="AX296" s="2">
        <v>1.03985174318506</v>
      </c>
      <c r="AY296" s="2">
        <v>0.643268504144357</v>
      </c>
      <c r="AZ296" s="2">
        <v>0.674663495834478</v>
      </c>
      <c r="BA296" s="2">
        <v>0.600938524021864</v>
      </c>
      <c r="BB296" s="2">
        <v>-0.395623137676893</v>
      </c>
      <c r="BC296" s="9">
        <v>-0.0690350215369146</v>
      </c>
      <c r="BD296" s="9">
        <v>0.532583137179377</v>
      </c>
      <c r="BE296" s="9">
        <v>0.655008274038268</v>
      </c>
      <c r="BF296" s="9">
        <v>-0.717472497574757</v>
      </c>
      <c r="BG296" s="9">
        <v>-0.717472497574757</v>
      </c>
      <c r="BH296" s="9">
        <v>25.5247135080065</v>
      </c>
      <c r="BI296" s="9">
        <v>25.5247135080065</v>
      </c>
      <c r="BJ296" s="9">
        <v>25.5247135080065</v>
      </c>
      <c r="BK296" s="9">
        <v>15.4985067013166</v>
      </c>
      <c r="BL296" s="9">
        <v>15.4985067013166</v>
      </c>
    </row>
    <row r="297" spans="1:64">
      <c r="A297" t="s">
        <v>609</v>
      </c>
      <c r="B297" s="1" t="s">
        <v>2667</v>
      </c>
      <c r="C297" s="22" t="s">
        <v>610</v>
      </c>
      <c r="D297" s="22" t="s">
        <v>1287</v>
      </c>
      <c r="E297" s="2">
        <v>3.7550308183786</v>
      </c>
      <c r="F297" s="2">
        <v>3.7550308183786</v>
      </c>
      <c r="G297" s="2">
        <v>3.7550308183786</v>
      </c>
      <c r="H297" s="2">
        <v>3.7550308183786</v>
      </c>
      <c r="I297" s="2">
        <v>3.7550308183786</v>
      </c>
      <c r="J297" s="2">
        <v>1.5127458003131</v>
      </c>
      <c r="K297" s="2">
        <v>1.5127458003131</v>
      </c>
      <c r="L297" s="2">
        <v>1.5127458003131</v>
      </c>
      <c r="M297" s="2">
        <v>1.5127458003131</v>
      </c>
      <c r="N297" s="2">
        <v>1.5127458003131</v>
      </c>
      <c r="O297" s="2">
        <v>4.05312066467063</v>
      </c>
      <c r="P297" s="2">
        <v>4.05312066467063</v>
      </c>
      <c r="Q297" s="2">
        <v>4.05312066467063</v>
      </c>
      <c r="R297" s="2">
        <v>4.05312066467063</v>
      </c>
      <c r="S297" s="2">
        <v>4.05312066467063</v>
      </c>
      <c r="T297" s="23">
        <v>4.2386814275206</v>
      </c>
      <c r="U297" s="23">
        <v>4.2386814275206</v>
      </c>
      <c r="V297" s="23">
        <v>4.2386814275206</v>
      </c>
      <c r="W297" s="23">
        <v>4.2386814275206</v>
      </c>
      <c r="X297" s="23">
        <v>4.2386814275206</v>
      </c>
      <c r="Y297" s="2">
        <v>-2.12489316855486</v>
      </c>
      <c r="Z297" s="2">
        <v>-7.24499190062178</v>
      </c>
      <c r="AA297" s="2">
        <v>-8.41571033091352</v>
      </c>
      <c r="AB297" s="2">
        <v>-2.63999592436936</v>
      </c>
      <c r="AC297" s="2">
        <v>-9.85137000097273</v>
      </c>
      <c r="AD297" s="2">
        <v>5.76996931962478</v>
      </c>
      <c r="AE297" s="2">
        <v>5.41771802333896</v>
      </c>
      <c r="AF297" s="2">
        <v>5.47134141136188</v>
      </c>
      <c r="AG297" s="2">
        <v>5.96627653319386</v>
      </c>
      <c r="AH297" s="2">
        <v>6.22343335481126</v>
      </c>
      <c r="AI297" s="9">
        <v>12.185827588967</v>
      </c>
      <c r="AJ297" s="9">
        <v>12.0903324770098</v>
      </c>
      <c r="AK297" s="9">
        <v>13.4682324706604</v>
      </c>
      <c r="AL297" s="9">
        <v>14.1657732577927</v>
      </c>
      <c r="AM297" s="9">
        <v>14.5738624211171</v>
      </c>
      <c r="AN297" s="2">
        <v>-2.38192285807317</v>
      </c>
      <c r="AO297" s="2">
        <v>-2.77830070471054</v>
      </c>
      <c r="AP297" s="2">
        <v>-3.04587720376366</v>
      </c>
      <c r="AQ297" s="2">
        <v>-3.58453746916297</v>
      </c>
      <c r="AR297" s="2">
        <v>-4.67788066619265</v>
      </c>
      <c r="AS297" s="2">
        <v>1.07642552773131</v>
      </c>
      <c r="AT297" s="2">
        <v>1.50186136588124</v>
      </c>
      <c r="AU297" s="2">
        <v>3.06258868125554</v>
      </c>
      <c r="AV297" s="2">
        <v>-0.879497630092125</v>
      </c>
      <c r="AW297" s="2">
        <v>-1.34609040793883</v>
      </c>
      <c r="AX297" s="2">
        <v>0.809797889348072</v>
      </c>
      <c r="AY297" s="2">
        <v>0.349118449998739</v>
      </c>
      <c r="AZ297" s="2">
        <v>1.39251382401291</v>
      </c>
      <c r="BA297" s="2">
        <v>0.981868835471195</v>
      </c>
      <c r="BB297" s="2">
        <v>1.39940828315526</v>
      </c>
      <c r="BC297" s="9">
        <v>0.759385236906077</v>
      </c>
      <c r="BD297" s="9">
        <v>1.39803073509586</v>
      </c>
      <c r="BE297" s="9">
        <v>1.31001654807654</v>
      </c>
      <c r="BF297" s="9">
        <v>-0.15943833279439</v>
      </c>
      <c r="BG297" s="9">
        <v>-0.15943833279439</v>
      </c>
      <c r="BH297" s="9">
        <v>29.7063256890935</v>
      </c>
      <c r="BI297" s="9">
        <v>29.7063256890935</v>
      </c>
      <c r="BJ297" s="9">
        <v>29.7063256890935</v>
      </c>
      <c r="BK297" s="9">
        <v>14.5296711723359</v>
      </c>
      <c r="BL297" s="9">
        <v>14.5296711723359</v>
      </c>
    </row>
    <row r="298" spans="1:64">
      <c r="A298" t="s">
        <v>611</v>
      </c>
      <c r="B298" s="1" t="s">
        <v>2668</v>
      </c>
      <c r="C298" s="22" t="s">
        <v>612</v>
      </c>
      <c r="D298" s="22" t="s">
        <v>1287</v>
      </c>
      <c r="E298" s="2">
        <v>8.71109568612409</v>
      </c>
      <c r="F298" s="2">
        <v>8.71109568612409</v>
      </c>
      <c r="G298" s="2">
        <v>8.71109568612409</v>
      </c>
      <c r="H298" s="2">
        <v>8.71109568612409</v>
      </c>
      <c r="I298" s="2">
        <v>8.71109568612409</v>
      </c>
      <c r="J298" s="2">
        <v>-12.5868535610278</v>
      </c>
      <c r="K298" s="2">
        <v>-12.5868535610278</v>
      </c>
      <c r="L298" s="2">
        <v>-12.5868535610278</v>
      </c>
      <c r="M298" s="2">
        <v>-12.5868535610278</v>
      </c>
      <c r="N298" s="2">
        <v>-12.5868535610278</v>
      </c>
      <c r="O298" s="2">
        <v>3.28056406174699</v>
      </c>
      <c r="P298" s="2">
        <v>3.28056406174699</v>
      </c>
      <c r="Q298" s="2">
        <v>3.28056406174699</v>
      </c>
      <c r="R298" s="2">
        <v>3.28056406174699</v>
      </c>
      <c r="S298" s="2">
        <v>3.28056406174699</v>
      </c>
      <c r="T298" s="23">
        <v>8.66600532266231</v>
      </c>
      <c r="U298" s="23">
        <v>8.66600532266231</v>
      </c>
      <c r="V298" s="23">
        <v>8.66600532266231</v>
      </c>
      <c r="W298" s="23">
        <v>8.66600532266231</v>
      </c>
      <c r="X298" s="23">
        <v>8.66600532266231</v>
      </c>
      <c r="Y298" s="2">
        <v>-1.72440135509183</v>
      </c>
      <c r="Z298" s="2">
        <v>5.65761504215598</v>
      </c>
      <c r="AA298" s="2">
        <v>4.66972985637073</v>
      </c>
      <c r="AB298" s="2">
        <v>4.81647024168631</v>
      </c>
      <c r="AC298" s="2">
        <v>-0.375779974041897</v>
      </c>
      <c r="AD298" s="2">
        <v>10.0005202767681</v>
      </c>
      <c r="AE298" s="2">
        <v>9.76146088312756</v>
      </c>
      <c r="AF298" s="2">
        <v>10.7078441784706</v>
      </c>
      <c r="AG298" s="2">
        <v>10.1094588563523</v>
      </c>
      <c r="AH298" s="2">
        <v>10.9984301138031</v>
      </c>
      <c r="AI298" s="9">
        <v>-9.55576917105631</v>
      </c>
      <c r="AJ298" s="9">
        <v>-9.1011748541499</v>
      </c>
      <c r="AK298" s="9">
        <v>-8.66979460549805</v>
      </c>
      <c r="AL298" s="9">
        <v>-8.50582760377791</v>
      </c>
      <c r="AM298" s="9">
        <v>-7.89402245372148</v>
      </c>
      <c r="AN298" s="2">
        <v>2.42271011838064</v>
      </c>
      <c r="AO298" s="2">
        <v>2.03258823185214</v>
      </c>
      <c r="AP298" s="2">
        <v>1.95039356925212</v>
      </c>
      <c r="AQ298" s="2">
        <v>2.18514117507698</v>
      </c>
      <c r="AR298" s="2">
        <v>2.00133323526587</v>
      </c>
      <c r="AS298" s="2">
        <v>7.90431512795474</v>
      </c>
      <c r="AT298" s="2">
        <v>7.06513761734314</v>
      </c>
      <c r="AU298" s="2">
        <v>5.74893514008414</v>
      </c>
      <c r="AV298" s="2">
        <v>1.57076272290187</v>
      </c>
      <c r="AW298" s="2">
        <v>4.6818758355319</v>
      </c>
      <c r="AX298" s="2">
        <v>5.31732107635925</v>
      </c>
      <c r="AY298" s="2">
        <v>5.01865242797845</v>
      </c>
      <c r="AZ298" s="2">
        <v>5.35426322103467</v>
      </c>
      <c r="BA298" s="2">
        <v>5.42727715228508</v>
      </c>
      <c r="BB298" s="2">
        <v>6.26512840114594</v>
      </c>
      <c r="BC298" s="9">
        <v>7.3177122829131</v>
      </c>
      <c r="BD298" s="9">
        <v>6.79043499903705</v>
      </c>
      <c r="BE298" s="9">
        <v>6.84119752884414</v>
      </c>
      <c r="BF298" s="9">
        <v>6.13837581258404</v>
      </c>
      <c r="BG298" s="9">
        <v>6.13837581258404</v>
      </c>
      <c r="BH298" s="9">
        <v>27.0400715226322</v>
      </c>
      <c r="BI298" s="9">
        <v>27.0400715226322</v>
      </c>
      <c r="BJ298" s="9">
        <v>27.0400715226322</v>
      </c>
      <c r="BK298" s="9">
        <v>9.85622123698383</v>
      </c>
      <c r="BL298" s="9">
        <v>9.85622123698383</v>
      </c>
    </row>
    <row r="299" spans="1:64">
      <c r="A299" t="s">
        <v>613</v>
      </c>
      <c r="B299" s="1" t="s">
        <v>2669</v>
      </c>
      <c r="C299" s="22" t="s">
        <v>614</v>
      </c>
      <c r="D299" s="22" t="s">
        <v>1287</v>
      </c>
      <c r="E299" s="2">
        <v>8.51017413743171</v>
      </c>
      <c r="F299" s="2">
        <v>8.51017413743171</v>
      </c>
      <c r="G299" s="2">
        <v>8.51017413743171</v>
      </c>
      <c r="H299" s="2">
        <v>8.51017413743171</v>
      </c>
      <c r="I299" s="2">
        <v>8.51017413743171</v>
      </c>
      <c r="J299" s="2">
        <v>-1.31411333965965</v>
      </c>
      <c r="K299" s="2">
        <v>-1.31411333965965</v>
      </c>
      <c r="L299" s="2">
        <v>-1.31411333965965</v>
      </c>
      <c r="M299" s="2">
        <v>-1.31411333965965</v>
      </c>
      <c r="N299" s="2">
        <v>-1.31411333965965</v>
      </c>
      <c r="O299" s="2">
        <v>11.7804283464483</v>
      </c>
      <c r="P299" s="2">
        <v>11.7804283464483</v>
      </c>
      <c r="Q299" s="2">
        <v>11.7804283464483</v>
      </c>
      <c r="R299" s="2">
        <v>11.7804283464483</v>
      </c>
      <c r="S299" s="2">
        <v>11.7804283464483</v>
      </c>
      <c r="T299" s="23">
        <v>4.16427535418987</v>
      </c>
      <c r="U299" s="23">
        <v>4.16427535418987</v>
      </c>
      <c r="V299" s="23">
        <v>4.16427535418987</v>
      </c>
      <c r="W299" s="23">
        <v>4.16427535418987</v>
      </c>
      <c r="X299" s="23">
        <v>4.16427535418987</v>
      </c>
      <c r="Y299" s="2">
        <v>-6.52592106584227</v>
      </c>
      <c r="Z299" s="2">
        <v>-13.4603284972193</v>
      </c>
      <c r="AA299" s="2">
        <v>-13.6818198801705</v>
      </c>
      <c r="AB299" s="2">
        <v>-14.1790420818754</v>
      </c>
      <c r="AC299" s="2">
        <v>-15.5390417930869</v>
      </c>
      <c r="AD299" s="2">
        <v>0.106428092906774</v>
      </c>
      <c r="AE299" s="2">
        <v>0.0911709052954361</v>
      </c>
      <c r="AF299" s="2">
        <v>-0.117954204860187</v>
      </c>
      <c r="AG299" s="2">
        <v>0.889256743308188</v>
      </c>
      <c r="AH299" s="2">
        <v>1.92235807613973</v>
      </c>
      <c r="AI299" s="9">
        <v>1.18783796834115</v>
      </c>
      <c r="AJ299" s="9">
        <v>2.06692630391123</v>
      </c>
      <c r="AK299" s="9">
        <v>2.79873848721856</v>
      </c>
      <c r="AL299" s="9">
        <v>3.47188780488562</v>
      </c>
      <c r="AM299" s="9">
        <v>4.84479613321648</v>
      </c>
      <c r="AN299" s="2">
        <v>1.56653935207734</v>
      </c>
      <c r="AO299" s="2">
        <v>0.817744497031447</v>
      </c>
      <c r="AP299" s="2">
        <v>0.485596192978323</v>
      </c>
      <c r="AQ299" s="2">
        <v>-0.386128655508219</v>
      </c>
      <c r="AR299" s="2">
        <v>-0.701309043566503</v>
      </c>
      <c r="AS299" s="2">
        <v>-1.84488309151422</v>
      </c>
      <c r="AT299" s="2">
        <v>-3.77301921334919</v>
      </c>
      <c r="AU299" s="2">
        <v>-4.12312142121548</v>
      </c>
      <c r="AV299" s="2">
        <v>-4.00665405292072</v>
      </c>
      <c r="AW299" s="2">
        <v>-5.19103692478164</v>
      </c>
      <c r="AX299" s="2">
        <v>-4.65605993916452</v>
      </c>
      <c r="AY299" s="2">
        <v>-5.04447840195581</v>
      </c>
      <c r="AZ299" s="2">
        <v>-3.21426830046513</v>
      </c>
      <c r="BA299" s="2">
        <v>-2.80868758432444</v>
      </c>
      <c r="BB299" s="2">
        <v>-2.67519023635339</v>
      </c>
      <c r="BC299" s="9">
        <v>-2.83043588301356</v>
      </c>
      <c r="BD299" s="9">
        <v>-3.19549882307626</v>
      </c>
      <c r="BE299" s="9">
        <v>-2.98392658172989</v>
      </c>
      <c r="BF299" s="9">
        <v>-2.71045165750464</v>
      </c>
      <c r="BG299" s="9">
        <v>-2.71045165750464</v>
      </c>
      <c r="BH299" s="9">
        <v>22.0094180934052</v>
      </c>
      <c r="BI299" s="9">
        <v>22.0094180934052</v>
      </c>
      <c r="BJ299" s="9">
        <v>22.0094180934052</v>
      </c>
      <c r="BK299" s="9">
        <v>8.00805749649132</v>
      </c>
      <c r="BL299" s="9">
        <v>8.00805749649132</v>
      </c>
    </row>
    <row r="300" spans="1:64">
      <c r="A300" t="s">
        <v>615</v>
      </c>
      <c r="B300" s="1" t="s">
        <v>2670</v>
      </c>
      <c r="C300" s="22" t="s">
        <v>616</v>
      </c>
      <c r="D300" s="22" t="s">
        <v>1287</v>
      </c>
      <c r="E300" s="2">
        <v>10.9547196465224</v>
      </c>
      <c r="F300" s="2">
        <v>10.9547196465224</v>
      </c>
      <c r="G300" s="2">
        <v>10.9547196465224</v>
      </c>
      <c r="H300" s="2">
        <v>10.9547196465224</v>
      </c>
      <c r="I300" s="2">
        <v>10.9547196465224</v>
      </c>
      <c r="J300" s="2">
        <v>-14.1091852339424</v>
      </c>
      <c r="K300" s="2">
        <v>-14.1091852339424</v>
      </c>
      <c r="L300" s="2">
        <v>-14.1091852339424</v>
      </c>
      <c r="M300" s="2">
        <v>-14.1091852339424</v>
      </c>
      <c r="N300" s="2">
        <v>-14.1091852339424</v>
      </c>
      <c r="O300" s="2">
        <v>-0.919019090924497</v>
      </c>
      <c r="P300" s="2">
        <v>-0.919019090924497</v>
      </c>
      <c r="Q300" s="2">
        <v>-0.919019090924497</v>
      </c>
      <c r="R300" s="2">
        <v>-0.919019090924497</v>
      </c>
      <c r="S300" s="2">
        <v>-0.919019090924497</v>
      </c>
      <c r="T300" s="23">
        <v>11.7567195424316</v>
      </c>
      <c r="U300" s="23">
        <v>11.7567195424316</v>
      </c>
      <c r="V300" s="23">
        <v>11.7567195424316</v>
      </c>
      <c r="W300" s="23">
        <v>11.7567195424316</v>
      </c>
      <c r="X300" s="23">
        <v>11.7567195424316</v>
      </c>
      <c r="Y300" s="2">
        <v>3.82764365814424</v>
      </c>
      <c r="Z300" s="2">
        <v>-0.332148932334673</v>
      </c>
      <c r="AA300" s="2">
        <v>8.59228794090517</v>
      </c>
      <c r="AB300" s="2">
        <v>4.12752890578672</v>
      </c>
      <c r="AC300" s="2">
        <v>2.57150925626477</v>
      </c>
      <c r="AD300" s="2">
        <v>13.1440740349325</v>
      </c>
      <c r="AE300" s="2">
        <v>13.4065430333643</v>
      </c>
      <c r="AF300" s="2">
        <v>13.8505759234789</v>
      </c>
      <c r="AG300" s="2">
        <v>13.1070384303005</v>
      </c>
      <c r="AH300" s="2">
        <v>11.9200650469935</v>
      </c>
      <c r="AI300" s="9">
        <v>0.753833700938496</v>
      </c>
      <c r="AJ300" s="9">
        <v>0.939919183342628</v>
      </c>
      <c r="AK300" s="9">
        <v>2.07463133478953</v>
      </c>
      <c r="AL300" s="9">
        <v>1.74342896887944</v>
      </c>
      <c r="AM300" s="9">
        <v>2.16673036529739</v>
      </c>
      <c r="AN300" s="2">
        <v>6.46122932390809</v>
      </c>
      <c r="AO300" s="2">
        <v>6.3866078529289</v>
      </c>
      <c r="AP300" s="2">
        <v>6.51852991241254</v>
      </c>
      <c r="AQ300" s="2">
        <v>5.39922846330847</v>
      </c>
      <c r="AR300" s="2">
        <v>5.51972000134467</v>
      </c>
      <c r="AS300" s="2">
        <v>5.66793846890272</v>
      </c>
      <c r="AT300" s="2">
        <v>6.4183229688298</v>
      </c>
      <c r="AU300" s="2">
        <v>7.74447144157234</v>
      </c>
      <c r="AV300" s="2">
        <v>7.68795318399993</v>
      </c>
      <c r="AW300" s="2">
        <v>5.98932815316803</v>
      </c>
      <c r="AX300" s="2">
        <v>6.65492925582659</v>
      </c>
      <c r="AY300" s="2">
        <v>6.80916701507545</v>
      </c>
      <c r="AZ300" s="2">
        <v>6.35997909401093</v>
      </c>
      <c r="BA300" s="2">
        <v>6.41146707753772</v>
      </c>
      <c r="BB300" s="2">
        <v>5.46801415850344</v>
      </c>
      <c r="BC300" s="9">
        <v>5.93701185217478</v>
      </c>
      <c r="BD300" s="9">
        <v>6.45757053829994</v>
      </c>
      <c r="BE300" s="9">
        <v>7.05953362019023</v>
      </c>
      <c r="BF300" s="9">
        <v>6.7761291437616</v>
      </c>
      <c r="BG300" s="9">
        <v>6.7761291437616</v>
      </c>
      <c r="BH300" s="9">
        <v>28.5536137205298</v>
      </c>
      <c r="BI300" s="9">
        <v>28.5536137205298</v>
      </c>
      <c r="BJ300" s="9">
        <v>28.5536137205298</v>
      </c>
      <c r="BK300" s="9">
        <v>11.8576112091146</v>
      </c>
      <c r="BL300" s="9">
        <v>11.8576112091146</v>
      </c>
    </row>
    <row r="301" spans="1:64">
      <c r="A301" t="s">
        <v>617</v>
      </c>
      <c r="B301" s="1" t="s">
        <v>2671</v>
      </c>
      <c r="C301" s="22" t="s">
        <v>618</v>
      </c>
      <c r="D301" s="22" t="s">
        <v>1287</v>
      </c>
      <c r="E301" s="2">
        <v>16.513549160345</v>
      </c>
      <c r="F301" s="2">
        <v>16.513549160345</v>
      </c>
      <c r="G301" s="2">
        <v>16.513549160345</v>
      </c>
      <c r="H301" s="2">
        <v>16.513549160345</v>
      </c>
      <c r="I301" s="2">
        <v>16.513549160345</v>
      </c>
      <c r="J301" s="2">
        <v>-11.573416564154</v>
      </c>
      <c r="K301" s="2">
        <v>-11.573416564154</v>
      </c>
      <c r="L301" s="2">
        <v>-11.573416564154</v>
      </c>
      <c r="M301" s="2">
        <v>-11.573416564154</v>
      </c>
      <c r="N301" s="2">
        <v>-11.573416564154</v>
      </c>
      <c r="O301" s="2">
        <v>5.55748475493506</v>
      </c>
      <c r="P301" s="2">
        <v>5.55748475493506</v>
      </c>
      <c r="Q301" s="2">
        <v>5.55748475493506</v>
      </c>
      <c r="R301" s="2">
        <v>5.55748475493506</v>
      </c>
      <c r="S301" s="2">
        <v>5.55748475493506</v>
      </c>
      <c r="T301" s="23">
        <v>18.4378647644958</v>
      </c>
      <c r="U301" s="23">
        <v>18.4378647644958</v>
      </c>
      <c r="V301" s="23">
        <v>18.4378647644958</v>
      </c>
      <c r="W301" s="23">
        <v>18.4378647644958</v>
      </c>
      <c r="X301" s="23">
        <v>18.4378647644958</v>
      </c>
      <c r="Y301" s="2">
        <v>-0.752328318483755</v>
      </c>
      <c r="Z301" s="2">
        <v>-3.38490692216428</v>
      </c>
      <c r="AA301" s="2">
        <v>-2.87172404349006</v>
      </c>
      <c r="AB301" s="2">
        <v>-8.22252009989525</v>
      </c>
      <c r="AC301" s="2">
        <v>-3.00625134584289</v>
      </c>
      <c r="AD301" s="2">
        <v>17.6231346139632</v>
      </c>
      <c r="AE301" s="2">
        <v>18.1170316569695</v>
      </c>
      <c r="AF301" s="2">
        <v>19.0842823058146</v>
      </c>
      <c r="AG301" s="2">
        <v>18.8237860207984</v>
      </c>
      <c r="AH301" s="2">
        <v>18.6418860191863</v>
      </c>
      <c r="AI301" s="9">
        <v>-10.6876551986249</v>
      </c>
      <c r="AJ301" s="9">
        <v>-10.190313246962</v>
      </c>
      <c r="AK301" s="9">
        <v>-10.7908474417048</v>
      </c>
      <c r="AL301" s="9">
        <v>-9.75657184178331</v>
      </c>
      <c r="AM301" s="9">
        <v>-9.70556119434987</v>
      </c>
      <c r="AN301" s="2">
        <v>11.4288111791615</v>
      </c>
      <c r="AO301" s="2">
        <v>11.3866332866787</v>
      </c>
      <c r="AP301" s="2">
        <v>10.7894472447409</v>
      </c>
      <c r="AQ301" s="2">
        <v>10.4121678305986</v>
      </c>
      <c r="AR301" s="2">
        <v>10.1941481334208</v>
      </c>
      <c r="AS301" s="2">
        <v>9.45652818998117</v>
      </c>
      <c r="AT301" s="2">
        <v>9.95387365697418</v>
      </c>
      <c r="AU301" s="2">
        <v>12.1292250407635</v>
      </c>
      <c r="AV301" s="2">
        <v>13.736155534319</v>
      </c>
      <c r="AW301" s="2">
        <v>11.4139722987476</v>
      </c>
      <c r="AX301" s="2">
        <v>11.2854140418062</v>
      </c>
      <c r="AY301" s="2">
        <v>11.4633453821647</v>
      </c>
      <c r="AZ301" s="2">
        <v>11.8140536359207</v>
      </c>
      <c r="BA301" s="2">
        <v>12.6510177846398</v>
      </c>
      <c r="BB301" s="2">
        <v>13.4861211985341</v>
      </c>
      <c r="BC301" s="9">
        <v>10.7694633597589</v>
      </c>
      <c r="BD301" s="9">
        <v>10.6516627435875</v>
      </c>
      <c r="BE301" s="9">
        <v>11.4990341442274</v>
      </c>
      <c r="BF301" s="9">
        <v>13.2333816219344</v>
      </c>
      <c r="BG301" s="9">
        <v>13.2333816219344</v>
      </c>
      <c r="BH301" s="9">
        <v>28.2626892240541</v>
      </c>
      <c r="BI301" s="9">
        <v>28.2626892240541</v>
      </c>
      <c r="BJ301" s="9">
        <v>28.2626892240541</v>
      </c>
      <c r="BK301" s="9">
        <v>8.71280818119101</v>
      </c>
      <c r="BL301" s="9">
        <v>8.71280818119101</v>
      </c>
    </row>
    <row r="302" spans="1:64">
      <c r="A302" t="s">
        <v>619</v>
      </c>
      <c r="B302" s="1" t="s">
        <v>2672</v>
      </c>
      <c r="C302" s="22" t="s">
        <v>151</v>
      </c>
      <c r="D302" s="22" t="s">
        <v>1288</v>
      </c>
      <c r="E302" s="2">
        <v>7.63951409309804</v>
      </c>
      <c r="F302" s="2">
        <v>7.63951409309804</v>
      </c>
      <c r="G302" s="2">
        <v>7.63951409309804</v>
      </c>
      <c r="H302" s="2">
        <v>7.63951409309804</v>
      </c>
      <c r="I302" s="2">
        <v>7.63951409309804</v>
      </c>
      <c r="J302" s="2">
        <v>11.8272901087083</v>
      </c>
      <c r="K302" s="2">
        <v>11.8272901087083</v>
      </c>
      <c r="L302" s="2">
        <v>11.8272901087083</v>
      </c>
      <c r="M302" s="2">
        <v>11.8272901087083</v>
      </c>
      <c r="N302" s="2">
        <v>11.8272901087083</v>
      </c>
      <c r="O302" s="2">
        <v>5.42458277111528</v>
      </c>
      <c r="P302" s="2">
        <v>5.42458277111528</v>
      </c>
      <c r="Q302" s="2">
        <v>5.42458277111528</v>
      </c>
      <c r="R302" s="2">
        <v>5.42458277111528</v>
      </c>
      <c r="S302" s="2">
        <v>5.42458277111528</v>
      </c>
      <c r="T302" s="23">
        <v>0.285487330116867</v>
      </c>
      <c r="U302" s="23">
        <v>0.285487330116867</v>
      </c>
      <c r="V302" s="23">
        <v>0.285487330116867</v>
      </c>
      <c r="W302" s="23">
        <v>0.285487330116867</v>
      </c>
      <c r="X302" s="23">
        <v>0.285487330116867</v>
      </c>
      <c r="Y302" s="2">
        <v>-6.21910821645345</v>
      </c>
      <c r="Z302" s="2">
        <v>-12.9447243602595</v>
      </c>
      <c r="AA302" s="2">
        <v>2.33179764745256</v>
      </c>
      <c r="AB302" s="2">
        <v>4.25991279233977</v>
      </c>
      <c r="AC302" s="2">
        <v>6.37806416665025</v>
      </c>
      <c r="AD302" s="2">
        <v>2.3360941309723</v>
      </c>
      <c r="AE302" s="2">
        <v>2.4875988230462</v>
      </c>
      <c r="AF302" s="2">
        <v>2.16241936422208</v>
      </c>
      <c r="AG302" s="2">
        <v>2.44128754178584</v>
      </c>
      <c r="AH302" s="2">
        <v>1.21298033339577</v>
      </c>
      <c r="AI302" s="9">
        <v>19.3516546616379</v>
      </c>
      <c r="AJ302" s="9">
        <v>19.6096735373055</v>
      </c>
      <c r="AK302" s="9">
        <v>19.8420259854282</v>
      </c>
      <c r="AL302" s="9">
        <v>20.8111998851306</v>
      </c>
      <c r="AM302" s="9">
        <v>20.9899294673853</v>
      </c>
      <c r="AN302" s="2">
        <v>-5.29912201236956</v>
      </c>
      <c r="AO302" s="2">
        <v>-5.49120799976468</v>
      </c>
      <c r="AP302" s="2">
        <v>-6.12966703605379</v>
      </c>
      <c r="AQ302" s="2">
        <v>-6.26331683970295</v>
      </c>
      <c r="AR302" s="2">
        <v>-7.54174790680216</v>
      </c>
      <c r="AS302" s="2">
        <v>-5.11921092200123</v>
      </c>
      <c r="AT302" s="2">
        <v>-2.59765956082893</v>
      </c>
      <c r="AU302" s="2">
        <v>-3.3644270258835</v>
      </c>
      <c r="AV302" s="2">
        <v>-4.20931718061185</v>
      </c>
      <c r="AW302" s="2">
        <v>-4.84768290071497</v>
      </c>
      <c r="AX302" s="2">
        <v>-5.28558921086817</v>
      </c>
      <c r="AY302" s="2">
        <v>-5.99205242332279</v>
      </c>
      <c r="AZ302" s="2">
        <v>-6.30004220435594</v>
      </c>
      <c r="BA302" s="2">
        <v>-6.91337064651465</v>
      </c>
      <c r="BB302" s="2">
        <v>-5.46716187839259</v>
      </c>
      <c r="BC302" s="9">
        <v>-7.80095743367151</v>
      </c>
      <c r="BD302" s="9">
        <v>-8.58790308701745</v>
      </c>
      <c r="BE302" s="9">
        <v>-9.53400932211258</v>
      </c>
      <c r="BF302" s="9">
        <v>-9.32714246847185</v>
      </c>
      <c r="BG302" s="9">
        <v>-9.32714246847185</v>
      </c>
      <c r="BH302" s="9">
        <v>30.8667641420364</v>
      </c>
      <c r="BI302" s="9">
        <v>30.8667641420364</v>
      </c>
      <c r="BJ302" s="9">
        <v>30.8667641420364</v>
      </c>
      <c r="BK302" s="9">
        <v>21.7874122268081</v>
      </c>
      <c r="BL302" s="9">
        <v>21.7874122268081</v>
      </c>
    </row>
    <row r="303" spans="1:64">
      <c r="A303" t="s">
        <v>620</v>
      </c>
      <c r="B303" s="1" t="s">
        <v>2673</v>
      </c>
      <c r="C303" s="22" t="s">
        <v>621</v>
      </c>
      <c r="D303" s="22" t="s">
        <v>1288</v>
      </c>
      <c r="E303" s="2">
        <v>8.81155646047029</v>
      </c>
      <c r="F303" s="2">
        <v>8.81155646047029</v>
      </c>
      <c r="G303" s="2">
        <v>8.81155646047029</v>
      </c>
      <c r="H303" s="2">
        <v>8.81155646047029</v>
      </c>
      <c r="I303" s="2">
        <v>8.81155646047029</v>
      </c>
      <c r="J303" s="2">
        <v>-4.54561107212548</v>
      </c>
      <c r="K303" s="2">
        <v>-4.54561107212548</v>
      </c>
      <c r="L303" s="2">
        <v>-4.54561107212548</v>
      </c>
      <c r="M303" s="2">
        <v>-4.54561107212548</v>
      </c>
      <c r="N303" s="2">
        <v>-4.54561107212548</v>
      </c>
      <c r="O303" s="2">
        <v>-2.95678871160634</v>
      </c>
      <c r="P303" s="2">
        <v>-2.95678871160634</v>
      </c>
      <c r="Q303" s="2">
        <v>-2.95678871160634</v>
      </c>
      <c r="R303" s="2">
        <v>-2.95678871160634</v>
      </c>
      <c r="S303" s="2">
        <v>-2.95678871160634</v>
      </c>
      <c r="T303" s="23">
        <v>-2.72244589822923</v>
      </c>
      <c r="U303" s="23">
        <v>-2.72244589822923</v>
      </c>
      <c r="V303" s="23">
        <v>-2.72244589822923</v>
      </c>
      <c r="W303" s="23">
        <v>-2.72244589822923</v>
      </c>
      <c r="X303" s="23">
        <v>-2.72244589822923</v>
      </c>
      <c r="Y303" s="2">
        <v>-6.33594489727184</v>
      </c>
      <c r="Z303" s="2">
        <v>1.86637690628161</v>
      </c>
      <c r="AA303" s="2">
        <v>2.69472469777871</v>
      </c>
      <c r="AB303" s="2">
        <v>-3.21746684874992</v>
      </c>
      <c r="AC303" s="2">
        <v>-7.09667630627692</v>
      </c>
      <c r="AD303" s="2">
        <v>-1.79089593243571</v>
      </c>
      <c r="AE303" s="2">
        <v>-1.85624081161876</v>
      </c>
      <c r="AF303" s="2">
        <v>-1.02392853965611</v>
      </c>
      <c r="AG303" s="2">
        <v>-0.780747735801415</v>
      </c>
      <c r="AH303" s="2">
        <v>-2.47603511769629</v>
      </c>
      <c r="AI303" s="9">
        <v>15.8475376672753</v>
      </c>
      <c r="AJ303" s="9">
        <v>15.3817600648634</v>
      </c>
      <c r="AK303" s="9">
        <v>15.2696492958361</v>
      </c>
      <c r="AL303" s="9">
        <v>14.6612624252745</v>
      </c>
      <c r="AM303" s="9">
        <v>15.9709817787594</v>
      </c>
      <c r="AN303" s="2">
        <v>-6.18790421484597</v>
      </c>
      <c r="AO303" s="2">
        <v>-5.62685336451738</v>
      </c>
      <c r="AP303" s="2">
        <v>-5.2854657106246</v>
      </c>
      <c r="AQ303" s="2">
        <v>-5.64210669155737</v>
      </c>
      <c r="AR303" s="2">
        <v>-6.24272987348738</v>
      </c>
      <c r="AS303" s="2">
        <v>-7.57441197091851</v>
      </c>
      <c r="AT303" s="2">
        <v>-3.88960106906152</v>
      </c>
      <c r="AU303" s="2">
        <v>-5.8915213025585</v>
      </c>
      <c r="AV303" s="2">
        <v>-9.6863355576628</v>
      </c>
      <c r="AW303" s="2">
        <v>-10.343216787517</v>
      </c>
      <c r="AX303" s="2">
        <v>-9.19028391664257</v>
      </c>
      <c r="AY303" s="2">
        <v>-11.1944051797229</v>
      </c>
      <c r="AZ303" s="2">
        <v>-10.3122739394694</v>
      </c>
      <c r="BA303" s="2">
        <v>-11.1656232315522</v>
      </c>
      <c r="BB303" s="2">
        <v>-9.79213989792834</v>
      </c>
      <c r="BC303" s="9">
        <v>-10.2171831874636</v>
      </c>
      <c r="BD303" s="9">
        <v>-9.85278803781847</v>
      </c>
      <c r="BE303" s="9">
        <v>-10.9895832644198</v>
      </c>
      <c r="BF303" s="9">
        <v>-10.5229299644298</v>
      </c>
      <c r="BG303" s="9">
        <v>-10.5229299644298</v>
      </c>
      <c r="BH303" s="9">
        <v>23.9431868513766</v>
      </c>
      <c r="BI303" s="9">
        <v>23.9431868513766</v>
      </c>
      <c r="BJ303" s="9">
        <v>23.9431868513766</v>
      </c>
      <c r="BK303" s="9">
        <v>16.0334712715778</v>
      </c>
      <c r="BL303" s="9">
        <v>16.0334712715778</v>
      </c>
    </row>
    <row r="304" spans="1:64">
      <c r="A304" t="s">
        <v>622</v>
      </c>
      <c r="B304" s="1" t="s">
        <v>2674</v>
      </c>
      <c r="C304" s="22" t="s">
        <v>623</v>
      </c>
      <c r="D304" s="22" t="s">
        <v>1288</v>
      </c>
      <c r="E304" s="2">
        <v>11.1221542704327</v>
      </c>
      <c r="F304" s="2">
        <v>11.1221542704327</v>
      </c>
      <c r="G304" s="2">
        <v>11.1221542704327</v>
      </c>
      <c r="H304" s="2">
        <v>11.1221542704327</v>
      </c>
      <c r="I304" s="2">
        <v>11.1221542704327</v>
      </c>
      <c r="J304" s="2">
        <v>3.17211883038978</v>
      </c>
      <c r="K304" s="2">
        <v>3.17211883038978</v>
      </c>
      <c r="L304" s="2">
        <v>3.17211883038978</v>
      </c>
      <c r="M304" s="2">
        <v>3.17211883038978</v>
      </c>
      <c r="N304" s="2">
        <v>3.17211883038978</v>
      </c>
      <c r="O304" s="2">
        <v>3.34895469969387</v>
      </c>
      <c r="P304" s="2">
        <v>3.34895469969387</v>
      </c>
      <c r="Q304" s="2">
        <v>3.34895469969387</v>
      </c>
      <c r="R304" s="2">
        <v>3.34895469969387</v>
      </c>
      <c r="S304" s="2">
        <v>3.34895469969387</v>
      </c>
      <c r="T304" s="23">
        <v>0.833591060766574</v>
      </c>
      <c r="U304" s="23">
        <v>0.833591060766574</v>
      </c>
      <c r="V304" s="23">
        <v>0.833591060766574</v>
      </c>
      <c r="W304" s="23">
        <v>0.833591060766574</v>
      </c>
      <c r="X304" s="23">
        <v>0.833591060766574</v>
      </c>
      <c r="Y304" s="2">
        <v>-0.432006280702634</v>
      </c>
      <c r="Z304" s="2">
        <v>10.4152044567165</v>
      </c>
      <c r="AA304" s="2">
        <v>5.29778594632734</v>
      </c>
      <c r="AB304" s="2">
        <v>-0.451288416889791</v>
      </c>
      <c r="AC304" s="2">
        <v>8.19468517120527</v>
      </c>
      <c r="AD304" s="2">
        <v>8.08730457507129</v>
      </c>
      <c r="AE304" s="2">
        <v>12.1581689985993</v>
      </c>
      <c r="AF304" s="2">
        <v>11.4388069395831</v>
      </c>
      <c r="AG304" s="2">
        <v>11.5489363460694</v>
      </c>
      <c r="AH304" s="2">
        <v>10.371217817141</v>
      </c>
      <c r="AI304" s="9">
        <v>11.4398244604713</v>
      </c>
      <c r="AJ304" s="9">
        <v>16.436445482816</v>
      </c>
      <c r="AK304" s="9">
        <v>15.5218476513606</v>
      </c>
      <c r="AL304" s="9">
        <v>15.1305922267712</v>
      </c>
      <c r="AM304" s="9">
        <v>14.7241778238458</v>
      </c>
      <c r="AN304" s="2">
        <v>0.563755298705782</v>
      </c>
      <c r="AO304" s="2">
        <v>0.719921859964545</v>
      </c>
      <c r="AP304" s="2">
        <v>1.31716273268412</v>
      </c>
      <c r="AQ304" s="2">
        <v>1.82453625981198</v>
      </c>
      <c r="AR304" s="2">
        <v>0.997305792262901</v>
      </c>
      <c r="AS304" s="2">
        <v>2.43901165389227</v>
      </c>
      <c r="AT304" s="2">
        <v>5.63756585757834</v>
      </c>
      <c r="AU304" s="2">
        <v>7.15165679175114</v>
      </c>
      <c r="AV304" s="2">
        <v>8.69691386940011</v>
      </c>
      <c r="AW304" s="2">
        <v>5.29020487831477</v>
      </c>
      <c r="AX304" s="2">
        <v>-0.67381471907007</v>
      </c>
      <c r="AY304" s="2">
        <v>2.59677096845367</v>
      </c>
      <c r="AZ304" s="2">
        <v>2.64397379671557</v>
      </c>
      <c r="BA304" s="2">
        <v>1.81291785550313</v>
      </c>
      <c r="BB304" s="2">
        <v>2.55452310641651</v>
      </c>
      <c r="BC304" s="9">
        <v>-4.14210129221496</v>
      </c>
      <c r="BD304" s="9">
        <v>-3.9278006366979</v>
      </c>
      <c r="BE304" s="9">
        <v>-5.31284488942151</v>
      </c>
      <c r="BF304" s="9">
        <v>-5.34118414861209</v>
      </c>
      <c r="BG304" s="9">
        <v>-5.34118414861209</v>
      </c>
      <c r="BH304" s="9">
        <v>28.0585224642356</v>
      </c>
      <c r="BI304" s="9">
        <v>28.0585224642356</v>
      </c>
      <c r="BJ304" s="9">
        <v>28.0585224642356</v>
      </c>
      <c r="BK304" s="9">
        <v>20.1462680086042</v>
      </c>
      <c r="BL304" s="9">
        <v>20.1462680086042</v>
      </c>
    </row>
    <row r="305" spans="1:64">
      <c r="A305" t="s">
        <v>624</v>
      </c>
      <c r="B305" s="1" t="s">
        <v>2675</v>
      </c>
      <c r="C305" s="22" t="s">
        <v>625</v>
      </c>
      <c r="D305" s="22" t="s">
        <v>1288</v>
      </c>
      <c r="E305" s="2">
        <v>17.6186176781532</v>
      </c>
      <c r="F305" s="2">
        <v>17.6186176781532</v>
      </c>
      <c r="G305" s="2">
        <v>17.6186176781532</v>
      </c>
      <c r="H305" s="2">
        <v>17.6186176781532</v>
      </c>
      <c r="I305" s="2">
        <v>17.6186176781532</v>
      </c>
      <c r="J305" s="2">
        <v>3.49223519792636</v>
      </c>
      <c r="K305" s="2">
        <v>3.49223519792636</v>
      </c>
      <c r="L305" s="2">
        <v>3.49223519792636</v>
      </c>
      <c r="M305" s="2">
        <v>3.49223519792636</v>
      </c>
      <c r="N305" s="2">
        <v>3.49223519792636</v>
      </c>
      <c r="O305" s="2">
        <v>-1.11999113110132</v>
      </c>
      <c r="P305" s="2">
        <v>-1.11999113110132</v>
      </c>
      <c r="Q305" s="2">
        <v>-1.11999113110132</v>
      </c>
      <c r="R305" s="2">
        <v>-1.11999113110132</v>
      </c>
      <c r="S305" s="2">
        <v>-1.11999113110132</v>
      </c>
      <c r="T305" s="23">
        <v>8.41424673132958</v>
      </c>
      <c r="U305" s="23">
        <v>8.41424673132958</v>
      </c>
      <c r="V305" s="23">
        <v>8.41424673132958</v>
      </c>
      <c r="W305" s="23">
        <v>8.41424673132958</v>
      </c>
      <c r="X305" s="23">
        <v>8.41424673132958</v>
      </c>
      <c r="Y305" s="2">
        <v>10.6655613641801</v>
      </c>
      <c r="Z305" s="2">
        <v>5.45280008536628</v>
      </c>
      <c r="AA305" s="2">
        <v>3.15671470393911</v>
      </c>
      <c r="AB305" s="2">
        <v>4.72730850294964</v>
      </c>
      <c r="AC305" s="2">
        <v>2.66303765309929</v>
      </c>
      <c r="AD305" s="2">
        <v>13.0178051185745</v>
      </c>
      <c r="AE305" s="2">
        <v>13.1662260541041</v>
      </c>
      <c r="AF305" s="2">
        <v>14.0349509605169</v>
      </c>
      <c r="AG305" s="2">
        <v>14.2300971224021</v>
      </c>
      <c r="AH305" s="2">
        <v>14.6528457584927</v>
      </c>
      <c r="AI305" s="9">
        <v>4.2378699334805</v>
      </c>
      <c r="AJ305" s="9">
        <v>4.00055864662263</v>
      </c>
      <c r="AK305" s="9">
        <v>4.86925693526448</v>
      </c>
      <c r="AL305" s="9">
        <v>4.38377044471189</v>
      </c>
      <c r="AM305" s="9">
        <v>4.94501885880261</v>
      </c>
      <c r="AN305" s="2">
        <v>5.77604561973521</v>
      </c>
      <c r="AO305" s="2">
        <v>6.52697131732518</v>
      </c>
      <c r="AP305" s="2">
        <v>5.62989508076615</v>
      </c>
      <c r="AQ305" s="2">
        <v>5.51172151839657</v>
      </c>
      <c r="AR305" s="2">
        <v>5.15615336884986</v>
      </c>
      <c r="AS305" s="2">
        <v>5.76180940014444</v>
      </c>
      <c r="AT305" s="2">
        <v>5.28025315333245</v>
      </c>
      <c r="AU305" s="2">
        <v>7.5778878072654</v>
      </c>
      <c r="AV305" s="2">
        <v>9.69779500121866</v>
      </c>
      <c r="AW305" s="2">
        <v>8.77533038188536</v>
      </c>
      <c r="AX305" s="2">
        <v>5.58615409282083</v>
      </c>
      <c r="AY305" s="2">
        <v>5.62276913825915</v>
      </c>
      <c r="AZ305" s="2">
        <v>5.83728203245627</v>
      </c>
      <c r="BA305" s="2">
        <v>6.87357865205843</v>
      </c>
      <c r="BB305" s="2">
        <v>7.35673303880049</v>
      </c>
      <c r="BC305" s="9">
        <v>5.52280172295328</v>
      </c>
      <c r="BD305" s="9">
        <v>6.39099764615252</v>
      </c>
      <c r="BE305" s="9">
        <v>6.3317466490366</v>
      </c>
      <c r="BF305" s="9">
        <v>7.33416330854197</v>
      </c>
      <c r="BG305" s="9">
        <v>7.33416330854197</v>
      </c>
      <c r="BH305" s="9">
        <v>35.5941516768671</v>
      </c>
      <c r="BI305" s="9">
        <v>35.5941516768671</v>
      </c>
      <c r="BJ305" s="9">
        <v>35.5941516768671</v>
      </c>
      <c r="BK305" s="9">
        <v>20.2241550123886</v>
      </c>
      <c r="BL305" s="9">
        <v>20.2241550123886</v>
      </c>
    </row>
    <row r="306" spans="1:64">
      <c r="A306" t="s">
        <v>626</v>
      </c>
      <c r="B306" s="1" t="s">
        <v>2676</v>
      </c>
      <c r="C306" s="22" t="s">
        <v>627</v>
      </c>
      <c r="D306" s="22" t="s">
        <v>1288</v>
      </c>
      <c r="E306" s="2">
        <v>8.84504338525235</v>
      </c>
      <c r="F306" s="2">
        <v>8.84504338525235</v>
      </c>
      <c r="G306" s="2">
        <v>8.84504338525235</v>
      </c>
      <c r="H306" s="2">
        <v>8.84504338525235</v>
      </c>
      <c r="I306" s="2">
        <v>8.84504338525235</v>
      </c>
      <c r="J306" s="2">
        <v>1.30336282281071</v>
      </c>
      <c r="K306" s="2">
        <v>1.30336282281071</v>
      </c>
      <c r="L306" s="2">
        <v>1.30336282281071</v>
      </c>
      <c r="M306" s="2">
        <v>1.30336282281071</v>
      </c>
      <c r="N306" s="2">
        <v>1.30336282281071</v>
      </c>
      <c r="O306" s="2">
        <v>-0.332640609422776</v>
      </c>
      <c r="P306" s="2">
        <v>-0.332640609422776</v>
      </c>
      <c r="Q306" s="2">
        <v>-0.332640609422776</v>
      </c>
      <c r="R306" s="2">
        <v>-0.332640609422776</v>
      </c>
      <c r="S306" s="2">
        <v>-0.332640609422776</v>
      </c>
      <c r="T306" s="23">
        <v>5.05593552340009</v>
      </c>
      <c r="U306" s="23">
        <v>5.05593552340009</v>
      </c>
      <c r="V306" s="23">
        <v>5.05593552340009</v>
      </c>
      <c r="W306" s="23">
        <v>5.05593552340009</v>
      </c>
      <c r="X306" s="23">
        <v>5.05593552340009</v>
      </c>
      <c r="Y306" s="2">
        <v>7.20197129827243</v>
      </c>
      <c r="Z306" s="2">
        <v>12.043000148544</v>
      </c>
      <c r="AA306" s="2">
        <v>15.6643916866066</v>
      </c>
      <c r="AB306" s="2">
        <v>15.049139619417</v>
      </c>
      <c r="AC306" s="2">
        <v>12.6633249199224</v>
      </c>
      <c r="AD306" s="2">
        <v>9.34931680027923</v>
      </c>
      <c r="AE306" s="2">
        <v>8.8381799815766</v>
      </c>
      <c r="AF306" s="2">
        <v>9.64333849978726</v>
      </c>
      <c r="AG306" s="2">
        <v>10.6340352817933</v>
      </c>
      <c r="AH306" s="2">
        <v>9.57678034038729</v>
      </c>
      <c r="AI306" s="9">
        <v>4.19385617788324</v>
      </c>
      <c r="AJ306" s="9">
        <v>4.00055864662263</v>
      </c>
      <c r="AK306" s="9">
        <v>2.83144103826162</v>
      </c>
      <c r="AL306" s="9">
        <v>4.3028776298886</v>
      </c>
      <c r="AM306" s="9">
        <v>4.03227617935754</v>
      </c>
      <c r="AN306" s="2">
        <v>5.65070713726455</v>
      </c>
      <c r="AO306" s="2">
        <v>6.17429336896814</v>
      </c>
      <c r="AP306" s="2">
        <v>6.27963938801006</v>
      </c>
      <c r="AQ306" s="2">
        <v>6.84556774301264</v>
      </c>
      <c r="AR306" s="2">
        <v>6.37062063058784</v>
      </c>
      <c r="AS306" s="2">
        <v>1.86434131138451</v>
      </c>
      <c r="AT306" s="2">
        <v>0.98711357269962</v>
      </c>
      <c r="AU306" s="2">
        <v>2.49159679851991</v>
      </c>
      <c r="AV306" s="2">
        <v>1.64782391047419</v>
      </c>
      <c r="AW306" s="2">
        <v>0.746203325977838</v>
      </c>
      <c r="AX306" s="2">
        <v>-0.10171160910918</v>
      </c>
      <c r="AY306" s="2">
        <v>-0.898490714439737</v>
      </c>
      <c r="AZ306" s="2">
        <v>0.376824711880401</v>
      </c>
      <c r="BA306" s="2">
        <v>0.876527406162809</v>
      </c>
      <c r="BB306" s="2">
        <v>0.874254125382371</v>
      </c>
      <c r="BC306" s="9">
        <v>-2.41622575379206</v>
      </c>
      <c r="BD306" s="9">
        <v>-1.53117651939071</v>
      </c>
      <c r="BE306" s="9">
        <v>-2.69281179326844</v>
      </c>
      <c r="BF306" s="9">
        <v>-2.55101332471025</v>
      </c>
      <c r="BG306" s="9">
        <v>-2.55101332471025</v>
      </c>
      <c r="BH306" s="9">
        <v>31.7087901840606</v>
      </c>
      <c r="BI306" s="9">
        <v>31.7087901840606</v>
      </c>
      <c r="BJ306" s="9">
        <v>31.7087901840606</v>
      </c>
      <c r="BK306" s="9">
        <v>18.2853295531924</v>
      </c>
      <c r="BL306" s="9">
        <v>18.2853295531924</v>
      </c>
    </row>
    <row r="307" spans="1:64">
      <c r="A307" t="s">
        <v>628</v>
      </c>
      <c r="B307" s="1" t="s">
        <v>2677</v>
      </c>
      <c r="C307" s="22" t="s">
        <v>629</v>
      </c>
      <c r="D307" s="22" t="s">
        <v>1288</v>
      </c>
      <c r="E307" s="2">
        <v>19.2594769924743</v>
      </c>
      <c r="F307" s="2">
        <v>19.2594769924743</v>
      </c>
      <c r="G307" s="2">
        <v>19.2594769924743</v>
      </c>
      <c r="H307" s="2">
        <v>19.2594769924743</v>
      </c>
      <c r="I307" s="2">
        <v>19.2594769924743</v>
      </c>
      <c r="J307" s="2">
        <v>6.33284570443557</v>
      </c>
      <c r="K307" s="2">
        <v>6.33284570443557</v>
      </c>
      <c r="L307" s="2">
        <v>6.33284570443557</v>
      </c>
      <c r="M307" s="2">
        <v>6.33284570443557</v>
      </c>
      <c r="N307" s="2">
        <v>6.33284570443557</v>
      </c>
      <c r="O307" s="2">
        <v>7.1677407369969</v>
      </c>
      <c r="P307" s="2">
        <v>7.1677407369969</v>
      </c>
      <c r="Q307" s="2">
        <v>7.1677407369969</v>
      </c>
      <c r="R307" s="2">
        <v>7.1677407369969</v>
      </c>
      <c r="S307" s="2">
        <v>7.1677407369969</v>
      </c>
      <c r="T307" s="23">
        <v>12.287655298275</v>
      </c>
      <c r="U307" s="23">
        <v>12.287655298275</v>
      </c>
      <c r="V307" s="23">
        <v>12.287655298275</v>
      </c>
      <c r="W307" s="23">
        <v>12.287655298275</v>
      </c>
      <c r="X307" s="23">
        <v>12.287655298275</v>
      </c>
      <c r="Y307" s="2">
        <v>12.8465551354999</v>
      </c>
      <c r="Z307" s="2">
        <v>16.1075204048619</v>
      </c>
      <c r="AA307" s="2">
        <v>10.2516127347737</v>
      </c>
      <c r="AB307" s="2">
        <v>10.3268792990772</v>
      </c>
      <c r="AC307" s="2">
        <v>8.97287726878837</v>
      </c>
      <c r="AD307" s="2">
        <v>17.5431771209157</v>
      </c>
      <c r="AE307" s="2">
        <v>17.7856304653957</v>
      </c>
      <c r="AF307" s="2">
        <v>17.1384445153061</v>
      </c>
      <c r="AG307" s="2">
        <v>17.7843126731537</v>
      </c>
      <c r="AH307" s="2">
        <v>17.7986013776135</v>
      </c>
      <c r="AI307" s="9">
        <v>-8.93850894325957</v>
      </c>
      <c r="AJ307" s="9">
        <v>-8.61772988229646</v>
      </c>
      <c r="AK307" s="9">
        <v>-8.52471729061434</v>
      </c>
      <c r="AL307" s="9">
        <v>-4.60680763092956</v>
      </c>
      <c r="AM307" s="9">
        <v>-2.69689486708045</v>
      </c>
      <c r="AN307" s="2">
        <v>12.7649194022986</v>
      </c>
      <c r="AO307" s="2">
        <v>12.3022722001493</v>
      </c>
      <c r="AP307" s="2">
        <v>11.6734899096838</v>
      </c>
      <c r="AQ307" s="2">
        <v>11.2512930541451</v>
      </c>
      <c r="AR307" s="2">
        <v>10.7712380262697</v>
      </c>
      <c r="AS307" s="2">
        <v>6.87932728180142</v>
      </c>
      <c r="AT307" s="2">
        <v>10.1079885141218</v>
      </c>
      <c r="AU307" s="2">
        <v>10.114975214006</v>
      </c>
      <c r="AV307" s="2">
        <v>14.787983480529</v>
      </c>
      <c r="AW307" s="2">
        <v>12.1080752277629</v>
      </c>
      <c r="AX307" s="2">
        <v>9.01819293794143</v>
      </c>
      <c r="AY307" s="2">
        <v>9.31621503957475</v>
      </c>
      <c r="AZ307" s="2">
        <v>9.41511048957545</v>
      </c>
      <c r="BA307" s="2">
        <v>10.5166772133677</v>
      </c>
      <c r="BB307" s="2">
        <v>10.9267332125489</v>
      </c>
      <c r="BC307" s="9">
        <v>9.25069288594675</v>
      </c>
      <c r="BD307" s="9">
        <v>9.25363200849167</v>
      </c>
      <c r="BE307" s="9">
        <v>10.0434602019201</v>
      </c>
      <c r="BF307" s="9">
        <v>11.8781557931821</v>
      </c>
      <c r="BG307" s="9">
        <v>11.8781557931821</v>
      </c>
      <c r="BH307" s="9">
        <v>34.07347254439</v>
      </c>
      <c r="BI307" s="9">
        <v>34.07347254439</v>
      </c>
      <c r="BJ307" s="9">
        <v>34.07347254439</v>
      </c>
      <c r="BK307" s="9">
        <v>17.8288342250429</v>
      </c>
      <c r="BL307" s="9">
        <v>17.8288342250429</v>
      </c>
    </row>
    <row r="308" spans="1:64">
      <c r="A308" t="s">
        <v>630</v>
      </c>
      <c r="B308" s="1" t="s">
        <v>2678</v>
      </c>
      <c r="C308" s="22" t="s">
        <v>631</v>
      </c>
      <c r="D308" s="22" t="s">
        <v>1288</v>
      </c>
      <c r="E308" s="2">
        <v>12.829987434318</v>
      </c>
      <c r="F308" s="2">
        <v>12.829987434318</v>
      </c>
      <c r="G308" s="2">
        <v>12.829987434318</v>
      </c>
      <c r="H308" s="2">
        <v>12.829987434318</v>
      </c>
      <c r="I308" s="2">
        <v>12.829987434318</v>
      </c>
      <c r="J308" s="2">
        <v>11.0710971831982</v>
      </c>
      <c r="K308" s="2">
        <v>11.0710971831982</v>
      </c>
      <c r="L308" s="2">
        <v>11.0710971831982</v>
      </c>
      <c r="M308" s="2">
        <v>11.0710971831982</v>
      </c>
      <c r="N308" s="2">
        <v>11.0710971831982</v>
      </c>
      <c r="O308" s="2">
        <v>4.1465523324621</v>
      </c>
      <c r="P308" s="2">
        <v>4.1465523324621</v>
      </c>
      <c r="Q308" s="2">
        <v>4.1465523324621</v>
      </c>
      <c r="R308" s="2">
        <v>4.1465523324621</v>
      </c>
      <c r="S308" s="2">
        <v>4.1465523324621</v>
      </c>
      <c r="T308" s="23">
        <v>-0.0388945930028242</v>
      </c>
      <c r="U308" s="23">
        <v>-0.0388945930028242</v>
      </c>
      <c r="V308" s="23">
        <v>-0.0388945930028242</v>
      </c>
      <c r="W308" s="23">
        <v>-0.0388945930028242</v>
      </c>
      <c r="X308" s="23">
        <v>-0.0388945930028242</v>
      </c>
      <c r="Y308" s="2">
        <v>3.41261606516298</v>
      </c>
      <c r="Z308" s="2">
        <v>6.00543398280214</v>
      </c>
      <c r="AA308" s="2">
        <v>5.60851848791669</v>
      </c>
      <c r="AB308" s="2">
        <v>7.34628848959161</v>
      </c>
      <c r="AC308" s="2">
        <v>2.86889365209001</v>
      </c>
      <c r="AD308" s="2">
        <v>6.46023939571523</v>
      </c>
      <c r="AE308" s="2">
        <v>5.42236480476671</v>
      </c>
      <c r="AF308" s="2">
        <v>3.91943911276887</v>
      </c>
      <c r="AG308" s="2">
        <v>1.88716544635121</v>
      </c>
      <c r="AH308" s="2">
        <v>1.27130527231102</v>
      </c>
      <c r="AI308" s="9">
        <v>-0.00642205023581865</v>
      </c>
      <c r="AJ308" s="9">
        <v>-0.618337419666057</v>
      </c>
      <c r="AK308" s="9">
        <v>0.189926934469219</v>
      </c>
      <c r="AL308" s="9">
        <v>-0.711716141681068</v>
      </c>
      <c r="AM308" s="9">
        <v>0.0809805133311613</v>
      </c>
      <c r="AN308" s="2">
        <v>2.93130970508886</v>
      </c>
      <c r="AO308" s="2">
        <v>3.18074049166701</v>
      </c>
      <c r="AP308" s="2">
        <v>2.94225028413532</v>
      </c>
      <c r="AQ308" s="2">
        <v>2.18514117507698</v>
      </c>
      <c r="AR308" s="2">
        <v>2.35317191187375</v>
      </c>
      <c r="AS308" s="2">
        <v>2.98404610435666</v>
      </c>
      <c r="AT308" s="2">
        <v>3.37306491776184</v>
      </c>
      <c r="AU308" s="2">
        <v>3.94067262394957</v>
      </c>
      <c r="AV308" s="2">
        <v>1.40105493903473</v>
      </c>
      <c r="AW308" s="2">
        <v>3.28865009655031</v>
      </c>
      <c r="AX308" s="2">
        <v>0.327780290832472</v>
      </c>
      <c r="AY308" s="2">
        <v>-0.643568738379689</v>
      </c>
      <c r="AZ308" s="2">
        <v>-0.614432016111461</v>
      </c>
      <c r="BA308" s="2">
        <v>-1.45424048815262</v>
      </c>
      <c r="BB308" s="2">
        <v>-1.34628660501102</v>
      </c>
      <c r="BC308" s="9">
        <v>-0.207105064610746</v>
      </c>
      <c r="BD308" s="9">
        <v>-0.399437352884531</v>
      </c>
      <c r="BE308" s="9">
        <v>-1.16445915384581</v>
      </c>
      <c r="BF308" s="9">
        <v>0</v>
      </c>
      <c r="BG308" s="9">
        <v>0</v>
      </c>
      <c r="BH308" s="9">
        <v>32.4254141716396</v>
      </c>
      <c r="BI308" s="9">
        <v>32.4254141716396</v>
      </c>
      <c r="BJ308" s="9">
        <v>32.4254141716396</v>
      </c>
      <c r="BK308" s="9">
        <v>18.2930780690931</v>
      </c>
      <c r="BL308" s="9">
        <v>18.2930780690931</v>
      </c>
    </row>
    <row r="309" spans="1:64">
      <c r="A309" t="s">
        <v>632</v>
      </c>
      <c r="B309" s="1" t="s">
        <v>2679</v>
      </c>
      <c r="C309" s="22" t="s">
        <v>633</v>
      </c>
      <c r="D309" s="22" t="s">
        <v>1288</v>
      </c>
      <c r="E309" s="2">
        <v>4.99404703531497</v>
      </c>
      <c r="F309" s="2">
        <v>4.99404703531497</v>
      </c>
      <c r="G309" s="2">
        <v>4.99404703531497</v>
      </c>
      <c r="H309" s="2">
        <v>4.99404703531497</v>
      </c>
      <c r="I309" s="2">
        <v>4.99404703531497</v>
      </c>
      <c r="J309" s="2">
        <v>2.58279485647447</v>
      </c>
      <c r="K309" s="2">
        <v>2.58279485647447</v>
      </c>
      <c r="L309" s="2">
        <v>2.58279485647447</v>
      </c>
      <c r="M309" s="2">
        <v>2.58279485647447</v>
      </c>
      <c r="N309" s="2">
        <v>2.58279485647447</v>
      </c>
      <c r="O309" s="2">
        <v>3.21309449108857</v>
      </c>
      <c r="P309" s="2">
        <v>3.21309449108857</v>
      </c>
      <c r="Q309" s="2">
        <v>3.21309449108857</v>
      </c>
      <c r="R309" s="2">
        <v>3.21309449108857</v>
      </c>
      <c r="S309" s="2">
        <v>3.21309449108857</v>
      </c>
      <c r="T309" s="23">
        <v>1.93766090498085</v>
      </c>
      <c r="U309" s="23">
        <v>1.93766090498085</v>
      </c>
      <c r="V309" s="23">
        <v>1.93766090498085</v>
      </c>
      <c r="W309" s="23">
        <v>1.93766090498085</v>
      </c>
      <c r="X309" s="23">
        <v>1.93766090498085</v>
      </c>
      <c r="Y309" s="2">
        <v>-1.88134877989465</v>
      </c>
      <c r="Z309" s="2">
        <v>-1.43333438723873</v>
      </c>
      <c r="AA309" s="2">
        <v>-4.27687571650774</v>
      </c>
      <c r="AB309" s="2">
        <v>-3.94581935734108</v>
      </c>
      <c r="AC309" s="2">
        <v>-10.2877424749728</v>
      </c>
      <c r="AD309" s="2">
        <v>9.36956562245887</v>
      </c>
      <c r="AE309" s="2">
        <v>8.14444936513987</v>
      </c>
      <c r="AF309" s="2">
        <v>9.35714353043635</v>
      </c>
      <c r="AG309" s="2">
        <v>9.99327750038219</v>
      </c>
      <c r="AH309" s="2">
        <v>7.67157709550811</v>
      </c>
      <c r="AI309" s="9">
        <v>14.1159044791536</v>
      </c>
      <c r="AJ309" s="9">
        <v>15.6944304334964</v>
      </c>
      <c r="AK309" s="9">
        <v>16.038253807911</v>
      </c>
      <c r="AL309" s="9">
        <v>16.2335172602884</v>
      </c>
      <c r="AM309" s="9">
        <v>16.5358415356609</v>
      </c>
      <c r="AN309" s="2">
        <v>3.49209993915893</v>
      </c>
      <c r="AO309" s="2">
        <v>2.04232687342414</v>
      </c>
      <c r="AP309" s="2">
        <v>0.711360864391661</v>
      </c>
      <c r="AQ309" s="2">
        <v>-0.0894436750560797</v>
      </c>
      <c r="AR309" s="2">
        <v>-0.0736128062677754</v>
      </c>
      <c r="AS309" s="2">
        <v>-0.975395262033496</v>
      </c>
      <c r="AT309" s="2">
        <v>0.897318679889045</v>
      </c>
      <c r="AU309" s="2">
        <v>2.89599005212818</v>
      </c>
      <c r="AV309" s="2">
        <v>5.18074318769919</v>
      </c>
      <c r="AW309" s="2">
        <v>-0.666804534065175</v>
      </c>
      <c r="AX309" s="2">
        <v>-0.295695797546458</v>
      </c>
      <c r="AY309" s="2">
        <v>-0.643568738379689</v>
      </c>
      <c r="AZ309" s="2">
        <v>-0.55247847061197</v>
      </c>
      <c r="BA309" s="2">
        <v>-0.82109568145663</v>
      </c>
      <c r="BB309" s="2">
        <v>-0.687725805437532</v>
      </c>
      <c r="BC309" s="9">
        <v>-5.79894180910095</v>
      </c>
      <c r="BD309" s="9">
        <v>-5.65869583253088</v>
      </c>
      <c r="BE309" s="9">
        <v>-6.11341055769051</v>
      </c>
      <c r="BF309" s="9">
        <v>-5.66006081420087</v>
      </c>
      <c r="BG309" s="9">
        <v>-5.66006081420087</v>
      </c>
      <c r="BH309" s="9">
        <v>36.5244494990884</v>
      </c>
      <c r="BI309" s="9">
        <v>36.5244494990884</v>
      </c>
      <c r="BJ309" s="9">
        <v>36.5244494990884</v>
      </c>
      <c r="BK309" s="9">
        <v>24.9678713188128</v>
      </c>
      <c r="BL309" s="9">
        <v>24.9678713188128</v>
      </c>
    </row>
    <row r="310" spans="1:64">
      <c r="A310" t="s">
        <v>634</v>
      </c>
      <c r="B310" s="1" t="s">
        <v>2680</v>
      </c>
      <c r="C310" s="22" t="s">
        <v>635</v>
      </c>
      <c r="D310" s="22" t="s">
        <v>1288</v>
      </c>
      <c r="E310" s="2">
        <v>7.10372329658502</v>
      </c>
      <c r="F310" s="2">
        <v>7.10372329658502</v>
      </c>
      <c r="G310" s="2">
        <v>7.10372329658502</v>
      </c>
      <c r="H310" s="2">
        <v>7.10372329658502</v>
      </c>
      <c r="I310" s="2">
        <v>7.10372329658502</v>
      </c>
      <c r="J310" s="2">
        <v>-6.74774073044636</v>
      </c>
      <c r="K310" s="2">
        <v>-6.74774073044636</v>
      </c>
      <c r="L310" s="2">
        <v>-6.74774073044636</v>
      </c>
      <c r="M310" s="2">
        <v>-6.74774073044636</v>
      </c>
      <c r="N310" s="2">
        <v>-6.74774073044636</v>
      </c>
      <c r="O310" s="2">
        <v>1.83918015783586</v>
      </c>
      <c r="P310" s="2">
        <v>1.83918015783586</v>
      </c>
      <c r="Q310" s="2">
        <v>1.83918015783586</v>
      </c>
      <c r="R310" s="2">
        <v>1.83918015783586</v>
      </c>
      <c r="S310" s="2">
        <v>1.83918015783586</v>
      </c>
      <c r="T310" s="23">
        <v>1.9872232392231</v>
      </c>
      <c r="U310" s="23">
        <v>1.9872232392231</v>
      </c>
      <c r="V310" s="23">
        <v>1.9872232392231</v>
      </c>
      <c r="W310" s="23">
        <v>1.9872232392231</v>
      </c>
      <c r="X310" s="23">
        <v>1.9872232392231</v>
      </c>
      <c r="Y310" s="2">
        <v>1.33809607703185</v>
      </c>
      <c r="Z310" s="2">
        <v>5.66449948554368</v>
      </c>
      <c r="AA310" s="2">
        <v>3.84124299603935</v>
      </c>
      <c r="AB310" s="2">
        <v>2.38500681140485</v>
      </c>
      <c r="AC310" s="2">
        <v>4.00988209421592</v>
      </c>
      <c r="AD310" s="2">
        <v>9.45439790758808</v>
      </c>
      <c r="AE310" s="2">
        <v>9.21963010058506</v>
      </c>
      <c r="AF310" s="2">
        <v>8.60518027763197</v>
      </c>
      <c r="AG310" s="2">
        <v>9.07059181773401</v>
      </c>
      <c r="AH310" s="2">
        <v>7.79493062954445</v>
      </c>
      <c r="AI310" s="9">
        <v>6.90374075367348</v>
      </c>
      <c r="AJ310" s="9">
        <v>6.61600049168987</v>
      </c>
      <c r="AK310" s="9">
        <v>6.31080394686632</v>
      </c>
      <c r="AL310" s="9">
        <v>5.84316420928741</v>
      </c>
      <c r="AM310" s="9">
        <v>4.62812414552076</v>
      </c>
      <c r="AN310" s="2">
        <v>3.60190501995587</v>
      </c>
      <c r="AO310" s="2">
        <v>3.67841865751833</v>
      </c>
      <c r="AP310" s="2">
        <v>3.35690677005908</v>
      </c>
      <c r="AQ310" s="2">
        <v>3.24119842692447</v>
      </c>
      <c r="AR310" s="2">
        <v>3.57506126939569</v>
      </c>
      <c r="AS310" s="2">
        <v>1.72186106117598</v>
      </c>
      <c r="AT310" s="2">
        <v>0.660660967932918</v>
      </c>
      <c r="AU310" s="2">
        <v>5.42741252692118</v>
      </c>
      <c r="AV310" s="2">
        <v>2.55190777774423</v>
      </c>
      <c r="AW310" s="2">
        <v>0.770396824837109</v>
      </c>
      <c r="AX310" s="2">
        <v>1.03344950235472</v>
      </c>
      <c r="AY310" s="2">
        <v>0.79803774901032</v>
      </c>
      <c r="AZ310" s="2">
        <v>1.20773108681476</v>
      </c>
      <c r="BA310" s="2">
        <v>0.422939604670228</v>
      </c>
      <c r="BB310" s="2">
        <v>-0.356123114991209</v>
      </c>
      <c r="BC310" s="9">
        <v>0.34517510768458</v>
      </c>
      <c r="BD310" s="9">
        <v>0.865447597916488</v>
      </c>
      <c r="BE310" s="9">
        <v>-0.145557394230726</v>
      </c>
      <c r="BF310" s="9">
        <v>-1.27550666235513</v>
      </c>
      <c r="BG310" s="9">
        <v>-1.27550666235513</v>
      </c>
      <c r="BH310" s="9">
        <v>32.8628926859867</v>
      </c>
      <c r="BI310" s="9">
        <v>32.8628926859867</v>
      </c>
      <c r="BJ310" s="9">
        <v>32.8628926859867</v>
      </c>
      <c r="BK310" s="9">
        <v>21.4041540545023</v>
      </c>
      <c r="BL310" s="9">
        <v>21.4041540545023</v>
      </c>
    </row>
    <row r="311" spans="1:64">
      <c r="A311" t="s">
        <v>636</v>
      </c>
      <c r="B311" s="1" t="s">
        <v>2681</v>
      </c>
      <c r="C311" s="22" t="s">
        <v>637</v>
      </c>
      <c r="D311" s="22" t="s">
        <v>1288</v>
      </c>
      <c r="E311" s="2">
        <v>23.1439602671938</v>
      </c>
      <c r="F311" s="2">
        <v>23.1439602671938</v>
      </c>
      <c r="G311" s="2">
        <v>23.1439602671938</v>
      </c>
      <c r="H311" s="2">
        <v>23.1439602671938</v>
      </c>
      <c r="I311" s="2">
        <v>23.1439602671938</v>
      </c>
      <c r="J311" s="2">
        <v>8.02673313398624</v>
      </c>
      <c r="K311" s="2">
        <v>8.02673313398624</v>
      </c>
      <c r="L311" s="2">
        <v>8.02673313398624</v>
      </c>
      <c r="M311" s="2">
        <v>8.02673313398624</v>
      </c>
      <c r="N311" s="2">
        <v>8.02673313398624</v>
      </c>
      <c r="O311" s="2">
        <v>4.7373571764666</v>
      </c>
      <c r="P311" s="2">
        <v>4.7373571764666</v>
      </c>
      <c r="Q311" s="2">
        <v>4.7373571764666</v>
      </c>
      <c r="R311" s="2">
        <v>4.7373571764666</v>
      </c>
      <c r="S311" s="2">
        <v>4.7373571764666</v>
      </c>
      <c r="T311" s="23">
        <v>11.7396897669968</v>
      </c>
      <c r="U311" s="23">
        <v>11.7396897669968</v>
      </c>
      <c r="V311" s="23">
        <v>11.7396897669968</v>
      </c>
      <c r="W311" s="23">
        <v>11.7396897669968</v>
      </c>
      <c r="X311" s="23">
        <v>11.7396897669968</v>
      </c>
      <c r="Y311" s="2">
        <v>8.42467907506171</v>
      </c>
      <c r="Z311" s="2">
        <v>9.04786391295174</v>
      </c>
      <c r="AA311" s="2">
        <v>9.05350844712685</v>
      </c>
      <c r="AB311" s="2">
        <v>12.7812756134087</v>
      </c>
      <c r="AC311" s="2">
        <v>10.6330063168816</v>
      </c>
      <c r="AD311" s="2">
        <v>18.1948306892528</v>
      </c>
      <c r="AE311" s="2">
        <v>18.6449157684488</v>
      </c>
      <c r="AF311" s="2">
        <v>17.6023969449595</v>
      </c>
      <c r="AG311" s="2">
        <v>17.3573564678612</v>
      </c>
      <c r="AH311" s="2">
        <v>16.916697412059</v>
      </c>
      <c r="AI311" s="9">
        <v>-11.371008301516</v>
      </c>
      <c r="AJ311" s="9">
        <v>-11.1080525601095</v>
      </c>
      <c r="AK311" s="9">
        <v>-10.7992962978363</v>
      </c>
      <c r="AL311" s="9">
        <v>-9.98680669754945</v>
      </c>
      <c r="AM311" s="9">
        <v>-9.06554547684867</v>
      </c>
      <c r="AN311" s="2">
        <v>13.0470109911442</v>
      </c>
      <c r="AO311" s="2">
        <v>12.2927651407924</v>
      </c>
      <c r="AP311" s="2">
        <v>11.5384580849377</v>
      </c>
      <c r="AQ311" s="2">
        <v>11.4649634093964</v>
      </c>
      <c r="AR311" s="2">
        <v>11.2761916825125</v>
      </c>
      <c r="AS311" s="2">
        <v>8.00410025337072</v>
      </c>
      <c r="AT311" s="2">
        <v>8.46088283981735</v>
      </c>
      <c r="AU311" s="2">
        <v>11.850292735847</v>
      </c>
      <c r="AV311" s="2">
        <v>13.3148877089236</v>
      </c>
      <c r="AW311" s="2">
        <v>12.0849897644919</v>
      </c>
      <c r="AX311" s="2">
        <v>10.4063300779768</v>
      </c>
      <c r="AY311" s="2">
        <v>10.579612558977</v>
      </c>
      <c r="AZ311" s="2">
        <v>10.4962451519792</v>
      </c>
      <c r="BA311" s="2">
        <v>11.0019455912849</v>
      </c>
      <c r="BB311" s="2">
        <v>10.7673770751193</v>
      </c>
      <c r="BC311" s="9">
        <v>11.2527085105173</v>
      </c>
      <c r="BD311" s="9">
        <v>10.7848085278824</v>
      </c>
      <c r="BE311" s="9">
        <v>11.426255447112</v>
      </c>
      <c r="BF311" s="9">
        <v>11.9578749595793</v>
      </c>
      <c r="BG311" s="9">
        <v>11.9578749595793</v>
      </c>
      <c r="BH311" s="9">
        <v>36.2266618587247</v>
      </c>
      <c r="BI311" s="9">
        <v>36.2266618587247</v>
      </c>
      <c r="BJ311" s="9">
        <v>36.2266618587247</v>
      </c>
      <c r="BK311" s="9">
        <v>20.5380900327001</v>
      </c>
      <c r="BL311" s="9">
        <v>20.5380900327001</v>
      </c>
    </row>
    <row r="312" spans="1:64">
      <c r="A312" t="s">
        <v>638</v>
      </c>
      <c r="B312" s="1" t="s">
        <v>2682</v>
      </c>
      <c r="C312" s="22" t="s">
        <v>639</v>
      </c>
      <c r="D312" s="22" t="s">
        <v>1288</v>
      </c>
      <c r="E312" s="2">
        <v>12.1267620138946</v>
      </c>
      <c r="F312" s="2">
        <v>12.1267620138946</v>
      </c>
      <c r="G312" s="2">
        <v>12.1267620138946</v>
      </c>
      <c r="H312" s="2">
        <v>12.1267620138946</v>
      </c>
      <c r="I312" s="2">
        <v>12.1267620138946</v>
      </c>
      <c r="J312" s="2">
        <v>-14.3344343979904</v>
      </c>
      <c r="K312" s="2">
        <v>-14.3344343979904</v>
      </c>
      <c r="L312" s="2">
        <v>-14.3344343979904</v>
      </c>
      <c r="M312" s="2">
        <v>-14.3344343979904</v>
      </c>
      <c r="N312" s="2">
        <v>-14.3344343979904</v>
      </c>
      <c r="O312" s="2">
        <v>-4.04180206483086</v>
      </c>
      <c r="P312" s="2">
        <v>-4.04180206483086</v>
      </c>
      <c r="Q312" s="2">
        <v>-4.04180206483086</v>
      </c>
      <c r="R312" s="2">
        <v>-4.04180206483086</v>
      </c>
      <c r="S312" s="2">
        <v>-4.04180206483086</v>
      </c>
      <c r="T312" s="23">
        <v>10.092161942412</v>
      </c>
      <c r="U312" s="23">
        <v>10.092161942412</v>
      </c>
      <c r="V312" s="23">
        <v>10.092161942412</v>
      </c>
      <c r="W312" s="23">
        <v>10.092161942412</v>
      </c>
      <c r="X312" s="23">
        <v>10.092161942412</v>
      </c>
      <c r="Y312" s="2">
        <v>3.58000606242504</v>
      </c>
      <c r="Z312" s="2">
        <v>9.9480670393384</v>
      </c>
      <c r="AA312" s="2">
        <v>7.29471052291271</v>
      </c>
      <c r="AB312" s="2">
        <v>-0.0754998586397079</v>
      </c>
      <c r="AC312" s="2">
        <v>10.3066163589007</v>
      </c>
      <c r="AD312" s="2">
        <v>16.8823453333062</v>
      </c>
      <c r="AE312" s="2">
        <v>17.4902511424712</v>
      </c>
      <c r="AF312" s="2">
        <v>17.4386490286113</v>
      </c>
      <c r="AG312" s="2">
        <v>17.1183827629381</v>
      </c>
      <c r="AH312" s="2">
        <v>15.7498318301835</v>
      </c>
      <c r="AI312" s="9">
        <v>3.2035466769446</v>
      </c>
      <c r="AJ312" s="9">
        <v>2.98580117751375</v>
      </c>
      <c r="AK312" s="9">
        <v>3.69145206493444</v>
      </c>
      <c r="AL312" s="9">
        <v>4.17067470318357</v>
      </c>
      <c r="AM312" s="9">
        <v>3.80065284409458</v>
      </c>
      <c r="AN312" s="2">
        <v>8.60242839944834</v>
      </c>
      <c r="AO312" s="2">
        <v>9.03277129936665</v>
      </c>
      <c r="AP312" s="2">
        <v>8.11326057918454</v>
      </c>
      <c r="AQ312" s="2">
        <v>7.77451736168443</v>
      </c>
      <c r="AR312" s="2">
        <v>7.77037058345539</v>
      </c>
      <c r="AS312" s="2">
        <v>7.24897098137819</v>
      </c>
      <c r="AT312" s="2">
        <v>6.5749468427388</v>
      </c>
      <c r="AU312" s="2">
        <v>7.46379566674895</v>
      </c>
      <c r="AV312" s="2">
        <v>8.27722663023748</v>
      </c>
      <c r="AW312" s="2">
        <v>6.52139311617628</v>
      </c>
      <c r="AX312" s="2">
        <v>8.61033620898784</v>
      </c>
      <c r="AY312" s="2">
        <v>8.37720336974875</v>
      </c>
      <c r="AZ312" s="2">
        <v>8.63527565112031</v>
      </c>
      <c r="BA312" s="2">
        <v>8.97201624851227</v>
      </c>
      <c r="BB312" s="2">
        <v>8.98439787446434</v>
      </c>
      <c r="BC312" s="9">
        <v>7.7319224121346</v>
      </c>
      <c r="BD312" s="9">
        <v>8.1218928419855</v>
      </c>
      <c r="BE312" s="9">
        <v>8.22399277403604</v>
      </c>
      <c r="BF312" s="9">
        <v>8.21107413891112</v>
      </c>
      <c r="BG312" s="9">
        <v>8.21107413891112</v>
      </c>
      <c r="BH312" s="9">
        <v>35.6657130478072</v>
      </c>
      <c r="BI312" s="9">
        <v>35.6657130478072</v>
      </c>
      <c r="BJ312" s="9">
        <v>35.6657130478072</v>
      </c>
      <c r="BK312" s="9">
        <v>22.3298073091364</v>
      </c>
      <c r="BL312" s="9">
        <v>22.3298073091364</v>
      </c>
    </row>
    <row r="313" spans="1:64">
      <c r="A313" t="s">
        <v>640</v>
      </c>
      <c r="B313" s="1" t="s">
        <v>2683</v>
      </c>
      <c r="C313" s="22" t="s">
        <v>641</v>
      </c>
      <c r="D313" s="22" t="s">
        <v>1288</v>
      </c>
      <c r="E313" s="2">
        <v>19.5273723907308</v>
      </c>
      <c r="F313" s="2">
        <v>19.5273723907308</v>
      </c>
      <c r="G313" s="2">
        <v>19.5273723907308</v>
      </c>
      <c r="H313" s="2">
        <v>19.5273723907308</v>
      </c>
      <c r="I313" s="2">
        <v>19.5273723907308</v>
      </c>
      <c r="J313" s="2">
        <v>9.4008622572281</v>
      </c>
      <c r="K313" s="2">
        <v>9.4008622572281</v>
      </c>
      <c r="L313" s="2">
        <v>9.4008622572281</v>
      </c>
      <c r="M313" s="2">
        <v>9.4008622572281</v>
      </c>
      <c r="N313" s="2">
        <v>9.4008622572281</v>
      </c>
      <c r="O313" s="2">
        <v>11.9017468966823</v>
      </c>
      <c r="P313" s="2">
        <v>11.9017468966823</v>
      </c>
      <c r="Q313" s="2">
        <v>11.9017468966823</v>
      </c>
      <c r="R313" s="2">
        <v>11.9017468966823</v>
      </c>
      <c r="S313" s="2">
        <v>11.9017468966823</v>
      </c>
      <c r="T313" s="23">
        <v>8.8087906191874</v>
      </c>
      <c r="U313" s="23">
        <v>8.8087906191874</v>
      </c>
      <c r="V313" s="23">
        <v>8.8087906191874</v>
      </c>
      <c r="W313" s="23">
        <v>8.8087906191874</v>
      </c>
      <c r="X313" s="23">
        <v>8.8087906191874</v>
      </c>
      <c r="Y313" s="2">
        <v>0.948044680949783</v>
      </c>
      <c r="Z313" s="2">
        <v>12.7021742821948</v>
      </c>
      <c r="AA313" s="2">
        <v>6.76949745562276</v>
      </c>
      <c r="AB313" s="2">
        <v>7.80650302502682</v>
      </c>
      <c r="AC313" s="2">
        <v>0.557119991374665</v>
      </c>
      <c r="AD313" s="2">
        <v>12.2680290014418</v>
      </c>
      <c r="AE313" s="2">
        <v>11.6393127733091</v>
      </c>
      <c r="AF313" s="2">
        <v>11.5999775759619</v>
      </c>
      <c r="AG313" s="2">
        <v>11.2050028196881</v>
      </c>
      <c r="AH313" s="2">
        <v>10.5813717930496</v>
      </c>
      <c r="AI313" s="9">
        <v>0.641461546075821</v>
      </c>
      <c r="AJ313" s="9">
        <v>0.738507239076284</v>
      </c>
      <c r="AK313" s="9">
        <v>1.71971946719675</v>
      </c>
      <c r="AL313" s="9">
        <v>2.2442891997676</v>
      </c>
      <c r="AM313" s="9">
        <v>2.85945325953399</v>
      </c>
      <c r="AN313" s="2">
        <v>6.14310831839925</v>
      </c>
      <c r="AO313" s="2">
        <v>5.99343288263119</v>
      </c>
      <c r="AP313" s="2">
        <v>5.65668223820766</v>
      </c>
      <c r="AQ313" s="2">
        <v>5.17730338864487</v>
      </c>
      <c r="AR313" s="2">
        <v>4.48095819421664</v>
      </c>
      <c r="AS313" s="2">
        <v>8.31568982124056</v>
      </c>
      <c r="AT313" s="2">
        <v>7.35799893077626</v>
      </c>
      <c r="AU313" s="2">
        <v>9.54578319692144</v>
      </c>
      <c r="AV313" s="2">
        <v>14.6302750004642</v>
      </c>
      <c r="AW313" s="2">
        <v>10.2206826224972</v>
      </c>
      <c r="AX313" s="2">
        <v>6.37188810920989</v>
      </c>
      <c r="AY313" s="2">
        <v>6.84905835090863</v>
      </c>
      <c r="AZ313" s="2">
        <v>6.90849850882679</v>
      </c>
      <c r="BA313" s="2">
        <v>7.41629532363444</v>
      </c>
      <c r="BB313" s="2">
        <v>7.5364751678922</v>
      </c>
      <c r="BC313" s="9">
        <v>6.21315193832244</v>
      </c>
      <c r="BD313" s="9">
        <v>7.12329945977416</v>
      </c>
      <c r="BE313" s="9">
        <v>6.9139762259595</v>
      </c>
      <c r="BF313" s="9">
        <v>6.935567476556</v>
      </c>
      <c r="BG313" s="9">
        <v>6.935567476556</v>
      </c>
      <c r="BH313" s="9">
        <v>38.2757152712613</v>
      </c>
      <c r="BI313" s="9">
        <v>38.2757152712613</v>
      </c>
      <c r="BJ313" s="9">
        <v>38.2757152712613</v>
      </c>
      <c r="BK313" s="9">
        <v>32.7792008249891</v>
      </c>
      <c r="BL313" s="9">
        <v>32.7792008249891</v>
      </c>
    </row>
    <row r="314" spans="1:64">
      <c r="A314" t="s">
        <v>642</v>
      </c>
      <c r="B314" s="1" t="s">
        <v>2684</v>
      </c>
      <c r="C314" s="22" t="s">
        <v>643</v>
      </c>
      <c r="D314" s="22" t="s">
        <v>1288</v>
      </c>
      <c r="E314" s="2">
        <v>16.1117060629603</v>
      </c>
      <c r="F314" s="2">
        <v>16.1117060629603</v>
      </c>
      <c r="G314" s="2">
        <v>16.1117060629603</v>
      </c>
      <c r="H314" s="2">
        <v>16.1117060629603</v>
      </c>
      <c r="I314" s="2">
        <v>16.1117060629603</v>
      </c>
      <c r="J314" s="2">
        <v>3.74265156772742</v>
      </c>
      <c r="K314" s="2">
        <v>3.74265156772742</v>
      </c>
      <c r="L314" s="2">
        <v>3.74265156772742</v>
      </c>
      <c r="M314" s="2">
        <v>3.74265156772742</v>
      </c>
      <c r="N314" s="2">
        <v>3.74265156772742</v>
      </c>
      <c r="O314" s="2">
        <v>9.00320467008024</v>
      </c>
      <c r="P314" s="2">
        <v>9.00320467008024</v>
      </c>
      <c r="Q314" s="2">
        <v>9.00320467008024</v>
      </c>
      <c r="R314" s="2">
        <v>9.00320467008024</v>
      </c>
      <c r="S314" s="2">
        <v>9.00320467008024</v>
      </c>
      <c r="T314" s="23">
        <v>5.82054857560373</v>
      </c>
      <c r="U314" s="23">
        <v>5.82054857560373</v>
      </c>
      <c r="V314" s="23">
        <v>5.82054857560373</v>
      </c>
      <c r="W314" s="23">
        <v>5.82054857560373</v>
      </c>
      <c r="X314" s="23">
        <v>5.82054857560373</v>
      </c>
      <c r="Y314" s="2">
        <v>8.65228757310152</v>
      </c>
      <c r="Z314" s="2">
        <v>8.34388015055539</v>
      </c>
      <c r="AA314" s="2">
        <v>8.40583004779792</v>
      </c>
      <c r="AB314" s="2">
        <v>7.72720364524964</v>
      </c>
      <c r="AC314" s="2">
        <v>6.85857167292643</v>
      </c>
      <c r="AD314" s="2">
        <v>9.0240996783369</v>
      </c>
      <c r="AE314" s="2">
        <v>9.38188071458585</v>
      </c>
      <c r="AF314" s="2">
        <v>7.08370743587411</v>
      </c>
      <c r="AG314" s="2">
        <v>7.11453671110445</v>
      </c>
      <c r="AH314" s="2">
        <v>6.81370933607356</v>
      </c>
      <c r="AI314" s="9">
        <v>-2.9041087519213</v>
      </c>
      <c r="AJ314" s="9">
        <v>-2.17858951348678</v>
      </c>
      <c r="AK314" s="9">
        <v>-2.29416474962643</v>
      </c>
      <c r="AL314" s="9">
        <v>-1.67728128932922</v>
      </c>
      <c r="AM314" s="9">
        <v>-1.90092508371023</v>
      </c>
      <c r="AN314" s="2">
        <v>4.95849688180165</v>
      </c>
      <c r="AO314" s="2">
        <v>4.43803270013349</v>
      </c>
      <c r="AP314" s="2">
        <v>3.90969370941396</v>
      </c>
      <c r="AQ314" s="2">
        <v>3.47077609036957</v>
      </c>
      <c r="AR314" s="2">
        <v>3.27643652424904</v>
      </c>
      <c r="AS314" s="2">
        <v>5.76659040409588</v>
      </c>
      <c r="AT314" s="2">
        <v>5.24224116351905</v>
      </c>
      <c r="AU314" s="2">
        <v>8.04630835600544</v>
      </c>
      <c r="AV314" s="2">
        <v>11.9614527805258</v>
      </c>
      <c r="AW314" s="2">
        <v>8.76393452716528</v>
      </c>
      <c r="AX314" s="2">
        <v>2.70656843935102</v>
      </c>
      <c r="AY314" s="2">
        <v>2.47068771137844</v>
      </c>
      <c r="AZ314" s="2">
        <v>2.89772320410619</v>
      </c>
      <c r="BA314" s="2">
        <v>2.87487673321296</v>
      </c>
      <c r="BB314" s="2">
        <v>2.51972888878311</v>
      </c>
      <c r="BC314" s="9">
        <v>3.93499622760421</v>
      </c>
      <c r="BD314" s="9">
        <v>3.99437352884533</v>
      </c>
      <c r="BE314" s="9">
        <v>2.62003309615308</v>
      </c>
      <c r="BF314" s="9">
        <v>2.79017082390184</v>
      </c>
      <c r="BG314" s="9">
        <v>2.79017082390184</v>
      </c>
      <c r="BH314" s="9">
        <v>32.228833151576</v>
      </c>
      <c r="BI314" s="9">
        <v>32.228833151576</v>
      </c>
      <c r="BJ314" s="9">
        <v>32.228833151576</v>
      </c>
      <c r="BK314" s="9">
        <v>21.5831002035799</v>
      </c>
      <c r="BL314" s="9">
        <v>21.5831002035799</v>
      </c>
    </row>
    <row r="315" spans="1:64">
      <c r="A315" t="s">
        <v>644</v>
      </c>
      <c r="B315" s="1" t="s">
        <v>2685</v>
      </c>
      <c r="C315" s="22" t="s">
        <v>645</v>
      </c>
      <c r="D315" s="22" t="s">
        <v>1288</v>
      </c>
      <c r="E315" s="2">
        <v>8.47668721264964</v>
      </c>
      <c r="F315" s="2">
        <v>8.47668721264964</v>
      </c>
      <c r="G315" s="2">
        <v>8.47668721264964</v>
      </c>
      <c r="H315" s="2">
        <v>8.47668721264964</v>
      </c>
      <c r="I315" s="2">
        <v>8.47668721264964</v>
      </c>
      <c r="J315" s="2">
        <v>5.29698679718285</v>
      </c>
      <c r="K315" s="2">
        <v>5.29698679718285</v>
      </c>
      <c r="L315" s="2">
        <v>5.29698679718285</v>
      </c>
      <c r="M315" s="2">
        <v>5.29698679718285</v>
      </c>
      <c r="N315" s="2">
        <v>5.29698679718285</v>
      </c>
      <c r="O315" s="2">
        <v>3.62204282022151</v>
      </c>
      <c r="P315" s="2">
        <v>3.62204282022151</v>
      </c>
      <c r="Q315" s="2">
        <v>3.62204282022151</v>
      </c>
      <c r="R315" s="2">
        <v>3.62204282022151</v>
      </c>
      <c r="S315" s="2">
        <v>3.62204282022151</v>
      </c>
      <c r="T315" s="23">
        <v>0.982046660617725</v>
      </c>
      <c r="U315" s="23">
        <v>0.982046660617725</v>
      </c>
      <c r="V315" s="23">
        <v>0.982046660617725</v>
      </c>
      <c r="W315" s="23">
        <v>0.982046660617725</v>
      </c>
      <c r="X315" s="23">
        <v>0.982046660617725</v>
      </c>
      <c r="Y315" s="2">
        <v>4.81985231577126</v>
      </c>
      <c r="Z315" s="2">
        <v>-4.2846034962956</v>
      </c>
      <c r="AA315" s="2">
        <v>-2.18785681080051</v>
      </c>
      <c r="AB315" s="2">
        <v>2.73735842011094</v>
      </c>
      <c r="AC315" s="2">
        <v>0.476175696566751</v>
      </c>
      <c r="AD315" s="2">
        <v>1.19373437072885</v>
      </c>
      <c r="AE315" s="2">
        <v>0.432548279352406</v>
      </c>
      <c r="AF315" s="2">
        <v>0.951491282463029</v>
      </c>
      <c r="AG315" s="2">
        <v>1.48490110391664</v>
      </c>
      <c r="AH315" s="2">
        <v>2.21798919624562</v>
      </c>
      <c r="AI315" s="9">
        <v>18.3489943619347</v>
      </c>
      <c r="AJ315" s="9">
        <v>18.4093061362802</v>
      </c>
      <c r="AK315" s="9">
        <v>18.7924199761795</v>
      </c>
      <c r="AL315" s="9">
        <v>18.8104370448807</v>
      </c>
      <c r="AM315" s="9">
        <v>19.9993828588308</v>
      </c>
      <c r="AN315" s="2">
        <v>-2.64108178066442</v>
      </c>
      <c r="AO315" s="2">
        <v>-3.10572055066534</v>
      </c>
      <c r="AP315" s="2">
        <v>-4.02364224410112</v>
      </c>
      <c r="AQ315" s="2">
        <v>-4.69743884558425</v>
      </c>
      <c r="AR315" s="2">
        <v>-4.88580775626537</v>
      </c>
      <c r="AS315" s="2">
        <v>-4.55719079505114</v>
      </c>
      <c r="AT315" s="2">
        <v>-2.3129566351212</v>
      </c>
      <c r="AU315" s="2">
        <v>-1.02063349670754</v>
      </c>
      <c r="AV315" s="2">
        <v>-4.66880026587315</v>
      </c>
      <c r="AW315" s="2">
        <v>-5.84911727376553</v>
      </c>
      <c r="AX315" s="2">
        <v>-6.26141651042454</v>
      </c>
      <c r="AY315" s="2">
        <v>-6.844002973897</v>
      </c>
      <c r="AZ315" s="2">
        <v>-7.67025247577577</v>
      </c>
      <c r="BA315" s="2">
        <v>-8.09071083580794</v>
      </c>
      <c r="BB315" s="2">
        <v>-5.90852139313478</v>
      </c>
      <c r="BC315" s="9">
        <v>-8.07709751981917</v>
      </c>
      <c r="BD315" s="9">
        <v>-9.12048622419682</v>
      </c>
      <c r="BE315" s="9">
        <v>-11.2079193557659</v>
      </c>
      <c r="BF315" s="9">
        <v>-9.48658080126625</v>
      </c>
      <c r="BG315" s="9">
        <v>-9.48658080126625</v>
      </c>
      <c r="BH315" s="9">
        <v>30.9287478547446</v>
      </c>
      <c r="BI315" s="9">
        <v>30.9287478547446</v>
      </c>
      <c r="BJ315" s="9">
        <v>30.9287478547446</v>
      </c>
      <c r="BK315" s="9">
        <v>22.6951907908041</v>
      </c>
      <c r="BL315" s="9">
        <v>22.6951907908041</v>
      </c>
    </row>
    <row r="316" spans="1:64">
      <c r="A316" t="s">
        <v>646</v>
      </c>
      <c r="B316" s="1" t="s">
        <v>2686</v>
      </c>
      <c r="C316" s="22" t="s">
        <v>647</v>
      </c>
      <c r="D316" s="22" t="s">
        <v>1288</v>
      </c>
      <c r="E316" s="2">
        <v>7.03674944702089</v>
      </c>
      <c r="F316" s="2">
        <v>7.03674944702089</v>
      </c>
      <c r="G316" s="2">
        <v>7.03674944702089</v>
      </c>
      <c r="H316" s="2">
        <v>7.03674944702089</v>
      </c>
      <c r="I316" s="2">
        <v>7.03674944702089</v>
      </c>
      <c r="J316" s="2">
        <v>3.97774151231672</v>
      </c>
      <c r="K316" s="2">
        <v>3.97774151231672</v>
      </c>
      <c r="L316" s="2">
        <v>3.97774151231672</v>
      </c>
      <c r="M316" s="2">
        <v>3.97774151231672</v>
      </c>
      <c r="N316" s="2">
        <v>3.97774151231672</v>
      </c>
      <c r="O316" s="2">
        <v>-0.148399275761184</v>
      </c>
      <c r="P316" s="2">
        <v>-0.148399275761184</v>
      </c>
      <c r="Q316" s="2">
        <v>-0.148399275761184</v>
      </c>
      <c r="R316" s="2">
        <v>-0.148399275761184</v>
      </c>
      <c r="S316" s="2">
        <v>-0.148399275761184</v>
      </c>
      <c r="T316" s="23">
        <v>3.91713887030497</v>
      </c>
      <c r="U316" s="23">
        <v>3.91713887030497</v>
      </c>
      <c r="V316" s="23">
        <v>3.91713887030497</v>
      </c>
      <c r="W316" s="23">
        <v>3.91713887030497</v>
      </c>
      <c r="X316" s="23">
        <v>3.91713887030497</v>
      </c>
      <c r="Y316" s="2">
        <v>7.59197663023183</v>
      </c>
      <c r="Z316" s="2">
        <v>0.674888257892346</v>
      </c>
      <c r="AA316" s="2">
        <v>1.23544963331945</v>
      </c>
      <c r="AB316" s="2">
        <v>3.59090062153071</v>
      </c>
      <c r="AC316" s="2">
        <v>6.49319039768393</v>
      </c>
      <c r="AD316" s="2">
        <v>11.6443085385986</v>
      </c>
      <c r="AE316" s="2">
        <v>11.2952685860005</v>
      </c>
      <c r="AF316" s="2">
        <v>10.3828355682443</v>
      </c>
      <c r="AG316" s="2">
        <v>10.4497246458275</v>
      </c>
      <c r="AH316" s="2">
        <v>10.9878980984229</v>
      </c>
      <c r="AI316" s="9">
        <v>8.00410528911799</v>
      </c>
      <c r="AJ316" s="9">
        <v>7.60454033063263</v>
      </c>
      <c r="AK316" s="9">
        <v>8.35671222922454</v>
      </c>
      <c r="AL316" s="9">
        <v>7.78264752208854</v>
      </c>
      <c r="AM316" s="9">
        <v>8.26821353880884</v>
      </c>
      <c r="AN316" s="2">
        <v>3.42684434828532</v>
      </c>
      <c r="AO316" s="2">
        <v>4.3958319199882</v>
      </c>
      <c r="AP316" s="2">
        <v>4.52566892401085</v>
      </c>
      <c r="AQ316" s="2">
        <v>3.82789690017307</v>
      </c>
      <c r="AR316" s="2">
        <v>3.25971120475531</v>
      </c>
      <c r="AS316" s="2">
        <v>2.0087212982625</v>
      </c>
      <c r="AT316" s="2">
        <v>2.55222510602212</v>
      </c>
      <c r="AU316" s="2">
        <v>5.35423964579058</v>
      </c>
      <c r="AV316" s="2">
        <v>6.07363535888452</v>
      </c>
      <c r="AW316" s="2">
        <v>3.91552461446306</v>
      </c>
      <c r="AX316" s="2">
        <v>2.0090290574546</v>
      </c>
      <c r="AY316" s="2">
        <v>1.87264415417027</v>
      </c>
      <c r="AZ316" s="2">
        <v>1.77639272631858</v>
      </c>
      <c r="BA316" s="2">
        <v>1.79897667902543</v>
      </c>
      <c r="BB316" s="2">
        <v>1.99744199509947</v>
      </c>
      <c r="BC316" s="9">
        <v>0.897455279979909</v>
      </c>
      <c r="BD316" s="9">
        <v>0.798874705769067</v>
      </c>
      <c r="BE316" s="9">
        <v>3.05670527884525</v>
      </c>
      <c r="BF316" s="9">
        <v>5.02230748302331</v>
      </c>
      <c r="BG316" s="9">
        <v>5.02230748302331</v>
      </c>
      <c r="BH316" s="9">
        <v>35.6227762252431</v>
      </c>
      <c r="BI316" s="9">
        <v>35.6227762252431</v>
      </c>
      <c r="BJ316" s="9">
        <v>35.6227762252431</v>
      </c>
      <c r="BK316" s="9">
        <v>23.0507599030538</v>
      </c>
      <c r="BL316" s="9">
        <v>23.0507599030538</v>
      </c>
    </row>
    <row r="317" spans="1:64">
      <c r="A317" t="s">
        <v>648</v>
      </c>
      <c r="B317" s="1" t="s">
        <v>2687</v>
      </c>
      <c r="C317" s="22" t="s">
        <v>649</v>
      </c>
      <c r="D317" s="22" t="s">
        <v>1288</v>
      </c>
      <c r="E317" s="2">
        <v>12.6960397351897</v>
      </c>
      <c r="F317" s="2">
        <v>12.6960397351897</v>
      </c>
      <c r="G317" s="2">
        <v>12.6960397351897</v>
      </c>
      <c r="H317" s="2">
        <v>12.6960397351897</v>
      </c>
      <c r="I317" s="2">
        <v>12.6960397351897</v>
      </c>
      <c r="J317" s="2">
        <v>2.44417971109589</v>
      </c>
      <c r="K317" s="2">
        <v>2.44417971109589</v>
      </c>
      <c r="L317" s="2">
        <v>2.44417971109589</v>
      </c>
      <c r="M317" s="2">
        <v>2.44417971109589</v>
      </c>
      <c r="N317" s="2">
        <v>2.44417971109589</v>
      </c>
      <c r="O317" s="2">
        <v>3.49265228909603</v>
      </c>
      <c r="P317" s="2">
        <v>3.49265228909603</v>
      </c>
      <c r="Q317" s="2">
        <v>3.49265228909603</v>
      </c>
      <c r="R317" s="2">
        <v>3.49265228909603</v>
      </c>
      <c r="S317" s="2">
        <v>3.49265228909603</v>
      </c>
      <c r="T317" s="23">
        <v>-2.4128752078228</v>
      </c>
      <c r="U317" s="23">
        <v>-2.4128752078228</v>
      </c>
      <c r="V317" s="23">
        <v>-2.4128752078228</v>
      </c>
      <c r="W317" s="23">
        <v>-2.4128752078228</v>
      </c>
      <c r="X317" s="23">
        <v>-2.4128752078228</v>
      </c>
      <c r="Y317" s="2">
        <v>-11.806194567774</v>
      </c>
      <c r="Z317" s="2">
        <v>-14.625765190581</v>
      </c>
      <c r="AA317" s="2">
        <v>-7.78358673996033</v>
      </c>
      <c r="AB317" s="2">
        <v>-11.4308930854024</v>
      </c>
      <c r="AC317" s="2">
        <v>-10.7035134458677</v>
      </c>
      <c r="AD317" s="2">
        <v>-5.60604011620351</v>
      </c>
      <c r="AE317" s="2">
        <v>-5.09959720557447</v>
      </c>
      <c r="AF317" s="2">
        <v>-6.59915521532339</v>
      </c>
      <c r="AG317" s="2">
        <v>-0.894081373106255</v>
      </c>
      <c r="AH317" s="2">
        <v>-4.1649554424043</v>
      </c>
      <c r="AI317" s="9">
        <v>14.8396833129736</v>
      </c>
      <c r="AJ317" s="9">
        <v>16.362149633949</v>
      </c>
      <c r="AK317" s="9">
        <v>15.7907202783249</v>
      </c>
      <c r="AL317" s="9">
        <v>18.28643054718</v>
      </c>
      <c r="AM317" s="9">
        <v>18.5149791737136</v>
      </c>
      <c r="AN317" s="2">
        <v>-9.31940786282359</v>
      </c>
      <c r="AO317" s="2">
        <v>-9.66230296591042</v>
      </c>
      <c r="AP317" s="2">
        <v>-11.3866466839488</v>
      </c>
      <c r="AQ317" s="2">
        <v>-10.8075631961376</v>
      </c>
      <c r="AR317" s="2">
        <v>-10.2348340734304</v>
      </c>
      <c r="AS317" s="2">
        <v>-13.6903571313815</v>
      </c>
      <c r="AT317" s="2">
        <v>-11.2018927729409</v>
      </c>
      <c r="AU317" s="2">
        <v>-9.47345424087045</v>
      </c>
      <c r="AV317" s="2">
        <v>-10.2735879513876</v>
      </c>
      <c r="AW317" s="2">
        <v>-9.50706389444725</v>
      </c>
      <c r="AX317" s="2">
        <v>-10.7466736254763</v>
      </c>
      <c r="AY317" s="2">
        <v>-12.2810533664233</v>
      </c>
      <c r="AZ317" s="2">
        <v>-12.6430749410127</v>
      </c>
      <c r="BA317" s="2">
        <v>-9.65786783947653</v>
      </c>
      <c r="BB317" s="2">
        <v>-8.3906746044013</v>
      </c>
      <c r="BC317" s="9">
        <v>-13.116654092014</v>
      </c>
      <c r="BD317" s="9">
        <v>-12.9817139687473</v>
      </c>
      <c r="BE317" s="9">
        <v>-13.1729441778807</v>
      </c>
      <c r="BF317" s="9">
        <v>-11.9578749595793</v>
      </c>
      <c r="BG317" s="9">
        <v>-11.9578749595793</v>
      </c>
      <c r="BH317" s="9">
        <v>25.9055371779217</v>
      </c>
      <c r="BI317" s="9">
        <v>25.9055371779217</v>
      </c>
      <c r="BJ317" s="9">
        <v>25.9055371779217</v>
      </c>
      <c r="BK317" s="9">
        <v>19.2184358317141</v>
      </c>
      <c r="BL317" s="9">
        <v>19.2184358317141</v>
      </c>
    </row>
    <row r="318" spans="1:64">
      <c r="A318" t="s">
        <v>650</v>
      </c>
      <c r="B318" s="1" t="s">
        <v>2688</v>
      </c>
      <c r="C318" s="22" t="s">
        <v>651</v>
      </c>
      <c r="D318" s="22" t="s">
        <v>1288</v>
      </c>
      <c r="E318" s="2">
        <v>18.8911208198716</v>
      </c>
      <c r="F318" s="2">
        <v>18.8911208198716</v>
      </c>
      <c r="G318" s="2">
        <v>18.8911208198716</v>
      </c>
      <c r="H318" s="2">
        <v>18.8911208198716</v>
      </c>
      <c r="I318" s="2">
        <v>18.8911208198716</v>
      </c>
      <c r="J318" s="2">
        <v>4.54885744032335</v>
      </c>
      <c r="K318" s="2">
        <v>4.54885744032335</v>
      </c>
      <c r="L318" s="2">
        <v>4.54885744032335</v>
      </c>
      <c r="M318" s="2">
        <v>4.54885744032335</v>
      </c>
      <c r="N318" s="2">
        <v>4.54885744032335</v>
      </c>
      <c r="O318" s="2">
        <v>0.93120482857513</v>
      </c>
      <c r="P318" s="2">
        <v>0.93120482857513</v>
      </c>
      <c r="Q318" s="2">
        <v>0.93120482857513</v>
      </c>
      <c r="R318" s="2">
        <v>0.93120482857513</v>
      </c>
      <c r="S318" s="2">
        <v>0.93120482857513</v>
      </c>
      <c r="T318" s="23">
        <v>6.18154993307105</v>
      </c>
      <c r="U318" s="23">
        <v>6.18154993307105</v>
      </c>
      <c r="V318" s="23">
        <v>6.18154993307105</v>
      </c>
      <c r="W318" s="23">
        <v>6.18154993307105</v>
      </c>
      <c r="X318" s="23">
        <v>6.18154993307105</v>
      </c>
      <c r="Y318" s="2">
        <v>-1.74009821810291</v>
      </c>
      <c r="Z318" s="2">
        <v>1.40846193172863</v>
      </c>
      <c r="AA318" s="2">
        <v>-7.00281975225391</v>
      </c>
      <c r="AB318" s="2">
        <v>-0.632341345517273</v>
      </c>
      <c r="AC318" s="2">
        <v>-1.27244647378307</v>
      </c>
      <c r="AD318" s="2">
        <v>13.0495660116461</v>
      </c>
      <c r="AE318" s="2">
        <v>11.6781226359018</v>
      </c>
      <c r="AF318" s="2">
        <v>11.5946678362708</v>
      </c>
      <c r="AG318" s="2">
        <v>12.1286385051166</v>
      </c>
      <c r="AH318" s="2">
        <v>12.4699802774003</v>
      </c>
      <c r="AI318" s="9">
        <v>6.11258083595184</v>
      </c>
      <c r="AJ318" s="9">
        <v>5.8609473399889</v>
      </c>
      <c r="AK318" s="9">
        <v>5.93205728963638</v>
      </c>
      <c r="AL318" s="9">
        <v>8.24286027507644</v>
      </c>
      <c r="AM318" s="9">
        <v>8.48882501718994</v>
      </c>
      <c r="AN318" s="2">
        <v>5.97369476516969</v>
      </c>
      <c r="AO318" s="2">
        <v>5.57745376405622</v>
      </c>
      <c r="AP318" s="2">
        <v>5.06736477449458</v>
      </c>
      <c r="AQ318" s="2">
        <v>5.06998049719695</v>
      </c>
      <c r="AR318" s="2">
        <v>4.65408516207131</v>
      </c>
      <c r="AS318" s="2">
        <v>4.57814428075524</v>
      </c>
      <c r="AT318" s="2">
        <v>4.42451982167973</v>
      </c>
      <c r="AU318" s="2">
        <v>5.7175520716223</v>
      </c>
      <c r="AV318" s="2">
        <v>10.1447884865351</v>
      </c>
      <c r="AW318" s="2">
        <v>7.4729708384795</v>
      </c>
      <c r="AX318" s="2">
        <v>4.83342164672843</v>
      </c>
      <c r="AY318" s="2">
        <v>4.74941194290879</v>
      </c>
      <c r="AZ318" s="2">
        <v>4.90506567384323</v>
      </c>
      <c r="BA318" s="2">
        <v>5.06923399255758</v>
      </c>
      <c r="BB318" s="2">
        <v>5.34072425023336</v>
      </c>
      <c r="BC318" s="9">
        <v>6.42025700293319</v>
      </c>
      <c r="BD318" s="9">
        <v>7.5227368126587</v>
      </c>
      <c r="BE318" s="9">
        <v>6.84119752884414</v>
      </c>
      <c r="BF318" s="9">
        <v>7.17472497574758</v>
      </c>
      <c r="BG318" s="9">
        <v>7.17472497574758</v>
      </c>
      <c r="BH318" s="9">
        <v>37.5938944314709</v>
      </c>
      <c r="BI318" s="9">
        <v>37.5938944314709</v>
      </c>
      <c r="BJ318" s="9">
        <v>37.5938944314709</v>
      </c>
      <c r="BK318" s="9">
        <v>24.6461712644742</v>
      </c>
      <c r="BL318" s="9">
        <v>24.6461712644742</v>
      </c>
    </row>
    <row r="319" spans="1:64">
      <c r="A319" t="s">
        <v>652</v>
      </c>
      <c r="B319" s="1" t="s">
        <v>2689</v>
      </c>
      <c r="C319" s="22" t="s">
        <v>653</v>
      </c>
      <c r="D319" s="22" t="s">
        <v>1288</v>
      </c>
      <c r="E319" s="2">
        <v>10.9547196465224</v>
      </c>
      <c r="F319" s="2">
        <v>10.9547196465224</v>
      </c>
      <c r="G319" s="2">
        <v>10.9547196465224</v>
      </c>
      <c r="H319" s="2">
        <v>10.9547196465224</v>
      </c>
      <c r="I319" s="2">
        <v>10.9547196465224</v>
      </c>
      <c r="J319" s="2">
        <v>6.44454545622951</v>
      </c>
      <c r="K319" s="2">
        <v>6.44454545622951</v>
      </c>
      <c r="L319" s="2">
        <v>6.44454545622951</v>
      </c>
      <c r="M319" s="2">
        <v>6.44454545622951</v>
      </c>
      <c r="N319" s="2">
        <v>6.44454545622951</v>
      </c>
      <c r="O319" s="2">
        <v>-0.207007642458507</v>
      </c>
      <c r="P319" s="2">
        <v>-0.207007642458507</v>
      </c>
      <c r="Q319" s="2">
        <v>-0.207007642458507</v>
      </c>
      <c r="R319" s="2">
        <v>-0.207007642458507</v>
      </c>
      <c r="S319" s="2">
        <v>-0.207007642458507</v>
      </c>
      <c r="T319" s="23">
        <v>-2.03208562774499</v>
      </c>
      <c r="U319" s="23">
        <v>-2.03208562774499</v>
      </c>
      <c r="V319" s="23">
        <v>-2.03208562774499</v>
      </c>
      <c r="W319" s="23">
        <v>-2.03208562774499</v>
      </c>
      <c r="X319" s="23">
        <v>-2.03208562774499</v>
      </c>
      <c r="Y319" s="2">
        <v>-6.11650556202964</v>
      </c>
      <c r="Z319" s="2">
        <v>-9.07910507881476</v>
      </c>
      <c r="AA319" s="2">
        <v>-2.5227918881129</v>
      </c>
      <c r="AB319" s="2">
        <v>-6.29402257481844</v>
      </c>
      <c r="AC319" s="2">
        <v>-11.0046553664241</v>
      </c>
      <c r="AD319" s="2">
        <v>5.48758610667869</v>
      </c>
      <c r="AE319" s="2">
        <v>5.98714564575588</v>
      </c>
      <c r="AF319" s="2">
        <v>6.17504353222951</v>
      </c>
      <c r="AG319" s="2">
        <v>4.07682996378161</v>
      </c>
      <c r="AH319" s="2">
        <v>2.93780078441144</v>
      </c>
      <c r="AI319" s="9">
        <v>18.784982859095</v>
      </c>
      <c r="AJ319" s="9">
        <v>18.947544200192</v>
      </c>
      <c r="AK319" s="9">
        <v>19.3220673162312</v>
      </c>
      <c r="AL319" s="9">
        <v>17.3814376738574</v>
      </c>
      <c r="AM319" s="9">
        <v>17.786023034679</v>
      </c>
      <c r="AN319" s="2">
        <v>-7.64213525365039</v>
      </c>
      <c r="AO319" s="2">
        <v>-8.05339822287136</v>
      </c>
      <c r="AP319" s="2">
        <v>-8.94727915212303</v>
      </c>
      <c r="AQ319" s="2">
        <v>-9.75642928812157</v>
      </c>
      <c r="AR319" s="2">
        <v>-10.1416118599702</v>
      </c>
      <c r="AS319" s="2">
        <v>2.17171006933438</v>
      </c>
      <c r="AT319" s="2">
        <v>1.50186136588124</v>
      </c>
      <c r="AU319" s="2">
        <v>4.85455568295133</v>
      </c>
      <c r="AV319" s="2">
        <v>1.95606866076347</v>
      </c>
      <c r="AW319" s="2">
        <v>0.295271485793599</v>
      </c>
      <c r="AX319" s="2">
        <v>0.307862208249185</v>
      </c>
      <c r="AY319" s="2">
        <v>0.312313310599117</v>
      </c>
      <c r="AZ319" s="2">
        <v>0.383125072439672</v>
      </c>
      <c r="BA319" s="2">
        <v>-0.640389175877949</v>
      </c>
      <c r="BB319" s="2">
        <v>-0.941722848903682</v>
      </c>
      <c r="BC319" s="9">
        <v>-5.52280172295328</v>
      </c>
      <c r="BD319" s="9">
        <v>-5.19268558749892</v>
      </c>
      <c r="BE319" s="9">
        <v>-3.78449224999889</v>
      </c>
      <c r="BF319" s="9">
        <v>-4.78314998383172</v>
      </c>
      <c r="BG319" s="9">
        <v>-4.78314998383172</v>
      </c>
      <c r="BH319" s="9">
        <v>30.3389781801379</v>
      </c>
      <c r="BI319" s="9">
        <v>30.3389781801379</v>
      </c>
      <c r="BJ319" s="9">
        <v>30.3389781801379</v>
      </c>
      <c r="BK319" s="9">
        <v>24.3836109597257</v>
      </c>
      <c r="BL319" s="9">
        <v>24.3836109597257</v>
      </c>
    </row>
    <row r="320" spans="1:64">
      <c r="A320" t="s">
        <v>654</v>
      </c>
      <c r="B320" s="1" t="s">
        <v>2690</v>
      </c>
      <c r="C320" s="22" t="s">
        <v>655</v>
      </c>
      <c r="D320" s="22" t="s">
        <v>1288</v>
      </c>
      <c r="E320" s="2">
        <v>11.2226150447789</v>
      </c>
      <c r="F320" s="2">
        <v>11.2226150447789</v>
      </c>
      <c r="G320" s="2">
        <v>11.2226150447789</v>
      </c>
      <c r="H320" s="2">
        <v>11.2226150447789</v>
      </c>
      <c r="I320" s="2">
        <v>11.2226150447789</v>
      </c>
      <c r="J320" s="2">
        <v>11.0910737405465</v>
      </c>
      <c r="K320" s="2">
        <v>11.0910737405465</v>
      </c>
      <c r="L320" s="2">
        <v>11.0910737405465</v>
      </c>
      <c r="M320" s="2">
        <v>11.0910737405465</v>
      </c>
      <c r="N320" s="2">
        <v>11.0910737405465</v>
      </c>
      <c r="O320" s="2">
        <v>9.57360241097488</v>
      </c>
      <c r="P320" s="2">
        <v>9.57360241097488</v>
      </c>
      <c r="Q320" s="2">
        <v>9.57360241097488</v>
      </c>
      <c r="R320" s="2">
        <v>9.57360241097488</v>
      </c>
      <c r="S320" s="2">
        <v>9.57360241097488</v>
      </c>
      <c r="T320" s="23">
        <v>-3.57584148419885</v>
      </c>
      <c r="U320" s="23">
        <v>-3.57584148419885</v>
      </c>
      <c r="V320" s="23">
        <v>-3.57584148419885</v>
      </c>
      <c r="W320" s="23">
        <v>-3.57584148419885</v>
      </c>
      <c r="X320" s="23">
        <v>-3.57584148419885</v>
      </c>
      <c r="Y320" s="2">
        <v>-2.16589207353199</v>
      </c>
      <c r="Z320" s="2">
        <v>-8.03310356759233</v>
      </c>
      <c r="AA320" s="2">
        <v>-13.1108926554164</v>
      </c>
      <c r="AB320" s="2">
        <v>-7.92595230032712</v>
      </c>
      <c r="AC320" s="2">
        <v>-5.80090396568175</v>
      </c>
      <c r="AD320" s="2">
        <v>-1.11046466463162</v>
      </c>
      <c r="AE320" s="2">
        <v>-2.71861753428033</v>
      </c>
      <c r="AF320" s="2">
        <v>-1.88445265698737</v>
      </c>
      <c r="AG320" s="2">
        <v>-2.5969478932169</v>
      </c>
      <c r="AH320" s="2">
        <v>-0.828216107165242</v>
      </c>
      <c r="AI320" s="9">
        <v>6.54218503664912</v>
      </c>
      <c r="AJ320" s="9">
        <v>6.43938752195993</v>
      </c>
      <c r="AK320" s="9">
        <v>8.21838915157712</v>
      </c>
      <c r="AL320" s="9">
        <v>8.5934985630672</v>
      </c>
      <c r="AM320" s="9">
        <v>11.0949496244391</v>
      </c>
      <c r="AN320" s="2">
        <v>-1.33932361590626</v>
      </c>
      <c r="AO320" s="2">
        <v>-1.75574333965167</v>
      </c>
      <c r="AP320" s="2">
        <v>-2.36572799042718</v>
      </c>
      <c r="AQ320" s="2">
        <v>-2.74312600021131</v>
      </c>
      <c r="AR320" s="2">
        <v>-2.77705699661379</v>
      </c>
      <c r="AS320" s="2">
        <v>-0.52675305534092</v>
      </c>
      <c r="AT320" s="2">
        <v>-0.49113650002709</v>
      </c>
      <c r="AU320" s="2">
        <v>0.0997739677839958</v>
      </c>
      <c r="AV320" s="2">
        <v>-3.5514278189423</v>
      </c>
      <c r="AW320" s="2">
        <v>-4.74829321236915</v>
      </c>
      <c r="AX320" s="2">
        <v>-9.5670091215112</v>
      </c>
      <c r="AY320" s="2">
        <v>-9.87092341386985</v>
      </c>
      <c r="AZ320" s="2">
        <v>-10.0613856932078</v>
      </c>
      <c r="BA320" s="2">
        <v>-10.6314385156155</v>
      </c>
      <c r="BB320" s="2">
        <v>-8.93988666551487</v>
      </c>
      <c r="BC320" s="9">
        <v>-10.3552532305374</v>
      </c>
      <c r="BD320" s="9">
        <v>-9.58649646922878</v>
      </c>
      <c r="BE320" s="9">
        <v>-11.5718128413427</v>
      </c>
      <c r="BF320" s="9">
        <v>-11.4795599611961</v>
      </c>
      <c r="BG320" s="9">
        <v>-11.4795599611961</v>
      </c>
      <c r="BH320" s="9">
        <v>32.1818041994077</v>
      </c>
      <c r="BI320" s="9">
        <v>32.1818041994077</v>
      </c>
      <c r="BJ320" s="9">
        <v>32.1818041994077</v>
      </c>
      <c r="BK320" s="9">
        <v>20.9643239884493</v>
      </c>
      <c r="BL320" s="9">
        <v>20.9643239884493</v>
      </c>
    </row>
    <row r="321" spans="1:64">
      <c r="A321" t="s">
        <v>656</v>
      </c>
      <c r="B321" s="1" t="s">
        <v>2691</v>
      </c>
      <c r="C321" s="22" t="s">
        <v>657</v>
      </c>
      <c r="D321" s="22" t="s">
        <v>1288</v>
      </c>
      <c r="E321" s="2">
        <v>16.4130883859989</v>
      </c>
      <c r="F321" s="2">
        <v>16.4130883859989</v>
      </c>
      <c r="G321" s="2">
        <v>16.4130883859989</v>
      </c>
      <c r="H321" s="2">
        <v>16.4130883859989</v>
      </c>
      <c r="I321" s="2">
        <v>16.4130883859989</v>
      </c>
      <c r="J321" s="2">
        <v>7.26972958097712</v>
      </c>
      <c r="K321" s="2">
        <v>7.26972958097712</v>
      </c>
      <c r="L321" s="2">
        <v>7.26972958097712</v>
      </c>
      <c r="M321" s="2">
        <v>7.26972958097712</v>
      </c>
      <c r="N321" s="2">
        <v>7.26972958097712</v>
      </c>
      <c r="O321" s="2">
        <v>7.90504786574374</v>
      </c>
      <c r="P321" s="2">
        <v>7.90504786574374</v>
      </c>
      <c r="Q321" s="2">
        <v>7.90504786574374</v>
      </c>
      <c r="R321" s="2">
        <v>7.90504786574374</v>
      </c>
      <c r="S321" s="2">
        <v>7.90504786574374</v>
      </c>
      <c r="T321" s="23">
        <v>8.32368951164175</v>
      </c>
      <c r="U321" s="23">
        <v>8.32368951164175</v>
      </c>
      <c r="V321" s="23">
        <v>8.32368951164175</v>
      </c>
      <c r="W321" s="23">
        <v>8.32368951164175</v>
      </c>
      <c r="X321" s="23">
        <v>8.32368951164175</v>
      </c>
      <c r="Y321" s="2">
        <v>7.34890461229871</v>
      </c>
      <c r="Z321" s="2">
        <v>11.8477658665775</v>
      </c>
      <c r="AA321" s="2">
        <v>8.2732856714902</v>
      </c>
      <c r="AB321" s="2">
        <v>3.30063167384468</v>
      </c>
      <c r="AC321" s="2">
        <v>8.47490662616438</v>
      </c>
      <c r="AD321" s="2">
        <v>14.4433628844135</v>
      </c>
      <c r="AE321" s="2">
        <v>15.6563493030191</v>
      </c>
      <c r="AF321" s="2">
        <v>14.6568978549635</v>
      </c>
      <c r="AG321" s="2">
        <v>14.9505498682786</v>
      </c>
      <c r="AH321" s="2">
        <v>14.1668615597983</v>
      </c>
      <c r="AI321" s="9">
        <v>2.98084549730768</v>
      </c>
      <c r="AJ321" s="9">
        <v>1.87440013991831</v>
      </c>
      <c r="AK321" s="9">
        <v>1.5788814245012</v>
      </c>
      <c r="AL321" s="9">
        <v>2.10669023523789</v>
      </c>
      <c r="AM321" s="9">
        <v>1.74874853652173</v>
      </c>
      <c r="AN321" s="2">
        <v>6.04651287138239</v>
      </c>
      <c r="AO321" s="2">
        <v>5.45085142362037</v>
      </c>
      <c r="AP321" s="2">
        <v>4.94235803976757</v>
      </c>
      <c r="AQ321" s="2">
        <v>4.95729146117664</v>
      </c>
      <c r="AR321" s="2">
        <v>4.36694775197088</v>
      </c>
      <c r="AS321" s="2">
        <v>7.03501153938714</v>
      </c>
      <c r="AT321" s="2">
        <v>5.69575975277466</v>
      </c>
      <c r="AU321" s="2">
        <v>8.42584959742267</v>
      </c>
      <c r="AV321" s="2">
        <v>9.70402063410627</v>
      </c>
      <c r="AW321" s="2">
        <v>8.51663672745721</v>
      </c>
      <c r="AX321" s="2">
        <v>6.5387580424564</v>
      </c>
      <c r="AY321" s="2">
        <v>6.8464116835432</v>
      </c>
      <c r="AZ321" s="2">
        <v>7.45290016763527</v>
      </c>
      <c r="BA321" s="2">
        <v>7.22590681384769</v>
      </c>
      <c r="BB321" s="2">
        <v>6.79182920451225</v>
      </c>
      <c r="BC321" s="9">
        <v>6.28218695985936</v>
      </c>
      <c r="BD321" s="9">
        <v>6.3244247540051</v>
      </c>
      <c r="BE321" s="9">
        <v>6.40452534615196</v>
      </c>
      <c r="BF321" s="9">
        <v>7.25444414214478</v>
      </c>
      <c r="BG321" s="9">
        <v>7.25444414214478</v>
      </c>
      <c r="BH321" s="9">
        <v>40.6034476426739</v>
      </c>
      <c r="BI321" s="9">
        <v>40.6034476426739</v>
      </c>
      <c r="BJ321" s="9">
        <v>40.6034476426739</v>
      </c>
      <c r="BK321" s="9">
        <v>28.1900995649713</v>
      </c>
      <c r="BL321" s="9">
        <v>28.1900995649713</v>
      </c>
    </row>
    <row r="322" spans="1:64">
      <c r="A322" t="s">
        <v>658</v>
      </c>
      <c r="B322" s="1" t="s">
        <v>2692</v>
      </c>
      <c r="C322" s="22" t="s">
        <v>659</v>
      </c>
      <c r="D322" s="22" t="s">
        <v>1288</v>
      </c>
      <c r="E322" s="2">
        <v>10.5193896243556</v>
      </c>
      <c r="F322" s="2">
        <v>10.5193896243556</v>
      </c>
      <c r="G322" s="2">
        <v>10.5193896243556</v>
      </c>
      <c r="H322" s="2">
        <v>10.5193896243556</v>
      </c>
      <c r="I322" s="2">
        <v>10.5193896243556</v>
      </c>
      <c r="J322" s="2">
        <v>18.3084001219405</v>
      </c>
      <c r="K322" s="2">
        <v>18.3084001219405</v>
      </c>
      <c r="L322" s="2">
        <v>18.3084001219405</v>
      </c>
      <c r="M322" s="2">
        <v>18.3084001219405</v>
      </c>
      <c r="N322" s="2">
        <v>18.3084001219405</v>
      </c>
      <c r="O322" s="2">
        <v>12.4316746639954</v>
      </c>
      <c r="P322" s="2">
        <v>12.4316746639954</v>
      </c>
      <c r="Q322" s="2">
        <v>12.4316746639954</v>
      </c>
      <c r="R322" s="2">
        <v>12.4316746639954</v>
      </c>
      <c r="S322" s="2">
        <v>12.4316746639954</v>
      </c>
      <c r="T322" s="23">
        <v>0.580638784334785</v>
      </c>
      <c r="U322" s="23">
        <v>0.580638784334785</v>
      </c>
      <c r="V322" s="23">
        <v>0.580638784334785</v>
      </c>
      <c r="W322" s="23">
        <v>0.580638784334785</v>
      </c>
      <c r="X322" s="23">
        <v>0.580638784334785</v>
      </c>
      <c r="Y322" s="2">
        <v>-6.2376617544651</v>
      </c>
      <c r="Z322" s="2">
        <v>6.94249706451056</v>
      </c>
      <c r="AA322" s="2">
        <v>5.24430192300074</v>
      </c>
      <c r="AB322" s="2">
        <v>7.76541897739593</v>
      </c>
      <c r="AC322" s="2">
        <v>-6.22576164970264</v>
      </c>
      <c r="AD322" s="2">
        <v>-1.2505824298805</v>
      </c>
      <c r="AE322" s="2">
        <v>-0.50819560106195</v>
      </c>
      <c r="AF322" s="2">
        <v>-1.33328562958644</v>
      </c>
      <c r="AG322" s="2">
        <v>1.88716544635121</v>
      </c>
      <c r="AH322" s="2">
        <v>1.66171022215099</v>
      </c>
      <c r="AI322" s="9">
        <v>27.0434363702723</v>
      </c>
      <c r="AJ322" s="9">
        <v>26.0540731979443</v>
      </c>
      <c r="AK322" s="9">
        <v>26.0137093198104</v>
      </c>
      <c r="AL322" s="9">
        <v>27.523555570066</v>
      </c>
      <c r="AM322" s="9">
        <v>26.7645073696518</v>
      </c>
      <c r="AN322" s="2">
        <v>-6.70408613484228</v>
      </c>
      <c r="AO322" s="2">
        <v>-7.9328245653134</v>
      </c>
      <c r="AP322" s="2">
        <v>-8.27263963137406</v>
      </c>
      <c r="AQ322" s="2">
        <v>-8.72745042734709</v>
      </c>
      <c r="AR322" s="2">
        <v>-9.19607226630235</v>
      </c>
      <c r="AS322" s="2">
        <v>-4.54358631226248</v>
      </c>
      <c r="AT322" s="2">
        <v>-4.22951734547332</v>
      </c>
      <c r="AU322" s="2">
        <v>-3.77526572614739</v>
      </c>
      <c r="AV322" s="2">
        <v>-0.0899491620836615</v>
      </c>
      <c r="AW322" s="2">
        <v>-3.8561029849553</v>
      </c>
      <c r="AX322" s="2">
        <v>-10.8195446593176</v>
      </c>
      <c r="AY322" s="2">
        <v>-11.6300052753439</v>
      </c>
      <c r="AZ322" s="2">
        <v>-11.6451852391917</v>
      </c>
      <c r="BA322" s="2">
        <v>-9.14108743759512</v>
      </c>
      <c r="BB322" s="2">
        <v>-8.04284959667727</v>
      </c>
      <c r="BC322" s="9">
        <v>-11.3217435320542</v>
      </c>
      <c r="BD322" s="9">
        <v>-11.517110341504</v>
      </c>
      <c r="BE322" s="9">
        <v>-11.0623619615352</v>
      </c>
      <c r="BF322" s="9">
        <v>-10.7620874636214</v>
      </c>
      <c r="BG322" s="9">
        <v>-10.7620874636214</v>
      </c>
      <c r="BH322" s="9">
        <v>36.859047260511</v>
      </c>
      <c r="BI322" s="9">
        <v>36.859047260511</v>
      </c>
      <c r="BJ322" s="9">
        <v>36.859047260511</v>
      </c>
      <c r="BK322" s="9">
        <v>29.4054445860505</v>
      </c>
      <c r="BL322" s="9">
        <v>29.4054445860505</v>
      </c>
    </row>
    <row r="323" spans="1:64">
      <c r="A323" t="s">
        <v>660</v>
      </c>
      <c r="B323" s="1" t="s">
        <v>2693</v>
      </c>
      <c r="C323" s="22" t="s">
        <v>661</v>
      </c>
      <c r="D323" s="22" t="s">
        <v>1288</v>
      </c>
      <c r="E323" s="2">
        <v>9.95011190306047</v>
      </c>
      <c r="F323" s="2">
        <v>9.95011190306047</v>
      </c>
      <c r="G323" s="2">
        <v>9.95011190306047</v>
      </c>
      <c r="H323" s="2">
        <v>9.95011190306047</v>
      </c>
      <c r="I323" s="2">
        <v>9.95011190306047</v>
      </c>
      <c r="J323" s="2">
        <v>6.24070288347848</v>
      </c>
      <c r="K323" s="2">
        <v>6.24070288347848</v>
      </c>
      <c r="L323" s="2">
        <v>6.24070288347848</v>
      </c>
      <c r="M323" s="2">
        <v>6.24070288347848</v>
      </c>
      <c r="N323" s="2">
        <v>6.24070288347848</v>
      </c>
      <c r="O323" s="2">
        <v>4.37955981135584</v>
      </c>
      <c r="P323" s="2">
        <v>4.37955981135584</v>
      </c>
      <c r="Q323" s="2">
        <v>4.37955981135584</v>
      </c>
      <c r="R323" s="2">
        <v>4.37955981135584</v>
      </c>
      <c r="S323" s="2">
        <v>4.37955981135584</v>
      </c>
      <c r="T323" s="23">
        <v>-3.60747999373236</v>
      </c>
      <c r="U323" s="23">
        <v>-3.60747999373236</v>
      </c>
      <c r="V323" s="23">
        <v>-3.60747999373236</v>
      </c>
      <c r="W323" s="23">
        <v>-3.60747999373236</v>
      </c>
      <c r="X323" s="23">
        <v>-3.60747999373236</v>
      </c>
      <c r="Y323" s="2">
        <v>1.90167055581211</v>
      </c>
      <c r="Z323" s="2">
        <v>-12.8390642453021</v>
      </c>
      <c r="AA323" s="2">
        <v>-1.34436831911984</v>
      </c>
      <c r="AB323" s="2">
        <v>-0.66994064396479</v>
      </c>
      <c r="AC323" s="2">
        <v>4.68213470252903</v>
      </c>
      <c r="AD323" s="2">
        <v>1.56154853313786</v>
      </c>
      <c r="AE323" s="2">
        <v>1.34284815593161</v>
      </c>
      <c r="AF323" s="2">
        <v>-0.191195638099446</v>
      </c>
      <c r="AG323" s="2">
        <v>-2.13738307605711</v>
      </c>
      <c r="AH323" s="2">
        <v>-1.65905865834174</v>
      </c>
      <c r="AI323" s="9">
        <v>17.0852535409792</v>
      </c>
      <c r="AJ323" s="9">
        <v>18.4287259803279</v>
      </c>
      <c r="AK323" s="9">
        <v>17.8793540182209</v>
      </c>
      <c r="AL323" s="9">
        <v>18.0322747386334</v>
      </c>
      <c r="AM323" s="9">
        <v>19.1287603640813</v>
      </c>
      <c r="AN323" s="2">
        <v>-4.50170994285802</v>
      </c>
      <c r="AO323" s="2">
        <v>-5.80268994845608</v>
      </c>
      <c r="AP323" s="2">
        <v>-6.16935171374491</v>
      </c>
      <c r="AQ323" s="2">
        <v>-7.39760055465025</v>
      </c>
      <c r="AR323" s="2">
        <v>-7.72449303953765</v>
      </c>
      <c r="AS323" s="2">
        <v>-1.22632189159062</v>
      </c>
      <c r="AT323" s="2">
        <v>-1.81980174396597</v>
      </c>
      <c r="AU323" s="2">
        <v>1.440045551478</v>
      </c>
      <c r="AV323" s="2">
        <v>-4.9616548697672</v>
      </c>
      <c r="AW323" s="2">
        <v>-7.51428354688394</v>
      </c>
      <c r="AX323" s="2">
        <v>-6.00488493306748</v>
      </c>
      <c r="AY323" s="2">
        <v>-6.42788062450785</v>
      </c>
      <c r="AZ323" s="2">
        <v>-6.79005613755759</v>
      </c>
      <c r="BA323" s="2">
        <v>-7.8554667648154</v>
      </c>
      <c r="BB323" s="2">
        <v>-6.72824483018885</v>
      </c>
      <c r="BC323" s="9">
        <v>-9.38876292902058</v>
      </c>
      <c r="BD323" s="9">
        <v>-9.0539133320494</v>
      </c>
      <c r="BE323" s="9">
        <v>-10.4073536874969</v>
      </c>
      <c r="BF323" s="9">
        <v>-10.2837724652382</v>
      </c>
      <c r="BG323" s="9">
        <v>-10.2837724652382</v>
      </c>
      <c r="BH323" s="9">
        <v>33.7857764922997</v>
      </c>
      <c r="BI323" s="9">
        <v>33.7857764922997</v>
      </c>
      <c r="BJ323" s="9">
        <v>33.7857764922997</v>
      </c>
      <c r="BK323" s="9">
        <v>25.7692868242844</v>
      </c>
      <c r="BL323" s="9">
        <v>25.7692868242844</v>
      </c>
    </row>
    <row r="324" spans="1:64">
      <c r="A324" t="s">
        <v>662</v>
      </c>
      <c r="B324" s="1" t="s">
        <v>2694</v>
      </c>
      <c r="C324" s="22" t="s">
        <v>663</v>
      </c>
      <c r="D324" s="22" t="s">
        <v>1290</v>
      </c>
      <c r="E324" s="2">
        <v>11.1221542704327</v>
      </c>
      <c r="F324" s="2">
        <v>11.1221542704327</v>
      </c>
      <c r="G324" s="2">
        <v>11.1221542704327</v>
      </c>
      <c r="H324" s="2">
        <v>11.1221542704327</v>
      </c>
      <c r="I324" s="2">
        <v>11.1221542704327</v>
      </c>
      <c r="J324" s="2">
        <v>9.76330543533431</v>
      </c>
      <c r="K324" s="2">
        <v>9.76330543533431</v>
      </c>
      <c r="L324" s="2">
        <v>9.76330543533431</v>
      </c>
      <c r="M324" s="2">
        <v>9.76330543533431</v>
      </c>
      <c r="N324" s="2">
        <v>9.76330543533431</v>
      </c>
      <c r="O324" s="2">
        <v>22.8466120935387</v>
      </c>
      <c r="P324" s="2">
        <v>22.8466120935387</v>
      </c>
      <c r="Q324" s="2">
        <v>22.8466120935387</v>
      </c>
      <c r="R324" s="2">
        <v>22.8466120935387</v>
      </c>
      <c r="S324" s="2">
        <v>22.8466120935387</v>
      </c>
      <c r="T324" s="23">
        <v>1.26474087389232</v>
      </c>
      <c r="U324" s="23">
        <v>1.26474087389232</v>
      </c>
      <c r="V324" s="23">
        <v>1.26474087389232</v>
      </c>
      <c r="W324" s="23">
        <v>1.26474087389232</v>
      </c>
      <c r="X324" s="23">
        <v>1.26474087389232</v>
      </c>
      <c r="Y324" s="2">
        <v>4.76341554584073</v>
      </c>
      <c r="Z324" s="2">
        <v>-2.62733606048228</v>
      </c>
      <c r="AA324" s="2">
        <v>3.7313440761334</v>
      </c>
      <c r="AB324" s="2">
        <v>-5.82800934388366</v>
      </c>
      <c r="AC324" s="2">
        <v>-6.00189052449333</v>
      </c>
      <c r="AD324" s="2">
        <v>4.20500586467163</v>
      </c>
      <c r="AE324" s="2">
        <v>2.42590567332146</v>
      </c>
      <c r="AF324" s="2">
        <v>0.837339442835883</v>
      </c>
      <c r="AG324" s="2">
        <v>0.675153604960804</v>
      </c>
      <c r="AH324" s="2">
        <v>-0.335188659214351</v>
      </c>
      <c r="AI324" s="9">
        <v>9.07810109513399</v>
      </c>
      <c r="AJ324" s="9">
        <v>9.63591080516902</v>
      </c>
      <c r="AK324" s="9">
        <v>9.09935943251599</v>
      </c>
      <c r="AL324" s="9">
        <v>9.63807317302363</v>
      </c>
      <c r="AM324" s="9">
        <v>9.63519813606259</v>
      </c>
      <c r="AN324" s="2">
        <v>-3.5381703588649</v>
      </c>
      <c r="AO324" s="2">
        <v>-3.49043886966224</v>
      </c>
      <c r="AP324" s="2">
        <v>-3.92175587723898</v>
      </c>
      <c r="AQ324" s="2">
        <v>-4.31121101053031</v>
      </c>
      <c r="AR324" s="2">
        <v>-4.10410262351792</v>
      </c>
      <c r="AS324" s="2">
        <v>-4.68322438522147</v>
      </c>
      <c r="AT324" s="2">
        <v>-5.17468148491166</v>
      </c>
      <c r="AU324" s="2">
        <v>-1.99561295786425</v>
      </c>
      <c r="AV324" s="2">
        <v>-3.21177313350957</v>
      </c>
      <c r="AW324" s="2">
        <v>-5.15985129895938</v>
      </c>
      <c r="AX324" s="2">
        <v>-3.71300568423237</v>
      </c>
      <c r="AY324" s="2">
        <v>-5.05066350876305</v>
      </c>
      <c r="AZ324" s="2">
        <v>-5.92813995702938</v>
      </c>
      <c r="BA324" s="2">
        <v>-6.57970102402214</v>
      </c>
      <c r="BB324" s="2">
        <v>-6.94275189782917</v>
      </c>
      <c r="BC324" s="9">
        <v>-6.21315193832244</v>
      </c>
      <c r="BD324" s="9">
        <v>-7.45616392051128</v>
      </c>
      <c r="BE324" s="9">
        <v>-8.36955016826677</v>
      </c>
      <c r="BF324" s="9">
        <v>-7.33416330854197</v>
      </c>
      <c r="BG324" s="9">
        <v>-7.33416330854197</v>
      </c>
      <c r="BH324" s="9">
        <v>34.0848573079487</v>
      </c>
      <c r="BI324" s="9">
        <v>34.0848573079487</v>
      </c>
      <c r="BJ324" s="9">
        <v>34.0848573079487</v>
      </c>
      <c r="BK324" s="9">
        <v>20.7378297844727</v>
      </c>
      <c r="BL324" s="9">
        <v>20.7378297844727</v>
      </c>
    </row>
    <row r="325" spans="1:64">
      <c r="A325" t="s">
        <v>664</v>
      </c>
      <c r="B325" s="1" t="s">
        <v>2695</v>
      </c>
      <c r="C325" s="22" t="s">
        <v>665</v>
      </c>
      <c r="D325" s="22" t="s">
        <v>1290</v>
      </c>
      <c r="E325" s="2">
        <v>9.41432110654744</v>
      </c>
      <c r="F325" s="2">
        <v>9.41432110654744</v>
      </c>
      <c r="G325" s="2">
        <v>9.41432110654744</v>
      </c>
      <c r="H325" s="2">
        <v>9.41432110654744</v>
      </c>
      <c r="I325" s="2">
        <v>9.41432110654744</v>
      </c>
      <c r="J325" s="2">
        <v>2.8251375549001</v>
      </c>
      <c r="K325" s="2">
        <v>2.8251375549001</v>
      </c>
      <c r="L325" s="2">
        <v>2.8251375549001</v>
      </c>
      <c r="M325" s="2">
        <v>2.8251375549001</v>
      </c>
      <c r="N325" s="2">
        <v>2.8251375549001</v>
      </c>
      <c r="O325" s="2">
        <v>5.18729161583959</v>
      </c>
      <c r="P325" s="2">
        <v>5.18729161583959</v>
      </c>
      <c r="Q325" s="2">
        <v>5.18729161583959</v>
      </c>
      <c r="R325" s="2">
        <v>5.18729161583959</v>
      </c>
      <c r="S325" s="2">
        <v>5.18729161583959</v>
      </c>
      <c r="T325" s="23">
        <v>0.821545096005535</v>
      </c>
      <c r="U325" s="23">
        <v>0.821545096005535</v>
      </c>
      <c r="V325" s="23">
        <v>0.821545096005535</v>
      </c>
      <c r="W325" s="23">
        <v>0.821545096005535</v>
      </c>
      <c r="X325" s="23">
        <v>0.821545096005535</v>
      </c>
      <c r="Y325" s="2">
        <v>8.65342723997465</v>
      </c>
      <c r="Z325" s="2">
        <v>0.612590620450115</v>
      </c>
      <c r="AA325" s="2">
        <v>5.31159583984444</v>
      </c>
      <c r="AB325" s="2">
        <v>4.47854815214144</v>
      </c>
      <c r="AC325" s="2">
        <v>8.18264185163015</v>
      </c>
      <c r="AD325" s="2">
        <v>-3.3306966835677</v>
      </c>
      <c r="AE325" s="2">
        <v>-3.53091067232272</v>
      </c>
      <c r="AF325" s="2">
        <v>0.733345945685421</v>
      </c>
      <c r="AG325" s="2">
        <v>0.636225761624912</v>
      </c>
      <c r="AH325" s="2">
        <v>1.18124424887702</v>
      </c>
      <c r="AI325" s="9">
        <v>13.0575722966448</v>
      </c>
      <c r="AJ325" s="9">
        <v>13.4004173078417</v>
      </c>
      <c r="AK325" s="9">
        <v>15.9860103835129</v>
      </c>
      <c r="AL325" s="9">
        <v>16.5623117897639</v>
      </c>
      <c r="AM325" s="9">
        <v>17.4865656644311</v>
      </c>
      <c r="AN325" s="2">
        <v>-6.043373277247</v>
      </c>
      <c r="AO325" s="2">
        <v>-6.63763011477142</v>
      </c>
      <c r="AP325" s="2">
        <v>-5.51275068285553</v>
      </c>
      <c r="AQ325" s="2">
        <v>-6.29437734711023</v>
      </c>
      <c r="AR325" s="2">
        <v>-5.80278369635081</v>
      </c>
      <c r="AS325" s="2">
        <v>-3.0453031419855</v>
      </c>
      <c r="AT325" s="2">
        <v>-1.40459385523507</v>
      </c>
      <c r="AU325" s="2">
        <v>4.00583728268018</v>
      </c>
      <c r="AV325" s="2">
        <v>5.76585838860363</v>
      </c>
      <c r="AW325" s="2">
        <v>3.8409143252635</v>
      </c>
      <c r="AX325" s="2">
        <v>-10.5579760010031</v>
      </c>
      <c r="AY325" s="2">
        <v>-10.7316841112104</v>
      </c>
      <c r="AZ325" s="2">
        <v>-6.07387428526555</v>
      </c>
      <c r="BA325" s="2">
        <v>-5.95162517636557</v>
      </c>
      <c r="BB325" s="2">
        <v>-6.41623454998475</v>
      </c>
      <c r="BC325" s="9">
        <v>-10.2171831874636</v>
      </c>
      <c r="BD325" s="9">
        <v>-10.7848085278824</v>
      </c>
      <c r="BE325" s="9">
        <v>-9.53400932211258</v>
      </c>
      <c r="BF325" s="9">
        <v>-9.64601913406063</v>
      </c>
      <c r="BG325" s="9">
        <v>-9.64601913406063</v>
      </c>
      <c r="BH325" s="9">
        <v>24.2681141572668</v>
      </c>
      <c r="BI325" s="9">
        <v>24.2681141572668</v>
      </c>
      <c r="BJ325" s="9">
        <v>24.2681141572668</v>
      </c>
      <c r="BK325" s="9">
        <v>17.7495143819212</v>
      </c>
      <c r="BL325" s="9">
        <v>17.7495143819212</v>
      </c>
    </row>
    <row r="326" spans="1:64">
      <c r="A326" t="s">
        <v>666</v>
      </c>
      <c r="B326" s="1" t="s">
        <v>2696</v>
      </c>
      <c r="C326" s="22" t="s">
        <v>667</v>
      </c>
      <c r="D326" s="22" t="s">
        <v>1290</v>
      </c>
      <c r="E326" s="2">
        <v>4.5922039379302</v>
      </c>
      <c r="F326" s="2">
        <v>4.5922039379302</v>
      </c>
      <c r="G326" s="2">
        <v>4.5922039379302</v>
      </c>
      <c r="H326" s="2">
        <v>4.5922039379302</v>
      </c>
      <c r="I326" s="2">
        <v>4.5922039379302</v>
      </c>
      <c r="J326" s="2">
        <v>2.22651086281353</v>
      </c>
      <c r="K326" s="2">
        <v>2.22651086281353</v>
      </c>
      <c r="L326" s="2">
        <v>2.22651086281353</v>
      </c>
      <c r="M326" s="2">
        <v>2.22651086281353</v>
      </c>
      <c r="N326" s="2">
        <v>2.22651086281353</v>
      </c>
      <c r="O326" s="2">
        <v>-1.5798620424449</v>
      </c>
      <c r="P326" s="2">
        <v>-1.5798620424449</v>
      </c>
      <c r="Q326" s="2">
        <v>-1.5798620424449</v>
      </c>
      <c r="R326" s="2">
        <v>-1.5798620424449</v>
      </c>
      <c r="S326" s="2">
        <v>-1.5798620424449</v>
      </c>
      <c r="T326" s="23">
        <v>8.99910904255798</v>
      </c>
      <c r="U326" s="23">
        <v>8.99910904255798</v>
      </c>
      <c r="V326" s="23">
        <v>8.99910904255798</v>
      </c>
      <c r="W326" s="23">
        <v>8.99910904255798</v>
      </c>
      <c r="X326" s="23">
        <v>8.99910904255798</v>
      </c>
      <c r="Y326" s="2">
        <v>5.2171447715718</v>
      </c>
      <c r="Z326" s="2">
        <v>3.15666525122612</v>
      </c>
      <c r="AA326" s="2">
        <v>7.06622326669409</v>
      </c>
      <c r="AB326" s="2">
        <v>5.25871813847642</v>
      </c>
      <c r="AC326" s="2">
        <v>11.8252003322565</v>
      </c>
      <c r="AD326" s="2">
        <v>16.0277037061782</v>
      </c>
      <c r="AE326" s="2">
        <v>15.4789399146962</v>
      </c>
      <c r="AF326" s="2">
        <v>15.6633016482032</v>
      </c>
      <c r="AG326" s="2">
        <v>15.6144965164393</v>
      </c>
      <c r="AH326" s="2">
        <v>13.716093607386</v>
      </c>
      <c r="AI326" s="9">
        <v>19.0484986919628</v>
      </c>
      <c r="AJ326" s="9">
        <v>18.3791560055213</v>
      </c>
      <c r="AK326" s="9">
        <v>18.7706306868736</v>
      </c>
      <c r="AL326" s="9">
        <v>19.0232688156555</v>
      </c>
      <c r="AM326" s="9">
        <v>18.2547893212751</v>
      </c>
      <c r="AN326" s="2">
        <v>5.68427994506919</v>
      </c>
      <c r="AO326" s="2">
        <v>5.63171190995731</v>
      </c>
      <c r="AP326" s="2">
        <v>5.02856958095861</v>
      </c>
      <c r="AQ326" s="2">
        <v>5.24406562870419</v>
      </c>
      <c r="AR326" s="2">
        <v>4.39140976256767</v>
      </c>
      <c r="AS326" s="2">
        <v>3.70319804756426</v>
      </c>
      <c r="AT326" s="2">
        <v>5.3208139239657</v>
      </c>
      <c r="AU326" s="2">
        <v>6.67148913538477</v>
      </c>
      <c r="AV326" s="2">
        <v>8.49209743198367</v>
      </c>
      <c r="AW326" s="2">
        <v>9.12208996122522</v>
      </c>
      <c r="AX326" s="2">
        <v>5.78996703088239</v>
      </c>
      <c r="AY326" s="2">
        <v>6.03673035224025</v>
      </c>
      <c r="AZ326" s="2">
        <v>5.58092253383769</v>
      </c>
      <c r="BA326" s="2">
        <v>6.1944533546965</v>
      </c>
      <c r="BB326" s="2">
        <v>6.43805104566507</v>
      </c>
      <c r="BC326" s="9">
        <v>3.24464601223505</v>
      </c>
      <c r="BD326" s="9">
        <v>3.52836328381337</v>
      </c>
      <c r="BE326" s="9">
        <v>3.12948397596061</v>
      </c>
      <c r="BF326" s="9">
        <v>4.70343081743453</v>
      </c>
      <c r="BG326" s="9">
        <v>4.70343081743453</v>
      </c>
      <c r="BH326" s="9">
        <v>33.3916517045996</v>
      </c>
      <c r="BI326" s="9">
        <v>33.3916517045996</v>
      </c>
      <c r="BJ326" s="9">
        <v>33.3916517045996</v>
      </c>
      <c r="BK326" s="9">
        <v>35.6860752191096</v>
      </c>
      <c r="BL326" s="9">
        <v>35.6860752191096</v>
      </c>
    </row>
    <row r="327" spans="1:64">
      <c r="A327" t="s">
        <v>668</v>
      </c>
      <c r="B327" s="1" t="s">
        <v>2697</v>
      </c>
      <c r="C327" s="22" t="s">
        <v>669</v>
      </c>
      <c r="D327" s="22" t="s">
        <v>1290</v>
      </c>
      <c r="E327" s="2">
        <v>9.24688648263712</v>
      </c>
      <c r="F327" s="2">
        <v>9.24688648263712</v>
      </c>
      <c r="G327" s="2">
        <v>9.24688648263712</v>
      </c>
      <c r="H327" s="2">
        <v>9.24688648263712</v>
      </c>
      <c r="I327" s="2">
        <v>9.24688648263712</v>
      </c>
      <c r="J327" s="2">
        <v>-6.29628316085476</v>
      </c>
      <c r="K327" s="2">
        <v>-6.29628316085476</v>
      </c>
      <c r="L327" s="2">
        <v>-6.29628316085476</v>
      </c>
      <c r="M327" s="2">
        <v>-6.29628316085476</v>
      </c>
      <c r="N327" s="2">
        <v>-6.29628316085476</v>
      </c>
      <c r="O327" s="2">
        <v>-6.39579327682132</v>
      </c>
      <c r="P327" s="2">
        <v>-6.39579327682132</v>
      </c>
      <c r="Q327" s="2">
        <v>-6.39579327682132</v>
      </c>
      <c r="R327" s="2">
        <v>-6.39579327682132</v>
      </c>
      <c r="S327" s="2">
        <v>-6.39579327682132</v>
      </c>
      <c r="T327" s="23">
        <v>5.29092757137672</v>
      </c>
      <c r="U327" s="23">
        <v>5.29092757137672</v>
      </c>
      <c r="V327" s="23">
        <v>5.29092757137672</v>
      </c>
      <c r="W327" s="23">
        <v>5.29092757137672</v>
      </c>
      <c r="X327" s="23">
        <v>5.29092757137672</v>
      </c>
      <c r="Y327" s="2">
        <v>0.245953069230044</v>
      </c>
      <c r="Z327" s="2">
        <v>17.4952899845562</v>
      </c>
      <c r="AA327" s="2">
        <v>13.0993802903054</v>
      </c>
      <c r="AB327" s="2">
        <v>12.6149531223572</v>
      </c>
      <c r="AC327" s="2">
        <v>14.5971963000814</v>
      </c>
      <c r="AD327" s="2">
        <v>11.6177290208439</v>
      </c>
      <c r="AE327" s="2">
        <v>11.417326572407</v>
      </c>
      <c r="AF327" s="2">
        <v>10.6963199907954</v>
      </c>
      <c r="AG327" s="2">
        <v>10.8847762147084</v>
      </c>
      <c r="AH327" s="2">
        <v>9.52848072668923</v>
      </c>
      <c r="AI327" s="9">
        <v>13.8657335504866</v>
      </c>
      <c r="AJ327" s="9">
        <v>13.4004173078417</v>
      </c>
      <c r="AK327" s="9">
        <v>11.9070045555082</v>
      </c>
      <c r="AL327" s="9">
        <v>11.4261659551324</v>
      </c>
      <c r="AM327" s="9">
        <v>10.7630637447306</v>
      </c>
      <c r="AN327" s="2">
        <v>1.3459785668933</v>
      </c>
      <c r="AO327" s="2">
        <v>0.639962487057686</v>
      </c>
      <c r="AP327" s="2">
        <v>1.23248075109485</v>
      </c>
      <c r="AQ327" s="2">
        <v>1.26109107971042</v>
      </c>
      <c r="AR327" s="2">
        <v>1.44336684913015</v>
      </c>
      <c r="AS327" s="2">
        <v>6.82580829839459</v>
      </c>
      <c r="AT327" s="2">
        <v>7.04214474155093</v>
      </c>
      <c r="AU327" s="2">
        <v>8.58229330215778</v>
      </c>
      <c r="AV327" s="2">
        <v>11.4152082698766</v>
      </c>
      <c r="AW327" s="2">
        <v>8.89042920146934</v>
      </c>
      <c r="AX327" s="2">
        <v>4.09793509225809</v>
      </c>
      <c r="AY327" s="2">
        <v>3.25811333575393</v>
      </c>
      <c r="AZ327" s="2">
        <v>3.12615941027293</v>
      </c>
      <c r="BA327" s="2">
        <v>3.93182637093358</v>
      </c>
      <c r="BB327" s="2">
        <v>3.46762908106924</v>
      </c>
      <c r="BC327" s="9">
        <v>2.62333081840281</v>
      </c>
      <c r="BD327" s="9">
        <v>4.5269566660247</v>
      </c>
      <c r="BE327" s="9">
        <v>4.36672182692179</v>
      </c>
      <c r="BF327" s="9">
        <v>5.42090331500928</v>
      </c>
      <c r="BG327" s="9">
        <v>5.42090331500928</v>
      </c>
      <c r="BH327" s="9">
        <v>31.8546113185102</v>
      </c>
      <c r="BI327" s="9">
        <v>31.8546113185102</v>
      </c>
      <c r="BJ327" s="9">
        <v>31.8546113185102</v>
      </c>
      <c r="BK327" s="9">
        <v>33.3222768623791</v>
      </c>
      <c r="BL327" s="9">
        <v>33.3222768623791</v>
      </c>
    </row>
    <row r="328" spans="1:64">
      <c r="A328" t="s">
        <v>670</v>
      </c>
      <c r="B328" s="1" t="s">
        <v>2698</v>
      </c>
      <c r="C328" s="22" t="s">
        <v>671</v>
      </c>
      <c r="D328" s="22" t="s">
        <v>1290</v>
      </c>
      <c r="E328" s="2">
        <v>13.365778230831</v>
      </c>
      <c r="F328" s="2">
        <v>13.365778230831</v>
      </c>
      <c r="G328" s="2">
        <v>13.365778230831</v>
      </c>
      <c r="H328" s="2">
        <v>13.365778230831</v>
      </c>
      <c r="I328" s="2">
        <v>13.365778230831</v>
      </c>
      <c r="J328" s="2">
        <v>10.130114832609</v>
      </c>
      <c r="K328" s="2">
        <v>10.130114832609</v>
      </c>
      <c r="L328" s="2">
        <v>10.130114832609</v>
      </c>
      <c r="M328" s="2">
        <v>10.130114832609</v>
      </c>
      <c r="N328" s="2">
        <v>10.130114832609</v>
      </c>
      <c r="O328" s="2">
        <v>-2.06360363350704</v>
      </c>
      <c r="P328" s="2">
        <v>-2.06360363350704</v>
      </c>
      <c r="Q328" s="2">
        <v>-2.06360363350704</v>
      </c>
      <c r="R328" s="2">
        <v>-2.06360363350704</v>
      </c>
      <c r="S328" s="2">
        <v>-2.06360363350704</v>
      </c>
      <c r="T328" s="23">
        <v>-0.461805667029711</v>
      </c>
      <c r="U328" s="23">
        <v>-0.461805667029711</v>
      </c>
      <c r="V328" s="23">
        <v>-0.461805667029711</v>
      </c>
      <c r="W328" s="23">
        <v>-0.461805667029711</v>
      </c>
      <c r="X328" s="23">
        <v>-0.461805667029711</v>
      </c>
      <c r="Y328" s="2">
        <v>4.15534019795349</v>
      </c>
      <c r="Z328" s="2">
        <v>4.11574085770981</v>
      </c>
      <c r="AA328" s="2">
        <v>9.82547094752308</v>
      </c>
      <c r="AB328" s="2">
        <v>8.6727818159858</v>
      </c>
      <c r="AC328" s="2">
        <v>1.30861834967039</v>
      </c>
      <c r="AD328" s="2">
        <v>-5.26026475341238</v>
      </c>
      <c r="AE328" s="2">
        <v>-4.56204077449525</v>
      </c>
      <c r="AF328" s="2">
        <v>-3.80390458067377</v>
      </c>
      <c r="AG328" s="2">
        <v>-4.16263768409233</v>
      </c>
      <c r="AH328" s="2">
        <v>-4.20750840666197</v>
      </c>
      <c r="AI328" s="9">
        <v>15.9161541030908</v>
      </c>
      <c r="AJ328" s="9">
        <v>15.3587211955957</v>
      </c>
      <c r="AK328" s="9">
        <v>15.0503463779886</v>
      </c>
      <c r="AL328" s="9">
        <v>15.2683303206887</v>
      </c>
      <c r="AM328" s="9">
        <v>14.6794532370676</v>
      </c>
      <c r="AN328" s="2">
        <v>-6.36233810505162</v>
      </c>
      <c r="AO328" s="2">
        <v>-6.19656389647875</v>
      </c>
      <c r="AP328" s="2">
        <v>-5.55820767730172</v>
      </c>
      <c r="AQ328" s="2">
        <v>-5.20725958785546</v>
      </c>
      <c r="AR328" s="2">
        <v>-4.25113324695332</v>
      </c>
      <c r="AS328" s="2">
        <v>-4.79396432407493</v>
      </c>
      <c r="AT328" s="2">
        <v>-3.8219000567506</v>
      </c>
      <c r="AU328" s="2">
        <v>-1.0911612394411</v>
      </c>
      <c r="AV328" s="2">
        <v>-1.28422141253613</v>
      </c>
      <c r="AW328" s="2">
        <v>-2.2465940867305</v>
      </c>
      <c r="AX328" s="2">
        <v>-8.72234604864408</v>
      </c>
      <c r="AY328" s="2">
        <v>-8.78612911037223</v>
      </c>
      <c r="AZ328" s="2">
        <v>-8.61322881518964</v>
      </c>
      <c r="BA328" s="2">
        <v>-7.49528290265178</v>
      </c>
      <c r="BB328" s="2">
        <v>-7.42539280001988</v>
      </c>
      <c r="BC328" s="9">
        <v>-9.80297305824208</v>
      </c>
      <c r="BD328" s="9">
        <v>-9.71964225352362</v>
      </c>
      <c r="BE328" s="9">
        <v>-8.44232886538213</v>
      </c>
      <c r="BF328" s="9">
        <v>-7.97191663971953</v>
      </c>
      <c r="BG328" s="9">
        <v>-7.97191663971953</v>
      </c>
      <c r="BH328" s="9">
        <v>28.0825161594775</v>
      </c>
      <c r="BI328" s="9">
        <v>28.0825161594775</v>
      </c>
      <c r="BJ328" s="9">
        <v>28.0825161594775</v>
      </c>
      <c r="BK328" s="9">
        <v>26.0966215756544</v>
      </c>
      <c r="BL328" s="9">
        <v>26.0966215756544</v>
      </c>
    </row>
    <row r="329" spans="1:64">
      <c r="A329" t="s">
        <v>672</v>
      </c>
      <c r="B329" s="1" t="s">
        <v>2699</v>
      </c>
      <c r="C329" s="22" t="s">
        <v>673</v>
      </c>
      <c r="D329" s="22" t="s">
        <v>1290</v>
      </c>
      <c r="E329" s="2">
        <v>10.0505726774067</v>
      </c>
      <c r="F329" s="2">
        <v>10.0505726774067</v>
      </c>
      <c r="G329" s="2">
        <v>10.0505726774067</v>
      </c>
      <c r="H329" s="2">
        <v>10.0505726774067</v>
      </c>
      <c r="I329" s="2">
        <v>10.0505726774067</v>
      </c>
      <c r="J329" s="2">
        <v>11.8019361841137</v>
      </c>
      <c r="K329" s="2">
        <v>11.8019361841137</v>
      </c>
      <c r="L329" s="2">
        <v>11.8019361841137</v>
      </c>
      <c r="M329" s="2">
        <v>11.8019361841137</v>
      </c>
      <c r="N329" s="2">
        <v>11.8019361841137</v>
      </c>
      <c r="O329" s="2">
        <v>10.5855640975202</v>
      </c>
      <c r="P329" s="2">
        <v>10.5855640975202</v>
      </c>
      <c r="Q329" s="2">
        <v>10.5855640975202</v>
      </c>
      <c r="R329" s="2">
        <v>10.5855640975202</v>
      </c>
      <c r="S329" s="2">
        <v>10.5855640975202</v>
      </c>
      <c r="T329" s="23">
        <v>-1.09403733762548</v>
      </c>
      <c r="U329" s="23">
        <v>-1.09403733762548</v>
      </c>
      <c r="V329" s="23">
        <v>-1.09403733762548</v>
      </c>
      <c r="W329" s="23">
        <v>-1.09403733762548</v>
      </c>
      <c r="X329" s="23">
        <v>-1.09403733762548</v>
      </c>
      <c r="Y329" s="2">
        <v>-30.2761625325113</v>
      </c>
      <c r="Z329" s="2">
        <v>-40.1521995553039</v>
      </c>
      <c r="AA329" s="2">
        <v>-44.2362721850466</v>
      </c>
      <c r="AB329" s="2">
        <v>-37.5028558455096</v>
      </c>
      <c r="AC329" s="2">
        <v>-48.7019735336651</v>
      </c>
      <c r="AD329" s="2">
        <v>2.30808046472841</v>
      </c>
      <c r="AE329" s="2">
        <v>3.26920236625096</v>
      </c>
      <c r="AF329" s="2">
        <v>1.9030654650692</v>
      </c>
      <c r="AG329" s="2">
        <v>2.07390179391624</v>
      </c>
      <c r="AH329" s="2">
        <v>0.756246149226552</v>
      </c>
      <c r="AI329" s="9">
        <v>9.7856037639913</v>
      </c>
      <c r="AJ329" s="9">
        <v>11.4421134200877</v>
      </c>
      <c r="AK329" s="9">
        <v>12.0886549623349</v>
      </c>
      <c r="AL329" s="9">
        <v>12.3747536687366</v>
      </c>
      <c r="AM329" s="9">
        <v>12.7749908828798</v>
      </c>
      <c r="AN329" s="2">
        <v>-5.29912201236956</v>
      </c>
      <c r="AO329" s="2">
        <v>-5.46314344153998</v>
      </c>
      <c r="AP329" s="2">
        <v>-6.0927192326862</v>
      </c>
      <c r="AQ329" s="2">
        <v>-7.05535977858857</v>
      </c>
      <c r="AR329" s="2">
        <v>-7.72449303953765</v>
      </c>
      <c r="AS329" s="2">
        <v>-1.37228790831448</v>
      </c>
      <c r="AT329" s="2">
        <v>-1.76148246799156</v>
      </c>
      <c r="AU329" s="2">
        <v>0.455844396832785</v>
      </c>
      <c r="AV329" s="2">
        <v>-0.395465153943419</v>
      </c>
      <c r="AW329" s="2">
        <v>1.2972056454178</v>
      </c>
      <c r="AX329" s="2">
        <v>-2.91020052362346</v>
      </c>
      <c r="AY329" s="2">
        <v>-2.85079571128519</v>
      </c>
      <c r="AZ329" s="2">
        <v>-2.44487767859644</v>
      </c>
      <c r="BA329" s="2">
        <v>-2.23774830393602</v>
      </c>
      <c r="BB329" s="2">
        <v>-2.07950005896092</v>
      </c>
      <c r="BC329" s="9">
        <v>-5.5918367444902</v>
      </c>
      <c r="BD329" s="9">
        <v>-4.5269566660247</v>
      </c>
      <c r="BE329" s="9">
        <v>-4.29394312980643</v>
      </c>
      <c r="BF329" s="9">
        <v>-5.1020266494205</v>
      </c>
      <c r="BG329" s="9">
        <v>-5.1020266494205</v>
      </c>
      <c r="BH329" s="9">
        <v>29.989280430333</v>
      </c>
      <c r="BI329" s="9">
        <v>29.989280430333</v>
      </c>
      <c r="BJ329" s="9">
        <v>29.989280430333</v>
      </c>
      <c r="BK329" s="9">
        <v>18.8598594051642</v>
      </c>
      <c r="BL329" s="9">
        <v>18.8598594051642</v>
      </c>
    </row>
    <row r="330" spans="1:64">
      <c r="A330" t="s">
        <v>674</v>
      </c>
      <c r="B330" s="1" t="s">
        <v>2700</v>
      </c>
      <c r="C330" s="22" t="s">
        <v>675</v>
      </c>
      <c r="D330" s="22" t="s">
        <v>1290</v>
      </c>
      <c r="E330" s="2">
        <v>9.31386033220125</v>
      </c>
      <c r="F330" s="2">
        <v>9.31386033220125</v>
      </c>
      <c r="G330" s="2">
        <v>9.31386033220125</v>
      </c>
      <c r="H330" s="2">
        <v>9.31386033220125</v>
      </c>
      <c r="I330" s="2">
        <v>9.31386033220125</v>
      </c>
      <c r="J330" s="2">
        <v>14.1792444955297</v>
      </c>
      <c r="K330" s="2">
        <v>14.1792444955297</v>
      </c>
      <c r="L330" s="2">
        <v>14.1792444955297</v>
      </c>
      <c r="M330" s="2">
        <v>14.1792444955297</v>
      </c>
      <c r="N330" s="2">
        <v>14.1792444955297</v>
      </c>
      <c r="O330" s="2">
        <v>11.656470333747</v>
      </c>
      <c r="P330" s="2">
        <v>11.656470333747</v>
      </c>
      <c r="Q330" s="2">
        <v>11.656470333747</v>
      </c>
      <c r="R330" s="2">
        <v>11.656470333747</v>
      </c>
      <c r="S330" s="2">
        <v>11.656470333747</v>
      </c>
      <c r="T330" s="23">
        <v>1.56809886223863</v>
      </c>
      <c r="U330" s="23">
        <v>1.56809886223863</v>
      </c>
      <c r="V330" s="23">
        <v>1.56809886223863</v>
      </c>
      <c r="W330" s="23">
        <v>1.56809886223863</v>
      </c>
      <c r="X330" s="23">
        <v>1.56809886223863</v>
      </c>
      <c r="Y330" s="2">
        <v>1.14688735739295</v>
      </c>
      <c r="Z330" s="2">
        <v>1.732395818529</v>
      </c>
      <c r="AA330" s="2">
        <v>-2.50656898070315</v>
      </c>
      <c r="AB330" s="2">
        <v>5.3784984560501</v>
      </c>
      <c r="AC330" s="2">
        <v>4.70379008755524</v>
      </c>
      <c r="AD330" s="2">
        <v>5.36622644493037</v>
      </c>
      <c r="AE330" s="2">
        <v>8.60603284729344</v>
      </c>
      <c r="AF330" s="2">
        <v>7.22395834651145</v>
      </c>
      <c r="AG330" s="2">
        <v>6.62768475795941</v>
      </c>
      <c r="AH330" s="2">
        <v>5.47329096195708</v>
      </c>
      <c r="AI330" s="9">
        <v>24.4309758539682</v>
      </c>
      <c r="AJ330" s="9">
        <v>27.3507375824425</v>
      </c>
      <c r="AK330" s="9">
        <v>26.671856637159</v>
      </c>
      <c r="AL330" s="9">
        <v>25.952349386545</v>
      </c>
      <c r="AM330" s="9">
        <v>25.2771160917953</v>
      </c>
      <c r="AN330" s="2">
        <v>-3.10019782068621</v>
      </c>
      <c r="AO330" s="2">
        <v>-2.36546698589794</v>
      </c>
      <c r="AP330" s="2">
        <v>-2.55804604385336</v>
      </c>
      <c r="AQ330" s="2">
        <v>-1.95460325216519</v>
      </c>
      <c r="AR330" s="2">
        <v>-2.18789260754528</v>
      </c>
      <c r="AS330" s="2">
        <v>-0.903180731030839</v>
      </c>
      <c r="AT330" s="2">
        <v>1.90251557603807</v>
      </c>
      <c r="AU330" s="2">
        <v>2.60311761845827</v>
      </c>
      <c r="AV330" s="2">
        <v>1.1810646966294</v>
      </c>
      <c r="AW330" s="2">
        <v>2.62235455913145</v>
      </c>
      <c r="AX330" s="2">
        <v>-8.9653205793482</v>
      </c>
      <c r="AY330" s="2">
        <v>-5.08260926660249</v>
      </c>
      <c r="AZ330" s="2">
        <v>-4.67015380911941</v>
      </c>
      <c r="BA330" s="2">
        <v>-5.60180675314856</v>
      </c>
      <c r="BB330" s="2">
        <v>-4.77086783797096</v>
      </c>
      <c r="BC330" s="9">
        <v>-8.90551777826217</v>
      </c>
      <c r="BD330" s="9">
        <v>-7.25644524406901</v>
      </c>
      <c r="BE330" s="9">
        <v>-7.78732059134386</v>
      </c>
      <c r="BF330" s="9">
        <v>-7.33416330854197</v>
      </c>
      <c r="BG330" s="9">
        <v>-7.33416330854197</v>
      </c>
      <c r="BH330" s="9">
        <v>36.6818845151566</v>
      </c>
      <c r="BI330" s="9">
        <v>36.6818845151566</v>
      </c>
      <c r="BJ330" s="9">
        <v>36.6818845151566</v>
      </c>
      <c r="BK330" s="9">
        <v>22.3547632511878</v>
      </c>
      <c r="BL330" s="9">
        <v>22.3547632511878</v>
      </c>
    </row>
    <row r="331" spans="1:64">
      <c r="A331" t="s">
        <v>676</v>
      </c>
      <c r="B331" s="1" t="s">
        <v>2701</v>
      </c>
      <c r="C331" s="22" t="s">
        <v>677</v>
      </c>
      <c r="D331" s="22" t="s">
        <v>1290</v>
      </c>
      <c r="E331" s="2">
        <v>5.79773323008451</v>
      </c>
      <c r="F331" s="2">
        <v>5.79773323008451</v>
      </c>
      <c r="G331" s="2">
        <v>5.79773323008451</v>
      </c>
      <c r="H331" s="2">
        <v>5.79773323008451</v>
      </c>
      <c r="I331" s="2">
        <v>5.79773323008451</v>
      </c>
      <c r="J331" s="2">
        <v>9.39292237440765</v>
      </c>
      <c r="K331" s="2">
        <v>9.39292237440765</v>
      </c>
      <c r="L331" s="2">
        <v>9.39292237440765</v>
      </c>
      <c r="M331" s="2">
        <v>9.39292237440765</v>
      </c>
      <c r="N331" s="2">
        <v>9.39292237440765</v>
      </c>
      <c r="O331" s="2">
        <v>17.0940085928741</v>
      </c>
      <c r="P331" s="2">
        <v>17.0940085928741</v>
      </c>
      <c r="Q331" s="2">
        <v>17.0940085928741</v>
      </c>
      <c r="R331" s="2">
        <v>17.0940085928741</v>
      </c>
      <c r="S331" s="2">
        <v>17.0940085928741</v>
      </c>
      <c r="T331" s="23">
        <v>0.244654601943828</v>
      </c>
      <c r="U331" s="23">
        <v>0.244654601943828</v>
      </c>
      <c r="V331" s="23">
        <v>0.244654601943828</v>
      </c>
      <c r="W331" s="23">
        <v>0.244654601943828</v>
      </c>
      <c r="X331" s="23">
        <v>0.244654601943828</v>
      </c>
      <c r="Y331" s="2">
        <v>1.01580531194027</v>
      </c>
      <c r="Z331" s="2">
        <v>5.00377189584582</v>
      </c>
      <c r="AA331" s="2">
        <v>4.04253709932145</v>
      </c>
      <c r="AB331" s="2">
        <v>10.0189086459995</v>
      </c>
      <c r="AC331" s="2">
        <v>4.08420415639483</v>
      </c>
      <c r="AD331" s="2">
        <v>0.355923301132233</v>
      </c>
      <c r="AE331" s="2">
        <v>0.344100505164923</v>
      </c>
      <c r="AF331" s="2">
        <v>-0.2877983109228</v>
      </c>
      <c r="AG331" s="2">
        <v>-0.121352027845958</v>
      </c>
      <c r="AH331" s="2">
        <v>-1.71328947758311</v>
      </c>
      <c r="AI331" s="9">
        <v>17.6484059492564</v>
      </c>
      <c r="AJ331" s="9">
        <v>17.1226895830382</v>
      </c>
      <c r="AK331" s="9">
        <v>16.7176322496084</v>
      </c>
      <c r="AL331" s="9">
        <v>16.2105840995335</v>
      </c>
      <c r="AM331" s="9">
        <v>15.579908250868</v>
      </c>
      <c r="AN331" s="2">
        <v>-1.85197608687695</v>
      </c>
      <c r="AO331" s="2">
        <v>-2.06616253975882</v>
      </c>
      <c r="AP331" s="2">
        <v>-2.78533101608429</v>
      </c>
      <c r="AQ331" s="2">
        <v>-2.81560051749496</v>
      </c>
      <c r="AR331" s="2">
        <v>-2.82092627353624</v>
      </c>
      <c r="AS331" s="2">
        <v>-1.4819876108626</v>
      </c>
      <c r="AT331" s="2">
        <v>0.183141221073634</v>
      </c>
      <c r="AU331" s="2">
        <v>-0.700567312672376</v>
      </c>
      <c r="AV331" s="2">
        <v>1.15361713269002</v>
      </c>
      <c r="AW331" s="2">
        <v>0.227962062762434</v>
      </c>
      <c r="AX331" s="2">
        <v>-9.40760253132267</v>
      </c>
      <c r="AY331" s="2">
        <v>-8.90398504967178</v>
      </c>
      <c r="AZ331" s="2">
        <v>-8.99856452083306</v>
      </c>
      <c r="BA331" s="2">
        <v>-8.72682622475091</v>
      </c>
      <c r="BB331" s="2">
        <v>-7.64054597328561</v>
      </c>
      <c r="BC331" s="9">
        <v>-11.4598135751281</v>
      </c>
      <c r="BD331" s="9">
        <v>-11.4505374493566</v>
      </c>
      <c r="BE331" s="9">
        <v>-12.2995998124964</v>
      </c>
      <c r="BF331" s="9">
        <v>-11.3201216284017</v>
      </c>
      <c r="BG331" s="9">
        <v>-11.3201216284017</v>
      </c>
      <c r="BH331" s="9">
        <v>28.7671968891818</v>
      </c>
      <c r="BI331" s="9">
        <v>28.7671968891818</v>
      </c>
      <c r="BJ331" s="9">
        <v>28.7671968891818</v>
      </c>
      <c r="BK331" s="9">
        <v>19.2275225888315</v>
      </c>
      <c r="BL331" s="9">
        <v>19.2275225888315</v>
      </c>
    </row>
    <row r="332" spans="1:64">
      <c r="A332" t="s">
        <v>678</v>
      </c>
      <c r="B332" s="1" t="s">
        <v>2702</v>
      </c>
      <c r="C332" s="22" t="s">
        <v>679</v>
      </c>
      <c r="D332" s="22" t="s">
        <v>1290</v>
      </c>
      <c r="E332" s="2">
        <v>8.6106349117779</v>
      </c>
      <c r="F332" s="2">
        <v>8.6106349117779</v>
      </c>
      <c r="G332" s="2">
        <v>8.6106349117779</v>
      </c>
      <c r="H332" s="2">
        <v>8.6106349117779</v>
      </c>
      <c r="I332" s="2">
        <v>8.6106349117779</v>
      </c>
      <c r="J332" s="2">
        <v>5.1797264553809</v>
      </c>
      <c r="K332" s="2">
        <v>5.1797264553809</v>
      </c>
      <c r="L332" s="2">
        <v>5.1797264553809</v>
      </c>
      <c r="M332" s="2">
        <v>5.1797264553809</v>
      </c>
      <c r="N332" s="2">
        <v>5.1797264553809</v>
      </c>
      <c r="O332" s="2">
        <v>10.8885338178438</v>
      </c>
      <c r="P332" s="2">
        <v>10.8885338178438</v>
      </c>
      <c r="Q332" s="2">
        <v>10.8885338178438</v>
      </c>
      <c r="R332" s="2">
        <v>10.8885338178438</v>
      </c>
      <c r="S332" s="2">
        <v>10.8885338178438</v>
      </c>
      <c r="T332" s="23">
        <v>2.24521870077397</v>
      </c>
      <c r="U332" s="23">
        <v>2.24521870077397</v>
      </c>
      <c r="V332" s="23">
        <v>2.24521870077397</v>
      </c>
      <c r="W332" s="23">
        <v>2.24521870077397</v>
      </c>
      <c r="X332" s="23">
        <v>2.24521870077397</v>
      </c>
      <c r="Y332" s="2">
        <v>-3.55782000238325</v>
      </c>
      <c r="Z332" s="2">
        <v>5.394979739498</v>
      </c>
      <c r="AA332" s="2">
        <v>5.51391723869236</v>
      </c>
      <c r="AB332" s="2">
        <v>3.64108339889224</v>
      </c>
      <c r="AC332" s="2">
        <v>10.1043536203209</v>
      </c>
      <c r="AD332" s="2">
        <v>6.64030985034753</v>
      </c>
      <c r="AE332" s="2">
        <v>5.46317566774082</v>
      </c>
      <c r="AF332" s="2">
        <v>4.91489987572859</v>
      </c>
      <c r="AG332" s="2">
        <v>4.78006647614808</v>
      </c>
      <c r="AH332" s="2">
        <v>2.33921922391494</v>
      </c>
      <c r="AI332" s="9">
        <v>9.69813456682124</v>
      </c>
      <c r="AJ332" s="9">
        <v>9.19234104671456</v>
      </c>
      <c r="AK332" s="9">
        <v>8.89463530896449</v>
      </c>
      <c r="AL332" s="9">
        <v>9.43050608923873</v>
      </c>
      <c r="AM332" s="9">
        <v>9.10403315161864</v>
      </c>
      <c r="AN332" s="2">
        <v>0.870753192133892</v>
      </c>
      <c r="AO332" s="2">
        <v>0.908061560921859</v>
      </c>
      <c r="AP332" s="2">
        <v>0.677422384375277</v>
      </c>
      <c r="AQ332" s="2">
        <v>1.34029537359898</v>
      </c>
      <c r="AR332" s="2">
        <v>1.05304423069416</v>
      </c>
      <c r="AS332" s="2">
        <v>2.23322061424325</v>
      </c>
      <c r="AT332" s="2">
        <v>0.0937650475764456</v>
      </c>
      <c r="AU332" s="2">
        <v>4.41686033200279</v>
      </c>
      <c r="AV332" s="2">
        <v>2.2520282941934</v>
      </c>
      <c r="AW332" s="2">
        <v>2.32133354307698</v>
      </c>
      <c r="AX332" s="2">
        <v>-1.27259434455529</v>
      </c>
      <c r="AY332" s="2">
        <v>-1.96689474959535</v>
      </c>
      <c r="AZ332" s="2">
        <v>-1.89390741229661</v>
      </c>
      <c r="BA332" s="2">
        <v>-1.68464334467412</v>
      </c>
      <c r="BB332" s="2">
        <v>-1.52606263583268</v>
      </c>
      <c r="BC332" s="9">
        <v>-3.4517510768458</v>
      </c>
      <c r="BD332" s="9">
        <v>-3.79465485240306</v>
      </c>
      <c r="BE332" s="9">
        <v>-3.05670527884526</v>
      </c>
      <c r="BF332" s="9">
        <v>-4.14539665265416</v>
      </c>
      <c r="BG332" s="9">
        <v>-4.14539665265416</v>
      </c>
      <c r="BH332" s="9">
        <v>33.1673793035161</v>
      </c>
      <c r="BI332" s="9">
        <v>33.1673793035161</v>
      </c>
      <c r="BJ332" s="9">
        <v>33.1673793035161</v>
      </c>
      <c r="BK332" s="9">
        <v>20.2739305206094</v>
      </c>
      <c r="BL332" s="9">
        <v>20.2739305206094</v>
      </c>
    </row>
    <row r="333" spans="1:64">
      <c r="A333" t="s">
        <v>680</v>
      </c>
      <c r="B333" s="1" t="s">
        <v>2703</v>
      </c>
      <c r="C333" s="22" t="s">
        <v>681</v>
      </c>
      <c r="D333" s="22" t="s">
        <v>1290</v>
      </c>
      <c r="E333" s="2">
        <v>10.7203111730479</v>
      </c>
      <c r="F333" s="2">
        <v>10.7203111730479</v>
      </c>
      <c r="G333" s="2">
        <v>10.7203111730479</v>
      </c>
      <c r="H333" s="2">
        <v>10.7203111730479</v>
      </c>
      <c r="I333" s="2">
        <v>10.7203111730479</v>
      </c>
      <c r="J333" s="2">
        <v>-2.47210202705803</v>
      </c>
      <c r="K333" s="2">
        <v>-2.47210202705803</v>
      </c>
      <c r="L333" s="2">
        <v>-2.47210202705803</v>
      </c>
      <c r="M333" s="2">
        <v>-2.47210202705803</v>
      </c>
      <c r="N333" s="2">
        <v>-2.47210202705803</v>
      </c>
      <c r="O333" s="2">
        <v>11.043767498638</v>
      </c>
      <c r="P333" s="2">
        <v>11.043767498638</v>
      </c>
      <c r="Q333" s="2">
        <v>11.043767498638</v>
      </c>
      <c r="R333" s="2">
        <v>11.043767498638</v>
      </c>
      <c r="S333" s="2">
        <v>11.043767498638</v>
      </c>
      <c r="T333" s="23">
        <v>2.91088935979195</v>
      </c>
      <c r="U333" s="23">
        <v>2.91088935979195</v>
      </c>
      <c r="V333" s="23">
        <v>2.91088935979195</v>
      </c>
      <c r="W333" s="23">
        <v>2.91088935979195</v>
      </c>
      <c r="X333" s="23">
        <v>2.91088935979195</v>
      </c>
      <c r="Y333" s="2">
        <v>-10.6419861763791</v>
      </c>
      <c r="Z333" s="2">
        <v>3.62655324589545</v>
      </c>
      <c r="AA333" s="2">
        <v>2.64317211798783</v>
      </c>
      <c r="AB333" s="2">
        <v>5.88345894670782</v>
      </c>
      <c r="AC333" s="2">
        <v>1.53392738685001</v>
      </c>
      <c r="AD333" s="2">
        <v>1.82874985291481</v>
      </c>
      <c r="AE333" s="2">
        <v>0.168363705255606</v>
      </c>
      <c r="AF333" s="2">
        <v>1.59059769550157</v>
      </c>
      <c r="AG333" s="2">
        <v>1.30209676605458</v>
      </c>
      <c r="AH333" s="2">
        <v>0.706372638112368</v>
      </c>
      <c r="AI333" s="9">
        <v>13.002398580969</v>
      </c>
      <c r="AJ333" s="9">
        <v>12.5794689531501</v>
      </c>
      <c r="AK333" s="9">
        <v>11.117737504012</v>
      </c>
      <c r="AL333" s="9">
        <v>10.6617562907809</v>
      </c>
      <c r="AM333" s="9">
        <v>10.0166622743013</v>
      </c>
      <c r="AN333" s="2">
        <v>-2.81551567087007</v>
      </c>
      <c r="AO333" s="2">
        <v>-3.49043886966224</v>
      </c>
      <c r="AP333" s="2">
        <v>-3.92175587723898</v>
      </c>
      <c r="AQ333" s="2">
        <v>-4.12014182860069</v>
      </c>
      <c r="AR333" s="2">
        <v>-4.34851716637157</v>
      </c>
      <c r="AS333" s="2">
        <v>-0.837672538118566</v>
      </c>
      <c r="AT333" s="2">
        <v>-0.517019589194726</v>
      </c>
      <c r="AU333" s="2">
        <v>0.967192818006354</v>
      </c>
      <c r="AV333" s="2">
        <v>2.73884809241916</v>
      </c>
      <c r="AW333" s="2">
        <v>1.39718468932365</v>
      </c>
      <c r="AX333" s="2">
        <v>-1.08576105378805</v>
      </c>
      <c r="AY333" s="2">
        <v>-1.29461682945905</v>
      </c>
      <c r="AZ333" s="2">
        <v>-2.07216249845244</v>
      </c>
      <c r="BA333" s="2">
        <v>-1.31401989487631</v>
      </c>
      <c r="BB333" s="2">
        <v>-1.95652800764697</v>
      </c>
      <c r="BC333" s="9">
        <v>-4.62534644297338</v>
      </c>
      <c r="BD333" s="9">
        <v>-4.46038377387728</v>
      </c>
      <c r="BE333" s="9">
        <v>-4.58505791826788</v>
      </c>
      <c r="BF333" s="9">
        <v>-4.38455415184574</v>
      </c>
      <c r="BG333" s="9">
        <v>-4.38455415184574</v>
      </c>
      <c r="BH333" s="9">
        <v>32.0614053314576</v>
      </c>
      <c r="BI333" s="9">
        <v>32.0614053314576</v>
      </c>
      <c r="BJ333" s="9">
        <v>32.0614053314576</v>
      </c>
      <c r="BK333" s="9">
        <v>30.5384468757803</v>
      </c>
      <c r="BL333" s="9">
        <v>30.5384468757803</v>
      </c>
    </row>
    <row r="334" spans="1:64">
      <c r="A334" t="s">
        <v>682</v>
      </c>
      <c r="B334" s="1" t="s">
        <v>2704</v>
      </c>
      <c r="C334" s="22" t="s">
        <v>683</v>
      </c>
      <c r="D334" s="22" t="s">
        <v>1290</v>
      </c>
      <c r="E334" s="2">
        <v>11.3565627439072</v>
      </c>
      <c r="F334" s="2">
        <v>11.3565627439072</v>
      </c>
      <c r="G334" s="2">
        <v>11.3565627439072</v>
      </c>
      <c r="H334" s="2">
        <v>11.3565627439072</v>
      </c>
      <c r="I334" s="2">
        <v>11.3565627439072</v>
      </c>
      <c r="J334" s="2">
        <v>-4.10026797255386</v>
      </c>
      <c r="K334" s="2">
        <v>-4.10026797255386</v>
      </c>
      <c r="L334" s="2">
        <v>-4.10026797255386</v>
      </c>
      <c r="M334" s="2">
        <v>-4.10026797255386</v>
      </c>
      <c r="N334" s="2">
        <v>-4.10026797255386</v>
      </c>
      <c r="O334" s="2">
        <v>10.7548831362072</v>
      </c>
      <c r="P334" s="2">
        <v>10.7548831362072</v>
      </c>
      <c r="Q334" s="2">
        <v>10.7548831362072</v>
      </c>
      <c r="R334" s="2">
        <v>10.7548831362072</v>
      </c>
      <c r="S334" s="2">
        <v>10.7548831362072</v>
      </c>
      <c r="T334" s="23">
        <v>7.32098394383154</v>
      </c>
      <c r="U334" s="23">
        <v>7.32098394383154</v>
      </c>
      <c r="V334" s="23">
        <v>7.32098394383154</v>
      </c>
      <c r="W334" s="23">
        <v>7.32098394383154</v>
      </c>
      <c r="X334" s="23">
        <v>7.32098394383154</v>
      </c>
      <c r="Y334" s="2">
        <v>15.9408449550477</v>
      </c>
      <c r="Z334" s="2">
        <v>11.7111370039301</v>
      </c>
      <c r="AA334" s="2">
        <v>11.7790876519104</v>
      </c>
      <c r="AB334" s="2">
        <v>19.8843275203586</v>
      </c>
      <c r="AC334" s="2">
        <v>15.3365704127954</v>
      </c>
      <c r="AD334" s="2">
        <v>3.86372679161341</v>
      </c>
      <c r="AE334" s="2">
        <v>4.92195875975635</v>
      </c>
      <c r="AF334" s="2">
        <v>3.79624260278337</v>
      </c>
      <c r="AG334" s="2">
        <v>3.80754739872194</v>
      </c>
      <c r="AH334" s="2">
        <v>4.24010605776991</v>
      </c>
      <c r="AI334" s="9">
        <v>15.3093031772079</v>
      </c>
      <c r="AJ334" s="9">
        <v>13.6111764706493</v>
      </c>
      <c r="AK334" s="9">
        <v>14.166281490416</v>
      </c>
      <c r="AL334" s="9">
        <v>13.6099636699219</v>
      </c>
      <c r="AM334" s="9">
        <v>12.8905492763175</v>
      </c>
      <c r="AN334" s="2">
        <v>-1.16143938501522</v>
      </c>
      <c r="AO334" s="2">
        <v>-0.511710416262072</v>
      </c>
      <c r="AP334" s="2">
        <v>-0.136040558517432</v>
      </c>
      <c r="AQ334" s="2">
        <v>-0.278992412567167</v>
      </c>
      <c r="AR334" s="2">
        <v>-1.86178435536812</v>
      </c>
      <c r="AS334" s="2">
        <v>1.1462408503335</v>
      </c>
      <c r="AT334" s="2">
        <v>0.901322273836015</v>
      </c>
      <c r="AU334" s="2">
        <v>2.27801824239236</v>
      </c>
      <c r="AV334" s="2">
        <v>3.7099812899095</v>
      </c>
      <c r="AW334" s="2">
        <v>-0.815782723707483</v>
      </c>
      <c r="AX334" s="2">
        <v>-1.49465831162265</v>
      </c>
      <c r="AY334" s="2">
        <v>-1.25419579731422</v>
      </c>
      <c r="AZ334" s="2">
        <v>-1.37346552057543</v>
      </c>
      <c r="BA334" s="2">
        <v>-1.7477382807677</v>
      </c>
      <c r="BB334" s="2">
        <v>-1.15106107154062</v>
      </c>
      <c r="BC334" s="9">
        <v>-4.76341648604721</v>
      </c>
      <c r="BD334" s="9">
        <v>-5.99156029326799</v>
      </c>
      <c r="BE334" s="9">
        <v>-8.44232886538213</v>
      </c>
      <c r="BF334" s="9">
        <v>-6.61669081096721</v>
      </c>
      <c r="BG334" s="9">
        <v>-6.61669081096721</v>
      </c>
      <c r="BH334" s="9">
        <v>35.7742093198777</v>
      </c>
      <c r="BI334" s="9">
        <v>35.7742093198777</v>
      </c>
      <c r="BJ334" s="9">
        <v>35.7742093198777</v>
      </c>
      <c r="BK334" s="9">
        <v>31.4809591887554</v>
      </c>
      <c r="BL334" s="9">
        <v>31.4809591887554</v>
      </c>
    </row>
    <row r="335" spans="1:64">
      <c r="A335" t="s">
        <v>684</v>
      </c>
      <c r="B335" s="1" t="s">
        <v>2705</v>
      </c>
      <c r="C335" s="22" t="s">
        <v>685</v>
      </c>
      <c r="D335" s="22" t="s">
        <v>1290</v>
      </c>
      <c r="E335" s="2">
        <v>14.2029513503826</v>
      </c>
      <c r="F335" s="2">
        <v>14.2029513503826</v>
      </c>
      <c r="G335" s="2">
        <v>14.2029513503826</v>
      </c>
      <c r="H335" s="2">
        <v>14.2029513503826</v>
      </c>
      <c r="I335" s="2">
        <v>14.2029513503826</v>
      </c>
      <c r="J335" s="2">
        <v>-4.57635914536403</v>
      </c>
      <c r="K335" s="2">
        <v>-4.57635914536403</v>
      </c>
      <c r="L335" s="2">
        <v>-4.57635914536403</v>
      </c>
      <c r="M335" s="2">
        <v>-4.57635914536403</v>
      </c>
      <c r="N335" s="2">
        <v>-4.57635914536403</v>
      </c>
      <c r="O335" s="2">
        <v>6.05723734796899</v>
      </c>
      <c r="P335" s="2">
        <v>6.05723734796899</v>
      </c>
      <c r="Q335" s="2">
        <v>6.05723734796899</v>
      </c>
      <c r="R335" s="2">
        <v>6.05723734796899</v>
      </c>
      <c r="S335" s="2">
        <v>6.05723734796899</v>
      </c>
      <c r="T335" s="23">
        <v>3.00934997584701</v>
      </c>
      <c r="U335" s="23">
        <v>3.00934997584701</v>
      </c>
      <c r="V335" s="23">
        <v>3.00934997584701</v>
      </c>
      <c r="W335" s="23">
        <v>3.00934997584701</v>
      </c>
      <c r="X335" s="23">
        <v>3.00934997584701</v>
      </c>
      <c r="Y335" s="2">
        <v>1.8053586630521</v>
      </c>
      <c r="Z335" s="2">
        <v>0.26402446815984</v>
      </c>
      <c r="AA335" s="2">
        <v>4.23260905500472</v>
      </c>
      <c r="AB335" s="2">
        <v>2.47388213771578</v>
      </c>
      <c r="AC335" s="2">
        <v>0.719684135921419</v>
      </c>
      <c r="AD335" s="2">
        <v>-2.09910954780632</v>
      </c>
      <c r="AE335" s="2">
        <v>-0.952373072974032</v>
      </c>
      <c r="AF335" s="2">
        <v>-3.10363480617148</v>
      </c>
      <c r="AG335" s="2">
        <v>-2.17522959041145</v>
      </c>
      <c r="AH335" s="2">
        <v>-2.93478793022813</v>
      </c>
      <c r="AI335" s="9">
        <v>19.9118454363708</v>
      </c>
      <c r="AJ335" s="9">
        <v>20.2710767106395</v>
      </c>
      <c r="AK335" s="9">
        <v>20.8306757963155</v>
      </c>
      <c r="AL335" s="9">
        <v>21.1364557446791</v>
      </c>
      <c r="AM335" s="9">
        <v>21.4161907477224</v>
      </c>
      <c r="AN335" s="2">
        <v>-9.54176315143738</v>
      </c>
      <c r="AO335" s="2">
        <v>-9.93620226012262</v>
      </c>
      <c r="AP335" s="2">
        <v>-11.3585201686352</v>
      </c>
      <c r="AQ335" s="2">
        <v>-11.4168762287187</v>
      </c>
      <c r="AR335" s="2">
        <v>-11.7860517054082</v>
      </c>
      <c r="AS335" s="2">
        <v>-4.16451100383937</v>
      </c>
      <c r="AT335" s="2">
        <v>-3.64561656593497</v>
      </c>
      <c r="AU335" s="2">
        <v>-3.41999405356951</v>
      </c>
      <c r="AV335" s="2">
        <v>-1.2477628042531</v>
      </c>
      <c r="AW335" s="2">
        <v>-6.42955177886544</v>
      </c>
      <c r="AX335" s="2">
        <v>-9.48785080621245</v>
      </c>
      <c r="AY335" s="2">
        <v>-9.61326524486461</v>
      </c>
      <c r="AZ335" s="2">
        <v>-9.70366928347107</v>
      </c>
      <c r="BA335" s="2">
        <v>-8.92642207418228</v>
      </c>
      <c r="BB335" s="2">
        <v>-7.92056982954022</v>
      </c>
      <c r="BC335" s="9">
        <v>-10.2862182090005</v>
      </c>
      <c r="BD335" s="9">
        <v>-11.1176729886195</v>
      </c>
      <c r="BE335" s="9">
        <v>-12.2995998124964</v>
      </c>
      <c r="BF335" s="9">
        <v>-11.1606832956073</v>
      </c>
      <c r="BG335" s="9">
        <v>-11.1606832956073</v>
      </c>
      <c r="BH335" s="9">
        <v>28.8904671217044</v>
      </c>
      <c r="BI335" s="9">
        <v>28.8904671217044</v>
      </c>
      <c r="BJ335" s="9">
        <v>28.8904671217044</v>
      </c>
      <c r="BK335" s="9">
        <v>21.7676257738683</v>
      </c>
      <c r="BL335" s="9">
        <v>21.7676257738683</v>
      </c>
    </row>
    <row r="336" spans="1:64">
      <c r="A336" t="s">
        <v>686</v>
      </c>
      <c r="B336" s="1" t="s">
        <v>2706</v>
      </c>
      <c r="C336" s="22" t="s">
        <v>687</v>
      </c>
      <c r="D336" s="22" t="s">
        <v>1290</v>
      </c>
      <c r="E336" s="2">
        <v>3.48713542012208</v>
      </c>
      <c r="F336" s="2">
        <v>3.48713542012208</v>
      </c>
      <c r="G336" s="2">
        <v>3.48713542012208</v>
      </c>
      <c r="H336" s="2">
        <v>3.48713542012208</v>
      </c>
      <c r="I336" s="2">
        <v>3.48713542012208</v>
      </c>
      <c r="J336" s="2">
        <v>4.64604778288226</v>
      </c>
      <c r="K336" s="2">
        <v>4.64604778288226</v>
      </c>
      <c r="L336" s="2">
        <v>4.64604778288226</v>
      </c>
      <c r="M336" s="2">
        <v>4.64604778288226</v>
      </c>
      <c r="N336" s="2">
        <v>4.64604778288226</v>
      </c>
      <c r="O336" s="2">
        <v>1.43718979240636</v>
      </c>
      <c r="P336" s="2">
        <v>1.43718979240636</v>
      </c>
      <c r="Q336" s="2">
        <v>1.43718979240636</v>
      </c>
      <c r="R336" s="2">
        <v>1.43718979240636</v>
      </c>
      <c r="S336" s="2">
        <v>1.43718979240636</v>
      </c>
      <c r="T336" s="23">
        <v>9.75389296577175</v>
      </c>
      <c r="U336" s="23">
        <v>9.75389296577175</v>
      </c>
      <c r="V336" s="23">
        <v>9.75389296577175</v>
      </c>
      <c r="W336" s="23">
        <v>9.75389296577175</v>
      </c>
      <c r="X336" s="23">
        <v>9.75389296577175</v>
      </c>
      <c r="Y336" s="2">
        <v>7.41948965489613</v>
      </c>
      <c r="Z336" s="2">
        <v>9.83204290999373</v>
      </c>
      <c r="AA336" s="2">
        <v>12.2615499672107</v>
      </c>
      <c r="AB336" s="2">
        <v>8.56984227130729</v>
      </c>
      <c r="AC336" s="2">
        <v>5.41624407825713</v>
      </c>
      <c r="AD336" s="2">
        <v>2.3631524924687</v>
      </c>
      <c r="AE336" s="2">
        <v>4.71080766162133</v>
      </c>
      <c r="AF336" s="2">
        <v>6.15376825945587</v>
      </c>
      <c r="AG336" s="2">
        <v>5.47871523866686</v>
      </c>
      <c r="AH336" s="2">
        <v>6.34235342429634</v>
      </c>
      <c r="AI336" s="9">
        <v>13.7069620475194</v>
      </c>
      <c r="AJ336" s="9">
        <v>13.2451332991211</v>
      </c>
      <c r="AK336" s="9">
        <v>15.6967594140632</v>
      </c>
      <c r="AL336" s="9">
        <v>15.9367351799302</v>
      </c>
      <c r="AM336" s="9">
        <v>15.9340197731491</v>
      </c>
      <c r="AN336" s="2">
        <v>-6.24229757845848</v>
      </c>
      <c r="AO336" s="2">
        <v>-6.10161214115185</v>
      </c>
      <c r="AP336" s="2">
        <v>-6.19460559954834</v>
      </c>
      <c r="AQ336" s="2">
        <v>-6.07695379525927</v>
      </c>
      <c r="AR336" s="2">
        <v>-5.5950313349252</v>
      </c>
      <c r="AS336" s="2">
        <v>-0.293563443257687</v>
      </c>
      <c r="AT336" s="2">
        <v>0.331778747831835</v>
      </c>
      <c r="AU336" s="2">
        <v>3.67462443078623</v>
      </c>
      <c r="AV336" s="2">
        <v>6.02259638656262</v>
      </c>
      <c r="AW336" s="2">
        <v>0.351485948984462</v>
      </c>
      <c r="AX336" s="2">
        <v>0.610488559756577</v>
      </c>
      <c r="AY336" s="2">
        <v>1.75323330660199</v>
      </c>
      <c r="AZ336" s="2">
        <v>1.34199573650406</v>
      </c>
      <c r="BA336" s="2">
        <v>1.5478065832728</v>
      </c>
      <c r="BB336" s="2">
        <v>2.28576645175149</v>
      </c>
      <c r="BC336" s="9">
        <v>-0.34517510768458</v>
      </c>
      <c r="BD336" s="9">
        <v>-1.26488495080102</v>
      </c>
      <c r="BE336" s="9">
        <v>-1.74668873076872</v>
      </c>
      <c r="BF336" s="9">
        <v>-0.797191663971953</v>
      </c>
      <c r="BG336" s="9">
        <v>-0.797191663971953</v>
      </c>
      <c r="BH336" s="9">
        <v>29.322007988588</v>
      </c>
      <c r="BI336" s="9">
        <v>29.322007988588</v>
      </c>
      <c r="BJ336" s="9">
        <v>29.322007988588</v>
      </c>
      <c r="BK336" s="9">
        <v>27.4197779938155</v>
      </c>
      <c r="BL336" s="9">
        <v>27.4197779938155</v>
      </c>
    </row>
    <row r="337" spans="1:64">
      <c r="A337" t="s">
        <v>688</v>
      </c>
      <c r="B337" s="1" t="s">
        <v>2707</v>
      </c>
      <c r="C337" s="22" t="s">
        <v>689</v>
      </c>
      <c r="D337" s="22" t="s">
        <v>1290</v>
      </c>
      <c r="E337" s="2">
        <v>4.62569086271227</v>
      </c>
      <c r="F337" s="2">
        <v>4.62569086271227</v>
      </c>
      <c r="G337" s="2">
        <v>4.62569086271227</v>
      </c>
      <c r="H337" s="2">
        <v>4.62569086271227</v>
      </c>
      <c r="I337" s="2">
        <v>4.62569086271227</v>
      </c>
      <c r="J337" s="2">
        <v>5.69663694920285</v>
      </c>
      <c r="K337" s="2">
        <v>5.69663694920285</v>
      </c>
      <c r="L337" s="2">
        <v>5.69663694920285</v>
      </c>
      <c r="M337" s="2">
        <v>5.69663694920285</v>
      </c>
      <c r="N337" s="2">
        <v>5.69663694920285</v>
      </c>
      <c r="O337" s="2">
        <v>6.20193554138477</v>
      </c>
      <c r="P337" s="2">
        <v>6.20193554138477</v>
      </c>
      <c r="Q337" s="2">
        <v>6.20193554138477</v>
      </c>
      <c r="R337" s="2">
        <v>6.20193554138477</v>
      </c>
      <c r="S337" s="2">
        <v>6.20193554138477</v>
      </c>
      <c r="T337" s="23">
        <v>5.34578420966473</v>
      </c>
      <c r="U337" s="23">
        <v>5.34578420966473</v>
      </c>
      <c r="V337" s="23">
        <v>5.34578420966473</v>
      </c>
      <c r="W337" s="23">
        <v>5.34578420966473</v>
      </c>
      <c r="X337" s="23">
        <v>5.34578420966473</v>
      </c>
      <c r="Y337" s="2">
        <v>3.52274870289232</v>
      </c>
      <c r="Z337" s="2">
        <v>6.24078603496279</v>
      </c>
      <c r="AA337" s="2">
        <v>2.37518301373891</v>
      </c>
      <c r="AB337" s="2">
        <v>4.27147203775843</v>
      </c>
      <c r="AC337" s="2">
        <v>1.22996315598954</v>
      </c>
      <c r="AD337" s="2">
        <v>3.38460563895779</v>
      </c>
      <c r="AE337" s="2">
        <v>2.32242884044982</v>
      </c>
      <c r="AF337" s="2">
        <v>1.9090511378805</v>
      </c>
      <c r="AG337" s="2">
        <v>0.667083198415557</v>
      </c>
      <c r="AH337" s="2">
        <v>0.536628169479296</v>
      </c>
      <c r="AI337" s="9">
        <v>19.6546364037442</v>
      </c>
      <c r="AJ337" s="9">
        <v>18.947544200192</v>
      </c>
      <c r="AK337" s="9">
        <v>19.375688637848</v>
      </c>
      <c r="AL337" s="9">
        <v>19.0884161015878</v>
      </c>
      <c r="AM337" s="9">
        <v>18.5790043855419</v>
      </c>
      <c r="AN337" s="2">
        <v>-8.65234199698221</v>
      </c>
      <c r="AO337" s="2">
        <v>-8.33473675717328</v>
      </c>
      <c r="AP337" s="2">
        <v>-8.00476805695902</v>
      </c>
      <c r="AQ337" s="2">
        <v>-7.24654255694027</v>
      </c>
      <c r="AR337" s="2">
        <v>-7.39316384243647</v>
      </c>
      <c r="AS337" s="2">
        <v>-2.98409928393956</v>
      </c>
      <c r="AT337" s="2">
        <v>-1.71613200359495</v>
      </c>
      <c r="AU337" s="2">
        <v>0.0125172974887973</v>
      </c>
      <c r="AV337" s="2">
        <v>0.183661346600086</v>
      </c>
      <c r="AW337" s="2">
        <v>-1.58610897258967</v>
      </c>
      <c r="AX337" s="2">
        <v>-3.78795110270693</v>
      </c>
      <c r="AY337" s="2">
        <v>-5.78093946344938</v>
      </c>
      <c r="AZ337" s="2">
        <v>-5.47949571177705</v>
      </c>
      <c r="BA337" s="2">
        <v>-6.1392117857757</v>
      </c>
      <c r="BB337" s="2">
        <v>-5.81266588294359</v>
      </c>
      <c r="BC337" s="9">
        <v>-7.11060721830235</v>
      </c>
      <c r="BD337" s="9">
        <v>-8.18846573413292</v>
      </c>
      <c r="BE337" s="9">
        <v>-7.05953362019023</v>
      </c>
      <c r="BF337" s="9">
        <v>-7.65303997413075</v>
      </c>
      <c r="BG337" s="9">
        <v>-7.65303997413075</v>
      </c>
      <c r="BH337" s="9">
        <v>31.9748811284119</v>
      </c>
      <c r="BI337" s="9">
        <v>31.9748811284119</v>
      </c>
      <c r="BJ337" s="9">
        <v>31.9748811284119</v>
      </c>
      <c r="BK337" s="9">
        <v>28.5497302362257</v>
      </c>
      <c r="BL337" s="9">
        <v>28.5497302362257</v>
      </c>
    </row>
    <row r="338" spans="1:64">
      <c r="A338" t="s">
        <v>690</v>
      </c>
      <c r="B338" s="1" t="s">
        <v>2708</v>
      </c>
      <c r="C338" s="22" t="s">
        <v>691</v>
      </c>
      <c r="D338" s="22" t="s">
        <v>1290</v>
      </c>
      <c r="E338" s="2">
        <v>6.73536712398231</v>
      </c>
      <c r="F338" s="2">
        <v>6.73536712398231</v>
      </c>
      <c r="G338" s="2">
        <v>6.73536712398231</v>
      </c>
      <c r="H338" s="2">
        <v>6.73536712398231</v>
      </c>
      <c r="I338" s="2">
        <v>6.73536712398231</v>
      </c>
      <c r="J338" s="2">
        <v>3.83018377834319</v>
      </c>
      <c r="K338" s="2">
        <v>3.83018377834319</v>
      </c>
      <c r="L338" s="2">
        <v>3.83018377834319</v>
      </c>
      <c r="M338" s="2">
        <v>3.83018377834319</v>
      </c>
      <c r="N338" s="2">
        <v>3.83018377834319</v>
      </c>
      <c r="O338" s="2">
        <v>7.86480032594939</v>
      </c>
      <c r="P338" s="2">
        <v>7.86480032594939</v>
      </c>
      <c r="Q338" s="2">
        <v>7.86480032594939</v>
      </c>
      <c r="R338" s="2">
        <v>7.86480032594939</v>
      </c>
      <c r="S338" s="2">
        <v>7.86480032594939</v>
      </c>
      <c r="T338" s="23">
        <v>11.4669868030418</v>
      </c>
      <c r="U338" s="23">
        <v>11.4669868030418</v>
      </c>
      <c r="V338" s="23">
        <v>11.4669868030418</v>
      </c>
      <c r="W338" s="23">
        <v>11.4669868030418</v>
      </c>
      <c r="X338" s="23">
        <v>11.4669868030418</v>
      </c>
      <c r="Y338" s="2">
        <v>7.77814734910251</v>
      </c>
      <c r="Z338" s="2">
        <v>16.735767885279</v>
      </c>
      <c r="AA338" s="2">
        <v>16.3378180503243</v>
      </c>
      <c r="AB338" s="2">
        <v>14.7080036984751</v>
      </c>
      <c r="AC338" s="2">
        <v>14.7257979776196</v>
      </c>
      <c r="AD338" s="2">
        <v>14.1799945324002</v>
      </c>
      <c r="AE338" s="2">
        <v>14.0521965742819</v>
      </c>
      <c r="AF338" s="2">
        <v>14.0329505296966</v>
      </c>
      <c r="AG338" s="2">
        <v>14.7164531777417</v>
      </c>
      <c r="AH338" s="2">
        <v>12.5036485568129</v>
      </c>
      <c r="AI338" s="9">
        <v>11.4923015409653</v>
      </c>
      <c r="AJ338" s="9">
        <v>10.9324178876586</v>
      </c>
      <c r="AK338" s="9">
        <v>10.7620316292201</v>
      </c>
      <c r="AL338" s="9">
        <v>10.1198064049094</v>
      </c>
      <c r="AM338" s="9">
        <v>9.61743586218975</v>
      </c>
      <c r="AN338" s="2">
        <v>4.89280100107485</v>
      </c>
      <c r="AO338" s="2">
        <v>4.99047927658087</v>
      </c>
      <c r="AP338" s="2">
        <v>4.86882466639874</v>
      </c>
      <c r="AQ338" s="2">
        <v>5.35331293061945</v>
      </c>
      <c r="AR338" s="2">
        <v>4.37708201350384</v>
      </c>
      <c r="AS338" s="2">
        <v>4.79536360138867</v>
      </c>
      <c r="AT338" s="2">
        <v>5.46752038478047</v>
      </c>
      <c r="AU338" s="2">
        <v>7.53831530807726</v>
      </c>
      <c r="AV338" s="2">
        <v>6.46283756932976</v>
      </c>
      <c r="AW338" s="2">
        <v>6.88243719821759</v>
      </c>
      <c r="AX338" s="2">
        <v>8.09014161757719</v>
      </c>
      <c r="AY338" s="2">
        <v>8.18045806749949</v>
      </c>
      <c r="AZ338" s="2">
        <v>8.84604182367575</v>
      </c>
      <c r="BA338" s="2">
        <v>9.10863763284998</v>
      </c>
      <c r="BB338" s="2">
        <v>9.60493617728097</v>
      </c>
      <c r="BC338" s="9">
        <v>6.07508189524861</v>
      </c>
      <c r="BD338" s="9">
        <v>6.19127896971026</v>
      </c>
      <c r="BE338" s="9">
        <v>6.47730404326732</v>
      </c>
      <c r="BF338" s="9">
        <v>7.73275914052795</v>
      </c>
      <c r="BG338" s="9">
        <v>7.73275914052795</v>
      </c>
      <c r="BH338" s="9">
        <v>34.6107599342709</v>
      </c>
      <c r="BI338" s="9">
        <v>34.6107599342709</v>
      </c>
      <c r="BJ338" s="9">
        <v>34.6107599342709</v>
      </c>
      <c r="BK338" s="9">
        <v>26.2510334902938</v>
      </c>
      <c r="BL338" s="9">
        <v>26.2510334902938</v>
      </c>
    </row>
    <row r="339" spans="1:64">
      <c r="A339" t="s">
        <v>692</v>
      </c>
      <c r="B339" s="1" t="s">
        <v>2709</v>
      </c>
      <c r="C339" s="22" t="s">
        <v>693</v>
      </c>
      <c r="D339" s="22" t="s">
        <v>1290</v>
      </c>
      <c r="E339" s="2">
        <v>11.0216934960865</v>
      </c>
      <c r="F339" s="2">
        <v>11.0216934960865</v>
      </c>
      <c r="G339" s="2">
        <v>11.0216934960865</v>
      </c>
      <c r="H339" s="2">
        <v>11.0216934960865</v>
      </c>
      <c r="I339" s="2">
        <v>11.0216934960865</v>
      </c>
      <c r="J339" s="2">
        <v>-8.18903960234429</v>
      </c>
      <c r="K339" s="2">
        <v>-8.18903960234429</v>
      </c>
      <c r="L339" s="2">
        <v>-8.18903960234429</v>
      </c>
      <c r="M339" s="2">
        <v>-8.18903960234429</v>
      </c>
      <c r="N339" s="2">
        <v>-8.18903960234429</v>
      </c>
      <c r="O339" s="2">
        <v>2.26257389275552</v>
      </c>
      <c r="P339" s="2">
        <v>2.26257389275552</v>
      </c>
      <c r="Q339" s="2">
        <v>2.26257389275552</v>
      </c>
      <c r="R339" s="2">
        <v>2.26257389275552</v>
      </c>
      <c r="S339" s="2">
        <v>2.26257389275552</v>
      </c>
      <c r="T339" s="23">
        <v>1.03130927517004</v>
      </c>
      <c r="U339" s="23">
        <v>1.03130927517004</v>
      </c>
      <c r="V339" s="23">
        <v>1.03130927517004</v>
      </c>
      <c r="W339" s="23">
        <v>1.03130927517004</v>
      </c>
      <c r="X339" s="23">
        <v>1.03130927517004</v>
      </c>
      <c r="Y339" s="2">
        <v>-2.50356327237893</v>
      </c>
      <c r="Z339" s="2">
        <v>-7.16947178413364</v>
      </c>
      <c r="AA339" s="2">
        <v>-2.70487869345109</v>
      </c>
      <c r="AB339" s="2">
        <v>-2.12986280436444</v>
      </c>
      <c r="AC339" s="2">
        <v>-5.7383610529519</v>
      </c>
      <c r="AD339" s="2">
        <v>0.564959826942756</v>
      </c>
      <c r="AE339" s="2">
        <v>2.33867956453838</v>
      </c>
      <c r="AF339" s="2">
        <v>2.94334368749917</v>
      </c>
      <c r="AG339" s="2">
        <v>2.94724206099881</v>
      </c>
      <c r="AH339" s="2">
        <v>2.58080920728467</v>
      </c>
      <c r="AI339" s="9">
        <v>10.7805658818007</v>
      </c>
      <c r="AJ339" s="9">
        <v>10.4085641459954</v>
      </c>
      <c r="AK339" s="9">
        <v>10.4214525983086</v>
      </c>
      <c r="AL339" s="9">
        <v>10.9130239651395</v>
      </c>
      <c r="AM339" s="9">
        <v>10.7182587593179</v>
      </c>
      <c r="AN339" s="2">
        <v>-9.31940786282359</v>
      </c>
      <c r="AO339" s="2">
        <v>-9.28105728164334</v>
      </c>
      <c r="AP339" s="2">
        <v>-8.14658241988463</v>
      </c>
      <c r="AQ339" s="2">
        <v>-7.8163422100669</v>
      </c>
      <c r="AR339" s="2">
        <v>-6.63379314205322</v>
      </c>
      <c r="AS339" s="2">
        <v>-1.16224726845063</v>
      </c>
      <c r="AT339" s="2">
        <v>0.110775607126433</v>
      </c>
      <c r="AU339" s="2">
        <v>1.27373036091485</v>
      </c>
      <c r="AV339" s="2">
        <v>4.97378476609557</v>
      </c>
      <c r="AW339" s="2">
        <v>2.1843635821814</v>
      </c>
      <c r="AX339" s="2">
        <v>-1.28289276563243</v>
      </c>
      <c r="AY339" s="2">
        <v>-0.204985166956264</v>
      </c>
      <c r="AZ339" s="2">
        <v>0.657461964341675</v>
      </c>
      <c r="BA339" s="2">
        <v>0.947316846658044</v>
      </c>
      <c r="BB339" s="2">
        <v>1.59237142512238</v>
      </c>
      <c r="BC339" s="9">
        <v>-1.79491055995982</v>
      </c>
      <c r="BD339" s="9">
        <v>-2.06375965657008</v>
      </c>
      <c r="BE339" s="9">
        <v>-1.23723785096118</v>
      </c>
      <c r="BF339" s="9">
        <v>0.797191663971953</v>
      </c>
      <c r="BG339" s="9">
        <v>0.797191663971953</v>
      </c>
      <c r="BH339" s="9">
        <v>26.3985155110645</v>
      </c>
      <c r="BI339" s="9">
        <v>26.3985155110645</v>
      </c>
      <c r="BJ339" s="9">
        <v>26.3985155110645</v>
      </c>
      <c r="BK339" s="9">
        <v>24.8442367191408</v>
      </c>
      <c r="BL339" s="9">
        <v>24.8442367191408</v>
      </c>
    </row>
    <row r="340" spans="1:64">
      <c r="A340" t="s">
        <v>694</v>
      </c>
      <c r="B340" s="1" t="s">
        <v>2710</v>
      </c>
      <c r="C340" s="22" t="s">
        <v>695</v>
      </c>
      <c r="D340" s="22" t="s">
        <v>1290</v>
      </c>
      <c r="E340" s="2">
        <v>11.6579450669457</v>
      </c>
      <c r="F340" s="2">
        <v>11.6579450669457</v>
      </c>
      <c r="G340" s="2">
        <v>11.6579450669457</v>
      </c>
      <c r="H340" s="2">
        <v>11.6579450669457</v>
      </c>
      <c r="I340" s="2">
        <v>11.6579450669457</v>
      </c>
      <c r="J340" s="2">
        <v>6.52269834219902</v>
      </c>
      <c r="K340" s="2">
        <v>6.52269834219902</v>
      </c>
      <c r="L340" s="2">
        <v>6.52269834219902</v>
      </c>
      <c r="M340" s="2">
        <v>6.52269834219902</v>
      </c>
      <c r="N340" s="2">
        <v>6.52269834219902</v>
      </c>
      <c r="O340" s="2">
        <v>4.30625238077426</v>
      </c>
      <c r="P340" s="2">
        <v>4.30625238077426</v>
      </c>
      <c r="Q340" s="2">
        <v>4.30625238077426</v>
      </c>
      <c r="R340" s="2">
        <v>4.30625238077426</v>
      </c>
      <c r="S340" s="2">
        <v>4.30625238077426</v>
      </c>
      <c r="T340" s="23">
        <v>-1.97766142953871</v>
      </c>
      <c r="U340" s="23">
        <v>-1.97766142953871</v>
      </c>
      <c r="V340" s="23">
        <v>-1.97766142953871</v>
      </c>
      <c r="W340" s="23">
        <v>-1.97766142953871</v>
      </c>
      <c r="X340" s="23">
        <v>-1.97766142953871</v>
      </c>
      <c r="Y340" s="2">
        <v>0.816724968009961</v>
      </c>
      <c r="Z340" s="2">
        <v>-3.85895924765932</v>
      </c>
      <c r="AA340" s="2">
        <v>3.18340667857093</v>
      </c>
      <c r="AB340" s="2">
        <v>0.887407902109278</v>
      </c>
      <c r="AC340" s="2">
        <v>7.49760653554575</v>
      </c>
      <c r="AD340" s="2">
        <v>-2.64773979010159</v>
      </c>
      <c r="AE340" s="2">
        <v>-2.57444429332908</v>
      </c>
      <c r="AF340" s="2">
        <v>-3.32775607885927</v>
      </c>
      <c r="AG340" s="2">
        <v>-3.44491910423432</v>
      </c>
      <c r="AH340" s="2">
        <v>-5.22411244954028</v>
      </c>
      <c r="AI340" s="9">
        <v>16.3529028755065</v>
      </c>
      <c r="AJ340" s="9">
        <v>15.7608728868309</v>
      </c>
      <c r="AK340" s="9">
        <v>15.42587836563</v>
      </c>
      <c r="AL340" s="9">
        <v>14.8421714897281</v>
      </c>
      <c r="AM340" s="9">
        <v>15.1652250208284</v>
      </c>
      <c r="AN340" s="2">
        <v>-5.05230399085409</v>
      </c>
      <c r="AO340" s="2">
        <v>-4.67733581124843</v>
      </c>
      <c r="AP340" s="2">
        <v>-4.54091149124739</v>
      </c>
      <c r="AQ340" s="2">
        <v>-3.97519279403338</v>
      </c>
      <c r="AR340" s="2">
        <v>-4.66014570850997</v>
      </c>
      <c r="AS340" s="2">
        <v>-0.938115682717187</v>
      </c>
      <c r="AT340" s="2">
        <v>-1.27409994734822</v>
      </c>
      <c r="AU340" s="2">
        <v>0.375054688908844</v>
      </c>
      <c r="AV340" s="2">
        <v>2.67447779651834</v>
      </c>
      <c r="AW340" s="2">
        <v>-0.849422960078329</v>
      </c>
      <c r="AX340" s="2">
        <v>-9.89304151476394</v>
      </c>
      <c r="AY340" s="2">
        <v>-10.362786669493</v>
      </c>
      <c r="AZ340" s="2">
        <v>-11.0266246629615</v>
      </c>
      <c r="BA340" s="2">
        <v>-12.2203346320052</v>
      </c>
      <c r="BB340" s="2">
        <v>-11.1277155916635</v>
      </c>
      <c r="BC340" s="9">
        <v>-13.116654092014</v>
      </c>
      <c r="BD340" s="9">
        <v>-12.6488495080102</v>
      </c>
      <c r="BE340" s="9">
        <v>-13.827952451919</v>
      </c>
      <c r="BF340" s="9">
        <v>-12.9942241227428</v>
      </c>
      <c r="BG340" s="9">
        <v>-12.9942241227428</v>
      </c>
      <c r="BH340" s="9">
        <v>33.433395837648</v>
      </c>
      <c r="BI340" s="9">
        <v>33.433395837648</v>
      </c>
      <c r="BJ340" s="9">
        <v>33.433395837648</v>
      </c>
      <c r="BK340" s="9">
        <v>24.1341878453521</v>
      </c>
      <c r="BL340" s="9">
        <v>24.1341878453521</v>
      </c>
    </row>
    <row r="341" spans="1:64">
      <c r="A341" t="s">
        <v>696</v>
      </c>
      <c r="B341" s="1" t="s">
        <v>2711</v>
      </c>
      <c r="C341" s="22" t="s">
        <v>697</v>
      </c>
      <c r="D341" s="22" t="s">
        <v>1290</v>
      </c>
      <c r="E341" s="2">
        <v>9.58175573045776</v>
      </c>
      <c r="F341" s="2">
        <v>9.58175573045776</v>
      </c>
      <c r="G341" s="2">
        <v>9.58175573045776</v>
      </c>
      <c r="H341" s="2">
        <v>9.58175573045776</v>
      </c>
      <c r="I341" s="2">
        <v>9.58175573045776</v>
      </c>
      <c r="J341" s="2">
        <v>-5.59303334015552</v>
      </c>
      <c r="K341" s="2">
        <v>-5.59303334015552</v>
      </c>
      <c r="L341" s="2">
        <v>-5.59303334015552</v>
      </c>
      <c r="M341" s="2">
        <v>-5.59303334015552</v>
      </c>
      <c r="N341" s="2">
        <v>-5.59303334015552</v>
      </c>
      <c r="O341" s="2">
        <v>12.5055585456391</v>
      </c>
      <c r="P341" s="2">
        <v>12.5055585456391</v>
      </c>
      <c r="Q341" s="2">
        <v>12.5055585456391</v>
      </c>
      <c r="R341" s="2">
        <v>12.5055585456391</v>
      </c>
      <c r="S341" s="2">
        <v>12.5055585456391</v>
      </c>
      <c r="T341" s="23">
        <v>9.72351476547871</v>
      </c>
      <c r="U341" s="23">
        <v>9.72351476547871</v>
      </c>
      <c r="V341" s="23">
        <v>9.72351476547871</v>
      </c>
      <c r="W341" s="23">
        <v>9.72351476547871</v>
      </c>
      <c r="X341" s="23">
        <v>9.72351476547871</v>
      </c>
      <c r="Y341" s="2">
        <v>7.82929108817254</v>
      </c>
      <c r="Z341" s="2">
        <v>8.82442399232306</v>
      </c>
      <c r="AA341" s="2">
        <v>5.92890366309781</v>
      </c>
      <c r="AB341" s="2">
        <v>13.888421455575</v>
      </c>
      <c r="AC341" s="2">
        <v>6.42299926808497</v>
      </c>
      <c r="AD341" s="2">
        <v>14.0949043983801</v>
      </c>
      <c r="AE341" s="2">
        <v>11.5806688777451</v>
      </c>
      <c r="AF341" s="2">
        <v>12.5826381850129</v>
      </c>
      <c r="AG341" s="2">
        <v>11.3813770385858</v>
      </c>
      <c r="AH341" s="2">
        <v>11.719815803428</v>
      </c>
      <c r="AI341" s="9">
        <v>6.65129086539763</v>
      </c>
      <c r="AJ341" s="9">
        <v>6.46964594473087</v>
      </c>
      <c r="AK341" s="9">
        <v>6.26917587390345</v>
      </c>
      <c r="AL341" s="9">
        <v>5.90794016859297</v>
      </c>
      <c r="AM341" s="9">
        <v>7.86680017213046</v>
      </c>
      <c r="AN341" s="2">
        <v>8.49230958984913</v>
      </c>
      <c r="AO341" s="2">
        <v>8.193902133064</v>
      </c>
      <c r="AP341" s="2">
        <v>7.85918185006459</v>
      </c>
      <c r="AQ341" s="2">
        <v>7.57959578586551</v>
      </c>
      <c r="AR341" s="2">
        <v>7.24187773421481</v>
      </c>
      <c r="AS341" s="2">
        <v>3.55276096365436</v>
      </c>
      <c r="AT341" s="2">
        <v>4.91554352133909</v>
      </c>
      <c r="AU341" s="2">
        <v>7.94817333538295</v>
      </c>
      <c r="AV341" s="2">
        <v>5.90519061566831</v>
      </c>
      <c r="AW341" s="2">
        <v>7.12387844193562</v>
      </c>
      <c r="AX341" s="2">
        <v>6.58606857418327</v>
      </c>
      <c r="AY341" s="2">
        <v>5.86471268561972</v>
      </c>
      <c r="AZ341" s="2">
        <v>6.3972023562972</v>
      </c>
      <c r="BA341" s="2">
        <v>5.6558536235515</v>
      </c>
      <c r="BB341" s="2">
        <v>6.23050566784675</v>
      </c>
      <c r="BC341" s="9">
        <v>4.69438146451029</v>
      </c>
      <c r="BD341" s="9">
        <v>4.46038377387728</v>
      </c>
      <c r="BE341" s="9">
        <v>4.29394312980643</v>
      </c>
      <c r="BF341" s="9">
        <v>4.38455415184574</v>
      </c>
      <c r="BG341" s="9">
        <v>4.38455415184574</v>
      </c>
      <c r="BH341" s="9">
        <v>34.1000369926935</v>
      </c>
      <c r="BI341" s="9">
        <v>34.1000369926935</v>
      </c>
      <c r="BJ341" s="9">
        <v>34.1000369926935</v>
      </c>
      <c r="BK341" s="9">
        <v>28.9238324483701</v>
      </c>
      <c r="BL341" s="9">
        <v>28.9238324483701</v>
      </c>
    </row>
    <row r="342" spans="1:64">
      <c r="A342" t="s">
        <v>698</v>
      </c>
      <c r="B342" s="1" t="s">
        <v>2712</v>
      </c>
      <c r="C342" s="22" t="s">
        <v>699</v>
      </c>
      <c r="D342" s="22" t="s">
        <v>1290</v>
      </c>
      <c r="E342" s="2">
        <v>12.327683562587</v>
      </c>
      <c r="F342" s="2">
        <v>12.327683562587</v>
      </c>
      <c r="G342" s="2">
        <v>12.327683562587</v>
      </c>
      <c r="H342" s="2">
        <v>12.327683562587</v>
      </c>
      <c r="I342" s="2">
        <v>12.327683562587</v>
      </c>
      <c r="J342" s="2">
        <v>-0.59287545413761</v>
      </c>
      <c r="K342" s="2">
        <v>-0.59287545413761</v>
      </c>
      <c r="L342" s="2">
        <v>-0.59287545413761</v>
      </c>
      <c r="M342" s="2">
        <v>-0.59287545413761</v>
      </c>
      <c r="N342" s="2">
        <v>-0.59287545413761</v>
      </c>
      <c r="O342" s="2">
        <v>0.169212066235293</v>
      </c>
      <c r="P342" s="2">
        <v>0.169212066235293</v>
      </c>
      <c r="Q342" s="2">
        <v>0.169212066235293</v>
      </c>
      <c r="R342" s="2">
        <v>0.169212066235293</v>
      </c>
      <c r="S342" s="2">
        <v>0.169212066235293</v>
      </c>
      <c r="T342" s="23">
        <v>-1.26400616532812</v>
      </c>
      <c r="U342" s="23">
        <v>-1.26400616532812</v>
      </c>
      <c r="V342" s="23">
        <v>-1.26400616532812</v>
      </c>
      <c r="W342" s="23">
        <v>-1.26400616532812</v>
      </c>
      <c r="X342" s="23">
        <v>-1.26400616532812</v>
      </c>
      <c r="Y342" s="2">
        <v>-19.0294721465886</v>
      </c>
      <c r="Z342" s="2">
        <v>-17.4707502290493</v>
      </c>
      <c r="AA342" s="2">
        <v>-12.835452953756</v>
      </c>
      <c r="AB342" s="2">
        <v>-15.596797436601</v>
      </c>
      <c r="AC342" s="2">
        <v>-13.7508693725165</v>
      </c>
      <c r="AD342" s="2">
        <v>-4.34045708899413</v>
      </c>
      <c r="AE342" s="2">
        <v>-3.40887602247597</v>
      </c>
      <c r="AF342" s="2">
        <v>-1.69148857582154</v>
      </c>
      <c r="AG342" s="2">
        <v>-2.25555688618391</v>
      </c>
      <c r="AH342" s="2">
        <v>-2.22357680891304</v>
      </c>
      <c r="AI342" s="9">
        <v>11.5398833714131</v>
      </c>
      <c r="AJ342" s="9">
        <v>12.1576475329209</v>
      </c>
      <c r="AK342" s="9">
        <v>13.7062477253895</v>
      </c>
      <c r="AL342" s="9">
        <v>13.7599830719578</v>
      </c>
      <c r="AM342" s="9">
        <v>14.0649796439592</v>
      </c>
      <c r="AN342" s="2">
        <v>-6.89394615139265</v>
      </c>
      <c r="AO342" s="2">
        <v>-6.51088694859537</v>
      </c>
      <c r="AP342" s="2">
        <v>-5.30819420784769</v>
      </c>
      <c r="AQ342" s="2">
        <v>-5.44572412859521</v>
      </c>
      <c r="AR342" s="2">
        <v>-4.70559153757183</v>
      </c>
      <c r="AS342" s="2">
        <v>0.544890382541588</v>
      </c>
      <c r="AT342" s="2">
        <v>3.78258075468478</v>
      </c>
      <c r="AU342" s="2">
        <v>3.76330716184068</v>
      </c>
      <c r="AV342" s="2">
        <v>2.28533009857248</v>
      </c>
      <c r="AW342" s="2">
        <v>1.72527922792739</v>
      </c>
      <c r="AX342" s="2">
        <v>-8.65527495423096</v>
      </c>
      <c r="AY342" s="2">
        <v>-8.12030588294072</v>
      </c>
      <c r="AZ342" s="2">
        <v>-7.68610316358632</v>
      </c>
      <c r="BA342" s="2">
        <v>-8.36287359353999</v>
      </c>
      <c r="BB342" s="2">
        <v>-6.94275189782917</v>
      </c>
      <c r="BC342" s="9">
        <v>-9.52683297209441</v>
      </c>
      <c r="BD342" s="9">
        <v>-9.51992357708136</v>
      </c>
      <c r="BE342" s="9">
        <v>-10.2617962932662</v>
      </c>
      <c r="BF342" s="9">
        <v>-9.56629996766344</v>
      </c>
      <c r="BG342" s="9">
        <v>-9.56629996766344</v>
      </c>
      <c r="BH342" s="9">
        <v>27.9370849862767</v>
      </c>
      <c r="BI342" s="9">
        <v>27.9370849862767</v>
      </c>
      <c r="BJ342" s="9">
        <v>27.9370849862767</v>
      </c>
      <c r="BK342" s="9">
        <v>22.2384039510328</v>
      </c>
      <c r="BL342" s="9">
        <v>22.2384039510328</v>
      </c>
    </row>
    <row r="343" spans="1:64">
      <c r="A343" t="s">
        <v>700</v>
      </c>
      <c r="B343" s="1" t="s">
        <v>2713</v>
      </c>
      <c r="C343" s="22" t="s">
        <v>701</v>
      </c>
      <c r="D343" s="22" t="s">
        <v>1290</v>
      </c>
      <c r="E343" s="2">
        <v>2.44904075187809</v>
      </c>
      <c r="F343" s="2">
        <v>2.44904075187809</v>
      </c>
      <c r="G343" s="2">
        <v>2.44904075187809</v>
      </c>
      <c r="H343" s="2">
        <v>2.44904075187809</v>
      </c>
      <c r="I343" s="2">
        <v>2.44904075187809</v>
      </c>
      <c r="J343" s="2">
        <v>-3.52805783422377</v>
      </c>
      <c r="K343" s="2">
        <v>-3.52805783422377</v>
      </c>
      <c r="L343" s="2">
        <v>-3.52805783422377</v>
      </c>
      <c r="M343" s="2">
        <v>-3.52805783422377</v>
      </c>
      <c r="N343" s="2">
        <v>-3.52805783422377</v>
      </c>
      <c r="O343" s="2">
        <v>-7.7653680571949</v>
      </c>
      <c r="P343" s="2">
        <v>-7.7653680571949</v>
      </c>
      <c r="Q343" s="2">
        <v>-7.7653680571949</v>
      </c>
      <c r="R343" s="2">
        <v>-7.7653680571949</v>
      </c>
      <c r="S343" s="2">
        <v>-7.7653680571949</v>
      </c>
      <c r="T343" s="23">
        <v>5.18560716020827</v>
      </c>
      <c r="U343" s="23">
        <v>5.18560716020827</v>
      </c>
      <c r="V343" s="23">
        <v>5.18560716020827</v>
      </c>
      <c r="W343" s="23">
        <v>5.18560716020827</v>
      </c>
      <c r="X343" s="23">
        <v>5.18560716020827</v>
      </c>
      <c r="Y343" s="2">
        <v>6.97432702550304</v>
      </c>
      <c r="Z343" s="2">
        <v>7.627398397857</v>
      </c>
      <c r="AA343" s="2">
        <v>11.4748965871881</v>
      </c>
      <c r="AB343" s="2">
        <v>-1.08315746436127</v>
      </c>
      <c r="AC343" s="2">
        <v>-2.22167383786461</v>
      </c>
      <c r="AD343" s="2">
        <v>12.082198087729</v>
      </c>
      <c r="AE343" s="2">
        <v>12.7376508987697</v>
      </c>
      <c r="AF343" s="2">
        <v>11.7940851257478</v>
      </c>
      <c r="AG343" s="2">
        <v>12.4998939447388</v>
      </c>
      <c r="AH343" s="2">
        <v>11.206405694624</v>
      </c>
      <c r="AI343" s="9">
        <v>18.4401022721036</v>
      </c>
      <c r="AJ343" s="9">
        <v>18.7507832868838</v>
      </c>
      <c r="AK343" s="9">
        <v>18.1727325883191</v>
      </c>
      <c r="AL343" s="9">
        <v>18.3189060116054</v>
      </c>
      <c r="AM343" s="9">
        <v>18.5641596019144</v>
      </c>
      <c r="AN343" s="2">
        <v>-0.944025325037287</v>
      </c>
      <c r="AO343" s="2">
        <v>-0.879265598172633</v>
      </c>
      <c r="AP343" s="2">
        <v>-1.01950161644394</v>
      </c>
      <c r="AQ343" s="2">
        <v>-2.0797054189225</v>
      </c>
      <c r="AR343" s="2">
        <v>-1.47194600817089</v>
      </c>
      <c r="AS343" s="2">
        <v>5.77592200216978</v>
      </c>
      <c r="AT343" s="2">
        <v>6.23373953254383</v>
      </c>
      <c r="AU343" s="2">
        <v>7.38124396827149</v>
      </c>
      <c r="AV343" s="2">
        <v>10.3861934257858</v>
      </c>
      <c r="AW343" s="2">
        <v>9.44935301803192</v>
      </c>
      <c r="AX343" s="2">
        <v>3.10479296136046</v>
      </c>
      <c r="AY343" s="2">
        <v>5.0867265482986</v>
      </c>
      <c r="AZ343" s="2">
        <v>4.69057217935398</v>
      </c>
      <c r="BA343" s="2">
        <v>5.05258967318819</v>
      </c>
      <c r="BB343" s="2">
        <v>4.91974738493051</v>
      </c>
      <c r="BC343" s="9">
        <v>4.00403124914113</v>
      </c>
      <c r="BD343" s="9">
        <v>4.26066509743502</v>
      </c>
      <c r="BE343" s="9">
        <v>5.60395967788296</v>
      </c>
      <c r="BF343" s="9">
        <v>4.70343081743453</v>
      </c>
      <c r="BG343" s="9">
        <v>4.70343081743453</v>
      </c>
      <c r="BH343" s="9">
        <v>33.5083995238569</v>
      </c>
      <c r="BI343" s="9">
        <v>33.5083995238569</v>
      </c>
      <c r="BJ343" s="9">
        <v>33.5083995238569</v>
      </c>
      <c r="BK343" s="9">
        <v>33.5505726843275</v>
      </c>
      <c r="BL343" s="9">
        <v>33.5505726843275</v>
      </c>
    </row>
    <row r="344" spans="1:64">
      <c r="A344" t="s">
        <v>702</v>
      </c>
      <c r="B344" s="1" t="s">
        <v>2714</v>
      </c>
      <c r="C344" s="22" t="s">
        <v>703</v>
      </c>
      <c r="D344" s="22" t="s">
        <v>1291</v>
      </c>
      <c r="E344" s="2">
        <v>6.03214170355896</v>
      </c>
      <c r="F344" s="2">
        <v>6.03214170355896</v>
      </c>
      <c r="G344" s="2">
        <v>6.03214170355896</v>
      </c>
      <c r="H344" s="2">
        <v>6.03214170355896</v>
      </c>
      <c r="I344" s="2">
        <v>6.03214170355896</v>
      </c>
      <c r="J344" s="2">
        <v>-0.768954409419187</v>
      </c>
      <c r="K344" s="2">
        <v>-0.768954409419187</v>
      </c>
      <c r="L344" s="2">
        <v>-0.768954409419187</v>
      </c>
      <c r="M344" s="2">
        <v>-0.768954409419187</v>
      </c>
      <c r="N344" s="2">
        <v>-0.768954409419187</v>
      </c>
      <c r="O344" s="2">
        <v>-12.8371831475433</v>
      </c>
      <c r="P344" s="2">
        <v>-12.8371831475433</v>
      </c>
      <c r="Q344" s="2">
        <v>-12.8371831475433</v>
      </c>
      <c r="R344" s="2">
        <v>-12.8371831475433</v>
      </c>
      <c r="S344" s="2">
        <v>-12.8371831475433</v>
      </c>
      <c r="T344" s="23">
        <v>-9.17087583910233</v>
      </c>
      <c r="U344" s="23">
        <v>-9.17087583910233</v>
      </c>
      <c r="V344" s="23">
        <v>-9.17087583910233</v>
      </c>
      <c r="W344" s="23">
        <v>-9.17087583910233</v>
      </c>
      <c r="X344" s="23">
        <v>-9.17087583910233</v>
      </c>
      <c r="Y344" s="2">
        <v>-8.68635520312124</v>
      </c>
      <c r="Z344" s="2">
        <v>-5.86846376316061</v>
      </c>
      <c r="AA344" s="2">
        <v>-10.9309739159366</v>
      </c>
      <c r="AB344" s="2">
        <v>-24.7146807493942</v>
      </c>
      <c r="AC344" s="2">
        <v>-11.0756465315926</v>
      </c>
      <c r="AD344" s="2">
        <v>-6.35534088490742</v>
      </c>
      <c r="AE344" s="2">
        <v>-7.97553350312069</v>
      </c>
      <c r="AF344" s="2">
        <v>-5.25974100177893</v>
      </c>
      <c r="AG344" s="2">
        <v>-2.9062079819409</v>
      </c>
      <c r="AH344" s="2">
        <v>-1.71622577194042</v>
      </c>
      <c r="AI344" s="9">
        <v>21.0562494609891</v>
      </c>
      <c r="AJ344" s="9">
        <v>21.1263285362409</v>
      </c>
      <c r="AK344" s="9">
        <v>22.028565223895</v>
      </c>
      <c r="AL344" s="9">
        <v>23.6638613448929</v>
      </c>
      <c r="AM344" s="9">
        <v>24.3725866209189</v>
      </c>
      <c r="AN344" s="2">
        <v>-19.2480548804918</v>
      </c>
      <c r="AO344" s="2">
        <v>-18.2870874081034</v>
      </c>
      <c r="AP344" s="2">
        <v>-21.03730248176</v>
      </c>
      <c r="AQ344" s="2">
        <v>-20.9562873001898</v>
      </c>
      <c r="AR344" s="2">
        <v>-20.2460891711135</v>
      </c>
      <c r="AS344" s="2">
        <v>-11.2084994369314</v>
      </c>
      <c r="AT344" s="2">
        <v>-7.46036174181973</v>
      </c>
      <c r="AU344" s="2">
        <v>-5.5321571480736</v>
      </c>
      <c r="AV344" s="2">
        <v>0.602511566110821</v>
      </c>
      <c r="AW344" s="2">
        <v>-1.16029478725533</v>
      </c>
      <c r="AX344" s="2">
        <v>-13.7606929144948</v>
      </c>
      <c r="AY344" s="2">
        <v>-13.1255732958894</v>
      </c>
      <c r="AZ344" s="2">
        <v>-11.4751907545894</v>
      </c>
      <c r="BA344" s="2">
        <v>-9.39389015812491</v>
      </c>
      <c r="BB344" s="2">
        <v>-7.86415725655689</v>
      </c>
      <c r="BC344" s="9">
        <v>-15.5328798458061</v>
      </c>
      <c r="BD344" s="9">
        <v>-16.4435043604133</v>
      </c>
      <c r="BE344" s="9">
        <v>-15.9385346682645</v>
      </c>
      <c r="BF344" s="9">
        <v>-16.0235524458363</v>
      </c>
      <c r="BG344" s="9">
        <v>-16.0235524458363</v>
      </c>
      <c r="BH344" s="9">
        <v>17.8285826142511</v>
      </c>
      <c r="BI344" s="9">
        <v>17.8285826142511</v>
      </c>
      <c r="BJ344" s="9">
        <v>17.8285826142511</v>
      </c>
      <c r="BK344" s="9">
        <v>22.3684358518418</v>
      </c>
      <c r="BL344" s="9">
        <v>22.3684358518418</v>
      </c>
    </row>
    <row r="345" spans="1:64">
      <c r="A345" t="s">
        <v>704</v>
      </c>
      <c r="B345" s="1" t="s">
        <v>2715</v>
      </c>
      <c r="C345" s="22" t="s">
        <v>705</v>
      </c>
      <c r="D345" s="22" t="s">
        <v>1291</v>
      </c>
      <c r="E345" s="2">
        <v>10.3854419252273</v>
      </c>
      <c r="F345" s="2">
        <v>10.3854419252273</v>
      </c>
      <c r="G345" s="2">
        <v>10.3854419252273</v>
      </c>
      <c r="H345" s="2">
        <v>10.3854419252273</v>
      </c>
      <c r="I345" s="2">
        <v>10.3854419252273</v>
      </c>
      <c r="J345" s="2">
        <v>-7.95004952554592</v>
      </c>
      <c r="K345" s="2">
        <v>-7.95004952554592</v>
      </c>
      <c r="L345" s="2">
        <v>-7.95004952554592</v>
      </c>
      <c r="M345" s="2">
        <v>-7.95004952554592</v>
      </c>
      <c r="N345" s="2">
        <v>-7.95004952554592</v>
      </c>
      <c r="O345" s="2">
        <v>-16.4581783163348</v>
      </c>
      <c r="P345" s="2">
        <v>-16.4581783163348</v>
      </c>
      <c r="Q345" s="2">
        <v>-16.4581783163348</v>
      </c>
      <c r="R345" s="2">
        <v>-16.4581783163348</v>
      </c>
      <c r="S345" s="2">
        <v>-16.4581783163348</v>
      </c>
      <c r="T345" s="23">
        <v>-9.74216415997194</v>
      </c>
      <c r="U345" s="23">
        <v>-9.74216415997194</v>
      </c>
      <c r="V345" s="23">
        <v>-9.74216415997194</v>
      </c>
      <c r="W345" s="23">
        <v>-9.74216415997194</v>
      </c>
      <c r="X345" s="23">
        <v>-9.74216415997194</v>
      </c>
      <c r="Y345" s="2">
        <v>7.52850355026329</v>
      </c>
      <c r="Z345" s="2">
        <v>-0.395767963223527</v>
      </c>
      <c r="AA345" s="2">
        <v>2.12876613743251</v>
      </c>
      <c r="AB345" s="2">
        <v>-7.15717412761742</v>
      </c>
      <c r="AC345" s="2">
        <v>3.38910530352627</v>
      </c>
      <c r="AD345" s="2">
        <v>-5.52774217891888</v>
      </c>
      <c r="AE345" s="2">
        <v>-7.13653253401298</v>
      </c>
      <c r="AF345" s="2">
        <v>-7.43892373334577</v>
      </c>
      <c r="AG345" s="2">
        <v>-7.63246524695346</v>
      </c>
      <c r="AH345" s="2">
        <v>-6.74454548257593</v>
      </c>
      <c r="AI345" s="9">
        <v>17.1037279978118</v>
      </c>
      <c r="AJ345" s="9">
        <v>17.3347472904786</v>
      </c>
      <c r="AK345" s="9">
        <v>18.0393276645436</v>
      </c>
      <c r="AL345" s="9">
        <v>19.3213246388479</v>
      </c>
      <c r="AM345" s="9">
        <v>20.2285072596125</v>
      </c>
      <c r="AN345" s="2">
        <v>-12.2100266148029</v>
      </c>
      <c r="AO345" s="2">
        <v>-13.3988303746077</v>
      </c>
      <c r="AP345" s="2">
        <v>-14.2253412850415</v>
      </c>
      <c r="AQ345" s="2">
        <v>-15.063793938432</v>
      </c>
      <c r="AR345" s="2">
        <v>-14.5437719400355</v>
      </c>
      <c r="AS345" s="2">
        <v>-13.0496255776589</v>
      </c>
      <c r="AT345" s="2">
        <v>-9.40286429916781</v>
      </c>
      <c r="AU345" s="2">
        <v>-10.5184924074089</v>
      </c>
      <c r="AV345" s="2">
        <v>-6.98119430744549</v>
      </c>
      <c r="AW345" s="2">
        <v>-10.5918342716149</v>
      </c>
      <c r="AX345" s="2">
        <v>-17.4330983103982</v>
      </c>
      <c r="AY345" s="2">
        <v>-17.5502163187507</v>
      </c>
      <c r="AZ345" s="2">
        <v>-18.580960210964</v>
      </c>
      <c r="BA345" s="2">
        <v>-16.9111253713389</v>
      </c>
      <c r="BB345" s="2">
        <v>-15.3307179221091</v>
      </c>
      <c r="BC345" s="9">
        <v>-24.0241874948468</v>
      </c>
      <c r="BD345" s="9">
        <v>-22.7013562222709</v>
      </c>
      <c r="BE345" s="9">
        <v>-22.4886174086472</v>
      </c>
      <c r="BF345" s="9">
        <v>-23.277996587981</v>
      </c>
      <c r="BG345" s="9">
        <v>-23.277996587981</v>
      </c>
      <c r="BH345" s="9">
        <v>20.0850135598745</v>
      </c>
      <c r="BI345" s="9">
        <v>20.0850135598745</v>
      </c>
      <c r="BJ345" s="9">
        <v>20.0850135598745</v>
      </c>
      <c r="BK345" s="9">
        <v>21.445581082486</v>
      </c>
      <c r="BL345" s="9">
        <v>21.445581082486</v>
      </c>
    </row>
    <row r="346" spans="1:64">
      <c r="A346" t="s">
        <v>706</v>
      </c>
      <c r="B346" s="1" t="s">
        <v>2716</v>
      </c>
      <c r="C346" s="22" t="s">
        <v>707</v>
      </c>
      <c r="D346" s="22" t="s">
        <v>1291</v>
      </c>
      <c r="E346" s="2">
        <v>12.9304482086642</v>
      </c>
      <c r="F346" s="2">
        <v>12.9304482086642</v>
      </c>
      <c r="G346" s="2">
        <v>12.9304482086642</v>
      </c>
      <c r="H346" s="2">
        <v>12.9304482086642</v>
      </c>
      <c r="I346" s="2">
        <v>12.9304482086642</v>
      </c>
      <c r="J346" s="2">
        <v>4.70397589230843</v>
      </c>
      <c r="K346" s="2">
        <v>4.70397589230843</v>
      </c>
      <c r="L346" s="2">
        <v>4.70397589230843</v>
      </c>
      <c r="M346" s="2">
        <v>4.70397589230843</v>
      </c>
      <c r="N346" s="2">
        <v>4.70397589230843</v>
      </c>
      <c r="O346" s="2">
        <v>-2.16442377473511</v>
      </c>
      <c r="P346" s="2">
        <v>-2.16442377473511</v>
      </c>
      <c r="Q346" s="2">
        <v>-2.16442377473511</v>
      </c>
      <c r="R346" s="2">
        <v>-2.16442377473511</v>
      </c>
      <c r="S346" s="2">
        <v>-2.16442377473511</v>
      </c>
      <c r="T346" s="23">
        <v>-14.3833069775242</v>
      </c>
      <c r="U346" s="23">
        <v>-14.3833069775242</v>
      </c>
      <c r="V346" s="23">
        <v>-14.3833069775242</v>
      </c>
      <c r="W346" s="23">
        <v>-14.3833069775242</v>
      </c>
      <c r="X346" s="23">
        <v>-14.3833069775242</v>
      </c>
      <c r="Y346" s="2">
        <v>-10.5890270145438</v>
      </c>
      <c r="Z346" s="2">
        <v>-3.96500223622882</v>
      </c>
      <c r="AA346" s="2">
        <v>-5.02331475747978</v>
      </c>
      <c r="AB346" s="2">
        <v>-3.0395495311956</v>
      </c>
      <c r="AC346" s="2">
        <v>-5.04139376772999</v>
      </c>
      <c r="AD346" s="2">
        <v>-4.67510644715046</v>
      </c>
      <c r="AE346" s="2">
        <v>-6.32589781397395</v>
      </c>
      <c r="AF346" s="2">
        <v>-5.66809236048696</v>
      </c>
      <c r="AG346" s="2">
        <v>-5.40229138579232</v>
      </c>
      <c r="AH346" s="2">
        <v>-7.00291082789635</v>
      </c>
      <c r="AI346" s="9">
        <v>20.8904743637087</v>
      </c>
      <c r="AJ346" s="9">
        <v>21.6161140869345</v>
      </c>
      <c r="AK346" s="9">
        <v>23.2450733063369</v>
      </c>
      <c r="AL346" s="9">
        <v>24.0537250777271</v>
      </c>
      <c r="AM346" s="9">
        <v>24.3108218829114</v>
      </c>
      <c r="AN346" s="2">
        <v>-20.2038364968199</v>
      </c>
      <c r="AO346" s="2">
        <v>-20.4322937321555</v>
      </c>
      <c r="AP346" s="2">
        <v>-22.0035381125002</v>
      </c>
      <c r="AQ346" s="2">
        <v>-22.1824020805151</v>
      </c>
      <c r="AR346" s="2">
        <v>-22.6230304399202</v>
      </c>
      <c r="AS346" s="2">
        <v>-11.9812318027262</v>
      </c>
      <c r="AT346" s="2">
        <v>-10.1293170397289</v>
      </c>
      <c r="AU346" s="2">
        <v>-9.51382791797583</v>
      </c>
      <c r="AV346" s="2">
        <v>-2.17433653785925</v>
      </c>
      <c r="AW346" s="2">
        <v>-5.83376924598644</v>
      </c>
      <c r="AX346" s="2">
        <v>-14.5420533177207</v>
      </c>
      <c r="AY346" s="2">
        <v>-14.7356096775491</v>
      </c>
      <c r="AZ346" s="2">
        <v>-13.4233275481313</v>
      </c>
      <c r="BA346" s="2">
        <v>-13.4773873526407</v>
      </c>
      <c r="BB346" s="2">
        <v>-12.5116853846451</v>
      </c>
      <c r="BC346" s="9">
        <v>-22.7815571071823</v>
      </c>
      <c r="BD346" s="9">
        <v>-21.4364712714699</v>
      </c>
      <c r="BE346" s="9">
        <v>-23.1436256826855</v>
      </c>
      <c r="BF346" s="9">
        <v>-22.1619282584203</v>
      </c>
      <c r="BG346" s="9">
        <v>-22.1619282584203</v>
      </c>
      <c r="BH346" s="9">
        <v>18.9203522478244</v>
      </c>
      <c r="BI346" s="9">
        <v>18.9203522478244</v>
      </c>
      <c r="BJ346" s="9">
        <v>18.9203522478244</v>
      </c>
      <c r="BK346" s="9">
        <v>19.4653555496071</v>
      </c>
      <c r="BL346" s="9">
        <v>19.4653555496071</v>
      </c>
    </row>
    <row r="347" spans="1:64">
      <c r="A347" t="s">
        <v>708</v>
      </c>
      <c r="B347" s="1" t="s">
        <v>2717</v>
      </c>
      <c r="C347" s="22" t="s">
        <v>709</v>
      </c>
      <c r="D347" s="22" t="s">
        <v>1291</v>
      </c>
      <c r="E347" s="2">
        <v>5.16148165922529</v>
      </c>
      <c r="F347" s="2">
        <v>5.16148165922529</v>
      </c>
      <c r="G347" s="2">
        <v>5.16148165922529</v>
      </c>
      <c r="H347" s="2">
        <v>5.16148165922529</v>
      </c>
      <c r="I347" s="2">
        <v>5.16148165922529</v>
      </c>
      <c r="J347" s="2">
        <v>-4.02388583199575</v>
      </c>
      <c r="K347" s="2">
        <v>-4.02388583199575</v>
      </c>
      <c r="L347" s="2">
        <v>-4.02388583199575</v>
      </c>
      <c r="M347" s="2">
        <v>-4.02388583199575</v>
      </c>
      <c r="N347" s="2">
        <v>-4.02388583199575</v>
      </c>
      <c r="O347" s="2">
        <v>-11.6664611623444</v>
      </c>
      <c r="P347" s="2">
        <v>-11.6664611623444</v>
      </c>
      <c r="Q347" s="2">
        <v>-11.6664611623444</v>
      </c>
      <c r="R347" s="2">
        <v>-11.6664611623444</v>
      </c>
      <c r="S347" s="2">
        <v>-11.6664611623444</v>
      </c>
      <c r="T347" s="23">
        <v>-14.0709566551991</v>
      </c>
      <c r="U347" s="23">
        <v>-14.0709566551991</v>
      </c>
      <c r="V347" s="23">
        <v>-14.0709566551991</v>
      </c>
      <c r="W347" s="23">
        <v>-14.0709566551991</v>
      </c>
      <c r="X347" s="23">
        <v>-14.0709566551991</v>
      </c>
      <c r="Y347" s="2">
        <v>4.56217355931914</v>
      </c>
      <c r="Z347" s="2">
        <v>-1.46108679056373</v>
      </c>
      <c r="AA347" s="2">
        <v>2.31766162216572</v>
      </c>
      <c r="AB347" s="2">
        <v>5.0965350913443</v>
      </c>
      <c r="AC347" s="2">
        <v>9.0604639480786</v>
      </c>
      <c r="AD347" s="2">
        <v>-14.2571282571471</v>
      </c>
      <c r="AE347" s="2">
        <v>-14.6591473493449</v>
      </c>
      <c r="AF347" s="2">
        <v>-14.4026505917557</v>
      </c>
      <c r="AG347" s="2">
        <v>-14.2698942490756</v>
      </c>
      <c r="AH347" s="2">
        <v>-13.2755989544823</v>
      </c>
      <c r="AI347" s="9">
        <v>16.6595530238217</v>
      </c>
      <c r="AJ347" s="9">
        <v>18.2548044098797</v>
      </c>
      <c r="AK347" s="9">
        <v>18.8004262731803</v>
      </c>
      <c r="AL347" s="9">
        <v>19.3254964387726</v>
      </c>
      <c r="AM347" s="9">
        <v>19.8010457816246</v>
      </c>
      <c r="AN347" s="2">
        <v>-12.781013034947</v>
      </c>
      <c r="AO347" s="2">
        <v>-13.4421132260387</v>
      </c>
      <c r="AP347" s="2">
        <v>-14.5779243829894</v>
      </c>
      <c r="AQ347" s="2">
        <v>-15.1585683071876</v>
      </c>
      <c r="AR347" s="2">
        <v>-14.0569448252989</v>
      </c>
      <c r="AS347" s="2">
        <v>-13.1043851522688</v>
      </c>
      <c r="AT347" s="2">
        <v>-11.0236682682049</v>
      </c>
      <c r="AU347" s="2">
        <v>-8.34971057394906</v>
      </c>
      <c r="AV347" s="2">
        <v>-5.77178530321981</v>
      </c>
      <c r="AW347" s="2">
        <v>-9.28396703495802</v>
      </c>
      <c r="AX347" s="2">
        <v>-24.117187853534</v>
      </c>
      <c r="AY347" s="2">
        <v>-22.7743533112205</v>
      </c>
      <c r="AZ347" s="2">
        <v>-23.027038182104</v>
      </c>
      <c r="BA347" s="2">
        <v>-23.0051849367353</v>
      </c>
      <c r="BB347" s="2">
        <v>-22.9248860767014</v>
      </c>
      <c r="BC347" s="9">
        <v>-19.3298060303365</v>
      </c>
      <c r="BD347" s="9">
        <v>-18.3075453405411</v>
      </c>
      <c r="BE347" s="9">
        <v>-20.0141417067249</v>
      </c>
      <c r="BF347" s="9">
        <v>-19.2123191017241</v>
      </c>
      <c r="BG347" s="9">
        <v>-19.2123191017241</v>
      </c>
      <c r="BH347" s="9">
        <v>14.9524625485931</v>
      </c>
      <c r="BI347" s="9">
        <v>14.9524625485931</v>
      </c>
      <c r="BJ347" s="9">
        <v>14.9524625485931</v>
      </c>
      <c r="BK347" s="9">
        <v>3.58896824197907</v>
      </c>
      <c r="BL347" s="9">
        <v>3.58896824197907</v>
      </c>
    </row>
    <row r="348" spans="1:64">
      <c r="A348" t="s">
        <v>710</v>
      </c>
      <c r="B348" s="1" t="s">
        <v>2718</v>
      </c>
      <c r="C348" s="22" t="s">
        <v>711</v>
      </c>
      <c r="D348" s="22" t="s">
        <v>1291</v>
      </c>
      <c r="E348" s="2">
        <v>0.0379821675694776</v>
      </c>
      <c r="F348" s="2">
        <v>0.0379821675694776</v>
      </c>
      <c r="G348" s="2">
        <v>0.0379821675694776</v>
      </c>
      <c r="H348" s="2">
        <v>0.0379821675694776</v>
      </c>
      <c r="I348" s="2">
        <v>0.0379821675694776</v>
      </c>
      <c r="J348" s="2">
        <v>-2.82925972250075</v>
      </c>
      <c r="K348" s="2">
        <v>-2.82925972250075</v>
      </c>
      <c r="L348" s="2">
        <v>-2.82925972250075</v>
      </c>
      <c r="M348" s="2">
        <v>-2.82925972250075</v>
      </c>
      <c r="N348" s="2">
        <v>-2.82925972250075</v>
      </c>
      <c r="O348" s="2">
        <v>-15.6165568396875</v>
      </c>
      <c r="P348" s="2">
        <v>-15.6165568396875</v>
      </c>
      <c r="Q348" s="2">
        <v>-15.6165568396875</v>
      </c>
      <c r="R348" s="2">
        <v>-15.6165568396875</v>
      </c>
      <c r="S348" s="2">
        <v>-15.6165568396875</v>
      </c>
      <c r="T348" s="23">
        <v>-10.5596468811309</v>
      </c>
      <c r="U348" s="23">
        <v>-10.5596468811309</v>
      </c>
      <c r="V348" s="23">
        <v>-10.5596468811309</v>
      </c>
      <c r="W348" s="23">
        <v>-10.5596468811309</v>
      </c>
      <c r="X348" s="23">
        <v>-10.5596468811309</v>
      </c>
      <c r="Y348" s="2">
        <v>4.18568533584066</v>
      </c>
      <c r="Z348" s="2">
        <v>1.99180144822939</v>
      </c>
      <c r="AA348" s="2">
        <v>4.60721867469152</v>
      </c>
      <c r="AB348" s="2">
        <v>3.92628489893572</v>
      </c>
      <c r="AC348" s="2">
        <v>9.68552240890701</v>
      </c>
      <c r="AD348" s="2">
        <v>-5.19765522270123</v>
      </c>
      <c r="AE348" s="2">
        <v>-4.49104448375114</v>
      </c>
      <c r="AF348" s="2">
        <v>-4.46198498965094</v>
      </c>
      <c r="AG348" s="2">
        <v>-4.90428021661227</v>
      </c>
      <c r="AH348" s="2">
        <v>-6.34676197343373</v>
      </c>
      <c r="AI348" s="9">
        <v>21.5050431336116</v>
      </c>
      <c r="AJ348" s="9">
        <v>21.6877323110904</v>
      </c>
      <c r="AK348" s="9">
        <v>22.3574988136598</v>
      </c>
      <c r="AL348" s="9">
        <v>23.213613968603</v>
      </c>
      <c r="AM348" s="9">
        <v>23.4588896216214</v>
      </c>
      <c r="AN348" s="2">
        <v>-11.509270553717</v>
      </c>
      <c r="AO348" s="2">
        <v>-11.2376389065612</v>
      </c>
      <c r="AP348" s="2">
        <v>-11.194874988629</v>
      </c>
      <c r="AQ348" s="2">
        <v>-14.3597557705337</v>
      </c>
      <c r="AR348" s="2">
        <v>-14.3898813019425</v>
      </c>
      <c r="AS348" s="2">
        <v>-8.64760528684038</v>
      </c>
      <c r="AT348" s="2">
        <v>-5.73039776101923</v>
      </c>
      <c r="AU348" s="2">
        <v>-5.4771166899932</v>
      </c>
      <c r="AV348" s="2">
        <v>1.01096191203167</v>
      </c>
      <c r="AW348" s="2">
        <v>0.998196028584958</v>
      </c>
      <c r="AX348" s="2">
        <v>-13.0778269944835</v>
      </c>
      <c r="AY348" s="2">
        <v>-11.4572578524041</v>
      </c>
      <c r="AZ348" s="2">
        <v>-11.8435121378943</v>
      </c>
      <c r="BA348" s="2">
        <v>-11.4985478134168</v>
      </c>
      <c r="BB348" s="2">
        <v>-10.0360413164151</v>
      </c>
      <c r="BC348" s="9">
        <v>-20.1582262887795</v>
      </c>
      <c r="BD348" s="9">
        <v>-18.8401284777205</v>
      </c>
      <c r="BE348" s="9">
        <v>-19.9413630096095</v>
      </c>
      <c r="BF348" s="9">
        <v>-18.3354082713549</v>
      </c>
      <c r="BG348" s="9">
        <v>-18.3354082713549</v>
      </c>
      <c r="BH348" s="9">
        <v>17.5529498355366</v>
      </c>
      <c r="BI348" s="9">
        <v>17.5529498355366</v>
      </c>
      <c r="BJ348" s="9">
        <v>17.5529498355366</v>
      </c>
      <c r="BK348" s="9">
        <v>9.9993026905809</v>
      </c>
      <c r="BL348" s="9">
        <v>9.9993026905809</v>
      </c>
    </row>
    <row r="349" spans="1:64">
      <c r="A349" t="s">
        <v>712</v>
      </c>
      <c r="B349" s="1" t="s">
        <v>2719</v>
      </c>
      <c r="C349" s="22" t="s">
        <v>713</v>
      </c>
      <c r="D349" s="22" t="s">
        <v>1291</v>
      </c>
      <c r="E349" s="2">
        <v>1.64535455710855</v>
      </c>
      <c r="F349" s="2">
        <v>1.64535455710855</v>
      </c>
      <c r="G349" s="2">
        <v>1.64535455710855</v>
      </c>
      <c r="H349" s="2">
        <v>1.64535455710855</v>
      </c>
      <c r="I349" s="2">
        <v>1.64535455710855</v>
      </c>
      <c r="J349" s="2">
        <v>-0.401599939498927</v>
      </c>
      <c r="K349" s="2">
        <v>-0.401599939498927</v>
      </c>
      <c r="L349" s="2">
        <v>-0.401599939498927</v>
      </c>
      <c r="M349" s="2">
        <v>-0.401599939498927</v>
      </c>
      <c r="N349" s="2">
        <v>-0.401599939498927</v>
      </c>
      <c r="O349" s="2">
        <v>-9.64141549486359</v>
      </c>
      <c r="P349" s="2">
        <v>-9.64141549486359</v>
      </c>
      <c r="Q349" s="2">
        <v>-9.64141549486359</v>
      </c>
      <c r="R349" s="2">
        <v>-9.64141549486359</v>
      </c>
      <c r="S349" s="2">
        <v>-9.64141549486359</v>
      </c>
      <c r="T349" s="23">
        <v>-16.1880167918097</v>
      </c>
      <c r="U349" s="23">
        <v>-16.1880167918097</v>
      </c>
      <c r="V349" s="23">
        <v>-16.1880167918097</v>
      </c>
      <c r="W349" s="23">
        <v>-16.1880167918097</v>
      </c>
      <c r="X349" s="23">
        <v>-16.1880167918097</v>
      </c>
      <c r="Y349" s="2">
        <v>-9.00119567944206</v>
      </c>
      <c r="Z349" s="2">
        <v>-12.7593169256999</v>
      </c>
      <c r="AA349" s="2">
        <v>-23.2466683315668</v>
      </c>
      <c r="AB349" s="2">
        <v>-20.2169115087663</v>
      </c>
      <c r="AC349" s="2">
        <v>-3.51039932910758</v>
      </c>
      <c r="AD349" s="2">
        <v>-14.6111629270458</v>
      </c>
      <c r="AE349" s="2">
        <v>-14.4868925061295</v>
      </c>
      <c r="AF349" s="2">
        <v>-13.1500465592324</v>
      </c>
      <c r="AG349" s="2">
        <v>-11.5041496221685</v>
      </c>
      <c r="AH349" s="2">
        <v>-13.358923620927</v>
      </c>
      <c r="AI349" s="9">
        <v>24.3760659695688</v>
      </c>
      <c r="AJ349" s="9">
        <v>23.5659947925871</v>
      </c>
      <c r="AK349" s="9">
        <v>24.4803718454297</v>
      </c>
      <c r="AL349" s="9">
        <v>24.8105193826405</v>
      </c>
      <c r="AM349" s="9">
        <v>24.4707167029182</v>
      </c>
      <c r="AN349" s="2">
        <v>-25.8478176497824</v>
      </c>
      <c r="AO349" s="2">
        <v>-26.2971201010645</v>
      </c>
      <c r="AP349" s="2">
        <v>-27.8478700693957</v>
      </c>
      <c r="AQ349" s="2">
        <v>-29.3747236205192</v>
      </c>
      <c r="AR349" s="2">
        <v>-29.4386100462331</v>
      </c>
      <c r="AS349" s="2">
        <v>-22.0211078252587</v>
      </c>
      <c r="AT349" s="2">
        <v>-17.1798712613963</v>
      </c>
      <c r="AU349" s="2">
        <v>-15.2903585903726</v>
      </c>
      <c r="AV349" s="2">
        <v>-15.7781236267132</v>
      </c>
      <c r="AW349" s="2">
        <v>-18.4527353331441</v>
      </c>
      <c r="AX349" s="2">
        <v>-20.1060757993503</v>
      </c>
      <c r="AY349" s="2">
        <v>-19.489697690677</v>
      </c>
      <c r="AZ349" s="2">
        <v>-18.4102718713225</v>
      </c>
      <c r="BA349" s="2">
        <v>-18.8855247320904</v>
      </c>
      <c r="BB349" s="2">
        <v>-19.7303464944861</v>
      </c>
      <c r="BC349" s="9">
        <v>-23.1957672364038</v>
      </c>
      <c r="BD349" s="9">
        <v>-23.5668038201874</v>
      </c>
      <c r="BE349" s="9">
        <v>-22.5613961057626</v>
      </c>
      <c r="BF349" s="9">
        <v>-24.075188251953</v>
      </c>
      <c r="BG349" s="9">
        <v>-24.075188251953</v>
      </c>
      <c r="BH349" s="9">
        <v>15.7553879785191</v>
      </c>
      <c r="BI349" s="9">
        <v>15.7553879785191</v>
      </c>
      <c r="BJ349" s="9">
        <v>15.7553879785191</v>
      </c>
      <c r="BK349" s="9">
        <v>10.178971947256</v>
      </c>
      <c r="BL349" s="9">
        <v>10.178971947256</v>
      </c>
    </row>
    <row r="350" spans="1:64">
      <c r="A350" t="s">
        <v>714</v>
      </c>
      <c r="B350" s="1" t="s">
        <v>2720</v>
      </c>
      <c r="C350" s="22" t="s">
        <v>715</v>
      </c>
      <c r="D350" s="22" t="s">
        <v>1291</v>
      </c>
      <c r="E350" s="2">
        <v>-5.01854347452222</v>
      </c>
      <c r="F350" s="2">
        <v>-5.01854347452222</v>
      </c>
      <c r="G350" s="2">
        <v>-5.01854347452222</v>
      </c>
      <c r="H350" s="2">
        <v>-5.01854347452222</v>
      </c>
      <c r="I350" s="2">
        <v>-5.01854347452222</v>
      </c>
      <c r="J350" s="2">
        <v>-11.263963486903</v>
      </c>
      <c r="K350" s="2">
        <v>-11.263963486903</v>
      </c>
      <c r="L350" s="2">
        <v>-11.263963486903</v>
      </c>
      <c r="M350" s="2">
        <v>-11.263963486903</v>
      </c>
      <c r="N350" s="2">
        <v>-11.263963486903</v>
      </c>
      <c r="O350" s="2">
        <v>-15.7524489940648</v>
      </c>
      <c r="P350" s="2">
        <v>-15.7524489940648</v>
      </c>
      <c r="Q350" s="2">
        <v>-15.7524489940648</v>
      </c>
      <c r="R350" s="2">
        <v>-15.7524489940648</v>
      </c>
      <c r="S350" s="2">
        <v>-15.7524489940648</v>
      </c>
      <c r="T350" s="23">
        <v>-12.1446201950657</v>
      </c>
      <c r="U350" s="23">
        <v>-12.1446201950657</v>
      </c>
      <c r="V350" s="23">
        <v>-12.1446201950657</v>
      </c>
      <c r="W350" s="23">
        <v>-12.1446201950657</v>
      </c>
      <c r="X350" s="23">
        <v>-12.1446201950657</v>
      </c>
      <c r="Y350" s="2">
        <v>-0.365187345095904</v>
      </c>
      <c r="Z350" s="2">
        <v>-5.52233557747044</v>
      </c>
      <c r="AA350" s="2">
        <v>0.593654979494208</v>
      </c>
      <c r="AB350" s="2">
        <v>-0.171498226184727</v>
      </c>
      <c r="AC350" s="2">
        <v>7.01511308147673</v>
      </c>
      <c r="AD350" s="2">
        <v>-0.364317582990328</v>
      </c>
      <c r="AE350" s="2">
        <v>-0.620193594337499</v>
      </c>
      <c r="AF350" s="2">
        <v>1.69439729902905</v>
      </c>
      <c r="AG350" s="2">
        <v>3.57877706546972</v>
      </c>
      <c r="AH350" s="2">
        <v>4.22125182129882</v>
      </c>
      <c r="AI350" s="9">
        <v>19.2098160767311</v>
      </c>
      <c r="AJ350" s="9">
        <v>18.6167065873299</v>
      </c>
      <c r="AK350" s="9">
        <v>19.8049810674547</v>
      </c>
      <c r="AL350" s="9">
        <v>20.7022074416819</v>
      </c>
      <c r="AM350" s="9">
        <v>21.3032003185833</v>
      </c>
      <c r="AN350" s="2">
        <v>-9.12669994602497</v>
      </c>
      <c r="AO350" s="2">
        <v>-10.4504025351236</v>
      </c>
      <c r="AP350" s="2">
        <v>-9.67381402062192</v>
      </c>
      <c r="AQ350" s="2">
        <v>-9.75642928812157</v>
      </c>
      <c r="AR350" s="2">
        <v>-8.61898237345345</v>
      </c>
      <c r="AS350" s="2">
        <v>-8.25329774920992</v>
      </c>
      <c r="AT350" s="2">
        <v>-6.91855461758145</v>
      </c>
      <c r="AU350" s="2">
        <v>-3.81214601459062</v>
      </c>
      <c r="AV350" s="2">
        <v>2.53705806369636</v>
      </c>
      <c r="AW350" s="2">
        <v>3.48248361591762</v>
      </c>
      <c r="AX350" s="2">
        <v>-7.97317457897304</v>
      </c>
      <c r="AY350" s="2">
        <v>-7.41345162296272</v>
      </c>
      <c r="AZ350" s="2">
        <v>-4.14184486680505</v>
      </c>
      <c r="BA350" s="2">
        <v>-2.67714795738211</v>
      </c>
      <c r="BB350" s="2">
        <v>-2.29667024597132</v>
      </c>
      <c r="BC350" s="9">
        <v>-7.38674730445002</v>
      </c>
      <c r="BD350" s="9">
        <v>-6.25785186185768</v>
      </c>
      <c r="BE350" s="9">
        <v>-6.9139762259595</v>
      </c>
      <c r="BF350" s="9">
        <v>-6.45725247817282</v>
      </c>
      <c r="BG350" s="9">
        <v>-6.45725247817282</v>
      </c>
      <c r="BH350" s="9">
        <v>17.7386721738392</v>
      </c>
      <c r="BI350" s="9">
        <v>17.7386721738392</v>
      </c>
      <c r="BJ350" s="9">
        <v>17.7386721738392</v>
      </c>
      <c r="BK350" s="9">
        <v>20.1421700298591</v>
      </c>
      <c r="BL350" s="9">
        <v>20.1421700298591</v>
      </c>
    </row>
    <row r="351" spans="1:64">
      <c r="A351" t="s">
        <v>716</v>
      </c>
      <c r="B351" s="1" t="s">
        <v>2721</v>
      </c>
      <c r="C351" s="22" t="s">
        <v>717</v>
      </c>
      <c r="D351" s="22" t="s">
        <v>1291</v>
      </c>
      <c r="E351" s="2">
        <v>-3.67906648323965</v>
      </c>
      <c r="F351" s="2">
        <v>-3.67906648323965</v>
      </c>
      <c r="G351" s="2">
        <v>-3.67906648323965</v>
      </c>
      <c r="H351" s="2">
        <v>-3.67906648323965</v>
      </c>
      <c r="I351" s="2">
        <v>-3.67906648323965</v>
      </c>
      <c r="J351" s="2">
        <v>-0.0444927960631038</v>
      </c>
      <c r="K351" s="2">
        <v>-0.0444927960631038</v>
      </c>
      <c r="L351" s="2">
        <v>-0.0444927960631038</v>
      </c>
      <c r="M351" s="2">
        <v>-0.0444927960631038</v>
      </c>
      <c r="N351" s="2">
        <v>-0.0444927960631038</v>
      </c>
      <c r="O351" s="2">
        <v>-7.3752927827457</v>
      </c>
      <c r="P351" s="2">
        <v>-7.3752927827457</v>
      </c>
      <c r="Q351" s="2">
        <v>-7.3752927827457</v>
      </c>
      <c r="R351" s="2">
        <v>-7.3752927827457</v>
      </c>
      <c r="S351" s="2">
        <v>-7.3752927827457</v>
      </c>
      <c r="T351" s="23">
        <v>-12.5151903978875</v>
      </c>
      <c r="U351" s="23">
        <v>-12.5151903978875</v>
      </c>
      <c r="V351" s="23">
        <v>-12.5151903978875</v>
      </c>
      <c r="W351" s="23">
        <v>-12.5151903978875</v>
      </c>
      <c r="X351" s="23">
        <v>-12.5151903978875</v>
      </c>
      <c r="Y351" s="2">
        <v>-3.34258349542262</v>
      </c>
      <c r="Z351" s="2">
        <v>-1.05195985684257</v>
      </c>
      <c r="AA351" s="2">
        <v>9.93817315789115</v>
      </c>
      <c r="AB351" s="2">
        <v>2.51395433162783</v>
      </c>
      <c r="AC351" s="2">
        <v>-3.44060370826481</v>
      </c>
      <c r="AD351" s="2">
        <v>-4.71283686183171</v>
      </c>
      <c r="AE351" s="2">
        <v>-1.51726489969984</v>
      </c>
      <c r="AF351" s="2">
        <v>-1.12663008368157</v>
      </c>
      <c r="AG351" s="2">
        <v>1.65742703299239</v>
      </c>
      <c r="AH351" s="2">
        <v>2.12787703664115</v>
      </c>
      <c r="AI351" s="9">
        <v>26.0367204533034</v>
      </c>
      <c r="AJ351" s="9">
        <v>26.4046701710051</v>
      </c>
      <c r="AK351" s="9">
        <v>26.7468867384814</v>
      </c>
      <c r="AL351" s="9">
        <v>26.4644407112593</v>
      </c>
      <c r="AM351" s="9">
        <v>27.6561039966957</v>
      </c>
      <c r="AN351" s="2">
        <v>-15.4218252281133</v>
      </c>
      <c r="AO351" s="2">
        <v>-15.7550405993862</v>
      </c>
      <c r="AP351" s="2">
        <v>-15.2587302921181</v>
      </c>
      <c r="AQ351" s="2">
        <v>-14.0212758821211</v>
      </c>
      <c r="AR351" s="2">
        <v>-12.9279202400586</v>
      </c>
      <c r="AS351" s="2">
        <v>-13.3360719021583</v>
      </c>
      <c r="AT351" s="2">
        <v>-9.62893496774755</v>
      </c>
      <c r="AU351" s="2">
        <v>-8.86188891372875</v>
      </c>
      <c r="AV351" s="2">
        <v>-3.76062741999397</v>
      </c>
      <c r="AW351" s="2">
        <v>-5.05101982925315</v>
      </c>
      <c r="AX351" s="2">
        <v>-12.0779858810433</v>
      </c>
      <c r="AY351" s="2">
        <v>-9.54333293488201</v>
      </c>
      <c r="AZ351" s="2">
        <v>-9.40353548051301</v>
      </c>
      <c r="BA351" s="2">
        <v>-7.20292403024486</v>
      </c>
      <c r="BB351" s="2">
        <v>-5.09330440708156</v>
      </c>
      <c r="BC351" s="9">
        <v>-15.3257747811954</v>
      </c>
      <c r="BD351" s="9">
        <v>-16.1772127918236</v>
      </c>
      <c r="BE351" s="9">
        <v>-14.5557394230726</v>
      </c>
      <c r="BF351" s="9">
        <v>-14.9074841162755</v>
      </c>
      <c r="BG351" s="9">
        <v>-14.9074841162755</v>
      </c>
      <c r="BH351" s="9">
        <v>16.195783954227</v>
      </c>
      <c r="BI351" s="9">
        <v>16.195783954227</v>
      </c>
      <c r="BJ351" s="9">
        <v>16.195783954227</v>
      </c>
      <c r="BK351" s="9">
        <v>13.2713267674525</v>
      </c>
      <c r="BL351" s="9">
        <v>13.2713267674525</v>
      </c>
    </row>
    <row r="352" spans="1:64">
      <c r="A352" t="s">
        <v>718</v>
      </c>
      <c r="B352" s="1" t="s">
        <v>2722</v>
      </c>
      <c r="C352" s="22" t="s">
        <v>719</v>
      </c>
      <c r="D352" s="22" t="s">
        <v>1291</v>
      </c>
      <c r="E352" s="2">
        <v>12.1602489386767</v>
      </c>
      <c r="F352" s="2">
        <v>12.1602489386767</v>
      </c>
      <c r="G352" s="2">
        <v>12.1602489386767</v>
      </c>
      <c r="H352" s="2">
        <v>12.1602489386767</v>
      </c>
      <c r="I352" s="2">
        <v>12.1602489386767</v>
      </c>
      <c r="J352" s="2">
        <v>0.80616843949786</v>
      </c>
      <c r="K352" s="2">
        <v>0.80616843949786</v>
      </c>
      <c r="L352" s="2">
        <v>0.80616843949786</v>
      </c>
      <c r="M352" s="2">
        <v>0.80616843949786</v>
      </c>
      <c r="N352" s="2">
        <v>0.80616843949786</v>
      </c>
      <c r="O352" s="2">
        <v>-2.10834644721698</v>
      </c>
      <c r="P352" s="2">
        <v>-2.10834644721698</v>
      </c>
      <c r="Q352" s="2">
        <v>-2.10834644721698</v>
      </c>
      <c r="R352" s="2">
        <v>-2.10834644721698</v>
      </c>
      <c r="S352" s="2">
        <v>-2.10834644721698</v>
      </c>
      <c r="T352" s="23">
        <v>-14.2180048722771</v>
      </c>
      <c r="U352" s="23">
        <v>-14.2180048722771</v>
      </c>
      <c r="V352" s="23">
        <v>-14.2180048722771</v>
      </c>
      <c r="W352" s="23">
        <v>-14.2180048722771</v>
      </c>
      <c r="X352" s="23">
        <v>-14.2180048722771</v>
      </c>
      <c r="Y352" s="2">
        <v>-14.9854518658653</v>
      </c>
      <c r="Z352" s="2">
        <v>-13.2292483148143</v>
      </c>
      <c r="AA352" s="2">
        <v>-11.0055115768422</v>
      </c>
      <c r="AB352" s="2">
        <v>1.89503206568362</v>
      </c>
      <c r="AC352" s="2">
        <v>-12.6201172737082</v>
      </c>
      <c r="AD352" s="2">
        <v>-10.940987638751</v>
      </c>
      <c r="AE352" s="2">
        <v>-11.3498259075144</v>
      </c>
      <c r="AF352" s="2">
        <v>-10.1643659579211</v>
      </c>
      <c r="AG352" s="2">
        <v>-8.79359163715287</v>
      </c>
      <c r="AH352" s="2">
        <v>-9.45619644630582</v>
      </c>
      <c r="AI352" s="9">
        <v>23.6754219204147</v>
      </c>
      <c r="AJ352" s="9">
        <v>23.6388525716177</v>
      </c>
      <c r="AK352" s="9">
        <v>23.8568990872518</v>
      </c>
      <c r="AL352" s="9">
        <v>23.0976104620546</v>
      </c>
      <c r="AM352" s="9">
        <v>23.4204555661543</v>
      </c>
      <c r="AN352" s="2">
        <v>-16.9020454585955</v>
      </c>
      <c r="AO352" s="2">
        <v>-16.7045581526551</v>
      </c>
      <c r="AP352" s="2">
        <v>-18.4964047215478</v>
      </c>
      <c r="AQ352" s="2">
        <v>-19.3760277168093</v>
      </c>
      <c r="AR352" s="2">
        <v>-19.3239998858006</v>
      </c>
      <c r="AS352" s="2">
        <v>-16.120178568775</v>
      </c>
      <c r="AT352" s="2">
        <v>-13.7253416271552</v>
      </c>
      <c r="AU352" s="2">
        <v>-12.5543153521775</v>
      </c>
      <c r="AV352" s="2">
        <v>-10.3593843856782</v>
      </c>
      <c r="AW352" s="2">
        <v>-12.8393500636325</v>
      </c>
      <c r="AX352" s="2">
        <v>-16.9861287974974</v>
      </c>
      <c r="AY352" s="2">
        <v>-16.2073302314852</v>
      </c>
      <c r="AZ352" s="2">
        <v>-15.4506758067792</v>
      </c>
      <c r="BA352" s="2">
        <v>-14.8879399798712</v>
      </c>
      <c r="BB352" s="2">
        <v>-15.1310044453406</v>
      </c>
      <c r="BC352" s="9">
        <v>-18.6394558149673</v>
      </c>
      <c r="BD352" s="9">
        <v>-18.3741182326885</v>
      </c>
      <c r="BE352" s="9">
        <v>-17.6852233990333</v>
      </c>
      <c r="BF352" s="9">
        <v>-16.4221482778222</v>
      </c>
      <c r="BG352" s="9">
        <v>-16.4221482778222</v>
      </c>
      <c r="BH352" s="9">
        <v>11.9950005750964</v>
      </c>
      <c r="BI352" s="9">
        <v>11.9950005750964</v>
      </c>
      <c r="BJ352" s="9">
        <v>11.9950005750964</v>
      </c>
      <c r="BK352" s="9">
        <v>12.6426525100303</v>
      </c>
      <c r="BL352" s="9">
        <v>12.6426525100303</v>
      </c>
    </row>
    <row r="353" spans="1:64">
      <c r="A353" t="s">
        <v>720</v>
      </c>
      <c r="B353" s="1" t="s">
        <v>2723</v>
      </c>
      <c r="C353" s="22" t="s">
        <v>721</v>
      </c>
      <c r="D353" s="22" t="s">
        <v>1291</v>
      </c>
      <c r="E353" s="2">
        <v>9.01247800916267</v>
      </c>
      <c r="F353" s="2">
        <v>9.01247800916267</v>
      </c>
      <c r="G353" s="2">
        <v>9.01247800916267</v>
      </c>
      <c r="H353" s="2">
        <v>9.01247800916267</v>
      </c>
      <c r="I353" s="2">
        <v>9.01247800916267</v>
      </c>
      <c r="J353" s="2">
        <v>-7.54608989209428</v>
      </c>
      <c r="K353" s="2">
        <v>-7.54608989209428</v>
      </c>
      <c r="L353" s="2">
        <v>-7.54608989209428</v>
      </c>
      <c r="M353" s="2">
        <v>-7.54608989209428</v>
      </c>
      <c r="N353" s="2">
        <v>-7.54608989209428</v>
      </c>
      <c r="O353" s="2">
        <v>-17.8526625431429</v>
      </c>
      <c r="P353" s="2">
        <v>-17.8526625431429</v>
      </c>
      <c r="Q353" s="2">
        <v>-17.8526625431429</v>
      </c>
      <c r="R353" s="2">
        <v>-17.8526625431429</v>
      </c>
      <c r="S353" s="2">
        <v>-17.8526625431429</v>
      </c>
      <c r="T353" s="23">
        <v>-16.1493515366675</v>
      </c>
      <c r="U353" s="23">
        <v>-16.1493515366675</v>
      </c>
      <c r="V353" s="23">
        <v>-16.1493515366675</v>
      </c>
      <c r="W353" s="23">
        <v>-16.1493515366675</v>
      </c>
      <c r="X353" s="23">
        <v>-16.1493515366675</v>
      </c>
      <c r="Y353" s="2">
        <v>-12.3675498347097</v>
      </c>
      <c r="Z353" s="2">
        <v>-5.57774291889426</v>
      </c>
      <c r="AA353" s="2">
        <v>-13.2383906043425</v>
      </c>
      <c r="AB353" s="2">
        <v>-10.2157472127567</v>
      </c>
      <c r="AC353" s="2">
        <v>-15.9312538747499</v>
      </c>
      <c r="AD353" s="2">
        <v>-9.21295174375023</v>
      </c>
      <c r="AE353" s="2">
        <v>-6.62637418818148</v>
      </c>
      <c r="AF353" s="2">
        <v>-3.38606405224146</v>
      </c>
      <c r="AG353" s="2">
        <v>-2.27831628665278</v>
      </c>
      <c r="AH353" s="2">
        <v>-2.265912935314</v>
      </c>
      <c r="AI353" s="9">
        <v>24.0866512100461</v>
      </c>
      <c r="AJ353" s="9">
        <v>26.3252229670179</v>
      </c>
      <c r="AK353" s="9">
        <v>28.9953537359016</v>
      </c>
      <c r="AL353" s="9">
        <v>29.1705582139328</v>
      </c>
      <c r="AM353" s="9">
        <v>29.966001294879</v>
      </c>
      <c r="AN353" s="2">
        <v>-22.0766719548924</v>
      </c>
      <c r="AO353" s="2">
        <v>-22.6042272169662</v>
      </c>
      <c r="AP353" s="2">
        <v>-24.2592151924632</v>
      </c>
      <c r="AQ353" s="2">
        <v>-25.610285693549</v>
      </c>
      <c r="AR353" s="2">
        <v>-25.456157087213</v>
      </c>
      <c r="AS353" s="2">
        <v>-13.5407909649861</v>
      </c>
      <c r="AT353" s="2">
        <v>-7.77558721515927</v>
      </c>
      <c r="AU353" s="2">
        <v>-2.90690110961164</v>
      </c>
      <c r="AV353" s="2">
        <v>-1.66352386068903</v>
      </c>
      <c r="AW353" s="2">
        <v>-1.7770726481148</v>
      </c>
      <c r="AX353" s="2">
        <v>-13.2305756888042</v>
      </c>
      <c r="AY353" s="2">
        <v>-11.108313901051</v>
      </c>
      <c r="AZ353" s="2">
        <v>-9.65126496866887</v>
      </c>
      <c r="BA353" s="2">
        <v>-8.75027468023289</v>
      </c>
      <c r="BB353" s="2">
        <v>-8.7605818652044</v>
      </c>
      <c r="BC353" s="9">
        <v>-18.087175642672</v>
      </c>
      <c r="BD353" s="9">
        <v>-19.5058573991947</v>
      </c>
      <c r="BE353" s="9">
        <v>-25.9819948701847</v>
      </c>
      <c r="BF353" s="9">
        <v>-24.473784083939</v>
      </c>
      <c r="BG353" s="9">
        <v>-24.473784083939</v>
      </c>
      <c r="BH353" s="9">
        <v>11.3331015288828</v>
      </c>
      <c r="BI353" s="9">
        <v>11.3331015288828</v>
      </c>
      <c r="BJ353" s="9">
        <v>11.3331015288828</v>
      </c>
      <c r="BK353" s="9">
        <v>9.68825283035537</v>
      </c>
      <c r="BL353" s="9">
        <v>9.68825283035537</v>
      </c>
    </row>
    <row r="354" spans="1:64">
      <c r="A354" t="s">
        <v>722</v>
      </c>
      <c r="B354" s="1" t="s">
        <v>2724</v>
      </c>
      <c r="C354" s="22" t="s">
        <v>723</v>
      </c>
      <c r="D354" s="22" t="s">
        <v>1291</v>
      </c>
      <c r="E354" s="2">
        <v>0.741207587992822</v>
      </c>
      <c r="F354" s="2">
        <v>0.741207587992822</v>
      </c>
      <c r="G354" s="2">
        <v>0.741207587992822</v>
      </c>
      <c r="H354" s="2">
        <v>0.741207587992822</v>
      </c>
      <c r="I354" s="2">
        <v>0.741207587992822</v>
      </c>
      <c r="J354" s="2">
        <v>14.560935493968</v>
      </c>
      <c r="K354" s="2">
        <v>14.560935493968</v>
      </c>
      <c r="L354" s="2">
        <v>14.560935493968</v>
      </c>
      <c r="M354" s="2">
        <v>14.560935493968</v>
      </c>
      <c r="N354" s="2">
        <v>14.560935493968</v>
      </c>
      <c r="O354" s="2">
        <v>8.64398042645811</v>
      </c>
      <c r="P354" s="2">
        <v>8.64398042645811</v>
      </c>
      <c r="Q354" s="2">
        <v>8.64398042645811</v>
      </c>
      <c r="R354" s="2">
        <v>8.64398042645811</v>
      </c>
      <c r="S354" s="2">
        <v>8.64398042645811</v>
      </c>
      <c r="T354" s="23">
        <v>-14.7017347721543</v>
      </c>
      <c r="U354" s="23">
        <v>-14.7017347721543</v>
      </c>
      <c r="V354" s="23">
        <v>-14.7017347721543</v>
      </c>
      <c r="W354" s="23">
        <v>-14.7017347721543</v>
      </c>
      <c r="X354" s="23">
        <v>-14.7017347721543</v>
      </c>
      <c r="Y354" s="2">
        <v>-2.18114168629371</v>
      </c>
      <c r="Z354" s="2">
        <v>2.47007452183336</v>
      </c>
      <c r="AA354" s="2">
        <v>1.85555914471742</v>
      </c>
      <c r="AB354" s="2">
        <v>4.23282925831009</v>
      </c>
      <c r="AC354" s="2">
        <v>-4.18919017756615</v>
      </c>
      <c r="AD354" s="2">
        <v>-13.6158083594937</v>
      </c>
      <c r="AE354" s="2">
        <v>-14.0759525007275</v>
      </c>
      <c r="AF354" s="2">
        <v>-13.6671570807773</v>
      </c>
      <c r="AG354" s="2">
        <v>-9.16872477860191</v>
      </c>
      <c r="AH354" s="2">
        <v>-8.60863240657002</v>
      </c>
      <c r="AI354" s="9">
        <v>14.0231123209716</v>
      </c>
      <c r="AJ354" s="9">
        <v>14.3795692517187</v>
      </c>
      <c r="AK354" s="9">
        <v>14.5444437241559</v>
      </c>
      <c r="AL354" s="9">
        <v>15.9916766559635</v>
      </c>
      <c r="AM354" s="9">
        <v>15.5540755250623</v>
      </c>
      <c r="AN354" s="2">
        <v>-14.1992696269178</v>
      </c>
      <c r="AO354" s="2">
        <v>-14.4788073288634</v>
      </c>
      <c r="AP354" s="2">
        <v>-14.668073470533</v>
      </c>
      <c r="AQ354" s="2">
        <v>-14.2167480176794</v>
      </c>
      <c r="AR354" s="2">
        <v>-14.4764447858698</v>
      </c>
      <c r="AS354" s="2">
        <v>-13.8204339530177</v>
      </c>
      <c r="AT354" s="2">
        <v>-13.8079858767782</v>
      </c>
      <c r="AU354" s="2">
        <v>-12.0815157031831</v>
      </c>
      <c r="AV354" s="2">
        <v>-7.55223105128497</v>
      </c>
      <c r="AW354" s="2">
        <v>-8.57520292693139</v>
      </c>
      <c r="AX354" s="2">
        <v>-12.7336823458334</v>
      </c>
      <c r="AY354" s="2">
        <v>-13.0948634802724</v>
      </c>
      <c r="AZ354" s="2">
        <v>-12.3452808680862</v>
      </c>
      <c r="BA354" s="2">
        <v>-11.5432271092959</v>
      </c>
      <c r="BB354" s="2">
        <v>-10.3266611446494</v>
      </c>
      <c r="BC354" s="9">
        <v>-12.5643739197187</v>
      </c>
      <c r="BD354" s="9">
        <v>-13.4477242137793</v>
      </c>
      <c r="BE354" s="9">
        <v>-13.2457228749961</v>
      </c>
      <c r="BF354" s="9">
        <v>-13.1536624555372</v>
      </c>
      <c r="BG354" s="9">
        <v>-13.1536624555372</v>
      </c>
      <c r="BH354" s="9">
        <v>12.0121836252117</v>
      </c>
      <c r="BI354" s="9">
        <v>12.0121836252117</v>
      </c>
      <c r="BJ354" s="9">
        <v>12.0121836252117</v>
      </c>
      <c r="BK354" s="9">
        <v>13.6840228999237</v>
      </c>
      <c r="BL354" s="9">
        <v>13.6840228999237</v>
      </c>
    </row>
    <row r="355" spans="1:64">
      <c r="A355" t="s">
        <v>724</v>
      </c>
      <c r="B355" s="1" t="s">
        <v>2725</v>
      </c>
      <c r="C355" s="22" t="s">
        <v>725</v>
      </c>
      <c r="D355" s="22" t="s">
        <v>1291</v>
      </c>
      <c r="E355" s="2">
        <v>-1.90425946979024</v>
      </c>
      <c r="F355" s="2">
        <v>-1.90425946979024</v>
      </c>
      <c r="G355" s="2">
        <v>-1.90425946979024</v>
      </c>
      <c r="H355" s="2">
        <v>-1.90425946979024</v>
      </c>
      <c r="I355" s="2">
        <v>-1.90425946979024</v>
      </c>
      <c r="J355" s="2">
        <v>-4.11865591034209</v>
      </c>
      <c r="K355" s="2">
        <v>-4.11865591034209</v>
      </c>
      <c r="L355" s="2">
        <v>-4.11865591034209</v>
      </c>
      <c r="M355" s="2">
        <v>-4.11865591034209</v>
      </c>
      <c r="N355" s="2">
        <v>-4.11865591034209</v>
      </c>
      <c r="O355" s="2">
        <v>-16.1916354915847</v>
      </c>
      <c r="P355" s="2">
        <v>-16.1916354915847</v>
      </c>
      <c r="Q355" s="2">
        <v>-16.1916354915847</v>
      </c>
      <c r="R355" s="2">
        <v>-16.1916354915847</v>
      </c>
      <c r="S355" s="2">
        <v>-16.1916354915847</v>
      </c>
      <c r="T355" s="23">
        <v>-14.2030711757664</v>
      </c>
      <c r="U355" s="23">
        <v>-14.2030711757664</v>
      </c>
      <c r="V355" s="23">
        <v>-14.2030711757664</v>
      </c>
      <c r="W355" s="23">
        <v>-14.2030711757664</v>
      </c>
      <c r="X355" s="23">
        <v>-14.2030711757664</v>
      </c>
      <c r="Y355" s="2">
        <v>-5.1137450712435</v>
      </c>
      <c r="Z355" s="2">
        <v>4.31623059928578</v>
      </c>
      <c r="AA355" s="2">
        <v>-1.8983408225497</v>
      </c>
      <c r="AB355" s="2">
        <v>2.89812922390209</v>
      </c>
      <c r="AC355" s="2">
        <v>2.23950824360087</v>
      </c>
      <c r="AD355" s="2">
        <v>-11.6840026043765</v>
      </c>
      <c r="AE355" s="2">
        <v>-10.44081763327</v>
      </c>
      <c r="AF355" s="2">
        <v>-10.1264983495095</v>
      </c>
      <c r="AG355" s="2">
        <v>-10.2678717915769</v>
      </c>
      <c r="AH355" s="2">
        <v>-9.79018278201449</v>
      </c>
      <c r="AI355" s="9">
        <v>23.7831602315744</v>
      </c>
      <c r="AJ355" s="9">
        <v>23.7422039547408</v>
      </c>
      <c r="AK355" s="9">
        <v>25.1320402720415</v>
      </c>
      <c r="AL355" s="9">
        <v>25.2987737729072</v>
      </c>
      <c r="AM355" s="9">
        <v>24.8976601328025</v>
      </c>
      <c r="AN355" s="2">
        <v>-20.5607030094099</v>
      </c>
      <c r="AO355" s="2">
        <v>-21.1356400679102</v>
      </c>
      <c r="AP355" s="2">
        <v>-20.371505742453</v>
      </c>
      <c r="AQ355" s="2">
        <v>-19.6840444152648</v>
      </c>
      <c r="AR355" s="2">
        <v>-18.7180554983092</v>
      </c>
      <c r="AS355" s="2">
        <v>-13.5276291423433</v>
      </c>
      <c r="AT355" s="2">
        <v>-11.5266503975423</v>
      </c>
      <c r="AU355" s="2">
        <v>-12.0524404552046</v>
      </c>
      <c r="AV355" s="2">
        <v>-9.66399207079101</v>
      </c>
      <c r="AW355" s="2">
        <v>-8.10610252007472</v>
      </c>
      <c r="AX355" s="2">
        <v>-20.9561136695966</v>
      </c>
      <c r="AY355" s="2">
        <v>-19.3402748111266</v>
      </c>
      <c r="AZ355" s="2">
        <v>-18.1448626281184</v>
      </c>
      <c r="BA355" s="2">
        <v>-17.1483805431419</v>
      </c>
      <c r="BB355" s="2">
        <v>-17.218332396083</v>
      </c>
      <c r="BC355" s="9">
        <v>-20.3653313533902</v>
      </c>
      <c r="BD355" s="9">
        <v>-20.0384405363741</v>
      </c>
      <c r="BE355" s="9">
        <v>-20.8147073749939</v>
      </c>
      <c r="BF355" s="9">
        <v>-18.2556891049577</v>
      </c>
      <c r="BG355" s="9">
        <v>-18.2556891049577</v>
      </c>
      <c r="BH355" s="9">
        <v>13.8199781735483</v>
      </c>
      <c r="BI355" s="9">
        <v>13.8199781735483</v>
      </c>
      <c r="BJ355" s="9">
        <v>13.8199781735483</v>
      </c>
      <c r="BK355" s="9">
        <v>5.34359721358759</v>
      </c>
      <c r="BL355" s="9">
        <v>5.34359721358759</v>
      </c>
    </row>
    <row r="356" spans="1:64">
      <c r="A356" t="s">
        <v>726</v>
      </c>
      <c r="B356" s="1" t="s">
        <v>2726</v>
      </c>
      <c r="C356" s="22" t="s">
        <v>727</v>
      </c>
      <c r="D356" s="22" t="s">
        <v>1291</v>
      </c>
      <c r="E356" s="2">
        <v>1.31048530928791</v>
      </c>
      <c r="F356" s="2">
        <v>1.31048530928791</v>
      </c>
      <c r="G356" s="2">
        <v>1.31048530928791</v>
      </c>
      <c r="H356" s="2">
        <v>1.31048530928791</v>
      </c>
      <c r="I356" s="2">
        <v>1.31048530928791</v>
      </c>
      <c r="J356" s="2">
        <v>-5.08530055582983</v>
      </c>
      <c r="K356" s="2">
        <v>-5.08530055582983</v>
      </c>
      <c r="L356" s="2">
        <v>-5.08530055582983</v>
      </c>
      <c r="M356" s="2">
        <v>-5.08530055582983</v>
      </c>
      <c r="N356" s="2">
        <v>-5.08530055582983</v>
      </c>
      <c r="O356" s="2">
        <v>-14.8288536570166</v>
      </c>
      <c r="P356" s="2">
        <v>-14.8288536570166</v>
      </c>
      <c r="Q356" s="2">
        <v>-14.8288536570166</v>
      </c>
      <c r="R356" s="2">
        <v>-14.8288536570166</v>
      </c>
      <c r="S356" s="2">
        <v>-14.8288536570166</v>
      </c>
      <c r="T356" s="23">
        <v>-15.5406107940919</v>
      </c>
      <c r="U356" s="23">
        <v>-15.5406107940919</v>
      </c>
      <c r="V356" s="23">
        <v>-15.5406107940919</v>
      </c>
      <c r="W356" s="23">
        <v>-15.5406107940919</v>
      </c>
      <c r="X356" s="23">
        <v>-15.5406107940919</v>
      </c>
      <c r="Y356" s="2">
        <v>-9.25302054330686</v>
      </c>
      <c r="Z356" s="2">
        <v>-1.10733984071992</v>
      </c>
      <c r="AA356" s="2">
        <v>4.62041477742707</v>
      </c>
      <c r="AB356" s="2">
        <v>-5.13919810882855</v>
      </c>
      <c r="AC356" s="2">
        <v>7.00934121654209</v>
      </c>
      <c r="AD356" s="2">
        <v>-8.18752560878038</v>
      </c>
      <c r="AE356" s="2">
        <v>-7.44867459695918</v>
      </c>
      <c r="AF356" s="2">
        <v>-6.61917674758407</v>
      </c>
      <c r="AG356" s="2">
        <v>-7.49395004328025</v>
      </c>
      <c r="AH356" s="2">
        <v>-8.14101241623142</v>
      </c>
      <c r="AI356" s="9">
        <v>17.343662082752</v>
      </c>
      <c r="AJ356" s="9">
        <v>16.7575096868485</v>
      </c>
      <c r="AK356" s="9">
        <v>16.5568027285964</v>
      </c>
      <c r="AL356" s="9">
        <v>16.9934259450574</v>
      </c>
      <c r="AM356" s="9">
        <v>16.6560618039465</v>
      </c>
      <c r="AN356" s="2">
        <v>-11.4391949476084</v>
      </c>
      <c r="AO356" s="2">
        <v>-11.5138621947849</v>
      </c>
      <c r="AP356" s="2">
        <v>-10.8649451902292</v>
      </c>
      <c r="AQ356" s="2">
        <v>-11.4073376470891</v>
      </c>
      <c r="AR356" s="2">
        <v>-9.70463273437545</v>
      </c>
      <c r="AS356" s="2">
        <v>-11.9161552952254</v>
      </c>
      <c r="AT356" s="2">
        <v>-10.8012818845584</v>
      </c>
      <c r="AU356" s="2">
        <v>-9.90216273782549</v>
      </c>
      <c r="AV356" s="2">
        <v>-7.63110105212743</v>
      </c>
      <c r="AW356" s="2">
        <v>-9.95176954258319</v>
      </c>
      <c r="AX356" s="2">
        <v>-12.2388418461227</v>
      </c>
      <c r="AY356" s="2">
        <v>-11.8309572699368</v>
      </c>
      <c r="AZ356" s="2">
        <v>-11.156803294478</v>
      </c>
      <c r="BA356" s="2">
        <v>-11.1821305048962</v>
      </c>
      <c r="BB356" s="2">
        <v>-10.6369114518943</v>
      </c>
      <c r="BC356" s="9">
        <v>-11.5978836182019</v>
      </c>
      <c r="BD356" s="9">
        <v>-11.6502561257989</v>
      </c>
      <c r="BE356" s="9">
        <v>-11.7901489326888</v>
      </c>
      <c r="BF356" s="9">
        <v>-11.2404024620045</v>
      </c>
      <c r="BG356" s="9">
        <v>-11.2404024620045</v>
      </c>
      <c r="BH356" s="9">
        <v>13.0069394491646</v>
      </c>
      <c r="BI356" s="9">
        <v>13.0069394491646</v>
      </c>
      <c r="BJ356" s="9">
        <v>13.0069394491646</v>
      </c>
      <c r="BK356" s="9">
        <v>13.0620631017279</v>
      </c>
      <c r="BL356" s="9">
        <v>13.0620631017279</v>
      </c>
    </row>
    <row r="357" spans="1:64">
      <c r="A357" t="s">
        <v>728</v>
      </c>
      <c r="B357" s="1" t="s">
        <v>2727</v>
      </c>
      <c r="C357" s="22" t="s">
        <v>141</v>
      </c>
      <c r="D357" s="22" t="s">
        <v>1291</v>
      </c>
      <c r="E357" s="2">
        <v>-0.698730177635936</v>
      </c>
      <c r="F357" s="2">
        <v>-0.698730177635936</v>
      </c>
      <c r="G357" s="2">
        <v>-0.698730177635936</v>
      </c>
      <c r="H357" s="2">
        <v>-0.698730177635936</v>
      </c>
      <c r="I357" s="2">
        <v>-0.698730177635936</v>
      </c>
      <c r="J357" s="2">
        <v>9.59531657033118</v>
      </c>
      <c r="K357" s="2">
        <v>9.59531657033118</v>
      </c>
      <c r="L357" s="2">
        <v>9.59531657033118</v>
      </c>
      <c r="M357" s="2">
        <v>9.59531657033118</v>
      </c>
      <c r="N357" s="2">
        <v>9.59531657033118</v>
      </c>
      <c r="O357" s="2">
        <v>-1.62612564624381</v>
      </c>
      <c r="P357" s="2">
        <v>-1.62612564624381</v>
      </c>
      <c r="Q357" s="2">
        <v>-1.62612564624381</v>
      </c>
      <c r="R357" s="2">
        <v>-1.62612564624381</v>
      </c>
      <c r="S357" s="2">
        <v>-1.62612564624381</v>
      </c>
      <c r="T357" s="23">
        <v>-12.6155693191479</v>
      </c>
      <c r="U357" s="23">
        <v>-12.6155693191479</v>
      </c>
      <c r="V357" s="23">
        <v>-12.6155693191479</v>
      </c>
      <c r="W357" s="23">
        <v>-12.6155693191479</v>
      </c>
      <c r="X357" s="23">
        <v>-12.6155693191479</v>
      </c>
      <c r="Y357" s="2">
        <v>-10.2888602003441</v>
      </c>
      <c r="Z357" s="2">
        <v>-12.5487078540101</v>
      </c>
      <c r="AA357" s="2">
        <v>2.43572506824793</v>
      </c>
      <c r="AB357" s="2">
        <v>-7.94229719864932</v>
      </c>
      <c r="AC357" s="2">
        <v>-1.69487991632595</v>
      </c>
      <c r="AD357" s="2">
        <v>-6.70419705543832</v>
      </c>
      <c r="AE357" s="2">
        <v>-6.52865915795534</v>
      </c>
      <c r="AF357" s="2">
        <v>-4.73917140064456</v>
      </c>
      <c r="AG357" s="2">
        <v>-3.38491524458494</v>
      </c>
      <c r="AH357" s="2">
        <v>-3.90963765685831</v>
      </c>
      <c r="AI357" s="9">
        <v>20.5273016687008</v>
      </c>
      <c r="AJ357" s="9">
        <v>20.4926530094372</v>
      </c>
      <c r="AK357" s="9">
        <v>20.9441122951393</v>
      </c>
      <c r="AL357" s="9">
        <v>21.9094745471391</v>
      </c>
      <c r="AM357" s="9">
        <v>22.272178847261</v>
      </c>
      <c r="AN357" s="2">
        <v>-11.5933612810473</v>
      </c>
      <c r="AO357" s="2">
        <v>-12.2734762374</v>
      </c>
      <c r="AP357" s="2">
        <v>-13.1586171487043</v>
      </c>
      <c r="AQ357" s="2">
        <v>-12.5996603507879</v>
      </c>
      <c r="AR357" s="2">
        <v>-13.2403182353875</v>
      </c>
      <c r="AS357" s="2">
        <v>-8.10310205903726</v>
      </c>
      <c r="AT357" s="2">
        <v>-4.97538169832083</v>
      </c>
      <c r="AU357" s="2">
        <v>-3.19903877450165</v>
      </c>
      <c r="AV357" s="2">
        <v>-3.11455748149526</v>
      </c>
      <c r="AW357" s="2">
        <v>-2.69068908909953</v>
      </c>
      <c r="AX357" s="2">
        <v>-13.819749224041</v>
      </c>
      <c r="AY357" s="2">
        <v>-13.7197533891209</v>
      </c>
      <c r="AZ357" s="2">
        <v>-10.8000149202651</v>
      </c>
      <c r="BA357" s="2">
        <v>-9.37905862079653</v>
      </c>
      <c r="BB357" s="2">
        <v>-9.83859731097344</v>
      </c>
      <c r="BC357" s="9">
        <v>-15.2567397596584</v>
      </c>
      <c r="BD357" s="9">
        <v>-16.3769314682658</v>
      </c>
      <c r="BE357" s="9">
        <v>-15.7929772740338</v>
      </c>
      <c r="BF357" s="9">
        <v>-16.342429111425</v>
      </c>
      <c r="BG357" s="9">
        <v>-16.342429111425</v>
      </c>
      <c r="BH357" s="9">
        <v>15.5482408171836</v>
      </c>
      <c r="BI357" s="9">
        <v>15.5482408171836</v>
      </c>
      <c r="BJ357" s="9">
        <v>15.5482408171836</v>
      </c>
      <c r="BK357" s="9">
        <v>20.6090791163501</v>
      </c>
      <c r="BL357" s="9">
        <v>20.6090791163501</v>
      </c>
    </row>
    <row r="358" spans="1:64">
      <c r="A358" t="s">
        <v>729</v>
      </c>
      <c r="B358" s="1" t="s">
        <v>2728</v>
      </c>
      <c r="C358" s="22" t="s">
        <v>730</v>
      </c>
      <c r="D358" s="22" t="s">
        <v>1291</v>
      </c>
      <c r="E358" s="2">
        <v>9.68221650480396</v>
      </c>
      <c r="F358" s="2">
        <v>9.68221650480396</v>
      </c>
      <c r="G358" s="2">
        <v>9.68221650480396</v>
      </c>
      <c r="H358" s="2">
        <v>9.68221650480396</v>
      </c>
      <c r="I358" s="2">
        <v>9.68221650480396</v>
      </c>
      <c r="J358" s="2">
        <v>-7.24732614778941</v>
      </c>
      <c r="K358" s="2">
        <v>-7.24732614778941</v>
      </c>
      <c r="L358" s="2">
        <v>-7.24732614778941</v>
      </c>
      <c r="M358" s="2">
        <v>-7.24732614778941</v>
      </c>
      <c r="N358" s="2">
        <v>-7.24732614778941</v>
      </c>
      <c r="O358" s="2">
        <v>-16.0679821139525</v>
      </c>
      <c r="P358" s="2">
        <v>-16.0679821139525</v>
      </c>
      <c r="Q358" s="2">
        <v>-16.0679821139525</v>
      </c>
      <c r="R358" s="2">
        <v>-16.0679821139525</v>
      </c>
      <c r="S358" s="2">
        <v>-16.0679821139525</v>
      </c>
      <c r="T358" s="23">
        <v>-10.997839529508</v>
      </c>
      <c r="U358" s="23">
        <v>-10.997839529508</v>
      </c>
      <c r="V358" s="23">
        <v>-10.997839529508</v>
      </c>
      <c r="W358" s="23">
        <v>-10.997839529508</v>
      </c>
      <c r="X358" s="23">
        <v>-10.997839529508</v>
      </c>
      <c r="Y358" s="2">
        <v>-13.7254724610912</v>
      </c>
      <c r="Z358" s="2">
        <v>-10.7871554327638</v>
      </c>
      <c r="AA358" s="2">
        <v>0.678554724302432</v>
      </c>
      <c r="AB358" s="2">
        <v>-5.59395509998344</v>
      </c>
      <c r="AC358" s="2">
        <v>-10.3281862349796</v>
      </c>
      <c r="AD358" s="2">
        <v>-3.74589672933639</v>
      </c>
      <c r="AE358" s="2">
        <v>-5.12364231554308</v>
      </c>
      <c r="AF358" s="2">
        <v>-3.65113731112279</v>
      </c>
      <c r="AG358" s="2">
        <v>-1.55143793417838</v>
      </c>
      <c r="AH358" s="2">
        <v>-0.555154751377059</v>
      </c>
      <c r="AI358" s="9">
        <v>17.6484059492564</v>
      </c>
      <c r="AJ358" s="9">
        <v>17.1663863227532</v>
      </c>
      <c r="AK358" s="9">
        <v>18.6011584367164</v>
      </c>
      <c r="AL358" s="9">
        <v>19.5892253409898</v>
      </c>
      <c r="AM358" s="9">
        <v>20.1028044270562</v>
      </c>
      <c r="AN358" s="2">
        <v>-13.3112147107951</v>
      </c>
      <c r="AO358" s="2">
        <v>-13.3586391554217</v>
      </c>
      <c r="AP358" s="2">
        <v>-12.2999501984414</v>
      </c>
      <c r="AQ358" s="2">
        <v>-11.8349292373811</v>
      </c>
      <c r="AR358" s="2">
        <v>-11.1541979716931</v>
      </c>
      <c r="AS358" s="2">
        <v>-6.7405159328763</v>
      </c>
      <c r="AT358" s="2">
        <v>-5.43259885579392</v>
      </c>
      <c r="AU358" s="2">
        <v>-4.51242657856982</v>
      </c>
      <c r="AV358" s="2">
        <v>2.37508886818797</v>
      </c>
      <c r="AW358" s="2">
        <v>2.26691981581416</v>
      </c>
      <c r="AX358" s="2">
        <v>-13.3502515631491</v>
      </c>
      <c r="AY358" s="2">
        <v>-13.2289027931417</v>
      </c>
      <c r="AZ358" s="2">
        <v>-11.9148971588958</v>
      </c>
      <c r="BA358" s="2">
        <v>-10.2475275288027</v>
      </c>
      <c r="BB358" s="2">
        <v>-8.90301648518837</v>
      </c>
      <c r="BC358" s="9">
        <v>-18.5013857718935</v>
      </c>
      <c r="BD358" s="9">
        <v>-17.5752435269194</v>
      </c>
      <c r="BE358" s="9">
        <v>-18.9224612499944</v>
      </c>
      <c r="BF358" s="9">
        <v>-19.61091493371</v>
      </c>
      <c r="BG358" s="9">
        <v>-19.61091493371</v>
      </c>
      <c r="BH358" s="9">
        <v>19.2065977315847</v>
      </c>
      <c r="BI358" s="9">
        <v>19.2065977315847</v>
      </c>
      <c r="BJ358" s="9">
        <v>19.2065977315847</v>
      </c>
      <c r="BK358" s="9">
        <v>18.5560655716677</v>
      </c>
      <c r="BL358" s="9">
        <v>18.5560655716677</v>
      </c>
    </row>
    <row r="359" spans="1:64">
      <c r="A359" t="s">
        <v>731</v>
      </c>
      <c r="B359" s="1" t="s">
        <v>2729</v>
      </c>
      <c r="C359" s="22" t="s">
        <v>732</v>
      </c>
      <c r="D359" s="22" t="s">
        <v>1291</v>
      </c>
      <c r="E359" s="2">
        <v>1.07607683581346</v>
      </c>
      <c r="F359" s="2">
        <v>1.07607683581346</v>
      </c>
      <c r="G359" s="2">
        <v>1.07607683581346</v>
      </c>
      <c r="H359" s="2">
        <v>1.07607683581346</v>
      </c>
      <c r="I359" s="2">
        <v>1.07607683581346</v>
      </c>
      <c r="J359" s="2">
        <v>1.90810180631114</v>
      </c>
      <c r="K359" s="2">
        <v>1.90810180631114</v>
      </c>
      <c r="L359" s="2">
        <v>1.90810180631114</v>
      </c>
      <c r="M359" s="2">
        <v>1.90810180631114</v>
      </c>
      <c r="N359" s="2">
        <v>1.90810180631114</v>
      </c>
      <c r="O359" s="2">
        <v>-10.0907801388648</v>
      </c>
      <c r="P359" s="2">
        <v>-10.0907801388648</v>
      </c>
      <c r="Q359" s="2">
        <v>-10.0907801388648</v>
      </c>
      <c r="R359" s="2">
        <v>-10.0907801388648</v>
      </c>
      <c r="S359" s="2">
        <v>-10.0907801388648</v>
      </c>
      <c r="T359" s="23">
        <v>-17.4409673740699</v>
      </c>
      <c r="U359" s="23">
        <v>-17.4409673740699</v>
      </c>
      <c r="V359" s="23">
        <v>-17.4409673740699</v>
      </c>
      <c r="W359" s="23">
        <v>-17.4409673740699</v>
      </c>
      <c r="X359" s="23">
        <v>-17.4409673740699</v>
      </c>
      <c r="Y359" s="2">
        <v>-5.94971461483501</v>
      </c>
      <c r="Z359" s="2">
        <v>-13.1885890550718</v>
      </c>
      <c r="AA359" s="2">
        <v>-22.9513974342336</v>
      </c>
      <c r="AB359" s="2">
        <v>-8.67052980926745</v>
      </c>
      <c r="AC359" s="2">
        <v>-7.25941046300565</v>
      </c>
      <c r="AD359" s="2">
        <v>-13.4885658032987</v>
      </c>
      <c r="AE359" s="2">
        <v>-13.3996661106287</v>
      </c>
      <c r="AF359" s="2">
        <v>-11.7225962810659</v>
      </c>
      <c r="AG359" s="2">
        <v>-12.027666297255</v>
      </c>
      <c r="AH359" s="2">
        <v>-12.1464114340379</v>
      </c>
      <c r="AI359" s="9">
        <v>26.9149194447018</v>
      </c>
      <c r="AJ359" s="9">
        <v>26.7464430485348</v>
      </c>
      <c r="AK359" s="9">
        <v>27.0138115232498</v>
      </c>
      <c r="AL359" s="9">
        <v>27.1089317160813</v>
      </c>
      <c r="AM359" s="9">
        <v>27.2129925100392</v>
      </c>
      <c r="AN359" s="2">
        <v>-21.9292085055161</v>
      </c>
      <c r="AO359" s="2">
        <v>-22.8420194390023</v>
      </c>
      <c r="AP359" s="2">
        <v>-22.3417205832593</v>
      </c>
      <c r="AQ359" s="2">
        <v>-24.1703745884213</v>
      </c>
      <c r="AR359" s="2">
        <v>-24.9882626384371</v>
      </c>
      <c r="AS359" s="2">
        <v>-15.9716783623205</v>
      </c>
      <c r="AT359" s="2">
        <v>-15.4485359066078</v>
      </c>
      <c r="AU359" s="2">
        <v>-13.7722831067578</v>
      </c>
      <c r="AV359" s="2">
        <v>-12.3618999901738</v>
      </c>
      <c r="AW359" s="2">
        <v>-14.3814343979485</v>
      </c>
      <c r="AX359" s="2">
        <v>-18.7776445230585</v>
      </c>
      <c r="AY359" s="2">
        <v>-17.4918673789801</v>
      </c>
      <c r="AZ359" s="2">
        <v>-17.2625399323541</v>
      </c>
      <c r="BA359" s="2">
        <v>-16.4921674582039</v>
      </c>
      <c r="BB359" s="2">
        <v>-16.6795074898505</v>
      </c>
      <c r="BC359" s="9">
        <v>-17.6729655134505</v>
      </c>
      <c r="BD359" s="9">
        <v>-16.9095146054452</v>
      </c>
      <c r="BE359" s="9">
        <v>-18.9952399471098</v>
      </c>
      <c r="BF359" s="9">
        <v>-18.8137232697381</v>
      </c>
      <c r="BG359" s="9">
        <v>-18.8137232697381</v>
      </c>
      <c r="BH359" s="9">
        <v>10.8183605118237</v>
      </c>
      <c r="BI359" s="9">
        <v>10.8183605118237</v>
      </c>
      <c r="BJ359" s="9">
        <v>10.8183605118237</v>
      </c>
      <c r="BK359" s="9">
        <v>8.96584650010446</v>
      </c>
      <c r="BL359" s="9">
        <v>8.96584650010446</v>
      </c>
    </row>
    <row r="360" spans="1:64">
      <c r="A360" t="s">
        <v>733</v>
      </c>
      <c r="B360" s="1" t="s">
        <v>2730</v>
      </c>
      <c r="C360" s="22" t="s">
        <v>734</v>
      </c>
      <c r="D360" s="22" t="s">
        <v>2731</v>
      </c>
      <c r="E360" s="2">
        <v>-10.6778337626911</v>
      </c>
      <c r="F360" s="2">
        <v>-10.6778337626911</v>
      </c>
      <c r="G360" s="2">
        <v>-10.6778337626911</v>
      </c>
      <c r="H360" s="2">
        <v>-10.6778337626911</v>
      </c>
      <c r="I360" s="2">
        <v>-10.6778337626911</v>
      </c>
      <c r="J360" s="2">
        <v>-0.208675822287313</v>
      </c>
      <c r="K360" s="2">
        <v>-0.208675822287313</v>
      </c>
      <c r="L360" s="2">
        <v>-0.208675822287313</v>
      </c>
      <c r="M360" s="2">
        <v>-0.208675822287313</v>
      </c>
      <c r="N360" s="2">
        <v>-0.208675822287313</v>
      </c>
      <c r="O360" s="2">
        <v>-12.0136350702139</v>
      </c>
      <c r="P360" s="2">
        <v>-12.0136350702139</v>
      </c>
      <c r="Q360" s="2">
        <v>-12.0136350702139</v>
      </c>
      <c r="R360" s="2">
        <v>-12.0136350702139</v>
      </c>
      <c r="S360" s="2">
        <v>-12.0136350702139</v>
      </c>
      <c r="T360" s="23">
        <v>21.6605254316049</v>
      </c>
      <c r="U360" s="23">
        <v>21.6605254316049</v>
      </c>
      <c r="V360" s="23">
        <v>21.6605254316049</v>
      </c>
      <c r="W360" s="23">
        <v>21.6605254316049</v>
      </c>
      <c r="X360" s="23">
        <v>21.6605254316049</v>
      </c>
      <c r="Y360" s="2">
        <v>20.2111273137795</v>
      </c>
      <c r="Z360" s="2">
        <v>11.1446962505019</v>
      </c>
      <c r="AA360" s="2">
        <v>13.3833604487672</v>
      </c>
      <c r="AB360" s="2">
        <v>17.5929212291468</v>
      </c>
      <c r="AC360" s="2">
        <v>12.8390222232252</v>
      </c>
      <c r="AD360" s="2">
        <v>12.2891867049235</v>
      </c>
      <c r="AE360" s="2">
        <v>13.2888109223659</v>
      </c>
      <c r="AF360" s="2">
        <v>12.7527500089006</v>
      </c>
      <c r="AG360" s="2">
        <v>11.6516346634757</v>
      </c>
      <c r="AH360" s="2">
        <v>11.9488332481818</v>
      </c>
      <c r="AI360" s="9">
        <v>9.53945353635305</v>
      </c>
      <c r="AJ360" s="9">
        <v>9.11662755337988</v>
      </c>
      <c r="AK360" s="9">
        <v>7.59916045164258</v>
      </c>
      <c r="AL360" s="9">
        <v>8.192252687119</v>
      </c>
      <c r="AM360" s="9">
        <v>9.73569294285285</v>
      </c>
      <c r="AN360" s="2">
        <v>6.9278630534741</v>
      </c>
      <c r="AO360" s="2">
        <v>6.46367014710725</v>
      </c>
      <c r="AP360" s="2">
        <v>5.829502608798</v>
      </c>
      <c r="AQ360" s="2">
        <v>6.11235408038483</v>
      </c>
      <c r="AR360" s="2">
        <v>5.62989170816128</v>
      </c>
      <c r="AS360" s="2">
        <v>5.88452183489812</v>
      </c>
      <c r="AT360" s="2">
        <v>6.2389495770141</v>
      </c>
      <c r="AU360" s="2">
        <v>7.29794744243934</v>
      </c>
      <c r="AV360" s="2">
        <v>10.7207647841206</v>
      </c>
      <c r="AW360" s="2">
        <v>8.60656320007833</v>
      </c>
      <c r="AX360" s="2">
        <v>4.41762658126786</v>
      </c>
      <c r="AY360" s="2">
        <v>5.1551319832861</v>
      </c>
      <c r="AZ360" s="2">
        <v>5.02194317594754</v>
      </c>
      <c r="BA360" s="2">
        <v>3.04069974783374</v>
      </c>
      <c r="BB360" s="2">
        <v>3.25388688084786</v>
      </c>
      <c r="BC360" s="9">
        <v>1.93298060303365</v>
      </c>
      <c r="BD360" s="9">
        <v>1.99718676442266</v>
      </c>
      <c r="BE360" s="9">
        <v>0.291114788461452</v>
      </c>
      <c r="BF360" s="9">
        <v>1.91325999353269</v>
      </c>
      <c r="BG360" s="9">
        <v>1.91325999353269</v>
      </c>
      <c r="BH360" s="9">
        <v>20.3535674824858</v>
      </c>
      <c r="BI360" s="9">
        <v>20.3535674824858</v>
      </c>
      <c r="BJ360" s="9">
        <v>20.3535674824858</v>
      </c>
      <c r="BK360" s="9">
        <v>31.8172321155627</v>
      </c>
      <c r="BL360" s="9">
        <v>31.8172321155627</v>
      </c>
    </row>
    <row r="361" spans="1:64">
      <c r="A361" t="s">
        <v>735</v>
      </c>
      <c r="B361" s="1" t="s">
        <v>2732</v>
      </c>
      <c r="C361" s="22" t="s">
        <v>736</v>
      </c>
      <c r="D361" s="22" t="s">
        <v>2731</v>
      </c>
      <c r="E361" s="2">
        <v>-13.3567877452562</v>
      </c>
      <c r="F361" s="2">
        <v>-13.3567877452562</v>
      </c>
      <c r="G361" s="2">
        <v>-13.3567877452562</v>
      </c>
      <c r="H361" s="2">
        <v>-13.3567877452562</v>
      </c>
      <c r="I361" s="2">
        <v>-13.3567877452562</v>
      </c>
      <c r="J361" s="2">
        <v>-13.0427007765848</v>
      </c>
      <c r="K361" s="2">
        <v>-13.0427007765848</v>
      </c>
      <c r="L361" s="2">
        <v>-13.0427007765848</v>
      </c>
      <c r="M361" s="2">
        <v>-13.0427007765848</v>
      </c>
      <c r="N361" s="2">
        <v>-13.0427007765848</v>
      </c>
      <c r="O361" s="2">
        <v>-18.1800924667814</v>
      </c>
      <c r="P361" s="2">
        <v>-18.1800924667814</v>
      </c>
      <c r="Q361" s="2">
        <v>-18.1800924667814</v>
      </c>
      <c r="R361" s="2">
        <v>-18.1800924667814</v>
      </c>
      <c r="S361" s="2">
        <v>-18.1800924667814</v>
      </c>
      <c r="T361" s="23">
        <v>29.4880987093238</v>
      </c>
      <c r="U361" s="23">
        <v>29.4880987093238</v>
      </c>
      <c r="V361" s="23">
        <v>29.4880987093238</v>
      </c>
      <c r="W361" s="23">
        <v>29.4880987093238</v>
      </c>
      <c r="X361" s="23">
        <v>29.4880987093238</v>
      </c>
      <c r="Y361" s="2">
        <v>18.7679915487901</v>
      </c>
      <c r="Z361" s="2">
        <v>20.1715268554354</v>
      </c>
      <c r="AA361" s="2">
        <v>20.3565626142974</v>
      </c>
      <c r="AB361" s="2">
        <v>12.9404461183965</v>
      </c>
      <c r="AC361" s="2">
        <v>19.9641522054689</v>
      </c>
      <c r="AD361" s="2">
        <v>21.0186628187138</v>
      </c>
      <c r="AE361" s="2">
        <v>20.1486650487917</v>
      </c>
      <c r="AF361" s="2">
        <v>20.1404896483577</v>
      </c>
      <c r="AG361" s="2">
        <v>20.3478700689792</v>
      </c>
      <c r="AH361" s="2">
        <v>20.1616517468559</v>
      </c>
      <c r="AI361" s="9">
        <v>3.2035466769446</v>
      </c>
      <c r="AJ361" s="9">
        <v>3.08934785803507</v>
      </c>
      <c r="AK361" s="9">
        <v>1.8148030188643</v>
      </c>
      <c r="AL361" s="9">
        <v>1.49513928177249</v>
      </c>
      <c r="AM361" s="9">
        <v>0.87247635879497</v>
      </c>
      <c r="AN361" s="2">
        <v>11.1485087547271</v>
      </c>
      <c r="AO361" s="2">
        <v>11.1851927257152</v>
      </c>
      <c r="AP361" s="2">
        <v>10.7998164669763</v>
      </c>
      <c r="AQ361" s="2">
        <v>11.0149531974685</v>
      </c>
      <c r="AR361" s="2">
        <v>10.5692565637726</v>
      </c>
      <c r="AS361" s="2">
        <v>9.15414902205395</v>
      </c>
      <c r="AT361" s="2">
        <v>10.2891701382952</v>
      </c>
      <c r="AU361" s="2">
        <v>11.7056829423603</v>
      </c>
      <c r="AV361" s="2">
        <v>17.7072676226612</v>
      </c>
      <c r="AW361" s="2">
        <v>15.4092964755186</v>
      </c>
      <c r="AX361" s="2">
        <v>9.93748905717016</v>
      </c>
      <c r="AY361" s="2">
        <v>9.87962204147035</v>
      </c>
      <c r="AZ361" s="2">
        <v>10.7798214568719</v>
      </c>
      <c r="BA361" s="2">
        <v>10.8823425530855</v>
      </c>
      <c r="BB361" s="2">
        <v>11.1208432666792</v>
      </c>
      <c r="BC361" s="9">
        <v>3.79692618453038</v>
      </c>
      <c r="BD361" s="9">
        <v>4.85982112676181</v>
      </c>
      <c r="BE361" s="9">
        <v>3.71171355288352</v>
      </c>
      <c r="BF361" s="9">
        <v>5.89921831339245</v>
      </c>
      <c r="BG361" s="9">
        <v>5.89921831339245</v>
      </c>
      <c r="BH361" s="9">
        <v>20.4102966889361</v>
      </c>
      <c r="BI361" s="9">
        <v>20.4102966889361</v>
      </c>
      <c r="BJ361" s="9">
        <v>20.4102966889361</v>
      </c>
      <c r="BK361" s="9">
        <v>30.3007328393412</v>
      </c>
      <c r="BL361" s="9">
        <v>30.3007328393412</v>
      </c>
    </row>
    <row r="362" spans="1:64">
      <c r="A362" t="s">
        <v>737</v>
      </c>
      <c r="B362" s="1" t="s">
        <v>2733</v>
      </c>
      <c r="C362" s="22" t="s">
        <v>738</v>
      </c>
      <c r="D362" s="22" t="s">
        <v>2731</v>
      </c>
      <c r="E362" s="2">
        <v>-7.02775896144607</v>
      </c>
      <c r="F362" s="2">
        <v>-7.02775896144607</v>
      </c>
      <c r="G362" s="2">
        <v>-7.02775896144607</v>
      </c>
      <c r="H362" s="2">
        <v>-7.02775896144607</v>
      </c>
      <c r="I362" s="2">
        <v>-7.02775896144607</v>
      </c>
      <c r="J362" s="2">
        <v>-9.4286697003185</v>
      </c>
      <c r="K362" s="2">
        <v>-9.4286697003185</v>
      </c>
      <c r="L362" s="2">
        <v>-9.4286697003185</v>
      </c>
      <c r="M362" s="2">
        <v>-9.4286697003185</v>
      </c>
      <c r="N362" s="2">
        <v>-9.4286697003185</v>
      </c>
      <c r="O362" s="2">
        <v>-19.1869294691454</v>
      </c>
      <c r="P362" s="2">
        <v>-19.1869294691454</v>
      </c>
      <c r="Q362" s="2">
        <v>-19.1869294691454</v>
      </c>
      <c r="R362" s="2">
        <v>-19.1869294691454</v>
      </c>
      <c r="S362" s="2">
        <v>-19.1869294691454</v>
      </c>
      <c r="T362" s="23">
        <v>28.2008094455946</v>
      </c>
      <c r="U362" s="23">
        <v>28.2008094455946</v>
      </c>
      <c r="V362" s="23">
        <v>28.2008094455946</v>
      </c>
      <c r="W362" s="23">
        <v>28.2008094455946</v>
      </c>
      <c r="X362" s="23">
        <v>28.2008094455946</v>
      </c>
      <c r="Y362" s="2">
        <v>12.2291891952496</v>
      </c>
      <c r="Z362" s="2">
        <v>21.3353629459862</v>
      </c>
      <c r="AA362" s="2">
        <v>5.35779093308621</v>
      </c>
      <c r="AB362" s="2">
        <v>8.87820753881714</v>
      </c>
      <c r="AC362" s="2">
        <v>9.98553695243961</v>
      </c>
      <c r="AD362" s="2">
        <v>20.584227106489</v>
      </c>
      <c r="AE362" s="2">
        <v>20.4194294281392</v>
      </c>
      <c r="AF362" s="2">
        <v>20.4406941616629</v>
      </c>
      <c r="AG362" s="2">
        <v>20.7074803237191</v>
      </c>
      <c r="AH362" s="2">
        <v>19.8752297334793</v>
      </c>
      <c r="AI362" s="9">
        <v>15.1721443597173</v>
      </c>
      <c r="AJ362" s="9">
        <v>15.8565950653636</v>
      </c>
      <c r="AK362" s="9">
        <v>16.1958014488924</v>
      </c>
      <c r="AL362" s="9">
        <v>15.3718488382147</v>
      </c>
      <c r="AM362" s="9">
        <v>15.5444970986399</v>
      </c>
      <c r="AN362" s="2">
        <v>8.81265521777411</v>
      </c>
      <c r="AO362" s="2">
        <v>8.44327037937706</v>
      </c>
      <c r="AP362" s="2">
        <v>7.55613522042334</v>
      </c>
      <c r="AQ362" s="2">
        <v>7.22541442253091</v>
      </c>
      <c r="AR362" s="2">
        <v>6.84178048314397</v>
      </c>
      <c r="AS362" s="2">
        <v>9.90399766976682</v>
      </c>
      <c r="AT362" s="2">
        <v>11.0214458693297</v>
      </c>
      <c r="AU362" s="2">
        <v>12.0591735486612</v>
      </c>
      <c r="AV362" s="2">
        <v>18.0375217515136</v>
      </c>
      <c r="AW362" s="2">
        <v>15.195452184166</v>
      </c>
      <c r="AX362" s="2">
        <v>10.3052075048617</v>
      </c>
      <c r="AY362" s="2">
        <v>9.69181970750515</v>
      </c>
      <c r="AZ362" s="2">
        <v>9.80502790880301</v>
      </c>
      <c r="BA362" s="2">
        <v>10.9902550687541</v>
      </c>
      <c r="BB362" s="2">
        <v>10.737146413999</v>
      </c>
      <c r="BC362" s="9">
        <v>8.21516756289301</v>
      </c>
      <c r="BD362" s="9">
        <v>8.78762176345972</v>
      </c>
      <c r="BE362" s="9">
        <v>8.2967714711514</v>
      </c>
      <c r="BF362" s="9">
        <v>10.4432107980326</v>
      </c>
      <c r="BG362" s="9">
        <v>10.4432107980326</v>
      </c>
      <c r="BH362" s="9">
        <v>26.8745070541358</v>
      </c>
      <c r="BI362" s="9">
        <v>26.8745070541358</v>
      </c>
      <c r="BJ362" s="9">
        <v>26.8745070541358</v>
      </c>
      <c r="BK362" s="9">
        <v>39.8398216536634</v>
      </c>
      <c r="BL362" s="9">
        <v>39.8398216536634</v>
      </c>
    </row>
    <row r="363" spans="1:64">
      <c r="A363" t="s">
        <v>739</v>
      </c>
      <c r="B363" s="1" t="s">
        <v>2734</v>
      </c>
      <c r="C363" s="22" t="s">
        <v>740</v>
      </c>
      <c r="D363" s="22" t="s">
        <v>2731</v>
      </c>
      <c r="E363" s="2">
        <v>-28.6268254458775</v>
      </c>
      <c r="F363" s="2">
        <v>-28.6268254458775</v>
      </c>
      <c r="G363" s="2">
        <v>-28.6268254458775</v>
      </c>
      <c r="H363" s="2">
        <v>-28.6268254458775</v>
      </c>
      <c r="I363" s="2">
        <v>-28.6268254458775</v>
      </c>
      <c r="J363" s="2">
        <v>-2.98699494437283</v>
      </c>
      <c r="K363" s="2">
        <v>-2.98699494437283</v>
      </c>
      <c r="L363" s="2">
        <v>-2.98699494437283</v>
      </c>
      <c r="M363" s="2">
        <v>-2.98699494437283</v>
      </c>
      <c r="N363" s="2">
        <v>-2.98699494437283</v>
      </c>
      <c r="O363" s="2">
        <v>-19.2875587770288</v>
      </c>
      <c r="P363" s="2">
        <v>-19.2875587770288</v>
      </c>
      <c r="Q363" s="2">
        <v>-19.2875587770288</v>
      </c>
      <c r="R363" s="2">
        <v>-19.2875587770288</v>
      </c>
      <c r="S363" s="2">
        <v>-19.2875587770288</v>
      </c>
      <c r="T363" s="23">
        <v>3.65592719203305</v>
      </c>
      <c r="U363" s="23">
        <v>3.65592719203305</v>
      </c>
      <c r="V363" s="23">
        <v>3.65592719203305</v>
      </c>
      <c r="W363" s="23">
        <v>3.65592719203305</v>
      </c>
      <c r="X363" s="23">
        <v>3.65592719203305</v>
      </c>
      <c r="Y363" s="2">
        <v>9.98582968748102</v>
      </c>
      <c r="Z363" s="2">
        <v>5.61076950724322</v>
      </c>
      <c r="AA363" s="2">
        <v>16.1282738095011</v>
      </c>
      <c r="AB363" s="2">
        <v>2.9122216231472</v>
      </c>
      <c r="AC363" s="2">
        <v>11.5102971803916</v>
      </c>
      <c r="AD363" s="2">
        <v>-7.43568934918756</v>
      </c>
      <c r="AE363" s="2">
        <v>-6.89549099273873</v>
      </c>
      <c r="AF363" s="2">
        <v>-7.23270370119467</v>
      </c>
      <c r="AG363" s="2">
        <v>-5.37844511445289</v>
      </c>
      <c r="AH363" s="2">
        <v>-7.65845002024099</v>
      </c>
      <c r="AI363" s="9">
        <v>16.1014330686876</v>
      </c>
      <c r="AJ363" s="9">
        <v>15.2297311191568</v>
      </c>
      <c r="AK363" s="9">
        <v>15.5867849524837</v>
      </c>
      <c r="AL363" s="9">
        <v>14.5235548787275</v>
      </c>
      <c r="AM363" s="9">
        <v>14.9045669905177</v>
      </c>
      <c r="AN363" s="2">
        <v>-13.6782774094591</v>
      </c>
      <c r="AO363" s="2">
        <v>-15.1672440187911</v>
      </c>
      <c r="AP363" s="2">
        <v>-13.9222946554002</v>
      </c>
      <c r="AQ363" s="2">
        <v>-14.2797514332725</v>
      </c>
      <c r="AR363" s="2">
        <v>-13.9231912146821</v>
      </c>
      <c r="AS363" s="2">
        <v>-10.8482604754185</v>
      </c>
      <c r="AT363" s="2">
        <v>-9.22275419943693</v>
      </c>
      <c r="AU363" s="2">
        <v>-10.9594920234629</v>
      </c>
      <c r="AV363" s="2">
        <v>-8.25264374533369</v>
      </c>
      <c r="AW363" s="2">
        <v>-9.12585881424316</v>
      </c>
      <c r="AX363" s="2">
        <v>-10.2177015962152</v>
      </c>
      <c r="AY363" s="2">
        <v>-9.8596347489867</v>
      </c>
      <c r="AZ363" s="2">
        <v>-9.54905490012904</v>
      </c>
      <c r="BA363" s="2">
        <v>-9.82270799421483</v>
      </c>
      <c r="BB363" s="2">
        <v>-9.76796693504309</v>
      </c>
      <c r="BC363" s="9">
        <v>-10.2862182090005</v>
      </c>
      <c r="BD363" s="9">
        <v>-9.58649646922878</v>
      </c>
      <c r="BE363" s="9">
        <v>-10.6984684759584</v>
      </c>
      <c r="BF363" s="9">
        <v>-10.9215257964158</v>
      </c>
      <c r="BG363" s="9">
        <v>-10.9215257964158</v>
      </c>
      <c r="BH363" s="9">
        <v>9.60619256140226</v>
      </c>
      <c r="BI363" s="9">
        <v>9.60619256140226</v>
      </c>
      <c r="BJ363" s="9">
        <v>9.60619256140226</v>
      </c>
      <c r="BK363" s="9">
        <v>7.84409689379128</v>
      </c>
      <c r="BL363" s="9">
        <v>7.84409689379128</v>
      </c>
    </row>
    <row r="364" spans="1:64">
      <c r="A364" t="s">
        <v>741</v>
      </c>
      <c r="B364" s="1" t="s">
        <v>2735</v>
      </c>
      <c r="C364" s="22" t="s">
        <v>742</v>
      </c>
      <c r="D364" s="22" t="s">
        <v>2731</v>
      </c>
      <c r="E364" s="2">
        <v>-11.5150068822427</v>
      </c>
      <c r="F364" s="2">
        <v>-11.5150068822427</v>
      </c>
      <c r="G364" s="2">
        <v>-11.5150068822427</v>
      </c>
      <c r="H364" s="2">
        <v>-11.5150068822427</v>
      </c>
      <c r="I364" s="2">
        <v>-11.5150068822427</v>
      </c>
      <c r="J364" s="2">
        <v>-8.88605829857608</v>
      </c>
      <c r="K364" s="2">
        <v>-8.88605829857608</v>
      </c>
      <c r="L364" s="2">
        <v>-8.88605829857608</v>
      </c>
      <c r="M364" s="2">
        <v>-8.88605829857608</v>
      </c>
      <c r="N364" s="2">
        <v>-8.88605829857608</v>
      </c>
      <c r="O364" s="2">
        <v>-19.1397733247479</v>
      </c>
      <c r="P364" s="2">
        <v>-19.1397733247479</v>
      </c>
      <c r="Q364" s="2">
        <v>-19.1397733247479</v>
      </c>
      <c r="R364" s="2">
        <v>-19.1397733247479</v>
      </c>
      <c r="S364" s="2">
        <v>-19.1397733247479</v>
      </c>
      <c r="T364" s="23">
        <v>22.1769751230765</v>
      </c>
      <c r="U364" s="23">
        <v>22.1769751230765</v>
      </c>
      <c r="V364" s="23">
        <v>22.1769751230765</v>
      </c>
      <c r="W364" s="23">
        <v>22.1769751230765</v>
      </c>
      <c r="X364" s="23">
        <v>22.1769751230765</v>
      </c>
      <c r="Y364" s="2">
        <v>26.4581866850851</v>
      </c>
      <c r="Z364" s="2">
        <v>16.1216114779905</v>
      </c>
      <c r="AA364" s="2">
        <v>15.0540218842433</v>
      </c>
      <c r="AB364" s="2">
        <v>20.1212416203824</v>
      </c>
      <c r="AC364" s="2">
        <v>22.230149696076</v>
      </c>
      <c r="AD364" s="2">
        <v>19.2567846524689</v>
      </c>
      <c r="AE364" s="2">
        <v>19.2132971928641</v>
      </c>
      <c r="AF364" s="2">
        <v>17.998385185677</v>
      </c>
      <c r="AG364" s="2">
        <v>18.7565089660399</v>
      </c>
      <c r="AH364" s="2">
        <v>17.4678734451801</v>
      </c>
      <c r="AI364" s="9">
        <v>17.3290060759052</v>
      </c>
      <c r="AJ364" s="9">
        <v>16.59962662942</v>
      </c>
      <c r="AK364" s="9">
        <v>16.9176781537195</v>
      </c>
      <c r="AL364" s="9">
        <v>16.1987221198326</v>
      </c>
      <c r="AM364" s="9">
        <v>16.5068472356625</v>
      </c>
      <c r="AN364" s="2">
        <v>8.34548451038351</v>
      </c>
      <c r="AO364" s="2">
        <v>7.78033448764019</v>
      </c>
      <c r="AP364" s="2">
        <v>7.92328786787332</v>
      </c>
      <c r="AQ364" s="2">
        <v>7.58728019414299</v>
      </c>
      <c r="AR364" s="2">
        <v>7.00091739299018</v>
      </c>
      <c r="AS364" s="2">
        <v>6.52125348935426</v>
      </c>
      <c r="AT364" s="2">
        <v>4.90656605347464</v>
      </c>
      <c r="AU364" s="2">
        <v>7.81067257783524</v>
      </c>
      <c r="AV364" s="2">
        <v>13.8448698118403</v>
      </c>
      <c r="AW364" s="2">
        <v>10.3960274838896</v>
      </c>
      <c r="AX364" s="2">
        <v>9.63105701742725</v>
      </c>
      <c r="AY364" s="2">
        <v>9.92657262496165</v>
      </c>
      <c r="AZ364" s="2">
        <v>9.47800039590247</v>
      </c>
      <c r="BA364" s="2">
        <v>9.64773054586622</v>
      </c>
      <c r="BB364" s="2">
        <v>10.3949548337701</v>
      </c>
      <c r="BC364" s="9">
        <v>8.56034267057759</v>
      </c>
      <c r="BD364" s="9">
        <v>8.85419465560714</v>
      </c>
      <c r="BE364" s="9">
        <v>10.625689778843</v>
      </c>
      <c r="BF364" s="9">
        <v>11.9578749595793</v>
      </c>
      <c r="BG364" s="9">
        <v>11.9578749595793</v>
      </c>
      <c r="BH364" s="9">
        <v>21.7974863410057</v>
      </c>
      <c r="BI364" s="9">
        <v>21.7974863410057</v>
      </c>
      <c r="BJ364" s="9">
        <v>21.7974863410057</v>
      </c>
      <c r="BK364" s="9">
        <v>32.3356148902687</v>
      </c>
      <c r="BL364" s="9">
        <v>32.3356148902687</v>
      </c>
    </row>
    <row r="365" spans="1:64">
      <c r="A365" t="s">
        <v>743</v>
      </c>
      <c r="B365" s="1" t="s">
        <v>2736</v>
      </c>
      <c r="C365" s="22" t="s">
        <v>744</v>
      </c>
      <c r="D365" s="22" t="s">
        <v>2731</v>
      </c>
      <c r="E365" s="2">
        <v>-9.17092214749817</v>
      </c>
      <c r="F365" s="2">
        <v>-9.17092214749817</v>
      </c>
      <c r="G365" s="2">
        <v>-9.17092214749817</v>
      </c>
      <c r="H365" s="2">
        <v>-9.17092214749817</v>
      </c>
      <c r="I365" s="2">
        <v>-9.17092214749817</v>
      </c>
      <c r="J365" s="2">
        <v>-4.7260910868184</v>
      </c>
      <c r="K365" s="2">
        <v>-4.7260910868184</v>
      </c>
      <c r="L365" s="2">
        <v>-4.7260910868184</v>
      </c>
      <c r="M365" s="2">
        <v>-4.7260910868184</v>
      </c>
      <c r="N365" s="2">
        <v>-4.7260910868184</v>
      </c>
      <c r="O365" s="2">
        <v>-12.5447856497084</v>
      </c>
      <c r="P365" s="2">
        <v>-12.5447856497084</v>
      </c>
      <c r="Q365" s="2">
        <v>-12.5447856497084</v>
      </c>
      <c r="R365" s="2">
        <v>-12.5447856497084</v>
      </c>
      <c r="S365" s="2">
        <v>-12.5447856497084</v>
      </c>
      <c r="T365" s="23">
        <v>5.14307970753425</v>
      </c>
      <c r="U365" s="23">
        <v>5.14307970753425</v>
      </c>
      <c r="V365" s="23">
        <v>5.14307970753425</v>
      </c>
      <c r="W365" s="23">
        <v>5.14307970753425</v>
      </c>
      <c r="X365" s="23">
        <v>5.14307970753425</v>
      </c>
      <c r="Y365" s="2">
        <v>20.1889051240692</v>
      </c>
      <c r="Z365" s="2">
        <v>13.4870758460492</v>
      </c>
      <c r="AA365" s="2">
        <v>17.0128442546589</v>
      </c>
      <c r="AB365" s="2">
        <v>13.5291687143893</v>
      </c>
      <c r="AC365" s="2">
        <v>17.2075696515399</v>
      </c>
      <c r="AD365" s="2">
        <v>-6.2165453593473</v>
      </c>
      <c r="AE365" s="2">
        <v>-4.87880342206702</v>
      </c>
      <c r="AF365" s="2">
        <v>-5.52920362536077</v>
      </c>
      <c r="AG365" s="2">
        <v>-5.44021168171791</v>
      </c>
      <c r="AH365" s="2">
        <v>-5.13516302747909</v>
      </c>
      <c r="AI365" s="9">
        <v>6.78389641110736</v>
      </c>
      <c r="AJ365" s="9">
        <v>6.50638831523843</v>
      </c>
      <c r="AK365" s="9">
        <v>6.00521990921848</v>
      </c>
      <c r="AL365" s="9">
        <v>5.56412614600985</v>
      </c>
      <c r="AM365" s="9">
        <v>5.906703399646</v>
      </c>
      <c r="AN365" s="2">
        <v>-6.18790421484597</v>
      </c>
      <c r="AO365" s="2">
        <v>-6.28863832588665</v>
      </c>
      <c r="AP365" s="2">
        <v>-7.33103046070303</v>
      </c>
      <c r="AQ365" s="2">
        <v>-6.94664800266309</v>
      </c>
      <c r="AR365" s="2">
        <v>-7.88030731060686</v>
      </c>
      <c r="AS365" s="2">
        <v>0.735648129294591</v>
      </c>
      <c r="AT365" s="2">
        <v>-0.767537663912185</v>
      </c>
      <c r="AU365" s="2">
        <v>1.35126729294069</v>
      </c>
      <c r="AV365" s="2">
        <v>5.3169489216731</v>
      </c>
      <c r="AW365" s="2">
        <v>4.52614950489534</v>
      </c>
      <c r="AX365" s="2">
        <v>-9.25499824369131</v>
      </c>
      <c r="AY365" s="2">
        <v>-8.75256279980701</v>
      </c>
      <c r="AZ365" s="2">
        <v>-10.135234228901</v>
      </c>
      <c r="BA365" s="2">
        <v>-9.07477754353888</v>
      </c>
      <c r="BB365" s="2">
        <v>-8.59752070534018</v>
      </c>
      <c r="BC365" s="9">
        <v>-14.9805996735108</v>
      </c>
      <c r="BD365" s="9">
        <v>-14.2465989195483</v>
      </c>
      <c r="BE365" s="9">
        <v>-14.628518120188</v>
      </c>
      <c r="BF365" s="9">
        <v>-13.07394328914</v>
      </c>
      <c r="BG365" s="9">
        <v>-13.07394328914</v>
      </c>
      <c r="BH365" s="9">
        <v>17.119713427683</v>
      </c>
      <c r="BI365" s="9">
        <v>17.119713427683</v>
      </c>
      <c r="BJ365" s="9">
        <v>17.119713427683</v>
      </c>
      <c r="BK365" s="9">
        <v>20.4155761432859</v>
      </c>
      <c r="BL365" s="9">
        <v>20.4155761432859</v>
      </c>
    </row>
    <row r="366" spans="1:64">
      <c r="A366" t="s">
        <v>745</v>
      </c>
      <c r="B366" s="1" t="s">
        <v>2737</v>
      </c>
      <c r="C366" s="22" t="s">
        <v>746</v>
      </c>
      <c r="D366" s="22" t="s">
        <v>2731</v>
      </c>
      <c r="E366" s="2">
        <v>-25.8474106889661</v>
      </c>
      <c r="F366" s="2">
        <v>-25.8474106889661</v>
      </c>
      <c r="G366" s="2">
        <v>-25.8474106889661</v>
      </c>
      <c r="H366" s="2">
        <v>-25.8474106889661</v>
      </c>
      <c r="I366" s="2">
        <v>-25.8474106889661</v>
      </c>
      <c r="J366" s="2">
        <v>-6.77464499671299</v>
      </c>
      <c r="K366" s="2">
        <v>-6.77464499671299</v>
      </c>
      <c r="L366" s="2">
        <v>-6.77464499671299</v>
      </c>
      <c r="M366" s="2">
        <v>-6.77464499671299</v>
      </c>
      <c r="N366" s="2">
        <v>-6.77464499671299</v>
      </c>
      <c r="O366" s="2">
        <v>-19.9882120369477</v>
      </c>
      <c r="P366" s="2">
        <v>-19.9882120369477</v>
      </c>
      <c r="Q366" s="2">
        <v>-19.9882120369477</v>
      </c>
      <c r="R366" s="2">
        <v>-19.9882120369477</v>
      </c>
      <c r="S366" s="2">
        <v>-19.9882120369477</v>
      </c>
      <c r="T366" s="23">
        <v>3.91813192031846</v>
      </c>
      <c r="U366" s="23">
        <v>3.91813192031846</v>
      </c>
      <c r="V366" s="23">
        <v>3.91813192031846</v>
      </c>
      <c r="W366" s="23">
        <v>3.91813192031846</v>
      </c>
      <c r="X366" s="23">
        <v>3.91813192031846</v>
      </c>
      <c r="Y366" s="2">
        <v>15.5250709764944</v>
      </c>
      <c r="Z366" s="2">
        <v>17.100443555272</v>
      </c>
      <c r="AA366" s="2">
        <v>28.9613961649013</v>
      </c>
      <c r="AB366" s="2">
        <v>8.7524591266042</v>
      </c>
      <c r="AC366" s="2">
        <v>10.7268266854357</v>
      </c>
      <c r="AD366" s="2">
        <v>2.79002289357578</v>
      </c>
      <c r="AE366" s="2">
        <v>0.860755480508077</v>
      </c>
      <c r="AF366" s="2">
        <v>1.02258759372906</v>
      </c>
      <c r="AG366" s="2">
        <v>1.45394783657696</v>
      </c>
      <c r="AH366" s="2">
        <v>-0.949204437950734</v>
      </c>
      <c r="AI366" s="9">
        <v>20.2320393150358</v>
      </c>
      <c r="AJ366" s="9">
        <v>19.5307599129846</v>
      </c>
      <c r="AK366" s="9">
        <v>18.7175785042157</v>
      </c>
      <c r="AL366" s="9">
        <v>17.9702631651538</v>
      </c>
      <c r="AM366" s="9">
        <v>18.0951215346085</v>
      </c>
      <c r="AN366" s="2">
        <v>-8.00549024828753</v>
      </c>
      <c r="AO366" s="2">
        <v>-8.82068513460385</v>
      </c>
      <c r="AP366" s="2">
        <v>-7.34091241601742</v>
      </c>
      <c r="AQ366" s="2">
        <v>-8.42134687608695</v>
      </c>
      <c r="AR366" s="2">
        <v>-8.11402871721066</v>
      </c>
      <c r="AS366" s="2">
        <v>-1.60501802991279</v>
      </c>
      <c r="AT366" s="2">
        <v>-1.49978785899289</v>
      </c>
      <c r="AU366" s="2">
        <v>-1.18616257804561</v>
      </c>
      <c r="AV366" s="2">
        <v>3.34317003706525</v>
      </c>
      <c r="AW366" s="2">
        <v>1.84297527426478</v>
      </c>
      <c r="AX366" s="2">
        <v>-1.20056819226577</v>
      </c>
      <c r="AY366" s="2">
        <v>-0.981994651577956</v>
      </c>
      <c r="AZ366" s="2">
        <v>-1.44551616305586</v>
      </c>
      <c r="BA366" s="2">
        <v>-1.20923289414323</v>
      </c>
      <c r="BB366" s="2">
        <v>-2.32361197502235</v>
      </c>
      <c r="BC366" s="9">
        <v>-6.00604687371169</v>
      </c>
      <c r="BD366" s="9">
        <v>-5.7252687246783</v>
      </c>
      <c r="BE366" s="9">
        <v>-4.65783661538325</v>
      </c>
      <c r="BF366" s="9">
        <v>-3.4279241550794</v>
      </c>
      <c r="BG366" s="9">
        <v>-3.4279241550794</v>
      </c>
      <c r="BH366" s="9">
        <v>13.1954425726165</v>
      </c>
      <c r="BI366" s="9">
        <v>13.1954425726165</v>
      </c>
      <c r="BJ366" s="9">
        <v>13.1954425726165</v>
      </c>
      <c r="BK366" s="9">
        <v>15.9519942540463</v>
      </c>
      <c r="BL366" s="9">
        <v>15.9519942540463</v>
      </c>
    </row>
    <row r="367" spans="1:64">
      <c r="A367" t="s">
        <v>747</v>
      </c>
      <c r="B367" s="1" t="s">
        <v>2738</v>
      </c>
      <c r="C367" s="22" t="s">
        <v>748</v>
      </c>
      <c r="D367" s="22" t="s">
        <v>2731</v>
      </c>
      <c r="E367" s="2">
        <v>-7.36262820926671</v>
      </c>
      <c r="F367" s="2">
        <v>-7.36262820926671</v>
      </c>
      <c r="G367" s="2">
        <v>-7.36262820926671</v>
      </c>
      <c r="H367" s="2">
        <v>-7.36262820926671</v>
      </c>
      <c r="I367" s="2">
        <v>-7.36262820926671</v>
      </c>
      <c r="J367" s="2">
        <v>-7.54949575211104</v>
      </c>
      <c r="K367" s="2">
        <v>-7.54949575211104</v>
      </c>
      <c r="L367" s="2">
        <v>-7.54949575211104</v>
      </c>
      <c r="M367" s="2">
        <v>-7.54949575211104</v>
      </c>
      <c r="N367" s="2">
        <v>-7.54949575211104</v>
      </c>
      <c r="O367" s="2">
        <v>-19.1898761016991</v>
      </c>
      <c r="P367" s="2">
        <v>-19.1898761016991</v>
      </c>
      <c r="Q367" s="2">
        <v>-19.1898761016991</v>
      </c>
      <c r="R367" s="2">
        <v>-19.1898761016991</v>
      </c>
      <c r="S367" s="2">
        <v>-19.1898761016991</v>
      </c>
      <c r="T367" s="23">
        <v>-3.94659777058378</v>
      </c>
      <c r="U367" s="23">
        <v>-3.94659777058378</v>
      </c>
      <c r="V367" s="23">
        <v>-3.94659777058378</v>
      </c>
      <c r="W367" s="23">
        <v>-3.94659777058378</v>
      </c>
      <c r="X367" s="23">
        <v>-3.94659777058378</v>
      </c>
      <c r="Y367" s="2">
        <v>12.5155271468076</v>
      </c>
      <c r="Z367" s="2">
        <v>13.7057654791337</v>
      </c>
      <c r="AA367" s="2">
        <v>12.3092363781041</v>
      </c>
      <c r="AB367" s="2">
        <v>8.31078173649089</v>
      </c>
      <c r="AC367" s="2">
        <v>5.99367343012436</v>
      </c>
      <c r="AD367" s="2">
        <v>-31.0500466903706</v>
      </c>
      <c r="AE367" s="2">
        <v>-32.7074235493249</v>
      </c>
      <c r="AF367" s="2">
        <v>-31.0870918944229</v>
      </c>
      <c r="AG367" s="2">
        <v>-29.9332082856388</v>
      </c>
      <c r="AH367" s="2">
        <v>-28.4695614148636</v>
      </c>
      <c r="AI367" s="9">
        <v>13.463366076454</v>
      </c>
      <c r="AJ367" s="9">
        <v>14.0287501060515</v>
      </c>
      <c r="AK367" s="9">
        <v>13.4452356601263</v>
      </c>
      <c r="AL367" s="9">
        <v>12.7578693414268</v>
      </c>
      <c r="AM367" s="9">
        <v>12.4283157025667</v>
      </c>
      <c r="AN367" s="2">
        <v>-19.9183432867479</v>
      </c>
      <c r="AO367" s="2">
        <v>-19.5657710465056</v>
      </c>
      <c r="AP367" s="2">
        <v>-19.7705118254962</v>
      </c>
      <c r="AQ367" s="2">
        <v>-18.6230980094736</v>
      </c>
      <c r="AR367" s="2">
        <v>-17.3330397554719</v>
      </c>
      <c r="AS367" s="2">
        <v>-24.4523864251817</v>
      </c>
      <c r="AT367" s="2">
        <v>-22.9326165348485</v>
      </c>
      <c r="AU367" s="2">
        <v>-24.0873963761363</v>
      </c>
      <c r="AV367" s="2">
        <v>-20.6228592979266</v>
      </c>
      <c r="AW367" s="2">
        <v>-24.6558973775168</v>
      </c>
      <c r="AX367" s="2">
        <v>-30.9659564819763</v>
      </c>
      <c r="AY367" s="2">
        <v>-31.9315902618064</v>
      </c>
      <c r="AZ367" s="2">
        <v>-30.0045895762361</v>
      </c>
      <c r="BA367" s="2">
        <v>-30.0938528105027</v>
      </c>
      <c r="BB367" s="2">
        <v>-28.0543991033326</v>
      </c>
      <c r="BC367" s="9">
        <v>-23.886117451773</v>
      </c>
      <c r="BD367" s="9">
        <v>-24.0328140652194</v>
      </c>
      <c r="BE367" s="9">
        <v>-21.9063878317243</v>
      </c>
      <c r="BF367" s="9">
        <v>-24.3940649175418</v>
      </c>
      <c r="BG367" s="9">
        <v>-24.3940649175418</v>
      </c>
      <c r="BH367" s="9">
        <v>13.794172709482</v>
      </c>
      <c r="BI367" s="9">
        <v>13.794172709482</v>
      </c>
      <c r="BJ367" s="9">
        <v>13.794172709482</v>
      </c>
      <c r="BK367" s="9">
        <v>11.3546001075908</v>
      </c>
      <c r="BL367" s="9">
        <v>11.3546001075908</v>
      </c>
    </row>
    <row r="368" spans="1:64">
      <c r="A368" t="s">
        <v>749</v>
      </c>
      <c r="B368" s="1" t="s">
        <v>2739</v>
      </c>
      <c r="C368" s="22" t="s">
        <v>750</v>
      </c>
      <c r="D368" s="22" t="s">
        <v>2731</v>
      </c>
      <c r="E368" s="2">
        <v>1.21002453494172</v>
      </c>
      <c r="F368" s="2">
        <v>1.21002453494172</v>
      </c>
      <c r="G368" s="2">
        <v>1.21002453494172</v>
      </c>
      <c r="H368" s="2">
        <v>1.21002453494172</v>
      </c>
      <c r="I368" s="2">
        <v>1.21002453494172</v>
      </c>
      <c r="J368" s="2">
        <v>-12.7527331776187</v>
      </c>
      <c r="K368" s="2">
        <v>-12.7527331776187</v>
      </c>
      <c r="L368" s="2">
        <v>-12.7527331776187</v>
      </c>
      <c r="M368" s="2">
        <v>-12.7527331776187</v>
      </c>
      <c r="N368" s="2">
        <v>-12.7527331776187</v>
      </c>
      <c r="O368" s="2">
        <v>-23.7999068544893</v>
      </c>
      <c r="P368" s="2">
        <v>-23.7999068544893</v>
      </c>
      <c r="Q368" s="2">
        <v>-23.7999068544893</v>
      </c>
      <c r="R368" s="2">
        <v>-23.7999068544893</v>
      </c>
      <c r="S368" s="2">
        <v>-23.7999068544893</v>
      </c>
      <c r="T368" s="23">
        <v>27.4975813397826</v>
      </c>
      <c r="U368" s="23">
        <v>27.4975813397826</v>
      </c>
      <c r="V368" s="23">
        <v>27.4975813397826</v>
      </c>
      <c r="W368" s="23">
        <v>27.4975813397826</v>
      </c>
      <c r="X368" s="23">
        <v>27.4975813397826</v>
      </c>
      <c r="Y368" s="2">
        <v>27.0077335529027</v>
      </c>
      <c r="Z368" s="2">
        <v>22.7125760614654</v>
      </c>
      <c r="AA368" s="2">
        <v>25.1731644540793</v>
      </c>
      <c r="AB368" s="2">
        <v>21.5695337117164</v>
      </c>
      <c r="AC368" s="2">
        <v>18.0561813928354</v>
      </c>
      <c r="AD368" s="2">
        <v>15.0572394342963</v>
      </c>
      <c r="AE368" s="2">
        <v>14.2320593743345</v>
      </c>
      <c r="AF368" s="2">
        <v>13.7161130636273</v>
      </c>
      <c r="AG368" s="2">
        <v>13.7977597701114</v>
      </c>
      <c r="AH368" s="2">
        <v>13.515801206656</v>
      </c>
      <c r="AI368" s="9">
        <v>-5.15060270276852</v>
      </c>
      <c r="AJ368" s="9">
        <v>-4.88374654210611</v>
      </c>
      <c r="AK368" s="9">
        <v>-5.06062630257472</v>
      </c>
      <c r="AL368" s="9">
        <v>-5.1923411319474</v>
      </c>
      <c r="AM368" s="9">
        <v>-5.69734093309553</v>
      </c>
      <c r="AN368" s="2">
        <v>9.78687705879597</v>
      </c>
      <c r="AO368" s="2">
        <v>9.79150309570699</v>
      </c>
      <c r="AP368" s="2">
        <v>9.41934342301416</v>
      </c>
      <c r="AQ368" s="2">
        <v>9.07351461326402</v>
      </c>
      <c r="AR368" s="2">
        <v>8.83221598629737</v>
      </c>
      <c r="AS368" s="2">
        <v>8.88032788665318</v>
      </c>
      <c r="AT368" s="2">
        <v>8.81966269032327</v>
      </c>
      <c r="AU368" s="2">
        <v>9.55292514998752</v>
      </c>
      <c r="AV368" s="2">
        <v>16.2637624866911</v>
      </c>
      <c r="AW368" s="2">
        <v>12.0207833197694</v>
      </c>
      <c r="AX368" s="2">
        <v>4.39106913782347</v>
      </c>
      <c r="AY368" s="2">
        <v>5.34942833666094</v>
      </c>
      <c r="AZ368" s="2">
        <v>5.00904365230392</v>
      </c>
      <c r="BA368" s="2">
        <v>5.54192782418351</v>
      </c>
      <c r="BB368" s="2">
        <v>5.90756212299855</v>
      </c>
      <c r="BC368" s="9">
        <v>-3.52078609838272</v>
      </c>
      <c r="BD368" s="9">
        <v>-2.33005122515977</v>
      </c>
      <c r="BE368" s="9">
        <v>-2.91114788461453</v>
      </c>
      <c r="BF368" s="9">
        <v>-1.59438332794391</v>
      </c>
      <c r="BG368" s="9">
        <v>-1.59438332794391</v>
      </c>
      <c r="BH368" s="9">
        <v>18.598326078594</v>
      </c>
      <c r="BI368" s="9">
        <v>18.598326078594</v>
      </c>
      <c r="BJ368" s="9">
        <v>18.598326078594</v>
      </c>
      <c r="BK368" s="9">
        <v>31.0797838836909</v>
      </c>
      <c r="BL368" s="9">
        <v>31.0797838836909</v>
      </c>
    </row>
    <row r="369" spans="1:64">
      <c r="A369" t="s">
        <v>751</v>
      </c>
      <c r="B369" s="1" t="s">
        <v>2740</v>
      </c>
      <c r="C369" s="22" t="s">
        <v>752</v>
      </c>
      <c r="D369" s="22" t="s">
        <v>2731</v>
      </c>
      <c r="E369" s="2">
        <v>1.67884148189062</v>
      </c>
      <c r="F369" s="2">
        <v>1.67884148189062</v>
      </c>
      <c r="G369" s="2">
        <v>1.67884148189062</v>
      </c>
      <c r="H369" s="2">
        <v>1.67884148189062</v>
      </c>
      <c r="I369" s="2">
        <v>1.67884148189062</v>
      </c>
      <c r="J369" s="2">
        <v>-9.04115254557668</v>
      </c>
      <c r="K369" s="2">
        <v>-9.04115254557668</v>
      </c>
      <c r="L369" s="2">
        <v>-9.04115254557668</v>
      </c>
      <c r="M369" s="2">
        <v>-9.04115254557668</v>
      </c>
      <c r="N369" s="2">
        <v>-9.04115254557668</v>
      </c>
      <c r="O369" s="2">
        <v>-14.0513829575601</v>
      </c>
      <c r="P369" s="2">
        <v>-14.0513829575601</v>
      </c>
      <c r="Q369" s="2">
        <v>-14.0513829575601</v>
      </c>
      <c r="R369" s="2">
        <v>-14.0513829575601</v>
      </c>
      <c r="S369" s="2">
        <v>-14.0513829575601</v>
      </c>
      <c r="T369" s="23">
        <v>24.1547740947055</v>
      </c>
      <c r="U369" s="23">
        <v>24.1547740947055</v>
      </c>
      <c r="V369" s="23">
        <v>24.1547740947055</v>
      </c>
      <c r="W369" s="23">
        <v>24.1547740947055</v>
      </c>
      <c r="X369" s="23">
        <v>24.1547740947055</v>
      </c>
      <c r="Y369" s="2">
        <v>18.9367820061789</v>
      </c>
      <c r="Z369" s="2">
        <v>17.8188880419107</v>
      </c>
      <c r="AA369" s="2">
        <v>18.6317907900223</v>
      </c>
      <c r="AB369" s="2">
        <v>18.778631618056</v>
      </c>
      <c r="AC369" s="2">
        <v>21.3274966668444</v>
      </c>
      <c r="AD369" s="2">
        <v>12.7859980034695</v>
      </c>
      <c r="AE369" s="2">
        <v>12.4195727656005</v>
      </c>
      <c r="AF369" s="2">
        <v>13.1716199921669</v>
      </c>
      <c r="AG369" s="2">
        <v>13.9106203391628</v>
      </c>
      <c r="AH369" s="2">
        <v>11.3025522633474</v>
      </c>
      <c r="AI369" s="9">
        <v>14.1272667842371</v>
      </c>
      <c r="AJ369" s="9">
        <v>13.5197048543039</v>
      </c>
      <c r="AK369" s="9">
        <v>13.0024115542514</v>
      </c>
      <c r="AL369" s="9">
        <v>12.1972809674168</v>
      </c>
      <c r="AM369" s="9">
        <v>12.6025243358898</v>
      </c>
      <c r="AN369" s="2">
        <v>7.52326406537605</v>
      </c>
      <c r="AO369" s="2">
        <v>7.59335256945799</v>
      </c>
      <c r="AP369" s="2">
        <v>6.88690724663225</v>
      </c>
      <c r="AQ369" s="2">
        <v>6.93739880839069</v>
      </c>
      <c r="AR369" s="2">
        <v>6.03910090490868</v>
      </c>
      <c r="AS369" s="2">
        <v>4.29075870672689</v>
      </c>
      <c r="AT369" s="2">
        <v>4.83862294440958</v>
      </c>
      <c r="AU369" s="2">
        <v>6.70608450454052</v>
      </c>
      <c r="AV369" s="2">
        <v>10.7872807565515</v>
      </c>
      <c r="AW369" s="2">
        <v>8.18873622699864</v>
      </c>
      <c r="AX369" s="2">
        <v>2.77383974598626</v>
      </c>
      <c r="AY369" s="2">
        <v>2.77443373978695</v>
      </c>
      <c r="AZ369" s="2">
        <v>3.59462565522803</v>
      </c>
      <c r="BA369" s="2">
        <v>4.18457241392092</v>
      </c>
      <c r="BB369" s="2">
        <v>3.5631058800896</v>
      </c>
      <c r="BC369" s="9">
        <v>-1.79491055995982</v>
      </c>
      <c r="BD369" s="9">
        <v>-2.59634279374946</v>
      </c>
      <c r="BE369" s="9">
        <v>-3.34782006730671</v>
      </c>
      <c r="BF369" s="9">
        <v>-0.15943833279439</v>
      </c>
      <c r="BG369" s="9">
        <v>-0.15943833279439</v>
      </c>
      <c r="BH369" s="9">
        <v>22.5556698915813</v>
      </c>
      <c r="BI369" s="9">
        <v>22.5556698915813</v>
      </c>
      <c r="BJ369" s="9">
        <v>22.5556698915813</v>
      </c>
      <c r="BK369" s="9">
        <v>31.69204629905</v>
      </c>
      <c r="BL369" s="9">
        <v>31.69204629905</v>
      </c>
    </row>
    <row r="370" spans="1:64">
      <c r="A370" t="s">
        <v>753</v>
      </c>
      <c r="B370" s="1" t="s">
        <v>2741</v>
      </c>
      <c r="C370" s="22" t="s">
        <v>754</v>
      </c>
      <c r="D370" s="22" t="s">
        <v>2731</v>
      </c>
      <c r="E370" s="2">
        <v>-1.90425946979024</v>
      </c>
      <c r="F370" s="2">
        <v>-1.90425946979024</v>
      </c>
      <c r="G370" s="2">
        <v>-1.90425946979024</v>
      </c>
      <c r="H370" s="2">
        <v>-1.90425946979024</v>
      </c>
      <c r="I370" s="2">
        <v>-1.90425946979024</v>
      </c>
      <c r="J370" s="2">
        <v>-7.90573166361605</v>
      </c>
      <c r="K370" s="2">
        <v>-7.90573166361605</v>
      </c>
      <c r="L370" s="2">
        <v>-7.90573166361605</v>
      </c>
      <c r="M370" s="2">
        <v>-7.90573166361605</v>
      </c>
      <c r="N370" s="2">
        <v>-7.90573166361605</v>
      </c>
      <c r="O370" s="2">
        <v>-13.7190427690099</v>
      </c>
      <c r="P370" s="2">
        <v>-13.7190427690099</v>
      </c>
      <c r="Q370" s="2">
        <v>-13.7190427690099</v>
      </c>
      <c r="R370" s="2">
        <v>-13.7190427690099</v>
      </c>
      <c r="S370" s="2">
        <v>-13.7190427690099</v>
      </c>
      <c r="T370" s="23">
        <v>12.1078273339592</v>
      </c>
      <c r="U370" s="23">
        <v>12.1078273339592</v>
      </c>
      <c r="V370" s="23">
        <v>12.1078273339592</v>
      </c>
      <c r="W370" s="23">
        <v>12.1078273339592</v>
      </c>
      <c r="X370" s="23">
        <v>12.1078273339592</v>
      </c>
      <c r="Y370" s="2">
        <v>17.0414711862979</v>
      </c>
      <c r="Z370" s="2">
        <v>11.8703158431042</v>
      </c>
      <c r="AA370" s="2">
        <v>15.9125155161827</v>
      </c>
      <c r="AB370" s="2">
        <v>18.0527750636976</v>
      </c>
      <c r="AC370" s="2">
        <v>15.4227339015892</v>
      </c>
      <c r="AD370" s="2">
        <v>0.481701877179783</v>
      </c>
      <c r="AE370" s="2">
        <v>0.611784331693461</v>
      </c>
      <c r="AF370" s="2">
        <v>0.342001995882365</v>
      </c>
      <c r="AG370" s="2">
        <v>-0.448192731303397</v>
      </c>
      <c r="AH370" s="2">
        <v>-0.215039113075059</v>
      </c>
      <c r="AI370" s="9">
        <v>1.42315418618606</v>
      </c>
      <c r="AJ370" s="9">
        <v>-0.14719319432513</v>
      </c>
      <c r="AK370" s="9">
        <v>-0.273445006603314</v>
      </c>
      <c r="AL370" s="9">
        <v>-0.593224582291083</v>
      </c>
      <c r="AM370" s="9">
        <v>-2.37565145675167</v>
      </c>
      <c r="AN370" s="2">
        <v>-2.86661246699092</v>
      </c>
      <c r="AO370" s="2">
        <v>-2.89000865215394</v>
      </c>
      <c r="AP370" s="2">
        <v>-2.97473515961007</v>
      </c>
      <c r="AQ370" s="2">
        <v>-2.80972420528277</v>
      </c>
      <c r="AR370" s="2">
        <v>-2.51701608538268</v>
      </c>
      <c r="AS370" s="2">
        <v>-0.902554496301503</v>
      </c>
      <c r="AT370" s="2">
        <v>-2.81630067692014</v>
      </c>
      <c r="AU370" s="2">
        <v>-0.313881398387516</v>
      </c>
      <c r="AV370" s="2">
        <v>4.51074416473664</v>
      </c>
      <c r="AW370" s="2">
        <v>1.99101644585603</v>
      </c>
      <c r="AX370" s="2">
        <v>-4.55396067685368</v>
      </c>
      <c r="AY370" s="2">
        <v>-4.22433323931617</v>
      </c>
      <c r="AZ370" s="2">
        <v>-4.64141247357841</v>
      </c>
      <c r="BA370" s="2">
        <v>-5.23894091513176</v>
      </c>
      <c r="BB370" s="2">
        <v>-5.67734045679133</v>
      </c>
      <c r="BC370" s="9">
        <v>-6.07508189524861</v>
      </c>
      <c r="BD370" s="9">
        <v>-4.92639401890923</v>
      </c>
      <c r="BE370" s="9">
        <v>-3.93004964422961</v>
      </c>
      <c r="BF370" s="9">
        <v>-3.82651998706538</v>
      </c>
      <c r="BG370" s="9">
        <v>-3.82651998706538</v>
      </c>
      <c r="BH370" s="9">
        <v>19.6186177460883</v>
      </c>
      <c r="BI370" s="9">
        <v>19.6186177460883</v>
      </c>
      <c r="BJ370" s="9">
        <v>19.6186177460883</v>
      </c>
      <c r="BK370" s="9">
        <v>28.6178953356742</v>
      </c>
      <c r="BL370" s="9">
        <v>28.6178953356742</v>
      </c>
    </row>
    <row r="371" spans="1:64">
      <c r="A371" t="s">
        <v>755</v>
      </c>
      <c r="B371" s="1" t="s">
        <v>2742</v>
      </c>
      <c r="C371" s="22" t="s">
        <v>756</v>
      </c>
      <c r="D371" s="22" t="s">
        <v>2731</v>
      </c>
      <c r="E371" s="2">
        <v>0.808181437556949</v>
      </c>
      <c r="F371" s="2">
        <v>0.808181437556949</v>
      </c>
      <c r="G371" s="2">
        <v>0.808181437556949</v>
      </c>
      <c r="H371" s="2">
        <v>0.808181437556949</v>
      </c>
      <c r="I371" s="2">
        <v>0.808181437556949</v>
      </c>
      <c r="J371" s="2">
        <v>2.96193762901793</v>
      </c>
      <c r="K371" s="2">
        <v>2.96193762901793</v>
      </c>
      <c r="L371" s="2">
        <v>2.96193762901793</v>
      </c>
      <c r="M371" s="2">
        <v>2.96193762901793</v>
      </c>
      <c r="N371" s="2">
        <v>2.96193762901793</v>
      </c>
      <c r="O371" s="2">
        <v>-7.99557598189529</v>
      </c>
      <c r="P371" s="2">
        <v>-7.99557598189529</v>
      </c>
      <c r="Q371" s="2">
        <v>-7.99557598189529</v>
      </c>
      <c r="R371" s="2">
        <v>-7.99557598189529</v>
      </c>
      <c r="S371" s="2">
        <v>-7.99557598189529</v>
      </c>
      <c r="T371" s="23">
        <v>-3.48451070884917</v>
      </c>
      <c r="U371" s="23">
        <v>-3.48451070884917</v>
      </c>
      <c r="V371" s="23">
        <v>-3.48451070884917</v>
      </c>
      <c r="W371" s="23">
        <v>-3.48451070884917</v>
      </c>
      <c r="X371" s="23">
        <v>-3.48451070884917</v>
      </c>
      <c r="Y371" s="2">
        <v>5.8948707385153</v>
      </c>
      <c r="Z371" s="2">
        <v>8.85834369661007</v>
      </c>
      <c r="AA371" s="2">
        <v>3.53819904087739</v>
      </c>
      <c r="AB371" s="2">
        <v>3.25239057076992</v>
      </c>
      <c r="AC371" s="2">
        <v>14.931899556949</v>
      </c>
      <c r="AD371" s="2">
        <v>-16.5413408817503</v>
      </c>
      <c r="AE371" s="2">
        <v>-17.9076257821912</v>
      </c>
      <c r="AF371" s="2">
        <v>-17.452862630695</v>
      </c>
      <c r="AG371" s="2">
        <v>-16.9544880849962</v>
      </c>
      <c r="AH371" s="2">
        <v>-17.7213085837546</v>
      </c>
      <c r="AI371" s="9">
        <v>13.849373812035</v>
      </c>
      <c r="AJ371" s="9">
        <v>13.0254229463569</v>
      </c>
      <c r="AK371" s="9">
        <v>13.628358410676</v>
      </c>
      <c r="AL371" s="9">
        <v>12.7578693414268</v>
      </c>
      <c r="AM371" s="9">
        <v>12.0633944601318</v>
      </c>
      <c r="AN371" s="2">
        <v>-15.0649587155233</v>
      </c>
      <c r="AO371" s="2">
        <v>-15.0868615804191</v>
      </c>
      <c r="AP371" s="2">
        <v>-13.8979426940897</v>
      </c>
      <c r="AQ371" s="2">
        <v>-14.9757891674447</v>
      </c>
      <c r="AR371" s="2">
        <v>-15.7748970447798</v>
      </c>
      <c r="AS371" s="2">
        <v>-15.003941472175</v>
      </c>
      <c r="AT371" s="2">
        <v>-14.2733596453206</v>
      </c>
      <c r="AU371" s="2">
        <v>-11.4143131481389</v>
      </c>
      <c r="AV371" s="2">
        <v>-12.3150467881298</v>
      </c>
      <c r="AW371" s="2">
        <v>-13.4789288433038</v>
      </c>
      <c r="AX371" s="2">
        <v>-23.603474673593</v>
      </c>
      <c r="AY371" s="2">
        <v>-25.0591847508135</v>
      </c>
      <c r="AZ371" s="2">
        <v>-23.3473862114894</v>
      </c>
      <c r="BA371" s="2">
        <v>-22.3960067955065</v>
      </c>
      <c r="BB371" s="2">
        <v>-21.5841463066866</v>
      </c>
      <c r="BC371" s="9">
        <v>-17.4658604488398</v>
      </c>
      <c r="BD371" s="9">
        <v>-16.7763688211504</v>
      </c>
      <c r="BE371" s="9">
        <v>-16.6663216394182</v>
      </c>
      <c r="BF371" s="9">
        <v>-16.342429111425</v>
      </c>
      <c r="BG371" s="9">
        <v>-16.342429111425</v>
      </c>
      <c r="BH371" s="9">
        <v>14.9937105714016</v>
      </c>
      <c r="BI371" s="9">
        <v>14.9937105714016</v>
      </c>
      <c r="BJ371" s="9">
        <v>14.9937105714016</v>
      </c>
      <c r="BK371" s="9">
        <v>14.3793607553166</v>
      </c>
      <c r="BL371" s="9">
        <v>14.3793607553166</v>
      </c>
    </row>
    <row r="372" spans="1:64">
      <c r="A372" t="s">
        <v>757</v>
      </c>
      <c r="B372" s="1" t="s">
        <v>2743</v>
      </c>
      <c r="C372" s="22" t="s">
        <v>758</v>
      </c>
      <c r="D372" s="22" t="s">
        <v>2731</v>
      </c>
      <c r="E372" s="2">
        <v>-16.2031763517316</v>
      </c>
      <c r="F372" s="2">
        <v>-16.2031763517316</v>
      </c>
      <c r="G372" s="2">
        <v>-16.2031763517316</v>
      </c>
      <c r="H372" s="2">
        <v>-16.2031763517316</v>
      </c>
      <c r="I372" s="2">
        <v>-16.2031763517316</v>
      </c>
      <c r="J372" s="2">
        <v>-3.63533245998885</v>
      </c>
      <c r="K372" s="2">
        <v>-3.63533245998885</v>
      </c>
      <c r="L372" s="2">
        <v>-3.63533245998885</v>
      </c>
      <c r="M372" s="2">
        <v>-3.63533245998885</v>
      </c>
      <c r="N372" s="2">
        <v>-3.63533245998885</v>
      </c>
      <c r="O372" s="2">
        <v>-13.3855085470819</v>
      </c>
      <c r="P372" s="2">
        <v>-13.3855085470819</v>
      </c>
      <c r="Q372" s="2">
        <v>-13.3855085470819</v>
      </c>
      <c r="R372" s="2">
        <v>-13.3855085470819</v>
      </c>
      <c r="S372" s="2">
        <v>-13.3855085470819</v>
      </c>
      <c r="T372" s="23">
        <v>18.395829367811</v>
      </c>
      <c r="U372" s="23">
        <v>18.395829367811</v>
      </c>
      <c r="V372" s="23">
        <v>18.395829367811</v>
      </c>
      <c r="W372" s="23">
        <v>18.395829367811</v>
      </c>
      <c r="X372" s="23">
        <v>18.395829367811</v>
      </c>
      <c r="Y372" s="2">
        <v>7.97352498280025</v>
      </c>
      <c r="Z372" s="2">
        <v>15.0299696661779</v>
      </c>
      <c r="AA372" s="2">
        <v>12.0442739300608</v>
      </c>
      <c r="AB372" s="2">
        <v>14.3553528720998</v>
      </c>
      <c r="AC372" s="2">
        <v>7.50656712782004</v>
      </c>
      <c r="AD372" s="2">
        <v>16.9397941872702</v>
      </c>
      <c r="AE372" s="2">
        <v>17.8594752961268</v>
      </c>
      <c r="AF372" s="2">
        <v>17.5943942272433</v>
      </c>
      <c r="AG372" s="2">
        <v>17.2343028436844</v>
      </c>
      <c r="AH372" s="2">
        <v>15.4564069124664</v>
      </c>
      <c r="AI372" s="9">
        <v>15.922114627953</v>
      </c>
      <c r="AJ372" s="9">
        <v>16.3888116799056</v>
      </c>
      <c r="AK372" s="9">
        <v>16.7128653187802</v>
      </c>
      <c r="AL372" s="9">
        <v>15.8507707152747</v>
      </c>
      <c r="AM372" s="9">
        <v>16.0146106713234</v>
      </c>
      <c r="AN372" s="2">
        <v>3.55698475962985</v>
      </c>
      <c r="AO372" s="2">
        <v>3.95464194574202</v>
      </c>
      <c r="AP372" s="2">
        <v>2.78315080357366</v>
      </c>
      <c r="AQ372" s="2">
        <v>2.85717760807083</v>
      </c>
      <c r="AR372" s="2">
        <v>2.54508391729623</v>
      </c>
      <c r="AS372" s="2">
        <v>3.58645260223835</v>
      </c>
      <c r="AT372" s="2">
        <v>5.23118313011879</v>
      </c>
      <c r="AU372" s="2">
        <v>5.131555012395</v>
      </c>
      <c r="AV372" s="2">
        <v>12.7112800785064</v>
      </c>
      <c r="AW372" s="2">
        <v>10.3153339531493</v>
      </c>
      <c r="AX372" s="2">
        <v>6.98041987365107</v>
      </c>
      <c r="AY372" s="2">
        <v>7.86074695134445</v>
      </c>
      <c r="AZ372" s="2">
        <v>8.16620206407962</v>
      </c>
      <c r="BA372" s="2">
        <v>7.54416820334196</v>
      </c>
      <c r="BB372" s="2">
        <v>7.92546932786681</v>
      </c>
      <c r="BC372" s="9">
        <v>6.35122198139627</v>
      </c>
      <c r="BD372" s="9">
        <v>5.05953980320408</v>
      </c>
      <c r="BE372" s="9">
        <v>4.87617270672933</v>
      </c>
      <c r="BF372" s="9">
        <v>5.02230748302331</v>
      </c>
      <c r="BG372" s="9">
        <v>5.02230748302331</v>
      </c>
      <c r="BH372" s="9">
        <v>19.0038405139211</v>
      </c>
      <c r="BI372" s="9">
        <v>19.0038405139211</v>
      </c>
      <c r="BJ372" s="9">
        <v>19.0038405139211</v>
      </c>
      <c r="BK372" s="9">
        <v>27.7720026285866</v>
      </c>
      <c r="BL372" s="9">
        <v>27.7720026285866</v>
      </c>
    </row>
    <row r="373" spans="1:64">
      <c r="A373" t="s">
        <v>759</v>
      </c>
      <c r="B373" s="1" t="s">
        <v>2744</v>
      </c>
      <c r="C373" s="22" t="s">
        <v>760</v>
      </c>
      <c r="D373" s="22" t="s">
        <v>2731</v>
      </c>
      <c r="E373" s="2">
        <v>-13.6581700682948</v>
      </c>
      <c r="F373" s="2">
        <v>-13.6581700682948</v>
      </c>
      <c r="G373" s="2">
        <v>-13.6581700682948</v>
      </c>
      <c r="H373" s="2">
        <v>-13.6581700682948</v>
      </c>
      <c r="I373" s="2">
        <v>-13.6581700682948</v>
      </c>
      <c r="J373" s="2">
        <v>-2.23307510422097</v>
      </c>
      <c r="K373" s="2">
        <v>-2.23307510422097</v>
      </c>
      <c r="L373" s="2">
        <v>-2.23307510422097</v>
      </c>
      <c r="M373" s="2">
        <v>-2.23307510422097</v>
      </c>
      <c r="N373" s="2">
        <v>-2.23307510422097</v>
      </c>
      <c r="O373" s="2">
        <v>-18.5494109546898</v>
      </c>
      <c r="P373" s="2">
        <v>-18.5494109546898</v>
      </c>
      <c r="Q373" s="2">
        <v>-18.5494109546898</v>
      </c>
      <c r="R373" s="2">
        <v>-18.5494109546898</v>
      </c>
      <c r="S373" s="2">
        <v>-18.5494109546898</v>
      </c>
      <c r="T373" s="23">
        <v>33.7430606807805</v>
      </c>
      <c r="U373" s="23">
        <v>33.7430606807805</v>
      </c>
      <c r="V373" s="23">
        <v>33.7430606807805</v>
      </c>
      <c r="W373" s="23">
        <v>33.7430606807805</v>
      </c>
      <c r="X373" s="23">
        <v>33.7430606807805</v>
      </c>
      <c r="Y373" s="2">
        <v>25.3644968697026</v>
      </c>
      <c r="Z373" s="2">
        <v>21.5209977905764</v>
      </c>
      <c r="AA373" s="2">
        <v>21.5469374040512</v>
      </c>
      <c r="AB373" s="2">
        <v>19.6890581359795</v>
      </c>
      <c r="AC373" s="2">
        <v>18.6085939205633</v>
      </c>
      <c r="AD373" s="2">
        <v>23.9769631448157</v>
      </c>
      <c r="AE373" s="2">
        <v>23.7565124930839</v>
      </c>
      <c r="AF373" s="2">
        <v>23.5070688332799</v>
      </c>
      <c r="AG373" s="2">
        <v>24.2798350241074</v>
      </c>
      <c r="AH373" s="2">
        <v>23.8039474287708</v>
      </c>
      <c r="AI373" s="9">
        <v>17.6484059492564</v>
      </c>
      <c r="AJ373" s="9">
        <v>16.913844871165</v>
      </c>
      <c r="AK373" s="9">
        <v>17.222950284703</v>
      </c>
      <c r="AL373" s="9">
        <v>16.5042404262737</v>
      </c>
      <c r="AM373" s="9">
        <v>16.8038276871016</v>
      </c>
      <c r="AN373" s="2">
        <v>11.2361032623629</v>
      </c>
      <c r="AO373" s="2">
        <v>10.8314508921444</v>
      </c>
      <c r="AP373" s="2">
        <v>10.5426597555379</v>
      </c>
      <c r="AQ373" s="2">
        <v>9.28184590749211</v>
      </c>
      <c r="AR373" s="2">
        <v>8.28282640830521</v>
      </c>
      <c r="AS373" s="2">
        <v>9.936495123199</v>
      </c>
      <c r="AT373" s="2">
        <v>11.0915459024921</v>
      </c>
      <c r="AU373" s="2">
        <v>12.3874148259406</v>
      </c>
      <c r="AV373" s="2">
        <v>18.4521667744592</v>
      </c>
      <c r="AW373" s="2">
        <v>15.2641878492437</v>
      </c>
      <c r="AX373" s="2">
        <v>11.6184876751884</v>
      </c>
      <c r="AY373" s="2">
        <v>11.7844742859745</v>
      </c>
      <c r="AZ373" s="2">
        <v>12.1584580462837</v>
      </c>
      <c r="BA373" s="2">
        <v>13.0414103855156</v>
      </c>
      <c r="BB373" s="2">
        <v>13.5162079041252</v>
      </c>
      <c r="BC373" s="9">
        <v>10.5623582951482</v>
      </c>
      <c r="BD373" s="9">
        <v>10.5850898514401</v>
      </c>
      <c r="BE373" s="9">
        <v>11.1351406586506</v>
      </c>
      <c r="BF373" s="9">
        <v>12.6753474571541</v>
      </c>
      <c r="BG373" s="9">
        <v>12.6753474571541</v>
      </c>
      <c r="BH373" s="9">
        <v>25.5247135080065</v>
      </c>
      <c r="BI373" s="9">
        <v>25.5247135080065</v>
      </c>
      <c r="BJ373" s="9">
        <v>25.5247135080065</v>
      </c>
      <c r="BK373" s="9">
        <v>36.9544092554023</v>
      </c>
      <c r="BL373" s="9">
        <v>36.9544092554023</v>
      </c>
    </row>
    <row r="374" spans="1:64">
      <c r="A374" t="s">
        <v>761</v>
      </c>
      <c r="B374" s="1" t="s">
        <v>2745</v>
      </c>
      <c r="C374" s="22" t="s">
        <v>762</v>
      </c>
      <c r="D374" s="22" t="s">
        <v>2731</v>
      </c>
      <c r="E374" s="2">
        <v>-9.40533062097263</v>
      </c>
      <c r="F374" s="2">
        <v>-9.40533062097263</v>
      </c>
      <c r="G374" s="2">
        <v>-9.40533062097263</v>
      </c>
      <c r="H374" s="2">
        <v>-9.40533062097263</v>
      </c>
      <c r="I374" s="2">
        <v>-9.40533062097263</v>
      </c>
      <c r="J374" s="2">
        <v>-9.18837203360814</v>
      </c>
      <c r="K374" s="2">
        <v>-9.18837203360814</v>
      </c>
      <c r="L374" s="2">
        <v>-9.18837203360814</v>
      </c>
      <c r="M374" s="2">
        <v>-9.18837203360814</v>
      </c>
      <c r="N374" s="2">
        <v>-9.18837203360814</v>
      </c>
      <c r="O374" s="2">
        <v>-20.6327894822074</v>
      </c>
      <c r="P374" s="2">
        <v>-20.6327894822074</v>
      </c>
      <c r="Q374" s="2">
        <v>-20.6327894822074</v>
      </c>
      <c r="R374" s="2">
        <v>-20.6327894822074</v>
      </c>
      <c r="S374" s="2">
        <v>-20.6327894822074</v>
      </c>
      <c r="T374" s="23">
        <v>8.93666538953726</v>
      </c>
      <c r="U374" s="23">
        <v>8.93666538953726</v>
      </c>
      <c r="V374" s="23">
        <v>8.93666538953726</v>
      </c>
      <c r="W374" s="23">
        <v>8.93666538953726</v>
      </c>
      <c r="X374" s="23">
        <v>8.93666538953726</v>
      </c>
      <c r="Y374" s="2">
        <v>14.8073935397834</v>
      </c>
      <c r="Z374" s="2">
        <v>14.1168842120719</v>
      </c>
      <c r="AA374" s="2">
        <v>11.1606251537299</v>
      </c>
      <c r="AB374" s="2">
        <v>17.5201794521846</v>
      </c>
      <c r="AC374" s="2">
        <v>15.1400749934878</v>
      </c>
      <c r="AD374" s="2">
        <v>9.34136666983188</v>
      </c>
      <c r="AE374" s="2">
        <v>10.9726421692457</v>
      </c>
      <c r="AF374" s="2">
        <v>9.8922036905272</v>
      </c>
      <c r="AG374" s="2">
        <v>9.76734379628216</v>
      </c>
      <c r="AH374" s="2">
        <v>9.92192585576396</v>
      </c>
      <c r="AI374" s="9">
        <v>16.501988546692</v>
      </c>
      <c r="AJ374" s="9">
        <v>16.9317849742833</v>
      </c>
      <c r="AK374" s="9">
        <v>16.0551851573061</v>
      </c>
      <c r="AL374" s="9">
        <v>16.4199738281656</v>
      </c>
      <c r="AM374" s="9">
        <v>16.7383314578112</v>
      </c>
      <c r="AN374" s="2">
        <v>1.86602991657474</v>
      </c>
      <c r="AO374" s="2">
        <v>0.156571732666221</v>
      </c>
      <c r="AP374" s="2">
        <v>0.485596192978323</v>
      </c>
      <c r="AQ374" s="2">
        <v>-1.35035484197767</v>
      </c>
      <c r="AR374" s="2">
        <v>-2.85811979092701</v>
      </c>
      <c r="AS374" s="2">
        <v>-3.96545494366977</v>
      </c>
      <c r="AT374" s="2">
        <v>-0.563346567632463</v>
      </c>
      <c r="AU374" s="2">
        <v>0.241060430612976</v>
      </c>
      <c r="AV374" s="2">
        <v>6.55628651018942</v>
      </c>
      <c r="AW374" s="2">
        <v>3.88998487521157</v>
      </c>
      <c r="AX374" s="2">
        <v>3.10938382376834</v>
      </c>
      <c r="AY374" s="2">
        <v>3.67670147470672</v>
      </c>
      <c r="AZ374" s="2">
        <v>2.95463093114185</v>
      </c>
      <c r="BA374" s="2">
        <v>3.72349403477553</v>
      </c>
      <c r="BB374" s="2">
        <v>4.13700446550545</v>
      </c>
      <c r="BC374" s="9">
        <v>3.38271605530889</v>
      </c>
      <c r="BD374" s="9">
        <v>4.06094642099275</v>
      </c>
      <c r="BE374" s="9">
        <v>4.65783661538325</v>
      </c>
      <c r="BF374" s="9">
        <v>5.50062248140648</v>
      </c>
      <c r="BG374" s="9">
        <v>5.50062248140648</v>
      </c>
      <c r="BH374" s="9">
        <v>26.0864284211313</v>
      </c>
      <c r="BI374" s="9">
        <v>26.0864284211313</v>
      </c>
      <c r="BJ374" s="9">
        <v>26.0864284211313</v>
      </c>
      <c r="BK374" s="9">
        <v>34.766843259472</v>
      </c>
      <c r="BL374" s="9">
        <v>34.766843259472</v>
      </c>
    </row>
    <row r="375" spans="1:64">
      <c r="A375" t="s">
        <v>763</v>
      </c>
      <c r="B375" s="1" t="s">
        <v>2746</v>
      </c>
      <c r="C375" s="22" t="s">
        <v>764</v>
      </c>
      <c r="D375" s="22" t="s">
        <v>2731</v>
      </c>
      <c r="E375" s="2">
        <v>-1.16754712458484</v>
      </c>
      <c r="F375" s="2">
        <v>-1.16754712458484</v>
      </c>
      <c r="G375" s="2">
        <v>-1.16754712458484</v>
      </c>
      <c r="H375" s="2">
        <v>-1.16754712458484</v>
      </c>
      <c r="I375" s="2">
        <v>-1.16754712458484</v>
      </c>
      <c r="J375" s="2">
        <v>-11.2550096971305</v>
      </c>
      <c r="K375" s="2">
        <v>-11.2550096971305</v>
      </c>
      <c r="L375" s="2">
        <v>-11.2550096971305</v>
      </c>
      <c r="M375" s="2">
        <v>-11.2550096971305</v>
      </c>
      <c r="N375" s="2">
        <v>-11.2550096971305</v>
      </c>
      <c r="O375" s="2">
        <v>-17.1058987171604</v>
      </c>
      <c r="P375" s="2">
        <v>-17.1058987171604</v>
      </c>
      <c r="Q375" s="2">
        <v>-17.1058987171604</v>
      </c>
      <c r="R375" s="2">
        <v>-17.1058987171604</v>
      </c>
      <c r="S375" s="2">
        <v>-17.1058987171604</v>
      </c>
      <c r="T375" s="23">
        <v>23.701101332813</v>
      </c>
      <c r="U375" s="23">
        <v>23.701101332813</v>
      </c>
      <c r="V375" s="23">
        <v>23.701101332813</v>
      </c>
      <c r="W375" s="23">
        <v>23.701101332813</v>
      </c>
      <c r="X375" s="23">
        <v>23.701101332813</v>
      </c>
      <c r="Y375" s="2">
        <v>7.79754914555369</v>
      </c>
      <c r="Z375" s="2">
        <v>6.65561844403037</v>
      </c>
      <c r="AA375" s="2">
        <v>7.72655526553111</v>
      </c>
      <c r="AB375" s="2">
        <v>8.553645776762</v>
      </c>
      <c r="AC375" s="2">
        <v>8.85397569961457</v>
      </c>
      <c r="AD375" s="2">
        <v>17.3983652168408</v>
      </c>
      <c r="AE375" s="2">
        <v>18.1670426008225</v>
      </c>
      <c r="AF375" s="2">
        <v>17.4095029593583</v>
      </c>
      <c r="AG375" s="2">
        <v>16.358539186605</v>
      </c>
      <c r="AH375" s="2">
        <v>16.1836241842665</v>
      </c>
      <c r="AI375" s="9">
        <v>-13.1895011624925</v>
      </c>
      <c r="AJ375" s="9">
        <v>-12.7429395936739</v>
      </c>
      <c r="AK375" s="9">
        <v>-12.9450417284774</v>
      </c>
      <c r="AL375" s="9">
        <v>-13.0291958630305</v>
      </c>
      <c r="AM375" s="9">
        <v>-13.6261543706577</v>
      </c>
      <c r="AN375" s="2">
        <v>7.66931638126553</v>
      </c>
      <c r="AO375" s="2">
        <v>7.00903407513864</v>
      </c>
      <c r="AP375" s="2">
        <v>7.31748599958086</v>
      </c>
      <c r="AQ375" s="2">
        <v>7.05330753115443</v>
      </c>
      <c r="AR375" s="2">
        <v>7.07786271203671</v>
      </c>
      <c r="AS375" s="2">
        <v>9.88082818907906</v>
      </c>
      <c r="AT375" s="2">
        <v>9.92856593484315</v>
      </c>
      <c r="AU375" s="2">
        <v>11.3185592492462</v>
      </c>
      <c r="AV375" s="2">
        <v>17.9406538304978</v>
      </c>
      <c r="AW375" s="2">
        <v>13.3284669511677</v>
      </c>
      <c r="AX375" s="2">
        <v>8.28275604255844</v>
      </c>
      <c r="AY375" s="2">
        <v>8.57776896912906</v>
      </c>
      <c r="AZ375" s="2">
        <v>8.64852527216202</v>
      </c>
      <c r="BA375" s="2">
        <v>6.91105720704825</v>
      </c>
      <c r="BB375" s="2">
        <v>6.77737005959225</v>
      </c>
      <c r="BC375" s="9">
        <v>7.38674730445002</v>
      </c>
      <c r="BD375" s="9">
        <v>7.92217416554323</v>
      </c>
      <c r="BE375" s="9">
        <v>9.38845192788185</v>
      </c>
      <c r="BF375" s="9">
        <v>8.92854663648588</v>
      </c>
      <c r="BG375" s="9">
        <v>8.92854663648588</v>
      </c>
      <c r="BH375" s="9">
        <v>24.0510856915901</v>
      </c>
      <c r="BI375" s="9">
        <v>24.0510856915901</v>
      </c>
      <c r="BJ375" s="9">
        <v>24.0510856915901</v>
      </c>
      <c r="BK375" s="9">
        <v>34.153961791591</v>
      </c>
      <c r="BL375" s="9">
        <v>34.153961791591</v>
      </c>
    </row>
    <row r="376" spans="1:64">
      <c r="A376" t="s">
        <v>765</v>
      </c>
      <c r="B376" s="1" t="s">
        <v>2747</v>
      </c>
      <c r="C376" s="22" t="s">
        <v>766</v>
      </c>
      <c r="D376" s="22" t="s">
        <v>2731</v>
      </c>
      <c r="E376" s="2">
        <v>-12.3521800017943</v>
      </c>
      <c r="F376" s="2">
        <v>-12.3521800017943</v>
      </c>
      <c r="G376" s="2">
        <v>-12.3521800017943</v>
      </c>
      <c r="H376" s="2">
        <v>-12.3521800017943</v>
      </c>
      <c r="I376" s="2">
        <v>-12.3521800017943</v>
      </c>
      <c r="J376" s="2">
        <v>-10.4617324282767</v>
      </c>
      <c r="K376" s="2">
        <v>-10.4617324282767</v>
      </c>
      <c r="L376" s="2">
        <v>-10.4617324282767</v>
      </c>
      <c r="M376" s="2">
        <v>-10.4617324282767</v>
      </c>
      <c r="N376" s="2">
        <v>-10.4617324282767</v>
      </c>
      <c r="O376" s="2">
        <v>-18.4761167938363</v>
      </c>
      <c r="P376" s="2">
        <v>-18.4761167938363</v>
      </c>
      <c r="Q376" s="2">
        <v>-18.4761167938363</v>
      </c>
      <c r="R376" s="2">
        <v>-18.4761167938363</v>
      </c>
      <c r="S376" s="2">
        <v>-18.4761167938363</v>
      </c>
      <c r="T376" s="23">
        <v>-6.50095097067744</v>
      </c>
      <c r="U376" s="23">
        <v>-6.50095097067744</v>
      </c>
      <c r="V376" s="23">
        <v>-6.50095097067744</v>
      </c>
      <c r="W376" s="23">
        <v>-6.50095097067744</v>
      </c>
      <c r="X376" s="23">
        <v>-6.50095097067744</v>
      </c>
      <c r="Y376" s="2">
        <v>8.23306652180285</v>
      </c>
      <c r="Z376" s="2">
        <v>7.18591607607809</v>
      </c>
      <c r="AA376" s="2">
        <v>-3.42293225985373</v>
      </c>
      <c r="AB376" s="2">
        <v>7.0859582393254</v>
      </c>
      <c r="AC376" s="2">
        <v>-4.66990744225006</v>
      </c>
      <c r="AD376" s="2">
        <v>-17.8372672826685</v>
      </c>
      <c r="AE376" s="2">
        <v>-17.4784742131975</v>
      </c>
      <c r="AF376" s="2">
        <v>-19.7536172103131</v>
      </c>
      <c r="AG376" s="2">
        <v>-23.283109225622</v>
      </c>
      <c r="AH376" s="2">
        <v>-22.34039030096</v>
      </c>
      <c r="AI376" s="9">
        <v>12.1730686672169</v>
      </c>
      <c r="AJ376" s="9">
        <v>12.0145407103543</v>
      </c>
      <c r="AK376" s="9">
        <v>12.4631342625624</v>
      </c>
      <c r="AL376" s="9">
        <v>11.8369027269819</v>
      </c>
      <c r="AM376" s="9">
        <v>12.2523384536767</v>
      </c>
      <c r="AN376" s="2">
        <v>-15.3504519255953</v>
      </c>
      <c r="AO376" s="2">
        <v>-15.2576742619596</v>
      </c>
      <c r="AP376" s="2">
        <v>-14.1103925634534</v>
      </c>
      <c r="AQ376" s="2">
        <v>-14.3840329487371</v>
      </c>
      <c r="AR376" s="2">
        <v>-15.1659677095669</v>
      </c>
      <c r="AS376" s="2">
        <v>-11.1042338594364</v>
      </c>
      <c r="AT376" s="2">
        <v>-9.82056351799954</v>
      </c>
      <c r="AU376" s="2">
        <v>-10.1759422657882</v>
      </c>
      <c r="AV376" s="2">
        <v>-8.0907836689779</v>
      </c>
      <c r="AW376" s="2">
        <v>-11.5480318384867</v>
      </c>
      <c r="AX376" s="2">
        <v>-24.1411858010867</v>
      </c>
      <c r="AY376" s="2">
        <v>-23.277101833866</v>
      </c>
      <c r="AZ376" s="2">
        <v>-24.2006833932801</v>
      </c>
      <c r="BA376" s="2">
        <v>-25.6339600471589</v>
      </c>
      <c r="BB376" s="2">
        <v>-24.227329207534</v>
      </c>
      <c r="BC376" s="9">
        <v>-17.9491055995982</v>
      </c>
      <c r="BD376" s="9">
        <v>-17.8415350955091</v>
      </c>
      <c r="BE376" s="9">
        <v>-17.1029938221103</v>
      </c>
      <c r="BF376" s="9">
        <v>-17.8570932729718</v>
      </c>
      <c r="BG376" s="9">
        <v>-17.8570932729718</v>
      </c>
      <c r="BH376" s="9">
        <v>5.05591373601056</v>
      </c>
      <c r="BI376" s="9">
        <v>5.05591373601056</v>
      </c>
      <c r="BJ376" s="9">
        <v>5.05591373601056</v>
      </c>
      <c r="BK376" s="9">
        <v>8.81685578296684</v>
      </c>
      <c r="BL376" s="9">
        <v>8.81685578296684</v>
      </c>
    </row>
    <row r="377" spans="1:64">
      <c r="A377" t="s">
        <v>767</v>
      </c>
      <c r="B377" s="1" t="s">
        <v>2748</v>
      </c>
      <c r="C377" s="22" t="s">
        <v>768</v>
      </c>
      <c r="D377" s="22" t="s">
        <v>2731</v>
      </c>
      <c r="E377" s="2">
        <v>4.89358626096878</v>
      </c>
      <c r="F377" s="2">
        <v>4.89358626096878</v>
      </c>
      <c r="G377" s="2">
        <v>4.89358626096878</v>
      </c>
      <c r="H377" s="2">
        <v>4.89358626096878</v>
      </c>
      <c r="I377" s="2">
        <v>4.89358626096878</v>
      </c>
      <c r="J377" s="2">
        <v>-11.7214991418306</v>
      </c>
      <c r="K377" s="2">
        <v>-11.7214991418306</v>
      </c>
      <c r="L377" s="2">
        <v>-11.7214991418306</v>
      </c>
      <c r="M377" s="2">
        <v>-11.7214991418306</v>
      </c>
      <c r="N377" s="2">
        <v>-11.7214991418306</v>
      </c>
      <c r="O377" s="2">
        <v>-21.6730236940191</v>
      </c>
      <c r="P377" s="2">
        <v>-21.6730236940191</v>
      </c>
      <c r="Q377" s="2">
        <v>-21.6730236940191</v>
      </c>
      <c r="R377" s="2">
        <v>-21.6730236940191</v>
      </c>
      <c r="S377" s="2">
        <v>-21.6730236940191</v>
      </c>
      <c r="T377" s="23">
        <v>17.3249198654196</v>
      </c>
      <c r="U377" s="23">
        <v>17.3249198654196</v>
      </c>
      <c r="V377" s="23">
        <v>17.3249198654196</v>
      </c>
      <c r="W377" s="23">
        <v>17.3249198654196</v>
      </c>
      <c r="X377" s="23">
        <v>17.3249198654196</v>
      </c>
      <c r="Y377" s="2">
        <v>14.613864776399</v>
      </c>
      <c r="Z377" s="2">
        <v>0.155708679390399</v>
      </c>
      <c r="AA377" s="2">
        <v>-2.10661369017781</v>
      </c>
      <c r="AB377" s="2">
        <v>-0.800710140630131</v>
      </c>
      <c r="AC377" s="2">
        <v>1.72433789859918</v>
      </c>
      <c r="AD377" s="2">
        <v>16.0873689525165</v>
      </c>
      <c r="AE377" s="2">
        <v>15.4510973956152</v>
      </c>
      <c r="AF377" s="2">
        <v>16.195697008611</v>
      </c>
      <c r="AG377" s="2">
        <v>16.0178459639502</v>
      </c>
      <c r="AH377" s="2">
        <v>14.8329079568748</v>
      </c>
      <c r="AI377" s="9">
        <v>7.30180863680387</v>
      </c>
      <c r="AJ377" s="9">
        <v>8.18643320669675</v>
      </c>
      <c r="AK377" s="9">
        <v>8.98818714891926</v>
      </c>
      <c r="AL377" s="9">
        <v>9.34559228223583</v>
      </c>
      <c r="AM377" s="9">
        <v>10.0887899458521</v>
      </c>
      <c r="AN377" s="2">
        <v>5.28192275614899</v>
      </c>
      <c r="AO377" s="2">
        <v>5.25607859218058</v>
      </c>
      <c r="AP377" s="2">
        <v>4.17308582606286</v>
      </c>
      <c r="AQ377" s="2">
        <v>2.75378738761024</v>
      </c>
      <c r="AR377" s="2">
        <v>2.1637203167772</v>
      </c>
      <c r="AS377" s="2">
        <v>9.83264387083461</v>
      </c>
      <c r="AT377" s="2">
        <v>9.22909870563107</v>
      </c>
      <c r="AU377" s="2">
        <v>11.7447529567409</v>
      </c>
      <c r="AV377" s="2">
        <v>16.8180622569481</v>
      </c>
      <c r="AW377" s="2">
        <v>13.3954411056503</v>
      </c>
      <c r="AX377" s="2">
        <v>6.67195399293642</v>
      </c>
      <c r="AY377" s="2">
        <v>5.85834575016287</v>
      </c>
      <c r="AZ377" s="2">
        <v>7.04824334829933</v>
      </c>
      <c r="BA377" s="2">
        <v>7.21031945047334</v>
      </c>
      <c r="BB377" s="2">
        <v>7.15875620096034</v>
      </c>
      <c r="BC377" s="9">
        <v>2.41622575379206</v>
      </c>
      <c r="BD377" s="9">
        <v>2.86263436233915</v>
      </c>
      <c r="BE377" s="9">
        <v>4.1483857355757</v>
      </c>
      <c r="BF377" s="9">
        <v>3.3482049886822</v>
      </c>
      <c r="BG377" s="9">
        <v>3.3482049886822</v>
      </c>
      <c r="BH377" s="9">
        <v>27.2357835510637</v>
      </c>
      <c r="BI377" s="9">
        <v>27.2357835510637</v>
      </c>
      <c r="BJ377" s="9">
        <v>27.2357835510637</v>
      </c>
      <c r="BK377" s="9">
        <v>36.7272773338814</v>
      </c>
      <c r="BL377" s="9">
        <v>36.7272773338814</v>
      </c>
    </row>
    <row r="378" spans="1:64">
      <c r="A378" t="s">
        <v>769</v>
      </c>
      <c r="B378" s="1" t="s">
        <v>2749</v>
      </c>
      <c r="C378" s="22" t="s">
        <v>508</v>
      </c>
      <c r="D378" s="22" t="s">
        <v>2750</v>
      </c>
      <c r="E378" s="2">
        <v>10.9212327217403</v>
      </c>
      <c r="F378" s="2">
        <v>10.9212327217403</v>
      </c>
      <c r="G378" s="2">
        <v>10.9212327217403</v>
      </c>
      <c r="H378" s="2">
        <v>10.9212327217403</v>
      </c>
      <c r="I378" s="2">
        <v>10.9212327217403</v>
      </c>
      <c r="J378" s="2">
        <v>-11.585273992118</v>
      </c>
      <c r="K378" s="2">
        <v>-11.585273992118</v>
      </c>
      <c r="L378" s="2">
        <v>-11.585273992118</v>
      </c>
      <c r="M378" s="2">
        <v>-11.585273992118</v>
      </c>
      <c r="N378" s="2">
        <v>-11.585273992118</v>
      </c>
      <c r="O378" s="2">
        <v>-5.23248189390646</v>
      </c>
      <c r="P378" s="2">
        <v>-5.23248189390646</v>
      </c>
      <c r="Q378" s="2">
        <v>-5.23248189390646</v>
      </c>
      <c r="R378" s="2">
        <v>-5.23248189390646</v>
      </c>
      <c r="S378" s="2">
        <v>-5.23248189390646</v>
      </c>
      <c r="T378" s="23">
        <v>21.4565384165378</v>
      </c>
      <c r="U378" s="23">
        <v>21.4565384165378</v>
      </c>
      <c r="V378" s="23">
        <v>21.4565384165378</v>
      </c>
      <c r="W378" s="23">
        <v>21.4565384165378</v>
      </c>
      <c r="X378" s="23">
        <v>21.4565384165378</v>
      </c>
      <c r="Y378" s="2">
        <v>5.1921869718376</v>
      </c>
      <c r="Z378" s="2">
        <v>6.22226741377317</v>
      </c>
      <c r="AA378" s="2">
        <v>5.36191246154869</v>
      </c>
      <c r="AB378" s="2">
        <v>8.55543870733536</v>
      </c>
      <c r="AC378" s="2">
        <v>10.2917393775584</v>
      </c>
      <c r="AD378" s="2">
        <v>16.8588240903681</v>
      </c>
      <c r="AE378" s="2">
        <v>17.268125891632</v>
      </c>
      <c r="AF378" s="2">
        <v>17.3433460085144</v>
      </c>
      <c r="AG378" s="2">
        <v>17.5451215217293</v>
      </c>
      <c r="AH378" s="2">
        <v>18.0476919000974</v>
      </c>
      <c r="AI378" s="9">
        <v>7.78169879603797</v>
      </c>
      <c r="AJ378" s="9">
        <v>7.17236887793562</v>
      </c>
      <c r="AK378" s="9">
        <v>6.79907409397755</v>
      </c>
      <c r="AL378" s="9">
        <v>6.2792858623281</v>
      </c>
      <c r="AM378" s="9">
        <v>6.83678053622551</v>
      </c>
      <c r="AN378" s="2">
        <v>8.71254720904755</v>
      </c>
      <c r="AO378" s="2">
        <v>8.41945802694398</v>
      </c>
      <c r="AP378" s="2">
        <v>8.64945431098251</v>
      </c>
      <c r="AQ378" s="2">
        <v>8.09906178542293</v>
      </c>
      <c r="AR378" s="2">
        <v>7.51347250212265</v>
      </c>
      <c r="AS378" s="2">
        <v>8.31501973614837</v>
      </c>
      <c r="AT378" s="2">
        <v>8.03092237459692</v>
      </c>
      <c r="AU378" s="2">
        <v>8.03274721403333</v>
      </c>
      <c r="AV378" s="2">
        <v>10.9477637376545</v>
      </c>
      <c r="AW378" s="2">
        <v>8.87134670279605</v>
      </c>
      <c r="AX378" s="2">
        <v>8.83729918544803</v>
      </c>
      <c r="AY378" s="2">
        <v>9.20353363919563</v>
      </c>
      <c r="AZ378" s="2">
        <v>9.78491312130318</v>
      </c>
      <c r="BA378" s="2">
        <v>9.24966615861794</v>
      </c>
      <c r="BB378" s="2">
        <v>9.88073097853281</v>
      </c>
      <c r="BC378" s="9">
        <v>8.28420258442993</v>
      </c>
      <c r="BD378" s="9">
        <v>7.32301813621643</v>
      </c>
      <c r="BE378" s="9">
        <v>5.96785316345978</v>
      </c>
      <c r="BF378" s="9">
        <v>6.7761291437616</v>
      </c>
      <c r="BG378" s="9">
        <v>6.7761291437616</v>
      </c>
      <c r="BH378" s="9">
        <v>30.1077799047929</v>
      </c>
      <c r="BI378" s="9">
        <v>30.1077799047929</v>
      </c>
      <c r="BJ378" s="9">
        <v>30.1077799047929</v>
      </c>
      <c r="BK378" s="9">
        <v>16.9339557668954</v>
      </c>
      <c r="BL378" s="9">
        <v>16.9339557668954</v>
      </c>
    </row>
    <row r="379" spans="1:64">
      <c r="A379" t="s">
        <v>770</v>
      </c>
      <c r="B379" s="1" t="s">
        <v>2751</v>
      </c>
      <c r="C379" s="22" t="s">
        <v>771</v>
      </c>
      <c r="D379" s="22" t="s">
        <v>2750</v>
      </c>
      <c r="E379" s="2">
        <v>-2.27261564239295</v>
      </c>
      <c r="F379" s="2">
        <v>-2.27261564239295</v>
      </c>
      <c r="G379" s="2">
        <v>-2.27261564239295</v>
      </c>
      <c r="H379" s="2">
        <v>-2.27261564239295</v>
      </c>
      <c r="I379" s="2">
        <v>-2.27261564239295</v>
      </c>
      <c r="J379" s="2">
        <v>-10.0789877546353</v>
      </c>
      <c r="K379" s="2">
        <v>-10.0789877546353</v>
      </c>
      <c r="L379" s="2">
        <v>-10.0789877546353</v>
      </c>
      <c r="M379" s="2">
        <v>-10.0789877546353</v>
      </c>
      <c r="N379" s="2">
        <v>-10.0789877546353</v>
      </c>
      <c r="O379" s="2">
        <v>-3.1093556576329</v>
      </c>
      <c r="P379" s="2">
        <v>-3.1093556576329</v>
      </c>
      <c r="Q379" s="2">
        <v>-3.1093556576329</v>
      </c>
      <c r="R379" s="2">
        <v>-3.1093556576329</v>
      </c>
      <c r="S379" s="2">
        <v>-3.1093556576329</v>
      </c>
      <c r="T379" s="23">
        <v>12.6548493671487</v>
      </c>
      <c r="U379" s="23">
        <v>12.6548493671487</v>
      </c>
      <c r="V379" s="23">
        <v>12.6548493671487</v>
      </c>
      <c r="W379" s="23">
        <v>12.6548493671487</v>
      </c>
      <c r="X379" s="23">
        <v>12.6548493671487</v>
      </c>
      <c r="Y379" s="2">
        <v>6.70189568506146</v>
      </c>
      <c r="Z379" s="2">
        <v>7.28849066358391</v>
      </c>
      <c r="AA379" s="2">
        <v>6.55339104853619</v>
      </c>
      <c r="AB379" s="2">
        <v>3.32122852537366</v>
      </c>
      <c r="AC379" s="2">
        <v>12.3734328894574</v>
      </c>
      <c r="AD379" s="2">
        <v>12.6942410204071</v>
      </c>
      <c r="AE379" s="2">
        <v>12.2495758115216</v>
      </c>
      <c r="AF379" s="2">
        <v>11.4767750221916</v>
      </c>
      <c r="AG379" s="2">
        <v>10.3225680291877</v>
      </c>
      <c r="AH379" s="2">
        <v>9.34678342889211</v>
      </c>
      <c r="AI379" s="9">
        <v>3.44723540230646</v>
      </c>
      <c r="AJ379" s="9">
        <v>3.30291288661028</v>
      </c>
      <c r="AK379" s="9">
        <v>3.99953528333096</v>
      </c>
      <c r="AL379" s="9">
        <v>3.8231309267941</v>
      </c>
      <c r="AM379" s="9">
        <v>4.20818256112082</v>
      </c>
      <c r="AN379" s="2">
        <v>0.939454766750157</v>
      </c>
      <c r="AO379" s="2">
        <v>0.748478778859851</v>
      </c>
      <c r="AP379" s="2">
        <v>0.942142528503076</v>
      </c>
      <c r="AQ379" s="2">
        <v>1.36376331252893</v>
      </c>
      <c r="AR379" s="2">
        <v>1.07612782640812</v>
      </c>
      <c r="AS379" s="2">
        <v>6.4416083994901</v>
      </c>
      <c r="AT379" s="2">
        <v>7.87789750720515</v>
      </c>
      <c r="AU379" s="2">
        <v>8.50852610708994</v>
      </c>
      <c r="AV379" s="2">
        <v>10.668799180659</v>
      </c>
      <c r="AW379" s="2">
        <v>9.93058889293189</v>
      </c>
      <c r="AX379" s="2">
        <v>5.92849613722111</v>
      </c>
      <c r="AY379" s="2">
        <v>6.18226359153048</v>
      </c>
      <c r="AZ379" s="2">
        <v>6.16173702289542</v>
      </c>
      <c r="BA379" s="2">
        <v>5.2198862133342</v>
      </c>
      <c r="BB379" s="2">
        <v>5.27908386158289</v>
      </c>
      <c r="BC379" s="9">
        <v>5.52280172295328</v>
      </c>
      <c r="BD379" s="9">
        <v>4.66010245031955</v>
      </c>
      <c r="BE379" s="9">
        <v>4.87617270672933</v>
      </c>
      <c r="BF379" s="9">
        <v>4.94258831662611</v>
      </c>
      <c r="BG379" s="9">
        <v>4.94258831662611</v>
      </c>
      <c r="BH379" s="9">
        <v>38.4426918034549</v>
      </c>
      <c r="BI379" s="9">
        <v>38.4426918034549</v>
      </c>
      <c r="BJ379" s="9">
        <v>38.4426918034549</v>
      </c>
      <c r="BK379" s="9">
        <v>31.045860431402</v>
      </c>
      <c r="BL379" s="9">
        <v>31.045860431402</v>
      </c>
    </row>
    <row r="380" spans="1:64">
      <c r="A380" t="s">
        <v>772</v>
      </c>
      <c r="B380" s="1" t="s">
        <v>2752</v>
      </c>
      <c r="C380" s="22" t="s">
        <v>773</v>
      </c>
      <c r="D380" s="22" t="s">
        <v>2750</v>
      </c>
      <c r="E380" s="2">
        <v>6.23306325225134</v>
      </c>
      <c r="F380" s="2">
        <v>6.23306325225134</v>
      </c>
      <c r="G380" s="2">
        <v>6.23306325225134</v>
      </c>
      <c r="H380" s="2">
        <v>6.23306325225134</v>
      </c>
      <c r="I380" s="2">
        <v>6.23306325225134</v>
      </c>
      <c r="J380" s="2">
        <v>-4.40577073637743</v>
      </c>
      <c r="K380" s="2">
        <v>-4.40577073637743</v>
      </c>
      <c r="L380" s="2">
        <v>-4.40577073637743</v>
      </c>
      <c r="M380" s="2">
        <v>-4.40577073637743</v>
      </c>
      <c r="N380" s="2">
        <v>-4.40577073637743</v>
      </c>
      <c r="O380" s="2">
        <v>-5.09178855708177</v>
      </c>
      <c r="P380" s="2">
        <v>-5.09178855708177</v>
      </c>
      <c r="Q380" s="2">
        <v>-5.09178855708177</v>
      </c>
      <c r="R380" s="2">
        <v>-5.09178855708177</v>
      </c>
      <c r="S380" s="2">
        <v>-5.09178855708177</v>
      </c>
      <c r="T380" s="23">
        <v>15.5454629780487</v>
      </c>
      <c r="U380" s="23">
        <v>15.5454629780487</v>
      </c>
      <c r="V380" s="23">
        <v>15.5454629780487</v>
      </c>
      <c r="W380" s="23">
        <v>15.5454629780487</v>
      </c>
      <c r="X380" s="23">
        <v>15.5454629780487</v>
      </c>
      <c r="Y380" s="2">
        <v>-12.2610216653029</v>
      </c>
      <c r="Z380" s="2">
        <v>-5.37921545967904</v>
      </c>
      <c r="AA380" s="2">
        <v>-8.73348822400553</v>
      </c>
      <c r="AB380" s="2">
        <v>-10.298637110102</v>
      </c>
      <c r="AC380" s="2">
        <v>-15.3106793646343</v>
      </c>
      <c r="AD380" s="2">
        <v>12.547166430331</v>
      </c>
      <c r="AE380" s="2">
        <v>11.7795842325974</v>
      </c>
      <c r="AF380" s="2">
        <v>11.3923077569318</v>
      </c>
      <c r="AG380" s="2">
        <v>10.4411763018517</v>
      </c>
      <c r="AH380" s="2">
        <v>9.02145724638306</v>
      </c>
      <c r="AI380" s="9">
        <v>14.1272667842371</v>
      </c>
      <c r="AJ380" s="9">
        <v>14.6529365456945</v>
      </c>
      <c r="AK380" s="9">
        <v>14.4373947226049</v>
      </c>
      <c r="AL380" s="9">
        <v>13.945650648735</v>
      </c>
      <c r="AM380" s="9">
        <v>14.1445294664931</v>
      </c>
      <c r="AN380" s="2">
        <v>2.61365929278344</v>
      </c>
      <c r="AO380" s="2">
        <v>2.33448612058381</v>
      </c>
      <c r="AP380" s="2">
        <v>0.711360864391661</v>
      </c>
      <c r="AQ380" s="2">
        <v>1.08997069167958</v>
      </c>
      <c r="AR380" s="2">
        <v>0.806819209745295</v>
      </c>
      <c r="AS380" s="2">
        <v>5.13810570284269</v>
      </c>
      <c r="AT380" s="2">
        <v>6.40886368724644</v>
      </c>
      <c r="AU380" s="2">
        <v>7.08595348534728</v>
      </c>
      <c r="AV380" s="2">
        <v>10.471329887505</v>
      </c>
      <c r="AW380" s="2">
        <v>8.32884909345431</v>
      </c>
      <c r="AX380" s="2">
        <v>5.18779244115504</v>
      </c>
      <c r="AY380" s="2">
        <v>5.21586408133455</v>
      </c>
      <c r="AZ380" s="2">
        <v>3.92882798718458</v>
      </c>
      <c r="BA380" s="2">
        <v>3.77651498947602</v>
      </c>
      <c r="BB380" s="2">
        <v>3.70373859167184</v>
      </c>
      <c r="BC380" s="9">
        <v>5.03955657219487</v>
      </c>
      <c r="BD380" s="9">
        <v>3.9278006366979</v>
      </c>
      <c r="BE380" s="9">
        <v>2.69281179326844</v>
      </c>
      <c r="BF380" s="9">
        <v>2.79017082390184</v>
      </c>
      <c r="BG380" s="9">
        <v>2.79017082390184</v>
      </c>
      <c r="BH380" s="9">
        <v>31.3601038962447</v>
      </c>
      <c r="BI380" s="9">
        <v>31.3601038962447</v>
      </c>
      <c r="BJ380" s="9">
        <v>31.3601038962447</v>
      </c>
      <c r="BK380" s="9">
        <v>27.0017567247307</v>
      </c>
      <c r="BL380" s="9">
        <v>27.0017567247307</v>
      </c>
    </row>
    <row r="381" spans="1:64">
      <c r="A381" t="s">
        <v>774</v>
      </c>
      <c r="B381" s="1" t="s">
        <v>2753</v>
      </c>
      <c r="C381" s="22" t="s">
        <v>775</v>
      </c>
      <c r="D381" s="22" t="s">
        <v>2750</v>
      </c>
      <c r="E381" s="2">
        <v>3.25272694664763</v>
      </c>
      <c r="F381" s="2">
        <v>3.25272694664763</v>
      </c>
      <c r="G381" s="2">
        <v>3.25272694664763</v>
      </c>
      <c r="H381" s="2">
        <v>3.25272694664763</v>
      </c>
      <c r="I381" s="2">
        <v>3.25272694664763</v>
      </c>
      <c r="J381" s="2">
        <v>3.87422970897909</v>
      </c>
      <c r="K381" s="2">
        <v>3.87422970897909</v>
      </c>
      <c r="L381" s="2">
        <v>3.87422970897909</v>
      </c>
      <c r="M381" s="2">
        <v>3.87422970897909</v>
      </c>
      <c r="N381" s="2">
        <v>3.87422970897909</v>
      </c>
      <c r="O381" s="2">
        <v>0.783889286322944</v>
      </c>
      <c r="P381" s="2">
        <v>0.783889286322944</v>
      </c>
      <c r="Q381" s="2">
        <v>0.783889286322944</v>
      </c>
      <c r="R381" s="2">
        <v>0.783889286322944</v>
      </c>
      <c r="S381" s="2">
        <v>0.783889286322944</v>
      </c>
      <c r="T381" s="23">
        <v>14.0506554997772</v>
      </c>
      <c r="U381" s="23">
        <v>14.0506554997772</v>
      </c>
      <c r="V381" s="23">
        <v>14.0506554997772</v>
      </c>
      <c r="W381" s="23">
        <v>14.0506554997772</v>
      </c>
      <c r="X381" s="23">
        <v>14.0506554997772</v>
      </c>
      <c r="Y381" s="2">
        <v>0.431160440661234</v>
      </c>
      <c r="Z381" s="2">
        <v>-4.17770749406956</v>
      </c>
      <c r="AA381" s="2">
        <v>8.01391109393419</v>
      </c>
      <c r="AB381" s="2">
        <v>-4.57764456364836</v>
      </c>
      <c r="AC381" s="2">
        <v>7.70371274582959</v>
      </c>
      <c r="AD381" s="2">
        <v>15.0089687996046</v>
      </c>
      <c r="AE381" s="2">
        <v>15.0662350214391</v>
      </c>
      <c r="AF381" s="2">
        <v>14.2114505105808</v>
      </c>
      <c r="AG381" s="2">
        <v>13.4005912070486</v>
      </c>
      <c r="AH381" s="2">
        <v>13.4126921009547</v>
      </c>
      <c r="AI381" s="9">
        <v>25.5280803134889</v>
      </c>
      <c r="AJ381" s="9">
        <v>24.515115049148</v>
      </c>
      <c r="AK381" s="9">
        <v>24.920439700577</v>
      </c>
      <c r="AL381" s="9">
        <v>24.2794356598943</v>
      </c>
      <c r="AM381" s="9">
        <v>23.3759529756135</v>
      </c>
      <c r="AN381" s="2">
        <v>-1.41838327408005</v>
      </c>
      <c r="AO381" s="2">
        <v>-0.336684139161804</v>
      </c>
      <c r="AP381" s="2">
        <v>-1.48655974619322</v>
      </c>
      <c r="AQ381" s="2">
        <v>-1.17504098989231</v>
      </c>
      <c r="AR381" s="2">
        <v>-0.0990370463023761</v>
      </c>
      <c r="AS381" s="2">
        <v>8.52927514895989</v>
      </c>
      <c r="AT381" s="2">
        <v>8.27162508459566</v>
      </c>
      <c r="AU381" s="2">
        <v>8.73636184943235</v>
      </c>
      <c r="AV381" s="2">
        <v>12.212078306137</v>
      </c>
      <c r="AW381" s="2">
        <v>9.81610307941967</v>
      </c>
      <c r="AX381" s="2">
        <v>5.41761647096223</v>
      </c>
      <c r="AY381" s="2">
        <v>5.73827767054742</v>
      </c>
      <c r="AZ381" s="2">
        <v>5.22349823287908</v>
      </c>
      <c r="BA381" s="2">
        <v>4.97075289431422</v>
      </c>
      <c r="BB381" s="2">
        <v>6.19993113105639</v>
      </c>
      <c r="BC381" s="9">
        <v>5.79894180910095</v>
      </c>
      <c r="BD381" s="9">
        <v>5.99156029326799</v>
      </c>
      <c r="BE381" s="9">
        <v>6.55008274038269</v>
      </c>
      <c r="BF381" s="9">
        <v>7.25444414214478</v>
      </c>
      <c r="BG381" s="9">
        <v>7.25444414214478</v>
      </c>
      <c r="BH381" s="9">
        <v>37.7431613314622</v>
      </c>
      <c r="BI381" s="9">
        <v>37.7431613314622</v>
      </c>
      <c r="BJ381" s="9">
        <v>37.7431613314622</v>
      </c>
      <c r="BK381" s="9">
        <v>37.6446750300854</v>
      </c>
      <c r="BL381" s="9">
        <v>37.6446750300854</v>
      </c>
    </row>
    <row r="382" spans="1:64">
      <c r="A382" t="s">
        <v>776</v>
      </c>
      <c r="B382" s="1" t="s">
        <v>2754</v>
      </c>
      <c r="C382" s="22" t="s">
        <v>777</v>
      </c>
      <c r="D382" s="22" t="s">
        <v>2750</v>
      </c>
      <c r="E382" s="2">
        <v>10.4189288500094</v>
      </c>
      <c r="F382" s="2">
        <v>10.4189288500094</v>
      </c>
      <c r="G382" s="2">
        <v>10.4189288500094</v>
      </c>
      <c r="H382" s="2">
        <v>10.4189288500094</v>
      </c>
      <c r="I382" s="2">
        <v>10.4189288500094</v>
      </c>
      <c r="J382" s="2">
        <v>-2.68578846310352</v>
      </c>
      <c r="K382" s="2">
        <v>-2.68578846310352</v>
      </c>
      <c r="L382" s="2">
        <v>-2.68578846310352</v>
      </c>
      <c r="M382" s="2">
        <v>-2.68578846310352</v>
      </c>
      <c r="N382" s="2">
        <v>-2.68578846310352</v>
      </c>
      <c r="O382" s="2">
        <v>-3.66552152243434</v>
      </c>
      <c r="P382" s="2">
        <v>-3.66552152243434</v>
      </c>
      <c r="Q382" s="2">
        <v>-3.66552152243434</v>
      </c>
      <c r="R382" s="2">
        <v>-3.66552152243434</v>
      </c>
      <c r="S382" s="2">
        <v>-3.66552152243434</v>
      </c>
      <c r="T382" s="23">
        <v>11.844517226741</v>
      </c>
      <c r="U382" s="23">
        <v>11.844517226741</v>
      </c>
      <c r="V382" s="23">
        <v>11.844517226741</v>
      </c>
      <c r="W382" s="23">
        <v>11.844517226741</v>
      </c>
      <c r="X382" s="23">
        <v>11.844517226741</v>
      </c>
      <c r="Y382" s="2">
        <v>9.69922777705065</v>
      </c>
      <c r="Z382" s="2">
        <v>10.675471981741</v>
      </c>
      <c r="AA382" s="2">
        <v>10.8686686721491</v>
      </c>
      <c r="AB382" s="2">
        <v>11.3666246156043</v>
      </c>
      <c r="AC382" s="2">
        <v>6.62740465551632</v>
      </c>
      <c r="AD382" s="2">
        <v>10.0205797881818</v>
      </c>
      <c r="AE382" s="2">
        <v>10.1031540930495</v>
      </c>
      <c r="AF382" s="2">
        <v>10.9976539797514</v>
      </c>
      <c r="AG382" s="2">
        <v>10.578328050773</v>
      </c>
      <c r="AH382" s="2">
        <v>9.11156940598753</v>
      </c>
      <c r="AI382" s="9">
        <v>3.72947375653913</v>
      </c>
      <c r="AJ382" s="9">
        <v>3.24379036457533</v>
      </c>
      <c r="AK382" s="9">
        <v>2.71672549825621</v>
      </c>
      <c r="AL382" s="9">
        <v>2.27675637117349</v>
      </c>
      <c r="AM382" s="9">
        <v>2.93832473310052</v>
      </c>
      <c r="AN382" s="2">
        <v>6.54687728692969</v>
      </c>
      <c r="AO382" s="2">
        <v>5.36917249430691</v>
      </c>
      <c r="AP382" s="2">
        <v>5.95803775942457</v>
      </c>
      <c r="AQ382" s="2">
        <v>5.88134155654319</v>
      </c>
      <c r="AR382" s="2">
        <v>5.85023512179449</v>
      </c>
      <c r="AS382" s="2">
        <v>5.96437298861343</v>
      </c>
      <c r="AT382" s="2">
        <v>6.08752017239598</v>
      </c>
      <c r="AU382" s="2">
        <v>6.25750897274699</v>
      </c>
      <c r="AV382" s="2">
        <v>6.90639751551992</v>
      </c>
      <c r="AW382" s="2">
        <v>6.92044183843247</v>
      </c>
      <c r="AX382" s="2">
        <v>4.20237151335021</v>
      </c>
      <c r="AY382" s="2">
        <v>4.83056460265373</v>
      </c>
      <c r="AZ382" s="2">
        <v>4.17037306041176</v>
      </c>
      <c r="BA382" s="2">
        <v>4.38355799959775</v>
      </c>
      <c r="BB382" s="2">
        <v>3.81324535099242</v>
      </c>
      <c r="BC382" s="9">
        <v>0.552280172295329</v>
      </c>
      <c r="BD382" s="9">
        <v>1.93061387227524</v>
      </c>
      <c r="BE382" s="9">
        <v>1.09168045673045</v>
      </c>
      <c r="BF382" s="9">
        <v>1.83354082713549</v>
      </c>
      <c r="BG382" s="9">
        <v>1.83354082713549</v>
      </c>
      <c r="BH382" s="9">
        <v>32.0372864990296</v>
      </c>
      <c r="BI382" s="9">
        <v>32.0372864990296</v>
      </c>
      <c r="BJ382" s="9">
        <v>32.0372864990296</v>
      </c>
      <c r="BK382" s="9">
        <v>16.4057530845092</v>
      </c>
      <c r="BL382" s="9">
        <v>16.4057530845092</v>
      </c>
    </row>
    <row r="383" spans="1:64">
      <c r="A383" t="s">
        <v>778</v>
      </c>
      <c r="B383" s="1" t="s">
        <v>2755</v>
      </c>
      <c r="C383" s="22" t="s">
        <v>779</v>
      </c>
      <c r="D383" s="22" t="s">
        <v>2750</v>
      </c>
      <c r="E383" s="2">
        <v>8.77806953568822</v>
      </c>
      <c r="F383" s="2">
        <v>8.77806953568822</v>
      </c>
      <c r="G383" s="2">
        <v>8.77806953568822</v>
      </c>
      <c r="H383" s="2">
        <v>8.77806953568822</v>
      </c>
      <c r="I383" s="2">
        <v>8.77806953568822</v>
      </c>
      <c r="J383" s="2">
        <v>4.3060894281126</v>
      </c>
      <c r="K383" s="2">
        <v>4.3060894281126</v>
      </c>
      <c r="L383" s="2">
        <v>4.3060894281126</v>
      </c>
      <c r="M383" s="2">
        <v>4.3060894281126</v>
      </c>
      <c r="N383" s="2">
        <v>4.3060894281126</v>
      </c>
      <c r="O383" s="2">
        <v>0.284465403017496</v>
      </c>
      <c r="P383" s="2">
        <v>0.284465403017496</v>
      </c>
      <c r="Q383" s="2">
        <v>0.284465403017496</v>
      </c>
      <c r="R383" s="2">
        <v>0.284465403017496</v>
      </c>
      <c r="S383" s="2">
        <v>0.284465403017496</v>
      </c>
      <c r="T383" s="23">
        <v>16.1111848947752</v>
      </c>
      <c r="U383" s="23">
        <v>16.1111848947752</v>
      </c>
      <c r="V383" s="23">
        <v>16.1111848947752</v>
      </c>
      <c r="W383" s="23">
        <v>16.1111848947752</v>
      </c>
      <c r="X383" s="23">
        <v>16.1111848947752</v>
      </c>
      <c r="Y383" s="2">
        <v>0.950718820369465</v>
      </c>
      <c r="Z383" s="2">
        <v>9.00122563598338</v>
      </c>
      <c r="AA383" s="2">
        <v>2.56779267025318</v>
      </c>
      <c r="AB383" s="2">
        <v>10.2667200724093</v>
      </c>
      <c r="AC383" s="2">
        <v>2.30469979700529</v>
      </c>
      <c r="AD383" s="2">
        <v>13.05732439774</v>
      </c>
      <c r="AE383" s="2">
        <v>12.6198745202046</v>
      </c>
      <c r="AF383" s="2">
        <v>13.4993241555458</v>
      </c>
      <c r="AG383" s="2">
        <v>12.7083145823918</v>
      </c>
      <c r="AH383" s="2">
        <v>12.5437420803883</v>
      </c>
      <c r="AI383" s="9">
        <v>13.6760696493707</v>
      </c>
      <c r="AJ383" s="9">
        <v>11.814191158761</v>
      </c>
      <c r="AK383" s="9">
        <v>12.2684888650934</v>
      </c>
      <c r="AL383" s="9">
        <v>12.7244013787993</v>
      </c>
      <c r="AM383" s="9">
        <v>12.2575397516735</v>
      </c>
      <c r="AN383" s="2">
        <v>6.91801846002334</v>
      </c>
      <c r="AO383" s="2">
        <v>6.17429336896814</v>
      </c>
      <c r="AP383" s="2">
        <v>6.06310807525115</v>
      </c>
      <c r="AQ383" s="2">
        <v>5.75388637097539</v>
      </c>
      <c r="AR383" s="2">
        <v>4.89288097980189</v>
      </c>
      <c r="AS383" s="2">
        <v>8.00869877625532</v>
      </c>
      <c r="AT383" s="2">
        <v>5.55631885645047</v>
      </c>
      <c r="AU383" s="2">
        <v>9.60012019353106</v>
      </c>
      <c r="AV383" s="2">
        <v>9.15687779872365</v>
      </c>
      <c r="AW383" s="2">
        <v>9.1441484586387</v>
      </c>
      <c r="AX383" s="2">
        <v>4.31504592185672</v>
      </c>
      <c r="AY383" s="2">
        <v>4.73441153306498</v>
      </c>
      <c r="AZ383" s="2">
        <v>4.44589574606074</v>
      </c>
      <c r="BA383" s="2">
        <v>5.2217407451765</v>
      </c>
      <c r="BB383" s="2">
        <v>5.34801184040149</v>
      </c>
      <c r="BC383" s="9">
        <v>3.38271605530889</v>
      </c>
      <c r="BD383" s="9">
        <v>2.92920725448657</v>
      </c>
      <c r="BE383" s="9">
        <v>3.49337746153743</v>
      </c>
      <c r="BF383" s="9">
        <v>4.38455415184574</v>
      </c>
      <c r="BG383" s="9">
        <v>4.38455415184574</v>
      </c>
      <c r="BH383" s="9">
        <v>37.0669308594407</v>
      </c>
      <c r="BI383" s="9">
        <v>37.0669308594407</v>
      </c>
      <c r="BJ383" s="9">
        <v>37.0669308594407</v>
      </c>
      <c r="BK383" s="9">
        <v>23.8447336753606</v>
      </c>
      <c r="BL383" s="9">
        <v>23.8447336753606</v>
      </c>
    </row>
    <row r="384" spans="1:64">
      <c r="A384" t="s">
        <v>780</v>
      </c>
      <c r="B384" s="1" t="s">
        <v>2756</v>
      </c>
      <c r="C384" s="22" t="s">
        <v>781</v>
      </c>
      <c r="D384" s="22" t="s">
        <v>2750</v>
      </c>
      <c r="E384" s="2">
        <v>15.1740721690625</v>
      </c>
      <c r="F384" s="2">
        <v>15.1740721690625</v>
      </c>
      <c r="G384" s="2">
        <v>15.1740721690625</v>
      </c>
      <c r="H384" s="2">
        <v>15.1740721690625</v>
      </c>
      <c r="I384" s="2">
        <v>15.1740721690625</v>
      </c>
      <c r="J384" s="2">
        <v>1.91746867171453</v>
      </c>
      <c r="K384" s="2">
        <v>1.91746867171453</v>
      </c>
      <c r="L384" s="2">
        <v>1.91746867171453</v>
      </c>
      <c r="M384" s="2">
        <v>1.91746867171453</v>
      </c>
      <c r="N384" s="2">
        <v>1.91746867171453</v>
      </c>
      <c r="O384" s="2">
        <v>1.66255374778979</v>
      </c>
      <c r="P384" s="2">
        <v>1.66255374778979</v>
      </c>
      <c r="Q384" s="2">
        <v>1.66255374778979</v>
      </c>
      <c r="R384" s="2">
        <v>1.66255374778979</v>
      </c>
      <c r="S384" s="2">
        <v>1.66255374778979</v>
      </c>
      <c r="T384" s="23">
        <v>19.0519845136329</v>
      </c>
      <c r="U384" s="23">
        <v>19.0519845136329</v>
      </c>
      <c r="V384" s="23">
        <v>19.0519845136329</v>
      </c>
      <c r="W384" s="23">
        <v>19.0519845136329</v>
      </c>
      <c r="X384" s="23">
        <v>19.0519845136329</v>
      </c>
      <c r="Y384" s="2">
        <v>-2.42934190543163</v>
      </c>
      <c r="Z384" s="2">
        <v>5.70073200022438</v>
      </c>
      <c r="AA384" s="2">
        <v>7.6911192451065</v>
      </c>
      <c r="AB384" s="2">
        <v>10.8348075601483</v>
      </c>
      <c r="AC384" s="2">
        <v>6.7369572298001</v>
      </c>
      <c r="AD384" s="2">
        <v>17.6807997815259</v>
      </c>
      <c r="AE384" s="2">
        <v>17.9343675712655</v>
      </c>
      <c r="AF384" s="2">
        <v>18.5032040403317</v>
      </c>
      <c r="AG384" s="2">
        <v>19.3174493029219</v>
      </c>
      <c r="AH384" s="2">
        <v>18.5942877226748</v>
      </c>
      <c r="AI384" s="9">
        <v>9.27457448704668</v>
      </c>
      <c r="AJ384" s="9">
        <v>8.93774402517159</v>
      </c>
      <c r="AK384" s="9">
        <v>8.4311938864193</v>
      </c>
      <c r="AL384" s="9">
        <v>9.17010374776315</v>
      </c>
      <c r="AM384" s="9">
        <v>8.46631364184493</v>
      </c>
      <c r="AN384" s="2">
        <v>6.5789952730628</v>
      </c>
      <c r="AO384" s="2">
        <v>5.45085142362037</v>
      </c>
      <c r="AP384" s="2">
        <v>5.39692798422944</v>
      </c>
      <c r="AQ384" s="2">
        <v>5.22907090099033</v>
      </c>
      <c r="AR384" s="2">
        <v>4.87813182635383</v>
      </c>
      <c r="AS384" s="2">
        <v>7.53841012380261</v>
      </c>
      <c r="AT384" s="2">
        <v>9.12755178189219</v>
      </c>
      <c r="AU384" s="2">
        <v>8.20687804765391</v>
      </c>
      <c r="AV384" s="2">
        <v>13.3955560159142</v>
      </c>
      <c r="AW384" s="2">
        <v>11.9113610689042</v>
      </c>
      <c r="AX384" s="2">
        <v>6.51848987331522</v>
      </c>
      <c r="AY384" s="2">
        <v>6.76556631940909</v>
      </c>
      <c r="AZ384" s="2">
        <v>6.96499110350718</v>
      </c>
      <c r="BA384" s="2">
        <v>7.94740275046272</v>
      </c>
      <c r="BB384" s="2">
        <v>8.14827349461282</v>
      </c>
      <c r="BC384" s="9">
        <v>2.41622575379206</v>
      </c>
      <c r="BD384" s="9">
        <v>2.06375965657009</v>
      </c>
      <c r="BE384" s="9">
        <v>2.40169700480699</v>
      </c>
      <c r="BF384" s="9">
        <v>3.66708165427099</v>
      </c>
      <c r="BG384" s="9">
        <v>3.66708165427099</v>
      </c>
      <c r="BH384" s="9">
        <v>27.2691788575024</v>
      </c>
      <c r="BI384" s="9">
        <v>27.2691788575024</v>
      </c>
      <c r="BJ384" s="9">
        <v>27.2691788575024</v>
      </c>
      <c r="BK384" s="9">
        <v>27.7151697091092</v>
      </c>
      <c r="BL384" s="9">
        <v>27.7151697091092</v>
      </c>
    </row>
    <row r="385" spans="1:64">
      <c r="A385" t="s">
        <v>782</v>
      </c>
      <c r="B385" s="1" t="s">
        <v>2757</v>
      </c>
      <c r="C385" s="22" t="s">
        <v>783</v>
      </c>
      <c r="D385" s="22" t="s">
        <v>2750</v>
      </c>
      <c r="E385" s="2">
        <v>6.86931482311056</v>
      </c>
      <c r="F385" s="2">
        <v>6.86931482311056</v>
      </c>
      <c r="G385" s="2">
        <v>6.86931482311056</v>
      </c>
      <c r="H385" s="2">
        <v>6.86931482311056</v>
      </c>
      <c r="I385" s="2">
        <v>6.86931482311056</v>
      </c>
      <c r="J385" s="2">
        <v>-10.5173368487906</v>
      </c>
      <c r="K385" s="2">
        <v>-10.5173368487906</v>
      </c>
      <c r="L385" s="2">
        <v>-10.5173368487906</v>
      </c>
      <c r="M385" s="2">
        <v>-10.5173368487906</v>
      </c>
      <c r="N385" s="2">
        <v>-10.5173368487906</v>
      </c>
      <c r="O385" s="2">
        <v>-6.37967946447203</v>
      </c>
      <c r="P385" s="2">
        <v>-6.37967946447203</v>
      </c>
      <c r="Q385" s="2">
        <v>-6.37967946447203</v>
      </c>
      <c r="R385" s="2">
        <v>-6.37967946447203</v>
      </c>
      <c r="S385" s="2">
        <v>-6.37967946447203</v>
      </c>
      <c r="T385" s="23">
        <v>22.0431025180942</v>
      </c>
      <c r="U385" s="23">
        <v>22.0431025180942</v>
      </c>
      <c r="V385" s="23">
        <v>22.0431025180942</v>
      </c>
      <c r="W385" s="23">
        <v>22.0431025180942</v>
      </c>
      <c r="X385" s="23">
        <v>22.0431025180942</v>
      </c>
      <c r="Y385" s="2">
        <v>11.4313082815419</v>
      </c>
      <c r="Z385" s="2">
        <v>10.7230943789228</v>
      </c>
      <c r="AA385" s="2">
        <v>3.97331072681418</v>
      </c>
      <c r="AB385" s="2">
        <v>8.2168607736131</v>
      </c>
      <c r="AC385" s="2">
        <v>3.21768229080023</v>
      </c>
      <c r="AD385" s="2">
        <v>18.0304806711361</v>
      </c>
      <c r="AE385" s="2">
        <v>18.4415121115745</v>
      </c>
      <c r="AF385" s="2">
        <v>16.7531426596467</v>
      </c>
      <c r="AG385" s="2">
        <v>17.7158170252458</v>
      </c>
      <c r="AH385" s="2">
        <v>17.2876761663791</v>
      </c>
      <c r="AI385" s="9">
        <v>12.8079769162066</v>
      </c>
      <c r="AJ385" s="9">
        <v>13.4004173078417</v>
      </c>
      <c r="AK385" s="9">
        <v>12.668024154635</v>
      </c>
      <c r="AL385" s="9">
        <v>13.1218115318835</v>
      </c>
      <c r="AM385" s="9">
        <v>13.5116756410452</v>
      </c>
      <c r="AN385" s="2">
        <v>6.17134391060417</v>
      </c>
      <c r="AO385" s="2">
        <v>6.13255633365961</v>
      </c>
      <c r="AP385" s="2">
        <v>4.75003998634139</v>
      </c>
      <c r="AQ385" s="2">
        <v>4.1754029189434</v>
      </c>
      <c r="AR385" s="2">
        <v>3.84172015906094</v>
      </c>
      <c r="AS385" s="2">
        <v>8.51088667222357</v>
      </c>
      <c r="AT385" s="2">
        <v>8.4381216551055</v>
      </c>
      <c r="AU385" s="2">
        <v>10.2427328425825</v>
      </c>
      <c r="AV385" s="2">
        <v>12.6434921121998</v>
      </c>
      <c r="AW385" s="2">
        <v>11.4801148353753</v>
      </c>
      <c r="AX385" s="2">
        <v>8.71613849876628</v>
      </c>
      <c r="AY385" s="2">
        <v>9.07665615687898</v>
      </c>
      <c r="AZ385" s="2">
        <v>8.50786169129398</v>
      </c>
      <c r="BA385" s="2">
        <v>8.86404128347117</v>
      </c>
      <c r="BB385" s="2">
        <v>10.0282491280396</v>
      </c>
      <c r="BC385" s="9">
        <v>6.9035021536916</v>
      </c>
      <c r="BD385" s="9">
        <v>7.05672656762674</v>
      </c>
      <c r="BE385" s="9">
        <v>7.49620580288241</v>
      </c>
      <c r="BF385" s="9">
        <v>8.92854663648588</v>
      </c>
      <c r="BG385" s="9">
        <v>8.92854663648588</v>
      </c>
      <c r="BH385" s="9">
        <v>32.5145450929622</v>
      </c>
      <c r="BI385" s="9">
        <v>32.5145450929622</v>
      </c>
      <c r="BJ385" s="9">
        <v>32.5145450929622</v>
      </c>
      <c r="BK385" s="9">
        <v>29.060233699191</v>
      </c>
      <c r="BL385" s="9">
        <v>29.060233699191</v>
      </c>
    </row>
    <row r="386" spans="1:64">
      <c r="A386" t="s">
        <v>784</v>
      </c>
      <c r="B386" s="1" t="s">
        <v>2758</v>
      </c>
      <c r="C386" s="22" t="s">
        <v>785</v>
      </c>
      <c r="D386" s="22" t="s">
        <v>2750</v>
      </c>
      <c r="E386" s="2">
        <v>-1.73682484587992</v>
      </c>
      <c r="F386" s="2">
        <v>-1.73682484587992</v>
      </c>
      <c r="G386" s="2">
        <v>-1.73682484587992</v>
      </c>
      <c r="H386" s="2">
        <v>-1.73682484587992</v>
      </c>
      <c r="I386" s="2">
        <v>-1.73682484587992</v>
      </c>
      <c r="J386" s="2">
        <v>1.86952634012102</v>
      </c>
      <c r="K386" s="2">
        <v>1.86952634012102</v>
      </c>
      <c r="L386" s="2">
        <v>1.86952634012102</v>
      </c>
      <c r="M386" s="2">
        <v>1.86952634012102</v>
      </c>
      <c r="N386" s="2">
        <v>1.86952634012102</v>
      </c>
      <c r="O386" s="2">
        <v>-1.74252270016912</v>
      </c>
      <c r="P386" s="2">
        <v>-1.74252270016912</v>
      </c>
      <c r="Q386" s="2">
        <v>-1.74252270016912</v>
      </c>
      <c r="R386" s="2">
        <v>-1.74252270016912</v>
      </c>
      <c r="S386" s="2">
        <v>-1.74252270016912</v>
      </c>
      <c r="T386" s="23">
        <v>12.4677047658544</v>
      </c>
      <c r="U386" s="23">
        <v>12.4677047658544</v>
      </c>
      <c r="V386" s="23">
        <v>12.4677047658544</v>
      </c>
      <c r="W386" s="23">
        <v>12.4677047658544</v>
      </c>
      <c r="X386" s="23">
        <v>12.4677047658544</v>
      </c>
      <c r="Y386" s="2">
        <v>17.2056318061926</v>
      </c>
      <c r="Z386" s="2">
        <v>8.94769568262456</v>
      </c>
      <c r="AA386" s="2">
        <v>14.9422246827011</v>
      </c>
      <c r="AB386" s="2">
        <v>16.2380589060534</v>
      </c>
      <c r="AC386" s="2">
        <v>10.0575378288003</v>
      </c>
      <c r="AD386" s="2">
        <v>12.0424234893162</v>
      </c>
      <c r="AE386" s="2">
        <v>12.8091310030807</v>
      </c>
      <c r="AF386" s="2">
        <v>12.3008632151887</v>
      </c>
      <c r="AG386" s="2">
        <v>11.2635269923224</v>
      </c>
      <c r="AH386" s="2">
        <v>10.2155987269347</v>
      </c>
      <c r="AI386" s="9">
        <v>13.5467792423037</v>
      </c>
      <c r="AJ386" s="9">
        <v>14.1144949685697</v>
      </c>
      <c r="AK386" s="9">
        <v>13.4959465756631</v>
      </c>
      <c r="AL386" s="9">
        <v>14.8272753603784</v>
      </c>
      <c r="AM386" s="9">
        <v>14.079149894534</v>
      </c>
      <c r="AN386" s="2">
        <v>1.72423813832826</v>
      </c>
      <c r="AO386" s="2">
        <v>2.04232687342414</v>
      </c>
      <c r="AP386" s="2">
        <v>1.28831502467019</v>
      </c>
      <c r="AQ386" s="2">
        <v>-0.0894436750560797</v>
      </c>
      <c r="AR386" s="2">
        <v>-0.632946087029018</v>
      </c>
      <c r="AS386" s="2">
        <v>6.33656922300258</v>
      </c>
      <c r="AT386" s="2">
        <v>6.38326193600454</v>
      </c>
      <c r="AU386" s="2">
        <v>7.61150424152471</v>
      </c>
      <c r="AV386" s="2">
        <v>9.1748418386589</v>
      </c>
      <c r="AW386" s="2">
        <v>8.31298427609889</v>
      </c>
      <c r="AX386" s="2">
        <v>4.82407093311237</v>
      </c>
      <c r="AY386" s="2">
        <v>4.64973530648293</v>
      </c>
      <c r="AZ386" s="2">
        <v>5.1162709425915</v>
      </c>
      <c r="BA386" s="2">
        <v>4.72897244986287</v>
      </c>
      <c r="BB386" s="2">
        <v>4.96017131757764</v>
      </c>
      <c r="BC386" s="9">
        <v>2.00201562457057</v>
      </c>
      <c r="BD386" s="9">
        <v>1.66432230368555</v>
      </c>
      <c r="BE386" s="9">
        <v>1.74668873076872</v>
      </c>
      <c r="BF386" s="9">
        <v>2.39157499191586</v>
      </c>
      <c r="BG386" s="9">
        <v>2.39157499191586</v>
      </c>
      <c r="BH386" s="9">
        <v>39.208000909342</v>
      </c>
      <c r="BI386" s="9">
        <v>39.208000909342</v>
      </c>
      <c r="BJ386" s="9">
        <v>39.208000909342</v>
      </c>
      <c r="BK386" s="9">
        <v>37.2160997957874</v>
      </c>
      <c r="BL386" s="9">
        <v>37.2160997957874</v>
      </c>
    </row>
    <row r="387" spans="1:64">
      <c r="A387" t="s">
        <v>786</v>
      </c>
      <c r="B387" s="1" t="s">
        <v>2759</v>
      </c>
      <c r="C387" s="22" t="s">
        <v>787</v>
      </c>
      <c r="D387" s="22" t="s">
        <v>2750</v>
      </c>
      <c r="E387" s="2">
        <v>-2.40656334152121</v>
      </c>
      <c r="F387" s="2">
        <v>-2.40656334152121</v>
      </c>
      <c r="G387" s="2">
        <v>-2.40656334152121</v>
      </c>
      <c r="H387" s="2">
        <v>-2.40656334152121</v>
      </c>
      <c r="I387" s="2">
        <v>-2.40656334152121</v>
      </c>
      <c r="J387" s="2">
        <v>-1.60794018471286</v>
      </c>
      <c r="K387" s="2">
        <v>-1.60794018471286</v>
      </c>
      <c r="L387" s="2">
        <v>-1.60794018471286</v>
      </c>
      <c r="M387" s="2">
        <v>-1.60794018471286</v>
      </c>
      <c r="N387" s="2">
        <v>-1.60794018471286</v>
      </c>
      <c r="O387" s="2">
        <v>-6.42758183438427</v>
      </c>
      <c r="P387" s="2">
        <v>-6.42758183438427</v>
      </c>
      <c r="Q387" s="2">
        <v>-6.42758183438427</v>
      </c>
      <c r="R387" s="2">
        <v>-6.42758183438427</v>
      </c>
      <c r="S387" s="2">
        <v>-6.42758183438427</v>
      </c>
      <c r="T387" s="23">
        <v>7.74512797911504</v>
      </c>
      <c r="U387" s="23">
        <v>7.74512797911504</v>
      </c>
      <c r="V387" s="23">
        <v>7.74512797911504</v>
      </c>
      <c r="W387" s="23">
        <v>7.74512797911504</v>
      </c>
      <c r="X387" s="23">
        <v>7.74512797911504</v>
      </c>
      <c r="Y387" s="2">
        <v>-5.41153355129923</v>
      </c>
      <c r="Z387" s="2">
        <v>-13.4645636601112</v>
      </c>
      <c r="AA387" s="2">
        <v>-18.3537243617617</v>
      </c>
      <c r="AB387" s="2">
        <v>-21.0548087314978</v>
      </c>
      <c r="AC387" s="2">
        <v>-16.2784956121874</v>
      </c>
      <c r="AD387" s="2">
        <v>4.70318829293955</v>
      </c>
      <c r="AE387" s="2">
        <v>3.8832551268681</v>
      </c>
      <c r="AF387" s="2">
        <v>3.98165541045385</v>
      </c>
      <c r="AG387" s="2">
        <v>3.40318325916862</v>
      </c>
      <c r="AH387" s="2">
        <v>4.19073237377368</v>
      </c>
      <c r="AI387" s="9">
        <v>20.9705510029243</v>
      </c>
      <c r="AJ387" s="9">
        <v>21.6252936364084</v>
      </c>
      <c r="AK387" s="9">
        <v>22.0737507625932</v>
      </c>
      <c r="AL387" s="9">
        <v>22.2617302728285</v>
      </c>
      <c r="AM387" s="9">
        <v>22.5618978963357</v>
      </c>
      <c r="AN387" s="2">
        <v>-10.9929239823906</v>
      </c>
      <c r="AO387" s="2">
        <v>-11.8736793728657</v>
      </c>
      <c r="AP387" s="2">
        <v>-10.9795523833576</v>
      </c>
      <c r="AQ387" s="2">
        <v>-11.8215129020582</v>
      </c>
      <c r="AR387" s="2">
        <v>-11.8932081865646</v>
      </c>
      <c r="AS387" s="2">
        <v>-1.61614897037623</v>
      </c>
      <c r="AT387" s="2">
        <v>-2.49878876200827</v>
      </c>
      <c r="AU387" s="2">
        <v>-0.96772375136829</v>
      </c>
      <c r="AV387" s="2">
        <v>0.86778728519177</v>
      </c>
      <c r="AW387" s="2">
        <v>1.27634264450682</v>
      </c>
      <c r="AX387" s="2">
        <v>-4.17370637299089</v>
      </c>
      <c r="AY387" s="2">
        <v>-3.7899022520702</v>
      </c>
      <c r="AZ387" s="2">
        <v>-4.31817658401585</v>
      </c>
      <c r="BA387" s="2">
        <v>-4.02071227866302</v>
      </c>
      <c r="BB387" s="2">
        <v>-2.27606576441681</v>
      </c>
      <c r="BC387" s="9">
        <v>-9.38876292902058</v>
      </c>
      <c r="BD387" s="9">
        <v>-9.0539133320494</v>
      </c>
      <c r="BE387" s="9">
        <v>-8.36955016826677</v>
      </c>
      <c r="BF387" s="9">
        <v>-8.76910830369149</v>
      </c>
      <c r="BG387" s="9">
        <v>-8.76910830369149</v>
      </c>
      <c r="BH387" s="9">
        <v>26.0502501724894</v>
      </c>
      <c r="BI387" s="9">
        <v>26.0502501724894</v>
      </c>
      <c r="BJ387" s="9">
        <v>26.0502501724894</v>
      </c>
      <c r="BK387" s="9">
        <v>22.3191847812047</v>
      </c>
      <c r="BL387" s="9">
        <v>22.3191847812047</v>
      </c>
    </row>
    <row r="388" spans="1:64">
      <c r="A388" t="s">
        <v>788</v>
      </c>
      <c r="B388" s="1" t="s">
        <v>2760</v>
      </c>
      <c r="C388" s="22" t="s">
        <v>789</v>
      </c>
      <c r="D388" s="22" t="s">
        <v>2750</v>
      </c>
      <c r="E388" s="2">
        <v>12.2272227882408</v>
      </c>
      <c r="F388" s="2">
        <v>12.2272227882408</v>
      </c>
      <c r="G388" s="2">
        <v>12.2272227882408</v>
      </c>
      <c r="H388" s="2">
        <v>12.2272227882408</v>
      </c>
      <c r="I388" s="2">
        <v>12.2272227882408</v>
      </c>
      <c r="J388" s="2">
        <v>0.31476415171342</v>
      </c>
      <c r="K388" s="2">
        <v>0.31476415171342</v>
      </c>
      <c r="L388" s="2">
        <v>0.31476415171342</v>
      </c>
      <c r="M388" s="2">
        <v>0.31476415171342</v>
      </c>
      <c r="N388" s="2">
        <v>0.31476415171342</v>
      </c>
      <c r="O388" s="2">
        <v>-1.23855518060527</v>
      </c>
      <c r="P388" s="2">
        <v>-1.23855518060527</v>
      </c>
      <c r="Q388" s="2">
        <v>-1.23855518060527</v>
      </c>
      <c r="R388" s="2">
        <v>-1.23855518060527</v>
      </c>
      <c r="S388" s="2">
        <v>-1.23855518060527</v>
      </c>
      <c r="T388" s="23">
        <v>19.6394689126637</v>
      </c>
      <c r="U388" s="23">
        <v>19.6394689126637</v>
      </c>
      <c r="V388" s="23">
        <v>19.6394689126637</v>
      </c>
      <c r="W388" s="23">
        <v>19.6394689126637</v>
      </c>
      <c r="X388" s="23">
        <v>19.6394689126637</v>
      </c>
      <c r="Y388" s="2">
        <v>10.2211677325685</v>
      </c>
      <c r="Z388" s="2">
        <v>6.27020923569346</v>
      </c>
      <c r="AA388" s="2">
        <v>17.0330405359452</v>
      </c>
      <c r="AB388" s="2">
        <v>11.9592485767227</v>
      </c>
      <c r="AC388" s="2">
        <v>12.0104206456217</v>
      </c>
      <c r="AD388" s="2">
        <v>15.0886153468458</v>
      </c>
      <c r="AE388" s="2">
        <v>15.5031538791609</v>
      </c>
      <c r="AF388" s="2">
        <v>14.7640997282562</v>
      </c>
      <c r="AG388" s="2">
        <v>14.9607069560912</v>
      </c>
      <c r="AH388" s="2">
        <v>14.3200522311259</v>
      </c>
      <c r="AI388" s="9">
        <v>2.69486310815644</v>
      </c>
      <c r="AJ388" s="9">
        <v>2.5446022779012</v>
      </c>
      <c r="AK388" s="9">
        <v>0.905308176826826</v>
      </c>
      <c r="AL388" s="9">
        <v>0.552193825145445</v>
      </c>
      <c r="AM388" s="9">
        <v>0.126938336616156</v>
      </c>
      <c r="AN388" s="2">
        <v>10.4331536090353</v>
      </c>
      <c r="AO388" s="2">
        <v>10.0545728940153</v>
      </c>
      <c r="AP388" s="2">
        <v>9.94262742884818</v>
      </c>
      <c r="AQ388" s="2">
        <v>9.78288640364642</v>
      </c>
      <c r="AR388" s="2">
        <v>9.15538632629275</v>
      </c>
      <c r="AS388" s="2">
        <v>8.104501336351</v>
      </c>
      <c r="AT388" s="2">
        <v>8.67500657747692</v>
      </c>
      <c r="AU388" s="2">
        <v>10.0956939082078</v>
      </c>
      <c r="AV388" s="2">
        <v>11.737744527898</v>
      </c>
      <c r="AW388" s="2">
        <v>10.6182933313398</v>
      </c>
      <c r="AX388" s="2">
        <v>6.68164863490173</v>
      </c>
      <c r="AY388" s="2">
        <v>6.14064830161773</v>
      </c>
      <c r="AZ388" s="2">
        <v>6.11853594519691</v>
      </c>
      <c r="BA388" s="2">
        <v>7.18552137237778</v>
      </c>
      <c r="BB388" s="2">
        <v>6.66772154394892</v>
      </c>
      <c r="BC388" s="9">
        <v>3.38271605530889</v>
      </c>
      <c r="BD388" s="9">
        <v>2.86263436233915</v>
      </c>
      <c r="BE388" s="9">
        <v>2.91114788461453</v>
      </c>
      <c r="BF388" s="9">
        <v>3.66708165427099</v>
      </c>
      <c r="BG388" s="9">
        <v>3.66708165427099</v>
      </c>
      <c r="BH388" s="9">
        <v>31.5509342187516</v>
      </c>
      <c r="BI388" s="9">
        <v>31.5509342187516</v>
      </c>
      <c r="BJ388" s="9">
        <v>31.5509342187516</v>
      </c>
      <c r="BK388" s="9">
        <v>17.6365281099166</v>
      </c>
      <c r="BL388" s="9">
        <v>17.6365281099166</v>
      </c>
    </row>
    <row r="389" spans="1:64">
      <c r="A389" t="s">
        <v>790</v>
      </c>
      <c r="B389" s="1" t="s">
        <v>2761</v>
      </c>
      <c r="C389" s="22" t="s">
        <v>791</v>
      </c>
      <c r="D389" s="22" t="s">
        <v>2750</v>
      </c>
      <c r="E389" s="2">
        <v>14.5713075229853</v>
      </c>
      <c r="F389" s="2">
        <v>14.5713075229853</v>
      </c>
      <c r="G389" s="2">
        <v>14.5713075229853</v>
      </c>
      <c r="H389" s="2">
        <v>14.5713075229853</v>
      </c>
      <c r="I389" s="2">
        <v>14.5713075229853</v>
      </c>
      <c r="J389" s="2">
        <v>-7.93120610684195</v>
      </c>
      <c r="K389" s="2">
        <v>-7.93120610684195</v>
      </c>
      <c r="L389" s="2">
        <v>-7.93120610684195</v>
      </c>
      <c r="M389" s="2">
        <v>-7.93120610684195</v>
      </c>
      <c r="N389" s="2">
        <v>-7.93120610684195</v>
      </c>
      <c r="O389" s="2">
        <v>-0.664649594111258</v>
      </c>
      <c r="P389" s="2">
        <v>-0.664649594111258</v>
      </c>
      <c r="Q389" s="2">
        <v>-0.664649594111258</v>
      </c>
      <c r="R389" s="2">
        <v>-0.664649594111258</v>
      </c>
      <c r="S389" s="2">
        <v>-0.664649594111258</v>
      </c>
      <c r="T389" s="23">
        <v>18.6193842272545</v>
      </c>
      <c r="U389" s="23">
        <v>18.6193842272545</v>
      </c>
      <c r="V389" s="23">
        <v>18.6193842272545</v>
      </c>
      <c r="W389" s="23">
        <v>18.6193842272545</v>
      </c>
      <c r="X389" s="23">
        <v>18.6193842272545</v>
      </c>
      <c r="Y389" s="2">
        <v>-3.75009861335591</v>
      </c>
      <c r="Z389" s="2">
        <v>7.36242076998592</v>
      </c>
      <c r="AA389" s="2">
        <v>5.27421046387038</v>
      </c>
      <c r="AB389" s="2">
        <v>9.2885924860303</v>
      </c>
      <c r="AC389" s="2">
        <v>2.05236696038</v>
      </c>
      <c r="AD389" s="2">
        <v>14.3599969331948</v>
      </c>
      <c r="AE389" s="2">
        <v>13.8131926552241</v>
      </c>
      <c r="AF389" s="2">
        <v>15.1287420790132</v>
      </c>
      <c r="AG389" s="2">
        <v>14.5295009596046</v>
      </c>
      <c r="AH389" s="2">
        <v>14.7569293308379</v>
      </c>
      <c r="AI389" s="9">
        <v>-4.77551844490386</v>
      </c>
      <c r="AJ389" s="9">
        <v>-4.92930708153549</v>
      </c>
      <c r="AK389" s="9">
        <v>-4.93487805016799</v>
      </c>
      <c r="AL389" s="9">
        <v>-5.16195563116221</v>
      </c>
      <c r="AM389" s="9">
        <v>-4.32115930132713</v>
      </c>
      <c r="AN389" s="2">
        <v>6.95659862354658</v>
      </c>
      <c r="AO389" s="2">
        <v>7.23012755947569</v>
      </c>
      <c r="AP389" s="2">
        <v>7.17932066119837</v>
      </c>
      <c r="AQ389" s="2">
        <v>6.46495214309049</v>
      </c>
      <c r="AR389" s="2">
        <v>5.98583106864571</v>
      </c>
      <c r="AS389" s="2">
        <v>8.1602797157845</v>
      </c>
      <c r="AT389" s="2">
        <v>9.00819912252663</v>
      </c>
      <c r="AU389" s="2">
        <v>8.99558829405304</v>
      </c>
      <c r="AV389" s="2">
        <v>11.5830088711871</v>
      </c>
      <c r="AW389" s="2">
        <v>10.5562190856555</v>
      </c>
      <c r="AX389" s="2">
        <v>7.04681348226204</v>
      </c>
      <c r="AY389" s="2">
        <v>7.54701174390258</v>
      </c>
      <c r="AZ389" s="2">
        <v>7.90418049006862</v>
      </c>
      <c r="BA389" s="2">
        <v>7.02846687777255</v>
      </c>
      <c r="BB389" s="2">
        <v>8.17999637081315</v>
      </c>
      <c r="BC389" s="9">
        <v>6.14411691678553</v>
      </c>
      <c r="BD389" s="9">
        <v>5.59212294038346</v>
      </c>
      <c r="BE389" s="9">
        <v>5.02173010096006</v>
      </c>
      <c r="BF389" s="9">
        <v>4.78314998383172</v>
      </c>
      <c r="BG389" s="9">
        <v>4.78314998383172</v>
      </c>
      <c r="BH389" s="9">
        <v>26.6383786247712</v>
      </c>
      <c r="BI389" s="9">
        <v>26.6383786247712</v>
      </c>
      <c r="BJ389" s="9">
        <v>26.6383786247712</v>
      </c>
      <c r="BK389" s="9">
        <v>17.300580980284</v>
      </c>
      <c r="BL389" s="9">
        <v>17.300580980284</v>
      </c>
    </row>
    <row r="390" spans="1:64">
      <c r="A390" t="s">
        <v>792</v>
      </c>
      <c r="B390" s="1" t="s">
        <v>2762</v>
      </c>
      <c r="C390" s="22" t="s">
        <v>793</v>
      </c>
      <c r="D390" s="22" t="s">
        <v>2750</v>
      </c>
      <c r="E390" s="2">
        <v>-16.7724540730267</v>
      </c>
      <c r="F390" s="2">
        <v>-16.7724540730267</v>
      </c>
      <c r="G390" s="2">
        <v>-16.7724540730267</v>
      </c>
      <c r="H390" s="2">
        <v>-16.7724540730267</v>
      </c>
      <c r="I390" s="2">
        <v>-16.7724540730267</v>
      </c>
      <c r="J390" s="2">
        <v>-5.36681177479167</v>
      </c>
      <c r="K390" s="2">
        <v>-5.36681177479167</v>
      </c>
      <c r="L390" s="2">
        <v>-5.36681177479167</v>
      </c>
      <c r="M390" s="2">
        <v>-5.36681177479167</v>
      </c>
      <c r="N390" s="2">
        <v>-5.36681177479167</v>
      </c>
      <c r="O390" s="2">
        <v>-10.4617146227563</v>
      </c>
      <c r="P390" s="2">
        <v>-10.4617146227563</v>
      </c>
      <c r="Q390" s="2">
        <v>-10.4617146227563</v>
      </c>
      <c r="R390" s="2">
        <v>-10.4617146227563</v>
      </c>
      <c r="S390" s="2">
        <v>-10.4617146227563</v>
      </c>
      <c r="T390" s="23">
        <v>14.6989758488292</v>
      </c>
      <c r="U390" s="23">
        <v>14.6989758488292</v>
      </c>
      <c r="V390" s="23">
        <v>14.6989758488292</v>
      </c>
      <c r="W390" s="23">
        <v>14.6989758488292</v>
      </c>
      <c r="X390" s="23">
        <v>14.6989758488292</v>
      </c>
      <c r="Y390" s="2">
        <v>9.63081697772539</v>
      </c>
      <c r="Z390" s="2">
        <v>-0.0693736333504873</v>
      </c>
      <c r="AA390" s="2">
        <v>4.65226198910958</v>
      </c>
      <c r="AB390" s="2">
        <v>3.70301286056701</v>
      </c>
      <c r="AC390" s="2">
        <v>7.64378717191176</v>
      </c>
      <c r="AD390" s="2">
        <v>16.9005742965833</v>
      </c>
      <c r="AE390" s="2">
        <v>16.8034942166717</v>
      </c>
      <c r="AF390" s="2">
        <v>15.9805128211291</v>
      </c>
      <c r="AG390" s="2">
        <v>16.5209485006304</v>
      </c>
      <c r="AH390" s="2">
        <v>15.2864773304889</v>
      </c>
      <c r="AI390" s="9">
        <v>23.4921951705336</v>
      </c>
      <c r="AJ390" s="9">
        <v>23.5915906012552</v>
      </c>
      <c r="AK390" s="9">
        <v>23.8341518260873</v>
      </c>
      <c r="AL390" s="9">
        <v>24.0879519558388</v>
      </c>
      <c r="AM390" s="9">
        <v>24.1002941352205</v>
      </c>
      <c r="AN390" s="2">
        <v>5.23511111644082</v>
      </c>
      <c r="AO390" s="2">
        <v>5.71738266664323</v>
      </c>
      <c r="AP390" s="2">
        <v>4.81077200321281</v>
      </c>
      <c r="AQ390" s="2">
        <v>3.74143607253644</v>
      </c>
      <c r="AR390" s="2">
        <v>2.64945711322775</v>
      </c>
      <c r="AS390" s="2">
        <v>4.54026289055102</v>
      </c>
      <c r="AT390" s="2">
        <v>5.22627612779743</v>
      </c>
      <c r="AU390" s="2">
        <v>6.41056930747839</v>
      </c>
      <c r="AV390" s="2">
        <v>10.1007702262776</v>
      </c>
      <c r="AW390" s="2">
        <v>10.2113621651872</v>
      </c>
      <c r="AX390" s="2">
        <v>8.92741244616759</v>
      </c>
      <c r="AY390" s="2">
        <v>8.69998863125144</v>
      </c>
      <c r="AZ390" s="2">
        <v>8.29379517838064</v>
      </c>
      <c r="BA390" s="2">
        <v>10.0997547722748</v>
      </c>
      <c r="BB390" s="2">
        <v>10.6468276486768</v>
      </c>
      <c r="BC390" s="9">
        <v>7.86999245520843</v>
      </c>
      <c r="BD390" s="9">
        <v>7.92217416554323</v>
      </c>
      <c r="BE390" s="9">
        <v>8.87900104807431</v>
      </c>
      <c r="BF390" s="9">
        <v>9.72573830045783</v>
      </c>
      <c r="BG390" s="9">
        <v>9.72573830045783</v>
      </c>
      <c r="BH390" s="9">
        <v>35.6370884994312</v>
      </c>
      <c r="BI390" s="9">
        <v>35.6370884994312</v>
      </c>
      <c r="BJ390" s="9">
        <v>35.6370884994312</v>
      </c>
      <c r="BK390" s="9">
        <v>34.646035181646</v>
      </c>
      <c r="BL390" s="9">
        <v>34.646035181646</v>
      </c>
    </row>
    <row r="391" spans="1:64">
      <c r="A391" t="s">
        <v>794</v>
      </c>
      <c r="B391" s="1" t="s">
        <v>2763</v>
      </c>
      <c r="C391" s="22" t="s">
        <v>795</v>
      </c>
      <c r="D391" s="22" t="s">
        <v>2750</v>
      </c>
      <c r="E391" s="2">
        <v>-5.18597809843253</v>
      </c>
      <c r="F391" s="2">
        <v>-5.18597809843253</v>
      </c>
      <c r="G391" s="2">
        <v>-5.18597809843253</v>
      </c>
      <c r="H391" s="2">
        <v>-5.18597809843253</v>
      </c>
      <c r="I391" s="2">
        <v>-5.18597809843253</v>
      </c>
      <c r="J391" s="2">
        <v>1.00363191842644</v>
      </c>
      <c r="K391" s="2">
        <v>1.00363191842644</v>
      </c>
      <c r="L391" s="2">
        <v>1.00363191842644</v>
      </c>
      <c r="M391" s="2">
        <v>1.00363191842644</v>
      </c>
      <c r="N391" s="2">
        <v>1.00363191842644</v>
      </c>
      <c r="O391" s="2">
        <v>-3.19038201636129</v>
      </c>
      <c r="P391" s="2">
        <v>-3.19038201636129</v>
      </c>
      <c r="Q391" s="2">
        <v>-3.19038201636129</v>
      </c>
      <c r="R391" s="2">
        <v>-3.19038201636129</v>
      </c>
      <c r="S391" s="2">
        <v>-3.19038201636129</v>
      </c>
      <c r="T391" s="23">
        <v>16.3899879333601</v>
      </c>
      <c r="U391" s="23">
        <v>16.3899879333601</v>
      </c>
      <c r="V391" s="23">
        <v>16.3899879333601</v>
      </c>
      <c r="W391" s="23">
        <v>16.3899879333601</v>
      </c>
      <c r="X391" s="23">
        <v>16.3899879333601</v>
      </c>
      <c r="Y391" s="2">
        <v>-2.48995481467683</v>
      </c>
      <c r="Z391" s="2">
        <v>-3.82295127990497</v>
      </c>
      <c r="AA391" s="2">
        <v>0.0403195557181964</v>
      </c>
      <c r="AB391" s="2">
        <v>-2.20481094296243</v>
      </c>
      <c r="AC391" s="2">
        <v>2.0688524153796</v>
      </c>
      <c r="AD391" s="2">
        <v>14.0120683076452</v>
      </c>
      <c r="AE391" s="2">
        <v>14.6156118494347</v>
      </c>
      <c r="AF391" s="2">
        <v>15.9003461630476</v>
      </c>
      <c r="AG391" s="2">
        <v>15.255793592214</v>
      </c>
      <c r="AH391" s="2">
        <v>13.9626073313615</v>
      </c>
      <c r="AI391" s="9">
        <v>9.85276761181831</v>
      </c>
      <c r="AJ391" s="9">
        <v>10.5604126175445</v>
      </c>
      <c r="AK391" s="9">
        <v>10.2018898876533</v>
      </c>
      <c r="AL391" s="9">
        <v>10.8770167594682</v>
      </c>
      <c r="AM391" s="9">
        <v>11.299605813175</v>
      </c>
      <c r="AN391" s="2">
        <v>6.09722548106624</v>
      </c>
      <c r="AO391" s="2">
        <v>6.00473666302725</v>
      </c>
      <c r="AP391" s="2">
        <v>5.85149792869132</v>
      </c>
      <c r="AQ391" s="2">
        <v>5.32131119571498</v>
      </c>
      <c r="AR391" s="2">
        <v>4.96886146726163</v>
      </c>
      <c r="AS391" s="2">
        <v>7.60914499979266</v>
      </c>
      <c r="AT391" s="2">
        <v>9.29148701171902</v>
      </c>
      <c r="AU391" s="2">
        <v>11.0770241582133</v>
      </c>
      <c r="AV391" s="2">
        <v>10.9772642856513</v>
      </c>
      <c r="AW391" s="2">
        <v>10.5562190856555</v>
      </c>
      <c r="AX391" s="2">
        <v>5.99243021438726</v>
      </c>
      <c r="AY391" s="2">
        <v>6.67593516794635</v>
      </c>
      <c r="AZ391" s="2">
        <v>7.76751825734915</v>
      </c>
      <c r="BA391" s="2">
        <v>8.14632533937448</v>
      </c>
      <c r="BB391" s="2">
        <v>7.82038158094556</v>
      </c>
      <c r="BC391" s="9">
        <v>4.76341648604721</v>
      </c>
      <c r="BD391" s="9">
        <v>4.72667534246697</v>
      </c>
      <c r="BE391" s="9">
        <v>5.96785316345978</v>
      </c>
      <c r="BF391" s="9">
        <v>5.73977998059807</v>
      </c>
      <c r="BG391" s="9">
        <v>5.73977998059807</v>
      </c>
      <c r="BH391" s="9">
        <v>39.2870950561705</v>
      </c>
      <c r="BI391" s="9">
        <v>39.2870950561705</v>
      </c>
      <c r="BJ391" s="9">
        <v>39.2870950561705</v>
      </c>
      <c r="BK391" s="9">
        <v>32.4539047543899</v>
      </c>
      <c r="BL391" s="9">
        <v>32.4539047543899</v>
      </c>
    </row>
    <row r="392" spans="1:64">
      <c r="A392" t="s">
        <v>796</v>
      </c>
      <c r="B392" s="1" t="s">
        <v>2764</v>
      </c>
      <c r="C392" s="22" t="s">
        <v>797</v>
      </c>
      <c r="D392" s="22" t="s">
        <v>2750</v>
      </c>
      <c r="E392" s="2">
        <v>6.56793250007199</v>
      </c>
      <c r="F392" s="2">
        <v>6.56793250007199</v>
      </c>
      <c r="G392" s="2">
        <v>6.56793250007199</v>
      </c>
      <c r="H392" s="2">
        <v>6.56793250007199</v>
      </c>
      <c r="I392" s="2">
        <v>6.56793250007199</v>
      </c>
      <c r="J392" s="2">
        <v>-3.23431288191655</v>
      </c>
      <c r="K392" s="2">
        <v>-3.23431288191655</v>
      </c>
      <c r="L392" s="2">
        <v>-3.23431288191655</v>
      </c>
      <c r="M392" s="2">
        <v>-3.23431288191655</v>
      </c>
      <c r="N392" s="2">
        <v>-3.23431288191655</v>
      </c>
      <c r="O392" s="2">
        <v>-3.93987959858132</v>
      </c>
      <c r="P392" s="2">
        <v>-3.93987959858132</v>
      </c>
      <c r="Q392" s="2">
        <v>-3.93987959858132</v>
      </c>
      <c r="R392" s="2">
        <v>-3.93987959858132</v>
      </c>
      <c r="S392" s="2">
        <v>-3.93987959858132</v>
      </c>
      <c r="T392" s="23">
        <v>18.0149460959394</v>
      </c>
      <c r="U392" s="23">
        <v>18.0149460959394</v>
      </c>
      <c r="V392" s="23">
        <v>18.0149460959394</v>
      </c>
      <c r="W392" s="23">
        <v>18.0149460959394</v>
      </c>
      <c r="X392" s="23">
        <v>18.0149460959394</v>
      </c>
      <c r="Y392" s="2">
        <v>16.7172861872271</v>
      </c>
      <c r="Z392" s="2">
        <v>7.40896668209435</v>
      </c>
      <c r="AA392" s="2">
        <v>12.930399836024</v>
      </c>
      <c r="AB392" s="2">
        <v>9.67697786952737</v>
      </c>
      <c r="AC392" s="2">
        <v>19.6556551495057</v>
      </c>
      <c r="AD392" s="2">
        <v>12.3009861934036</v>
      </c>
      <c r="AE392" s="2">
        <v>12.3749224028329</v>
      </c>
      <c r="AF392" s="2">
        <v>12.9379084958037</v>
      </c>
      <c r="AG392" s="2">
        <v>13.0366753983166</v>
      </c>
      <c r="AH392" s="2">
        <v>11.5614507527915</v>
      </c>
      <c r="AI392" s="9">
        <v>7.76203319415183</v>
      </c>
      <c r="AJ392" s="9">
        <v>7.2226751464735</v>
      </c>
      <c r="AK392" s="9">
        <v>6.90183719202019</v>
      </c>
      <c r="AL392" s="9">
        <v>6.84621012459467</v>
      </c>
      <c r="AM392" s="9">
        <v>7.37626533619411</v>
      </c>
      <c r="AN392" s="2">
        <v>4.74827006347588</v>
      </c>
      <c r="AO392" s="2">
        <v>4.87909891842616</v>
      </c>
      <c r="AP392" s="2">
        <v>4.31732436613249</v>
      </c>
      <c r="AQ392" s="2">
        <v>4.20125047405855</v>
      </c>
      <c r="AR392" s="2">
        <v>4.08748781272875</v>
      </c>
      <c r="AS392" s="2">
        <v>7.03098206448492</v>
      </c>
      <c r="AT392" s="2">
        <v>7.02509188574347</v>
      </c>
      <c r="AU392" s="2">
        <v>9.03477368684454</v>
      </c>
      <c r="AV392" s="2">
        <v>8.77098360752179</v>
      </c>
      <c r="AW392" s="2">
        <v>6.75594847200625</v>
      </c>
      <c r="AX392" s="2">
        <v>3.83336282549138</v>
      </c>
      <c r="AY392" s="2">
        <v>3.95729727735846</v>
      </c>
      <c r="AZ392" s="2">
        <v>4.50033743791632</v>
      </c>
      <c r="BA392" s="2">
        <v>4.27222044191435</v>
      </c>
      <c r="BB392" s="2">
        <v>5.61328012252158</v>
      </c>
      <c r="BC392" s="9">
        <v>1.44973545227524</v>
      </c>
      <c r="BD392" s="9">
        <v>1.7974680879804</v>
      </c>
      <c r="BE392" s="9">
        <v>1.89224612499944</v>
      </c>
      <c r="BF392" s="9">
        <v>1.99297915992988</v>
      </c>
      <c r="BG392" s="9">
        <v>1.99297915992988</v>
      </c>
      <c r="BH392" s="9">
        <v>32.5790325812576</v>
      </c>
      <c r="BI392" s="9">
        <v>32.5790325812576</v>
      </c>
      <c r="BJ392" s="9">
        <v>32.5790325812576</v>
      </c>
      <c r="BK392" s="9">
        <v>22.0574784823232</v>
      </c>
      <c r="BL392" s="9">
        <v>22.0574784823232</v>
      </c>
    </row>
    <row r="393" spans="1:64">
      <c r="A393" t="s">
        <v>798</v>
      </c>
      <c r="B393" s="1" t="s">
        <v>2765</v>
      </c>
      <c r="C393" s="22" t="s">
        <v>799</v>
      </c>
      <c r="D393" s="22" t="s">
        <v>2750</v>
      </c>
      <c r="E393" s="2">
        <v>15.3080198681907</v>
      </c>
      <c r="F393" s="2">
        <v>15.3080198681907</v>
      </c>
      <c r="G393" s="2">
        <v>15.3080198681907</v>
      </c>
      <c r="H393" s="2">
        <v>15.3080198681907</v>
      </c>
      <c r="I393" s="2">
        <v>15.3080198681907</v>
      </c>
      <c r="J393" s="2">
        <v>2.65671772691253</v>
      </c>
      <c r="K393" s="2">
        <v>2.65671772691253</v>
      </c>
      <c r="L393" s="2">
        <v>2.65671772691253</v>
      </c>
      <c r="M393" s="2">
        <v>2.65671772691253</v>
      </c>
      <c r="N393" s="2">
        <v>2.65671772691253</v>
      </c>
      <c r="O393" s="2">
        <v>-1.83332278188445</v>
      </c>
      <c r="P393" s="2">
        <v>-1.83332278188445</v>
      </c>
      <c r="Q393" s="2">
        <v>-1.83332278188445</v>
      </c>
      <c r="R393" s="2">
        <v>-1.83332278188445</v>
      </c>
      <c r="S393" s="2">
        <v>-1.83332278188445</v>
      </c>
      <c r="T393" s="23">
        <v>17.6897993251087</v>
      </c>
      <c r="U393" s="23">
        <v>17.6897993251087</v>
      </c>
      <c r="V393" s="23">
        <v>17.6897993251087</v>
      </c>
      <c r="W393" s="23">
        <v>17.6897993251087</v>
      </c>
      <c r="X393" s="23">
        <v>17.6897993251087</v>
      </c>
      <c r="Y393" s="2">
        <v>12.8484389456503</v>
      </c>
      <c r="Z393" s="2">
        <v>8.26566010908158</v>
      </c>
      <c r="AA393" s="2">
        <v>9.97917016890126</v>
      </c>
      <c r="AB393" s="2">
        <v>13.9861124006129</v>
      </c>
      <c r="AC393" s="2">
        <v>14.1442735327463</v>
      </c>
      <c r="AD393" s="2">
        <v>16.982194069094</v>
      </c>
      <c r="AE393" s="2">
        <v>16.6227406985668</v>
      </c>
      <c r="AF393" s="2">
        <v>17.0302627087097</v>
      </c>
      <c r="AG393" s="2">
        <v>17.3317521423337</v>
      </c>
      <c r="AH393" s="2">
        <v>16.7711029723674</v>
      </c>
      <c r="AI393" s="9">
        <v>8.91954362095884</v>
      </c>
      <c r="AJ393" s="9">
        <v>8.41357368670078</v>
      </c>
      <c r="AK393" s="9">
        <v>7.70369863009836</v>
      </c>
      <c r="AL393" s="9">
        <v>8.31852788250412</v>
      </c>
      <c r="AM393" s="9">
        <v>7.64658907755768</v>
      </c>
      <c r="AN393" s="2">
        <v>9.7290285284249</v>
      </c>
      <c r="AO393" s="2">
        <v>9.95226797245094</v>
      </c>
      <c r="AP393" s="2">
        <v>9.40688428001812</v>
      </c>
      <c r="AQ393" s="2">
        <v>8.78549899912379</v>
      </c>
      <c r="AR393" s="2">
        <v>9.15538632629275</v>
      </c>
      <c r="AS393" s="2">
        <v>7.68390220494712</v>
      </c>
      <c r="AT393" s="2">
        <v>8.97111462910525</v>
      </c>
      <c r="AU393" s="2">
        <v>8.35803136268864</v>
      </c>
      <c r="AV393" s="2">
        <v>12.5024426170897</v>
      </c>
      <c r="AW393" s="2">
        <v>12.7066483111472</v>
      </c>
      <c r="AX393" s="2">
        <v>7.95479094056333</v>
      </c>
      <c r="AY393" s="2">
        <v>8.28414815922545</v>
      </c>
      <c r="AZ393" s="2">
        <v>8.59487880138052</v>
      </c>
      <c r="BA393" s="2">
        <v>9.28051614862968</v>
      </c>
      <c r="BB393" s="2">
        <v>9.08782092493378</v>
      </c>
      <c r="BC393" s="9">
        <v>8.97455279979908</v>
      </c>
      <c r="BD393" s="9">
        <v>8.85419465560714</v>
      </c>
      <c r="BE393" s="9">
        <v>9.53400932211258</v>
      </c>
      <c r="BF393" s="9">
        <v>10.602649130827</v>
      </c>
      <c r="BG393" s="9">
        <v>10.602649130827</v>
      </c>
      <c r="BH393" s="9">
        <v>38.474496857206</v>
      </c>
      <c r="BI393" s="9">
        <v>38.474496857206</v>
      </c>
      <c r="BJ393" s="9">
        <v>38.474496857206</v>
      </c>
      <c r="BK393" s="9">
        <v>35.4479755983517</v>
      </c>
      <c r="BL393" s="9">
        <v>35.4479755983517</v>
      </c>
    </row>
    <row r="394" spans="1:64">
      <c r="A394" t="s">
        <v>800</v>
      </c>
      <c r="B394" s="1" t="s">
        <v>2766</v>
      </c>
      <c r="C394" s="22" t="s">
        <v>801</v>
      </c>
      <c r="D394" s="22" t="s">
        <v>1294</v>
      </c>
      <c r="E394" s="2">
        <v>-4.34880497888094</v>
      </c>
      <c r="F394" s="2">
        <v>-4.34880497888094</v>
      </c>
      <c r="G394" s="2">
        <v>-4.34880497888094</v>
      </c>
      <c r="H394" s="2">
        <v>-4.34880497888094</v>
      </c>
      <c r="I394" s="2">
        <v>-4.34880497888094</v>
      </c>
      <c r="J394" s="2">
        <v>9.38963871976535</v>
      </c>
      <c r="K394" s="2">
        <v>9.38963871976535</v>
      </c>
      <c r="L394" s="2">
        <v>9.38963871976535</v>
      </c>
      <c r="M394" s="2">
        <v>9.38963871976535</v>
      </c>
      <c r="N394" s="2">
        <v>9.38963871976535</v>
      </c>
      <c r="O394" s="2">
        <v>-10.6041662479154</v>
      </c>
      <c r="P394" s="2">
        <v>-10.6041662479154</v>
      </c>
      <c r="Q394" s="2">
        <v>-10.6041662479154</v>
      </c>
      <c r="R394" s="2">
        <v>-10.6041662479154</v>
      </c>
      <c r="S394" s="2">
        <v>-10.6041662479154</v>
      </c>
      <c r="T394" s="23">
        <v>-9.11028992232246</v>
      </c>
      <c r="U394" s="23">
        <v>-9.11028992232246</v>
      </c>
      <c r="V394" s="23">
        <v>-9.11028992232246</v>
      </c>
      <c r="W394" s="23">
        <v>-9.11028992232246</v>
      </c>
      <c r="X394" s="23">
        <v>-9.11028992232246</v>
      </c>
      <c r="Y394" s="2">
        <v>-8.0561865734662</v>
      </c>
      <c r="Z394" s="2">
        <v>7.83407012205551</v>
      </c>
      <c r="AA394" s="2">
        <v>1.76734208795867</v>
      </c>
      <c r="AB394" s="2">
        <v>5.8054897767723</v>
      </c>
      <c r="AC394" s="2">
        <v>5.89868290348048</v>
      </c>
      <c r="AD394" s="2">
        <v>2.16732686770066</v>
      </c>
      <c r="AE394" s="2">
        <v>2.05519471099339</v>
      </c>
      <c r="AF394" s="2">
        <v>2.94334368749917</v>
      </c>
      <c r="AG394" s="2">
        <v>3.77054501860481</v>
      </c>
      <c r="AH394" s="2">
        <v>4.33909079924313</v>
      </c>
      <c r="AI394" s="9">
        <v>19.9118454363708</v>
      </c>
      <c r="AJ394" s="9">
        <v>20.603826583399</v>
      </c>
      <c r="AK394" s="9">
        <v>21.0789945002084</v>
      </c>
      <c r="AL394" s="9">
        <v>21.6725917769019</v>
      </c>
      <c r="AM394" s="9">
        <v>21.8524953615649</v>
      </c>
      <c r="AN394" s="2">
        <v>-4.50170994285802</v>
      </c>
      <c r="AO394" s="2">
        <v>-4.33205670096882</v>
      </c>
      <c r="AP394" s="2">
        <v>-4.37632582170085</v>
      </c>
      <c r="AQ394" s="2">
        <v>-4.87124137135853</v>
      </c>
      <c r="AR394" s="2">
        <v>-5.05676385304977</v>
      </c>
      <c r="AS394" s="2">
        <v>-7.4851736716146</v>
      </c>
      <c r="AT394" s="2">
        <v>-6.75771032672542</v>
      </c>
      <c r="AU394" s="2">
        <v>-3.24556510573395</v>
      </c>
      <c r="AV394" s="2">
        <v>1.36990646626175</v>
      </c>
      <c r="AW394" s="2">
        <v>-2.14512656974656</v>
      </c>
      <c r="AX394" s="2">
        <v>-5.81899456445985</v>
      </c>
      <c r="AY394" s="2">
        <v>-4.35050111602702</v>
      </c>
      <c r="AZ394" s="2">
        <v>-3.95828231956084</v>
      </c>
      <c r="BA394" s="2">
        <v>-1.98848762217546</v>
      </c>
      <c r="BB394" s="2">
        <v>-0.705546392595346</v>
      </c>
      <c r="BC394" s="9">
        <v>-12.2191988120341</v>
      </c>
      <c r="BD394" s="9">
        <v>-11.7834019100937</v>
      </c>
      <c r="BE394" s="9">
        <v>-11.3534767499967</v>
      </c>
      <c r="BF394" s="9">
        <v>-11.4795599611961</v>
      </c>
      <c r="BG394" s="9">
        <v>-11.4795599611961</v>
      </c>
      <c r="BH394" s="9">
        <v>13.2476630324918</v>
      </c>
      <c r="BI394" s="9">
        <v>13.2476630324918</v>
      </c>
      <c r="BJ394" s="9">
        <v>13.2476630324918</v>
      </c>
      <c r="BK394" s="9">
        <v>17.4276359064138</v>
      </c>
      <c r="BL394" s="9">
        <v>17.4276359064138</v>
      </c>
    </row>
    <row r="395" spans="1:64">
      <c r="A395" t="s">
        <v>802</v>
      </c>
      <c r="B395" s="1" t="s">
        <v>2767</v>
      </c>
      <c r="C395" s="22" t="s">
        <v>803</v>
      </c>
      <c r="D395" s="22" t="s">
        <v>1294</v>
      </c>
      <c r="E395" s="2">
        <v>-1.43544252284135</v>
      </c>
      <c r="F395" s="2">
        <v>-1.43544252284135</v>
      </c>
      <c r="G395" s="2">
        <v>-1.43544252284135</v>
      </c>
      <c r="H395" s="2">
        <v>-1.43544252284135</v>
      </c>
      <c r="I395" s="2">
        <v>-1.43544252284135</v>
      </c>
      <c r="J395" s="2">
        <v>0.388417617086614</v>
      </c>
      <c r="K395" s="2">
        <v>0.388417617086614</v>
      </c>
      <c r="L395" s="2">
        <v>0.388417617086614</v>
      </c>
      <c r="M395" s="2">
        <v>0.388417617086614</v>
      </c>
      <c r="N395" s="2">
        <v>0.388417617086614</v>
      </c>
      <c r="O395" s="2">
        <v>2.68642795771082</v>
      </c>
      <c r="P395" s="2">
        <v>2.68642795771082</v>
      </c>
      <c r="Q395" s="2">
        <v>2.68642795771082</v>
      </c>
      <c r="R395" s="2">
        <v>2.68642795771082</v>
      </c>
      <c r="S395" s="2">
        <v>2.68642795771082</v>
      </c>
      <c r="T395" s="23">
        <v>-7.2923223454177</v>
      </c>
      <c r="U395" s="23">
        <v>-7.2923223454177</v>
      </c>
      <c r="V395" s="23">
        <v>-7.2923223454177</v>
      </c>
      <c r="W395" s="23">
        <v>-7.2923223454177</v>
      </c>
      <c r="X395" s="23">
        <v>-7.2923223454177</v>
      </c>
      <c r="Y395" s="2">
        <v>-11.8174665776803</v>
      </c>
      <c r="Z395" s="2">
        <v>-2.03611107649036</v>
      </c>
      <c r="AA395" s="2">
        <v>-16.7494778686981</v>
      </c>
      <c r="AB395" s="2">
        <v>-20.293209534316</v>
      </c>
      <c r="AC395" s="2">
        <v>-11.0313516619957</v>
      </c>
      <c r="AD395" s="2">
        <v>-1.57199421697362</v>
      </c>
      <c r="AE395" s="2">
        <v>-2.20416521352015</v>
      </c>
      <c r="AF395" s="2">
        <v>-1.22779876884097</v>
      </c>
      <c r="AG395" s="2">
        <v>0.0753196445930327</v>
      </c>
      <c r="AH395" s="2">
        <v>0.926381575248224</v>
      </c>
      <c r="AI395" s="9">
        <v>24.6590253812955</v>
      </c>
      <c r="AJ395" s="9">
        <v>24.935042404942</v>
      </c>
      <c r="AK395" s="9">
        <v>25.1833373802754</v>
      </c>
      <c r="AL395" s="9">
        <v>25.3296201694042</v>
      </c>
      <c r="AM395" s="9">
        <v>25.475231090696</v>
      </c>
      <c r="AN395" s="2">
        <v>-16.0641849507754</v>
      </c>
      <c r="AO395" s="2">
        <v>-15.7793872033162</v>
      </c>
      <c r="AP395" s="2">
        <v>-19.158940415601</v>
      </c>
      <c r="AQ395" s="2">
        <v>-19.1049730221684</v>
      </c>
      <c r="AR395" s="2">
        <v>-19.0573843553044</v>
      </c>
      <c r="AS395" s="2">
        <v>-12.3255978216062</v>
      </c>
      <c r="AT395" s="2">
        <v>-12.8776182366473</v>
      </c>
      <c r="AU395" s="2">
        <v>-10.2181210191761</v>
      </c>
      <c r="AV395" s="2">
        <v>-10.0499125182996</v>
      </c>
      <c r="AW395" s="2">
        <v>-13.6892509933871</v>
      </c>
      <c r="AX395" s="2">
        <v>-9.15322701881319</v>
      </c>
      <c r="AY395" s="2">
        <v>-9.32692265315066</v>
      </c>
      <c r="AZ395" s="2">
        <v>-8.70538012238834</v>
      </c>
      <c r="BA395" s="2">
        <v>-8.38376261498994</v>
      </c>
      <c r="BB395" s="2">
        <v>-7.62412728915723</v>
      </c>
      <c r="BC395" s="9">
        <v>-9.73393803670516</v>
      </c>
      <c r="BD395" s="9">
        <v>-8.38818441057519</v>
      </c>
      <c r="BE395" s="9">
        <v>-8.87900104807431</v>
      </c>
      <c r="BF395" s="9">
        <v>-8.5299508044999</v>
      </c>
      <c r="BG395" s="9">
        <v>-8.5299508044999</v>
      </c>
      <c r="BH395" s="9">
        <v>16.4689946475359</v>
      </c>
      <c r="BI395" s="9">
        <v>16.4689946475359</v>
      </c>
      <c r="BJ395" s="9">
        <v>16.4689946475359</v>
      </c>
      <c r="BK395" s="9">
        <v>17.8274000602597</v>
      </c>
      <c r="BL395" s="9">
        <v>17.8274000602597</v>
      </c>
    </row>
    <row r="396" spans="1:64">
      <c r="A396" t="s">
        <v>804</v>
      </c>
      <c r="B396" s="1" t="s">
        <v>2768</v>
      </c>
      <c r="C396" s="22" t="s">
        <v>805</v>
      </c>
      <c r="D396" s="22" t="s">
        <v>1294</v>
      </c>
      <c r="E396" s="2">
        <v>-4.24834420453474</v>
      </c>
      <c r="F396" s="2">
        <v>-4.24834420453474</v>
      </c>
      <c r="G396" s="2">
        <v>-4.24834420453474</v>
      </c>
      <c r="H396" s="2">
        <v>-4.24834420453474</v>
      </c>
      <c r="I396" s="2">
        <v>-4.24834420453474</v>
      </c>
      <c r="J396" s="2">
        <v>0.504757074451817</v>
      </c>
      <c r="K396" s="2">
        <v>0.504757074451817</v>
      </c>
      <c r="L396" s="2">
        <v>0.504757074451817</v>
      </c>
      <c r="M396" s="2">
        <v>0.504757074451817</v>
      </c>
      <c r="N396" s="2">
        <v>0.504757074451817</v>
      </c>
      <c r="O396" s="2">
        <v>-3.41246172136811</v>
      </c>
      <c r="P396" s="2">
        <v>-3.41246172136811</v>
      </c>
      <c r="Q396" s="2">
        <v>-3.41246172136811</v>
      </c>
      <c r="R396" s="2">
        <v>-3.41246172136811</v>
      </c>
      <c r="S396" s="2">
        <v>-3.41246172136811</v>
      </c>
      <c r="T396" s="23">
        <v>-6.00337579215031</v>
      </c>
      <c r="U396" s="23">
        <v>-6.00337579215031</v>
      </c>
      <c r="V396" s="23">
        <v>-6.00337579215031</v>
      </c>
      <c r="W396" s="23">
        <v>-6.00337579215031</v>
      </c>
      <c r="X396" s="23">
        <v>-6.00337579215031</v>
      </c>
      <c r="Y396" s="2">
        <v>2.05020498222377</v>
      </c>
      <c r="Z396" s="2">
        <v>2.56121882126857</v>
      </c>
      <c r="AA396" s="2">
        <v>-3.58452049264227</v>
      </c>
      <c r="AB396" s="2">
        <v>7.54078268623506</v>
      </c>
      <c r="AC396" s="2">
        <v>5.25970942904347</v>
      </c>
      <c r="AD396" s="2">
        <v>12.5740600696592</v>
      </c>
      <c r="AE396" s="2">
        <v>12.0040351872999</v>
      </c>
      <c r="AF396" s="2">
        <v>12.4512891424755</v>
      </c>
      <c r="AG396" s="2">
        <v>11.7861423843972</v>
      </c>
      <c r="AH396" s="2">
        <v>12.5725438322777</v>
      </c>
      <c r="AI396" s="9">
        <v>27.5025378874757</v>
      </c>
      <c r="AJ396" s="9">
        <v>27.3883022203701</v>
      </c>
      <c r="AK396" s="9">
        <v>26.6830055312554</v>
      </c>
      <c r="AL396" s="9">
        <v>26.7847653954581</v>
      </c>
      <c r="AM396" s="9">
        <v>26.8938987659931</v>
      </c>
      <c r="AN396" s="2">
        <v>-6.51257516162626</v>
      </c>
      <c r="AO396" s="2">
        <v>-6.32867068649878</v>
      </c>
      <c r="AP396" s="2">
        <v>-6.68870336526777</v>
      </c>
      <c r="AQ396" s="2">
        <v>-6.74734308013305</v>
      </c>
      <c r="AR396" s="2">
        <v>-6.59916774848229</v>
      </c>
      <c r="AS396" s="2">
        <v>-1.1467413096892</v>
      </c>
      <c r="AT396" s="2">
        <v>0.580926333056303</v>
      </c>
      <c r="AU396" s="2">
        <v>2.50208813292956</v>
      </c>
      <c r="AV396" s="2">
        <v>5.67301061460225</v>
      </c>
      <c r="AW396" s="2">
        <v>3.41768083196149</v>
      </c>
      <c r="AX396" s="2">
        <v>2.45616968687538</v>
      </c>
      <c r="AY396" s="2">
        <v>2.48323628198783</v>
      </c>
      <c r="AZ396" s="2">
        <v>2.64397379671557</v>
      </c>
      <c r="BA396" s="2">
        <v>3.02431116484668</v>
      </c>
      <c r="BB396" s="2">
        <v>3.67534795036651</v>
      </c>
      <c r="BC396" s="9">
        <v>-0.828420258442992</v>
      </c>
      <c r="BD396" s="9">
        <v>-1.39803073509586</v>
      </c>
      <c r="BE396" s="9">
        <v>-0.582229576922906</v>
      </c>
      <c r="BF396" s="9">
        <v>-0.637753331177563</v>
      </c>
      <c r="BG396" s="9">
        <v>-0.637753331177563</v>
      </c>
      <c r="BH396" s="9">
        <v>32.328956100484</v>
      </c>
      <c r="BI396" s="9">
        <v>32.328956100484</v>
      </c>
      <c r="BJ396" s="9">
        <v>32.328956100484</v>
      </c>
      <c r="BK396" s="9">
        <v>30.9317612118039</v>
      </c>
      <c r="BL396" s="9">
        <v>30.9317612118039</v>
      </c>
    </row>
    <row r="397" spans="1:64">
      <c r="A397" t="s">
        <v>806</v>
      </c>
      <c r="B397" s="1" t="s">
        <v>2769</v>
      </c>
      <c r="C397" s="22" t="s">
        <v>807</v>
      </c>
      <c r="D397" s="22" t="s">
        <v>1294</v>
      </c>
      <c r="E397" s="2">
        <v>-6.994272036664</v>
      </c>
      <c r="F397" s="2">
        <v>-6.994272036664</v>
      </c>
      <c r="G397" s="2">
        <v>-6.994272036664</v>
      </c>
      <c r="H397" s="2">
        <v>-6.994272036664</v>
      </c>
      <c r="I397" s="2">
        <v>-6.994272036664</v>
      </c>
      <c r="J397" s="2">
        <v>-2.54188808473245</v>
      </c>
      <c r="K397" s="2">
        <v>-2.54188808473245</v>
      </c>
      <c r="L397" s="2">
        <v>-2.54188808473245</v>
      </c>
      <c r="M397" s="2">
        <v>-2.54188808473245</v>
      </c>
      <c r="N397" s="2">
        <v>-2.54188808473245</v>
      </c>
      <c r="O397" s="2">
        <v>-1.77665187269791</v>
      </c>
      <c r="P397" s="2">
        <v>-1.77665187269791</v>
      </c>
      <c r="Q397" s="2">
        <v>-1.77665187269791</v>
      </c>
      <c r="R397" s="2">
        <v>-1.77665187269791</v>
      </c>
      <c r="S397" s="2">
        <v>-1.77665187269791</v>
      </c>
      <c r="T397" s="23">
        <v>-8.92760259569034</v>
      </c>
      <c r="U397" s="23">
        <v>-8.92760259569034</v>
      </c>
      <c r="V397" s="23">
        <v>-8.92760259569034</v>
      </c>
      <c r="W397" s="23">
        <v>-8.92760259569034</v>
      </c>
      <c r="X397" s="23">
        <v>-8.92760259569034</v>
      </c>
      <c r="Y397" s="2">
        <v>0.955223758883396</v>
      </c>
      <c r="Z397" s="2">
        <v>2.25858206982486</v>
      </c>
      <c r="AA397" s="2">
        <v>-2.51917222885703</v>
      </c>
      <c r="AB397" s="2">
        <v>-7.50275903867153</v>
      </c>
      <c r="AC397" s="2">
        <v>-12.3431005803976</v>
      </c>
      <c r="AD397" s="2">
        <v>1.00228995686053</v>
      </c>
      <c r="AE397" s="2">
        <v>2.41086320780215</v>
      </c>
      <c r="AF397" s="2">
        <v>3.1215222627352</v>
      </c>
      <c r="AG397" s="2">
        <v>3.75045322849597</v>
      </c>
      <c r="AH397" s="2">
        <v>4.6213806175186</v>
      </c>
      <c r="AI397" s="9">
        <v>24.6107945648307</v>
      </c>
      <c r="AJ397" s="9">
        <v>24.7030155250515</v>
      </c>
      <c r="AK397" s="9">
        <v>24.2866041988385</v>
      </c>
      <c r="AL397" s="9">
        <v>24.5283248960626</v>
      </c>
      <c r="AM397" s="9">
        <v>24.9086221938401</v>
      </c>
      <c r="AN397" s="2">
        <v>-11.0680537745148</v>
      </c>
      <c r="AO397" s="2">
        <v>-10.917022589873</v>
      </c>
      <c r="AP397" s="2">
        <v>-11.4870985243545</v>
      </c>
      <c r="AQ397" s="2">
        <v>-12.0716317248641</v>
      </c>
      <c r="AR397" s="2">
        <v>-11.6198498162677</v>
      </c>
      <c r="AS397" s="2">
        <v>-1.5083186317843</v>
      </c>
      <c r="AT397" s="2">
        <v>-2.9962240953702</v>
      </c>
      <c r="AU397" s="2">
        <v>-1.52577995938813</v>
      </c>
      <c r="AV397" s="2">
        <v>3.87353232800417</v>
      </c>
      <c r="AW397" s="2">
        <v>-0.269529361685682</v>
      </c>
      <c r="AX397" s="2">
        <v>-5.33821938727901</v>
      </c>
      <c r="AY397" s="2">
        <v>-3.95080261771686</v>
      </c>
      <c r="AZ397" s="2">
        <v>-2.72713356770702</v>
      </c>
      <c r="BA397" s="2">
        <v>-2.20363692049235</v>
      </c>
      <c r="BB397" s="2">
        <v>-1.84606397069524</v>
      </c>
      <c r="BC397" s="9">
        <v>-7.11060721830235</v>
      </c>
      <c r="BD397" s="9">
        <v>-6.52414343044736</v>
      </c>
      <c r="BE397" s="9">
        <v>-6.47730404326732</v>
      </c>
      <c r="BF397" s="9">
        <v>-6.8558483101588</v>
      </c>
      <c r="BG397" s="9">
        <v>-6.8558483101588</v>
      </c>
      <c r="BH397" s="9">
        <v>28.615427148313</v>
      </c>
      <c r="BI397" s="9">
        <v>28.615427148313</v>
      </c>
      <c r="BJ397" s="9">
        <v>28.615427148313</v>
      </c>
      <c r="BK397" s="9">
        <v>27.6119409618353</v>
      </c>
      <c r="BL397" s="9">
        <v>27.6119409618353</v>
      </c>
    </row>
    <row r="398" spans="1:64">
      <c r="A398" t="s">
        <v>808</v>
      </c>
      <c r="B398" s="1" t="s">
        <v>2770</v>
      </c>
      <c r="C398" s="22" t="s">
        <v>809</v>
      </c>
      <c r="D398" s="22" t="s">
        <v>1294</v>
      </c>
      <c r="E398" s="2">
        <v>1.0425899110314</v>
      </c>
      <c r="F398" s="2">
        <v>1.0425899110314</v>
      </c>
      <c r="G398" s="2">
        <v>1.0425899110314</v>
      </c>
      <c r="H398" s="2">
        <v>1.0425899110314</v>
      </c>
      <c r="I398" s="2">
        <v>1.0425899110314</v>
      </c>
      <c r="J398" s="2">
        <v>-0.155877867177963</v>
      </c>
      <c r="K398" s="2">
        <v>-0.155877867177963</v>
      </c>
      <c r="L398" s="2">
        <v>-0.155877867177963</v>
      </c>
      <c r="M398" s="2">
        <v>-0.155877867177963</v>
      </c>
      <c r="N398" s="2">
        <v>-0.155877867177963</v>
      </c>
      <c r="O398" s="2">
        <v>6.31607152898791</v>
      </c>
      <c r="P398" s="2">
        <v>6.31607152898791</v>
      </c>
      <c r="Q398" s="2">
        <v>6.31607152898791</v>
      </c>
      <c r="R398" s="2">
        <v>6.31607152898791</v>
      </c>
      <c r="S398" s="2">
        <v>6.31607152898791</v>
      </c>
      <c r="T398" s="23">
        <v>-6.79956009577905</v>
      </c>
      <c r="U398" s="23">
        <v>-6.79956009577905</v>
      </c>
      <c r="V398" s="23">
        <v>-6.79956009577905</v>
      </c>
      <c r="W398" s="23">
        <v>-6.79956009577905</v>
      </c>
      <c r="X398" s="23">
        <v>-6.79956009577905</v>
      </c>
      <c r="Y398" s="2">
        <v>-20.1835214419278</v>
      </c>
      <c r="Z398" s="2">
        <v>-8.68998956467429</v>
      </c>
      <c r="AA398" s="2">
        <v>-3.25706835779347</v>
      </c>
      <c r="AB398" s="2">
        <v>-18.0925295788184</v>
      </c>
      <c r="AC398" s="2">
        <v>-13.9341699470354</v>
      </c>
      <c r="AD398" s="2">
        <v>-12.0784426478568</v>
      </c>
      <c r="AE398" s="2">
        <v>-12.0097038084604</v>
      </c>
      <c r="AF398" s="2">
        <v>-10.4308086428928</v>
      </c>
      <c r="AG398" s="2">
        <v>-9.76615904090964</v>
      </c>
      <c r="AH398" s="2">
        <v>-11.0585356521462</v>
      </c>
      <c r="AI398" s="9">
        <v>30.7967306216648</v>
      </c>
      <c r="AJ398" s="9">
        <v>30.5292181961833</v>
      </c>
      <c r="AK398" s="9">
        <v>30.6205009681205</v>
      </c>
      <c r="AL398" s="9">
        <v>30.6966973097449</v>
      </c>
      <c r="AM398" s="9">
        <v>30.6397334025613</v>
      </c>
      <c r="AN398" s="2">
        <v>-31.8311963252082</v>
      </c>
      <c r="AO398" s="2">
        <v>-33.6807810747363</v>
      </c>
      <c r="AP398" s="2">
        <v>-35.0597970728773</v>
      </c>
      <c r="AQ398" s="2">
        <v>-35.4488990725791</v>
      </c>
      <c r="AR398" s="2">
        <v>-38.2814028658871</v>
      </c>
      <c r="AS398" s="2">
        <v>-30.8080898244352</v>
      </c>
      <c r="AT398" s="2">
        <v>-29.5272173131058</v>
      </c>
      <c r="AU398" s="2">
        <v>-30.6171470829842</v>
      </c>
      <c r="AV398" s="2">
        <v>-26.3896048345886</v>
      </c>
      <c r="AW398" s="2">
        <v>-30.5679686801905</v>
      </c>
      <c r="AX398" s="2">
        <v>-25.2128924616824</v>
      </c>
      <c r="AY398" s="2">
        <v>-24.1743068873908</v>
      </c>
      <c r="AZ398" s="2">
        <v>-23.394049335382</v>
      </c>
      <c r="BA398" s="2">
        <v>-21.3329572730219</v>
      </c>
      <c r="BB398" s="2">
        <v>-21.743739565011</v>
      </c>
      <c r="BC398" s="9">
        <v>-19.3988410518734</v>
      </c>
      <c r="BD398" s="9">
        <v>-20.1050134285215</v>
      </c>
      <c r="BE398" s="9">
        <v>-20.5963712836478</v>
      </c>
      <c r="BF398" s="9">
        <v>-19.8500724329016</v>
      </c>
      <c r="BG398" s="9">
        <v>-19.8500724329016</v>
      </c>
      <c r="BH398" s="9">
        <v>12.6229516050957</v>
      </c>
      <c r="BI398" s="9">
        <v>12.6229516050957</v>
      </c>
      <c r="BJ398" s="9">
        <v>12.6229516050957</v>
      </c>
      <c r="BK398" s="9">
        <v>10.7095058884304</v>
      </c>
      <c r="BL398" s="9">
        <v>10.7095058884304</v>
      </c>
    </row>
    <row r="399" spans="1:64">
      <c r="A399" t="s">
        <v>810</v>
      </c>
      <c r="B399" s="1" t="s">
        <v>2771</v>
      </c>
      <c r="C399" s="22" t="s">
        <v>811</v>
      </c>
      <c r="D399" s="22" t="s">
        <v>1294</v>
      </c>
      <c r="E399" s="2">
        <v>-2.47353719108534</v>
      </c>
      <c r="F399" s="2">
        <v>-2.47353719108534</v>
      </c>
      <c r="G399" s="2">
        <v>-2.47353719108534</v>
      </c>
      <c r="H399" s="2">
        <v>-2.47353719108534</v>
      </c>
      <c r="I399" s="2">
        <v>-2.47353719108534</v>
      </c>
      <c r="J399" s="2">
        <v>-0.969266749431936</v>
      </c>
      <c r="K399" s="2">
        <v>-0.969266749431936</v>
      </c>
      <c r="L399" s="2">
        <v>-0.969266749431936</v>
      </c>
      <c r="M399" s="2">
        <v>-0.969266749431936</v>
      </c>
      <c r="N399" s="2">
        <v>-0.969266749431936</v>
      </c>
      <c r="O399" s="2">
        <v>4.57099031080566</v>
      </c>
      <c r="P399" s="2">
        <v>4.57099031080566</v>
      </c>
      <c r="Q399" s="2">
        <v>4.57099031080566</v>
      </c>
      <c r="R399" s="2">
        <v>4.57099031080566</v>
      </c>
      <c r="S399" s="2">
        <v>4.57099031080566</v>
      </c>
      <c r="T399" s="23">
        <v>-7.43180070195849</v>
      </c>
      <c r="U399" s="23">
        <v>-7.43180070195849</v>
      </c>
      <c r="V399" s="23">
        <v>-7.43180070195849</v>
      </c>
      <c r="W399" s="23">
        <v>-7.43180070195849</v>
      </c>
      <c r="X399" s="23">
        <v>-7.43180070195849</v>
      </c>
      <c r="Y399" s="2">
        <v>-1.56153161127244</v>
      </c>
      <c r="Z399" s="2">
        <v>-0.226891487186731</v>
      </c>
      <c r="AA399" s="2">
        <v>-9.1803706884829</v>
      </c>
      <c r="AB399" s="2">
        <v>-2.26885314024479</v>
      </c>
      <c r="AC399" s="2">
        <v>4.51457586662628</v>
      </c>
      <c r="AD399" s="2">
        <v>0.0752411918785845</v>
      </c>
      <c r="AE399" s="2">
        <v>-0.866589179543683</v>
      </c>
      <c r="AF399" s="2">
        <v>-0.124620236755001</v>
      </c>
      <c r="AG399" s="2">
        <v>0.2235572078067</v>
      </c>
      <c r="AH399" s="2">
        <v>0.764641801599177</v>
      </c>
      <c r="AI399" s="9">
        <v>28.5172474290077</v>
      </c>
      <c r="AJ399" s="9">
        <v>27.6475898431389</v>
      </c>
      <c r="AK399" s="9">
        <v>27.9315667329984</v>
      </c>
      <c r="AL399" s="9">
        <v>28.1198910888721</v>
      </c>
      <c r="AM399" s="9">
        <v>27.4196748512434</v>
      </c>
      <c r="AN399" s="2">
        <v>-25.2806505367965</v>
      </c>
      <c r="AO399" s="2">
        <v>-25.1538882643527</v>
      </c>
      <c r="AP399" s="2">
        <v>-23.6461386847586</v>
      </c>
      <c r="AQ399" s="2">
        <v>-22.148178002909</v>
      </c>
      <c r="AR399" s="2">
        <v>-21.747777435766</v>
      </c>
      <c r="AS399" s="2">
        <v>-12.5315069690604</v>
      </c>
      <c r="AT399" s="2">
        <v>-11.740502232043</v>
      </c>
      <c r="AU399" s="2">
        <v>-11.2314003511001</v>
      </c>
      <c r="AV399" s="2">
        <v>-5.57707584281918</v>
      </c>
      <c r="AW399" s="2">
        <v>-7.49306158254743</v>
      </c>
      <c r="AX399" s="2">
        <v>-7.12940755633256</v>
      </c>
      <c r="AY399" s="2">
        <v>-7.98413596529948</v>
      </c>
      <c r="AZ399" s="2">
        <v>-7.06568164529764</v>
      </c>
      <c r="BA399" s="2">
        <v>-6.48833046265096</v>
      </c>
      <c r="BB399" s="2">
        <v>-5.90321764695686</v>
      </c>
      <c r="BC399" s="9">
        <v>-12.9785840489402</v>
      </c>
      <c r="BD399" s="9">
        <v>-14.3797447038432</v>
      </c>
      <c r="BE399" s="9">
        <v>-13.9007311490344</v>
      </c>
      <c r="BF399" s="9">
        <v>-11.0809641292101</v>
      </c>
      <c r="BG399" s="9">
        <v>-11.0809641292101</v>
      </c>
      <c r="BH399" s="9">
        <v>22.7719442570892</v>
      </c>
      <c r="BI399" s="9">
        <v>22.7719442570892</v>
      </c>
      <c r="BJ399" s="9">
        <v>22.7719442570892</v>
      </c>
      <c r="BK399" s="9">
        <v>19.1493240652273</v>
      </c>
      <c r="BL399" s="9">
        <v>19.1493240652273</v>
      </c>
    </row>
    <row r="400" spans="1:64">
      <c r="A400" t="s">
        <v>812</v>
      </c>
      <c r="B400" s="1" t="s">
        <v>2772</v>
      </c>
      <c r="C400" s="22" t="s">
        <v>813</v>
      </c>
      <c r="D400" s="22" t="s">
        <v>1294</v>
      </c>
      <c r="E400" s="2">
        <v>-6.65940278884336</v>
      </c>
      <c r="F400" s="2">
        <v>-6.65940278884336</v>
      </c>
      <c r="G400" s="2">
        <v>-6.65940278884336</v>
      </c>
      <c r="H400" s="2">
        <v>-6.65940278884336</v>
      </c>
      <c r="I400" s="2">
        <v>-6.65940278884336</v>
      </c>
      <c r="J400" s="2">
        <v>21.2778168570924</v>
      </c>
      <c r="K400" s="2">
        <v>21.2778168570924</v>
      </c>
      <c r="L400" s="2">
        <v>21.2778168570924</v>
      </c>
      <c r="M400" s="2">
        <v>21.2778168570924</v>
      </c>
      <c r="N400" s="2">
        <v>21.2778168570924</v>
      </c>
      <c r="O400" s="2">
        <v>-12.2317277750444</v>
      </c>
      <c r="P400" s="2">
        <v>-12.2317277750444</v>
      </c>
      <c r="Q400" s="2">
        <v>-12.2317277750444</v>
      </c>
      <c r="R400" s="2">
        <v>-12.2317277750444</v>
      </c>
      <c r="S400" s="2">
        <v>-12.2317277750444</v>
      </c>
      <c r="T400" s="23">
        <v>-5.47547081943214</v>
      </c>
      <c r="U400" s="23">
        <v>-5.47547081943214</v>
      </c>
      <c r="V400" s="23">
        <v>-5.47547081943214</v>
      </c>
      <c r="W400" s="23">
        <v>-5.47547081943214</v>
      </c>
      <c r="X400" s="23">
        <v>-5.47547081943214</v>
      </c>
      <c r="Y400" s="2">
        <v>-6.98100241090135</v>
      </c>
      <c r="Z400" s="2">
        <v>3.77242573646156</v>
      </c>
      <c r="AA400" s="2">
        <v>9.18431935054725</v>
      </c>
      <c r="AB400" s="2">
        <v>2.07320741346358</v>
      </c>
      <c r="AC400" s="2">
        <v>5.63521658733921</v>
      </c>
      <c r="AD400" s="2">
        <v>-2.36464884980476</v>
      </c>
      <c r="AE400" s="2">
        <v>-1.34932338729459</v>
      </c>
      <c r="AF400" s="2">
        <v>-0.441304140611266</v>
      </c>
      <c r="AG400" s="2">
        <v>0.398637985396489</v>
      </c>
      <c r="AH400" s="2">
        <v>-0.86719967281717</v>
      </c>
      <c r="AI400" s="9">
        <v>24.0683434036173</v>
      </c>
      <c r="AJ400" s="9">
        <v>24.1004282409304</v>
      </c>
      <c r="AK400" s="9">
        <v>24.3677264900166</v>
      </c>
      <c r="AL400" s="9">
        <v>23.8100116575007</v>
      </c>
      <c r="AM400" s="9">
        <v>23.9841550463383</v>
      </c>
      <c r="AN400" s="2">
        <v>-10.8335414948128</v>
      </c>
      <c r="AO400" s="2">
        <v>-10.6457318603675</v>
      </c>
      <c r="AP400" s="2">
        <v>-11.4870985243545</v>
      </c>
      <c r="AQ400" s="2">
        <v>-12.8545707219235</v>
      </c>
      <c r="AR400" s="2">
        <v>-13.16008284063</v>
      </c>
      <c r="AS400" s="2">
        <v>-12.8091883648286</v>
      </c>
      <c r="AT400" s="2">
        <v>-11.39093673334</v>
      </c>
      <c r="AU400" s="2">
        <v>-8.62873853678164</v>
      </c>
      <c r="AV400" s="2">
        <v>-4.02829332812744</v>
      </c>
      <c r="AW400" s="2">
        <v>-9.08233994432496</v>
      </c>
      <c r="AX400" s="2">
        <v>-12.8223474946823</v>
      </c>
      <c r="AY400" s="2">
        <v>-11.8974000270372</v>
      </c>
      <c r="AZ400" s="2">
        <v>-11.4196001411413</v>
      </c>
      <c r="BA400" s="2">
        <v>-10.0285360504095</v>
      </c>
      <c r="BB400" s="2">
        <v>-11.0912188152638</v>
      </c>
      <c r="BC400" s="9">
        <v>-13.5998992427725</v>
      </c>
      <c r="BD400" s="9">
        <v>-12.1828392629782</v>
      </c>
      <c r="BE400" s="9">
        <v>-10.9895832644198</v>
      </c>
      <c r="BF400" s="9">
        <v>-13.07394328914</v>
      </c>
      <c r="BG400" s="9">
        <v>-13.07394328914</v>
      </c>
      <c r="BH400" s="9">
        <v>21.8952606683341</v>
      </c>
      <c r="BI400" s="9">
        <v>21.8952606683341</v>
      </c>
      <c r="BJ400" s="9">
        <v>21.8952606683341</v>
      </c>
      <c r="BK400" s="9">
        <v>14.4965323205412</v>
      </c>
      <c r="BL400" s="9">
        <v>14.4965323205412</v>
      </c>
    </row>
    <row r="401" spans="1:64">
      <c r="A401" t="s">
        <v>814</v>
      </c>
      <c r="B401" s="1" t="s">
        <v>2773</v>
      </c>
      <c r="C401" s="22" t="s">
        <v>815</v>
      </c>
      <c r="D401" s="22" t="s">
        <v>1294</v>
      </c>
      <c r="E401" s="2">
        <v>0.0714690923515351</v>
      </c>
      <c r="F401" s="2">
        <v>0.0714690923515351</v>
      </c>
      <c r="G401" s="2">
        <v>0.0714690923515351</v>
      </c>
      <c r="H401" s="2">
        <v>0.0714690923515351</v>
      </c>
      <c r="I401" s="2">
        <v>0.0714690923515351</v>
      </c>
      <c r="J401" s="2">
        <v>-1.37852830164298</v>
      </c>
      <c r="K401" s="2">
        <v>-1.37852830164298</v>
      </c>
      <c r="L401" s="2">
        <v>-1.37852830164298</v>
      </c>
      <c r="M401" s="2">
        <v>-1.37852830164298</v>
      </c>
      <c r="N401" s="2">
        <v>-1.37852830164298</v>
      </c>
      <c r="O401" s="2">
        <v>1.82643442934545</v>
      </c>
      <c r="P401" s="2">
        <v>1.82643442934545</v>
      </c>
      <c r="Q401" s="2">
        <v>1.82643442934545</v>
      </c>
      <c r="R401" s="2">
        <v>1.82643442934545</v>
      </c>
      <c r="S401" s="2">
        <v>1.82643442934545</v>
      </c>
      <c r="T401" s="23">
        <v>-5.96484886481874</v>
      </c>
      <c r="U401" s="23">
        <v>-5.96484886481874</v>
      </c>
      <c r="V401" s="23">
        <v>-5.96484886481874</v>
      </c>
      <c r="W401" s="23">
        <v>-5.96484886481874</v>
      </c>
      <c r="X401" s="23">
        <v>-5.96484886481874</v>
      </c>
      <c r="Y401" s="2">
        <v>-3.14391602715981</v>
      </c>
      <c r="Z401" s="2">
        <v>-4.71751135282115</v>
      </c>
      <c r="AA401" s="2">
        <v>0.795759984708638</v>
      </c>
      <c r="AB401" s="2">
        <v>-2.43310096386644</v>
      </c>
      <c r="AC401" s="2">
        <v>-3.16047076199584</v>
      </c>
      <c r="AD401" s="2">
        <v>-2.68680317683529</v>
      </c>
      <c r="AE401" s="2">
        <v>-1.42365745914029</v>
      </c>
      <c r="AF401" s="2">
        <v>-2.91231176851116</v>
      </c>
      <c r="AG401" s="2">
        <v>-2.28859472557421</v>
      </c>
      <c r="AH401" s="2">
        <v>-1.71884633572168</v>
      </c>
      <c r="AI401" s="9">
        <v>24.8135147152842</v>
      </c>
      <c r="AJ401" s="9">
        <v>25.3770712005147</v>
      </c>
      <c r="AK401" s="9">
        <v>25.6184783673623</v>
      </c>
      <c r="AL401" s="9">
        <v>24.9543966269206</v>
      </c>
      <c r="AM401" s="9">
        <v>25.0346858957721</v>
      </c>
      <c r="AN401" s="2">
        <v>-10.9253071694788</v>
      </c>
      <c r="AO401" s="2">
        <v>-11.9569703863104</v>
      </c>
      <c r="AP401" s="2">
        <v>-11.9335511483795</v>
      </c>
      <c r="AQ401" s="2">
        <v>-12.9076770492434</v>
      </c>
      <c r="AR401" s="2">
        <v>-12.9615838171414</v>
      </c>
      <c r="AS401" s="2">
        <v>-16.6003349757523</v>
      </c>
      <c r="AT401" s="2">
        <v>-17.366629299403</v>
      </c>
      <c r="AU401" s="2">
        <v>-13.7787091873809</v>
      </c>
      <c r="AV401" s="2">
        <v>-12.13784251577</v>
      </c>
      <c r="AW401" s="2">
        <v>-10.9895513518614</v>
      </c>
      <c r="AX401" s="2">
        <v>-9.29788348450189</v>
      </c>
      <c r="AY401" s="2">
        <v>-8.486221422496</v>
      </c>
      <c r="AZ401" s="2">
        <v>-9.55772608418322</v>
      </c>
      <c r="BA401" s="2">
        <v>-9.24440527293709</v>
      </c>
      <c r="BB401" s="2">
        <v>-8.81103926114805</v>
      </c>
      <c r="BC401" s="9">
        <v>-5.1776266152687</v>
      </c>
      <c r="BD401" s="9">
        <v>-4.59352955817212</v>
      </c>
      <c r="BE401" s="9">
        <v>-4.00282834134498</v>
      </c>
      <c r="BF401" s="9">
        <v>-4.54399248464013</v>
      </c>
      <c r="BG401" s="9">
        <v>-4.54399248464013</v>
      </c>
      <c r="BH401" s="9">
        <v>14.9606230558056</v>
      </c>
      <c r="BI401" s="9">
        <v>14.9606230558056</v>
      </c>
      <c r="BJ401" s="9">
        <v>14.9606230558056</v>
      </c>
      <c r="BK401" s="9">
        <v>20.0314847728028</v>
      </c>
      <c r="BL401" s="9">
        <v>20.0314847728028</v>
      </c>
    </row>
    <row r="402" spans="1:64">
      <c r="A402" t="s">
        <v>816</v>
      </c>
      <c r="B402" s="1" t="s">
        <v>2774</v>
      </c>
      <c r="C402" s="22" t="s">
        <v>817</v>
      </c>
      <c r="D402" s="22" t="s">
        <v>1294</v>
      </c>
      <c r="E402" s="2">
        <v>1.98022380492919</v>
      </c>
      <c r="F402" s="2">
        <v>1.98022380492919</v>
      </c>
      <c r="G402" s="2">
        <v>1.98022380492919</v>
      </c>
      <c r="H402" s="2">
        <v>1.98022380492919</v>
      </c>
      <c r="I402" s="2">
        <v>1.98022380492919</v>
      </c>
      <c r="J402" s="2">
        <v>8.78543755782757</v>
      </c>
      <c r="K402" s="2">
        <v>8.78543755782757</v>
      </c>
      <c r="L402" s="2">
        <v>8.78543755782757</v>
      </c>
      <c r="M402" s="2">
        <v>8.78543755782757</v>
      </c>
      <c r="N402" s="2">
        <v>8.78543755782757</v>
      </c>
      <c r="O402" s="2">
        <v>-5.04047665699196</v>
      </c>
      <c r="P402" s="2">
        <v>-5.04047665699196</v>
      </c>
      <c r="Q402" s="2">
        <v>-5.04047665699196</v>
      </c>
      <c r="R402" s="2">
        <v>-5.04047665699196</v>
      </c>
      <c r="S402" s="2">
        <v>-5.04047665699196</v>
      </c>
      <c r="T402" s="23">
        <v>-6.84836734007856</v>
      </c>
      <c r="U402" s="23">
        <v>-6.84836734007856</v>
      </c>
      <c r="V402" s="23">
        <v>-6.84836734007856</v>
      </c>
      <c r="W402" s="23">
        <v>-6.84836734007856</v>
      </c>
      <c r="X402" s="23">
        <v>-6.84836734007856</v>
      </c>
      <c r="Y402" s="2">
        <v>-11.8722636828067</v>
      </c>
      <c r="Z402" s="2">
        <v>-10.3087053954543</v>
      </c>
      <c r="AA402" s="2">
        <v>-5.97891616023225</v>
      </c>
      <c r="AB402" s="2">
        <v>1.38145077582991</v>
      </c>
      <c r="AC402" s="2">
        <v>6.46977061639284</v>
      </c>
      <c r="AD402" s="2">
        <v>-1.82300151737014</v>
      </c>
      <c r="AE402" s="2">
        <v>-1.90632439623794</v>
      </c>
      <c r="AF402" s="2">
        <v>-0.813785380342504</v>
      </c>
      <c r="AG402" s="2">
        <v>-0.648393068459392</v>
      </c>
      <c r="AH402" s="2">
        <v>-2.4399403532585</v>
      </c>
      <c r="AI402" s="9">
        <v>17.8682668209811</v>
      </c>
      <c r="AJ402" s="9">
        <v>17.4105959175768</v>
      </c>
      <c r="AK402" s="9">
        <v>17.176097881666</v>
      </c>
      <c r="AL402" s="9">
        <v>17.4471153348343</v>
      </c>
      <c r="AM402" s="9">
        <v>17.2817682269508</v>
      </c>
      <c r="AN402" s="2">
        <v>-6.21466920329022</v>
      </c>
      <c r="AO402" s="2">
        <v>-7.42038652069207</v>
      </c>
      <c r="AP402" s="2">
        <v>-6.67988972944683</v>
      </c>
      <c r="AQ402" s="2">
        <v>-6.4060272791418</v>
      </c>
      <c r="AR402" s="2">
        <v>-6.15268241033077</v>
      </c>
      <c r="AS402" s="2">
        <v>-12.3078111495631</v>
      </c>
      <c r="AT402" s="2">
        <v>-13.9106554638098</v>
      </c>
      <c r="AU402" s="2">
        <v>-10.550085630347</v>
      </c>
      <c r="AV402" s="2">
        <v>-9.53079051443991</v>
      </c>
      <c r="AW402" s="2">
        <v>-13.2588646139337</v>
      </c>
      <c r="AX402" s="2">
        <v>-11.537268288013</v>
      </c>
      <c r="AY402" s="2">
        <v>-11.4547230969764</v>
      </c>
      <c r="AZ402" s="2">
        <v>-10.5746558694912</v>
      </c>
      <c r="BA402" s="2">
        <v>-11.1246164755981</v>
      </c>
      <c r="BB402" s="2">
        <v>-12.5286466033866</v>
      </c>
      <c r="BC402" s="9">
        <v>-9.18165786440983</v>
      </c>
      <c r="BD402" s="9">
        <v>-9.25363200849167</v>
      </c>
      <c r="BE402" s="9">
        <v>-7.49620580288241</v>
      </c>
      <c r="BF402" s="9">
        <v>-7.97191663971953</v>
      </c>
      <c r="BG402" s="9">
        <v>-7.97191663971953</v>
      </c>
      <c r="BH402" s="9">
        <v>24.1488049121353</v>
      </c>
      <c r="BI402" s="9">
        <v>24.1488049121353</v>
      </c>
      <c r="BJ402" s="9">
        <v>24.1488049121353</v>
      </c>
      <c r="BK402" s="9">
        <v>20.5052778566739</v>
      </c>
      <c r="BL402" s="9">
        <v>20.5052778566739</v>
      </c>
    </row>
    <row r="403" spans="1:64">
      <c r="A403" t="s">
        <v>818</v>
      </c>
      <c r="B403" s="1" t="s">
        <v>2775</v>
      </c>
      <c r="C403" s="22" t="s">
        <v>819</v>
      </c>
      <c r="D403" s="22" t="s">
        <v>1294</v>
      </c>
      <c r="E403" s="2">
        <v>-7.99887978012593</v>
      </c>
      <c r="F403" s="2">
        <v>-7.99887978012593</v>
      </c>
      <c r="G403" s="2">
        <v>-7.99887978012593</v>
      </c>
      <c r="H403" s="2">
        <v>-7.99887978012593</v>
      </c>
      <c r="I403" s="2">
        <v>-7.99887978012593</v>
      </c>
      <c r="J403" s="2">
        <v>-3.28127209308434</v>
      </c>
      <c r="K403" s="2">
        <v>-3.28127209308434</v>
      </c>
      <c r="L403" s="2">
        <v>-3.28127209308434</v>
      </c>
      <c r="M403" s="2">
        <v>-3.28127209308434</v>
      </c>
      <c r="N403" s="2">
        <v>-3.28127209308434</v>
      </c>
      <c r="O403" s="2">
        <v>27.6506848067633</v>
      </c>
      <c r="P403" s="2">
        <v>27.6506848067633</v>
      </c>
      <c r="Q403" s="2">
        <v>27.6506848067633</v>
      </c>
      <c r="R403" s="2">
        <v>27.6506848067633</v>
      </c>
      <c r="S403" s="2">
        <v>27.6506848067633</v>
      </c>
      <c r="T403" s="23">
        <v>-8.1093313740866</v>
      </c>
      <c r="U403" s="23">
        <v>-8.1093313740866</v>
      </c>
      <c r="V403" s="23">
        <v>-8.1093313740866</v>
      </c>
      <c r="W403" s="23">
        <v>-8.1093313740866</v>
      </c>
      <c r="X403" s="23">
        <v>-8.1093313740866</v>
      </c>
      <c r="Y403" s="2">
        <v>-14.9220908469561</v>
      </c>
      <c r="Z403" s="2">
        <v>-20.600901409158</v>
      </c>
      <c r="AA403" s="2">
        <v>-5.8647549593533</v>
      </c>
      <c r="AB403" s="2">
        <v>-15.6570738703073</v>
      </c>
      <c r="AC403" s="2">
        <v>-12.0337077589127</v>
      </c>
      <c r="AD403" s="2">
        <v>-1.27078545649778</v>
      </c>
      <c r="AE403" s="2">
        <v>0.079281052310116</v>
      </c>
      <c r="AF403" s="2">
        <v>0.943729912613903</v>
      </c>
      <c r="AG403" s="2">
        <v>1.84953005904061</v>
      </c>
      <c r="AH403" s="2">
        <v>2.86078926809083</v>
      </c>
      <c r="AI403" s="9">
        <v>29.0786399860091</v>
      </c>
      <c r="AJ403" s="9">
        <v>29.3304662409173</v>
      </c>
      <c r="AK403" s="9">
        <v>29.6401971011994</v>
      </c>
      <c r="AL403" s="9">
        <v>30.4042164189571</v>
      </c>
      <c r="AM403" s="9">
        <v>30.806277068565</v>
      </c>
      <c r="AN403" s="2">
        <v>-21.203062732072</v>
      </c>
      <c r="AO403" s="2">
        <v>-21.4521459189999</v>
      </c>
      <c r="AP403" s="2">
        <v>-23.1841572738109</v>
      </c>
      <c r="AQ403" s="2">
        <v>-23.0722280982755</v>
      </c>
      <c r="AR403" s="2">
        <v>-24.1715549857314</v>
      </c>
      <c r="AS403" s="2">
        <v>-13.7494677256902</v>
      </c>
      <c r="AT403" s="2">
        <v>-13.1134563174465</v>
      </c>
      <c r="AU403" s="2">
        <v>-8.69309150551405</v>
      </c>
      <c r="AV403" s="2">
        <v>-4.21261623949299</v>
      </c>
      <c r="AW403" s="2">
        <v>-7.02904957408382</v>
      </c>
      <c r="AX403" s="2">
        <v>-12.2923168339396</v>
      </c>
      <c r="AY403" s="2">
        <v>-11.0186043436572</v>
      </c>
      <c r="AZ403" s="2">
        <v>-9.38902412974237</v>
      </c>
      <c r="BA403" s="2">
        <v>-10.205045575344</v>
      </c>
      <c r="BB403" s="2">
        <v>-7.89667744568846</v>
      </c>
      <c r="BC403" s="9">
        <v>-13.8070043073832</v>
      </c>
      <c r="BD403" s="9">
        <v>-15.0454736253174</v>
      </c>
      <c r="BE403" s="9">
        <v>-16.6663216394182</v>
      </c>
      <c r="BF403" s="9">
        <v>-16.5815866106166</v>
      </c>
      <c r="BG403" s="9">
        <v>-16.5815866106166</v>
      </c>
      <c r="BH403" s="9">
        <v>17.7660362209211</v>
      </c>
      <c r="BI403" s="9">
        <v>17.7660362209211</v>
      </c>
      <c r="BJ403" s="9">
        <v>17.7660362209211</v>
      </c>
      <c r="BK403" s="9">
        <v>14.405004575663</v>
      </c>
      <c r="BL403" s="9">
        <v>14.405004575663</v>
      </c>
    </row>
    <row r="404" spans="1:64">
      <c r="A404" t="s">
        <v>820</v>
      </c>
      <c r="B404" s="1" t="s">
        <v>2776</v>
      </c>
      <c r="C404" s="22" t="s">
        <v>821</v>
      </c>
      <c r="D404" s="22" t="s">
        <v>1294</v>
      </c>
      <c r="E404" s="2">
        <v>-5.5878211958173</v>
      </c>
      <c r="F404" s="2">
        <v>-5.5878211958173</v>
      </c>
      <c r="G404" s="2">
        <v>-5.5878211958173</v>
      </c>
      <c r="H404" s="2">
        <v>-5.5878211958173</v>
      </c>
      <c r="I404" s="2">
        <v>-5.5878211958173</v>
      </c>
      <c r="J404" s="2">
        <v>6.09422893666562</v>
      </c>
      <c r="K404" s="2">
        <v>6.09422893666562</v>
      </c>
      <c r="L404" s="2">
        <v>6.09422893666562</v>
      </c>
      <c r="M404" s="2">
        <v>6.09422893666562</v>
      </c>
      <c r="N404" s="2">
        <v>6.09422893666562</v>
      </c>
      <c r="O404" s="2">
        <v>-17.3810805888871</v>
      </c>
      <c r="P404" s="2">
        <v>-17.3810805888871</v>
      </c>
      <c r="Q404" s="2">
        <v>-17.3810805888871</v>
      </c>
      <c r="R404" s="2">
        <v>-17.3810805888871</v>
      </c>
      <c r="S404" s="2">
        <v>-17.3810805888871</v>
      </c>
      <c r="T404" s="23">
        <v>-7.19554740133586</v>
      </c>
      <c r="U404" s="23">
        <v>-7.19554740133586</v>
      </c>
      <c r="V404" s="23">
        <v>-7.19554740133586</v>
      </c>
      <c r="W404" s="23">
        <v>-7.19554740133586</v>
      </c>
      <c r="X404" s="23">
        <v>-7.19554740133586</v>
      </c>
      <c r="Y404" s="2">
        <v>-2.18442014755477</v>
      </c>
      <c r="Z404" s="2">
        <v>1.60951668920779</v>
      </c>
      <c r="AA404" s="2">
        <v>0.780789140243535</v>
      </c>
      <c r="AB404" s="2">
        <v>-2.245875430258</v>
      </c>
      <c r="AC404" s="2">
        <v>1.86541483440161</v>
      </c>
      <c r="AD404" s="2">
        <v>0.672590296187629</v>
      </c>
      <c r="AE404" s="2">
        <v>1.53976770454795</v>
      </c>
      <c r="AF404" s="2">
        <v>0.239789506828466</v>
      </c>
      <c r="AG404" s="2">
        <v>1.33383454290123</v>
      </c>
      <c r="AH404" s="2">
        <v>3.41717408944356</v>
      </c>
      <c r="AI404" s="9">
        <v>24.3601587424519</v>
      </c>
      <c r="AJ404" s="9">
        <v>23.575083159433</v>
      </c>
      <c r="AK404" s="9">
        <v>23.0896126937568</v>
      </c>
      <c r="AL404" s="9">
        <v>23.6380211637606</v>
      </c>
      <c r="AM404" s="9">
        <v>23.5076255888632</v>
      </c>
      <c r="AN404" s="2">
        <v>-14.285342641865</v>
      </c>
      <c r="AO404" s="2">
        <v>-13.1174918403058</v>
      </c>
      <c r="AP404" s="2">
        <v>-12.0228416731845</v>
      </c>
      <c r="AQ404" s="2">
        <v>-11.5436030989404</v>
      </c>
      <c r="AR404" s="2">
        <v>-11.1004689127037</v>
      </c>
      <c r="AS404" s="2">
        <v>-9.11814597488186</v>
      </c>
      <c r="AT404" s="2">
        <v>-7.8575999039227</v>
      </c>
      <c r="AU404" s="2">
        <v>-3.83426909720957</v>
      </c>
      <c r="AV404" s="2">
        <v>-0.0554443942785175</v>
      </c>
      <c r="AW404" s="2">
        <v>-1.65639721458513</v>
      </c>
      <c r="AX404" s="2">
        <v>-6.75922670832171</v>
      </c>
      <c r="AY404" s="2">
        <v>-5.85623667814009</v>
      </c>
      <c r="AZ404" s="2">
        <v>-5.8362308510686</v>
      </c>
      <c r="BA404" s="2">
        <v>-5.11316657432523</v>
      </c>
      <c r="BB404" s="2">
        <v>-4.37449080743877</v>
      </c>
      <c r="BC404" s="9">
        <v>-13.185689113551</v>
      </c>
      <c r="BD404" s="9">
        <v>-12.5157037237154</v>
      </c>
      <c r="BE404" s="9">
        <v>-13.4640589663422</v>
      </c>
      <c r="BF404" s="9">
        <v>-13.472539121126</v>
      </c>
      <c r="BG404" s="9">
        <v>-13.472539121126</v>
      </c>
      <c r="BH404" s="9">
        <v>19.0341998834108</v>
      </c>
      <c r="BI404" s="9">
        <v>19.0341998834108</v>
      </c>
      <c r="BJ404" s="9">
        <v>19.0341998834108</v>
      </c>
      <c r="BK404" s="9">
        <v>18.543304414377</v>
      </c>
      <c r="BL404" s="9">
        <v>18.543304414377</v>
      </c>
    </row>
    <row r="405" spans="1:64">
      <c r="A405" t="s">
        <v>822</v>
      </c>
      <c r="B405" s="1" t="s">
        <v>2777</v>
      </c>
      <c r="C405" s="22" t="s">
        <v>823</v>
      </c>
      <c r="D405" s="22" t="s">
        <v>1294</v>
      </c>
      <c r="E405" s="2">
        <v>3.2862138714297</v>
      </c>
      <c r="F405" s="2">
        <v>3.2862138714297</v>
      </c>
      <c r="G405" s="2">
        <v>3.2862138714297</v>
      </c>
      <c r="H405" s="2">
        <v>3.2862138714297</v>
      </c>
      <c r="I405" s="2">
        <v>3.2862138714297</v>
      </c>
      <c r="J405" s="2">
        <v>4.77882813677161</v>
      </c>
      <c r="K405" s="2">
        <v>4.77882813677161</v>
      </c>
      <c r="L405" s="2">
        <v>4.77882813677161</v>
      </c>
      <c r="M405" s="2">
        <v>4.77882813677161</v>
      </c>
      <c r="N405" s="2">
        <v>4.77882813677161</v>
      </c>
      <c r="O405" s="2">
        <v>-1.06565337471088</v>
      </c>
      <c r="P405" s="2">
        <v>-1.06565337471088</v>
      </c>
      <c r="Q405" s="2">
        <v>-1.06565337471088</v>
      </c>
      <c r="R405" s="2">
        <v>-1.06565337471088</v>
      </c>
      <c r="S405" s="2">
        <v>-1.06565337471088</v>
      </c>
      <c r="T405" s="23">
        <v>-9.76945768883966</v>
      </c>
      <c r="U405" s="23">
        <v>-9.76945768883966</v>
      </c>
      <c r="V405" s="23">
        <v>-9.76945768883966</v>
      </c>
      <c r="W405" s="23">
        <v>-9.76945768883966</v>
      </c>
      <c r="X405" s="23">
        <v>-9.76945768883966</v>
      </c>
      <c r="Y405" s="2">
        <v>-11.7983102955509</v>
      </c>
      <c r="Z405" s="2">
        <v>0.605014458149035</v>
      </c>
      <c r="AA405" s="2">
        <v>-14.1421871218197</v>
      </c>
      <c r="AB405" s="2">
        <v>-0.190529514828669</v>
      </c>
      <c r="AC405" s="2">
        <v>-1.39346526011758</v>
      </c>
      <c r="AD405" s="2">
        <v>-10.940987638751</v>
      </c>
      <c r="AE405" s="2">
        <v>-9.42512253719291</v>
      </c>
      <c r="AF405" s="2">
        <v>-7.03492005893876</v>
      </c>
      <c r="AG405" s="2">
        <v>-6.72467552370666</v>
      </c>
      <c r="AH405" s="2">
        <v>-5.77456756867254</v>
      </c>
      <c r="AI405" s="9">
        <v>17.0360625173646</v>
      </c>
      <c r="AJ405" s="9">
        <v>17.3953572388598</v>
      </c>
      <c r="AK405" s="9">
        <v>17.9317430485956</v>
      </c>
      <c r="AL405" s="9">
        <v>18.5433165450763</v>
      </c>
      <c r="AM405" s="9">
        <v>19.623460954349</v>
      </c>
      <c r="AN405" s="2">
        <v>-13.173566198796</v>
      </c>
      <c r="AO405" s="2">
        <v>-14.233770540923</v>
      </c>
      <c r="AP405" s="2">
        <v>-14.2522244538</v>
      </c>
      <c r="AQ405" s="2">
        <v>-15.5566206559609</v>
      </c>
      <c r="AR405" s="2">
        <v>-16.0519001933473</v>
      </c>
      <c r="AS405" s="2">
        <v>-14.3689968888864</v>
      </c>
      <c r="AT405" s="2">
        <v>-15.9455101249752</v>
      </c>
      <c r="AU405" s="2">
        <v>-13.8096347003793</v>
      </c>
      <c r="AV405" s="2">
        <v>-9.70644152205667</v>
      </c>
      <c r="AW405" s="2">
        <v>-7.68821138503317</v>
      </c>
      <c r="AX405" s="2">
        <v>-15.9161108726742</v>
      </c>
      <c r="AY405" s="2">
        <v>-14.9200561055527</v>
      </c>
      <c r="AZ405" s="2">
        <v>-13.4858151759196</v>
      </c>
      <c r="BA405" s="2">
        <v>-13.4867764800356</v>
      </c>
      <c r="BB405" s="2">
        <v>-11.3494731787009</v>
      </c>
      <c r="BC405" s="9">
        <v>-14.9115646519739</v>
      </c>
      <c r="BD405" s="9">
        <v>-14.3797447038432</v>
      </c>
      <c r="BE405" s="9">
        <v>-13.1729441778807</v>
      </c>
      <c r="BF405" s="9">
        <v>-14.1900116187008</v>
      </c>
      <c r="BG405" s="9">
        <v>-14.1900116187008</v>
      </c>
      <c r="BH405" s="9">
        <v>20.6235128761987</v>
      </c>
      <c r="BI405" s="9">
        <v>20.6235128761987</v>
      </c>
      <c r="BJ405" s="9">
        <v>20.6235128761987</v>
      </c>
      <c r="BK405" s="9">
        <v>19.3471860751886</v>
      </c>
      <c r="BL405" s="9">
        <v>19.3471860751886</v>
      </c>
    </row>
    <row r="406" spans="1:64">
      <c r="A406" t="s">
        <v>824</v>
      </c>
      <c r="B406" s="1" t="s">
        <v>2778</v>
      </c>
      <c r="C406" s="22" t="s">
        <v>825</v>
      </c>
      <c r="D406" s="22" t="s">
        <v>1294</v>
      </c>
      <c r="E406" s="2">
        <v>-19.0495649582071</v>
      </c>
      <c r="F406" s="2">
        <v>-19.0495649582071</v>
      </c>
      <c r="G406" s="2">
        <v>-19.0495649582071</v>
      </c>
      <c r="H406" s="2">
        <v>-19.0495649582071</v>
      </c>
      <c r="I406" s="2">
        <v>-19.0495649582071</v>
      </c>
      <c r="J406" s="2">
        <v>0.88509927760368</v>
      </c>
      <c r="K406" s="2">
        <v>0.88509927760368</v>
      </c>
      <c r="L406" s="2">
        <v>0.88509927760368</v>
      </c>
      <c r="M406" s="2">
        <v>0.88509927760368</v>
      </c>
      <c r="N406" s="2">
        <v>0.88509927760368</v>
      </c>
      <c r="O406" s="2">
        <v>-5.99561868275392</v>
      </c>
      <c r="P406" s="2">
        <v>-5.99561868275392</v>
      </c>
      <c r="Q406" s="2">
        <v>-5.99561868275392</v>
      </c>
      <c r="R406" s="2">
        <v>-5.99561868275392</v>
      </c>
      <c r="S406" s="2">
        <v>-5.99561868275392</v>
      </c>
      <c r="T406" s="23">
        <v>-10.4388324879337</v>
      </c>
      <c r="U406" s="23">
        <v>-10.4388324879337</v>
      </c>
      <c r="V406" s="23">
        <v>-10.4388324879337</v>
      </c>
      <c r="W406" s="23">
        <v>-10.4388324879337</v>
      </c>
      <c r="X406" s="23">
        <v>-10.4388324879337</v>
      </c>
      <c r="Y406" s="2">
        <v>-3.73429854203676</v>
      </c>
      <c r="Z406" s="2">
        <v>1.70886885989745</v>
      </c>
      <c r="AA406" s="2">
        <v>3.78228001763309</v>
      </c>
      <c r="AB406" s="2">
        <v>3.28686740426053</v>
      </c>
      <c r="AC406" s="2">
        <v>6.26407607179417</v>
      </c>
      <c r="AD406" s="2">
        <v>3.61673878376055</v>
      </c>
      <c r="AE406" s="2">
        <v>2.699350888108</v>
      </c>
      <c r="AF406" s="2">
        <v>3.53551903193226</v>
      </c>
      <c r="AG406" s="2">
        <v>4.78006647614808</v>
      </c>
      <c r="AH406" s="2">
        <v>3.72043616503552</v>
      </c>
      <c r="AI406" s="9">
        <v>22.3168965885968</v>
      </c>
      <c r="AJ406" s="9">
        <v>22.4353193354339</v>
      </c>
      <c r="AK406" s="9">
        <v>22.1580521407614</v>
      </c>
      <c r="AL406" s="9">
        <v>22.584653779954</v>
      </c>
      <c r="AM406" s="9">
        <v>22.7142825909788</v>
      </c>
      <c r="AN406" s="2">
        <v>-5.60289803885015</v>
      </c>
      <c r="AO406" s="2">
        <v>-5.49120799976468</v>
      </c>
      <c r="AP406" s="2">
        <v>-5.59392388722373</v>
      </c>
      <c r="AQ406" s="2">
        <v>-5.20725958785546</v>
      </c>
      <c r="AR406" s="2">
        <v>-6.42604078062762</v>
      </c>
      <c r="AS406" s="2">
        <v>-8.68645589938111</v>
      </c>
      <c r="AT406" s="2">
        <v>-7.98954431235546</v>
      </c>
      <c r="AU406" s="2">
        <v>-7.49247810306494</v>
      </c>
      <c r="AV406" s="2">
        <v>-7.11965448815255</v>
      </c>
      <c r="AW406" s="2">
        <v>-9.54031795463526</v>
      </c>
      <c r="AX406" s="2">
        <v>-3.04699692536901</v>
      </c>
      <c r="AY406" s="2">
        <v>-2.97461097537547</v>
      </c>
      <c r="AZ406" s="2">
        <v>-3.48544997828302</v>
      </c>
      <c r="BA406" s="2">
        <v>-2.81133863205947</v>
      </c>
      <c r="BB406" s="2">
        <v>-2.98880912218987</v>
      </c>
      <c r="BC406" s="9">
        <v>-3.38271605530888</v>
      </c>
      <c r="BD406" s="9">
        <v>-2.79606147019173</v>
      </c>
      <c r="BE406" s="9">
        <v>-3.42059876442207</v>
      </c>
      <c r="BF406" s="9">
        <v>-3.18876665588781</v>
      </c>
      <c r="BG406" s="9">
        <v>-3.18876665588781</v>
      </c>
      <c r="BH406" s="9">
        <v>26.5344821158508</v>
      </c>
      <c r="BI406" s="9">
        <v>26.5344821158508</v>
      </c>
      <c r="BJ406" s="9">
        <v>26.5344821158508</v>
      </c>
      <c r="BK406" s="9">
        <v>24.558618452823</v>
      </c>
      <c r="BL406" s="9">
        <v>24.558618452823</v>
      </c>
    </row>
    <row r="407" spans="1:64">
      <c r="A407" t="s">
        <v>826</v>
      </c>
      <c r="B407" s="1" t="s">
        <v>2779</v>
      </c>
      <c r="C407" s="22" t="s">
        <v>827</v>
      </c>
      <c r="D407" s="22" t="s">
        <v>1294</v>
      </c>
      <c r="E407" s="2">
        <v>-23.670760578132</v>
      </c>
      <c r="F407" s="2">
        <v>-23.670760578132</v>
      </c>
      <c r="G407" s="2">
        <v>-23.670760578132</v>
      </c>
      <c r="H407" s="2">
        <v>-23.670760578132</v>
      </c>
      <c r="I407" s="2">
        <v>-23.670760578132</v>
      </c>
      <c r="J407" s="2">
        <v>10.5992398892595</v>
      </c>
      <c r="K407" s="2">
        <v>10.5992398892595</v>
      </c>
      <c r="L407" s="2">
        <v>10.5992398892595</v>
      </c>
      <c r="M407" s="2">
        <v>10.5992398892595</v>
      </c>
      <c r="N407" s="2">
        <v>10.5992398892595</v>
      </c>
      <c r="O407" s="2">
        <v>-15.8655883386779</v>
      </c>
      <c r="P407" s="2">
        <v>-15.8655883386779</v>
      </c>
      <c r="Q407" s="2">
        <v>-15.8655883386779</v>
      </c>
      <c r="R407" s="2">
        <v>-15.8655883386779</v>
      </c>
      <c r="S407" s="2">
        <v>-15.8655883386779</v>
      </c>
      <c r="T407" s="23">
        <v>-5.87649926495623</v>
      </c>
      <c r="U407" s="23">
        <v>-5.87649926495623</v>
      </c>
      <c r="V407" s="23">
        <v>-5.87649926495623</v>
      </c>
      <c r="W407" s="23">
        <v>-5.87649926495623</v>
      </c>
      <c r="X407" s="23">
        <v>-5.87649926495623</v>
      </c>
      <c r="Y407" s="2">
        <v>3.54502305686998</v>
      </c>
      <c r="Z407" s="2">
        <v>6.21290798247992</v>
      </c>
      <c r="AA407" s="2">
        <v>-6.05508598035894</v>
      </c>
      <c r="AB407" s="2">
        <v>-0.487945676273057</v>
      </c>
      <c r="AC407" s="2">
        <v>-1.24939875190481</v>
      </c>
      <c r="AD407" s="2">
        <v>-0.400199931959223</v>
      </c>
      <c r="AE407" s="2">
        <v>-0.526388168497574</v>
      </c>
      <c r="AF407" s="2">
        <v>0.848955396365781</v>
      </c>
      <c r="AG407" s="2">
        <v>0.786541196288245</v>
      </c>
      <c r="AH407" s="2">
        <v>0.627162993997487</v>
      </c>
      <c r="AI407" s="9">
        <v>26.3142069401688</v>
      </c>
      <c r="AJ407" s="9">
        <v>26.1701905759041</v>
      </c>
      <c r="AK407" s="9">
        <v>26.4409097862551</v>
      </c>
      <c r="AL407" s="9">
        <v>26.6124105848153</v>
      </c>
      <c r="AM407" s="9">
        <v>27.0554744732544</v>
      </c>
      <c r="AN407" s="2">
        <v>-14.8782900781685</v>
      </c>
      <c r="AO407" s="2">
        <v>-15.1950687089968</v>
      </c>
      <c r="AP407" s="2">
        <v>-14.8664014631287</v>
      </c>
      <c r="AQ407" s="2">
        <v>-15.4428914134542</v>
      </c>
      <c r="AR407" s="2">
        <v>-16.0146113079632</v>
      </c>
      <c r="AS407" s="2">
        <v>-18.8091359074448</v>
      </c>
      <c r="AT407" s="2">
        <v>-14.2802537144081</v>
      </c>
      <c r="AU407" s="2">
        <v>-12.4602849187479</v>
      </c>
      <c r="AV407" s="2">
        <v>-10.2218879218288</v>
      </c>
      <c r="AW407" s="2">
        <v>-13.4080209549645</v>
      </c>
      <c r="AX407" s="2">
        <v>-13.9538914128672</v>
      </c>
      <c r="AY407" s="2">
        <v>-11.7357592799862</v>
      </c>
      <c r="AZ407" s="2">
        <v>-11.1838936729343</v>
      </c>
      <c r="BA407" s="2">
        <v>-10.8119907123839</v>
      </c>
      <c r="BB407" s="2">
        <v>-9.50446130176448</v>
      </c>
      <c r="BC407" s="9">
        <v>-12.4953388981818</v>
      </c>
      <c r="BD407" s="9">
        <v>-11.7834019100937</v>
      </c>
      <c r="BE407" s="9">
        <v>-12.8090506923039</v>
      </c>
      <c r="BF407" s="9">
        <v>-12.6753474571541</v>
      </c>
      <c r="BG407" s="9">
        <v>-12.6753474571541</v>
      </c>
      <c r="BH407" s="9">
        <v>19.2579352368244</v>
      </c>
      <c r="BI407" s="9">
        <v>19.2579352368244</v>
      </c>
      <c r="BJ407" s="9">
        <v>19.2579352368244</v>
      </c>
      <c r="BK407" s="9">
        <v>20.4984402957019</v>
      </c>
      <c r="BL407" s="9">
        <v>20.4984402957019</v>
      </c>
    </row>
    <row r="408" spans="1:64">
      <c r="A408" t="s">
        <v>828</v>
      </c>
      <c r="B408" s="1" t="s">
        <v>2780</v>
      </c>
      <c r="C408" s="22" t="s">
        <v>829</v>
      </c>
      <c r="D408" s="22" t="s">
        <v>1294</v>
      </c>
      <c r="E408" s="2">
        <v>-18.1119310643093</v>
      </c>
      <c r="F408" s="2">
        <v>-18.1119310643093</v>
      </c>
      <c r="G408" s="2">
        <v>-18.1119310643093</v>
      </c>
      <c r="H408" s="2">
        <v>-18.1119310643093</v>
      </c>
      <c r="I408" s="2">
        <v>-18.1119310643093</v>
      </c>
      <c r="J408" s="2">
        <v>-8.57916109553493</v>
      </c>
      <c r="K408" s="2">
        <v>-8.57916109553493</v>
      </c>
      <c r="L408" s="2">
        <v>-8.57916109553493</v>
      </c>
      <c r="M408" s="2">
        <v>-8.57916109553493</v>
      </c>
      <c r="N408" s="2">
        <v>-8.57916109553493</v>
      </c>
      <c r="O408" s="2">
        <v>-10.9273099427998</v>
      </c>
      <c r="P408" s="2">
        <v>-10.9273099427998</v>
      </c>
      <c r="Q408" s="2">
        <v>-10.9273099427998</v>
      </c>
      <c r="R408" s="2">
        <v>-10.9273099427998</v>
      </c>
      <c r="S408" s="2">
        <v>-10.9273099427998</v>
      </c>
      <c r="T408" s="23">
        <v>-3.90678325416131</v>
      </c>
      <c r="U408" s="23">
        <v>-3.90678325416131</v>
      </c>
      <c r="V408" s="23">
        <v>-3.90678325416131</v>
      </c>
      <c r="W408" s="23">
        <v>-3.90678325416131</v>
      </c>
      <c r="X408" s="23">
        <v>-3.90678325416131</v>
      </c>
      <c r="Y408" s="2">
        <v>-3.65891989266485</v>
      </c>
      <c r="Z408" s="2">
        <v>1.90677712136245</v>
      </c>
      <c r="AA408" s="2">
        <v>-17.9008089477565</v>
      </c>
      <c r="AB408" s="2">
        <v>-13.2456353069518</v>
      </c>
      <c r="AC408" s="2">
        <v>-6.67721842909879</v>
      </c>
      <c r="AD408" s="2">
        <v>3.27138608645232</v>
      </c>
      <c r="AE408" s="2">
        <v>4.53634952730075</v>
      </c>
      <c r="AF408" s="2">
        <v>4.59517723484743</v>
      </c>
      <c r="AG408" s="2">
        <v>4.97055276268098</v>
      </c>
      <c r="AH408" s="2">
        <v>3.27205344849973</v>
      </c>
      <c r="AI408" s="9">
        <v>22.8012504849934</v>
      </c>
      <c r="AJ408" s="9">
        <v>22.8906592254187</v>
      </c>
      <c r="AK408" s="9">
        <v>22.4502969184112</v>
      </c>
      <c r="AL408" s="9">
        <v>23.3178800961331</v>
      </c>
      <c r="AM408" s="9">
        <v>22.876060862689</v>
      </c>
      <c r="AN408" s="2">
        <v>-9.28618235992728</v>
      </c>
      <c r="AO408" s="2">
        <v>-9.65411746976155</v>
      </c>
      <c r="AP408" s="2">
        <v>-8.80838278020412</v>
      </c>
      <c r="AQ408" s="2">
        <v>-9.28582552602508</v>
      </c>
      <c r="AR408" s="2">
        <v>-9.90051992860756</v>
      </c>
      <c r="AS408" s="2">
        <v>-8.39097236738113</v>
      </c>
      <c r="AT408" s="2">
        <v>-8.60748061282666</v>
      </c>
      <c r="AU408" s="2">
        <v>-6.59040168876599</v>
      </c>
      <c r="AV408" s="2">
        <v>-4.39006284172009</v>
      </c>
      <c r="AW408" s="2">
        <v>-5.49766151838393</v>
      </c>
      <c r="AX408" s="2">
        <v>-4.90590631020758</v>
      </c>
      <c r="AY408" s="2">
        <v>-3.99844388995803</v>
      </c>
      <c r="AZ408" s="2">
        <v>-3.71210929108604</v>
      </c>
      <c r="BA408" s="2">
        <v>-3.19316314611783</v>
      </c>
      <c r="BB408" s="2">
        <v>-2.90450875289403</v>
      </c>
      <c r="BC408" s="9">
        <v>-7.45578232598693</v>
      </c>
      <c r="BD408" s="9">
        <v>-6.59071632259479</v>
      </c>
      <c r="BE408" s="9">
        <v>-6.62286143749805</v>
      </c>
      <c r="BF408" s="9">
        <v>-6.13837581258404</v>
      </c>
      <c r="BG408" s="9">
        <v>-6.13837581258404</v>
      </c>
      <c r="BH408" s="9">
        <v>23.3243582844295</v>
      </c>
      <c r="BI408" s="9">
        <v>23.3243582844295</v>
      </c>
      <c r="BJ408" s="9">
        <v>23.3243582844295</v>
      </c>
      <c r="BK408" s="9">
        <v>17.5107429996534</v>
      </c>
      <c r="BL408" s="9">
        <v>17.5107429996534</v>
      </c>
    </row>
    <row r="409" spans="1:64">
      <c r="A409" t="s">
        <v>830</v>
      </c>
      <c r="B409" s="1" t="s">
        <v>2781</v>
      </c>
      <c r="C409" s="22" t="s">
        <v>831</v>
      </c>
      <c r="D409" s="22" t="s">
        <v>1294</v>
      </c>
      <c r="E409" s="2">
        <v>-8.7690790501134</v>
      </c>
      <c r="F409" s="2">
        <v>-8.7690790501134</v>
      </c>
      <c r="G409" s="2">
        <v>-8.7690790501134</v>
      </c>
      <c r="H409" s="2">
        <v>-8.7690790501134</v>
      </c>
      <c r="I409" s="2">
        <v>-8.7690790501134</v>
      </c>
      <c r="J409" s="2">
        <v>-12.3090442527049</v>
      </c>
      <c r="K409" s="2">
        <v>-12.3090442527049</v>
      </c>
      <c r="L409" s="2">
        <v>-12.3090442527049</v>
      </c>
      <c r="M409" s="2">
        <v>-12.3090442527049</v>
      </c>
      <c r="N409" s="2">
        <v>-12.3090442527049</v>
      </c>
      <c r="O409" s="2">
        <v>-5.48245946426542</v>
      </c>
      <c r="P409" s="2">
        <v>-5.48245946426542</v>
      </c>
      <c r="Q409" s="2">
        <v>-5.48245946426542</v>
      </c>
      <c r="R409" s="2">
        <v>-5.48245946426542</v>
      </c>
      <c r="S409" s="2">
        <v>-5.48245946426542</v>
      </c>
      <c r="T409" s="23">
        <v>-5.30307691692586</v>
      </c>
      <c r="U409" s="23">
        <v>-5.30307691692586</v>
      </c>
      <c r="V409" s="23">
        <v>-5.30307691692586</v>
      </c>
      <c r="W409" s="23">
        <v>-5.30307691692586</v>
      </c>
      <c r="X409" s="23">
        <v>-5.30307691692586</v>
      </c>
      <c r="Y409" s="2">
        <v>8.48564346960716</v>
      </c>
      <c r="Z409" s="2">
        <v>8.20075531707903</v>
      </c>
      <c r="AA409" s="2">
        <v>5.6656011335375</v>
      </c>
      <c r="AB409" s="2">
        <v>11.2712330616696</v>
      </c>
      <c r="AC409" s="2">
        <v>9.42673864854025</v>
      </c>
      <c r="AD409" s="2">
        <v>6.18413136527905</v>
      </c>
      <c r="AE409" s="2">
        <v>6.46324384458164</v>
      </c>
      <c r="AF409" s="2">
        <v>6.14382575574384</v>
      </c>
      <c r="AG409" s="2">
        <v>6.2203577711868</v>
      </c>
      <c r="AH409" s="2">
        <v>6.6034476303298</v>
      </c>
      <c r="AI409" s="9">
        <v>13.9445958794329</v>
      </c>
      <c r="AJ409" s="9">
        <v>13.7675992867956</v>
      </c>
      <c r="AK409" s="9">
        <v>13.41318917878</v>
      </c>
      <c r="AL409" s="9">
        <v>13.1715449001789</v>
      </c>
      <c r="AM409" s="9">
        <v>13.6155594707624</v>
      </c>
      <c r="AN409" s="2">
        <v>-0.647551606885561</v>
      </c>
      <c r="AO409" s="2">
        <v>-0.499458576865053</v>
      </c>
      <c r="AP409" s="2">
        <v>-0.301826929268198</v>
      </c>
      <c r="AQ409" s="2">
        <v>-1.24060551994049</v>
      </c>
      <c r="AR409" s="2">
        <v>-0.885977809278151</v>
      </c>
      <c r="AS409" s="2">
        <v>-7.05606219367147</v>
      </c>
      <c r="AT409" s="2">
        <v>-6.7710530428521</v>
      </c>
      <c r="AU409" s="2">
        <v>-6.33598761626078</v>
      </c>
      <c r="AV409" s="2">
        <v>-1.95658976439867</v>
      </c>
      <c r="AW409" s="2">
        <v>-5.52831339901056</v>
      </c>
      <c r="AX409" s="2">
        <v>-2.60814508194436</v>
      </c>
      <c r="AY409" s="2">
        <v>-2.30986509030063</v>
      </c>
      <c r="AZ409" s="2">
        <v>-2.51597648193744</v>
      </c>
      <c r="BA409" s="2">
        <v>-2.56268863760201</v>
      </c>
      <c r="BB409" s="2">
        <v>-1.66209261503666</v>
      </c>
      <c r="BC409" s="9">
        <v>-6.9035021536916</v>
      </c>
      <c r="BD409" s="9">
        <v>-7.38959102836385</v>
      </c>
      <c r="BE409" s="9">
        <v>-7.42342710576705</v>
      </c>
      <c r="BF409" s="9">
        <v>-5.97893747978965</v>
      </c>
      <c r="BG409" s="9">
        <v>-5.97893747978965</v>
      </c>
      <c r="BH409" s="9">
        <v>23.5002799879906</v>
      </c>
      <c r="BI409" s="9">
        <v>23.5002799879906</v>
      </c>
      <c r="BJ409" s="9">
        <v>23.5002799879906</v>
      </c>
      <c r="BK409" s="9">
        <v>17.5359736716707</v>
      </c>
      <c r="BL409" s="9">
        <v>17.5359736716707</v>
      </c>
    </row>
    <row r="410" spans="1:64">
      <c r="A410" t="s">
        <v>832</v>
      </c>
      <c r="B410" s="1" t="s">
        <v>2782</v>
      </c>
      <c r="C410" s="22" t="s">
        <v>833</v>
      </c>
      <c r="D410" s="22" t="s">
        <v>1294</v>
      </c>
      <c r="E410" s="2">
        <v>-6.82683741275368</v>
      </c>
      <c r="F410" s="2">
        <v>-6.82683741275368</v>
      </c>
      <c r="G410" s="2">
        <v>-6.82683741275368</v>
      </c>
      <c r="H410" s="2">
        <v>-6.82683741275368</v>
      </c>
      <c r="I410" s="2">
        <v>-6.82683741275368</v>
      </c>
      <c r="J410" s="2">
        <v>-6.10914918546088</v>
      </c>
      <c r="K410" s="2">
        <v>-6.10914918546088</v>
      </c>
      <c r="L410" s="2">
        <v>-6.10914918546088</v>
      </c>
      <c r="M410" s="2">
        <v>-6.10914918546088</v>
      </c>
      <c r="N410" s="2">
        <v>-6.10914918546088</v>
      </c>
      <c r="O410" s="2">
        <v>-10.3019976026542</v>
      </c>
      <c r="P410" s="2">
        <v>-10.3019976026542</v>
      </c>
      <c r="Q410" s="2">
        <v>-10.3019976026542</v>
      </c>
      <c r="R410" s="2">
        <v>-10.3019976026542</v>
      </c>
      <c r="S410" s="2">
        <v>-10.3019976026542</v>
      </c>
      <c r="T410" s="23">
        <v>-7.14287669368378</v>
      </c>
      <c r="U410" s="23">
        <v>-7.14287669368378</v>
      </c>
      <c r="V410" s="23">
        <v>-7.14287669368378</v>
      </c>
      <c r="W410" s="23">
        <v>-7.14287669368378</v>
      </c>
      <c r="X410" s="23">
        <v>-7.14287669368378</v>
      </c>
      <c r="Y410" s="2">
        <v>-23.17550894098</v>
      </c>
      <c r="Z410" s="2">
        <v>-8.10344087194198</v>
      </c>
      <c r="AA410" s="2">
        <v>-16.3590552321046</v>
      </c>
      <c r="AB410" s="2">
        <v>-31.2451747165004</v>
      </c>
      <c r="AC410" s="2">
        <v>-13.2715194092621</v>
      </c>
      <c r="AD410" s="2">
        <v>7.26017854931538</v>
      </c>
      <c r="AE410" s="2">
        <v>8.16759415592245</v>
      </c>
      <c r="AF410" s="2">
        <v>7.65551371266662</v>
      </c>
      <c r="AG410" s="2">
        <v>8.21580853133013</v>
      </c>
      <c r="AH410" s="2">
        <v>7.00519767523306</v>
      </c>
      <c r="AI410" s="9">
        <v>27.745216672933</v>
      </c>
      <c r="AJ410" s="9">
        <v>28.7171512870603</v>
      </c>
      <c r="AK410" s="9">
        <v>28.7591200557456</v>
      </c>
      <c r="AL410" s="9">
        <v>29.5438265193782</v>
      </c>
      <c r="AM410" s="9">
        <v>29.5179372672994</v>
      </c>
      <c r="AN410" s="2">
        <v>-15.3634288896895</v>
      </c>
      <c r="AO410" s="2">
        <v>-16.0715464504758</v>
      </c>
      <c r="AP410" s="2">
        <v>-15.9678594054786</v>
      </c>
      <c r="AQ410" s="2">
        <v>-16.4718702742287</v>
      </c>
      <c r="AR410" s="2">
        <v>-17.1599127876172</v>
      </c>
      <c r="AS410" s="2">
        <v>-9.18418982170211</v>
      </c>
      <c r="AT410" s="2">
        <v>-7.31192143380924</v>
      </c>
      <c r="AU410" s="2">
        <v>-5.05600986582734</v>
      </c>
      <c r="AV410" s="2">
        <v>-3.36391780863511</v>
      </c>
      <c r="AW410" s="2">
        <v>-3.90375475276662</v>
      </c>
      <c r="AX410" s="2">
        <v>-3.83305131572529</v>
      </c>
      <c r="AY410" s="2">
        <v>-2.96125535028721</v>
      </c>
      <c r="AZ410" s="2">
        <v>-3.03931060692866</v>
      </c>
      <c r="BA410" s="2">
        <v>-2.04336695635286</v>
      </c>
      <c r="BB410" s="2">
        <v>-2.85754140428635</v>
      </c>
      <c r="BC410" s="9">
        <v>-10.2171831874636</v>
      </c>
      <c r="BD410" s="9">
        <v>-11.3173916650618</v>
      </c>
      <c r="BE410" s="9">
        <v>-10.625689778843</v>
      </c>
      <c r="BF410" s="9">
        <v>-9.00826580288307</v>
      </c>
      <c r="BG410" s="9">
        <v>-9.00826580288307</v>
      </c>
      <c r="BH410" s="9">
        <v>28.98157648553</v>
      </c>
      <c r="BI410" s="9">
        <v>28.98157648553</v>
      </c>
      <c r="BJ410" s="9">
        <v>28.98157648553</v>
      </c>
      <c r="BK410" s="9">
        <v>26.0087240515078</v>
      </c>
      <c r="BL410" s="9">
        <v>26.0087240515078</v>
      </c>
    </row>
    <row r="411" spans="1:64">
      <c r="A411" t="s">
        <v>834</v>
      </c>
      <c r="B411" s="1" t="s">
        <v>2783</v>
      </c>
      <c r="C411" s="22" t="s">
        <v>835</v>
      </c>
      <c r="D411" s="22" t="s">
        <v>1294</v>
      </c>
      <c r="E411" s="2">
        <v>-19.0495649582071</v>
      </c>
      <c r="F411" s="2">
        <v>-19.0495649582071</v>
      </c>
      <c r="G411" s="2">
        <v>-19.0495649582071</v>
      </c>
      <c r="H411" s="2">
        <v>-19.0495649582071</v>
      </c>
      <c r="I411" s="2">
        <v>-19.0495649582071</v>
      </c>
      <c r="J411" s="2">
        <v>-2.03507957505175</v>
      </c>
      <c r="K411" s="2">
        <v>-2.03507957505175</v>
      </c>
      <c r="L411" s="2">
        <v>-2.03507957505175</v>
      </c>
      <c r="M411" s="2">
        <v>-2.03507957505175</v>
      </c>
      <c r="N411" s="2">
        <v>-2.03507957505175</v>
      </c>
      <c r="O411" s="2">
        <v>-0.660990644661979</v>
      </c>
      <c r="P411" s="2">
        <v>-0.660990644661979</v>
      </c>
      <c r="Q411" s="2">
        <v>-0.660990644661979</v>
      </c>
      <c r="R411" s="2">
        <v>-0.660990644661979</v>
      </c>
      <c r="S411" s="2">
        <v>-0.660990644661979</v>
      </c>
      <c r="T411" s="23">
        <v>-7.42780321094625</v>
      </c>
      <c r="U411" s="23">
        <v>-7.42780321094625</v>
      </c>
      <c r="V411" s="23">
        <v>-7.42780321094625</v>
      </c>
      <c r="W411" s="23">
        <v>-7.42780321094625</v>
      </c>
      <c r="X411" s="23">
        <v>-7.42780321094625</v>
      </c>
      <c r="Y411" s="2">
        <v>0.903568310152767</v>
      </c>
      <c r="Z411" s="2">
        <v>6.77915507725732</v>
      </c>
      <c r="AA411" s="2">
        <v>9.02711833854049</v>
      </c>
      <c r="AB411" s="2">
        <v>13.3179833928441</v>
      </c>
      <c r="AC411" s="2">
        <v>9.57660601170649</v>
      </c>
      <c r="AD411" s="2">
        <v>6.75087942775332</v>
      </c>
      <c r="AE411" s="2">
        <v>7.18792047200382</v>
      </c>
      <c r="AF411" s="2">
        <v>7.1220971031244</v>
      </c>
      <c r="AG411" s="2">
        <v>7.72623093366383</v>
      </c>
      <c r="AH411" s="2">
        <v>7.66308335531569</v>
      </c>
      <c r="AI411" s="9">
        <v>23.7938851109587</v>
      </c>
      <c r="AJ411" s="9">
        <v>22.8265815436724</v>
      </c>
      <c r="AK411" s="9">
        <v>23.0606096468001</v>
      </c>
      <c r="AL411" s="9">
        <v>23.8849436140414</v>
      </c>
      <c r="AM411" s="9">
        <v>23.7408742180484</v>
      </c>
      <c r="AN411" s="2">
        <v>-5.64368278314615</v>
      </c>
      <c r="AO411" s="2">
        <v>-5.80268994845608</v>
      </c>
      <c r="AP411" s="2">
        <v>-4.78038799455585</v>
      </c>
      <c r="AQ411" s="2">
        <v>-4.67923096193171</v>
      </c>
      <c r="AR411" s="2">
        <v>-5.12758852171759</v>
      </c>
      <c r="AS411" s="2">
        <v>-7.18288461427814</v>
      </c>
      <c r="AT411" s="2">
        <v>-7.2715472290168</v>
      </c>
      <c r="AU411" s="2">
        <v>-3.76205601620809</v>
      </c>
      <c r="AV411" s="2">
        <v>-0.971865293443753</v>
      </c>
      <c r="AW411" s="2">
        <v>-2.79896268384695</v>
      </c>
      <c r="AX411" s="2">
        <v>-7.5136543261677</v>
      </c>
      <c r="AY411" s="2">
        <v>-6.5973001903336</v>
      </c>
      <c r="AZ411" s="2">
        <v>-4.89217682440968</v>
      </c>
      <c r="BA411" s="2">
        <v>-3.4335947095596</v>
      </c>
      <c r="BB411" s="2">
        <v>-2.69933485678607</v>
      </c>
      <c r="BC411" s="9">
        <v>-12.4953388981818</v>
      </c>
      <c r="BD411" s="9">
        <v>-10.5185169592927</v>
      </c>
      <c r="BE411" s="9">
        <v>-9.75234541345867</v>
      </c>
      <c r="BF411" s="9">
        <v>-9.48658080126625</v>
      </c>
      <c r="BG411" s="9">
        <v>-9.48658080126625</v>
      </c>
      <c r="BH411" s="9">
        <v>24.4305778102119</v>
      </c>
      <c r="BI411" s="9">
        <v>24.4305778102119</v>
      </c>
      <c r="BJ411" s="9">
        <v>24.4305778102119</v>
      </c>
      <c r="BK411" s="9">
        <v>18.5507666192097</v>
      </c>
      <c r="BL411" s="9">
        <v>18.5507666192097</v>
      </c>
    </row>
    <row r="412" spans="1:64">
      <c r="A412" t="s">
        <v>836</v>
      </c>
      <c r="B412" s="1" t="s">
        <v>2784</v>
      </c>
      <c r="C412" s="22" t="s">
        <v>837</v>
      </c>
      <c r="D412" s="22" t="s">
        <v>1294</v>
      </c>
      <c r="E412" s="2">
        <v>-4.71716115148363</v>
      </c>
      <c r="F412" s="2">
        <v>-4.71716115148363</v>
      </c>
      <c r="G412" s="2">
        <v>-4.71716115148363</v>
      </c>
      <c r="H412" s="2">
        <v>-4.71716115148363</v>
      </c>
      <c r="I412" s="2">
        <v>-4.71716115148363</v>
      </c>
      <c r="J412" s="2">
        <v>11.8212270606574</v>
      </c>
      <c r="K412" s="2">
        <v>11.8212270606574</v>
      </c>
      <c r="L412" s="2">
        <v>11.8212270606574</v>
      </c>
      <c r="M412" s="2">
        <v>11.8212270606574</v>
      </c>
      <c r="N412" s="2">
        <v>11.8212270606574</v>
      </c>
      <c r="O412" s="2">
        <v>3.89889485257356</v>
      </c>
      <c r="P412" s="2">
        <v>3.89889485257356</v>
      </c>
      <c r="Q412" s="2">
        <v>3.89889485257356</v>
      </c>
      <c r="R412" s="2">
        <v>3.89889485257356</v>
      </c>
      <c r="S412" s="2">
        <v>3.89889485257356</v>
      </c>
      <c r="T412" s="23">
        <v>0.395115468876149</v>
      </c>
      <c r="U412" s="23">
        <v>0.395115468876149</v>
      </c>
      <c r="V412" s="23">
        <v>0.395115468876149</v>
      </c>
      <c r="W412" s="23">
        <v>0.395115468876149</v>
      </c>
      <c r="X412" s="23">
        <v>0.395115468876149</v>
      </c>
      <c r="Y412" s="2">
        <v>-2.18587499759122</v>
      </c>
      <c r="Z412" s="2">
        <v>4.18784406423622</v>
      </c>
      <c r="AA412" s="2">
        <v>1.34242434457043</v>
      </c>
      <c r="AB412" s="2">
        <v>4.06036891576845</v>
      </c>
      <c r="AC412" s="2">
        <v>-0.561601495829006</v>
      </c>
      <c r="AD412" s="2">
        <v>5.95822479492218</v>
      </c>
      <c r="AE412" s="2">
        <v>4.55530689395235</v>
      </c>
      <c r="AF412" s="2">
        <v>5.75926391573907</v>
      </c>
      <c r="AG412" s="2">
        <v>6.06584891024514</v>
      </c>
      <c r="AH412" s="2">
        <v>4.38161001808901</v>
      </c>
      <c r="AI412" s="9">
        <v>19.3075670002252</v>
      </c>
      <c r="AJ412" s="9">
        <v>19.5715430045454</v>
      </c>
      <c r="AK412" s="9">
        <v>20.4040460955598</v>
      </c>
      <c r="AL412" s="9">
        <v>21.6522439369388</v>
      </c>
      <c r="AM412" s="9">
        <v>21.1963650100977</v>
      </c>
      <c r="AN412" s="2">
        <v>-5.07269636300209</v>
      </c>
      <c r="AO412" s="2">
        <v>-5.80268994845608</v>
      </c>
      <c r="AP412" s="2">
        <v>-6.16935171374491</v>
      </c>
      <c r="AQ412" s="2">
        <v>-6.85001531295155</v>
      </c>
      <c r="AR412" s="2">
        <v>-6.16635032884561</v>
      </c>
      <c r="AS412" s="2">
        <v>-3.51007849023154</v>
      </c>
      <c r="AT412" s="2">
        <v>-3.32862498708301</v>
      </c>
      <c r="AU412" s="2">
        <v>-0.472348992807423</v>
      </c>
      <c r="AV412" s="2">
        <v>2.37508886818797</v>
      </c>
      <c r="AW412" s="2">
        <v>-3.29849657480845</v>
      </c>
      <c r="AX412" s="2">
        <v>-3.42677827611754</v>
      </c>
      <c r="AY412" s="2">
        <v>-3.63259673280548</v>
      </c>
      <c r="AZ412" s="2">
        <v>-3.41709240775512</v>
      </c>
      <c r="BA412" s="2">
        <v>-2.63529249340551</v>
      </c>
      <c r="BB412" s="2">
        <v>-3.65880349117071</v>
      </c>
      <c r="BC412" s="9">
        <v>-2.62333081840281</v>
      </c>
      <c r="BD412" s="9">
        <v>-2.86263436233915</v>
      </c>
      <c r="BE412" s="9">
        <v>-4.58505791826788</v>
      </c>
      <c r="BF412" s="9">
        <v>-4.30483498544855</v>
      </c>
      <c r="BG412" s="9">
        <v>-4.30483498544855</v>
      </c>
      <c r="BH412" s="9">
        <v>25.5095030951549</v>
      </c>
      <c r="BI412" s="9">
        <v>25.5095030951549</v>
      </c>
      <c r="BJ412" s="9">
        <v>25.5095030951549</v>
      </c>
      <c r="BK412" s="9">
        <v>28.2106035907657</v>
      </c>
      <c r="BL412" s="9">
        <v>28.2106035907657</v>
      </c>
    </row>
    <row r="413" spans="1:64">
      <c r="A413" t="s">
        <v>838</v>
      </c>
      <c r="B413" s="1" t="s">
        <v>2785</v>
      </c>
      <c r="C413" s="22" t="s">
        <v>839</v>
      </c>
      <c r="D413" s="22" t="s">
        <v>1294</v>
      </c>
      <c r="E413" s="2">
        <v>-0.732217102418</v>
      </c>
      <c r="F413" s="2">
        <v>-0.732217102418</v>
      </c>
      <c r="G413" s="2">
        <v>-0.732217102418</v>
      </c>
      <c r="H413" s="2">
        <v>-0.732217102418</v>
      </c>
      <c r="I413" s="2">
        <v>-0.732217102418</v>
      </c>
      <c r="J413" s="2">
        <v>3.26713732792938</v>
      </c>
      <c r="K413" s="2">
        <v>3.26713732792938</v>
      </c>
      <c r="L413" s="2">
        <v>3.26713732792938</v>
      </c>
      <c r="M413" s="2">
        <v>3.26713732792938</v>
      </c>
      <c r="N413" s="2">
        <v>3.26713732792938</v>
      </c>
      <c r="O413" s="2">
        <v>-10.3811889740027</v>
      </c>
      <c r="P413" s="2">
        <v>-10.3811889740027</v>
      </c>
      <c r="Q413" s="2">
        <v>-10.3811889740027</v>
      </c>
      <c r="R413" s="2">
        <v>-10.3811889740027</v>
      </c>
      <c r="S413" s="2">
        <v>-10.3811889740027</v>
      </c>
      <c r="T413" s="23">
        <v>-5.59506303302045</v>
      </c>
      <c r="U413" s="23">
        <v>-5.59506303302045</v>
      </c>
      <c r="V413" s="23">
        <v>-5.59506303302045</v>
      </c>
      <c r="W413" s="23">
        <v>-5.59506303302045</v>
      </c>
      <c r="X413" s="23">
        <v>-5.59506303302045</v>
      </c>
      <c r="Y413" s="2">
        <v>1.61447571507346</v>
      </c>
      <c r="Z413" s="2">
        <v>-2.44768316858684</v>
      </c>
      <c r="AA413" s="2">
        <v>0.0132338726284914</v>
      </c>
      <c r="AB413" s="2">
        <v>-6.26016180991142</v>
      </c>
      <c r="AC413" s="2">
        <v>3.64668214133686</v>
      </c>
      <c r="AD413" s="2">
        <v>-2.93588592576087</v>
      </c>
      <c r="AE413" s="2">
        <v>-3.95698659921466</v>
      </c>
      <c r="AF413" s="2">
        <v>-2.14449390120112</v>
      </c>
      <c r="AG413" s="2">
        <v>-1.61986328688111</v>
      </c>
      <c r="AH413" s="2">
        <v>-3.27885253962702</v>
      </c>
      <c r="AI413" s="9">
        <v>24.902249870109</v>
      </c>
      <c r="AJ413" s="9">
        <v>24.9002443933757</v>
      </c>
      <c r="AK413" s="9">
        <v>25.540841837443</v>
      </c>
      <c r="AL413" s="9">
        <v>25.5934100428958</v>
      </c>
      <c r="AM413" s="9">
        <v>25.6520081475012</v>
      </c>
      <c r="AN413" s="2">
        <v>-13.066506245019</v>
      </c>
      <c r="AO413" s="2">
        <v>-14.2428459775134</v>
      </c>
      <c r="AP413" s="2">
        <v>-13.9475485412036</v>
      </c>
      <c r="AQ413" s="2">
        <v>-13.6948308341853</v>
      </c>
      <c r="AR413" s="2">
        <v>-14.5437719400355</v>
      </c>
      <c r="AS413" s="2">
        <v>-21.6982282952447</v>
      </c>
      <c r="AT413" s="2">
        <v>-22.1055524417182</v>
      </c>
      <c r="AU413" s="2">
        <v>-21.050296596562</v>
      </c>
      <c r="AV413" s="2">
        <v>-18.0809789433243</v>
      </c>
      <c r="AW413" s="2">
        <v>-19.878418430733</v>
      </c>
      <c r="AX413" s="2">
        <v>-15.9660242452607</v>
      </c>
      <c r="AY413" s="2">
        <v>-16.5070825363102</v>
      </c>
      <c r="AZ413" s="2">
        <v>-16.3175088951905</v>
      </c>
      <c r="BA413" s="2">
        <v>-15.123953536176</v>
      </c>
      <c r="BB413" s="2">
        <v>-14.7785688981019</v>
      </c>
      <c r="BC413" s="9">
        <v>-16.7755102334706</v>
      </c>
      <c r="BD413" s="9">
        <v>-15.6446296546442</v>
      </c>
      <c r="BE413" s="9">
        <v>-15.9385346682645</v>
      </c>
      <c r="BF413" s="9">
        <v>-15.4655182810559</v>
      </c>
      <c r="BG413" s="9">
        <v>-15.4655182810559</v>
      </c>
      <c r="BH413" s="9">
        <v>16.9493031830178</v>
      </c>
      <c r="BI413" s="9">
        <v>16.9493031830178</v>
      </c>
      <c r="BJ413" s="9">
        <v>16.9493031830178</v>
      </c>
      <c r="BK413" s="9">
        <v>16.7514901810069</v>
      </c>
      <c r="BL413" s="9">
        <v>16.7514901810069</v>
      </c>
    </row>
    <row r="414" spans="1:64">
      <c r="A414" t="s">
        <v>840</v>
      </c>
      <c r="B414" s="1" t="s">
        <v>2786</v>
      </c>
      <c r="C414" s="22" t="s">
        <v>841</v>
      </c>
      <c r="D414" s="22" t="s">
        <v>1294</v>
      </c>
      <c r="E414" s="2">
        <v>7.03674944702089</v>
      </c>
      <c r="F414" s="2">
        <v>7.03674944702089</v>
      </c>
      <c r="G414" s="2">
        <v>7.03674944702089</v>
      </c>
      <c r="H414" s="2">
        <v>7.03674944702089</v>
      </c>
      <c r="I414" s="2">
        <v>7.03674944702089</v>
      </c>
      <c r="J414" s="2">
        <v>12.0504505780318</v>
      </c>
      <c r="K414" s="2">
        <v>12.0504505780318</v>
      </c>
      <c r="L414" s="2">
        <v>12.0504505780318</v>
      </c>
      <c r="M414" s="2">
        <v>12.0504505780318</v>
      </c>
      <c r="N414" s="2">
        <v>12.0504505780318</v>
      </c>
      <c r="O414" s="2">
        <v>-1.30096107301212</v>
      </c>
      <c r="P414" s="2">
        <v>-1.30096107301212</v>
      </c>
      <c r="Q414" s="2">
        <v>-1.30096107301212</v>
      </c>
      <c r="R414" s="2">
        <v>-1.30096107301212</v>
      </c>
      <c r="S414" s="2">
        <v>-1.30096107301212</v>
      </c>
      <c r="T414" s="23">
        <v>-8.66962157108985</v>
      </c>
      <c r="U414" s="23">
        <v>-8.66962157108985</v>
      </c>
      <c r="V414" s="23">
        <v>-8.66962157108985</v>
      </c>
      <c r="W414" s="23">
        <v>-8.66962157108985</v>
      </c>
      <c r="X414" s="23">
        <v>-8.66962157108985</v>
      </c>
      <c r="Y414" s="2">
        <v>-8.84538340343152</v>
      </c>
      <c r="Z414" s="2">
        <v>-3.86941975932925</v>
      </c>
      <c r="AA414" s="2">
        <v>-3.92136856192091</v>
      </c>
      <c r="AB414" s="2">
        <v>-7.76999361414045</v>
      </c>
      <c r="AC414" s="2">
        <v>14.5033755514601</v>
      </c>
      <c r="AD414" s="2">
        <v>-9.71380462069851</v>
      </c>
      <c r="AE414" s="2">
        <v>-11.0466734445129</v>
      </c>
      <c r="AF414" s="2">
        <v>-8.8877857656848</v>
      </c>
      <c r="AG414" s="2">
        <v>-7.34110568060635</v>
      </c>
      <c r="AH414" s="2">
        <v>-7.10048724987706</v>
      </c>
      <c r="AI414" s="9">
        <v>24.1650977801458</v>
      </c>
      <c r="AJ414" s="9">
        <v>24.1085896302411</v>
      </c>
      <c r="AK414" s="9">
        <v>23.7028083419741</v>
      </c>
      <c r="AL414" s="9">
        <v>24.0511064123122</v>
      </c>
      <c r="AM414" s="9">
        <v>24.1435459338386</v>
      </c>
      <c r="AN414" s="2">
        <v>-19.0924522147537</v>
      </c>
      <c r="AO414" s="2">
        <v>-19.8696166635516</v>
      </c>
      <c r="AP414" s="2">
        <v>-19.2830850349161</v>
      </c>
      <c r="AQ414" s="2">
        <v>-18.9724196291779</v>
      </c>
      <c r="AR414" s="2">
        <v>-17.9240594043551</v>
      </c>
      <c r="AS414" s="2">
        <v>-22.0642403236376</v>
      </c>
      <c r="AT414" s="2">
        <v>-19.8272420576528</v>
      </c>
      <c r="AU414" s="2">
        <v>-19.97750335509</v>
      </c>
      <c r="AV414" s="2">
        <v>-12.0421150423367</v>
      </c>
      <c r="AW414" s="2">
        <v>-18.8639453567161</v>
      </c>
      <c r="AX414" s="2">
        <v>-17.9475154609172</v>
      </c>
      <c r="AY414" s="2">
        <v>-17.8420891443928</v>
      </c>
      <c r="AZ414" s="2">
        <v>-17.1870054372254</v>
      </c>
      <c r="BA414" s="2">
        <v>-15.2771396934757</v>
      </c>
      <c r="BB414" s="2">
        <v>-14.1187980923525</v>
      </c>
      <c r="BC414" s="9">
        <v>-15.2567397596584</v>
      </c>
      <c r="BD414" s="9">
        <v>-15.2451923017597</v>
      </c>
      <c r="BE414" s="9">
        <v>-14.628518120188</v>
      </c>
      <c r="BF414" s="9">
        <v>-15.2263607818643</v>
      </c>
      <c r="BG414" s="9">
        <v>-15.2263607818643</v>
      </c>
      <c r="BH414" s="9">
        <v>18.0382805668888</v>
      </c>
      <c r="BI414" s="9">
        <v>18.0382805668888</v>
      </c>
      <c r="BJ414" s="9">
        <v>18.0382805668888</v>
      </c>
      <c r="BK414" s="9">
        <v>10.5300929962891</v>
      </c>
      <c r="BL414" s="9">
        <v>10.5300929962891</v>
      </c>
    </row>
    <row r="415" spans="1:64">
      <c r="A415" t="s">
        <v>842</v>
      </c>
      <c r="B415" s="1" t="s">
        <v>2787</v>
      </c>
      <c r="C415" s="22" t="s">
        <v>843</v>
      </c>
      <c r="D415" s="22" t="s">
        <v>1295</v>
      </c>
      <c r="E415" s="2">
        <v>-3.4446580097652</v>
      </c>
      <c r="F415" s="2">
        <v>-3.4446580097652</v>
      </c>
      <c r="G415" s="2">
        <v>-3.4446580097652</v>
      </c>
      <c r="H415" s="2">
        <v>-3.4446580097652</v>
      </c>
      <c r="I415" s="2">
        <v>-3.4446580097652</v>
      </c>
      <c r="J415" s="2">
        <v>6.50980837867045</v>
      </c>
      <c r="K415" s="2">
        <v>6.50980837867045</v>
      </c>
      <c r="L415" s="2">
        <v>6.50980837867045</v>
      </c>
      <c r="M415" s="2">
        <v>6.50980837867045</v>
      </c>
      <c r="N415" s="2">
        <v>6.50980837867045</v>
      </c>
      <c r="O415" s="2">
        <v>1.36581909244286</v>
      </c>
      <c r="P415" s="2">
        <v>1.36581909244286</v>
      </c>
      <c r="Q415" s="2">
        <v>1.36581909244286</v>
      </c>
      <c r="R415" s="2">
        <v>1.36581909244286</v>
      </c>
      <c r="S415" s="2">
        <v>1.36581909244286</v>
      </c>
      <c r="T415" s="23">
        <v>-8.58299306996277</v>
      </c>
      <c r="U415" s="23">
        <v>-8.58299306996277</v>
      </c>
      <c r="V415" s="23">
        <v>-8.58299306996277</v>
      </c>
      <c r="W415" s="23">
        <v>-8.58299306996277</v>
      </c>
      <c r="X415" s="23">
        <v>-8.58299306996277</v>
      </c>
      <c r="Y415" s="2">
        <v>-10.5890860064448</v>
      </c>
      <c r="Z415" s="2">
        <v>-3.75357046888337</v>
      </c>
      <c r="AA415" s="2">
        <v>-7.88066197301415</v>
      </c>
      <c r="AB415" s="2">
        <v>-3.96727261900222</v>
      </c>
      <c r="AC415" s="2">
        <v>-1.96978823034186</v>
      </c>
      <c r="AD415" s="2">
        <v>-7.04316896780416</v>
      </c>
      <c r="AE415" s="2">
        <v>-8.78626489530507</v>
      </c>
      <c r="AF415" s="2">
        <v>-8.95933450802254</v>
      </c>
      <c r="AG415" s="2">
        <v>-7.34003005691886</v>
      </c>
      <c r="AH415" s="2">
        <v>-9.00051956259364</v>
      </c>
      <c r="AI415" s="9">
        <v>17.9018245329812</v>
      </c>
      <c r="AJ415" s="9">
        <v>18.2071632141469</v>
      </c>
      <c r="AK415" s="9">
        <v>17.8267824476707</v>
      </c>
      <c r="AL415" s="9">
        <v>18.1852958828794</v>
      </c>
      <c r="AM415" s="9">
        <v>19.1227329775792</v>
      </c>
      <c r="AN415" s="2">
        <v>-13.0909770915966</v>
      </c>
      <c r="AO415" s="2">
        <v>-12.4905088210044</v>
      </c>
      <c r="AP415" s="2">
        <v>-12.7728820815466</v>
      </c>
      <c r="AQ415" s="2">
        <v>-13.2332947018964</v>
      </c>
      <c r="AR415" s="2">
        <v>-13.9417879733774</v>
      </c>
      <c r="AS415" s="2">
        <v>-14.4229916573496</v>
      </c>
      <c r="AT415" s="2">
        <v>-13.2649103867038</v>
      </c>
      <c r="AU415" s="2">
        <v>-10.7833894305057</v>
      </c>
      <c r="AV415" s="2">
        <v>-10.0173622549786</v>
      </c>
      <c r="AW415" s="2">
        <v>-7.61460556011108</v>
      </c>
      <c r="AX415" s="2">
        <v>-16.1867999310372</v>
      </c>
      <c r="AY415" s="2">
        <v>-17.4295619105159</v>
      </c>
      <c r="AZ415" s="2">
        <v>-18.7239299313474</v>
      </c>
      <c r="BA415" s="2">
        <v>-17.9559534594523</v>
      </c>
      <c r="BB415" s="2">
        <v>-18.5261335504063</v>
      </c>
      <c r="BC415" s="9">
        <v>-14.5663895442893</v>
      </c>
      <c r="BD415" s="9">
        <v>-13.6474428902215</v>
      </c>
      <c r="BE415" s="9">
        <v>-14.3374033317266</v>
      </c>
      <c r="BF415" s="9">
        <v>-13.3928199547288</v>
      </c>
      <c r="BG415" s="9">
        <v>-13.3928199547288</v>
      </c>
      <c r="BH415" s="9">
        <v>20.2526118131985</v>
      </c>
      <c r="BI415" s="9">
        <v>20.2526118131985</v>
      </c>
      <c r="BJ415" s="9">
        <v>20.2526118131985</v>
      </c>
      <c r="BK415" s="9">
        <v>8.23010054396829</v>
      </c>
      <c r="BL415" s="9">
        <v>8.23010054396829</v>
      </c>
    </row>
    <row r="416" spans="1:64">
      <c r="A416" t="s">
        <v>844</v>
      </c>
      <c r="B416" s="1" t="s">
        <v>2788</v>
      </c>
      <c r="C416" s="22" t="s">
        <v>845</v>
      </c>
      <c r="D416" s="22" t="s">
        <v>1295</v>
      </c>
      <c r="E416" s="2">
        <v>0.205416791479795</v>
      </c>
      <c r="F416" s="2">
        <v>0.205416791479795</v>
      </c>
      <c r="G416" s="2">
        <v>0.205416791479795</v>
      </c>
      <c r="H416" s="2">
        <v>0.205416791479795</v>
      </c>
      <c r="I416" s="2">
        <v>0.205416791479795</v>
      </c>
      <c r="J416" s="2">
        <v>-7.71189027332998</v>
      </c>
      <c r="K416" s="2">
        <v>-7.71189027332998</v>
      </c>
      <c r="L416" s="2">
        <v>-7.71189027332998</v>
      </c>
      <c r="M416" s="2">
        <v>-7.71189027332998</v>
      </c>
      <c r="N416" s="2">
        <v>-7.71189027332998</v>
      </c>
      <c r="O416" s="2">
        <v>-7.76584882556809</v>
      </c>
      <c r="P416" s="2">
        <v>-7.76584882556809</v>
      </c>
      <c r="Q416" s="2">
        <v>-7.76584882556809</v>
      </c>
      <c r="R416" s="2">
        <v>-7.76584882556809</v>
      </c>
      <c r="S416" s="2">
        <v>-7.76584882556809</v>
      </c>
      <c r="T416" s="23">
        <v>-1.3110820977094</v>
      </c>
      <c r="U416" s="23">
        <v>-1.3110820977094</v>
      </c>
      <c r="V416" s="23">
        <v>-1.3110820977094</v>
      </c>
      <c r="W416" s="23">
        <v>-1.3110820977094</v>
      </c>
      <c r="X416" s="23">
        <v>-1.3110820977094</v>
      </c>
      <c r="Y416" s="2">
        <v>-1.19610527252566</v>
      </c>
      <c r="Z416" s="2">
        <v>3.58396009469332</v>
      </c>
      <c r="AA416" s="2">
        <v>0.451204817038473</v>
      </c>
      <c r="AB416" s="2">
        <v>1.60139254355425</v>
      </c>
      <c r="AC416" s="2">
        <v>-6.43657229492134</v>
      </c>
      <c r="AD416" s="2">
        <v>8.35590647035169</v>
      </c>
      <c r="AE416" s="2">
        <v>6.67234900883018</v>
      </c>
      <c r="AF416" s="2">
        <v>6.25270351806824</v>
      </c>
      <c r="AG416" s="2">
        <v>6.01776273791306</v>
      </c>
      <c r="AH416" s="2">
        <v>6.0813831999709</v>
      </c>
      <c r="AI416" s="9">
        <v>17.9370722017007</v>
      </c>
      <c r="AJ416" s="9">
        <v>18.2435344495988</v>
      </c>
      <c r="AK416" s="9">
        <v>18.6202845906627</v>
      </c>
      <c r="AL416" s="9">
        <v>18.9601236921751</v>
      </c>
      <c r="AM416" s="9">
        <v>19.9008195891752</v>
      </c>
      <c r="AN416" s="2">
        <v>-3.821564354157</v>
      </c>
      <c r="AO416" s="2">
        <v>-4.90752188476818</v>
      </c>
      <c r="AP416" s="2">
        <v>-5.74003565508647</v>
      </c>
      <c r="AQ416" s="2">
        <v>-5.43127173218674</v>
      </c>
      <c r="AR416" s="2">
        <v>-6.29619555473662</v>
      </c>
      <c r="AS416" s="2">
        <v>-2.69236139309566</v>
      </c>
      <c r="AT416" s="2">
        <v>-0.870990053677932</v>
      </c>
      <c r="AU416" s="2">
        <v>0.421322469394775</v>
      </c>
      <c r="AV416" s="2">
        <v>3.05033752429043</v>
      </c>
      <c r="AW416" s="2">
        <v>1.84765661794649</v>
      </c>
      <c r="AX416" s="2">
        <v>-2.65458096999674</v>
      </c>
      <c r="AY416" s="2">
        <v>-3.37345850642037</v>
      </c>
      <c r="AZ416" s="2">
        <v>-2.70498268937016</v>
      </c>
      <c r="BA416" s="2">
        <v>-1.47469329600037</v>
      </c>
      <c r="BB416" s="2">
        <v>-0.896791718191364</v>
      </c>
      <c r="BC416" s="9">
        <v>-7.66288739059768</v>
      </c>
      <c r="BD416" s="9">
        <v>-6.52414343044736</v>
      </c>
      <c r="BE416" s="9">
        <v>-4.80339400961397</v>
      </c>
      <c r="BF416" s="9">
        <v>-4.54399248464013</v>
      </c>
      <c r="BG416" s="9">
        <v>-4.54399248464013</v>
      </c>
      <c r="BH416" s="9">
        <v>34.0083516968345</v>
      </c>
      <c r="BI416" s="9">
        <v>34.0083516968345</v>
      </c>
      <c r="BJ416" s="9">
        <v>34.0083516968345</v>
      </c>
      <c r="BK416" s="9">
        <v>31.6282686422974</v>
      </c>
      <c r="BL416" s="9">
        <v>31.6282686422974</v>
      </c>
    </row>
    <row r="417" spans="1:64">
      <c r="A417" t="s">
        <v>846</v>
      </c>
      <c r="B417" s="1" t="s">
        <v>2789</v>
      </c>
      <c r="C417" s="22" t="s">
        <v>847</v>
      </c>
      <c r="D417" s="22" t="s">
        <v>1295</v>
      </c>
      <c r="E417" s="2">
        <v>-9.97460834226772</v>
      </c>
      <c r="F417" s="2">
        <v>-9.97460834226772</v>
      </c>
      <c r="G417" s="2">
        <v>-9.97460834226772</v>
      </c>
      <c r="H417" s="2">
        <v>-9.97460834226772</v>
      </c>
      <c r="I417" s="2">
        <v>-9.97460834226772</v>
      </c>
      <c r="J417" s="2">
        <v>-4.62957328628659</v>
      </c>
      <c r="K417" s="2">
        <v>-4.62957328628659</v>
      </c>
      <c r="L417" s="2">
        <v>-4.62957328628659</v>
      </c>
      <c r="M417" s="2">
        <v>-4.62957328628659</v>
      </c>
      <c r="N417" s="2">
        <v>-4.62957328628659</v>
      </c>
      <c r="O417" s="2">
        <v>-13.9264553038836</v>
      </c>
      <c r="P417" s="2">
        <v>-13.9264553038836</v>
      </c>
      <c r="Q417" s="2">
        <v>-13.9264553038836</v>
      </c>
      <c r="R417" s="2">
        <v>-13.9264553038836</v>
      </c>
      <c r="S417" s="2">
        <v>-13.9264553038836</v>
      </c>
      <c r="T417" s="23">
        <v>-5.14635848468009</v>
      </c>
      <c r="U417" s="23">
        <v>-5.14635848468009</v>
      </c>
      <c r="V417" s="23">
        <v>-5.14635848468009</v>
      </c>
      <c r="W417" s="23">
        <v>-5.14635848468009</v>
      </c>
      <c r="X417" s="23">
        <v>-5.14635848468009</v>
      </c>
      <c r="Y417" s="2">
        <v>-1.95660504842148</v>
      </c>
      <c r="Z417" s="2">
        <v>-8.85958016772453</v>
      </c>
      <c r="AA417" s="2">
        <v>-16.1348381383234</v>
      </c>
      <c r="AB417" s="2">
        <v>-10.386648100997</v>
      </c>
      <c r="AC417" s="2">
        <v>-12.7710705245826</v>
      </c>
      <c r="AD417" s="2">
        <v>1.69854581997265</v>
      </c>
      <c r="AE417" s="2">
        <v>1.25296786403204</v>
      </c>
      <c r="AF417" s="2">
        <v>0.509832379143709</v>
      </c>
      <c r="AG417" s="2">
        <v>0.841942006895869</v>
      </c>
      <c r="AH417" s="2">
        <v>1.2151747614505</v>
      </c>
      <c r="AI417" s="9">
        <v>28.3131046810072</v>
      </c>
      <c r="AJ417" s="9">
        <v>28.4856743528626</v>
      </c>
      <c r="AK417" s="9">
        <v>28.6530827950802</v>
      </c>
      <c r="AL417" s="9">
        <v>28.7974168249289</v>
      </c>
      <c r="AM417" s="9">
        <v>28.9520859791747</v>
      </c>
      <c r="AN417" s="2">
        <v>-18.3124439800927</v>
      </c>
      <c r="AO417" s="2">
        <v>-16.831160493091</v>
      </c>
      <c r="AP417" s="2">
        <v>-18.1838878847303</v>
      </c>
      <c r="AQ417" s="2">
        <v>-17.5279275260762</v>
      </c>
      <c r="AR417" s="2">
        <v>-16.9002223358352</v>
      </c>
      <c r="AS417" s="2">
        <v>-13.498748637118</v>
      </c>
      <c r="AT417" s="2">
        <v>-10.2700575640794</v>
      </c>
      <c r="AU417" s="2">
        <v>-8.60300700186274</v>
      </c>
      <c r="AV417" s="2">
        <v>-5.41611828365525</v>
      </c>
      <c r="AW417" s="2">
        <v>-6.2113060738856</v>
      </c>
      <c r="AX417" s="2">
        <v>-6.48285357417222</v>
      </c>
      <c r="AY417" s="2">
        <v>-6.37502063147615</v>
      </c>
      <c r="AZ417" s="2">
        <v>-6.46560020217455</v>
      </c>
      <c r="BA417" s="2">
        <v>-6.32882635853079</v>
      </c>
      <c r="BB417" s="2">
        <v>-5.96584019219013</v>
      </c>
      <c r="BC417" s="9">
        <v>-10.4242882520743</v>
      </c>
      <c r="BD417" s="9">
        <v>-10.5185169592927</v>
      </c>
      <c r="BE417" s="9">
        <v>-10.1162388990355</v>
      </c>
      <c r="BF417" s="9">
        <v>-9.72573830045783</v>
      </c>
      <c r="BG417" s="9">
        <v>-9.72573830045783</v>
      </c>
      <c r="BH417" s="9">
        <v>11.0973240799473</v>
      </c>
      <c r="BI417" s="9">
        <v>11.0973240799473</v>
      </c>
      <c r="BJ417" s="9">
        <v>11.0973240799473</v>
      </c>
      <c r="BK417" s="9">
        <v>10.9008772021607</v>
      </c>
      <c r="BL417" s="9">
        <v>10.9008772021607</v>
      </c>
    </row>
    <row r="418" spans="1:64">
      <c r="A418" t="s">
        <v>848</v>
      </c>
      <c r="B418" s="1" t="s">
        <v>2790</v>
      </c>
      <c r="C418" s="22" t="s">
        <v>849</v>
      </c>
      <c r="D418" s="22" t="s">
        <v>1295</v>
      </c>
      <c r="E418" s="2">
        <v>-12.5865884752687</v>
      </c>
      <c r="F418" s="2">
        <v>-12.5865884752687</v>
      </c>
      <c r="G418" s="2">
        <v>-12.5865884752687</v>
      </c>
      <c r="H418" s="2">
        <v>-12.5865884752687</v>
      </c>
      <c r="I418" s="2">
        <v>-12.5865884752687</v>
      </c>
      <c r="J418" s="2">
        <v>-17.7260800069712</v>
      </c>
      <c r="K418" s="2">
        <v>-17.7260800069712</v>
      </c>
      <c r="L418" s="2">
        <v>-17.7260800069712</v>
      </c>
      <c r="M418" s="2">
        <v>-17.7260800069712</v>
      </c>
      <c r="N418" s="2">
        <v>-17.7260800069712</v>
      </c>
      <c r="O418" s="2">
        <v>7.09334758183744</v>
      </c>
      <c r="P418" s="2">
        <v>7.09334758183744</v>
      </c>
      <c r="Q418" s="2">
        <v>7.09334758183744</v>
      </c>
      <c r="R418" s="2">
        <v>7.09334758183744</v>
      </c>
      <c r="S418" s="2">
        <v>7.09334758183744</v>
      </c>
      <c r="T418" s="23">
        <v>-1.11040585652999</v>
      </c>
      <c r="U418" s="23">
        <v>-1.11040585652999</v>
      </c>
      <c r="V418" s="23">
        <v>-1.11040585652999</v>
      </c>
      <c r="W418" s="23">
        <v>-1.11040585652999</v>
      </c>
      <c r="X418" s="23">
        <v>-1.11040585652999</v>
      </c>
      <c r="Y418" s="2">
        <v>-0.583391470103952</v>
      </c>
      <c r="Z418" s="2">
        <v>-3.86167381668478</v>
      </c>
      <c r="AA418" s="2">
        <v>-8.69826806448645</v>
      </c>
      <c r="AB418" s="2">
        <v>-5.18383744628195</v>
      </c>
      <c r="AC418" s="2">
        <v>-6.37727591382607</v>
      </c>
      <c r="AD418" s="2">
        <v>7.13367361629128</v>
      </c>
      <c r="AE418" s="2">
        <v>6.47948502238735</v>
      </c>
      <c r="AF418" s="2">
        <v>7.09247029470298</v>
      </c>
      <c r="AG418" s="2">
        <v>7.37166951214632</v>
      </c>
      <c r="AH418" s="2">
        <v>5.69563524202379</v>
      </c>
      <c r="AI418" s="9">
        <v>16.501988546692</v>
      </c>
      <c r="AJ418" s="9">
        <v>16.7575096868485</v>
      </c>
      <c r="AK418" s="9">
        <v>17.2804199682618</v>
      </c>
      <c r="AL418" s="9">
        <v>17.6489088462115</v>
      </c>
      <c r="AM418" s="9">
        <v>17.8777248914356</v>
      </c>
      <c r="AN418" s="2">
        <v>-1.28991132954764</v>
      </c>
      <c r="AO418" s="2">
        <v>-1.72328120107837</v>
      </c>
      <c r="AP418" s="2">
        <v>-1.93301237021828</v>
      </c>
      <c r="AQ418" s="2">
        <v>-1.71640367202625</v>
      </c>
      <c r="AR418" s="2">
        <v>-2.55953849853997</v>
      </c>
      <c r="AS418" s="2">
        <v>-4.8815216647327</v>
      </c>
      <c r="AT418" s="2">
        <v>-5.03826755331308</v>
      </c>
      <c r="AU418" s="2">
        <v>-2.50617634661717</v>
      </c>
      <c r="AV418" s="2">
        <v>-0.165682703727769</v>
      </c>
      <c r="AW418" s="2">
        <v>-2.07044738244864</v>
      </c>
      <c r="AX418" s="2">
        <v>-0.0142277613293714</v>
      </c>
      <c r="AY418" s="2">
        <v>0.494975314102539</v>
      </c>
      <c r="AZ418" s="2">
        <v>-1.42252174001787</v>
      </c>
      <c r="BA418" s="2">
        <v>-1.51081035747753</v>
      </c>
      <c r="BB418" s="2">
        <v>-1.23340738660633</v>
      </c>
      <c r="BC418" s="9">
        <v>0.621315193832243</v>
      </c>
      <c r="BD418" s="9">
        <v>-0.399437352884531</v>
      </c>
      <c r="BE418" s="9">
        <v>-1.3827952451919</v>
      </c>
      <c r="BF418" s="9">
        <v>-2.23213665912147</v>
      </c>
      <c r="BG418" s="9">
        <v>-2.23213665912147</v>
      </c>
      <c r="BH418" s="9">
        <v>26.1952161618029</v>
      </c>
      <c r="BI418" s="9">
        <v>26.1952161618029</v>
      </c>
      <c r="BJ418" s="9">
        <v>26.1952161618029</v>
      </c>
      <c r="BK418" s="9">
        <v>14.8914563452695</v>
      </c>
      <c r="BL418" s="9">
        <v>14.8914563452695</v>
      </c>
    </row>
    <row r="419" spans="1:64">
      <c r="A419" t="s">
        <v>850</v>
      </c>
      <c r="B419" s="1" t="s">
        <v>2791</v>
      </c>
      <c r="C419" s="22" t="s">
        <v>851</v>
      </c>
      <c r="D419" s="22" t="s">
        <v>1295</v>
      </c>
      <c r="E419" s="2">
        <v>-9.63973909444707</v>
      </c>
      <c r="F419" s="2">
        <v>-9.63973909444707</v>
      </c>
      <c r="G419" s="2">
        <v>-9.63973909444707</v>
      </c>
      <c r="H419" s="2">
        <v>-9.63973909444707</v>
      </c>
      <c r="I419" s="2">
        <v>-9.63973909444707</v>
      </c>
      <c r="J419" s="2">
        <v>-7.31895381292844</v>
      </c>
      <c r="K419" s="2">
        <v>-7.31895381292844</v>
      </c>
      <c r="L419" s="2">
        <v>-7.31895381292844</v>
      </c>
      <c r="M419" s="2">
        <v>-7.31895381292844</v>
      </c>
      <c r="N419" s="2">
        <v>-7.31895381292844</v>
      </c>
      <c r="O419" s="2">
        <v>-1.75638936780348</v>
      </c>
      <c r="P419" s="2">
        <v>-1.75638936780348</v>
      </c>
      <c r="Q419" s="2">
        <v>-1.75638936780348</v>
      </c>
      <c r="R419" s="2">
        <v>-1.75638936780348</v>
      </c>
      <c r="S419" s="2">
        <v>-1.75638936780348</v>
      </c>
      <c r="T419" s="23">
        <v>-2.42929053626544</v>
      </c>
      <c r="U419" s="23">
        <v>-2.42929053626544</v>
      </c>
      <c r="V419" s="23">
        <v>-2.42929053626544</v>
      </c>
      <c r="W419" s="23">
        <v>-2.42929053626544</v>
      </c>
      <c r="X419" s="23">
        <v>-2.42929053626544</v>
      </c>
      <c r="Y419" s="2">
        <v>2.67066486401097</v>
      </c>
      <c r="Z419" s="2">
        <v>9.69509152305094</v>
      </c>
      <c r="AA419" s="2">
        <v>4.5239838391001</v>
      </c>
      <c r="AB419" s="2">
        <v>3.42590326241708</v>
      </c>
      <c r="AC419" s="2">
        <v>5.88650431212776</v>
      </c>
      <c r="AD419" s="2">
        <v>4.99464226733362</v>
      </c>
      <c r="AE419" s="2">
        <v>4.1967817088641</v>
      </c>
      <c r="AF419" s="2">
        <v>3.94643863817933</v>
      </c>
      <c r="AG419" s="2">
        <v>4.0337309616914</v>
      </c>
      <c r="AH419" s="2">
        <v>4.29649173209895</v>
      </c>
      <c r="AI419" s="9">
        <v>20.3598983041273</v>
      </c>
      <c r="AJ419" s="9">
        <v>19.6963977251258</v>
      </c>
      <c r="AK419" s="9">
        <v>20.1169871799866</v>
      </c>
      <c r="AL419" s="9">
        <v>19.6887801473679</v>
      </c>
      <c r="AM419" s="9">
        <v>19.8736887025806</v>
      </c>
      <c r="AN419" s="2">
        <v>-3.5381703588649</v>
      </c>
      <c r="AO419" s="2">
        <v>-3.49043886966224</v>
      </c>
      <c r="AP419" s="2">
        <v>-3.23990096054616</v>
      </c>
      <c r="AQ419" s="2">
        <v>-3.19115028887388</v>
      </c>
      <c r="AR419" s="2">
        <v>-3.18384483716742</v>
      </c>
      <c r="AS419" s="2">
        <v>-6.15387995039842</v>
      </c>
      <c r="AT419" s="2">
        <v>-5.3130578770233</v>
      </c>
      <c r="AU419" s="2">
        <v>-1.21756679412771</v>
      </c>
      <c r="AV419" s="2">
        <v>-1.65495346674515</v>
      </c>
      <c r="AW419" s="2">
        <v>-2.06845848731958</v>
      </c>
      <c r="AX419" s="2">
        <v>-1.59945939646816</v>
      </c>
      <c r="AY419" s="2">
        <v>-2.73517643857126</v>
      </c>
      <c r="AZ419" s="2">
        <v>-2.48472772930366</v>
      </c>
      <c r="BA419" s="2">
        <v>-2.29083714718286</v>
      </c>
      <c r="BB419" s="2">
        <v>-2.70095016589952</v>
      </c>
      <c r="BC419" s="9">
        <v>-1.24263038766449</v>
      </c>
      <c r="BD419" s="9">
        <v>-1.86404098012782</v>
      </c>
      <c r="BE419" s="9">
        <v>-2.32891830769162</v>
      </c>
      <c r="BF419" s="9">
        <v>-2.07269832632708</v>
      </c>
      <c r="BG419" s="9">
        <v>-2.07269832632708</v>
      </c>
      <c r="BH419" s="9">
        <v>27.1312417222121</v>
      </c>
      <c r="BI419" s="9">
        <v>27.1312417222121</v>
      </c>
      <c r="BJ419" s="9">
        <v>27.1312417222121</v>
      </c>
      <c r="BK419" s="9">
        <v>21.7783712264654</v>
      </c>
      <c r="BL419" s="9">
        <v>21.7783712264654</v>
      </c>
    </row>
    <row r="420" spans="1:64">
      <c r="A420" t="s">
        <v>852</v>
      </c>
      <c r="B420" s="1" t="s">
        <v>2792</v>
      </c>
      <c r="C420" s="22" t="s">
        <v>853</v>
      </c>
      <c r="D420" s="22" t="s">
        <v>1295</v>
      </c>
      <c r="E420" s="2">
        <v>-9.17092214749817</v>
      </c>
      <c r="F420" s="2">
        <v>-9.17092214749817</v>
      </c>
      <c r="G420" s="2">
        <v>-9.17092214749817</v>
      </c>
      <c r="H420" s="2">
        <v>-9.17092214749817</v>
      </c>
      <c r="I420" s="2">
        <v>-9.17092214749817</v>
      </c>
      <c r="J420" s="2">
        <v>19.080055823918</v>
      </c>
      <c r="K420" s="2">
        <v>19.080055823918</v>
      </c>
      <c r="L420" s="2">
        <v>19.080055823918</v>
      </c>
      <c r="M420" s="2">
        <v>19.080055823918</v>
      </c>
      <c r="N420" s="2">
        <v>19.080055823918</v>
      </c>
      <c r="O420" s="2">
        <v>-0.213293102892314</v>
      </c>
      <c r="P420" s="2">
        <v>-0.213293102892314</v>
      </c>
      <c r="Q420" s="2">
        <v>-0.213293102892314</v>
      </c>
      <c r="R420" s="2">
        <v>-0.213293102892314</v>
      </c>
      <c r="S420" s="2">
        <v>-0.213293102892314</v>
      </c>
      <c r="T420" s="23">
        <v>-9.39115809096835</v>
      </c>
      <c r="U420" s="23">
        <v>-9.39115809096835</v>
      </c>
      <c r="V420" s="23">
        <v>-9.39115809096835</v>
      </c>
      <c r="W420" s="23">
        <v>-9.39115809096835</v>
      </c>
      <c r="X420" s="23">
        <v>-9.39115809096835</v>
      </c>
      <c r="Y420" s="2">
        <v>1.51070948288057</v>
      </c>
      <c r="Z420" s="2">
        <v>-3.41362848204415</v>
      </c>
      <c r="AA420" s="2">
        <v>-11.5146699337447</v>
      </c>
      <c r="AB420" s="2">
        <v>-3.89779546310699</v>
      </c>
      <c r="AC420" s="2">
        <v>3.18037026575148</v>
      </c>
      <c r="AD420" s="2">
        <v>-4.49596223755018</v>
      </c>
      <c r="AE420" s="2">
        <v>-5.41633802589406</v>
      </c>
      <c r="AF420" s="2">
        <v>-6.00841228518144</v>
      </c>
      <c r="AG420" s="2">
        <v>-6.42540418637254</v>
      </c>
      <c r="AH420" s="2">
        <v>-8.35061974484019</v>
      </c>
      <c r="AI420" s="9">
        <v>12.2625523801618</v>
      </c>
      <c r="AJ420" s="9">
        <v>13.439846245179</v>
      </c>
      <c r="AK420" s="9">
        <v>14.7988790321901</v>
      </c>
      <c r="AL420" s="9">
        <v>16.0436942663167</v>
      </c>
      <c r="AM420" s="9">
        <v>16.9898312330028</v>
      </c>
      <c r="AN420" s="2">
        <v>-9.87960529537773</v>
      </c>
      <c r="AO420" s="2">
        <v>-11.3691738057153</v>
      </c>
      <c r="AP420" s="2">
        <v>-12.0097747671155</v>
      </c>
      <c r="AQ420" s="2">
        <v>-13.1540904080078</v>
      </c>
      <c r="AR420" s="2">
        <v>-13.9637226118387</v>
      </c>
      <c r="AS420" s="2">
        <v>-10.1065461616681</v>
      </c>
      <c r="AT420" s="2">
        <v>-7.24750361089433</v>
      </c>
      <c r="AU420" s="2">
        <v>-7.52237448286538</v>
      </c>
      <c r="AV420" s="2">
        <v>-6.58356906408763</v>
      </c>
      <c r="AW420" s="2">
        <v>-6.76813857350705</v>
      </c>
      <c r="AX420" s="2">
        <v>-16.1372695926984</v>
      </c>
      <c r="AY420" s="2">
        <v>-16.780443315244</v>
      </c>
      <c r="AZ420" s="2">
        <v>-17.0497767289299</v>
      </c>
      <c r="BA420" s="2">
        <v>-18.1274964060876</v>
      </c>
      <c r="BB420" s="2">
        <v>-18.1751219851767</v>
      </c>
      <c r="BC420" s="9">
        <v>-13.8070043073832</v>
      </c>
      <c r="BD420" s="9">
        <v>-12.8485681844525</v>
      </c>
      <c r="BE420" s="9">
        <v>-13.2457228749961</v>
      </c>
      <c r="BF420" s="9">
        <v>-14.1102924523036</v>
      </c>
      <c r="BG420" s="9">
        <v>-14.1102924523036</v>
      </c>
      <c r="BH420" s="9">
        <v>15.4342911777425</v>
      </c>
      <c r="BI420" s="9">
        <v>15.4342911777425</v>
      </c>
      <c r="BJ420" s="9">
        <v>15.4342911777425</v>
      </c>
      <c r="BK420" s="9">
        <v>3.77992506143419</v>
      </c>
      <c r="BL420" s="9">
        <v>3.77992506143419</v>
      </c>
    </row>
    <row r="421" spans="1:64">
      <c r="A421" t="s">
        <v>854</v>
      </c>
      <c r="B421" s="1" t="s">
        <v>2793</v>
      </c>
      <c r="C421" s="22" t="s">
        <v>855</v>
      </c>
      <c r="D421" s="22" t="s">
        <v>1295</v>
      </c>
      <c r="E421" s="2">
        <v>8.04135719048281</v>
      </c>
      <c r="F421" s="2">
        <v>8.04135719048281</v>
      </c>
      <c r="G421" s="2">
        <v>8.04135719048281</v>
      </c>
      <c r="H421" s="2">
        <v>8.04135719048281</v>
      </c>
      <c r="I421" s="2">
        <v>8.04135719048281</v>
      </c>
      <c r="J421" s="2">
        <v>22.2846107353198</v>
      </c>
      <c r="K421" s="2">
        <v>22.2846107353198</v>
      </c>
      <c r="L421" s="2">
        <v>22.2846107353198</v>
      </c>
      <c r="M421" s="2">
        <v>22.2846107353198</v>
      </c>
      <c r="N421" s="2">
        <v>22.2846107353198</v>
      </c>
      <c r="O421" s="2">
        <v>13.2913567680952</v>
      </c>
      <c r="P421" s="2">
        <v>13.2913567680952</v>
      </c>
      <c r="Q421" s="2">
        <v>13.2913567680952</v>
      </c>
      <c r="R421" s="2">
        <v>13.2913567680952</v>
      </c>
      <c r="S421" s="2">
        <v>13.2913567680952</v>
      </c>
      <c r="T421" s="23">
        <v>-8.01851356864725</v>
      </c>
      <c r="U421" s="23">
        <v>-8.01851356864725</v>
      </c>
      <c r="V421" s="23">
        <v>-8.01851356864725</v>
      </c>
      <c r="W421" s="23">
        <v>-8.01851356864725</v>
      </c>
      <c r="X421" s="23">
        <v>-8.01851356864725</v>
      </c>
      <c r="Y421" s="2">
        <v>-4.10629301753293</v>
      </c>
      <c r="Z421" s="2">
        <v>2.59530890309118</v>
      </c>
      <c r="AA421" s="2">
        <v>-1.98376368409512</v>
      </c>
      <c r="AB421" s="2">
        <v>-0.428238974238165</v>
      </c>
      <c r="AC421" s="2">
        <v>0.545143155254644</v>
      </c>
      <c r="AD421" s="2">
        <v>1.17817272650137</v>
      </c>
      <c r="AE421" s="2">
        <v>1.93026918231255</v>
      </c>
      <c r="AF421" s="2">
        <v>0.468264482360708</v>
      </c>
      <c r="AG421" s="2">
        <v>-0.503459238518755</v>
      </c>
      <c r="AH421" s="2">
        <v>0.0135380722631068</v>
      </c>
      <c r="AI421" s="9">
        <v>28.265994816084</v>
      </c>
      <c r="AJ421" s="9">
        <v>28.5375770888589</v>
      </c>
      <c r="AK421" s="9">
        <v>27.9849633997474</v>
      </c>
      <c r="AL421" s="9">
        <v>28.0795125340417</v>
      </c>
      <c r="AM421" s="9">
        <v>28.3511873564846</v>
      </c>
      <c r="AN421" s="2">
        <v>-20.2266759536256</v>
      </c>
      <c r="AO421" s="2">
        <v>-19.577457416392</v>
      </c>
      <c r="AP421" s="2">
        <v>-19.482034745357</v>
      </c>
      <c r="AQ421" s="2">
        <v>-18.8547686886538</v>
      </c>
      <c r="AR421" s="2">
        <v>-17.692611150247</v>
      </c>
      <c r="AS421" s="2">
        <v>-17.53269693944</v>
      </c>
      <c r="AT421" s="2">
        <v>-15.7341922117412</v>
      </c>
      <c r="AU421" s="2">
        <v>-14.785170439669</v>
      </c>
      <c r="AV421" s="2">
        <v>-8.73378285495066</v>
      </c>
      <c r="AW421" s="2">
        <v>-12.123590678997</v>
      </c>
      <c r="AX421" s="2">
        <v>-13.1991957939926</v>
      </c>
      <c r="AY421" s="2">
        <v>-13.8741901147213</v>
      </c>
      <c r="AZ421" s="2">
        <v>-15.1136441351101</v>
      </c>
      <c r="BA421" s="2">
        <v>-15.0448284549261</v>
      </c>
      <c r="BB421" s="2">
        <v>-14.5708324983068</v>
      </c>
      <c r="BC421" s="9">
        <v>-21.400856676444</v>
      </c>
      <c r="BD421" s="9">
        <v>-21.1036068107328</v>
      </c>
      <c r="BE421" s="9">
        <v>-20.232477798071</v>
      </c>
      <c r="BF421" s="9">
        <v>-20.3283874312848</v>
      </c>
      <c r="BG421" s="9">
        <v>-20.3283874312848</v>
      </c>
      <c r="BH421" s="9">
        <v>24.6184264089296</v>
      </c>
      <c r="BI421" s="9">
        <v>24.6184264089296</v>
      </c>
      <c r="BJ421" s="9">
        <v>24.6184264089296</v>
      </c>
      <c r="BK421" s="9">
        <v>15.138873887222</v>
      </c>
      <c r="BL421" s="9">
        <v>15.138873887222</v>
      </c>
    </row>
    <row r="422" spans="1:64">
      <c r="A422" t="s">
        <v>856</v>
      </c>
      <c r="B422" s="1" t="s">
        <v>2794</v>
      </c>
      <c r="C422" s="22" t="s">
        <v>857</v>
      </c>
      <c r="D422" s="22" t="s">
        <v>1295</v>
      </c>
      <c r="E422" s="2">
        <v>0.339364490608055</v>
      </c>
      <c r="F422" s="2">
        <v>0.339364490608055</v>
      </c>
      <c r="G422" s="2">
        <v>0.339364490608055</v>
      </c>
      <c r="H422" s="2">
        <v>0.339364490608055</v>
      </c>
      <c r="I422" s="2">
        <v>0.339364490608055</v>
      </c>
      <c r="J422" s="2">
        <v>-5.58176047003488</v>
      </c>
      <c r="K422" s="2">
        <v>-5.58176047003488</v>
      </c>
      <c r="L422" s="2">
        <v>-5.58176047003488</v>
      </c>
      <c r="M422" s="2">
        <v>-5.58176047003488</v>
      </c>
      <c r="N422" s="2">
        <v>-5.58176047003488</v>
      </c>
      <c r="O422" s="2">
        <v>-7.44769217187976</v>
      </c>
      <c r="P422" s="2">
        <v>-7.44769217187976</v>
      </c>
      <c r="Q422" s="2">
        <v>-7.44769217187976</v>
      </c>
      <c r="R422" s="2">
        <v>-7.44769217187976</v>
      </c>
      <c r="S422" s="2">
        <v>-7.44769217187976</v>
      </c>
      <c r="T422" s="23">
        <v>-3.78303408425841</v>
      </c>
      <c r="U422" s="23">
        <v>-3.78303408425841</v>
      </c>
      <c r="V422" s="23">
        <v>-3.78303408425841</v>
      </c>
      <c r="W422" s="23">
        <v>-3.78303408425841</v>
      </c>
      <c r="X422" s="23">
        <v>-3.78303408425841</v>
      </c>
      <c r="Y422" s="2">
        <v>-3.46050637339479</v>
      </c>
      <c r="Z422" s="2">
        <v>-12.027789647449</v>
      </c>
      <c r="AA422" s="2">
        <v>-10.7217831350948</v>
      </c>
      <c r="AB422" s="2">
        <v>-11.3244863200511</v>
      </c>
      <c r="AC422" s="2">
        <v>-14.1828270179291</v>
      </c>
      <c r="AD422" s="2">
        <v>6.97392875466626</v>
      </c>
      <c r="AE422" s="2">
        <v>6.41558731877616</v>
      </c>
      <c r="AF422" s="2">
        <v>5.49548975043868</v>
      </c>
      <c r="AG422" s="2">
        <v>5.88170821295852</v>
      </c>
      <c r="AH422" s="2">
        <v>4.27910004683512</v>
      </c>
      <c r="AI422" s="9">
        <v>21.4439770793684</v>
      </c>
      <c r="AJ422" s="9">
        <v>21.4982685193649</v>
      </c>
      <c r="AK422" s="9">
        <v>21.853888242082</v>
      </c>
      <c r="AL422" s="9">
        <v>22.1705392492216</v>
      </c>
      <c r="AM422" s="9">
        <v>22.300522824067</v>
      </c>
      <c r="AN422" s="2">
        <v>-2.76112230725755</v>
      </c>
      <c r="AO422" s="2">
        <v>-2.96207829566581</v>
      </c>
      <c r="AP422" s="2">
        <v>-2.15479851247589</v>
      </c>
      <c r="AQ422" s="2">
        <v>-3.48236607650456</v>
      </c>
      <c r="AR422" s="2">
        <v>-3.93301244352036</v>
      </c>
      <c r="AS422" s="2">
        <v>-6.10341935981206</v>
      </c>
      <c r="AT422" s="2">
        <v>-4.16196047630475</v>
      </c>
      <c r="AU422" s="2">
        <v>-3.90182326975934</v>
      </c>
      <c r="AV422" s="2">
        <v>-2.14506440387307</v>
      </c>
      <c r="AW422" s="2">
        <v>-3.99172685744582</v>
      </c>
      <c r="AX422" s="2">
        <v>-2.64788860486636</v>
      </c>
      <c r="AY422" s="2">
        <v>-4.03696765496484</v>
      </c>
      <c r="AZ422" s="2">
        <v>-4.52578488866</v>
      </c>
      <c r="BA422" s="2">
        <v>-4.3547568339572</v>
      </c>
      <c r="BB422" s="2">
        <v>-2.88856831942718</v>
      </c>
      <c r="BC422" s="9">
        <v>-7.11060721830235</v>
      </c>
      <c r="BD422" s="9">
        <v>-6.05813318541541</v>
      </c>
      <c r="BE422" s="9">
        <v>-5.60395967788297</v>
      </c>
      <c r="BF422" s="9">
        <v>-4.46427331824294</v>
      </c>
      <c r="BG422" s="9">
        <v>-4.46427331824294</v>
      </c>
      <c r="BH422" s="9">
        <v>26.7949655060727</v>
      </c>
      <c r="BI422" s="9">
        <v>26.7949655060727</v>
      </c>
      <c r="BJ422" s="9">
        <v>26.7949655060727</v>
      </c>
      <c r="BK422" s="9">
        <v>21.0499207946998</v>
      </c>
      <c r="BL422" s="9">
        <v>21.0499207946998</v>
      </c>
    </row>
    <row r="423" spans="1:64">
      <c r="A423" t="s">
        <v>858</v>
      </c>
      <c r="B423" s="1" t="s">
        <v>2795</v>
      </c>
      <c r="C423" s="22" t="s">
        <v>859</v>
      </c>
      <c r="D423" s="22" t="s">
        <v>1295</v>
      </c>
      <c r="E423" s="2">
        <v>7.27115792049534</v>
      </c>
      <c r="F423" s="2">
        <v>7.27115792049534</v>
      </c>
      <c r="G423" s="2">
        <v>7.27115792049534</v>
      </c>
      <c r="H423" s="2">
        <v>7.27115792049534</v>
      </c>
      <c r="I423" s="2">
        <v>7.27115792049534</v>
      </c>
      <c r="J423" s="2">
        <v>2.25397051331027</v>
      </c>
      <c r="K423" s="2">
        <v>2.25397051331027</v>
      </c>
      <c r="L423" s="2">
        <v>2.25397051331027</v>
      </c>
      <c r="M423" s="2">
        <v>2.25397051331027</v>
      </c>
      <c r="N423" s="2">
        <v>2.25397051331027</v>
      </c>
      <c r="O423" s="2">
        <v>2.26615990824747</v>
      </c>
      <c r="P423" s="2">
        <v>2.26615990824747</v>
      </c>
      <c r="Q423" s="2">
        <v>2.26615990824747</v>
      </c>
      <c r="R423" s="2">
        <v>2.26615990824747</v>
      </c>
      <c r="S423" s="2">
        <v>2.26615990824747</v>
      </c>
      <c r="T423" s="23">
        <v>-6.85307277129164</v>
      </c>
      <c r="U423" s="23">
        <v>-6.85307277129164</v>
      </c>
      <c r="V423" s="23">
        <v>-6.85307277129164</v>
      </c>
      <c r="W423" s="23">
        <v>-6.85307277129164</v>
      </c>
      <c r="X423" s="23">
        <v>-6.85307277129164</v>
      </c>
      <c r="Y423" s="2">
        <v>-0.11876527665141</v>
      </c>
      <c r="Z423" s="2">
        <v>1.47219386702959</v>
      </c>
      <c r="AA423" s="2">
        <v>-5.00946637279591</v>
      </c>
      <c r="AB423" s="2">
        <v>2.83007753681637</v>
      </c>
      <c r="AC423" s="2">
        <v>-7.32018566703164</v>
      </c>
      <c r="AD423" s="2">
        <v>2.23020996390973</v>
      </c>
      <c r="AE423" s="2">
        <v>1.70917643387229</v>
      </c>
      <c r="AF423" s="2">
        <v>-0.0244671721889369</v>
      </c>
      <c r="AG423" s="2">
        <v>0.20839559935851</v>
      </c>
      <c r="AH423" s="2">
        <v>0.908097948661809</v>
      </c>
      <c r="AI423" s="9">
        <v>10.1693971801456</v>
      </c>
      <c r="AJ423" s="9">
        <v>10.8114731850483</v>
      </c>
      <c r="AK423" s="9">
        <v>10.6857737798824</v>
      </c>
      <c r="AL423" s="9">
        <v>11.3704599876898</v>
      </c>
      <c r="AM423" s="9">
        <v>11.7349653419403</v>
      </c>
      <c r="AN423" s="2">
        <v>-2.44615883033937</v>
      </c>
      <c r="AO423" s="2">
        <v>-2.98930460543697</v>
      </c>
      <c r="AP423" s="2">
        <v>-2.7754490607699</v>
      </c>
      <c r="AQ423" s="2">
        <v>-3.56450386275936</v>
      </c>
      <c r="AR423" s="2">
        <v>-4.09459761351805</v>
      </c>
      <c r="AS423" s="2">
        <v>-8.75348345863859</v>
      </c>
      <c r="AT423" s="2">
        <v>-3.89584118762048</v>
      </c>
      <c r="AU423" s="2">
        <v>-3.7937593200624</v>
      </c>
      <c r="AV423" s="2">
        <v>-1.930123305746</v>
      </c>
      <c r="AW423" s="2">
        <v>-3.3700029896039</v>
      </c>
      <c r="AX423" s="2">
        <v>-5.98399515950166</v>
      </c>
      <c r="AY423" s="2">
        <v>-7.41016047911995</v>
      </c>
      <c r="AZ423" s="2">
        <v>-7.97330437178277</v>
      </c>
      <c r="BA423" s="2">
        <v>-7.01766770496476</v>
      </c>
      <c r="BB423" s="2">
        <v>-7.61425228348581</v>
      </c>
      <c r="BC423" s="9">
        <v>-8.69841271365142</v>
      </c>
      <c r="BD423" s="9">
        <v>-7.92217416554323</v>
      </c>
      <c r="BE423" s="9">
        <v>-7.93287798557459</v>
      </c>
      <c r="BF423" s="9">
        <v>-8.45023163810271</v>
      </c>
      <c r="BG423" s="9">
        <v>-8.45023163810271</v>
      </c>
      <c r="BH423" s="9">
        <v>29.8283497896935</v>
      </c>
      <c r="BI423" s="9">
        <v>29.8283497896935</v>
      </c>
      <c r="BJ423" s="9">
        <v>29.8283497896935</v>
      </c>
      <c r="BK423" s="9">
        <v>22.2018136200863</v>
      </c>
      <c r="BL423" s="9">
        <v>22.2018136200863</v>
      </c>
    </row>
    <row r="424" spans="1:64">
      <c r="A424" t="s">
        <v>860</v>
      </c>
      <c r="B424" s="1" t="s">
        <v>2796</v>
      </c>
      <c r="C424" s="22" t="s">
        <v>861</v>
      </c>
      <c r="D424" s="22" t="s">
        <v>1295</v>
      </c>
      <c r="E424" s="2">
        <v>-5.88920351885589</v>
      </c>
      <c r="F424" s="2">
        <v>-5.88920351885589</v>
      </c>
      <c r="G424" s="2">
        <v>-5.88920351885589</v>
      </c>
      <c r="H424" s="2">
        <v>-5.88920351885589</v>
      </c>
      <c r="I424" s="2">
        <v>-5.88920351885589</v>
      </c>
      <c r="J424" s="2">
        <v>-9.44990886606923</v>
      </c>
      <c r="K424" s="2">
        <v>-9.44990886606923</v>
      </c>
      <c r="L424" s="2">
        <v>-9.44990886606923</v>
      </c>
      <c r="M424" s="2">
        <v>-9.44990886606923</v>
      </c>
      <c r="N424" s="2">
        <v>-9.44990886606923</v>
      </c>
      <c r="O424" s="2">
        <v>-6.55207633314602</v>
      </c>
      <c r="P424" s="2">
        <v>-6.55207633314602</v>
      </c>
      <c r="Q424" s="2">
        <v>-6.55207633314602</v>
      </c>
      <c r="R424" s="2">
        <v>-6.55207633314602</v>
      </c>
      <c r="S424" s="2">
        <v>-6.55207633314602</v>
      </c>
      <c r="T424" s="23">
        <v>-2.13560382085361</v>
      </c>
      <c r="U424" s="23">
        <v>-2.13560382085361</v>
      </c>
      <c r="V424" s="23">
        <v>-2.13560382085361</v>
      </c>
      <c r="W424" s="23">
        <v>-2.13560382085361</v>
      </c>
      <c r="X424" s="23">
        <v>-2.13560382085361</v>
      </c>
      <c r="Y424" s="2">
        <v>-27.7665111816089</v>
      </c>
      <c r="Z424" s="2">
        <v>-10.7419516785153</v>
      </c>
      <c r="AA424" s="2">
        <v>-23.0708683591597</v>
      </c>
      <c r="AB424" s="2">
        <v>-21.1066649477183</v>
      </c>
      <c r="AC424" s="2">
        <v>-20.7473287843035</v>
      </c>
      <c r="AD424" s="2">
        <v>2.50363978431019</v>
      </c>
      <c r="AE424" s="2">
        <v>3.94218619766725</v>
      </c>
      <c r="AF424" s="2">
        <v>3.40370706140046</v>
      </c>
      <c r="AG424" s="2">
        <v>4.38108429053735</v>
      </c>
      <c r="AH424" s="2">
        <v>4.786409904574</v>
      </c>
      <c r="AI424" s="9">
        <v>24.8769614799299</v>
      </c>
      <c r="AJ424" s="9">
        <v>24.8821838284372</v>
      </c>
      <c r="AK424" s="9">
        <v>25.0518885404262</v>
      </c>
      <c r="AL424" s="9">
        <v>25.2088321747002</v>
      </c>
      <c r="AM424" s="9">
        <v>25.2825639613689</v>
      </c>
      <c r="AN424" s="2">
        <v>-9.31940786282359</v>
      </c>
      <c r="AO424" s="2">
        <v>-10.3744411308621</v>
      </c>
      <c r="AP424" s="2">
        <v>-10.3709669642918</v>
      </c>
      <c r="AQ424" s="2">
        <v>-10.4435434615993</v>
      </c>
      <c r="AR424" s="2">
        <v>-9.62888968593903</v>
      </c>
      <c r="AS424" s="2">
        <v>-5.36683984909602</v>
      </c>
      <c r="AT424" s="2">
        <v>-4.4106989696468</v>
      </c>
      <c r="AU424" s="2">
        <v>-4.50984629662949</v>
      </c>
      <c r="AV424" s="2">
        <v>-0.207809486267305</v>
      </c>
      <c r="AW424" s="2">
        <v>-0.969208023488373</v>
      </c>
      <c r="AX424" s="2">
        <v>-3.94577779909964</v>
      </c>
      <c r="AY424" s="2">
        <v>-3.74230724880549</v>
      </c>
      <c r="AZ424" s="2">
        <v>-3.66493654070571</v>
      </c>
      <c r="BA424" s="2">
        <v>-4.07999752565537</v>
      </c>
      <c r="BB424" s="2">
        <v>-3.3121397380662</v>
      </c>
      <c r="BC424" s="9">
        <v>-4.55631142143646</v>
      </c>
      <c r="BD424" s="9">
        <v>-4.99296691105665</v>
      </c>
      <c r="BE424" s="9">
        <v>-4.58505791826788</v>
      </c>
      <c r="BF424" s="9">
        <v>-3.3482049886822</v>
      </c>
      <c r="BG424" s="9">
        <v>-3.3482049886822</v>
      </c>
      <c r="BH424" s="9">
        <v>24.0608440603547</v>
      </c>
      <c r="BI424" s="9">
        <v>24.0608440603547</v>
      </c>
      <c r="BJ424" s="9">
        <v>24.0608440603547</v>
      </c>
      <c r="BK424" s="9">
        <v>22.1297215110831</v>
      </c>
      <c r="BL424" s="9">
        <v>22.1297215110831</v>
      </c>
    </row>
    <row r="425" spans="1:64">
      <c r="A425" t="s">
        <v>862</v>
      </c>
      <c r="B425" s="1" t="s">
        <v>2797</v>
      </c>
      <c r="C425" s="22" t="s">
        <v>863</v>
      </c>
      <c r="D425" s="22" t="s">
        <v>1295</v>
      </c>
      <c r="E425" s="2">
        <v>-0.129452456340846</v>
      </c>
      <c r="F425" s="2">
        <v>-0.129452456340846</v>
      </c>
      <c r="G425" s="2">
        <v>-0.129452456340846</v>
      </c>
      <c r="H425" s="2">
        <v>-0.129452456340846</v>
      </c>
      <c r="I425" s="2">
        <v>-0.129452456340846</v>
      </c>
      <c r="J425" s="2">
        <v>-13.4813144922636</v>
      </c>
      <c r="K425" s="2">
        <v>-13.4813144922636</v>
      </c>
      <c r="L425" s="2">
        <v>-13.4813144922636</v>
      </c>
      <c r="M425" s="2">
        <v>-13.4813144922636</v>
      </c>
      <c r="N425" s="2">
        <v>-13.4813144922636</v>
      </c>
      <c r="O425" s="2">
        <v>-6.27246348317533</v>
      </c>
      <c r="P425" s="2">
        <v>-6.27246348317533</v>
      </c>
      <c r="Q425" s="2">
        <v>-6.27246348317533</v>
      </c>
      <c r="R425" s="2">
        <v>-6.27246348317533</v>
      </c>
      <c r="S425" s="2">
        <v>-6.27246348317533</v>
      </c>
      <c r="T425" s="23">
        <v>-4.23502226188525</v>
      </c>
      <c r="U425" s="23">
        <v>-4.23502226188525</v>
      </c>
      <c r="V425" s="23">
        <v>-4.23502226188525</v>
      </c>
      <c r="W425" s="23">
        <v>-4.23502226188525</v>
      </c>
      <c r="X425" s="23">
        <v>-4.23502226188525</v>
      </c>
      <c r="Y425" s="2">
        <v>1.03681747519464</v>
      </c>
      <c r="Z425" s="2">
        <v>-2.5057240133122</v>
      </c>
      <c r="AA425" s="2">
        <v>-7.88978854066377</v>
      </c>
      <c r="AB425" s="2">
        <v>-0.324331509743869</v>
      </c>
      <c r="AC425" s="2">
        <v>-5.12936067174364</v>
      </c>
      <c r="AD425" s="2">
        <v>3.65262403004397</v>
      </c>
      <c r="AE425" s="2">
        <v>4.21477595485301</v>
      </c>
      <c r="AF425" s="2">
        <v>2.44022915882029</v>
      </c>
      <c r="AG425" s="2">
        <v>3.23721462362057</v>
      </c>
      <c r="AH425" s="2">
        <v>3.9541501379584</v>
      </c>
      <c r="AI425" s="9">
        <v>15.8475376672753</v>
      </c>
      <c r="AJ425" s="9">
        <v>16.129706978176</v>
      </c>
      <c r="AK425" s="9">
        <v>16.5850367971996</v>
      </c>
      <c r="AL425" s="9">
        <v>17.0069983397589</v>
      </c>
      <c r="AM425" s="9">
        <v>17.2656437999594</v>
      </c>
      <c r="AN425" s="2">
        <v>-4.26812458916272</v>
      </c>
      <c r="AO425" s="2">
        <v>-4.44714973772869</v>
      </c>
      <c r="AP425" s="2">
        <v>-4.3550178555542</v>
      </c>
      <c r="AQ425" s="2">
        <v>-5.20725958785546</v>
      </c>
      <c r="AR425" s="2">
        <v>-4.25113324695332</v>
      </c>
      <c r="AS425" s="2">
        <v>-7.70584897790341</v>
      </c>
      <c r="AT425" s="2">
        <v>-2.64648531568638</v>
      </c>
      <c r="AU425" s="2">
        <v>-3.34825072058165</v>
      </c>
      <c r="AV425" s="2">
        <v>-1.08117535221265</v>
      </c>
      <c r="AW425" s="2">
        <v>-0.989590611623516</v>
      </c>
      <c r="AX425" s="2">
        <v>-2.63620943650553</v>
      </c>
      <c r="AY425" s="2">
        <v>-3.22855884158384</v>
      </c>
      <c r="AZ425" s="2">
        <v>-3.29444493940407</v>
      </c>
      <c r="BA425" s="2">
        <v>-2.57466967783774</v>
      </c>
      <c r="BB425" s="2">
        <v>-3.08162468030347</v>
      </c>
      <c r="BC425" s="9">
        <v>-0.828420258442992</v>
      </c>
      <c r="BD425" s="9">
        <v>-0.865447597916488</v>
      </c>
      <c r="BE425" s="9">
        <v>-0.87334436538436</v>
      </c>
      <c r="BF425" s="9">
        <v>-0.637753331177563</v>
      </c>
      <c r="BG425" s="9">
        <v>-0.637753331177563</v>
      </c>
      <c r="BH425" s="9">
        <v>29.4631728270225</v>
      </c>
      <c r="BI425" s="9">
        <v>29.4631728270225</v>
      </c>
      <c r="BJ425" s="9">
        <v>29.4631728270225</v>
      </c>
      <c r="BK425" s="9">
        <v>25.6934783181769</v>
      </c>
      <c r="BL425" s="9">
        <v>25.6934783181769</v>
      </c>
    </row>
    <row r="426" spans="1:64">
      <c r="A426" t="s">
        <v>864</v>
      </c>
      <c r="B426" s="1" t="s">
        <v>2798</v>
      </c>
      <c r="C426" s="22" t="s">
        <v>865</v>
      </c>
      <c r="D426" s="22" t="s">
        <v>1295</v>
      </c>
      <c r="E426" s="2">
        <v>-10.7448076122552</v>
      </c>
      <c r="F426" s="2">
        <v>-10.7448076122552</v>
      </c>
      <c r="G426" s="2">
        <v>-10.7448076122552</v>
      </c>
      <c r="H426" s="2">
        <v>-10.7448076122552</v>
      </c>
      <c r="I426" s="2">
        <v>-10.7448076122552</v>
      </c>
      <c r="J426" s="2">
        <v>6.32584271987922</v>
      </c>
      <c r="K426" s="2">
        <v>6.32584271987922</v>
      </c>
      <c r="L426" s="2">
        <v>6.32584271987922</v>
      </c>
      <c r="M426" s="2">
        <v>6.32584271987922</v>
      </c>
      <c r="N426" s="2">
        <v>6.32584271987922</v>
      </c>
      <c r="O426" s="2">
        <v>1.57351640346104</v>
      </c>
      <c r="P426" s="2">
        <v>1.57351640346104</v>
      </c>
      <c r="Q426" s="2">
        <v>1.57351640346104</v>
      </c>
      <c r="R426" s="2">
        <v>1.57351640346104</v>
      </c>
      <c r="S426" s="2">
        <v>1.57351640346104</v>
      </c>
      <c r="T426" s="23">
        <v>-10.1182708716051</v>
      </c>
      <c r="U426" s="23">
        <v>-10.1182708716051</v>
      </c>
      <c r="V426" s="23">
        <v>-10.1182708716051</v>
      </c>
      <c r="W426" s="23">
        <v>-10.1182708716051</v>
      </c>
      <c r="X426" s="23">
        <v>-10.1182708716051</v>
      </c>
      <c r="Y426" s="2">
        <v>-13.4322092330191</v>
      </c>
      <c r="Z426" s="2">
        <v>-15.2544248353212</v>
      </c>
      <c r="AA426" s="2">
        <v>-19.9126516418728</v>
      </c>
      <c r="AB426" s="2">
        <v>-20.064705246997</v>
      </c>
      <c r="AC426" s="2">
        <v>-12.4624884270072</v>
      </c>
      <c r="AD426" s="2">
        <v>-2.79311081349726</v>
      </c>
      <c r="AE426" s="2">
        <v>-2.79289802772963</v>
      </c>
      <c r="AF426" s="2">
        <v>-2.62650965430005</v>
      </c>
      <c r="AG426" s="2">
        <v>0.370951345344066</v>
      </c>
      <c r="AH426" s="2">
        <v>-1.89901009568358</v>
      </c>
      <c r="AI426" s="9">
        <v>22.8345799132384</v>
      </c>
      <c r="AJ426" s="9">
        <v>22.6044455802854</v>
      </c>
      <c r="AK426" s="9">
        <v>24.3439245315922</v>
      </c>
      <c r="AL426" s="9">
        <v>24.7640902841796</v>
      </c>
      <c r="AM426" s="9">
        <v>26.0476977862976</v>
      </c>
      <c r="AN426" s="2">
        <v>-14.1992696269178</v>
      </c>
      <c r="AO426" s="2">
        <v>-14.233770540923</v>
      </c>
      <c r="AP426" s="2">
        <v>-14.4941729726264</v>
      </c>
      <c r="AQ426" s="2">
        <v>-14.5073766767059</v>
      </c>
      <c r="AR426" s="2">
        <v>-15.2387619185202</v>
      </c>
      <c r="AS426" s="2">
        <v>-15.9239200093352</v>
      </c>
      <c r="AT426" s="2">
        <v>-12.656360199233</v>
      </c>
      <c r="AU426" s="2">
        <v>-9.36702026074835</v>
      </c>
      <c r="AV426" s="2">
        <v>-6.29445009899568</v>
      </c>
      <c r="AW426" s="2">
        <v>-8.84198269068693</v>
      </c>
      <c r="AX426" s="2">
        <v>-9.21782620556981</v>
      </c>
      <c r="AY426" s="2">
        <v>-10.1421011202886</v>
      </c>
      <c r="AZ426" s="2">
        <v>-9.44610765114536</v>
      </c>
      <c r="BA426" s="2">
        <v>-7.78151864979966</v>
      </c>
      <c r="BB426" s="2">
        <v>-8.6169125273032</v>
      </c>
      <c r="BC426" s="9">
        <v>-10.7694633597589</v>
      </c>
      <c r="BD426" s="9">
        <v>-11.6502561257989</v>
      </c>
      <c r="BE426" s="9">
        <v>-11.9357063269196</v>
      </c>
      <c r="BF426" s="9">
        <v>-11.9578749595793</v>
      </c>
      <c r="BG426" s="9">
        <v>-11.9578749595793</v>
      </c>
      <c r="BH426" s="9">
        <v>22.5833999228206</v>
      </c>
      <c r="BI426" s="9">
        <v>22.5833999228206</v>
      </c>
      <c r="BJ426" s="9">
        <v>22.5833999228206</v>
      </c>
      <c r="BK426" s="9">
        <v>17.072932515779</v>
      </c>
      <c r="BL426" s="9">
        <v>17.072932515779</v>
      </c>
    </row>
    <row r="427" spans="1:64">
      <c r="A427" t="s">
        <v>866</v>
      </c>
      <c r="B427" s="1" t="s">
        <v>2799</v>
      </c>
      <c r="C427" s="22" t="s">
        <v>867</v>
      </c>
      <c r="D427" s="22" t="s">
        <v>1295</v>
      </c>
      <c r="E427" s="2">
        <v>-6.59242893927923</v>
      </c>
      <c r="F427" s="2">
        <v>-6.59242893927923</v>
      </c>
      <c r="G427" s="2">
        <v>-6.59242893927923</v>
      </c>
      <c r="H427" s="2">
        <v>-6.59242893927923</v>
      </c>
      <c r="I427" s="2">
        <v>-6.59242893927923</v>
      </c>
      <c r="J427" s="2">
        <v>17.9772020350011</v>
      </c>
      <c r="K427" s="2">
        <v>17.9772020350011</v>
      </c>
      <c r="L427" s="2">
        <v>17.9772020350011</v>
      </c>
      <c r="M427" s="2">
        <v>17.9772020350011</v>
      </c>
      <c r="N427" s="2">
        <v>17.9772020350011</v>
      </c>
      <c r="O427" s="2">
        <v>20.3423855407279</v>
      </c>
      <c r="P427" s="2">
        <v>20.3423855407279</v>
      </c>
      <c r="Q427" s="2">
        <v>20.3423855407279</v>
      </c>
      <c r="R427" s="2">
        <v>20.3423855407279</v>
      </c>
      <c r="S427" s="2">
        <v>20.3423855407279</v>
      </c>
      <c r="T427" s="23">
        <v>-7.80088552936862</v>
      </c>
      <c r="U427" s="23">
        <v>-7.80088552936862</v>
      </c>
      <c r="V427" s="23">
        <v>-7.80088552936862</v>
      </c>
      <c r="W427" s="23">
        <v>-7.80088552936862</v>
      </c>
      <c r="X427" s="23">
        <v>-7.80088552936862</v>
      </c>
      <c r="Y427" s="2">
        <v>-16.2056720068677</v>
      </c>
      <c r="Z427" s="2">
        <v>-9.24682163585011</v>
      </c>
      <c r="AA427" s="2">
        <v>-18.9337329846024</v>
      </c>
      <c r="AB427" s="2">
        <v>-14.6013363016648</v>
      </c>
      <c r="AC427" s="2">
        <v>-8.60484562037207</v>
      </c>
      <c r="AD427" s="2">
        <v>1.63708645898198</v>
      </c>
      <c r="AE427" s="2">
        <v>1.26548690468948</v>
      </c>
      <c r="AF427" s="2">
        <v>-0.19461357165061</v>
      </c>
      <c r="AG427" s="2">
        <v>0.854894511227744</v>
      </c>
      <c r="AH427" s="2">
        <v>1.01255440547108</v>
      </c>
      <c r="AI427" s="9">
        <v>28.3973837971542</v>
      </c>
      <c r="AJ427" s="9">
        <v>27.5503569846006</v>
      </c>
      <c r="AK427" s="9">
        <v>27.7424199300884</v>
      </c>
      <c r="AL427" s="9">
        <v>27.3331670656853</v>
      </c>
      <c r="AM427" s="9">
        <v>27.4030424261524</v>
      </c>
      <c r="AN427" s="2">
        <v>-19.3253958504444</v>
      </c>
      <c r="AO427" s="2">
        <v>-17.6189083891363</v>
      </c>
      <c r="AP427" s="2">
        <v>-17.836646954933</v>
      </c>
      <c r="AQ427" s="2">
        <v>-16.2958607322541</v>
      </c>
      <c r="AR427" s="2">
        <v>-16.2942779483439</v>
      </c>
      <c r="AS427" s="2">
        <v>-15.5660071510887</v>
      </c>
      <c r="AT427" s="2">
        <v>-11.1260410786135</v>
      </c>
      <c r="AU427" s="2">
        <v>-11.6874416561203</v>
      </c>
      <c r="AV427" s="2">
        <v>-9.48038239858063</v>
      </c>
      <c r="AW427" s="2">
        <v>-13.5357115139462</v>
      </c>
      <c r="AX427" s="2">
        <v>-9.94490776959204</v>
      </c>
      <c r="AY427" s="2">
        <v>-11.2655004092249</v>
      </c>
      <c r="AZ427" s="2">
        <v>-11.3788605466481</v>
      </c>
      <c r="BA427" s="2">
        <v>-9.67166104858357</v>
      </c>
      <c r="BB427" s="2">
        <v>-8.55682966908991</v>
      </c>
      <c r="BC427" s="9">
        <v>-14.2902494581416</v>
      </c>
      <c r="BD427" s="9">
        <v>-13.3145784294844</v>
      </c>
      <c r="BE427" s="9">
        <v>-14.9196329086495</v>
      </c>
      <c r="BF427" s="9">
        <v>-13.7116966203176</v>
      </c>
      <c r="BG427" s="9">
        <v>-13.7116966203176</v>
      </c>
      <c r="BH427" s="9">
        <v>24.0241632318539</v>
      </c>
      <c r="BI427" s="9">
        <v>24.0241632318539</v>
      </c>
      <c r="BJ427" s="9">
        <v>24.0241632318539</v>
      </c>
      <c r="BK427" s="9">
        <v>17.506565378729</v>
      </c>
      <c r="BL427" s="9">
        <v>17.506565378729</v>
      </c>
    </row>
    <row r="428" spans="1:64">
      <c r="A428" t="s">
        <v>868</v>
      </c>
      <c r="B428" s="1" t="s">
        <v>2800</v>
      </c>
      <c r="C428" s="22" t="s">
        <v>869</v>
      </c>
      <c r="D428" s="22" t="s">
        <v>1295</v>
      </c>
      <c r="E428" s="2">
        <v>-10.0750691166139</v>
      </c>
      <c r="F428" s="2">
        <v>-10.0750691166139</v>
      </c>
      <c r="G428" s="2">
        <v>-10.0750691166139</v>
      </c>
      <c r="H428" s="2">
        <v>-10.0750691166139</v>
      </c>
      <c r="I428" s="2">
        <v>-10.0750691166139</v>
      </c>
      <c r="J428" s="2">
        <v>-6.20624661765846</v>
      </c>
      <c r="K428" s="2">
        <v>-6.20624661765846</v>
      </c>
      <c r="L428" s="2">
        <v>-6.20624661765846</v>
      </c>
      <c r="M428" s="2">
        <v>-6.20624661765846</v>
      </c>
      <c r="N428" s="2">
        <v>-6.20624661765846</v>
      </c>
      <c r="O428" s="2">
        <v>-2.65705101742649</v>
      </c>
      <c r="P428" s="2">
        <v>-2.65705101742649</v>
      </c>
      <c r="Q428" s="2">
        <v>-2.65705101742649</v>
      </c>
      <c r="R428" s="2">
        <v>-2.65705101742649</v>
      </c>
      <c r="S428" s="2">
        <v>-2.65705101742649</v>
      </c>
      <c r="T428" s="23">
        <v>-5.68797511339869</v>
      </c>
      <c r="U428" s="23">
        <v>-5.68797511339869</v>
      </c>
      <c r="V428" s="23">
        <v>-5.68797511339869</v>
      </c>
      <c r="W428" s="23">
        <v>-5.68797511339869</v>
      </c>
      <c r="X428" s="23">
        <v>-5.68797511339869</v>
      </c>
      <c r="Y428" s="2">
        <v>5.7065220916324</v>
      </c>
      <c r="Z428" s="2">
        <v>-5.26965215296854</v>
      </c>
      <c r="AA428" s="2">
        <v>-11.1414810234588</v>
      </c>
      <c r="AB428" s="2">
        <v>-0.800595691874149</v>
      </c>
      <c r="AC428" s="2">
        <v>0.969450406844719</v>
      </c>
      <c r="AD428" s="2">
        <v>3.27138608645232</v>
      </c>
      <c r="AE428" s="2">
        <v>3.35207168118287</v>
      </c>
      <c r="AF428" s="2">
        <v>1.29043881291739</v>
      </c>
      <c r="AG428" s="2">
        <v>2.18252620524492</v>
      </c>
      <c r="AH428" s="2">
        <v>1.89474282555436</v>
      </c>
      <c r="AI428" s="9">
        <v>19.9901044469536</v>
      </c>
      <c r="AJ428" s="9">
        <v>20.1968837418114</v>
      </c>
      <c r="AK428" s="9">
        <v>19.7960758070428</v>
      </c>
      <c r="AL428" s="9">
        <v>20.0836164425664</v>
      </c>
      <c r="AM428" s="9">
        <v>20.4285121713317</v>
      </c>
      <c r="AN428" s="2">
        <v>-5.86200112026006</v>
      </c>
      <c r="AO428" s="2">
        <v>-6.24124707545612</v>
      </c>
      <c r="AP428" s="2">
        <v>-5.94058121881965</v>
      </c>
      <c r="AQ428" s="2">
        <v>-5.85953024340832</v>
      </c>
      <c r="AR428" s="2">
        <v>-6.45659259848432</v>
      </c>
      <c r="AS428" s="2">
        <v>-9.69194414684393</v>
      </c>
      <c r="AT428" s="2">
        <v>-9.93925021481213</v>
      </c>
      <c r="AU428" s="2">
        <v>-9.02185531147854</v>
      </c>
      <c r="AV428" s="2">
        <v>-5.96981718695266</v>
      </c>
      <c r="AW428" s="2">
        <v>-7.49656612711676</v>
      </c>
      <c r="AX428" s="2">
        <v>-5.76995834339815</v>
      </c>
      <c r="AY428" s="2">
        <v>-5.62986696865572</v>
      </c>
      <c r="AZ428" s="2">
        <v>-7.29965180954496</v>
      </c>
      <c r="BA428" s="2">
        <v>-7.51216174776166</v>
      </c>
      <c r="BB428" s="2">
        <v>-7.36783012361181</v>
      </c>
      <c r="BC428" s="9">
        <v>-6.28218695985936</v>
      </c>
      <c r="BD428" s="9">
        <v>-6.39099764615252</v>
      </c>
      <c r="BE428" s="9">
        <v>-6.3317466490366</v>
      </c>
      <c r="BF428" s="9">
        <v>-7.57332080773356</v>
      </c>
      <c r="BG428" s="9">
        <v>-7.57332080773356</v>
      </c>
      <c r="BH428" s="9">
        <v>25.9433851918855</v>
      </c>
      <c r="BI428" s="9">
        <v>25.9433851918855</v>
      </c>
      <c r="BJ428" s="9">
        <v>25.9433851918855</v>
      </c>
      <c r="BK428" s="9">
        <v>16.6555420658684</v>
      </c>
      <c r="BL428" s="9">
        <v>16.6555420658684</v>
      </c>
    </row>
    <row r="429" spans="1:64">
      <c r="A429" t="s">
        <v>870</v>
      </c>
      <c r="B429" s="1" t="s">
        <v>2801</v>
      </c>
      <c r="C429" s="22" t="s">
        <v>871</v>
      </c>
      <c r="D429" s="22" t="s">
        <v>1295</v>
      </c>
      <c r="E429" s="2">
        <v>-10.3094775900883</v>
      </c>
      <c r="F429" s="2">
        <v>-10.3094775900883</v>
      </c>
      <c r="G429" s="2">
        <v>-10.3094775900883</v>
      </c>
      <c r="H429" s="2">
        <v>-10.3094775900883</v>
      </c>
      <c r="I429" s="2">
        <v>-10.3094775900883</v>
      </c>
      <c r="J429" s="2">
        <v>-11.7618080206578</v>
      </c>
      <c r="K429" s="2">
        <v>-11.7618080206578</v>
      </c>
      <c r="L429" s="2">
        <v>-11.7618080206578</v>
      </c>
      <c r="M429" s="2">
        <v>-11.7618080206578</v>
      </c>
      <c r="N429" s="2">
        <v>-11.7618080206578</v>
      </c>
      <c r="O429" s="2">
        <v>-8.86278046709573</v>
      </c>
      <c r="P429" s="2">
        <v>-8.86278046709573</v>
      </c>
      <c r="Q429" s="2">
        <v>-8.86278046709573</v>
      </c>
      <c r="R429" s="2">
        <v>-8.86278046709573</v>
      </c>
      <c r="S429" s="2">
        <v>-8.86278046709573</v>
      </c>
      <c r="T429" s="23">
        <v>-9.22337698132542</v>
      </c>
      <c r="U429" s="23">
        <v>-9.22337698132542</v>
      </c>
      <c r="V429" s="23">
        <v>-9.22337698132542</v>
      </c>
      <c r="W429" s="23">
        <v>-9.22337698132542</v>
      </c>
      <c r="X429" s="23">
        <v>-9.22337698132542</v>
      </c>
      <c r="Y429" s="2">
        <v>-13.3553470929199</v>
      </c>
      <c r="Z429" s="2">
        <v>-3.91144589022124</v>
      </c>
      <c r="AA429" s="2">
        <v>-4.32542525723849</v>
      </c>
      <c r="AB429" s="2">
        <v>-1.76713988956608</v>
      </c>
      <c r="AC429" s="2">
        <v>2.96153006042779</v>
      </c>
      <c r="AD429" s="2">
        <v>-3.61700293340217</v>
      </c>
      <c r="AE429" s="2">
        <v>-5.02904860881375</v>
      </c>
      <c r="AF429" s="2">
        <v>-6.70141439806804</v>
      </c>
      <c r="AG429" s="2">
        <v>-9.22196149504517</v>
      </c>
      <c r="AH429" s="2">
        <v>-9.11205352471633</v>
      </c>
      <c r="AI429" s="9">
        <v>21.3876168321727</v>
      </c>
      <c r="AJ429" s="9">
        <v>21.5413663269332</v>
      </c>
      <c r="AK429" s="9">
        <v>21.9979093107147</v>
      </c>
      <c r="AL429" s="9">
        <v>22.4109276841346</v>
      </c>
      <c r="AM429" s="9">
        <v>22.5396751283669</v>
      </c>
      <c r="AN429" s="2">
        <v>-8.86975605696014</v>
      </c>
      <c r="AO429" s="2">
        <v>-9.9160533465254</v>
      </c>
      <c r="AP429" s="2">
        <v>-9.30840971911219</v>
      </c>
      <c r="AQ429" s="2">
        <v>-9.64270004561492</v>
      </c>
      <c r="AR429" s="2">
        <v>-9.64978431999045</v>
      </c>
      <c r="AS429" s="2">
        <v>-16.009596334776</v>
      </c>
      <c r="AT429" s="2">
        <v>-13.0965950833864</v>
      </c>
      <c r="AU429" s="2">
        <v>-12.3840801599022</v>
      </c>
      <c r="AV429" s="2">
        <v>-9.03316187987159</v>
      </c>
      <c r="AW429" s="2">
        <v>-12.4788574316455</v>
      </c>
      <c r="AX429" s="2">
        <v>-9.53945582829627</v>
      </c>
      <c r="AY429" s="2">
        <v>-10.5088475855029</v>
      </c>
      <c r="AZ429" s="2">
        <v>-11.3239896300939</v>
      </c>
      <c r="BA429" s="2">
        <v>-13.2751027861927</v>
      </c>
      <c r="BB429" s="2">
        <v>-13.7092817740871</v>
      </c>
      <c r="BC429" s="9">
        <v>-7.7319224121346</v>
      </c>
      <c r="BD429" s="9">
        <v>-9.45335068493393</v>
      </c>
      <c r="BE429" s="9">
        <v>-8.29677147115141</v>
      </c>
      <c r="BF429" s="9">
        <v>-9.08798496928027</v>
      </c>
      <c r="BG429" s="9">
        <v>-9.08798496928027</v>
      </c>
      <c r="BH429" s="9">
        <v>19.9861599001236</v>
      </c>
      <c r="BI429" s="9">
        <v>19.9861599001236</v>
      </c>
      <c r="BJ429" s="9">
        <v>19.9861599001236</v>
      </c>
      <c r="BK429" s="9">
        <v>9.93912932458481</v>
      </c>
      <c r="BL429" s="9">
        <v>9.93912932458481</v>
      </c>
    </row>
    <row r="430" spans="1:64">
      <c r="A430" t="s">
        <v>872</v>
      </c>
      <c r="B430" s="1" t="s">
        <v>2802</v>
      </c>
      <c r="C430" s="22" t="s">
        <v>873</v>
      </c>
      <c r="D430" s="22" t="s">
        <v>1295</v>
      </c>
      <c r="E430" s="2">
        <v>3.2862138714297</v>
      </c>
      <c r="F430" s="2">
        <v>3.2862138714297</v>
      </c>
      <c r="G430" s="2">
        <v>3.2862138714297</v>
      </c>
      <c r="H430" s="2">
        <v>3.2862138714297</v>
      </c>
      <c r="I430" s="2">
        <v>3.2862138714297</v>
      </c>
      <c r="J430" s="2">
        <v>-6.75440922053358</v>
      </c>
      <c r="K430" s="2">
        <v>-6.75440922053358</v>
      </c>
      <c r="L430" s="2">
        <v>-6.75440922053358</v>
      </c>
      <c r="M430" s="2">
        <v>-6.75440922053358</v>
      </c>
      <c r="N430" s="2">
        <v>-6.75440922053358</v>
      </c>
      <c r="O430" s="2">
        <v>-0.831025048221827</v>
      </c>
      <c r="P430" s="2">
        <v>-0.831025048221827</v>
      </c>
      <c r="Q430" s="2">
        <v>-0.831025048221827</v>
      </c>
      <c r="R430" s="2">
        <v>-0.831025048221827</v>
      </c>
      <c r="S430" s="2">
        <v>-0.831025048221827</v>
      </c>
      <c r="T430" s="23">
        <v>-7.93455118584089</v>
      </c>
      <c r="U430" s="23">
        <v>-7.93455118584089</v>
      </c>
      <c r="V430" s="23">
        <v>-7.93455118584089</v>
      </c>
      <c r="W430" s="23">
        <v>-7.93455118584089</v>
      </c>
      <c r="X430" s="23">
        <v>-7.93455118584089</v>
      </c>
      <c r="Y430" s="2">
        <v>-6.51462219639931</v>
      </c>
      <c r="Z430" s="2">
        <v>-16.7352776053789</v>
      </c>
      <c r="AA430" s="2">
        <v>-13.2489635928038</v>
      </c>
      <c r="AB430" s="2">
        <v>-8.17259294840631</v>
      </c>
      <c r="AC430" s="2">
        <v>-15.3303650125389</v>
      </c>
      <c r="AD430" s="2">
        <v>-0.254205889891855</v>
      </c>
      <c r="AE430" s="2">
        <v>-0.956187574164121</v>
      </c>
      <c r="AF430" s="2">
        <v>-0.69723539282403</v>
      </c>
      <c r="AG430" s="2">
        <v>-0.594735770888304</v>
      </c>
      <c r="AH430" s="2">
        <v>0.0512382594498638</v>
      </c>
      <c r="AI430" s="9">
        <v>15.7792471407275</v>
      </c>
      <c r="AJ430" s="9">
        <v>16.0641971303145</v>
      </c>
      <c r="AK430" s="9">
        <v>15.9234968842331</v>
      </c>
      <c r="AL430" s="9">
        <v>16.3139943642874</v>
      </c>
      <c r="AM430" s="9">
        <v>16.5629738163932</v>
      </c>
      <c r="AN430" s="2">
        <v>-7.88584896956554</v>
      </c>
      <c r="AO430" s="2">
        <v>-7.45641157691366</v>
      </c>
      <c r="AP430" s="2">
        <v>-7.37973438332395</v>
      </c>
      <c r="AQ430" s="2">
        <v>-8.02341225944877</v>
      </c>
      <c r="AR430" s="2">
        <v>-8.15731045917433</v>
      </c>
      <c r="AS430" s="2">
        <v>-9.90380200183946</v>
      </c>
      <c r="AT430" s="2">
        <v>-7.86069906328357</v>
      </c>
      <c r="AU430" s="2">
        <v>-6.08529133711538</v>
      </c>
      <c r="AV430" s="2">
        <v>-5.42583771271842</v>
      </c>
      <c r="AW430" s="2">
        <v>-3.87184883015379</v>
      </c>
      <c r="AX430" s="2">
        <v>-9.31257167947951</v>
      </c>
      <c r="AY430" s="2">
        <v>-10.8161951614947</v>
      </c>
      <c r="AZ430" s="2">
        <v>-10.1036967905811</v>
      </c>
      <c r="BA430" s="2">
        <v>-9.96737626815558</v>
      </c>
      <c r="BB430" s="2">
        <v>-8.97767029625487</v>
      </c>
      <c r="BC430" s="9">
        <v>-8.97455279979909</v>
      </c>
      <c r="BD430" s="9">
        <v>-9.38677779278651</v>
      </c>
      <c r="BE430" s="9">
        <v>-8.5151075624975</v>
      </c>
      <c r="BF430" s="9">
        <v>-9.56629996766344</v>
      </c>
      <c r="BG430" s="9">
        <v>-9.56629996766344</v>
      </c>
      <c r="BH430" s="9">
        <v>25.4509899513947</v>
      </c>
      <c r="BI430" s="9">
        <v>25.4509899513947</v>
      </c>
      <c r="BJ430" s="9">
        <v>25.4509899513947</v>
      </c>
      <c r="BK430" s="9">
        <v>16.1645759680012</v>
      </c>
      <c r="BL430" s="9">
        <v>16.1645759680012</v>
      </c>
    </row>
    <row r="431" spans="1:64">
      <c r="A431" t="s">
        <v>874</v>
      </c>
      <c r="B431" s="1" t="s">
        <v>2803</v>
      </c>
      <c r="C431" s="22" t="s">
        <v>875</v>
      </c>
      <c r="D431" s="22" t="s">
        <v>1295</v>
      </c>
      <c r="E431" s="2">
        <v>0.908642211903145</v>
      </c>
      <c r="F431" s="2">
        <v>0.908642211903145</v>
      </c>
      <c r="G431" s="2">
        <v>0.908642211903145</v>
      </c>
      <c r="H431" s="2">
        <v>0.908642211903145</v>
      </c>
      <c r="I431" s="2">
        <v>0.908642211903145</v>
      </c>
      <c r="J431" s="2">
        <v>-8.32963287594777</v>
      </c>
      <c r="K431" s="2">
        <v>-8.32963287594777</v>
      </c>
      <c r="L431" s="2">
        <v>-8.32963287594777</v>
      </c>
      <c r="M431" s="2">
        <v>-8.32963287594777</v>
      </c>
      <c r="N431" s="2">
        <v>-8.32963287594777</v>
      </c>
      <c r="O431" s="2">
        <v>-10.3283770015908</v>
      </c>
      <c r="P431" s="2">
        <v>-10.3283770015908</v>
      </c>
      <c r="Q431" s="2">
        <v>-10.3283770015908</v>
      </c>
      <c r="R431" s="2">
        <v>-10.3283770015908</v>
      </c>
      <c r="S431" s="2">
        <v>-10.3283770015908</v>
      </c>
      <c r="T431" s="23">
        <v>-4.94712473382354</v>
      </c>
      <c r="U431" s="23">
        <v>-4.94712473382354</v>
      </c>
      <c r="V431" s="23">
        <v>-4.94712473382354</v>
      </c>
      <c r="W431" s="23">
        <v>-4.94712473382354</v>
      </c>
      <c r="X431" s="23">
        <v>-4.94712473382354</v>
      </c>
      <c r="Y431" s="2">
        <v>-3.70321831673641</v>
      </c>
      <c r="Z431" s="2">
        <v>-15.6464257787764</v>
      </c>
      <c r="AA431" s="2">
        <v>-15.8082382689751</v>
      </c>
      <c r="AB431" s="2">
        <v>-14.226231825808</v>
      </c>
      <c r="AC431" s="2">
        <v>-15.3949768294076</v>
      </c>
      <c r="AD431" s="2">
        <v>-0.423889076146455</v>
      </c>
      <c r="AE431" s="2">
        <v>-0.561001829794047</v>
      </c>
      <c r="AF431" s="2">
        <v>-0.564282073728878</v>
      </c>
      <c r="AG431" s="2">
        <v>-1.28101339474173</v>
      </c>
      <c r="AH431" s="2">
        <v>-1.21699105510889</v>
      </c>
      <c r="AI431" s="9">
        <v>29.1464086851404</v>
      </c>
      <c r="AJ431" s="9">
        <v>28.8870696923092</v>
      </c>
      <c r="AK431" s="9">
        <v>28.9803677118145</v>
      </c>
      <c r="AL431" s="9">
        <v>28.9986043709963</v>
      </c>
      <c r="AM431" s="9">
        <v>28.9792597949364</v>
      </c>
      <c r="AN431" s="2">
        <v>-17.6700842574306</v>
      </c>
      <c r="AO431" s="2">
        <v>-17.9705815570137</v>
      </c>
      <c r="AP431" s="2">
        <v>-19.1214383951829</v>
      </c>
      <c r="AQ431" s="2">
        <v>-20.9562873001898</v>
      </c>
      <c r="AR431" s="2">
        <v>-21.1945238645782</v>
      </c>
      <c r="AS431" s="2">
        <v>-12.7613649897527</v>
      </c>
      <c r="AT431" s="2">
        <v>-10.1746037094965</v>
      </c>
      <c r="AU431" s="2">
        <v>-7.98892835749461</v>
      </c>
      <c r="AV431" s="2">
        <v>-6.1543667237754</v>
      </c>
      <c r="AW431" s="2">
        <v>-10.0294602760792</v>
      </c>
      <c r="AX431" s="2">
        <v>-9.23004114895502</v>
      </c>
      <c r="AY431" s="2">
        <v>-9.9928966786051</v>
      </c>
      <c r="AZ431" s="2">
        <v>-9.53574256803823</v>
      </c>
      <c r="BA431" s="2">
        <v>-9.40275423403188</v>
      </c>
      <c r="BB431" s="2">
        <v>-8.88182019209317</v>
      </c>
      <c r="BC431" s="9">
        <v>-9.66490301516824</v>
      </c>
      <c r="BD431" s="9">
        <v>-9.98593382211331</v>
      </c>
      <c r="BE431" s="9">
        <v>-9.8979028076894</v>
      </c>
      <c r="BF431" s="9">
        <v>-10.204053298841</v>
      </c>
      <c r="BG431" s="9">
        <v>-10.204053298841</v>
      </c>
      <c r="BH431" s="9">
        <v>14.9129154751789</v>
      </c>
      <c r="BI431" s="9">
        <v>14.9129154751789</v>
      </c>
      <c r="BJ431" s="9">
        <v>14.9129154751789</v>
      </c>
      <c r="BK431" s="9">
        <v>12.5515509233273</v>
      </c>
      <c r="BL431" s="9">
        <v>12.5515509233273</v>
      </c>
    </row>
    <row r="432" spans="1:64">
      <c r="A432" t="s">
        <v>876</v>
      </c>
      <c r="B432" s="1" t="s">
        <v>2804</v>
      </c>
      <c r="C432" s="22" t="s">
        <v>877</v>
      </c>
      <c r="D432" s="22" t="s">
        <v>1295</v>
      </c>
      <c r="E432" s="2">
        <v>-6.82683741275368</v>
      </c>
      <c r="F432" s="2">
        <v>-6.82683741275368</v>
      </c>
      <c r="G432" s="2">
        <v>-6.82683741275368</v>
      </c>
      <c r="H432" s="2">
        <v>-6.82683741275368</v>
      </c>
      <c r="I432" s="2">
        <v>-6.82683741275368</v>
      </c>
      <c r="J432" s="2">
        <v>3.41110366181641</v>
      </c>
      <c r="K432" s="2">
        <v>3.41110366181641</v>
      </c>
      <c r="L432" s="2">
        <v>3.41110366181641</v>
      </c>
      <c r="M432" s="2">
        <v>3.41110366181641</v>
      </c>
      <c r="N432" s="2">
        <v>3.41110366181641</v>
      </c>
      <c r="O432" s="2">
        <v>3.0324601607405</v>
      </c>
      <c r="P432" s="2">
        <v>3.0324601607405</v>
      </c>
      <c r="Q432" s="2">
        <v>3.0324601607405</v>
      </c>
      <c r="R432" s="2">
        <v>3.0324601607405</v>
      </c>
      <c r="S432" s="2">
        <v>3.0324601607405</v>
      </c>
      <c r="T432" s="23">
        <v>-7.59926603264197</v>
      </c>
      <c r="U432" s="23">
        <v>-7.59926603264197</v>
      </c>
      <c r="V432" s="23">
        <v>-7.59926603264197</v>
      </c>
      <c r="W432" s="23">
        <v>-7.59926603264197</v>
      </c>
      <c r="X432" s="23">
        <v>-7.59926603264197</v>
      </c>
      <c r="Y432" s="2">
        <v>-0.146682483141138</v>
      </c>
      <c r="Z432" s="2">
        <v>2.66179176903702</v>
      </c>
      <c r="AA432" s="2">
        <v>4.83801218252926</v>
      </c>
      <c r="AB432" s="2">
        <v>7.81320443245116</v>
      </c>
      <c r="AC432" s="2">
        <v>0.512729291533633</v>
      </c>
      <c r="AD432" s="2">
        <v>-1.63580963232867</v>
      </c>
      <c r="AE432" s="2">
        <v>-1.00580466267784</v>
      </c>
      <c r="AF432" s="2">
        <v>-1.5659644664571</v>
      </c>
      <c r="AG432" s="2">
        <v>-1.95000250419859</v>
      </c>
      <c r="AH432" s="2">
        <v>-1.9063750318051</v>
      </c>
      <c r="AI432" s="9">
        <v>10.5439052717156</v>
      </c>
      <c r="AJ432" s="9">
        <v>11.0420298301165</v>
      </c>
      <c r="AK432" s="9">
        <v>11.7783624524529</v>
      </c>
      <c r="AL432" s="9">
        <v>12.3220762591576</v>
      </c>
      <c r="AM432" s="9">
        <v>12.6724531534914</v>
      </c>
      <c r="AN432" s="2">
        <v>-4.14318358602337</v>
      </c>
      <c r="AO432" s="2">
        <v>-3.97071809718782</v>
      </c>
      <c r="AP432" s="2">
        <v>-4.1860407286703</v>
      </c>
      <c r="AQ432" s="2">
        <v>-4.8552405039063</v>
      </c>
      <c r="AR432" s="2">
        <v>-4.1753901985169</v>
      </c>
      <c r="AS432" s="2">
        <v>-4.42861690347563</v>
      </c>
      <c r="AT432" s="2">
        <v>-7.52261211682726</v>
      </c>
      <c r="AU432" s="2">
        <v>-6.92739606677288</v>
      </c>
      <c r="AV432" s="2">
        <v>-4.84617771405959</v>
      </c>
      <c r="AW432" s="2">
        <v>-5.84911727376553</v>
      </c>
      <c r="AX432" s="2">
        <v>-13.724258174368</v>
      </c>
      <c r="AY432" s="2">
        <v>-13.9406773626438</v>
      </c>
      <c r="AZ432" s="2">
        <v>-13.0051411160098</v>
      </c>
      <c r="BA432" s="2">
        <v>-13.1968547506988</v>
      </c>
      <c r="BB432" s="2">
        <v>-14.7074363023039</v>
      </c>
      <c r="BC432" s="9">
        <v>-12.8405140058664</v>
      </c>
      <c r="BD432" s="9">
        <v>-10.5850898514401</v>
      </c>
      <c r="BE432" s="9">
        <v>-11.8629276298042</v>
      </c>
      <c r="BF432" s="9">
        <v>-11.001244962813</v>
      </c>
      <c r="BG432" s="9">
        <v>-11.001244962813</v>
      </c>
      <c r="BH432" s="9">
        <v>21.4591545214037</v>
      </c>
      <c r="BI432" s="9">
        <v>21.4591545214037</v>
      </c>
      <c r="BJ432" s="9">
        <v>21.4591545214037</v>
      </c>
      <c r="BK432" s="9">
        <v>9.58976796892223</v>
      </c>
      <c r="BL432" s="9">
        <v>9.58976796892223</v>
      </c>
    </row>
    <row r="433" spans="1:64">
      <c r="A433" t="s">
        <v>878</v>
      </c>
      <c r="B433" s="1" t="s">
        <v>2805</v>
      </c>
      <c r="C433" s="22" t="s">
        <v>24</v>
      </c>
      <c r="D433" s="22" t="s">
        <v>1296</v>
      </c>
      <c r="E433" s="2">
        <v>-7.26216743492051</v>
      </c>
      <c r="F433" s="2">
        <v>-7.26216743492051</v>
      </c>
      <c r="G433" s="2">
        <v>-7.26216743492051</v>
      </c>
      <c r="H433" s="2">
        <v>-7.26216743492051</v>
      </c>
      <c r="I433" s="2">
        <v>-7.26216743492051</v>
      </c>
      <c r="J433" s="2">
        <v>-3.46705892618839</v>
      </c>
      <c r="K433" s="2">
        <v>-3.46705892618839</v>
      </c>
      <c r="L433" s="2">
        <v>-3.46705892618839</v>
      </c>
      <c r="M433" s="2">
        <v>-3.46705892618839</v>
      </c>
      <c r="N433" s="2">
        <v>-3.46705892618839</v>
      </c>
      <c r="O433" s="2">
        <v>-5.10358735121499</v>
      </c>
      <c r="P433" s="2">
        <v>-5.10358735121499</v>
      </c>
      <c r="Q433" s="2">
        <v>-5.10358735121499</v>
      </c>
      <c r="R433" s="2">
        <v>-5.10358735121499</v>
      </c>
      <c r="S433" s="2">
        <v>-5.10358735121499</v>
      </c>
      <c r="T433" s="23">
        <v>8.79112401561806</v>
      </c>
      <c r="U433" s="23">
        <v>8.79112401561806</v>
      </c>
      <c r="V433" s="23">
        <v>8.79112401561806</v>
      </c>
      <c r="W433" s="23">
        <v>8.79112401561806</v>
      </c>
      <c r="X433" s="23">
        <v>8.79112401561806</v>
      </c>
      <c r="Y433" s="2">
        <v>-0.357060243290277</v>
      </c>
      <c r="Z433" s="2">
        <v>1.67097434488889</v>
      </c>
      <c r="AA433" s="2">
        <v>3.32066558282446</v>
      </c>
      <c r="AB433" s="2">
        <v>-4.7040348088358</v>
      </c>
      <c r="AC433" s="2">
        <v>12.0680638663388</v>
      </c>
      <c r="AD433" s="2">
        <v>16.3236166275619</v>
      </c>
      <c r="AE433" s="2">
        <v>16.2786652969425</v>
      </c>
      <c r="AF433" s="2">
        <v>16.7471064890333</v>
      </c>
      <c r="AG433" s="2">
        <v>16.7613362511447</v>
      </c>
      <c r="AH433" s="2">
        <v>15.570051851012</v>
      </c>
      <c r="AI433" s="9">
        <v>23.6483474953881</v>
      </c>
      <c r="AJ433" s="9">
        <v>22.6909752869536</v>
      </c>
      <c r="AK433" s="9">
        <v>22.9523584595018</v>
      </c>
      <c r="AL433" s="9">
        <v>23.213613968603</v>
      </c>
      <c r="AM433" s="9">
        <v>24.1961887957653</v>
      </c>
      <c r="AN433" s="2">
        <v>-5.55284403448687</v>
      </c>
      <c r="AO433" s="2">
        <v>-4.33205670096882</v>
      </c>
      <c r="AP433" s="2">
        <v>-4.37632582170085</v>
      </c>
      <c r="AQ433" s="2">
        <v>-5.20725958785546</v>
      </c>
      <c r="AR433" s="2">
        <v>-6.07978684491828</v>
      </c>
      <c r="AS433" s="2">
        <v>5.48560561764849</v>
      </c>
      <c r="AT433" s="2">
        <v>6.31131130576781</v>
      </c>
      <c r="AU433" s="2">
        <v>8.24336870028764</v>
      </c>
      <c r="AV433" s="2">
        <v>12.8736782113202</v>
      </c>
      <c r="AW433" s="2">
        <v>11.3642861892381</v>
      </c>
      <c r="AX433" s="2">
        <v>5.63894901051147</v>
      </c>
      <c r="AY433" s="2">
        <v>6.05160321022759</v>
      </c>
      <c r="AZ433" s="2">
        <v>6.0787635244586</v>
      </c>
      <c r="BA433" s="2">
        <v>7.38625374418091</v>
      </c>
      <c r="BB433" s="2">
        <v>7.5878807077705</v>
      </c>
      <c r="BC433" s="9">
        <v>-0.69035021536916</v>
      </c>
      <c r="BD433" s="9">
        <v>-0.332864460737111</v>
      </c>
      <c r="BE433" s="9">
        <v>0</v>
      </c>
      <c r="BF433" s="9">
        <v>0.797191663971953</v>
      </c>
      <c r="BG433" s="9">
        <v>0.797191663971953</v>
      </c>
      <c r="BH433" s="9">
        <v>37.7887003856968</v>
      </c>
      <c r="BI433" s="9">
        <v>37.7887003856968</v>
      </c>
      <c r="BJ433" s="9">
        <v>37.7887003856968</v>
      </c>
      <c r="BK433" s="9">
        <v>36.076659832344</v>
      </c>
      <c r="BL433" s="9">
        <v>36.076659832344</v>
      </c>
    </row>
    <row r="434" spans="1:64">
      <c r="A434" t="s">
        <v>879</v>
      </c>
      <c r="B434" s="1" t="s">
        <v>2806</v>
      </c>
      <c r="C434" s="22" t="s">
        <v>880</v>
      </c>
      <c r="D434" s="22" t="s">
        <v>1296</v>
      </c>
      <c r="E434" s="2">
        <v>-2.23912871761089</v>
      </c>
      <c r="F434" s="2">
        <v>-2.23912871761089</v>
      </c>
      <c r="G434" s="2">
        <v>-2.23912871761089</v>
      </c>
      <c r="H434" s="2">
        <v>-2.23912871761089</v>
      </c>
      <c r="I434" s="2">
        <v>-2.23912871761089</v>
      </c>
      <c r="J434" s="2">
        <v>-14.7145931784172</v>
      </c>
      <c r="K434" s="2">
        <v>-14.7145931784172</v>
      </c>
      <c r="L434" s="2">
        <v>-14.7145931784172</v>
      </c>
      <c r="M434" s="2">
        <v>-14.7145931784172</v>
      </c>
      <c r="N434" s="2">
        <v>-14.7145931784172</v>
      </c>
      <c r="O434" s="2">
        <v>17.4275914618946</v>
      </c>
      <c r="P434" s="2">
        <v>17.4275914618946</v>
      </c>
      <c r="Q434" s="2">
        <v>17.4275914618946</v>
      </c>
      <c r="R434" s="2">
        <v>17.4275914618946</v>
      </c>
      <c r="S434" s="2">
        <v>17.4275914618946</v>
      </c>
      <c r="T434" s="23">
        <v>13.049496207835</v>
      </c>
      <c r="U434" s="23">
        <v>13.049496207835</v>
      </c>
      <c r="V434" s="23">
        <v>13.049496207835</v>
      </c>
      <c r="W434" s="23">
        <v>13.049496207835</v>
      </c>
      <c r="X434" s="23">
        <v>13.049496207835</v>
      </c>
      <c r="Y434" s="2">
        <v>2.40524506721406</v>
      </c>
      <c r="Z434" s="2">
        <v>5.44166360179704</v>
      </c>
      <c r="AA434" s="2">
        <v>3.26193058186685</v>
      </c>
      <c r="AB434" s="2">
        <v>12.4127537705589</v>
      </c>
      <c r="AC434" s="2">
        <v>13.4065995891369</v>
      </c>
      <c r="AD434" s="2">
        <v>14.5152918538947</v>
      </c>
      <c r="AE434" s="2">
        <v>15.1540692247956</v>
      </c>
      <c r="AF434" s="2">
        <v>15.7249815984943</v>
      </c>
      <c r="AG434" s="2">
        <v>15.565053680938</v>
      </c>
      <c r="AH434" s="2">
        <v>15.6447009773116</v>
      </c>
      <c r="AI434" s="9">
        <v>0.232618174128683</v>
      </c>
      <c r="AJ434" s="9">
        <v>-0.0368806453637609</v>
      </c>
      <c r="AK434" s="9">
        <v>-1.55251760989986</v>
      </c>
      <c r="AL434" s="9">
        <v>-1.8174283828317</v>
      </c>
      <c r="AM434" s="9">
        <v>-1.32863589716154</v>
      </c>
      <c r="AN434" s="2">
        <v>7.61135911305542</v>
      </c>
      <c r="AO434" s="2">
        <v>7.34988653015827</v>
      </c>
      <c r="AP434" s="2">
        <v>7.51006394226842</v>
      </c>
      <c r="AQ434" s="2">
        <v>7.18000655543673</v>
      </c>
      <c r="AR434" s="2">
        <v>7.05052687500702</v>
      </c>
      <c r="AS434" s="2">
        <v>3.57815499207469</v>
      </c>
      <c r="AT434" s="2">
        <v>5.89139798790248</v>
      </c>
      <c r="AU434" s="2">
        <v>8.40584813254096</v>
      </c>
      <c r="AV434" s="2">
        <v>11.735133363691</v>
      </c>
      <c r="AW434" s="2">
        <v>8.18800836795212</v>
      </c>
      <c r="AX434" s="2">
        <v>8.91790608857102</v>
      </c>
      <c r="AY434" s="2">
        <v>9.02597506890126</v>
      </c>
      <c r="AZ434" s="2">
        <v>9.53046105943027</v>
      </c>
      <c r="BA434" s="2">
        <v>9.44710609469309</v>
      </c>
      <c r="BB434" s="2">
        <v>9.21557881080779</v>
      </c>
      <c r="BC434" s="9">
        <v>7.38674730445002</v>
      </c>
      <c r="BD434" s="9">
        <v>7.85560127339581</v>
      </c>
      <c r="BE434" s="9">
        <v>7.86009928845922</v>
      </c>
      <c r="BF434" s="9">
        <v>9.16770413567746</v>
      </c>
      <c r="BG434" s="9">
        <v>9.16770413567746</v>
      </c>
      <c r="BH434" s="9">
        <v>27.489826417901</v>
      </c>
      <c r="BI434" s="9">
        <v>27.489826417901</v>
      </c>
      <c r="BJ434" s="9">
        <v>27.489826417901</v>
      </c>
      <c r="BK434" s="9">
        <v>17.4895697809513</v>
      </c>
      <c r="BL434" s="9">
        <v>17.4895697809513</v>
      </c>
    </row>
    <row r="435" spans="1:64">
      <c r="A435" t="s">
        <v>881</v>
      </c>
      <c r="B435" s="1" t="s">
        <v>2807</v>
      </c>
      <c r="C435" s="22" t="s">
        <v>882</v>
      </c>
      <c r="D435" s="22" t="s">
        <v>1296</v>
      </c>
      <c r="E435" s="2">
        <v>-15.0981078339235</v>
      </c>
      <c r="F435" s="2">
        <v>-15.0981078339235</v>
      </c>
      <c r="G435" s="2">
        <v>-15.0981078339235</v>
      </c>
      <c r="H435" s="2">
        <v>-15.0981078339235</v>
      </c>
      <c r="I435" s="2">
        <v>-15.0981078339235</v>
      </c>
      <c r="J435" s="2">
        <v>-7.46385070393838</v>
      </c>
      <c r="K435" s="2">
        <v>-7.46385070393838</v>
      </c>
      <c r="L435" s="2">
        <v>-7.46385070393838</v>
      </c>
      <c r="M435" s="2">
        <v>-7.46385070393838</v>
      </c>
      <c r="N435" s="2">
        <v>-7.46385070393838</v>
      </c>
      <c r="O435" s="2">
        <v>-5.86032527553014</v>
      </c>
      <c r="P435" s="2">
        <v>-5.86032527553014</v>
      </c>
      <c r="Q435" s="2">
        <v>-5.86032527553014</v>
      </c>
      <c r="R435" s="2">
        <v>-5.86032527553014</v>
      </c>
      <c r="S435" s="2">
        <v>-5.86032527553014</v>
      </c>
      <c r="T435" s="23">
        <v>5.017096763346</v>
      </c>
      <c r="U435" s="23">
        <v>5.017096763346</v>
      </c>
      <c r="V435" s="23">
        <v>5.017096763346</v>
      </c>
      <c r="W435" s="23">
        <v>5.017096763346</v>
      </c>
      <c r="X435" s="23">
        <v>5.017096763346</v>
      </c>
      <c r="Y435" s="2">
        <v>4.53699216871542</v>
      </c>
      <c r="Z435" s="2">
        <v>0.787894554852836</v>
      </c>
      <c r="AA435" s="2">
        <v>1.16244934922176</v>
      </c>
      <c r="AB435" s="2">
        <v>3.89829141261513</v>
      </c>
      <c r="AC435" s="2">
        <v>1.02637682473123</v>
      </c>
      <c r="AD435" s="2">
        <v>13.7943589541762</v>
      </c>
      <c r="AE435" s="2">
        <v>13.3893713401512</v>
      </c>
      <c r="AF435" s="2">
        <v>13.6760857951866</v>
      </c>
      <c r="AG435" s="2">
        <v>13.8796601830594</v>
      </c>
      <c r="AH435" s="2">
        <v>12.7084147006092</v>
      </c>
      <c r="AI435" s="9">
        <v>24.3802124031775</v>
      </c>
      <c r="AJ435" s="9">
        <v>24.8782539832886</v>
      </c>
      <c r="AK435" s="9">
        <v>25.3805106400491</v>
      </c>
      <c r="AL435" s="9">
        <v>25.1105699881128</v>
      </c>
      <c r="AM435" s="9">
        <v>25.200559187788</v>
      </c>
      <c r="AN435" s="2">
        <v>-7.19962077803874</v>
      </c>
      <c r="AO435" s="2">
        <v>-7.33598496040149</v>
      </c>
      <c r="AP435" s="2">
        <v>-6.55826155511785</v>
      </c>
      <c r="AQ435" s="2">
        <v>-6.31611970229532</v>
      </c>
      <c r="AR435" s="2">
        <v>-6.47797887098402</v>
      </c>
      <c r="AS435" s="2">
        <v>-1.03199721485459</v>
      </c>
      <c r="AT435" s="2">
        <v>0.150779990526207</v>
      </c>
      <c r="AU435" s="2">
        <v>1.85743465081602</v>
      </c>
      <c r="AV435" s="2">
        <v>9.1687254274009</v>
      </c>
      <c r="AW435" s="2">
        <v>6.37437516587137</v>
      </c>
      <c r="AX435" s="2">
        <v>4.32633536942778</v>
      </c>
      <c r="AY435" s="2">
        <v>4.19485691395933</v>
      </c>
      <c r="AZ435" s="2">
        <v>4.3981730288474</v>
      </c>
      <c r="BA435" s="2">
        <v>4.93716229171343</v>
      </c>
      <c r="BB435" s="2">
        <v>5.65671586462311</v>
      </c>
      <c r="BC435" s="9">
        <v>-3.72789116299347</v>
      </c>
      <c r="BD435" s="9">
        <v>-4.12751931314017</v>
      </c>
      <c r="BE435" s="9">
        <v>-2.69281179326844</v>
      </c>
      <c r="BF435" s="9">
        <v>-0.717472497574757</v>
      </c>
      <c r="BG435" s="9">
        <v>-0.717472497574757</v>
      </c>
      <c r="BH435" s="9">
        <v>27.4518094395891</v>
      </c>
      <c r="BI435" s="9">
        <v>27.4518094395891</v>
      </c>
      <c r="BJ435" s="9">
        <v>27.4518094395891</v>
      </c>
      <c r="BK435" s="9">
        <v>24.4792566282392</v>
      </c>
      <c r="BL435" s="9">
        <v>24.4792566282392</v>
      </c>
    </row>
    <row r="436" spans="1:64">
      <c r="A436" t="s">
        <v>883</v>
      </c>
      <c r="B436" s="1" t="s">
        <v>2808</v>
      </c>
      <c r="C436" s="22" t="s">
        <v>884</v>
      </c>
      <c r="D436" s="22" t="s">
        <v>1296</v>
      </c>
      <c r="E436" s="2">
        <v>-15.7343594047827</v>
      </c>
      <c r="F436" s="2">
        <v>-15.7343594047827</v>
      </c>
      <c r="G436" s="2">
        <v>-15.7343594047827</v>
      </c>
      <c r="H436" s="2">
        <v>-15.7343594047827</v>
      </c>
      <c r="I436" s="2">
        <v>-15.7343594047827</v>
      </c>
      <c r="J436" s="2">
        <v>-6.64929651329511</v>
      </c>
      <c r="K436" s="2">
        <v>-6.64929651329511</v>
      </c>
      <c r="L436" s="2">
        <v>-6.64929651329511</v>
      </c>
      <c r="M436" s="2">
        <v>-6.64929651329511</v>
      </c>
      <c r="N436" s="2">
        <v>-6.64929651329511</v>
      </c>
      <c r="O436" s="2">
        <v>1.94781142225618</v>
      </c>
      <c r="P436" s="2">
        <v>1.94781142225618</v>
      </c>
      <c r="Q436" s="2">
        <v>1.94781142225618</v>
      </c>
      <c r="R436" s="2">
        <v>1.94781142225618</v>
      </c>
      <c r="S436" s="2">
        <v>1.94781142225618</v>
      </c>
      <c r="T436" s="23">
        <v>-2.43078933562641</v>
      </c>
      <c r="U436" s="23">
        <v>-2.43078933562641</v>
      </c>
      <c r="V436" s="23">
        <v>-2.43078933562641</v>
      </c>
      <c r="W436" s="23">
        <v>-2.43078933562641</v>
      </c>
      <c r="X436" s="23">
        <v>-2.43078933562641</v>
      </c>
      <c r="Y436" s="2">
        <v>10.3638938128062</v>
      </c>
      <c r="Z436" s="2">
        <v>6.27765744862161</v>
      </c>
      <c r="AA436" s="2">
        <v>13.9125495237547</v>
      </c>
      <c r="AB436" s="2">
        <v>11.7794891530441</v>
      </c>
      <c r="AC436" s="2">
        <v>11.0176144139288</v>
      </c>
      <c r="AD436" s="2">
        <v>-4.18327984206651</v>
      </c>
      <c r="AE436" s="2">
        <v>-6.26497050280685</v>
      </c>
      <c r="AF436" s="2">
        <v>-7.29377362081636</v>
      </c>
      <c r="AG436" s="2">
        <v>-10.6351543315391</v>
      </c>
      <c r="AH436" s="2">
        <v>-12.8307414577008</v>
      </c>
      <c r="AI436" s="9">
        <v>7.13688863841918</v>
      </c>
      <c r="AJ436" s="9">
        <v>5.67752873641758</v>
      </c>
      <c r="AK436" s="9">
        <v>5.2882777602854</v>
      </c>
      <c r="AL436" s="9">
        <v>5.13386745489157</v>
      </c>
      <c r="AM436" s="9">
        <v>3.55988085734652</v>
      </c>
      <c r="AN436" s="2">
        <v>-3.84099708526274</v>
      </c>
      <c r="AO436" s="2">
        <v>-3.8333202083427</v>
      </c>
      <c r="AP436" s="2">
        <v>-4.04461261898543</v>
      </c>
      <c r="AQ436" s="2">
        <v>-3.88041842527784</v>
      </c>
      <c r="AR436" s="2">
        <v>-2.84231254603593</v>
      </c>
      <c r="AS436" s="2">
        <v>-16.6557012244313</v>
      </c>
      <c r="AT436" s="2">
        <v>-10.6100565590495</v>
      </c>
      <c r="AU436" s="2">
        <v>-9.99487358133567</v>
      </c>
      <c r="AV436" s="2">
        <v>-8.42044315011114</v>
      </c>
      <c r="AW436" s="2">
        <v>-14.7220829804031</v>
      </c>
      <c r="AX436" s="2">
        <v>-14.2741017990975</v>
      </c>
      <c r="AY436" s="2">
        <v>-15.9928214466623</v>
      </c>
      <c r="AZ436" s="2">
        <v>-15.2903128762369</v>
      </c>
      <c r="BA436" s="2">
        <v>-17.4863119619711</v>
      </c>
      <c r="BB436" s="2">
        <v>-16.1899893515672</v>
      </c>
      <c r="BC436" s="9">
        <v>-10.8384983812958</v>
      </c>
      <c r="BD436" s="9">
        <v>-9.71964225352362</v>
      </c>
      <c r="BE436" s="9">
        <v>-9.8979028076894</v>
      </c>
      <c r="BF436" s="9">
        <v>-10.204053298841</v>
      </c>
      <c r="BG436" s="9">
        <v>-10.204053298841</v>
      </c>
      <c r="BH436" s="9">
        <v>26.9794254634018</v>
      </c>
      <c r="BI436" s="9">
        <v>26.9794254634018</v>
      </c>
      <c r="BJ436" s="9">
        <v>26.9794254634018</v>
      </c>
      <c r="BK436" s="9">
        <v>19.024256163493</v>
      </c>
      <c r="BL436" s="9">
        <v>19.024256163493</v>
      </c>
    </row>
    <row r="437" spans="1:64">
      <c r="A437" t="s">
        <v>885</v>
      </c>
      <c r="B437" s="1" t="s">
        <v>2809</v>
      </c>
      <c r="C437" s="22" t="s">
        <v>886</v>
      </c>
      <c r="D437" s="22" t="s">
        <v>1296</v>
      </c>
      <c r="E437" s="2">
        <v>-6.89381126231781</v>
      </c>
      <c r="F437" s="2">
        <v>-6.89381126231781</v>
      </c>
      <c r="G437" s="2">
        <v>-6.89381126231781</v>
      </c>
      <c r="H437" s="2">
        <v>-6.89381126231781</v>
      </c>
      <c r="I437" s="2">
        <v>-6.89381126231781</v>
      </c>
      <c r="J437" s="2">
        <v>-6.67137735879011</v>
      </c>
      <c r="K437" s="2">
        <v>-6.67137735879011</v>
      </c>
      <c r="L437" s="2">
        <v>-6.67137735879011</v>
      </c>
      <c r="M437" s="2">
        <v>-6.67137735879011</v>
      </c>
      <c r="N437" s="2">
        <v>-6.67137735879011</v>
      </c>
      <c r="O437" s="2">
        <v>-7.98643721183572</v>
      </c>
      <c r="P437" s="2">
        <v>-7.98643721183572</v>
      </c>
      <c r="Q437" s="2">
        <v>-7.98643721183572</v>
      </c>
      <c r="R437" s="2">
        <v>-7.98643721183572</v>
      </c>
      <c r="S437" s="2">
        <v>-7.98643721183572</v>
      </c>
      <c r="T437" s="23">
        <v>15.9564503425698</v>
      </c>
      <c r="U437" s="23">
        <v>15.9564503425698</v>
      </c>
      <c r="V437" s="23">
        <v>15.9564503425698</v>
      </c>
      <c r="W437" s="23">
        <v>15.9564503425698</v>
      </c>
      <c r="X437" s="23">
        <v>15.9564503425698</v>
      </c>
      <c r="Y437" s="2">
        <v>12.3387591698267</v>
      </c>
      <c r="Z437" s="2">
        <v>17.2886842040164</v>
      </c>
      <c r="AA437" s="2">
        <v>14.8341626161181</v>
      </c>
      <c r="AB437" s="2">
        <v>15.301663918743</v>
      </c>
      <c r="AC437" s="2">
        <v>15.5087838261869</v>
      </c>
      <c r="AD437" s="2">
        <v>20.3243873069787</v>
      </c>
      <c r="AE437" s="2">
        <v>20.031351275148</v>
      </c>
      <c r="AF437" s="2">
        <v>20.2734373613929</v>
      </c>
      <c r="AG437" s="2">
        <v>21.0955879948724</v>
      </c>
      <c r="AH437" s="2">
        <v>20.5457651975259</v>
      </c>
      <c r="AI437" s="9">
        <v>17.3909218267553</v>
      </c>
      <c r="AJ437" s="9">
        <v>16.4164147392489</v>
      </c>
      <c r="AK437" s="9">
        <v>15.5798397865882</v>
      </c>
      <c r="AL437" s="9">
        <v>15.9544158145047</v>
      </c>
      <c r="AM437" s="9">
        <v>15.1797060225123</v>
      </c>
      <c r="AN437" s="2">
        <v>6.55804876036729</v>
      </c>
      <c r="AO437" s="2">
        <v>6.22147436540386</v>
      </c>
      <c r="AP437" s="2">
        <v>6.19242538703772</v>
      </c>
      <c r="AQ437" s="2">
        <v>7.21197369387103</v>
      </c>
      <c r="AR437" s="2">
        <v>6.82855987832598</v>
      </c>
      <c r="AS437" s="2">
        <v>7.96564877478253</v>
      </c>
      <c r="AT437" s="2">
        <v>9.31130335818161</v>
      </c>
      <c r="AU437" s="2">
        <v>12.0526087231156</v>
      </c>
      <c r="AV437" s="2">
        <v>15.7522229844253</v>
      </c>
      <c r="AW437" s="2">
        <v>13.4946977662502</v>
      </c>
      <c r="AX437" s="2">
        <v>10.9937016196883</v>
      </c>
      <c r="AY437" s="2">
        <v>11.1462888471505</v>
      </c>
      <c r="AZ437" s="2">
        <v>11.2894992262908</v>
      </c>
      <c r="BA437" s="2">
        <v>11.6683053755385</v>
      </c>
      <c r="BB437" s="2">
        <v>12.223994721543</v>
      </c>
      <c r="BC437" s="9">
        <v>8.97455279979908</v>
      </c>
      <c r="BD437" s="9">
        <v>9.25363200849167</v>
      </c>
      <c r="BE437" s="9">
        <v>10.1162388990355</v>
      </c>
      <c r="BF437" s="9">
        <v>11.001244962813</v>
      </c>
      <c r="BG437" s="9">
        <v>11.001244962813</v>
      </c>
      <c r="BH437" s="9">
        <v>37.793611460173</v>
      </c>
      <c r="BI437" s="9">
        <v>37.793611460173</v>
      </c>
      <c r="BJ437" s="9">
        <v>37.793611460173</v>
      </c>
      <c r="BK437" s="9">
        <v>38.7397046371956</v>
      </c>
      <c r="BL437" s="9">
        <v>38.7397046371956</v>
      </c>
    </row>
    <row r="438" spans="1:64">
      <c r="A438" t="s">
        <v>887</v>
      </c>
      <c r="B438" s="1" t="s">
        <v>2810</v>
      </c>
      <c r="C438" s="22" t="s">
        <v>888</v>
      </c>
      <c r="D438" s="22" t="s">
        <v>1296</v>
      </c>
      <c r="E438" s="2">
        <v>-12.8209969487432</v>
      </c>
      <c r="F438" s="2">
        <v>-12.8209969487432</v>
      </c>
      <c r="G438" s="2">
        <v>-12.8209969487432</v>
      </c>
      <c r="H438" s="2">
        <v>-12.8209969487432</v>
      </c>
      <c r="I438" s="2">
        <v>-12.8209969487432</v>
      </c>
      <c r="J438" s="2">
        <v>-5.38097328738819</v>
      </c>
      <c r="K438" s="2">
        <v>-5.38097328738819</v>
      </c>
      <c r="L438" s="2">
        <v>-5.38097328738819</v>
      </c>
      <c r="M438" s="2">
        <v>-5.38097328738819</v>
      </c>
      <c r="N438" s="2">
        <v>-5.38097328738819</v>
      </c>
      <c r="O438" s="2">
        <v>2.8006678930816</v>
      </c>
      <c r="P438" s="2">
        <v>2.8006678930816</v>
      </c>
      <c r="Q438" s="2">
        <v>2.8006678930816</v>
      </c>
      <c r="R438" s="2">
        <v>2.8006678930816</v>
      </c>
      <c r="S438" s="2">
        <v>2.8006678930816</v>
      </c>
      <c r="T438" s="23">
        <v>1.14372431825296</v>
      </c>
      <c r="U438" s="23">
        <v>1.14372431825296</v>
      </c>
      <c r="V438" s="23">
        <v>1.14372431825296</v>
      </c>
      <c r="W438" s="23">
        <v>1.14372431825296</v>
      </c>
      <c r="X438" s="23">
        <v>1.14372431825296</v>
      </c>
      <c r="Y438" s="2">
        <v>-7.42512051969613</v>
      </c>
      <c r="Z438" s="2">
        <v>-0.682853874621498</v>
      </c>
      <c r="AA438" s="2">
        <v>-10.3034903061411</v>
      </c>
      <c r="AB438" s="2">
        <v>-4.92322548873441</v>
      </c>
      <c r="AC438" s="2">
        <v>-2.51024811145288</v>
      </c>
      <c r="AD438" s="2">
        <v>0.422951864536094</v>
      </c>
      <c r="AE438" s="2">
        <v>0.471516168257069</v>
      </c>
      <c r="AF438" s="2">
        <v>-0.907431265836199</v>
      </c>
      <c r="AG438" s="2">
        <v>-2.52666150941599</v>
      </c>
      <c r="AH438" s="2">
        <v>-1.38649718793316</v>
      </c>
      <c r="AI438" s="9">
        <v>16.664959648037</v>
      </c>
      <c r="AJ438" s="9">
        <v>16.913844871165</v>
      </c>
      <c r="AK438" s="9">
        <v>16.4694278803705</v>
      </c>
      <c r="AL438" s="9">
        <v>17.0977353182119</v>
      </c>
      <c r="AM438" s="9">
        <v>16.3903177632884</v>
      </c>
      <c r="AN438" s="2">
        <v>-3.88504460910243</v>
      </c>
      <c r="AO438" s="2">
        <v>-5.28502704534056</v>
      </c>
      <c r="AP438" s="2">
        <v>-5.05818073839366</v>
      </c>
      <c r="AQ438" s="2">
        <v>-6.39004370992465</v>
      </c>
      <c r="AR438" s="2">
        <v>-6.55069219748298</v>
      </c>
      <c r="AS438" s="2">
        <v>-11.1740051194896</v>
      </c>
      <c r="AT438" s="2">
        <v>-9.11497313032967</v>
      </c>
      <c r="AU438" s="2">
        <v>-10.1803977679066</v>
      </c>
      <c r="AV438" s="2">
        <v>-6.06962737434209</v>
      </c>
      <c r="AW438" s="2">
        <v>-10.2386532185836</v>
      </c>
      <c r="AX438" s="2">
        <v>-9.19484689286783</v>
      </c>
      <c r="AY438" s="2">
        <v>-9.25221121337548</v>
      </c>
      <c r="AZ438" s="2">
        <v>-8.63602913862024</v>
      </c>
      <c r="BA438" s="2">
        <v>-7.8847812349623</v>
      </c>
      <c r="BB438" s="2">
        <v>-8.56101845223332</v>
      </c>
      <c r="BC438" s="9">
        <v>-8.35323760596684</v>
      </c>
      <c r="BD438" s="9">
        <v>-8.98734043990198</v>
      </c>
      <c r="BE438" s="9">
        <v>-7.64176319711314</v>
      </c>
      <c r="BF438" s="9">
        <v>-7.97191663971953</v>
      </c>
      <c r="BG438" s="9">
        <v>-7.97191663971953</v>
      </c>
      <c r="BH438" s="9">
        <v>27.6240039884137</v>
      </c>
      <c r="BI438" s="9">
        <v>27.6240039884137</v>
      </c>
      <c r="BJ438" s="9">
        <v>27.6240039884137</v>
      </c>
      <c r="BK438" s="9">
        <v>15.8692611830547</v>
      </c>
      <c r="BL438" s="9">
        <v>15.8692611830547</v>
      </c>
    </row>
    <row r="439" spans="1:64">
      <c r="A439" t="s">
        <v>889</v>
      </c>
      <c r="B439" s="1" t="s">
        <v>2811</v>
      </c>
      <c r="C439" s="22" t="s">
        <v>890</v>
      </c>
      <c r="D439" s="22" t="s">
        <v>1296</v>
      </c>
      <c r="E439" s="2">
        <v>-2.84189336368804</v>
      </c>
      <c r="F439" s="2">
        <v>-2.84189336368804</v>
      </c>
      <c r="G439" s="2">
        <v>-2.84189336368804</v>
      </c>
      <c r="H439" s="2">
        <v>-2.84189336368804</v>
      </c>
      <c r="I439" s="2">
        <v>-2.84189336368804</v>
      </c>
      <c r="J439" s="2">
        <v>-18.012844775642</v>
      </c>
      <c r="K439" s="2">
        <v>-18.012844775642</v>
      </c>
      <c r="L439" s="2">
        <v>-18.012844775642</v>
      </c>
      <c r="M439" s="2">
        <v>-18.012844775642</v>
      </c>
      <c r="N439" s="2">
        <v>-18.012844775642</v>
      </c>
      <c r="O439" s="2">
        <v>-3.14074031459249</v>
      </c>
      <c r="P439" s="2">
        <v>-3.14074031459249</v>
      </c>
      <c r="Q439" s="2">
        <v>-3.14074031459249</v>
      </c>
      <c r="R439" s="2">
        <v>-3.14074031459249</v>
      </c>
      <c r="S439" s="2">
        <v>-3.14074031459249</v>
      </c>
      <c r="T439" s="23">
        <v>8.07139498077495</v>
      </c>
      <c r="U439" s="23">
        <v>8.07139498077495</v>
      </c>
      <c r="V439" s="23">
        <v>8.07139498077495</v>
      </c>
      <c r="W439" s="23">
        <v>8.07139498077495</v>
      </c>
      <c r="X439" s="23">
        <v>8.07139498077495</v>
      </c>
      <c r="Y439" s="2">
        <v>12.0306113144289</v>
      </c>
      <c r="Z439" s="2">
        <v>7.25625972018115</v>
      </c>
      <c r="AA439" s="2">
        <v>9.30212019486758</v>
      </c>
      <c r="AB439" s="2">
        <v>16.6336503758346</v>
      </c>
      <c r="AC439" s="2">
        <v>16.2089157161604</v>
      </c>
      <c r="AD439" s="2">
        <v>13.4041503104162</v>
      </c>
      <c r="AE439" s="2">
        <v>13.1750479511756</v>
      </c>
      <c r="AF439" s="2">
        <v>12.7527500089006</v>
      </c>
      <c r="AG439" s="2">
        <v>12.8277185154553</v>
      </c>
      <c r="AH439" s="2">
        <v>11.8888811953238</v>
      </c>
      <c r="AI439" s="9">
        <v>11.3608383393154</v>
      </c>
      <c r="AJ439" s="9">
        <v>10.8696861298212</v>
      </c>
      <c r="AK439" s="9">
        <v>11.350874848454</v>
      </c>
      <c r="AL439" s="9">
        <v>10.9423597849885</v>
      </c>
      <c r="AM439" s="9">
        <v>10.1406114669976</v>
      </c>
      <c r="AN439" s="2">
        <v>1.00423053710264</v>
      </c>
      <c r="AO439" s="2">
        <v>1.87106110784777</v>
      </c>
      <c r="AP439" s="2">
        <v>1.66631947450785</v>
      </c>
      <c r="AQ439" s="2">
        <v>1.69231445754815</v>
      </c>
      <c r="AR439" s="2">
        <v>1.41493544091941</v>
      </c>
      <c r="AS439" s="2">
        <v>-4.61047163510701</v>
      </c>
      <c r="AT439" s="2">
        <v>-1.12799672033614</v>
      </c>
      <c r="AU439" s="2">
        <v>0.45670818966773</v>
      </c>
      <c r="AV439" s="2">
        <v>0.370476346775412</v>
      </c>
      <c r="AW439" s="2">
        <v>0.0178127954361251</v>
      </c>
      <c r="AX439" s="2">
        <v>5.52075143359212</v>
      </c>
      <c r="AY439" s="2">
        <v>5.48815393145703</v>
      </c>
      <c r="AZ439" s="2">
        <v>5.86041221278276</v>
      </c>
      <c r="BA439" s="2">
        <v>6.2431944047464</v>
      </c>
      <c r="BB439" s="2">
        <v>6.93962153312201</v>
      </c>
      <c r="BC439" s="9">
        <v>-1.38070043073832</v>
      </c>
      <c r="BD439" s="9">
        <v>-1.06516627435875</v>
      </c>
      <c r="BE439" s="9">
        <v>0</v>
      </c>
      <c r="BF439" s="9">
        <v>1.7538216607383</v>
      </c>
      <c r="BG439" s="9">
        <v>1.7538216607383</v>
      </c>
      <c r="BH439" s="9">
        <v>16.9166338615016</v>
      </c>
      <c r="BI439" s="9">
        <v>16.9166338615016</v>
      </c>
      <c r="BJ439" s="9">
        <v>16.9166338615016</v>
      </c>
      <c r="BK439" s="9">
        <v>12.8270584745822</v>
      </c>
      <c r="BL439" s="9">
        <v>12.8270584745822</v>
      </c>
    </row>
    <row r="440" spans="1:64">
      <c r="A440" t="s">
        <v>891</v>
      </c>
      <c r="B440" s="1" t="s">
        <v>2812</v>
      </c>
      <c r="C440" s="22" t="s">
        <v>892</v>
      </c>
      <c r="D440" s="22" t="s">
        <v>1296</v>
      </c>
      <c r="E440" s="2">
        <v>3.21924002186557</v>
      </c>
      <c r="F440" s="2">
        <v>3.21924002186557</v>
      </c>
      <c r="G440" s="2">
        <v>3.21924002186557</v>
      </c>
      <c r="H440" s="2">
        <v>3.21924002186557</v>
      </c>
      <c r="I440" s="2">
        <v>3.21924002186557</v>
      </c>
      <c r="J440" s="2">
        <v>-3.31544253169627</v>
      </c>
      <c r="K440" s="2">
        <v>-3.31544253169627</v>
      </c>
      <c r="L440" s="2">
        <v>-3.31544253169627</v>
      </c>
      <c r="M440" s="2">
        <v>-3.31544253169627</v>
      </c>
      <c r="N440" s="2">
        <v>-3.31544253169627</v>
      </c>
      <c r="O440" s="2">
        <v>-5.04474646854069</v>
      </c>
      <c r="P440" s="2">
        <v>-5.04474646854069</v>
      </c>
      <c r="Q440" s="2">
        <v>-5.04474646854069</v>
      </c>
      <c r="R440" s="2">
        <v>-5.04474646854069</v>
      </c>
      <c r="S440" s="2">
        <v>-5.04474646854069</v>
      </c>
      <c r="T440" s="23">
        <v>16.1664165414</v>
      </c>
      <c r="U440" s="23">
        <v>16.1664165414</v>
      </c>
      <c r="V440" s="23">
        <v>16.1664165414</v>
      </c>
      <c r="W440" s="23">
        <v>16.1664165414</v>
      </c>
      <c r="X440" s="23">
        <v>16.1664165414</v>
      </c>
      <c r="Y440" s="2">
        <v>9.61209074597351</v>
      </c>
      <c r="Z440" s="2">
        <v>13.1364284464959</v>
      </c>
      <c r="AA440" s="2">
        <v>19.4318001054785</v>
      </c>
      <c r="AB440" s="2">
        <v>18.9535426047447</v>
      </c>
      <c r="AC440" s="2">
        <v>14.0798851969083</v>
      </c>
      <c r="AD440" s="2">
        <v>19.3781508196936</v>
      </c>
      <c r="AE440" s="2">
        <v>19.6697285751927</v>
      </c>
      <c r="AF440" s="2">
        <v>19.6601624270695</v>
      </c>
      <c r="AG440" s="2">
        <v>19.6225221177173</v>
      </c>
      <c r="AH440" s="2">
        <v>18.8299421366639</v>
      </c>
      <c r="AI440" s="9">
        <v>10.345302495883</v>
      </c>
      <c r="AJ440" s="9">
        <v>11.0504526425369</v>
      </c>
      <c r="AK440" s="9">
        <v>10.3849653572545</v>
      </c>
      <c r="AL440" s="9">
        <v>9.98996424475268</v>
      </c>
      <c r="AM440" s="9">
        <v>10.4524467992275</v>
      </c>
      <c r="AN440" s="2">
        <v>2.94080270591638</v>
      </c>
      <c r="AO440" s="2">
        <v>3.18074049166701</v>
      </c>
      <c r="AP440" s="2">
        <v>2.7008579688004</v>
      </c>
      <c r="AQ440" s="2">
        <v>2.92438125137022</v>
      </c>
      <c r="AR440" s="2">
        <v>3.09594245137928</v>
      </c>
      <c r="AS440" s="2">
        <v>9.2089132491341</v>
      </c>
      <c r="AT440" s="2">
        <v>10.0148093931182</v>
      </c>
      <c r="AU440" s="2">
        <v>10.8610928865912</v>
      </c>
      <c r="AV440" s="2">
        <v>15.4570794167851</v>
      </c>
      <c r="AW440" s="2">
        <v>13.5938949382913</v>
      </c>
      <c r="AX440" s="2">
        <v>11.1575263354037</v>
      </c>
      <c r="AY440" s="2">
        <v>11.5054536755119</v>
      </c>
      <c r="AZ440" s="2">
        <v>11.2894992262908</v>
      </c>
      <c r="BA440" s="2">
        <v>11.9172057204843</v>
      </c>
      <c r="BB440" s="2">
        <v>12.034277618095</v>
      </c>
      <c r="BC440" s="9">
        <v>11.2527085105173</v>
      </c>
      <c r="BD440" s="9">
        <v>11.6502561257989</v>
      </c>
      <c r="BE440" s="9">
        <v>12.1540424182657</v>
      </c>
      <c r="BF440" s="9">
        <v>13.1536624555372</v>
      </c>
      <c r="BG440" s="9">
        <v>13.1536624555372</v>
      </c>
      <c r="BH440" s="9">
        <v>42.3666403100036</v>
      </c>
      <c r="BI440" s="9">
        <v>42.3666403100036</v>
      </c>
      <c r="BJ440" s="9">
        <v>42.3666403100036</v>
      </c>
      <c r="BK440" s="9">
        <v>45.4415117091493</v>
      </c>
      <c r="BL440" s="9">
        <v>45.4415117091493</v>
      </c>
    </row>
    <row r="441" spans="1:64">
      <c r="A441" t="s">
        <v>893</v>
      </c>
      <c r="B441" s="1" t="s">
        <v>2813</v>
      </c>
      <c r="C441" s="22" t="s">
        <v>894</v>
      </c>
      <c r="D441" s="22" t="s">
        <v>1296</v>
      </c>
      <c r="E441" s="2">
        <v>-9.47230447053675</v>
      </c>
      <c r="F441" s="2">
        <v>-9.47230447053675</v>
      </c>
      <c r="G441" s="2">
        <v>-9.47230447053675</v>
      </c>
      <c r="H441" s="2">
        <v>-9.47230447053675</v>
      </c>
      <c r="I441" s="2">
        <v>-9.47230447053675</v>
      </c>
      <c r="J441" s="2">
        <v>9.71408167333086</v>
      </c>
      <c r="K441" s="2">
        <v>9.71408167333086</v>
      </c>
      <c r="L441" s="2">
        <v>9.71408167333086</v>
      </c>
      <c r="M441" s="2">
        <v>9.71408167333086</v>
      </c>
      <c r="N441" s="2">
        <v>9.71408167333086</v>
      </c>
      <c r="O441" s="2">
        <v>14.6917658607894</v>
      </c>
      <c r="P441" s="2">
        <v>14.6917658607894</v>
      </c>
      <c r="Q441" s="2">
        <v>14.6917658607894</v>
      </c>
      <c r="R441" s="2">
        <v>14.6917658607894</v>
      </c>
      <c r="S441" s="2">
        <v>14.6917658607894</v>
      </c>
      <c r="T441" s="23">
        <v>3.73538128840662</v>
      </c>
      <c r="U441" s="23">
        <v>3.73538128840662</v>
      </c>
      <c r="V441" s="23">
        <v>3.73538128840662</v>
      </c>
      <c r="W441" s="23">
        <v>3.73538128840662</v>
      </c>
      <c r="X441" s="23">
        <v>3.73538128840662</v>
      </c>
      <c r="Y441" s="2">
        <v>4.78863444283009</v>
      </c>
      <c r="Z441" s="2">
        <v>1.03458835782727</v>
      </c>
      <c r="AA441" s="2">
        <v>-1.04195559896848</v>
      </c>
      <c r="AB441" s="2">
        <v>7.31389975015953</v>
      </c>
      <c r="AC441" s="2">
        <v>11.7054051513801</v>
      </c>
      <c r="AD441" s="2">
        <v>10.6312330469852</v>
      </c>
      <c r="AE441" s="2">
        <v>8.64772545407166</v>
      </c>
      <c r="AF441" s="2">
        <v>7.08370743587411</v>
      </c>
      <c r="AG441" s="2">
        <v>6.81367179720275</v>
      </c>
      <c r="AH441" s="2">
        <v>5.32435558705525</v>
      </c>
      <c r="AI441" s="9">
        <v>22.8504909468227</v>
      </c>
      <c r="AJ441" s="9">
        <v>22.8475114397202</v>
      </c>
      <c r="AK441" s="9">
        <v>22.1580521407614</v>
      </c>
      <c r="AL441" s="9">
        <v>21.6725917769019</v>
      </c>
      <c r="AM441" s="9">
        <v>20.8427618266722</v>
      </c>
      <c r="AN441" s="2">
        <v>-6.81420494444149</v>
      </c>
      <c r="AO441" s="2">
        <v>-6.19656389647875</v>
      </c>
      <c r="AP441" s="2">
        <v>-5.05818073839366</v>
      </c>
      <c r="AQ441" s="2">
        <v>-4.19920493836467</v>
      </c>
      <c r="AR441" s="2">
        <v>-4.72624873259994</v>
      </c>
      <c r="AS441" s="2">
        <v>-5.44964486598697</v>
      </c>
      <c r="AT441" s="2">
        <v>-2.4487975243413</v>
      </c>
      <c r="AU441" s="2">
        <v>-0.604005079453311</v>
      </c>
      <c r="AV441" s="2">
        <v>2.46360958580876</v>
      </c>
      <c r="AW441" s="2">
        <v>0.236375740641331</v>
      </c>
      <c r="AX441" s="2">
        <v>-2.43193361943092</v>
      </c>
      <c r="AY441" s="2">
        <v>-2.37681112979043</v>
      </c>
      <c r="AZ441" s="2">
        <v>-2.59956322753883</v>
      </c>
      <c r="BA441" s="2">
        <v>-1.06146429606512</v>
      </c>
      <c r="BB441" s="2">
        <v>-1.15106107154062</v>
      </c>
      <c r="BC441" s="9">
        <v>-8.21516756289301</v>
      </c>
      <c r="BD441" s="9">
        <v>-7.32301813621643</v>
      </c>
      <c r="BE441" s="9">
        <v>-7.13231231730559</v>
      </c>
      <c r="BF441" s="9">
        <v>-4.78314998383172</v>
      </c>
      <c r="BG441" s="9">
        <v>-4.78314998383172</v>
      </c>
      <c r="BH441" s="9">
        <v>37.5002863755442</v>
      </c>
      <c r="BI441" s="9">
        <v>37.5002863755442</v>
      </c>
      <c r="BJ441" s="9">
        <v>37.5002863755442</v>
      </c>
      <c r="BK441" s="9">
        <v>31.9896672154173</v>
      </c>
      <c r="BL441" s="9">
        <v>31.9896672154173</v>
      </c>
    </row>
    <row r="442" spans="1:64">
      <c r="A442" t="s">
        <v>895</v>
      </c>
      <c r="B442" s="1" t="s">
        <v>2814</v>
      </c>
      <c r="C442" s="22" t="s">
        <v>896</v>
      </c>
      <c r="D442" s="22" t="s">
        <v>1296</v>
      </c>
      <c r="E442" s="2">
        <v>-0.564782478507676</v>
      </c>
      <c r="F442" s="2">
        <v>-0.564782478507676</v>
      </c>
      <c r="G442" s="2">
        <v>-0.564782478507676</v>
      </c>
      <c r="H442" s="2">
        <v>-0.564782478507676</v>
      </c>
      <c r="I442" s="2">
        <v>-0.564782478507676</v>
      </c>
      <c r="J442" s="2">
        <v>-5.17501667202347</v>
      </c>
      <c r="K442" s="2">
        <v>-5.17501667202347</v>
      </c>
      <c r="L442" s="2">
        <v>-5.17501667202347</v>
      </c>
      <c r="M442" s="2">
        <v>-5.17501667202347</v>
      </c>
      <c r="N442" s="2">
        <v>-5.17501667202347</v>
      </c>
      <c r="O442" s="2">
        <v>0.104027022981402</v>
      </c>
      <c r="P442" s="2">
        <v>0.104027022981402</v>
      </c>
      <c r="Q442" s="2">
        <v>0.104027022981402</v>
      </c>
      <c r="R442" s="2">
        <v>0.104027022981402</v>
      </c>
      <c r="S442" s="2">
        <v>0.104027022981402</v>
      </c>
      <c r="T442" s="23">
        <v>7.33737374304318</v>
      </c>
      <c r="U442" s="23">
        <v>7.33737374304318</v>
      </c>
      <c r="V442" s="23">
        <v>7.33737374304318</v>
      </c>
      <c r="W442" s="23">
        <v>7.33737374304318</v>
      </c>
      <c r="X442" s="23">
        <v>7.33737374304318</v>
      </c>
      <c r="Y442" s="2">
        <v>7.17879695916418</v>
      </c>
      <c r="Z442" s="2">
        <v>1.69437509151663</v>
      </c>
      <c r="AA442" s="2">
        <v>1.88690485101893</v>
      </c>
      <c r="AB442" s="2">
        <v>2.40848791821447</v>
      </c>
      <c r="AC442" s="2">
        <v>3.55194234777591</v>
      </c>
      <c r="AD442" s="2">
        <v>12.2334073048353</v>
      </c>
      <c r="AE442" s="2">
        <v>11.9046947728838</v>
      </c>
      <c r="AF442" s="2">
        <v>10.3054313393304</v>
      </c>
      <c r="AG442" s="2">
        <v>10.8867509320057</v>
      </c>
      <c r="AH442" s="2">
        <v>8.84879708655698</v>
      </c>
      <c r="AI442" s="9">
        <v>14.4870731118818</v>
      </c>
      <c r="AJ442" s="9">
        <v>13.6971300181075</v>
      </c>
      <c r="AK442" s="9">
        <v>14.4373947226049</v>
      </c>
      <c r="AL442" s="9">
        <v>15.313492811178</v>
      </c>
      <c r="AM442" s="9">
        <v>14.4675814691146</v>
      </c>
      <c r="AN442" s="2">
        <v>-0.0546041705821051</v>
      </c>
      <c r="AO442" s="2">
        <v>-0.00278785669360326</v>
      </c>
      <c r="AP442" s="2">
        <v>-0.0579113493130464</v>
      </c>
      <c r="AQ442" s="2">
        <v>-0.00519979171781773</v>
      </c>
      <c r="AR442" s="2">
        <v>-0.270415256905989</v>
      </c>
      <c r="AS442" s="2">
        <v>-2.52888608837879</v>
      </c>
      <c r="AT442" s="2">
        <v>-2.97863759582245</v>
      </c>
      <c r="AU442" s="2">
        <v>-0.900477955627133</v>
      </c>
      <c r="AV442" s="2">
        <v>-1.14044110263527</v>
      </c>
      <c r="AW442" s="2">
        <v>-2.26641706664793</v>
      </c>
      <c r="AX442" s="2">
        <v>2.59844170532744</v>
      </c>
      <c r="AY442" s="2">
        <v>3.26700301922199</v>
      </c>
      <c r="AZ442" s="2">
        <v>2.39077728050566</v>
      </c>
      <c r="BA442" s="2">
        <v>2.72838359847169</v>
      </c>
      <c r="BB442" s="2">
        <v>2.52687397873021</v>
      </c>
      <c r="BC442" s="9">
        <v>-2.1400856676444</v>
      </c>
      <c r="BD442" s="9">
        <v>-1.99718676442266</v>
      </c>
      <c r="BE442" s="9">
        <v>-3.5661561586528</v>
      </c>
      <c r="BF442" s="9">
        <v>-1.7538216607383</v>
      </c>
      <c r="BG442" s="9">
        <v>-1.7538216607383</v>
      </c>
      <c r="BH442" s="9">
        <v>31.660661654193</v>
      </c>
      <c r="BI442" s="9">
        <v>31.660661654193</v>
      </c>
      <c r="BJ442" s="9">
        <v>31.660661654193</v>
      </c>
      <c r="BK442" s="9">
        <v>21.0450315625978</v>
      </c>
      <c r="BL442" s="9">
        <v>21.0450315625978</v>
      </c>
    </row>
    <row r="443" spans="1:64">
      <c r="A443" t="s">
        <v>897</v>
      </c>
      <c r="B443" s="1" t="s">
        <v>2815</v>
      </c>
      <c r="C443" s="22" t="s">
        <v>898</v>
      </c>
      <c r="D443" s="22" t="s">
        <v>1296</v>
      </c>
      <c r="E443" s="2">
        <v>5.36240320791768</v>
      </c>
      <c r="F443" s="2">
        <v>5.36240320791768</v>
      </c>
      <c r="G443" s="2">
        <v>5.36240320791768</v>
      </c>
      <c r="H443" s="2">
        <v>5.36240320791768</v>
      </c>
      <c r="I443" s="2">
        <v>5.36240320791768</v>
      </c>
      <c r="J443" s="2">
        <v>-5.7508051645449</v>
      </c>
      <c r="K443" s="2">
        <v>-5.7508051645449</v>
      </c>
      <c r="L443" s="2">
        <v>-5.7508051645449</v>
      </c>
      <c r="M443" s="2">
        <v>-5.7508051645449</v>
      </c>
      <c r="N443" s="2">
        <v>-5.7508051645449</v>
      </c>
      <c r="O443" s="2">
        <v>5.38166204452454</v>
      </c>
      <c r="P443" s="2">
        <v>5.38166204452454</v>
      </c>
      <c r="Q443" s="2">
        <v>5.38166204452454</v>
      </c>
      <c r="R443" s="2">
        <v>5.38166204452454</v>
      </c>
      <c r="S443" s="2">
        <v>5.38166204452454</v>
      </c>
      <c r="T443" s="23">
        <v>11.2892502975181</v>
      </c>
      <c r="U443" s="23">
        <v>11.2892502975181</v>
      </c>
      <c r="V443" s="23">
        <v>11.2892502975181</v>
      </c>
      <c r="W443" s="23">
        <v>11.2892502975181</v>
      </c>
      <c r="X443" s="23">
        <v>11.2892502975181</v>
      </c>
      <c r="Y443" s="2">
        <v>14.5180082253417</v>
      </c>
      <c r="Z443" s="2">
        <v>10.0745399179137</v>
      </c>
      <c r="AA443" s="2">
        <v>9.97741799890122</v>
      </c>
      <c r="AB443" s="2">
        <v>10.2192199458308</v>
      </c>
      <c r="AC443" s="2">
        <v>10.6177095771088</v>
      </c>
      <c r="AD443" s="2">
        <v>13.3502746506364</v>
      </c>
      <c r="AE443" s="2">
        <v>12.9186463922543</v>
      </c>
      <c r="AF443" s="2">
        <v>12.7437840010889</v>
      </c>
      <c r="AG443" s="2">
        <v>12.936342926784</v>
      </c>
      <c r="AH443" s="2">
        <v>13.168285331885</v>
      </c>
      <c r="AI443" s="9">
        <v>-1.07641162596262</v>
      </c>
      <c r="AJ443" s="9">
        <v>-1.38815343071417</v>
      </c>
      <c r="AK443" s="9">
        <v>-1.80446925634592</v>
      </c>
      <c r="AL443" s="9">
        <v>-0.920486984415802</v>
      </c>
      <c r="AM443" s="9">
        <v>-1.63679161299546</v>
      </c>
      <c r="AN443" s="2">
        <v>8.81265521777411</v>
      </c>
      <c r="AO443" s="2">
        <v>7.83395430241302</v>
      </c>
      <c r="AP443" s="2">
        <v>6.94246579539981</v>
      </c>
      <c r="AQ443" s="2">
        <v>7.25421598394493</v>
      </c>
      <c r="AR443" s="2">
        <v>7.53953462631583</v>
      </c>
      <c r="AS443" s="2">
        <v>5.89844084334391</v>
      </c>
      <c r="AT443" s="2">
        <v>4.82961927042542</v>
      </c>
      <c r="AU443" s="2">
        <v>8.01268802486625</v>
      </c>
      <c r="AV443" s="2">
        <v>8.18946249994678</v>
      </c>
      <c r="AW443" s="2">
        <v>9.1078200196886</v>
      </c>
      <c r="AX443" s="2">
        <v>7.35502601397899</v>
      </c>
      <c r="AY443" s="2">
        <v>7.67595979246585</v>
      </c>
      <c r="AZ443" s="2">
        <v>7.64604071715407</v>
      </c>
      <c r="BA443" s="2">
        <v>7.60433335799172</v>
      </c>
      <c r="BB443" s="2">
        <v>6.57119336351078</v>
      </c>
      <c r="BC443" s="9">
        <v>6.55832704600702</v>
      </c>
      <c r="BD443" s="9">
        <v>5.85841450897314</v>
      </c>
      <c r="BE443" s="9">
        <v>6.04063186057514</v>
      </c>
      <c r="BF443" s="9">
        <v>7.17472497574758</v>
      </c>
      <c r="BG443" s="9">
        <v>7.17472497574758</v>
      </c>
      <c r="BH443" s="9">
        <v>32.8721691599974</v>
      </c>
      <c r="BI443" s="9">
        <v>32.8721691599974</v>
      </c>
      <c r="BJ443" s="9">
        <v>32.8721691599974</v>
      </c>
      <c r="BK443" s="9">
        <v>19.2197060400005</v>
      </c>
      <c r="BL443" s="9">
        <v>19.2197060400005</v>
      </c>
    </row>
    <row r="444" spans="1:64">
      <c r="A444" t="s">
        <v>899</v>
      </c>
      <c r="B444" s="1" t="s">
        <v>2816</v>
      </c>
      <c r="C444" s="22" t="s">
        <v>900</v>
      </c>
      <c r="D444" s="22" t="s">
        <v>1296</v>
      </c>
      <c r="E444" s="2">
        <v>-0.933138651110387</v>
      </c>
      <c r="F444" s="2">
        <v>-0.933138651110387</v>
      </c>
      <c r="G444" s="2">
        <v>-0.933138651110387</v>
      </c>
      <c r="H444" s="2">
        <v>-0.933138651110387</v>
      </c>
      <c r="I444" s="2">
        <v>-0.933138651110387</v>
      </c>
      <c r="J444" s="2">
        <v>-8.25030475999703</v>
      </c>
      <c r="K444" s="2">
        <v>-8.25030475999703</v>
      </c>
      <c r="L444" s="2">
        <v>-8.25030475999703</v>
      </c>
      <c r="M444" s="2">
        <v>-8.25030475999703</v>
      </c>
      <c r="N444" s="2">
        <v>-8.25030475999703</v>
      </c>
      <c r="O444" s="2">
        <v>5.89775878135219</v>
      </c>
      <c r="P444" s="2">
        <v>5.89775878135219</v>
      </c>
      <c r="Q444" s="2">
        <v>5.89775878135219</v>
      </c>
      <c r="R444" s="2">
        <v>5.89775878135219</v>
      </c>
      <c r="S444" s="2">
        <v>5.89775878135219</v>
      </c>
      <c r="T444" s="23">
        <v>17.5971274062552</v>
      </c>
      <c r="U444" s="23">
        <v>17.5971274062552</v>
      </c>
      <c r="V444" s="23">
        <v>17.5971274062552</v>
      </c>
      <c r="W444" s="23">
        <v>17.5971274062552</v>
      </c>
      <c r="X444" s="23">
        <v>17.5971274062552</v>
      </c>
      <c r="Y444" s="2">
        <v>15.7551269945628</v>
      </c>
      <c r="Z444" s="2">
        <v>14.547191702247</v>
      </c>
      <c r="AA444" s="2">
        <v>8.42759962256713</v>
      </c>
      <c r="AB444" s="2">
        <v>17.5919103009942</v>
      </c>
      <c r="AC444" s="2">
        <v>14.0636937260398</v>
      </c>
      <c r="AD444" s="2">
        <v>18.2750946515889</v>
      </c>
      <c r="AE444" s="2">
        <v>18.6717684341692</v>
      </c>
      <c r="AF444" s="2">
        <v>18.4148866062296</v>
      </c>
      <c r="AG444" s="2">
        <v>18.4435189086583</v>
      </c>
      <c r="AH444" s="2">
        <v>17.6176829981252</v>
      </c>
      <c r="AI444" s="9">
        <v>8.32100990954374</v>
      </c>
      <c r="AJ444" s="9">
        <v>7.74081654323337</v>
      </c>
      <c r="AK444" s="9">
        <v>7.59916045164258</v>
      </c>
      <c r="AL444" s="9">
        <v>7.51236384176232</v>
      </c>
      <c r="AM444" s="9">
        <v>7.82956331065751</v>
      </c>
      <c r="AN444" s="2">
        <v>9.116316177578</v>
      </c>
      <c r="AO444" s="2">
        <v>9.28976110135289</v>
      </c>
      <c r="AP444" s="2">
        <v>8.73288483471577</v>
      </c>
      <c r="AQ444" s="2">
        <v>8.42247931880122</v>
      </c>
      <c r="AR444" s="2">
        <v>6.95195218996058</v>
      </c>
      <c r="AS444" s="2">
        <v>6.50508873538606</v>
      </c>
      <c r="AT444" s="2">
        <v>5.4878570976979</v>
      </c>
      <c r="AU444" s="2">
        <v>8.67402877305409</v>
      </c>
      <c r="AV444" s="2">
        <v>14.1415862234213</v>
      </c>
      <c r="AW444" s="2">
        <v>12.5911342073362</v>
      </c>
      <c r="AX444" s="2">
        <v>9.45859991599055</v>
      </c>
      <c r="AY444" s="2">
        <v>9.41011620655735</v>
      </c>
      <c r="AZ444" s="2">
        <v>9.97915133647334</v>
      </c>
      <c r="BA444" s="2">
        <v>11.2240655193694</v>
      </c>
      <c r="BB444" s="2">
        <v>10.9984256993955</v>
      </c>
      <c r="BC444" s="9">
        <v>7.86999245520843</v>
      </c>
      <c r="BD444" s="9">
        <v>7.32301813621643</v>
      </c>
      <c r="BE444" s="9">
        <v>8.07843537980531</v>
      </c>
      <c r="BF444" s="9">
        <v>8.84882747008868</v>
      </c>
      <c r="BG444" s="9">
        <v>8.84882747008868</v>
      </c>
      <c r="BH444" s="9">
        <v>32.4955443151609</v>
      </c>
      <c r="BI444" s="9">
        <v>32.4955443151609</v>
      </c>
      <c r="BJ444" s="9">
        <v>32.4955443151609</v>
      </c>
      <c r="BK444" s="9">
        <v>28.3017727541451</v>
      </c>
      <c r="BL444" s="9">
        <v>28.3017727541451</v>
      </c>
    </row>
    <row r="445" spans="1:64">
      <c r="A445" t="s">
        <v>901</v>
      </c>
      <c r="B445" s="1" t="s">
        <v>2817</v>
      </c>
      <c r="C445" s="22" t="s">
        <v>902</v>
      </c>
      <c r="D445" s="22" t="s">
        <v>1296</v>
      </c>
      <c r="E445" s="2">
        <v>5.93168092921277</v>
      </c>
      <c r="F445" s="2">
        <v>5.93168092921277</v>
      </c>
      <c r="G445" s="2">
        <v>5.93168092921277</v>
      </c>
      <c r="H445" s="2">
        <v>5.93168092921277</v>
      </c>
      <c r="I445" s="2">
        <v>5.93168092921277</v>
      </c>
      <c r="J445" s="2">
        <v>-14.2811235100508</v>
      </c>
      <c r="K445" s="2">
        <v>-14.2811235100508</v>
      </c>
      <c r="L445" s="2">
        <v>-14.2811235100508</v>
      </c>
      <c r="M445" s="2">
        <v>-14.2811235100508</v>
      </c>
      <c r="N445" s="2">
        <v>-14.2811235100508</v>
      </c>
      <c r="O445" s="2">
        <v>-1.46884693506748</v>
      </c>
      <c r="P445" s="2">
        <v>-1.46884693506748</v>
      </c>
      <c r="Q445" s="2">
        <v>-1.46884693506748</v>
      </c>
      <c r="R445" s="2">
        <v>-1.46884693506748</v>
      </c>
      <c r="S445" s="2">
        <v>-1.46884693506748</v>
      </c>
      <c r="T445" s="23">
        <v>5.89796619687079</v>
      </c>
      <c r="U445" s="23">
        <v>5.89796619687079</v>
      </c>
      <c r="V445" s="23">
        <v>5.89796619687079</v>
      </c>
      <c r="W445" s="23">
        <v>5.89796619687079</v>
      </c>
      <c r="X445" s="23">
        <v>5.89796619687079</v>
      </c>
      <c r="Y445" s="2">
        <v>7.97062631138861</v>
      </c>
      <c r="Z445" s="2">
        <v>5.26494234287819</v>
      </c>
      <c r="AA445" s="2">
        <v>6.35242705527717</v>
      </c>
      <c r="AB445" s="2">
        <v>13.1551559885999</v>
      </c>
      <c r="AC445" s="2">
        <v>2.70770454783859</v>
      </c>
      <c r="AD445" s="2">
        <v>7.68270243123419</v>
      </c>
      <c r="AE445" s="2">
        <v>6.49357207451082</v>
      </c>
      <c r="AF445" s="2">
        <v>6.78138880627807</v>
      </c>
      <c r="AG445" s="2">
        <v>4.4992941842703</v>
      </c>
      <c r="AH445" s="2">
        <v>5.34027234467835</v>
      </c>
      <c r="AI445" s="9">
        <v>13.5969891091258</v>
      </c>
      <c r="AJ445" s="9">
        <v>13.9707970809739</v>
      </c>
      <c r="AK445" s="9">
        <v>13.3108271170043</v>
      </c>
      <c r="AL445" s="9">
        <v>13.7328056440528</v>
      </c>
      <c r="AM445" s="9">
        <v>13.9355990952325</v>
      </c>
      <c r="AN445" s="2">
        <v>2.93130970508886</v>
      </c>
      <c r="AO445" s="2">
        <v>2.65686873813932</v>
      </c>
      <c r="AP445" s="2">
        <v>2.44222334522726</v>
      </c>
      <c r="AQ445" s="2">
        <v>1.93023080394138</v>
      </c>
      <c r="AR445" s="2">
        <v>0.881111241928141</v>
      </c>
      <c r="AS445" s="2">
        <v>-8.91386543904706</v>
      </c>
      <c r="AT445" s="2">
        <v>-4.9259370947773</v>
      </c>
      <c r="AU445" s="2">
        <v>-3.04548005857804</v>
      </c>
      <c r="AV445" s="2">
        <v>-5.21768082354536</v>
      </c>
      <c r="AW445" s="2">
        <v>-8.08500858778111</v>
      </c>
      <c r="AX445" s="2">
        <v>-4.7165121349935</v>
      </c>
      <c r="AY445" s="2">
        <v>-5.31086292566903</v>
      </c>
      <c r="AZ445" s="2">
        <v>-6.35704911817971</v>
      </c>
      <c r="BA445" s="2">
        <v>-6.64726304560041</v>
      </c>
      <c r="BB445" s="2">
        <v>-6.3237925728823</v>
      </c>
      <c r="BC445" s="9">
        <v>-6.21315193832244</v>
      </c>
      <c r="BD445" s="9">
        <v>-6.25785186185768</v>
      </c>
      <c r="BE445" s="9">
        <v>-6.76841883172878</v>
      </c>
      <c r="BF445" s="9">
        <v>-7.57332080773356</v>
      </c>
      <c r="BG445" s="9">
        <v>-7.57332080773356</v>
      </c>
      <c r="BH445" s="9">
        <v>30.7589883803478</v>
      </c>
      <c r="BI445" s="9">
        <v>30.7589883803478</v>
      </c>
      <c r="BJ445" s="9">
        <v>30.7589883803478</v>
      </c>
      <c r="BK445" s="9">
        <v>23.3126290581124</v>
      </c>
      <c r="BL445" s="9">
        <v>23.3126290581124</v>
      </c>
    </row>
    <row r="446" spans="1:64">
      <c r="A446" t="s">
        <v>903</v>
      </c>
      <c r="B446" s="1" t="s">
        <v>2818</v>
      </c>
      <c r="C446" s="22" t="s">
        <v>904</v>
      </c>
      <c r="D446" s="22" t="s">
        <v>1296</v>
      </c>
      <c r="E446" s="2">
        <v>-25.7134629898379</v>
      </c>
      <c r="F446" s="2">
        <v>-25.7134629898379</v>
      </c>
      <c r="G446" s="2">
        <v>-25.7134629898379</v>
      </c>
      <c r="H446" s="2">
        <v>-25.7134629898379</v>
      </c>
      <c r="I446" s="2">
        <v>-25.7134629898379</v>
      </c>
      <c r="J446" s="2">
        <v>-0.23721290945</v>
      </c>
      <c r="K446" s="2">
        <v>-0.23721290945</v>
      </c>
      <c r="L446" s="2">
        <v>-0.23721290945</v>
      </c>
      <c r="M446" s="2">
        <v>-0.23721290945</v>
      </c>
      <c r="N446" s="2">
        <v>-0.23721290945</v>
      </c>
      <c r="O446" s="2">
        <v>4.27048466991543</v>
      </c>
      <c r="P446" s="2">
        <v>4.27048466991543</v>
      </c>
      <c r="Q446" s="2">
        <v>4.27048466991543</v>
      </c>
      <c r="R446" s="2">
        <v>4.27048466991543</v>
      </c>
      <c r="S446" s="2">
        <v>4.27048466991543</v>
      </c>
      <c r="T446" s="23">
        <v>1.25526325001409</v>
      </c>
      <c r="U446" s="23">
        <v>1.25526325001409</v>
      </c>
      <c r="V446" s="23">
        <v>1.25526325001409</v>
      </c>
      <c r="W446" s="23">
        <v>1.25526325001409</v>
      </c>
      <c r="X446" s="23">
        <v>1.25526325001409</v>
      </c>
      <c r="Y446" s="2">
        <v>-2.61159801717059</v>
      </c>
      <c r="Z446" s="2">
        <v>3.40948974261794</v>
      </c>
      <c r="AA446" s="2">
        <v>-0.139320074109456</v>
      </c>
      <c r="AB446" s="2">
        <v>3.34446857289596</v>
      </c>
      <c r="AC446" s="2">
        <v>5.95508799754791</v>
      </c>
      <c r="AD446" s="2">
        <v>1.40212589696842</v>
      </c>
      <c r="AE446" s="2">
        <v>2.37175279745196</v>
      </c>
      <c r="AF446" s="2">
        <v>-0.373485427494936</v>
      </c>
      <c r="AG446" s="2">
        <v>-1.39220442211702</v>
      </c>
      <c r="AH446" s="2">
        <v>0.964610976292544</v>
      </c>
      <c r="AI446" s="9">
        <v>2.96362633393369</v>
      </c>
      <c r="AJ446" s="9">
        <v>5.36737482950397</v>
      </c>
      <c r="AK446" s="9">
        <v>4.89863528803916</v>
      </c>
      <c r="AL446" s="9">
        <v>6.84621012459467</v>
      </c>
      <c r="AM446" s="9">
        <v>7.17566145539771</v>
      </c>
      <c r="AN446" s="2">
        <v>-0.00519188422348541</v>
      </c>
      <c r="AO446" s="2">
        <v>0.531446195255521</v>
      </c>
      <c r="AP446" s="2">
        <v>0.983811440078749</v>
      </c>
      <c r="AQ446" s="2">
        <v>1.12908392322949</v>
      </c>
      <c r="AR446" s="2">
        <v>1.27810928890523</v>
      </c>
      <c r="AS446" s="2">
        <v>-5.82087576104011</v>
      </c>
      <c r="AT446" s="2">
        <v>-3.46402498334034</v>
      </c>
      <c r="AU446" s="2">
        <v>-1.32486453240821</v>
      </c>
      <c r="AV446" s="2">
        <v>1.8153205413132</v>
      </c>
      <c r="AW446" s="2">
        <v>-3.79780896596926</v>
      </c>
      <c r="AX446" s="2">
        <v>-6.19731661191498</v>
      </c>
      <c r="AY446" s="2">
        <v>-6.46231105240147</v>
      </c>
      <c r="AZ446" s="2">
        <v>-7.66164781667861</v>
      </c>
      <c r="BA446" s="2">
        <v>-7.20638140599238</v>
      </c>
      <c r="BB446" s="2">
        <v>-7.32567360535237</v>
      </c>
      <c r="BC446" s="9">
        <v>-9.66490301516824</v>
      </c>
      <c r="BD446" s="9">
        <v>-8.38818441057519</v>
      </c>
      <c r="BE446" s="9">
        <v>-7.93287798557459</v>
      </c>
      <c r="BF446" s="9">
        <v>-7.49360164133636</v>
      </c>
      <c r="BG446" s="9">
        <v>-7.49360164133636</v>
      </c>
      <c r="BH446" s="9">
        <v>25.8040944459976</v>
      </c>
      <c r="BI446" s="9">
        <v>25.8040944459976</v>
      </c>
      <c r="BJ446" s="9">
        <v>25.8040944459976</v>
      </c>
      <c r="BK446" s="9">
        <v>9.40088492751115</v>
      </c>
      <c r="BL446" s="9">
        <v>9.40088492751115</v>
      </c>
    </row>
    <row r="447" spans="1:64">
      <c r="A447" t="s">
        <v>905</v>
      </c>
      <c r="B447" s="1" t="s">
        <v>2819</v>
      </c>
      <c r="C447" s="22" t="s">
        <v>906</v>
      </c>
      <c r="D447" s="22" t="s">
        <v>1296</v>
      </c>
      <c r="E447" s="2">
        <v>-0.196426305904973</v>
      </c>
      <c r="F447" s="2">
        <v>-0.196426305904973</v>
      </c>
      <c r="G447" s="2">
        <v>-0.196426305904973</v>
      </c>
      <c r="H447" s="2">
        <v>-0.196426305904973</v>
      </c>
      <c r="I447" s="2">
        <v>-0.196426305904973</v>
      </c>
      <c r="J447" s="2">
        <v>-10.6721192157163</v>
      </c>
      <c r="K447" s="2">
        <v>-10.6721192157163</v>
      </c>
      <c r="L447" s="2">
        <v>-10.6721192157163</v>
      </c>
      <c r="M447" s="2">
        <v>-10.6721192157163</v>
      </c>
      <c r="N447" s="2">
        <v>-10.6721192157163</v>
      </c>
      <c r="O447" s="2">
        <v>-9.91399281057381</v>
      </c>
      <c r="P447" s="2">
        <v>-9.91399281057381</v>
      </c>
      <c r="Q447" s="2">
        <v>-9.91399281057381</v>
      </c>
      <c r="R447" s="2">
        <v>-9.91399281057381</v>
      </c>
      <c r="S447" s="2">
        <v>-9.91399281057381</v>
      </c>
      <c r="T447" s="23">
        <v>14.095524112494</v>
      </c>
      <c r="U447" s="23">
        <v>14.095524112494</v>
      </c>
      <c r="V447" s="23">
        <v>14.095524112494</v>
      </c>
      <c r="W447" s="23">
        <v>14.095524112494</v>
      </c>
      <c r="X447" s="23">
        <v>14.095524112494</v>
      </c>
      <c r="Y447" s="2">
        <v>9.27263651718102</v>
      </c>
      <c r="Z447" s="2">
        <v>3.87845427047781</v>
      </c>
      <c r="AA447" s="2">
        <v>8.46424002079388</v>
      </c>
      <c r="AB447" s="2">
        <v>8.39645402899171</v>
      </c>
      <c r="AC447" s="2">
        <v>3.54719244673232</v>
      </c>
      <c r="AD447" s="2">
        <v>14.9542497976832</v>
      </c>
      <c r="AE447" s="2">
        <v>14.8769333159865</v>
      </c>
      <c r="AF447" s="2">
        <v>14.8101408090615</v>
      </c>
      <c r="AG447" s="2">
        <v>15.0068402938658</v>
      </c>
      <c r="AH447" s="2">
        <v>16.0522852069072</v>
      </c>
      <c r="AI447" s="9">
        <v>3.44101885319009</v>
      </c>
      <c r="AJ447" s="9">
        <v>3.32061963178825</v>
      </c>
      <c r="AK447" s="9">
        <v>2.91577045922545</v>
      </c>
      <c r="AL447" s="9">
        <v>2.79122779747113</v>
      </c>
      <c r="AM447" s="9">
        <v>3.19525813643752</v>
      </c>
      <c r="AN447" s="2">
        <v>8.05183435145227</v>
      </c>
      <c r="AO447" s="2">
        <v>7.77189433161113</v>
      </c>
      <c r="AP447" s="2">
        <v>7.44249273430787</v>
      </c>
      <c r="AQ447" s="2">
        <v>7.18000655543673</v>
      </c>
      <c r="AR447" s="2">
        <v>7.24187773421481</v>
      </c>
      <c r="AS447" s="2">
        <v>6.99702374164485</v>
      </c>
      <c r="AT447" s="2">
        <v>7.73188141236567</v>
      </c>
      <c r="AU447" s="2">
        <v>8.44250591793485</v>
      </c>
      <c r="AV447" s="2">
        <v>12.0510842327375</v>
      </c>
      <c r="AW447" s="2">
        <v>12.6667434389216</v>
      </c>
      <c r="AX447" s="2">
        <v>6.12135753322677</v>
      </c>
      <c r="AY447" s="2">
        <v>6.57946194385287</v>
      </c>
      <c r="AZ447" s="2">
        <v>7.21252354126704</v>
      </c>
      <c r="BA447" s="2">
        <v>7.59554150333189</v>
      </c>
      <c r="BB447" s="2">
        <v>7.93743837894295</v>
      </c>
      <c r="BC447" s="9">
        <v>5.31569665834254</v>
      </c>
      <c r="BD447" s="9">
        <v>6.25785186185768</v>
      </c>
      <c r="BE447" s="9">
        <v>7.35064840865168</v>
      </c>
      <c r="BF447" s="9">
        <v>9.24742330207466</v>
      </c>
      <c r="BG447" s="9">
        <v>9.24742330207466</v>
      </c>
      <c r="BH447" s="9">
        <v>33.5504431126661</v>
      </c>
      <c r="BI447" s="9">
        <v>33.5504431126661</v>
      </c>
      <c r="BJ447" s="9">
        <v>33.5504431126661</v>
      </c>
      <c r="BK447" s="9">
        <v>31.4760050613928</v>
      </c>
      <c r="BL447" s="9">
        <v>31.4760050613928</v>
      </c>
    </row>
    <row r="448" spans="1:64">
      <c r="A448" t="s">
        <v>907</v>
      </c>
      <c r="B448" s="1" t="s">
        <v>2820</v>
      </c>
      <c r="C448" s="22" t="s">
        <v>908</v>
      </c>
      <c r="D448" s="22" t="s">
        <v>1296</v>
      </c>
      <c r="E448" s="2">
        <v>-48.1162156690388</v>
      </c>
      <c r="F448" s="2">
        <v>-48.1162156690388</v>
      </c>
      <c r="G448" s="2">
        <v>-48.1162156690388</v>
      </c>
      <c r="H448" s="2">
        <v>-48.1162156690388</v>
      </c>
      <c r="I448" s="2">
        <v>-48.1162156690388</v>
      </c>
      <c r="J448" s="2">
        <v>8.98793752766356</v>
      </c>
      <c r="K448" s="2">
        <v>8.98793752766356</v>
      </c>
      <c r="L448" s="2">
        <v>8.98793752766356</v>
      </c>
      <c r="M448" s="2">
        <v>8.98793752766356</v>
      </c>
      <c r="N448" s="2">
        <v>8.98793752766356</v>
      </c>
      <c r="O448" s="2">
        <v>0.0625131530235093</v>
      </c>
      <c r="P448" s="2">
        <v>0.0625131530235093</v>
      </c>
      <c r="Q448" s="2">
        <v>0.0625131530235093</v>
      </c>
      <c r="R448" s="2">
        <v>0.0625131530235093</v>
      </c>
      <c r="S448" s="2">
        <v>0.0625131530235093</v>
      </c>
      <c r="T448" s="23">
        <v>2.06276073289272</v>
      </c>
      <c r="U448" s="23">
        <v>2.06276073289272</v>
      </c>
      <c r="V448" s="23">
        <v>2.06276073289272</v>
      </c>
      <c r="W448" s="23">
        <v>2.06276073289272</v>
      </c>
      <c r="X448" s="23">
        <v>2.06276073289272</v>
      </c>
      <c r="Y448" s="2">
        <v>-0.317087405207085</v>
      </c>
      <c r="Z448" s="2">
        <v>0.168502852529788</v>
      </c>
      <c r="AA448" s="2">
        <v>7.10115833621468</v>
      </c>
      <c r="AB448" s="2">
        <v>-3.75864672846637</v>
      </c>
      <c r="AC448" s="2">
        <v>6.34726886168072</v>
      </c>
      <c r="AD448" s="2">
        <v>0.445028732641329</v>
      </c>
      <c r="AE448" s="2">
        <v>-0.99732969414289</v>
      </c>
      <c r="AF448" s="2">
        <v>-0.750057755588251</v>
      </c>
      <c r="AG448" s="2">
        <v>-1.19606755401258</v>
      </c>
      <c r="AH448" s="2">
        <v>-2.06078472704247</v>
      </c>
      <c r="AI448" s="9">
        <v>2.4568427216914</v>
      </c>
      <c r="AJ448" s="9">
        <v>3.28425925666342</v>
      </c>
      <c r="AK448" s="9">
        <v>3.06217570395433</v>
      </c>
      <c r="AL448" s="9">
        <v>4.24631811300358</v>
      </c>
      <c r="AM448" s="9">
        <v>4.84479613321648</v>
      </c>
      <c r="AN448" s="2">
        <v>-0.0969575588894946</v>
      </c>
      <c r="AO448" s="2">
        <v>-0.879265598172633</v>
      </c>
      <c r="AP448" s="2">
        <v>-1.74917893679619</v>
      </c>
      <c r="AQ448" s="2">
        <v>-1.51105920638924</v>
      </c>
      <c r="AR448" s="2">
        <v>-1.96547537354845</v>
      </c>
      <c r="AS448" s="2">
        <v>-4.08705873982601</v>
      </c>
      <c r="AT448" s="2">
        <v>-3.81873115114188</v>
      </c>
      <c r="AU448" s="2">
        <v>2.3000420994423</v>
      </c>
      <c r="AV448" s="2">
        <v>2.13676385920892</v>
      </c>
      <c r="AW448" s="2">
        <v>-1.37701952434274</v>
      </c>
      <c r="AX448" s="2">
        <v>-5.60354015843415</v>
      </c>
      <c r="AY448" s="2">
        <v>-6.2864699385162</v>
      </c>
      <c r="AZ448" s="2">
        <v>-6.15764398185544</v>
      </c>
      <c r="BA448" s="2">
        <v>-5.24344639034645</v>
      </c>
      <c r="BB448" s="2">
        <v>-5.94418451398631</v>
      </c>
      <c r="BC448" s="9">
        <v>-6.48929202447011</v>
      </c>
      <c r="BD448" s="9">
        <v>-5.59212294038345</v>
      </c>
      <c r="BE448" s="9">
        <v>-4.9489514038447</v>
      </c>
      <c r="BF448" s="9">
        <v>-4.22511581905135</v>
      </c>
      <c r="BG448" s="9">
        <v>-4.22511581905135</v>
      </c>
      <c r="BH448" s="9">
        <v>22.6369266740681</v>
      </c>
      <c r="BI448" s="9">
        <v>22.6369266740681</v>
      </c>
      <c r="BJ448" s="9">
        <v>22.6369266740681</v>
      </c>
      <c r="BK448" s="9">
        <v>5.73578278476491</v>
      </c>
      <c r="BL448" s="9">
        <v>5.73578278476491</v>
      </c>
    </row>
    <row r="449" spans="1:64">
      <c r="A449" t="s">
        <v>909</v>
      </c>
      <c r="B449" s="1" t="s">
        <v>2821</v>
      </c>
      <c r="C449" s="22" t="s">
        <v>910</v>
      </c>
      <c r="D449" s="22" t="s">
        <v>1296</v>
      </c>
      <c r="E449" s="2">
        <v>-1.33498174849515</v>
      </c>
      <c r="F449" s="2">
        <v>-1.33498174849515</v>
      </c>
      <c r="G449" s="2">
        <v>-1.33498174849515</v>
      </c>
      <c r="H449" s="2">
        <v>-1.33498174849515</v>
      </c>
      <c r="I449" s="2">
        <v>-1.33498174849515</v>
      </c>
      <c r="J449" s="2">
        <v>3.07064877043371</v>
      </c>
      <c r="K449" s="2">
        <v>3.07064877043371</v>
      </c>
      <c r="L449" s="2">
        <v>3.07064877043371</v>
      </c>
      <c r="M449" s="2">
        <v>3.07064877043371</v>
      </c>
      <c r="N449" s="2">
        <v>3.07064877043371</v>
      </c>
      <c r="O449" s="2">
        <v>2.33475046984804</v>
      </c>
      <c r="P449" s="2">
        <v>2.33475046984804</v>
      </c>
      <c r="Q449" s="2">
        <v>2.33475046984804</v>
      </c>
      <c r="R449" s="2">
        <v>2.33475046984804</v>
      </c>
      <c r="S449" s="2">
        <v>2.33475046984804</v>
      </c>
      <c r="T449" s="23">
        <v>8.96527295919368</v>
      </c>
      <c r="U449" s="23">
        <v>8.96527295919368</v>
      </c>
      <c r="V449" s="23">
        <v>8.96527295919368</v>
      </c>
      <c r="W449" s="23">
        <v>8.96527295919368</v>
      </c>
      <c r="X449" s="23">
        <v>8.96527295919368</v>
      </c>
      <c r="Y449" s="2">
        <v>10.9113022673876</v>
      </c>
      <c r="Z449" s="2">
        <v>7.58750840238662</v>
      </c>
      <c r="AA449" s="2">
        <v>12.1157208776033</v>
      </c>
      <c r="AB449" s="2">
        <v>7.31762741936283</v>
      </c>
      <c r="AC449" s="2">
        <v>2.00252101658051</v>
      </c>
      <c r="AD449" s="2">
        <v>12.9788801142837</v>
      </c>
      <c r="AE449" s="2">
        <v>13.4926362457486</v>
      </c>
      <c r="AF449" s="2">
        <v>12.1885075020302</v>
      </c>
      <c r="AG449" s="2">
        <v>11.0665105027675</v>
      </c>
      <c r="AH449" s="2">
        <v>12.216311637856</v>
      </c>
      <c r="AI449" s="9">
        <v>20.4987880157418</v>
      </c>
      <c r="AJ449" s="9">
        <v>20.5915660104137</v>
      </c>
      <c r="AK449" s="9">
        <v>19.7653591117092</v>
      </c>
      <c r="AL449" s="9">
        <v>18.7232608431195</v>
      </c>
      <c r="AM449" s="9">
        <v>19.138157902176</v>
      </c>
      <c r="AN449" s="2">
        <v>1.66494339469791</v>
      </c>
      <c r="AO449" s="2">
        <v>1.01976950836527</v>
      </c>
      <c r="AP449" s="2">
        <v>1.01357494834708</v>
      </c>
      <c r="AQ449" s="2">
        <v>1.84912295858005</v>
      </c>
      <c r="AR449" s="2">
        <v>1.88405367639658</v>
      </c>
      <c r="AS449" s="2">
        <v>-1.31281828905508</v>
      </c>
      <c r="AT449" s="2">
        <v>-0.348779509605064</v>
      </c>
      <c r="AU449" s="2">
        <v>2.07562740215567</v>
      </c>
      <c r="AV449" s="2">
        <v>8.28861586851948</v>
      </c>
      <c r="AW449" s="2">
        <v>8.03534132198792</v>
      </c>
      <c r="AX449" s="2">
        <v>4.46594914753509</v>
      </c>
      <c r="AY449" s="2">
        <v>5.08430831105066</v>
      </c>
      <c r="AZ449" s="2">
        <v>4.8715307914771</v>
      </c>
      <c r="BA449" s="2">
        <v>4.74698059354543</v>
      </c>
      <c r="BB449" s="2">
        <v>6.14381668676175</v>
      </c>
      <c r="BC449" s="9">
        <v>4.90148652912104</v>
      </c>
      <c r="BD449" s="9">
        <v>5.32583137179377</v>
      </c>
      <c r="BE449" s="9">
        <v>6.84119752884414</v>
      </c>
      <c r="BF449" s="9">
        <v>7.17472497574758</v>
      </c>
      <c r="BG449" s="9">
        <v>7.17472497574758</v>
      </c>
      <c r="BH449" s="9">
        <v>43.5690350442797</v>
      </c>
      <c r="BI449" s="9">
        <v>43.5690350442797</v>
      </c>
      <c r="BJ449" s="9">
        <v>43.5690350442797</v>
      </c>
      <c r="BK449" s="9">
        <v>44.9373805217364</v>
      </c>
      <c r="BL449" s="9">
        <v>44.9373805217364</v>
      </c>
    </row>
    <row r="450" spans="1:64">
      <c r="A450" t="s">
        <v>911</v>
      </c>
      <c r="B450" s="1" t="s">
        <v>2822</v>
      </c>
      <c r="C450" s="22" t="s">
        <v>61</v>
      </c>
      <c r="D450" s="22" t="s">
        <v>1296</v>
      </c>
      <c r="E450" s="2">
        <v>13.6671605538696</v>
      </c>
      <c r="F450" s="2">
        <v>13.6671605538696</v>
      </c>
      <c r="G450" s="2">
        <v>13.6671605538696</v>
      </c>
      <c r="H450" s="2">
        <v>13.6671605538696</v>
      </c>
      <c r="I450" s="2">
        <v>13.6671605538696</v>
      </c>
      <c r="J450" s="2">
        <v>1.32733228033053</v>
      </c>
      <c r="K450" s="2">
        <v>1.32733228033053</v>
      </c>
      <c r="L450" s="2">
        <v>1.32733228033053</v>
      </c>
      <c r="M450" s="2">
        <v>1.32733228033053</v>
      </c>
      <c r="N450" s="2">
        <v>1.32733228033053</v>
      </c>
      <c r="O450" s="2">
        <v>0.32430819700203</v>
      </c>
      <c r="P450" s="2">
        <v>0.32430819700203</v>
      </c>
      <c r="Q450" s="2">
        <v>0.32430819700203</v>
      </c>
      <c r="R450" s="2">
        <v>0.32430819700203</v>
      </c>
      <c r="S450" s="2">
        <v>0.32430819700203</v>
      </c>
      <c r="T450" s="23">
        <v>22.5523160399547</v>
      </c>
      <c r="U450" s="23">
        <v>22.5523160399547</v>
      </c>
      <c r="V450" s="23">
        <v>22.5523160399547</v>
      </c>
      <c r="W450" s="23">
        <v>22.5523160399547</v>
      </c>
      <c r="X450" s="23">
        <v>22.5523160399547</v>
      </c>
      <c r="Y450" s="2">
        <v>14.3808670727582</v>
      </c>
      <c r="Z450" s="2">
        <v>8.23510413430544</v>
      </c>
      <c r="AA450" s="2">
        <v>10.4090425693125</v>
      </c>
      <c r="AB450" s="2">
        <v>11.1991515102586</v>
      </c>
      <c r="AC450" s="2">
        <v>14.9370724052981</v>
      </c>
      <c r="AD450" s="2">
        <v>22.6322811784057</v>
      </c>
      <c r="AE450" s="2">
        <v>22.0079723939862</v>
      </c>
      <c r="AF450" s="2">
        <v>22.8798558322673</v>
      </c>
      <c r="AG450" s="2">
        <v>23.5209747244838</v>
      </c>
      <c r="AH450" s="2">
        <v>22.5157531471524</v>
      </c>
      <c r="AI450" s="9">
        <v>-5.30459623972177</v>
      </c>
      <c r="AJ450" s="9">
        <v>-3.87873464292865</v>
      </c>
      <c r="AK450" s="9">
        <v>-3.85986426682696</v>
      </c>
      <c r="AL450" s="9">
        <v>-3.7883390872456</v>
      </c>
      <c r="AM450" s="9">
        <v>-3.26329772213384</v>
      </c>
      <c r="AN450" s="2">
        <v>11.9031691282042</v>
      </c>
      <c r="AO450" s="2">
        <v>11.6835820296935</v>
      </c>
      <c r="AP450" s="2">
        <v>11.0965357494052</v>
      </c>
      <c r="AQ450" s="2">
        <v>11.0560220905959</v>
      </c>
      <c r="AR450" s="2">
        <v>10.609652856272</v>
      </c>
      <c r="AS450" s="2">
        <v>11.8336844184757</v>
      </c>
      <c r="AT450" s="2">
        <v>11.1020609074664</v>
      </c>
      <c r="AU450" s="2">
        <v>13.5690834241467</v>
      </c>
      <c r="AV450" s="2">
        <v>18.7615451682388</v>
      </c>
      <c r="AW450" s="2">
        <v>16.9964220754012</v>
      </c>
      <c r="AX450" s="2">
        <v>11.5331244641172</v>
      </c>
      <c r="AY450" s="2">
        <v>12.1768470194375</v>
      </c>
      <c r="AZ450" s="2">
        <v>12.3847494056568</v>
      </c>
      <c r="BA450" s="2">
        <v>13.1897285997636</v>
      </c>
      <c r="BB450" s="2">
        <v>14.0521273474668</v>
      </c>
      <c r="BC450" s="9">
        <v>13.0476190704771</v>
      </c>
      <c r="BD450" s="9">
        <v>13.0482868608947</v>
      </c>
      <c r="BE450" s="9">
        <v>13.6823950576883</v>
      </c>
      <c r="BF450" s="9">
        <v>15.1466416154671</v>
      </c>
      <c r="BG450" s="9">
        <v>15.1466416154671</v>
      </c>
      <c r="BH450" s="9">
        <v>32.9630786053029</v>
      </c>
      <c r="BI450" s="9">
        <v>32.9630786053029</v>
      </c>
      <c r="BJ450" s="9">
        <v>32.9630786053029</v>
      </c>
      <c r="BK450" s="9">
        <v>37.5386840477904</v>
      </c>
      <c r="BL450" s="9">
        <v>37.5386840477904</v>
      </c>
    </row>
    <row r="451" spans="1:64">
      <c r="A451" t="s">
        <v>912</v>
      </c>
      <c r="B451" s="1" t="s">
        <v>2823</v>
      </c>
      <c r="C451" s="22" t="s">
        <v>913</v>
      </c>
      <c r="D451" s="22" t="s">
        <v>1296</v>
      </c>
      <c r="E451" s="2">
        <v>4.49174316358401</v>
      </c>
      <c r="F451" s="2">
        <v>4.49174316358401</v>
      </c>
      <c r="G451" s="2">
        <v>4.49174316358401</v>
      </c>
      <c r="H451" s="2">
        <v>4.49174316358401</v>
      </c>
      <c r="I451" s="2">
        <v>4.49174316358401</v>
      </c>
      <c r="J451" s="2">
        <v>-12.7302516792636</v>
      </c>
      <c r="K451" s="2">
        <v>-12.7302516792636</v>
      </c>
      <c r="L451" s="2">
        <v>-12.7302516792636</v>
      </c>
      <c r="M451" s="2">
        <v>-12.7302516792636</v>
      </c>
      <c r="N451" s="2">
        <v>-12.7302516792636</v>
      </c>
      <c r="O451" s="2">
        <v>11.5860332732304</v>
      </c>
      <c r="P451" s="2">
        <v>11.5860332732304</v>
      </c>
      <c r="Q451" s="2">
        <v>11.5860332732304</v>
      </c>
      <c r="R451" s="2">
        <v>11.5860332732304</v>
      </c>
      <c r="S451" s="2">
        <v>11.5860332732304</v>
      </c>
      <c r="T451" s="23">
        <v>17.7481483170857</v>
      </c>
      <c r="U451" s="23">
        <v>17.7481483170857</v>
      </c>
      <c r="V451" s="23">
        <v>17.7481483170857</v>
      </c>
      <c r="W451" s="23">
        <v>17.7481483170857</v>
      </c>
      <c r="X451" s="23">
        <v>17.7481483170857</v>
      </c>
      <c r="Y451" s="2">
        <v>7.01226298151311</v>
      </c>
      <c r="Z451" s="2">
        <v>11.1756405736925</v>
      </c>
      <c r="AA451" s="2">
        <v>1.05261588241715</v>
      </c>
      <c r="AB451" s="2">
        <v>-1.83470706524359</v>
      </c>
      <c r="AC451" s="2">
        <v>5.37735915169046</v>
      </c>
      <c r="AD451" s="2">
        <v>18.5085898147485</v>
      </c>
      <c r="AE451" s="2">
        <v>18.1794695626284</v>
      </c>
      <c r="AF451" s="2">
        <v>17.8389217130182</v>
      </c>
      <c r="AG451" s="2">
        <v>18.1200958493638</v>
      </c>
      <c r="AH451" s="2">
        <v>18.4108105284295</v>
      </c>
      <c r="AI451" s="9">
        <v>9.17079623388254</v>
      </c>
      <c r="AJ451" s="9">
        <v>8.579976968755</v>
      </c>
      <c r="AK451" s="9">
        <v>8.21838915157712</v>
      </c>
      <c r="AL451" s="9">
        <v>7.71541960160131</v>
      </c>
      <c r="AM451" s="9">
        <v>8.61488871912199</v>
      </c>
      <c r="AN451" s="2">
        <v>7.57465284318902</v>
      </c>
      <c r="AO451" s="2">
        <v>7.2232841897224</v>
      </c>
      <c r="AP451" s="2">
        <v>7.0392452029304</v>
      </c>
      <c r="AQ451" s="2">
        <v>7.03640417575139</v>
      </c>
      <c r="AR451" s="2">
        <v>6.42863658258169</v>
      </c>
      <c r="AS451" s="2">
        <v>6.05084282084525</v>
      </c>
      <c r="AT451" s="2">
        <v>8.17538452293792</v>
      </c>
      <c r="AU451" s="2">
        <v>7.80844900789237</v>
      </c>
      <c r="AV451" s="2">
        <v>10.5307191486039</v>
      </c>
      <c r="AW451" s="2">
        <v>10.2251564420059</v>
      </c>
      <c r="AX451" s="2">
        <v>7.97632400281553</v>
      </c>
      <c r="AY451" s="2">
        <v>8.47110453673135</v>
      </c>
      <c r="AZ451" s="2">
        <v>8.74900156506168</v>
      </c>
      <c r="BA451" s="2">
        <v>9.82120281567758</v>
      </c>
      <c r="BB451" s="2">
        <v>9.78879937811553</v>
      </c>
      <c r="BC451" s="9">
        <v>4.90148652912104</v>
      </c>
      <c r="BD451" s="9">
        <v>4.26066509743502</v>
      </c>
      <c r="BE451" s="9">
        <v>5.02173010096006</v>
      </c>
      <c r="BF451" s="9">
        <v>5.89921831339245</v>
      </c>
      <c r="BG451" s="9">
        <v>5.89921831339245</v>
      </c>
      <c r="BH451" s="9">
        <v>34.4491697418255</v>
      </c>
      <c r="BI451" s="9">
        <v>34.4491697418255</v>
      </c>
      <c r="BJ451" s="9">
        <v>34.4491697418255</v>
      </c>
      <c r="BK451" s="9">
        <v>25.7917140591239</v>
      </c>
      <c r="BL451" s="9">
        <v>25.7917140591239</v>
      </c>
    </row>
    <row r="452" spans="1:64">
      <c r="A452" t="s">
        <v>914</v>
      </c>
      <c r="B452" s="1" t="s">
        <v>2824</v>
      </c>
      <c r="C452" s="22" t="s">
        <v>915</v>
      </c>
      <c r="D452" s="22" t="s">
        <v>1296</v>
      </c>
      <c r="E452" s="2">
        <v>2.38206690231397</v>
      </c>
      <c r="F452" s="2">
        <v>2.38206690231397</v>
      </c>
      <c r="G452" s="2">
        <v>2.38206690231397</v>
      </c>
      <c r="H452" s="2">
        <v>2.38206690231397</v>
      </c>
      <c r="I452" s="2">
        <v>2.38206690231397</v>
      </c>
      <c r="J452" s="2">
        <v>-14.1828510521265</v>
      </c>
      <c r="K452" s="2">
        <v>-14.1828510521265</v>
      </c>
      <c r="L452" s="2">
        <v>-14.1828510521265</v>
      </c>
      <c r="M452" s="2">
        <v>-14.1828510521265</v>
      </c>
      <c r="N452" s="2">
        <v>-14.1828510521265</v>
      </c>
      <c r="O452" s="2">
        <v>-10.5269951129305</v>
      </c>
      <c r="P452" s="2">
        <v>-10.5269951129305</v>
      </c>
      <c r="Q452" s="2">
        <v>-10.5269951129305</v>
      </c>
      <c r="R452" s="2">
        <v>-10.5269951129305</v>
      </c>
      <c r="S452" s="2">
        <v>-10.5269951129305</v>
      </c>
      <c r="T452" s="23">
        <v>12.2303547685409</v>
      </c>
      <c r="U452" s="23">
        <v>12.2303547685409</v>
      </c>
      <c r="V452" s="23">
        <v>12.2303547685409</v>
      </c>
      <c r="W452" s="23">
        <v>12.2303547685409</v>
      </c>
      <c r="X452" s="23">
        <v>12.2303547685409</v>
      </c>
      <c r="Y452" s="2">
        <v>6.7482443882443</v>
      </c>
      <c r="Z452" s="2">
        <v>17.4368661619278</v>
      </c>
      <c r="AA452" s="2">
        <v>20.5342371305493</v>
      </c>
      <c r="AB452" s="2">
        <v>15.9625610556383</v>
      </c>
      <c r="AC452" s="2">
        <v>10.4476937177277</v>
      </c>
      <c r="AD452" s="2">
        <v>17.8990006566427</v>
      </c>
      <c r="AE452" s="2">
        <v>17.8594752961268</v>
      </c>
      <c r="AF452" s="2">
        <v>18.3630197602272</v>
      </c>
      <c r="AG452" s="2">
        <v>17.3289890856221</v>
      </c>
      <c r="AH452" s="2">
        <v>16.8427388978084</v>
      </c>
      <c r="AI452" s="9">
        <v>19.3929541705502</v>
      </c>
      <c r="AJ452" s="9">
        <v>18.5974545484196</v>
      </c>
      <c r="AK452" s="9">
        <v>18.858625893686</v>
      </c>
      <c r="AL452" s="9">
        <v>17.2425763335063</v>
      </c>
      <c r="AM452" s="9">
        <v>17.3808182784688</v>
      </c>
      <c r="AN452" s="2">
        <v>6.22290455723926</v>
      </c>
      <c r="AO452" s="2">
        <v>6.71687482797896</v>
      </c>
      <c r="AP452" s="2">
        <v>6.64244963205498</v>
      </c>
      <c r="AQ452" s="2">
        <v>6.73431087534309</v>
      </c>
      <c r="AR452" s="2">
        <v>6.63838656286716</v>
      </c>
      <c r="AS452" s="2">
        <v>9.03679710688219</v>
      </c>
      <c r="AT452" s="2">
        <v>8.16416851763194</v>
      </c>
      <c r="AU452" s="2">
        <v>10.7169264838724</v>
      </c>
      <c r="AV452" s="2">
        <v>13.9604276140258</v>
      </c>
      <c r="AW452" s="2">
        <v>12.1281712065816</v>
      </c>
      <c r="AX452" s="2">
        <v>9.27953569183646</v>
      </c>
      <c r="AY452" s="2">
        <v>9.77901364827471</v>
      </c>
      <c r="AZ452" s="2">
        <v>9.85972855394645</v>
      </c>
      <c r="BA452" s="2">
        <v>7.83633711980664</v>
      </c>
      <c r="BB452" s="2">
        <v>7.22397386431548</v>
      </c>
      <c r="BC452" s="9">
        <v>8.21516756289301</v>
      </c>
      <c r="BD452" s="9">
        <v>7.85560127339581</v>
      </c>
      <c r="BE452" s="9">
        <v>7.42342710576705</v>
      </c>
      <c r="BF452" s="9">
        <v>8.45023163810271</v>
      </c>
      <c r="BG452" s="9">
        <v>8.45023163810271</v>
      </c>
      <c r="BH452" s="9">
        <v>34.8854632614281</v>
      </c>
      <c r="BI452" s="9">
        <v>34.8854632614281</v>
      </c>
      <c r="BJ452" s="9">
        <v>34.8854632614281</v>
      </c>
      <c r="BK452" s="9">
        <v>38.4878296315225</v>
      </c>
      <c r="BL452" s="9">
        <v>38.4878296315225</v>
      </c>
    </row>
    <row r="453" spans="1:64">
      <c r="A453" t="s">
        <v>916</v>
      </c>
      <c r="B453" s="1" t="s">
        <v>2825</v>
      </c>
      <c r="C453" s="22" t="s">
        <v>917</v>
      </c>
      <c r="D453" s="22" t="s">
        <v>1297</v>
      </c>
      <c r="E453" s="2">
        <v>6.56793250007199</v>
      </c>
      <c r="F453" s="2">
        <v>6.56793250007199</v>
      </c>
      <c r="G453" s="2">
        <v>6.56793250007199</v>
      </c>
      <c r="H453" s="2">
        <v>6.56793250007199</v>
      </c>
      <c r="I453" s="2">
        <v>6.56793250007199</v>
      </c>
      <c r="J453" s="2">
        <v>17.2205469690747</v>
      </c>
      <c r="K453" s="2">
        <v>17.2205469690747</v>
      </c>
      <c r="L453" s="2">
        <v>17.2205469690747</v>
      </c>
      <c r="M453" s="2">
        <v>17.2205469690747</v>
      </c>
      <c r="N453" s="2">
        <v>17.2205469690747</v>
      </c>
      <c r="O453" s="2">
        <v>29.1786218581341</v>
      </c>
      <c r="P453" s="2">
        <v>29.1786218581341</v>
      </c>
      <c r="Q453" s="2">
        <v>29.1786218581341</v>
      </c>
      <c r="R453" s="2">
        <v>29.1786218581341</v>
      </c>
      <c r="S453" s="2">
        <v>29.1786218581341</v>
      </c>
      <c r="T453" s="23">
        <v>-9.62312970350396</v>
      </c>
      <c r="U453" s="23">
        <v>-9.62312970350396</v>
      </c>
      <c r="V453" s="23">
        <v>-9.62312970350396</v>
      </c>
      <c r="W453" s="23">
        <v>-9.62312970350396</v>
      </c>
      <c r="X453" s="23">
        <v>-9.62312970350396</v>
      </c>
      <c r="Y453" s="2">
        <v>-1.81453379121992</v>
      </c>
      <c r="Z453" s="2">
        <v>8.53376911505936</v>
      </c>
      <c r="AA453" s="2">
        <v>9.2352238810583</v>
      </c>
      <c r="AB453" s="2">
        <v>8.18291082116033</v>
      </c>
      <c r="AC453" s="2">
        <v>2.18524857912501</v>
      </c>
      <c r="AD453" s="2">
        <v>-1.06176909700872</v>
      </c>
      <c r="AE453" s="2">
        <v>-1.58241934430827</v>
      </c>
      <c r="AF453" s="2">
        <v>-2.30363754637323</v>
      </c>
      <c r="AG453" s="2">
        <v>-2.65201095886739</v>
      </c>
      <c r="AH453" s="2">
        <v>-4.15671938480604</v>
      </c>
      <c r="AI453" s="9">
        <v>34.5531381637031</v>
      </c>
      <c r="AJ453" s="9">
        <v>34.0233830774991</v>
      </c>
      <c r="AK453" s="9">
        <v>34.5932612260304</v>
      </c>
      <c r="AL453" s="9">
        <v>33.6787962890143</v>
      </c>
      <c r="AM453" s="9">
        <v>33.4679128526061</v>
      </c>
      <c r="AN453" s="2">
        <v>-30.9990485026687</v>
      </c>
      <c r="AO453" s="2">
        <v>-31.7385860794135</v>
      </c>
      <c r="AP453" s="2">
        <v>-31.7783702862932</v>
      </c>
      <c r="AQ453" s="2">
        <v>-32.4667374011688</v>
      </c>
      <c r="AR453" s="2">
        <v>-34.4726095730843</v>
      </c>
      <c r="AS453" s="2">
        <v>-3.83572091527591</v>
      </c>
      <c r="AT453" s="2">
        <v>-6.06501137267258</v>
      </c>
      <c r="AU453" s="2">
        <v>-4.50769806189778</v>
      </c>
      <c r="AV453" s="2">
        <v>-1.63526677665074</v>
      </c>
      <c r="AW453" s="2">
        <v>-2.73396273228174</v>
      </c>
      <c r="AX453" s="2">
        <v>-12.5560545853789</v>
      </c>
      <c r="AY453" s="2">
        <v>-13.1595119472605</v>
      </c>
      <c r="AZ453" s="2">
        <v>-12.8754709044992</v>
      </c>
      <c r="BA453" s="2">
        <v>-10.8446241096752</v>
      </c>
      <c r="BB453" s="2">
        <v>-9.71849312333151</v>
      </c>
      <c r="BC453" s="9">
        <v>-16.9826152980813</v>
      </c>
      <c r="BD453" s="9">
        <v>-16.3103585761184</v>
      </c>
      <c r="BE453" s="9">
        <v>-16.3752068509567</v>
      </c>
      <c r="BF453" s="9">
        <v>-12.7550666235513</v>
      </c>
      <c r="BG453" s="9">
        <v>-12.7550666235513</v>
      </c>
      <c r="BH453" s="9">
        <v>43.3315067348537</v>
      </c>
      <c r="BI453" s="9">
        <v>43.3315067348537</v>
      </c>
      <c r="BJ453" s="9">
        <v>43.3315067348537</v>
      </c>
      <c r="BK453" s="9">
        <v>39.6672743982634</v>
      </c>
      <c r="BL453" s="9">
        <v>39.6672743982634</v>
      </c>
    </row>
    <row r="454" spans="1:64">
      <c r="A454" t="s">
        <v>918</v>
      </c>
      <c r="B454" s="1" t="s">
        <v>2826</v>
      </c>
      <c r="C454" s="22" t="s">
        <v>919</v>
      </c>
      <c r="D454" s="22" t="s">
        <v>1297</v>
      </c>
      <c r="E454" s="2">
        <v>-8.43420980229276</v>
      </c>
      <c r="F454" s="2">
        <v>-8.43420980229276</v>
      </c>
      <c r="G454" s="2">
        <v>-8.43420980229276</v>
      </c>
      <c r="H454" s="2">
        <v>-8.43420980229276</v>
      </c>
      <c r="I454" s="2">
        <v>-8.43420980229276</v>
      </c>
      <c r="J454" s="2">
        <v>-11.2130738238303</v>
      </c>
      <c r="K454" s="2">
        <v>-11.2130738238303</v>
      </c>
      <c r="L454" s="2">
        <v>-11.2130738238303</v>
      </c>
      <c r="M454" s="2">
        <v>-11.2130738238303</v>
      </c>
      <c r="N454" s="2">
        <v>-11.2130738238303</v>
      </c>
      <c r="O454" s="2">
        <v>6.57499020141633</v>
      </c>
      <c r="P454" s="2">
        <v>6.57499020141633</v>
      </c>
      <c r="Q454" s="2">
        <v>6.57499020141633</v>
      </c>
      <c r="R454" s="2">
        <v>6.57499020141633</v>
      </c>
      <c r="S454" s="2">
        <v>6.57499020141633</v>
      </c>
      <c r="T454" s="23">
        <v>-7.87093620612045</v>
      </c>
      <c r="U454" s="23">
        <v>-7.87093620612045</v>
      </c>
      <c r="V454" s="23">
        <v>-7.87093620612045</v>
      </c>
      <c r="W454" s="23">
        <v>-7.87093620612045</v>
      </c>
      <c r="X454" s="23">
        <v>-7.87093620612045</v>
      </c>
      <c r="Y454" s="2">
        <v>-5.50599304303509</v>
      </c>
      <c r="Z454" s="2">
        <v>-0.0699270633327606</v>
      </c>
      <c r="AA454" s="2">
        <v>4.80800268261809</v>
      </c>
      <c r="AB454" s="2">
        <v>-7.71724966561639</v>
      </c>
      <c r="AC454" s="2">
        <v>4.11324172400967</v>
      </c>
      <c r="AD454" s="2">
        <v>-2.94727373711027</v>
      </c>
      <c r="AE454" s="2">
        <v>-3.70277309274685</v>
      </c>
      <c r="AF454" s="2">
        <v>-4.65784125610152</v>
      </c>
      <c r="AG454" s="2">
        <v>-4.75772809940773</v>
      </c>
      <c r="AH454" s="2">
        <v>-5.38650580558545</v>
      </c>
      <c r="AI454" s="9">
        <v>21.1195030847988</v>
      </c>
      <c r="AJ454" s="9">
        <v>21.077592708439</v>
      </c>
      <c r="AK454" s="9">
        <v>21.268152014887</v>
      </c>
      <c r="AL454" s="9">
        <v>21.4469891385809</v>
      </c>
      <c r="AM454" s="9">
        <v>21.4059598142618</v>
      </c>
      <c r="AN454" s="2">
        <v>-18.7763704464597</v>
      </c>
      <c r="AO454" s="2">
        <v>-19.3069395949478</v>
      </c>
      <c r="AP454" s="2">
        <v>-19.7811961617977</v>
      </c>
      <c r="AQ454" s="2">
        <v>-19.9920611137203</v>
      </c>
      <c r="AR454" s="2">
        <v>-20.4685615066176</v>
      </c>
      <c r="AS454" s="2">
        <v>-12.7121902695906</v>
      </c>
      <c r="AT454" s="2">
        <v>-12.3834860412106</v>
      </c>
      <c r="AU454" s="2">
        <v>-13.5043357465273</v>
      </c>
      <c r="AV454" s="2">
        <v>-7.77625174096003</v>
      </c>
      <c r="AW454" s="2">
        <v>-10.4226457432167</v>
      </c>
      <c r="AX454" s="2">
        <v>-12.7289402873582</v>
      </c>
      <c r="AY454" s="2">
        <v>-13.8891811363049</v>
      </c>
      <c r="AZ454" s="2">
        <v>-12.5043190416127</v>
      </c>
      <c r="BA454" s="2">
        <v>-12.0785760377631</v>
      </c>
      <c r="BB454" s="2">
        <v>-10.8269996376155</v>
      </c>
      <c r="BC454" s="9">
        <v>-17.1897203626921</v>
      </c>
      <c r="BD454" s="9">
        <v>-17.508670634772</v>
      </c>
      <c r="BE454" s="9">
        <v>-15.6474198798031</v>
      </c>
      <c r="BF454" s="9">
        <v>-14.5088882842896</v>
      </c>
      <c r="BG454" s="9">
        <v>-14.5088882842896</v>
      </c>
      <c r="BH454" s="9">
        <v>8.13005796472155</v>
      </c>
      <c r="BI454" s="9">
        <v>8.13005796472155</v>
      </c>
      <c r="BJ454" s="9">
        <v>8.13005796472155</v>
      </c>
      <c r="BK454" s="9">
        <v>3.07332126302078</v>
      </c>
      <c r="BL454" s="9">
        <v>3.07332126302078</v>
      </c>
    </row>
    <row r="455" spans="1:64">
      <c r="A455" t="s">
        <v>920</v>
      </c>
      <c r="B455" s="1" t="s">
        <v>2827</v>
      </c>
      <c r="C455" s="22" t="s">
        <v>921</v>
      </c>
      <c r="D455" s="22" t="s">
        <v>1297</v>
      </c>
      <c r="E455" s="2">
        <v>9.41432110654744</v>
      </c>
      <c r="F455" s="2">
        <v>9.41432110654744</v>
      </c>
      <c r="G455" s="2">
        <v>9.41432110654744</v>
      </c>
      <c r="H455" s="2">
        <v>9.41432110654744</v>
      </c>
      <c r="I455" s="2">
        <v>9.41432110654744</v>
      </c>
      <c r="J455" s="2">
        <v>5.10587830618561</v>
      </c>
      <c r="K455" s="2">
        <v>5.10587830618561</v>
      </c>
      <c r="L455" s="2">
        <v>5.10587830618561</v>
      </c>
      <c r="M455" s="2">
        <v>5.10587830618561</v>
      </c>
      <c r="N455" s="2">
        <v>5.10587830618561</v>
      </c>
      <c r="O455" s="2">
        <v>9.50800101513982</v>
      </c>
      <c r="P455" s="2">
        <v>9.50800101513982</v>
      </c>
      <c r="Q455" s="2">
        <v>9.50800101513982</v>
      </c>
      <c r="R455" s="2">
        <v>9.50800101513982</v>
      </c>
      <c r="S455" s="2">
        <v>9.50800101513982</v>
      </c>
      <c r="T455" s="23">
        <v>-15.960107151278</v>
      </c>
      <c r="U455" s="23">
        <v>-15.960107151278</v>
      </c>
      <c r="V455" s="23">
        <v>-15.960107151278</v>
      </c>
      <c r="W455" s="23">
        <v>-15.960107151278</v>
      </c>
      <c r="X455" s="23">
        <v>-15.960107151278</v>
      </c>
      <c r="Y455" s="2">
        <v>-26.8821164464987</v>
      </c>
      <c r="Z455" s="2">
        <v>-18.2779079612248</v>
      </c>
      <c r="AA455" s="2">
        <v>-21.3931935476289</v>
      </c>
      <c r="AB455" s="2">
        <v>-6.31726313315456</v>
      </c>
      <c r="AC455" s="2">
        <v>-16.582491013817</v>
      </c>
      <c r="AD455" s="2">
        <v>-18.4231550545697</v>
      </c>
      <c r="AE455" s="2">
        <v>-18.1456627142099</v>
      </c>
      <c r="AF455" s="2">
        <v>-17.2538473922049</v>
      </c>
      <c r="AG455" s="2">
        <v>-20.3653457180867</v>
      </c>
      <c r="AH455" s="2">
        <v>-19.4553182087418</v>
      </c>
      <c r="AI455" s="9">
        <v>22.5345478626057</v>
      </c>
      <c r="AJ455" s="9">
        <v>23.6462632485705</v>
      </c>
      <c r="AK455" s="9">
        <v>23.7636899099042</v>
      </c>
      <c r="AL455" s="9">
        <v>24.1550282524005</v>
      </c>
      <c r="AM455" s="9">
        <v>24.9850545170587</v>
      </c>
      <c r="AN455" s="2">
        <v>-30.1960988493411</v>
      </c>
      <c r="AO455" s="2">
        <v>-32.4197617154543</v>
      </c>
      <c r="AP455" s="2">
        <v>-30.4943337176298</v>
      </c>
      <c r="AQ455" s="2">
        <v>-32.5270015378232</v>
      </c>
      <c r="AR455" s="2">
        <v>-34.8031246935341</v>
      </c>
      <c r="AS455" s="2">
        <v>-25.9951347734153</v>
      </c>
      <c r="AT455" s="2">
        <v>-26.5141658636193</v>
      </c>
      <c r="AU455" s="2">
        <v>-27.2161728636343</v>
      </c>
      <c r="AV455" s="2">
        <v>-24.5248751957063</v>
      </c>
      <c r="AW455" s="2">
        <v>-26.2549105148186</v>
      </c>
      <c r="AX455" s="2">
        <v>-27.3321209277567</v>
      </c>
      <c r="AY455" s="2">
        <v>-27.0031724741892</v>
      </c>
      <c r="AZ455" s="2">
        <v>-26.3603964332654</v>
      </c>
      <c r="BA455" s="2">
        <v>-24.759362830326</v>
      </c>
      <c r="BB455" s="2">
        <v>-24.0779318572627</v>
      </c>
      <c r="BC455" s="9">
        <v>-19.6059461164842</v>
      </c>
      <c r="BD455" s="9">
        <v>-18.5738369091308</v>
      </c>
      <c r="BE455" s="9">
        <v>-18.9224612499944</v>
      </c>
      <c r="BF455" s="9">
        <v>-16.9801824426026</v>
      </c>
      <c r="BG455" s="9">
        <v>-16.9801824426026</v>
      </c>
      <c r="BH455" s="9">
        <v>16.6478423706534</v>
      </c>
      <c r="BI455" s="9">
        <v>16.6478423706534</v>
      </c>
      <c r="BJ455" s="9">
        <v>16.6478423706534</v>
      </c>
      <c r="BK455" s="9">
        <v>13.105667889118</v>
      </c>
      <c r="BL455" s="9">
        <v>13.105667889118</v>
      </c>
    </row>
    <row r="456" spans="1:64">
      <c r="A456" t="s">
        <v>922</v>
      </c>
      <c r="B456" s="1" t="s">
        <v>2828</v>
      </c>
      <c r="C456" s="22" t="s">
        <v>923</v>
      </c>
      <c r="D456" s="22" t="s">
        <v>1297</v>
      </c>
      <c r="E456" s="2">
        <v>-7.29565435970258</v>
      </c>
      <c r="F456" s="2">
        <v>-7.29565435970258</v>
      </c>
      <c r="G456" s="2">
        <v>-7.29565435970258</v>
      </c>
      <c r="H456" s="2">
        <v>-7.29565435970258</v>
      </c>
      <c r="I456" s="2">
        <v>-7.29565435970258</v>
      </c>
      <c r="J456" s="2">
        <v>10.7223445295264</v>
      </c>
      <c r="K456" s="2">
        <v>10.7223445295264</v>
      </c>
      <c r="L456" s="2">
        <v>10.7223445295264</v>
      </c>
      <c r="M456" s="2">
        <v>10.7223445295264</v>
      </c>
      <c r="N456" s="2">
        <v>10.7223445295264</v>
      </c>
      <c r="O456" s="2">
        <v>-3.36976605710339</v>
      </c>
      <c r="P456" s="2">
        <v>-3.36976605710339</v>
      </c>
      <c r="Q456" s="2">
        <v>-3.36976605710339</v>
      </c>
      <c r="R456" s="2">
        <v>-3.36976605710339</v>
      </c>
      <c r="S456" s="2">
        <v>-3.36976605710339</v>
      </c>
      <c r="T456" s="23">
        <v>-14.9130747886061</v>
      </c>
      <c r="U456" s="23">
        <v>-14.9130747886061</v>
      </c>
      <c r="V456" s="23">
        <v>-14.9130747886061</v>
      </c>
      <c r="W456" s="23">
        <v>-14.9130747886061</v>
      </c>
      <c r="X456" s="23">
        <v>-14.9130747886061</v>
      </c>
      <c r="Y456" s="2">
        <v>-2.98801692699039</v>
      </c>
      <c r="Z456" s="2">
        <v>-0.580773325869254</v>
      </c>
      <c r="AA456" s="2">
        <v>0.368904649213366</v>
      </c>
      <c r="AB456" s="2">
        <v>11.327665551895</v>
      </c>
      <c r="AC456" s="2">
        <v>3.46112756894267</v>
      </c>
      <c r="AD456" s="2">
        <v>-13.1183300352138</v>
      </c>
      <c r="AE456" s="2">
        <v>-8.93680758715587</v>
      </c>
      <c r="AF456" s="2">
        <v>-4.18941835217387</v>
      </c>
      <c r="AG456" s="2">
        <v>-2.32024149804279</v>
      </c>
      <c r="AH456" s="2">
        <v>-2.28488811247469</v>
      </c>
      <c r="AI456" s="9">
        <v>17.4254914543134</v>
      </c>
      <c r="AJ456" s="9">
        <v>18.2071632141469</v>
      </c>
      <c r="AK456" s="9">
        <v>18.7672907228194</v>
      </c>
      <c r="AL456" s="9">
        <v>19.3594834801173</v>
      </c>
      <c r="AM456" s="9">
        <v>20.3924752503012</v>
      </c>
      <c r="AN456" s="2">
        <v>-17.8627921742292</v>
      </c>
      <c r="AO456" s="2">
        <v>-16.194064844446</v>
      </c>
      <c r="AP456" s="2">
        <v>-16.308786863825</v>
      </c>
      <c r="AQ456" s="2">
        <v>-15.5118182270946</v>
      </c>
      <c r="AR456" s="2">
        <v>-14.7972388733652</v>
      </c>
      <c r="AS456" s="2">
        <v>-16.2564523431373</v>
      </c>
      <c r="AT456" s="2">
        <v>-16.6943243520506</v>
      </c>
      <c r="AU456" s="2">
        <v>-13.920029410416</v>
      </c>
      <c r="AV456" s="2">
        <v>-8.83493111054798</v>
      </c>
      <c r="AW456" s="2">
        <v>-9.42040179819968</v>
      </c>
      <c r="AX456" s="2">
        <v>-23.4145741484483</v>
      </c>
      <c r="AY456" s="2">
        <v>-20.9742388600263</v>
      </c>
      <c r="AZ456" s="2">
        <v>-16.877237709728</v>
      </c>
      <c r="BA456" s="2">
        <v>-13.9573200118989</v>
      </c>
      <c r="BB456" s="2">
        <v>-10.6283733327401</v>
      </c>
      <c r="BC456" s="9">
        <v>-21.0556815687594</v>
      </c>
      <c r="BD456" s="9">
        <v>-19.9718676442266</v>
      </c>
      <c r="BE456" s="9">
        <v>-19.5774695240327</v>
      </c>
      <c r="BF456" s="9">
        <v>-19.2920382681213</v>
      </c>
      <c r="BG456" s="9">
        <v>-19.2920382681213</v>
      </c>
      <c r="BH456" s="9">
        <v>12.3423557032517</v>
      </c>
      <c r="BI456" s="9">
        <v>12.3423557032517</v>
      </c>
      <c r="BJ456" s="9">
        <v>12.3423557032517</v>
      </c>
      <c r="BK456" s="9">
        <v>4.46884029905106</v>
      </c>
      <c r="BL456" s="9">
        <v>4.46884029905106</v>
      </c>
    </row>
    <row r="457" spans="1:64">
      <c r="A457" t="s">
        <v>924</v>
      </c>
      <c r="B457" s="1" t="s">
        <v>2829</v>
      </c>
      <c r="C457" s="22" t="s">
        <v>925</v>
      </c>
      <c r="D457" s="22" t="s">
        <v>1297</v>
      </c>
      <c r="E457" s="2">
        <v>13.6336736290875</v>
      </c>
      <c r="F457" s="2">
        <v>13.6336736290875</v>
      </c>
      <c r="G457" s="2">
        <v>13.6336736290875</v>
      </c>
      <c r="H457" s="2">
        <v>13.6336736290875</v>
      </c>
      <c r="I457" s="2">
        <v>13.6336736290875</v>
      </c>
      <c r="J457" s="2">
        <v>4.72024350634941</v>
      </c>
      <c r="K457" s="2">
        <v>4.72024350634941</v>
      </c>
      <c r="L457" s="2">
        <v>4.72024350634941</v>
      </c>
      <c r="M457" s="2">
        <v>4.72024350634941</v>
      </c>
      <c r="N457" s="2">
        <v>4.72024350634941</v>
      </c>
      <c r="O457" s="2">
        <v>10.2308314560226</v>
      </c>
      <c r="P457" s="2">
        <v>10.2308314560226</v>
      </c>
      <c r="Q457" s="2">
        <v>10.2308314560226</v>
      </c>
      <c r="R457" s="2">
        <v>10.2308314560226</v>
      </c>
      <c r="S457" s="2">
        <v>10.2308314560226</v>
      </c>
      <c r="T457" s="23">
        <v>-13.0766684379151</v>
      </c>
      <c r="U457" s="23">
        <v>-13.0766684379151</v>
      </c>
      <c r="V457" s="23">
        <v>-13.0766684379151</v>
      </c>
      <c r="W457" s="23">
        <v>-13.0766684379151</v>
      </c>
      <c r="X457" s="23">
        <v>-13.0766684379151</v>
      </c>
      <c r="Y457" s="2">
        <v>-11.0500446988203</v>
      </c>
      <c r="Z457" s="2">
        <v>-10.2976299103639</v>
      </c>
      <c r="AA457" s="2">
        <v>-15.8577260787987</v>
      </c>
      <c r="AB457" s="2">
        <v>-8.24153439629728</v>
      </c>
      <c r="AC457" s="2">
        <v>-6.51026180506514</v>
      </c>
      <c r="AD457" s="2">
        <v>-8.85120592847288</v>
      </c>
      <c r="AE457" s="2">
        <v>-8.47643837221131</v>
      </c>
      <c r="AF457" s="2">
        <v>-8.73520591756699</v>
      </c>
      <c r="AG457" s="2">
        <v>-9.1039427501589</v>
      </c>
      <c r="AH457" s="2">
        <v>-9.4337861077626</v>
      </c>
      <c r="AI457" s="9">
        <v>23.0422058596826</v>
      </c>
      <c r="AJ457" s="9">
        <v>22.2247744183739</v>
      </c>
      <c r="AK457" s="9">
        <v>22.3826723026724</v>
      </c>
      <c r="AL457" s="9">
        <v>21.7772142738782</v>
      </c>
      <c r="AM457" s="9">
        <v>21.7293571256024</v>
      </c>
      <c r="AN457" s="2">
        <v>-17.6700842574306</v>
      </c>
      <c r="AO457" s="2">
        <v>-18.603593259193</v>
      </c>
      <c r="AP457" s="2">
        <v>-19.746472068818</v>
      </c>
      <c r="AQ457" s="2">
        <v>-17.3307968390647</v>
      </c>
      <c r="AR457" s="2">
        <v>-17.6031178253252</v>
      </c>
      <c r="AS457" s="2">
        <v>-14.1389022293713</v>
      </c>
      <c r="AT457" s="2">
        <v>-14.6522267580926</v>
      </c>
      <c r="AU457" s="2">
        <v>-12.6755863157279</v>
      </c>
      <c r="AV457" s="2">
        <v>-13.4533835095716</v>
      </c>
      <c r="AW457" s="2">
        <v>-12.5579727618786</v>
      </c>
      <c r="AX457" s="2">
        <v>-21.0244042384536</v>
      </c>
      <c r="AY457" s="2">
        <v>-19.2376590986643</v>
      </c>
      <c r="AZ457" s="2">
        <v>-18.7153172975894</v>
      </c>
      <c r="BA457" s="2">
        <v>-16.928966329418</v>
      </c>
      <c r="BB457" s="2">
        <v>-16.2094572198908</v>
      </c>
      <c r="BC457" s="9">
        <v>-15.5328798458061</v>
      </c>
      <c r="BD457" s="9">
        <v>-14.7791820567277</v>
      </c>
      <c r="BE457" s="9">
        <v>-15.2835263942263</v>
      </c>
      <c r="BF457" s="9">
        <v>-14.0305732859064</v>
      </c>
      <c r="BG457" s="9">
        <v>-14.0305732859064</v>
      </c>
      <c r="BH457" s="9">
        <v>29.4794208494329</v>
      </c>
      <c r="BI457" s="9">
        <v>29.4794208494329</v>
      </c>
      <c r="BJ457" s="9">
        <v>29.4794208494329</v>
      </c>
      <c r="BK457" s="9">
        <v>25.5857068413793</v>
      </c>
      <c r="BL457" s="9">
        <v>25.5857068413793</v>
      </c>
    </row>
    <row r="458" spans="1:64">
      <c r="A458" t="s">
        <v>926</v>
      </c>
      <c r="B458" s="1" t="s">
        <v>2830</v>
      </c>
      <c r="C458" s="22" t="s">
        <v>927</v>
      </c>
      <c r="D458" s="22" t="s">
        <v>1297</v>
      </c>
      <c r="E458" s="2">
        <v>-10.7448076122552</v>
      </c>
      <c r="F458" s="2">
        <v>-10.7448076122552</v>
      </c>
      <c r="G458" s="2">
        <v>-10.7448076122552</v>
      </c>
      <c r="H458" s="2">
        <v>-10.7448076122552</v>
      </c>
      <c r="I458" s="2">
        <v>-10.7448076122552</v>
      </c>
      <c r="J458" s="2">
        <v>-18.0321073808889</v>
      </c>
      <c r="K458" s="2">
        <v>-18.0321073808889</v>
      </c>
      <c r="L458" s="2">
        <v>-18.0321073808889</v>
      </c>
      <c r="M458" s="2">
        <v>-18.0321073808889</v>
      </c>
      <c r="N458" s="2">
        <v>-18.0321073808889</v>
      </c>
      <c r="O458" s="2">
        <v>6.27943014433661</v>
      </c>
      <c r="P458" s="2">
        <v>6.27943014433661</v>
      </c>
      <c r="Q458" s="2">
        <v>6.27943014433661</v>
      </c>
      <c r="R458" s="2">
        <v>6.27943014433661</v>
      </c>
      <c r="S458" s="2">
        <v>6.27943014433661</v>
      </c>
      <c r="T458" s="23">
        <v>-7.80331819727134</v>
      </c>
      <c r="U458" s="23">
        <v>-7.80331819727134</v>
      </c>
      <c r="V458" s="23">
        <v>-7.80331819727134</v>
      </c>
      <c r="W458" s="23">
        <v>-7.80331819727134</v>
      </c>
      <c r="X458" s="23">
        <v>-7.80331819727134</v>
      </c>
      <c r="Y458" s="2">
        <v>-0.0145064197533708</v>
      </c>
      <c r="Z458" s="2">
        <v>-3.08695640514645</v>
      </c>
      <c r="AA458" s="2">
        <v>-3.63953232690554</v>
      </c>
      <c r="AB458" s="2">
        <v>-2.20790308451827</v>
      </c>
      <c r="AC458" s="2">
        <v>-8.33865781593892</v>
      </c>
      <c r="AD458" s="2">
        <v>1.26291176397539</v>
      </c>
      <c r="AE458" s="2">
        <v>1.67609662282079</v>
      </c>
      <c r="AF458" s="2">
        <v>0.468264482360708</v>
      </c>
      <c r="AG458" s="2">
        <v>1.7101363234202</v>
      </c>
      <c r="AH458" s="2">
        <v>-0.335188659214351</v>
      </c>
      <c r="AI458" s="9">
        <v>23.6831471563556</v>
      </c>
      <c r="AJ458" s="9">
        <v>24.4424199520448</v>
      </c>
      <c r="AK458" s="9">
        <v>23.7636899099042</v>
      </c>
      <c r="AL458" s="9">
        <v>24.7200658800612</v>
      </c>
      <c r="AM458" s="9">
        <v>24.6312820495895</v>
      </c>
      <c r="AN458" s="2">
        <v>-18.6850126192367</v>
      </c>
      <c r="AO458" s="2">
        <v>-20.8191342168206</v>
      </c>
      <c r="AP458" s="2">
        <v>-21.9340899265407</v>
      </c>
      <c r="AQ458" s="2">
        <v>-24.4917833172444</v>
      </c>
      <c r="AR458" s="2">
        <v>-24.0398279449724</v>
      </c>
      <c r="AS458" s="2">
        <v>-11.9461855294169</v>
      </c>
      <c r="AT458" s="2">
        <v>-12.1425086391835</v>
      </c>
      <c r="AU458" s="2">
        <v>-7.10084905545291</v>
      </c>
      <c r="AV458" s="2">
        <v>-2.64430502523998</v>
      </c>
      <c r="AW458" s="2">
        <v>-2.57738447491655</v>
      </c>
      <c r="AX458" s="2">
        <v>-7.30201699048396</v>
      </c>
      <c r="AY458" s="2">
        <v>-6.87812468157827</v>
      </c>
      <c r="AZ458" s="2">
        <v>-7.59331670031889</v>
      </c>
      <c r="BA458" s="2">
        <v>-5.66738017450139</v>
      </c>
      <c r="BB458" s="2">
        <v>-5.31701412202887</v>
      </c>
      <c r="BC458" s="9">
        <v>-11.5978836182019</v>
      </c>
      <c r="BD458" s="9">
        <v>-13.4477242137793</v>
      </c>
      <c r="BE458" s="9">
        <v>-12.7362719951886</v>
      </c>
      <c r="BF458" s="9">
        <v>-10.5229299644298</v>
      </c>
      <c r="BG458" s="9">
        <v>-10.5229299644298</v>
      </c>
      <c r="BH458" s="9">
        <v>-4.97247154059972</v>
      </c>
      <c r="BI458" s="9">
        <v>-4.97247154059972</v>
      </c>
      <c r="BJ458" s="9">
        <v>-4.97247154059972</v>
      </c>
      <c r="BK458" s="9">
        <v>-5.09563793828576</v>
      </c>
      <c r="BL458" s="9">
        <v>-5.09563793828576</v>
      </c>
    </row>
    <row r="459" spans="1:64">
      <c r="A459" t="s">
        <v>928</v>
      </c>
      <c r="B459" s="1" t="s">
        <v>2831</v>
      </c>
      <c r="C459" s="22" t="s">
        <v>929</v>
      </c>
      <c r="D459" s="22" t="s">
        <v>1297</v>
      </c>
      <c r="E459" s="2">
        <v>-0.899651726328323</v>
      </c>
      <c r="F459" s="2">
        <v>-0.899651726328323</v>
      </c>
      <c r="G459" s="2">
        <v>-0.899651726328323</v>
      </c>
      <c r="H459" s="2">
        <v>-0.899651726328323</v>
      </c>
      <c r="I459" s="2">
        <v>-0.899651726328323</v>
      </c>
      <c r="J459" s="2">
        <v>-15.9187766560463</v>
      </c>
      <c r="K459" s="2">
        <v>-15.9187766560463</v>
      </c>
      <c r="L459" s="2">
        <v>-15.9187766560463</v>
      </c>
      <c r="M459" s="2">
        <v>-15.9187766560463</v>
      </c>
      <c r="N459" s="2">
        <v>-15.9187766560463</v>
      </c>
      <c r="O459" s="2">
        <v>10.8727943790622</v>
      </c>
      <c r="P459" s="2">
        <v>10.8727943790622</v>
      </c>
      <c r="Q459" s="2">
        <v>10.8727943790622</v>
      </c>
      <c r="R459" s="2">
        <v>10.8727943790622</v>
      </c>
      <c r="S459" s="2">
        <v>10.8727943790622</v>
      </c>
      <c r="T459" s="23">
        <v>-11.0885471562752</v>
      </c>
      <c r="U459" s="23">
        <v>-11.0885471562752</v>
      </c>
      <c r="V459" s="23">
        <v>-11.0885471562752</v>
      </c>
      <c r="W459" s="23">
        <v>-11.0885471562752</v>
      </c>
      <c r="X459" s="23">
        <v>-11.0885471562752</v>
      </c>
      <c r="Y459" s="2">
        <v>-18.5958803549358</v>
      </c>
      <c r="Z459" s="2">
        <v>-33.9072630852196</v>
      </c>
      <c r="AA459" s="2">
        <v>-32.514344670484</v>
      </c>
      <c r="AB459" s="2">
        <v>-52.1013426825584</v>
      </c>
      <c r="AC459" s="2">
        <v>-44.1551954916584</v>
      </c>
      <c r="AD459" s="2">
        <v>0.417120238998856</v>
      </c>
      <c r="AE459" s="2">
        <v>0.081565983781406</v>
      </c>
      <c r="AF459" s="2">
        <v>0.532194855261142</v>
      </c>
      <c r="AG459" s="2">
        <v>1.95707931380804</v>
      </c>
      <c r="AH459" s="2">
        <v>1.11268941578067</v>
      </c>
      <c r="AI459" s="9">
        <v>27.8681781789548</v>
      </c>
      <c r="AJ459" s="9">
        <v>28.5289451960698</v>
      </c>
      <c r="AK459" s="9">
        <v>28.5073569699379</v>
      </c>
      <c r="AL459" s="9">
        <v>28.4974659963213</v>
      </c>
      <c r="AM459" s="9">
        <v>28.4287086400967</v>
      </c>
      <c r="AN459" s="2">
        <v>-28.4380617136343</v>
      </c>
      <c r="AO459" s="2">
        <v>-29.864538276909</v>
      </c>
      <c r="AP459" s="2">
        <v>-33.8097297256072</v>
      </c>
      <c r="AQ459" s="2">
        <v>-32.7234179832151</v>
      </c>
      <c r="AR459" s="2">
        <v>-32.4527949481131</v>
      </c>
      <c r="AS459" s="2">
        <v>-13.3301826999109</v>
      </c>
      <c r="AT459" s="2">
        <v>-13.6663660629464</v>
      </c>
      <c r="AU459" s="2">
        <v>-7.20360348418993</v>
      </c>
      <c r="AV459" s="2">
        <v>-3.05096988520916</v>
      </c>
      <c r="AW459" s="2">
        <v>-2.35365251678728</v>
      </c>
      <c r="AX459" s="2">
        <v>-6.81567091186869</v>
      </c>
      <c r="AY459" s="2">
        <v>-6.50197141870931</v>
      </c>
      <c r="AZ459" s="2">
        <v>-6.65294214707455</v>
      </c>
      <c r="BA459" s="2">
        <v>-5.06472920683016</v>
      </c>
      <c r="BB459" s="2">
        <v>-3.35043733468817</v>
      </c>
      <c r="BC459" s="9">
        <v>-14.4973545227524</v>
      </c>
      <c r="BD459" s="9">
        <v>-14.4463175959906</v>
      </c>
      <c r="BE459" s="9">
        <v>-12.9546080865347</v>
      </c>
      <c r="BF459" s="9">
        <v>-10.4432107980326</v>
      </c>
      <c r="BG459" s="9">
        <v>-10.4432107980326</v>
      </c>
      <c r="BH459" s="9">
        <v>-7.81444585116689</v>
      </c>
      <c r="BI459" s="9">
        <v>-7.81444585116689</v>
      </c>
      <c r="BJ459" s="9">
        <v>-7.81444585116689</v>
      </c>
      <c r="BK459" s="9">
        <v>-4.79069545558517</v>
      </c>
      <c r="BL459" s="9">
        <v>-4.79069545558517</v>
      </c>
    </row>
    <row r="460" spans="1:64">
      <c r="A460" t="s">
        <v>930</v>
      </c>
      <c r="B460" s="1" t="s">
        <v>2832</v>
      </c>
      <c r="C460" s="22" t="s">
        <v>931</v>
      </c>
      <c r="D460" s="22" t="s">
        <v>1297</v>
      </c>
      <c r="E460" s="2">
        <v>-4.91808270017603</v>
      </c>
      <c r="F460" s="2">
        <v>-4.91808270017603</v>
      </c>
      <c r="G460" s="2">
        <v>-4.91808270017603</v>
      </c>
      <c r="H460" s="2">
        <v>-4.91808270017603</v>
      </c>
      <c r="I460" s="2">
        <v>-4.91808270017603</v>
      </c>
      <c r="J460" s="2">
        <v>-15.7950114133825</v>
      </c>
      <c r="K460" s="2">
        <v>-15.7950114133825</v>
      </c>
      <c r="L460" s="2">
        <v>-15.7950114133825</v>
      </c>
      <c r="M460" s="2">
        <v>-15.7950114133825</v>
      </c>
      <c r="N460" s="2">
        <v>-15.7950114133825</v>
      </c>
      <c r="O460" s="2">
        <v>-1.68609262705632</v>
      </c>
      <c r="P460" s="2">
        <v>-1.68609262705632</v>
      </c>
      <c r="Q460" s="2">
        <v>-1.68609262705632</v>
      </c>
      <c r="R460" s="2">
        <v>-1.68609262705632</v>
      </c>
      <c r="S460" s="2">
        <v>-1.68609262705632</v>
      </c>
      <c r="T460" s="23">
        <v>-9.9617443067582</v>
      </c>
      <c r="U460" s="23">
        <v>-9.9617443067582</v>
      </c>
      <c r="V460" s="23">
        <v>-9.9617443067582</v>
      </c>
      <c r="W460" s="23">
        <v>-9.9617443067582</v>
      </c>
      <c r="X460" s="23">
        <v>-9.9617443067582</v>
      </c>
      <c r="Y460" s="2">
        <v>-9.47327880799513</v>
      </c>
      <c r="Z460" s="2">
        <v>-5.28019759542652</v>
      </c>
      <c r="AA460" s="2">
        <v>-11.6560966301319</v>
      </c>
      <c r="AB460" s="2">
        <v>-6.37475615060701</v>
      </c>
      <c r="AC460" s="2">
        <v>-7.10949719423568</v>
      </c>
      <c r="AD460" s="2">
        <v>-4.58408182173194</v>
      </c>
      <c r="AE460" s="2">
        <v>-5.06304081887421</v>
      </c>
      <c r="AF460" s="2">
        <v>-4.67518895454864</v>
      </c>
      <c r="AG460" s="2">
        <v>-4.37838823900722</v>
      </c>
      <c r="AH460" s="2">
        <v>-5.47890794850687</v>
      </c>
      <c r="AI460" s="9">
        <v>20.0961620250021</v>
      </c>
      <c r="AJ460" s="9">
        <v>20.0950840869076</v>
      </c>
      <c r="AK460" s="9">
        <v>21.1542775914098</v>
      </c>
      <c r="AL460" s="9">
        <v>22.2490617352412</v>
      </c>
      <c r="AM460" s="9">
        <v>22.1994694334006</v>
      </c>
      <c r="AN460" s="2">
        <v>-11.6961388366733</v>
      </c>
      <c r="AO460" s="2">
        <v>-13.0592838676916</v>
      </c>
      <c r="AP460" s="2">
        <v>-14.3690271870265</v>
      </c>
      <c r="AQ460" s="2">
        <v>-14.1837462285591</v>
      </c>
      <c r="AR460" s="2">
        <v>-13.6973734305238</v>
      </c>
      <c r="AS460" s="2">
        <v>-15.088148832094</v>
      </c>
      <c r="AT460" s="2">
        <v>-13.4273939894138</v>
      </c>
      <c r="AU460" s="2">
        <v>-12.0820662076667</v>
      </c>
      <c r="AV460" s="2">
        <v>-10.9271607888273</v>
      </c>
      <c r="AW460" s="2">
        <v>-10.7836953758116</v>
      </c>
      <c r="AX460" s="2">
        <v>-16.5627537397968</v>
      </c>
      <c r="AY460" s="2">
        <v>-17.6849510126536</v>
      </c>
      <c r="AZ460" s="2">
        <v>-18.4783377736336</v>
      </c>
      <c r="BA460" s="2">
        <v>-17.6919105730906</v>
      </c>
      <c r="BB460" s="2">
        <v>-16.8310045280779</v>
      </c>
      <c r="BC460" s="9">
        <v>-16.9135802765444</v>
      </c>
      <c r="BD460" s="9">
        <v>-16.0440670075287</v>
      </c>
      <c r="BE460" s="9">
        <v>-15.2107476971109</v>
      </c>
      <c r="BF460" s="9">
        <v>-14.1102924523036</v>
      </c>
      <c r="BG460" s="9">
        <v>-14.1102924523036</v>
      </c>
      <c r="BH460" s="9">
        <v>8.52606311877513</v>
      </c>
      <c r="BI460" s="9">
        <v>8.52606311877513</v>
      </c>
      <c r="BJ460" s="9">
        <v>8.52606311877513</v>
      </c>
      <c r="BK460" s="9">
        <v>-0.222456325063211</v>
      </c>
      <c r="BL460" s="9">
        <v>-0.222456325063211</v>
      </c>
    </row>
    <row r="461" spans="1:64">
      <c r="A461" t="s">
        <v>932</v>
      </c>
      <c r="B461" s="1" t="s">
        <v>2833</v>
      </c>
      <c r="C461" s="22" t="s">
        <v>933</v>
      </c>
      <c r="D461" s="22" t="s">
        <v>1297</v>
      </c>
      <c r="E461" s="2">
        <v>-2.87538028847011</v>
      </c>
      <c r="F461" s="2">
        <v>-2.87538028847011</v>
      </c>
      <c r="G461" s="2">
        <v>-2.87538028847011</v>
      </c>
      <c r="H461" s="2">
        <v>-2.87538028847011</v>
      </c>
      <c r="I461" s="2">
        <v>-2.87538028847011</v>
      </c>
      <c r="J461" s="2">
        <v>-5.01042981563068</v>
      </c>
      <c r="K461" s="2">
        <v>-5.01042981563068</v>
      </c>
      <c r="L461" s="2">
        <v>-5.01042981563068</v>
      </c>
      <c r="M461" s="2">
        <v>-5.01042981563068</v>
      </c>
      <c r="N461" s="2">
        <v>-5.01042981563068</v>
      </c>
      <c r="O461" s="2">
        <v>2.39156859111667</v>
      </c>
      <c r="P461" s="2">
        <v>2.39156859111667</v>
      </c>
      <c r="Q461" s="2">
        <v>2.39156859111667</v>
      </c>
      <c r="R461" s="2">
        <v>2.39156859111667</v>
      </c>
      <c r="S461" s="2">
        <v>2.39156859111667</v>
      </c>
      <c r="T461" s="23">
        <v>-8.86179219679908</v>
      </c>
      <c r="U461" s="23">
        <v>-8.86179219679908</v>
      </c>
      <c r="V461" s="23">
        <v>-8.86179219679908</v>
      </c>
      <c r="W461" s="23">
        <v>-8.86179219679908</v>
      </c>
      <c r="X461" s="23">
        <v>-8.86179219679908</v>
      </c>
      <c r="Y461" s="2">
        <v>-14.7785679446502</v>
      </c>
      <c r="Z461" s="2">
        <v>0.872659519304947</v>
      </c>
      <c r="AA461" s="2">
        <v>-11.8095826822573</v>
      </c>
      <c r="AB461" s="2">
        <v>-10.676388685331</v>
      </c>
      <c r="AC461" s="2">
        <v>-4.29646868349333</v>
      </c>
      <c r="AD461" s="2">
        <v>-0.971178870279807</v>
      </c>
      <c r="AE461" s="2">
        <v>-0.2430574945321</v>
      </c>
      <c r="AF461" s="2">
        <v>-0.00844082373100652</v>
      </c>
      <c r="AG461" s="2">
        <v>0.158565234977921</v>
      </c>
      <c r="AH461" s="2">
        <v>-1.21505302786517</v>
      </c>
      <c r="AI461" s="9">
        <v>24.6590253812955</v>
      </c>
      <c r="AJ461" s="9">
        <v>25.2774950386239</v>
      </c>
      <c r="AK461" s="9">
        <v>25.3484788830462</v>
      </c>
      <c r="AL461" s="9">
        <v>25.3296201694042</v>
      </c>
      <c r="AM461" s="9">
        <v>25.2402245402265</v>
      </c>
      <c r="AN461" s="2">
        <v>-17.1433492848477</v>
      </c>
      <c r="AO461" s="2">
        <v>-16.6558649447952</v>
      </c>
      <c r="AP461" s="2">
        <v>-18.5589080889113</v>
      </c>
      <c r="AQ461" s="2">
        <v>-18.8092769916511</v>
      </c>
      <c r="AR461" s="2">
        <v>-17.6031178253252</v>
      </c>
      <c r="AS461" s="2">
        <v>-11.1960047216669</v>
      </c>
      <c r="AT461" s="2">
        <v>-10.0646441059082</v>
      </c>
      <c r="AU461" s="2">
        <v>-12.4276257363855</v>
      </c>
      <c r="AV461" s="2">
        <v>-9.67859798535962</v>
      </c>
      <c r="AW461" s="2">
        <v>-10.5681242149079</v>
      </c>
      <c r="AX461" s="2">
        <v>-9.84400307436131</v>
      </c>
      <c r="AY461" s="2">
        <v>-8.99259617168567</v>
      </c>
      <c r="AZ461" s="2">
        <v>-8.45345205890426</v>
      </c>
      <c r="BA461" s="2">
        <v>-8.29075673377228</v>
      </c>
      <c r="BB461" s="2">
        <v>-7.12095776940728</v>
      </c>
      <c r="BC461" s="9">
        <v>-14.7734946089</v>
      </c>
      <c r="BD461" s="9">
        <v>-13.9137344588112</v>
      </c>
      <c r="BE461" s="9">
        <v>-13.2457228749961</v>
      </c>
      <c r="BF461" s="9">
        <v>-11.7187174603877</v>
      </c>
      <c r="BG461" s="9">
        <v>-11.7187174603877</v>
      </c>
      <c r="BH461" s="9">
        <v>12.1150404113502</v>
      </c>
      <c r="BI461" s="9">
        <v>12.1150404113502</v>
      </c>
      <c r="BJ461" s="9">
        <v>12.1150404113502</v>
      </c>
      <c r="BK461" s="9">
        <v>10.3626517274877</v>
      </c>
      <c r="BL461" s="9">
        <v>10.3626517274877</v>
      </c>
    </row>
    <row r="462" spans="1:64">
      <c r="A462" t="s">
        <v>934</v>
      </c>
      <c r="B462" s="1" t="s">
        <v>2834</v>
      </c>
      <c r="C462" s="22" t="s">
        <v>935</v>
      </c>
      <c r="D462" s="22" t="s">
        <v>1297</v>
      </c>
      <c r="E462" s="2">
        <v>-9.47230447053675</v>
      </c>
      <c r="F462" s="2">
        <v>-9.47230447053675</v>
      </c>
      <c r="G462" s="2">
        <v>-9.47230447053675</v>
      </c>
      <c r="H462" s="2">
        <v>-9.47230447053675</v>
      </c>
      <c r="I462" s="2">
        <v>-9.47230447053675</v>
      </c>
      <c r="J462" s="2">
        <v>-6.21323361724386</v>
      </c>
      <c r="K462" s="2">
        <v>-6.21323361724386</v>
      </c>
      <c r="L462" s="2">
        <v>-6.21323361724386</v>
      </c>
      <c r="M462" s="2">
        <v>-6.21323361724386</v>
      </c>
      <c r="N462" s="2">
        <v>-6.21323361724386</v>
      </c>
      <c r="O462" s="2">
        <v>2.56374334162694</v>
      </c>
      <c r="P462" s="2">
        <v>2.56374334162694</v>
      </c>
      <c r="Q462" s="2">
        <v>2.56374334162694</v>
      </c>
      <c r="R462" s="2">
        <v>2.56374334162694</v>
      </c>
      <c r="S462" s="2">
        <v>2.56374334162694</v>
      </c>
      <c r="T462" s="23">
        <v>-10.6933293237259</v>
      </c>
      <c r="U462" s="23">
        <v>-10.6933293237259</v>
      </c>
      <c r="V462" s="23">
        <v>-10.6933293237259</v>
      </c>
      <c r="W462" s="23">
        <v>-10.6933293237259</v>
      </c>
      <c r="X462" s="23">
        <v>-10.6933293237259</v>
      </c>
      <c r="Y462" s="2">
        <v>-23.9407751415586</v>
      </c>
      <c r="Z462" s="2">
        <v>-21.2821256896819</v>
      </c>
      <c r="AA462" s="2">
        <v>-24.7838270657272</v>
      </c>
      <c r="AB462" s="2">
        <v>-20.7261533057103</v>
      </c>
      <c r="AC462" s="2">
        <v>-21.9018163016785</v>
      </c>
      <c r="AD462" s="2">
        <v>-1.13884002602386</v>
      </c>
      <c r="AE462" s="2">
        <v>-2.25007743436603</v>
      </c>
      <c r="AF462" s="2">
        <v>-0.740402054867909</v>
      </c>
      <c r="AG462" s="2">
        <v>0.0358132627154545</v>
      </c>
      <c r="AH462" s="2">
        <v>-1.67370573067251</v>
      </c>
      <c r="AI462" s="9">
        <v>30.2294124122377</v>
      </c>
      <c r="AJ462" s="9">
        <v>30.1054376921967</v>
      </c>
      <c r="AK462" s="9">
        <v>30.3222429683414</v>
      </c>
      <c r="AL462" s="9">
        <v>30.9075769488709</v>
      </c>
      <c r="AM462" s="9">
        <v>30.7432308889218</v>
      </c>
      <c r="AN462" s="2">
        <v>-21.8454224547341</v>
      </c>
      <c r="AO462" s="2">
        <v>-24.4933543142526</v>
      </c>
      <c r="AP462" s="2">
        <v>-24.624452260883</v>
      </c>
      <c r="AQ462" s="2">
        <v>-26.040389010665</v>
      </c>
      <c r="AR462" s="2">
        <v>-26.2097315618386</v>
      </c>
      <c r="AS462" s="2">
        <v>-15.2765119258269</v>
      </c>
      <c r="AT462" s="2">
        <v>-14.3814651045969</v>
      </c>
      <c r="AU462" s="2">
        <v>-15.9549570006884</v>
      </c>
      <c r="AV462" s="2">
        <v>-11.3507004746062</v>
      </c>
      <c r="AW462" s="2">
        <v>-11.9859771981649</v>
      </c>
      <c r="AX462" s="2">
        <v>-8.80069458371073</v>
      </c>
      <c r="AY462" s="2">
        <v>-8.19431127296314</v>
      </c>
      <c r="AZ462" s="2">
        <v>-8.12034233624216</v>
      </c>
      <c r="BA462" s="2">
        <v>-6.20670171845124</v>
      </c>
      <c r="BB462" s="2">
        <v>-4.18245669551292</v>
      </c>
      <c r="BC462" s="9">
        <v>-14.7044595873631</v>
      </c>
      <c r="BD462" s="9">
        <v>-16.3103585761184</v>
      </c>
      <c r="BE462" s="9">
        <v>-13.1001654807654</v>
      </c>
      <c r="BF462" s="9">
        <v>-12.2767516251681</v>
      </c>
      <c r="BG462" s="9">
        <v>-12.2767516251681</v>
      </c>
      <c r="BH462" s="9">
        <v>2.3896755606618</v>
      </c>
      <c r="BI462" s="9">
        <v>2.3896755606618</v>
      </c>
      <c r="BJ462" s="9">
        <v>2.3896755606618</v>
      </c>
      <c r="BK462" s="9">
        <v>0.491694044017096</v>
      </c>
      <c r="BL462" s="9">
        <v>0.491694044017096</v>
      </c>
    </row>
    <row r="463" spans="1:64">
      <c r="A463" t="s">
        <v>936</v>
      </c>
      <c r="B463" s="1" t="s">
        <v>2835</v>
      </c>
      <c r="C463" s="22" t="s">
        <v>937</v>
      </c>
      <c r="D463" s="22" t="s">
        <v>1297</v>
      </c>
      <c r="E463" s="2">
        <v>-4.65018730191951</v>
      </c>
      <c r="F463" s="2">
        <v>-4.65018730191951</v>
      </c>
      <c r="G463" s="2">
        <v>-4.65018730191951</v>
      </c>
      <c r="H463" s="2">
        <v>-4.65018730191951</v>
      </c>
      <c r="I463" s="2">
        <v>-4.65018730191951</v>
      </c>
      <c r="J463" s="2">
        <v>-12.0464171159095</v>
      </c>
      <c r="K463" s="2">
        <v>-12.0464171159095</v>
      </c>
      <c r="L463" s="2">
        <v>-12.0464171159095</v>
      </c>
      <c r="M463" s="2">
        <v>-12.0464171159095</v>
      </c>
      <c r="N463" s="2">
        <v>-12.0464171159095</v>
      </c>
      <c r="O463" s="2">
        <v>2.19815307965474</v>
      </c>
      <c r="P463" s="2">
        <v>2.19815307965474</v>
      </c>
      <c r="Q463" s="2">
        <v>2.19815307965474</v>
      </c>
      <c r="R463" s="2">
        <v>2.19815307965474</v>
      </c>
      <c r="S463" s="2">
        <v>2.19815307965474</v>
      </c>
      <c r="T463" s="23">
        <v>-6.131558824757</v>
      </c>
      <c r="U463" s="23">
        <v>-6.131558824757</v>
      </c>
      <c r="V463" s="23">
        <v>-6.131558824757</v>
      </c>
      <c r="W463" s="23">
        <v>-6.131558824757</v>
      </c>
      <c r="X463" s="23">
        <v>-6.131558824757</v>
      </c>
      <c r="Y463" s="2">
        <v>-0.369631881212677</v>
      </c>
      <c r="Z463" s="2">
        <v>12.0625235044838</v>
      </c>
      <c r="AA463" s="2">
        <v>8.07591463474514</v>
      </c>
      <c r="AB463" s="2">
        <v>-2.04687518167763</v>
      </c>
      <c r="AC463" s="2">
        <v>7.12565033556058</v>
      </c>
      <c r="AD463" s="2">
        <v>2.25287893192584</v>
      </c>
      <c r="AE463" s="2">
        <v>2.35677434242423</v>
      </c>
      <c r="AF463" s="2">
        <v>1.75775370596936</v>
      </c>
      <c r="AG463" s="2">
        <v>1.84113519821193</v>
      </c>
      <c r="AH463" s="2">
        <v>1.70735362515362</v>
      </c>
      <c r="AI463" s="9">
        <v>27.9040822075765</v>
      </c>
      <c r="AJ463" s="9">
        <v>27.6194064058814</v>
      </c>
      <c r="AK463" s="9">
        <v>26.83787821229</v>
      </c>
      <c r="AL463" s="9">
        <v>26.8596014356552</v>
      </c>
      <c r="AM463" s="9">
        <v>26.7475079328924</v>
      </c>
      <c r="AN463" s="2">
        <v>-18.5777664742357</v>
      </c>
      <c r="AO463" s="2">
        <v>-17.5577478382011</v>
      </c>
      <c r="AP463" s="2">
        <v>-17.4501527026369</v>
      </c>
      <c r="AQ463" s="2">
        <v>-17.7422000119583</v>
      </c>
      <c r="AR463" s="2">
        <v>-17.0846401928978</v>
      </c>
      <c r="AS463" s="2">
        <v>-12.5255307141211</v>
      </c>
      <c r="AT463" s="2">
        <v>-9.59214005259251</v>
      </c>
      <c r="AU463" s="2">
        <v>-9.35088755116291</v>
      </c>
      <c r="AV463" s="2">
        <v>-3.79661015118298</v>
      </c>
      <c r="AW463" s="2">
        <v>-6.9428063643936</v>
      </c>
      <c r="AX463" s="2">
        <v>-6.93378353096097</v>
      </c>
      <c r="AY463" s="2">
        <v>-6.99561640360478</v>
      </c>
      <c r="AZ463" s="2">
        <v>-6.18366030835298</v>
      </c>
      <c r="BA463" s="2">
        <v>-4.5711293666423</v>
      </c>
      <c r="BB463" s="2">
        <v>-3.44935108197258</v>
      </c>
      <c r="BC463" s="9">
        <v>-15.8090199319538</v>
      </c>
      <c r="BD463" s="9">
        <v>-17.4420977426246</v>
      </c>
      <c r="BE463" s="9">
        <v>-15.8657559711492</v>
      </c>
      <c r="BF463" s="9">
        <v>-12.9942241227428</v>
      </c>
      <c r="BG463" s="9">
        <v>-12.9942241227428</v>
      </c>
      <c r="BH463" s="9">
        <v>-15.769022315388</v>
      </c>
      <c r="BI463" s="9">
        <v>-15.769022315388</v>
      </c>
      <c r="BJ463" s="9">
        <v>-15.769022315388</v>
      </c>
      <c r="BK463" s="9">
        <v>-8.36290939396902</v>
      </c>
      <c r="BL463" s="9">
        <v>-8.36290939396902</v>
      </c>
    </row>
    <row r="464" spans="1:64">
      <c r="A464" t="s">
        <v>938</v>
      </c>
      <c r="B464" s="1" t="s">
        <v>2836</v>
      </c>
      <c r="C464" s="22" t="s">
        <v>939</v>
      </c>
      <c r="D464" s="22" t="s">
        <v>1297</v>
      </c>
      <c r="E464" s="2">
        <v>-2.30610256717501</v>
      </c>
      <c r="F464" s="2">
        <v>-2.30610256717501</v>
      </c>
      <c r="G464" s="2">
        <v>-2.30610256717501</v>
      </c>
      <c r="H464" s="2">
        <v>-2.30610256717501</v>
      </c>
      <c r="I464" s="2">
        <v>-2.30610256717501</v>
      </c>
      <c r="J464" s="2">
        <v>-18.5211050042697</v>
      </c>
      <c r="K464" s="2">
        <v>-18.5211050042697</v>
      </c>
      <c r="L464" s="2">
        <v>-18.5211050042697</v>
      </c>
      <c r="M464" s="2">
        <v>-18.5211050042697</v>
      </c>
      <c r="N464" s="2">
        <v>-18.5211050042697</v>
      </c>
      <c r="O464" s="2">
        <v>4.61188663540139</v>
      </c>
      <c r="P464" s="2">
        <v>4.61188663540139</v>
      </c>
      <c r="Q464" s="2">
        <v>4.61188663540139</v>
      </c>
      <c r="R464" s="2">
        <v>4.61188663540139</v>
      </c>
      <c r="S464" s="2">
        <v>4.61188663540139</v>
      </c>
      <c r="T464" s="23">
        <v>-4.95346701292236</v>
      </c>
      <c r="U464" s="23">
        <v>-4.95346701292236</v>
      </c>
      <c r="V464" s="23">
        <v>-4.95346701292236</v>
      </c>
      <c r="W464" s="23">
        <v>-4.95346701292236</v>
      </c>
      <c r="X464" s="23">
        <v>-4.95346701292236</v>
      </c>
      <c r="Y464" s="2">
        <v>11.4746031643664</v>
      </c>
      <c r="Z464" s="2">
        <v>10.8886034307278</v>
      </c>
      <c r="AA464" s="2">
        <v>9.05412366272696</v>
      </c>
      <c r="AB464" s="2">
        <v>-1.37091768535587</v>
      </c>
      <c r="AC464" s="2">
        <v>1.63573954101716</v>
      </c>
      <c r="AD464" s="2">
        <v>0.632987040653328</v>
      </c>
      <c r="AE464" s="2">
        <v>0.105068136057493</v>
      </c>
      <c r="AF464" s="2">
        <v>0.884514437783837</v>
      </c>
      <c r="AG464" s="2">
        <v>3.55368680726265</v>
      </c>
      <c r="AH464" s="2">
        <v>2.47749251925958</v>
      </c>
      <c r="AI464" s="9">
        <v>25.158521461905</v>
      </c>
      <c r="AJ464" s="9">
        <v>24.9722130082061</v>
      </c>
      <c r="AK464" s="9">
        <v>25.0518885404262</v>
      </c>
      <c r="AL464" s="9">
        <v>24.3250286964696</v>
      </c>
      <c r="AM464" s="9">
        <v>24.2467877586968</v>
      </c>
      <c r="AN464" s="2">
        <v>-21.7683392880146</v>
      </c>
      <c r="AO464" s="2">
        <v>-21.33041289935</v>
      </c>
      <c r="AP464" s="2">
        <v>-22.3668055467496</v>
      </c>
      <c r="AQ464" s="2">
        <v>-22.2666459638534</v>
      </c>
      <c r="AR464" s="2">
        <v>-22.7266106770982</v>
      </c>
      <c r="AS464" s="2">
        <v>-12.7273366267676</v>
      </c>
      <c r="AT464" s="2">
        <v>-10.2425903439357</v>
      </c>
      <c r="AU464" s="2">
        <v>-12.2609801648436</v>
      </c>
      <c r="AV464" s="2">
        <v>-5.49023177552808</v>
      </c>
      <c r="AW464" s="2">
        <v>-8.14746346643231</v>
      </c>
      <c r="AX464" s="2">
        <v>-6.42191867783398</v>
      </c>
      <c r="AY464" s="2">
        <v>-5.49334043882388</v>
      </c>
      <c r="AZ464" s="2">
        <v>-5.19286710934311</v>
      </c>
      <c r="BA464" s="2">
        <v>-4.04516232381916</v>
      </c>
      <c r="BB464" s="2">
        <v>-3.14492184780389</v>
      </c>
      <c r="BC464" s="9">
        <v>-13.3237591566248</v>
      </c>
      <c r="BD464" s="9">
        <v>-14.8457549488751</v>
      </c>
      <c r="BE464" s="9">
        <v>-13.6096163605729</v>
      </c>
      <c r="BF464" s="9">
        <v>-13.1536624555372</v>
      </c>
      <c r="BG464" s="9">
        <v>-13.1536624555372</v>
      </c>
      <c r="BH464" s="9">
        <v>-17.1788967444739</v>
      </c>
      <c r="BI464" s="9">
        <v>-17.1788967444739</v>
      </c>
      <c r="BJ464" s="9">
        <v>-17.1788967444739</v>
      </c>
      <c r="BK464" s="9">
        <v>-7.58215302061892</v>
      </c>
      <c r="BL464" s="9">
        <v>-7.58215302061892</v>
      </c>
    </row>
    <row r="465" spans="1:64">
      <c r="A465" t="s">
        <v>940</v>
      </c>
      <c r="B465" s="1" t="s">
        <v>2837</v>
      </c>
      <c r="C465" s="22" t="s">
        <v>941</v>
      </c>
      <c r="D465" s="22" t="s">
        <v>1297</v>
      </c>
      <c r="E465" s="2">
        <v>-6.29104661624065</v>
      </c>
      <c r="F465" s="2">
        <v>-6.29104661624065</v>
      </c>
      <c r="G465" s="2">
        <v>-6.29104661624065</v>
      </c>
      <c r="H465" s="2">
        <v>-6.29104661624065</v>
      </c>
      <c r="I465" s="2">
        <v>-6.29104661624065</v>
      </c>
      <c r="J465" s="2">
        <v>-4.69514713448439</v>
      </c>
      <c r="K465" s="2">
        <v>-4.69514713448439</v>
      </c>
      <c r="L465" s="2">
        <v>-4.69514713448439</v>
      </c>
      <c r="M465" s="2">
        <v>-4.69514713448439</v>
      </c>
      <c r="N465" s="2">
        <v>-4.69514713448439</v>
      </c>
      <c r="O465" s="2">
        <v>3.75440231311434</v>
      </c>
      <c r="P465" s="2">
        <v>3.75440231311434</v>
      </c>
      <c r="Q465" s="2">
        <v>3.75440231311434</v>
      </c>
      <c r="R465" s="2">
        <v>3.75440231311434</v>
      </c>
      <c r="S465" s="2">
        <v>3.75440231311434</v>
      </c>
      <c r="T465" s="23">
        <v>-9.20557790557695</v>
      </c>
      <c r="U465" s="23">
        <v>-9.20557790557695</v>
      </c>
      <c r="V465" s="23">
        <v>-9.20557790557695</v>
      </c>
      <c r="W465" s="23">
        <v>-9.20557790557695</v>
      </c>
      <c r="X465" s="23">
        <v>-9.20557790557695</v>
      </c>
      <c r="Y465" s="2">
        <v>-18.0328752565872</v>
      </c>
      <c r="Z465" s="2">
        <v>-22.3999264640752</v>
      </c>
      <c r="AA465" s="2">
        <v>-16.7898423318484</v>
      </c>
      <c r="AB465" s="2">
        <v>-15.0969948912727</v>
      </c>
      <c r="AC465" s="2">
        <v>-11.6003041454186</v>
      </c>
      <c r="AD465" s="2">
        <v>-3.13564625223067</v>
      </c>
      <c r="AE465" s="2">
        <v>-3.43325794534495</v>
      </c>
      <c r="AF465" s="2">
        <v>-4.65085589333749</v>
      </c>
      <c r="AG465" s="2">
        <v>-5.24503489371602</v>
      </c>
      <c r="AH465" s="2">
        <v>-5.54145132969577</v>
      </c>
      <c r="AI465" s="9">
        <v>25.3836193983284</v>
      </c>
      <c r="AJ465" s="9">
        <v>26.083439598927</v>
      </c>
      <c r="AK465" s="9">
        <v>26.1314773875629</v>
      </c>
      <c r="AL465" s="9">
        <v>26.9338990870739</v>
      </c>
      <c r="AM465" s="9">
        <v>26.8209675928238</v>
      </c>
      <c r="AN465" s="2">
        <v>-19.0289221322927</v>
      </c>
      <c r="AO465" s="2">
        <v>-19.5657710465056</v>
      </c>
      <c r="AP465" s="2">
        <v>-21.6215730897232</v>
      </c>
      <c r="AQ465" s="2">
        <v>-22.4561947013645</v>
      </c>
      <c r="AR465" s="2">
        <v>-24.355972842794</v>
      </c>
      <c r="AS465" s="2">
        <v>-20.5921032826851</v>
      </c>
      <c r="AT465" s="2">
        <v>-19.5226325146435</v>
      </c>
      <c r="AU465" s="2">
        <v>-20.5280496052469</v>
      </c>
      <c r="AV465" s="2">
        <v>-10.8340057414426</v>
      </c>
      <c r="AW465" s="2">
        <v>-13.3356183021805</v>
      </c>
      <c r="AX465" s="2">
        <v>-17.9759580253784</v>
      </c>
      <c r="AY465" s="2">
        <v>-16.3901273838913</v>
      </c>
      <c r="AZ465" s="2">
        <v>-17.2476121665184</v>
      </c>
      <c r="BA465" s="2">
        <v>-15.9345981199402</v>
      </c>
      <c r="BB465" s="2">
        <v>-14.7489438810876</v>
      </c>
      <c r="BC465" s="9">
        <v>-20.6414714395379</v>
      </c>
      <c r="BD465" s="9">
        <v>-20.6375965657008</v>
      </c>
      <c r="BE465" s="9">
        <v>-20.3052564951863</v>
      </c>
      <c r="BF465" s="9">
        <v>-17.0599016089998</v>
      </c>
      <c r="BG465" s="9">
        <v>-17.0599016089998</v>
      </c>
      <c r="BH465" s="9">
        <v>-1.50216207431122</v>
      </c>
      <c r="BI465" s="9">
        <v>-1.50216207431122</v>
      </c>
      <c r="BJ465" s="9">
        <v>-1.50216207431122</v>
      </c>
      <c r="BK465" s="9">
        <v>-4.83931082502276</v>
      </c>
      <c r="BL465" s="9">
        <v>-4.83931082502276</v>
      </c>
    </row>
    <row r="466" spans="1:64">
      <c r="A466" t="s">
        <v>942</v>
      </c>
      <c r="B466" s="1" t="s">
        <v>2838</v>
      </c>
      <c r="C466" s="22" t="s">
        <v>943</v>
      </c>
      <c r="D466" s="22" t="s">
        <v>1297</v>
      </c>
      <c r="E466" s="2">
        <v>-7.49657590839496</v>
      </c>
      <c r="F466" s="2">
        <v>-7.49657590839496</v>
      </c>
      <c r="G466" s="2">
        <v>-7.49657590839496</v>
      </c>
      <c r="H466" s="2">
        <v>-7.49657590839496</v>
      </c>
      <c r="I466" s="2">
        <v>-7.49657590839496</v>
      </c>
      <c r="J466" s="2">
        <v>-3.42479771557833</v>
      </c>
      <c r="K466" s="2">
        <v>-3.42479771557833</v>
      </c>
      <c r="L466" s="2">
        <v>-3.42479771557833</v>
      </c>
      <c r="M466" s="2">
        <v>-3.42479771557833</v>
      </c>
      <c r="N466" s="2">
        <v>-3.42479771557833</v>
      </c>
      <c r="O466" s="2">
        <v>12.0402783718138</v>
      </c>
      <c r="P466" s="2">
        <v>12.0402783718138</v>
      </c>
      <c r="Q466" s="2">
        <v>12.0402783718138</v>
      </c>
      <c r="R466" s="2">
        <v>12.0402783718138</v>
      </c>
      <c r="S466" s="2">
        <v>12.0402783718138</v>
      </c>
      <c r="T466" s="23">
        <v>-9.6208025635833</v>
      </c>
      <c r="U466" s="23">
        <v>-9.6208025635833</v>
      </c>
      <c r="V466" s="23">
        <v>-9.6208025635833</v>
      </c>
      <c r="W466" s="23">
        <v>-9.6208025635833</v>
      </c>
      <c r="X466" s="23">
        <v>-9.6208025635833</v>
      </c>
      <c r="Y466" s="2">
        <v>-9.42099068407653</v>
      </c>
      <c r="Z466" s="2">
        <v>-6.7719379346668</v>
      </c>
      <c r="AA466" s="2">
        <v>-15.9794366847566</v>
      </c>
      <c r="AB466" s="2">
        <v>-7.31527640716099</v>
      </c>
      <c r="AC466" s="2">
        <v>-8.05593427047928</v>
      </c>
      <c r="AD466" s="2">
        <v>-0.728090362192194</v>
      </c>
      <c r="AE466" s="2">
        <v>-2.65326061512749</v>
      </c>
      <c r="AF466" s="2">
        <v>-3.26852124462852</v>
      </c>
      <c r="AG466" s="2">
        <v>-2.9265667965591</v>
      </c>
      <c r="AH466" s="2">
        <v>-3.72368366276122</v>
      </c>
      <c r="AI466" s="9">
        <v>22.6873103465745</v>
      </c>
      <c r="AJ466" s="9">
        <v>21.8256782202716</v>
      </c>
      <c r="AK466" s="9">
        <v>21.9949387764918</v>
      </c>
      <c r="AL466" s="9">
        <v>21.3333563600653</v>
      </c>
      <c r="AM466" s="9">
        <v>21.2967505477868</v>
      </c>
      <c r="AN466" s="2">
        <v>-18.4908772363877</v>
      </c>
      <c r="AO466" s="2">
        <v>-15.8002557209704</v>
      </c>
      <c r="AP466" s="2">
        <v>-17.1124015870701</v>
      </c>
      <c r="AQ466" s="2">
        <v>-17.6159322970635</v>
      </c>
      <c r="AR466" s="2">
        <v>-17.8524206590359</v>
      </c>
      <c r="AS466" s="2">
        <v>-13.7587000091827</v>
      </c>
      <c r="AT466" s="2">
        <v>-19.7166934996083</v>
      </c>
      <c r="AU466" s="2">
        <v>-16.5224831041571</v>
      </c>
      <c r="AV466" s="2">
        <v>-12.3533966867175</v>
      </c>
      <c r="AW466" s="2">
        <v>-10.7714870615962</v>
      </c>
      <c r="AX466" s="2">
        <v>-10.1285262349605</v>
      </c>
      <c r="AY466" s="2">
        <v>-11.2006502842441</v>
      </c>
      <c r="AZ466" s="2">
        <v>-12.5216885933259</v>
      </c>
      <c r="BA466" s="2">
        <v>-11.6772649969331</v>
      </c>
      <c r="BB466" s="2">
        <v>-9.28621061366846</v>
      </c>
      <c r="BC466" s="9">
        <v>-17.7420005349874</v>
      </c>
      <c r="BD466" s="9">
        <v>-18.5072640169833</v>
      </c>
      <c r="BE466" s="9">
        <v>-16.8846577307643</v>
      </c>
      <c r="BF466" s="9">
        <v>-13.871134953112</v>
      </c>
      <c r="BG466" s="9">
        <v>-13.871134953112</v>
      </c>
      <c r="BH466" s="9">
        <v>-4.2402749823178</v>
      </c>
      <c r="BI466" s="9">
        <v>-4.2402749823178</v>
      </c>
      <c r="BJ466" s="9">
        <v>-4.2402749823178</v>
      </c>
      <c r="BK466" s="9">
        <v>-3.14619641113232</v>
      </c>
      <c r="BL466" s="9">
        <v>-3.14619641113232</v>
      </c>
    </row>
    <row r="467" spans="1:64">
      <c r="A467" t="s">
        <v>944</v>
      </c>
      <c r="B467" s="1" t="s">
        <v>2839</v>
      </c>
      <c r="C467" s="22" t="s">
        <v>945</v>
      </c>
      <c r="D467" s="22" t="s">
        <v>1297</v>
      </c>
      <c r="E467" s="2">
        <v>2.31509305274984</v>
      </c>
      <c r="F467" s="2">
        <v>2.31509305274984</v>
      </c>
      <c r="G467" s="2">
        <v>2.31509305274984</v>
      </c>
      <c r="H467" s="2">
        <v>2.31509305274984</v>
      </c>
      <c r="I467" s="2">
        <v>2.31509305274984</v>
      </c>
      <c r="J467" s="2">
        <v>-7.01847742469548</v>
      </c>
      <c r="K467" s="2">
        <v>-7.01847742469548</v>
      </c>
      <c r="L467" s="2">
        <v>-7.01847742469548</v>
      </c>
      <c r="M467" s="2">
        <v>-7.01847742469548</v>
      </c>
      <c r="N467" s="2">
        <v>-7.01847742469548</v>
      </c>
      <c r="O467" s="2">
        <v>12.8656588925348</v>
      </c>
      <c r="P467" s="2">
        <v>12.8656588925348</v>
      </c>
      <c r="Q467" s="2">
        <v>12.8656588925348</v>
      </c>
      <c r="R467" s="2">
        <v>12.8656588925348</v>
      </c>
      <c r="S467" s="2">
        <v>12.8656588925348</v>
      </c>
      <c r="T467" s="23">
        <v>-9.99856078086412</v>
      </c>
      <c r="U467" s="23">
        <v>-9.99856078086412</v>
      </c>
      <c r="V467" s="23">
        <v>-9.99856078086412</v>
      </c>
      <c r="W467" s="23">
        <v>-9.99856078086412</v>
      </c>
      <c r="X467" s="23">
        <v>-9.99856078086412</v>
      </c>
      <c r="Y467" s="2">
        <v>-4.4548681034844</v>
      </c>
      <c r="Z467" s="2">
        <v>-7.16070631017895</v>
      </c>
      <c r="AA467" s="2">
        <v>-6.86051509851317</v>
      </c>
      <c r="AB467" s="2">
        <v>-3.9961254820921</v>
      </c>
      <c r="AC467" s="2">
        <v>2.48280178837684</v>
      </c>
      <c r="AD467" s="2">
        <v>-3.29260877614336</v>
      </c>
      <c r="AE467" s="2">
        <v>-4.107189939597</v>
      </c>
      <c r="AF467" s="2">
        <v>-4.81180313400653</v>
      </c>
      <c r="AG467" s="2">
        <v>-5.3934486955084</v>
      </c>
      <c r="AH467" s="2">
        <v>-6.64751348484091</v>
      </c>
      <c r="AI467" s="9">
        <v>23.7033108588296</v>
      </c>
      <c r="AJ467" s="9">
        <v>23.6656059180178</v>
      </c>
      <c r="AK467" s="9">
        <v>22.9994833694958</v>
      </c>
      <c r="AL467" s="9">
        <v>23.1227047457832</v>
      </c>
      <c r="AM467" s="9">
        <v>23.0663627518871</v>
      </c>
      <c r="AN467" s="2">
        <v>-18.8171551907557</v>
      </c>
      <c r="AO467" s="2">
        <v>-20.9949708007593</v>
      </c>
      <c r="AP467" s="2">
        <v>-21.1304752032956</v>
      </c>
      <c r="AQ467" s="2">
        <v>-21.3121326785297</v>
      </c>
      <c r="AR467" s="2">
        <v>-21.747777435766</v>
      </c>
      <c r="AS467" s="2">
        <v>-11.9271340905212</v>
      </c>
      <c r="AT467" s="2">
        <v>-16.8561002599321</v>
      </c>
      <c r="AU467" s="2">
        <v>-16.4592009537942</v>
      </c>
      <c r="AV467" s="2">
        <v>-13.6955504150956</v>
      </c>
      <c r="AW467" s="2">
        <v>-17.5488861943831</v>
      </c>
      <c r="AX467" s="2">
        <v>-11.8004044460116</v>
      </c>
      <c r="AY467" s="2">
        <v>-12.7118940149317</v>
      </c>
      <c r="AZ467" s="2">
        <v>-14.048743620413</v>
      </c>
      <c r="BA467" s="2">
        <v>-14.4378751082699</v>
      </c>
      <c r="BB467" s="2">
        <v>-13.3505800460633</v>
      </c>
      <c r="BC467" s="9">
        <v>-20.2272613103164</v>
      </c>
      <c r="BD467" s="9">
        <v>-19.3061387227524</v>
      </c>
      <c r="BE467" s="9">
        <v>-17.7580020961486</v>
      </c>
      <c r="BF467" s="9">
        <v>-17.0599016089998</v>
      </c>
      <c r="BG467" s="9">
        <v>-17.0599016089998</v>
      </c>
      <c r="BH467" s="9">
        <v>10.697776186878</v>
      </c>
      <c r="BI467" s="9">
        <v>10.697776186878</v>
      </c>
      <c r="BJ467" s="9">
        <v>10.697776186878</v>
      </c>
      <c r="BK467" s="9">
        <v>6.25027072884248</v>
      </c>
      <c r="BL467" s="9">
        <v>6.25027072884248</v>
      </c>
    </row>
    <row r="468" spans="1:64">
      <c r="A468" t="s">
        <v>946</v>
      </c>
      <c r="B468" s="1" t="s">
        <v>2840</v>
      </c>
      <c r="C468" s="22" t="s">
        <v>947</v>
      </c>
      <c r="D468" s="22" t="s">
        <v>1297</v>
      </c>
      <c r="E468" s="2">
        <v>-8.13282747925418</v>
      </c>
      <c r="F468" s="2">
        <v>-8.13282747925418</v>
      </c>
      <c r="G468" s="2">
        <v>-8.13282747925418</v>
      </c>
      <c r="H468" s="2">
        <v>-8.13282747925418</v>
      </c>
      <c r="I468" s="2">
        <v>-8.13282747925418</v>
      </c>
      <c r="J468" s="2">
        <v>-17.1055165124414</v>
      </c>
      <c r="K468" s="2">
        <v>-17.1055165124414</v>
      </c>
      <c r="L468" s="2">
        <v>-17.1055165124414</v>
      </c>
      <c r="M468" s="2">
        <v>-17.1055165124414</v>
      </c>
      <c r="N468" s="2">
        <v>-17.1055165124414</v>
      </c>
      <c r="O468" s="2">
        <v>-5.4188176194477</v>
      </c>
      <c r="P468" s="2">
        <v>-5.4188176194477</v>
      </c>
      <c r="Q468" s="2">
        <v>-5.4188176194477</v>
      </c>
      <c r="R468" s="2">
        <v>-5.4188176194477</v>
      </c>
      <c r="S468" s="2">
        <v>-5.4188176194477</v>
      </c>
      <c r="T468" s="23">
        <v>-10.1983925493827</v>
      </c>
      <c r="U468" s="23">
        <v>-10.1983925493827</v>
      </c>
      <c r="V468" s="23">
        <v>-10.1983925493827</v>
      </c>
      <c r="W468" s="23">
        <v>-10.1983925493827</v>
      </c>
      <c r="X468" s="23">
        <v>-10.1983925493827</v>
      </c>
      <c r="Y468" s="2">
        <v>-5.08717546773155</v>
      </c>
      <c r="Z468" s="2">
        <v>5.70409682652379</v>
      </c>
      <c r="AA468" s="2">
        <v>8.2523387584712</v>
      </c>
      <c r="AB468" s="2">
        <v>3.38101184017212</v>
      </c>
      <c r="AC468" s="2">
        <v>7.52722618306339</v>
      </c>
      <c r="AD468" s="2">
        <v>-0.586936497394226</v>
      </c>
      <c r="AE468" s="2">
        <v>-2.52341530730891</v>
      </c>
      <c r="AF468" s="2">
        <v>-2.88396761478371</v>
      </c>
      <c r="AG468" s="2">
        <v>-3.54172765686633</v>
      </c>
      <c r="AH468" s="2">
        <v>-4.46749963914956</v>
      </c>
      <c r="AI468" s="9">
        <v>18.1437714935744</v>
      </c>
      <c r="AJ468" s="9">
        <v>17.2846564240479</v>
      </c>
      <c r="AK468" s="9">
        <v>16.8160507350609</v>
      </c>
      <c r="AL468" s="9">
        <v>16.9934259450574</v>
      </c>
      <c r="AM468" s="9">
        <v>17.2590354282417</v>
      </c>
      <c r="AN468" s="2">
        <v>-10.668363280414</v>
      </c>
      <c r="AO468" s="2">
        <v>-10.313181933877</v>
      </c>
      <c r="AP468" s="2">
        <v>-10.6229966714027</v>
      </c>
      <c r="AQ468" s="2">
        <v>-11.6458021878289</v>
      </c>
      <c r="AR468" s="2">
        <v>-9.9318618796847</v>
      </c>
      <c r="AS468" s="2">
        <v>-10.7965862619136</v>
      </c>
      <c r="AT468" s="2">
        <v>-14.1640288359098</v>
      </c>
      <c r="AU468" s="2">
        <v>-17.0771346359543</v>
      </c>
      <c r="AV468" s="2">
        <v>-10.8002460634175</v>
      </c>
      <c r="AW468" s="2">
        <v>-15.5508451686183</v>
      </c>
      <c r="AX468" s="2">
        <v>-12.7060570982045</v>
      </c>
      <c r="AY468" s="2">
        <v>-13.6862952490582</v>
      </c>
      <c r="AZ468" s="2">
        <v>-14.9615688686253</v>
      </c>
      <c r="BA468" s="2">
        <v>-13.803168238063</v>
      </c>
      <c r="BB468" s="2">
        <v>-12.5000968525338</v>
      </c>
      <c r="BC468" s="9">
        <v>-15.8090199319538</v>
      </c>
      <c r="BD468" s="9">
        <v>-15.8443483310865</v>
      </c>
      <c r="BE468" s="9">
        <v>-14.9924116057648</v>
      </c>
      <c r="BF468" s="9">
        <v>-15.1466416154671</v>
      </c>
      <c r="BG468" s="9">
        <v>-15.1466416154671</v>
      </c>
      <c r="BH468" s="9">
        <v>4.99978240600325</v>
      </c>
      <c r="BI468" s="9">
        <v>4.99978240600325</v>
      </c>
      <c r="BJ468" s="9">
        <v>4.99978240600325</v>
      </c>
      <c r="BK468" s="9">
        <v>4.49218108368864</v>
      </c>
      <c r="BL468" s="9">
        <v>4.49218108368864</v>
      </c>
    </row>
    <row r="469" spans="1:64">
      <c r="A469" t="s">
        <v>948</v>
      </c>
      <c r="B469" s="1" t="s">
        <v>2841</v>
      </c>
      <c r="C469" s="22" t="s">
        <v>949</v>
      </c>
      <c r="D469" s="22" t="s">
        <v>1297</v>
      </c>
      <c r="E469" s="2">
        <v>14.906176770806</v>
      </c>
      <c r="F469" s="2">
        <v>14.906176770806</v>
      </c>
      <c r="G469" s="2">
        <v>14.906176770806</v>
      </c>
      <c r="H469" s="2">
        <v>14.906176770806</v>
      </c>
      <c r="I469" s="2">
        <v>14.906176770806</v>
      </c>
      <c r="J469" s="2">
        <v>15.424898022529</v>
      </c>
      <c r="K469" s="2">
        <v>15.424898022529</v>
      </c>
      <c r="L469" s="2">
        <v>15.424898022529</v>
      </c>
      <c r="M469" s="2">
        <v>15.424898022529</v>
      </c>
      <c r="N469" s="2">
        <v>15.424898022529</v>
      </c>
      <c r="O469" s="2">
        <v>25.6001675674299</v>
      </c>
      <c r="P469" s="2">
        <v>25.6001675674299</v>
      </c>
      <c r="Q469" s="2">
        <v>25.6001675674299</v>
      </c>
      <c r="R469" s="2">
        <v>25.6001675674299</v>
      </c>
      <c r="S469" s="2">
        <v>25.6001675674299</v>
      </c>
      <c r="T469" s="23">
        <v>-8.32718686654806</v>
      </c>
      <c r="U469" s="23">
        <v>-8.32718686654806</v>
      </c>
      <c r="V469" s="23">
        <v>-8.32718686654806</v>
      </c>
      <c r="W469" s="23">
        <v>-8.32718686654806</v>
      </c>
      <c r="X469" s="23">
        <v>-8.32718686654806</v>
      </c>
      <c r="Y469" s="2">
        <v>6.07020446102035</v>
      </c>
      <c r="Z469" s="2">
        <v>5.07908426588058</v>
      </c>
      <c r="AA469" s="2">
        <v>9.27855042323127</v>
      </c>
      <c r="AB469" s="2">
        <v>6.19280260000472</v>
      </c>
      <c r="AC469" s="2">
        <v>14.1799716814949</v>
      </c>
      <c r="AD469" s="2">
        <v>4.88247922179421</v>
      </c>
      <c r="AE469" s="2">
        <v>2.73782623832973</v>
      </c>
      <c r="AF469" s="2">
        <v>3.66555647866724</v>
      </c>
      <c r="AG469" s="2">
        <v>5.12801605662255</v>
      </c>
      <c r="AH469" s="2">
        <v>4.13287258784059</v>
      </c>
      <c r="AI469" s="9">
        <v>32.0557217276831</v>
      </c>
      <c r="AJ469" s="9">
        <v>31.4770685794168</v>
      </c>
      <c r="AK469" s="9">
        <v>31.371544302406</v>
      </c>
      <c r="AL469" s="9">
        <v>30.5621560999825</v>
      </c>
      <c r="AM469" s="9">
        <v>31.644025697067</v>
      </c>
      <c r="AN469" s="2">
        <v>-12.2100266148029</v>
      </c>
      <c r="AO469" s="2">
        <v>-12.2734762374</v>
      </c>
      <c r="AP469" s="2">
        <v>-10.0584501274743</v>
      </c>
      <c r="AQ469" s="2">
        <v>-11.3675935569658</v>
      </c>
      <c r="AR469" s="2">
        <v>-12.0526672359044</v>
      </c>
      <c r="AS469" s="2">
        <v>-7.93576692073679</v>
      </c>
      <c r="AT469" s="2">
        <v>-10.3126299832233</v>
      </c>
      <c r="AU469" s="2">
        <v>-9.33527525156411</v>
      </c>
      <c r="AV469" s="2">
        <v>-7.54276811123249</v>
      </c>
      <c r="AW469" s="2">
        <v>-7.96906361075152</v>
      </c>
      <c r="AX469" s="2">
        <v>-12.3590898345997</v>
      </c>
      <c r="AY469" s="2">
        <v>-11.4216698861985</v>
      </c>
      <c r="AZ469" s="2">
        <v>-9.85750130434205</v>
      </c>
      <c r="BA469" s="2">
        <v>-9.40381617406302</v>
      </c>
      <c r="BB469" s="2">
        <v>-8.20968426607978</v>
      </c>
      <c r="BC469" s="9">
        <v>-16.9826152980813</v>
      </c>
      <c r="BD469" s="9">
        <v>-16.7763688211504</v>
      </c>
      <c r="BE469" s="9">
        <v>-15.7201985769185</v>
      </c>
      <c r="BF469" s="9">
        <v>-14.3494499514952</v>
      </c>
      <c r="BG469" s="9">
        <v>-14.3494499514952</v>
      </c>
      <c r="BH469" s="9">
        <v>29.3032566133149</v>
      </c>
      <c r="BI469" s="9">
        <v>29.3032566133149</v>
      </c>
      <c r="BJ469" s="9">
        <v>29.3032566133149</v>
      </c>
      <c r="BK469" s="9">
        <v>24.277172117746</v>
      </c>
      <c r="BL469" s="9">
        <v>24.277172117746</v>
      </c>
    </row>
    <row r="470" spans="1:64">
      <c r="A470" t="s">
        <v>950</v>
      </c>
      <c r="B470" s="1" t="s">
        <v>2842</v>
      </c>
      <c r="C470" s="22" t="s">
        <v>951</v>
      </c>
      <c r="D470" s="22" t="s">
        <v>1297</v>
      </c>
      <c r="E470" s="2">
        <v>-1.36846867327722</v>
      </c>
      <c r="F470" s="2">
        <v>-1.36846867327722</v>
      </c>
      <c r="G470" s="2">
        <v>-1.36846867327722</v>
      </c>
      <c r="H470" s="2">
        <v>-1.36846867327722</v>
      </c>
      <c r="I470" s="2">
        <v>-1.36846867327722</v>
      </c>
      <c r="J470" s="2">
        <v>3.55049818439133</v>
      </c>
      <c r="K470" s="2">
        <v>3.55049818439133</v>
      </c>
      <c r="L470" s="2">
        <v>3.55049818439133</v>
      </c>
      <c r="M470" s="2">
        <v>3.55049818439133</v>
      </c>
      <c r="N470" s="2">
        <v>3.55049818439133</v>
      </c>
      <c r="O470" s="2">
        <v>-7.31290761729063</v>
      </c>
      <c r="P470" s="2">
        <v>-7.31290761729063</v>
      </c>
      <c r="Q470" s="2">
        <v>-7.31290761729063</v>
      </c>
      <c r="R470" s="2">
        <v>-7.31290761729063</v>
      </c>
      <c r="S470" s="2">
        <v>-7.31290761729063</v>
      </c>
      <c r="T470" s="23">
        <v>-10.4235138993011</v>
      </c>
      <c r="U470" s="23">
        <v>-10.4235138993011</v>
      </c>
      <c r="V470" s="23">
        <v>-10.4235138993011</v>
      </c>
      <c r="W470" s="23">
        <v>-10.4235138993011</v>
      </c>
      <c r="X470" s="23">
        <v>-10.4235138993011</v>
      </c>
      <c r="Y470" s="2">
        <v>-7.471146179418</v>
      </c>
      <c r="Z470" s="2">
        <v>2.09512771181903</v>
      </c>
      <c r="AA470" s="2">
        <v>-10.0946720345268</v>
      </c>
      <c r="AB470" s="2">
        <v>-5.9712197256606</v>
      </c>
      <c r="AC470" s="2">
        <v>-3.79916033898502</v>
      </c>
      <c r="AD470" s="2">
        <v>2.19311528897428</v>
      </c>
      <c r="AE470" s="2">
        <v>3.53863599940692</v>
      </c>
      <c r="AF470" s="2">
        <v>5.90169115458466</v>
      </c>
      <c r="AG470" s="2">
        <v>7.20921448121338</v>
      </c>
      <c r="AH470" s="2">
        <v>7.50553817432723</v>
      </c>
      <c r="AI470" s="9">
        <v>25.9381766720903</v>
      </c>
      <c r="AJ470" s="9">
        <v>25.6577080870061</v>
      </c>
      <c r="AK470" s="9">
        <v>26.9596946506992</v>
      </c>
      <c r="AL470" s="9">
        <v>28.0849016187989</v>
      </c>
      <c r="AM470" s="9">
        <v>28.5440267873942</v>
      </c>
      <c r="AN470" s="2">
        <v>-21.4007118775065</v>
      </c>
      <c r="AO470" s="2">
        <v>-21.33041289935</v>
      </c>
      <c r="AP470" s="2">
        <v>-20.9244201460533</v>
      </c>
      <c r="AQ470" s="2">
        <v>-20.5607073262536</v>
      </c>
      <c r="AR470" s="2">
        <v>-19.6606356566291</v>
      </c>
      <c r="AS470" s="2">
        <v>-18.5565498805037</v>
      </c>
      <c r="AT470" s="2">
        <v>-15.4750222818447</v>
      </c>
      <c r="AU470" s="2">
        <v>-12.356596476384</v>
      </c>
      <c r="AV470" s="2">
        <v>-7.65650254150496</v>
      </c>
      <c r="AW470" s="2">
        <v>-7.42528821256954</v>
      </c>
      <c r="AX470" s="2">
        <v>-9.91011415697818</v>
      </c>
      <c r="AY470" s="2">
        <v>-8.84744357100471</v>
      </c>
      <c r="AZ470" s="2">
        <v>-6.4924015993624</v>
      </c>
      <c r="BA470" s="2">
        <v>-4.70729483979757</v>
      </c>
      <c r="BB470" s="2">
        <v>-1.08878482609665</v>
      </c>
      <c r="BC470" s="9">
        <v>-16.9826152980813</v>
      </c>
      <c r="BD470" s="9">
        <v>-17.508670634772</v>
      </c>
      <c r="BE470" s="9">
        <v>-15.7201985769185</v>
      </c>
      <c r="BF470" s="9">
        <v>-15.0669224490699</v>
      </c>
      <c r="BG470" s="9">
        <v>-15.0669224490699</v>
      </c>
      <c r="BH470" s="9">
        <v>14.8901459480616</v>
      </c>
      <c r="BI470" s="9">
        <v>14.8901459480616</v>
      </c>
      <c r="BJ470" s="9">
        <v>14.8901459480616</v>
      </c>
      <c r="BK470" s="9">
        <v>15.2868757976609</v>
      </c>
      <c r="BL470" s="9">
        <v>15.2868757976609</v>
      </c>
    </row>
    <row r="471" spans="1:64">
      <c r="A471" t="s">
        <v>952</v>
      </c>
      <c r="B471" s="1" t="s">
        <v>2843</v>
      </c>
      <c r="C471" s="22" t="s">
        <v>953</v>
      </c>
      <c r="D471" s="22" t="s">
        <v>1297</v>
      </c>
      <c r="E471" s="2">
        <v>-1.2010340493669</v>
      </c>
      <c r="F471" s="2">
        <v>-1.2010340493669</v>
      </c>
      <c r="G471" s="2">
        <v>-1.2010340493669</v>
      </c>
      <c r="H471" s="2">
        <v>-1.2010340493669</v>
      </c>
      <c r="I471" s="2">
        <v>-1.2010340493669</v>
      </c>
      <c r="J471" s="2">
        <v>-18.4598076609964</v>
      </c>
      <c r="K471" s="2">
        <v>-18.4598076609964</v>
      </c>
      <c r="L471" s="2">
        <v>-18.4598076609964</v>
      </c>
      <c r="M471" s="2">
        <v>-18.4598076609964</v>
      </c>
      <c r="N471" s="2">
        <v>-18.4598076609964</v>
      </c>
      <c r="O471" s="2">
        <v>-0.492639588502171</v>
      </c>
      <c r="P471" s="2">
        <v>-0.492639588502171</v>
      </c>
      <c r="Q471" s="2">
        <v>-0.492639588502171</v>
      </c>
      <c r="R471" s="2">
        <v>-0.492639588502171</v>
      </c>
      <c r="S471" s="2">
        <v>-0.492639588502171</v>
      </c>
      <c r="T471" s="23">
        <v>-6.5468714271004</v>
      </c>
      <c r="U471" s="23">
        <v>-6.5468714271004</v>
      </c>
      <c r="V471" s="23">
        <v>-6.5468714271004</v>
      </c>
      <c r="W471" s="23">
        <v>-6.5468714271004</v>
      </c>
      <c r="X471" s="23">
        <v>-6.5468714271004</v>
      </c>
      <c r="Y471" s="2">
        <v>2.55926649365673</v>
      </c>
      <c r="Z471" s="2">
        <v>-2.03391614033265</v>
      </c>
      <c r="AA471" s="2">
        <v>4.84451853012436</v>
      </c>
      <c r="AB471" s="2">
        <v>-6.92105653115065</v>
      </c>
      <c r="AC471" s="2">
        <v>-0.562910858906623</v>
      </c>
      <c r="AD471" s="2">
        <v>3.27797735001011</v>
      </c>
      <c r="AE471" s="2">
        <v>0.903436248876298</v>
      </c>
      <c r="AF471" s="2">
        <v>0.280674502450026</v>
      </c>
      <c r="AG471" s="2">
        <v>1.09628209195814</v>
      </c>
      <c r="AH471" s="2">
        <v>-0.17178527646491</v>
      </c>
      <c r="AI471" s="9">
        <v>27.7931184361002</v>
      </c>
      <c r="AJ471" s="9">
        <v>27.4287234847561</v>
      </c>
      <c r="AK471" s="9">
        <v>27.4384596821746</v>
      </c>
      <c r="AL471" s="9">
        <v>27.44783286946</v>
      </c>
      <c r="AM471" s="9">
        <v>27.3234850468199</v>
      </c>
      <c r="AN471" s="2">
        <v>-13.8857476304431</v>
      </c>
      <c r="AO471" s="2">
        <v>-13.5945441376003</v>
      </c>
      <c r="AP471" s="2">
        <v>-14.604149572093</v>
      </c>
      <c r="AQ471" s="2">
        <v>-15.2878060827633</v>
      </c>
      <c r="AR471" s="2">
        <v>-16.6247930687937</v>
      </c>
      <c r="AS471" s="2">
        <v>-13.9582112202481</v>
      </c>
      <c r="AT471" s="2">
        <v>-10.49029150727</v>
      </c>
      <c r="AU471" s="2">
        <v>-7.92152948189323</v>
      </c>
      <c r="AV471" s="2">
        <v>-4.53633639220458</v>
      </c>
      <c r="AW471" s="2">
        <v>-6.26412794491197</v>
      </c>
      <c r="AX471" s="2">
        <v>-7.33696796291326</v>
      </c>
      <c r="AY471" s="2">
        <v>-7.98413596529948</v>
      </c>
      <c r="AZ471" s="2">
        <v>-8.54448584004637</v>
      </c>
      <c r="BA471" s="2">
        <v>-6.59601052923115</v>
      </c>
      <c r="BB471" s="2">
        <v>-5.61893685182036</v>
      </c>
      <c r="BC471" s="9">
        <v>-14.9805996735108</v>
      </c>
      <c r="BD471" s="9">
        <v>-15.6446296546442</v>
      </c>
      <c r="BE471" s="9">
        <v>-12.2995998124964</v>
      </c>
      <c r="BF471" s="9">
        <v>-11.7984366267849</v>
      </c>
      <c r="BG471" s="9">
        <v>-11.7984366267849</v>
      </c>
      <c r="BH471" s="9">
        <v>0.371223950910241</v>
      </c>
      <c r="BI471" s="9">
        <v>0.371223950910241</v>
      </c>
      <c r="BJ471" s="9">
        <v>0.371223950910241</v>
      </c>
      <c r="BK471" s="9">
        <v>0.00653647917337275</v>
      </c>
      <c r="BL471" s="9">
        <v>0.00653647917337275</v>
      </c>
    </row>
    <row r="472" spans="1:64">
      <c r="A472" t="s">
        <v>954</v>
      </c>
      <c r="B472" s="1" t="s">
        <v>2844</v>
      </c>
      <c r="C472" s="22" t="s">
        <v>955</v>
      </c>
      <c r="D472" s="22" t="s">
        <v>1297</v>
      </c>
      <c r="E472" s="2">
        <v>-2.33958949195708</v>
      </c>
      <c r="F472" s="2">
        <v>-2.33958949195708</v>
      </c>
      <c r="G472" s="2">
        <v>-2.33958949195708</v>
      </c>
      <c r="H472" s="2">
        <v>-2.33958949195708</v>
      </c>
      <c r="I472" s="2">
        <v>-2.33958949195708</v>
      </c>
      <c r="J472" s="2">
        <v>-0.0956853980222726</v>
      </c>
      <c r="K472" s="2">
        <v>-0.0956853980222726</v>
      </c>
      <c r="L472" s="2">
        <v>-0.0956853980222726</v>
      </c>
      <c r="M472" s="2">
        <v>-0.0956853980222726</v>
      </c>
      <c r="N472" s="2">
        <v>-0.0956853980222726</v>
      </c>
      <c r="O472" s="2">
        <v>7.17011046465698</v>
      </c>
      <c r="P472" s="2">
        <v>7.17011046465698</v>
      </c>
      <c r="Q472" s="2">
        <v>7.17011046465698</v>
      </c>
      <c r="R472" s="2">
        <v>7.17011046465698</v>
      </c>
      <c r="S472" s="2">
        <v>7.17011046465698</v>
      </c>
      <c r="T472" s="23">
        <v>-10.8506587993308</v>
      </c>
      <c r="U472" s="23">
        <v>-10.8506587993308</v>
      </c>
      <c r="V472" s="23">
        <v>-10.8506587993308</v>
      </c>
      <c r="W472" s="23">
        <v>-10.8506587993308</v>
      </c>
      <c r="X472" s="23">
        <v>-10.8506587993308</v>
      </c>
      <c r="Y472" s="2">
        <v>-0.879658282680773</v>
      </c>
      <c r="Z472" s="2">
        <v>-3.74440227406116</v>
      </c>
      <c r="AA472" s="2">
        <v>-11.3749581046522</v>
      </c>
      <c r="AB472" s="2">
        <v>1.34206238847623</v>
      </c>
      <c r="AC472" s="2">
        <v>-8.82217237506197</v>
      </c>
      <c r="AD472" s="2">
        <v>-4.67767776425267</v>
      </c>
      <c r="AE472" s="2">
        <v>-4.80259056633664</v>
      </c>
      <c r="AF472" s="2">
        <v>-5.46678572950284</v>
      </c>
      <c r="AG472" s="2">
        <v>-4.9332829972136</v>
      </c>
      <c r="AH472" s="2">
        <v>-6.38425619368873</v>
      </c>
      <c r="AI472" s="9">
        <v>22.9983538278905</v>
      </c>
      <c r="AJ472" s="9">
        <v>23.0872945541362</v>
      </c>
      <c r="AK472" s="9">
        <v>22.3928089556909</v>
      </c>
      <c r="AL472" s="9">
        <v>22.5372589230147</v>
      </c>
      <c r="AM472" s="9">
        <v>23.0355413688645</v>
      </c>
      <c r="AN472" s="2">
        <v>-15.3504519255953</v>
      </c>
      <c r="AO472" s="2">
        <v>-15.1950687089968</v>
      </c>
      <c r="AP472" s="2">
        <v>-15.7318327035465</v>
      </c>
      <c r="AQ472" s="2">
        <v>-15.063793938432</v>
      </c>
      <c r="AR472" s="2">
        <v>-15.351697790024</v>
      </c>
      <c r="AS472" s="2">
        <v>-15.1153762444276</v>
      </c>
      <c r="AT472" s="2">
        <v>-16.1831955397491</v>
      </c>
      <c r="AU472" s="2">
        <v>-16.7359315859652</v>
      </c>
      <c r="AV472" s="2">
        <v>-14.0722278448515</v>
      </c>
      <c r="AW472" s="2">
        <v>-13.5845232744239</v>
      </c>
      <c r="AX472" s="2">
        <v>-16.5465491980341</v>
      </c>
      <c r="AY472" s="2">
        <v>-15.449426450117</v>
      </c>
      <c r="AZ472" s="2">
        <v>-14.2652132278638</v>
      </c>
      <c r="BA472" s="2">
        <v>-11.7820990989957</v>
      </c>
      <c r="BB472" s="2">
        <v>-11.0796739166067</v>
      </c>
      <c r="BC472" s="9">
        <v>-19.3298060303365</v>
      </c>
      <c r="BD472" s="9">
        <v>-18.1743995562462</v>
      </c>
      <c r="BE472" s="9">
        <v>-17.9763381874947</v>
      </c>
      <c r="BF472" s="9">
        <v>-17.2990591081914</v>
      </c>
      <c r="BG472" s="9">
        <v>-17.2990591081914</v>
      </c>
      <c r="BH472" s="9">
        <v>15.291667121374</v>
      </c>
      <c r="BI472" s="9">
        <v>15.291667121374</v>
      </c>
      <c r="BJ472" s="9">
        <v>15.291667121374</v>
      </c>
      <c r="BK472" s="9">
        <v>11.1227665922302</v>
      </c>
      <c r="BL472" s="9">
        <v>11.1227665922302</v>
      </c>
    </row>
    <row r="473" spans="1:64">
      <c r="A473" t="s">
        <v>956</v>
      </c>
      <c r="B473" s="1" t="s">
        <v>2845</v>
      </c>
      <c r="C473" s="22" t="s">
        <v>957</v>
      </c>
      <c r="D473" s="22" t="s">
        <v>1298</v>
      </c>
      <c r="E473" s="2">
        <v>8.24227873917519</v>
      </c>
      <c r="F473" s="2">
        <v>8.24227873917519</v>
      </c>
      <c r="G473" s="2">
        <v>8.24227873917519</v>
      </c>
      <c r="H473" s="2">
        <v>8.24227873917519</v>
      </c>
      <c r="I473" s="2">
        <v>8.24227873917519</v>
      </c>
      <c r="J473" s="2">
        <v>-7.81587761317785</v>
      </c>
      <c r="K473" s="2">
        <v>-7.81587761317785</v>
      </c>
      <c r="L473" s="2">
        <v>-7.81587761317785</v>
      </c>
      <c r="M473" s="2">
        <v>-7.81587761317785</v>
      </c>
      <c r="N473" s="2">
        <v>-7.81587761317785</v>
      </c>
      <c r="O473" s="2">
        <v>-0.612749910160953</v>
      </c>
      <c r="P473" s="2">
        <v>-0.612749910160953</v>
      </c>
      <c r="Q473" s="2">
        <v>-0.612749910160953</v>
      </c>
      <c r="R473" s="2">
        <v>-0.612749910160953</v>
      </c>
      <c r="S473" s="2">
        <v>-0.612749910160953</v>
      </c>
      <c r="T473" s="23">
        <v>4.04321779157344</v>
      </c>
      <c r="U473" s="23">
        <v>4.04321779157344</v>
      </c>
      <c r="V473" s="23">
        <v>4.04321779157344</v>
      </c>
      <c r="W473" s="23">
        <v>4.04321779157344</v>
      </c>
      <c r="X473" s="23">
        <v>4.04321779157344</v>
      </c>
      <c r="Y473" s="2">
        <v>-3.60342745897988</v>
      </c>
      <c r="Z473" s="2">
        <v>6.31605950010746</v>
      </c>
      <c r="AA473" s="2">
        <v>-0.273414619971976</v>
      </c>
      <c r="AB473" s="2">
        <v>-2.16095538120613</v>
      </c>
      <c r="AC473" s="2">
        <v>0.260386615059835</v>
      </c>
      <c r="AD473" s="2">
        <v>5.02856812678689</v>
      </c>
      <c r="AE473" s="2">
        <v>3.75786460775121</v>
      </c>
      <c r="AF473" s="2">
        <v>2.64844903148994</v>
      </c>
      <c r="AG473" s="2">
        <v>2.55360338680251</v>
      </c>
      <c r="AH473" s="2">
        <v>2.79245421372411</v>
      </c>
      <c r="AI473" s="9">
        <v>4.49645074761448</v>
      </c>
      <c r="AJ473" s="9">
        <v>4.17844441809988</v>
      </c>
      <c r="AK473" s="9">
        <v>3.30023527966903</v>
      </c>
      <c r="AL473" s="9">
        <v>3.12372606002272</v>
      </c>
      <c r="AM473" s="9">
        <v>3.52164110954104</v>
      </c>
      <c r="AN473" s="2">
        <v>0.517659052827043</v>
      </c>
      <c r="AO473" s="2">
        <v>0.50185084294584</v>
      </c>
      <c r="AP473" s="2">
        <v>1.10881817480576</v>
      </c>
      <c r="AQ473" s="2">
        <v>1.22091498860753</v>
      </c>
      <c r="AR473" s="2">
        <v>0.145256738377928</v>
      </c>
      <c r="AS473" s="2">
        <v>-1.43360154677572</v>
      </c>
      <c r="AT473" s="2">
        <v>0.616772251518225</v>
      </c>
      <c r="AU473" s="2">
        <v>0.00558299256467804</v>
      </c>
      <c r="AV473" s="2">
        <v>-0.0374707568683173</v>
      </c>
      <c r="AW473" s="2">
        <v>-2.62679884154682</v>
      </c>
      <c r="AX473" s="2">
        <v>-1.87943834210091</v>
      </c>
      <c r="AY473" s="2">
        <v>-1.7722879832401</v>
      </c>
      <c r="AZ473" s="2">
        <v>-2.44225401066168</v>
      </c>
      <c r="BA473" s="2">
        <v>-2.29627792925474</v>
      </c>
      <c r="BB473" s="2">
        <v>-1.58543788351226</v>
      </c>
      <c r="BC473" s="9">
        <v>-3.65885614145655</v>
      </c>
      <c r="BD473" s="9">
        <v>-4.32723798958244</v>
      </c>
      <c r="BE473" s="9">
        <v>-5.38562358653687</v>
      </c>
      <c r="BF473" s="9">
        <v>-3.90623915346257</v>
      </c>
      <c r="BG473" s="9">
        <v>-3.90623915346257</v>
      </c>
      <c r="BH473" s="9">
        <v>25.8904297773899</v>
      </c>
      <c r="BI473" s="9">
        <v>25.8904297773899</v>
      </c>
      <c r="BJ473" s="9">
        <v>25.8904297773899</v>
      </c>
      <c r="BK473" s="9">
        <v>12.8345932024357</v>
      </c>
      <c r="BL473" s="9">
        <v>12.8345932024357</v>
      </c>
    </row>
    <row r="474" spans="1:64">
      <c r="A474" t="s">
        <v>958</v>
      </c>
      <c r="B474" s="1" t="s">
        <v>2846</v>
      </c>
      <c r="C474" s="22" t="s">
        <v>959</v>
      </c>
      <c r="D474" s="22" t="s">
        <v>1298</v>
      </c>
      <c r="E474" s="2">
        <v>12.5955789608435</v>
      </c>
      <c r="F474" s="2">
        <v>12.5955789608435</v>
      </c>
      <c r="G474" s="2">
        <v>12.5955789608435</v>
      </c>
      <c r="H474" s="2">
        <v>12.5955789608435</v>
      </c>
      <c r="I474" s="2">
        <v>12.5955789608435</v>
      </c>
      <c r="J474" s="2">
        <v>-15.9130175273545</v>
      </c>
      <c r="K474" s="2">
        <v>-15.9130175273545</v>
      </c>
      <c r="L474" s="2">
        <v>-15.9130175273545</v>
      </c>
      <c r="M474" s="2">
        <v>-15.9130175273545</v>
      </c>
      <c r="N474" s="2">
        <v>-15.9130175273545</v>
      </c>
      <c r="O474" s="2">
        <v>2.60182658401577</v>
      </c>
      <c r="P474" s="2">
        <v>2.60182658401577</v>
      </c>
      <c r="Q474" s="2">
        <v>2.60182658401577</v>
      </c>
      <c r="R474" s="2">
        <v>2.60182658401577</v>
      </c>
      <c r="S474" s="2">
        <v>2.60182658401577</v>
      </c>
      <c r="T474" s="23">
        <v>6.88324585371503</v>
      </c>
      <c r="U474" s="23">
        <v>6.88324585371503</v>
      </c>
      <c r="V474" s="23">
        <v>6.88324585371503</v>
      </c>
      <c r="W474" s="23">
        <v>6.88324585371503</v>
      </c>
      <c r="X474" s="23">
        <v>6.88324585371503</v>
      </c>
      <c r="Y474" s="2">
        <v>13.6004715583352</v>
      </c>
      <c r="Z474" s="2">
        <v>10.3132587353133</v>
      </c>
      <c r="AA474" s="2">
        <v>10.5163849432743</v>
      </c>
      <c r="AB474" s="2">
        <v>14.5195551833406</v>
      </c>
      <c r="AC474" s="2">
        <v>7.30661921929225</v>
      </c>
      <c r="AD474" s="2">
        <v>8.56483906827073</v>
      </c>
      <c r="AE474" s="2">
        <v>8.78696179658297</v>
      </c>
      <c r="AF474" s="2">
        <v>9.76653500977276</v>
      </c>
      <c r="AG474" s="2">
        <v>10.357942426298</v>
      </c>
      <c r="AH474" s="2">
        <v>10.9326108300474</v>
      </c>
      <c r="AI474" s="9">
        <v>-1.06473051705731</v>
      </c>
      <c r="AJ474" s="9">
        <v>-1.06879744359814</v>
      </c>
      <c r="AK474" s="9">
        <v>1.45084684023251</v>
      </c>
      <c r="AL474" s="9">
        <v>1.48636703448918</v>
      </c>
      <c r="AM474" s="9">
        <v>1.06191634803713</v>
      </c>
      <c r="AN474" s="2">
        <v>3.73217377490132</v>
      </c>
      <c r="AO474" s="2">
        <v>3.42521397664661</v>
      </c>
      <c r="AP474" s="2">
        <v>3.42053692135173</v>
      </c>
      <c r="AQ474" s="2">
        <v>3.12885191077048</v>
      </c>
      <c r="AR474" s="2">
        <v>3.1217273189321</v>
      </c>
      <c r="AS474" s="2">
        <v>3.08795771471387</v>
      </c>
      <c r="AT474" s="2">
        <v>3.23520810137194</v>
      </c>
      <c r="AU474" s="2">
        <v>2.98101975942661</v>
      </c>
      <c r="AV474" s="2">
        <v>2.32312326472637</v>
      </c>
      <c r="AW474" s="2">
        <v>4.3570162716212</v>
      </c>
      <c r="AX474" s="2">
        <v>4.78943078948926</v>
      </c>
      <c r="AY474" s="2">
        <v>4.36193656750687</v>
      </c>
      <c r="AZ474" s="2">
        <v>5.08857647688808</v>
      </c>
      <c r="BA474" s="2">
        <v>5.43725686664061</v>
      </c>
      <c r="BB474" s="2">
        <v>5.86800794310047</v>
      </c>
      <c r="BC474" s="9">
        <v>2.76140086147664</v>
      </c>
      <c r="BD474" s="9">
        <v>2.52976990160204</v>
      </c>
      <c r="BE474" s="9">
        <v>2.40169700480699</v>
      </c>
      <c r="BF474" s="9">
        <v>3.10904748949062</v>
      </c>
      <c r="BG474" s="9">
        <v>3.10904748949062</v>
      </c>
      <c r="BH474" s="9">
        <v>25.5386947965873</v>
      </c>
      <c r="BI474" s="9">
        <v>25.5386947965873</v>
      </c>
      <c r="BJ474" s="9">
        <v>25.5386947965873</v>
      </c>
      <c r="BK474" s="9">
        <v>11.9560341923785</v>
      </c>
      <c r="BL474" s="9">
        <v>11.9560341923785</v>
      </c>
    </row>
    <row r="475" spans="1:64">
      <c r="A475" t="s">
        <v>960</v>
      </c>
      <c r="B475" s="1" t="s">
        <v>2847</v>
      </c>
      <c r="C475" s="22" t="s">
        <v>961</v>
      </c>
      <c r="D475" s="22" t="s">
        <v>1298</v>
      </c>
      <c r="E475" s="2">
        <v>9.51478188089363</v>
      </c>
      <c r="F475" s="2">
        <v>9.51478188089363</v>
      </c>
      <c r="G475" s="2">
        <v>9.51478188089363</v>
      </c>
      <c r="H475" s="2">
        <v>9.51478188089363</v>
      </c>
      <c r="I475" s="2">
        <v>9.51478188089363</v>
      </c>
      <c r="J475" s="2">
        <v>-1.42083757966823</v>
      </c>
      <c r="K475" s="2">
        <v>-1.42083757966823</v>
      </c>
      <c r="L475" s="2">
        <v>-1.42083757966823</v>
      </c>
      <c r="M475" s="2">
        <v>-1.42083757966823</v>
      </c>
      <c r="N475" s="2">
        <v>-1.42083757966823</v>
      </c>
      <c r="O475" s="2">
        <v>-3.0829212836091</v>
      </c>
      <c r="P475" s="2">
        <v>-3.0829212836091</v>
      </c>
      <c r="Q475" s="2">
        <v>-3.0829212836091</v>
      </c>
      <c r="R475" s="2">
        <v>-3.0829212836091</v>
      </c>
      <c r="S475" s="2">
        <v>-3.0829212836091</v>
      </c>
      <c r="T475" s="23">
        <v>5.60010459792016</v>
      </c>
      <c r="U475" s="23">
        <v>5.60010459792016</v>
      </c>
      <c r="V475" s="23">
        <v>5.60010459792016</v>
      </c>
      <c r="W475" s="23">
        <v>5.60010459792016</v>
      </c>
      <c r="X475" s="23">
        <v>5.60010459792016</v>
      </c>
      <c r="Y475" s="2">
        <v>3.04229805850026</v>
      </c>
      <c r="Z475" s="2">
        <v>8.48406280629064</v>
      </c>
      <c r="AA475" s="2">
        <v>9.4460400438201</v>
      </c>
      <c r="AB475" s="2">
        <v>5.3864916225707</v>
      </c>
      <c r="AC475" s="2">
        <v>10.60771159076</v>
      </c>
      <c r="AD475" s="2">
        <v>6.77882558468005</v>
      </c>
      <c r="AE475" s="2">
        <v>7.43418438430892</v>
      </c>
      <c r="AF475" s="2">
        <v>7.46497551651115</v>
      </c>
      <c r="AG475" s="2">
        <v>6.68626141341086</v>
      </c>
      <c r="AH475" s="2">
        <v>5.71387887526004</v>
      </c>
      <c r="AI475" s="9">
        <v>8.26273651869633</v>
      </c>
      <c r="AJ475" s="9">
        <v>7.88310896321312</v>
      </c>
      <c r="AK475" s="9">
        <v>7.68186327464169</v>
      </c>
      <c r="AL475" s="9">
        <v>8.06931203152544</v>
      </c>
      <c r="AM475" s="9">
        <v>8.37626814046489</v>
      </c>
      <c r="AN475" s="2">
        <v>-0.00519188422348541</v>
      </c>
      <c r="AO475" s="2">
        <v>-0.366012866675905</v>
      </c>
      <c r="AP475" s="2">
        <v>-1.00390826076073</v>
      </c>
      <c r="AQ475" s="2">
        <v>-0.149301171112214</v>
      </c>
      <c r="AR475" s="2">
        <v>-0.0294549156813607</v>
      </c>
      <c r="AS475" s="2">
        <v>3.4319893976533</v>
      </c>
      <c r="AT475" s="2">
        <v>2.24447522037574</v>
      </c>
      <c r="AU475" s="2">
        <v>5.11049387244485</v>
      </c>
      <c r="AV475" s="2">
        <v>3.54471468148517</v>
      </c>
      <c r="AW475" s="2">
        <v>3.15505902329716</v>
      </c>
      <c r="AX475" s="2">
        <v>-0.312662672230212</v>
      </c>
      <c r="AY475" s="2">
        <v>-0.478214963654918</v>
      </c>
      <c r="AZ475" s="2">
        <v>-0.219823446051007</v>
      </c>
      <c r="BA475" s="2">
        <v>-0.479946075854408</v>
      </c>
      <c r="BB475" s="2">
        <v>0.85375498371311</v>
      </c>
      <c r="BC475" s="9">
        <v>-0.966490301516824</v>
      </c>
      <c r="BD475" s="9">
        <v>-0.199718676442264</v>
      </c>
      <c r="BE475" s="9">
        <v>-0.800565668268996</v>
      </c>
      <c r="BF475" s="9">
        <v>-0.87691083036915</v>
      </c>
      <c r="BG475" s="9">
        <v>-0.87691083036915</v>
      </c>
      <c r="BH475" s="9">
        <v>31.078048943215</v>
      </c>
      <c r="BI475" s="9">
        <v>31.078048943215</v>
      </c>
      <c r="BJ475" s="9">
        <v>31.078048943215</v>
      </c>
      <c r="BK475" s="9">
        <v>19.6559512061132</v>
      </c>
      <c r="BL475" s="9">
        <v>19.6559512061132</v>
      </c>
    </row>
    <row r="476" spans="1:64">
      <c r="A476" t="s">
        <v>962</v>
      </c>
      <c r="B476" s="1" t="s">
        <v>2848</v>
      </c>
      <c r="C476" s="22" t="s">
        <v>963</v>
      </c>
      <c r="D476" s="22" t="s">
        <v>1298</v>
      </c>
      <c r="E476" s="2">
        <v>0.372851415390118</v>
      </c>
      <c r="F476" s="2">
        <v>0.372851415390118</v>
      </c>
      <c r="G476" s="2">
        <v>0.372851415390118</v>
      </c>
      <c r="H476" s="2">
        <v>0.372851415390118</v>
      </c>
      <c r="I476" s="2">
        <v>0.372851415390118</v>
      </c>
      <c r="J476" s="2">
        <v>4.09399910039801</v>
      </c>
      <c r="K476" s="2">
        <v>4.09399910039801</v>
      </c>
      <c r="L476" s="2">
        <v>4.09399910039801</v>
      </c>
      <c r="M476" s="2">
        <v>4.09399910039801</v>
      </c>
      <c r="N476" s="2">
        <v>4.09399910039801</v>
      </c>
      <c r="O476" s="2">
        <v>9.72352622156055</v>
      </c>
      <c r="P476" s="2">
        <v>9.72352622156055</v>
      </c>
      <c r="Q476" s="2">
        <v>9.72352622156055</v>
      </c>
      <c r="R476" s="2">
        <v>9.72352622156055</v>
      </c>
      <c r="S476" s="2">
        <v>9.72352622156055</v>
      </c>
      <c r="T476" s="23">
        <v>5.39686610102415</v>
      </c>
      <c r="U476" s="23">
        <v>5.39686610102415</v>
      </c>
      <c r="V476" s="23">
        <v>5.39686610102415</v>
      </c>
      <c r="W476" s="23">
        <v>5.39686610102415</v>
      </c>
      <c r="X476" s="23">
        <v>5.39686610102415</v>
      </c>
      <c r="Y476" s="2">
        <v>2.96868968017441</v>
      </c>
      <c r="Z476" s="2">
        <v>5.89254113332854</v>
      </c>
      <c r="AA476" s="2">
        <v>-7.98126967136605</v>
      </c>
      <c r="AB476" s="2">
        <v>4.57349139618596</v>
      </c>
      <c r="AC476" s="2">
        <v>1.84177316553382</v>
      </c>
      <c r="AD476" s="2">
        <v>5.3885042775748</v>
      </c>
      <c r="AE476" s="2">
        <v>6.6183863857983</v>
      </c>
      <c r="AF476" s="2">
        <v>5.13026398309968</v>
      </c>
      <c r="AG476" s="2">
        <v>5.30756696193149</v>
      </c>
      <c r="AH476" s="2">
        <v>4.06413318403975</v>
      </c>
      <c r="AI476" s="9">
        <v>9.48804241285899</v>
      </c>
      <c r="AJ476" s="9">
        <v>9.9046021032561</v>
      </c>
      <c r="AK476" s="9">
        <v>10.4132677390402</v>
      </c>
      <c r="AL476" s="9">
        <v>10.1708918449711</v>
      </c>
      <c r="AM476" s="9">
        <v>10.439195815524</v>
      </c>
      <c r="AN476" s="2">
        <v>3.40945716782229</v>
      </c>
      <c r="AO476" s="2">
        <v>2.71890618263602</v>
      </c>
      <c r="AP476" s="2">
        <v>1.65270712589874</v>
      </c>
      <c r="AQ476" s="2">
        <v>1.21245686416482</v>
      </c>
      <c r="AR476" s="2">
        <v>0.735948521149814</v>
      </c>
      <c r="AS476" s="2">
        <v>-2.88677511622716</v>
      </c>
      <c r="AT476" s="2">
        <v>-2.92773711673437</v>
      </c>
      <c r="AU476" s="2">
        <v>-1.08183974057631</v>
      </c>
      <c r="AV476" s="2">
        <v>-4.5565896530409</v>
      </c>
      <c r="AW476" s="2">
        <v>-5.94120544044003</v>
      </c>
      <c r="AX476" s="2">
        <v>-3.63906310364997</v>
      </c>
      <c r="AY476" s="2">
        <v>-4.48422743696479</v>
      </c>
      <c r="AZ476" s="2">
        <v>-5.14180649492045</v>
      </c>
      <c r="BA476" s="2">
        <v>-5.46340600082805</v>
      </c>
      <c r="BB476" s="2">
        <v>-6.05172253993862</v>
      </c>
      <c r="BC476" s="9">
        <v>-4.83245150758412</v>
      </c>
      <c r="BD476" s="9">
        <v>-4.12751931314017</v>
      </c>
      <c r="BE476" s="9">
        <v>-5.24006619230615</v>
      </c>
      <c r="BF476" s="9">
        <v>-6.21809497898123</v>
      </c>
      <c r="BG476" s="9">
        <v>-6.21809497898123</v>
      </c>
      <c r="BH476" s="9">
        <v>38.3993574177189</v>
      </c>
      <c r="BI476" s="9">
        <v>38.3993574177189</v>
      </c>
      <c r="BJ476" s="9">
        <v>38.3993574177189</v>
      </c>
      <c r="BK476" s="9">
        <v>23.1440294460193</v>
      </c>
      <c r="BL476" s="9">
        <v>23.1440294460193</v>
      </c>
    </row>
    <row r="477" spans="1:64">
      <c r="A477" t="s">
        <v>964</v>
      </c>
      <c r="B477" s="1" t="s">
        <v>2849</v>
      </c>
      <c r="C477" s="22" t="s">
        <v>965</v>
      </c>
      <c r="D477" s="22" t="s">
        <v>1298</v>
      </c>
      <c r="E477" s="2">
        <v>11.5574842925995</v>
      </c>
      <c r="F477" s="2">
        <v>11.5574842925995</v>
      </c>
      <c r="G477" s="2">
        <v>11.5574842925995</v>
      </c>
      <c r="H477" s="2">
        <v>11.5574842925995</v>
      </c>
      <c r="I477" s="2">
        <v>11.5574842925995</v>
      </c>
      <c r="J477" s="2">
        <v>-6.1395335699811</v>
      </c>
      <c r="K477" s="2">
        <v>-6.1395335699811</v>
      </c>
      <c r="L477" s="2">
        <v>-6.1395335699811</v>
      </c>
      <c r="M477" s="2">
        <v>-6.1395335699811</v>
      </c>
      <c r="N477" s="2">
        <v>-6.1395335699811</v>
      </c>
      <c r="O477" s="2">
        <v>-5.17878003842736</v>
      </c>
      <c r="P477" s="2">
        <v>-5.17878003842736</v>
      </c>
      <c r="Q477" s="2">
        <v>-5.17878003842736</v>
      </c>
      <c r="R477" s="2">
        <v>-5.17878003842736</v>
      </c>
      <c r="S477" s="2">
        <v>-5.17878003842736</v>
      </c>
      <c r="T477" s="23">
        <v>9.18901858194943</v>
      </c>
      <c r="U477" s="23">
        <v>9.18901858194943</v>
      </c>
      <c r="V477" s="23">
        <v>9.18901858194943</v>
      </c>
      <c r="W477" s="23">
        <v>9.18901858194943</v>
      </c>
      <c r="X477" s="23">
        <v>9.18901858194943</v>
      </c>
      <c r="Y477" s="2">
        <v>10.026173282672</v>
      </c>
      <c r="Z477" s="2">
        <v>6.8823466533638</v>
      </c>
      <c r="AA477" s="2">
        <v>4.21170645097717</v>
      </c>
      <c r="AB477" s="2">
        <v>10.6317548534017</v>
      </c>
      <c r="AC477" s="2">
        <v>8.09222877604083</v>
      </c>
      <c r="AD477" s="2">
        <v>16.0969510462329</v>
      </c>
      <c r="AE477" s="2">
        <v>16.3509308969052</v>
      </c>
      <c r="AF477" s="2">
        <v>17.7064961692249</v>
      </c>
      <c r="AG477" s="2">
        <v>17.4597737699711</v>
      </c>
      <c r="AH477" s="2">
        <v>17.2375214968006</v>
      </c>
      <c r="AI477" s="9">
        <v>12.5998635849117</v>
      </c>
      <c r="AJ477" s="9">
        <v>11.9661665731487</v>
      </c>
      <c r="AK477" s="9">
        <v>13.9590988893982</v>
      </c>
      <c r="AL477" s="9">
        <v>14.3470155147071</v>
      </c>
      <c r="AM477" s="9">
        <v>15.4242740509519</v>
      </c>
      <c r="AN477" s="2">
        <v>1.40799950563308</v>
      </c>
      <c r="AO477" s="2">
        <v>2.42873103902242</v>
      </c>
      <c r="AP477" s="2">
        <v>2.44222334522726</v>
      </c>
      <c r="AQ477" s="2">
        <v>2.87817874660189</v>
      </c>
      <c r="AR477" s="2">
        <v>2.98577074456267</v>
      </c>
      <c r="AS477" s="2">
        <v>6.36224724934024</v>
      </c>
      <c r="AT477" s="2">
        <v>5.37138319644351</v>
      </c>
      <c r="AU477" s="2">
        <v>8.47092638817403</v>
      </c>
      <c r="AV477" s="2">
        <v>9.04202833705643</v>
      </c>
      <c r="AW477" s="2">
        <v>7.75420844247612</v>
      </c>
      <c r="AX477" s="2">
        <v>7.64826146614959</v>
      </c>
      <c r="AY477" s="2">
        <v>8.12232877365312</v>
      </c>
      <c r="AZ477" s="2">
        <v>9.03103015746206</v>
      </c>
      <c r="BA477" s="2">
        <v>9.92836593887626</v>
      </c>
      <c r="BB477" s="2">
        <v>10.0116949903004</v>
      </c>
      <c r="BC477" s="9">
        <v>7.80095743367151</v>
      </c>
      <c r="BD477" s="9">
        <v>7.98874705769065</v>
      </c>
      <c r="BE477" s="9">
        <v>8.44232886538213</v>
      </c>
      <c r="BF477" s="9">
        <v>9.56629996766344</v>
      </c>
      <c r="BG477" s="9">
        <v>9.56629996766344</v>
      </c>
      <c r="BH477" s="9">
        <v>32.6276075724412</v>
      </c>
      <c r="BI477" s="9">
        <v>32.6276075724412</v>
      </c>
      <c r="BJ477" s="9">
        <v>32.6276075724412</v>
      </c>
      <c r="BK477" s="9">
        <v>24.6929514142868</v>
      </c>
      <c r="BL477" s="9">
        <v>24.6929514142868</v>
      </c>
    </row>
    <row r="478" spans="1:64">
      <c r="A478" t="s">
        <v>966</v>
      </c>
      <c r="B478" s="1" t="s">
        <v>2850</v>
      </c>
      <c r="C478" s="22" t="s">
        <v>967</v>
      </c>
      <c r="D478" s="22" t="s">
        <v>1298</v>
      </c>
      <c r="E478" s="2">
        <v>18.9915815942178</v>
      </c>
      <c r="F478" s="2">
        <v>18.9915815942178</v>
      </c>
      <c r="G478" s="2">
        <v>18.9915815942178</v>
      </c>
      <c r="H478" s="2">
        <v>18.9915815942178</v>
      </c>
      <c r="I478" s="2">
        <v>18.9915815942178</v>
      </c>
      <c r="J478" s="2">
        <v>-13.3537007805696</v>
      </c>
      <c r="K478" s="2">
        <v>-13.3537007805696</v>
      </c>
      <c r="L478" s="2">
        <v>-13.3537007805696</v>
      </c>
      <c r="M478" s="2">
        <v>-13.3537007805696</v>
      </c>
      <c r="N478" s="2">
        <v>-13.3537007805696</v>
      </c>
      <c r="O478" s="2">
        <v>2.81311837387959</v>
      </c>
      <c r="P478" s="2">
        <v>2.81311837387959</v>
      </c>
      <c r="Q478" s="2">
        <v>2.81311837387959</v>
      </c>
      <c r="R478" s="2">
        <v>2.81311837387959</v>
      </c>
      <c r="S478" s="2">
        <v>2.81311837387959</v>
      </c>
      <c r="T478" s="23">
        <v>9.34394738401054</v>
      </c>
      <c r="U478" s="23">
        <v>9.34394738401054</v>
      </c>
      <c r="V478" s="23">
        <v>9.34394738401054</v>
      </c>
      <c r="W478" s="23">
        <v>9.34394738401054</v>
      </c>
      <c r="X478" s="23">
        <v>9.34394738401054</v>
      </c>
      <c r="Y478" s="2">
        <v>6.77631189657381</v>
      </c>
      <c r="Z478" s="2">
        <v>13.3275905010436</v>
      </c>
      <c r="AA478" s="2">
        <v>15.6294829259244</v>
      </c>
      <c r="AB478" s="2">
        <v>10.8593071449903</v>
      </c>
      <c r="AC478" s="2">
        <v>11.1339988578272</v>
      </c>
      <c r="AD478" s="2">
        <v>13.0833370878236</v>
      </c>
      <c r="AE478" s="2">
        <v>12.4155976815446</v>
      </c>
      <c r="AF478" s="2">
        <v>13.4890834004403</v>
      </c>
      <c r="AG478" s="2">
        <v>12.8765995005532</v>
      </c>
      <c r="AH478" s="2">
        <v>12.6137586530053</v>
      </c>
      <c r="AI478" s="9">
        <v>1.46536859023487</v>
      </c>
      <c r="AJ478" s="9">
        <v>1.98767907675092</v>
      </c>
      <c r="AK478" s="9">
        <v>1.8328516654276</v>
      </c>
      <c r="AL478" s="9">
        <v>0.617914553440993</v>
      </c>
      <c r="AM478" s="9">
        <v>0.209436396447416</v>
      </c>
      <c r="AN478" s="2">
        <v>3.75720077708296</v>
      </c>
      <c r="AO478" s="2">
        <v>3.44876790044863</v>
      </c>
      <c r="AP478" s="2">
        <v>3.12407826192007</v>
      </c>
      <c r="AQ478" s="2">
        <v>2.6672542683117</v>
      </c>
      <c r="AR478" s="2">
        <v>2.50289049766434</v>
      </c>
      <c r="AS478" s="2">
        <v>4.87006138464447</v>
      </c>
      <c r="AT478" s="2">
        <v>4.55944194277166</v>
      </c>
      <c r="AU478" s="2">
        <v>3.60367824594267</v>
      </c>
      <c r="AV478" s="2">
        <v>6.5219440244235</v>
      </c>
      <c r="AW478" s="2">
        <v>4.18482481164477</v>
      </c>
      <c r="AX478" s="2">
        <v>8.02674952834285</v>
      </c>
      <c r="AY478" s="2">
        <v>7.06841940261239</v>
      </c>
      <c r="AZ478" s="2">
        <v>7.20720310319934</v>
      </c>
      <c r="BA478" s="2">
        <v>7.50355672395337</v>
      </c>
      <c r="BB478" s="2">
        <v>7.91894531679805</v>
      </c>
      <c r="BC478" s="9">
        <v>3.17561099069814</v>
      </c>
      <c r="BD478" s="9">
        <v>4.06094642099275</v>
      </c>
      <c r="BE478" s="9">
        <v>3.85727094711425</v>
      </c>
      <c r="BF478" s="9">
        <v>4.86286915022892</v>
      </c>
      <c r="BG478" s="9">
        <v>4.86286915022892</v>
      </c>
      <c r="BH478" s="9">
        <v>20.4231410375664</v>
      </c>
      <c r="BI478" s="9">
        <v>20.4231410375664</v>
      </c>
      <c r="BJ478" s="9">
        <v>20.4231410375664</v>
      </c>
      <c r="BK478" s="9">
        <v>11.2492308295054</v>
      </c>
      <c r="BL478" s="9">
        <v>11.2492308295054</v>
      </c>
    </row>
    <row r="479" spans="1:64">
      <c r="A479" t="s">
        <v>968</v>
      </c>
      <c r="B479" s="1" t="s">
        <v>2851</v>
      </c>
      <c r="C479" s="22" t="s">
        <v>969</v>
      </c>
      <c r="D479" s="22" t="s">
        <v>1298</v>
      </c>
      <c r="E479" s="2">
        <v>-5.58782119581731</v>
      </c>
      <c r="F479" s="2">
        <v>-5.58782119581731</v>
      </c>
      <c r="G479" s="2">
        <v>-5.58782119581731</v>
      </c>
      <c r="H479" s="2">
        <v>-5.58782119581731</v>
      </c>
      <c r="I479" s="2">
        <v>-5.58782119581731</v>
      </c>
      <c r="J479" s="2">
        <v>-5.49127136716471</v>
      </c>
      <c r="K479" s="2">
        <v>-5.49127136716471</v>
      </c>
      <c r="L479" s="2">
        <v>-5.49127136716471</v>
      </c>
      <c r="M479" s="2">
        <v>-5.49127136716471</v>
      </c>
      <c r="N479" s="2">
        <v>-5.49127136716471</v>
      </c>
      <c r="O479" s="2">
        <v>3.72685572559421</v>
      </c>
      <c r="P479" s="2">
        <v>3.72685572559421</v>
      </c>
      <c r="Q479" s="2">
        <v>3.72685572559421</v>
      </c>
      <c r="R479" s="2">
        <v>3.72685572559421</v>
      </c>
      <c r="S479" s="2">
        <v>3.72685572559421</v>
      </c>
      <c r="T479" s="23">
        <v>1.733599581403</v>
      </c>
      <c r="U479" s="23">
        <v>1.733599581403</v>
      </c>
      <c r="V479" s="23">
        <v>1.733599581403</v>
      </c>
      <c r="W479" s="23">
        <v>1.733599581403</v>
      </c>
      <c r="X479" s="23">
        <v>1.733599581403</v>
      </c>
      <c r="Y479" s="2">
        <v>-10.4425832683129</v>
      </c>
      <c r="Z479" s="2">
        <v>-0.535467270451595</v>
      </c>
      <c r="AA479" s="2">
        <v>-12.2790865966757</v>
      </c>
      <c r="AB479" s="2">
        <v>-2.12385454674755</v>
      </c>
      <c r="AC479" s="2">
        <v>-3.56817009374851</v>
      </c>
      <c r="AD479" s="2">
        <v>-1.40623467897591</v>
      </c>
      <c r="AE479" s="2">
        <v>-1.82609791346832</v>
      </c>
      <c r="AF479" s="2">
        <v>-1.59504932106594</v>
      </c>
      <c r="AG479" s="2">
        <v>0.0488324112887448</v>
      </c>
      <c r="AH479" s="2">
        <v>2.14096595367867</v>
      </c>
      <c r="AI479" s="9">
        <v>21.6274296839905</v>
      </c>
      <c r="AJ479" s="9">
        <v>22.116474775468</v>
      </c>
      <c r="AK479" s="9">
        <v>22.4870331287349</v>
      </c>
      <c r="AL479" s="9">
        <v>22.3875810941825</v>
      </c>
      <c r="AM479" s="9">
        <v>23.0355413688645</v>
      </c>
      <c r="AN479" s="2">
        <v>-12.5183592816807</v>
      </c>
      <c r="AO479" s="2">
        <v>-13.4888587055843</v>
      </c>
      <c r="AP479" s="2">
        <v>-12.5585848220146</v>
      </c>
      <c r="AQ479" s="2">
        <v>-12.0082682897533</v>
      </c>
      <c r="AR479" s="2">
        <v>-10.980611781112</v>
      </c>
      <c r="AS479" s="2">
        <v>-13.1786338954124</v>
      </c>
      <c r="AT479" s="2">
        <v>-10.4130672337003</v>
      </c>
      <c r="AU479" s="2">
        <v>-11.6350431400278</v>
      </c>
      <c r="AV479" s="2">
        <v>-8.56094865267807</v>
      </c>
      <c r="AW479" s="2">
        <v>-6.54020723968407</v>
      </c>
      <c r="AX479" s="2">
        <v>-9.62675124626497</v>
      </c>
      <c r="AY479" s="2">
        <v>-9.62863521758141</v>
      </c>
      <c r="AZ479" s="2">
        <v>-9.60525142396449</v>
      </c>
      <c r="BA479" s="2">
        <v>-7.471028427746</v>
      </c>
      <c r="BB479" s="2">
        <v>-6.10150071635709</v>
      </c>
      <c r="BC479" s="9">
        <v>-17.0516503196183</v>
      </c>
      <c r="BD479" s="9">
        <v>-17.8415350955091</v>
      </c>
      <c r="BE479" s="9">
        <v>-20.0141417067249</v>
      </c>
      <c r="BF479" s="9">
        <v>-17.538216607383</v>
      </c>
      <c r="BG479" s="9">
        <v>-17.538216607383</v>
      </c>
      <c r="BH479" s="9">
        <v>0.10209706961</v>
      </c>
      <c r="BI479" s="9">
        <v>0.10209706961</v>
      </c>
      <c r="BJ479" s="9">
        <v>0.10209706961</v>
      </c>
      <c r="BK479" s="9">
        <v>-2.67268718799229</v>
      </c>
      <c r="BL479" s="9">
        <v>-2.67268718799229</v>
      </c>
    </row>
    <row r="480" spans="1:64">
      <c r="A480" t="s">
        <v>970</v>
      </c>
      <c r="B480" s="1" t="s">
        <v>2852</v>
      </c>
      <c r="C480" s="22" t="s">
        <v>971</v>
      </c>
      <c r="D480" s="22" t="s">
        <v>1298</v>
      </c>
      <c r="E480" s="2">
        <v>8.17530488961107</v>
      </c>
      <c r="F480" s="2">
        <v>8.17530488961107</v>
      </c>
      <c r="G480" s="2">
        <v>8.17530488961107</v>
      </c>
      <c r="H480" s="2">
        <v>8.17530488961107</v>
      </c>
      <c r="I480" s="2">
        <v>8.17530488961107</v>
      </c>
      <c r="J480" s="2">
        <v>-16.9675696832207</v>
      </c>
      <c r="K480" s="2">
        <v>-16.9675696832207</v>
      </c>
      <c r="L480" s="2">
        <v>-16.9675696832207</v>
      </c>
      <c r="M480" s="2">
        <v>-16.9675696832207</v>
      </c>
      <c r="N480" s="2">
        <v>-16.9675696832207</v>
      </c>
      <c r="O480" s="2">
        <v>4.62799749171974</v>
      </c>
      <c r="P480" s="2">
        <v>4.62799749171974</v>
      </c>
      <c r="Q480" s="2">
        <v>4.62799749171974</v>
      </c>
      <c r="R480" s="2">
        <v>4.62799749171974</v>
      </c>
      <c r="S480" s="2">
        <v>4.62799749171974</v>
      </c>
      <c r="T480" s="23">
        <v>4.12293191562129</v>
      </c>
      <c r="U480" s="23">
        <v>4.12293191562129</v>
      </c>
      <c r="V480" s="23">
        <v>4.12293191562129</v>
      </c>
      <c r="W480" s="23">
        <v>4.12293191562129</v>
      </c>
      <c r="X480" s="23">
        <v>4.12293191562129</v>
      </c>
      <c r="Y480" s="2">
        <v>-0.481285985000477</v>
      </c>
      <c r="Z480" s="2">
        <v>-4.51591062301089</v>
      </c>
      <c r="AA480" s="2">
        <v>-1.15984019416337</v>
      </c>
      <c r="AB480" s="2">
        <v>1.90066785463185</v>
      </c>
      <c r="AC480" s="2">
        <v>1.76723498697095</v>
      </c>
      <c r="AD480" s="2">
        <v>6.44330025274369</v>
      </c>
      <c r="AE480" s="2">
        <v>7.55722086241849</v>
      </c>
      <c r="AF480" s="2">
        <v>6.64970400442948</v>
      </c>
      <c r="AG480" s="2">
        <v>6.69971209098627</v>
      </c>
      <c r="AH480" s="2">
        <v>6.55531543262942</v>
      </c>
      <c r="AI480" s="9">
        <v>6.65129086539763</v>
      </c>
      <c r="AJ480" s="9">
        <v>6.38920585785834</v>
      </c>
      <c r="AK480" s="9">
        <v>6.99795837595548</v>
      </c>
      <c r="AL480" s="9">
        <v>5.99877523193548</v>
      </c>
      <c r="AM480" s="9">
        <v>6.83678053622551</v>
      </c>
      <c r="AN480" s="2">
        <v>-1.93227105220971</v>
      </c>
      <c r="AO480" s="2">
        <v>-1.75574333965167</v>
      </c>
      <c r="AP480" s="2">
        <v>-1.49548879867372</v>
      </c>
      <c r="AQ480" s="2">
        <v>-1.42090797757299</v>
      </c>
      <c r="AR480" s="2">
        <v>-1.84028743696487</v>
      </c>
      <c r="AS480" s="2">
        <v>-2.44377195222149</v>
      </c>
      <c r="AT480" s="2">
        <v>-3.07960324050559</v>
      </c>
      <c r="AU480" s="2">
        <v>1.12894039027239</v>
      </c>
      <c r="AV480" s="2">
        <v>2.95786409920364</v>
      </c>
      <c r="AW480" s="2">
        <v>0.901056293074076</v>
      </c>
      <c r="AX480" s="2">
        <v>1.93002506894345</v>
      </c>
      <c r="AY480" s="2">
        <v>2.78435825337048</v>
      </c>
      <c r="AZ480" s="2">
        <v>2.04614969245566</v>
      </c>
      <c r="BA480" s="2">
        <v>2.58305856095866</v>
      </c>
      <c r="BB480" s="2">
        <v>3.45437982647196</v>
      </c>
      <c r="BC480" s="9">
        <v>-2.89947090455047</v>
      </c>
      <c r="BD480" s="9">
        <v>-2.59634279374946</v>
      </c>
      <c r="BE480" s="9">
        <v>-2.83836918749917</v>
      </c>
      <c r="BF480" s="9">
        <v>-1.43494499514952</v>
      </c>
      <c r="BG480" s="9">
        <v>-1.43494499514952</v>
      </c>
      <c r="BH480" s="9">
        <v>17.7211571529797</v>
      </c>
      <c r="BI480" s="9">
        <v>17.7211571529797</v>
      </c>
      <c r="BJ480" s="9">
        <v>17.7211571529797</v>
      </c>
      <c r="BK480" s="9">
        <v>13.7049152330274</v>
      </c>
      <c r="BL480" s="9">
        <v>13.7049152330274</v>
      </c>
    </row>
    <row r="481" spans="1:64">
      <c r="A481" t="s">
        <v>972</v>
      </c>
      <c r="B481" s="1" t="s">
        <v>2853</v>
      </c>
      <c r="C481" s="22" t="s">
        <v>973</v>
      </c>
      <c r="D481" s="22" t="s">
        <v>1298</v>
      </c>
      <c r="E481" s="2">
        <v>-0.631756328071809</v>
      </c>
      <c r="F481" s="2">
        <v>-0.631756328071809</v>
      </c>
      <c r="G481" s="2">
        <v>-0.631756328071809</v>
      </c>
      <c r="H481" s="2">
        <v>-0.631756328071809</v>
      </c>
      <c r="I481" s="2">
        <v>-0.631756328071809</v>
      </c>
      <c r="J481" s="2">
        <v>1.03872714721113</v>
      </c>
      <c r="K481" s="2">
        <v>1.03872714721113</v>
      </c>
      <c r="L481" s="2">
        <v>1.03872714721113</v>
      </c>
      <c r="M481" s="2">
        <v>1.03872714721113</v>
      </c>
      <c r="N481" s="2">
        <v>1.03872714721113</v>
      </c>
      <c r="O481" s="2">
        <v>7.84232085479198</v>
      </c>
      <c r="P481" s="2">
        <v>7.84232085479198</v>
      </c>
      <c r="Q481" s="2">
        <v>7.84232085479198</v>
      </c>
      <c r="R481" s="2">
        <v>7.84232085479198</v>
      </c>
      <c r="S481" s="2">
        <v>7.84232085479198</v>
      </c>
      <c r="T481" s="23">
        <v>5.06242937592122</v>
      </c>
      <c r="U481" s="23">
        <v>5.06242937592122</v>
      </c>
      <c r="V481" s="23">
        <v>5.06242937592122</v>
      </c>
      <c r="W481" s="23">
        <v>5.06242937592122</v>
      </c>
      <c r="X481" s="23">
        <v>5.06242937592122</v>
      </c>
      <c r="Y481" s="2">
        <v>7.2214957346853</v>
      </c>
      <c r="Z481" s="2">
        <v>2.98604754220896</v>
      </c>
      <c r="AA481" s="2">
        <v>0.440181170058481</v>
      </c>
      <c r="AB481" s="2">
        <v>2.58514377837486</v>
      </c>
      <c r="AC481" s="2">
        <v>-3.85762981200957</v>
      </c>
      <c r="AD481" s="2">
        <v>5.9334543376462</v>
      </c>
      <c r="AE481" s="2">
        <v>6.4873713635334</v>
      </c>
      <c r="AF481" s="2">
        <v>6.64467146423145</v>
      </c>
      <c r="AG481" s="2">
        <v>4.90713086646997</v>
      </c>
      <c r="AH481" s="2">
        <v>4.73822282131255</v>
      </c>
      <c r="AI481" s="9">
        <v>7.97734632249495</v>
      </c>
      <c r="AJ481" s="9">
        <v>7.8911640468575</v>
      </c>
      <c r="AK481" s="9">
        <v>7.72454146939792</v>
      </c>
      <c r="AL481" s="9">
        <v>8.11100868744354</v>
      </c>
      <c r="AM481" s="9">
        <v>7.55767267337362</v>
      </c>
      <c r="AN481" s="2">
        <v>-1.50403123710167</v>
      </c>
      <c r="AO481" s="2">
        <v>-1.59781942226806</v>
      </c>
      <c r="AP481" s="2">
        <v>-1.11059964175107</v>
      </c>
      <c r="AQ481" s="2">
        <v>-1.51105920638924</v>
      </c>
      <c r="AR481" s="2">
        <v>-1.6583904350913</v>
      </c>
      <c r="AS481" s="2">
        <v>3.21655387546889</v>
      </c>
      <c r="AT481" s="2">
        <v>1.83402767686596</v>
      </c>
      <c r="AU481" s="2">
        <v>2.50254374965262</v>
      </c>
      <c r="AV481" s="2">
        <v>2.3914398287676</v>
      </c>
      <c r="AW481" s="2">
        <v>1.67359476773498</v>
      </c>
      <c r="AX481" s="2">
        <v>-0.352579477407247</v>
      </c>
      <c r="AY481" s="2">
        <v>-0.23040360365625</v>
      </c>
      <c r="AZ481" s="2">
        <v>-1.28526658521424</v>
      </c>
      <c r="BA481" s="2">
        <v>-0.971308876100218</v>
      </c>
      <c r="BB481" s="2">
        <v>-0.14218589534842</v>
      </c>
      <c r="BC481" s="9">
        <v>-3.38271605530888</v>
      </c>
      <c r="BD481" s="9">
        <v>-1.93061387227524</v>
      </c>
      <c r="BE481" s="9">
        <v>-3.78449224999889</v>
      </c>
      <c r="BF481" s="9">
        <v>-2.63073249110745</v>
      </c>
      <c r="BG481" s="9">
        <v>-2.63073249110745</v>
      </c>
      <c r="BH481" s="9">
        <v>29.7261192597791</v>
      </c>
      <c r="BI481" s="9">
        <v>29.7261192597791</v>
      </c>
      <c r="BJ481" s="9">
        <v>29.7261192597791</v>
      </c>
      <c r="BK481" s="9">
        <v>14.6978343903488</v>
      </c>
      <c r="BL481" s="9">
        <v>14.6978343903488</v>
      </c>
    </row>
    <row r="482" spans="1:64">
      <c r="A482" t="s">
        <v>974</v>
      </c>
      <c r="B482" s="1" t="s">
        <v>2854</v>
      </c>
      <c r="C482" s="22" t="s">
        <v>975</v>
      </c>
      <c r="D482" s="22" t="s">
        <v>1298</v>
      </c>
      <c r="E482" s="2">
        <v>10.4524157747914</v>
      </c>
      <c r="F482" s="2">
        <v>10.4524157747914</v>
      </c>
      <c r="G482" s="2">
        <v>10.4524157747914</v>
      </c>
      <c r="H482" s="2">
        <v>10.4524157747914</v>
      </c>
      <c r="I482" s="2">
        <v>10.4524157747914</v>
      </c>
      <c r="J482" s="2">
        <v>-0.199319176198447</v>
      </c>
      <c r="K482" s="2">
        <v>-0.199319176198447</v>
      </c>
      <c r="L482" s="2">
        <v>-0.199319176198447</v>
      </c>
      <c r="M482" s="2">
        <v>-0.199319176198447</v>
      </c>
      <c r="N482" s="2">
        <v>-0.199319176198447</v>
      </c>
      <c r="O482" s="2">
        <v>5.87308030486761</v>
      </c>
      <c r="P482" s="2">
        <v>5.87308030486761</v>
      </c>
      <c r="Q482" s="2">
        <v>5.87308030486761</v>
      </c>
      <c r="R482" s="2">
        <v>5.87308030486761</v>
      </c>
      <c r="S482" s="2">
        <v>5.87308030486761</v>
      </c>
      <c r="T482" s="23">
        <v>2.86091582365195</v>
      </c>
      <c r="U482" s="23">
        <v>2.86091582365195</v>
      </c>
      <c r="V482" s="23">
        <v>2.86091582365195</v>
      </c>
      <c r="W482" s="23">
        <v>2.86091582365195</v>
      </c>
      <c r="X482" s="23">
        <v>2.86091582365195</v>
      </c>
      <c r="Y482" s="2">
        <v>3.52621458533229</v>
      </c>
      <c r="Z482" s="2">
        <v>3.7649447750659</v>
      </c>
      <c r="AA482" s="2">
        <v>6.42991017821111</v>
      </c>
      <c r="AB482" s="2">
        <v>7.09418897993242</v>
      </c>
      <c r="AC482" s="2">
        <v>3.37111097639428</v>
      </c>
      <c r="AD482" s="2">
        <v>2.73467213572021</v>
      </c>
      <c r="AE482" s="2">
        <v>2.96384814884622</v>
      </c>
      <c r="AF482" s="2">
        <v>3.20395168939157</v>
      </c>
      <c r="AG482" s="2">
        <v>1.44722249778925</v>
      </c>
      <c r="AH482" s="2">
        <v>2.41438749281946</v>
      </c>
      <c r="AI482" s="9">
        <v>-1.41078336837725</v>
      </c>
      <c r="AJ482" s="9">
        <v>-1.27446752190959</v>
      </c>
      <c r="AK482" s="9">
        <v>0.250979879086009</v>
      </c>
      <c r="AL482" s="9">
        <v>0.137794482617606</v>
      </c>
      <c r="AM482" s="9">
        <v>0.590626618702981</v>
      </c>
      <c r="AN482" s="2">
        <v>-0.815123708449579</v>
      </c>
      <c r="AO482" s="2">
        <v>-0.7141321106476</v>
      </c>
      <c r="AP482" s="2">
        <v>-2.34526862304141</v>
      </c>
      <c r="AQ482" s="2">
        <v>-1.97308425407251</v>
      </c>
      <c r="AR482" s="2">
        <v>-1.90309874542434</v>
      </c>
      <c r="AS482" s="2">
        <v>-0.883458626335822</v>
      </c>
      <c r="AT482" s="2">
        <v>-0.0423820136636225</v>
      </c>
      <c r="AU482" s="2">
        <v>0.667938760613352</v>
      </c>
      <c r="AV482" s="2">
        <v>-0.992015745849427</v>
      </c>
      <c r="AW482" s="2">
        <v>-3.50598503282535</v>
      </c>
      <c r="AX482" s="2">
        <v>-3.4779377348075</v>
      </c>
      <c r="AY482" s="2">
        <v>-3.21057375312389</v>
      </c>
      <c r="AZ482" s="2">
        <v>-3.89082144156534</v>
      </c>
      <c r="BA482" s="2">
        <v>-3.66936042783754</v>
      </c>
      <c r="BB482" s="2">
        <v>-4.26966382415752</v>
      </c>
      <c r="BC482" s="9">
        <v>-6.07508189524861</v>
      </c>
      <c r="BD482" s="9">
        <v>-5.45897715608861</v>
      </c>
      <c r="BE482" s="9">
        <v>-4.9489514038447</v>
      </c>
      <c r="BF482" s="9">
        <v>-4.70343081743453</v>
      </c>
      <c r="BG482" s="9">
        <v>-4.70343081743453</v>
      </c>
      <c r="BH482" s="9">
        <v>23.3339481528325</v>
      </c>
      <c r="BI482" s="9">
        <v>23.3339481528325</v>
      </c>
      <c r="BJ482" s="9">
        <v>23.3339481528325</v>
      </c>
      <c r="BK482" s="9">
        <v>11.7394189955679</v>
      </c>
      <c r="BL482" s="9">
        <v>11.7394189955679</v>
      </c>
    </row>
    <row r="483" spans="1:64">
      <c r="A483" t="s">
        <v>976</v>
      </c>
      <c r="B483" s="1" t="s">
        <v>2855</v>
      </c>
      <c r="C483" s="22" t="s">
        <v>977</v>
      </c>
      <c r="D483" s="22" t="s">
        <v>1298</v>
      </c>
      <c r="E483" s="2">
        <v>-2.77491951412392</v>
      </c>
      <c r="F483" s="2">
        <v>-2.77491951412392</v>
      </c>
      <c r="G483" s="2">
        <v>-2.77491951412392</v>
      </c>
      <c r="H483" s="2">
        <v>-2.77491951412392</v>
      </c>
      <c r="I483" s="2">
        <v>-2.77491951412392</v>
      </c>
      <c r="J483" s="2">
        <v>-0.269744624856855</v>
      </c>
      <c r="K483" s="2">
        <v>-0.269744624856855</v>
      </c>
      <c r="L483" s="2">
        <v>-0.269744624856855</v>
      </c>
      <c r="M483" s="2">
        <v>-0.269744624856855</v>
      </c>
      <c r="N483" s="2">
        <v>-0.269744624856855</v>
      </c>
      <c r="O483" s="2">
        <v>7.86222437632995</v>
      </c>
      <c r="P483" s="2">
        <v>7.86222437632995</v>
      </c>
      <c r="Q483" s="2">
        <v>7.86222437632995</v>
      </c>
      <c r="R483" s="2">
        <v>7.86222437632995</v>
      </c>
      <c r="S483" s="2">
        <v>7.86222437632995</v>
      </c>
      <c r="T483" s="23">
        <v>1.86617862494723</v>
      </c>
      <c r="U483" s="23">
        <v>1.86617862494723</v>
      </c>
      <c r="V483" s="23">
        <v>1.86617862494723</v>
      </c>
      <c r="W483" s="23">
        <v>1.86617862494723</v>
      </c>
      <c r="X483" s="23">
        <v>1.86617862494723</v>
      </c>
      <c r="Y483" s="2">
        <v>7.05902863925263</v>
      </c>
      <c r="Z483" s="2">
        <v>7.12656982385811</v>
      </c>
      <c r="AA483" s="2">
        <v>6.05094221455038</v>
      </c>
      <c r="AB483" s="2">
        <v>4.75203407203159</v>
      </c>
      <c r="AC483" s="2">
        <v>4.18339263697451</v>
      </c>
      <c r="AD483" s="2">
        <v>2.3631524924687</v>
      </c>
      <c r="AE483" s="2">
        <v>2.42590567332146</v>
      </c>
      <c r="AF483" s="2">
        <v>2.70582753387572</v>
      </c>
      <c r="AG483" s="2">
        <v>-0.298538374529849</v>
      </c>
      <c r="AH483" s="2">
        <v>-1.51908259473974</v>
      </c>
      <c r="AI483" s="9">
        <v>18.855695072311</v>
      </c>
      <c r="AJ483" s="9">
        <v>18.1624602419395</v>
      </c>
      <c r="AK483" s="9">
        <v>17.8793540182209</v>
      </c>
      <c r="AL483" s="9">
        <v>18.0322747386334</v>
      </c>
      <c r="AM483" s="9">
        <v>17.2516225590974</v>
      </c>
      <c r="AN483" s="2">
        <v>-5.35818957307412</v>
      </c>
      <c r="AO483" s="2">
        <v>-5.52135141415417</v>
      </c>
      <c r="AP483" s="2">
        <v>-5.86179546163876</v>
      </c>
      <c r="AQ483" s="2">
        <v>-5.20725958785546</v>
      </c>
      <c r="AR483" s="2">
        <v>-5.38727897349959</v>
      </c>
      <c r="AS483" s="2">
        <v>-6.20103361603295</v>
      </c>
      <c r="AT483" s="2">
        <v>-6.38708852000589</v>
      </c>
      <c r="AU483" s="2">
        <v>-4.61215937483309</v>
      </c>
      <c r="AV483" s="2">
        <v>-5.98025198800634</v>
      </c>
      <c r="AW483" s="2">
        <v>-9.6159338749354</v>
      </c>
      <c r="AX483" s="2">
        <v>-4.64788524223178</v>
      </c>
      <c r="AY483" s="2">
        <v>-5.56711992716735</v>
      </c>
      <c r="AZ483" s="2">
        <v>-6.47649217571525</v>
      </c>
      <c r="BA483" s="2">
        <v>-6.71530192083417</v>
      </c>
      <c r="BB483" s="2">
        <v>-7.45920840463196</v>
      </c>
      <c r="BC483" s="9">
        <v>-9.94104310131591</v>
      </c>
      <c r="BD483" s="9">
        <v>-9.85278803781847</v>
      </c>
      <c r="BE483" s="9">
        <v>-10.3345749903816</v>
      </c>
      <c r="BF483" s="9">
        <v>-9.80545746685503</v>
      </c>
      <c r="BG483" s="9">
        <v>-9.80545746685503</v>
      </c>
      <c r="BH483" s="9">
        <v>20.1954457663934</v>
      </c>
      <c r="BI483" s="9">
        <v>20.1954457663934</v>
      </c>
      <c r="BJ483" s="9">
        <v>20.1954457663934</v>
      </c>
      <c r="BK483" s="9">
        <v>16.3134857880983</v>
      </c>
      <c r="BL483" s="9">
        <v>16.3134857880983</v>
      </c>
    </row>
    <row r="484" spans="1:64">
      <c r="A484" t="s">
        <v>978</v>
      </c>
      <c r="B484" s="1" t="s">
        <v>2856</v>
      </c>
      <c r="C484" s="22" t="s">
        <v>979</v>
      </c>
      <c r="D484" s="22" t="s">
        <v>1298</v>
      </c>
      <c r="E484" s="2">
        <v>0.305877565825985</v>
      </c>
      <c r="F484" s="2">
        <v>0.305877565825985</v>
      </c>
      <c r="G484" s="2">
        <v>0.305877565825985</v>
      </c>
      <c r="H484" s="2">
        <v>0.305877565825985</v>
      </c>
      <c r="I484" s="2">
        <v>0.305877565825985</v>
      </c>
      <c r="J484" s="2">
        <v>1.5112351773741</v>
      </c>
      <c r="K484" s="2">
        <v>1.5112351773741</v>
      </c>
      <c r="L484" s="2">
        <v>1.5112351773741</v>
      </c>
      <c r="M484" s="2">
        <v>1.5112351773741</v>
      </c>
      <c r="N484" s="2">
        <v>1.5112351773741</v>
      </c>
      <c r="O484" s="2">
        <v>4.39083245895787</v>
      </c>
      <c r="P484" s="2">
        <v>4.39083245895787</v>
      </c>
      <c r="Q484" s="2">
        <v>4.39083245895787</v>
      </c>
      <c r="R484" s="2">
        <v>4.39083245895787</v>
      </c>
      <c r="S484" s="2">
        <v>4.39083245895787</v>
      </c>
      <c r="T484" s="23">
        <v>-3.36985622464259</v>
      </c>
      <c r="U484" s="23">
        <v>-3.36985622464259</v>
      </c>
      <c r="V484" s="23">
        <v>-3.36985622464259</v>
      </c>
      <c r="W484" s="23">
        <v>-3.36985622464259</v>
      </c>
      <c r="X484" s="23">
        <v>-3.36985622464259</v>
      </c>
      <c r="Y484" s="2">
        <v>7.01581094877894</v>
      </c>
      <c r="Z484" s="2">
        <v>10.5608530503348</v>
      </c>
      <c r="AA484" s="2">
        <v>12.0716009689937</v>
      </c>
      <c r="AB484" s="2">
        <v>-0.371841254482298</v>
      </c>
      <c r="AC484" s="2">
        <v>6.13951558048009</v>
      </c>
      <c r="AD484" s="2">
        <v>-14.8946893918662</v>
      </c>
      <c r="AE484" s="2">
        <v>-14.4066132427791</v>
      </c>
      <c r="AF484" s="2">
        <v>-14.6832338950409</v>
      </c>
      <c r="AG484" s="2">
        <v>-14.5456331393715</v>
      </c>
      <c r="AH484" s="2">
        <v>-14.6329846497902</v>
      </c>
      <c r="AI484" s="9">
        <v>-3.417013822865</v>
      </c>
      <c r="AJ484" s="9">
        <v>-2.13153799073917</v>
      </c>
      <c r="AK484" s="9">
        <v>-2.21105217078248</v>
      </c>
      <c r="AL484" s="9">
        <v>-0.564348487985958</v>
      </c>
      <c r="AM484" s="9">
        <v>0.0988636830612983</v>
      </c>
      <c r="AN484" s="2">
        <v>-4.98347973485458</v>
      </c>
      <c r="AO484" s="2">
        <v>-4.83558873679326</v>
      </c>
      <c r="AP484" s="2">
        <v>-5.52695599361997</v>
      </c>
      <c r="AQ484" s="2">
        <v>-4.89924288939994</v>
      </c>
      <c r="AR484" s="2">
        <v>-4.47836239226257</v>
      </c>
      <c r="AS484" s="2">
        <v>-3.90501282013649</v>
      </c>
      <c r="AT484" s="2">
        <v>-3.89584118762048</v>
      </c>
      <c r="AU484" s="2">
        <v>-4.27356533996856</v>
      </c>
      <c r="AV484" s="2">
        <v>-2.97793007866433</v>
      </c>
      <c r="AW484" s="2">
        <v>-4.63322385158896</v>
      </c>
      <c r="AX484" s="2">
        <v>-14.6996469381599</v>
      </c>
      <c r="AY484" s="2">
        <v>-15.6380200860512</v>
      </c>
      <c r="AZ484" s="2">
        <v>-15.9092135612984</v>
      </c>
      <c r="BA484" s="2">
        <v>-15.8505527417461</v>
      </c>
      <c r="BB484" s="2">
        <v>-15.7274641578373</v>
      </c>
      <c r="BC484" s="9">
        <v>-10.5623582951482</v>
      </c>
      <c r="BD484" s="9">
        <v>-10.3187982828504</v>
      </c>
      <c r="BE484" s="9">
        <v>-11.6445915384581</v>
      </c>
      <c r="BF484" s="9">
        <v>-10.4432107980326</v>
      </c>
      <c r="BG484" s="9">
        <v>-10.4432107980326</v>
      </c>
      <c r="BH484" s="9">
        <v>25.983459559612</v>
      </c>
      <c r="BI484" s="9">
        <v>25.983459559612</v>
      </c>
      <c r="BJ484" s="9">
        <v>25.983459559612</v>
      </c>
      <c r="BK484" s="9">
        <v>11.9529475805466</v>
      </c>
      <c r="BL484" s="9">
        <v>11.9529475805466</v>
      </c>
    </row>
    <row r="485" spans="1:64">
      <c r="A485" t="s">
        <v>980</v>
      </c>
      <c r="B485" s="1" t="s">
        <v>2857</v>
      </c>
      <c r="C485" s="22" t="s">
        <v>981</v>
      </c>
      <c r="D485" s="22" t="s">
        <v>1298</v>
      </c>
      <c r="E485" s="2">
        <v>2.38206690231397</v>
      </c>
      <c r="F485" s="2">
        <v>2.38206690231397</v>
      </c>
      <c r="G485" s="2">
        <v>2.38206690231397</v>
      </c>
      <c r="H485" s="2">
        <v>2.38206690231397</v>
      </c>
      <c r="I485" s="2">
        <v>2.38206690231397</v>
      </c>
      <c r="J485" s="2">
        <v>-2.1456663940965</v>
      </c>
      <c r="K485" s="2">
        <v>-2.1456663940965</v>
      </c>
      <c r="L485" s="2">
        <v>-2.1456663940965</v>
      </c>
      <c r="M485" s="2">
        <v>-2.1456663940965</v>
      </c>
      <c r="N485" s="2">
        <v>-2.1456663940965</v>
      </c>
      <c r="O485" s="2">
        <v>1.9592755878295</v>
      </c>
      <c r="P485" s="2">
        <v>1.9592755878295</v>
      </c>
      <c r="Q485" s="2">
        <v>1.9592755878295</v>
      </c>
      <c r="R485" s="2">
        <v>1.9592755878295</v>
      </c>
      <c r="S485" s="2">
        <v>1.9592755878295</v>
      </c>
      <c r="T485" s="23">
        <v>-1.19167649066153</v>
      </c>
      <c r="U485" s="23">
        <v>-1.19167649066153</v>
      </c>
      <c r="V485" s="23">
        <v>-1.19167649066153</v>
      </c>
      <c r="W485" s="23">
        <v>-1.19167649066153</v>
      </c>
      <c r="X485" s="23">
        <v>-1.19167649066153</v>
      </c>
      <c r="Y485" s="2">
        <v>-26.3085334771492</v>
      </c>
      <c r="Z485" s="2">
        <v>-21.1733416907971</v>
      </c>
      <c r="AA485" s="2">
        <v>-18.8060306518883</v>
      </c>
      <c r="AB485" s="2">
        <v>-10.3368012851745</v>
      </c>
      <c r="AC485" s="2">
        <v>-11.6233942826446</v>
      </c>
      <c r="AD485" s="2">
        <v>-0.750879909825408</v>
      </c>
      <c r="AE485" s="2">
        <v>0.985550830607118</v>
      </c>
      <c r="AF485" s="2">
        <v>1.38771438389534</v>
      </c>
      <c r="AG485" s="2">
        <v>1.39403428544792</v>
      </c>
      <c r="AH485" s="2">
        <v>1.81642141703735</v>
      </c>
      <c r="AI485" s="9">
        <v>24.244232100997</v>
      </c>
      <c r="AJ485" s="9">
        <v>24.8369120123249</v>
      </c>
      <c r="AK485" s="9">
        <v>24.9973001517845</v>
      </c>
      <c r="AL485" s="9">
        <v>25.2088321747002</v>
      </c>
      <c r="AM485" s="9">
        <v>26.0320253097915</v>
      </c>
      <c r="AN485" s="2">
        <v>-13.8618087587911</v>
      </c>
      <c r="AO485" s="2">
        <v>-14.9863835324542</v>
      </c>
      <c r="AP485" s="2">
        <v>-16.5766584382401</v>
      </c>
      <c r="AQ485" s="2">
        <v>-17.0879036711397</v>
      </c>
      <c r="AR485" s="2">
        <v>-17.3330397554719</v>
      </c>
      <c r="AS485" s="2">
        <v>-12.6058922699006</v>
      </c>
      <c r="AT485" s="2">
        <v>-10.7848677455948</v>
      </c>
      <c r="AU485" s="2">
        <v>-11.2499970308229</v>
      </c>
      <c r="AV485" s="2">
        <v>-8.54185565841613</v>
      </c>
      <c r="AW485" s="2">
        <v>-11.1336071490805</v>
      </c>
      <c r="AX485" s="2">
        <v>-12.9207111499928</v>
      </c>
      <c r="AY485" s="2">
        <v>-14.2190960086827</v>
      </c>
      <c r="AZ485" s="2">
        <v>-14.0059291586938</v>
      </c>
      <c r="BA485" s="2">
        <v>-14.3253637719791</v>
      </c>
      <c r="BB485" s="2">
        <v>-11.77853258774</v>
      </c>
      <c r="BC485" s="9">
        <v>-19.4678760734103</v>
      </c>
      <c r="BD485" s="9">
        <v>-20.3713049971112</v>
      </c>
      <c r="BE485" s="9">
        <v>-23.5802978653777</v>
      </c>
      <c r="BF485" s="9">
        <v>-21.205298261654</v>
      </c>
      <c r="BG485" s="9">
        <v>-21.205298261654</v>
      </c>
      <c r="BH485" s="9">
        <v>18.564428587096</v>
      </c>
      <c r="BI485" s="9">
        <v>18.564428587096</v>
      </c>
      <c r="BJ485" s="9">
        <v>18.564428587096</v>
      </c>
      <c r="BK485" s="9">
        <v>13.225651482278</v>
      </c>
      <c r="BL485" s="9">
        <v>13.225651482278</v>
      </c>
    </row>
    <row r="486" spans="1:64">
      <c r="A486" t="s">
        <v>982</v>
      </c>
      <c r="B486" s="1" t="s">
        <v>2858</v>
      </c>
      <c r="C486" s="22" t="s">
        <v>983</v>
      </c>
      <c r="D486" s="22" t="s">
        <v>1298</v>
      </c>
      <c r="E486" s="2">
        <v>7.87392256657249</v>
      </c>
      <c r="F486" s="2">
        <v>7.87392256657249</v>
      </c>
      <c r="G486" s="2">
        <v>7.87392256657249</v>
      </c>
      <c r="H486" s="2">
        <v>7.87392256657249</v>
      </c>
      <c r="I486" s="2">
        <v>7.87392256657249</v>
      </c>
      <c r="J486" s="2">
        <v>-17.4582298009477</v>
      </c>
      <c r="K486" s="2">
        <v>-17.4582298009477</v>
      </c>
      <c r="L486" s="2">
        <v>-17.4582298009477</v>
      </c>
      <c r="M486" s="2">
        <v>-17.4582298009477</v>
      </c>
      <c r="N486" s="2">
        <v>-17.4582298009477</v>
      </c>
      <c r="O486" s="2">
        <v>-5.95721377945197</v>
      </c>
      <c r="P486" s="2">
        <v>-5.95721377945197</v>
      </c>
      <c r="Q486" s="2">
        <v>-5.95721377945197</v>
      </c>
      <c r="R486" s="2">
        <v>-5.95721377945197</v>
      </c>
      <c r="S486" s="2">
        <v>-5.95721377945197</v>
      </c>
      <c r="T486" s="23">
        <v>5.96590341477147</v>
      </c>
      <c r="U486" s="23">
        <v>5.96590341477147</v>
      </c>
      <c r="V486" s="23">
        <v>5.96590341477147</v>
      </c>
      <c r="W486" s="23">
        <v>5.96590341477147</v>
      </c>
      <c r="X486" s="23">
        <v>5.96590341477147</v>
      </c>
      <c r="Y486" s="2">
        <v>4.59035914552306</v>
      </c>
      <c r="Z486" s="2">
        <v>2.90528788632888</v>
      </c>
      <c r="AA486" s="2">
        <v>7.72931334281712</v>
      </c>
      <c r="AB486" s="2">
        <v>3.71339945682903</v>
      </c>
      <c r="AC486" s="2">
        <v>-0.357775759033417</v>
      </c>
      <c r="AD486" s="2">
        <v>6.86791568226529</v>
      </c>
      <c r="AE486" s="2">
        <v>7.72489178189327</v>
      </c>
      <c r="AF486" s="2">
        <v>7.07145127521481</v>
      </c>
      <c r="AG486" s="2">
        <v>5.83001959617631</v>
      </c>
      <c r="AH486" s="2">
        <v>5.25136739008349</v>
      </c>
      <c r="AI486" s="9">
        <v>5.03280833151684</v>
      </c>
      <c r="AJ486" s="9">
        <v>4.78045958357968</v>
      </c>
      <c r="AK486" s="9">
        <v>4.86510242073069</v>
      </c>
      <c r="AL486" s="9">
        <v>5.31344576453204</v>
      </c>
      <c r="AM486" s="9">
        <v>4.78971003464977</v>
      </c>
      <c r="AN486" s="2">
        <v>2.21836100191447</v>
      </c>
      <c r="AO486" s="2">
        <v>1.55539479482467</v>
      </c>
      <c r="AP486" s="2">
        <v>1.31716273268412</v>
      </c>
      <c r="AQ486" s="2">
        <v>0.70666102249049</v>
      </c>
      <c r="AR486" s="2">
        <v>0.997305792262901</v>
      </c>
      <c r="AS486" s="2">
        <v>-2.2691541836586</v>
      </c>
      <c r="AT486" s="2">
        <v>-1.10642443178402</v>
      </c>
      <c r="AU486" s="2">
        <v>-2.50320636091206</v>
      </c>
      <c r="AV486" s="2">
        <v>-0.337515632507453</v>
      </c>
      <c r="AW486" s="2">
        <v>-4.2264953170417</v>
      </c>
      <c r="AX486" s="2">
        <v>1.11594817614169</v>
      </c>
      <c r="AY486" s="2">
        <v>1.23693342402487</v>
      </c>
      <c r="AZ486" s="2">
        <v>0.746034354654398</v>
      </c>
      <c r="BA486" s="2">
        <v>0.527237403719214</v>
      </c>
      <c r="BB486" s="2">
        <v>0.805072916146243</v>
      </c>
      <c r="BC486" s="9">
        <v>-6.42025700293319</v>
      </c>
      <c r="BD486" s="9">
        <v>-5.79184161682572</v>
      </c>
      <c r="BE486" s="9">
        <v>-7.05953362019023</v>
      </c>
      <c r="BF486" s="9">
        <v>-4.46427331824294</v>
      </c>
      <c r="BG486" s="9">
        <v>-4.46427331824294</v>
      </c>
      <c r="BH486" s="9">
        <v>15.5201028649737</v>
      </c>
      <c r="BI486" s="9">
        <v>15.5201028649737</v>
      </c>
      <c r="BJ486" s="9">
        <v>15.5201028649737</v>
      </c>
      <c r="BK486" s="9">
        <v>11.4338211825226</v>
      </c>
      <c r="BL486" s="9">
        <v>11.4338211825226</v>
      </c>
    </row>
    <row r="487" spans="1:64">
      <c r="A487" t="s">
        <v>984</v>
      </c>
      <c r="B487" s="1" t="s">
        <v>2859</v>
      </c>
      <c r="C487" s="22" t="s">
        <v>985</v>
      </c>
      <c r="D487" s="22" t="s">
        <v>1298</v>
      </c>
      <c r="E487" s="2">
        <v>18.4557907977048</v>
      </c>
      <c r="F487" s="2">
        <v>18.4557907977048</v>
      </c>
      <c r="G487" s="2">
        <v>18.4557907977048</v>
      </c>
      <c r="H487" s="2">
        <v>18.4557907977048</v>
      </c>
      <c r="I487" s="2">
        <v>18.4557907977048</v>
      </c>
      <c r="J487" s="2">
        <v>1.12371540200658</v>
      </c>
      <c r="K487" s="2">
        <v>1.12371540200658</v>
      </c>
      <c r="L487" s="2">
        <v>1.12371540200658</v>
      </c>
      <c r="M487" s="2">
        <v>1.12371540200658</v>
      </c>
      <c r="N487" s="2">
        <v>1.12371540200658</v>
      </c>
      <c r="O487" s="2">
        <v>6.81618580935726</v>
      </c>
      <c r="P487" s="2">
        <v>6.81618580935726</v>
      </c>
      <c r="Q487" s="2">
        <v>6.81618580935726</v>
      </c>
      <c r="R487" s="2">
        <v>6.81618580935726</v>
      </c>
      <c r="S487" s="2">
        <v>6.81618580935726</v>
      </c>
      <c r="T487" s="23">
        <v>11.2561401071659</v>
      </c>
      <c r="U487" s="23">
        <v>11.2561401071659</v>
      </c>
      <c r="V487" s="23">
        <v>11.2561401071659</v>
      </c>
      <c r="W487" s="23">
        <v>11.2561401071659</v>
      </c>
      <c r="X487" s="23">
        <v>11.2561401071659</v>
      </c>
      <c r="Y487" s="2">
        <v>10.9604416111943</v>
      </c>
      <c r="Z487" s="2">
        <v>3.36921425344858</v>
      </c>
      <c r="AA487" s="2">
        <v>8.02208732102889</v>
      </c>
      <c r="AB487" s="2">
        <v>5.00704795396187</v>
      </c>
      <c r="AC487" s="2">
        <v>5.19820279642767</v>
      </c>
      <c r="AD487" s="2">
        <v>16.1566316456787</v>
      </c>
      <c r="AE487" s="2">
        <v>16.2095048594782</v>
      </c>
      <c r="AF487" s="2">
        <v>16.0770915509438</v>
      </c>
      <c r="AG487" s="2">
        <v>16.6150326364269</v>
      </c>
      <c r="AH487" s="2">
        <v>16.3455733297908</v>
      </c>
      <c r="AI487" s="9">
        <v>-8.4325899590844</v>
      </c>
      <c r="AJ487" s="9">
        <v>-6.60918281257514</v>
      </c>
      <c r="AK487" s="9">
        <v>-6.43431755645251</v>
      </c>
      <c r="AL487" s="9">
        <v>-6.76607058098844</v>
      </c>
      <c r="AM487" s="9">
        <v>-6.18626294478971</v>
      </c>
      <c r="AN487" s="2">
        <v>8.46227718723116</v>
      </c>
      <c r="AO487" s="2">
        <v>8.99571695582445</v>
      </c>
      <c r="AP487" s="2">
        <v>8.27587096582131</v>
      </c>
      <c r="AQ487" s="2">
        <v>7.97049829389366</v>
      </c>
      <c r="AR487" s="2">
        <v>7.4165893882741</v>
      </c>
      <c r="AS487" s="2">
        <v>9.12827615886647</v>
      </c>
      <c r="AT487" s="2">
        <v>9.09238058174304</v>
      </c>
      <c r="AU487" s="2">
        <v>8.92925081806743</v>
      </c>
      <c r="AV487" s="2">
        <v>13.7427896733016</v>
      </c>
      <c r="AW487" s="2">
        <v>11.2656390363332</v>
      </c>
      <c r="AX487" s="2">
        <v>9.17454566373151</v>
      </c>
      <c r="AY487" s="2">
        <v>9.32941989118168</v>
      </c>
      <c r="AZ487" s="2">
        <v>10.2640251857678</v>
      </c>
      <c r="BA487" s="2">
        <v>10.2796185810572</v>
      </c>
      <c r="BB487" s="2">
        <v>10.9839101835401</v>
      </c>
      <c r="BC487" s="9">
        <v>10.5623582951482</v>
      </c>
      <c r="BD487" s="9">
        <v>10.3853711749978</v>
      </c>
      <c r="BE487" s="9">
        <v>10.6984684759584</v>
      </c>
      <c r="BF487" s="9">
        <v>11.3998407947989</v>
      </c>
      <c r="BG487" s="9">
        <v>11.3998407947989</v>
      </c>
      <c r="BH487" s="9">
        <v>34.0544979384589</v>
      </c>
      <c r="BI487" s="9">
        <v>34.0544979384589</v>
      </c>
      <c r="BJ487" s="9">
        <v>34.0544979384589</v>
      </c>
      <c r="BK487" s="9">
        <v>24.6270494585402</v>
      </c>
      <c r="BL487" s="9">
        <v>24.6270494585402</v>
      </c>
    </row>
    <row r="488" spans="1:64">
      <c r="A488" t="s">
        <v>986</v>
      </c>
      <c r="B488" s="1" t="s">
        <v>2860</v>
      </c>
      <c r="C488" s="22" t="s">
        <v>987</v>
      </c>
      <c r="D488" s="22" t="s">
        <v>1298</v>
      </c>
      <c r="E488" s="2">
        <v>7.43859254440566</v>
      </c>
      <c r="F488" s="2">
        <v>7.43859254440566</v>
      </c>
      <c r="G488" s="2">
        <v>7.43859254440566</v>
      </c>
      <c r="H488" s="2">
        <v>7.43859254440566</v>
      </c>
      <c r="I488" s="2">
        <v>7.43859254440566</v>
      </c>
      <c r="J488" s="2">
        <v>-15.5526383055767</v>
      </c>
      <c r="K488" s="2">
        <v>-15.5526383055767</v>
      </c>
      <c r="L488" s="2">
        <v>-15.5526383055767</v>
      </c>
      <c r="M488" s="2">
        <v>-15.5526383055767</v>
      </c>
      <c r="N488" s="2">
        <v>-15.5526383055767</v>
      </c>
      <c r="O488" s="2">
        <v>1.63411277360901</v>
      </c>
      <c r="P488" s="2">
        <v>1.63411277360901</v>
      </c>
      <c r="Q488" s="2">
        <v>1.63411277360901</v>
      </c>
      <c r="R488" s="2">
        <v>1.63411277360901</v>
      </c>
      <c r="S488" s="2">
        <v>1.63411277360901</v>
      </c>
      <c r="T488" s="23">
        <v>4.71767629530937</v>
      </c>
      <c r="U488" s="23">
        <v>4.71767629530937</v>
      </c>
      <c r="V488" s="23">
        <v>4.71767629530937</v>
      </c>
      <c r="W488" s="23">
        <v>4.71767629530937</v>
      </c>
      <c r="X488" s="23">
        <v>4.71767629530937</v>
      </c>
      <c r="Y488" s="2">
        <v>-2.45238295044614</v>
      </c>
      <c r="Z488" s="2">
        <v>6.48936857394808</v>
      </c>
      <c r="AA488" s="2">
        <v>4.21032501165339</v>
      </c>
      <c r="AB488" s="2">
        <v>7.78270163153239</v>
      </c>
      <c r="AC488" s="2">
        <v>1.20687670247886</v>
      </c>
      <c r="AD488" s="2">
        <v>5.11004078534051</v>
      </c>
      <c r="AE488" s="2">
        <v>6.27222345129514</v>
      </c>
      <c r="AF488" s="2">
        <v>4.57691404235882</v>
      </c>
      <c r="AG488" s="2">
        <v>4.54670456945732</v>
      </c>
      <c r="AH488" s="2">
        <v>4.0065504374003</v>
      </c>
      <c r="AI488" s="9">
        <v>17.4726777342648</v>
      </c>
      <c r="AJ488" s="9">
        <v>17.2180494355931</v>
      </c>
      <c r="AK488" s="9">
        <v>17.6283389518214</v>
      </c>
      <c r="AL488" s="9">
        <v>17.4572697533399</v>
      </c>
      <c r="AM488" s="9">
        <v>17.4839954154668</v>
      </c>
      <c r="AN488" s="2">
        <v>-2.63302711329561</v>
      </c>
      <c r="AO488" s="2">
        <v>-2.60566114957072</v>
      </c>
      <c r="AP488" s="2">
        <v>-3.29337977754168</v>
      </c>
      <c r="AQ488" s="2">
        <v>-4.33756538045164</v>
      </c>
      <c r="AR488" s="2">
        <v>-4.34851716637157</v>
      </c>
      <c r="AS488" s="2">
        <v>-3.50782172263208</v>
      </c>
      <c r="AT488" s="2">
        <v>-3.60990883613769</v>
      </c>
      <c r="AU488" s="2">
        <v>-3.60982303463741</v>
      </c>
      <c r="AV488" s="2">
        <v>-3.69577191439366</v>
      </c>
      <c r="AW488" s="2">
        <v>-2.38512365334271</v>
      </c>
      <c r="AX488" s="2">
        <v>-3.12964863758111</v>
      </c>
      <c r="AY488" s="2">
        <v>-3.57108566144262</v>
      </c>
      <c r="AZ488" s="2">
        <v>-4.86745919364412</v>
      </c>
      <c r="BA488" s="2">
        <v>-3.12464427347144</v>
      </c>
      <c r="BB488" s="2">
        <v>-3.24334728627313</v>
      </c>
      <c r="BC488" s="9">
        <v>-8.14613254135609</v>
      </c>
      <c r="BD488" s="9">
        <v>-8.05531994983807</v>
      </c>
      <c r="BE488" s="9">
        <v>-8.73344365384358</v>
      </c>
      <c r="BF488" s="9">
        <v>-8.13135497251392</v>
      </c>
      <c r="BG488" s="9">
        <v>-8.13135497251392</v>
      </c>
      <c r="BH488" s="9">
        <v>18.1080339830989</v>
      </c>
      <c r="BI488" s="9">
        <v>18.1080339830989</v>
      </c>
      <c r="BJ488" s="9">
        <v>18.1080339830989</v>
      </c>
      <c r="BK488" s="9">
        <v>10.6214082583053</v>
      </c>
      <c r="BL488" s="9">
        <v>10.6214082583053</v>
      </c>
    </row>
    <row r="489" spans="1:64">
      <c r="A489" t="s">
        <v>988</v>
      </c>
      <c r="B489" s="1" t="s">
        <v>2861</v>
      </c>
      <c r="C489" s="22" t="s">
        <v>989</v>
      </c>
      <c r="D489" s="22" t="s">
        <v>1298</v>
      </c>
      <c r="E489" s="2">
        <v>7.20418407093121</v>
      </c>
      <c r="F489" s="2">
        <v>7.20418407093121</v>
      </c>
      <c r="G489" s="2">
        <v>7.20418407093121</v>
      </c>
      <c r="H489" s="2">
        <v>7.20418407093121</v>
      </c>
      <c r="I489" s="2">
        <v>7.20418407093121</v>
      </c>
      <c r="J489" s="2">
        <v>-15.4083862226268</v>
      </c>
      <c r="K489" s="2">
        <v>-15.4083862226268</v>
      </c>
      <c r="L489" s="2">
        <v>-15.4083862226268</v>
      </c>
      <c r="M489" s="2">
        <v>-15.4083862226268</v>
      </c>
      <c r="N489" s="2">
        <v>-15.4083862226268</v>
      </c>
      <c r="O489" s="2">
        <v>-3.54407157177014</v>
      </c>
      <c r="P489" s="2">
        <v>-3.54407157177014</v>
      </c>
      <c r="Q489" s="2">
        <v>-3.54407157177014</v>
      </c>
      <c r="R489" s="2">
        <v>-3.54407157177014</v>
      </c>
      <c r="S489" s="2">
        <v>-3.54407157177014</v>
      </c>
      <c r="T489" s="23">
        <v>6.66205083113677</v>
      </c>
      <c r="U489" s="23">
        <v>6.66205083113677</v>
      </c>
      <c r="V489" s="23">
        <v>6.66205083113677</v>
      </c>
      <c r="W489" s="23">
        <v>6.66205083113677</v>
      </c>
      <c r="X489" s="23">
        <v>6.66205083113677</v>
      </c>
      <c r="Y489" s="2">
        <v>9.41099575084718</v>
      </c>
      <c r="Z489" s="2">
        <v>3.00404107627295</v>
      </c>
      <c r="AA489" s="2">
        <v>8.34798956474071</v>
      </c>
      <c r="AB489" s="2">
        <v>4.13814517079929</v>
      </c>
      <c r="AC489" s="2">
        <v>-3.2713951316167</v>
      </c>
      <c r="AD489" s="2">
        <v>8.40045798796946</v>
      </c>
      <c r="AE489" s="2">
        <v>9.14231604961825</v>
      </c>
      <c r="AF489" s="2">
        <v>10.3828355682443</v>
      </c>
      <c r="AG489" s="2">
        <v>9.54291631687612</v>
      </c>
      <c r="AH489" s="2">
        <v>9.38731261437721</v>
      </c>
      <c r="AI489" s="9">
        <v>14.9976399188925</v>
      </c>
      <c r="AJ489" s="9">
        <v>15.3144156777732</v>
      </c>
      <c r="AK489" s="9">
        <v>15.8149430375108</v>
      </c>
      <c r="AL489" s="9">
        <v>16.0153423255386</v>
      </c>
      <c r="AM489" s="9">
        <v>16.1761554897358</v>
      </c>
      <c r="AN489" s="2">
        <v>1.87758661323433</v>
      </c>
      <c r="AO489" s="2">
        <v>2.65686873813932</v>
      </c>
      <c r="AP489" s="2">
        <v>1.92495409808099</v>
      </c>
      <c r="AQ489" s="2">
        <v>1.42041006167017</v>
      </c>
      <c r="AR489" s="2">
        <v>0.630375633311034</v>
      </c>
      <c r="AS489" s="2">
        <v>-0.510997000470432</v>
      </c>
      <c r="AT489" s="2">
        <v>1.67574708572559</v>
      </c>
      <c r="AU489" s="2">
        <v>0.774282495025697</v>
      </c>
      <c r="AV489" s="2">
        <v>1.51938859785365</v>
      </c>
      <c r="AW489" s="2">
        <v>-1.85863005120365</v>
      </c>
      <c r="AX489" s="2">
        <v>0.848880397335824</v>
      </c>
      <c r="AY489" s="2">
        <v>0.335734304661662</v>
      </c>
      <c r="AZ489" s="2">
        <v>0.0924205164330714</v>
      </c>
      <c r="BA489" s="2">
        <v>0.740004913779141</v>
      </c>
      <c r="BB489" s="2">
        <v>1.1656152589748</v>
      </c>
      <c r="BC489" s="9">
        <v>-1.3116654092014</v>
      </c>
      <c r="BD489" s="9">
        <v>-2.33005122515977</v>
      </c>
      <c r="BE489" s="9">
        <v>-1.89224612499944</v>
      </c>
      <c r="BF489" s="9">
        <v>-1.27550666235513</v>
      </c>
      <c r="BG489" s="9">
        <v>-1.27550666235513</v>
      </c>
      <c r="BH489" s="9">
        <v>30.3999888361317</v>
      </c>
      <c r="BI489" s="9">
        <v>30.3999888361317</v>
      </c>
      <c r="BJ489" s="9">
        <v>30.3999888361317</v>
      </c>
      <c r="BK489" s="9">
        <v>17.5947961371036</v>
      </c>
      <c r="BL489" s="9">
        <v>17.5947961371036</v>
      </c>
    </row>
    <row r="490" spans="1:64">
      <c r="A490" t="s">
        <v>990</v>
      </c>
      <c r="B490" s="1" t="s">
        <v>2862</v>
      </c>
      <c r="C490" s="22" t="s">
        <v>991</v>
      </c>
      <c r="D490" s="22" t="s">
        <v>1298</v>
      </c>
      <c r="E490" s="2">
        <v>1.84627610580094</v>
      </c>
      <c r="F490" s="2">
        <v>1.84627610580094</v>
      </c>
      <c r="G490" s="2">
        <v>1.84627610580094</v>
      </c>
      <c r="H490" s="2">
        <v>1.84627610580094</v>
      </c>
      <c r="I490" s="2">
        <v>1.84627610580094</v>
      </c>
      <c r="J490" s="2">
        <v>-16.9156659733143</v>
      </c>
      <c r="K490" s="2">
        <v>-16.9156659733143</v>
      </c>
      <c r="L490" s="2">
        <v>-16.9156659733143</v>
      </c>
      <c r="M490" s="2">
        <v>-16.9156659733143</v>
      </c>
      <c r="N490" s="2">
        <v>-16.9156659733143</v>
      </c>
      <c r="O490" s="2">
        <v>-0.111734954095929</v>
      </c>
      <c r="P490" s="2">
        <v>-0.111734954095929</v>
      </c>
      <c r="Q490" s="2">
        <v>-0.111734954095929</v>
      </c>
      <c r="R490" s="2">
        <v>-0.111734954095929</v>
      </c>
      <c r="S490" s="2">
        <v>-0.111734954095929</v>
      </c>
      <c r="T490" s="23">
        <v>0.405456473846809</v>
      </c>
      <c r="U490" s="23">
        <v>0.405456473846809</v>
      </c>
      <c r="V490" s="23">
        <v>0.405456473846809</v>
      </c>
      <c r="W490" s="23">
        <v>0.405456473846809</v>
      </c>
      <c r="X490" s="23">
        <v>0.405456473846809</v>
      </c>
      <c r="Y490" s="2">
        <v>7.37666200193244</v>
      </c>
      <c r="Z490" s="2">
        <v>-17.3013776356484</v>
      </c>
      <c r="AA490" s="2">
        <v>-8.77997658307596</v>
      </c>
      <c r="AB490" s="2">
        <v>-4.76173984962798</v>
      </c>
      <c r="AC490" s="2">
        <v>-12.5735486992933</v>
      </c>
      <c r="AD490" s="2">
        <v>2.21487892773699</v>
      </c>
      <c r="AE490" s="2">
        <v>2.53859373871462</v>
      </c>
      <c r="AF490" s="2">
        <v>2.34043238531551</v>
      </c>
      <c r="AG490" s="2">
        <v>1.6772675148361</v>
      </c>
      <c r="AH490" s="2">
        <v>1.63692113258921</v>
      </c>
      <c r="AI490" s="9">
        <v>17.4254914543134</v>
      </c>
      <c r="AJ490" s="9">
        <v>17.7659643145344</v>
      </c>
      <c r="AK490" s="9">
        <v>17.3150375335552</v>
      </c>
      <c r="AL490" s="9">
        <v>17.8315213178747</v>
      </c>
      <c r="AM490" s="9">
        <v>17.9589314196247</v>
      </c>
      <c r="AN490" s="2">
        <v>-3.73087827566352</v>
      </c>
      <c r="AO490" s="2">
        <v>-3.91772176863327</v>
      </c>
      <c r="AP490" s="2">
        <v>-4.33233518191422</v>
      </c>
      <c r="AQ490" s="2">
        <v>-4.9687950471157</v>
      </c>
      <c r="AR490" s="2">
        <v>-5.38727897349959</v>
      </c>
      <c r="AS490" s="2">
        <v>-7.58534420337099</v>
      </c>
      <c r="AT490" s="2">
        <v>-3.73983822364644</v>
      </c>
      <c r="AU490" s="2">
        <v>-6.22726119522407</v>
      </c>
      <c r="AV490" s="2">
        <v>-5.56994709237105</v>
      </c>
      <c r="AW490" s="2">
        <v>-8.9864658487452</v>
      </c>
      <c r="AX490" s="2">
        <v>-3.43109577956768</v>
      </c>
      <c r="AY490" s="2">
        <v>-3.89833878330605</v>
      </c>
      <c r="AZ490" s="2">
        <v>-3.87233397772265</v>
      </c>
      <c r="BA490" s="2">
        <v>-4.94626524518507</v>
      </c>
      <c r="BB490" s="2">
        <v>-4.34647669983775</v>
      </c>
      <c r="BC490" s="9">
        <v>-7.3177122829131</v>
      </c>
      <c r="BD490" s="9">
        <v>-7.72245548910096</v>
      </c>
      <c r="BE490" s="9">
        <v>-8.36955016826677</v>
      </c>
      <c r="BF490" s="9">
        <v>-7.81247830692514</v>
      </c>
      <c r="BG490" s="9">
        <v>-7.81247830692514</v>
      </c>
      <c r="BH490" s="9">
        <v>11.0233444899642</v>
      </c>
      <c r="BI490" s="9">
        <v>11.0233444899642</v>
      </c>
      <c r="BJ490" s="9">
        <v>11.0233444899642</v>
      </c>
      <c r="BK490" s="9">
        <v>9.00974015790106</v>
      </c>
      <c r="BL490" s="9">
        <v>9.00974015790106</v>
      </c>
    </row>
    <row r="491" spans="1:64">
      <c r="A491" t="s">
        <v>992</v>
      </c>
      <c r="B491" s="1" t="s">
        <v>2863</v>
      </c>
      <c r="C491" s="22" t="s">
        <v>993</v>
      </c>
      <c r="D491" s="22" t="s">
        <v>1298</v>
      </c>
      <c r="E491" s="2">
        <v>5.66378553095625</v>
      </c>
      <c r="F491" s="2">
        <v>5.66378553095625</v>
      </c>
      <c r="G491" s="2">
        <v>5.66378553095625</v>
      </c>
      <c r="H491" s="2">
        <v>5.66378553095625</v>
      </c>
      <c r="I491" s="2">
        <v>5.66378553095625</v>
      </c>
      <c r="J491" s="2">
        <v>-1.6108675935484</v>
      </c>
      <c r="K491" s="2">
        <v>-1.6108675935484</v>
      </c>
      <c r="L491" s="2">
        <v>-1.6108675935484</v>
      </c>
      <c r="M491" s="2">
        <v>-1.6108675935484</v>
      </c>
      <c r="N491" s="2">
        <v>-1.6108675935484</v>
      </c>
      <c r="O491" s="2">
        <v>-0.228471999438731</v>
      </c>
      <c r="P491" s="2">
        <v>-0.228471999438731</v>
      </c>
      <c r="Q491" s="2">
        <v>-0.228471999438731</v>
      </c>
      <c r="R491" s="2">
        <v>-0.228471999438731</v>
      </c>
      <c r="S491" s="2">
        <v>-0.228471999438731</v>
      </c>
      <c r="T491" s="23">
        <v>4.15705127212801</v>
      </c>
      <c r="U491" s="23">
        <v>4.15705127212801</v>
      </c>
      <c r="V491" s="23">
        <v>4.15705127212801</v>
      </c>
      <c r="W491" s="23">
        <v>4.15705127212801</v>
      </c>
      <c r="X491" s="23">
        <v>4.15705127212801</v>
      </c>
      <c r="Y491" s="2">
        <v>1.88930997388393</v>
      </c>
      <c r="Z491" s="2">
        <v>4.8056772377613</v>
      </c>
      <c r="AA491" s="2">
        <v>6.78709757025004</v>
      </c>
      <c r="AB491" s="2">
        <v>9.1229229286072</v>
      </c>
      <c r="AC491" s="2">
        <v>4.62203468807957</v>
      </c>
      <c r="AD491" s="2">
        <v>11.0373322492546</v>
      </c>
      <c r="AE491" s="2">
        <v>11.2419938648748</v>
      </c>
      <c r="AF491" s="2">
        <v>10.6709513092016</v>
      </c>
      <c r="AG491" s="2">
        <v>11.1480497657824</v>
      </c>
      <c r="AH491" s="2">
        <v>11.2757731854814</v>
      </c>
      <c r="AI491" s="9">
        <v>-4.27682687478833</v>
      </c>
      <c r="AJ491" s="9">
        <v>-3.17522631350443</v>
      </c>
      <c r="AK491" s="9">
        <v>-3.26242629315833</v>
      </c>
      <c r="AL491" s="9">
        <v>-2.40044029180204</v>
      </c>
      <c r="AM491" s="9">
        <v>-2.82539223121197</v>
      </c>
      <c r="AN491" s="2">
        <v>0.746505663572562</v>
      </c>
      <c r="AO491" s="2">
        <v>0.171264460763224</v>
      </c>
      <c r="AP491" s="2">
        <v>-0.430271835733946</v>
      </c>
      <c r="AQ491" s="2">
        <v>-0.278992412567167</v>
      </c>
      <c r="AR491" s="2">
        <v>-0.236751679823136</v>
      </c>
      <c r="AS491" s="2">
        <v>4.84651988527946</v>
      </c>
      <c r="AT491" s="2">
        <v>3.66094238728193</v>
      </c>
      <c r="AU491" s="2">
        <v>4.94713234350037</v>
      </c>
      <c r="AV491" s="2">
        <v>6.79230466739954</v>
      </c>
      <c r="AW491" s="2">
        <v>7.29003058790464</v>
      </c>
      <c r="AX491" s="2">
        <v>5.17442460049512</v>
      </c>
      <c r="AY491" s="2">
        <v>5.44373091321233</v>
      </c>
      <c r="AZ491" s="2">
        <v>5.51855319273082</v>
      </c>
      <c r="BA491" s="2">
        <v>6.69222269133585</v>
      </c>
      <c r="BB491" s="2">
        <v>7.36155833085664</v>
      </c>
      <c r="BC491" s="9">
        <v>6.48929202447011</v>
      </c>
      <c r="BD491" s="9">
        <v>7.12329945977416</v>
      </c>
      <c r="BE491" s="9">
        <v>8.44232886538213</v>
      </c>
      <c r="BF491" s="9">
        <v>9.40686163486905</v>
      </c>
      <c r="BG491" s="9">
        <v>9.40686163486905</v>
      </c>
      <c r="BH491" s="9">
        <v>33.602360185701</v>
      </c>
      <c r="BI491" s="9">
        <v>33.602360185701</v>
      </c>
      <c r="BJ491" s="9">
        <v>33.602360185701</v>
      </c>
      <c r="BK491" s="9">
        <v>29.5546531356215</v>
      </c>
      <c r="BL491" s="9">
        <v>29.5546531356215</v>
      </c>
    </row>
    <row r="492" spans="1:64">
      <c r="A492" t="s">
        <v>994</v>
      </c>
      <c r="B492" s="1" t="s">
        <v>2864</v>
      </c>
      <c r="C492" s="22" t="s">
        <v>995</v>
      </c>
      <c r="D492" s="22" t="s">
        <v>1298</v>
      </c>
      <c r="E492" s="2">
        <v>-6.19058584189446</v>
      </c>
      <c r="F492" s="2">
        <v>-6.19058584189446</v>
      </c>
      <c r="G492" s="2">
        <v>-6.19058584189446</v>
      </c>
      <c r="H492" s="2">
        <v>-6.19058584189446</v>
      </c>
      <c r="I492" s="2">
        <v>-6.19058584189446</v>
      </c>
      <c r="J492" s="2">
        <v>-19.2346005858266</v>
      </c>
      <c r="K492" s="2">
        <v>-19.2346005858266</v>
      </c>
      <c r="L492" s="2">
        <v>-19.2346005858266</v>
      </c>
      <c r="M492" s="2">
        <v>-19.2346005858266</v>
      </c>
      <c r="N492" s="2">
        <v>-19.2346005858266</v>
      </c>
      <c r="O492" s="2">
        <v>-0.88901827699551</v>
      </c>
      <c r="P492" s="2">
        <v>-0.88901827699551</v>
      </c>
      <c r="Q492" s="2">
        <v>-0.88901827699551</v>
      </c>
      <c r="R492" s="2">
        <v>-0.88901827699551</v>
      </c>
      <c r="S492" s="2">
        <v>-0.88901827699551</v>
      </c>
      <c r="T492" s="23">
        <v>-1.95109430653466</v>
      </c>
      <c r="U492" s="23">
        <v>-1.95109430653466</v>
      </c>
      <c r="V492" s="23">
        <v>-1.95109430653466</v>
      </c>
      <c r="W492" s="23">
        <v>-1.95109430653466</v>
      </c>
      <c r="X492" s="23">
        <v>-1.95109430653466</v>
      </c>
      <c r="Y492" s="2">
        <v>6.75072368459939</v>
      </c>
      <c r="Z492" s="2">
        <v>11.893864356354</v>
      </c>
      <c r="AA492" s="2">
        <v>5.28113453548321</v>
      </c>
      <c r="AB492" s="2">
        <v>-2.1914780299853</v>
      </c>
      <c r="AC492" s="2">
        <v>3.7069493919587</v>
      </c>
      <c r="AD492" s="2">
        <v>-2.33372157366828</v>
      </c>
      <c r="AE492" s="2">
        <v>-2.58871323667432</v>
      </c>
      <c r="AF492" s="2">
        <v>-5.99812644364018</v>
      </c>
      <c r="AG492" s="2">
        <v>-4.10262036932193</v>
      </c>
      <c r="AH492" s="2">
        <v>-1.88752079533401</v>
      </c>
      <c r="AI492" s="9">
        <v>20.7745803120727</v>
      </c>
      <c r="AJ492" s="9">
        <v>20.8561284949532</v>
      </c>
      <c r="AK492" s="9">
        <v>20.4040460955598</v>
      </c>
      <c r="AL492" s="9">
        <v>20.4989024263609</v>
      </c>
      <c r="AM492" s="9">
        <v>20.8904657732026</v>
      </c>
      <c r="AN492" s="2">
        <v>-9.3550945140826</v>
      </c>
      <c r="AO492" s="2">
        <v>-9.46009089438092</v>
      </c>
      <c r="AP492" s="2">
        <v>-10.4156122266943</v>
      </c>
      <c r="AQ492" s="2">
        <v>-10.223531534131</v>
      </c>
      <c r="AR492" s="2">
        <v>-10.8407784609217</v>
      </c>
      <c r="AS492" s="2">
        <v>-18.3799115064533</v>
      </c>
      <c r="AT492" s="2">
        <v>-14.8222887843621</v>
      </c>
      <c r="AU492" s="2">
        <v>-14.0680731834133</v>
      </c>
      <c r="AV492" s="2">
        <v>-8.9879562956779</v>
      </c>
      <c r="AW492" s="2">
        <v>-11.5634949764741</v>
      </c>
      <c r="AX492" s="2">
        <v>-9.05421227302343</v>
      </c>
      <c r="AY492" s="2">
        <v>-10.1077569930225</v>
      </c>
      <c r="AZ492" s="2">
        <v>-9.94327513901177</v>
      </c>
      <c r="BA492" s="2">
        <v>-8.59981707962071</v>
      </c>
      <c r="BB492" s="2">
        <v>-6.016081365623</v>
      </c>
      <c r="BC492" s="9">
        <v>-9.59586799363132</v>
      </c>
      <c r="BD492" s="9">
        <v>-10.3853711749978</v>
      </c>
      <c r="BE492" s="9">
        <v>-9.24289453365113</v>
      </c>
      <c r="BF492" s="9">
        <v>-7.57332080773356</v>
      </c>
      <c r="BG492" s="9">
        <v>-7.57332080773356</v>
      </c>
      <c r="BH492" s="9">
        <v>5.50657082827495</v>
      </c>
      <c r="BI492" s="9">
        <v>5.50657082827495</v>
      </c>
      <c r="BJ492" s="9">
        <v>5.50657082827495</v>
      </c>
      <c r="BK492" s="9">
        <v>5.15351117603728</v>
      </c>
      <c r="BL492" s="9">
        <v>5.15351117603728</v>
      </c>
    </row>
    <row r="493" spans="1:64">
      <c r="A493" t="s">
        <v>996</v>
      </c>
      <c r="B493" s="1" t="s">
        <v>2865</v>
      </c>
      <c r="C493" s="22" t="s">
        <v>997</v>
      </c>
      <c r="D493" s="22" t="s">
        <v>1298</v>
      </c>
      <c r="E493" s="2">
        <v>10.6198503987018</v>
      </c>
      <c r="F493" s="2">
        <v>10.6198503987018</v>
      </c>
      <c r="G493" s="2">
        <v>10.6198503987018</v>
      </c>
      <c r="H493" s="2">
        <v>10.6198503987018</v>
      </c>
      <c r="I493" s="2">
        <v>10.6198503987018</v>
      </c>
      <c r="J493" s="2">
        <v>-0.982165057086976</v>
      </c>
      <c r="K493" s="2">
        <v>-0.982165057086976</v>
      </c>
      <c r="L493" s="2">
        <v>-0.982165057086976</v>
      </c>
      <c r="M493" s="2">
        <v>-0.982165057086976</v>
      </c>
      <c r="N493" s="2">
        <v>-0.982165057086976</v>
      </c>
      <c r="O493" s="2">
        <v>-1.22518177065804</v>
      </c>
      <c r="P493" s="2">
        <v>-1.22518177065804</v>
      </c>
      <c r="Q493" s="2">
        <v>-1.22518177065804</v>
      </c>
      <c r="R493" s="2">
        <v>-1.22518177065804</v>
      </c>
      <c r="S493" s="2">
        <v>-1.22518177065804</v>
      </c>
      <c r="T493" s="23">
        <v>6.7175308635734</v>
      </c>
      <c r="U493" s="23">
        <v>6.7175308635734</v>
      </c>
      <c r="V493" s="23">
        <v>6.7175308635734</v>
      </c>
      <c r="W493" s="23">
        <v>6.7175308635734</v>
      </c>
      <c r="X493" s="23">
        <v>6.7175308635734</v>
      </c>
      <c r="Y493" s="2">
        <v>5.0343049742183</v>
      </c>
      <c r="Z493" s="2">
        <v>9.7117601091403</v>
      </c>
      <c r="AA493" s="2">
        <v>8.16084171745065</v>
      </c>
      <c r="AB493" s="2">
        <v>7.56775489074928</v>
      </c>
      <c r="AC493" s="2">
        <v>13.1280665673175</v>
      </c>
      <c r="AD493" s="2">
        <v>10.9863140718526</v>
      </c>
      <c r="AE493" s="2">
        <v>11.8443931979648</v>
      </c>
      <c r="AF493" s="2">
        <v>11.1286541635072</v>
      </c>
      <c r="AG493" s="2">
        <v>11.2087304739961</v>
      </c>
      <c r="AH493" s="2">
        <v>11.0484068746836</v>
      </c>
      <c r="AI493" s="9">
        <v>1.42854278331306</v>
      </c>
      <c r="AJ493" s="9">
        <v>1.35186965945709</v>
      </c>
      <c r="AK493" s="9">
        <v>1.3827778207479</v>
      </c>
      <c r="AL493" s="9">
        <v>0.126890787785053</v>
      </c>
      <c r="AM493" s="9">
        <v>-0.297735220321152</v>
      </c>
      <c r="AN493" s="2">
        <v>4.46144897800816</v>
      </c>
      <c r="AO493" s="2">
        <v>4.64520016630126</v>
      </c>
      <c r="AP493" s="2">
        <v>5.10903368607025</v>
      </c>
      <c r="AQ493" s="2">
        <v>5.2385240988969</v>
      </c>
      <c r="AR493" s="2">
        <v>4.88743020570152</v>
      </c>
      <c r="AS493" s="2">
        <v>5.32758530708626</v>
      </c>
      <c r="AT493" s="2">
        <v>5.10943978138619</v>
      </c>
      <c r="AU493" s="2">
        <v>3.93000824489872</v>
      </c>
      <c r="AV493" s="2">
        <v>8.02623239775007</v>
      </c>
      <c r="AW493" s="2">
        <v>6.25451339746991</v>
      </c>
      <c r="AX493" s="2">
        <v>5.36428178050064</v>
      </c>
      <c r="AY493" s="2">
        <v>5.39613847364292</v>
      </c>
      <c r="AZ493" s="2">
        <v>5.16920593399929</v>
      </c>
      <c r="BA493" s="2">
        <v>5.96109652271662</v>
      </c>
      <c r="BB493" s="2">
        <v>6.48511727904364</v>
      </c>
      <c r="BC493" s="9">
        <v>5.31569665834254</v>
      </c>
      <c r="BD493" s="9">
        <v>5.19268558749892</v>
      </c>
      <c r="BE493" s="9">
        <v>6.3317466490366</v>
      </c>
      <c r="BF493" s="9">
        <v>7.01528664295319</v>
      </c>
      <c r="BG493" s="9">
        <v>7.01528664295319</v>
      </c>
      <c r="BH493" s="9">
        <v>30.8614307392882</v>
      </c>
      <c r="BI493" s="9">
        <v>30.8614307392882</v>
      </c>
      <c r="BJ493" s="9">
        <v>30.8614307392882</v>
      </c>
      <c r="BK493" s="9">
        <v>25.5629283961958</v>
      </c>
      <c r="BL493" s="9">
        <v>25.5629283961958</v>
      </c>
    </row>
    <row r="494" spans="1:64">
      <c r="A494" t="s">
        <v>998</v>
      </c>
      <c r="B494" s="1" t="s">
        <v>2866</v>
      </c>
      <c r="C494" s="22" t="s">
        <v>999</v>
      </c>
      <c r="D494" s="22" t="s">
        <v>1299</v>
      </c>
      <c r="E494" s="2">
        <v>11.4235365934713</v>
      </c>
      <c r="F494" s="2">
        <v>11.4235365934713</v>
      </c>
      <c r="G494" s="2">
        <v>11.4235365934713</v>
      </c>
      <c r="H494" s="2">
        <v>11.4235365934713</v>
      </c>
      <c r="I494" s="2">
        <v>11.4235365934713</v>
      </c>
      <c r="J494" s="2">
        <v>3.9239832202467</v>
      </c>
      <c r="K494" s="2">
        <v>3.9239832202467</v>
      </c>
      <c r="L494" s="2">
        <v>3.9239832202467</v>
      </c>
      <c r="M494" s="2">
        <v>3.9239832202467</v>
      </c>
      <c r="N494" s="2">
        <v>3.9239832202467</v>
      </c>
      <c r="O494" s="2">
        <v>-0.345691970808708</v>
      </c>
      <c r="P494" s="2">
        <v>-0.345691970808708</v>
      </c>
      <c r="Q494" s="2">
        <v>-0.345691970808708</v>
      </c>
      <c r="R494" s="2">
        <v>-0.345691970808708</v>
      </c>
      <c r="S494" s="2">
        <v>-0.345691970808708</v>
      </c>
      <c r="T494" s="23">
        <v>24.377186216774</v>
      </c>
      <c r="U494" s="23">
        <v>24.377186216774</v>
      </c>
      <c r="V494" s="23">
        <v>24.377186216774</v>
      </c>
      <c r="W494" s="23">
        <v>24.377186216774</v>
      </c>
      <c r="X494" s="23">
        <v>24.377186216774</v>
      </c>
      <c r="Y494" s="2">
        <v>10.8474796622416</v>
      </c>
      <c r="Z494" s="2">
        <v>17.8877414234769</v>
      </c>
      <c r="AA494" s="2">
        <v>7.1377307759787</v>
      </c>
      <c r="AB494" s="2">
        <v>10.2476837378291</v>
      </c>
      <c r="AC494" s="2">
        <v>5.24330415243695</v>
      </c>
      <c r="AD494" s="2">
        <v>16.6721761096416</v>
      </c>
      <c r="AE494" s="2">
        <v>15.9039547786174</v>
      </c>
      <c r="AF494" s="2">
        <v>16.2510752921541</v>
      </c>
      <c r="AG494" s="2">
        <v>16.4506621168295</v>
      </c>
      <c r="AH494" s="2">
        <v>15.3293084186959</v>
      </c>
      <c r="AI494" s="9">
        <v>10.0149437321811</v>
      </c>
      <c r="AJ494" s="9">
        <v>9.44559872476783</v>
      </c>
      <c r="AK494" s="9">
        <v>9.09935943251599</v>
      </c>
      <c r="AL494" s="9">
        <v>8.61439005526634</v>
      </c>
      <c r="AM494" s="9">
        <v>8.09487594865227</v>
      </c>
      <c r="AN494" s="2">
        <v>4.80143086810998</v>
      </c>
      <c r="AO494" s="2">
        <v>4.94444206187692</v>
      </c>
      <c r="AP494" s="2">
        <v>4.37781149583911</v>
      </c>
      <c r="AQ494" s="2">
        <v>4.95729146117664</v>
      </c>
      <c r="AR494" s="2">
        <v>3.70188683887062</v>
      </c>
      <c r="AS494" s="2">
        <v>8.51791756038746</v>
      </c>
      <c r="AT494" s="2">
        <v>8.79475726039024</v>
      </c>
      <c r="AU494" s="2">
        <v>9.37966276898737</v>
      </c>
      <c r="AV494" s="2">
        <v>13.2591316732095</v>
      </c>
      <c r="AW494" s="2">
        <v>12.0259181378866</v>
      </c>
      <c r="AX494" s="2">
        <v>6.0372400807365</v>
      </c>
      <c r="AY494" s="2">
        <v>6.81635730523798</v>
      </c>
      <c r="AZ494" s="2">
        <v>7.49419379191022</v>
      </c>
      <c r="BA494" s="2">
        <v>7.20630799666376</v>
      </c>
      <c r="BB494" s="2">
        <v>7.28095939614418</v>
      </c>
      <c r="BC494" s="9">
        <v>6.28218695985936</v>
      </c>
      <c r="BD494" s="9">
        <v>6.9235807833319</v>
      </c>
      <c r="BE494" s="9">
        <v>7.42342710576705</v>
      </c>
      <c r="BF494" s="9">
        <v>8.05163580611673</v>
      </c>
      <c r="BG494" s="9">
        <v>8.05163580611673</v>
      </c>
      <c r="BH494" s="9">
        <v>31.2917953148927</v>
      </c>
      <c r="BI494" s="9">
        <v>31.2917953148927</v>
      </c>
      <c r="BJ494" s="9">
        <v>31.2917953148927</v>
      </c>
      <c r="BK494" s="9">
        <v>35.2170178363611</v>
      </c>
      <c r="BL494" s="9">
        <v>35.2170178363611</v>
      </c>
    </row>
    <row r="495" spans="1:64">
      <c r="A495" t="s">
        <v>1000</v>
      </c>
      <c r="B495" s="1" t="s">
        <v>2867</v>
      </c>
      <c r="C495" s="22" t="s">
        <v>1001</v>
      </c>
      <c r="D495" s="22" t="s">
        <v>1299</v>
      </c>
      <c r="E495" s="2">
        <v>7.94089641613662</v>
      </c>
      <c r="F495" s="2">
        <v>7.94089641613662</v>
      </c>
      <c r="G495" s="2">
        <v>7.94089641613662</v>
      </c>
      <c r="H495" s="2">
        <v>7.94089641613662</v>
      </c>
      <c r="I495" s="2">
        <v>7.94089641613662</v>
      </c>
      <c r="J495" s="2">
        <v>-15.8831609010906</v>
      </c>
      <c r="K495" s="2">
        <v>-15.8831609010906</v>
      </c>
      <c r="L495" s="2">
        <v>-15.8831609010906</v>
      </c>
      <c r="M495" s="2">
        <v>-15.8831609010906</v>
      </c>
      <c r="N495" s="2">
        <v>-15.8831609010906</v>
      </c>
      <c r="O495" s="2">
        <v>-8.97407440289657</v>
      </c>
      <c r="P495" s="2">
        <v>-8.97407440289657</v>
      </c>
      <c r="Q495" s="2">
        <v>-8.97407440289657</v>
      </c>
      <c r="R495" s="2">
        <v>-8.97407440289657</v>
      </c>
      <c r="S495" s="2">
        <v>-8.97407440289657</v>
      </c>
      <c r="T495" s="23">
        <v>29.7985485874959</v>
      </c>
      <c r="U495" s="23">
        <v>29.7985485874959</v>
      </c>
      <c r="V495" s="23">
        <v>29.7985485874959</v>
      </c>
      <c r="W495" s="23">
        <v>29.7985485874959</v>
      </c>
      <c r="X495" s="23">
        <v>29.7985485874959</v>
      </c>
      <c r="Y495" s="2">
        <v>13.5726102422044</v>
      </c>
      <c r="Z495" s="2">
        <v>15.7394566864579</v>
      </c>
      <c r="AA495" s="2">
        <v>17.6910595295144</v>
      </c>
      <c r="AB495" s="2">
        <v>12.3910330554369</v>
      </c>
      <c r="AC495" s="2">
        <v>17.2235829374646</v>
      </c>
      <c r="AD495" s="2">
        <v>20.9028132954538</v>
      </c>
      <c r="AE495" s="2">
        <v>21.5960237311218</v>
      </c>
      <c r="AF495" s="2">
        <v>20.3206123563408</v>
      </c>
      <c r="AG495" s="2">
        <v>19.8665803695537</v>
      </c>
      <c r="AH495" s="2">
        <v>19.3517765893477</v>
      </c>
      <c r="AI495" s="9">
        <v>7.5385779727201</v>
      </c>
      <c r="AJ495" s="9">
        <v>7.26758269350975</v>
      </c>
      <c r="AK495" s="9">
        <v>5.94075866914978</v>
      </c>
      <c r="AL495" s="9">
        <v>5.54334070199448</v>
      </c>
      <c r="AM495" s="9">
        <v>5.09480227286539</v>
      </c>
      <c r="AN495" s="2">
        <v>11.3966931930284</v>
      </c>
      <c r="AO495" s="2">
        <v>10.9753171880943</v>
      </c>
      <c r="AP495" s="2">
        <v>10.8250279092742</v>
      </c>
      <c r="AQ495" s="2">
        <v>9.99996483874841</v>
      </c>
      <c r="AR495" s="2">
        <v>10.1652936387783</v>
      </c>
      <c r="AS495" s="2">
        <v>9.81131974701579</v>
      </c>
      <c r="AT495" s="2">
        <v>10.6696515490596</v>
      </c>
      <c r="AU495" s="2">
        <v>10.9527479509392</v>
      </c>
      <c r="AV495" s="2">
        <v>13.9953972730238</v>
      </c>
      <c r="AW495" s="2">
        <v>13.1824371722988</v>
      </c>
      <c r="AX495" s="2">
        <v>10.7096977973223</v>
      </c>
      <c r="AY495" s="2">
        <v>10.8561941780894</v>
      </c>
      <c r="AZ495" s="2">
        <v>11.0137719084085</v>
      </c>
      <c r="BA495" s="2">
        <v>11.1215486294842</v>
      </c>
      <c r="BB495" s="2">
        <v>11.4124528747161</v>
      </c>
      <c r="BC495" s="9">
        <v>10.8384983812958</v>
      </c>
      <c r="BD495" s="9">
        <v>10.9179543121772</v>
      </c>
      <c r="BE495" s="9">
        <v>11.2806980528813</v>
      </c>
      <c r="BF495" s="9">
        <v>13.07394328914</v>
      </c>
      <c r="BG495" s="9">
        <v>13.07394328914</v>
      </c>
      <c r="BH495" s="9">
        <v>32.1793325073193</v>
      </c>
      <c r="BI495" s="9">
        <v>32.1793325073193</v>
      </c>
      <c r="BJ495" s="9">
        <v>32.1793325073193</v>
      </c>
      <c r="BK495" s="9">
        <v>34.7940417119445</v>
      </c>
      <c r="BL495" s="9">
        <v>34.7940417119445</v>
      </c>
    </row>
    <row r="496" spans="1:64">
      <c r="A496" t="s">
        <v>1002</v>
      </c>
      <c r="B496" s="1" t="s">
        <v>2868</v>
      </c>
      <c r="C496" s="22" t="s">
        <v>1003</v>
      </c>
      <c r="D496" s="22" t="s">
        <v>1299</v>
      </c>
      <c r="E496" s="2">
        <v>1.00910298624934</v>
      </c>
      <c r="F496" s="2">
        <v>1.00910298624934</v>
      </c>
      <c r="G496" s="2">
        <v>1.00910298624934</v>
      </c>
      <c r="H496" s="2">
        <v>1.00910298624934</v>
      </c>
      <c r="I496" s="2">
        <v>1.00910298624934</v>
      </c>
      <c r="J496" s="2">
        <v>1.85254335849502</v>
      </c>
      <c r="K496" s="2">
        <v>1.85254335849502</v>
      </c>
      <c r="L496" s="2">
        <v>1.85254335849502</v>
      </c>
      <c r="M496" s="2">
        <v>1.85254335849502</v>
      </c>
      <c r="N496" s="2">
        <v>1.85254335849502</v>
      </c>
      <c r="O496" s="2">
        <v>-3.26368660604447</v>
      </c>
      <c r="P496" s="2">
        <v>-3.26368660604447</v>
      </c>
      <c r="Q496" s="2">
        <v>-3.26368660604447</v>
      </c>
      <c r="R496" s="2">
        <v>-3.26368660604447</v>
      </c>
      <c r="S496" s="2">
        <v>-3.26368660604447</v>
      </c>
      <c r="T496" s="23">
        <v>21.0134743115295</v>
      </c>
      <c r="U496" s="23">
        <v>21.0134743115295</v>
      </c>
      <c r="V496" s="23">
        <v>21.0134743115295</v>
      </c>
      <c r="W496" s="23">
        <v>21.0134743115295</v>
      </c>
      <c r="X496" s="23">
        <v>21.0134743115295</v>
      </c>
      <c r="Y496" s="2">
        <v>-6.35239293950845</v>
      </c>
      <c r="Z496" s="2">
        <v>-8.05719164635239</v>
      </c>
      <c r="AA496" s="2">
        <v>-8.83558255353958</v>
      </c>
      <c r="AB496" s="2">
        <v>-19.7046177231331</v>
      </c>
      <c r="AC496" s="2">
        <v>-14.1678483444482</v>
      </c>
      <c r="AD496" s="2">
        <v>15.5496351421909</v>
      </c>
      <c r="AE496" s="2">
        <v>15.4700290579437</v>
      </c>
      <c r="AF496" s="2">
        <v>15.1805889937507</v>
      </c>
      <c r="AG496" s="2">
        <v>15.1627526237294</v>
      </c>
      <c r="AH496" s="2">
        <v>14.6826402229732</v>
      </c>
      <c r="AI496" s="9">
        <v>18.3305243037823</v>
      </c>
      <c r="AJ496" s="9">
        <v>18.6615322301658</v>
      </c>
      <c r="AK496" s="9">
        <v>18.1394926518055</v>
      </c>
      <c r="AL496" s="9">
        <v>18.4297046549391</v>
      </c>
      <c r="AM496" s="9">
        <v>18.5461130022105</v>
      </c>
      <c r="AN496" s="2">
        <v>1.86602991657474</v>
      </c>
      <c r="AO496" s="2">
        <v>1.26746973965282</v>
      </c>
      <c r="AP496" s="2">
        <v>1.13780524372797</v>
      </c>
      <c r="AQ496" s="2">
        <v>1.56910777816594</v>
      </c>
      <c r="AR496" s="2">
        <v>1.25176388075343</v>
      </c>
      <c r="AS496" s="2">
        <v>8.12282270185836</v>
      </c>
      <c r="AT496" s="2">
        <v>8.1209418694454</v>
      </c>
      <c r="AU496" s="2">
        <v>10.3508917708199</v>
      </c>
      <c r="AV496" s="2">
        <v>13.051216480079</v>
      </c>
      <c r="AW496" s="2">
        <v>11.7262516302084</v>
      </c>
      <c r="AX496" s="2">
        <v>7.82512104013947</v>
      </c>
      <c r="AY496" s="2">
        <v>8.10578101847058</v>
      </c>
      <c r="AZ496" s="2">
        <v>8.00519170555692</v>
      </c>
      <c r="BA496" s="2">
        <v>8.28377294616399</v>
      </c>
      <c r="BB496" s="2">
        <v>8.97398116434512</v>
      </c>
      <c r="BC496" s="9">
        <v>7.86999245520843</v>
      </c>
      <c r="BD496" s="9">
        <v>7.78902838124838</v>
      </c>
      <c r="BE496" s="9">
        <v>9.02455844230504</v>
      </c>
      <c r="BF496" s="9">
        <v>10.1243341324438</v>
      </c>
      <c r="BG496" s="9">
        <v>10.1243341324438</v>
      </c>
      <c r="BH496" s="9">
        <v>35.0563571316203</v>
      </c>
      <c r="BI496" s="9">
        <v>35.0563571316203</v>
      </c>
      <c r="BJ496" s="9">
        <v>35.0563571316203</v>
      </c>
      <c r="BK496" s="9">
        <v>31.2656330118034</v>
      </c>
      <c r="BL496" s="9">
        <v>31.2656330118034</v>
      </c>
    </row>
    <row r="497" spans="1:64">
      <c r="A497" t="s">
        <v>1004</v>
      </c>
      <c r="B497" s="1" t="s">
        <v>2869</v>
      </c>
      <c r="C497" s="22" t="s">
        <v>1005</v>
      </c>
      <c r="D497" s="22" t="s">
        <v>1299</v>
      </c>
      <c r="E497" s="2">
        <v>2.18114535362158</v>
      </c>
      <c r="F497" s="2">
        <v>2.18114535362158</v>
      </c>
      <c r="G497" s="2">
        <v>2.18114535362158</v>
      </c>
      <c r="H497" s="2">
        <v>2.18114535362158</v>
      </c>
      <c r="I497" s="2">
        <v>2.18114535362158</v>
      </c>
      <c r="J497" s="2">
        <v>-8.07442017802557</v>
      </c>
      <c r="K497" s="2">
        <v>-8.07442017802557</v>
      </c>
      <c r="L497" s="2">
        <v>-8.07442017802557</v>
      </c>
      <c r="M497" s="2">
        <v>-8.07442017802557</v>
      </c>
      <c r="N497" s="2">
        <v>-8.07442017802557</v>
      </c>
      <c r="O497" s="2">
        <v>-1.35868417387963</v>
      </c>
      <c r="P497" s="2">
        <v>-1.35868417387963</v>
      </c>
      <c r="Q497" s="2">
        <v>-1.35868417387963</v>
      </c>
      <c r="R497" s="2">
        <v>-1.35868417387963</v>
      </c>
      <c r="S497" s="2">
        <v>-1.35868417387963</v>
      </c>
      <c r="T497" s="23">
        <v>14.1085656219947</v>
      </c>
      <c r="U497" s="23">
        <v>14.1085656219947</v>
      </c>
      <c r="V497" s="23">
        <v>14.1085656219947</v>
      </c>
      <c r="W497" s="23">
        <v>14.1085656219947</v>
      </c>
      <c r="X497" s="23">
        <v>14.1085656219947</v>
      </c>
      <c r="Y497" s="2">
        <v>3.79891204946959</v>
      </c>
      <c r="Z497" s="2">
        <v>9.1751777380693</v>
      </c>
      <c r="AA497" s="2">
        <v>12.0770535067923</v>
      </c>
      <c r="AB497" s="2">
        <v>8.13883777962254</v>
      </c>
      <c r="AC497" s="2">
        <v>9.82438007378907</v>
      </c>
      <c r="AD497" s="2">
        <v>10.8442447644729</v>
      </c>
      <c r="AE497" s="2">
        <v>11.0076896660746</v>
      </c>
      <c r="AF497" s="2">
        <v>9.56687419499885</v>
      </c>
      <c r="AG497" s="2">
        <v>10.4097888709177</v>
      </c>
      <c r="AH497" s="2">
        <v>8.94200721253332</v>
      </c>
      <c r="AI497" s="9">
        <v>-1.19618657846936</v>
      </c>
      <c r="AJ497" s="9">
        <v>-1.0832758025763</v>
      </c>
      <c r="AK497" s="9">
        <v>-0.0237583716895434</v>
      </c>
      <c r="AL497" s="9">
        <v>-0.034483895736678</v>
      </c>
      <c r="AM497" s="9">
        <v>0.421516774647777</v>
      </c>
      <c r="AN497" s="2">
        <v>5.71180964746899</v>
      </c>
      <c r="AO497" s="2">
        <v>5.19764674274865</v>
      </c>
      <c r="AP497" s="2">
        <v>4.69234457031354</v>
      </c>
      <c r="AQ497" s="2">
        <v>4.70937558193195</v>
      </c>
      <c r="AR497" s="2">
        <v>4.18959817514415</v>
      </c>
      <c r="AS497" s="2">
        <v>2.76638268781926</v>
      </c>
      <c r="AT497" s="2">
        <v>4.56742678557993</v>
      </c>
      <c r="AU497" s="2">
        <v>4.85390166358658</v>
      </c>
      <c r="AV497" s="2">
        <v>7.03445974711346</v>
      </c>
      <c r="AW497" s="2">
        <v>7.09711989866803</v>
      </c>
      <c r="AX497" s="2">
        <v>3.11083818094336</v>
      </c>
      <c r="AY497" s="2">
        <v>3.29937232467441</v>
      </c>
      <c r="AZ497" s="2">
        <v>2.53053804168715</v>
      </c>
      <c r="BA497" s="2">
        <v>3.08532006283666</v>
      </c>
      <c r="BB497" s="2">
        <v>3.2258655834408</v>
      </c>
      <c r="BC497" s="9">
        <v>-1.86394558149673</v>
      </c>
      <c r="BD497" s="9">
        <v>-0.399437352884531</v>
      </c>
      <c r="BE497" s="9">
        <v>-0.582229576922906</v>
      </c>
      <c r="BF497" s="9">
        <v>1.03634916316354</v>
      </c>
      <c r="BG497" s="9">
        <v>1.03634916316354</v>
      </c>
      <c r="BH497" s="9">
        <v>32.8432483880816</v>
      </c>
      <c r="BI497" s="9">
        <v>32.8432483880816</v>
      </c>
      <c r="BJ497" s="9">
        <v>32.8432483880816</v>
      </c>
      <c r="BK497" s="9">
        <v>29.0799144384471</v>
      </c>
      <c r="BL497" s="9">
        <v>29.0799144384471</v>
      </c>
    </row>
    <row r="498" spans="1:64">
      <c r="A498" t="s">
        <v>1006</v>
      </c>
      <c r="B498" s="1" t="s">
        <v>2870</v>
      </c>
      <c r="C498" s="22" t="s">
        <v>1007</v>
      </c>
      <c r="D498" s="22" t="s">
        <v>1299</v>
      </c>
      <c r="E498" s="2">
        <v>4.62569086271226</v>
      </c>
      <c r="F498" s="2">
        <v>4.62569086271226</v>
      </c>
      <c r="G498" s="2">
        <v>4.62569086271226</v>
      </c>
      <c r="H498" s="2">
        <v>4.62569086271226</v>
      </c>
      <c r="I498" s="2">
        <v>4.62569086271226</v>
      </c>
      <c r="J498" s="2">
        <v>-1.27773032445267</v>
      </c>
      <c r="K498" s="2">
        <v>-1.27773032445267</v>
      </c>
      <c r="L498" s="2">
        <v>-1.27773032445267</v>
      </c>
      <c r="M498" s="2">
        <v>-1.27773032445267</v>
      </c>
      <c r="N498" s="2">
        <v>-1.27773032445267</v>
      </c>
      <c r="O498" s="2">
        <v>3.20421481337318</v>
      </c>
      <c r="P498" s="2">
        <v>3.20421481337318</v>
      </c>
      <c r="Q498" s="2">
        <v>3.20421481337318</v>
      </c>
      <c r="R498" s="2">
        <v>3.20421481337318</v>
      </c>
      <c r="S498" s="2">
        <v>3.20421481337318</v>
      </c>
      <c r="T498" s="23">
        <v>23.62215965766</v>
      </c>
      <c r="U498" s="23">
        <v>23.62215965766</v>
      </c>
      <c r="V498" s="23">
        <v>23.62215965766</v>
      </c>
      <c r="W498" s="23">
        <v>23.62215965766</v>
      </c>
      <c r="X498" s="23">
        <v>23.62215965766</v>
      </c>
      <c r="Y498" s="2">
        <v>8.4593208543248</v>
      </c>
      <c r="Z498" s="2">
        <v>9.81380894714494</v>
      </c>
      <c r="AA498" s="2">
        <v>13.0111261800964</v>
      </c>
      <c r="AB498" s="2">
        <v>7.6602706147637</v>
      </c>
      <c r="AC498" s="2">
        <v>4.44654678939662</v>
      </c>
      <c r="AD498" s="2">
        <v>16.3487595555226</v>
      </c>
      <c r="AE498" s="2">
        <v>14.1229268611318</v>
      </c>
      <c r="AF498" s="2">
        <v>14.3765629928986</v>
      </c>
      <c r="AG498" s="2">
        <v>15.7605776213296</v>
      </c>
      <c r="AH498" s="2">
        <v>14.8357551781142</v>
      </c>
      <c r="AI498" s="9">
        <v>4.13911545170069</v>
      </c>
      <c r="AJ498" s="9">
        <v>2.88432543060286</v>
      </c>
      <c r="AK498" s="9">
        <v>2.95937313013084</v>
      </c>
      <c r="AL498" s="9">
        <v>2.8486454361334</v>
      </c>
      <c r="AM498" s="9">
        <v>2.45083490331012</v>
      </c>
      <c r="AN498" s="2">
        <v>7.83159673225385</v>
      </c>
      <c r="AO498" s="2">
        <v>7.91055403780279</v>
      </c>
      <c r="AP498" s="2">
        <v>7.85918185006459</v>
      </c>
      <c r="AQ498" s="2">
        <v>6.98021194022234</v>
      </c>
      <c r="AR498" s="2">
        <v>6.85917601579923</v>
      </c>
      <c r="AS498" s="2">
        <v>6.41169237912533</v>
      </c>
      <c r="AT498" s="2">
        <v>5.98610656417498</v>
      </c>
      <c r="AU498" s="2">
        <v>8.38640614919441</v>
      </c>
      <c r="AV498" s="2">
        <v>11.4766281071984</v>
      </c>
      <c r="AW498" s="2">
        <v>10.167662738624</v>
      </c>
      <c r="AX498" s="2">
        <v>6.60521878312865</v>
      </c>
      <c r="AY498" s="2">
        <v>7.13770796557843</v>
      </c>
      <c r="AZ498" s="2">
        <v>6.72468029690522</v>
      </c>
      <c r="BA498" s="2">
        <v>7.89226659810131</v>
      </c>
      <c r="BB498" s="2">
        <v>7.47015809736218</v>
      </c>
      <c r="BC498" s="9">
        <v>7.17964223983927</v>
      </c>
      <c r="BD498" s="9">
        <v>6.72386210688963</v>
      </c>
      <c r="BE498" s="9">
        <v>8.2967714711514</v>
      </c>
      <c r="BF498" s="9">
        <v>9.64601913406064</v>
      </c>
      <c r="BG498" s="9">
        <v>9.64601913406064</v>
      </c>
      <c r="BH498" s="9">
        <v>35.0909857874445</v>
      </c>
      <c r="BI498" s="9">
        <v>35.0909857874445</v>
      </c>
      <c r="BJ498" s="9">
        <v>35.0909857874445</v>
      </c>
      <c r="BK498" s="9">
        <v>30.263710528741</v>
      </c>
      <c r="BL498" s="9">
        <v>30.263710528741</v>
      </c>
    </row>
    <row r="499" spans="1:64">
      <c r="A499" t="s">
        <v>1008</v>
      </c>
      <c r="B499" s="1" t="s">
        <v>2871</v>
      </c>
      <c r="C499" s="22" t="s">
        <v>1009</v>
      </c>
      <c r="D499" s="22" t="s">
        <v>1299</v>
      </c>
      <c r="E499" s="2">
        <v>6.33352402659754</v>
      </c>
      <c r="F499" s="2">
        <v>6.33352402659754</v>
      </c>
      <c r="G499" s="2">
        <v>6.33352402659754</v>
      </c>
      <c r="H499" s="2">
        <v>6.33352402659754</v>
      </c>
      <c r="I499" s="2">
        <v>6.33352402659754</v>
      </c>
      <c r="J499" s="2">
        <v>12.0939400092144</v>
      </c>
      <c r="K499" s="2">
        <v>12.0939400092144</v>
      </c>
      <c r="L499" s="2">
        <v>12.0939400092144</v>
      </c>
      <c r="M499" s="2">
        <v>12.0939400092144</v>
      </c>
      <c r="N499" s="2">
        <v>12.0939400092144</v>
      </c>
      <c r="O499" s="2">
        <v>19.3770659195906</v>
      </c>
      <c r="P499" s="2">
        <v>19.3770659195906</v>
      </c>
      <c r="Q499" s="2">
        <v>19.3770659195906</v>
      </c>
      <c r="R499" s="2">
        <v>19.3770659195906</v>
      </c>
      <c r="S499" s="2">
        <v>19.3770659195906</v>
      </c>
      <c r="T499" s="23">
        <v>14.1936842973352</v>
      </c>
      <c r="U499" s="23">
        <v>14.1936842973352</v>
      </c>
      <c r="V499" s="23">
        <v>14.1936842973352</v>
      </c>
      <c r="W499" s="23">
        <v>14.1936842973352</v>
      </c>
      <c r="X499" s="23">
        <v>14.1936842973352</v>
      </c>
      <c r="Y499" s="2">
        <v>11.0434198403078</v>
      </c>
      <c r="Z499" s="2">
        <v>16.594878193192</v>
      </c>
      <c r="AA499" s="2">
        <v>10.1434315480704</v>
      </c>
      <c r="AB499" s="2">
        <v>8.43520474662194</v>
      </c>
      <c r="AC499" s="2">
        <v>16.4403397212008</v>
      </c>
      <c r="AD499" s="2">
        <v>6.07497237650196</v>
      </c>
      <c r="AE499" s="2">
        <v>5.67507822549101</v>
      </c>
      <c r="AF499" s="2">
        <v>5.00611925955243</v>
      </c>
      <c r="AG499" s="2">
        <v>5.03594357746093</v>
      </c>
      <c r="AH499" s="2">
        <v>5.38392973701598</v>
      </c>
      <c r="AI499" s="9">
        <v>6.87811614095376</v>
      </c>
      <c r="AJ499" s="9">
        <v>5.40315535785165</v>
      </c>
      <c r="AK499" s="9">
        <v>6.90183719202019</v>
      </c>
      <c r="AL499" s="9">
        <v>6.43122912045743</v>
      </c>
      <c r="AM499" s="9">
        <v>5.91715749363945</v>
      </c>
      <c r="AN499" s="2">
        <v>4.44988361165866</v>
      </c>
      <c r="AO499" s="2">
        <v>4.10570155648935</v>
      </c>
      <c r="AP499" s="2">
        <v>3.57864820638194</v>
      </c>
      <c r="AQ499" s="2">
        <v>3.30520189673341</v>
      </c>
      <c r="AR499" s="2">
        <v>4.23654365136299</v>
      </c>
      <c r="AS499" s="2">
        <v>3.23621626626062</v>
      </c>
      <c r="AT499" s="2">
        <v>4.98960763122082</v>
      </c>
      <c r="AU499" s="2">
        <v>7.29794744243934</v>
      </c>
      <c r="AV499" s="2">
        <v>6.86383115883951</v>
      </c>
      <c r="AW499" s="2">
        <v>6.91453000551015</v>
      </c>
      <c r="AX499" s="2">
        <v>0.287017703220162</v>
      </c>
      <c r="AY499" s="2">
        <v>-0.0926818920817708</v>
      </c>
      <c r="AZ499" s="2">
        <v>0.200746214145006</v>
      </c>
      <c r="BA499" s="2">
        <v>0.582200308154901</v>
      </c>
      <c r="BB499" s="2">
        <v>0.00727709371709123</v>
      </c>
      <c r="BC499" s="9">
        <v>-0.759385236906075</v>
      </c>
      <c r="BD499" s="9">
        <v>0.332864460737113</v>
      </c>
      <c r="BE499" s="9">
        <v>0.145557394230726</v>
      </c>
      <c r="BF499" s="9">
        <v>1.11606832956073</v>
      </c>
      <c r="BG499" s="9">
        <v>1.11606832956073</v>
      </c>
      <c r="BH499" s="9">
        <v>42.5579675864753</v>
      </c>
      <c r="BI499" s="9">
        <v>42.5579675864753</v>
      </c>
      <c r="BJ499" s="9">
        <v>42.5579675864753</v>
      </c>
      <c r="BK499" s="9">
        <v>33.8716820984244</v>
      </c>
      <c r="BL499" s="9">
        <v>33.8716820984244</v>
      </c>
    </row>
    <row r="500" spans="1:64">
      <c r="A500" t="s">
        <v>1010</v>
      </c>
      <c r="B500" s="1" t="s">
        <v>2872</v>
      </c>
      <c r="C500" s="22" t="s">
        <v>1011</v>
      </c>
      <c r="D500" s="22" t="s">
        <v>1299</v>
      </c>
      <c r="E500" s="2">
        <v>7.6730010178801</v>
      </c>
      <c r="F500" s="2">
        <v>7.6730010178801</v>
      </c>
      <c r="G500" s="2">
        <v>7.6730010178801</v>
      </c>
      <c r="H500" s="2">
        <v>7.6730010178801</v>
      </c>
      <c r="I500" s="2">
        <v>7.6730010178801</v>
      </c>
      <c r="J500" s="2">
        <v>9.23658841606492</v>
      </c>
      <c r="K500" s="2">
        <v>9.23658841606492</v>
      </c>
      <c r="L500" s="2">
        <v>9.23658841606492</v>
      </c>
      <c r="M500" s="2">
        <v>9.23658841606492</v>
      </c>
      <c r="N500" s="2">
        <v>9.23658841606492</v>
      </c>
      <c r="O500" s="2">
        <v>-0.536310774868818</v>
      </c>
      <c r="P500" s="2">
        <v>-0.536310774868818</v>
      </c>
      <c r="Q500" s="2">
        <v>-0.536310774868818</v>
      </c>
      <c r="R500" s="2">
        <v>-0.536310774868818</v>
      </c>
      <c r="S500" s="2">
        <v>-0.536310774868818</v>
      </c>
      <c r="T500" s="23">
        <v>18.2980361548836</v>
      </c>
      <c r="U500" s="23">
        <v>18.2980361548836</v>
      </c>
      <c r="V500" s="23">
        <v>18.2980361548836</v>
      </c>
      <c r="W500" s="23">
        <v>18.2980361548836</v>
      </c>
      <c r="X500" s="23">
        <v>18.2980361548836</v>
      </c>
      <c r="Y500" s="2">
        <v>1.33098174445862</v>
      </c>
      <c r="Z500" s="2">
        <v>9.37205816958438</v>
      </c>
      <c r="AA500" s="2">
        <v>0.923802559203041</v>
      </c>
      <c r="AB500" s="2">
        <v>10.9158389143881</v>
      </c>
      <c r="AC500" s="2">
        <v>7.74083964173056</v>
      </c>
      <c r="AD500" s="2">
        <v>13.0178051185745</v>
      </c>
      <c r="AE500" s="2">
        <v>13.0035039088515</v>
      </c>
      <c r="AF500" s="2">
        <v>13.3141000632012</v>
      </c>
      <c r="AG500" s="2">
        <v>11.9957017478314</v>
      </c>
      <c r="AH500" s="2">
        <v>11.6946810707874</v>
      </c>
      <c r="AI500" s="9">
        <v>11.5398833714131</v>
      </c>
      <c r="AJ500" s="9">
        <v>11.2588238936477</v>
      </c>
      <c r="AK500" s="9">
        <v>12.083338365062</v>
      </c>
      <c r="AL500" s="9">
        <v>12.0282997829067</v>
      </c>
      <c r="AM500" s="9">
        <v>13.0763066938062</v>
      </c>
      <c r="AN500" s="2">
        <v>4.80143086810998</v>
      </c>
      <c r="AO500" s="2">
        <v>5.01429162901395</v>
      </c>
      <c r="AP500" s="2">
        <v>4.25266571023921</v>
      </c>
      <c r="AQ500" s="2">
        <v>4.89568812148554</v>
      </c>
      <c r="AR500" s="2">
        <v>4.06545347136543</v>
      </c>
      <c r="AS500" s="2">
        <v>8.60650675125241</v>
      </c>
      <c r="AT500" s="2">
        <v>10.1066660205146</v>
      </c>
      <c r="AU500" s="2">
        <v>10.6805601840875</v>
      </c>
      <c r="AV500" s="2">
        <v>14.0229761813966</v>
      </c>
      <c r="AW500" s="2">
        <v>13.3217337554524</v>
      </c>
      <c r="AX500" s="2">
        <v>6.23056264698607</v>
      </c>
      <c r="AY500" s="2">
        <v>6.92961749626516</v>
      </c>
      <c r="AZ500" s="2">
        <v>6.7930571196973</v>
      </c>
      <c r="BA500" s="2">
        <v>7.2857689221258</v>
      </c>
      <c r="BB500" s="2">
        <v>7.59638921092277</v>
      </c>
      <c r="BC500" s="9">
        <v>7.38674730445002</v>
      </c>
      <c r="BD500" s="9">
        <v>7.65588259695354</v>
      </c>
      <c r="BE500" s="9">
        <v>8.2967714711514</v>
      </c>
      <c r="BF500" s="9">
        <v>9.24742330207466</v>
      </c>
      <c r="BG500" s="9">
        <v>9.24742330207466</v>
      </c>
      <c r="BH500" s="9">
        <v>35.9367788468227</v>
      </c>
      <c r="BI500" s="9">
        <v>35.9367788468227</v>
      </c>
      <c r="BJ500" s="9">
        <v>35.9367788468227</v>
      </c>
      <c r="BK500" s="9">
        <v>36.1709388417003</v>
      </c>
      <c r="BL500" s="9">
        <v>36.1709388417003</v>
      </c>
    </row>
    <row r="501" spans="1:64">
      <c r="A501" t="s">
        <v>1012</v>
      </c>
      <c r="B501" s="1" t="s">
        <v>2873</v>
      </c>
      <c r="C501" s="22" t="s">
        <v>288</v>
      </c>
      <c r="D501" s="22" t="s">
        <v>1299</v>
      </c>
      <c r="E501" s="2">
        <v>3.55410926968621</v>
      </c>
      <c r="F501" s="2">
        <v>3.55410926968621</v>
      </c>
      <c r="G501" s="2">
        <v>3.55410926968621</v>
      </c>
      <c r="H501" s="2">
        <v>3.55410926968621</v>
      </c>
      <c r="I501" s="2">
        <v>3.55410926968621</v>
      </c>
      <c r="J501" s="2">
        <v>-5.00257836661016</v>
      </c>
      <c r="K501" s="2">
        <v>-5.00257836661016</v>
      </c>
      <c r="L501" s="2">
        <v>-5.00257836661016</v>
      </c>
      <c r="M501" s="2">
        <v>-5.00257836661016</v>
      </c>
      <c r="N501" s="2">
        <v>-5.00257836661016</v>
      </c>
      <c r="O501" s="2">
        <v>1.83178686930195</v>
      </c>
      <c r="P501" s="2">
        <v>1.83178686930195</v>
      </c>
      <c r="Q501" s="2">
        <v>1.83178686930195</v>
      </c>
      <c r="R501" s="2">
        <v>1.83178686930195</v>
      </c>
      <c r="S501" s="2">
        <v>1.83178686930195</v>
      </c>
      <c r="T501" s="23">
        <v>16.3901333645027</v>
      </c>
      <c r="U501" s="23">
        <v>16.3901333645027</v>
      </c>
      <c r="V501" s="23">
        <v>16.3901333645027</v>
      </c>
      <c r="W501" s="23">
        <v>16.3901333645027</v>
      </c>
      <c r="X501" s="23">
        <v>16.3901333645027</v>
      </c>
      <c r="Y501" s="2">
        <v>3.65704386260804</v>
      </c>
      <c r="Z501" s="2">
        <v>1.84461398185781</v>
      </c>
      <c r="AA501" s="2">
        <v>0.27429442283563</v>
      </c>
      <c r="AB501" s="2">
        <v>9.57237324983716</v>
      </c>
      <c r="AC501" s="2">
        <v>-2.20135279324858</v>
      </c>
      <c r="AD501" s="2">
        <v>6.50477294901139</v>
      </c>
      <c r="AE501" s="2">
        <v>6.6183863857983</v>
      </c>
      <c r="AF501" s="2">
        <v>5.21080665740106</v>
      </c>
      <c r="AG501" s="2">
        <v>3.78874291046569</v>
      </c>
      <c r="AH501" s="2">
        <v>4.35261330490887</v>
      </c>
      <c r="AI501" s="9">
        <v>-0.287294313864102</v>
      </c>
      <c r="AJ501" s="9">
        <v>-0.464374217456431</v>
      </c>
      <c r="AK501" s="9">
        <v>-0.502158310850958</v>
      </c>
      <c r="AL501" s="9">
        <v>-0.740654674337369</v>
      </c>
      <c r="AM501" s="9">
        <v>-1.06298441799438</v>
      </c>
      <c r="AN501" s="2">
        <v>6.53993285749551</v>
      </c>
      <c r="AO501" s="2">
        <v>5.25607859218058</v>
      </c>
      <c r="AP501" s="2">
        <v>5.13467609319374</v>
      </c>
      <c r="AQ501" s="2">
        <v>5.32691149932326</v>
      </c>
      <c r="AR501" s="2">
        <v>5.07634605927783</v>
      </c>
      <c r="AS501" s="2">
        <v>0.542032666707235</v>
      </c>
      <c r="AT501" s="2">
        <v>1.71080469053292</v>
      </c>
      <c r="AU501" s="2">
        <v>0.81731009608076</v>
      </c>
      <c r="AV501" s="2">
        <v>4.48898146539468</v>
      </c>
      <c r="AW501" s="2">
        <v>2.07952291270167</v>
      </c>
      <c r="AX501" s="2">
        <v>-0.704104890740509</v>
      </c>
      <c r="AY501" s="2">
        <v>0.280499519926499</v>
      </c>
      <c r="AZ501" s="2">
        <v>-0.0855602862377551</v>
      </c>
      <c r="BA501" s="2">
        <v>-1.15638948862132</v>
      </c>
      <c r="BB501" s="2">
        <v>-0.866223817788722</v>
      </c>
      <c r="BC501" s="9">
        <v>-2.48526077532898</v>
      </c>
      <c r="BD501" s="9">
        <v>-2.13033254871751</v>
      </c>
      <c r="BE501" s="9">
        <v>-2.32891830769162</v>
      </c>
      <c r="BF501" s="9">
        <v>-3.74680082066818</v>
      </c>
      <c r="BG501" s="9">
        <v>-3.74680082066818</v>
      </c>
      <c r="BH501" s="9">
        <v>26.6513656883862</v>
      </c>
      <c r="BI501" s="9">
        <v>26.6513656883862</v>
      </c>
      <c r="BJ501" s="9">
        <v>26.6513656883862</v>
      </c>
      <c r="BK501" s="9">
        <v>16.156090109052</v>
      </c>
      <c r="BL501" s="9">
        <v>16.156090109052</v>
      </c>
    </row>
    <row r="502" spans="1:64">
      <c r="A502" t="s">
        <v>1013</v>
      </c>
      <c r="B502" s="1" t="s">
        <v>2874</v>
      </c>
      <c r="C502" s="22" t="s">
        <v>1014</v>
      </c>
      <c r="D502" s="22" t="s">
        <v>1299</v>
      </c>
      <c r="E502" s="2">
        <v>-1.77031177066199</v>
      </c>
      <c r="F502" s="2">
        <v>-1.77031177066199</v>
      </c>
      <c r="G502" s="2">
        <v>-1.77031177066199</v>
      </c>
      <c r="H502" s="2">
        <v>-1.77031177066199</v>
      </c>
      <c r="I502" s="2">
        <v>-1.77031177066199</v>
      </c>
      <c r="J502" s="2">
        <v>-11.8982523536666</v>
      </c>
      <c r="K502" s="2">
        <v>-11.8982523536666</v>
      </c>
      <c r="L502" s="2">
        <v>-11.8982523536666</v>
      </c>
      <c r="M502" s="2">
        <v>-11.8982523536666</v>
      </c>
      <c r="N502" s="2">
        <v>-11.8982523536666</v>
      </c>
      <c r="O502" s="2">
        <v>-6.03475578223912</v>
      </c>
      <c r="P502" s="2">
        <v>-6.03475578223912</v>
      </c>
      <c r="Q502" s="2">
        <v>-6.03475578223912</v>
      </c>
      <c r="R502" s="2">
        <v>-6.03475578223912</v>
      </c>
      <c r="S502" s="2">
        <v>-6.03475578223912</v>
      </c>
      <c r="T502" s="23">
        <v>25.5119152964785</v>
      </c>
      <c r="U502" s="23">
        <v>25.5119152964785</v>
      </c>
      <c r="V502" s="23">
        <v>25.5119152964785</v>
      </c>
      <c r="W502" s="23">
        <v>25.5119152964785</v>
      </c>
      <c r="X502" s="23">
        <v>25.5119152964785</v>
      </c>
      <c r="Y502" s="2">
        <v>9.15889755615956</v>
      </c>
      <c r="Z502" s="2">
        <v>5.76964954164252</v>
      </c>
      <c r="AA502" s="2">
        <v>16.0166483167156</v>
      </c>
      <c r="AB502" s="2">
        <v>19.1725370168906</v>
      </c>
      <c r="AC502" s="2">
        <v>10.786203364788</v>
      </c>
      <c r="AD502" s="2">
        <v>18.8202431743012</v>
      </c>
      <c r="AE502" s="2">
        <v>17.6468616559681</v>
      </c>
      <c r="AF502" s="2">
        <v>16.4332661283477</v>
      </c>
      <c r="AG502" s="2">
        <v>16.5051224274567</v>
      </c>
      <c r="AH502" s="2">
        <v>16.8221665294766</v>
      </c>
      <c r="AI502" s="9">
        <v>10.785463761054</v>
      </c>
      <c r="AJ502" s="9">
        <v>10.43649791016</v>
      </c>
      <c r="AK502" s="9">
        <v>10.2932353162883</v>
      </c>
      <c r="AL502" s="9">
        <v>9.40909142299897</v>
      </c>
      <c r="AM502" s="9">
        <v>9.85474449500178</v>
      </c>
      <c r="AN502" s="2">
        <v>8.57906986407881</v>
      </c>
      <c r="AO502" s="2">
        <v>8.21308430585731</v>
      </c>
      <c r="AP502" s="2">
        <v>7.9572263478897</v>
      </c>
      <c r="AQ502" s="2">
        <v>7.88785033505343</v>
      </c>
      <c r="AR502" s="2">
        <v>7.74151608881294</v>
      </c>
      <c r="AS502" s="2">
        <v>7.19145793072496</v>
      </c>
      <c r="AT502" s="2">
        <v>8.19646157988875</v>
      </c>
      <c r="AU502" s="2">
        <v>9.73064314541036</v>
      </c>
      <c r="AV502" s="2">
        <v>14.1434740939727</v>
      </c>
      <c r="AW502" s="2">
        <v>11.5494070166042</v>
      </c>
      <c r="AX502" s="2">
        <v>8.52707903800447</v>
      </c>
      <c r="AY502" s="2">
        <v>8.26628655505789</v>
      </c>
      <c r="AZ502" s="2">
        <v>7.95095749589877</v>
      </c>
      <c r="BA502" s="2">
        <v>8.45859886507183</v>
      </c>
      <c r="BB502" s="2">
        <v>9.04231478272723</v>
      </c>
      <c r="BC502" s="9">
        <v>7.3177122829131</v>
      </c>
      <c r="BD502" s="9">
        <v>7.45616392051128</v>
      </c>
      <c r="BE502" s="9">
        <v>7.7145418942285</v>
      </c>
      <c r="BF502" s="9">
        <v>9.00826580288307</v>
      </c>
      <c r="BG502" s="9">
        <v>9.00826580288307</v>
      </c>
      <c r="BH502" s="9">
        <v>35.2300305835542</v>
      </c>
      <c r="BI502" s="9">
        <v>35.2300305835542</v>
      </c>
      <c r="BJ502" s="9">
        <v>35.2300305835542</v>
      </c>
      <c r="BK502" s="9">
        <v>38.2691065930536</v>
      </c>
      <c r="BL502" s="9">
        <v>38.2691065930536</v>
      </c>
    </row>
    <row r="503" spans="1:64">
      <c r="A503" t="s">
        <v>1015</v>
      </c>
      <c r="B503" s="1" t="s">
        <v>2875</v>
      </c>
      <c r="C503" s="22" t="s">
        <v>1016</v>
      </c>
      <c r="D503" s="22" t="s">
        <v>1299</v>
      </c>
      <c r="E503" s="2">
        <v>5.83122015486658</v>
      </c>
      <c r="F503" s="2">
        <v>5.83122015486658</v>
      </c>
      <c r="G503" s="2">
        <v>5.83122015486658</v>
      </c>
      <c r="H503" s="2">
        <v>5.83122015486658</v>
      </c>
      <c r="I503" s="2">
        <v>5.83122015486658</v>
      </c>
      <c r="J503" s="2">
        <v>-6.84764785318697</v>
      </c>
      <c r="K503" s="2">
        <v>-6.84764785318697</v>
      </c>
      <c r="L503" s="2">
        <v>-6.84764785318697</v>
      </c>
      <c r="M503" s="2">
        <v>-6.84764785318697</v>
      </c>
      <c r="N503" s="2">
        <v>-6.84764785318697</v>
      </c>
      <c r="O503" s="2">
        <v>-4.07753357428931</v>
      </c>
      <c r="P503" s="2">
        <v>-4.07753357428931</v>
      </c>
      <c r="Q503" s="2">
        <v>-4.07753357428931</v>
      </c>
      <c r="R503" s="2">
        <v>-4.07753357428931</v>
      </c>
      <c r="S503" s="2">
        <v>-4.07753357428931</v>
      </c>
      <c r="T503" s="23">
        <v>17.4685102669437</v>
      </c>
      <c r="U503" s="23">
        <v>17.4685102669437</v>
      </c>
      <c r="V503" s="23">
        <v>17.4685102669437</v>
      </c>
      <c r="W503" s="23">
        <v>17.4685102669437</v>
      </c>
      <c r="X503" s="23">
        <v>17.4685102669437</v>
      </c>
      <c r="Y503" s="2">
        <v>3.80638721531665</v>
      </c>
      <c r="Z503" s="2">
        <v>-1.67289188810201</v>
      </c>
      <c r="AA503" s="2">
        <v>11.4069507611337</v>
      </c>
      <c r="AB503" s="2">
        <v>3.29892909915361</v>
      </c>
      <c r="AC503" s="2">
        <v>6.99197405614947</v>
      </c>
      <c r="AD503" s="2">
        <v>13.7979048621014</v>
      </c>
      <c r="AE503" s="2">
        <v>11.9286226580913</v>
      </c>
      <c r="AF503" s="2">
        <v>13.1467596763244</v>
      </c>
      <c r="AG503" s="2">
        <v>11.7414744021686</v>
      </c>
      <c r="AH503" s="2">
        <v>10.8630851236143</v>
      </c>
      <c r="AI503" s="9">
        <v>13.3506990040978</v>
      </c>
      <c r="AJ503" s="9">
        <v>13.8992305622696</v>
      </c>
      <c r="AK503" s="9">
        <v>13.2710962897921</v>
      </c>
      <c r="AL503" s="9">
        <v>13.6895514278095</v>
      </c>
      <c r="AM503" s="9">
        <v>14.0482931806655</v>
      </c>
      <c r="AN503" s="2">
        <v>2.93130970508886</v>
      </c>
      <c r="AO503" s="2">
        <v>2.37622315589234</v>
      </c>
      <c r="AP503" s="2">
        <v>2.7008579688004</v>
      </c>
      <c r="AQ503" s="2">
        <v>2.94987228848378</v>
      </c>
      <c r="AR503" s="2">
        <v>2.63626050224791</v>
      </c>
      <c r="AS503" s="2">
        <v>5.30564922861303</v>
      </c>
      <c r="AT503" s="2">
        <v>6.55943471738149</v>
      </c>
      <c r="AU503" s="2">
        <v>7.99622565582568</v>
      </c>
      <c r="AV503" s="2">
        <v>10.6468581480864</v>
      </c>
      <c r="AW503" s="2">
        <v>8.53338003048894</v>
      </c>
      <c r="AX503" s="2">
        <v>4.44563922709276</v>
      </c>
      <c r="AY503" s="2">
        <v>4.45779438624214</v>
      </c>
      <c r="AZ503" s="2">
        <v>4.87593391263658</v>
      </c>
      <c r="BA503" s="2">
        <v>4.86896757695064</v>
      </c>
      <c r="BB503" s="2">
        <v>5.28865110594105</v>
      </c>
      <c r="BC503" s="9">
        <v>3.65885614145655</v>
      </c>
      <c r="BD503" s="9">
        <v>3.66150906810821</v>
      </c>
      <c r="BE503" s="9">
        <v>4.51227922115252</v>
      </c>
      <c r="BF503" s="9">
        <v>6.05865664618685</v>
      </c>
      <c r="BG503" s="9">
        <v>6.05865664618685</v>
      </c>
      <c r="BH503" s="9">
        <v>32.9068338786692</v>
      </c>
      <c r="BI503" s="9">
        <v>32.9068338786692</v>
      </c>
      <c r="BJ503" s="9">
        <v>32.9068338786692</v>
      </c>
      <c r="BK503" s="9">
        <v>37.1043257946617</v>
      </c>
      <c r="BL503" s="9">
        <v>37.1043257946617</v>
      </c>
    </row>
    <row r="504" spans="1:64">
      <c r="A504" t="s">
        <v>1017</v>
      </c>
      <c r="B504" s="1" t="s">
        <v>2876</v>
      </c>
      <c r="C504" s="22" t="s">
        <v>1018</v>
      </c>
      <c r="D504" s="22" t="s">
        <v>1299</v>
      </c>
      <c r="E504" s="2">
        <v>-2.94235413803424</v>
      </c>
      <c r="F504" s="2">
        <v>-2.94235413803424</v>
      </c>
      <c r="G504" s="2">
        <v>-2.94235413803424</v>
      </c>
      <c r="H504" s="2">
        <v>-2.94235413803424</v>
      </c>
      <c r="I504" s="2">
        <v>-2.94235413803424</v>
      </c>
      <c r="J504" s="2">
        <v>-11.7983082603503</v>
      </c>
      <c r="K504" s="2">
        <v>-11.7983082603503</v>
      </c>
      <c r="L504" s="2">
        <v>-11.7983082603503</v>
      </c>
      <c r="M504" s="2">
        <v>-11.7983082603503</v>
      </c>
      <c r="N504" s="2">
        <v>-11.7983082603503</v>
      </c>
      <c r="O504" s="2">
        <v>-6.08438782012191</v>
      </c>
      <c r="P504" s="2">
        <v>-6.08438782012191</v>
      </c>
      <c r="Q504" s="2">
        <v>-6.08438782012191</v>
      </c>
      <c r="R504" s="2">
        <v>-6.08438782012191</v>
      </c>
      <c r="S504" s="2">
        <v>-6.08438782012191</v>
      </c>
      <c r="T504" s="23">
        <v>19.1231321793659</v>
      </c>
      <c r="U504" s="23">
        <v>19.1231321793659</v>
      </c>
      <c r="V504" s="23">
        <v>19.1231321793659</v>
      </c>
      <c r="W504" s="23">
        <v>19.1231321793659</v>
      </c>
      <c r="X504" s="23">
        <v>19.1231321793659</v>
      </c>
      <c r="Y504" s="2">
        <v>8.69485544238122</v>
      </c>
      <c r="Z504" s="2">
        <v>14.2759934709709</v>
      </c>
      <c r="AA504" s="2">
        <v>11.7125605678542</v>
      </c>
      <c r="AB504" s="2">
        <v>16.9314989904264</v>
      </c>
      <c r="AC504" s="2">
        <v>9.52100458349334</v>
      </c>
      <c r="AD504" s="2">
        <v>12.4591332944006</v>
      </c>
      <c r="AE504" s="2">
        <v>12.0097959351165</v>
      </c>
      <c r="AF504" s="2">
        <v>12.0697741095016</v>
      </c>
      <c r="AG504" s="2">
        <v>11.3258679588241</v>
      </c>
      <c r="AH504" s="2">
        <v>11.7868557675782</v>
      </c>
      <c r="AI504" s="9">
        <v>10.0149437321811</v>
      </c>
      <c r="AJ504" s="9">
        <v>8.55218923621779</v>
      </c>
      <c r="AK504" s="9">
        <v>8.23977242928107</v>
      </c>
      <c r="AL504" s="9">
        <v>8.80140908639508</v>
      </c>
      <c r="AM504" s="9">
        <v>8.09487594865227</v>
      </c>
      <c r="AN504" s="2">
        <v>2.43577506189241</v>
      </c>
      <c r="AO504" s="2">
        <v>2.42873103902242</v>
      </c>
      <c r="AP504" s="2">
        <v>2.67661097284041</v>
      </c>
      <c r="AQ504" s="2">
        <v>2.85717760807083</v>
      </c>
      <c r="AR504" s="2">
        <v>3.16723002637826</v>
      </c>
      <c r="AS504" s="2">
        <v>4.74937162093082</v>
      </c>
      <c r="AT504" s="2">
        <v>7.55971459139397</v>
      </c>
      <c r="AU504" s="2">
        <v>8.262991820125</v>
      </c>
      <c r="AV504" s="2">
        <v>9.57842525759089</v>
      </c>
      <c r="AW504" s="2">
        <v>11.2579279499128</v>
      </c>
      <c r="AX504" s="2">
        <v>6.02750441193256</v>
      </c>
      <c r="AY504" s="2">
        <v>5.68717137748463</v>
      </c>
      <c r="AZ504" s="2">
        <v>5.78294496481429</v>
      </c>
      <c r="BA504" s="2">
        <v>6.20222366702329</v>
      </c>
      <c r="BB504" s="2">
        <v>6.65513091171786</v>
      </c>
      <c r="BC504" s="9">
        <v>5.45376670141637</v>
      </c>
      <c r="BD504" s="9">
        <v>5.52555004823603</v>
      </c>
      <c r="BE504" s="9">
        <v>6.76841883172878</v>
      </c>
      <c r="BF504" s="9">
        <v>7.49360164133636</v>
      </c>
      <c r="BG504" s="9">
        <v>7.49360164133636</v>
      </c>
      <c r="BH504" s="9">
        <v>33.3359928605351</v>
      </c>
      <c r="BI504" s="9">
        <v>33.3359928605351</v>
      </c>
      <c r="BJ504" s="9">
        <v>33.3359928605351</v>
      </c>
      <c r="BK504" s="9">
        <v>34.8380342229403</v>
      </c>
      <c r="BL504" s="9">
        <v>34.8380342229403</v>
      </c>
    </row>
    <row r="505" spans="1:64">
      <c r="A505" t="s">
        <v>1019</v>
      </c>
      <c r="B505" s="1" t="s">
        <v>2877</v>
      </c>
      <c r="C505" s="22" t="s">
        <v>1020</v>
      </c>
      <c r="D505" s="22" t="s">
        <v>1299</v>
      </c>
      <c r="E505" s="2">
        <v>4.32430853967369</v>
      </c>
      <c r="F505" s="2">
        <v>4.32430853967369</v>
      </c>
      <c r="G505" s="2">
        <v>4.32430853967369</v>
      </c>
      <c r="H505" s="2">
        <v>4.32430853967369</v>
      </c>
      <c r="I505" s="2">
        <v>4.32430853967369</v>
      </c>
      <c r="J505" s="2">
        <v>-10.3739869065252</v>
      </c>
      <c r="K505" s="2">
        <v>-10.3739869065252</v>
      </c>
      <c r="L505" s="2">
        <v>-10.3739869065252</v>
      </c>
      <c r="M505" s="2">
        <v>-10.3739869065252</v>
      </c>
      <c r="N505" s="2">
        <v>-10.3739869065252</v>
      </c>
      <c r="O505" s="2">
        <v>-4.78383405223824</v>
      </c>
      <c r="P505" s="2">
        <v>-4.78383405223824</v>
      </c>
      <c r="Q505" s="2">
        <v>-4.78383405223824</v>
      </c>
      <c r="R505" s="2">
        <v>-4.78383405223824</v>
      </c>
      <c r="S505" s="2">
        <v>-4.78383405223824</v>
      </c>
      <c r="T505" s="23">
        <v>28.0533602948135</v>
      </c>
      <c r="U505" s="23">
        <v>28.0533602948135</v>
      </c>
      <c r="V505" s="23">
        <v>28.0533602948135</v>
      </c>
      <c r="W505" s="23">
        <v>28.0533602948135</v>
      </c>
      <c r="X505" s="23">
        <v>28.0533602948135</v>
      </c>
      <c r="Y505" s="2">
        <v>16.2746767792601</v>
      </c>
      <c r="Z505" s="2">
        <v>13.5407149248069</v>
      </c>
      <c r="AA505" s="2">
        <v>12.7355944357613</v>
      </c>
      <c r="AB505" s="2">
        <v>10.2584160722536</v>
      </c>
      <c r="AC505" s="2">
        <v>15.8069357362208</v>
      </c>
      <c r="AD505" s="2">
        <v>20.8178569783965</v>
      </c>
      <c r="AE505" s="2">
        <v>20.6383728736403</v>
      </c>
      <c r="AF505" s="2">
        <v>19.7170223547551</v>
      </c>
      <c r="AG505" s="2">
        <v>19.7541221554722</v>
      </c>
      <c r="AH505" s="2">
        <v>19.1868020202257</v>
      </c>
      <c r="AI505" s="9">
        <v>16.501988546692</v>
      </c>
      <c r="AJ505" s="9">
        <v>16.158591797636</v>
      </c>
      <c r="AK505" s="9">
        <v>15.4709343683205</v>
      </c>
      <c r="AL505" s="9">
        <v>15.140369930969</v>
      </c>
      <c r="AM505" s="9">
        <v>14.9495897412077</v>
      </c>
      <c r="AN505" s="2">
        <v>10.0255022465766</v>
      </c>
      <c r="AO505" s="2">
        <v>10.5149450410548</v>
      </c>
      <c r="AP505" s="2">
        <v>10.2104990032632</v>
      </c>
      <c r="AQ505" s="2">
        <v>9.83245230914501</v>
      </c>
      <c r="AR505" s="2">
        <v>10.1248973462789</v>
      </c>
      <c r="AS505" s="2">
        <v>10.4538866780896</v>
      </c>
      <c r="AT505" s="2">
        <v>10.7063646676421</v>
      </c>
      <c r="AU505" s="2">
        <v>10.5131788705079</v>
      </c>
      <c r="AV505" s="2">
        <v>13.7857164549537</v>
      </c>
      <c r="AW505" s="2">
        <v>12.8959406537559</v>
      </c>
      <c r="AX505" s="2">
        <v>10.6692487680762</v>
      </c>
      <c r="AY505" s="2">
        <v>10.3343013763335</v>
      </c>
      <c r="AZ505" s="2">
        <v>10.442839846215</v>
      </c>
      <c r="BA505" s="2">
        <v>10.9917832416339</v>
      </c>
      <c r="BB505" s="2">
        <v>11.323349938927</v>
      </c>
      <c r="BC505" s="9">
        <v>10.8384983812958</v>
      </c>
      <c r="BD505" s="9">
        <v>10.7848085278824</v>
      </c>
      <c r="BE505" s="9">
        <v>10.9168045673045</v>
      </c>
      <c r="BF505" s="9">
        <v>11.3998407947989</v>
      </c>
      <c r="BG505" s="9">
        <v>11.3998407947989</v>
      </c>
      <c r="BH505" s="9">
        <v>39.5026653779189</v>
      </c>
      <c r="BI505" s="9">
        <v>39.5026653779189</v>
      </c>
      <c r="BJ505" s="9">
        <v>39.5026653779189</v>
      </c>
      <c r="BK505" s="9">
        <v>40.8421951866202</v>
      </c>
      <c r="BL505" s="9">
        <v>40.8421951866202</v>
      </c>
    </row>
    <row r="506" spans="1:64">
      <c r="A506" t="s">
        <v>1021</v>
      </c>
      <c r="B506" s="1" t="s">
        <v>2878</v>
      </c>
      <c r="C506" s="22" t="s">
        <v>1022</v>
      </c>
      <c r="D506" s="22" t="s">
        <v>1299</v>
      </c>
      <c r="E506" s="2">
        <v>3.88897851750686</v>
      </c>
      <c r="F506" s="2">
        <v>3.88897851750686</v>
      </c>
      <c r="G506" s="2">
        <v>3.88897851750686</v>
      </c>
      <c r="H506" s="2">
        <v>3.88897851750686</v>
      </c>
      <c r="I506" s="2">
        <v>3.88897851750686</v>
      </c>
      <c r="J506" s="2">
        <v>5.91720371197122</v>
      </c>
      <c r="K506" s="2">
        <v>5.91720371197122</v>
      </c>
      <c r="L506" s="2">
        <v>5.91720371197122</v>
      </c>
      <c r="M506" s="2">
        <v>5.91720371197122</v>
      </c>
      <c r="N506" s="2">
        <v>5.91720371197122</v>
      </c>
      <c r="O506" s="2">
        <v>-6.8050442480793</v>
      </c>
      <c r="P506" s="2">
        <v>-6.8050442480793</v>
      </c>
      <c r="Q506" s="2">
        <v>-6.8050442480793</v>
      </c>
      <c r="R506" s="2">
        <v>-6.8050442480793</v>
      </c>
      <c r="S506" s="2">
        <v>-6.8050442480793</v>
      </c>
      <c r="T506" s="23">
        <v>26.0729450743457</v>
      </c>
      <c r="U506" s="23">
        <v>26.0729450743457</v>
      </c>
      <c r="V506" s="23">
        <v>26.0729450743457</v>
      </c>
      <c r="W506" s="23">
        <v>26.0729450743457</v>
      </c>
      <c r="X506" s="23">
        <v>26.0729450743457</v>
      </c>
      <c r="Y506" s="2">
        <v>7.58729180802692</v>
      </c>
      <c r="Z506" s="2">
        <v>18.6684544727007</v>
      </c>
      <c r="AA506" s="2">
        <v>15.0836186471854</v>
      </c>
      <c r="AB506" s="2">
        <v>13.6012749474068</v>
      </c>
      <c r="AC506" s="2">
        <v>9.93841316019308</v>
      </c>
      <c r="AD506" s="2">
        <v>16.4467441329199</v>
      </c>
      <c r="AE506" s="2">
        <v>16.9738137456161</v>
      </c>
      <c r="AF506" s="2">
        <v>17.4444594385462</v>
      </c>
      <c r="AG506" s="2">
        <v>17.2968371529781</v>
      </c>
      <c r="AH506" s="2">
        <v>17.6763205756669</v>
      </c>
      <c r="AI506" s="9">
        <v>6.45084062188292</v>
      </c>
      <c r="AJ506" s="9">
        <v>5.4408595705191</v>
      </c>
      <c r="AK506" s="9">
        <v>6.26917587390345</v>
      </c>
      <c r="AL506" s="9">
        <v>4.94034927646622</v>
      </c>
      <c r="AM506" s="9">
        <v>5.49481209630364</v>
      </c>
      <c r="AN506" s="2">
        <v>6.95064625546014</v>
      </c>
      <c r="AO506" s="2">
        <v>6.50587092725253</v>
      </c>
      <c r="AP506" s="2">
        <v>6.49649582286019</v>
      </c>
      <c r="AQ506" s="2">
        <v>6.07587841872563</v>
      </c>
      <c r="AR506" s="2">
        <v>5.61294221480487</v>
      </c>
      <c r="AS506" s="2">
        <v>8.05886448045088</v>
      </c>
      <c r="AT506" s="2">
        <v>7.35227445612827</v>
      </c>
      <c r="AU506" s="2">
        <v>8.78904335269397</v>
      </c>
      <c r="AV506" s="2">
        <v>13.6103222877723</v>
      </c>
      <c r="AW506" s="2">
        <v>14.1033188390438</v>
      </c>
      <c r="AX506" s="2">
        <v>7.86250638805388</v>
      </c>
      <c r="AY506" s="2">
        <v>8.51048244546599</v>
      </c>
      <c r="AZ506" s="2">
        <v>8.75853986752128</v>
      </c>
      <c r="BA506" s="2">
        <v>8.80093903117443</v>
      </c>
      <c r="BB506" s="2">
        <v>9.45450264932542</v>
      </c>
      <c r="BC506" s="9">
        <v>9.25069288594675</v>
      </c>
      <c r="BD506" s="9">
        <v>9.58649646922878</v>
      </c>
      <c r="BE506" s="9">
        <v>10.0434602019201</v>
      </c>
      <c r="BF506" s="9">
        <v>10.9215257964158</v>
      </c>
      <c r="BG506" s="9">
        <v>10.9215257964158</v>
      </c>
      <c r="BH506" s="9">
        <v>34.7546146177894</v>
      </c>
      <c r="BI506" s="9">
        <v>34.7546146177894</v>
      </c>
      <c r="BJ506" s="9">
        <v>34.7546146177894</v>
      </c>
      <c r="BK506" s="9">
        <v>40.646505307894</v>
      </c>
      <c r="BL506" s="9">
        <v>40.646505307894</v>
      </c>
    </row>
    <row r="507" spans="1:64">
      <c r="A507" t="s">
        <v>1023</v>
      </c>
      <c r="B507" s="1" t="s">
        <v>2879</v>
      </c>
      <c r="C507" s="22" t="s">
        <v>1024</v>
      </c>
      <c r="D507" s="22" t="s">
        <v>1299</v>
      </c>
      <c r="E507" s="2">
        <v>6.06562862834102</v>
      </c>
      <c r="F507" s="2">
        <v>6.06562862834102</v>
      </c>
      <c r="G507" s="2">
        <v>6.06562862834102</v>
      </c>
      <c r="H507" s="2">
        <v>6.06562862834102</v>
      </c>
      <c r="I507" s="2">
        <v>6.06562862834102</v>
      </c>
      <c r="J507" s="2">
        <v>-8.56854575839662</v>
      </c>
      <c r="K507" s="2">
        <v>-8.56854575839662</v>
      </c>
      <c r="L507" s="2">
        <v>-8.56854575839662</v>
      </c>
      <c r="M507" s="2">
        <v>-8.56854575839662</v>
      </c>
      <c r="N507" s="2">
        <v>-8.56854575839662</v>
      </c>
      <c r="O507" s="2">
        <v>-7.48522093692614</v>
      </c>
      <c r="P507" s="2">
        <v>-7.48522093692614</v>
      </c>
      <c r="Q507" s="2">
        <v>-7.48522093692614</v>
      </c>
      <c r="R507" s="2">
        <v>-7.48522093692614</v>
      </c>
      <c r="S507" s="2">
        <v>-7.48522093692614</v>
      </c>
      <c r="T507" s="23">
        <v>24.8190929616192</v>
      </c>
      <c r="U507" s="23">
        <v>24.8190929616192</v>
      </c>
      <c r="V507" s="23">
        <v>24.8190929616192</v>
      </c>
      <c r="W507" s="23">
        <v>24.8190929616192</v>
      </c>
      <c r="X507" s="23">
        <v>24.8190929616192</v>
      </c>
      <c r="Y507" s="2">
        <v>15.4102098019496</v>
      </c>
      <c r="Z507" s="2">
        <v>12.2603938086239</v>
      </c>
      <c r="AA507" s="2">
        <v>15.1533897956606</v>
      </c>
      <c r="AB507" s="2">
        <v>19.2173212093191</v>
      </c>
      <c r="AC507" s="2">
        <v>9.25461619837406</v>
      </c>
      <c r="AD507" s="2">
        <v>18.3493687659895</v>
      </c>
      <c r="AE507" s="2">
        <v>18.6475208778097</v>
      </c>
      <c r="AF507" s="2">
        <v>17.6738839084399</v>
      </c>
      <c r="AG507" s="2">
        <v>18.273422336733</v>
      </c>
      <c r="AH507" s="2">
        <v>17.4576241290578</v>
      </c>
      <c r="AI507" s="9">
        <v>15.2706513365302</v>
      </c>
      <c r="AJ507" s="9">
        <v>14.3951113460659</v>
      </c>
      <c r="AK507" s="9">
        <v>13.8095535533253</v>
      </c>
      <c r="AL507" s="9">
        <v>14.404597690081</v>
      </c>
      <c r="AM507" s="9">
        <v>13.6856868228734</v>
      </c>
      <c r="AN507" s="2">
        <v>7.83159673225385</v>
      </c>
      <c r="AO507" s="2">
        <v>7.00903407513864</v>
      </c>
      <c r="AP507" s="2">
        <v>7.63481078773405</v>
      </c>
      <c r="AQ507" s="2">
        <v>7.38720097121462</v>
      </c>
      <c r="AR507" s="2">
        <v>7.53953462631583</v>
      </c>
      <c r="AS507" s="2">
        <v>9.86526659757236</v>
      </c>
      <c r="AT507" s="2">
        <v>9.52590874392261</v>
      </c>
      <c r="AU507" s="2">
        <v>10.1901579175849</v>
      </c>
      <c r="AV507" s="2">
        <v>13.4553103173887</v>
      </c>
      <c r="AW507" s="2">
        <v>11.5494070166042</v>
      </c>
      <c r="AX507" s="2">
        <v>9.24870300962864</v>
      </c>
      <c r="AY507" s="2">
        <v>9.76469822516329</v>
      </c>
      <c r="AZ507" s="2">
        <v>9.46457762485059</v>
      </c>
      <c r="BA507" s="2">
        <v>10.1381458709561</v>
      </c>
      <c r="BB507" s="2">
        <v>10.5610248216207</v>
      </c>
      <c r="BC507" s="9">
        <v>10.8384983812958</v>
      </c>
      <c r="BD507" s="9">
        <v>10.7848085278824</v>
      </c>
      <c r="BE507" s="9">
        <v>11.426255447112</v>
      </c>
      <c r="BF507" s="9">
        <v>12.9145049563456</v>
      </c>
      <c r="BG507" s="9">
        <v>12.9145049563456</v>
      </c>
      <c r="BH507" s="9">
        <v>35.903481473834</v>
      </c>
      <c r="BI507" s="9">
        <v>35.903481473834</v>
      </c>
      <c r="BJ507" s="9">
        <v>35.903481473834</v>
      </c>
      <c r="BK507" s="9">
        <v>35.7667164010985</v>
      </c>
      <c r="BL507" s="9">
        <v>35.7667164010985</v>
      </c>
    </row>
    <row r="508" spans="1:64">
      <c r="A508" t="s">
        <v>1025</v>
      </c>
      <c r="B508" s="1" t="s">
        <v>2880</v>
      </c>
      <c r="C508" s="22" t="s">
        <v>1026</v>
      </c>
      <c r="D508" s="22" t="s">
        <v>1299</v>
      </c>
      <c r="E508" s="2">
        <v>7.50556639396978</v>
      </c>
      <c r="F508" s="2">
        <v>7.50556639396978</v>
      </c>
      <c r="G508" s="2">
        <v>7.50556639396978</v>
      </c>
      <c r="H508" s="2">
        <v>7.50556639396978</v>
      </c>
      <c r="I508" s="2">
        <v>7.50556639396978</v>
      </c>
      <c r="J508" s="2">
        <v>-5.85527137274899</v>
      </c>
      <c r="K508" s="2">
        <v>-5.85527137274899</v>
      </c>
      <c r="L508" s="2">
        <v>-5.85527137274899</v>
      </c>
      <c r="M508" s="2">
        <v>-5.85527137274899</v>
      </c>
      <c r="N508" s="2">
        <v>-5.85527137274899</v>
      </c>
      <c r="O508" s="2">
        <v>-5.231169867976</v>
      </c>
      <c r="P508" s="2">
        <v>-5.231169867976</v>
      </c>
      <c r="Q508" s="2">
        <v>-5.231169867976</v>
      </c>
      <c r="R508" s="2">
        <v>-5.231169867976</v>
      </c>
      <c r="S508" s="2">
        <v>-5.231169867976</v>
      </c>
      <c r="T508" s="23">
        <v>24.7933979736963</v>
      </c>
      <c r="U508" s="23">
        <v>24.7933979736963</v>
      </c>
      <c r="V508" s="23">
        <v>24.7933979736963</v>
      </c>
      <c r="W508" s="23">
        <v>24.7933979736963</v>
      </c>
      <c r="X508" s="23">
        <v>24.7933979736963</v>
      </c>
      <c r="Y508" s="2">
        <v>8.32094554660125</v>
      </c>
      <c r="Z508" s="2">
        <v>4.36322801834994</v>
      </c>
      <c r="AA508" s="2">
        <v>11.848606350106</v>
      </c>
      <c r="AB508" s="2">
        <v>11.1336532597549</v>
      </c>
      <c r="AC508" s="2">
        <v>3.84629627213273</v>
      </c>
      <c r="AD508" s="2">
        <v>19.2809199698147</v>
      </c>
      <c r="AE508" s="2">
        <v>19.0327876066325</v>
      </c>
      <c r="AF508" s="2">
        <v>19.0042989556403</v>
      </c>
      <c r="AG508" s="2">
        <v>18.6119684187074</v>
      </c>
      <c r="AH508" s="2">
        <v>17.2391855792018</v>
      </c>
      <c r="AI508" s="9">
        <v>14.8958965334375</v>
      </c>
      <c r="AJ508" s="9">
        <v>15.5367488217551</v>
      </c>
      <c r="AK508" s="9">
        <v>15.0054414948103</v>
      </c>
      <c r="AL508" s="9">
        <v>14.3732140399957</v>
      </c>
      <c r="AM508" s="9">
        <v>14.717680100861</v>
      </c>
      <c r="AN508" s="2">
        <v>6.91801846002334</v>
      </c>
      <c r="AO508" s="2">
        <v>6.85754409512992</v>
      </c>
      <c r="AP508" s="2">
        <v>6.33132175895663</v>
      </c>
      <c r="AQ508" s="2">
        <v>6.40937018246694</v>
      </c>
      <c r="AR508" s="2">
        <v>6.14655902288744</v>
      </c>
      <c r="AS508" s="2">
        <v>9.40690699319312</v>
      </c>
      <c r="AT508" s="2">
        <v>10.5879939976091</v>
      </c>
      <c r="AU508" s="2">
        <v>10.5752494409604</v>
      </c>
      <c r="AV508" s="2">
        <v>12.0510842327375</v>
      </c>
      <c r="AW508" s="2">
        <v>11.5649255780253</v>
      </c>
      <c r="AX508" s="2">
        <v>9.20205216178718</v>
      </c>
      <c r="AY508" s="2">
        <v>9.72572846224887</v>
      </c>
      <c r="AZ508" s="2">
        <v>10.2274384462995</v>
      </c>
      <c r="BA508" s="2">
        <v>9.83581596884103</v>
      </c>
      <c r="BB508" s="2">
        <v>9.70835922775041</v>
      </c>
      <c r="BC508" s="9">
        <v>9.87200807977899</v>
      </c>
      <c r="BD508" s="9">
        <v>9.71964225352363</v>
      </c>
      <c r="BE508" s="9">
        <v>10.2617962932662</v>
      </c>
      <c r="BF508" s="9">
        <v>11.9578749595793</v>
      </c>
      <c r="BG508" s="9">
        <v>11.9578749595793</v>
      </c>
      <c r="BH508" s="9">
        <v>40.4889494491698</v>
      </c>
      <c r="BI508" s="9">
        <v>40.4889494491698</v>
      </c>
      <c r="BJ508" s="9">
        <v>40.4889494491698</v>
      </c>
      <c r="BK508" s="9">
        <v>40.1460327440348</v>
      </c>
      <c r="BL508" s="9">
        <v>40.1460327440348</v>
      </c>
    </row>
    <row r="509" spans="1:64">
      <c r="A509" t="s">
        <v>1027</v>
      </c>
      <c r="B509" s="1" t="s">
        <v>2881</v>
      </c>
      <c r="C509" s="22" t="s">
        <v>1028</v>
      </c>
      <c r="D509" s="22" t="s">
        <v>1299</v>
      </c>
      <c r="E509" s="2">
        <v>-2.44005026630327</v>
      </c>
      <c r="F509" s="2">
        <v>-2.44005026630327</v>
      </c>
      <c r="G509" s="2">
        <v>-2.44005026630327</v>
      </c>
      <c r="H509" s="2">
        <v>-2.44005026630327</v>
      </c>
      <c r="I509" s="2">
        <v>-2.44005026630327</v>
      </c>
      <c r="J509" s="2">
        <v>-5.86917795618484</v>
      </c>
      <c r="K509" s="2">
        <v>-5.86917795618484</v>
      </c>
      <c r="L509" s="2">
        <v>-5.86917795618484</v>
      </c>
      <c r="M509" s="2">
        <v>-5.86917795618484</v>
      </c>
      <c r="N509" s="2">
        <v>-5.86917795618484</v>
      </c>
      <c r="O509" s="2">
        <v>-8.72983845582693</v>
      </c>
      <c r="P509" s="2">
        <v>-8.72983845582693</v>
      </c>
      <c r="Q509" s="2">
        <v>-8.72983845582693</v>
      </c>
      <c r="R509" s="2">
        <v>-8.72983845582693</v>
      </c>
      <c r="S509" s="2">
        <v>-8.72983845582693</v>
      </c>
      <c r="T509" s="23">
        <v>21.6408673171178</v>
      </c>
      <c r="U509" s="23">
        <v>21.6408673171178</v>
      </c>
      <c r="V509" s="23">
        <v>21.6408673171178</v>
      </c>
      <c r="W509" s="23">
        <v>21.6408673171178</v>
      </c>
      <c r="X509" s="23">
        <v>21.6408673171178</v>
      </c>
      <c r="Y509" s="2">
        <v>-3.29603922989061</v>
      </c>
      <c r="Z509" s="2">
        <v>-1.82055059466493</v>
      </c>
      <c r="AA509" s="2">
        <v>-2.16888523513019</v>
      </c>
      <c r="AB509" s="2">
        <v>3.84219734145185</v>
      </c>
      <c r="AC509" s="2">
        <v>-0.0969074638961074</v>
      </c>
      <c r="AD509" s="2">
        <v>19.8738660094729</v>
      </c>
      <c r="AE509" s="2">
        <v>19.064285923693</v>
      </c>
      <c r="AF509" s="2">
        <v>19.0877724883676</v>
      </c>
      <c r="AG509" s="2">
        <v>19.5201486899336</v>
      </c>
      <c r="AH509" s="2">
        <v>19.3362756231215</v>
      </c>
      <c r="AI509" s="9">
        <v>16.1711815350068</v>
      </c>
      <c r="AJ509" s="9">
        <v>15.4944452274202</v>
      </c>
      <c r="AK509" s="9">
        <v>15.0965719930251</v>
      </c>
      <c r="AL509" s="9">
        <v>15.4705701561481</v>
      </c>
      <c r="AM509" s="9">
        <v>15.7940941522089</v>
      </c>
      <c r="AN509" s="2">
        <v>5.05660273035368</v>
      </c>
      <c r="AO509" s="2">
        <v>4.13418708308742</v>
      </c>
      <c r="AP509" s="2">
        <v>3.88460874592359</v>
      </c>
      <c r="AQ509" s="2">
        <v>3.3224336001435</v>
      </c>
      <c r="AR509" s="2">
        <v>3.28238687829969</v>
      </c>
      <c r="AS509" s="2">
        <v>7.05978736479943</v>
      </c>
      <c r="AT509" s="2">
        <v>8.63117587949963</v>
      </c>
      <c r="AU509" s="2">
        <v>10.1750686170772</v>
      </c>
      <c r="AV509" s="2">
        <v>13.4930076619431</v>
      </c>
      <c r="AW509" s="2">
        <v>11.8643609074588</v>
      </c>
      <c r="AX509" s="2">
        <v>9.55362081278952</v>
      </c>
      <c r="AY509" s="2">
        <v>9.70820514603903</v>
      </c>
      <c r="AZ509" s="2">
        <v>10.5991597192965</v>
      </c>
      <c r="BA509" s="2">
        <v>11.0749917421315</v>
      </c>
      <c r="BB509" s="2">
        <v>11.0931175209486</v>
      </c>
      <c r="BC509" s="9">
        <v>10.0791131443897</v>
      </c>
      <c r="BD509" s="9">
        <v>10.4519440671453</v>
      </c>
      <c r="BE509" s="9">
        <v>11.2806980528813</v>
      </c>
      <c r="BF509" s="9">
        <v>11.8781557931821</v>
      </c>
      <c r="BG509" s="9">
        <v>11.8781557931821</v>
      </c>
      <c r="BH509" s="9">
        <v>38.9575361110517</v>
      </c>
      <c r="BI509" s="9">
        <v>38.9575361110517</v>
      </c>
      <c r="BJ509" s="9">
        <v>38.9575361110517</v>
      </c>
      <c r="BK509" s="9">
        <v>42.0220557341496</v>
      </c>
      <c r="BL509" s="9">
        <v>42.0220557341496</v>
      </c>
    </row>
    <row r="510" spans="1:64">
      <c r="A510" t="s">
        <v>1029</v>
      </c>
      <c r="B510" s="1" t="s">
        <v>2882</v>
      </c>
      <c r="C510" s="22" t="s">
        <v>1030</v>
      </c>
      <c r="D510" s="22" t="s">
        <v>1299</v>
      </c>
      <c r="E510" s="2">
        <v>1.54489378276236</v>
      </c>
      <c r="F510" s="2">
        <v>1.54489378276236</v>
      </c>
      <c r="G510" s="2">
        <v>1.54489378276236</v>
      </c>
      <c r="H510" s="2">
        <v>1.54489378276236</v>
      </c>
      <c r="I510" s="2">
        <v>1.54489378276236</v>
      </c>
      <c r="J510" s="2">
        <v>-11.7670452009717</v>
      </c>
      <c r="K510" s="2">
        <v>-11.7670452009717</v>
      </c>
      <c r="L510" s="2">
        <v>-11.7670452009717</v>
      </c>
      <c r="M510" s="2">
        <v>-11.7670452009717</v>
      </c>
      <c r="N510" s="2">
        <v>-11.7670452009717</v>
      </c>
      <c r="O510" s="2">
        <v>-6.05740704103163</v>
      </c>
      <c r="P510" s="2">
        <v>-6.05740704103163</v>
      </c>
      <c r="Q510" s="2">
        <v>-6.05740704103163</v>
      </c>
      <c r="R510" s="2">
        <v>-6.05740704103163</v>
      </c>
      <c r="S510" s="2">
        <v>-6.05740704103163</v>
      </c>
      <c r="T510" s="23">
        <v>20.9332635104379</v>
      </c>
      <c r="U510" s="23">
        <v>20.9332635104379</v>
      </c>
      <c r="V510" s="23">
        <v>20.9332635104379</v>
      </c>
      <c r="W510" s="23">
        <v>20.9332635104379</v>
      </c>
      <c r="X510" s="23">
        <v>20.9332635104379</v>
      </c>
      <c r="Y510" s="2">
        <v>-8.70858382727588</v>
      </c>
      <c r="Z510" s="2">
        <v>3.13791245861014</v>
      </c>
      <c r="AA510" s="2">
        <v>6.05571984994389</v>
      </c>
      <c r="AB510" s="2">
        <v>9.33736017563141</v>
      </c>
      <c r="AC510" s="2">
        <v>5.92882396827085</v>
      </c>
      <c r="AD510" s="2">
        <v>14.4497483615281</v>
      </c>
      <c r="AE510" s="2">
        <v>14.0399692640552</v>
      </c>
      <c r="AF510" s="2">
        <v>13.5274130838355</v>
      </c>
      <c r="AG510" s="2">
        <v>13.9249032169335</v>
      </c>
      <c r="AH510" s="2">
        <v>13.9626073313615</v>
      </c>
      <c r="AI510" s="9">
        <v>12.2854094172599</v>
      </c>
      <c r="AJ510" s="9">
        <v>12.8870755120227</v>
      </c>
      <c r="AK510" s="9">
        <v>12.4308948592549</v>
      </c>
      <c r="AL510" s="9">
        <v>11.8576937793147</v>
      </c>
      <c r="AM510" s="9">
        <v>12.0949741830348</v>
      </c>
      <c r="AN510" s="2">
        <v>4.80143086810998</v>
      </c>
      <c r="AO510" s="2">
        <v>4.7523557522501</v>
      </c>
      <c r="AP510" s="2">
        <v>3.99403108666607</v>
      </c>
      <c r="AQ510" s="2">
        <v>4.40286140395671</v>
      </c>
      <c r="AR510" s="2">
        <v>4.69876308925962</v>
      </c>
      <c r="AS510" s="2">
        <v>5.82945551988293</v>
      </c>
      <c r="AT510" s="2">
        <v>6.92253286641914</v>
      </c>
      <c r="AU510" s="2">
        <v>8.80302007804909</v>
      </c>
      <c r="AV510" s="2">
        <v>9.59621417108115</v>
      </c>
      <c r="AW510" s="2">
        <v>9.47666698679819</v>
      </c>
      <c r="AX510" s="2">
        <v>6.14555556111746</v>
      </c>
      <c r="AY510" s="2">
        <v>5.62276913825915</v>
      </c>
      <c r="AZ510" s="2">
        <v>6.31108932008169</v>
      </c>
      <c r="BA510" s="2">
        <v>6.94146546709195</v>
      </c>
      <c r="BB510" s="2">
        <v>7.15875620096034</v>
      </c>
      <c r="BC510" s="9">
        <v>4.83245150758412</v>
      </c>
      <c r="BD510" s="9">
        <v>5.45897715608861</v>
      </c>
      <c r="BE510" s="9">
        <v>6.18618925480587</v>
      </c>
      <c r="BF510" s="9">
        <v>6.8558483101588</v>
      </c>
      <c r="BG510" s="9">
        <v>6.8558483101588</v>
      </c>
      <c r="BH510" s="9">
        <v>33.5357098892372</v>
      </c>
      <c r="BI510" s="9">
        <v>33.5357098892372</v>
      </c>
      <c r="BJ510" s="9">
        <v>33.5357098892372</v>
      </c>
      <c r="BK510" s="9">
        <v>29.3836762224629</v>
      </c>
      <c r="BL510" s="9">
        <v>29.3836762224629</v>
      </c>
    </row>
    <row r="511" spans="1:64">
      <c r="A511" t="s">
        <v>1031</v>
      </c>
      <c r="B511" s="1" t="s">
        <v>2883</v>
      </c>
      <c r="C511" s="22" t="s">
        <v>1032</v>
      </c>
      <c r="D511" s="22" t="s">
        <v>1299</v>
      </c>
      <c r="E511" s="2">
        <v>12.2272227882408</v>
      </c>
      <c r="F511" s="2">
        <v>12.2272227882408</v>
      </c>
      <c r="G511" s="2">
        <v>12.2272227882408</v>
      </c>
      <c r="H511" s="2">
        <v>12.2272227882408</v>
      </c>
      <c r="I511" s="2">
        <v>12.2272227882408</v>
      </c>
      <c r="J511" s="2">
        <v>-8.88255073644133</v>
      </c>
      <c r="K511" s="2">
        <v>-8.88255073644133</v>
      </c>
      <c r="L511" s="2">
        <v>-8.88255073644133</v>
      </c>
      <c r="M511" s="2">
        <v>-8.88255073644133</v>
      </c>
      <c r="N511" s="2">
        <v>-8.88255073644133</v>
      </c>
      <c r="O511" s="2">
        <v>3.9279732806442</v>
      </c>
      <c r="P511" s="2">
        <v>3.9279732806442</v>
      </c>
      <c r="Q511" s="2">
        <v>3.9279732806442</v>
      </c>
      <c r="R511" s="2">
        <v>3.9279732806442</v>
      </c>
      <c r="S511" s="2">
        <v>3.9279732806442</v>
      </c>
      <c r="T511" s="23">
        <v>21.7999905863162</v>
      </c>
      <c r="U511" s="23">
        <v>21.7999905863162</v>
      </c>
      <c r="V511" s="23">
        <v>21.7999905863162</v>
      </c>
      <c r="W511" s="23">
        <v>21.7999905863162</v>
      </c>
      <c r="X511" s="23">
        <v>21.7999905863162</v>
      </c>
      <c r="Y511" s="2">
        <v>2.49069396535999</v>
      </c>
      <c r="Z511" s="2">
        <v>10.1235296088975</v>
      </c>
      <c r="AA511" s="2">
        <v>8.89567595482294</v>
      </c>
      <c r="AB511" s="2">
        <v>9.90893862809471</v>
      </c>
      <c r="AC511" s="2">
        <v>11.530246831657</v>
      </c>
      <c r="AD511" s="2">
        <v>13.0999801276329</v>
      </c>
      <c r="AE511" s="2">
        <v>14.3395383646098</v>
      </c>
      <c r="AF511" s="2">
        <v>14.3869637791864</v>
      </c>
      <c r="AG511" s="2">
        <v>14.0191925272168</v>
      </c>
      <c r="AH511" s="2">
        <v>14.1860103937142</v>
      </c>
      <c r="AI511" s="9">
        <v>3.44723540230646</v>
      </c>
      <c r="AJ511" s="9">
        <v>3.06549417246995</v>
      </c>
      <c r="AK511" s="9">
        <v>3.33572711173435</v>
      </c>
      <c r="AL511" s="9">
        <v>3.18782495654277</v>
      </c>
      <c r="AM511" s="9">
        <v>3.80543050696036</v>
      </c>
      <c r="AN511" s="2">
        <v>7.87831380299291</v>
      </c>
      <c r="AO511" s="2">
        <v>7.61053840752621</v>
      </c>
      <c r="AP511" s="2">
        <v>7.37106031446386</v>
      </c>
      <c r="AQ511" s="2">
        <v>7.11340835036527</v>
      </c>
      <c r="AR511" s="2">
        <v>6.52962731383025</v>
      </c>
      <c r="AS511" s="2">
        <v>7.8415461190217</v>
      </c>
      <c r="AT511" s="2">
        <v>5.71721002671116</v>
      </c>
      <c r="AU511" s="2">
        <v>6.89932405290777</v>
      </c>
      <c r="AV511" s="2">
        <v>9.7801873614657</v>
      </c>
      <c r="AW511" s="2">
        <v>8.44181509203418</v>
      </c>
      <c r="AX511" s="2">
        <v>4.96015721163174</v>
      </c>
      <c r="AY511" s="2">
        <v>5.62276913825915</v>
      </c>
      <c r="AZ511" s="2">
        <v>4.99553470234643</v>
      </c>
      <c r="BA511" s="2">
        <v>5.70577355601913</v>
      </c>
      <c r="BB511" s="2">
        <v>6.4505331379631</v>
      </c>
      <c r="BC511" s="9">
        <v>3.31368103377197</v>
      </c>
      <c r="BD511" s="9">
        <v>3.39521749951853</v>
      </c>
      <c r="BE511" s="9">
        <v>3.42059876442207</v>
      </c>
      <c r="BF511" s="9">
        <v>4.06567748625696</v>
      </c>
      <c r="BG511" s="9">
        <v>4.06567748625696</v>
      </c>
      <c r="BH511" s="9">
        <v>32.6354591335162</v>
      </c>
      <c r="BI511" s="9">
        <v>32.6354591335162</v>
      </c>
      <c r="BJ511" s="9">
        <v>32.6354591335162</v>
      </c>
      <c r="BK511" s="9">
        <v>21.9899407602573</v>
      </c>
      <c r="BL511" s="9">
        <v>21.9899407602573</v>
      </c>
    </row>
    <row r="512" spans="1:64">
      <c r="A512" t="s">
        <v>1033</v>
      </c>
      <c r="B512" s="1" t="s">
        <v>2884</v>
      </c>
      <c r="C512" s="22" t="s">
        <v>65</v>
      </c>
      <c r="D512" s="22" t="s">
        <v>1300</v>
      </c>
      <c r="E512" s="2">
        <v>7.43859254440566</v>
      </c>
      <c r="F512" s="2">
        <v>7.43859254440566</v>
      </c>
      <c r="G512" s="2">
        <v>7.43859254440566</v>
      </c>
      <c r="H512" s="2">
        <v>7.43859254440566</v>
      </c>
      <c r="I512" s="2">
        <v>7.43859254440566</v>
      </c>
      <c r="J512" s="2">
        <v>4.37856923086323</v>
      </c>
      <c r="K512" s="2">
        <v>4.37856923086323</v>
      </c>
      <c r="L512" s="2">
        <v>4.37856923086323</v>
      </c>
      <c r="M512" s="2">
        <v>4.37856923086323</v>
      </c>
      <c r="N512" s="2">
        <v>4.37856923086323</v>
      </c>
      <c r="O512" s="2">
        <v>-1.61434425422347</v>
      </c>
      <c r="P512" s="2">
        <v>-1.61434425422347</v>
      </c>
      <c r="Q512" s="2">
        <v>-1.61434425422347</v>
      </c>
      <c r="R512" s="2">
        <v>-1.61434425422347</v>
      </c>
      <c r="S512" s="2">
        <v>-1.61434425422347</v>
      </c>
      <c r="T512" s="23">
        <v>-4.52876158737071</v>
      </c>
      <c r="U512" s="23">
        <v>-4.52876158737071</v>
      </c>
      <c r="V512" s="23">
        <v>-4.52876158737071</v>
      </c>
      <c r="W512" s="23">
        <v>-4.52876158737071</v>
      </c>
      <c r="X512" s="23">
        <v>-4.52876158737071</v>
      </c>
      <c r="Y512" s="2">
        <v>8.42342021109505</v>
      </c>
      <c r="Z512" s="2">
        <v>8.35979111295636</v>
      </c>
      <c r="AA512" s="2">
        <v>8.5565355578089</v>
      </c>
      <c r="AB512" s="2">
        <v>10.5908081196423</v>
      </c>
      <c r="AC512" s="2">
        <v>6.33241222671052</v>
      </c>
      <c r="AD512" s="2">
        <v>-9.7611073924103</v>
      </c>
      <c r="AE512" s="2">
        <v>-8.24118912059367</v>
      </c>
      <c r="AF512" s="2">
        <v>-9.64832239720067</v>
      </c>
      <c r="AG512" s="2">
        <v>-8.73989159645465</v>
      </c>
      <c r="AH512" s="2">
        <v>-9.17382618066123</v>
      </c>
      <c r="AI512" s="9">
        <v>17.8814949647156</v>
      </c>
      <c r="AJ512" s="9">
        <v>18.2071632141469</v>
      </c>
      <c r="AK512" s="9">
        <v>18.8416015148986</v>
      </c>
      <c r="AL512" s="9">
        <v>19.3176574921399</v>
      </c>
      <c r="AM512" s="9">
        <v>19.8570695664199</v>
      </c>
      <c r="AN512" s="2">
        <v>-10.0835944294388</v>
      </c>
      <c r="AO512" s="2">
        <v>-9.9160533465254</v>
      </c>
      <c r="AP512" s="2">
        <v>-9.30840971911219</v>
      </c>
      <c r="AQ512" s="2">
        <v>-9.14987332808609</v>
      </c>
      <c r="AR512" s="2">
        <v>-9.02294529844768</v>
      </c>
      <c r="AS512" s="2">
        <v>-19.7818994614221</v>
      </c>
      <c r="AT512" s="2">
        <v>-18.7038780042082</v>
      </c>
      <c r="AU512" s="2">
        <v>-18.7128383420697</v>
      </c>
      <c r="AV512" s="2">
        <v>-16.7140132927245</v>
      </c>
      <c r="AW512" s="2">
        <v>-14.9957976832983</v>
      </c>
      <c r="AX512" s="2">
        <v>-16.2141872945892</v>
      </c>
      <c r="AY512" s="2">
        <v>-15.4902290983946</v>
      </c>
      <c r="AZ512" s="2">
        <v>-15.5865388451552</v>
      </c>
      <c r="BA512" s="2">
        <v>-13.9041030320349</v>
      </c>
      <c r="BB512" s="2">
        <v>-12.8397461936866</v>
      </c>
      <c r="BC512" s="9">
        <v>-12.5643739197187</v>
      </c>
      <c r="BD512" s="9">
        <v>-11.7834019100937</v>
      </c>
      <c r="BE512" s="9">
        <v>-10.3345749903816</v>
      </c>
      <c r="BF512" s="9">
        <v>-10.204053298841</v>
      </c>
      <c r="BG512" s="9">
        <v>-10.204053298841</v>
      </c>
      <c r="BH512" s="9">
        <v>14.9535313884151</v>
      </c>
      <c r="BI512" s="9">
        <v>14.9535313884151</v>
      </c>
      <c r="BJ512" s="9">
        <v>14.9535313884151</v>
      </c>
      <c r="BK512" s="9">
        <v>11.2019344729516</v>
      </c>
      <c r="BL512" s="9">
        <v>11.2019344729516</v>
      </c>
    </row>
    <row r="513" spans="1:64">
      <c r="A513" t="s">
        <v>1034</v>
      </c>
      <c r="B513" s="1" t="s">
        <v>2885</v>
      </c>
      <c r="C513" s="22" t="s">
        <v>1035</v>
      </c>
      <c r="D513" s="22" t="s">
        <v>1300</v>
      </c>
      <c r="E513" s="2">
        <v>5.73075938052038</v>
      </c>
      <c r="F513" s="2">
        <v>5.73075938052038</v>
      </c>
      <c r="G513" s="2">
        <v>5.73075938052038</v>
      </c>
      <c r="H513" s="2">
        <v>5.73075938052038</v>
      </c>
      <c r="I513" s="2">
        <v>5.73075938052038</v>
      </c>
      <c r="J513" s="2">
        <v>-4.5657695457777</v>
      </c>
      <c r="K513" s="2">
        <v>-4.5657695457777</v>
      </c>
      <c r="L513" s="2">
        <v>-4.5657695457777</v>
      </c>
      <c r="M513" s="2">
        <v>-4.5657695457777</v>
      </c>
      <c r="N513" s="2">
        <v>-4.5657695457777</v>
      </c>
      <c r="O513" s="2">
        <v>-17.3458515666543</v>
      </c>
      <c r="P513" s="2">
        <v>-17.3458515666543</v>
      </c>
      <c r="Q513" s="2">
        <v>-17.3458515666543</v>
      </c>
      <c r="R513" s="2">
        <v>-17.3458515666543</v>
      </c>
      <c r="S513" s="2">
        <v>-17.3458515666543</v>
      </c>
      <c r="T513" s="23">
        <v>-5.43162251989613</v>
      </c>
      <c r="U513" s="23">
        <v>-5.43162251989613</v>
      </c>
      <c r="V513" s="23">
        <v>-5.43162251989613</v>
      </c>
      <c r="W513" s="23">
        <v>-5.43162251989613</v>
      </c>
      <c r="X513" s="23">
        <v>-5.43162251989613</v>
      </c>
      <c r="Y513" s="2">
        <v>9.26896893533157</v>
      </c>
      <c r="Z513" s="2">
        <v>3.56426901817526</v>
      </c>
      <c r="AA513" s="2">
        <v>-0.761976810795457</v>
      </c>
      <c r="AB513" s="2">
        <v>8.79410065276653</v>
      </c>
      <c r="AC513" s="2">
        <v>-5.44100257764449</v>
      </c>
      <c r="AD513" s="2">
        <v>-10.2652575265182</v>
      </c>
      <c r="AE513" s="2">
        <v>-12.2637744441188</v>
      </c>
      <c r="AF513" s="2">
        <v>-11.1057967781544</v>
      </c>
      <c r="AG513" s="2">
        <v>-11.4253547123964</v>
      </c>
      <c r="AH513" s="2">
        <v>-12.6633903041496</v>
      </c>
      <c r="AI513" s="9">
        <v>15.176962635757</v>
      </c>
      <c r="AJ513" s="9">
        <v>15.4864366665362</v>
      </c>
      <c r="AK513" s="9">
        <v>16.1826254215702</v>
      </c>
      <c r="AL513" s="9">
        <v>15.7289877236795</v>
      </c>
      <c r="AM513" s="9">
        <v>16.3345149173627</v>
      </c>
      <c r="AN513" s="2">
        <v>-14.7794655054512</v>
      </c>
      <c r="AO513" s="2">
        <v>-14.942390441183</v>
      </c>
      <c r="AP513" s="2">
        <v>-14.7884346847127</v>
      </c>
      <c r="AQ513" s="2">
        <v>-14.7974011181462</v>
      </c>
      <c r="AR513" s="2">
        <v>-14.5721202154737</v>
      </c>
      <c r="AS513" s="2">
        <v>-21.7030557861456</v>
      </c>
      <c r="AT513" s="2">
        <v>-22.7707547483918</v>
      </c>
      <c r="AU513" s="2">
        <v>-21.7814763848582</v>
      </c>
      <c r="AV513" s="2">
        <v>-17.1539080148783</v>
      </c>
      <c r="AW513" s="2">
        <v>-16.509418854038</v>
      </c>
      <c r="AX513" s="2">
        <v>-17.447909158472</v>
      </c>
      <c r="AY513" s="2">
        <v>-17.2281622164013</v>
      </c>
      <c r="AZ513" s="2">
        <v>-15.9092135612984</v>
      </c>
      <c r="BA513" s="2">
        <v>-15.9136956424619</v>
      </c>
      <c r="BB513" s="2">
        <v>-15.1574970494017</v>
      </c>
      <c r="BC513" s="9">
        <v>-14.0831443935309</v>
      </c>
      <c r="BD513" s="9">
        <v>-13.7140157823689</v>
      </c>
      <c r="BE513" s="9">
        <v>-13.4640589663422</v>
      </c>
      <c r="BF513" s="9">
        <v>-13.07394328914</v>
      </c>
      <c r="BG513" s="9">
        <v>-13.07394328914</v>
      </c>
      <c r="BH513" s="9">
        <v>11.0193263381199</v>
      </c>
      <c r="BI513" s="9">
        <v>11.0193263381199</v>
      </c>
      <c r="BJ513" s="9">
        <v>11.0193263381199</v>
      </c>
      <c r="BK513" s="9">
        <v>6.6395562967864</v>
      </c>
      <c r="BL513" s="9">
        <v>6.6395562967864</v>
      </c>
    </row>
    <row r="514" spans="1:64">
      <c r="A514" t="s">
        <v>1036</v>
      </c>
      <c r="B514" s="1" t="s">
        <v>2886</v>
      </c>
      <c r="C514" s="22" t="s">
        <v>1037</v>
      </c>
      <c r="D514" s="22" t="s">
        <v>1300</v>
      </c>
      <c r="E514" s="2">
        <v>-3.04281491238043</v>
      </c>
      <c r="F514" s="2">
        <v>-3.04281491238043</v>
      </c>
      <c r="G514" s="2">
        <v>-3.04281491238043</v>
      </c>
      <c r="H514" s="2">
        <v>-3.04281491238043</v>
      </c>
      <c r="I514" s="2">
        <v>-3.04281491238043</v>
      </c>
      <c r="J514" s="2">
        <v>-1.95566411928554</v>
      </c>
      <c r="K514" s="2">
        <v>-1.95566411928554</v>
      </c>
      <c r="L514" s="2">
        <v>-1.95566411928554</v>
      </c>
      <c r="M514" s="2">
        <v>-1.95566411928554</v>
      </c>
      <c r="N514" s="2">
        <v>-1.95566411928554</v>
      </c>
      <c r="O514" s="2">
        <v>-15.5123252896873</v>
      </c>
      <c r="P514" s="2">
        <v>-15.5123252896873</v>
      </c>
      <c r="Q514" s="2">
        <v>-15.5123252896873</v>
      </c>
      <c r="R514" s="2">
        <v>-15.5123252896873</v>
      </c>
      <c r="S514" s="2">
        <v>-15.5123252896873</v>
      </c>
      <c r="T514" s="23">
        <v>-8.49203998093229</v>
      </c>
      <c r="U514" s="23">
        <v>-8.49203998093229</v>
      </c>
      <c r="V514" s="23">
        <v>-8.49203998093229</v>
      </c>
      <c r="W514" s="23">
        <v>-8.49203998093229</v>
      </c>
      <c r="X514" s="23">
        <v>-8.49203998093229</v>
      </c>
      <c r="Y514" s="2">
        <v>6.64385164577241</v>
      </c>
      <c r="Z514" s="2">
        <v>14.7188988325477</v>
      </c>
      <c r="AA514" s="2">
        <v>15.7106965123131</v>
      </c>
      <c r="AB514" s="2">
        <v>9.57194578826482</v>
      </c>
      <c r="AC514" s="2">
        <v>8.28470328469355</v>
      </c>
      <c r="AD514" s="2">
        <v>-5.25665266510211</v>
      </c>
      <c r="AE514" s="2">
        <v>-4.18029578129713</v>
      </c>
      <c r="AF514" s="2">
        <v>1.2864453947404</v>
      </c>
      <c r="AG514" s="2">
        <v>1.18757731704372</v>
      </c>
      <c r="AH514" s="2">
        <v>3.06651745006763</v>
      </c>
      <c r="AI514" s="9">
        <v>24.1485926217968</v>
      </c>
      <c r="AJ514" s="9">
        <v>23.9255033495162</v>
      </c>
      <c r="AK514" s="9">
        <v>23.956481541683</v>
      </c>
      <c r="AL514" s="9">
        <v>24.4814783805042</v>
      </c>
      <c r="AM514" s="9">
        <v>24.6761214741091</v>
      </c>
      <c r="AN514" s="2">
        <v>-9.64058772415463</v>
      </c>
      <c r="AO514" s="2">
        <v>-9.23502006693939</v>
      </c>
      <c r="AP514" s="2">
        <v>-8.68740852079088</v>
      </c>
      <c r="AQ514" s="2">
        <v>-9.49962132117107</v>
      </c>
      <c r="AR514" s="2">
        <v>-8.79571615313843</v>
      </c>
      <c r="AS514" s="2">
        <v>-10.8558570264637</v>
      </c>
      <c r="AT514" s="2">
        <v>-7.20613345902112</v>
      </c>
      <c r="AU514" s="2">
        <v>-4.10001323529501</v>
      </c>
      <c r="AV514" s="2">
        <v>2.01933679530728</v>
      </c>
      <c r="AW514" s="2">
        <v>-0.903286641787353</v>
      </c>
      <c r="AX514" s="2">
        <v>-7.11034675386045</v>
      </c>
      <c r="AY514" s="2">
        <v>-6.93219353099946</v>
      </c>
      <c r="AZ514" s="2">
        <v>-4.52989609167932</v>
      </c>
      <c r="BA514" s="2">
        <v>-3.57240595458902</v>
      </c>
      <c r="BB514" s="2">
        <v>-2.50747936914723</v>
      </c>
      <c r="BC514" s="9">
        <v>-12.6334089412556</v>
      </c>
      <c r="BD514" s="9">
        <v>-12.5822766158628</v>
      </c>
      <c r="BE514" s="9">
        <v>-12.0084850240349</v>
      </c>
      <c r="BF514" s="9">
        <v>-11.9578749595793</v>
      </c>
      <c r="BG514" s="9">
        <v>-11.9578749595793</v>
      </c>
      <c r="BH514" s="9">
        <v>15.0679651122157</v>
      </c>
      <c r="BI514" s="9">
        <v>15.0679651122157</v>
      </c>
      <c r="BJ514" s="9">
        <v>15.0679651122157</v>
      </c>
      <c r="BK514" s="9">
        <v>17.7787882986771</v>
      </c>
      <c r="BL514" s="9">
        <v>17.7787882986771</v>
      </c>
    </row>
    <row r="515" spans="1:64">
      <c r="A515" t="s">
        <v>1038</v>
      </c>
      <c r="B515" s="1" t="s">
        <v>2887</v>
      </c>
      <c r="C515" s="22" t="s">
        <v>1039</v>
      </c>
      <c r="D515" s="22" t="s">
        <v>1300</v>
      </c>
      <c r="E515" s="2">
        <v>5.32891628313561</v>
      </c>
      <c r="F515" s="2">
        <v>5.32891628313561</v>
      </c>
      <c r="G515" s="2">
        <v>5.32891628313561</v>
      </c>
      <c r="H515" s="2">
        <v>5.32891628313561</v>
      </c>
      <c r="I515" s="2">
        <v>5.32891628313561</v>
      </c>
      <c r="J515" s="2">
        <v>-8.42997025435796</v>
      </c>
      <c r="K515" s="2">
        <v>-8.42997025435796</v>
      </c>
      <c r="L515" s="2">
        <v>-8.42997025435796</v>
      </c>
      <c r="M515" s="2">
        <v>-8.42997025435796</v>
      </c>
      <c r="N515" s="2">
        <v>-8.42997025435796</v>
      </c>
      <c r="O515" s="2">
        <v>-21.2832020418326</v>
      </c>
      <c r="P515" s="2">
        <v>-21.2832020418326</v>
      </c>
      <c r="Q515" s="2">
        <v>-21.2832020418326</v>
      </c>
      <c r="R515" s="2">
        <v>-21.2832020418326</v>
      </c>
      <c r="S515" s="2">
        <v>-21.2832020418326</v>
      </c>
      <c r="T515" s="23">
        <v>-2.56664260742559</v>
      </c>
      <c r="U515" s="23">
        <v>-2.56664260742559</v>
      </c>
      <c r="V515" s="23">
        <v>-2.56664260742559</v>
      </c>
      <c r="W515" s="23">
        <v>-2.56664260742559</v>
      </c>
      <c r="X515" s="23">
        <v>-2.56664260742559</v>
      </c>
      <c r="Y515" s="2">
        <v>21.5028097822047</v>
      </c>
      <c r="Z515" s="2">
        <v>19.5147072908826</v>
      </c>
      <c r="AA515" s="2">
        <v>17.5024880897795</v>
      </c>
      <c r="AB515" s="2">
        <v>19.2024279555031</v>
      </c>
      <c r="AC515" s="2">
        <v>17.0479211927211</v>
      </c>
      <c r="AD515" s="2">
        <v>4.99464226733362</v>
      </c>
      <c r="AE515" s="2">
        <v>7.56476435415866</v>
      </c>
      <c r="AF515" s="2">
        <v>7.76930031135969</v>
      </c>
      <c r="AG515" s="2">
        <v>8.96473540164519</v>
      </c>
      <c r="AH515" s="2">
        <v>10.1728300808474</v>
      </c>
      <c r="AI515" s="9">
        <v>21.5636792237585</v>
      </c>
      <c r="AJ515" s="9">
        <v>23.3766823963997</v>
      </c>
      <c r="AK515" s="9">
        <v>23.5787549903923</v>
      </c>
      <c r="AL515" s="9">
        <v>23.5376237627556</v>
      </c>
      <c r="AM515" s="9">
        <v>23.7031619923864</v>
      </c>
      <c r="AN515" s="2">
        <v>-5.74498682542978</v>
      </c>
      <c r="AO515" s="2">
        <v>-5.15209458788291</v>
      </c>
      <c r="AP515" s="2">
        <v>-5.76134362123312</v>
      </c>
      <c r="AQ515" s="2">
        <v>-5.90029715938037</v>
      </c>
      <c r="AR515" s="2">
        <v>-5.38727897349959</v>
      </c>
      <c r="AS515" s="2">
        <v>-5.01187711081228</v>
      </c>
      <c r="AT515" s="2">
        <v>-3.64741136298233</v>
      </c>
      <c r="AU515" s="2">
        <v>-1.45969753406892</v>
      </c>
      <c r="AV515" s="2">
        <v>2.89234649033649</v>
      </c>
      <c r="AW515" s="2">
        <v>1.95557058722898</v>
      </c>
      <c r="AX515" s="2">
        <v>-4.46539772456607</v>
      </c>
      <c r="AY515" s="2">
        <v>-2.05564846312138</v>
      </c>
      <c r="AZ515" s="2">
        <v>-1.92349228712582</v>
      </c>
      <c r="BA515" s="2">
        <v>-0.826165396957839</v>
      </c>
      <c r="BB515" s="2">
        <v>-0.523046403629812</v>
      </c>
      <c r="BC515" s="9">
        <v>-13.4618291996986</v>
      </c>
      <c r="BD515" s="9">
        <v>-12.5157037237154</v>
      </c>
      <c r="BE515" s="9">
        <v>-12.8818293894193</v>
      </c>
      <c r="BF515" s="9">
        <v>-12.0375941259765</v>
      </c>
      <c r="BG515" s="9">
        <v>-12.0375941259765</v>
      </c>
      <c r="BH515" s="9">
        <v>16.1835661591884</v>
      </c>
      <c r="BI515" s="9">
        <v>16.1835661591884</v>
      </c>
      <c r="BJ515" s="9">
        <v>16.1835661591884</v>
      </c>
      <c r="BK515" s="9">
        <v>12.9734022145001</v>
      </c>
      <c r="BL515" s="9">
        <v>12.9734022145001</v>
      </c>
    </row>
    <row r="516" spans="1:64">
      <c r="A516" t="s">
        <v>1040</v>
      </c>
      <c r="B516" s="1" t="s">
        <v>2888</v>
      </c>
      <c r="C516" s="22" t="s">
        <v>1041</v>
      </c>
      <c r="D516" s="22" t="s">
        <v>1300</v>
      </c>
      <c r="E516" s="2">
        <v>10.3854419252273</v>
      </c>
      <c r="F516" s="2">
        <v>10.3854419252273</v>
      </c>
      <c r="G516" s="2">
        <v>10.3854419252273</v>
      </c>
      <c r="H516" s="2">
        <v>10.3854419252273</v>
      </c>
      <c r="I516" s="2">
        <v>10.3854419252273</v>
      </c>
      <c r="J516" s="2">
        <v>-6.66993116707574</v>
      </c>
      <c r="K516" s="2">
        <v>-6.66993116707574</v>
      </c>
      <c r="L516" s="2">
        <v>-6.66993116707574</v>
      </c>
      <c r="M516" s="2">
        <v>-6.66993116707574</v>
      </c>
      <c r="N516" s="2">
        <v>-6.66993116707574</v>
      </c>
      <c r="O516" s="2">
        <v>-1.98617524830899</v>
      </c>
      <c r="P516" s="2">
        <v>-1.98617524830899</v>
      </c>
      <c r="Q516" s="2">
        <v>-1.98617524830899</v>
      </c>
      <c r="R516" s="2">
        <v>-1.98617524830899</v>
      </c>
      <c r="S516" s="2">
        <v>-1.98617524830899</v>
      </c>
      <c r="T516" s="23">
        <v>2.75322178592765</v>
      </c>
      <c r="U516" s="23">
        <v>2.75322178592765</v>
      </c>
      <c r="V516" s="23">
        <v>2.75322178592765</v>
      </c>
      <c r="W516" s="23">
        <v>2.75322178592765</v>
      </c>
      <c r="X516" s="23">
        <v>2.75322178592765</v>
      </c>
      <c r="Y516" s="2">
        <v>-9.00513204563929</v>
      </c>
      <c r="Z516" s="2">
        <v>-0.23980439208874</v>
      </c>
      <c r="AA516" s="2">
        <v>3.0721509494689</v>
      </c>
      <c r="AB516" s="2">
        <v>-4.24501214797878</v>
      </c>
      <c r="AC516" s="2">
        <v>-8.94403253426173</v>
      </c>
      <c r="AD516" s="2">
        <v>0.322551330605262</v>
      </c>
      <c r="AE516" s="2">
        <v>0.609598035462706</v>
      </c>
      <c r="AF516" s="2">
        <v>0.781960100940457</v>
      </c>
      <c r="AG516" s="2">
        <v>1.65147352763805</v>
      </c>
      <c r="AH516" s="2">
        <v>2.10589846112786</v>
      </c>
      <c r="AI516" s="9">
        <v>20.2628601161907</v>
      </c>
      <c r="AJ516" s="9">
        <v>20.7440568869191</v>
      </c>
      <c r="AK516" s="9">
        <v>21.1840355094658</v>
      </c>
      <c r="AL516" s="9">
        <v>20.32333191103</v>
      </c>
      <c r="AM516" s="9">
        <v>20.6390436573518</v>
      </c>
      <c r="AN516" s="2">
        <v>-1.41838327408005</v>
      </c>
      <c r="AO516" s="2">
        <v>-2.85426210897205</v>
      </c>
      <c r="AP516" s="2">
        <v>-4.75816457504882</v>
      </c>
      <c r="AQ516" s="2">
        <v>-5.50295561837275</v>
      </c>
      <c r="AR516" s="2">
        <v>-5.09642566750375</v>
      </c>
      <c r="AS516" s="2">
        <v>-4.70782794715177</v>
      </c>
      <c r="AT516" s="2">
        <v>-2.84312155917356</v>
      </c>
      <c r="AU516" s="2">
        <v>-2.16080943747967</v>
      </c>
      <c r="AV516" s="2">
        <v>1.36336347733685</v>
      </c>
      <c r="AW516" s="2">
        <v>-2.33554193877812</v>
      </c>
      <c r="AX516" s="2">
        <v>-7.42022696729898</v>
      </c>
      <c r="AY516" s="2">
        <v>-6.60965617549901</v>
      </c>
      <c r="AZ516" s="2">
        <v>-6.42498193562898</v>
      </c>
      <c r="BA516" s="2">
        <v>-5.83255118045573</v>
      </c>
      <c r="BB516" s="2">
        <v>-6.23644813852568</v>
      </c>
      <c r="BC516" s="9">
        <v>-5.03955657219487</v>
      </c>
      <c r="BD516" s="9">
        <v>-4.46038377387728</v>
      </c>
      <c r="BE516" s="9">
        <v>-4.36672182692179</v>
      </c>
      <c r="BF516" s="9">
        <v>-4.06567748625696</v>
      </c>
      <c r="BG516" s="9">
        <v>-4.06567748625696</v>
      </c>
      <c r="BH516" s="9">
        <v>29.737723806418</v>
      </c>
      <c r="BI516" s="9">
        <v>29.737723806418</v>
      </c>
      <c r="BJ516" s="9">
        <v>29.737723806418</v>
      </c>
      <c r="BK516" s="9">
        <v>29.2888399531561</v>
      </c>
      <c r="BL516" s="9">
        <v>29.2888399531561</v>
      </c>
    </row>
    <row r="517" spans="1:64">
      <c r="A517" t="s">
        <v>1042</v>
      </c>
      <c r="B517" s="1" t="s">
        <v>2889</v>
      </c>
      <c r="C517" s="22" t="s">
        <v>1043</v>
      </c>
      <c r="D517" s="22" t="s">
        <v>1300</v>
      </c>
      <c r="E517" s="2">
        <v>-9.84066064313946</v>
      </c>
      <c r="F517" s="2">
        <v>-9.84066064313946</v>
      </c>
      <c r="G517" s="2">
        <v>-9.84066064313946</v>
      </c>
      <c r="H517" s="2">
        <v>-9.84066064313946</v>
      </c>
      <c r="I517" s="2">
        <v>-9.84066064313946</v>
      </c>
      <c r="J517" s="2">
        <v>-13.2319165360866</v>
      </c>
      <c r="K517" s="2">
        <v>-13.2319165360866</v>
      </c>
      <c r="L517" s="2">
        <v>-13.2319165360866</v>
      </c>
      <c r="M517" s="2">
        <v>-13.2319165360866</v>
      </c>
      <c r="N517" s="2">
        <v>-13.2319165360866</v>
      </c>
      <c r="O517" s="2">
        <v>-8.00807716949864</v>
      </c>
      <c r="P517" s="2">
        <v>-8.00807716949864</v>
      </c>
      <c r="Q517" s="2">
        <v>-8.00807716949864</v>
      </c>
      <c r="R517" s="2">
        <v>-8.00807716949864</v>
      </c>
      <c r="S517" s="2">
        <v>-8.00807716949864</v>
      </c>
      <c r="T517" s="23">
        <v>0.52871951452312</v>
      </c>
      <c r="U517" s="23">
        <v>0.52871951452312</v>
      </c>
      <c r="V517" s="23">
        <v>0.52871951452312</v>
      </c>
      <c r="W517" s="23">
        <v>0.52871951452312</v>
      </c>
      <c r="X517" s="23">
        <v>0.52871951452312</v>
      </c>
      <c r="Y517" s="2">
        <v>9.94883994337536</v>
      </c>
      <c r="Z517" s="2">
        <v>9.12330053637231</v>
      </c>
      <c r="AA517" s="2">
        <v>4.12664183071051</v>
      </c>
      <c r="AB517" s="2">
        <v>6.39920400194984</v>
      </c>
      <c r="AC517" s="2">
        <v>6.96821009633152</v>
      </c>
      <c r="AD517" s="2">
        <v>5.89178168599369</v>
      </c>
      <c r="AE517" s="2">
        <v>5.08947154457673</v>
      </c>
      <c r="AF517" s="2">
        <v>4.6721484252236</v>
      </c>
      <c r="AG517" s="2">
        <v>5.59446291715263</v>
      </c>
      <c r="AH517" s="2">
        <v>5.33462699222089</v>
      </c>
      <c r="AI517" s="9">
        <v>20.1646949938682</v>
      </c>
      <c r="AJ517" s="9">
        <v>20.3908185274192</v>
      </c>
      <c r="AK517" s="9">
        <v>20.7162860496024</v>
      </c>
      <c r="AL517" s="9">
        <v>21.0265478580734</v>
      </c>
      <c r="AM517" s="9">
        <v>21.3100765205069</v>
      </c>
      <c r="AN517" s="2">
        <v>-6.57702596992011</v>
      </c>
      <c r="AO517" s="2">
        <v>-5.84597279988714</v>
      </c>
      <c r="AP517" s="2">
        <v>-5.63513489867219</v>
      </c>
      <c r="AQ517" s="2">
        <v>-5.49158269412209</v>
      </c>
      <c r="AR517" s="2">
        <v>-5.38727897349959</v>
      </c>
      <c r="AS517" s="2">
        <v>-3.22900914830546</v>
      </c>
      <c r="AT517" s="2">
        <v>-1.20954270750567</v>
      </c>
      <c r="AU517" s="2">
        <v>-0.393503624983075</v>
      </c>
      <c r="AV517" s="2">
        <v>3.94228736241076</v>
      </c>
      <c r="AW517" s="2">
        <v>1.73739521602452</v>
      </c>
      <c r="AX517" s="2">
        <v>0.121569553499599</v>
      </c>
      <c r="AY517" s="2">
        <v>0.366123577291351</v>
      </c>
      <c r="AZ517" s="2">
        <v>-0.113073844439278</v>
      </c>
      <c r="BA517" s="2">
        <v>-0.511056692727076</v>
      </c>
      <c r="BB517" s="2">
        <v>-0.352207164466334</v>
      </c>
      <c r="BC517" s="9">
        <v>0.966490301516824</v>
      </c>
      <c r="BD517" s="9">
        <v>2.33005122515978</v>
      </c>
      <c r="BE517" s="9">
        <v>3.12948397596061</v>
      </c>
      <c r="BF517" s="9">
        <v>4.06567748625696</v>
      </c>
      <c r="BG517" s="9">
        <v>4.06567748625696</v>
      </c>
      <c r="BH517" s="9">
        <v>23.3745640660688</v>
      </c>
      <c r="BI517" s="9">
        <v>23.3745640660688</v>
      </c>
      <c r="BJ517" s="9">
        <v>23.3745640660688</v>
      </c>
      <c r="BK517" s="9">
        <v>26.0223387208833</v>
      </c>
      <c r="BL517" s="9">
        <v>26.0223387208833</v>
      </c>
    </row>
    <row r="518" spans="1:64">
      <c r="A518" t="s">
        <v>1044</v>
      </c>
      <c r="B518" s="1" t="s">
        <v>2890</v>
      </c>
      <c r="C518" s="22" t="s">
        <v>1045</v>
      </c>
      <c r="D518" s="22" t="s">
        <v>1300</v>
      </c>
      <c r="E518" s="2">
        <v>1.74581533145475</v>
      </c>
      <c r="F518" s="2">
        <v>1.74581533145475</v>
      </c>
      <c r="G518" s="2">
        <v>1.74581533145475</v>
      </c>
      <c r="H518" s="2">
        <v>1.74581533145475</v>
      </c>
      <c r="I518" s="2">
        <v>1.74581533145475</v>
      </c>
      <c r="J518" s="2">
        <v>4.53171383077026</v>
      </c>
      <c r="K518" s="2">
        <v>4.53171383077026</v>
      </c>
      <c r="L518" s="2">
        <v>4.53171383077026</v>
      </c>
      <c r="M518" s="2">
        <v>4.53171383077026</v>
      </c>
      <c r="N518" s="2">
        <v>4.53171383077026</v>
      </c>
      <c r="O518" s="2">
        <v>3.55884406873841</v>
      </c>
      <c r="P518" s="2">
        <v>3.55884406873841</v>
      </c>
      <c r="Q518" s="2">
        <v>3.55884406873841</v>
      </c>
      <c r="R518" s="2">
        <v>3.55884406873841</v>
      </c>
      <c r="S518" s="2">
        <v>3.55884406873841</v>
      </c>
      <c r="T518" s="23">
        <v>-8.24723377293758</v>
      </c>
      <c r="U518" s="23">
        <v>-8.24723377293758</v>
      </c>
      <c r="V518" s="23">
        <v>-8.24723377293758</v>
      </c>
      <c r="W518" s="23">
        <v>-8.24723377293758</v>
      </c>
      <c r="X518" s="23">
        <v>-8.24723377293758</v>
      </c>
      <c r="Y518" s="2">
        <v>6.18961963776856</v>
      </c>
      <c r="Z518" s="2">
        <v>-10.1056681225627</v>
      </c>
      <c r="AA518" s="2">
        <v>-0.600029807866631</v>
      </c>
      <c r="AB518" s="2">
        <v>-2.53932258492882</v>
      </c>
      <c r="AC518" s="2">
        <v>8.49735907487846</v>
      </c>
      <c r="AD518" s="2">
        <v>-13.6025216324284</v>
      </c>
      <c r="AE518" s="2">
        <v>-10.0017204160502</v>
      </c>
      <c r="AF518" s="2">
        <v>-10.5366590550134</v>
      </c>
      <c r="AG518" s="2">
        <v>-6.13482676498334</v>
      </c>
      <c r="AH518" s="2">
        <v>-4.86282405623003</v>
      </c>
      <c r="AI518" s="9">
        <v>19.2724972695561</v>
      </c>
      <c r="AJ518" s="9">
        <v>19.6789488563659</v>
      </c>
      <c r="AK518" s="9">
        <v>19.9093289661739</v>
      </c>
      <c r="AL518" s="9">
        <v>20.3268701044742</v>
      </c>
      <c r="AM518" s="9">
        <v>20.608291867259</v>
      </c>
      <c r="AN518" s="2">
        <v>-15.2933532835809</v>
      </c>
      <c r="AO518" s="2">
        <v>-15.5651370887324</v>
      </c>
      <c r="AP518" s="2">
        <v>-16.308786863825</v>
      </c>
      <c r="AQ518" s="2">
        <v>-12.8381248915276</v>
      </c>
      <c r="AR518" s="2">
        <v>-11.0166977992257</v>
      </c>
      <c r="AS518" s="2">
        <v>-22.0841438212999</v>
      </c>
      <c r="AT518" s="2">
        <v>-21.0404082812853</v>
      </c>
      <c r="AU518" s="2">
        <v>-17.1789182250054</v>
      </c>
      <c r="AV518" s="2">
        <v>-6.72945904466435</v>
      </c>
      <c r="AW518" s="2">
        <v>-6.39004998615725</v>
      </c>
      <c r="AX518" s="2">
        <v>-20.3427108085024</v>
      </c>
      <c r="AY518" s="2">
        <v>-18.1984184315302</v>
      </c>
      <c r="AZ518" s="2">
        <v>-16.331624098795</v>
      </c>
      <c r="BA518" s="2">
        <v>-11.7820990989957</v>
      </c>
      <c r="BB518" s="2">
        <v>-10.224710032726</v>
      </c>
      <c r="BC518" s="9">
        <v>-14.9805996735108</v>
      </c>
      <c r="BD518" s="9">
        <v>-15.0454736253174</v>
      </c>
      <c r="BE518" s="9">
        <v>-10.8440258701891</v>
      </c>
      <c r="BF518" s="9">
        <v>-12.3564707915653</v>
      </c>
      <c r="BG518" s="9">
        <v>-12.3564707915653</v>
      </c>
      <c r="BH518" s="9">
        <v>12.1519779312342</v>
      </c>
      <c r="BI518" s="9">
        <v>12.1519779312342</v>
      </c>
      <c r="BJ518" s="9">
        <v>12.1519779312342</v>
      </c>
      <c r="BK518" s="9">
        <v>6.29640502883819</v>
      </c>
      <c r="BL518" s="9">
        <v>6.29640502883819</v>
      </c>
    </row>
    <row r="519" spans="1:64">
      <c r="A519" t="s">
        <v>1046</v>
      </c>
      <c r="B519" s="1" t="s">
        <v>2891</v>
      </c>
      <c r="C519" s="22" t="s">
        <v>1047</v>
      </c>
      <c r="D519" s="22" t="s">
        <v>1300</v>
      </c>
      <c r="E519" s="2">
        <v>5.66378553095625</v>
      </c>
      <c r="F519" s="2">
        <v>5.66378553095625</v>
      </c>
      <c r="G519" s="2">
        <v>5.66378553095625</v>
      </c>
      <c r="H519" s="2">
        <v>5.66378553095625</v>
      </c>
      <c r="I519" s="2">
        <v>5.66378553095625</v>
      </c>
      <c r="J519" s="2">
        <v>-9.40984829808531</v>
      </c>
      <c r="K519" s="2">
        <v>-9.40984829808531</v>
      </c>
      <c r="L519" s="2">
        <v>-9.40984829808531</v>
      </c>
      <c r="M519" s="2">
        <v>-9.40984829808531</v>
      </c>
      <c r="N519" s="2">
        <v>-9.40984829808531</v>
      </c>
      <c r="O519" s="2">
        <v>-23.421788060692</v>
      </c>
      <c r="P519" s="2">
        <v>-23.421788060692</v>
      </c>
      <c r="Q519" s="2">
        <v>-23.421788060692</v>
      </c>
      <c r="R519" s="2">
        <v>-23.421788060692</v>
      </c>
      <c r="S519" s="2">
        <v>-23.421788060692</v>
      </c>
      <c r="T519" s="23">
        <v>-2.9667883379838</v>
      </c>
      <c r="U519" s="23">
        <v>-2.9667883379838</v>
      </c>
      <c r="V519" s="23">
        <v>-2.9667883379838</v>
      </c>
      <c r="W519" s="23">
        <v>-2.9667883379838</v>
      </c>
      <c r="X519" s="23">
        <v>-2.9667883379838</v>
      </c>
      <c r="Y519" s="2">
        <v>4.0753159029509</v>
      </c>
      <c r="Z519" s="2">
        <v>1.45094117767831</v>
      </c>
      <c r="AA519" s="2">
        <v>4.41165549153618</v>
      </c>
      <c r="AB519" s="2">
        <v>3.36859051912376</v>
      </c>
      <c r="AC519" s="2">
        <v>7.00245887374071</v>
      </c>
      <c r="AD519" s="2">
        <v>-0.937655115428049</v>
      </c>
      <c r="AE519" s="2">
        <v>-0.734974146452181</v>
      </c>
      <c r="AF519" s="2">
        <v>-2.25017375110752</v>
      </c>
      <c r="AG519" s="2">
        <v>-2.08765966961032</v>
      </c>
      <c r="AH519" s="2">
        <v>-2.27782398402085</v>
      </c>
      <c r="AI519" s="9">
        <v>22.2679181396637</v>
      </c>
      <c r="AJ519" s="9">
        <v>22.3855763222423</v>
      </c>
      <c r="AK519" s="9">
        <v>23.336287873277</v>
      </c>
      <c r="AL519" s="9">
        <v>23.4521706302318</v>
      </c>
      <c r="AM519" s="9">
        <v>23.5624090848868</v>
      </c>
      <c r="AN519" s="2">
        <v>-9.4570563748226</v>
      </c>
      <c r="AO519" s="2">
        <v>-10.1031504013567</v>
      </c>
      <c r="AP519" s="2">
        <v>-11.7252065905011</v>
      </c>
      <c r="AQ519" s="2">
        <v>-12.3258677299385</v>
      </c>
      <c r="AR519" s="2">
        <v>-14.0569448252989</v>
      </c>
      <c r="AS519" s="2">
        <v>-19.6149280951614</v>
      </c>
      <c r="AT519" s="2">
        <v>-22.2949664134698</v>
      </c>
      <c r="AU519" s="2">
        <v>-22.0520904665825</v>
      </c>
      <c r="AV519" s="2">
        <v>-12.327201400797</v>
      </c>
      <c r="AW519" s="2">
        <v>-14.7930136356379</v>
      </c>
      <c r="AX519" s="2">
        <v>-13.2277739124817</v>
      </c>
      <c r="AY519" s="2">
        <v>-13.0108287402554</v>
      </c>
      <c r="AZ519" s="2">
        <v>-12.5481067639643</v>
      </c>
      <c r="BA519" s="2">
        <v>-13.051336457083</v>
      </c>
      <c r="BB519" s="2">
        <v>-12.1049111125646</v>
      </c>
      <c r="BC519" s="9">
        <v>-15.0496346950477</v>
      </c>
      <c r="BD519" s="9">
        <v>-14.7791820567277</v>
      </c>
      <c r="BE519" s="9">
        <v>-15.2107476971109</v>
      </c>
      <c r="BF519" s="9">
        <v>-12.6753474571541</v>
      </c>
      <c r="BG519" s="9">
        <v>-12.6753474571541</v>
      </c>
      <c r="BH519" s="9">
        <v>14.8652078945522</v>
      </c>
      <c r="BI519" s="9">
        <v>14.8652078945522</v>
      </c>
      <c r="BJ519" s="9">
        <v>14.8652078945522</v>
      </c>
      <c r="BK519" s="9">
        <v>7.08338910356639</v>
      </c>
      <c r="BL519" s="9">
        <v>7.08338910356639</v>
      </c>
    </row>
    <row r="520" spans="1:64">
      <c r="A520" t="s">
        <v>1048</v>
      </c>
      <c r="B520" s="1" t="s">
        <v>2892</v>
      </c>
      <c r="C520" s="22" t="s">
        <v>378</v>
      </c>
      <c r="D520" s="22" t="s">
        <v>1300</v>
      </c>
      <c r="E520" s="2">
        <v>5.76424630530245</v>
      </c>
      <c r="F520" s="2">
        <v>5.76424630530245</v>
      </c>
      <c r="G520" s="2">
        <v>5.76424630530245</v>
      </c>
      <c r="H520" s="2">
        <v>5.76424630530245</v>
      </c>
      <c r="I520" s="2">
        <v>5.76424630530245</v>
      </c>
      <c r="J520" s="2">
        <v>14.7623421288953</v>
      </c>
      <c r="K520" s="2">
        <v>14.7623421288953</v>
      </c>
      <c r="L520" s="2">
        <v>14.7623421288953</v>
      </c>
      <c r="M520" s="2">
        <v>14.7623421288953</v>
      </c>
      <c r="N520" s="2">
        <v>14.7623421288953</v>
      </c>
      <c r="O520" s="2">
        <v>1.25528165848129</v>
      </c>
      <c r="P520" s="2">
        <v>1.25528165848129</v>
      </c>
      <c r="Q520" s="2">
        <v>1.25528165848129</v>
      </c>
      <c r="R520" s="2">
        <v>1.25528165848129</v>
      </c>
      <c r="S520" s="2">
        <v>1.25528165848129</v>
      </c>
      <c r="T520" s="23">
        <v>-8.51779676649324</v>
      </c>
      <c r="U520" s="23">
        <v>-8.51779676649324</v>
      </c>
      <c r="V520" s="23">
        <v>-8.51779676649324</v>
      </c>
      <c r="W520" s="23">
        <v>-8.51779676649324</v>
      </c>
      <c r="X520" s="23">
        <v>-8.51779676649324</v>
      </c>
      <c r="Y520" s="2">
        <v>-4.18689973324011</v>
      </c>
      <c r="Z520" s="2">
        <v>2.72509254928216</v>
      </c>
      <c r="AA520" s="2">
        <v>-3.61808327049456</v>
      </c>
      <c r="AB520" s="2">
        <v>1.71508420002854</v>
      </c>
      <c r="AC520" s="2">
        <v>-6.11879655454381</v>
      </c>
      <c r="AD520" s="2">
        <v>-1.42856147388989</v>
      </c>
      <c r="AE520" s="2">
        <v>-0.838171340096578</v>
      </c>
      <c r="AF520" s="2">
        <v>-0.633662672359409</v>
      </c>
      <c r="AG520" s="2">
        <v>-0.712529691400457</v>
      </c>
      <c r="AH520" s="2">
        <v>-1.07793130807543</v>
      </c>
      <c r="AI520" s="9">
        <v>20.7612759782837</v>
      </c>
      <c r="AJ520" s="9">
        <v>20.8406168537028</v>
      </c>
      <c r="AK520" s="9">
        <v>21.2236104726537</v>
      </c>
      <c r="AL520" s="9">
        <v>21.2923117444142</v>
      </c>
      <c r="AM520" s="9">
        <v>21.7794225399608</v>
      </c>
      <c r="AN520" s="2">
        <v>-9.72347284965941</v>
      </c>
      <c r="AO520" s="2">
        <v>-8.59792441829442</v>
      </c>
      <c r="AP520" s="2">
        <v>-7.63644464213835</v>
      </c>
      <c r="AQ520" s="2">
        <v>-8.21042239779676</v>
      </c>
      <c r="AR520" s="2">
        <v>-9.9318618796847</v>
      </c>
      <c r="AS520" s="2">
        <v>-8.26087518943485</v>
      </c>
      <c r="AT520" s="2">
        <v>-7.88716986479699</v>
      </c>
      <c r="AU520" s="2">
        <v>-4.04762592744121</v>
      </c>
      <c r="AV520" s="2">
        <v>-2.03447873973272</v>
      </c>
      <c r="AW520" s="2">
        <v>-3.6966726506867</v>
      </c>
      <c r="AX520" s="2">
        <v>-9.9385685606686</v>
      </c>
      <c r="AY520" s="2">
        <v>-8.5853101888512</v>
      </c>
      <c r="AZ520" s="2">
        <v>-7.55604518230449</v>
      </c>
      <c r="BA520" s="2">
        <v>-7.21091000976154</v>
      </c>
      <c r="BB520" s="2">
        <v>-7.99578659351799</v>
      </c>
      <c r="BC520" s="9">
        <v>-14.7044595873631</v>
      </c>
      <c r="BD520" s="9">
        <v>-13.4477242137793</v>
      </c>
      <c r="BE520" s="9">
        <v>-13.827952451919</v>
      </c>
      <c r="BF520" s="9">
        <v>-13.6319774539204</v>
      </c>
      <c r="BG520" s="9">
        <v>-13.6319774539204</v>
      </c>
      <c r="BH520" s="9">
        <v>20.2672962741858</v>
      </c>
      <c r="BI520" s="9">
        <v>20.2672962741858</v>
      </c>
      <c r="BJ520" s="9">
        <v>20.2672962741858</v>
      </c>
      <c r="BK520" s="9">
        <v>19.8186482228433</v>
      </c>
      <c r="BL520" s="9">
        <v>19.8186482228433</v>
      </c>
    </row>
    <row r="521" spans="1:64">
      <c r="A521" t="s">
        <v>1049</v>
      </c>
      <c r="B521" s="1" t="s">
        <v>2893</v>
      </c>
      <c r="C521" s="22" t="s">
        <v>1050</v>
      </c>
      <c r="D521" s="22" t="s">
        <v>1300</v>
      </c>
      <c r="E521" s="2">
        <v>9.48129495611157</v>
      </c>
      <c r="F521" s="2">
        <v>9.48129495611157</v>
      </c>
      <c r="G521" s="2">
        <v>9.48129495611157</v>
      </c>
      <c r="H521" s="2">
        <v>9.48129495611157</v>
      </c>
      <c r="I521" s="2">
        <v>9.48129495611157</v>
      </c>
      <c r="J521" s="2">
        <v>2.34211235735048</v>
      </c>
      <c r="K521" s="2">
        <v>2.34211235735048</v>
      </c>
      <c r="L521" s="2">
        <v>2.34211235735048</v>
      </c>
      <c r="M521" s="2">
        <v>2.34211235735048</v>
      </c>
      <c r="N521" s="2">
        <v>2.34211235735048</v>
      </c>
      <c r="O521" s="2">
        <v>-10.7208577029597</v>
      </c>
      <c r="P521" s="2">
        <v>-10.7208577029597</v>
      </c>
      <c r="Q521" s="2">
        <v>-10.7208577029597</v>
      </c>
      <c r="R521" s="2">
        <v>-10.7208577029597</v>
      </c>
      <c r="S521" s="2">
        <v>-10.7208577029597</v>
      </c>
      <c r="T521" s="23">
        <v>-5.65227616090828</v>
      </c>
      <c r="U521" s="23">
        <v>-5.65227616090828</v>
      </c>
      <c r="V521" s="23">
        <v>-5.65227616090828</v>
      </c>
      <c r="W521" s="23">
        <v>-5.65227616090828</v>
      </c>
      <c r="X521" s="23">
        <v>-5.65227616090828</v>
      </c>
      <c r="Y521" s="2">
        <v>-3.56862323244154</v>
      </c>
      <c r="Z521" s="2">
        <v>-5.29586336228916</v>
      </c>
      <c r="AA521" s="2">
        <v>-2.44596215948554</v>
      </c>
      <c r="AB521" s="2">
        <v>4.85786553978315</v>
      </c>
      <c r="AC521" s="2">
        <v>3.67173565785975</v>
      </c>
      <c r="AD521" s="2">
        <v>-8.97740296900373</v>
      </c>
      <c r="AE521" s="2">
        <v>-8.94619825927197</v>
      </c>
      <c r="AF521" s="2">
        <v>-8.11482476239687</v>
      </c>
      <c r="AG521" s="2">
        <v>-11.0197915913258</v>
      </c>
      <c r="AH521" s="2">
        <v>-10.6483529802854</v>
      </c>
      <c r="AI521" s="9">
        <v>16.8727629482649</v>
      </c>
      <c r="AJ521" s="9">
        <v>16.6402582986111</v>
      </c>
      <c r="AK521" s="9">
        <v>16.3925762802886</v>
      </c>
      <c r="AL521" s="9">
        <v>16.0360926590067</v>
      </c>
      <c r="AM521" s="9">
        <v>16.418821375236</v>
      </c>
      <c r="AN521" s="2">
        <v>-14.0237481846723</v>
      </c>
      <c r="AO521" s="2">
        <v>-14.5076351862681</v>
      </c>
      <c r="AP521" s="2">
        <v>-14.7015574173348</v>
      </c>
      <c r="AQ521" s="2">
        <v>-14.242416075884</v>
      </c>
      <c r="AR521" s="2">
        <v>-14.6784262483669</v>
      </c>
      <c r="AS521" s="2">
        <v>-19.7165832872734</v>
      </c>
      <c r="AT521" s="2">
        <v>-20.7058291399544</v>
      </c>
      <c r="AU521" s="2">
        <v>-22.9636326366011</v>
      </c>
      <c r="AV521" s="2">
        <v>-16.8161208517311</v>
      </c>
      <c r="AW521" s="2">
        <v>-21.8852063637765</v>
      </c>
      <c r="AX521" s="2">
        <v>-19.7857416000143</v>
      </c>
      <c r="AY521" s="2">
        <v>-19.2163252707096</v>
      </c>
      <c r="AZ521" s="2">
        <v>-18.3372085565398</v>
      </c>
      <c r="BA521" s="2">
        <v>-20.18830463816</v>
      </c>
      <c r="BB521" s="2">
        <v>-19.8553740679151</v>
      </c>
      <c r="BC521" s="9">
        <v>-15.7399849104169</v>
      </c>
      <c r="BD521" s="9">
        <v>-15.5780567624968</v>
      </c>
      <c r="BE521" s="9">
        <v>-15.8657559711492</v>
      </c>
      <c r="BF521" s="9">
        <v>-16.8207441098082</v>
      </c>
      <c r="BG521" s="9">
        <v>-16.8207441098082</v>
      </c>
      <c r="BH521" s="9">
        <v>17.5397414084678</v>
      </c>
      <c r="BI521" s="9">
        <v>17.5397414084678</v>
      </c>
      <c r="BJ521" s="9">
        <v>17.5397414084678</v>
      </c>
      <c r="BK521" s="9">
        <v>10.5705726413127</v>
      </c>
      <c r="BL521" s="9">
        <v>10.5705726413127</v>
      </c>
    </row>
    <row r="522" spans="1:64">
      <c r="A522" t="s">
        <v>1051</v>
      </c>
      <c r="B522" s="1" t="s">
        <v>2894</v>
      </c>
      <c r="C522" s="22" t="s">
        <v>1052</v>
      </c>
      <c r="D522" s="22" t="s">
        <v>1300</v>
      </c>
      <c r="E522" s="2">
        <v>5.96516785399483</v>
      </c>
      <c r="F522" s="2">
        <v>5.96516785399483</v>
      </c>
      <c r="G522" s="2">
        <v>5.96516785399483</v>
      </c>
      <c r="H522" s="2">
        <v>5.96516785399483</v>
      </c>
      <c r="I522" s="2">
        <v>5.96516785399483</v>
      </c>
      <c r="J522" s="2">
        <v>4.34024304088573</v>
      </c>
      <c r="K522" s="2">
        <v>4.34024304088573</v>
      </c>
      <c r="L522" s="2">
        <v>4.34024304088573</v>
      </c>
      <c r="M522" s="2">
        <v>4.34024304088573</v>
      </c>
      <c r="N522" s="2">
        <v>4.34024304088573</v>
      </c>
      <c r="O522" s="2">
        <v>-0.160874614335463</v>
      </c>
      <c r="P522" s="2">
        <v>-0.160874614335463</v>
      </c>
      <c r="Q522" s="2">
        <v>-0.160874614335463</v>
      </c>
      <c r="R522" s="2">
        <v>-0.160874614335463</v>
      </c>
      <c r="S522" s="2">
        <v>-0.160874614335463</v>
      </c>
      <c r="T522" s="23">
        <v>-8.08361382269626</v>
      </c>
      <c r="U522" s="23">
        <v>-8.08361382269626</v>
      </c>
      <c r="V522" s="23">
        <v>-8.08361382269626</v>
      </c>
      <c r="W522" s="23">
        <v>-8.08361382269626</v>
      </c>
      <c r="X522" s="23">
        <v>-8.08361382269626</v>
      </c>
      <c r="Y522" s="2">
        <v>10.0617870373684</v>
      </c>
      <c r="Z522" s="2">
        <v>5.66108098450546</v>
      </c>
      <c r="AA522" s="2">
        <v>-3.48988199672439</v>
      </c>
      <c r="AB522" s="2">
        <v>2.3068209736012</v>
      </c>
      <c r="AC522" s="2">
        <v>5.20118437237863</v>
      </c>
      <c r="AD522" s="2">
        <v>-7.20937129145298</v>
      </c>
      <c r="AE522" s="2">
        <v>-6.36597299725497</v>
      </c>
      <c r="AF522" s="2">
        <v>-5.8318430903733</v>
      </c>
      <c r="AG522" s="2">
        <v>-6.11550545816493</v>
      </c>
      <c r="AH522" s="2">
        <v>-6.05430705544468</v>
      </c>
      <c r="AI522" s="9">
        <v>18.9465550668662</v>
      </c>
      <c r="AJ522" s="9">
        <v>18.8299385561993</v>
      </c>
      <c r="AK522" s="9">
        <v>19.8977103463399</v>
      </c>
      <c r="AL522" s="9">
        <v>20.6637012735259</v>
      </c>
      <c r="AM522" s="9">
        <v>20.9183201183989</v>
      </c>
      <c r="AN522" s="2">
        <v>-16.0641849507754</v>
      </c>
      <c r="AO522" s="2">
        <v>-15.8341670621586</v>
      </c>
      <c r="AP522" s="2">
        <v>-14.604149572093</v>
      </c>
      <c r="AQ522" s="2">
        <v>-15.5118182270946</v>
      </c>
      <c r="AR522" s="2">
        <v>-16.6247930687937</v>
      </c>
      <c r="AS522" s="2">
        <v>-17.6294483750703</v>
      </c>
      <c r="AT522" s="2">
        <v>-15.2627677414653</v>
      </c>
      <c r="AU522" s="2">
        <v>-13.577823779141</v>
      </c>
      <c r="AV522" s="2">
        <v>-10.3036305219105</v>
      </c>
      <c r="AW522" s="2">
        <v>-12.7526601687976</v>
      </c>
      <c r="AX522" s="2">
        <v>-15.6772153797004</v>
      </c>
      <c r="AY522" s="2">
        <v>-15.1533243564793</v>
      </c>
      <c r="AZ522" s="2">
        <v>-14.2985012153548</v>
      </c>
      <c r="BA522" s="2">
        <v>-12.6175508820666</v>
      </c>
      <c r="BB522" s="2">
        <v>-11.7498552836487</v>
      </c>
      <c r="BC522" s="9">
        <v>-16.4993701473229</v>
      </c>
      <c r="BD522" s="9">
        <v>-15.9109212232339</v>
      </c>
      <c r="BE522" s="9">
        <v>-14.9196329086495</v>
      </c>
      <c r="BF522" s="9">
        <v>-12.9145049563456</v>
      </c>
      <c r="BG522" s="9">
        <v>-12.9145049563456</v>
      </c>
      <c r="BH522" s="9">
        <v>17.2542168505017</v>
      </c>
      <c r="BI522" s="9">
        <v>17.2542168505017</v>
      </c>
      <c r="BJ522" s="9">
        <v>17.2542168505017</v>
      </c>
      <c r="BK522" s="9">
        <v>11.3721722290124</v>
      </c>
      <c r="BL522" s="9">
        <v>11.3721722290124</v>
      </c>
    </row>
    <row r="523" spans="1:64">
      <c r="A523" t="s">
        <v>1053</v>
      </c>
      <c r="B523" s="1" t="s">
        <v>2895</v>
      </c>
      <c r="C523" s="22" t="s">
        <v>1054</v>
      </c>
      <c r="D523" s="22" t="s">
        <v>1300</v>
      </c>
      <c r="E523" s="2">
        <v>2.21463227840365</v>
      </c>
      <c r="F523" s="2">
        <v>2.21463227840365</v>
      </c>
      <c r="G523" s="2">
        <v>2.21463227840365</v>
      </c>
      <c r="H523" s="2">
        <v>2.21463227840365</v>
      </c>
      <c r="I523" s="2">
        <v>2.21463227840365</v>
      </c>
      <c r="J523" s="2">
        <v>-4.23823182902824</v>
      </c>
      <c r="K523" s="2">
        <v>-4.23823182902824</v>
      </c>
      <c r="L523" s="2">
        <v>-4.23823182902824</v>
      </c>
      <c r="M523" s="2">
        <v>-4.23823182902824</v>
      </c>
      <c r="N523" s="2">
        <v>-4.23823182902824</v>
      </c>
      <c r="O523" s="2">
        <v>-2.37273426626486</v>
      </c>
      <c r="P523" s="2">
        <v>-2.37273426626486</v>
      </c>
      <c r="Q523" s="2">
        <v>-2.37273426626486</v>
      </c>
      <c r="R523" s="2">
        <v>-2.37273426626486</v>
      </c>
      <c r="S523" s="2">
        <v>-2.37273426626486</v>
      </c>
      <c r="T523" s="23">
        <v>-8.72510642627161</v>
      </c>
      <c r="U523" s="23">
        <v>-8.72510642627161</v>
      </c>
      <c r="V523" s="23">
        <v>-8.72510642627161</v>
      </c>
      <c r="W523" s="23">
        <v>-8.72510642627161</v>
      </c>
      <c r="X523" s="23">
        <v>-8.72510642627161</v>
      </c>
      <c r="Y523" s="2">
        <v>-32.1613773202771</v>
      </c>
      <c r="Z523" s="2">
        <v>-36.8606769261803</v>
      </c>
      <c r="AA523" s="2">
        <v>-41.6895759200827</v>
      </c>
      <c r="AB523" s="2">
        <v>-34.2520967747381</v>
      </c>
      <c r="AC523" s="2">
        <v>-37.6896895545681</v>
      </c>
      <c r="AD523" s="2">
        <v>-18.597866762738</v>
      </c>
      <c r="AE523" s="2">
        <v>-17.7309981225452</v>
      </c>
      <c r="AF523" s="2">
        <v>-16.7153875235682</v>
      </c>
      <c r="AG523" s="2">
        <v>-19.0735559694932</v>
      </c>
      <c r="AH523" s="2">
        <v>-19.6497551727992</v>
      </c>
      <c r="AI523" s="9">
        <v>22.0674157609035</v>
      </c>
      <c r="AJ523" s="9">
        <v>23.6308669283495</v>
      </c>
      <c r="AK523" s="9">
        <v>24.6564511591371</v>
      </c>
      <c r="AL523" s="9">
        <v>24.8416631811966</v>
      </c>
      <c r="AM523" s="9">
        <v>25.0218222527178</v>
      </c>
      <c r="AN523" s="2">
        <v>-28.9113794040169</v>
      </c>
      <c r="AO523" s="2">
        <v>-29.7776259150537</v>
      </c>
      <c r="AP523" s="2">
        <v>-29.5160201415054</v>
      </c>
      <c r="AQ523" s="2">
        <v>-30.2771404360611</v>
      </c>
      <c r="AR523" s="2">
        <v>-32.4895188503853</v>
      </c>
      <c r="AS523" s="2">
        <v>-21.5895925450813</v>
      </c>
      <c r="AT523" s="2">
        <v>-25.2867364922384</v>
      </c>
      <c r="AU523" s="2">
        <v>-16.6578594755253</v>
      </c>
      <c r="AV523" s="2">
        <v>-17.9550099971773</v>
      </c>
      <c r="AW523" s="2">
        <v>-20.023514577766</v>
      </c>
      <c r="AX523" s="2">
        <v>-20.7057149171209</v>
      </c>
      <c r="AY523" s="2">
        <v>-19.2436510071331</v>
      </c>
      <c r="AZ523" s="2">
        <v>-19.9336737192073</v>
      </c>
      <c r="BA523" s="2">
        <v>-21.4314607499015</v>
      </c>
      <c r="BB523" s="2">
        <v>-21.3711746580568</v>
      </c>
      <c r="BC523" s="9">
        <v>-14.3592844796785</v>
      </c>
      <c r="BD523" s="9">
        <v>-11.983120586536</v>
      </c>
      <c r="BE523" s="9">
        <v>-11.9357063269196</v>
      </c>
      <c r="BF523" s="9">
        <v>-11.3201216284017</v>
      </c>
      <c r="BG523" s="9">
        <v>-11.3201216284017</v>
      </c>
      <c r="BH523" s="9">
        <v>11.9908261617915</v>
      </c>
      <c r="BI523" s="9">
        <v>11.9908261617915</v>
      </c>
      <c r="BJ523" s="9">
        <v>11.9908261617915</v>
      </c>
      <c r="BK523" s="9">
        <v>11.7453574806281</v>
      </c>
      <c r="BL523" s="9">
        <v>11.7453574806281</v>
      </c>
    </row>
    <row r="524" spans="1:64">
      <c r="A524" t="s">
        <v>1055</v>
      </c>
      <c r="B524" s="1" t="s">
        <v>2896</v>
      </c>
      <c r="C524" s="22" t="s">
        <v>1056</v>
      </c>
      <c r="D524" s="22" t="s">
        <v>1300</v>
      </c>
      <c r="E524" s="2">
        <v>16.1117060629603</v>
      </c>
      <c r="F524" s="2">
        <v>16.1117060629603</v>
      </c>
      <c r="G524" s="2">
        <v>16.1117060629603</v>
      </c>
      <c r="H524" s="2">
        <v>16.1117060629603</v>
      </c>
      <c r="I524" s="2">
        <v>16.1117060629603</v>
      </c>
      <c r="J524" s="2">
        <v>9.44938947013764</v>
      </c>
      <c r="K524" s="2">
        <v>9.44938947013764</v>
      </c>
      <c r="L524" s="2">
        <v>9.44938947013764</v>
      </c>
      <c r="M524" s="2">
        <v>9.44938947013764</v>
      </c>
      <c r="N524" s="2">
        <v>9.44938947013764</v>
      </c>
      <c r="O524" s="2">
        <v>3.45770160357041</v>
      </c>
      <c r="P524" s="2">
        <v>3.45770160357041</v>
      </c>
      <c r="Q524" s="2">
        <v>3.45770160357041</v>
      </c>
      <c r="R524" s="2">
        <v>3.45770160357041</v>
      </c>
      <c r="S524" s="2">
        <v>3.45770160357041</v>
      </c>
      <c r="T524" s="23">
        <v>-3.69593974169816</v>
      </c>
      <c r="U524" s="23">
        <v>-3.69593974169816</v>
      </c>
      <c r="V524" s="23">
        <v>-3.69593974169816</v>
      </c>
      <c r="W524" s="23">
        <v>-3.69593974169816</v>
      </c>
      <c r="X524" s="23">
        <v>-3.69593974169816</v>
      </c>
      <c r="Y524" s="2">
        <v>-1.49052623433993</v>
      </c>
      <c r="Z524" s="2">
        <v>-10.4147494638759</v>
      </c>
      <c r="AA524" s="2">
        <v>-19.4491359401514</v>
      </c>
      <c r="AB524" s="2">
        <v>-8.41360098457843</v>
      </c>
      <c r="AC524" s="2">
        <v>-23.6400173697679</v>
      </c>
      <c r="AD524" s="2">
        <v>-10.2460439648536</v>
      </c>
      <c r="AE524" s="2">
        <v>-11.4587571583099</v>
      </c>
      <c r="AF524" s="2">
        <v>-11.1952327060766</v>
      </c>
      <c r="AG524" s="2">
        <v>-13.5028387906162</v>
      </c>
      <c r="AH524" s="2">
        <v>-11.5322578084605</v>
      </c>
      <c r="AI524" s="9">
        <v>24.6702125399636</v>
      </c>
      <c r="AJ524" s="9">
        <v>25.9468388259943</v>
      </c>
      <c r="AK524" s="9">
        <v>27.0069820445121</v>
      </c>
      <c r="AL524" s="9">
        <v>28.3297686194807</v>
      </c>
      <c r="AM524" s="9">
        <v>29.3393001080862</v>
      </c>
      <c r="AN524" s="2">
        <v>-20.6190993478338</v>
      </c>
      <c r="AO524" s="2">
        <v>-23.8485473629644</v>
      </c>
      <c r="AP524" s="2">
        <v>-27.9344131934375</v>
      </c>
      <c r="AQ524" s="2">
        <v>-32.0533465690311</v>
      </c>
      <c r="AR524" s="2">
        <v>-34.8765724980785</v>
      </c>
      <c r="AS524" s="2">
        <v>-26.6228352767653</v>
      </c>
      <c r="AT524" s="2">
        <v>-23.0392458960024</v>
      </c>
      <c r="AU524" s="2">
        <v>-23.8824257102449</v>
      </c>
      <c r="AV524" s="2">
        <v>-19.8886763472376</v>
      </c>
      <c r="AW524" s="2">
        <v>-25.2149998430176</v>
      </c>
      <c r="AX524" s="2">
        <v>-25.586905788165</v>
      </c>
      <c r="AY524" s="2">
        <v>-24.291070947204</v>
      </c>
      <c r="AZ524" s="2">
        <v>-24.3310236526355</v>
      </c>
      <c r="BA524" s="2">
        <v>-23.1574069853526</v>
      </c>
      <c r="BB524" s="2">
        <v>-22.9222362257819</v>
      </c>
      <c r="BC524" s="9">
        <v>-14.3592844796785</v>
      </c>
      <c r="BD524" s="9">
        <v>-13.9803073509586</v>
      </c>
      <c r="BE524" s="9">
        <v>-13.2457228749961</v>
      </c>
      <c r="BF524" s="9">
        <v>-12.8347857899484</v>
      </c>
      <c r="BG524" s="9">
        <v>-12.8347857899484</v>
      </c>
      <c r="BH524" s="9">
        <v>19.2002834929724</v>
      </c>
      <c r="BI524" s="9">
        <v>19.2002834929724</v>
      </c>
      <c r="BJ524" s="9">
        <v>19.2002834929724</v>
      </c>
      <c r="BK524" s="9">
        <v>11.1149176018761</v>
      </c>
      <c r="BL524" s="9">
        <v>11.1149176018761</v>
      </c>
    </row>
    <row r="525" spans="1:64">
      <c r="A525" t="s">
        <v>1057</v>
      </c>
      <c r="B525" s="1" t="s">
        <v>2897</v>
      </c>
      <c r="C525" s="22" t="s">
        <v>1058</v>
      </c>
      <c r="D525" s="22" t="s">
        <v>1300</v>
      </c>
      <c r="E525" s="2">
        <v>-7.42960205883083</v>
      </c>
      <c r="F525" s="2">
        <v>-7.42960205883083</v>
      </c>
      <c r="G525" s="2">
        <v>-7.42960205883083</v>
      </c>
      <c r="H525" s="2">
        <v>-7.42960205883083</v>
      </c>
      <c r="I525" s="2">
        <v>-7.42960205883083</v>
      </c>
      <c r="J525" s="2">
        <v>-3.73858982529596</v>
      </c>
      <c r="K525" s="2">
        <v>-3.73858982529596</v>
      </c>
      <c r="L525" s="2">
        <v>-3.73858982529596</v>
      </c>
      <c r="M525" s="2">
        <v>-3.73858982529596</v>
      </c>
      <c r="N525" s="2">
        <v>-3.73858982529596</v>
      </c>
      <c r="O525" s="2">
        <v>-1.07812105618774</v>
      </c>
      <c r="P525" s="2">
        <v>-1.07812105618774</v>
      </c>
      <c r="Q525" s="2">
        <v>-1.07812105618774</v>
      </c>
      <c r="R525" s="2">
        <v>-1.07812105618774</v>
      </c>
      <c r="S525" s="2">
        <v>-1.07812105618774</v>
      </c>
      <c r="T525" s="23">
        <v>0.790548042817297</v>
      </c>
      <c r="U525" s="23">
        <v>0.790548042817297</v>
      </c>
      <c r="V525" s="23">
        <v>0.790548042817297</v>
      </c>
      <c r="W525" s="23">
        <v>0.790548042817297</v>
      </c>
      <c r="X525" s="23">
        <v>0.790548042817297</v>
      </c>
      <c r="Y525" s="2">
        <v>1.2340369142739</v>
      </c>
      <c r="Z525" s="2">
        <v>-6.30903052899786</v>
      </c>
      <c r="AA525" s="2">
        <v>-9.35250608588563</v>
      </c>
      <c r="AB525" s="2">
        <v>-1.23632994078136</v>
      </c>
      <c r="AC525" s="2">
        <v>-4.83250913870809</v>
      </c>
      <c r="AD525" s="2">
        <v>3.4752877153241</v>
      </c>
      <c r="AE525" s="2">
        <v>2.75781039639254</v>
      </c>
      <c r="AF525" s="2">
        <v>3.0335975409684</v>
      </c>
      <c r="AG525" s="2">
        <v>2.34517846514022</v>
      </c>
      <c r="AH525" s="2">
        <v>4.35627565019334</v>
      </c>
      <c r="AI525" s="9">
        <v>24.1942245301734</v>
      </c>
      <c r="AJ525" s="9">
        <v>24.2322856869809</v>
      </c>
      <c r="AK525" s="9">
        <v>24.5169223317377</v>
      </c>
      <c r="AL525" s="9">
        <v>24.6940894895769</v>
      </c>
      <c r="AM525" s="9">
        <v>24.8662801870843</v>
      </c>
      <c r="AN525" s="2">
        <v>-6.57702596992011</v>
      </c>
      <c r="AO525" s="2">
        <v>-7.01460978852584</v>
      </c>
      <c r="AP525" s="2">
        <v>-7.75832620849719</v>
      </c>
      <c r="AQ525" s="2">
        <v>-6.98143577095924</v>
      </c>
      <c r="AR525" s="2">
        <v>-8.41700091095633</v>
      </c>
      <c r="AS525" s="2">
        <v>-7.64218743485366</v>
      </c>
      <c r="AT525" s="2">
        <v>-7.62199714390877</v>
      </c>
      <c r="AU525" s="2">
        <v>-5.20631763623766</v>
      </c>
      <c r="AV525" s="2">
        <v>-0.0576087589928383</v>
      </c>
      <c r="AW525" s="2">
        <v>-3.25530057910031</v>
      </c>
      <c r="AX525" s="2">
        <v>-4.40949340465253</v>
      </c>
      <c r="AY525" s="2">
        <v>-4.1954561062441</v>
      </c>
      <c r="AZ525" s="2">
        <v>-3.71210929108604</v>
      </c>
      <c r="BA525" s="2">
        <v>-3.70797571940278</v>
      </c>
      <c r="BB525" s="2">
        <v>-3.86591614636337</v>
      </c>
      <c r="BC525" s="9">
        <v>-3.4517510768458</v>
      </c>
      <c r="BD525" s="9">
        <v>-3.26207171522368</v>
      </c>
      <c r="BE525" s="9">
        <v>-0.800565668268996</v>
      </c>
      <c r="BF525" s="9">
        <v>-0.239157499191587</v>
      </c>
      <c r="BG525" s="9">
        <v>-0.239157499191587</v>
      </c>
      <c r="BH525" s="9">
        <v>23.3773412225294</v>
      </c>
      <c r="BI525" s="9">
        <v>23.3773412225294</v>
      </c>
      <c r="BJ525" s="9">
        <v>23.3773412225294</v>
      </c>
      <c r="BK525" s="9">
        <v>20.1262509876721</v>
      </c>
      <c r="BL525" s="9">
        <v>20.1262509876721</v>
      </c>
    </row>
    <row r="526" spans="1:64">
      <c r="A526" t="s">
        <v>1059</v>
      </c>
      <c r="B526" s="1" t="s">
        <v>2898</v>
      </c>
      <c r="C526" s="22" t="s">
        <v>1060</v>
      </c>
      <c r="D526" s="22" t="s">
        <v>1300</v>
      </c>
      <c r="E526" s="2">
        <v>10.9882065713045</v>
      </c>
      <c r="F526" s="2">
        <v>10.9882065713045</v>
      </c>
      <c r="G526" s="2">
        <v>10.9882065713045</v>
      </c>
      <c r="H526" s="2">
        <v>10.9882065713045</v>
      </c>
      <c r="I526" s="2">
        <v>10.9882065713045</v>
      </c>
      <c r="J526" s="2">
        <v>16.756244145918</v>
      </c>
      <c r="K526" s="2">
        <v>16.756244145918</v>
      </c>
      <c r="L526" s="2">
        <v>16.756244145918</v>
      </c>
      <c r="M526" s="2">
        <v>16.756244145918</v>
      </c>
      <c r="N526" s="2">
        <v>16.756244145918</v>
      </c>
      <c r="O526" s="2">
        <v>26.8178092333818</v>
      </c>
      <c r="P526" s="2">
        <v>26.8178092333818</v>
      </c>
      <c r="Q526" s="2">
        <v>26.8178092333818</v>
      </c>
      <c r="R526" s="2">
        <v>26.8178092333818</v>
      </c>
      <c r="S526" s="2">
        <v>26.8178092333818</v>
      </c>
      <c r="T526" s="23">
        <v>-2.05390613821633</v>
      </c>
      <c r="U526" s="23">
        <v>-2.05390613821633</v>
      </c>
      <c r="V526" s="23">
        <v>-2.05390613821633</v>
      </c>
      <c r="W526" s="23">
        <v>-2.05390613821633</v>
      </c>
      <c r="X526" s="23">
        <v>-2.05390613821633</v>
      </c>
      <c r="Y526" s="2">
        <v>2.59471924837392</v>
      </c>
      <c r="Z526" s="2">
        <v>-3.16594668844181</v>
      </c>
      <c r="AA526" s="2">
        <v>-3.3944403939567</v>
      </c>
      <c r="AB526" s="2">
        <v>-0.0686374672412349</v>
      </c>
      <c r="AC526" s="2">
        <v>0.416047039244792</v>
      </c>
      <c r="AD526" s="2">
        <v>6.47425503177798</v>
      </c>
      <c r="AE526" s="2">
        <v>6.55676323964757</v>
      </c>
      <c r="AF526" s="2">
        <v>5.93130473889909</v>
      </c>
      <c r="AG526" s="2">
        <v>6.54839196826293</v>
      </c>
      <c r="AH526" s="2">
        <v>5.58818396545278</v>
      </c>
      <c r="AI526" s="9">
        <v>23.2017738993214</v>
      </c>
      <c r="AJ526" s="9">
        <v>22.4353193354339</v>
      </c>
      <c r="AK526" s="9">
        <v>22.7787131144629</v>
      </c>
      <c r="AL526" s="9">
        <v>23.3637067408943</v>
      </c>
      <c r="AM526" s="9">
        <v>23.4762060641945</v>
      </c>
      <c r="AN526" s="2">
        <v>-10.4311843058926</v>
      </c>
      <c r="AO526" s="2">
        <v>-10.8126800016016</v>
      </c>
      <c r="AP526" s="2">
        <v>-11.6931535815968</v>
      </c>
      <c r="AQ526" s="2">
        <v>-10.6093986069215</v>
      </c>
      <c r="AR526" s="2">
        <v>-10.1416118599702</v>
      </c>
      <c r="AS526" s="2">
        <v>-6.71357728117021</v>
      </c>
      <c r="AT526" s="2">
        <v>-6.24479114306394</v>
      </c>
      <c r="AU526" s="2">
        <v>-3.18292140619624</v>
      </c>
      <c r="AV526" s="2">
        <v>1.7219212062168</v>
      </c>
      <c r="AW526" s="2">
        <v>-1.43297808079706</v>
      </c>
      <c r="AX526" s="2">
        <v>-3.93408273988228</v>
      </c>
      <c r="AY526" s="2">
        <v>-3.50908002870197</v>
      </c>
      <c r="AZ526" s="2">
        <v>-2.93002245433503</v>
      </c>
      <c r="BA526" s="2">
        <v>-1.82548025559729</v>
      </c>
      <c r="BB526" s="2">
        <v>-1.81296859454502</v>
      </c>
      <c r="BC526" s="9">
        <v>-13.116654092014</v>
      </c>
      <c r="BD526" s="9">
        <v>-12.1162663708308</v>
      </c>
      <c r="BE526" s="9">
        <v>-10.1890175961508</v>
      </c>
      <c r="BF526" s="9">
        <v>-11.3998407947989</v>
      </c>
      <c r="BG526" s="9">
        <v>-11.3998407947989</v>
      </c>
      <c r="BH526" s="9">
        <v>29.2534813679887</v>
      </c>
      <c r="BI526" s="9">
        <v>29.2534813679887</v>
      </c>
      <c r="BJ526" s="9">
        <v>29.2534813679887</v>
      </c>
      <c r="BK526" s="9">
        <v>27.2009924640592</v>
      </c>
      <c r="BL526" s="9">
        <v>27.2009924640592</v>
      </c>
    </row>
    <row r="527" spans="1:64">
      <c r="A527" t="s">
        <v>1061</v>
      </c>
      <c r="B527" s="1" t="s">
        <v>2899</v>
      </c>
      <c r="C527" s="22" t="s">
        <v>1062</v>
      </c>
      <c r="D527" s="22" t="s">
        <v>1300</v>
      </c>
      <c r="E527" s="2">
        <v>12.7295266599718</v>
      </c>
      <c r="F527" s="2">
        <v>12.7295266599718</v>
      </c>
      <c r="G527" s="2">
        <v>12.7295266599718</v>
      </c>
      <c r="H527" s="2">
        <v>12.7295266599718</v>
      </c>
      <c r="I527" s="2">
        <v>12.7295266599718</v>
      </c>
      <c r="J527" s="2">
        <v>12.5841462823105</v>
      </c>
      <c r="K527" s="2">
        <v>12.5841462823105</v>
      </c>
      <c r="L527" s="2">
        <v>12.5841462823105</v>
      </c>
      <c r="M527" s="2">
        <v>12.5841462823105</v>
      </c>
      <c r="N527" s="2">
        <v>12.5841462823105</v>
      </c>
      <c r="O527" s="2">
        <v>13.3066196320263</v>
      </c>
      <c r="P527" s="2">
        <v>13.3066196320263</v>
      </c>
      <c r="Q527" s="2">
        <v>13.3066196320263</v>
      </c>
      <c r="R527" s="2">
        <v>13.3066196320263</v>
      </c>
      <c r="S527" s="2">
        <v>13.3066196320263</v>
      </c>
      <c r="T527" s="23">
        <v>-8.20857480446472</v>
      </c>
      <c r="U527" s="23">
        <v>-8.20857480446472</v>
      </c>
      <c r="V527" s="23">
        <v>-8.20857480446472</v>
      </c>
      <c r="W527" s="23">
        <v>-8.20857480446472</v>
      </c>
      <c r="X527" s="23">
        <v>-8.20857480446472</v>
      </c>
      <c r="Y527" s="2">
        <v>-8.95756961394555</v>
      </c>
      <c r="Z527" s="2">
        <v>-2.4718155805393</v>
      </c>
      <c r="AA527" s="2">
        <v>-7.14438855043019</v>
      </c>
      <c r="AB527" s="2">
        <v>-8.30632497919518</v>
      </c>
      <c r="AC527" s="2">
        <v>-7.16071786401808</v>
      </c>
      <c r="AD527" s="2">
        <v>1.94070571315654</v>
      </c>
      <c r="AE527" s="2">
        <v>1.11546591471164</v>
      </c>
      <c r="AF527" s="2">
        <v>3.65113132900238</v>
      </c>
      <c r="AG527" s="2">
        <v>3.3222469518012</v>
      </c>
      <c r="AH527" s="2">
        <v>5.21021819694356</v>
      </c>
      <c r="AI527" s="9">
        <v>23.3665688640718</v>
      </c>
      <c r="AJ527" s="9">
        <v>24.4424199520448</v>
      </c>
      <c r="AK527" s="9">
        <v>25.5321823783366</v>
      </c>
      <c r="AL527" s="9">
        <v>26.4858655538229</v>
      </c>
      <c r="AM527" s="9">
        <v>27.9858237943582</v>
      </c>
      <c r="AN527" s="2">
        <v>-13.7516899491919</v>
      </c>
      <c r="AO527" s="2">
        <v>-15.7550405993862</v>
      </c>
      <c r="AP527" s="2">
        <v>-15.0587195165549</v>
      </c>
      <c r="AQ527" s="2">
        <v>-16.7779738254888</v>
      </c>
      <c r="AR527" s="2">
        <v>-16.7684952950762</v>
      </c>
      <c r="AS527" s="2">
        <v>-9.86953611673902</v>
      </c>
      <c r="AT527" s="2">
        <v>-9.23390061898407</v>
      </c>
      <c r="AU527" s="2">
        <v>-3.85232236745994</v>
      </c>
      <c r="AV527" s="2">
        <v>1.55179381519176</v>
      </c>
      <c r="AW527" s="2">
        <v>-0.501118510070455</v>
      </c>
      <c r="AX527" s="2">
        <v>-9.15100153472567</v>
      </c>
      <c r="AY527" s="2">
        <v>-9.75869163233816</v>
      </c>
      <c r="AZ527" s="2">
        <v>-8.7942360703412</v>
      </c>
      <c r="BA527" s="2">
        <v>-7.93520212361498</v>
      </c>
      <c r="BB527" s="2">
        <v>-5.21065744510735</v>
      </c>
      <c r="BC527" s="9">
        <v>-15.4638448242692</v>
      </c>
      <c r="BD527" s="9">
        <v>-13.8471615666638</v>
      </c>
      <c r="BE527" s="9">
        <v>-14.7740755144187</v>
      </c>
      <c r="BF527" s="9">
        <v>-12.3564707915653</v>
      </c>
      <c r="BG527" s="9">
        <v>-12.3564707915653</v>
      </c>
      <c r="BH527" s="9">
        <v>31.7979082184595</v>
      </c>
      <c r="BI527" s="9">
        <v>31.7979082184595</v>
      </c>
      <c r="BJ527" s="9">
        <v>31.7979082184595</v>
      </c>
      <c r="BK527" s="9">
        <v>26.4583350842224</v>
      </c>
      <c r="BL527" s="9">
        <v>26.4583350842224</v>
      </c>
    </row>
    <row r="528" spans="1:64">
      <c r="A528" t="s">
        <v>1063</v>
      </c>
      <c r="B528" s="1" t="s">
        <v>2900</v>
      </c>
      <c r="C528" s="22" t="s">
        <v>1064</v>
      </c>
      <c r="D528" s="22" t="s">
        <v>1300</v>
      </c>
      <c r="E528" s="2">
        <v>2.14765842883952</v>
      </c>
      <c r="F528" s="2">
        <v>2.14765842883952</v>
      </c>
      <c r="G528" s="2">
        <v>2.14765842883952</v>
      </c>
      <c r="H528" s="2">
        <v>2.14765842883952</v>
      </c>
      <c r="I528" s="2">
        <v>2.14765842883952</v>
      </c>
      <c r="J528" s="2">
        <v>18.2192640935848</v>
      </c>
      <c r="K528" s="2">
        <v>18.2192640935848</v>
      </c>
      <c r="L528" s="2">
        <v>18.2192640935848</v>
      </c>
      <c r="M528" s="2">
        <v>18.2192640935848</v>
      </c>
      <c r="N528" s="2">
        <v>18.2192640935848</v>
      </c>
      <c r="O528" s="2">
        <v>24.8661586016155</v>
      </c>
      <c r="P528" s="2">
        <v>24.8661586016155</v>
      </c>
      <c r="Q528" s="2">
        <v>24.8661586016155</v>
      </c>
      <c r="R528" s="2">
        <v>24.8661586016155</v>
      </c>
      <c r="S528" s="2">
        <v>24.8661586016155</v>
      </c>
      <c r="T528" s="23">
        <v>-8.49619033999346</v>
      </c>
      <c r="U528" s="23">
        <v>-8.49619033999346</v>
      </c>
      <c r="V528" s="23">
        <v>-8.49619033999346</v>
      </c>
      <c r="W528" s="23">
        <v>-8.49619033999346</v>
      </c>
      <c r="X528" s="23">
        <v>-8.49619033999346</v>
      </c>
      <c r="Y528" s="2">
        <v>-1.19996188039084</v>
      </c>
      <c r="Z528" s="2">
        <v>2.16352531124841</v>
      </c>
      <c r="AA528" s="2">
        <v>-5.11960799178883</v>
      </c>
      <c r="AB528" s="2">
        <v>-0.0163405546078795</v>
      </c>
      <c r="AC528" s="2">
        <v>7.06008908130695</v>
      </c>
      <c r="AD528" s="2">
        <v>-3.63742571737932</v>
      </c>
      <c r="AE528" s="2">
        <v>-3.08512180466778</v>
      </c>
      <c r="AF528" s="2">
        <v>-2.6536101833127</v>
      </c>
      <c r="AG528" s="2">
        <v>-3.8499451568677</v>
      </c>
      <c r="AH528" s="2">
        <v>-3.68148133785975</v>
      </c>
      <c r="AI528" s="9">
        <v>20.6577516309881</v>
      </c>
      <c r="AJ528" s="9">
        <v>21.5100992900699</v>
      </c>
      <c r="AK528" s="9">
        <v>21.7913411457297</v>
      </c>
      <c r="AL528" s="9">
        <v>22.969668370689</v>
      </c>
      <c r="AM528" s="9">
        <v>23.3690153094075</v>
      </c>
      <c r="AN528" s="2">
        <v>-10.7825605644428</v>
      </c>
      <c r="AO528" s="2">
        <v>-11.4294606344943</v>
      </c>
      <c r="AP528" s="2">
        <v>-12.5585848220146</v>
      </c>
      <c r="AQ528" s="2">
        <v>-12.0520751090892</v>
      </c>
      <c r="AR528" s="2">
        <v>-11.8506857734073</v>
      </c>
      <c r="AS528" s="2">
        <v>-11.2556960646181</v>
      </c>
      <c r="AT528" s="2">
        <v>-10.5937638037337</v>
      </c>
      <c r="AU528" s="2">
        <v>-8.34480923360959</v>
      </c>
      <c r="AV528" s="2">
        <v>-6.12036034377563</v>
      </c>
      <c r="AW528" s="2">
        <v>-11.0112794680583</v>
      </c>
      <c r="AX528" s="2">
        <v>-13.1436725923567</v>
      </c>
      <c r="AY528" s="2">
        <v>-12.2810533664233</v>
      </c>
      <c r="AZ528" s="2">
        <v>-11.9328682131339</v>
      </c>
      <c r="BA528" s="2">
        <v>-11.900419966621</v>
      </c>
      <c r="BB528" s="2">
        <v>-12.7960564563123</v>
      </c>
      <c r="BC528" s="9">
        <v>-13.945074350457</v>
      </c>
      <c r="BD528" s="9">
        <v>-14.0468802431061</v>
      </c>
      <c r="BE528" s="9">
        <v>-11.8629276298042</v>
      </c>
      <c r="BF528" s="9">
        <v>-10.6823682972242</v>
      </c>
      <c r="BG528" s="9">
        <v>-10.6823682972242</v>
      </c>
      <c r="BH528" s="9">
        <v>29.8096075258759</v>
      </c>
      <c r="BI528" s="9">
        <v>29.8096075258759</v>
      </c>
      <c r="BJ528" s="9">
        <v>29.8096075258759</v>
      </c>
      <c r="BK528" s="9">
        <v>23.4474848379318</v>
      </c>
      <c r="BL528" s="9">
        <v>23.4474848379318</v>
      </c>
    </row>
    <row r="529" spans="1:64">
      <c r="A529" t="s">
        <v>1065</v>
      </c>
      <c r="B529" s="1" t="s">
        <v>2901</v>
      </c>
      <c r="C529" s="22" t="s">
        <v>1066</v>
      </c>
      <c r="D529" s="22" t="s">
        <v>1300</v>
      </c>
      <c r="E529" s="2">
        <v>6.40049787616167</v>
      </c>
      <c r="F529" s="2">
        <v>6.40049787616167</v>
      </c>
      <c r="G529" s="2">
        <v>6.40049787616167</v>
      </c>
      <c r="H529" s="2">
        <v>6.40049787616167</v>
      </c>
      <c r="I529" s="2">
        <v>6.40049787616167</v>
      </c>
      <c r="J529" s="2">
        <v>-0.473642086382586</v>
      </c>
      <c r="K529" s="2">
        <v>-0.473642086382586</v>
      </c>
      <c r="L529" s="2">
        <v>-0.473642086382586</v>
      </c>
      <c r="M529" s="2">
        <v>-0.473642086382586</v>
      </c>
      <c r="N529" s="2">
        <v>-0.473642086382586</v>
      </c>
      <c r="O529" s="2">
        <v>-4.98621256445735</v>
      </c>
      <c r="P529" s="2">
        <v>-4.98621256445735</v>
      </c>
      <c r="Q529" s="2">
        <v>-4.98621256445735</v>
      </c>
      <c r="R529" s="2">
        <v>-4.98621256445735</v>
      </c>
      <c r="S529" s="2">
        <v>-4.98621256445735</v>
      </c>
      <c r="T529" s="23">
        <v>0.286457763035353</v>
      </c>
      <c r="U529" s="23">
        <v>0.286457763035353</v>
      </c>
      <c r="V529" s="23">
        <v>0.286457763035353</v>
      </c>
      <c r="W529" s="23">
        <v>0.286457763035353</v>
      </c>
      <c r="X529" s="23">
        <v>0.286457763035353</v>
      </c>
      <c r="Y529" s="2">
        <v>0.972657250809082</v>
      </c>
      <c r="Z529" s="2">
        <v>5.3632044123029</v>
      </c>
      <c r="AA529" s="2">
        <v>1.88106913799224</v>
      </c>
      <c r="AB529" s="2">
        <v>5.29533576938537</v>
      </c>
      <c r="AC529" s="2">
        <v>8.8618764055227</v>
      </c>
      <c r="AD529" s="2">
        <v>5.35580727397051</v>
      </c>
      <c r="AE529" s="2">
        <v>6.9417048136249</v>
      </c>
      <c r="AF529" s="2">
        <v>6.41758164184893</v>
      </c>
      <c r="AG529" s="2">
        <v>6.36122841982187</v>
      </c>
      <c r="AH529" s="2">
        <v>6.69521931405222</v>
      </c>
      <c r="AI529" s="9">
        <v>22.9323050886481</v>
      </c>
      <c r="AJ529" s="9">
        <v>23.1359852069615</v>
      </c>
      <c r="AK529" s="9">
        <v>23.3687021765038</v>
      </c>
      <c r="AL529" s="9">
        <v>24.3509276994947</v>
      </c>
      <c r="AM529" s="9">
        <v>24.5410629665201</v>
      </c>
      <c r="AN529" s="2">
        <v>-5.11837527661361</v>
      </c>
      <c r="AO529" s="2">
        <v>-5.58887266238662</v>
      </c>
      <c r="AP529" s="2">
        <v>-4.75816457504882</v>
      </c>
      <c r="AQ529" s="2">
        <v>-5.51527628631097</v>
      </c>
      <c r="AR529" s="2">
        <v>-6.59916774848229</v>
      </c>
      <c r="AS529" s="2">
        <v>-8.1576055040837</v>
      </c>
      <c r="AT529" s="2">
        <v>-5.67067897639902</v>
      </c>
      <c r="AU529" s="2">
        <v>-2.94200916415741</v>
      </c>
      <c r="AV529" s="2">
        <v>1.03693103245673</v>
      </c>
      <c r="AW529" s="2">
        <v>-3.21671852031863</v>
      </c>
      <c r="AX529" s="2">
        <v>-4.73027450917537</v>
      </c>
      <c r="AY529" s="2">
        <v>-3.17741480472034</v>
      </c>
      <c r="AZ529" s="2">
        <v>-3.86961830506779</v>
      </c>
      <c r="BA529" s="2">
        <v>-3.09584492809197</v>
      </c>
      <c r="BB529" s="2">
        <v>-2.78297395629596</v>
      </c>
      <c r="BC529" s="9">
        <v>-6.48929202447011</v>
      </c>
      <c r="BD529" s="9">
        <v>-6.65728921474221</v>
      </c>
      <c r="BE529" s="9">
        <v>-4.29394312980643</v>
      </c>
      <c r="BF529" s="9">
        <v>-4.14539665265416</v>
      </c>
      <c r="BG529" s="9">
        <v>-4.14539665265416</v>
      </c>
      <c r="BH529" s="9">
        <v>18.5478661375464</v>
      </c>
      <c r="BI529" s="9">
        <v>18.5478661375464</v>
      </c>
      <c r="BJ529" s="9">
        <v>18.5478661375464</v>
      </c>
      <c r="BK529" s="9">
        <v>17.579088132799</v>
      </c>
      <c r="BL529" s="9">
        <v>17.579088132799</v>
      </c>
    </row>
    <row r="530" spans="1:64">
      <c r="A530" t="s">
        <v>1067</v>
      </c>
      <c r="B530" s="1" t="s">
        <v>2902</v>
      </c>
      <c r="C530" s="22" t="s">
        <v>1068</v>
      </c>
      <c r="D530" s="22" t="s">
        <v>1300</v>
      </c>
      <c r="E530" s="2">
        <v>11.1221542704327</v>
      </c>
      <c r="F530" s="2">
        <v>11.1221542704327</v>
      </c>
      <c r="G530" s="2">
        <v>11.1221542704327</v>
      </c>
      <c r="H530" s="2">
        <v>11.1221542704327</v>
      </c>
      <c r="I530" s="2">
        <v>11.1221542704327</v>
      </c>
      <c r="J530" s="2">
        <v>17.4980911475885</v>
      </c>
      <c r="K530" s="2">
        <v>17.4980911475885</v>
      </c>
      <c r="L530" s="2">
        <v>17.4980911475885</v>
      </c>
      <c r="M530" s="2">
        <v>17.4980911475885</v>
      </c>
      <c r="N530" s="2">
        <v>17.4980911475885</v>
      </c>
      <c r="O530" s="2">
        <v>31.4163407506283</v>
      </c>
      <c r="P530" s="2">
        <v>31.4163407506283</v>
      </c>
      <c r="Q530" s="2">
        <v>31.4163407506283</v>
      </c>
      <c r="R530" s="2">
        <v>31.4163407506283</v>
      </c>
      <c r="S530" s="2">
        <v>31.4163407506283</v>
      </c>
      <c r="T530" s="23">
        <v>0.143762164684141</v>
      </c>
      <c r="U530" s="23">
        <v>0.143762164684141</v>
      </c>
      <c r="V530" s="23">
        <v>0.143762164684141</v>
      </c>
      <c r="W530" s="23">
        <v>0.143762164684141</v>
      </c>
      <c r="X530" s="23">
        <v>0.143762164684141</v>
      </c>
      <c r="Y530" s="2">
        <v>11.8487272000635</v>
      </c>
      <c r="Z530" s="2">
        <v>7.12198748199124</v>
      </c>
      <c r="AA530" s="2">
        <v>12.9820175706294</v>
      </c>
      <c r="AB530" s="2">
        <v>11.0707354300466</v>
      </c>
      <c r="AC530" s="2">
        <v>13.4325485267421</v>
      </c>
      <c r="AD530" s="2">
        <v>12.194790797082</v>
      </c>
      <c r="AE530" s="2">
        <v>11.9095311428519</v>
      </c>
      <c r="AF530" s="2">
        <v>12.2823725136513</v>
      </c>
      <c r="AG530" s="2">
        <v>11.8930187028515</v>
      </c>
      <c r="AH530" s="2">
        <v>12.7543428814537</v>
      </c>
      <c r="AI530" s="9">
        <v>20.4286938231922</v>
      </c>
      <c r="AJ530" s="9">
        <v>20.5243259388837</v>
      </c>
      <c r="AK530" s="9">
        <v>20.8377933805554</v>
      </c>
      <c r="AL530" s="9">
        <v>21.3333563600653</v>
      </c>
      <c r="AM530" s="9">
        <v>22.1663825652956</v>
      </c>
      <c r="AN530" s="2">
        <v>-1.64677784213768</v>
      </c>
      <c r="AO530" s="2">
        <v>-1.58261193392741</v>
      </c>
      <c r="AP530" s="2">
        <v>-1.44687506850211</v>
      </c>
      <c r="AQ530" s="2">
        <v>-2.46933337936196</v>
      </c>
      <c r="AR530" s="2">
        <v>-2.69419280687138</v>
      </c>
      <c r="AS530" s="2">
        <v>-1.00110457393758</v>
      </c>
      <c r="AT530" s="2">
        <v>1.83065543005393</v>
      </c>
      <c r="AU530" s="2">
        <v>4.38096678616964</v>
      </c>
      <c r="AV530" s="2">
        <v>4.59156127573685</v>
      </c>
      <c r="AW530" s="2">
        <v>3.0198810884917</v>
      </c>
      <c r="AX530" s="2">
        <v>1.00193077826688</v>
      </c>
      <c r="AY530" s="2">
        <v>1.07865175128392</v>
      </c>
      <c r="AZ530" s="2">
        <v>2.12522225723288</v>
      </c>
      <c r="BA530" s="2">
        <v>2.77267313371376</v>
      </c>
      <c r="BB530" s="2">
        <v>3.66175243199494</v>
      </c>
      <c r="BC530" s="9">
        <v>-7.52481734752385</v>
      </c>
      <c r="BD530" s="9">
        <v>-5.7252687246783</v>
      </c>
      <c r="BE530" s="9">
        <v>-4.22116443269107</v>
      </c>
      <c r="BF530" s="9">
        <v>-3.10904748949062</v>
      </c>
      <c r="BG530" s="9">
        <v>-3.10904748949062</v>
      </c>
      <c r="BH530" s="9">
        <v>48.0935378010708</v>
      </c>
      <c r="BI530" s="9">
        <v>48.0935378010708</v>
      </c>
      <c r="BJ530" s="9">
        <v>48.0935378010708</v>
      </c>
      <c r="BK530" s="9">
        <v>48.3013984369729</v>
      </c>
      <c r="BL530" s="9">
        <v>48.3013984369729</v>
      </c>
    </row>
    <row r="531" spans="1:64">
      <c r="A531" t="s">
        <v>1069</v>
      </c>
      <c r="B531" s="1" t="s">
        <v>2903</v>
      </c>
      <c r="C531" s="22" t="s">
        <v>1070</v>
      </c>
      <c r="D531" s="22" t="s">
        <v>1300</v>
      </c>
      <c r="E531" s="2">
        <v>2.28160612796777</v>
      </c>
      <c r="F531" s="2">
        <v>2.28160612796777</v>
      </c>
      <c r="G531" s="2">
        <v>2.28160612796777</v>
      </c>
      <c r="H531" s="2">
        <v>2.28160612796777</v>
      </c>
      <c r="I531" s="2">
        <v>2.28160612796777</v>
      </c>
      <c r="J531" s="2">
        <v>-5.78810558853361</v>
      </c>
      <c r="K531" s="2">
        <v>-5.78810558853361</v>
      </c>
      <c r="L531" s="2">
        <v>-5.78810558853361</v>
      </c>
      <c r="M531" s="2">
        <v>-5.78810558853361</v>
      </c>
      <c r="N531" s="2">
        <v>-5.78810558853361</v>
      </c>
      <c r="O531" s="2">
        <v>-6.13499831662333</v>
      </c>
      <c r="P531" s="2">
        <v>-6.13499831662333</v>
      </c>
      <c r="Q531" s="2">
        <v>-6.13499831662333</v>
      </c>
      <c r="R531" s="2">
        <v>-6.13499831662333</v>
      </c>
      <c r="S531" s="2">
        <v>-6.13499831662333</v>
      </c>
      <c r="T531" s="23">
        <v>-5.37732591997759</v>
      </c>
      <c r="U531" s="23">
        <v>-5.37732591997759</v>
      </c>
      <c r="V531" s="23">
        <v>-5.37732591997759</v>
      </c>
      <c r="W531" s="23">
        <v>-5.37732591997759</v>
      </c>
      <c r="X531" s="23">
        <v>-5.37732591997759</v>
      </c>
      <c r="Y531" s="2">
        <v>-6.21890283977091</v>
      </c>
      <c r="Z531" s="2">
        <v>-1.46296505580086</v>
      </c>
      <c r="AA531" s="2">
        <v>4.98385944794775</v>
      </c>
      <c r="AB531" s="2">
        <v>9.7596306927126</v>
      </c>
      <c r="AC531" s="2">
        <v>3.54439669372453</v>
      </c>
      <c r="AD531" s="2">
        <v>-7.31431206682712</v>
      </c>
      <c r="AE531" s="2">
        <v>-5.74141331027413</v>
      </c>
      <c r="AF531" s="2">
        <v>-5.43693488524198</v>
      </c>
      <c r="AG531" s="2">
        <v>-4.76943611979046</v>
      </c>
      <c r="AH531" s="2">
        <v>-5.53438720124192</v>
      </c>
      <c r="AI531" s="9">
        <v>17.2547305393192</v>
      </c>
      <c r="AJ531" s="9">
        <v>18.0568287742789</v>
      </c>
      <c r="AK531" s="9">
        <v>18.6848353602315</v>
      </c>
      <c r="AL531" s="9">
        <v>18.4866217662407</v>
      </c>
      <c r="AM531" s="9">
        <v>18.0883186464548</v>
      </c>
      <c r="AN531" s="2">
        <v>-13.84512409067</v>
      </c>
      <c r="AO531" s="2">
        <v>-12.9437239220605</v>
      </c>
      <c r="AP531" s="2">
        <v>-14.2729628982708</v>
      </c>
      <c r="AQ531" s="2">
        <v>-13.4210382133359</v>
      </c>
      <c r="AR531" s="2">
        <v>-13.8705003983785</v>
      </c>
      <c r="AS531" s="2">
        <v>-21.1772781998813</v>
      </c>
      <c r="AT531" s="2">
        <v>-17.3281567224002</v>
      </c>
      <c r="AU531" s="2">
        <v>-12.9608915653195</v>
      </c>
      <c r="AV531" s="2">
        <v>-9.07613549542347</v>
      </c>
      <c r="AW531" s="2">
        <v>-12.3548206850937</v>
      </c>
      <c r="AX531" s="2">
        <v>-13.4105780782358</v>
      </c>
      <c r="AY531" s="2">
        <v>-12.4278060099043</v>
      </c>
      <c r="AZ531" s="2">
        <v>-13.0051411160098</v>
      </c>
      <c r="BA531" s="2">
        <v>-11.818072474855</v>
      </c>
      <c r="BB531" s="2">
        <v>-11.8569138110437</v>
      </c>
      <c r="BC531" s="9">
        <v>-9.52683297209441</v>
      </c>
      <c r="BD531" s="9">
        <v>-9.32020490063909</v>
      </c>
      <c r="BE531" s="9">
        <v>-9.75234541345867</v>
      </c>
      <c r="BF531" s="9">
        <v>-9.16770413567747</v>
      </c>
      <c r="BG531" s="9">
        <v>-9.16770413567747</v>
      </c>
      <c r="BH531" s="9">
        <v>16.0221167247504</v>
      </c>
      <c r="BI531" s="9">
        <v>16.0221167247504</v>
      </c>
      <c r="BJ531" s="9">
        <v>16.0221167247504</v>
      </c>
      <c r="BK531" s="9">
        <v>16.987158419045</v>
      </c>
      <c r="BL531" s="9">
        <v>16.987158419045</v>
      </c>
    </row>
    <row r="532" spans="1:64">
      <c r="A532" t="s">
        <v>1071</v>
      </c>
      <c r="B532" s="1" t="s">
        <v>2904</v>
      </c>
      <c r="C532" s="22" t="s">
        <v>61</v>
      </c>
      <c r="D532" s="22" t="s">
        <v>1300</v>
      </c>
      <c r="E532" s="2">
        <v>5.29542935835355</v>
      </c>
      <c r="F532" s="2">
        <v>5.29542935835355</v>
      </c>
      <c r="G532" s="2">
        <v>5.29542935835355</v>
      </c>
      <c r="H532" s="2">
        <v>5.29542935835355</v>
      </c>
      <c r="I532" s="2">
        <v>5.29542935835355</v>
      </c>
      <c r="J532" s="2">
        <v>-8.31808290922329</v>
      </c>
      <c r="K532" s="2">
        <v>-8.31808290922329</v>
      </c>
      <c r="L532" s="2">
        <v>-8.31808290922329</v>
      </c>
      <c r="M532" s="2">
        <v>-8.31808290922329</v>
      </c>
      <c r="N532" s="2">
        <v>-8.31808290922329</v>
      </c>
      <c r="O532" s="2">
        <v>-5.29176734623848</v>
      </c>
      <c r="P532" s="2">
        <v>-5.29176734623848</v>
      </c>
      <c r="Q532" s="2">
        <v>-5.29176734623848</v>
      </c>
      <c r="R532" s="2">
        <v>-5.29176734623848</v>
      </c>
      <c r="S532" s="2">
        <v>-5.29176734623848</v>
      </c>
      <c r="T532" s="23">
        <v>7.12115414299466</v>
      </c>
      <c r="U532" s="23">
        <v>7.12115414299466</v>
      </c>
      <c r="V532" s="23">
        <v>7.12115414299466</v>
      </c>
      <c r="W532" s="23">
        <v>7.12115414299466</v>
      </c>
      <c r="X532" s="23">
        <v>7.12115414299466</v>
      </c>
      <c r="Y532" s="2">
        <v>4.99047535294514</v>
      </c>
      <c r="Z532" s="2">
        <v>-0.643470503484354</v>
      </c>
      <c r="AA532" s="2">
        <v>-0.532010236256144</v>
      </c>
      <c r="AB532" s="2">
        <v>-8.52379835788245</v>
      </c>
      <c r="AC532" s="2">
        <v>-0.514316638984225</v>
      </c>
      <c r="AD532" s="2">
        <v>14.5530609774653</v>
      </c>
      <c r="AE532" s="2">
        <v>14.3395383646098</v>
      </c>
      <c r="AF532" s="2">
        <v>14.4366038955597</v>
      </c>
      <c r="AG532" s="2">
        <v>14.4299285825533</v>
      </c>
      <c r="AH532" s="2">
        <v>14.0612128209516</v>
      </c>
      <c r="AI532" s="9">
        <v>20.395676481528</v>
      </c>
      <c r="AJ532" s="9">
        <v>20.3652447095368</v>
      </c>
      <c r="AK532" s="9">
        <v>20.6998661400141</v>
      </c>
      <c r="AL532" s="9">
        <v>20.7879190231908</v>
      </c>
      <c r="AM532" s="9">
        <v>21.2107536038331</v>
      </c>
      <c r="AN532" s="2">
        <v>1.97327606157571</v>
      </c>
      <c r="AO532" s="2">
        <v>2.31111338081104</v>
      </c>
      <c r="AP532" s="2">
        <v>1.54217485519275</v>
      </c>
      <c r="AQ532" s="2">
        <v>0.645057682799387</v>
      </c>
      <c r="AR532" s="2">
        <v>0.672164901413884</v>
      </c>
      <c r="AS532" s="2">
        <v>3.9949811467788</v>
      </c>
      <c r="AT532" s="2">
        <v>4.65052118875725</v>
      </c>
      <c r="AU532" s="2">
        <v>4.81261611949189</v>
      </c>
      <c r="AV532" s="2">
        <v>9.33039619372587</v>
      </c>
      <c r="AW532" s="2">
        <v>7.85063817031241</v>
      </c>
      <c r="AX532" s="2">
        <v>4.37733252914534</v>
      </c>
      <c r="AY532" s="2">
        <v>4.87677653389738</v>
      </c>
      <c r="AZ532" s="2">
        <v>5.71089500691354</v>
      </c>
      <c r="BA532" s="2">
        <v>5.30086743711502</v>
      </c>
      <c r="BB532" s="2">
        <v>5.43948366182221</v>
      </c>
      <c r="BC532" s="9">
        <v>8.28420258442993</v>
      </c>
      <c r="BD532" s="9">
        <v>8.1218928419855</v>
      </c>
      <c r="BE532" s="9">
        <v>9.75234541345867</v>
      </c>
      <c r="BF532" s="9">
        <v>10.3634916316354</v>
      </c>
      <c r="BG532" s="9">
        <v>10.3634916316354</v>
      </c>
      <c r="BH532" s="9">
        <v>28.483553637092</v>
      </c>
      <c r="BI532" s="9">
        <v>28.483553637092</v>
      </c>
      <c r="BJ532" s="9">
        <v>28.483553637092</v>
      </c>
      <c r="BK532" s="9">
        <v>35.2229078728349</v>
      </c>
      <c r="BL532" s="9">
        <v>35.2229078728349</v>
      </c>
    </row>
    <row r="533" spans="1:64">
      <c r="A533" t="s">
        <v>1072</v>
      </c>
      <c r="B533" s="1" t="s">
        <v>2905</v>
      </c>
      <c r="C533" s="22" t="s">
        <v>1073</v>
      </c>
      <c r="D533" s="22" t="s">
        <v>1301</v>
      </c>
      <c r="E533" s="2">
        <v>5.76424630530245</v>
      </c>
      <c r="F533" s="2">
        <v>5.76424630530245</v>
      </c>
      <c r="G533" s="2">
        <v>5.76424630530245</v>
      </c>
      <c r="H533" s="2">
        <v>5.76424630530245</v>
      </c>
      <c r="I533" s="2">
        <v>5.76424630530245</v>
      </c>
      <c r="J533" s="2">
        <v>-3.92254455739881</v>
      </c>
      <c r="K533" s="2">
        <v>-3.92254455739881</v>
      </c>
      <c r="L533" s="2">
        <v>-3.92254455739881</v>
      </c>
      <c r="M533" s="2">
        <v>-3.92254455739881</v>
      </c>
      <c r="N533" s="2">
        <v>-3.92254455739881</v>
      </c>
      <c r="O533" s="2">
        <v>-1.95694925835723</v>
      </c>
      <c r="P533" s="2">
        <v>-1.95694925835723</v>
      </c>
      <c r="Q533" s="2">
        <v>-1.95694925835723</v>
      </c>
      <c r="R533" s="2">
        <v>-1.95694925835723</v>
      </c>
      <c r="S533" s="2">
        <v>-1.95694925835723</v>
      </c>
      <c r="T533" s="23">
        <v>9.16439505686449</v>
      </c>
      <c r="U533" s="23">
        <v>9.16439505686449</v>
      </c>
      <c r="V533" s="23">
        <v>9.16439505686449</v>
      </c>
      <c r="W533" s="23">
        <v>9.16439505686449</v>
      </c>
      <c r="X533" s="23">
        <v>9.16439505686449</v>
      </c>
      <c r="Y533" s="2">
        <v>2.48351084152572</v>
      </c>
      <c r="Z533" s="2">
        <v>3.39007010585828</v>
      </c>
      <c r="AA533" s="2">
        <v>0.421465350752948</v>
      </c>
      <c r="AB533" s="2">
        <v>1.55388494298415</v>
      </c>
      <c r="AC533" s="2">
        <v>-1.21452340046615</v>
      </c>
      <c r="AD533" s="2">
        <v>13.8022029323136</v>
      </c>
      <c r="AE533" s="2">
        <v>13.3795555651052</v>
      </c>
      <c r="AF533" s="2">
        <v>12.6353768157287</v>
      </c>
      <c r="AG533" s="2">
        <v>13.1535917494414</v>
      </c>
      <c r="AH533" s="2">
        <v>12.9877576047313</v>
      </c>
      <c r="AI533" s="9">
        <v>8.81695932548119</v>
      </c>
      <c r="AJ533" s="9">
        <v>9.38540230179336</v>
      </c>
      <c r="AK533" s="9">
        <v>8.81894763945333</v>
      </c>
      <c r="AL533" s="9">
        <v>9.37191556240673</v>
      </c>
      <c r="AM533" s="9">
        <v>9.65491426006144</v>
      </c>
      <c r="AN533" s="2">
        <v>4.74827006347588</v>
      </c>
      <c r="AO533" s="2">
        <v>3.67841865751833</v>
      </c>
      <c r="AP533" s="2">
        <v>3.65196593935967</v>
      </c>
      <c r="AQ533" s="2">
        <v>3.61592841951551</v>
      </c>
      <c r="AR533" s="2">
        <v>3.52596750056668</v>
      </c>
      <c r="AS533" s="2">
        <v>5.13810570284269</v>
      </c>
      <c r="AT533" s="2">
        <v>8.17538452293792</v>
      </c>
      <c r="AU533" s="2">
        <v>7.46379566674895</v>
      </c>
      <c r="AV533" s="2">
        <v>6.59375104011589</v>
      </c>
      <c r="AW533" s="2">
        <v>4.65916574564741</v>
      </c>
      <c r="AX533" s="2">
        <v>6.78123904781818</v>
      </c>
      <c r="AY533" s="2">
        <v>6.64003178057065</v>
      </c>
      <c r="AZ533" s="2">
        <v>7.05935941507555</v>
      </c>
      <c r="BA533" s="2">
        <v>7.65668485619347</v>
      </c>
      <c r="BB533" s="2">
        <v>7.79973384181441</v>
      </c>
      <c r="BC533" s="9">
        <v>5.66087176602712</v>
      </c>
      <c r="BD533" s="9">
        <v>7.12329945977416</v>
      </c>
      <c r="BE533" s="9">
        <v>6.9139762259595</v>
      </c>
      <c r="BF533" s="9">
        <v>7.81247830692514</v>
      </c>
      <c r="BG533" s="9">
        <v>7.81247830692514</v>
      </c>
      <c r="BH533" s="9">
        <v>35.1379479371239</v>
      </c>
      <c r="BI533" s="9">
        <v>35.1379479371239</v>
      </c>
      <c r="BJ533" s="9">
        <v>35.1379479371239</v>
      </c>
      <c r="BK533" s="9">
        <v>18.0143244517694</v>
      </c>
      <c r="BL533" s="9">
        <v>18.0143244517694</v>
      </c>
    </row>
    <row r="534" spans="1:64">
      <c r="A534" t="s">
        <v>1074</v>
      </c>
      <c r="B534" s="1" t="s">
        <v>2906</v>
      </c>
      <c r="C534" s="22" t="s">
        <v>1075</v>
      </c>
      <c r="D534" s="22" t="s">
        <v>1301</v>
      </c>
      <c r="E534" s="2">
        <v>17.3172353551146</v>
      </c>
      <c r="F534" s="2">
        <v>17.3172353551146</v>
      </c>
      <c r="G534" s="2">
        <v>17.3172353551146</v>
      </c>
      <c r="H534" s="2">
        <v>17.3172353551146</v>
      </c>
      <c r="I534" s="2">
        <v>17.3172353551146</v>
      </c>
      <c r="J534" s="2">
        <v>5.06572056179662</v>
      </c>
      <c r="K534" s="2">
        <v>5.06572056179662</v>
      </c>
      <c r="L534" s="2">
        <v>5.06572056179662</v>
      </c>
      <c r="M534" s="2">
        <v>5.06572056179662</v>
      </c>
      <c r="N534" s="2">
        <v>5.06572056179662</v>
      </c>
      <c r="O534" s="2">
        <v>5.86072505236486</v>
      </c>
      <c r="P534" s="2">
        <v>5.86072505236486</v>
      </c>
      <c r="Q534" s="2">
        <v>5.86072505236486</v>
      </c>
      <c r="R534" s="2">
        <v>5.86072505236486</v>
      </c>
      <c r="S534" s="2">
        <v>5.86072505236486</v>
      </c>
      <c r="T534" s="23">
        <v>2.87929781569343</v>
      </c>
      <c r="U534" s="23">
        <v>2.87929781569343</v>
      </c>
      <c r="V534" s="23">
        <v>2.87929781569343</v>
      </c>
      <c r="W534" s="23">
        <v>2.87929781569343</v>
      </c>
      <c r="X534" s="23">
        <v>2.87929781569343</v>
      </c>
      <c r="Y534" s="2">
        <v>-0.956047762288318</v>
      </c>
      <c r="Z534" s="2">
        <v>2.04226091823641</v>
      </c>
      <c r="AA534" s="2">
        <v>3.81333521859774</v>
      </c>
      <c r="AB534" s="2">
        <v>6.6503826879243</v>
      </c>
      <c r="AC534" s="2">
        <v>6.59582806683217</v>
      </c>
      <c r="AD534" s="2">
        <v>1.25183791248731</v>
      </c>
      <c r="AE534" s="2">
        <v>0.89977917154485</v>
      </c>
      <c r="AF534" s="2">
        <v>0.602179240746838</v>
      </c>
      <c r="AG534" s="2">
        <v>-1.51070377993013</v>
      </c>
      <c r="AH534" s="2">
        <v>-3.1729191611607</v>
      </c>
      <c r="AI534" s="9">
        <v>4.99372154402597</v>
      </c>
      <c r="AJ534" s="9">
        <v>3.57123817892272</v>
      </c>
      <c r="AK534" s="9">
        <v>3.21747788278596</v>
      </c>
      <c r="AL534" s="9">
        <v>2.90331581935728</v>
      </c>
      <c r="AM534" s="9">
        <v>2.52331055076235</v>
      </c>
      <c r="AN534" s="2">
        <v>4.11346751402159</v>
      </c>
      <c r="AO534" s="2">
        <v>4.81783972144107</v>
      </c>
      <c r="AP534" s="2">
        <v>3.69229069249741</v>
      </c>
      <c r="AQ534" s="2">
        <v>3.58370348157771</v>
      </c>
      <c r="AR534" s="2">
        <v>3.60621140926673</v>
      </c>
      <c r="AS534" s="2">
        <v>0.939514960030929</v>
      </c>
      <c r="AT534" s="2">
        <v>1.79628150516315</v>
      </c>
      <c r="AU534" s="2">
        <v>0.570728843880591</v>
      </c>
      <c r="AV534" s="2">
        <v>1.4236459102638</v>
      </c>
      <c r="AW534" s="2">
        <v>-0.408651487891097</v>
      </c>
      <c r="AX534" s="2">
        <v>-3.57616389549221</v>
      </c>
      <c r="AY534" s="2">
        <v>-4.14295222793125</v>
      </c>
      <c r="AZ534" s="2">
        <v>-6.4577777848135</v>
      </c>
      <c r="BA534" s="2">
        <v>-7.42054662590861</v>
      </c>
      <c r="BB534" s="2">
        <v>-8.44593882984299</v>
      </c>
      <c r="BC534" s="9">
        <v>-5.79894180910095</v>
      </c>
      <c r="BD534" s="9">
        <v>-4.5269566660247</v>
      </c>
      <c r="BE534" s="9">
        <v>-5.5311809807676</v>
      </c>
      <c r="BF534" s="9">
        <v>-6.61669081096721</v>
      </c>
      <c r="BG534" s="9">
        <v>-6.61669081096721</v>
      </c>
      <c r="BH534" s="9">
        <v>31.489131216576</v>
      </c>
      <c r="BI534" s="9">
        <v>31.489131216576</v>
      </c>
      <c r="BJ534" s="9">
        <v>31.489131216576</v>
      </c>
      <c r="BK534" s="9">
        <v>14.6920560610026</v>
      </c>
      <c r="BL534" s="9">
        <v>14.6920560610026</v>
      </c>
    </row>
    <row r="535" spans="1:64">
      <c r="A535" t="s">
        <v>1076</v>
      </c>
      <c r="B535" s="1" t="s">
        <v>2907</v>
      </c>
      <c r="C535" s="22" t="s">
        <v>544</v>
      </c>
      <c r="D535" s="22" t="s">
        <v>1301</v>
      </c>
      <c r="E535" s="2">
        <v>15.5759152664472</v>
      </c>
      <c r="F535" s="2">
        <v>15.5759152664472</v>
      </c>
      <c r="G535" s="2">
        <v>15.5759152664472</v>
      </c>
      <c r="H535" s="2">
        <v>15.5759152664472</v>
      </c>
      <c r="I535" s="2">
        <v>15.5759152664472</v>
      </c>
      <c r="J535" s="2">
        <v>7.1707731030564</v>
      </c>
      <c r="K535" s="2">
        <v>7.1707731030564</v>
      </c>
      <c r="L535" s="2">
        <v>7.1707731030564</v>
      </c>
      <c r="M535" s="2">
        <v>7.1707731030564</v>
      </c>
      <c r="N535" s="2">
        <v>7.1707731030564</v>
      </c>
      <c r="O535" s="2">
        <v>8.31072135870481</v>
      </c>
      <c r="P535" s="2">
        <v>8.31072135870481</v>
      </c>
      <c r="Q535" s="2">
        <v>8.31072135870481</v>
      </c>
      <c r="R535" s="2">
        <v>8.31072135870481</v>
      </c>
      <c r="S535" s="2">
        <v>8.31072135870481</v>
      </c>
      <c r="T535" s="23">
        <v>10.7384878850863</v>
      </c>
      <c r="U535" s="23">
        <v>10.7384878850863</v>
      </c>
      <c r="V535" s="23">
        <v>10.7384878850863</v>
      </c>
      <c r="W535" s="23">
        <v>10.7384878850863</v>
      </c>
      <c r="X535" s="23">
        <v>10.7384878850863</v>
      </c>
      <c r="Y535" s="2">
        <v>-8.57792927145259</v>
      </c>
      <c r="Z535" s="2">
        <v>-4.43246210526337</v>
      </c>
      <c r="AA535" s="2">
        <v>-7.05025645251033</v>
      </c>
      <c r="AB535" s="2">
        <v>-3.52375641435496</v>
      </c>
      <c r="AC535" s="2">
        <v>-9.05123648271735</v>
      </c>
      <c r="AD535" s="2">
        <v>12.5740600696592</v>
      </c>
      <c r="AE535" s="2">
        <v>12.0097959351165</v>
      </c>
      <c r="AF535" s="2">
        <v>12.1094866399388</v>
      </c>
      <c r="AG535" s="2">
        <v>11.690628933036</v>
      </c>
      <c r="AH535" s="2">
        <v>11.5289399287103</v>
      </c>
      <c r="AI535" s="9">
        <v>6.69438766775329</v>
      </c>
      <c r="AJ535" s="9">
        <v>6.23302507866216</v>
      </c>
      <c r="AK535" s="9">
        <v>6.18052044326669</v>
      </c>
      <c r="AL535" s="9">
        <v>6.80403419676947</v>
      </c>
      <c r="AM535" s="9">
        <v>6.10960551951908</v>
      </c>
      <c r="AN535" s="2">
        <v>7.06076506505936</v>
      </c>
      <c r="AO535" s="2">
        <v>6.60178179121909</v>
      </c>
      <c r="AP535" s="2">
        <v>6.07878290092225</v>
      </c>
      <c r="AQ535" s="2">
        <v>6.53361221209606</v>
      </c>
      <c r="AR535" s="2">
        <v>5.94744545133856</v>
      </c>
      <c r="AS535" s="2">
        <v>5.76659040409588</v>
      </c>
      <c r="AT535" s="2">
        <v>7.65291233332493</v>
      </c>
      <c r="AU535" s="2">
        <v>8.4219808421264</v>
      </c>
      <c r="AV535" s="2">
        <v>12.9473987548553</v>
      </c>
      <c r="AW535" s="2">
        <v>9.1562467361799</v>
      </c>
      <c r="AX535" s="2">
        <v>5.71135346905865</v>
      </c>
      <c r="AY535" s="2">
        <v>5.4939646598082</v>
      </c>
      <c r="AZ535" s="2">
        <v>6.37181885936311</v>
      </c>
      <c r="BA535" s="2">
        <v>5.52141204656066</v>
      </c>
      <c r="BB535" s="2">
        <v>5.87290439863911</v>
      </c>
      <c r="BC535" s="9">
        <v>5.38473167987945</v>
      </c>
      <c r="BD535" s="9">
        <v>5.65869583253088</v>
      </c>
      <c r="BE535" s="9">
        <v>5.82229576922905</v>
      </c>
      <c r="BF535" s="9">
        <v>5.26146498221489</v>
      </c>
      <c r="BG535" s="9">
        <v>5.26146498221489</v>
      </c>
      <c r="BH535" s="9">
        <v>40.5318862717338</v>
      </c>
      <c r="BI535" s="9">
        <v>40.5318862717338</v>
      </c>
      <c r="BJ535" s="9">
        <v>40.5318862717338</v>
      </c>
      <c r="BK535" s="9">
        <v>30.3581068713104</v>
      </c>
      <c r="BL535" s="9">
        <v>30.3581068713104</v>
      </c>
    </row>
    <row r="536" spans="1:64">
      <c r="A536" t="s">
        <v>1077</v>
      </c>
      <c r="B536" s="1" t="s">
        <v>2908</v>
      </c>
      <c r="C536" s="22" t="s">
        <v>1078</v>
      </c>
      <c r="D536" s="22" t="s">
        <v>1301</v>
      </c>
      <c r="E536" s="2">
        <v>1.74581533145475</v>
      </c>
      <c r="F536" s="2">
        <v>1.74581533145475</v>
      </c>
      <c r="G536" s="2">
        <v>1.74581533145475</v>
      </c>
      <c r="H536" s="2">
        <v>1.74581533145475</v>
      </c>
      <c r="I536" s="2">
        <v>1.74581533145475</v>
      </c>
      <c r="J536" s="2">
        <v>-9.46444424308014</v>
      </c>
      <c r="K536" s="2">
        <v>-9.46444424308014</v>
      </c>
      <c r="L536" s="2">
        <v>-9.46444424308014</v>
      </c>
      <c r="M536" s="2">
        <v>-9.46444424308014</v>
      </c>
      <c r="N536" s="2">
        <v>-9.46444424308014</v>
      </c>
      <c r="O536" s="2">
        <v>-3.7686474674616</v>
      </c>
      <c r="P536" s="2">
        <v>-3.7686474674616</v>
      </c>
      <c r="Q536" s="2">
        <v>-3.7686474674616</v>
      </c>
      <c r="R536" s="2">
        <v>-3.7686474674616</v>
      </c>
      <c r="S536" s="2">
        <v>-3.7686474674616</v>
      </c>
      <c r="T536" s="23">
        <v>10.1419988127318</v>
      </c>
      <c r="U536" s="23">
        <v>10.1419988127318</v>
      </c>
      <c r="V536" s="23">
        <v>10.1419988127318</v>
      </c>
      <c r="W536" s="23">
        <v>10.1419988127318</v>
      </c>
      <c r="X536" s="23">
        <v>10.1419988127318</v>
      </c>
      <c r="Y536" s="2">
        <v>8.92904305331595</v>
      </c>
      <c r="Z536" s="2">
        <v>10.1606777755588</v>
      </c>
      <c r="AA536" s="2">
        <v>8.52387872180018</v>
      </c>
      <c r="AB536" s="2">
        <v>11.7381307481175</v>
      </c>
      <c r="AC536" s="2">
        <v>15.3744949843098</v>
      </c>
      <c r="AD536" s="2">
        <v>14.7434803088006</v>
      </c>
      <c r="AE536" s="2">
        <v>14.4454011294675</v>
      </c>
      <c r="AF536" s="2">
        <v>14.3666314150149</v>
      </c>
      <c r="AG536" s="2">
        <v>12.9453269006533</v>
      </c>
      <c r="AH536" s="2">
        <v>13.7476028803754</v>
      </c>
      <c r="AI536" s="9">
        <v>4.13911545170069</v>
      </c>
      <c r="AJ536" s="9">
        <v>3.77619016099051</v>
      </c>
      <c r="AK536" s="9">
        <v>3.59286543504756</v>
      </c>
      <c r="AL536" s="9">
        <v>3.01484340113399</v>
      </c>
      <c r="AM536" s="9">
        <v>3.63207978417328</v>
      </c>
      <c r="AN536" s="2">
        <v>9.37326006664283</v>
      </c>
      <c r="AO536" s="2">
        <v>9.03791773596973</v>
      </c>
      <c r="AP536" s="2">
        <v>8.27587096582131</v>
      </c>
      <c r="AQ536" s="2">
        <v>8.37877424672307</v>
      </c>
      <c r="AR536" s="2">
        <v>8.19863203025378</v>
      </c>
      <c r="AS536" s="2">
        <v>3.95154744943937</v>
      </c>
      <c r="AT536" s="2">
        <v>7.24858829502292</v>
      </c>
      <c r="AU536" s="2">
        <v>6.8418648255879</v>
      </c>
      <c r="AV536" s="2">
        <v>7.39496616257835</v>
      </c>
      <c r="AW536" s="2">
        <v>8.1385905695303</v>
      </c>
      <c r="AX536" s="2">
        <v>7.77714317698264</v>
      </c>
      <c r="AY536" s="2">
        <v>7.70930484369206</v>
      </c>
      <c r="AZ536" s="2">
        <v>7.95658480487082</v>
      </c>
      <c r="BA536" s="2">
        <v>7.24928785890922</v>
      </c>
      <c r="BB536" s="2">
        <v>6.03411927686247</v>
      </c>
      <c r="BC536" s="9">
        <v>7.24867726137619</v>
      </c>
      <c r="BD536" s="9">
        <v>7.18987235192159</v>
      </c>
      <c r="BE536" s="9">
        <v>7.93287798557459</v>
      </c>
      <c r="BF536" s="9">
        <v>7.89219747332234</v>
      </c>
      <c r="BG536" s="9">
        <v>7.89219747332234</v>
      </c>
      <c r="BH536" s="9">
        <v>32.536529463972</v>
      </c>
      <c r="BI536" s="9">
        <v>32.536529463972</v>
      </c>
      <c r="BJ536" s="9">
        <v>32.536529463972</v>
      </c>
      <c r="BK536" s="9">
        <v>15.5273446971847</v>
      </c>
      <c r="BL536" s="9">
        <v>15.5273446971847</v>
      </c>
    </row>
    <row r="537" spans="1:64">
      <c r="A537" t="s">
        <v>1079</v>
      </c>
      <c r="B537" s="1" t="s">
        <v>2909</v>
      </c>
      <c r="C537" s="22" t="s">
        <v>1080</v>
      </c>
      <c r="D537" s="22" t="s">
        <v>1301</v>
      </c>
      <c r="E537" s="2">
        <v>12.3946574121512</v>
      </c>
      <c r="F537" s="2">
        <v>12.3946574121512</v>
      </c>
      <c r="G537" s="2">
        <v>12.3946574121512</v>
      </c>
      <c r="H537" s="2">
        <v>12.3946574121512</v>
      </c>
      <c r="I537" s="2">
        <v>12.3946574121512</v>
      </c>
      <c r="J537" s="2">
        <v>-1.8445515647272</v>
      </c>
      <c r="K537" s="2">
        <v>-1.8445515647272</v>
      </c>
      <c r="L537" s="2">
        <v>-1.8445515647272</v>
      </c>
      <c r="M537" s="2">
        <v>-1.8445515647272</v>
      </c>
      <c r="N537" s="2">
        <v>-1.8445515647272</v>
      </c>
      <c r="O537" s="2">
        <v>0.545500049797033</v>
      </c>
      <c r="P537" s="2">
        <v>0.545500049797033</v>
      </c>
      <c r="Q537" s="2">
        <v>0.545500049797033</v>
      </c>
      <c r="R537" s="2">
        <v>0.545500049797033</v>
      </c>
      <c r="S537" s="2">
        <v>0.545500049797033</v>
      </c>
      <c r="T537" s="23">
        <v>10.1302616766934</v>
      </c>
      <c r="U537" s="23">
        <v>10.1302616766934</v>
      </c>
      <c r="V537" s="23">
        <v>10.1302616766934</v>
      </c>
      <c r="W537" s="23">
        <v>10.1302616766934</v>
      </c>
      <c r="X537" s="23">
        <v>10.1302616766934</v>
      </c>
      <c r="Y537" s="2">
        <v>-2.88181062797661</v>
      </c>
      <c r="Z537" s="2">
        <v>-0.58464837503383</v>
      </c>
      <c r="AA537" s="2">
        <v>7.06995588584307</v>
      </c>
      <c r="AB537" s="2">
        <v>3.20968829348593</v>
      </c>
      <c r="AC537" s="2">
        <v>2.14767740327409</v>
      </c>
      <c r="AD537" s="2">
        <v>8.46829779888744</v>
      </c>
      <c r="AE537" s="2">
        <v>9.21963010058506</v>
      </c>
      <c r="AF537" s="2">
        <v>11.3344905914063</v>
      </c>
      <c r="AG537" s="2">
        <v>13.8053382174134</v>
      </c>
      <c r="AH537" s="2">
        <v>14.1808942930497</v>
      </c>
      <c r="AI537" s="9">
        <v>9.22423428961631</v>
      </c>
      <c r="AJ537" s="9">
        <v>8.66541387775001</v>
      </c>
      <c r="AK537" s="9">
        <v>8.1303028135728</v>
      </c>
      <c r="AL537" s="9">
        <v>7.65151979598969</v>
      </c>
      <c r="AM537" s="9">
        <v>7.96615991635778</v>
      </c>
      <c r="AN537" s="2">
        <v>8.25688316932667</v>
      </c>
      <c r="AO537" s="2">
        <v>8.23610291320928</v>
      </c>
      <c r="AP537" s="2">
        <v>7.6925062037619</v>
      </c>
      <c r="AQ537" s="2">
        <v>7.66982561209136</v>
      </c>
      <c r="AR537" s="2">
        <v>8.24646974505573</v>
      </c>
      <c r="AS537" s="2">
        <v>7.78504334505011</v>
      </c>
      <c r="AT537" s="2">
        <v>6.99770396581027</v>
      </c>
      <c r="AU537" s="2">
        <v>8.2679867960836</v>
      </c>
      <c r="AV537" s="2">
        <v>13.0085111086361</v>
      </c>
      <c r="AW537" s="2">
        <v>11.0205913052785</v>
      </c>
      <c r="AX537" s="2">
        <v>6.58205822198529</v>
      </c>
      <c r="AY537" s="2">
        <v>6.64003178057065</v>
      </c>
      <c r="AZ537" s="2">
        <v>6.63694887757902</v>
      </c>
      <c r="BA537" s="2">
        <v>5.53644917902286</v>
      </c>
      <c r="BB537" s="2">
        <v>6.67435325100192</v>
      </c>
      <c r="BC537" s="9">
        <v>6.55832704600702</v>
      </c>
      <c r="BD537" s="9">
        <v>5.39240426394119</v>
      </c>
      <c r="BE537" s="9">
        <v>6.25896795192123</v>
      </c>
      <c r="BF537" s="9">
        <v>7.89219747332234</v>
      </c>
      <c r="BG537" s="9">
        <v>7.89219747332234</v>
      </c>
      <c r="BH537" s="9">
        <v>28.205440127302</v>
      </c>
      <c r="BI537" s="9">
        <v>28.205440127302</v>
      </c>
      <c r="BJ537" s="9">
        <v>28.205440127302</v>
      </c>
      <c r="BK537" s="9">
        <v>18.1051046404566</v>
      </c>
      <c r="BL537" s="9">
        <v>18.1051046404566</v>
      </c>
    </row>
    <row r="538" spans="1:64">
      <c r="A538" t="s">
        <v>1081</v>
      </c>
      <c r="B538" s="1" t="s">
        <v>2910</v>
      </c>
      <c r="C538" s="22" t="s">
        <v>1082</v>
      </c>
      <c r="D538" s="22" t="s">
        <v>1301</v>
      </c>
      <c r="E538" s="2">
        <v>13.8345951777799</v>
      </c>
      <c r="F538" s="2">
        <v>13.8345951777799</v>
      </c>
      <c r="G538" s="2">
        <v>13.8345951777799</v>
      </c>
      <c r="H538" s="2">
        <v>13.8345951777799</v>
      </c>
      <c r="I538" s="2">
        <v>13.8345951777799</v>
      </c>
      <c r="J538" s="2">
        <v>3.00614695973085</v>
      </c>
      <c r="K538" s="2">
        <v>3.00614695973085</v>
      </c>
      <c r="L538" s="2">
        <v>3.00614695973085</v>
      </c>
      <c r="M538" s="2">
        <v>3.00614695973085</v>
      </c>
      <c r="N538" s="2">
        <v>3.00614695973085</v>
      </c>
      <c r="O538" s="2">
        <v>1.9788499154674</v>
      </c>
      <c r="P538" s="2">
        <v>1.9788499154674</v>
      </c>
      <c r="Q538" s="2">
        <v>1.9788499154674</v>
      </c>
      <c r="R538" s="2">
        <v>1.9788499154674</v>
      </c>
      <c r="S538" s="2">
        <v>1.9788499154674</v>
      </c>
      <c r="T538" s="23">
        <v>17.2454474639503</v>
      </c>
      <c r="U538" s="23">
        <v>17.2454474639503</v>
      </c>
      <c r="V538" s="23">
        <v>17.2454474639503</v>
      </c>
      <c r="W538" s="23">
        <v>17.2454474639503</v>
      </c>
      <c r="X538" s="23">
        <v>17.2454474639503</v>
      </c>
      <c r="Y538" s="2">
        <v>8.01404400430939</v>
      </c>
      <c r="Z538" s="2">
        <v>4.82402134065905</v>
      </c>
      <c r="AA538" s="2">
        <v>6.05198139650357</v>
      </c>
      <c r="AB538" s="2">
        <v>0.0331534618042246</v>
      </c>
      <c r="AC538" s="2">
        <v>-0.769436518443766</v>
      </c>
      <c r="AD538" s="2">
        <v>17.2213728896381</v>
      </c>
      <c r="AE538" s="2">
        <v>17.2276917443161</v>
      </c>
      <c r="AF538" s="2">
        <v>16.7020127438625</v>
      </c>
      <c r="AG538" s="2">
        <v>16.5410303245735</v>
      </c>
      <c r="AH538" s="2">
        <v>16.2647948213694</v>
      </c>
      <c r="AI538" s="9">
        <v>-7.83278910155713</v>
      </c>
      <c r="AJ538" s="9">
        <v>-7.44798715870829</v>
      </c>
      <c r="AK538" s="9">
        <v>-6.71491442312563</v>
      </c>
      <c r="AL538" s="9">
        <v>-6.7922980737943</v>
      </c>
      <c r="AM538" s="9">
        <v>-6.2120080630148</v>
      </c>
      <c r="AN538" s="2">
        <v>10.0186075089452</v>
      </c>
      <c r="AO538" s="2">
        <v>9.45501846996384</v>
      </c>
      <c r="AP538" s="2">
        <v>9.43123624132857</v>
      </c>
      <c r="AQ538" s="2">
        <v>9.24152372151248</v>
      </c>
      <c r="AR538" s="2">
        <v>9.31697149629045</v>
      </c>
      <c r="AS538" s="2">
        <v>8.76096995583746</v>
      </c>
      <c r="AT538" s="2">
        <v>9.36313072585298</v>
      </c>
      <c r="AU538" s="2">
        <v>9.23629856405796</v>
      </c>
      <c r="AV538" s="2">
        <v>13.53791185178</v>
      </c>
      <c r="AW538" s="2">
        <v>10.735077081695</v>
      </c>
      <c r="AX538" s="2">
        <v>9.85577384657205</v>
      </c>
      <c r="AY538" s="2">
        <v>10.2134928574085</v>
      </c>
      <c r="AZ538" s="2">
        <v>10.4226702073274</v>
      </c>
      <c r="BA538" s="2">
        <v>9.91747770710741</v>
      </c>
      <c r="BB538" s="2">
        <v>9.74517082198529</v>
      </c>
      <c r="BC538" s="9">
        <v>10.4242882520743</v>
      </c>
      <c r="BD538" s="9">
        <v>10.3853711749978</v>
      </c>
      <c r="BE538" s="9">
        <v>10.4073536874969</v>
      </c>
      <c r="BF538" s="9">
        <v>11.1606832956073</v>
      </c>
      <c r="BG538" s="9">
        <v>11.1606832956073</v>
      </c>
      <c r="BH538" s="9">
        <v>33.4473105486641</v>
      </c>
      <c r="BI538" s="9">
        <v>33.4473105486641</v>
      </c>
      <c r="BJ538" s="9">
        <v>33.4473105486641</v>
      </c>
      <c r="BK538" s="9">
        <v>18.9561811005167</v>
      </c>
      <c r="BL538" s="9">
        <v>18.9561811005167</v>
      </c>
    </row>
    <row r="539" spans="1:64">
      <c r="A539" t="s">
        <v>1083</v>
      </c>
      <c r="B539" s="1" t="s">
        <v>2911</v>
      </c>
      <c r="C539" s="22" t="s">
        <v>1084</v>
      </c>
      <c r="D539" s="22" t="s">
        <v>1301</v>
      </c>
      <c r="E539" s="2">
        <v>13.6001867043055</v>
      </c>
      <c r="F539" s="2">
        <v>13.6001867043055</v>
      </c>
      <c r="G539" s="2">
        <v>13.6001867043055</v>
      </c>
      <c r="H539" s="2">
        <v>13.6001867043055</v>
      </c>
      <c r="I539" s="2">
        <v>13.6001867043055</v>
      </c>
      <c r="J539" s="2">
        <v>-13.8266941443234</v>
      </c>
      <c r="K539" s="2">
        <v>-13.8266941443234</v>
      </c>
      <c r="L539" s="2">
        <v>-13.8266941443234</v>
      </c>
      <c r="M539" s="2">
        <v>-13.8266941443234</v>
      </c>
      <c r="N539" s="2">
        <v>-13.8266941443234</v>
      </c>
      <c r="O539" s="2">
        <v>-4.31308345036171</v>
      </c>
      <c r="P539" s="2">
        <v>-4.31308345036171</v>
      </c>
      <c r="Q539" s="2">
        <v>-4.31308345036171</v>
      </c>
      <c r="R539" s="2">
        <v>-4.31308345036171</v>
      </c>
      <c r="S539" s="2">
        <v>-4.31308345036171</v>
      </c>
      <c r="T539" s="23">
        <v>14.6015489868395</v>
      </c>
      <c r="U539" s="23">
        <v>14.6015489868395</v>
      </c>
      <c r="V539" s="23">
        <v>14.6015489868395</v>
      </c>
      <c r="W539" s="23">
        <v>14.6015489868395</v>
      </c>
      <c r="X539" s="23">
        <v>14.6015489868395</v>
      </c>
      <c r="Y539" s="2">
        <v>15.0039120927393</v>
      </c>
      <c r="Z539" s="2">
        <v>10.3993423042266</v>
      </c>
      <c r="AA539" s="2">
        <v>13.4978926335888</v>
      </c>
      <c r="AB539" s="2">
        <v>14.71225395099</v>
      </c>
      <c r="AC539" s="2">
        <v>11.8533515891386</v>
      </c>
      <c r="AD539" s="2">
        <v>19.6965632975412</v>
      </c>
      <c r="AE539" s="2">
        <v>19.7134878783762</v>
      </c>
      <c r="AF539" s="2">
        <v>20.1154726055823</v>
      </c>
      <c r="AG539" s="2">
        <v>18.1200958493638</v>
      </c>
      <c r="AH539" s="2">
        <v>17.5370563290054</v>
      </c>
      <c r="AI539" s="9">
        <v>0.0403250671503117</v>
      </c>
      <c r="AJ539" s="9">
        <v>-1.44448143152257</v>
      </c>
      <c r="AK539" s="9">
        <v>-2.23803364565356</v>
      </c>
      <c r="AL539" s="9">
        <v>-2.40496812097674</v>
      </c>
      <c r="AM539" s="9">
        <v>-2.90539419589962</v>
      </c>
      <c r="AN539" s="2">
        <v>8.74078280125248</v>
      </c>
      <c r="AO539" s="2">
        <v>8.80581344517065</v>
      </c>
      <c r="AP539" s="2">
        <v>7.93032389421818</v>
      </c>
      <c r="AQ539" s="2">
        <v>7.81744651826359</v>
      </c>
      <c r="AR539" s="2">
        <v>7.97168101119338</v>
      </c>
      <c r="AS539" s="2">
        <v>9.66416701470881</v>
      </c>
      <c r="AT539" s="2">
        <v>10.3030007966291</v>
      </c>
      <c r="AU539" s="2">
        <v>10.1061379488485</v>
      </c>
      <c r="AV539" s="2">
        <v>14.2366090411796</v>
      </c>
      <c r="AW539" s="2">
        <v>11.0923148438381</v>
      </c>
      <c r="AX539" s="2">
        <v>10.5367859165758</v>
      </c>
      <c r="AY539" s="2">
        <v>10.4745683666273</v>
      </c>
      <c r="AZ539" s="2">
        <v>11.2834647900409</v>
      </c>
      <c r="BA539" s="2">
        <v>11.2240655193694</v>
      </c>
      <c r="BB539" s="2">
        <v>11.7486139506475</v>
      </c>
      <c r="BC539" s="9">
        <v>9.87200807977899</v>
      </c>
      <c r="BD539" s="9">
        <v>9.98593382211331</v>
      </c>
      <c r="BE539" s="9">
        <v>9.97068150480476</v>
      </c>
      <c r="BF539" s="9">
        <v>10.5229299644298</v>
      </c>
      <c r="BG539" s="9">
        <v>10.5229299644298</v>
      </c>
      <c r="BH539" s="9">
        <v>32.2192250860793</v>
      </c>
      <c r="BI539" s="9">
        <v>32.2192250860793</v>
      </c>
      <c r="BJ539" s="9">
        <v>32.2192250860793</v>
      </c>
      <c r="BK539" s="9">
        <v>13.5401476205618</v>
      </c>
      <c r="BL539" s="9">
        <v>13.5401476205618</v>
      </c>
    </row>
    <row r="540" spans="1:64">
      <c r="A540" t="s">
        <v>1085</v>
      </c>
      <c r="B540" s="1" t="s">
        <v>2912</v>
      </c>
      <c r="C540" s="22" t="s">
        <v>908</v>
      </c>
      <c r="D540" s="22" t="s">
        <v>1301</v>
      </c>
      <c r="E540" s="2">
        <v>-15.4329770817442</v>
      </c>
      <c r="F540" s="2">
        <v>-15.4329770817442</v>
      </c>
      <c r="G540" s="2">
        <v>-15.4329770817442</v>
      </c>
      <c r="H540" s="2">
        <v>-15.4329770817442</v>
      </c>
      <c r="I540" s="2">
        <v>-15.4329770817442</v>
      </c>
      <c r="J540" s="2">
        <v>13.8438528068874</v>
      </c>
      <c r="K540" s="2">
        <v>13.8438528068874</v>
      </c>
      <c r="L540" s="2">
        <v>13.8438528068874</v>
      </c>
      <c r="M540" s="2">
        <v>13.8438528068874</v>
      </c>
      <c r="N540" s="2">
        <v>13.8438528068874</v>
      </c>
      <c r="O540" s="2">
        <v>-7.7618094046858</v>
      </c>
      <c r="P540" s="2">
        <v>-7.7618094046858</v>
      </c>
      <c r="Q540" s="2">
        <v>-7.7618094046858</v>
      </c>
      <c r="R540" s="2">
        <v>-7.7618094046858</v>
      </c>
      <c r="S540" s="2">
        <v>-7.7618094046858</v>
      </c>
      <c r="T540" s="23">
        <v>-1.35802338867053</v>
      </c>
      <c r="U540" s="23">
        <v>-1.35802338867053</v>
      </c>
      <c r="V540" s="23">
        <v>-1.35802338867053</v>
      </c>
      <c r="W540" s="23">
        <v>-1.35802338867053</v>
      </c>
      <c r="X540" s="23">
        <v>-1.35802338867053</v>
      </c>
      <c r="Y540" s="2">
        <v>-1.40055329984919</v>
      </c>
      <c r="Z540" s="2">
        <v>-3.89223367163192</v>
      </c>
      <c r="AA540" s="2">
        <v>-2.53565715160207</v>
      </c>
      <c r="AB540" s="2">
        <v>-5.72510722818049</v>
      </c>
      <c r="AC540" s="2">
        <v>0.546379178533534</v>
      </c>
      <c r="AD540" s="2">
        <v>-2.58467884271133</v>
      </c>
      <c r="AE540" s="2">
        <v>-2.82618146580193</v>
      </c>
      <c r="AF540" s="2">
        <v>-3.50986865325844</v>
      </c>
      <c r="AG540" s="2">
        <v>-5.47438638106636</v>
      </c>
      <c r="AH540" s="2">
        <v>-3.83668971813088</v>
      </c>
      <c r="AI540" s="9">
        <v>16.3574402654991</v>
      </c>
      <c r="AJ540" s="9">
        <v>16.6188471755417</v>
      </c>
      <c r="AK540" s="9">
        <v>16.9363514714768</v>
      </c>
      <c r="AL540" s="9">
        <v>17.1109599326518</v>
      </c>
      <c r="AM540" s="9">
        <v>18.155992594697</v>
      </c>
      <c r="AN540" s="2">
        <v>-10.668363280414</v>
      </c>
      <c r="AO540" s="2">
        <v>-9.74142942868283</v>
      </c>
      <c r="AP540" s="2">
        <v>-11.2654117041489</v>
      </c>
      <c r="AQ540" s="2">
        <v>-10.8152877528387</v>
      </c>
      <c r="AR540" s="2">
        <v>-10.4019911458418</v>
      </c>
      <c r="AS540" s="2">
        <v>-5.31116061360038</v>
      </c>
      <c r="AT540" s="2">
        <v>-1.51493677361013</v>
      </c>
      <c r="AU540" s="2">
        <v>-4.72654579670729</v>
      </c>
      <c r="AV540" s="2">
        <v>-3.42406037362246</v>
      </c>
      <c r="AW540" s="2">
        <v>-5.96313119441015</v>
      </c>
      <c r="AX540" s="2">
        <v>-8.8592635931012</v>
      </c>
      <c r="AY540" s="2">
        <v>-10.0737327836542</v>
      </c>
      <c r="AZ540" s="2">
        <v>-9.56799235884619</v>
      </c>
      <c r="BA540" s="2">
        <v>-10.7763845004326</v>
      </c>
      <c r="BB540" s="2">
        <v>-10.2522895128512</v>
      </c>
      <c r="BC540" s="9">
        <v>-6.00604687371169</v>
      </c>
      <c r="BD540" s="9">
        <v>-6.3244247540051</v>
      </c>
      <c r="BE540" s="9">
        <v>-6.47730404326732</v>
      </c>
      <c r="BF540" s="9">
        <v>-7.49360164133636</v>
      </c>
      <c r="BG540" s="9">
        <v>-7.49360164133636</v>
      </c>
      <c r="BH540" s="9">
        <v>21.8227972633065</v>
      </c>
      <c r="BI540" s="9">
        <v>21.8227972633065</v>
      </c>
      <c r="BJ540" s="9">
        <v>21.8227972633065</v>
      </c>
      <c r="BK540" s="9">
        <v>4.2741396540553</v>
      </c>
      <c r="BL540" s="9">
        <v>4.2741396540553</v>
      </c>
    </row>
    <row r="541" spans="1:64">
      <c r="A541" t="s">
        <v>1086</v>
      </c>
      <c r="B541" s="1" t="s">
        <v>2913</v>
      </c>
      <c r="C541" s="22" t="s">
        <v>1087</v>
      </c>
      <c r="D541" s="22" t="s">
        <v>1301</v>
      </c>
      <c r="E541" s="2">
        <v>3.92246544228892</v>
      </c>
      <c r="F541" s="2">
        <v>3.92246544228892</v>
      </c>
      <c r="G541" s="2">
        <v>3.92246544228892</v>
      </c>
      <c r="H541" s="2">
        <v>3.92246544228892</v>
      </c>
      <c r="I541" s="2">
        <v>3.92246544228892</v>
      </c>
      <c r="J541" s="2">
        <v>-19.4490190104205</v>
      </c>
      <c r="K541" s="2">
        <v>-19.4490190104205</v>
      </c>
      <c r="L541" s="2">
        <v>-19.4490190104205</v>
      </c>
      <c r="M541" s="2">
        <v>-19.4490190104205</v>
      </c>
      <c r="N541" s="2">
        <v>-19.4490190104205</v>
      </c>
      <c r="O541" s="2">
        <v>-7.900942293026</v>
      </c>
      <c r="P541" s="2">
        <v>-7.900942293026</v>
      </c>
      <c r="Q541" s="2">
        <v>-7.900942293026</v>
      </c>
      <c r="R541" s="2">
        <v>-7.900942293026</v>
      </c>
      <c r="S541" s="2">
        <v>-7.900942293026</v>
      </c>
      <c r="T541" s="23">
        <v>9.45184209417174</v>
      </c>
      <c r="U541" s="23">
        <v>9.45184209417174</v>
      </c>
      <c r="V541" s="23">
        <v>9.45184209417174</v>
      </c>
      <c r="W541" s="23">
        <v>9.45184209417174</v>
      </c>
      <c r="X541" s="23">
        <v>9.45184209417174</v>
      </c>
      <c r="Y541" s="2">
        <v>13.5990494134952</v>
      </c>
      <c r="Z541" s="2">
        <v>4.3872084762328</v>
      </c>
      <c r="AA541" s="2">
        <v>6.75720903752012</v>
      </c>
      <c r="AB541" s="2">
        <v>2.51924299143215</v>
      </c>
      <c r="AC541" s="2">
        <v>-3.33265883976826</v>
      </c>
      <c r="AD541" s="2">
        <v>14.3404028921055</v>
      </c>
      <c r="AE541" s="2">
        <v>14.4430659214191</v>
      </c>
      <c r="AF541" s="2">
        <v>15.0852209462044</v>
      </c>
      <c r="AG541" s="2">
        <v>14.3405314849087</v>
      </c>
      <c r="AH541" s="2">
        <v>15.1106055495829</v>
      </c>
      <c r="AI541" s="9">
        <v>7.63636063352707</v>
      </c>
      <c r="AJ541" s="9">
        <v>7.1897964066791</v>
      </c>
      <c r="AK541" s="9">
        <v>6.74294299000469</v>
      </c>
      <c r="AL541" s="9">
        <v>6.33899961816602</v>
      </c>
      <c r="AM541" s="9">
        <v>6.67777953623476</v>
      </c>
      <c r="AN541" s="2">
        <v>8.81265521777411</v>
      </c>
      <c r="AO541" s="2">
        <v>8.50420198707346</v>
      </c>
      <c r="AP541" s="2">
        <v>7.9572263478897</v>
      </c>
      <c r="AQ541" s="2">
        <v>7.67663888468393</v>
      </c>
      <c r="AR541" s="2">
        <v>7.53953462631583</v>
      </c>
      <c r="AS541" s="2">
        <v>7.50722482081138</v>
      </c>
      <c r="AT541" s="2">
        <v>8.26486515350399</v>
      </c>
      <c r="AU541" s="2">
        <v>10.5329714053984</v>
      </c>
      <c r="AV541" s="2">
        <v>9.65262508085157</v>
      </c>
      <c r="AW541" s="2">
        <v>8.90694715652531</v>
      </c>
      <c r="AX541" s="2">
        <v>8.78467830327603</v>
      </c>
      <c r="AY541" s="2">
        <v>9.44049599587525</v>
      </c>
      <c r="AZ541" s="2">
        <v>9.37953408271162</v>
      </c>
      <c r="BA541" s="2">
        <v>9.31091577382374</v>
      </c>
      <c r="BB541" s="2">
        <v>9.62909338614974</v>
      </c>
      <c r="BC541" s="9">
        <v>7.86999245520843</v>
      </c>
      <c r="BD541" s="9">
        <v>7.72245548910096</v>
      </c>
      <c r="BE541" s="9">
        <v>7.42342710576705</v>
      </c>
      <c r="BF541" s="9">
        <v>7.89219747332234</v>
      </c>
      <c r="BG541" s="9">
        <v>7.89219747332234</v>
      </c>
      <c r="BH541" s="9">
        <v>31.2981609891406</v>
      </c>
      <c r="BI541" s="9">
        <v>31.2981609891406</v>
      </c>
      <c r="BJ541" s="9">
        <v>31.2981609891406</v>
      </c>
      <c r="BK541" s="9">
        <v>12.0121854963819</v>
      </c>
      <c r="BL541" s="9">
        <v>12.0121854963819</v>
      </c>
    </row>
    <row r="542" spans="1:64">
      <c r="A542" t="s">
        <v>1088</v>
      </c>
      <c r="B542" s="1" t="s">
        <v>2914</v>
      </c>
      <c r="C542" s="22" t="s">
        <v>1089</v>
      </c>
      <c r="D542" s="22" t="s">
        <v>1301</v>
      </c>
      <c r="E542" s="2">
        <v>-4.24834420453474</v>
      </c>
      <c r="F542" s="2">
        <v>-4.24834420453474</v>
      </c>
      <c r="G542" s="2">
        <v>-4.24834420453474</v>
      </c>
      <c r="H542" s="2">
        <v>-4.24834420453474</v>
      </c>
      <c r="I542" s="2">
        <v>-4.24834420453474</v>
      </c>
      <c r="J542" s="2">
        <v>-3.82733473186716</v>
      </c>
      <c r="K542" s="2">
        <v>-3.82733473186716</v>
      </c>
      <c r="L542" s="2">
        <v>-3.82733473186716</v>
      </c>
      <c r="M542" s="2">
        <v>-3.82733473186716</v>
      </c>
      <c r="N542" s="2">
        <v>-3.82733473186716</v>
      </c>
      <c r="O542" s="2">
        <v>-2.527164249158</v>
      </c>
      <c r="P542" s="2">
        <v>-2.527164249158</v>
      </c>
      <c r="Q542" s="2">
        <v>-2.527164249158</v>
      </c>
      <c r="R542" s="2">
        <v>-2.527164249158</v>
      </c>
      <c r="S542" s="2">
        <v>-2.527164249158</v>
      </c>
      <c r="T542" s="23">
        <v>0.230100302813325</v>
      </c>
      <c r="U542" s="23">
        <v>0.230100302813325</v>
      </c>
      <c r="V542" s="23">
        <v>0.230100302813325</v>
      </c>
      <c r="W542" s="23">
        <v>0.230100302813325</v>
      </c>
      <c r="X542" s="23">
        <v>0.230100302813325</v>
      </c>
      <c r="Y542" s="2">
        <v>0.79253596528985</v>
      </c>
      <c r="Z542" s="2">
        <v>-0.263146854303876</v>
      </c>
      <c r="AA542" s="2">
        <v>-13.3031592145866</v>
      </c>
      <c r="AB542" s="2">
        <v>-5.73003861014361</v>
      </c>
      <c r="AC542" s="2">
        <v>-14.4690731606766</v>
      </c>
      <c r="AD542" s="2">
        <v>4.48270890745611</v>
      </c>
      <c r="AE542" s="2">
        <v>6.20254130214191</v>
      </c>
      <c r="AF542" s="2">
        <v>3.59631576027589</v>
      </c>
      <c r="AG542" s="2">
        <v>3.51015789926209</v>
      </c>
      <c r="AH542" s="2">
        <v>3.78748871230138</v>
      </c>
      <c r="AI542" s="9">
        <v>15.2294103773382</v>
      </c>
      <c r="AJ542" s="9">
        <v>15.5763105164572</v>
      </c>
      <c r="AK542" s="9">
        <v>16.2182853120295</v>
      </c>
      <c r="AL542" s="9">
        <v>17.7736600562526</v>
      </c>
      <c r="AM542" s="9">
        <v>18.155992594697</v>
      </c>
      <c r="AN542" s="2">
        <v>-6.15349208684622</v>
      </c>
      <c r="AO542" s="2">
        <v>-5.98701519506767</v>
      </c>
      <c r="AP542" s="2">
        <v>-6.8686231034056</v>
      </c>
      <c r="AQ542" s="2">
        <v>-7.50145292807587</v>
      </c>
      <c r="AR542" s="2">
        <v>-7.89463505967069</v>
      </c>
      <c r="AS542" s="2">
        <v>-4.66271745884423</v>
      </c>
      <c r="AT542" s="2">
        <v>-1.35821998714305</v>
      </c>
      <c r="AU542" s="2">
        <v>0.962077153824085</v>
      </c>
      <c r="AV542" s="2">
        <v>1.59740115811205</v>
      </c>
      <c r="AW542" s="2">
        <v>-1.79008180443572</v>
      </c>
      <c r="AX542" s="2">
        <v>-0.572301711309679</v>
      </c>
      <c r="AY542" s="2">
        <v>0.27487410439298</v>
      </c>
      <c r="AZ542" s="2">
        <v>-0.23471673724361</v>
      </c>
      <c r="BA542" s="2">
        <v>-0.073886378263963</v>
      </c>
      <c r="BB542" s="2">
        <v>-1.25765660822078</v>
      </c>
      <c r="BC542" s="9">
        <v>-2.41622575379206</v>
      </c>
      <c r="BD542" s="9">
        <v>-1.86404098012782</v>
      </c>
      <c r="BE542" s="9">
        <v>-2.32891830769162</v>
      </c>
      <c r="BF542" s="9">
        <v>-1.51466416154671</v>
      </c>
      <c r="BG542" s="9">
        <v>-1.51466416154671</v>
      </c>
      <c r="BH542" s="9">
        <v>36.5781205272934</v>
      </c>
      <c r="BI542" s="9">
        <v>36.5781205272934</v>
      </c>
      <c r="BJ542" s="9">
        <v>36.5781205272934</v>
      </c>
      <c r="BK542" s="9">
        <v>22.7990659270415</v>
      </c>
      <c r="BL542" s="9">
        <v>22.7990659270415</v>
      </c>
    </row>
    <row r="543" spans="1:64">
      <c r="A543" t="s">
        <v>1090</v>
      </c>
      <c r="B543" s="1" t="s">
        <v>2915</v>
      </c>
      <c r="C543" s="22" t="s">
        <v>1091</v>
      </c>
      <c r="D543" s="22" t="s">
        <v>1301</v>
      </c>
      <c r="E543" s="2">
        <v>5.9986547787769</v>
      </c>
      <c r="F543" s="2">
        <v>5.9986547787769</v>
      </c>
      <c r="G543" s="2">
        <v>5.9986547787769</v>
      </c>
      <c r="H543" s="2">
        <v>5.9986547787769</v>
      </c>
      <c r="I543" s="2">
        <v>5.9986547787769</v>
      </c>
      <c r="J543" s="2">
        <v>-7.87450121837957</v>
      </c>
      <c r="K543" s="2">
        <v>-7.87450121837957</v>
      </c>
      <c r="L543" s="2">
        <v>-7.87450121837957</v>
      </c>
      <c r="M543" s="2">
        <v>-7.87450121837957</v>
      </c>
      <c r="N543" s="2">
        <v>-7.87450121837957</v>
      </c>
      <c r="O543" s="2">
        <v>-3.80906003633117</v>
      </c>
      <c r="P543" s="2">
        <v>-3.80906003633117</v>
      </c>
      <c r="Q543" s="2">
        <v>-3.80906003633117</v>
      </c>
      <c r="R543" s="2">
        <v>-3.80906003633117</v>
      </c>
      <c r="S543" s="2">
        <v>-3.80906003633117</v>
      </c>
      <c r="T543" s="23">
        <v>5.44247101379265</v>
      </c>
      <c r="U543" s="23">
        <v>5.44247101379265</v>
      </c>
      <c r="V543" s="23">
        <v>5.44247101379265</v>
      </c>
      <c r="W543" s="23">
        <v>5.44247101379265</v>
      </c>
      <c r="X543" s="23">
        <v>5.44247101379265</v>
      </c>
      <c r="Y543" s="2">
        <v>3.44966862958586</v>
      </c>
      <c r="Z543" s="2">
        <v>-1.10612140323771</v>
      </c>
      <c r="AA543" s="2">
        <v>3.43489814567141</v>
      </c>
      <c r="AB543" s="2">
        <v>-4.19062448120961</v>
      </c>
      <c r="AC543" s="2">
        <v>3.34682898370171</v>
      </c>
      <c r="AD543" s="2">
        <v>11.9824000044388</v>
      </c>
      <c r="AE543" s="2">
        <v>11.8485060746132</v>
      </c>
      <c r="AF543" s="2">
        <v>11.9849337035675</v>
      </c>
      <c r="AG543" s="2">
        <v>13.1535917494414</v>
      </c>
      <c r="AH543" s="2">
        <v>12.9877576047313</v>
      </c>
      <c r="AI543" s="9">
        <v>0.132079138500392</v>
      </c>
      <c r="AJ543" s="9">
        <v>1.054156249007</v>
      </c>
      <c r="AK543" s="9">
        <v>1.18963055272958</v>
      </c>
      <c r="AL543" s="9">
        <v>1.72639158955275</v>
      </c>
      <c r="AM543" s="9">
        <v>2.15000633649837</v>
      </c>
      <c r="AN543" s="2">
        <v>4.24827114421459</v>
      </c>
      <c r="AO543" s="2">
        <v>3.74000898529793</v>
      </c>
      <c r="AP543" s="2">
        <v>3.25307784075385</v>
      </c>
      <c r="AQ543" s="2">
        <v>2.96328862380671</v>
      </c>
      <c r="AR543" s="2">
        <v>3.03215883164335</v>
      </c>
      <c r="AS543" s="2">
        <v>4.43600022745611</v>
      </c>
      <c r="AT543" s="2">
        <v>5.08925752451623</v>
      </c>
      <c r="AU543" s="2">
        <v>7.11914232560554</v>
      </c>
      <c r="AV543" s="2">
        <v>6.9767217904753</v>
      </c>
      <c r="AW543" s="2">
        <v>6.85997991081789</v>
      </c>
      <c r="AX543" s="2">
        <v>4.84458855664298</v>
      </c>
      <c r="AY543" s="2">
        <v>4.65871715723779</v>
      </c>
      <c r="AZ543" s="2">
        <v>4.73610145884462</v>
      </c>
      <c r="BA543" s="2">
        <v>5.53644917902286</v>
      </c>
      <c r="BB543" s="2">
        <v>6.22018179828117</v>
      </c>
      <c r="BC543" s="9">
        <v>3.10657596916122</v>
      </c>
      <c r="BD543" s="9">
        <v>3.3286446073711</v>
      </c>
      <c r="BE543" s="9">
        <v>2.1833609134609</v>
      </c>
      <c r="BF543" s="9">
        <v>2.94960915669623</v>
      </c>
      <c r="BG543" s="9">
        <v>2.94960915669623</v>
      </c>
      <c r="BH543" s="9">
        <v>31.0678949649059</v>
      </c>
      <c r="BI543" s="9">
        <v>31.0678949649059</v>
      </c>
      <c r="BJ543" s="9">
        <v>31.0678949649059</v>
      </c>
      <c r="BK543" s="9">
        <v>17.174307069962</v>
      </c>
      <c r="BL543" s="9">
        <v>17.174307069962</v>
      </c>
    </row>
    <row r="544" spans="1:64">
      <c r="A544" t="s">
        <v>1092</v>
      </c>
      <c r="B544" s="1" t="s">
        <v>2916</v>
      </c>
      <c r="C544" s="22" t="s">
        <v>1093</v>
      </c>
      <c r="D544" s="22" t="s">
        <v>1301</v>
      </c>
      <c r="E544" s="2">
        <v>4.62569086271227</v>
      </c>
      <c r="F544" s="2">
        <v>4.62569086271227</v>
      </c>
      <c r="G544" s="2">
        <v>4.62569086271227</v>
      </c>
      <c r="H544" s="2">
        <v>4.62569086271227</v>
      </c>
      <c r="I544" s="2">
        <v>4.62569086271227</v>
      </c>
      <c r="J544" s="2">
        <v>-5.35798891411854</v>
      </c>
      <c r="K544" s="2">
        <v>-5.35798891411854</v>
      </c>
      <c r="L544" s="2">
        <v>-5.35798891411854</v>
      </c>
      <c r="M544" s="2">
        <v>-5.35798891411854</v>
      </c>
      <c r="N544" s="2">
        <v>-5.35798891411854</v>
      </c>
      <c r="O544" s="2">
        <v>2.10050188355246</v>
      </c>
      <c r="P544" s="2">
        <v>2.10050188355246</v>
      </c>
      <c r="Q544" s="2">
        <v>2.10050188355246</v>
      </c>
      <c r="R544" s="2">
        <v>2.10050188355246</v>
      </c>
      <c r="S544" s="2">
        <v>2.10050188355246</v>
      </c>
      <c r="T544" s="23">
        <v>7.44160873945053</v>
      </c>
      <c r="U544" s="23">
        <v>7.44160873945053</v>
      </c>
      <c r="V544" s="23">
        <v>7.44160873945053</v>
      </c>
      <c r="W544" s="23">
        <v>7.44160873945053</v>
      </c>
      <c r="X544" s="23">
        <v>7.44160873945053</v>
      </c>
      <c r="Y544" s="2">
        <v>-4.29019972599502</v>
      </c>
      <c r="Z544" s="2">
        <v>-11.2063236768634</v>
      </c>
      <c r="AA544" s="2">
        <v>1.05200546911756</v>
      </c>
      <c r="AB544" s="2">
        <v>0.0650650746380479</v>
      </c>
      <c r="AC544" s="2">
        <v>-1.31122852505567</v>
      </c>
      <c r="AD544" s="2">
        <v>12.5694013289882</v>
      </c>
      <c r="AE544" s="2">
        <v>10.7377424346854</v>
      </c>
      <c r="AF544" s="2">
        <v>10.8776908485145</v>
      </c>
      <c r="AG544" s="2">
        <v>9.0642501891204</v>
      </c>
      <c r="AH544" s="2">
        <v>10.2000294391047</v>
      </c>
      <c r="AI544" s="9">
        <v>-2.67845645775138</v>
      </c>
      <c r="AJ544" s="9">
        <v>-1.09528864390238</v>
      </c>
      <c r="AK544" s="9">
        <v>-0.0122078145998865</v>
      </c>
      <c r="AL544" s="9">
        <v>0.672764183822982</v>
      </c>
      <c r="AM544" s="9">
        <v>2.21052091438958</v>
      </c>
      <c r="AN544" s="2">
        <v>3.41493961211244</v>
      </c>
      <c r="AO544" s="2">
        <v>1.89229915190971</v>
      </c>
      <c r="AP544" s="2">
        <v>2.64493696910891</v>
      </c>
      <c r="AQ544" s="2">
        <v>1.58575732943381</v>
      </c>
      <c r="AR544" s="2">
        <v>0.901441156140341</v>
      </c>
      <c r="AS544" s="2">
        <v>2.96191043251849</v>
      </c>
      <c r="AT544" s="2">
        <v>7.02509188574347</v>
      </c>
      <c r="AU544" s="2">
        <v>4.9696630911462</v>
      </c>
      <c r="AV544" s="2">
        <v>7.96510306912845</v>
      </c>
      <c r="AW544" s="2">
        <v>6.87843670977392</v>
      </c>
      <c r="AX544" s="2">
        <v>4.41302607925387</v>
      </c>
      <c r="AY544" s="2">
        <v>3.95729727735846</v>
      </c>
      <c r="AZ544" s="2">
        <v>3.38180813251986</v>
      </c>
      <c r="BA544" s="2">
        <v>3.97594155029496</v>
      </c>
      <c r="BB544" s="2">
        <v>4.20516427908714</v>
      </c>
      <c r="BC544" s="9">
        <v>4.2801713352888</v>
      </c>
      <c r="BD544" s="9">
        <v>3.66150906810821</v>
      </c>
      <c r="BE544" s="9">
        <v>5.82229576922905</v>
      </c>
      <c r="BF544" s="9">
        <v>5.1817458158177</v>
      </c>
      <c r="BG544" s="9">
        <v>5.1817458158177</v>
      </c>
      <c r="BH544" s="9">
        <v>44.4934503706997</v>
      </c>
      <c r="BI544" s="9">
        <v>44.4934503706997</v>
      </c>
      <c r="BJ544" s="9">
        <v>44.4934503706997</v>
      </c>
      <c r="BK544" s="9">
        <v>35.1410933275959</v>
      </c>
      <c r="BL544" s="9">
        <v>35.1410933275959</v>
      </c>
    </row>
    <row r="545" spans="1:64">
      <c r="A545" t="s">
        <v>1094</v>
      </c>
      <c r="B545" s="1" t="s">
        <v>2917</v>
      </c>
      <c r="C545" s="22" t="s">
        <v>1095</v>
      </c>
      <c r="D545" s="22" t="s">
        <v>1301</v>
      </c>
      <c r="E545" s="2">
        <v>3.48713542012208</v>
      </c>
      <c r="F545" s="2">
        <v>3.48713542012208</v>
      </c>
      <c r="G545" s="2">
        <v>3.48713542012208</v>
      </c>
      <c r="H545" s="2">
        <v>3.48713542012208</v>
      </c>
      <c r="I545" s="2">
        <v>3.48713542012208</v>
      </c>
      <c r="J545" s="2">
        <v>-5.44008059831702</v>
      </c>
      <c r="K545" s="2">
        <v>-5.44008059831702</v>
      </c>
      <c r="L545" s="2">
        <v>-5.44008059831702</v>
      </c>
      <c r="M545" s="2">
        <v>-5.44008059831702</v>
      </c>
      <c r="N545" s="2">
        <v>-5.44008059831702</v>
      </c>
      <c r="O545" s="2">
        <v>0.405701978325722</v>
      </c>
      <c r="P545" s="2">
        <v>0.405701978325722</v>
      </c>
      <c r="Q545" s="2">
        <v>0.405701978325722</v>
      </c>
      <c r="R545" s="2">
        <v>0.405701978325722</v>
      </c>
      <c r="S545" s="2">
        <v>0.405701978325722</v>
      </c>
      <c r="T545" s="23">
        <v>9.38745096714223</v>
      </c>
      <c r="U545" s="23">
        <v>9.38745096714223</v>
      </c>
      <c r="V545" s="23">
        <v>9.38745096714223</v>
      </c>
      <c r="W545" s="23">
        <v>9.38745096714223</v>
      </c>
      <c r="X545" s="23">
        <v>9.38745096714223</v>
      </c>
      <c r="Y545" s="2">
        <v>-4.54421760637173</v>
      </c>
      <c r="Z545" s="2">
        <v>-8.16565645039434</v>
      </c>
      <c r="AA545" s="2">
        <v>6.59749122022747</v>
      </c>
      <c r="AB545" s="2">
        <v>5.14886879032194</v>
      </c>
      <c r="AC545" s="2">
        <v>-2.13421655714943</v>
      </c>
      <c r="AD545" s="2">
        <v>17.3319930941398</v>
      </c>
      <c r="AE545" s="2">
        <v>17.0583862013678</v>
      </c>
      <c r="AF545" s="2">
        <v>15.9805128211291</v>
      </c>
      <c r="AG545" s="2">
        <v>14.3276281951719</v>
      </c>
      <c r="AH545" s="2">
        <v>13.5708868932635</v>
      </c>
      <c r="AI545" s="9">
        <v>8.27275471640277</v>
      </c>
      <c r="AJ545" s="9">
        <v>8.15907454944136</v>
      </c>
      <c r="AK545" s="9">
        <v>9.09935943251599</v>
      </c>
      <c r="AL545" s="9">
        <v>8.42555530538878</v>
      </c>
      <c r="AM545" s="9">
        <v>8.72595940796019</v>
      </c>
      <c r="AN545" s="2">
        <v>6.5789952730628</v>
      </c>
      <c r="AO545" s="2">
        <v>5.29259849807554</v>
      </c>
      <c r="AP545" s="2">
        <v>5.02048724897195</v>
      </c>
      <c r="AQ545" s="2">
        <v>4.87328690705241</v>
      </c>
      <c r="AR545" s="2">
        <v>4.30783122636197</v>
      </c>
      <c r="AS545" s="2">
        <v>6.43114995334632</v>
      </c>
      <c r="AT545" s="2">
        <v>7.84509250461706</v>
      </c>
      <c r="AU545" s="2">
        <v>7.7920369440284</v>
      </c>
      <c r="AV545" s="2">
        <v>9.71391342061262</v>
      </c>
      <c r="AW545" s="2">
        <v>7.24842708960193</v>
      </c>
      <c r="AX545" s="2">
        <v>8.6900552953834</v>
      </c>
      <c r="AY545" s="2">
        <v>8.64789776836066</v>
      </c>
      <c r="AZ545" s="2">
        <v>8.80503561595408</v>
      </c>
      <c r="BA545" s="2">
        <v>8.21175416589414</v>
      </c>
      <c r="BB545" s="2">
        <v>8.36952658811179</v>
      </c>
      <c r="BC545" s="9">
        <v>8.42227262750376</v>
      </c>
      <c r="BD545" s="9">
        <v>7.92217416554323</v>
      </c>
      <c r="BE545" s="9">
        <v>8.36955016826677</v>
      </c>
      <c r="BF545" s="9">
        <v>7.97191663971953</v>
      </c>
      <c r="BG545" s="9">
        <v>7.97191663971953</v>
      </c>
      <c r="BH545" s="9">
        <v>42.5035903605307</v>
      </c>
      <c r="BI545" s="9">
        <v>42.5035903605307</v>
      </c>
      <c r="BJ545" s="9">
        <v>42.5035903605307</v>
      </c>
      <c r="BK545" s="9">
        <v>30.9170800844418</v>
      </c>
      <c r="BL545" s="9">
        <v>30.9170800844418</v>
      </c>
    </row>
    <row r="546" spans="1:64">
      <c r="A546" t="s">
        <v>1096</v>
      </c>
      <c r="B546" s="1" t="s">
        <v>2918</v>
      </c>
      <c r="C546" s="22" t="s">
        <v>1097</v>
      </c>
      <c r="D546" s="22" t="s">
        <v>1301</v>
      </c>
      <c r="E546" s="2">
        <v>1.07607683581346</v>
      </c>
      <c r="F546" s="2">
        <v>1.07607683581346</v>
      </c>
      <c r="G546" s="2">
        <v>1.07607683581346</v>
      </c>
      <c r="H546" s="2">
        <v>1.07607683581346</v>
      </c>
      <c r="I546" s="2">
        <v>1.07607683581346</v>
      </c>
      <c r="J546" s="2">
        <v>-7.82645719757311</v>
      </c>
      <c r="K546" s="2">
        <v>-7.82645719757311</v>
      </c>
      <c r="L546" s="2">
        <v>-7.82645719757311</v>
      </c>
      <c r="M546" s="2">
        <v>-7.82645719757311</v>
      </c>
      <c r="N546" s="2">
        <v>-7.82645719757311</v>
      </c>
      <c r="O546" s="2">
        <v>-3.64645813128089</v>
      </c>
      <c r="P546" s="2">
        <v>-3.64645813128089</v>
      </c>
      <c r="Q546" s="2">
        <v>-3.64645813128089</v>
      </c>
      <c r="R546" s="2">
        <v>-3.64645813128089</v>
      </c>
      <c r="S546" s="2">
        <v>-3.64645813128089</v>
      </c>
      <c r="T546" s="23">
        <v>6.30541169840586</v>
      </c>
      <c r="U546" s="23">
        <v>6.30541169840586</v>
      </c>
      <c r="V546" s="23">
        <v>6.30541169840586</v>
      </c>
      <c r="W546" s="23">
        <v>6.30541169840586</v>
      </c>
      <c r="X546" s="23">
        <v>6.30541169840586</v>
      </c>
      <c r="Y546" s="2">
        <v>8.05903278206553</v>
      </c>
      <c r="Z546" s="2">
        <v>4.59249008754786</v>
      </c>
      <c r="AA546" s="2">
        <v>3.62877210440765</v>
      </c>
      <c r="AB546" s="2">
        <v>-11.1726161222036</v>
      </c>
      <c r="AC546" s="2">
        <v>-5.64773443296384</v>
      </c>
      <c r="AD546" s="2">
        <v>10.671383457044</v>
      </c>
      <c r="AE546" s="2">
        <v>11.2218799395519</v>
      </c>
      <c r="AF546" s="2">
        <v>9.54112601073336</v>
      </c>
      <c r="AG546" s="2">
        <v>10.0345193670036</v>
      </c>
      <c r="AH546" s="2">
        <v>11.0426349107509</v>
      </c>
      <c r="AI546" s="9">
        <v>11.8888926827844</v>
      </c>
      <c r="AJ546" s="9">
        <v>12.332251550885</v>
      </c>
      <c r="AK546" s="9">
        <v>12.771799554516</v>
      </c>
      <c r="AL546" s="9">
        <v>12.0282997829067</v>
      </c>
      <c r="AM546" s="9">
        <v>12.7553677594658</v>
      </c>
      <c r="AN546" s="2">
        <v>2.14339063640484</v>
      </c>
      <c r="AO546" s="2">
        <v>1.14637184880113</v>
      </c>
      <c r="AP546" s="2">
        <v>0.692129059049046</v>
      </c>
      <c r="AQ546" s="2">
        <v>0.70666102249049</v>
      </c>
      <c r="AR546" s="2">
        <v>-0.0549683635757314</v>
      </c>
      <c r="AS546" s="2">
        <v>-0.711291597277291</v>
      </c>
      <c r="AT546" s="2">
        <v>2.33464975985008</v>
      </c>
      <c r="AU546" s="2">
        <v>3.49535862444045</v>
      </c>
      <c r="AV546" s="2">
        <v>1.21848300828554</v>
      </c>
      <c r="AW546" s="2">
        <v>1.91828179888308</v>
      </c>
      <c r="AX546" s="2">
        <v>-0.403600237981253</v>
      </c>
      <c r="AY546" s="2">
        <v>0.187680163623422</v>
      </c>
      <c r="AZ546" s="2">
        <v>1.33267941387256</v>
      </c>
      <c r="BA546" s="2">
        <v>3.22774810832598</v>
      </c>
      <c r="BB546" s="2">
        <v>4.4774835342891</v>
      </c>
      <c r="BC546" s="9">
        <v>0.552280172295329</v>
      </c>
      <c r="BD546" s="9">
        <v>-0.798874705769065</v>
      </c>
      <c r="BE546" s="9">
        <v>1.23723785096117</v>
      </c>
      <c r="BF546" s="9">
        <v>3.18876665588782</v>
      </c>
      <c r="BG546" s="9">
        <v>3.18876665588782</v>
      </c>
      <c r="BH546" s="9">
        <v>34.6996345401159</v>
      </c>
      <c r="BI546" s="9">
        <v>34.6996345401159</v>
      </c>
      <c r="BJ546" s="9">
        <v>34.6996345401159</v>
      </c>
      <c r="BK546" s="9">
        <v>18.3769887048306</v>
      </c>
      <c r="BL546" s="9">
        <v>18.3769887048306</v>
      </c>
    </row>
    <row r="547" spans="1:64">
      <c r="A547" t="s">
        <v>1098</v>
      </c>
      <c r="B547" s="1" t="s">
        <v>2919</v>
      </c>
      <c r="C547" s="22" t="s">
        <v>1099</v>
      </c>
      <c r="D547" s="22" t="s">
        <v>1301</v>
      </c>
      <c r="E547" s="2">
        <v>2.28160612796777</v>
      </c>
      <c r="F547" s="2">
        <v>2.28160612796777</v>
      </c>
      <c r="G547" s="2">
        <v>2.28160612796777</v>
      </c>
      <c r="H547" s="2">
        <v>2.28160612796777</v>
      </c>
      <c r="I547" s="2">
        <v>2.28160612796777</v>
      </c>
      <c r="J547" s="2">
        <v>-9.30278764725536</v>
      </c>
      <c r="K547" s="2">
        <v>-9.30278764725536</v>
      </c>
      <c r="L547" s="2">
        <v>-9.30278764725536</v>
      </c>
      <c r="M547" s="2">
        <v>-9.30278764725536</v>
      </c>
      <c r="N547" s="2">
        <v>-9.30278764725536</v>
      </c>
      <c r="O547" s="2">
        <v>-3.27741225525495</v>
      </c>
      <c r="P547" s="2">
        <v>-3.27741225525495</v>
      </c>
      <c r="Q547" s="2">
        <v>-3.27741225525495</v>
      </c>
      <c r="R547" s="2">
        <v>-3.27741225525495</v>
      </c>
      <c r="S547" s="2">
        <v>-3.27741225525495</v>
      </c>
      <c r="T547" s="23">
        <v>5.51351601129483</v>
      </c>
      <c r="U547" s="23">
        <v>5.51351601129483</v>
      </c>
      <c r="V547" s="23">
        <v>5.51351601129483</v>
      </c>
      <c r="W547" s="23">
        <v>5.51351601129483</v>
      </c>
      <c r="X547" s="23">
        <v>5.51351601129483</v>
      </c>
      <c r="Y547" s="2">
        <v>-11.2348064503672</v>
      </c>
      <c r="Z547" s="2">
        <v>-6.75686100032095</v>
      </c>
      <c r="AA547" s="2">
        <v>4.91750080653824</v>
      </c>
      <c r="AB547" s="2">
        <v>8.99757460108028</v>
      </c>
      <c r="AC547" s="2">
        <v>1.84037821722092</v>
      </c>
      <c r="AD547" s="2">
        <v>9.91158977616747</v>
      </c>
      <c r="AE547" s="2">
        <v>9.41162666048599</v>
      </c>
      <c r="AF547" s="2">
        <v>8.92785107640997</v>
      </c>
      <c r="AG547" s="2">
        <v>7.26925221003643</v>
      </c>
      <c r="AH547" s="2">
        <v>8.1635012652538</v>
      </c>
      <c r="AI547" s="9">
        <v>10.5769401888838</v>
      </c>
      <c r="AJ547" s="9">
        <v>11.0737196194211</v>
      </c>
      <c r="AK547" s="9">
        <v>10.4753835274478</v>
      </c>
      <c r="AL547" s="9">
        <v>9.74956341357145</v>
      </c>
      <c r="AM547" s="9">
        <v>10.7454264777455</v>
      </c>
      <c r="AN547" s="2">
        <v>2.94080270591638</v>
      </c>
      <c r="AO547" s="2">
        <v>3.18074049166701</v>
      </c>
      <c r="AP547" s="2">
        <v>2.69223681468129</v>
      </c>
      <c r="AQ547" s="2">
        <v>2.90053479729625</v>
      </c>
      <c r="AR547" s="2">
        <v>2.82229014735092</v>
      </c>
      <c r="AS547" s="2">
        <v>4.47571933720655</v>
      </c>
      <c r="AT547" s="2">
        <v>3.44503428514186</v>
      </c>
      <c r="AU547" s="2">
        <v>5.6617510544848</v>
      </c>
      <c r="AV547" s="2">
        <v>6.54451194364111</v>
      </c>
      <c r="AW547" s="2">
        <v>6.57999467678733</v>
      </c>
      <c r="AX547" s="2">
        <v>2.89436750370774</v>
      </c>
      <c r="AY547" s="2">
        <v>3.06508020901881</v>
      </c>
      <c r="AZ547" s="2">
        <v>3.12490698010784</v>
      </c>
      <c r="BA547" s="2">
        <v>2.78350825215691</v>
      </c>
      <c r="BB547" s="2">
        <v>3.34458705236168</v>
      </c>
      <c r="BC547" s="9">
        <v>4.21113631375188</v>
      </c>
      <c r="BD547" s="9">
        <v>3.9278006366979</v>
      </c>
      <c r="BE547" s="9">
        <v>4.80339400961397</v>
      </c>
      <c r="BF547" s="9">
        <v>5.02230748302331</v>
      </c>
      <c r="BG547" s="9">
        <v>5.02230748302331</v>
      </c>
      <c r="BH547" s="9">
        <v>34.6638538546458</v>
      </c>
      <c r="BI547" s="9">
        <v>34.6638538546458</v>
      </c>
      <c r="BJ547" s="9">
        <v>34.6638538546458</v>
      </c>
      <c r="BK547" s="9">
        <v>17.8563643267138</v>
      </c>
      <c r="BL547" s="9">
        <v>17.8563643267138</v>
      </c>
    </row>
    <row r="548" spans="1:64">
      <c r="A548" t="s">
        <v>1100</v>
      </c>
      <c r="B548" s="1" t="s">
        <v>2920</v>
      </c>
      <c r="C548" s="22" t="s">
        <v>1101</v>
      </c>
      <c r="D548" s="22" t="s">
        <v>1301</v>
      </c>
      <c r="E548" s="2">
        <v>0.875155287121082</v>
      </c>
      <c r="F548" s="2">
        <v>0.875155287121082</v>
      </c>
      <c r="G548" s="2">
        <v>0.875155287121082</v>
      </c>
      <c r="H548" s="2">
        <v>0.875155287121082</v>
      </c>
      <c r="I548" s="2">
        <v>0.875155287121082</v>
      </c>
      <c r="J548" s="2">
        <v>-7.86645519883556</v>
      </c>
      <c r="K548" s="2">
        <v>-7.86645519883556</v>
      </c>
      <c r="L548" s="2">
        <v>-7.86645519883556</v>
      </c>
      <c r="M548" s="2">
        <v>-7.86645519883556</v>
      </c>
      <c r="N548" s="2">
        <v>-7.86645519883556</v>
      </c>
      <c r="O548" s="2">
        <v>-1.51420506103383</v>
      </c>
      <c r="P548" s="2">
        <v>-1.51420506103383</v>
      </c>
      <c r="Q548" s="2">
        <v>-1.51420506103383</v>
      </c>
      <c r="R548" s="2">
        <v>-1.51420506103383</v>
      </c>
      <c r="S548" s="2">
        <v>-1.51420506103383</v>
      </c>
      <c r="T548" s="23">
        <v>3.20742435596272</v>
      </c>
      <c r="U548" s="23">
        <v>3.20742435596272</v>
      </c>
      <c r="V548" s="23">
        <v>3.20742435596272</v>
      </c>
      <c r="W548" s="23">
        <v>3.20742435596272</v>
      </c>
      <c r="X548" s="23">
        <v>3.20742435596272</v>
      </c>
      <c r="Y548" s="2">
        <v>-1.50217552561506</v>
      </c>
      <c r="Z548" s="2">
        <v>7.05210345618447</v>
      </c>
      <c r="AA548" s="2">
        <v>-3.82486453796481</v>
      </c>
      <c r="AB548" s="2">
        <v>1.78999956040217</v>
      </c>
      <c r="AC548" s="2">
        <v>4.51668684157234</v>
      </c>
      <c r="AD548" s="2">
        <v>7.84077954789613</v>
      </c>
      <c r="AE548" s="2">
        <v>5.31969997759746</v>
      </c>
      <c r="AF548" s="2">
        <v>3.95271759757711</v>
      </c>
      <c r="AG548" s="2">
        <v>3.26537580567767</v>
      </c>
      <c r="AH548" s="2">
        <v>4.80308177489884</v>
      </c>
      <c r="AI548" s="9">
        <v>1.06629709073519</v>
      </c>
      <c r="AJ548" s="9">
        <v>0.811320886566161</v>
      </c>
      <c r="AK548" s="9">
        <v>1.8148030188643</v>
      </c>
      <c r="AL548" s="9">
        <v>2.33718596262268</v>
      </c>
      <c r="AM548" s="9">
        <v>2.74956701362082</v>
      </c>
      <c r="AN548" s="2">
        <v>2.37327519698474</v>
      </c>
      <c r="AO548" s="2">
        <v>1.68699805931102</v>
      </c>
      <c r="AP548" s="2">
        <v>0.617800730292439</v>
      </c>
      <c r="AQ548" s="2">
        <v>0.434309415435085</v>
      </c>
      <c r="AR548" s="2">
        <v>-0.277693868167149</v>
      </c>
      <c r="AS548" s="2">
        <v>2.20593771125948</v>
      </c>
      <c r="AT548" s="2">
        <v>5.44893135812938</v>
      </c>
      <c r="AU548" s="2">
        <v>6.09586922748205</v>
      </c>
      <c r="AV548" s="2">
        <v>8.89157554227237</v>
      </c>
      <c r="AW548" s="2">
        <v>4.77555495630546</v>
      </c>
      <c r="AX548" s="2">
        <v>1.40958115113737</v>
      </c>
      <c r="AY548" s="2">
        <v>0.517382252158309</v>
      </c>
      <c r="AZ548" s="2">
        <v>-0.254236984137674</v>
      </c>
      <c r="BA548" s="2">
        <v>-0.3678182275425</v>
      </c>
      <c r="BB548" s="2">
        <v>-1.15106107154062</v>
      </c>
      <c r="BC548" s="9">
        <v>1.7258755384229</v>
      </c>
      <c r="BD548" s="9">
        <v>1.99718676442266</v>
      </c>
      <c r="BE548" s="9">
        <v>2.32891830769162</v>
      </c>
      <c r="BF548" s="9">
        <v>2.63073249110745</v>
      </c>
      <c r="BG548" s="9">
        <v>2.63073249110745</v>
      </c>
      <c r="BH548" s="9">
        <v>36.3097653862681</v>
      </c>
      <c r="BI548" s="9">
        <v>36.3097653862681</v>
      </c>
      <c r="BJ548" s="9">
        <v>36.3097653862681</v>
      </c>
      <c r="BK548" s="9">
        <v>23.4758118361897</v>
      </c>
      <c r="BL548" s="9">
        <v>23.4758118361897</v>
      </c>
    </row>
    <row r="549" spans="1:64">
      <c r="A549" t="s">
        <v>1102</v>
      </c>
      <c r="B549" s="1" t="s">
        <v>2921</v>
      </c>
      <c r="C549" s="22" t="s">
        <v>1103</v>
      </c>
      <c r="D549" s="22" t="s">
        <v>1301</v>
      </c>
      <c r="E549" s="2">
        <v>-1.83728562022612</v>
      </c>
      <c r="F549" s="2">
        <v>-1.83728562022612</v>
      </c>
      <c r="G549" s="2">
        <v>-1.83728562022612</v>
      </c>
      <c r="H549" s="2">
        <v>-1.83728562022612</v>
      </c>
      <c r="I549" s="2">
        <v>-1.83728562022612</v>
      </c>
      <c r="J549" s="2">
        <v>6.610045551963</v>
      </c>
      <c r="K549" s="2">
        <v>6.610045551963</v>
      </c>
      <c r="L549" s="2">
        <v>6.610045551963</v>
      </c>
      <c r="M549" s="2">
        <v>6.610045551963</v>
      </c>
      <c r="N549" s="2">
        <v>6.610045551963</v>
      </c>
      <c r="O549" s="2">
        <v>0.757844813361036</v>
      </c>
      <c r="P549" s="2">
        <v>0.757844813361036</v>
      </c>
      <c r="Q549" s="2">
        <v>0.757844813361036</v>
      </c>
      <c r="R549" s="2">
        <v>0.757844813361036</v>
      </c>
      <c r="S549" s="2">
        <v>0.757844813361036</v>
      </c>
      <c r="T549" s="23">
        <v>0.230186447775016</v>
      </c>
      <c r="U549" s="23">
        <v>0.230186447775016</v>
      </c>
      <c r="V549" s="23">
        <v>0.230186447775016</v>
      </c>
      <c r="W549" s="23">
        <v>0.230186447775016</v>
      </c>
      <c r="X549" s="23">
        <v>0.230186447775016</v>
      </c>
      <c r="Y549" s="2">
        <v>3.09675780847656</v>
      </c>
      <c r="Z549" s="2">
        <v>11.0889539791511</v>
      </c>
      <c r="AA549" s="2">
        <v>-3.15418256850747</v>
      </c>
      <c r="AB549" s="2">
        <v>-0.318003064213234</v>
      </c>
      <c r="AC549" s="2">
        <v>0.139417623502507</v>
      </c>
      <c r="AD549" s="2">
        <v>1.03462005637493</v>
      </c>
      <c r="AE549" s="2">
        <v>0.846446793794591</v>
      </c>
      <c r="AF549" s="2">
        <v>-1.06430087075578</v>
      </c>
      <c r="AG549" s="2">
        <v>-1.78938158002853</v>
      </c>
      <c r="AH549" s="2">
        <v>-2.8003258989688</v>
      </c>
      <c r="AI549" s="9">
        <v>16.8056059409785</v>
      </c>
      <c r="AJ549" s="9">
        <v>16.1776482759292</v>
      </c>
      <c r="AK549" s="9">
        <v>16.6504638215589</v>
      </c>
      <c r="AL549" s="9">
        <v>15.8728128856992</v>
      </c>
      <c r="AM549" s="9">
        <v>16.0362474433822</v>
      </c>
      <c r="AN549" s="2">
        <v>-5.32760101485212</v>
      </c>
      <c r="AO549" s="2">
        <v>-6.84766164729174</v>
      </c>
      <c r="AP549" s="2">
        <v>-8.00476805695902</v>
      </c>
      <c r="AQ549" s="2">
        <v>-7.31937409155044</v>
      </c>
      <c r="AR549" s="2">
        <v>-6.39022140796803</v>
      </c>
      <c r="AS549" s="2">
        <v>-4.57903407650761</v>
      </c>
      <c r="AT549" s="2">
        <v>-2.81630067692014</v>
      </c>
      <c r="AU549" s="2">
        <v>-3.40348071744214</v>
      </c>
      <c r="AV549" s="2">
        <v>-5.99079987557389</v>
      </c>
      <c r="AW549" s="2">
        <v>-5.2491681603045</v>
      </c>
      <c r="AX549" s="2">
        <v>-9.00001099894174</v>
      </c>
      <c r="AY549" s="2">
        <v>-10.0430755533379</v>
      </c>
      <c r="AZ549" s="2">
        <v>-10.5056360044786</v>
      </c>
      <c r="BA549" s="2">
        <v>-10.4977315857256</v>
      </c>
      <c r="BB549" s="2">
        <v>-10.8571360424931</v>
      </c>
      <c r="BC549" s="9">
        <v>-6.00604687371169</v>
      </c>
      <c r="BD549" s="9">
        <v>-5.52555004823603</v>
      </c>
      <c r="BE549" s="9">
        <v>-6.69564013461341</v>
      </c>
      <c r="BF549" s="9">
        <v>-6.69640997736441</v>
      </c>
      <c r="BG549" s="9">
        <v>-6.69640997736441</v>
      </c>
      <c r="BH549" s="9">
        <v>30.6041966221252</v>
      </c>
      <c r="BI549" s="9">
        <v>30.6041966221252</v>
      </c>
      <c r="BJ549" s="9">
        <v>30.6041966221252</v>
      </c>
      <c r="BK549" s="9">
        <v>16.8039701639335</v>
      </c>
      <c r="BL549" s="9">
        <v>16.8039701639335</v>
      </c>
    </row>
    <row r="550" spans="1:64">
      <c r="A550" t="s">
        <v>1104</v>
      </c>
      <c r="B550" s="1" t="s">
        <v>2922</v>
      </c>
      <c r="C550" s="22" t="s">
        <v>1105</v>
      </c>
      <c r="D550" s="22" t="s">
        <v>1301</v>
      </c>
      <c r="E550" s="2">
        <v>7.3046448452774</v>
      </c>
      <c r="F550" s="2">
        <v>7.3046448452774</v>
      </c>
      <c r="G550" s="2">
        <v>7.3046448452774</v>
      </c>
      <c r="H550" s="2">
        <v>7.3046448452774</v>
      </c>
      <c r="I550" s="2">
        <v>7.3046448452774</v>
      </c>
      <c r="J550" s="2">
        <v>-8.27706729668585</v>
      </c>
      <c r="K550" s="2">
        <v>-8.27706729668585</v>
      </c>
      <c r="L550" s="2">
        <v>-8.27706729668585</v>
      </c>
      <c r="M550" s="2">
        <v>-8.27706729668585</v>
      </c>
      <c r="N550" s="2">
        <v>-8.27706729668585</v>
      </c>
      <c r="O550" s="2">
        <v>-4.92070484820289</v>
      </c>
      <c r="P550" s="2">
        <v>-4.92070484820289</v>
      </c>
      <c r="Q550" s="2">
        <v>-4.92070484820289</v>
      </c>
      <c r="R550" s="2">
        <v>-4.92070484820289</v>
      </c>
      <c r="S550" s="2">
        <v>-4.92070484820289</v>
      </c>
      <c r="T550" s="23">
        <v>10.882616009173</v>
      </c>
      <c r="U550" s="23">
        <v>10.882616009173</v>
      </c>
      <c r="V550" s="23">
        <v>10.882616009173</v>
      </c>
      <c r="W550" s="23">
        <v>10.882616009173</v>
      </c>
      <c r="X550" s="23">
        <v>10.882616009173</v>
      </c>
      <c r="Y550" s="2">
        <v>15.2467385799587</v>
      </c>
      <c r="Z550" s="2">
        <v>4.06864575756669</v>
      </c>
      <c r="AA550" s="2">
        <v>1.98478230485925</v>
      </c>
      <c r="AB550" s="2">
        <v>6.42338618540663</v>
      </c>
      <c r="AC550" s="2">
        <v>6.3937963289163</v>
      </c>
      <c r="AD550" s="2">
        <v>18.0489989830366</v>
      </c>
      <c r="AE550" s="2">
        <v>17.7856304653957</v>
      </c>
      <c r="AF550" s="2">
        <v>17.4444594385462</v>
      </c>
      <c r="AG550" s="2">
        <v>16.1795574935974</v>
      </c>
      <c r="AH550" s="2">
        <v>17.1192635890211</v>
      </c>
      <c r="AI550" s="9">
        <v>10.5880180036553</v>
      </c>
      <c r="AJ550" s="9">
        <v>10.3790341667356</v>
      </c>
      <c r="AK550" s="9">
        <v>12.5467997937122</v>
      </c>
      <c r="AL550" s="9">
        <v>12.8223618092332</v>
      </c>
      <c r="AM550" s="9">
        <v>13.1919174213181</v>
      </c>
      <c r="AN550" s="2">
        <v>5.94181587074477</v>
      </c>
      <c r="AO550" s="2">
        <v>5.85924607018766</v>
      </c>
      <c r="AP550" s="2">
        <v>5.72365013181141</v>
      </c>
      <c r="AQ550" s="2">
        <v>5.18830398501828</v>
      </c>
      <c r="AR550" s="2">
        <v>5.18920488089484</v>
      </c>
      <c r="AS550" s="2">
        <v>7.5035089382296</v>
      </c>
      <c r="AT550" s="2">
        <v>7.75262739986645</v>
      </c>
      <c r="AU550" s="2">
        <v>10.4522736699538</v>
      </c>
      <c r="AV550" s="2">
        <v>11.5586932679897</v>
      </c>
      <c r="AW550" s="2">
        <v>9.75006005079452</v>
      </c>
      <c r="AX550" s="2">
        <v>8.61033620898784</v>
      </c>
      <c r="AY550" s="2">
        <v>8.18940103578355</v>
      </c>
      <c r="AZ550" s="2">
        <v>7.1397536786636</v>
      </c>
      <c r="BA550" s="2">
        <v>6.9835941650282</v>
      </c>
      <c r="BB550" s="2">
        <v>7.87495060579218</v>
      </c>
      <c r="BC550" s="9">
        <v>5.72990678756403</v>
      </c>
      <c r="BD550" s="9">
        <v>6.52414343044737</v>
      </c>
      <c r="BE550" s="9">
        <v>4.29394312980643</v>
      </c>
      <c r="BF550" s="9">
        <v>5.34118414861209</v>
      </c>
      <c r="BG550" s="9">
        <v>5.34118414861209</v>
      </c>
      <c r="BH550" s="9">
        <v>35.6331851519253</v>
      </c>
      <c r="BI550" s="9">
        <v>35.6331851519253</v>
      </c>
      <c r="BJ550" s="9">
        <v>35.6331851519253</v>
      </c>
      <c r="BK550" s="9">
        <v>21.8651588664473</v>
      </c>
      <c r="BL550" s="9">
        <v>21.8651588664473</v>
      </c>
    </row>
    <row r="551" spans="1:64">
      <c r="A551" t="s">
        <v>1106</v>
      </c>
      <c r="B551" s="1" t="s">
        <v>2923</v>
      </c>
      <c r="C551" s="22" t="s">
        <v>1107</v>
      </c>
      <c r="D551" s="22" t="s">
        <v>1302</v>
      </c>
      <c r="E551" s="2">
        <v>11.7249189165099</v>
      </c>
      <c r="F551" s="2">
        <v>11.7249189165099</v>
      </c>
      <c r="G551" s="2">
        <v>11.7249189165099</v>
      </c>
      <c r="H551" s="2">
        <v>11.7249189165099</v>
      </c>
      <c r="I551" s="2">
        <v>11.7249189165099</v>
      </c>
      <c r="J551" s="2">
        <v>9.4377099674928</v>
      </c>
      <c r="K551" s="2">
        <v>9.4377099674928</v>
      </c>
      <c r="L551" s="2">
        <v>9.4377099674928</v>
      </c>
      <c r="M551" s="2">
        <v>9.4377099674928</v>
      </c>
      <c r="N551" s="2">
        <v>9.4377099674928</v>
      </c>
      <c r="O551" s="2">
        <v>-4.04364082317603</v>
      </c>
      <c r="P551" s="2">
        <v>-4.04364082317603</v>
      </c>
      <c r="Q551" s="2">
        <v>-4.04364082317603</v>
      </c>
      <c r="R551" s="2">
        <v>-4.04364082317603</v>
      </c>
      <c r="S551" s="2">
        <v>-4.04364082317603</v>
      </c>
      <c r="T551" s="23">
        <v>-12.3497875809866</v>
      </c>
      <c r="U551" s="23">
        <v>-12.3497875809866</v>
      </c>
      <c r="V551" s="23">
        <v>-12.3497875809866</v>
      </c>
      <c r="W551" s="23">
        <v>-12.3497875809866</v>
      </c>
      <c r="X551" s="23">
        <v>-12.3497875809866</v>
      </c>
      <c r="Y551" s="2">
        <v>-12.164987306707</v>
      </c>
      <c r="Z551" s="2">
        <v>-18.0976616635833</v>
      </c>
      <c r="AA551" s="2">
        <v>-10.3719744619698</v>
      </c>
      <c r="AB551" s="2">
        <v>-17.2057033071357</v>
      </c>
      <c r="AC551" s="2">
        <v>-2.97740419399773</v>
      </c>
      <c r="AD551" s="2">
        <v>-10.7251052572952</v>
      </c>
      <c r="AE551" s="2">
        <v>-9.7167163216436</v>
      </c>
      <c r="AF551" s="2">
        <v>-9.77703442045373</v>
      </c>
      <c r="AG551" s="2">
        <v>-10.6128087383514</v>
      </c>
      <c r="AH551" s="2">
        <v>-9.15216285340278</v>
      </c>
      <c r="AI551" s="9">
        <v>25.4477275554579</v>
      </c>
      <c r="AJ551" s="9">
        <v>26.1451853515309</v>
      </c>
      <c r="AK551" s="9">
        <v>26.9810466151358</v>
      </c>
      <c r="AL551" s="9">
        <v>27.7825456003167</v>
      </c>
      <c r="AM551" s="9">
        <v>28.1112405262568</v>
      </c>
      <c r="AN551" s="2">
        <v>-28.9672367712049</v>
      </c>
      <c r="AO551" s="2">
        <v>-28.7868249899035</v>
      </c>
      <c r="AP551" s="2">
        <v>-29.2640302809884</v>
      </c>
      <c r="AQ551" s="2">
        <v>-31.9607099679919</v>
      </c>
      <c r="AR551" s="2">
        <v>-34.8361762055791</v>
      </c>
      <c r="AS551" s="2">
        <v>-18.7441330951001</v>
      </c>
      <c r="AT551" s="2">
        <v>-18.7071369944292</v>
      </c>
      <c r="AU551" s="2">
        <v>-16.4137878076671</v>
      </c>
      <c r="AV551" s="2">
        <v>-19.1468072936842</v>
      </c>
      <c r="AW551" s="2">
        <v>-15.7632610844859</v>
      </c>
      <c r="AX551" s="2">
        <v>-16.0215313578784</v>
      </c>
      <c r="AY551" s="2">
        <v>-14.8898960742484</v>
      </c>
      <c r="AZ551" s="2">
        <v>-16.0320143389849</v>
      </c>
      <c r="BA551" s="2">
        <v>-15.608021793243</v>
      </c>
      <c r="BB551" s="2">
        <v>-14.0858372502517</v>
      </c>
      <c r="BC551" s="9">
        <v>-28.7185689593571</v>
      </c>
      <c r="BD551" s="9">
        <v>-28.4931978390967</v>
      </c>
      <c r="BE551" s="9">
        <v>-26.4914457499922</v>
      </c>
      <c r="BF551" s="9">
        <v>-26.3870440774717</v>
      </c>
      <c r="BG551" s="9">
        <v>-26.3870440774717</v>
      </c>
      <c r="BH551" s="9">
        <v>13.829824455545</v>
      </c>
      <c r="BI551" s="9">
        <v>13.829824455545</v>
      </c>
      <c r="BJ551" s="9">
        <v>13.829824455545</v>
      </c>
      <c r="BK551" s="9">
        <v>14.788812058152</v>
      </c>
      <c r="BL551" s="9">
        <v>14.788812058152</v>
      </c>
    </row>
    <row r="552" spans="1:64">
      <c r="A552" t="s">
        <v>1108</v>
      </c>
      <c r="B552" s="1" t="s">
        <v>2924</v>
      </c>
      <c r="C552" s="22" t="s">
        <v>1109</v>
      </c>
      <c r="D552" s="22" t="s">
        <v>1302</v>
      </c>
      <c r="E552" s="2">
        <v>15.0736113947163</v>
      </c>
      <c r="F552" s="2">
        <v>15.0736113947163</v>
      </c>
      <c r="G552" s="2">
        <v>15.0736113947163</v>
      </c>
      <c r="H552" s="2">
        <v>15.0736113947163</v>
      </c>
      <c r="I552" s="2">
        <v>15.0736113947163</v>
      </c>
      <c r="J552" s="2">
        <v>11.2519397019684</v>
      </c>
      <c r="K552" s="2">
        <v>11.2519397019684</v>
      </c>
      <c r="L552" s="2">
        <v>11.2519397019684</v>
      </c>
      <c r="M552" s="2">
        <v>11.2519397019684</v>
      </c>
      <c r="N552" s="2">
        <v>11.2519397019684</v>
      </c>
      <c r="O552" s="2">
        <v>1.90909776957395</v>
      </c>
      <c r="P552" s="2">
        <v>1.90909776957395</v>
      </c>
      <c r="Q552" s="2">
        <v>1.90909776957395</v>
      </c>
      <c r="R552" s="2">
        <v>1.90909776957395</v>
      </c>
      <c r="S552" s="2">
        <v>1.90909776957395</v>
      </c>
      <c r="T552" s="23">
        <v>-12.4748041877625</v>
      </c>
      <c r="U552" s="23">
        <v>-12.4748041877625</v>
      </c>
      <c r="V552" s="23">
        <v>-12.4748041877625</v>
      </c>
      <c r="W552" s="23">
        <v>-12.4748041877625</v>
      </c>
      <c r="X552" s="23">
        <v>-12.4748041877625</v>
      </c>
      <c r="Y552" s="2">
        <v>3.97510612855262</v>
      </c>
      <c r="Z552" s="2">
        <v>5.82329555205714</v>
      </c>
      <c r="AA552" s="2">
        <v>3.37074669823442</v>
      </c>
      <c r="AB552" s="2">
        <v>0.477881545613017</v>
      </c>
      <c r="AC552" s="2">
        <v>12.5993746035167</v>
      </c>
      <c r="AD552" s="2">
        <v>-1.7701578751814</v>
      </c>
      <c r="AE552" s="2">
        <v>-1.12835350346495</v>
      </c>
      <c r="AF552" s="2">
        <v>-2.9935802173273</v>
      </c>
      <c r="AG552" s="2">
        <v>-4.49533713793305</v>
      </c>
      <c r="AH552" s="2">
        <v>-4.598292968331</v>
      </c>
      <c r="AI552" s="9">
        <v>27.8079029309049</v>
      </c>
      <c r="AJ552" s="9">
        <v>27.7438471211568</v>
      </c>
      <c r="AK552" s="9">
        <v>27.6764543025155</v>
      </c>
      <c r="AL552" s="9">
        <v>27.7367906949724</v>
      </c>
      <c r="AM552" s="9">
        <v>27.874239577905</v>
      </c>
      <c r="AN552" s="2">
        <v>-27.3054800973617</v>
      </c>
      <c r="AO552" s="2">
        <v>-25.2502161320757</v>
      </c>
      <c r="AP552" s="2">
        <v>-22.8716404369933</v>
      </c>
      <c r="AQ552" s="2">
        <v>-20.8791492052722</v>
      </c>
      <c r="AR552" s="2">
        <v>-20.2207975792878</v>
      </c>
      <c r="AS552" s="2">
        <v>-18.4585507373076</v>
      </c>
      <c r="AT552" s="2">
        <v>-17.71700068377</v>
      </c>
      <c r="AU552" s="2">
        <v>-18.7233858969369</v>
      </c>
      <c r="AV552" s="2">
        <v>-12.929704104959</v>
      </c>
      <c r="AW552" s="2">
        <v>-13.5445339176417</v>
      </c>
      <c r="AX552" s="2">
        <v>-10.6837744173186</v>
      </c>
      <c r="AY552" s="2">
        <v>-10.7680542815205</v>
      </c>
      <c r="AZ552" s="2">
        <v>-11.0418245332794</v>
      </c>
      <c r="BA552" s="2">
        <v>-10.7803385712485</v>
      </c>
      <c r="BB552" s="2">
        <v>-9.91829947830768</v>
      </c>
      <c r="BC552" s="9">
        <v>-25.8881330763435</v>
      </c>
      <c r="BD552" s="9">
        <v>-30.1575201427822</v>
      </c>
      <c r="BE552" s="9">
        <v>-28.5292492692224</v>
      </c>
      <c r="BF552" s="9">
        <v>-27.5828315734296</v>
      </c>
      <c r="BG552" s="9">
        <v>-27.5828315734296</v>
      </c>
      <c r="BH552" s="9">
        <v>12.2830350931303</v>
      </c>
      <c r="BI552" s="9">
        <v>12.2830350931303</v>
      </c>
      <c r="BJ552" s="9">
        <v>12.2830350931303</v>
      </c>
      <c r="BK552" s="9">
        <v>13.7853862569786</v>
      </c>
      <c r="BL552" s="9">
        <v>13.7853862569786</v>
      </c>
    </row>
    <row r="553" spans="1:64">
      <c r="A553" t="s">
        <v>1110</v>
      </c>
      <c r="B553" s="1" t="s">
        <v>2925</v>
      </c>
      <c r="C553" s="22" t="s">
        <v>1111</v>
      </c>
      <c r="D553" s="22" t="s">
        <v>1302</v>
      </c>
      <c r="E553" s="2">
        <v>13.4327520803951</v>
      </c>
      <c r="F553" s="2">
        <v>13.4327520803951</v>
      </c>
      <c r="G553" s="2">
        <v>13.4327520803951</v>
      </c>
      <c r="H553" s="2">
        <v>13.4327520803951</v>
      </c>
      <c r="I553" s="2">
        <v>13.4327520803951</v>
      </c>
      <c r="J553" s="2">
        <v>20.7248865758202</v>
      </c>
      <c r="K553" s="2">
        <v>20.7248865758202</v>
      </c>
      <c r="L553" s="2">
        <v>20.7248865758202</v>
      </c>
      <c r="M553" s="2">
        <v>20.7248865758202</v>
      </c>
      <c r="N553" s="2">
        <v>20.7248865758202</v>
      </c>
      <c r="O553" s="2">
        <v>32.6029068723393</v>
      </c>
      <c r="P553" s="2">
        <v>32.6029068723393</v>
      </c>
      <c r="Q553" s="2">
        <v>32.6029068723393</v>
      </c>
      <c r="R553" s="2">
        <v>32.6029068723393</v>
      </c>
      <c r="S553" s="2">
        <v>32.6029068723393</v>
      </c>
      <c r="T553" s="23">
        <v>-5.70081260825996</v>
      </c>
      <c r="U553" s="23">
        <v>-5.70081260825996</v>
      </c>
      <c r="V553" s="23">
        <v>-5.70081260825996</v>
      </c>
      <c r="W553" s="23">
        <v>-5.70081260825996</v>
      </c>
      <c r="X553" s="23">
        <v>-5.70081260825996</v>
      </c>
      <c r="Y553" s="2">
        <v>-2.89154092359573</v>
      </c>
      <c r="Z553" s="2">
        <v>3.65591798242339</v>
      </c>
      <c r="AA553" s="2">
        <v>6.45077236615042</v>
      </c>
      <c r="AB553" s="2">
        <v>2.3712885699753</v>
      </c>
      <c r="AC553" s="2">
        <v>10.8682734292633</v>
      </c>
      <c r="AD553" s="2">
        <v>10.2770268752742</v>
      </c>
      <c r="AE553" s="2">
        <v>11.3873331962407</v>
      </c>
      <c r="AF553" s="2">
        <v>11.0743133465419</v>
      </c>
      <c r="AG553" s="2">
        <v>11.9062838538397</v>
      </c>
      <c r="AH553" s="2">
        <v>11.4348201949061</v>
      </c>
      <c r="AI553" s="9">
        <v>30.526156595172</v>
      </c>
      <c r="AJ553" s="9">
        <v>31.0714114445823</v>
      </c>
      <c r="AK553" s="9">
        <v>31.4128410628308</v>
      </c>
      <c r="AL553" s="9">
        <v>31.0993734657239</v>
      </c>
      <c r="AM553" s="9">
        <v>30.6248410040714</v>
      </c>
      <c r="AN553" s="2">
        <v>-15.7430050894444</v>
      </c>
      <c r="AO553" s="2">
        <v>-12.8577947317194</v>
      </c>
      <c r="AP553" s="2">
        <v>-11.7252065905011</v>
      </c>
      <c r="AQ553" s="2">
        <v>-10.3054670105675</v>
      </c>
      <c r="AR553" s="2">
        <v>-10.2348340734304</v>
      </c>
      <c r="AS553" s="2">
        <v>-4.06174754243602</v>
      </c>
      <c r="AT553" s="2">
        <v>-2.30090714277933</v>
      </c>
      <c r="AU553" s="2">
        <v>-0.945745857150447</v>
      </c>
      <c r="AV553" s="2">
        <v>3.55309534114158</v>
      </c>
      <c r="AW553" s="2">
        <v>0.271099593544836</v>
      </c>
      <c r="AX553" s="2">
        <v>-3.91887208111646</v>
      </c>
      <c r="AY553" s="2">
        <v>-1.3654970651814</v>
      </c>
      <c r="AZ553" s="2">
        <v>-0.924199743608918</v>
      </c>
      <c r="BA553" s="2">
        <v>-0.0606480683738662</v>
      </c>
      <c r="BB553" s="2">
        <v>0.000877435345501304</v>
      </c>
      <c r="BC553" s="9">
        <v>-25.2668178825113</v>
      </c>
      <c r="BD553" s="9">
        <v>-24.8982616631359</v>
      </c>
      <c r="BE553" s="9">
        <v>-25.1814292019157</v>
      </c>
      <c r="BF553" s="9">
        <v>-22.8794007559951</v>
      </c>
      <c r="BG553" s="9">
        <v>-22.8794007559951</v>
      </c>
      <c r="BH553" s="9">
        <v>35.033587604503</v>
      </c>
      <c r="BI553" s="9">
        <v>35.033587604503</v>
      </c>
      <c r="BJ553" s="9">
        <v>35.033587604503</v>
      </c>
      <c r="BK553" s="9">
        <v>33.6016007800967</v>
      </c>
      <c r="BL553" s="9">
        <v>33.6016007800967</v>
      </c>
    </row>
    <row r="554" spans="1:64">
      <c r="A554" t="s">
        <v>1112</v>
      </c>
      <c r="B554" s="1" t="s">
        <v>2926</v>
      </c>
      <c r="C554" s="22" t="s">
        <v>1113</v>
      </c>
      <c r="D554" s="22" t="s">
        <v>1302</v>
      </c>
      <c r="E554" s="2">
        <v>11.6914319917278</v>
      </c>
      <c r="F554" s="2">
        <v>11.6914319917278</v>
      </c>
      <c r="G554" s="2">
        <v>11.6914319917278</v>
      </c>
      <c r="H554" s="2">
        <v>11.6914319917278</v>
      </c>
      <c r="I554" s="2">
        <v>11.6914319917278</v>
      </c>
      <c r="J554" s="2">
        <v>12.4184980458588</v>
      </c>
      <c r="K554" s="2">
        <v>12.4184980458588</v>
      </c>
      <c r="L554" s="2">
        <v>12.4184980458588</v>
      </c>
      <c r="M554" s="2">
        <v>12.4184980458588</v>
      </c>
      <c r="N554" s="2">
        <v>12.4184980458588</v>
      </c>
      <c r="O554" s="2">
        <v>20.327835445915</v>
      </c>
      <c r="P554" s="2">
        <v>20.327835445915</v>
      </c>
      <c r="Q554" s="2">
        <v>20.327835445915</v>
      </c>
      <c r="R554" s="2">
        <v>20.327835445915</v>
      </c>
      <c r="S554" s="2">
        <v>20.327835445915</v>
      </c>
      <c r="T554" s="23">
        <v>-10.8469977776563</v>
      </c>
      <c r="U554" s="23">
        <v>-10.8469977776563</v>
      </c>
      <c r="V554" s="23">
        <v>-10.8469977776563</v>
      </c>
      <c r="W554" s="23">
        <v>-10.8469977776563</v>
      </c>
      <c r="X554" s="23">
        <v>-10.8469977776563</v>
      </c>
      <c r="Y554" s="2">
        <v>-23.8230116571993</v>
      </c>
      <c r="Z554" s="2">
        <v>-4.93264724649186</v>
      </c>
      <c r="AA554" s="2">
        <v>-11.6925497199638</v>
      </c>
      <c r="AB554" s="2">
        <v>-21.0152475951225</v>
      </c>
      <c r="AC554" s="2">
        <v>-12.9952990880908</v>
      </c>
      <c r="AD554" s="2">
        <v>-7.72600078876432</v>
      </c>
      <c r="AE554" s="2">
        <v>-9.09583120575346</v>
      </c>
      <c r="AF554" s="2">
        <v>-8.90429701391659</v>
      </c>
      <c r="AG554" s="2">
        <v>-10.5129518687943</v>
      </c>
      <c r="AH554" s="2">
        <v>-11.0154700015722</v>
      </c>
      <c r="AI554" s="9">
        <v>16.664959648037</v>
      </c>
      <c r="AJ554" s="9">
        <v>18.2548044098797</v>
      </c>
      <c r="AK554" s="9">
        <v>19.3347643415064</v>
      </c>
      <c r="AL554" s="9">
        <v>20.0805549769316</v>
      </c>
      <c r="AM554" s="9">
        <v>21.2067859336722</v>
      </c>
      <c r="AN554" s="2">
        <v>-19.6218695685961</v>
      </c>
      <c r="AO554" s="2">
        <v>-19.8696166635516</v>
      </c>
      <c r="AP554" s="2">
        <v>-19.7705118254962</v>
      </c>
      <c r="AQ554" s="2">
        <v>-20.276384219987</v>
      </c>
      <c r="AR554" s="2">
        <v>-20.7689441944338</v>
      </c>
      <c r="AS554" s="2">
        <v>-19.0211015998733</v>
      </c>
      <c r="AT554" s="2">
        <v>-18.1003215915724</v>
      </c>
      <c r="AU554" s="2">
        <v>-15.1772776668264</v>
      </c>
      <c r="AV554" s="2">
        <v>-17.0953834368036</v>
      </c>
      <c r="AW554" s="2">
        <v>-20.1667931156803</v>
      </c>
      <c r="AX554" s="2">
        <v>-17.5627788515647</v>
      </c>
      <c r="AY554" s="2">
        <v>-17.4048446753291</v>
      </c>
      <c r="AZ554" s="2">
        <v>-16.9368084265544</v>
      </c>
      <c r="BA554" s="2">
        <v>-15.6246807878493</v>
      </c>
      <c r="BB554" s="2">
        <v>-18.3167953277693</v>
      </c>
      <c r="BC554" s="9">
        <v>-27.8211136793772</v>
      </c>
      <c r="BD554" s="9">
        <v>-27.1617399961482</v>
      </c>
      <c r="BE554" s="9">
        <v>-28.5292492692224</v>
      </c>
      <c r="BF554" s="9">
        <v>-26.8653590758548</v>
      </c>
      <c r="BG554" s="9">
        <v>-26.8653590758548</v>
      </c>
      <c r="BH554" s="9">
        <v>26.5963616542519</v>
      </c>
      <c r="BI554" s="9">
        <v>26.5963616542519</v>
      </c>
      <c r="BJ554" s="9">
        <v>26.5963616542519</v>
      </c>
      <c r="BK554" s="9">
        <v>26.2307427664445</v>
      </c>
      <c r="BL554" s="9">
        <v>26.2307427664445</v>
      </c>
    </row>
    <row r="555" spans="1:64">
      <c r="A555" t="s">
        <v>1114</v>
      </c>
      <c r="B555" s="1" t="s">
        <v>2927</v>
      </c>
      <c r="C555" s="22" t="s">
        <v>1115</v>
      </c>
      <c r="D555" s="22" t="s">
        <v>1302</v>
      </c>
      <c r="E555" s="2">
        <v>9.38083418176538</v>
      </c>
      <c r="F555" s="2">
        <v>9.38083418176538</v>
      </c>
      <c r="G555" s="2">
        <v>9.38083418176538</v>
      </c>
      <c r="H555" s="2">
        <v>9.38083418176538</v>
      </c>
      <c r="I555" s="2">
        <v>9.38083418176538</v>
      </c>
      <c r="J555" s="2">
        <v>5.00931713449512</v>
      </c>
      <c r="K555" s="2">
        <v>5.00931713449512</v>
      </c>
      <c r="L555" s="2">
        <v>5.00931713449512</v>
      </c>
      <c r="M555" s="2">
        <v>5.00931713449512</v>
      </c>
      <c r="N555" s="2">
        <v>5.00931713449512</v>
      </c>
      <c r="O555" s="2">
        <v>-8.94206819799664</v>
      </c>
      <c r="P555" s="2">
        <v>-8.94206819799664</v>
      </c>
      <c r="Q555" s="2">
        <v>-8.94206819799664</v>
      </c>
      <c r="R555" s="2">
        <v>-8.94206819799664</v>
      </c>
      <c r="S555" s="2">
        <v>-8.94206819799664</v>
      </c>
      <c r="T555" s="23">
        <v>-10.9462948638608</v>
      </c>
      <c r="U555" s="23">
        <v>-10.9462948638608</v>
      </c>
      <c r="V555" s="23">
        <v>-10.9462948638608</v>
      </c>
      <c r="W555" s="23">
        <v>-10.9462948638608</v>
      </c>
      <c r="X555" s="23">
        <v>-10.9462948638608</v>
      </c>
      <c r="Y555" s="2">
        <v>-24.1527293031277</v>
      </c>
      <c r="Z555" s="2">
        <v>2.53543972950509</v>
      </c>
      <c r="AA555" s="2">
        <v>-11.7591335738415</v>
      </c>
      <c r="AB555" s="2">
        <v>-3.88807135696778</v>
      </c>
      <c r="AC555" s="2">
        <v>-7.47243472038243</v>
      </c>
      <c r="AD555" s="2">
        <v>-3.1524105528036</v>
      </c>
      <c r="AE555" s="2">
        <v>-3.39051432747589</v>
      </c>
      <c r="AF555" s="2">
        <v>-2.11857670402493</v>
      </c>
      <c r="AG555" s="2">
        <v>-3.19804739639769</v>
      </c>
      <c r="AH555" s="2">
        <v>-3.4547077844309</v>
      </c>
      <c r="AI555" s="9">
        <v>22.36894819511</v>
      </c>
      <c r="AJ555" s="9">
        <v>22.2661930905824</v>
      </c>
      <c r="AK555" s="9">
        <v>23.6308200015161</v>
      </c>
      <c r="AL555" s="9">
        <v>23.6514650417821</v>
      </c>
      <c r="AM555" s="9">
        <v>23.9841550463383</v>
      </c>
      <c r="AN555" s="2">
        <v>-23.6049295211563</v>
      </c>
      <c r="AO555" s="2">
        <v>-22.8420194390023</v>
      </c>
      <c r="AP555" s="2">
        <v>-22.9939296340089</v>
      </c>
      <c r="AQ555" s="2">
        <v>-22.2419222154824</v>
      </c>
      <c r="AR555" s="2">
        <v>-23.8961257186899</v>
      </c>
      <c r="AS555" s="2">
        <v>-18.9108271026025</v>
      </c>
      <c r="AT555" s="2">
        <v>-20.408812703148</v>
      </c>
      <c r="AU555" s="2">
        <v>-18.9400127364578</v>
      </c>
      <c r="AV555" s="2">
        <v>-15.0082662696512</v>
      </c>
      <c r="AW555" s="2">
        <v>-14.1831893761584</v>
      </c>
      <c r="AX555" s="2">
        <v>-11.779463092758</v>
      </c>
      <c r="AY555" s="2">
        <v>-12.7783817693311</v>
      </c>
      <c r="AZ555" s="2">
        <v>-10.9652073007826</v>
      </c>
      <c r="BA555" s="2">
        <v>-11.2332130992393</v>
      </c>
      <c r="BB555" s="2">
        <v>-10.1018559848956</v>
      </c>
      <c r="BC555" s="9">
        <v>-22.5054170210346</v>
      </c>
      <c r="BD555" s="9">
        <v>-21.3698983793225</v>
      </c>
      <c r="BE555" s="9">
        <v>-20.8874860721092</v>
      </c>
      <c r="BF555" s="9">
        <v>-19.7703532665044</v>
      </c>
      <c r="BG555" s="9">
        <v>-19.7703532665044</v>
      </c>
      <c r="BH555" s="9">
        <v>19.3497204734649</v>
      </c>
      <c r="BI555" s="9">
        <v>19.3497204734649</v>
      </c>
      <c r="BJ555" s="9">
        <v>19.3497204734649</v>
      </c>
      <c r="BK555" s="9">
        <v>21.7168793357647</v>
      </c>
      <c r="BL555" s="9">
        <v>21.7168793357647</v>
      </c>
    </row>
    <row r="556" spans="1:64">
      <c r="A556" t="s">
        <v>1116</v>
      </c>
      <c r="B556" s="1" t="s">
        <v>2928</v>
      </c>
      <c r="C556" s="22" t="s">
        <v>1117</v>
      </c>
      <c r="D556" s="22" t="s">
        <v>1302</v>
      </c>
      <c r="E556" s="2">
        <v>11.4235365934713</v>
      </c>
      <c r="F556" s="2">
        <v>11.4235365934713</v>
      </c>
      <c r="G556" s="2">
        <v>11.4235365934713</v>
      </c>
      <c r="H556" s="2">
        <v>11.4235365934713</v>
      </c>
      <c r="I556" s="2">
        <v>11.4235365934713</v>
      </c>
      <c r="J556" s="2">
        <v>9.38676703458631</v>
      </c>
      <c r="K556" s="2">
        <v>9.38676703458631</v>
      </c>
      <c r="L556" s="2">
        <v>9.38676703458631</v>
      </c>
      <c r="M556" s="2">
        <v>9.38676703458631</v>
      </c>
      <c r="N556" s="2">
        <v>9.38676703458631</v>
      </c>
      <c r="O556" s="2">
        <v>16.9503001386262</v>
      </c>
      <c r="P556" s="2">
        <v>16.9503001386262</v>
      </c>
      <c r="Q556" s="2">
        <v>16.9503001386262</v>
      </c>
      <c r="R556" s="2">
        <v>16.9503001386262</v>
      </c>
      <c r="S556" s="2">
        <v>16.9503001386262</v>
      </c>
      <c r="T556" s="23">
        <v>-12.0433018294872</v>
      </c>
      <c r="U556" s="23">
        <v>-12.0433018294872</v>
      </c>
      <c r="V556" s="23">
        <v>-12.0433018294872</v>
      </c>
      <c r="W556" s="23">
        <v>-12.0433018294872</v>
      </c>
      <c r="X556" s="23">
        <v>-12.0433018294872</v>
      </c>
      <c r="Y556" s="2">
        <v>2.49123570300007</v>
      </c>
      <c r="Z556" s="2">
        <v>-7.89583947996585</v>
      </c>
      <c r="AA556" s="2">
        <v>-7.18166655809538</v>
      </c>
      <c r="AB556" s="2">
        <v>8.91860054734046</v>
      </c>
      <c r="AC556" s="2">
        <v>8.22993903697899</v>
      </c>
      <c r="AD556" s="2">
        <v>-4.92119046354355</v>
      </c>
      <c r="AE556" s="2">
        <v>-4.53660693847043</v>
      </c>
      <c r="AF556" s="2">
        <v>-5.16918491391576</v>
      </c>
      <c r="AG556" s="2">
        <v>-3.68534298494583</v>
      </c>
      <c r="AH556" s="2">
        <v>-2.97264617203901</v>
      </c>
      <c r="AI556" s="9">
        <v>26.7315592157285</v>
      </c>
      <c r="AJ556" s="9">
        <v>26.7935725681451</v>
      </c>
      <c r="AK556" s="9">
        <v>27.2577081132378</v>
      </c>
      <c r="AL556" s="9">
        <v>28.0676087961919</v>
      </c>
      <c r="AM556" s="9">
        <v>27.7164758281776</v>
      </c>
      <c r="AN556" s="2">
        <v>-20.5350086205034</v>
      </c>
      <c r="AO556" s="2">
        <v>-20.1734622805977</v>
      </c>
      <c r="AP556" s="2">
        <v>-19.158940415601</v>
      </c>
      <c r="AQ556" s="2">
        <v>-18.2861224761205</v>
      </c>
      <c r="AR556" s="2">
        <v>-18.0447839566522</v>
      </c>
      <c r="AS556" s="2">
        <v>-27.1175995184756</v>
      </c>
      <c r="AT556" s="2">
        <v>-29.4607840509089</v>
      </c>
      <c r="AU556" s="2">
        <v>-31.7260837078075</v>
      </c>
      <c r="AV556" s="2">
        <v>-17.6670668161922</v>
      </c>
      <c r="AW556" s="2">
        <v>-20.6255427755626</v>
      </c>
      <c r="AX556" s="2">
        <v>-18.2090064258668</v>
      </c>
      <c r="AY556" s="2">
        <v>-16.7078226670315</v>
      </c>
      <c r="AZ556" s="2">
        <v>-16.6218886370612</v>
      </c>
      <c r="BA556" s="2">
        <v>-13.2751027861927</v>
      </c>
      <c r="BB556" s="2">
        <v>-14.1401929246732</v>
      </c>
      <c r="BC556" s="9">
        <v>-30.3063744547061</v>
      </c>
      <c r="BD556" s="9">
        <v>-30.6235303878142</v>
      </c>
      <c r="BE556" s="9">
        <v>-27.5103475096073</v>
      </c>
      <c r="BF556" s="9">
        <v>-27.5031124070324</v>
      </c>
      <c r="BG556" s="9">
        <v>-27.5031124070324</v>
      </c>
      <c r="BH556" s="9">
        <v>14.2057207505944</v>
      </c>
      <c r="BI556" s="9">
        <v>14.2057207505944</v>
      </c>
      <c r="BJ556" s="9">
        <v>14.2057207505944</v>
      </c>
      <c r="BK556" s="9">
        <v>12.0191480952804</v>
      </c>
      <c r="BL556" s="9">
        <v>12.0191480952804</v>
      </c>
    </row>
    <row r="557" spans="1:64">
      <c r="A557" t="s">
        <v>1118</v>
      </c>
      <c r="B557" s="1" t="s">
        <v>2929</v>
      </c>
      <c r="C557" s="22" t="s">
        <v>1119</v>
      </c>
      <c r="D557" s="22" t="s">
        <v>1302</v>
      </c>
      <c r="E557" s="2">
        <v>12.327683562587</v>
      </c>
      <c r="F557" s="2">
        <v>12.327683562587</v>
      </c>
      <c r="G557" s="2">
        <v>12.327683562587</v>
      </c>
      <c r="H557" s="2">
        <v>12.327683562587</v>
      </c>
      <c r="I557" s="2">
        <v>12.327683562587</v>
      </c>
      <c r="J557" s="2">
        <v>-7.36632386652742</v>
      </c>
      <c r="K557" s="2">
        <v>-7.36632386652742</v>
      </c>
      <c r="L557" s="2">
        <v>-7.36632386652742</v>
      </c>
      <c r="M557" s="2">
        <v>-7.36632386652742</v>
      </c>
      <c r="N557" s="2">
        <v>-7.36632386652742</v>
      </c>
      <c r="O557" s="2">
        <v>-8.42924967722638</v>
      </c>
      <c r="P557" s="2">
        <v>-8.42924967722638</v>
      </c>
      <c r="Q557" s="2">
        <v>-8.42924967722638</v>
      </c>
      <c r="R557" s="2">
        <v>-8.42924967722638</v>
      </c>
      <c r="S557" s="2">
        <v>-8.42924967722638</v>
      </c>
      <c r="T557" s="23">
        <v>-12.8049504842331</v>
      </c>
      <c r="U557" s="23">
        <v>-12.8049504842331</v>
      </c>
      <c r="V557" s="23">
        <v>-12.8049504842331</v>
      </c>
      <c r="W557" s="23">
        <v>-12.8049504842331</v>
      </c>
      <c r="X557" s="23">
        <v>-12.8049504842331</v>
      </c>
      <c r="Y557" s="2">
        <v>-5.25120642544384</v>
      </c>
      <c r="Z557" s="2">
        <v>-12.5467494526176</v>
      </c>
      <c r="AA557" s="2">
        <v>-4.71219405651212</v>
      </c>
      <c r="AB557" s="2">
        <v>2.85153278500665</v>
      </c>
      <c r="AC557" s="2">
        <v>-7.91495537927522</v>
      </c>
      <c r="AD557" s="2">
        <v>-17.469123242087</v>
      </c>
      <c r="AE557" s="2">
        <v>-17.6139010855686</v>
      </c>
      <c r="AF557" s="2">
        <v>-20.0815222390852</v>
      </c>
      <c r="AG557" s="2">
        <v>-19.2973195977259</v>
      </c>
      <c r="AH557" s="2">
        <v>-20.7958277491763</v>
      </c>
      <c r="AI557" s="9">
        <v>19.9812320591259</v>
      </c>
      <c r="AJ557" s="9">
        <v>19.8984256626617</v>
      </c>
      <c r="AK557" s="9">
        <v>20.3325786886981</v>
      </c>
      <c r="AL557" s="9">
        <v>21.1235727689597</v>
      </c>
      <c r="AM557" s="9">
        <v>21.4720160585619</v>
      </c>
      <c r="AN557" s="2">
        <v>-24.1712076574761</v>
      </c>
      <c r="AO557" s="2">
        <v>-23.2747830614817</v>
      </c>
      <c r="AP557" s="2">
        <v>-23.1626043885131</v>
      </c>
      <c r="AQ557" s="2">
        <v>-23.3058959384831</v>
      </c>
      <c r="AR557" s="2">
        <v>-22.1865647508459</v>
      </c>
      <c r="AS557" s="2">
        <v>-33.7850616181997</v>
      </c>
      <c r="AT557" s="2">
        <v>-39.5336066696025</v>
      </c>
      <c r="AU557" s="2">
        <v>-41.2912374540421</v>
      </c>
      <c r="AV557" s="2">
        <v>-31.9616065949051</v>
      </c>
      <c r="AW557" s="2">
        <v>-35.0576490361494</v>
      </c>
      <c r="AX557" s="2">
        <v>-30.9303306432094</v>
      </c>
      <c r="AY557" s="2">
        <v>-29.4880205041569</v>
      </c>
      <c r="AZ557" s="2">
        <v>-30.8677951028392</v>
      </c>
      <c r="BA557" s="2">
        <v>-29.1707679136794</v>
      </c>
      <c r="BB557" s="2">
        <v>-29.3106612959091</v>
      </c>
      <c r="BC557" s="9">
        <v>-29.8231293039477</v>
      </c>
      <c r="BD557" s="9">
        <v>-30.1575201427822</v>
      </c>
      <c r="BE557" s="9">
        <v>-30.2031593028757</v>
      </c>
      <c r="BF557" s="9">
        <v>-30.0541257317426</v>
      </c>
      <c r="BG557" s="9">
        <v>-30.0541257317426</v>
      </c>
      <c r="BH557" s="9">
        <v>14.3976736044102</v>
      </c>
      <c r="BI557" s="9">
        <v>14.3976736044102</v>
      </c>
      <c r="BJ557" s="9">
        <v>14.3976736044102</v>
      </c>
      <c r="BK557" s="9">
        <v>11.3561213588302</v>
      </c>
      <c r="BL557" s="9">
        <v>11.3561213588302</v>
      </c>
    </row>
    <row r="558" spans="1:64">
      <c r="A558" t="s">
        <v>1120</v>
      </c>
      <c r="B558" s="1" t="s">
        <v>2930</v>
      </c>
      <c r="C558" s="22" t="s">
        <v>1121</v>
      </c>
      <c r="D558" s="22" t="s">
        <v>1302</v>
      </c>
      <c r="E558" s="2">
        <v>13.6671605538696</v>
      </c>
      <c r="F558" s="2">
        <v>13.6671605538696</v>
      </c>
      <c r="G558" s="2">
        <v>13.6671605538696</v>
      </c>
      <c r="H558" s="2">
        <v>13.6671605538696</v>
      </c>
      <c r="I558" s="2">
        <v>13.6671605538696</v>
      </c>
      <c r="J558" s="2">
        <v>12.6691595928682</v>
      </c>
      <c r="K558" s="2">
        <v>12.6691595928682</v>
      </c>
      <c r="L558" s="2">
        <v>12.6691595928682</v>
      </c>
      <c r="M558" s="2">
        <v>12.6691595928682</v>
      </c>
      <c r="N558" s="2">
        <v>12.6691595928682</v>
      </c>
      <c r="O558" s="2">
        <v>11.3596386040355</v>
      </c>
      <c r="P558" s="2">
        <v>11.3596386040355</v>
      </c>
      <c r="Q558" s="2">
        <v>11.3596386040355</v>
      </c>
      <c r="R558" s="2">
        <v>11.3596386040355</v>
      </c>
      <c r="S558" s="2">
        <v>11.3596386040355</v>
      </c>
      <c r="T558" s="23">
        <v>-10.0602800004843</v>
      </c>
      <c r="U558" s="23">
        <v>-10.0602800004843</v>
      </c>
      <c r="V558" s="23">
        <v>-10.0602800004843</v>
      </c>
      <c r="W558" s="23">
        <v>-10.0602800004843</v>
      </c>
      <c r="X558" s="23">
        <v>-10.0602800004843</v>
      </c>
      <c r="Y558" s="2">
        <v>-11.0164007583566</v>
      </c>
      <c r="Z558" s="2">
        <v>-5.22283428333798</v>
      </c>
      <c r="AA558" s="2">
        <v>-5.41365301353638</v>
      </c>
      <c r="AB558" s="2">
        <v>-3.73742798131803</v>
      </c>
      <c r="AC558" s="2">
        <v>-11.8938028144581</v>
      </c>
      <c r="AD558" s="2">
        <v>-4.49824512833209</v>
      </c>
      <c r="AE558" s="2">
        <v>-2.62655764530219</v>
      </c>
      <c r="AF558" s="2">
        <v>-3.68126648029451</v>
      </c>
      <c r="AG558" s="2">
        <v>-2.58529063931821</v>
      </c>
      <c r="AH558" s="2">
        <v>-3.40854667588018</v>
      </c>
      <c r="AI558" s="9">
        <v>24.0740550917439</v>
      </c>
      <c r="AJ558" s="9">
        <v>24.6198666647655</v>
      </c>
      <c r="AK558" s="9">
        <v>24.6282293876022</v>
      </c>
      <c r="AL558" s="9">
        <v>24.4501411422056</v>
      </c>
      <c r="AM558" s="9">
        <v>25.3436655573703</v>
      </c>
      <c r="AN558" s="2">
        <v>-17.7159670947636</v>
      </c>
      <c r="AO558" s="2">
        <v>-17.6992908275083</v>
      </c>
      <c r="AP558" s="2">
        <v>-17.9160163103152</v>
      </c>
      <c r="AQ558" s="2">
        <v>-18.4079752359491</v>
      </c>
      <c r="AR558" s="2">
        <v>-18.6314920143819</v>
      </c>
      <c r="AS558" s="2">
        <v>-21.0768393360784</v>
      </c>
      <c r="AT558" s="2">
        <v>-20.9741720668999</v>
      </c>
      <c r="AU558" s="2">
        <v>-19.6235322502513</v>
      </c>
      <c r="AV558" s="2">
        <v>-14.2113684919095</v>
      </c>
      <c r="AW558" s="2">
        <v>-13.3974781508358</v>
      </c>
      <c r="AX558" s="2">
        <v>-16.9821687015506</v>
      </c>
      <c r="AY558" s="2">
        <v>-16.3094134299768</v>
      </c>
      <c r="AZ558" s="2">
        <v>-16.0872521735221</v>
      </c>
      <c r="BA558" s="2">
        <v>-13.3066426359183</v>
      </c>
      <c r="BB558" s="2">
        <v>-13.0050824823555</v>
      </c>
      <c r="BC558" s="9">
        <v>-28.6495339378202</v>
      </c>
      <c r="BD558" s="9">
        <v>-29.025780976276</v>
      </c>
      <c r="BE558" s="9">
        <v>-26.0547735673</v>
      </c>
      <c r="BF558" s="9">
        <v>-24.8723799159249</v>
      </c>
      <c r="BG558" s="9">
        <v>-24.8723799159249</v>
      </c>
      <c r="BH558" s="9">
        <v>22.4635128090048</v>
      </c>
      <c r="BI558" s="9">
        <v>22.4635128090048</v>
      </c>
      <c r="BJ558" s="9">
        <v>22.4635128090048</v>
      </c>
      <c r="BK558" s="9">
        <v>19.4069558526551</v>
      </c>
      <c r="BL558" s="9">
        <v>19.4069558526551</v>
      </c>
    </row>
    <row r="559" spans="1:64">
      <c r="A559" t="s">
        <v>1122</v>
      </c>
      <c r="B559" s="1" t="s">
        <v>2931</v>
      </c>
      <c r="C559" s="22" t="s">
        <v>1123</v>
      </c>
      <c r="D559" s="22" t="s">
        <v>1302</v>
      </c>
      <c r="E559" s="2">
        <v>10.7203111730479</v>
      </c>
      <c r="F559" s="2">
        <v>10.7203111730479</v>
      </c>
      <c r="G559" s="2">
        <v>10.7203111730479</v>
      </c>
      <c r="H559" s="2">
        <v>10.7203111730479</v>
      </c>
      <c r="I559" s="2">
        <v>10.7203111730479</v>
      </c>
      <c r="J559" s="2">
        <v>3.47517620718286</v>
      </c>
      <c r="K559" s="2">
        <v>3.47517620718286</v>
      </c>
      <c r="L559" s="2">
        <v>3.47517620718286</v>
      </c>
      <c r="M559" s="2">
        <v>3.47517620718286</v>
      </c>
      <c r="N559" s="2">
        <v>3.47517620718286</v>
      </c>
      <c r="O559" s="2">
        <v>-3.22572597405966</v>
      </c>
      <c r="P559" s="2">
        <v>-3.22572597405966</v>
      </c>
      <c r="Q559" s="2">
        <v>-3.22572597405966</v>
      </c>
      <c r="R559" s="2">
        <v>-3.22572597405966</v>
      </c>
      <c r="S559" s="2">
        <v>-3.22572597405966</v>
      </c>
      <c r="T559" s="23">
        <v>-9.12939482054967</v>
      </c>
      <c r="U559" s="23">
        <v>-9.12939482054967</v>
      </c>
      <c r="V559" s="23">
        <v>-9.12939482054967</v>
      </c>
      <c r="W559" s="23">
        <v>-9.12939482054967</v>
      </c>
      <c r="X559" s="23">
        <v>-9.12939482054967</v>
      </c>
      <c r="Y559" s="2">
        <v>3.47557068855775</v>
      </c>
      <c r="Z559" s="2">
        <v>4.52139921549852</v>
      </c>
      <c r="AA559" s="2">
        <v>10.5788522241152</v>
      </c>
      <c r="AB559" s="2">
        <v>8.91776080007093</v>
      </c>
      <c r="AC559" s="2">
        <v>4.10385775893754</v>
      </c>
      <c r="AD559" s="2">
        <v>1.7747697883134</v>
      </c>
      <c r="AE559" s="2">
        <v>4.1117970919</v>
      </c>
      <c r="AF559" s="2">
        <v>4.18253314288966</v>
      </c>
      <c r="AG559" s="2">
        <v>2.39400736004411</v>
      </c>
      <c r="AH559" s="2">
        <v>3.9056830329056</v>
      </c>
      <c r="AI559" s="9">
        <v>21.4889042478473</v>
      </c>
      <c r="AJ559" s="9">
        <v>22.9197656978051</v>
      </c>
      <c r="AK559" s="9">
        <v>23.4087780423114</v>
      </c>
      <c r="AL559" s="9">
        <v>23.6668109475624</v>
      </c>
      <c r="AM559" s="9">
        <v>24.4865828438936</v>
      </c>
      <c r="AN559" s="2">
        <v>-14.6965803799465</v>
      </c>
      <c r="AO559" s="2">
        <v>-14.233770540923</v>
      </c>
      <c r="AP559" s="2">
        <v>-14.9780700102794</v>
      </c>
      <c r="AQ559" s="2">
        <v>-14.5073766767059</v>
      </c>
      <c r="AR559" s="2">
        <v>-13.1277298588729</v>
      </c>
      <c r="AS559" s="2">
        <v>-12.0213521156054</v>
      </c>
      <c r="AT559" s="2">
        <v>-9.00838209678627</v>
      </c>
      <c r="AU559" s="2">
        <v>-8.94974013120217</v>
      </c>
      <c r="AV559" s="2">
        <v>-4.94875013719893</v>
      </c>
      <c r="AW559" s="2">
        <v>-3.23162819727155</v>
      </c>
      <c r="AX559" s="2">
        <v>-8.48929093270355</v>
      </c>
      <c r="AY559" s="2">
        <v>-6.45386585310681</v>
      </c>
      <c r="AZ559" s="2">
        <v>-5.87909429061982</v>
      </c>
      <c r="BA559" s="2">
        <v>-6.34896241935434</v>
      </c>
      <c r="BB559" s="2">
        <v>-5.12671324890818</v>
      </c>
      <c r="BC559" s="9">
        <v>-27.1997984855449</v>
      </c>
      <c r="BD559" s="9">
        <v>-27.0951671040008</v>
      </c>
      <c r="BE559" s="9">
        <v>-27.1464540240305</v>
      </c>
      <c r="BF559" s="9">
        <v>-26.4667632438689</v>
      </c>
      <c r="BG559" s="9">
        <v>-26.4667632438689</v>
      </c>
      <c r="BH559" s="9">
        <v>14.7369131844884</v>
      </c>
      <c r="BI559" s="9">
        <v>14.7369131844884</v>
      </c>
      <c r="BJ559" s="9">
        <v>14.7369131844884</v>
      </c>
      <c r="BK559" s="9">
        <v>14.8856032388946</v>
      </c>
      <c r="BL559" s="9">
        <v>14.8856032388946</v>
      </c>
    </row>
    <row r="560" spans="1:64">
      <c r="A560" t="s">
        <v>1124</v>
      </c>
      <c r="B560" s="1" t="s">
        <v>2932</v>
      </c>
      <c r="C560" s="22" t="s">
        <v>1125</v>
      </c>
      <c r="D560" s="22" t="s">
        <v>1302</v>
      </c>
      <c r="E560" s="2">
        <v>14.4373598238571</v>
      </c>
      <c r="F560" s="2">
        <v>14.4373598238571</v>
      </c>
      <c r="G560" s="2">
        <v>14.4373598238571</v>
      </c>
      <c r="H560" s="2">
        <v>14.4373598238571</v>
      </c>
      <c r="I560" s="2">
        <v>14.4373598238571</v>
      </c>
      <c r="J560" s="2">
        <v>3.11579428169909</v>
      </c>
      <c r="K560" s="2">
        <v>3.11579428169909</v>
      </c>
      <c r="L560" s="2">
        <v>3.11579428169909</v>
      </c>
      <c r="M560" s="2">
        <v>3.11579428169909</v>
      </c>
      <c r="N560" s="2">
        <v>3.11579428169909</v>
      </c>
      <c r="O560" s="2">
        <v>-5.55337920597078</v>
      </c>
      <c r="P560" s="2">
        <v>-5.55337920597078</v>
      </c>
      <c r="Q560" s="2">
        <v>-5.55337920597078</v>
      </c>
      <c r="R560" s="2">
        <v>-5.55337920597078</v>
      </c>
      <c r="S560" s="2">
        <v>-5.55337920597078</v>
      </c>
      <c r="T560" s="23">
        <v>-12.3505753639002</v>
      </c>
      <c r="U560" s="23">
        <v>-12.3505753639002</v>
      </c>
      <c r="V560" s="23">
        <v>-12.3505753639002</v>
      </c>
      <c r="W560" s="23">
        <v>-12.3505753639002</v>
      </c>
      <c r="X560" s="23">
        <v>-12.3505753639002</v>
      </c>
      <c r="Y560" s="2">
        <v>-13.0608624684285</v>
      </c>
      <c r="Z560" s="2">
        <v>-21.0299307571764</v>
      </c>
      <c r="AA560" s="2">
        <v>-9.7882015941992</v>
      </c>
      <c r="AB560" s="2">
        <v>-5.21671245265663</v>
      </c>
      <c r="AC560" s="2">
        <v>4.20210029507787</v>
      </c>
      <c r="AD560" s="2">
        <v>-4.53357425518873</v>
      </c>
      <c r="AE560" s="2">
        <v>-4.40518601768561</v>
      </c>
      <c r="AF560" s="2">
        <v>-5.08728492268656</v>
      </c>
      <c r="AG560" s="2">
        <v>-3.73036603656642</v>
      </c>
      <c r="AH560" s="2">
        <v>-2.18006556122413</v>
      </c>
      <c r="AI560" s="9">
        <v>28.5036943834973</v>
      </c>
      <c r="AJ560" s="9">
        <v>29.3569675043556</v>
      </c>
      <c r="AK560" s="9">
        <v>30.5642592437789</v>
      </c>
      <c r="AL560" s="9">
        <v>30.8291197602984</v>
      </c>
      <c r="AM560" s="9">
        <v>32.2939721025337</v>
      </c>
      <c r="AN560" s="2">
        <v>-33.3064722432838</v>
      </c>
      <c r="AO560" s="2">
        <v>-32.2633194641148</v>
      </c>
      <c r="AP560" s="2">
        <v>-34.2264188413639</v>
      </c>
      <c r="AQ560" s="2">
        <v>-35.646556846989</v>
      </c>
      <c r="AR560" s="2">
        <v>-35.3280604730721</v>
      </c>
      <c r="AS560" s="2">
        <v>-27.6113473287076</v>
      </c>
      <c r="AT560" s="2">
        <v>-29.0114162016249</v>
      </c>
      <c r="AU560" s="2">
        <v>-27.7070641106394</v>
      </c>
      <c r="AV560" s="2">
        <v>-20.0856327331367</v>
      </c>
      <c r="AW560" s="2">
        <v>-20.7812630098035</v>
      </c>
      <c r="AX560" s="2">
        <v>-16.5909305395488</v>
      </c>
      <c r="AY560" s="2">
        <v>-16.3255915828425</v>
      </c>
      <c r="AZ560" s="2">
        <v>-15.7930506634869</v>
      </c>
      <c r="BA560" s="2">
        <v>-14.8972380233724</v>
      </c>
      <c r="BB560" s="2">
        <v>-11.9871277787902</v>
      </c>
      <c r="BC560" s="9">
        <v>-30.1683044116323</v>
      </c>
      <c r="BD560" s="9">
        <v>-30.4903846035193</v>
      </c>
      <c r="BE560" s="9">
        <v>-27.8742409951841</v>
      </c>
      <c r="BF560" s="9">
        <v>-26.7059207430604</v>
      </c>
      <c r="BG560" s="9">
        <v>-26.7059207430604</v>
      </c>
      <c r="BH560" s="9">
        <v>14.1615210803078</v>
      </c>
      <c r="BI560" s="9">
        <v>14.1615210803078</v>
      </c>
      <c r="BJ560" s="9">
        <v>14.1615210803078</v>
      </c>
      <c r="BK560" s="9">
        <v>14.1868706355498</v>
      </c>
      <c r="BL560" s="9">
        <v>14.1868706355498</v>
      </c>
    </row>
    <row r="561" spans="1:64">
      <c r="A561" t="s">
        <v>1126</v>
      </c>
      <c r="B561" s="1" t="s">
        <v>2933</v>
      </c>
      <c r="C561" s="22" t="s">
        <v>1127</v>
      </c>
      <c r="D561" s="22" t="s">
        <v>1302</v>
      </c>
      <c r="E561" s="2">
        <v>9.61524265523983</v>
      </c>
      <c r="F561" s="2">
        <v>9.61524265523983</v>
      </c>
      <c r="G561" s="2">
        <v>9.61524265523983</v>
      </c>
      <c r="H561" s="2">
        <v>9.61524265523983</v>
      </c>
      <c r="I561" s="2">
        <v>9.61524265523983</v>
      </c>
      <c r="J561" s="2">
        <v>11.8917983825773</v>
      </c>
      <c r="K561" s="2">
        <v>11.8917983825773</v>
      </c>
      <c r="L561" s="2">
        <v>11.8917983825773</v>
      </c>
      <c r="M561" s="2">
        <v>11.8917983825773</v>
      </c>
      <c r="N561" s="2">
        <v>11.8917983825773</v>
      </c>
      <c r="O561" s="2">
        <v>26.9104419012053</v>
      </c>
      <c r="P561" s="2">
        <v>26.9104419012053</v>
      </c>
      <c r="Q561" s="2">
        <v>26.9104419012053</v>
      </c>
      <c r="R561" s="2">
        <v>26.9104419012053</v>
      </c>
      <c r="S561" s="2">
        <v>26.9104419012053</v>
      </c>
      <c r="T561" s="23">
        <v>-1.97528247695704</v>
      </c>
      <c r="U561" s="23">
        <v>-1.97528247695704</v>
      </c>
      <c r="V561" s="23">
        <v>-1.97528247695704</v>
      </c>
      <c r="W561" s="23">
        <v>-1.97528247695704</v>
      </c>
      <c r="X561" s="23">
        <v>-1.97528247695704</v>
      </c>
      <c r="Y561" s="2">
        <v>13.3056198644254</v>
      </c>
      <c r="Z561" s="2">
        <v>16.3721344062574</v>
      </c>
      <c r="AA561" s="2">
        <v>12.1364696229761</v>
      </c>
      <c r="AB561" s="2">
        <v>14.2385323407274</v>
      </c>
      <c r="AC561" s="2">
        <v>9.63222510603739</v>
      </c>
      <c r="AD561" s="2">
        <v>12.5324589713234</v>
      </c>
      <c r="AE561" s="2">
        <v>12.4828683347986</v>
      </c>
      <c r="AF561" s="2">
        <v>11.4544985456796</v>
      </c>
      <c r="AG561" s="2">
        <v>10.9946815742839</v>
      </c>
      <c r="AH561" s="2">
        <v>12.4112335728532</v>
      </c>
      <c r="AI561" s="9">
        <v>31.9603684271309</v>
      </c>
      <c r="AJ561" s="9">
        <v>31.2192184486662</v>
      </c>
      <c r="AK561" s="9">
        <v>30.416743299331</v>
      </c>
      <c r="AL561" s="9">
        <v>30.0564799053358</v>
      </c>
      <c r="AM561" s="9">
        <v>31.3686182367485</v>
      </c>
      <c r="AN561" s="2">
        <v>-15.6787691171781</v>
      </c>
      <c r="AO561" s="2">
        <v>-14.8055230461172</v>
      </c>
      <c r="AP561" s="2">
        <v>-12.8846893473894</v>
      </c>
      <c r="AQ561" s="2">
        <v>-12.921069079611</v>
      </c>
      <c r="AR561" s="2">
        <v>-11.2043450934165</v>
      </c>
      <c r="AS561" s="2">
        <v>-3.86519027520441</v>
      </c>
      <c r="AT561" s="2">
        <v>-3.19591931804553</v>
      </c>
      <c r="AU561" s="2">
        <v>-4.74532638113597</v>
      </c>
      <c r="AV561" s="2">
        <v>1.95820924930715</v>
      </c>
      <c r="AW561" s="2">
        <v>3.87550114837206</v>
      </c>
      <c r="AX561" s="2">
        <v>-0.747173728584416</v>
      </c>
      <c r="AY561" s="2">
        <v>0.0155280241553203</v>
      </c>
      <c r="AZ561" s="2">
        <v>0.368594720596336</v>
      </c>
      <c r="BA561" s="2">
        <v>1.41376869563558</v>
      </c>
      <c r="BB561" s="2">
        <v>2.56852922452153</v>
      </c>
      <c r="BC561" s="9">
        <v>-21.400856676444</v>
      </c>
      <c r="BD561" s="9">
        <v>-21.6361899479122</v>
      </c>
      <c r="BE561" s="9">
        <v>-21.2513795576861</v>
      </c>
      <c r="BF561" s="9">
        <v>-19.6906341001072</v>
      </c>
      <c r="BG561" s="9">
        <v>-19.6906341001072</v>
      </c>
      <c r="BH561" s="9">
        <v>42.8501765178141</v>
      </c>
      <c r="BI561" s="9">
        <v>42.8501765178141</v>
      </c>
      <c r="BJ561" s="9">
        <v>42.8501765178141</v>
      </c>
      <c r="BK561" s="9">
        <v>42.0172818080263</v>
      </c>
      <c r="BL561" s="9">
        <v>42.0172818080263</v>
      </c>
    </row>
    <row r="562" spans="1:64">
      <c r="A562" t="s">
        <v>1128</v>
      </c>
      <c r="B562" s="1" t="s">
        <v>2934</v>
      </c>
      <c r="C562" s="22" t="s">
        <v>1129</v>
      </c>
      <c r="D562" s="22" t="s">
        <v>1302</v>
      </c>
      <c r="E562" s="2">
        <v>12.2607097130229</v>
      </c>
      <c r="F562" s="2">
        <v>12.2607097130229</v>
      </c>
      <c r="G562" s="2">
        <v>12.2607097130229</v>
      </c>
      <c r="H562" s="2">
        <v>12.2607097130229</v>
      </c>
      <c r="I562" s="2">
        <v>12.2607097130229</v>
      </c>
      <c r="J562" s="2">
        <v>5.21017764193308</v>
      </c>
      <c r="K562" s="2">
        <v>5.21017764193308</v>
      </c>
      <c r="L562" s="2">
        <v>5.21017764193308</v>
      </c>
      <c r="M562" s="2">
        <v>5.21017764193308</v>
      </c>
      <c r="N562" s="2">
        <v>5.21017764193308</v>
      </c>
      <c r="O562" s="2">
        <v>-4.22953610778168</v>
      </c>
      <c r="P562" s="2">
        <v>-4.22953610778168</v>
      </c>
      <c r="Q562" s="2">
        <v>-4.22953610778168</v>
      </c>
      <c r="R562" s="2">
        <v>-4.22953610778168</v>
      </c>
      <c r="S562" s="2">
        <v>-4.22953610778168</v>
      </c>
      <c r="T562" s="23">
        <v>-11.8398785448357</v>
      </c>
      <c r="U562" s="23">
        <v>-11.8398785448357</v>
      </c>
      <c r="V562" s="23">
        <v>-11.8398785448357</v>
      </c>
      <c r="W562" s="23">
        <v>-11.8398785448357</v>
      </c>
      <c r="X562" s="23">
        <v>-11.8398785448357</v>
      </c>
      <c r="Y562" s="2">
        <v>-21.7868759363803</v>
      </c>
      <c r="Z562" s="2">
        <v>-15.1878775790518</v>
      </c>
      <c r="AA562" s="2">
        <v>-10.4319543515943</v>
      </c>
      <c r="AB562" s="2">
        <v>-18.313517666183</v>
      </c>
      <c r="AC562" s="2">
        <v>-20.6096753862088</v>
      </c>
      <c r="AD562" s="2">
        <v>-9.82545460289331</v>
      </c>
      <c r="AE562" s="2">
        <v>-10.1269085036396</v>
      </c>
      <c r="AF562" s="2">
        <v>-10.1162928947603</v>
      </c>
      <c r="AG562" s="2">
        <v>-10.4705025922619</v>
      </c>
      <c r="AH562" s="2">
        <v>-12.3872575308516</v>
      </c>
      <c r="AI562" s="9">
        <v>20.4543226688197</v>
      </c>
      <c r="AJ562" s="9">
        <v>22.0729059536093</v>
      </c>
      <c r="AK562" s="9">
        <v>22.9191093508203</v>
      </c>
      <c r="AL562" s="9">
        <v>23.8924410455324</v>
      </c>
      <c r="AM562" s="9">
        <v>24.2085402763145</v>
      </c>
      <c r="AN562" s="2">
        <v>-30.1960988493411</v>
      </c>
      <c r="AO562" s="2">
        <v>-31.263827302779</v>
      </c>
      <c r="AP562" s="2">
        <v>-32.882260403439</v>
      </c>
      <c r="AQ562" s="2">
        <v>-31.4383590692286</v>
      </c>
      <c r="AR562" s="2">
        <v>-31.5640765131258</v>
      </c>
      <c r="AS562" s="2">
        <v>-27.9803285720704</v>
      </c>
      <c r="AT562" s="2">
        <v>-29.0792206421547</v>
      </c>
      <c r="AU562" s="2">
        <v>-30.0814193684489</v>
      </c>
      <c r="AV562" s="2">
        <v>-21.6059978172703</v>
      </c>
      <c r="AW562" s="2">
        <v>-20.5199032825768</v>
      </c>
      <c r="AX562" s="2">
        <v>-20.5571732842964</v>
      </c>
      <c r="AY562" s="2">
        <v>-19.4719328969924</v>
      </c>
      <c r="AZ562" s="2">
        <v>-19.6783288626305</v>
      </c>
      <c r="BA562" s="2">
        <v>-17.0669990050825</v>
      </c>
      <c r="BB562" s="2">
        <v>-15.9790025063841</v>
      </c>
      <c r="BC562" s="9">
        <v>-29.7540942824108</v>
      </c>
      <c r="BD562" s="9">
        <v>-31.6221237700255</v>
      </c>
      <c r="BE562" s="9">
        <v>-27.2192327211458</v>
      </c>
      <c r="BF562" s="9">
        <v>-25.8290099126913</v>
      </c>
      <c r="BG562" s="9">
        <v>-25.8290099126913</v>
      </c>
      <c r="BH562" s="9">
        <v>11.8125674314768</v>
      </c>
      <c r="BI562" s="9">
        <v>11.8125674314768</v>
      </c>
      <c r="BJ562" s="9">
        <v>11.8125674314768</v>
      </c>
      <c r="BK562" s="9">
        <v>14.9495670684533</v>
      </c>
      <c r="BL562" s="9">
        <v>14.9495670684533</v>
      </c>
    </row>
    <row r="563" spans="1:64">
      <c r="A563" t="s">
        <v>1130</v>
      </c>
      <c r="B563" s="1" t="s">
        <v>2935</v>
      </c>
      <c r="C563" s="22" t="s">
        <v>1131</v>
      </c>
      <c r="D563" s="22" t="s">
        <v>1302</v>
      </c>
      <c r="E563" s="2">
        <v>8.44320028786758</v>
      </c>
      <c r="F563" s="2">
        <v>8.44320028786758</v>
      </c>
      <c r="G563" s="2">
        <v>8.44320028786758</v>
      </c>
      <c r="H563" s="2">
        <v>8.44320028786758</v>
      </c>
      <c r="I563" s="2">
        <v>8.44320028786758</v>
      </c>
      <c r="J563" s="2">
        <v>11.3631153431738</v>
      </c>
      <c r="K563" s="2">
        <v>11.3631153431738</v>
      </c>
      <c r="L563" s="2">
        <v>11.3631153431738</v>
      </c>
      <c r="M563" s="2">
        <v>11.3631153431738</v>
      </c>
      <c r="N563" s="2">
        <v>11.3631153431738</v>
      </c>
      <c r="O563" s="2">
        <v>14.3859496200553</v>
      </c>
      <c r="P563" s="2">
        <v>14.3859496200553</v>
      </c>
      <c r="Q563" s="2">
        <v>14.3859496200553</v>
      </c>
      <c r="R563" s="2">
        <v>14.3859496200553</v>
      </c>
      <c r="S563" s="2">
        <v>14.3859496200553</v>
      </c>
      <c r="T563" s="23">
        <v>-4.358176863992</v>
      </c>
      <c r="U563" s="23">
        <v>-4.358176863992</v>
      </c>
      <c r="V563" s="23">
        <v>-4.358176863992</v>
      </c>
      <c r="W563" s="23">
        <v>-4.358176863992</v>
      </c>
      <c r="X563" s="23">
        <v>-4.358176863992</v>
      </c>
      <c r="Y563" s="2">
        <v>2.71326656627952</v>
      </c>
      <c r="Z563" s="2">
        <v>11.0023533581762</v>
      </c>
      <c r="AA563" s="2">
        <v>11.1035786564436</v>
      </c>
      <c r="AB563" s="2">
        <v>5.88959156268909</v>
      </c>
      <c r="AC563" s="2">
        <v>7.32829978979959</v>
      </c>
      <c r="AD563" s="2">
        <v>8.0564889466744</v>
      </c>
      <c r="AE563" s="2">
        <v>8.17057673205422</v>
      </c>
      <c r="AF563" s="2">
        <v>7.54409113576656</v>
      </c>
      <c r="AG563" s="2">
        <v>6.52750265839203</v>
      </c>
      <c r="AH563" s="2">
        <v>5.95584157663901</v>
      </c>
      <c r="AI563" s="9">
        <v>27.2265384416496</v>
      </c>
      <c r="AJ563" s="9">
        <v>27.2182095398337</v>
      </c>
      <c r="AK563" s="9">
        <v>26.7079369164788</v>
      </c>
      <c r="AL563" s="9">
        <v>25.9086130799659</v>
      </c>
      <c r="AM563" s="9">
        <v>26.1340786451796</v>
      </c>
      <c r="AN563" s="2">
        <v>-10.0076504228187</v>
      </c>
      <c r="AO563" s="2">
        <v>-11.5500342920523</v>
      </c>
      <c r="AP563" s="2">
        <v>-9.14931023855053</v>
      </c>
      <c r="AQ563" s="2">
        <v>-8.42134687608695</v>
      </c>
      <c r="AR563" s="2">
        <v>-7.28414836042903</v>
      </c>
      <c r="AS563" s="2">
        <v>-6.57915704951514</v>
      </c>
      <c r="AT563" s="2">
        <v>-6.24412003048412</v>
      </c>
      <c r="AU563" s="2">
        <v>-6.43430657712574</v>
      </c>
      <c r="AV563" s="2">
        <v>-0.523122070729891</v>
      </c>
      <c r="AW563" s="2">
        <v>1.32577875240072</v>
      </c>
      <c r="AX563" s="2">
        <v>-1.26068679518484</v>
      </c>
      <c r="AY563" s="2">
        <v>-0.237502660953904</v>
      </c>
      <c r="AZ563" s="2">
        <v>0.5806109935234</v>
      </c>
      <c r="BA563" s="2">
        <v>0.275123609747659</v>
      </c>
      <c r="BB563" s="2">
        <v>1.80270124986654</v>
      </c>
      <c r="BC563" s="9">
        <v>-17.9491055995982</v>
      </c>
      <c r="BD563" s="9">
        <v>-20.4378778892586</v>
      </c>
      <c r="BE563" s="9">
        <v>-14.5557394230726</v>
      </c>
      <c r="BF563" s="9">
        <v>-13.3928199547288</v>
      </c>
      <c r="BG563" s="9">
        <v>-13.3928199547288</v>
      </c>
      <c r="BH563" s="9">
        <v>40.0786642557799</v>
      </c>
      <c r="BI563" s="9">
        <v>40.0786642557799</v>
      </c>
      <c r="BJ563" s="9">
        <v>40.0786642557799</v>
      </c>
      <c r="BK563" s="9">
        <v>39.4762437824475</v>
      </c>
      <c r="BL563" s="9">
        <v>39.4762437824475</v>
      </c>
    </row>
    <row r="564" spans="1:64">
      <c r="A564" t="s">
        <v>1132</v>
      </c>
      <c r="B564" s="1" t="s">
        <v>2936</v>
      </c>
      <c r="C564" s="22" t="s">
        <v>1133</v>
      </c>
      <c r="D564" s="22" t="s">
        <v>1302</v>
      </c>
      <c r="E564" s="2">
        <v>12.2272227882408</v>
      </c>
      <c r="F564" s="2">
        <v>12.2272227882408</v>
      </c>
      <c r="G564" s="2">
        <v>12.2272227882408</v>
      </c>
      <c r="H564" s="2">
        <v>12.2272227882408</v>
      </c>
      <c r="I564" s="2">
        <v>12.2272227882408</v>
      </c>
      <c r="J564" s="2">
        <v>11.7425370485574</v>
      </c>
      <c r="K564" s="2">
        <v>11.7425370485574</v>
      </c>
      <c r="L564" s="2">
        <v>11.7425370485574</v>
      </c>
      <c r="M564" s="2">
        <v>11.7425370485574</v>
      </c>
      <c r="N564" s="2">
        <v>11.7425370485574</v>
      </c>
      <c r="O564" s="2">
        <v>13.6382740275661</v>
      </c>
      <c r="P564" s="2">
        <v>13.6382740275661</v>
      </c>
      <c r="Q564" s="2">
        <v>13.6382740275661</v>
      </c>
      <c r="R564" s="2">
        <v>13.6382740275661</v>
      </c>
      <c r="S564" s="2">
        <v>13.6382740275661</v>
      </c>
      <c r="T564" s="23">
        <v>-10.266305032661</v>
      </c>
      <c r="U564" s="23">
        <v>-10.266305032661</v>
      </c>
      <c r="V564" s="23">
        <v>-10.266305032661</v>
      </c>
      <c r="W564" s="23">
        <v>-10.266305032661</v>
      </c>
      <c r="X564" s="23">
        <v>-10.266305032661</v>
      </c>
      <c r="Y564" s="2">
        <v>2.40011274813641</v>
      </c>
      <c r="Z564" s="2">
        <v>-10.9584855011007</v>
      </c>
      <c r="AA564" s="2">
        <v>-4.8920464618711</v>
      </c>
      <c r="AB564" s="2">
        <v>3.60875147233584</v>
      </c>
      <c r="AC564" s="2">
        <v>-3.08794870063826</v>
      </c>
      <c r="AD564" s="2">
        <v>-2.51327159346059</v>
      </c>
      <c r="AE564" s="2">
        <v>-0.933408321294518</v>
      </c>
      <c r="AF564" s="2">
        <v>-2.62445709654712</v>
      </c>
      <c r="AG564" s="2">
        <v>-4.87928103012283</v>
      </c>
      <c r="AH564" s="2">
        <v>-7.00749345481641</v>
      </c>
      <c r="AI564" s="9">
        <v>24.2940443297471</v>
      </c>
      <c r="AJ564" s="9">
        <v>24.2322856869809</v>
      </c>
      <c r="AK564" s="9">
        <v>24.333027697501</v>
      </c>
      <c r="AL564" s="9">
        <v>24.3375229420696</v>
      </c>
      <c r="AM564" s="9">
        <v>23.8056864850446</v>
      </c>
      <c r="AN564" s="2">
        <v>-23.3100026224036</v>
      </c>
      <c r="AO564" s="2">
        <v>-22.9080728340123</v>
      </c>
      <c r="AP564" s="2">
        <v>-23.3591667024287</v>
      </c>
      <c r="AQ564" s="2">
        <v>-23.5404134799279</v>
      </c>
      <c r="AR564" s="2">
        <v>-24.0018905572338</v>
      </c>
      <c r="AS564" s="2">
        <v>-20.6923547366297</v>
      </c>
      <c r="AT564" s="2">
        <v>-19.7961920994612</v>
      </c>
      <c r="AU564" s="2">
        <v>-22.7727581270467</v>
      </c>
      <c r="AV564" s="2">
        <v>-19.0470013048747</v>
      </c>
      <c r="AW564" s="2">
        <v>-17.0047459981718</v>
      </c>
      <c r="AX564" s="2">
        <v>-11.792372961099</v>
      </c>
      <c r="AY564" s="2">
        <v>-10.9155075821678</v>
      </c>
      <c r="AZ564" s="2">
        <v>-11.5955239290831</v>
      </c>
      <c r="BA564" s="2">
        <v>-13.1592119793491</v>
      </c>
      <c r="BB564" s="2">
        <v>-12.3483300023651</v>
      </c>
      <c r="BC564" s="9">
        <v>-30.7205845839276</v>
      </c>
      <c r="BD564" s="9">
        <v>-29.8246556820451</v>
      </c>
      <c r="BE564" s="9">
        <v>-28.7475853605685</v>
      </c>
      <c r="BF564" s="9">
        <v>-27.9814274054156</v>
      </c>
      <c r="BG564" s="9">
        <v>-27.9814274054156</v>
      </c>
      <c r="BH564" s="9">
        <v>17.8755562320989</v>
      </c>
      <c r="BI564" s="9">
        <v>17.8755562320989</v>
      </c>
      <c r="BJ564" s="9">
        <v>17.8755562320989</v>
      </c>
      <c r="BK564" s="9">
        <v>17.8904949350519</v>
      </c>
      <c r="BL564" s="9">
        <v>17.8904949350519</v>
      </c>
    </row>
    <row r="565" spans="1:64">
      <c r="A565" t="s">
        <v>1134</v>
      </c>
      <c r="B565" s="1" t="s">
        <v>2937</v>
      </c>
      <c r="C565" s="22" t="s">
        <v>1135</v>
      </c>
      <c r="D565" s="22" t="s">
        <v>1302</v>
      </c>
      <c r="E565" s="2">
        <v>12.6290658856256</v>
      </c>
      <c r="F565" s="2">
        <v>12.6290658856256</v>
      </c>
      <c r="G565" s="2">
        <v>12.6290658856256</v>
      </c>
      <c r="H565" s="2">
        <v>12.6290658856256</v>
      </c>
      <c r="I565" s="2">
        <v>12.6290658856256</v>
      </c>
      <c r="J565" s="2">
        <v>12.1003609583916</v>
      </c>
      <c r="K565" s="2">
        <v>12.1003609583916</v>
      </c>
      <c r="L565" s="2">
        <v>12.1003609583916</v>
      </c>
      <c r="M565" s="2">
        <v>12.1003609583916</v>
      </c>
      <c r="N565" s="2">
        <v>12.1003609583916</v>
      </c>
      <c r="O565" s="2">
        <v>1.35838273995108</v>
      </c>
      <c r="P565" s="2">
        <v>1.35838273995108</v>
      </c>
      <c r="Q565" s="2">
        <v>1.35838273995108</v>
      </c>
      <c r="R565" s="2">
        <v>1.35838273995108</v>
      </c>
      <c r="S565" s="2">
        <v>1.35838273995108</v>
      </c>
      <c r="T565" s="23">
        <v>-13.0438784185636</v>
      </c>
      <c r="U565" s="23">
        <v>-13.0438784185636</v>
      </c>
      <c r="V565" s="23">
        <v>-13.0438784185636</v>
      </c>
      <c r="W565" s="23">
        <v>-13.0438784185636</v>
      </c>
      <c r="X565" s="23">
        <v>-13.0438784185636</v>
      </c>
      <c r="Y565" s="2">
        <v>7.13626157955741</v>
      </c>
      <c r="Z565" s="2">
        <v>1.06888094302207</v>
      </c>
      <c r="AA565" s="2">
        <v>4.55313182723346</v>
      </c>
      <c r="AB565" s="2">
        <v>10.0681882549515</v>
      </c>
      <c r="AC565" s="2">
        <v>8.4266947910027</v>
      </c>
      <c r="AD565" s="2">
        <v>-5.7051219453074</v>
      </c>
      <c r="AE565" s="2">
        <v>-7.34532857115923</v>
      </c>
      <c r="AF565" s="2">
        <v>-8.1028386143446</v>
      </c>
      <c r="AG565" s="2">
        <v>-8.019178853196</v>
      </c>
      <c r="AH565" s="2">
        <v>-5.76835113563316</v>
      </c>
      <c r="AI565" s="9">
        <v>25.9753409539046</v>
      </c>
      <c r="AJ565" s="9">
        <v>26.2071030499788</v>
      </c>
      <c r="AK565" s="9">
        <v>26.1356422732253</v>
      </c>
      <c r="AL565" s="9">
        <v>26.9727888252503</v>
      </c>
      <c r="AM565" s="9">
        <v>27.4336593280612</v>
      </c>
      <c r="AN565" s="2">
        <v>-32.4443578786583</v>
      </c>
      <c r="AO565" s="2">
        <v>-29.6999160385713</v>
      </c>
      <c r="AP565" s="2">
        <v>-28.0005932294694</v>
      </c>
      <c r="AQ565" s="2">
        <v>-27.3844618766528</v>
      </c>
      <c r="AR565" s="2">
        <v>-26.7735514731942</v>
      </c>
      <c r="AS565" s="2">
        <v>-30.7537373584609</v>
      </c>
      <c r="AT565" s="2">
        <v>-34.6194065249974</v>
      </c>
      <c r="AU565" s="2">
        <v>-41.2706899144941</v>
      </c>
      <c r="AV565" s="2">
        <v>-28.7392624469231</v>
      </c>
      <c r="AW565" s="2">
        <v>-22.7900656959482</v>
      </c>
      <c r="AX565" s="2">
        <v>-10.5579760010031</v>
      </c>
      <c r="AY565" s="2">
        <v>-10.712835336816</v>
      </c>
      <c r="AZ565" s="2">
        <v>-10.9701706433987</v>
      </c>
      <c r="BA565" s="2">
        <v>-8.99650724418868</v>
      </c>
      <c r="BB565" s="2">
        <v>-5.55274609951991</v>
      </c>
      <c r="BC565" s="9">
        <v>-23.6099773656253</v>
      </c>
      <c r="BD565" s="9">
        <v>-27.1617399961482</v>
      </c>
      <c r="BE565" s="9">
        <v>-23.3619617740316</v>
      </c>
      <c r="BF565" s="9">
        <v>-22.0024899256259</v>
      </c>
      <c r="BG565" s="9">
        <v>-22.0024899256259</v>
      </c>
      <c r="BH565" s="9">
        <v>16.2196883358242</v>
      </c>
      <c r="BI565" s="9">
        <v>16.2196883358242</v>
      </c>
      <c r="BJ565" s="9">
        <v>16.2196883358242</v>
      </c>
      <c r="BK565" s="9">
        <v>22.7676467845279</v>
      </c>
      <c r="BL565" s="9">
        <v>22.7676467845279</v>
      </c>
    </row>
    <row r="566" spans="1:64">
      <c r="A566" t="s">
        <v>1136</v>
      </c>
      <c r="B566" s="1" t="s">
        <v>2938</v>
      </c>
      <c r="C566" s="22" t="s">
        <v>1137</v>
      </c>
      <c r="D566" s="22" t="s">
        <v>1302</v>
      </c>
      <c r="E566" s="2">
        <v>11.256101969561</v>
      </c>
      <c r="F566" s="2">
        <v>11.256101969561</v>
      </c>
      <c r="G566" s="2">
        <v>11.256101969561</v>
      </c>
      <c r="H566" s="2">
        <v>11.256101969561</v>
      </c>
      <c r="I566" s="2">
        <v>11.256101969561</v>
      </c>
      <c r="J566" s="2">
        <v>9.81518094820662</v>
      </c>
      <c r="K566" s="2">
        <v>9.81518094820662</v>
      </c>
      <c r="L566" s="2">
        <v>9.81518094820662</v>
      </c>
      <c r="M566" s="2">
        <v>9.81518094820662</v>
      </c>
      <c r="N566" s="2">
        <v>9.81518094820662</v>
      </c>
      <c r="O566" s="2">
        <v>1.69264404277612</v>
      </c>
      <c r="P566" s="2">
        <v>1.69264404277612</v>
      </c>
      <c r="Q566" s="2">
        <v>1.69264404277612</v>
      </c>
      <c r="R566" s="2">
        <v>1.69264404277612</v>
      </c>
      <c r="S566" s="2">
        <v>1.69264404277612</v>
      </c>
      <c r="T566" s="23">
        <v>-15.5366543031509</v>
      </c>
      <c r="U566" s="23">
        <v>-15.5366543031509</v>
      </c>
      <c r="V566" s="23">
        <v>-15.5366543031509</v>
      </c>
      <c r="W566" s="23">
        <v>-15.5366543031509</v>
      </c>
      <c r="X566" s="23">
        <v>-15.5366543031509</v>
      </c>
      <c r="Y566" s="2">
        <v>7.18527596638413</v>
      </c>
      <c r="Z566" s="2">
        <v>-6.01025473852549</v>
      </c>
      <c r="AA566" s="2">
        <v>-0.222456611842506</v>
      </c>
      <c r="AB566" s="2">
        <v>8.19628740949026</v>
      </c>
      <c r="AC566" s="2">
        <v>8.67083274037151</v>
      </c>
      <c r="AD566" s="2">
        <v>-11.3793153851613</v>
      </c>
      <c r="AE566" s="2">
        <v>-9.29432388986156</v>
      </c>
      <c r="AF566" s="2">
        <v>-10.0836718876154</v>
      </c>
      <c r="AG566" s="2">
        <v>-9.87540416316019</v>
      </c>
      <c r="AH566" s="2">
        <v>-10.5593109318049</v>
      </c>
      <c r="AI566" s="9">
        <v>18.9053214147187</v>
      </c>
      <c r="AJ566" s="9">
        <v>19.0629827664074</v>
      </c>
      <c r="AK566" s="9">
        <v>19.3109000530373</v>
      </c>
      <c r="AL566" s="9">
        <v>20.1988040870744</v>
      </c>
      <c r="AM566" s="9">
        <v>20.7963372963323</v>
      </c>
      <c r="AN566" s="2">
        <v>-20.6891749539423</v>
      </c>
      <c r="AO566" s="2">
        <v>-19.3632073018082</v>
      </c>
      <c r="AP566" s="2">
        <v>-18.0588811500033</v>
      </c>
      <c r="AQ566" s="2">
        <v>-17.5279275260762</v>
      </c>
      <c r="AR566" s="2">
        <v>-16.5366557033404</v>
      </c>
      <c r="AS566" s="2">
        <v>-24.9767536995171</v>
      </c>
      <c r="AT566" s="2">
        <v>-22.3251399060049</v>
      </c>
      <c r="AU566" s="2">
        <v>-21.8153262665776</v>
      </c>
      <c r="AV566" s="2">
        <v>-16.0414616093413</v>
      </c>
      <c r="AW566" s="2">
        <v>-13.1568363327364</v>
      </c>
      <c r="AX566" s="2">
        <v>-16.5074124804037</v>
      </c>
      <c r="AY566" s="2">
        <v>-14.8387422956636</v>
      </c>
      <c r="AZ566" s="2">
        <v>-14.4986640878725</v>
      </c>
      <c r="BA566" s="2">
        <v>-14.0087583110343</v>
      </c>
      <c r="BB566" s="2">
        <v>-14.4493009017339</v>
      </c>
      <c r="BC566" s="9">
        <v>-26.0952381409543</v>
      </c>
      <c r="BD566" s="9">
        <v>-27.6277502411802</v>
      </c>
      <c r="BE566" s="9">
        <v>-27.2192327211458</v>
      </c>
      <c r="BF566" s="9">
        <v>-25.1115374151165</v>
      </c>
      <c r="BG566" s="9">
        <v>-25.1115374151165</v>
      </c>
      <c r="BH566" s="9">
        <v>8.79630145377263</v>
      </c>
      <c r="BI566" s="9">
        <v>8.79630145377263</v>
      </c>
      <c r="BJ566" s="9">
        <v>8.79630145377263</v>
      </c>
      <c r="BK566" s="9">
        <v>13.4644682277918</v>
      </c>
      <c r="BL566" s="9">
        <v>13.4644682277918</v>
      </c>
    </row>
    <row r="567" spans="1:64">
      <c r="A567" t="s">
        <v>1138</v>
      </c>
      <c r="B567" s="1" t="s">
        <v>2939</v>
      </c>
      <c r="C567" s="22" t="s">
        <v>1139</v>
      </c>
      <c r="D567" s="22" t="s">
        <v>1302</v>
      </c>
      <c r="E567" s="2">
        <v>3.7550308183786</v>
      </c>
      <c r="F567" s="2">
        <v>3.7550308183786</v>
      </c>
      <c r="G567" s="2">
        <v>3.7550308183786</v>
      </c>
      <c r="H567" s="2">
        <v>3.7550308183786</v>
      </c>
      <c r="I567" s="2">
        <v>3.7550308183786</v>
      </c>
      <c r="J567" s="2">
        <v>2.26344963611717</v>
      </c>
      <c r="K567" s="2">
        <v>2.26344963611717</v>
      </c>
      <c r="L567" s="2">
        <v>2.26344963611717</v>
      </c>
      <c r="M567" s="2">
        <v>2.26344963611717</v>
      </c>
      <c r="N567" s="2">
        <v>2.26344963611717</v>
      </c>
      <c r="O567" s="2">
        <v>-7.86293781301366</v>
      </c>
      <c r="P567" s="2">
        <v>-7.86293781301366</v>
      </c>
      <c r="Q567" s="2">
        <v>-7.86293781301366</v>
      </c>
      <c r="R567" s="2">
        <v>-7.86293781301366</v>
      </c>
      <c r="S567" s="2">
        <v>-7.86293781301366</v>
      </c>
      <c r="T567" s="23">
        <v>-14.1761560981647</v>
      </c>
      <c r="U567" s="23">
        <v>-14.1761560981647</v>
      </c>
      <c r="V567" s="23">
        <v>-14.1761560981647</v>
      </c>
      <c r="W567" s="23">
        <v>-14.1761560981647</v>
      </c>
      <c r="X567" s="23">
        <v>-14.1761560981647</v>
      </c>
      <c r="Y567" s="2">
        <v>-7.2949232012767</v>
      </c>
      <c r="Z567" s="2">
        <v>-3.12507826863389</v>
      </c>
      <c r="AA567" s="2">
        <v>-5.09616367780748</v>
      </c>
      <c r="AB567" s="2">
        <v>5.0779633204515</v>
      </c>
      <c r="AC567" s="2">
        <v>0.636573954035946</v>
      </c>
      <c r="AD567" s="2">
        <v>1.37634550196971</v>
      </c>
      <c r="AE567" s="2">
        <v>1.57976698786064</v>
      </c>
      <c r="AF567" s="2">
        <v>2.22154667801859</v>
      </c>
      <c r="AG567" s="2">
        <v>1.29083327642742</v>
      </c>
      <c r="AH567" s="2">
        <v>1.52974125259989</v>
      </c>
      <c r="AI567" s="9">
        <v>29.2399596862968</v>
      </c>
      <c r="AJ567" s="9">
        <v>29.9039859496767</v>
      </c>
      <c r="AK567" s="9">
        <v>29.8432489242417</v>
      </c>
      <c r="AL567" s="9">
        <v>30.9717815676234</v>
      </c>
      <c r="AM567" s="9">
        <v>31.2118072904428</v>
      </c>
      <c r="AN567" s="2">
        <v>-35.7020393293017</v>
      </c>
      <c r="AO567" s="2">
        <v>-36.2013185797776</v>
      </c>
      <c r="AP567" s="2">
        <v>-36.5598778896015</v>
      </c>
      <c r="AQ567" s="2">
        <v>-35.1464826777318</v>
      </c>
      <c r="AR567" s="2">
        <v>-37.534223320409</v>
      </c>
      <c r="AS567" s="2">
        <v>-16.6690674720375</v>
      </c>
      <c r="AT567" s="2">
        <v>-19.4817073108567</v>
      </c>
      <c r="AU567" s="2">
        <v>-21.1156451190503</v>
      </c>
      <c r="AV567" s="2">
        <v>-13.5393642651594</v>
      </c>
      <c r="AW567" s="2">
        <v>-9.63140516297635</v>
      </c>
      <c r="AX567" s="2">
        <v>-8.32488771138117</v>
      </c>
      <c r="AY567" s="2">
        <v>-7.52535051361699</v>
      </c>
      <c r="AZ567" s="2">
        <v>-7.22709024040952</v>
      </c>
      <c r="BA567" s="2">
        <v>-5.83828119518428</v>
      </c>
      <c r="BB567" s="2">
        <v>-4.76037564444507</v>
      </c>
      <c r="BC567" s="9">
        <v>-26.6475183132496</v>
      </c>
      <c r="BD567" s="9">
        <v>-27.4946044568853</v>
      </c>
      <c r="BE567" s="9">
        <v>-26.3458883557615</v>
      </c>
      <c r="BF567" s="9">
        <v>-25.9884482454857</v>
      </c>
      <c r="BG567" s="9">
        <v>-25.9884482454857</v>
      </c>
      <c r="BH567" s="9">
        <v>19.6789027797894</v>
      </c>
      <c r="BI567" s="9">
        <v>19.6789027797894</v>
      </c>
      <c r="BJ567" s="9">
        <v>19.6789027797894</v>
      </c>
      <c r="BK567" s="9">
        <v>21.8651539375026</v>
      </c>
      <c r="BL567" s="9">
        <v>21.8651539375026</v>
      </c>
    </row>
    <row r="568" spans="1:64">
      <c r="A568" t="s">
        <v>1140</v>
      </c>
      <c r="B568" s="1" t="s">
        <v>2940</v>
      </c>
      <c r="C568" s="22" t="s">
        <v>1141</v>
      </c>
      <c r="D568" s="22" t="s">
        <v>1303</v>
      </c>
      <c r="E568" s="2">
        <v>-8.43420980229276</v>
      </c>
      <c r="F568" s="2">
        <v>-8.43420980229276</v>
      </c>
      <c r="G568" s="2">
        <v>-8.43420980229276</v>
      </c>
      <c r="H568" s="2">
        <v>-8.43420980229276</v>
      </c>
      <c r="I568" s="2">
        <v>-8.43420980229276</v>
      </c>
      <c r="J568" s="2">
        <v>9.73189550412014</v>
      </c>
      <c r="K568" s="2">
        <v>9.73189550412014</v>
      </c>
      <c r="L568" s="2">
        <v>9.73189550412014</v>
      </c>
      <c r="M568" s="2">
        <v>9.73189550412014</v>
      </c>
      <c r="N568" s="2">
        <v>9.73189550412014</v>
      </c>
      <c r="O568" s="2">
        <v>2.92676114974573</v>
      </c>
      <c r="P568" s="2">
        <v>2.92676114974573</v>
      </c>
      <c r="Q568" s="2">
        <v>2.92676114974573</v>
      </c>
      <c r="R568" s="2">
        <v>2.92676114974573</v>
      </c>
      <c r="S568" s="2">
        <v>2.92676114974573</v>
      </c>
      <c r="T568" s="23">
        <v>-7.62967558149235</v>
      </c>
      <c r="U568" s="23">
        <v>-7.62967558149235</v>
      </c>
      <c r="V568" s="23">
        <v>-7.62967558149235</v>
      </c>
      <c r="W568" s="23">
        <v>-7.62967558149235</v>
      </c>
      <c r="X568" s="23">
        <v>-7.62967558149235</v>
      </c>
      <c r="Y568" s="2">
        <v>-0.0190431612768958</v>
      </c>
      <c r="Z568" s="2">
        <v>-0.897040163525219</v>
      </c>
      <c r="AA568" s="2">
        <v>3.58143039110756</v>
      </c>
      <c r="AB568" s="2">
        <v>-4.04334724619372</v>
      </c>
      <c r="AC568" s="2">
        <v>-3.017806395926</v>
      </c>
      <c r="AD568" s="2">
        <v>-5.38568578106278</v>
      </c>
      <c r="AE568" s="2">
        <v>-4.43345860348093</v>
      </c>
      <c r="AF568" s="2">
        <v>-4.58223497677317</v>
      </c>
      <c r="AG568" s="2">
        <v>-4.70553940724418</v>
      </c>
      <c r="AH568" s="2">
        <v>-4.26007383309791</v>
      </c>
      <c r="AI568" s="9">
        <v>20.0388081929014</v>
      </c>
      <c r="AJ568" s="9">
        <v>20.1503158145682</v>
      </c>
      <c r="AK568" s="9">
        <v>19.6857808377223</v>
      </c>
      <c r="AL568" s="9">
        <v>18.9030532894345</v>
      </c>
      <c r="AM568" s="9">
        <v>18.2547893212751</v>
      </c>
      <c r="AN568" s="2">
        <v>-13.0994477692581</v>
      </c>
      <c r="AO568" s="2">
        <v>-13.1499539788791</v>
      </c>
      <c r="AP568" s="2">
        <v>-12.002999334339</v>
      </c>
      <c r="AQ568" s="2">
        <v>-11.7782824882398</v>
      </c>
      <c r="AR568" s="2">
        <v>-12.1199943900701</v>
      </c>
      <c r="AS568" s="2">
        <v>-16.6168362890841</v>
      </c>
      <c r="AT568" s="2">
        <v>-13.4000311739823</v>
      </c>
      <c r="AU568" s="2">
        <v>-15.6842940952757</v>
      </c>
      <c r="AV568" s="2">
        <v>-13.8031960317225</v>
      </c>
      <c r="AW568" s="2">
        <v>-16.975534588438</v>
      </c>
      <c r="AX568" s="2">
        <v>-12.789883387246</v>
      </c>
      <c r="AY568" s="2">
        <v>-13.509747067725</v>
      </c>
      <c r="AZ568" s="2">
        <v>-13.0051411160098</v>
      </c>
      <c r="BA568" s="2">
        <v>-12.3816209554973</v>
      </c>
      <c r="BB568" s="2">
        <v>-11.2581293762402</v>
      </c>
      <c r="BC568" s="9">
        <v>-16.6374401903968</v>
      </c>
      <c r="BD568" s="9">
        <v>-16.8429417132978</v>
      </c>
      <c r="BE568" s="9">
        <v>-14.628518120188</v>
      </c>
      <c r="BF568" s="9">
        <v>-12.9145049563456</v>
      </c>
      <c r="BG568" s="9">
        <v>-12.9145049563456</v>
      </c>
      <c r="BH568" s="9">
        <v>13.9787494707447</v>
      </c>
      <c r="BI568" s="9">
        <v>13.9787494707447</v>
      </c>
      <c r="BJ568" s="9">
        <v>13.9787494707447</v>
      </c>
      <c r="BK568" s="9">
        <v>6.87394428271344</v>
      </c>
      <c r="BL568" s="9">
        <v>6.87394428271344</v>
      </c>
    </row>
    <row r="569" spans="1:64">
      <c r="A569" t="s">
        <v>1142</v>
      </c>
      <c r="B569" s="1" t="s">
        <v>2941</v>
      </c>
      <c r="C569" s="22" t="s">
        <v>1143</v>
      </c>
      <c r="D569" s="22" t="s">
        <v>1303</v>
      </c>
      <c r="E569" s="2">
        <v>-5.5878211958173</v>
      </c>
      <c r="F569" s="2">
        <v>-5.5878211958173</v>
      </c>
      <c r="G569" s="2">
        <v>-5.5878211958173</v>
      </c>
      <c r="H569" s="2">
        <v>-5.5878211958173</v>
      </c>
      <c r="I569" s="2">
        <v>-5.5878211958173</v>
      </c>
      <c r="J569" s="2">
        <v>8.55451006111575</v>
      </c>
      <c r="K569" s="2">
        <v>8.55451006111575</v>
      </c>
      <c r="L569" s="2">
        <v>8.55451006111575</v>
      </c>
      <c r="M569" s="2">
        <v>8.55451006111575</v>
      </c>
      <c r="N569" s="2">
        <v>8.55451006111575</v>
      </c>
      <c r="O569" s="2">
        <v>0.0992373088360084</v>
      </c>
      <c r="P569" s="2">
        <v>0.0992373088360084</v>
      </c>
      <c r="Q569" s="2">
        <v>0.0992373088360084</v>
      </c>
      <c r="R569" s="2">
        <v>0.0992373088360084</v>
      </c>
      <c r="S569" s="2">
        <v>0.0992373088360084</v>
      </c>
      <c r="T569" s="23">
        <v>-5.98483418291172</v>
      </c>
      <c r="U569" s="23">
        <v>-5.98483418291172</v>
      </c>
      <c r="V569" s="23">
        <v>-5.98483418291172</v>
      </c>
      <c r="W569" s="23">
        <v>-5.98483418291172</v>
      </c>
      <c r="X569" s="23">
        <v>-5.98483418291172</v>
      </c>
      <c r="Y569" s="2">
        <v>-8.28979208101896</v>
      </c>
      <c r="Z569" s="2">
        <v>-2.47351564127139</v>
      </c>
      <c r="AA569" s="2">
        <v>-4.57146215375895</v>
      </c>
      <c r="AB569" s="2">
        <v>-9.6320795986237</v>
      </c>
      <c r="AC569" s="2">
        <v>-0.0670269722799559</v>
      </c>
      <c r="AD569" s="2">
        <v>-4.58408182173194</v>
      </c>
      <c r="AE569" s="2">
        <v>-6.54697481843154</v>
      </c>
      <c r="AF569" s="2">
        <v>-5.86994510377088</v>
      </c>
      <c r="AG569" s="2">
        <v>-7.18775854042365</v>
      </c>
      <c r="AH569" s="2">
        <v>-7.34391218400641</v>
      </c>
      <c r="AI569" s="9">
        <v>26.2623128547635</v>
      </c>
      <c r="AJ569" s="9">
        <v>25.2038927956739</v>
      </c>
      <c r="AK569" s="9">
        <v>25.3805106400491</v>
      </c>
      <c r="AL569" s="9">
        <v>25.4611570203489</v>
      </c>
      <c r="AM569" s="9">
        <v>25.5457549576588</v>
      </c>
      <c r="AN569" s="2">
        <v>-21.9468476741018</v>
      </c>
      <c r="AO569" s="2">
        <v>-19.1100026209365</v>
      </c>
      <c r="AP569" s="2">
        <v>-18.5589080889113</v>
      </c>
      <c r="AQ569" s="2">
        <v>-18.8832009992805</v>
      </c>
      <c r="AR569" s="2">
        <v>-19.2028110083023</v>
      </c>
      <c r="AS569" s="2">
        <v>-16.2929618278574</v>
      </c>
      <c r="AT569" s="2">
        <v>-17.8011808784296</v>
      </c>
      <c r="AU569" s="2">
        <v>-15.7991636242028</v>
      </c>
      <c r="AV569" s="2">
        <v>-18.2968281888358</v>
      </c>
      <c r="AW569" s="2">
        <v>-18.4361050751274</v>
      </c>
      <c r="AX569" s="2">
        <v>-15.9731784953314</v>
      </c>
      <c r="AY569" s="2">
        <v>-16.9052194437916</v>
      </c>
      <c r="AZ569" s="2">
        <v>-15.220698372283</v>
      </c>
      <c r="BA569" s="2">
        <v>-14.8165734179102</v>
      </c>
      <c r="BB569" s="2">
        <v>-14.8921314633233</v>
      </c>
      <c r="BC569" s="9">
        <v>-19.8820862026318</v>
      </c>
      <c r="BD569" s="9">
        <v>-17.7749622033617</v>
      </c>
      <c r="BE569" s="9">
        <v>-16.3752068509567</v>
      </c>
      <c r="BF569" s="9">
        <v>-16.0235524458363</v>
      </c>
      <c r="BG569" s="9">
        <v>-16.0235524458363</v>
      </c>
      <c r="BH569" s="9">
        <v>12.9091970888562</v>
      </c>
      <c r="BI569" s="9">
        <v>12.9091970888562</v>
      </c>
      <c r="BJ569" s="9">
        <v>12.9091970888562</v>
      </c>
      <c r="BK569" s="9">
        <v>10.3507834179512</v>
      </c>
      <c r="BL569" s="9">
        <v>10.3507834179512</v>
      </c>
    </row>
    <row r="570" spans="1:64">
      <c r="A570" t="s">
        <v>1144</v>
      </c>
      <c r="B570" s="1" t="s">
        <v>2942</v>
      </c>
      <c r="C570" s="22" t="s">
        <v>1145</v>
      </c>
      <c r="D570" s="22" t="s">
        <v>1303</v>
      </c>
      <c r="E570" s="2">
        <v>-18.7481826351685</v>
      </c>
      <c r="F570" s="2">
        <v>-18.7481826351685</v>
      </c>
      <c r="G570" s="2">
        <v>-18.7481826351685</v>
      </c>
      <c r="H570" s="2">
        <v>-18.7481826351685</v>
      </c>
      <c r="I570" s="2">
        <v>-18.7481826351685</v>
      </c>
      <c r="J570" s="2">
        <v>-17.2830978862056</v>
      </c>
      <c r="K570" s="2">
        <v>-17.2830978862056</v>
      </c>
      <c r="L570" s="2">
        <v>-17.2830978862056</v>
      </c>
      <c r="M570" s="2">
        <v>-17.2830978862056</v>
      </c>
      <c r="N570" s="2">
        <v>-17.2830978862056</v>
      </c>
      <c r="O570" s="2">
        <v>-3.46499960215407</v>
      </c>
      <c r="P570" s="2">
        <v>-3.46499960215407</v>
      </c>
      <c r="Q570" s="2">
        <v>-3.46499960215407</v>
      </c>
      <c r="R570" s="2">
        <v>-3.46499960215407</v>
      </c>
      <c r="S570" s="2">
        <v>-3.46499960215407</v>
      </c>
      <c r="T570" s="23">
        <v>-1.53240965716956</v>
      </c>
      <c r="U570" s="23">
        <v>-1.53240965716956</v>
      </c>
      <c r="V570" s="23">
        <v>-1.53240965716956</v>
      </c>
      <c r="W570" s="23">
        <v>-1.53240965716956</v>
      </c>
      <c r="X570" s="23">
        <v>-1.53240965716956</v>
      </c>
      <c r="Y570" s="2">
        <v>-0.97166856699066</v>
      </c>
      <c r="Z570" s="2">
        <v>7.10491720158181</v>
      </c>
      <c r="AA570" s="2">
        <v>0.565544698762812</v>
      </c>
      <c r="AB570" s="2">
        <v>8.82408351227674</v>
      </c>
      <c r="AC570" s="2">
        <v>2.43334400175338</v>
      </c>
      <c r="AD570" s="2">
        <v>7.84077954789613</v>
      </c>
      <c r="AE570" s="2">
        <v>7.29966450157578</v>
      </c>
      <c r="AF570" s="2">
        <v>7.05309289110489</v>
      </c>
      <c r="AG570" s="2">
        <v>6.27704382462781</v>
      </c>
      <c r="AH570" s="2">
        <v>7.35666361419669</v>
      </c>
      <c r="AI570" s="9">
        <v>20.0169952082993</v>
      </c>
      <c r="AJ570" s="9">
        <v>20.2544809149806</v>
      </c>
      <c r="AK570" s="9">
        <v>21.3885602167605</v>
      </c>
      <c r="AL570" s="9">
        <v>22.4320229957698</v>
      </c>
      <c r="AM570" s="9">
        <v>22.5749063458784</v>
      </c>
      <c r="AN570" s="2">
        <v>-2.1299201976442</v>
      </c>
      <c r="AO570" s="2">
        <v>-1.46358409249199</v>
      </c>
      <c r="AP570" s="2">
        <v>-2.173409937001</v>
      </c>
      <c r="AQ570" s="2">
        <v>-2.64835163145577</v>
      </c>
      <c r="AR570" s="2">
        <v>-3.14994585045462</v>
      </c>
      <c r="AS570" s="2">
        <v>-8.88803811873633</v>
      </c>
      <c r="AT570" s="2">
        <v>-9.32312019347016</v>
      </c>
      <c r="AU570" s="2">
        <v>-5.37999466649437</v>
      </c>
      <c r="AV570" s="2">
        <v>-3.9678260705126</v>
      </c>
      <c r="AW570" s="2">
        <v>-6.2431147463729</v>
      </c>
      <c r="AX570" s="2">
        <v>-3.11777514563022</v>
      </c>
      <c r="AY570" s="2">
        <v>-4.55543132673153</v>
      </c>
      <c r="AZ570" s="2">
        <v>-3.12394271988833</v>
      </c>
      <c r="BA570" s="2">
        <v>-3.94233976130743</v>
      </c>
      <c r="BB570" s="2">
        <v>-4.01025021363243</v>
      </c>
      <c r="BC570" s="9">
        <v>-6.48929202447011</v>
      </c>
      <c r="BD570" s="9">
        <v>-6.45757053829994</v>
      </c>
      <c r="BE570" s="9">
        <v>-7.64176319711314</v>
      </c>
      <c r="BF570" s="9">
        <v>-7.49360164133636</v>
      </c>
      <c r="BG570" s="9">
        <v>-7.49360164133636</v>
      </c>
      <c r="BH570" s="9">
        <v>22.6773242221795</v>
      </c>
      <c r="BI570" s="9">
        <v>22.6773242221795</v>
      </c>
      <c r="BJ570" s="9">
        <v>22.6773242221795</v>
      </c>
      <c r="BK570" s="9">
        <v>13.2569757976319</v>
      </c>
      <c r="BL570" s="9">
        <v>13.2569757976319</v>
      </c>
    </row>
    <row r="571" spans="1:64">
      <c r="A571" t="s">
        <v>1146</v>
      </c>
      <c r="B571" s="1" t="s">
        <v>2943</v>
      </c>
      <c r="C571" s="22" t="s">
        <v>1147</v>
      </c>
      <c r="D571" s="22" t="s">
        <v>1303</v>
      </c>
      <c r="E571" s="2">
        <v>4.15687391576337</v>
      </c>
      <c r="F571" s="2">
        <v>4.15687391576337</v>
      </c>
      <c r="G571" s="2">
        <v>4.15687391576337</v>
      </c>
      <c r="H571" s="2">
        <v>4.15687391576337</v>
      </c>
      <c r="I571" s="2">
        <v>4.15687391576337</v>
      </c>
      <c r="J571" s="2">
        <v>-3.19583264508429</v>
      </c>
      <c r="K571" s="2">
        <v>-3.19583264508429</v>
      </c>
      <c r="L571" s="2">
        <v>-3.19583264508429</v>
      </c>
      <c r="M571" s="2">
        <v>-3.19583264508429</v>
      </c>
      <c r="N571" s="2">
        <v>-3.19583264508429</v>
      </c>
      <c r="O571" s="2">
        <v>-0.683608480243065</v>
      </c>
      <c r="P571" s="2">
        <v>-0.683608480243065</v>
      </c>
      <c r="Q571" s="2">
        <v>-0.683608480243065</v>
      </c>
      <c r="R571" s="2">
        <v>-0.683608480243065</v>
      </c>
      <c r="S571" s="2">
        <v>-0.683608480243065</v>
      </c>
      <c r="T571" s="23">
        <v>-0.140092119858463</v>
      </c>
      <c r="U571" s="23">
        <v>-0.140092119858463</v>
      </c>
      <c r="V571" s="23">
        <v>-0.140092119858463</v>
      </c>
      <c r="W571" s="23">
        <v>-0.140092119858463</v>
      </c>
      <c r="X571" s="23">
        <v>-0.140092119858463</v>
      </c>
      <c r="Y571" s="2">
        <v>0.613995150108197</v>
      </c>
      <c r="Z571" s="2">
        <v>7.06194195777667</v>
      </c>
      <c r="AA571" s="2">
        <v>8.265230496268</v>
      </c>
      <c r="AB571" s="2">
        <v>8.62721835162116</v>
      </c>
      <c r="AC571" s="2">
        <v>9.00441454914514</v>
      </c>
      <c r="AD571" s="2">
        <v>7.30056818399926</v>
      </c>
      <c r="AE571" s="2">
        <v>8.0279273149931</v>
      </c>
      <c r="AF571" s="2">
        <v>7.34133548544291</v>
      </c>
      <c r="AG571" s="2">
        <v>6.40093160519166</v>
      </c>
      <c r="AH571" s="2">
        <v>7.56622491452492</v>
      </c>
      <c r="AI571" s="9">
        <v>-18.278551728032</v>
      </c>
      <c r="AJ571" s="9">
        <v>-18.5519083709196</v>
      </c>
      <c r="AK571" s="9">
        <v>-18.3396417567266</v>
      </c>
      <c r="AL571" s="9">
        <v>-19.1757485932918</v>
      </c>
      <c r="AM571" s="9">
        <v>-19.087609780447</v>
      </c>
      <c r="AN571" s="2">
        <v>3.66003712155424</v>
      </c>
      <c r="AO571" s="2">
        <v>4.06539184903926</v>
      </c>
      <c r="AP571" s="2">
        <v>3.97008343633522</v>
      </c>
      <c r="AQ571" s="2">
        <v>4.29725567877196</v>
      </c>
      <c r="AR571" s="2">
        <v>4.18026398689011</v>
      </c>
      <c r="AS571" s="2">
        <v>3.10627350972396</v>
      </c>
      <c r="AT571" s="2">
        <v>1.94856778410207</v>
      </c>
      <c r="AU571" s="2">
        <v>1.75753513164401</v>
      </c>
      <c r="AV571" s="2">
        <v>1.50107260544516</v>
      </c>
      <c r="AW571" s="2">
        <v>-0.0944146475447182</v>
      </c>
      <c r="AX571" s="2">
        <v>2.46161313801615</v>
      </c>
      <c r="AY571" s="2">
        <v>1.60984340445103</v>
      </c>
      <c r="AZ571" s="2">
        <v>1.05562007996179</v>
      </c>
      <c r="BA571" s="2">
        <v>1.60530689449108</v>
      </c>
      <c r="BB571" s="2">
        <v>0.982719759197271</v>
      </c>
      <c r="BC571" s="9">
        <v>0.828420258442992</v>
      </c>
      <c r="BD571" s="9">
        <v>0</v>
      </c>
      <c r="BE571" s="9">
        <v>-1.60113133653799</v>
      </c>
      <c r="BF571" s="9">
        <v>-0.87691083036915</v>
      </c>
      <c r="BG571" s="9">
        <v>-0.87691083036915</v>
      </c>
      <c r="BH571" s="9">
        <v>28.1647802574497</v>
      </c>
      <c r="BI571" s="9">
        <v>28.1647802574497</v>
      </c>
      <c r="BJ571" s="9">
        <v>28.1647802574497</v>
      </c>
      <c r="BK571" s="9">
        <v>17.5361755801458</v>
      </c>
      <c r="BL571" s="9">
        <v>17.5361755801458</v>
      </c>
    </row>
    <row r="572" spans="1:64">
      <c r="A572" t="s">
        <v>1148</v>
      </c>
      <c r="B572" s="1" t="s">
        <v>2944</v>
      </c>
      <c r="C572" s="22" t="s">
        <v>1149</v>
      </c>
      <c r="D572" s="22" t="s">
        <v>1303</v>
      </c>
      <c r="E572" s="2">
        <v>12.1937358634588</v>
      </c>
      <c r="F572" s="2">
        <v>12.1937358634588</v>
      </c>
      <c r="G572" s="2">
        <v>12.1937358634588</v>
      </c>
      <c r="H572" s="2">
        <v>12.1937358634588</v>
      </c>
      <c r="I572" s="2">
        <v>12.1937358634588</v>
      </c>
      <c r="J572" s="2">
        <v>-7.20600698923331</v>
      </c>
      <c r="K572" s="2">
        <v>-7.20600698923331</v>
      </c>
      <c r="L572" s="2">
        <v>-7.20600698923331</v>
      </c>
      <c r="M572" s="2">
        <v>-7.20600698923331</v>
      </c>
      <c r="N572" s="2">
        <v>-7.20600698923331</v>
      </c>
      <c r="O572" s="2">
        <v>-1.03783912315979</v>
      </c>
      <c r="P572" s="2">
        <v>-1.03783912315979</v>
      </c>
      <c r="Q572" s="2">
        <v>-1.03783912315979</v>
      </c>
      <c r="R572" s="2">
        <v>-1.03783912315979</v>
      </c>
      <c r="S572" s="2">
        <v>-1.03783912315979</v>
      </c>
      <c r="T572" s="23">
        <v>1.99556985902249</v>
      </c>
      <c r="U572" s="23">
        <v>1.99556985902249</v>
      </c>
      <c r="V572" s="23">
        <v>1.99556985902249</v>
      </c>
      <c r="W572" s="23">
        <v>1.99556985902249</v>
      </c>
      <c r="X572" s="23">
        <v>1.99556985902249</v>
      </c>
      <c r="Y572" s="2">
        <v>1.79059225800461</v>
      </c>
      <c r="Z572" s="2">
        <v>10.6544982892927</v>
      </c>
      <c r="AA572" s="2">
        <v>5.19306618885139</v>
      </c>
      <c r="AB572" s="2">
        <v>11.0906624741058</v>
      </c>
      <c r="AC572" s="2">
        <v>10.2323164020175</v>
      </c>
      <c r="AD572" s="2">
        <v>6.88502098100166</v>
      </c>
      <c r="AE572" s="2">
        <v>6.64982999114187</v>
      </c>
      <c r="AF572" s="2">
        <v>5.96212839783078</v>
      </c>
      <c r="AG572" s="2">
        <v>4.4992941842703</v>
      </c>
      <c r="AH572" s="2">
        <v>5.01284190214608</v>
      </c>
      <c r="AI572" s="9">
        <v>-2.21911893984562</v>
      </c>
      <c r="AJ572" s="9">
        <v>-2.2850264532945</v>
      </c>
      <c r="AK572" s="9">
        <v>-2.23803364565356</v>
      </c>
      <c r="AL572" s="9">
        <v>-1.38620655667021</v>
      </c>
      <c r="AM572" s="9">
        <v>-1.67091411878157</v>
      </c>
      <c r="AN572" s="2">
        <v>4.74827006347588</v>
      </c>
      <c r="AO572" s="2">
        <v>4.95679350972433</v>
      </c>
      <c r="AP572" s="2">
        <v>4.76377699015754</v>
      </c>
      <c r="AQ572" s="2">
        <v>3.94523659482279</v>
      </c>
      <c r="AR572" s="2">
        <v>4.08236354729542</v>
      </c>
      <c r="AS572" s="2">
        <v>1.09959500841907</v>
      </c>
      <c r="AT572" s="2">
        <v>0.903962006108741</v>
      </c>
      <c r="AU572" s="2">
        <v>0.223444561201728</v>
      </c>
      <c r="AV572" s="2">
        <v>3.36846493069586</v>
      </c>
      <c r="AW572" s="2">
        <v>-0.83511577121832</v>
      </c>
      <c r="AX572" s="2">
        <v>0.597440485806235</v>
      </c>
      <c r="AY572" s="2">
        <v>-0.0926818920817708</v>
      </c>
      <c r="AZ572" s="2">
        <v>-0.0232722308109695</v>
      </c>
      <c r="BA572" s="2">
        <v>0.474139228865737</v>
      </c>
      <c r="BB572" s="2">
        <v>0.573182762239944</v>
      </c>
      <c r="BC572" s="9">
        <v>-0.276140086147663</v>
      </c>
      <c r="BD572" s="9">
        <v>-1.33145784294844</v>
      </c>
      <c r="BE572" s="9">
        <v>-1.52835263942263</v>
      </c>
      <c r="BF572" s="9">
        <v>-0.637753331177563</v>
      </c>
      <c r="BG572" s="9">
        <v>-0.637753331177563</v>
      </c>
      <c r="BH572" s="9">
        <v>27.2084601185229</v>
      </c>
      <c r="BI572" s="9">
        <v>27.2084601185229</v>
      </c>
      <c r="BJ572" s="9">
        <v>27.2084601185229</v>
      </c>
      <c r="BK572" s="9">
        <v>15.4936682844418</v>
      </c>
      <c r="BL572" s="9">
        <v>15.4936682844418</v>
      </c>
    </row>
    <row r="573" spans="1:64">
      <c r="A573" t="s">
        <v>1150</v>
      </c>
      <c r="B573" s="1" t="s">
        <v>2945</v>
      </c>
      <c r="C573" s="22" t="s">
        <v>1151</v>
      </c>
      <c r="D573" s="22" t="s">
        <v>1303</v>
      </c>
      <c r="E573" s="2">
        <v>-16.404097900424</v>
      </c>
      <c r="F573" s="2">
        <v>-16.404097900424</v>
      </c>
      <c r="G573" s="2">
        <v>-16.404097900424</v>
      </c>
      <c r="H573" s="2">
        <v>-16.404097900424</v>
      </c>
      <c r="I573" s="2">
        <v>-16.404097900424</v>
      </c>
      <c r="J573" s="2">
        <v>-18.9236228460113</v>
      </c>
      <c r="K573" s="2">
        <v>-18.9236228460113</v>
      </c>
      <c r="L573" s="2">
        <v>-18.9236228460113</v>
      </c>
      <c r="M573" s="2">
        <v>-18.9236228460113</v>
      </c>
      <c r="N573" s="2">
        <v>-18.9236228460113</v>
      </c>
      <c r="O573" s="2">
        <v>-7.1254696837096</v>
      </c>
      <c r="P573" s="2">
        <v>-7.1254696837096</v>
      </c>
      <c r="Q573" s="2">
        <v>-7.1254696837096</v>
      </c>
      <c r="R573" s="2">
        <v>-7.1254696837096</v>
      </c>
      <c r="S573" s="2">
        <v>-7.1254696837096</v>
      </c>
      <c r="T573" s="23">
        <v>-6.05166386356857</v>
      </c>
      <c r="U573" s="23">
        <v>-6.05166386356857</v>
      </c>
      <c r="V573" s="23">
        <v>-6.05166386356857</v>
      </c>
      <c r="W573" s="23">
        <v>-6.05166386356857</v>
      </c>
      <c r="X573" s="23">
        <v>-6.05166386356857</v>
      </c>
      <c r="Y573" s="2">
        <v>-4.24632310776901</v>
      </c>
      <c r="Z573" s="2">
        <v>-8.98726676018044</v>
      </c>
      <c r="AA573" s="2">
        <v>-7.82486133929033</v>
      </c>
      <c r="AB573" s="2">
        <v>3.42959777948479</v>
      </c>
      <c r="AC573" s="2">
        <v>3.42884428885985</v>
      </c>
      <c r="AD573" s="2">
        <v>-2.72457875961073</v>
      </c>
      <c r="AE573" s="2">
        <v>-0.97694395901827</v>
      </c>
      <c r="AF573" s="2">
        <v>-0.945875366196778</v>
      </c>
      <c r="AG573" s="2">
        <v>-0.302167283028281</v>
      </c>
      <c r="AH573" s="2">
        <v>0.990434810110562</v>
      </c>
      <c r="AI573" s="9">
        <v>17.2751537716773</v>
      </c>
      <c r="AJ573" s="9">
        <v>16.7575096868485</v>
      </c>
      <c r="AK573" s="9">
        <v>17.4935802490983</v>
      </c>
      <c r="AL573" s="9">
        <v>17.9243730045995</v>
      </c>
      <c r="AM573" s="9">
        <v>17.2475670880858</v>
      </c>
      <c r="AN573" s="2">
        <v>-8.94881571513393</v>
      </c>
      <c r="AO573" s="2">
        <v>-8.61607529147519</v>
      </c>
      <c r="AP573" s="2">
        <v>-8.3916936644474</v>
      </c>
      <c r="AQ573" s="2">
        <v>-7.6713931754996</v>
      </c>
      <c r="AR573" s="2">
        <v>-7.54174790680216</v>
      </c>
      <c r="AS573" s="2">
        <v>-11.7605700818904</v>
      </c>
      <c r="AT573" s="2">
        <v>-11.1025035158093</v>
      </c>
      <c r="AU573" s="2">
        <v>-7.51713622828495</v>
      </c>
      <c r="AV573" s="2">
        <v>-7.11520689617698</v>
      </c>
      <c r="AW573" s="2">
        <v>-6.59436058287973</v>
      </c>
      <c r="AX573" s="2">
        <v>-4.60865225797292</v>
      </c>
      <c r="AY573" s="2">
        <v>-3.93400098248348</v>
      </c>
      <c r="AZ573" s="2">
        <v>-4.82727311007689</v>
      </c>
      <c r="BA573" s="2">
        <v>-4.10368051136504</v>
      </c>
      <c r="BB573" s="2">
        <v>-3.79759529017578</v>
      </c>
      <c r="BC573" s="9">
        <v>-4.41824137836263</v>
      </c>
      <c r="BD573" s="9">
        <v>-4.79324823461439</v>
      </c>
      <c r="BE573" s="9">
        <v>-5.38562358653687</v>
      </c>
      <c r="BF573" s="9">
        <v>-3.82651998706538</v>
      </c>
      <c r="BG573" s="9">
        <v>-3.82651998706538</v>
      </c>
      <c r="BH573" s="9">
        <v>8.98003056567642</v>
      </c>
      <c r="BI573" s="9">
        <v>8.98003056567642</v>
      </c>
      <c r="BJ573" s="9">
        <v>8.98003056567642</v>
      </c>
      <c r="BK573" s="9">
        <v>6.10759282581111</v>
      </c>
      <c r="BL573" s="9">
        <v>6.10759282581111</v>
      </c>
    </row>
    <row r="574" spans="1:64">
      <c r="A574" t="s">
        <v>1152</v>
      </c>
      <c r="B574" s="1" t="s">
        <v>2946</v>
      </c>
      <c r="C574" s="22" t="s">
        <v>1153</v>
      </c>
      <c r="D574" s="22" t="s">
        <v>1303</v>
      </c>
      <c r="E574" s="2">
        <v>-22.2643097372853</v>
      </c>
      <c r="F574" s="2">
        <v>-22.2643097372853</v>
      </c>
      <c r="G574" s="2">
        <v>-22.2643097372853</v>
      </c>
      <c r="H574" s="2">
        <v>-22.2643097372853</v>
      </c>
      <c r="I574" s="2">
        <v>-22.2643097372853</v>
      </c>
      <c r="J574" s="2">
        <v>-16.6893320127425</v>
      </c>
      <c r="K574" s="2">
        <v>-16.6893320127425</v>
      </c>
      <c r="L574" s="2">
        <v>-16.6893320127425</v>
      </c>
      <c r="M574" s="2">
        <v>-16.6893320127425</v>
      </c>
      <c r="N574" s="2">
        <v>-16.6893320127425</v>
      </c>
      <c r="O574" s="2">
        <v>-8.61677243264767</v>
      </c>
      <c r="P574" s="2">
        <v>-8.61677243264767</v>
      </c>
      <c r="Q574" s="2">
        <v>-8.61677243264767</v>
      </c>
      <c r="R574" s="2">
        <v>-8.61677243264767</v>
      </c>
      <c r="S574" s="2">
        <v>-8.61677243264767</v>
      </c>
      <c r="T574" s="23">
        <v>-2.56111276043161</v>
      </c>
      <c r="U574" s="23">
        <v>-2.56111276043161</v>
      </c>
      <c r="V574" s="23">
        <v>-2.56111276043161</v>
      </c>
      <c r="W574" s="23">
        <v>-2.56111276043161</v>
      </c>
      <c r="X574" s="23">
        <v>-2.56111276043161</v>
      </c>
      <c r="Y574" s="2">
        <v>-19.2453487413019</v>
      </c>
      <c r="Z574" s="2">
        <v>-12.1381132152903</v>
      </c>
      <c r="AA574" s="2">
        <v>-2.52518173287621</v>
      </c>
      <c r="AB574" s="2">
        <v>-12.0537902211234</v>
      </c>
      <c r="AC574" s="2">
        <v>-6.08591159404529</v>
      </c>
      <c r="AD574" s="2">
        <v>8.20837899670169</v>
      </c>
      <c r="AE574" s="2">
        <v>8.04506291060292</v>
      </c>
      <c r="AF574" s="2">
        <v>8.04401367106154</v>
      </c>
      <c r="AG574" s="2">
        <v>8.98624815717292</v>
      </c>
      <c r="AH574" s="2">
        <v>8.83222171121368</v>
      </c>
      <c r="AI574" s="9">
        <v>23.8900118076628</v>
      </c>
      <c r="AJ574" s="9">
        <v>23.9502586776142</v>
      </c>
      <c r="AK574" s="9">
        <v>25.0797378709027</v>
      </c>
      <c r="AL574" s="9">
        <v>25.1617741233176</v>
      </c>
      <c r="AM574" s="9">
        <v>25.2465576637251</v>
      </c>
      <c r="AN574" s="2">
        <v>-11.1588925231741</v>
      </c>
      <c r="AO574" s="2">
        <v>-12.2734762374</v>
      </c>
      <c r="AP574" s="2">
        <v>-10.7727743259144</v>
      </c>
      <c r="AQ574" s="2">
        <v>-11.1915840149912</v>
      </c>
      <c r="AR574" s="2">
        <v>-10.5810880091397</v>
      </c>
      <c r="AS574" s="2">
        <v>-8.53890895768794</v>
      </c>
      <c r="AT574" s="2">
        <v>-8.17590180063243</v>
      </c>
      <c r="AU574" s="2">
        <v>-7.45766663216609</v>
      </c>
      <c r="AV574" s="2">
        <v>-9.50791624337771</v>
      </c>
      <c r="AW574" s="2">
        <v>-12.7033659148718</v>
      </c>
      <c r="AX574" s="2">
        <v>-2.45179402658938</v>
      </c>
      <c r="AY574" s="2">
        <v>-2.64458419478537</v>
      </c>
      <c r="AZ574" s="2">
        <v>-1.36151888831121</v>
      </c>
      <c r="BA574" s="2">
        <v>-0.43069776600761</v>
      </c>
      <c r="BB574" s="2">
        <v>0.688652485045156</v>
      </c>
      <c r="BC574" s="9">
        <v>-8.07709751981917</v>
      </c>
      <c r="BD574" s="9">
        <v>-9.38677779278651</v>
      </c>
      <c r="BE574" s="9">
        <v>-6.3317466490366</v>
      </c>
      <c r="BF574" s="9">
        <v>-5.89921831339245</v>
      </c>
      <c r="BG574" s="9">
        <v>-5.89921831339245</v>
      </c>
      <c r="BH574" s="9">
        <v>7.88705677441901</v>
      </c>
      <c r="BI574" s="9">
        <v>7.88705677441901</v>
      </c>
      <c r="BJ574" s="9">
        <v>7.88705677441901</v>
      </c>
      <c r="BK574" s="9">
        <v>7.09511313683367</v>
      </c>
      <c r="BL574" s="9">
        <v>7.09511313683367</v>
      </c>
    </row>
    <row r="575" spans="1:64">
      <c r="A575" t="s">
        <v>1154</v>
      </c>
      <c r="B575" s="1" t="s">
        <v>2947</v>
      </c>
      <c r="C575" s="22" t="s">
        <v>1155</v>
      </c>
      <c r="D575" s="22" t="s">
        <v>1303</v>
      </c>
      <c r="E575" s="2">
        <v>0.205416791479795</v>
      </c>
      <c r="F575" s="2">
        <v>0.205416791479795</v>
      </c>
      <c r="G575" s="2">
        <v>0.205416791479795</v>
      </c>
      <c r="H575" s="2">
        <v>0.205416791479795</v>
      </c>
      <c r="I575" s="2">
        <v>0.205416791479795</v>
      </c>
      <c r="J575" s="2">
        <v>-9.11010470544253</v>
      </c>
      <c r="K575" s="2">
        <v>-9.11010470544253</v>
      </c>
      <c r="L575" s="2">
        <v>-9.11010470544253</v>
      </c>
      <c r="M575" s="2">
        <v>-9.11010470544253</v>
      </c>
      <c r="N575" s="2">
        <v>-9.11010470544253</v>
      </c>
      <c r="O575" s="2">
        <v>1.10302019879307</v>
      </c>
      <c r="P575" s="2">
        <v>1.10302019879307</v>
      </c>
      <c r="Q575" s="2">
        <v>1.10302019879307</v>
      </c>
      <c r="R575" s="2">
        <v>1.10302019879307</v>
      </c>
      <c r="S575" s="2">
        <v>1.10302019879307</v>
      </c>
      <c r="T575" s="23">
        <v>-0.19872338534772</v>
      </c>
      <c r="U575" s="23">
        <v>-0.19872338534772</v>
      </c>
      <c r="V575" s="23">
        <v>-0.19872338534772</v>
      </c>
      <c r="W575" s="23">
        <v>-0.19872338534772</v>
      </c>
      <c r="X575" s="23">
        <v>-0.19872338534772</v>
      </c>
      <c r="Y575" s="2">
        <v>-0.958313897355574</v>
      </c>
      <c r="Z575" s="2">
        <v>10.0861318731184</v>
      </c>
      <c r="AA575" s="2">
        <v>7.51730867560138</v>
      </c>
      <c r="AB575" s="2">
        <v>10.7970963264951</v>
      </c>
      <c r="AC575" s="2">
        <v>2.17937212941851</v>
      </c>
      <c r="AD575" s="2">
        <v>3.88885163134776</v>
      </c>
      <c r="AE575" s="2">
        <v>2.94676539542498</v>
      </c>
      <c r="AF575" s="2">
        <v>3.01279092742053</v>
      </c>
      <c r="AG575" s="2">
        <v>2.39977502790227</v>
      </c>
      <c r="AH575" s="2">
        <v>4.07240258600075</v>
      </c>
      <c r="AI575" s="9">
        <v>11.1501765747205</v>
      </c>
      <c r="AJ575" s="9">
        <v>9.44559872476783</v>
      </c>
      <c r="AK575" s="9">
        <v>8.90932979309397</v>
      </c>
      <c r="AL575" s="9">
        <v>8.61439005526634</v>
      </c>
      <c r="AM575" s="9">
        <v>9.27672315426528</v>
      </c>
      <c r="AN575" s="2">
        <v>1.92188728376274</v>
      </c>
      <c r="AO575" s="2">
        <v>2.18369425108204</v>
      </c>
      <c r="AP575" s="2">
        <v>1.9583263075743</v>
      </c>
      <c r="AQ575" s="2">
        <v>1.95412865123534</v>
      </c>
      <c r="AR575" s="2">
        <v>2.56574111232435</v>
      </c>
      <c r="AS575" s="2">
        <v>-4.86716530060519</v>
      </c>
      <c r="AT575" s="2">
        <v>-5.61816154438668</v>
      </c>
      <c r="AU575" s="2">
        <v>-2.67059112778881</v>
      </c>
      <c r="AV575" s="2">
        <v>-5.85279834656507</v>
      </c>
      <c r="AW575" s="2">
        <v>-5.97513265974117</v>
      </c>
      <c r="AX575" s="2">
        <v>-3.31160310392791</v>
      </c>
      <c r="AY575" s="2">
        <v>-4.08082931847711</v>
      </c>
      <c r="AZ575" s="2">
        <v>-3.64117011684998</v>
      </c>
      <c r="BA575" s="2">
        <v>-3.1800752715674</v>
      </c>
      <c r="BB575" s="2">
        <v>-2.58809714122123</v>
      </c>
      <c r="BC575" s="9">
        <v>-3.65885614145655</v>
      </c>
      <c r="BD575" s="9">
        <v>-2.59634279374946</v>
      </c>
      <c r="BE575" s="9">
        <v>-2.91114788461453</v>
      </c>
      <c r="BF575" s="9">
        <v>-2.86988999029903</v>
      </c>
      <c r="BG575" s="9">
        <v>-2.86988999029903</v>
      </c>
      <c r="BH575" s="9">
        <v>28.2764243904119</v>
      </c>
      <c r="BI575" s="9">
        <v>28.2764243904119</v>
      </c>
      <c r="BJ575" s="9">
        <v>28.2764243904119</v>
      </c>
      <c r="BK575" s="9">
        <v>15.211634644381</v>
      </c>
      <c r="BL575" s="9">
        <v>15.211634644381</v>
      </c>
    </row>
    <row r="576" spans="1:64">
      <c r="A576" t="s">
        <v>1156</v>
      </c>
      <c r="B576" s="1" t="s">
        <v>2948</v>
      </c>
      <c r="C576" s="22" t="s">
        <v>1157</v>
      </c>
      <c r="D576" s="22" t="s">
        <v>1303</v>
      </c>
      <c r="E576" s="2">
        <v>-1.53590329718754</v>
      </c>
      <c r="F576" s="2">
        <v>-1.53590329718754</v>
      </c>
      <c r="G576" s="2">
        <v>-1.53590329718754</v>
      </c>
      <c r="H576" s="2">
        <v>-1.53590329718754</v>
      </c>
      <c r="I576" s="2">
        <v>-1.53590329718754</v>
      </c>
      <c r="J576" s="2">
        <v>9.91434495058819</v>
      </c>
      <c r="K576" s="2">
        <v>9.91434495058819</v>
      </c>
      <c r="L576" s="2">
        <v>9.91434495058819</v>
      </c>
      <c r="M576" s="2">
        <v>9.91434495058819</v>
      </c>
      <c r="N576" s="2">
        <v>9.91434495058819</v>
      </c>
      <c r="O576" s="2">
        <v>1.3249601877828</v>
      </c>
      <c r="P576" s="2">
        <v>1.3249601877828</v>
      </c>
      <c r="Q576" s="2">
        <v>1.3249601877828</v>
      </c>
      <c r="R576" s="2">
        <v>1.3249601877828</v>
      </c>
      <c r="S576" s="2">
        <v>1.3249601877828</v>
      </c>
      <c r="T576" s="23">
        <v>-6.14354976681746</v>
      </c>
      <c r="U576" s="23">
        <v>-6.14354976681746</v>
      </c>
      <c r="V576" s="23">
        <v>-6.14354976681746</v>
      </c>
      <c r="W576" s="23">
        <v>-6.14354976681746</v>
      </c>
      <c r="X576" s="23">
        <v>-6.14354976681746</v>
      </c>
      <c r="Y576" s="2">
        <v>0.997971033698576</v>
      </c>
      <c r="Z576" s="2">
        <v>7.58127036745889</v>
      </c>
      <c r="AA576" s="2">
        <v>9.7932628666795</v>
      </c>
      <c r="AB576" s="2">
        <v>2.84730824015283</v>
      </c>
      <c r="AC576" s="2">
        <v>2.3895987735639</v>
      </c>
      <c r="AD576" s="2">
        <v>-0.939455819974371</v>
      </c>
      <c r="AE576" s="2">
        <v>-3.00671083390603</v>
      </c>
      <c r="AF576" s="2">
        <v>-4.29712613633819</v>
      </c>
      <c r="AG576" s="2">
        <v>-5.1794056722245</v>
      </c>
      <c r="AH576" s="2">
        <v>-5.98512417161931</v>
      </c>
      <c r="AI576" s="9">
        <v>-3.24817264600218</v>
      </c>
      <c r="AJ576" s="9">
        <v>-2.18845720457607</v>
      </c>
      <c r="AK576" s="9">
        <v>-2.40920572509556</v>
      </c>
      <c r="AL576" s="9">
        <v>-2.59065372629369</v>
      </c>
      <c r="AM576" s="9">
        <v>-2.86617754654293</v>
      </c>
      <c r="AN576" s="2">
        <v>-0.929563192444522</v>
      </c>
      <c r="AO576" s="2">
        <v>0.386757806185967</v>
      </c>
      <c r="AP576" s="2">
        <v>-0.236492398923068</v>
      </c>
      <c r="AQ576" s="2">
        <v>0.637894503765537</v>
      </c>
      <c r="AR576" s="2">
        <v>-0.314256194502265</v>
      </c>
      <c r="AS576" s="2">
        <v>-3.39343068655081</v>
      </c>
      <c r="AT576" s="2">
        <v>-3.26538952937148</v>
      </c>
      <c r="AU576" s="2">
        <v>-4.44342137727043</v>
      </c>
      <c r="AV576" s="2">
        <v>-6.49828936934828</v>
      </c>
      <c r="AW576" s="2">
        <v>-4.83218665898363</v>
      </c>
      <c r="AX576" s="2">
        <v>-7.94539449096254</v>
      </c>
      <c r="AY576" s="2">
        <v>-9.4880570556928</v>
      </c>
      <c r="AZ576" s="2">
        <v>-9.85750130434205</v>
      </c>
      <c r="BA576" s="2">
        <v>-10.414714571447</v>
      </c>
      <c r="BB576" s="2">
        <v>-9.5583542064756</v>
      </c>
      <c r="BC576" s="9">
        <v>-5.52280172295328</v>
      </c>
      <c r="BD576" s="9">
        <v>-4.85982112676181</v>
      </c>
      <c r="BE576" s="9">
        <v>-6.25896795192124</v>
      </c>
      <c r="BF576" s="9">
        <v>-7.09500580935038</v>
      </c>
      <c r="BG576" s="9">
        <v>-7.09500580935038</v>
      </c>
      <c r="BH576" s="9">
        <v>23.6349837450543</v>
      </c>
      <c r="BI576" s="9">
        <v>23.6349837450543</v>
      </c>
      <c r="BJ576" s="9">
        <v>23.6349837450543</v>
      </c>
      <c r="BK576" s="9">
        <v>9.09398983537256</v>
      </c>
      <c r="BL576" s="9">
        <v>9.09398983537256</v>
      </c>
    </row>
    <row r="577" spans="1:64">
      <c r="A577" t="s">
        <v>1158</v>
      </c>
      <c r="B577" s="1" t="s">
        <v>2949</v>
      </c>
      <c r="C577" s="22" t="s">
        <v>1159</v>
      </c>
      <c r="D577" s="22" t="s">
        <v>1303</v>
      </c>
      <c r="E577" s="2">
        <v>-35.3242104022903</v>
      </c>
      <c r="F577" s="2">
        <v>-35.3242104022903</v>
      </c>
      <c r="G577" s="2">
        <v>-35.3242104022903</v>
      </c>
      <c r="H577" s="2">
        <v>-35.3242104022903</v>
      </c>
      <c r="I577" s="2">
        <v>-35.3242104022903</v>
      </c>
      <c r="J577" s="2">
        <v>-2.27421675979487</v>
      </c>
      <c r="K577" s="2">
        <v>-2.27421675979487</v>
      </c>
      <c r="L577" s="2">
        <v>-2.27421675979487</v>
      </c>
      <c r="M577" s="2">
        <v>-2.27421675979487</v>
      </c>
      <c r="N577" s="2">
        <v>-2.27421675979487</v>
      </c>
      <c r="O577" s="2">
        <v>-7.84613109557827</v>
      </c>
      <c r="P577" s="2">
        <v>-7.84613109557827</v>
      </c>
      <c r="Q577" s="2">
        <v>-7.84613109557827</v>
      </c>
      <c r="R577" s="2">
        <v>-7.84613109557827</v>
      </c>
      <c r="S577" s="2">
        <v>-7.84613109557827</v>
      </c>
      <c r="T577" s="23">
        <v>-3.18506349192775</v>
      </c>
      <c r="U577" s="23">
        <v>-3.18506349192775</v>
      </c>
      <c r="V577" s="23">
        <v>-3.18506349192775</v>
      </c>
      <c r="W577" s="23">
        <v>-3.18506349192775</v>
      </c>
      <c r="X577" s="23">
        <v>-3.18506349192775</v>
      </c>
      <c r="Y577" s="2">
        <v>9.04532629037236</v>
      </c>
      <c r="Z577" s="2">
        <v>3.84393294803772</v>
      </c>
      <c r="AA577" s="2">
        <v>4.62806612194464</v>
      </c>
      <c r="AB577" s="2">
        <v>5.03866948076777</v>
      </c>
      <c r="AC577" s="2">
        <v>3.85269401535647</v>
      </c>
      <c r="AD577" s="2">
        <v>1.70504553820326</v>
      </c>
      <c r="AE577" s="2">
        <v>2.6064152595531</v>
      </c>
      <c r="AF577" s="2">
        <v>1.1875780416919</v>
      </c>
      <c r="AG577" s="2">
        <v>2.05675057107487</v>
      </c>
      <c r="AH577" s="2">
        <v>3.42738923304244</v>
      </c>
      <c r="AI577" s="9">
        <v>19.9118454363708</v>
      </c>
      <c r="AJ577" s="9">
        <v>20.1503158145682</v>
      </c>
      <c r="AK577" s="9">
        <v>20.0404015211762</v>
      </c>
      <c r="AL577" s="9">
        <v>20.3908406419461</v>
      </c>
      <c r="AM577" s="9">
        <v>20.5772542039515</v>
      </c>
      <c r="AN577" s="2">
        <v>-11.024131742196</v>
      </c>
      <c r="AO577" s="2">
        <v>-10.520520754442</v>
      </c>
      <c r="AP577" s="2">
        <v>-10.0584501274743</v>
      </c>
      <c r="AQ577" s="2">
        <v>-9.58794152144505</v>
      </c>
      <c r="AR577" s="2">
        <v>-10.2348340734304</v>
      </c>
      <c r="AS577" s="2">
        <v>-13.4817315044095</v>
      </c>
      <c r="AT577" s="2">
        <v>-15.8507527690799</v>
      </c>
      <c r="AU577" s="2">
        <v>-11.7448838796442</v>
      </c>
      <c r="AV577" s="2">
        <v>-11.0077862099556</v>
      </c>
      <c r="AW577" s="2">
        <v>-9.43822215581241</v>
      </c>
      <c r="AX577" s="2">
        <v>-5.93682553499316</v>
      </c>
      <c r="AY577" s="2">
        <v>-6.64466480013435</v>
      </c>
      <c r="AZ577" s="2">
        <v>-6.75346516106107</v>
      </c>
      <c r="BA577" s="2">
        <v>-6.33769721573571</v>
      </c>
      <c r="BB577" s="2">
        <v>-6.12988300992902</v>
      </c>
      <c r="BC577" s="9">
        <v>-11.1146384674435</v>
      </c>
      <c r="BD577" s="9">
        <v>-11.5836832336514</v>
      </c>
      <c r="BE577" s="9">
        <v>-9.97068150480476</v>
      </c>
      <c r="BF577" s="9">
        <v>-9.80545746685503</v>
      </c>
      <c r="BG577" s="9">
        <v>-9.80545746685503</v>
      </c>
      <c r="BH577" s="9">
        <v>16.3280415855193</v>
      </c>
      <c r="BI577" s="9">
        <v>16.3280415855193</v>
      </c>
      <c r="BJ577" s="9">
        <v>16.3280415855193</v>
      </c>
      <c r="BK577" s="9">
        <v>9.7710548203806</v>
      </c>
      <c r="BL577" s="9">
        <v>9.7710548203806</v>
      </c>
    </row>
    <row r="578" spans="1:64">
      <c r="A578" t="s">
        <v>1160</v>
      </c>
      <c r="B578" s="1" t="s">
        <v>2950</v>
      </c>
      <c r="C578" s="22" t="s">
        <v>1161</v>
      </c>
      <c r="D578" s="22" t="s">
        <v>1303</v>
      </c>
      <c r="E578" s="2">
        <v>-35.9939488979316</v>
      </c>
      <c r="F578" s="2">
        <v>-35.9939488979316</v>
      </c>
      <c r="G578" s="2">
        <v>-35.9939488979316</v>
      </c>
      <c r="H578" s="2">
        <v>-35.9939488979316</v>
      </c>
      <c r="I578" s="2">
        <v>-35.9939488979316</v>
      </c>
      <c r="J578" s="2">
        <v>11.1843541053015</v>
      </c>
      <c r="K578" s="2">
        <v>11.1843541053015</v>
      </c>
      <c r="L578" s="2">
        <v>11.1843541053015</v>
      </c>
      <c r="M578" s="2">
        <v>11.1843541053015</v>
      </c>
      <c r="N578" s="2">
        <v>11.1843541053015</v>
      </c>
      <c r="O578" s="2">
        <v>7.38846911988114</v>
      </c>
      <c r="P578" s="2">
        <v>7.38846911988114</v>
      </c>
      <c r="Q578" s="2">
        <v>7.38846911988114</v>
      </c>
      <c r="R578" s="2">
        <v>7.38846911988114</v>
      </c>
      <c r="S578" s="2">
        <v>7.38846911988114</v>
      </c>
      <c r="T578" s="23">
        <v>-7.44374059926245</v>
      </c>
      <c r="U578" s="23">
        <v>-7.44374059926245</v>
      </c>
      <c r="V578" s="23">
        <v>-7.44374059926245</v>
      </c>
      <c r="W578" s="23">
        <v>-7.44374059926245</v>
      </c>
      <c r="X578" s="23">
        <v>-7.44374059926245</v>
      </c>
      <c r="Y578" s="2">
        <v>5.82065579097549</v>
      </c>
      <c r="Z578" s="2">
        <v>-0.33979467721926</v>
      </c>
      <c r="AA578" s="2">
        <v>1.17919529182952</v>
      </c>
      <c r="AB578" s="2">
        <v>9.31040428302283</v>
      </c>
      <c r="AC578" s="2">
        <v>9.35508276617597</v>
      </c>
      <c r="AD578" s="2">
        <v>-4.75198535375394</v>
      </c>
      <c r="AE578" s="2">
        <v>-7.78577949063998</v>
      </c>
      <c r="AF578" s="2">
        <v>-7.09030613675122</v>
      </c>
      <c r="AG578" s="2">
        <v>-7.32830648062038</v>
      </c>
      <c r="AH578" s="2">
        <v>-7.34391218400641</v>
      </c>
      <c r="AI578" s="9">
        <v>16.2116295539028</v>
      </c>
      <c r="AJ578" s="9">
        <v>16.4789736379353</v>
      </c>
      <c r="AK578" s="9">
        <v>15.853339812989</v>
      </c>
      <c r="AL578" s="9">
        <v>15.6835151045001</v>
      </c>
      <c r="AM578" s="9">
        <v>15.8950675056982</v>
      </c>
      <c r="AN578" s="2">
        <v>-11.1468105221209</v>
      </c>
      <c r="AO578" s="2">
        <v>-10.1779892232893</v>
      </c>
      <c r="AP578" s="2">
        <v>-9.55842318856621</v>
      </c>
      <c r="AQ578" s="2">
        <v>-9.02269223969155</v>
      </c>
      <c r="AR578" s="2">
        <v>-8.34125786251992</v>
      </c>
      <c r="AS578" s="2">
        <v>-18.3389730864285</v>
      </c>
      <c r="AT578" s="2">
        <v>-19.0314397764192</v>
      </c>
      <c r="AU578" s="2">
        <v>-18.1015106722159</v>
      </c>
      <c r="AV578" s="2">
        <v>-15.2606418969211</v>
      </c>
      <c r="AW578" s="2">
        <v>-15.5149641017487</v>
      </c>
      <c r="AX578" s="2">
        <v>-14.4288272706033</v>
      </c>
      <c r="AY578" s="2">
        <v>-16.4829708930324</v>
      </c>
      <c r="AZ578" s="2">
        <v>-16.6085616195516</v>
      </c>
      <c r="BA578" s="2">
        <v>-16.6825455795741</v>
      </c>
      <c r="BB578" s="2">
        <v>-16.2548822459794</v>
      </c>
      <c r="BC578" s="9">
        <v>-14.4973545227524</v>
      </c>
      <c r="BD578" s="9">
        <v>-14.2465989195483</v>
      </c>
      <c r="BE578" s="9">
        <v>-17.9035594903793</v>
      </c>
      <c r="BF578" s="9">
        <v>-15.5452374474531</v>
      </c>
      <c r="BG578" s="9">
        <v>-15.5452374474531</v>
      </c>
      <c r="BH578" s="9">
        <v>19.2125611791631</v>
      </c>
      <c r="BI578" s="9">
        <v>19.2125611791631</v>
      </c>
      <c r="BJ578" s="9">
        <v>19.2125611791631</v>
      </c>
      <c r="BK578" s="9">
        <v>8.05383477221484</v>
      </c>
      <c r="BL578" s="9">
        <v>8.05383477221484</v>
      </c>
    </row>
    <row r="579" spans="1:64">
      <c r="A579" t="s">
        <v>1162</v>
      </c>
      <c r="B579" s="1" t="s">
        <v>2951</v>
      </c>
      <c r="C579" s="22" t="s">
        <v>1163</v>
      </c>
      <c r="D579" s="22" t="s">
        <v>1303</v>
      </c>
      <c r="E579" s="2">
        <v>-19.7193034538484</v>
      </c>
      <c r="F579" s="2">
        <v>-19.7193034538484</v>
      </c>
      <c r="G579" s="2">
        <v>-19.7193034538484</v>
      </c>
      <c r="H579" s="2">
        <v>-19.7193034538484</v>
      </c>
      <c r="I579" s="2">
        <v>-19.7193034538484</v>
      </c>
      <c r="J579" s="2">
        <v>3.77093409816403</v>
      </c>
      <c r="K579" s="2">
        <v>3.77093409816403</v>
      </c>
      <c r="L579" s="2">
        <v>3.77093409816403</v>
      </c>
      <c r="M579" s="2">
        <v>3.77093409816403</v>
      </c>
      <c r="N579" s="2">
        <v>3.77093409816403</v>
      </c>
      <c r="O579" s="2">
        <v>0.228771464798111</v>
      </c>
      <c r="P579" s="2">
        <v>0.228771464798111</v>
      </c>
      <c r="Q579" s="2">
        <v>0.228771464798111</v>
      </c>
      <c r="R579" s="2">
        <v>0.228771464798111</v>
      </c>
      <c r="S579" s="2">
        <v>0.228771464798111</v>
      </c>
      <c r="T579" s="23">
        <v>-7.63541726648982</v>
      </c>
      <c r="U579" s="23">
        <v>-7.63541726648982</v>
      </c>
      <c r="V579" s="23">
        <v>-7.63541726648982</v>
      </c>
      <c r="W579" s="23">
        <v>-7.63541726648982</v>
      </c>
      <c r="X579" s="23">
        <v>-7.63541726648982</v>
      </c>
      <c r="Y579" s="2">
        <v>-3.32113885798173</v>
      </c>
      <c r="Z579" s="2">
        <v>-8.86731301825789</v>
      </c>
      <c r="AA579" s="2">
        <v>-8.4458243638528</v>
      </c>
      <c r="AB579" s="2">
        <v>-3.46662106315272</v>
      </c>
      <c r="AC579" s="2">
        <v>-10.8342056587432</v>
      </c>
      <c r="AD579" s="2">
        <v>-1.94157551817096</v>
      </c>
      <c r="AE579" s="2">
        <v>-2.41795279402333</v>
      </c>
      <c r="AF579" s="2">
        <v>-2.04149291757698</v>
      </c>
      <c r="AG579" s="2">
        <v>-2.74266356695049</v>
      </c>
      <c r="AH579" s="2">
        <v>-3.38654755964212</v>
      </c>
      <c r="AI579" s="9">
        <v>17.6148288705203</v>
      </c>
      <c r="AJ579" s="9">
        <v>17.9534738468697</v>
      </c>
      <c r="AK579" s="9">
        <v>17.4567636653231</v>
      </c>
      <c r="AL579" s="9">
        <v>17.8654523046285</v>
      </c>
      <c r="AM579" s="9">
        <v>17.9922383495678</v>
      </c>
      <c r="AN579" s="2">
        <v>-16.1970869623607</v>
      </c>
      <c r="AO579" s="2">
        <v>-16.2025143888578</v>
      </c>
      <c r="AP579" s="2">
        <v>-17.214008046331</v>
      </c>
      <c r="AQ579" s="2">
        <v>-14.8173805796676</v>
      </c>
      <c r="AR579" s="2">
        <v>-14.8400114183646</v>
      </c>
      <c r="AS579" s="2">
        <v>-21.2181585119698</v>
      </c>
      <c r="AT579" s="2">
        <v>-20.6717682649455</v>
      </c>
      <c r="AU579" s="2">
        <v>-21.7577330117912</v>
      </c>
      <c r="AV579" s="2">
        <v>-18.1569012956123</v>
      </c>
      <c r="AW579" s="2">
        <v>-21.6845385203708</v>
      </c>
      <c r="AX579" s="2">
        <v>-11.135259531089</v>
      </c>
      <c r="AY579" s="2">
        <v>-10.9629805439926</v>
      </c>
      <c r="AZ579" s="2">
        <v>-9.75543060054564</v>
      </c>
      <c r="BA579" s="2">
        <v>-10.1211178136327</v>
      </c>
      <c r="BB579" s="2">
        <v>-10.0504884387645</v>
      </c>
      <c r="BC579" s="9">
        <v>-13.116654092014</v>
      </c>
      <c r="BD579" s="9">
        <v>-12.2494121551257</v>
      </c>
      <c r="BE579" s="9">
        <v>-10.3345749903816</v>
      </c>
      <c r="BF579" s="9">
        <v>-10.7620874636214</v>
      </c>
      <c r="BG579" s="9">
        <v>-10.7620874636214</v>
      </c>
      <c r="BH579" s="9">
        <v>19.7093163624389</v>
      </c>
      <c r="BI579" s="9">
        <v>19.7093163624389</v>
      </c>
      <c r="BJ579" s="9">
        <v>19.7093163624389</v>
      </c>
      <c r="BK579" s="9">
        <v>16.0598172087735</v>
      </c>
      <c r="BL579" s="9">
        <v>16.0598172087735</v>
      </c>
    </row>
    <row r="580" spans="1:64">
      <c r="A580" t="s">
        <v>1164</v>
      </c>
      <c r="B580" s="1" t="s">
        <v>2952</v>
      </c>
      <c r="C580" s="22" t="s">
        <v>1165</v>
      </c>
      <c r="D580" s="22" t="s">
        <v>1303</v>
      </c>
      <c r="E580" s="2">
        <v>5.09450780966116</v>
      </c>
      <c r="F580" s="2">
        <v>5.09450780966116</v>
      </c>
      <c r="G580" s="2">
        <v>5.09450780966116</v>
      </c>
      <c r="H580" s="2">
        <v>5.09450780966116</v>
      </c>
      <c r="I580" s="2">
        <v>5.09450780966116</v>
      </c>
      <c r="J580" s="2">
        <v>-5.36589177291382</v>
      </c>
      <c r="K580" s="2">
        <v>-5.36589177291382</v>
      </c>
      <c r="L580" s="2">
        <v>-5.36589177291382</v>
      </c>
      <c r="M580" s="2">
        <v>-5.36589177291382</v>
      </c>
      <c r="N580" s="2">
        <v>-5.36589177291382</v>
      </c>
      <c r="O580" s="2">
        <v>4.27663733571679</v>
      </c>
      <c r="P580" s="2">
        <v>4.27663733571679</v>
      </c>
      <c r="Q580" s="2">
        <v>4.27663733571679</v>
      </c>
      <c r="R580" s="2">
        <v>4.27663733571679</v>
      </c>
      <c r="S580" s="2">
        <v>4.27663733571679</v>
      </c>
      <c r="T580" s="23">
        <v>-4.58565303012578</v>
      </c>
      <c r="U580" s="23">
        <v>-4.58565303012578</v>
      </c>
      <c r="V580" s="23">
        <v>-4.58565303012578</v>
      </c>
      <c r="W580" s="23">
        <v>-4.58565303012578</v>
      </c>
      <c r="X580" s="23">
        <v>-4.58565303012578</v>
      </c>
      <c r="Y580" s="2">
        <v>-5.66804427323657</v>
      </c>
      <c r="Z580" s="2">
        <v>4.31630407960404</v>
      </c>
      <c r="AA580" s="2">
        <v>4.75554232254614</v>
      </c>
      <c r="AB580" s="2">
        <v>9.87900401944694</v>
      </c>
      <c r="AC580" s="2">
        <v>8.20144257274996</v>
      </c>
      <c r="AD580" s="2">
        <v>1.2381962113788</v>
      </c>
      <c r="AE580" s="2">
        <v>0.565872110847586</v>
      </c>
      <c r="AF580" s="2">
        <v>-0.0624039390700215</v>
      </c>
      <c r="AG580" s="2">
        <v>-2.07743983903627</v>
      </c>
      <c r="AH580" s="2">
        <v>-1.48318687743577</v>
      </c>
      <c r="AI580" s="9">
        <v>0.641461546075821</v>
      </c>
      <c r="AJ580" s="9">
        <v>1.54279743703782</v>
      </c>
      <c r="AK580" s="9">
        <v>1.29462115484045</v>
      </c>
      <c r="AL580" s="9">
        <v>1.28109644805961</v>
      </c>
      <c r="AM580" s="9">
        <v>0.767423273851588</v>
      </c>
      <c r="AN580" s="2">
        <v>-1.61109119087868</v>
      </c>
      <c r="AO580" s="2">
        <v>-0.97190145702814</v>
      </c>
      <c r="AP580" s="2">
        <v>-1.12939764697318</v>
      </c>
      <c r="AQ580" s="2">
        <v>-0.565519573921138</v>
      </c>
      <c r="AR580" s="2">
        <v>-0.652457713102085</v>
      </c>
      <c r="AS580" s="2">
        <v>-1.87012799451607</v>
      </c>
      <c r="AT580" s="2">
        <v>-3.00404685269411</v>
      </c>
      <c r="AU580" s="2">
        <v>-4.81385523949049</v>
      </c>
      <c r="AV580" s="2">
        <v>-0.861690415250533</v>
      </c>
      <c r="AW580" s="2">
        <v>-3.89756512842505</v>
      </c>
      <c r="AX580" s="2">
        <v>-3.93988540353488</v>
      </c>
      <c r="AY580" s="2">
        <v>-4.69138947856876</v>
      </c>
      <c r="AZ580" s="2">
        <v>-5.12626630792226</v>
      </c>
      <c r="BA580" s="2">
        <v>-5.96608543673843</v>
      </c>
      <c r="BB580" s="2">
        <v>-5.58994820117782</v>
      </c>
      <c r="BC580" s="9">
        <v>-2.83043588301356</v>
      </c>
      <c r="BD580" s="9">
        <v>-3.86122774455048</v>
      </c>
      <c r="BE580" s="9">
        <v>-5.96785316345978</v>
      </c>
      <c r="BF580" s="9">
        <v>-5.26146498221489</v>
      </c>
      <c r="BG580" s="9">
        <v>-5.26146498221489</v>
      </c>
      <c r="BH580" s="9">
        <v>29.7976806307192</v>
      </c>
      <c r="BI580" s="9">
        <v>29.7976806307192</v>
      </c>
      <c r="BJ580" s="9">
        <v>29.7976806307192</v>
      </c>
      <c r="BK580" s="9">
        <v>18.1382254246901</v>
      </c>
      <c r="BL580" s="9">
        <v>18.1382254246901</v>
      </c>
    </row>
    <row r="581" spans="1:64">
      <c r="A581" t="s">
        <v>1166</v>
      </c>
      <c r="B581" s="1" t="s">
        <v>2953</v>
      </c>
      <c r="C581" s="22" t="s">
        <v>1167</v>
      </c>
      <c r="D581" s="22" t="s">
        <v>1303</v>
      </c>
      <c r="E581" s="2">
        <v>-20.5564765734</v>
      </c>
      <c r="F581" s="2">
        <v>-20.5564765734</v>
      </c>
      <c r="G581" s="2">
        <v>-20.5564765734</v>
      </c>
      <c r="H581" s="2">
        <v>-20.5564765734</v>
      </c>
      <c r="I581" s="2">
        <v>-20.5564765734</v>
      </c>
      <c r="J581" s="2">
        <v>-14.2129065575885</v>
      </c>
      <c r="K581" s="2">
        <v>-14.2129065575885</v>
      </c>
      <c r="L581" s="2">
        <v>-14.2129065575885</v>
      </c>
      <c r="M581" s="2">
        <v>-14.2129065575885</v>
      </c>
      <c r="N581" s="2">
        <v>-14.2129065575885</v>
      </c>
      <c r="O581" s="2">
        <v>-3.37633689705792</v>
      </c>
      <c r="P581" s="2">
        <v>-3.37633689705792</v>
      </c>
      <c r="Q581" s="2">
        <v>-3.37633689705792</v>
      </c>
      <c r="R581" s="2">
        <v>-3.37633689705792</v>
      </c>
      <c r="S581" s="2">
        <v>-3.37633689705792</v>
      </c>
      <c r="T581" s="23">
        <v>-6.39487257979888</v>
      </c>
      <c r="U581" s="23">
        <v>-6.39487257979888</v>
      </c>
      <c r="V581" s="23">
        <v>-6.39487257979888</v>
      </c>
      <c r="W581" s="23">
        <v>-6.39487257979888</v>
      </c>
      <c r="X581" s="23">
        <v>-6.39487257979888</v>
      </c>
      <c r="Y581" s="2">
        <v>-24.9539892208707</v>
      </c>
      <c r="Z581" s="2">
        <v>-23.1976496305194</v>
      </c>
      <c r="AA581" s="2">
        <v>-19.8129574640745</v>
      </c>
      <c r="AB581" s="2">
        <v>-27.0934540028318</v>
      </c>
      <c r="AC581" s="2">
        <v>-33.197367804983</v>
      </c>
      <c r="AD581" s="2">
        <v>-1.03412143040963</v>
      </c>
      <c r="AE581" s="2">
        <v>-0.333933663159908</v>
      </c>
      <c r="AF581" s="2">
        <v>-1.55193530129284</v>
      </c>
      <c r="AG581" s="2">
        <v>-1.05563819874253</v>
      </c>
      <c r="AH581" s="2">
        <v>-3.14368430022032</v>
      </c>
      <c r="AI581" s="9">
        <v>21.3449250543756</v>
      </c>
      <c r="AJ581" s="9">
        <v>21.5100992900699</v>
      </c>
      <c r="AK581" s="9">
        <v>22.1954041360113</v>
      </c>
      <c r="AL581" s="9">
        <v>23.1577502109905</v>
      </c>
      <c r="AM581" s="9">
        <v>23.2784549337416</v>
      </c>
      <c r="AN581" s="2">
        <v>-14.7794655054512</v>
      </c>
      <c r="AO581" s="2">
        <v>-15.649538649023</v>
      </c>
      <c r="AP581" s="2">
        <v>-16.4476832357439</v>
      </c>
      <c r="AQ581" s="2">
        <v>-18.2861224761205</v>
      </c>
      <c r="AR581" s="2">
        <v>-17.1332778694857</v>
      </c>
      <c r="AS581" s="2">
        <v>-18.214925416337</v>
      </c>
      <c r="AT581" s="2">
        <v>-19.6467274341038</v>
      </c>
      <c r="AU581" s="2">
        <v>-21.1951433356237</v>
      </c>
      <c r="AV581" s="2">
        <v>-18.4596742456006</v>
      </c>
      <c r="AW581" s="2">
        <v>-21.9440824047651</v>
      </c>
      <c r="AX581" s="2">
        <v>-9.12477261512278</v>
      </c>
      <c r="AY581" s="2">
        <v>-9.04542279328787</v>
      </c>
      <c r="AZ581" s="2">
        <v>-9.23326349295248</v>
      </c>
      <c r="BA581" s="2">
        <v>-9.5421762778834</v>
      </c>
      <c r="BB581" s="2">
        <v>-10.0454434119123</v>
      </c>
      <c r="BC581" s="9">
        <v>-12.2191988120341</v>
      </c>
      <c r="BD581" s="9">
        <v>-12.3825579394205</v>
      </c>
      <c r="BE581" s="9">
        <v>-10.9168045673045</v>
      </c>
      <c r="BF581" s="9">
        <v>-10.3634916316354</v>
      </c>
      <c r="BG581" s="9">
        <v>-10.3634916316354</v>
      </c>
      <c r="BH581" s="9">
        <v>4.04274322937803</v>
      </c>
      <c r="BI581" s="9">
        <v>4.04274322937803</v>
      </c>
      <c r="BJ581" s="9">
        <v>4.04274322937803</v>
      </c>
      <c r="BK581" s="9">
        <v>1.17956328621033</v>
      </c>
      <c r="BL581" s="9">
        <v>1.17956328621033</v>
      </c>
    </row>
    <row r="582" spans="1:64">
      <c r="A582" t="s">
        <v>1168</v>
      </c>
      <c r="B582" s="1" t="s">
        <v>2954</v>
      </c>
      <c r="C582" s="22" t="s">
        <v>1169</v>
      </c>
      <c r="D582" s="22" t="s">
        <v>1303</v>
      </c>
      <c r="E582" s="2">
        <v>-9.80717371835739</v>
      </c>
      <c r="F582" s="2">
        <v>-9.80717371835739</v>
      </c>
      <c r="G582" s="2">
        <v>-9.80717371835739</v>
      </c>
      <c r="H582" s="2">
        <v>-9.80717371835739</v>
      </c>
      <c r="I582" s="2">
        <v>-9.80717371835739</v>
      </c>
      <c r="J582" s="2">
        <v>-8.07825832351083</v>
      </c>
      <c r="K582" s="2">
        <v>-8.07825832351083</v>
      </c>
      <c r="L582" s="2">
        <v>-8.07825832351083</v>
      </c>
      <c r="M582" s="2">
        <v>-8.07825832351083</v>
      </c>
      <c r="N582" s="2">
        <v>-8.07825832351083</v>
      </c>
      <c r="O582" s="2">
        <v>-4.60806035962347</v>
      </c>
      <c r="P582" s="2">
        <v>-4.60806035962347</v>
      </c>
      <c r="Q582" s="2">
        <v>-4.60806035962347</v>
      </c>
      <c r="R582" s="2">
        <v>-4.60806035962347</v>
      </c>
      <c r="S582" s="2">
        <v>-4.60806035962347</v>
      </c>
      <c r="T582" s="23">
        <v>-4.9017768056545</v>
      </c>
      <c r="U582" s="23">
        <v>-4.9017768056545</v>
      </c>
      <c r="V582" s="23">
        <v>-4.9017768056545</v>
      </c>
      <c r="W582" s="23">
        <v>-4.9017768056545</v>
      </c>
      <c r="X582" s="23">
        <v>-4.9017768056545</v>
      </c>
      <c r="Y582" s="2">
        <v>-16.3937482436676</v>
      </c>
      <c r="Z582" s="2">
        <v>5.76643180381615</v>
      </c>
      <c r="AA582" s="2">
        <v>5.30920720256941</v>
      </c>
      <c r="AB582" s="2">
        <v>3.75195246297909</v>
      </c>
      <c r="AC582" s="2">
        <v>6.13313336803027</v>
      </c>
      <c r="AD582" s="2">
        <v>-2.02022153911027</v>
      </c>
      <c r="AE582" s="2">
        <v>0.179334937249944</v>
      </c>
      <c r="AF582" s="2">
        <v>-1.19118533992614</v>
      </c>
      <c r="AG582" s="2">
        <v>-2.99296146137517</v>
      </c>
      <c r="AH582" s="2">
        <v>-5.57771385575882</v>
      </c>
      <c r="AI582" s="9">
        <v>24.8769614799299</v>
      </c>
      <c r="AJ582" s="9">
        <v>25.7527956767514</v>
      </c>
      <c r="AK582" s="9">
        <v>25.9720304193704</v>
      </c>
      <c r="AL582" s="9">
        <v>26.0946108025297</v>
      </c>
      <c r="AM582" s="9">
        <v>25.9304016726578</v>
      </c>
      <c r="AN582" s="2">
        <v>-15.7430050894444</v>
      </c>
      <c r="AO582" s="2">
        <v>-15.4385347482965</v>
      </c>
      <c r="AP582" s="2">
        <v>-15.3712363533724</v>
      </c>
      <c r="AQ582" s="2">
        <v>-15.9878440337986</v>
      </c>
      <c r="AR582" s="2">
        <v>-16.2942779483439</v>
      </c>
      <c r="AS582" s="2">
        <v>-18.7169308312384</v>
      </c>
      <c r="AT582" s="2">
        <v>-20.7798547749739</v>
      </c>
      <c r="AU582" s="2">
        <v>-16.8470662936759</v>
      </c>
      <c r="AV582" s="2">
        <v>-16.8358523658011</v>
      </c>
      <c r="AW582" s="2">
        <v>-16.7564490154346</v>
      </c>
      <c r="AX582" s="2">
        <v>-14.1327476646355</v>
      </c>
      <c r="AY582" s="2">
        <v>-12.5879760379321</v>
      </c>
      <c r="AZ582" s="2">
        <v>-12.5272137650137</v>
      </c>
      <c r="BA582" s="2">
        <v>-12.5871907712932</v>
      </c>
      <c r="BB582" s="2">
        <v>-13.1205554458703</v>
      </c>
      <c r="BC582" s="9">
        <v>-16.9135802765444</v>
      </c>
      <c r="BD582" s="9">
        <v>-18.1078266640988</v>
      </c>
      <c r="BE582" s="9">
        <v>-17.9763381874947</v>
      </c>
      <c r="BF582" s="9">
        <v>-16.4221482778222</v>
      </c>
      <c r="BG582" s="9">
        <v>-16.4221482778222</v>
      </c>
      <c r="BH582" s="9">
        <v>12.2156022628214</v>
      </c>
      <c r="BI582" s="9">
        <v>12.2156022628214</v>
      </c>
      <c r="BJ582" s="9">
        <v>12.2156022628214</v>
      </c>
      <c r="BK582" s="9">
        <v>5.89167123406643</v>
      </c>
      <c r="BL582" s="9">
        <v>5.89167123406643</v>
      </c>
    </row>
    <row r="583" spans="1:64">
      <c r="A583" t="s">
        <v>1170</v>
      </c>
      <c r="B583" s="1" t="s">
        <v>2955</v>
      </c>
      <c r="C583" s="22" t="s">
        <v>1171</v>
      </c>
      <c r="D583" s="22" t="s">
        <v>1303</v>
      </c>
      <c r="E583" s="2">
        <v>-13.5577092939486</v>
      </c>
      <c r="F583" s="2">
        <v>-13.5577092939486</v>
      </c>
      <c r="G583" s="2">
        <v>-13.5577092939486</v>
      </c>
      <c r="H583" s="2">
        <v>-13.5577092939486</v>
      </c>
      <c r="I583" s="2">
        <v>-13.5577092939486</v>
      </c>
      <c r="J583" s="2">
        <v>-9.74383304744488</v>
      </c>
      <c r="K583" s="2">
        <v>-9.74383304744488</v>
      </c>
      <c r="L583" s="2">
        <v>-9.74383304744488</v>
      </c>
      <c r="M583" s="2">
        <v>-9.74383304744488</v>
      </c>
      <c r="N583" s="2">
        <v>-9.74383304744488</v>
      </c>
      <c r="O583" s="2">
        <v>-6.065901745469</v>
      </c>
      <c r="P583" s="2">
        <v>-6.065901745469</v>
      </c>
      <c r="Q583" s="2">
        <v>-6.065901745469</v>
      </c>
      <c r="R583" s="2">
        <v>-6.065901745469</v>
      </c>
      <c r="S583" s="2">
        <v>-6.065901745469</v>
      </c>
      <c r="T583" s="23">
        <v>-5.76953279443076</v>
      </c>
      <c r="U583" s="23">
        <v>-5.76953279443076</v>
      </c>
      <c r="V583" s="23">
        <v>-5.76953279443076</v>
      </c>
      <c r="W583" s="23">
        <v>-5.76953279443076</v>
      </c>
      <c r="X583" s="23">
        <v>-5.76953279443076</v>
      </c>
      <c r="Y583" s="2">
        <v>9.71587422688716</v>
      </c>
      <c r="Z583" s="2">
        <v>-1.95753584637493</v>
      </c>
      <c r="AA583" s="2">
        <v>10.1454685903027</v>
      </c>
      <c r="AB583" s="2">
        <v>1.0198578798172</v>
      </c>
      <c r="AC583" s="2">
        <v>9.77568006553499</v>
      </c>
      <c r="AD583" s="2">
        <v>-1.10716588290597</v>
      </c>
      <c r="AE583" s="2">
        <v>0.174972881155808</v>
      </c>
      <c r="AF583" s="2">
        <v>1.35058065293229</v>
      </c>
      <c r="AG583" s="2">
        <v>2.55682236958229</v>
      </c>
      <c r="AH583" s="2">
        <v>2.42101297752316</v>
      </c>
      <c r="AI583" s="9">
        <v>20.1473947609868</v>
      </c>
      <c r="AJ583" s="9">
        <v>19.9056842997798</v>
      </c>
      <c r="AK583" s="9">
        <v>19.3220673162312</v>
      </c>
      <c r="AL583" s="9">
        <v>18.7818189875675</v>
      </c>
      <c r="AM583" s="9">
        <v>18.1330971507577</v>
      </c>
      <c r="AN583" s="2">
        <v>-5.68760481546493</v>
      </c>
      <c r="AO583" s="2">
        <v>-4.95867434555034</v>
      </c>
      <c r="AP583" s="2">
        <v>-3.98669444073353</v>
      </c>
      <c r="AQ583" s="2">
        <v>-3.8871880230461</v>
      </c>
      <c r="AR583" s="2">
        <v>-3.38139410456272</v>
      </c>
      <c r="AS583" s="2">
        <v>-8.12700707879447</v>
      </c>
      <c r="AT583" s="2">
        <v>-6.22400686732364</v>
      </c>
      <c r="AU583" s="2">
        <v>-6.00675178709741</v>
      </c>
      <c r="AV583" s="2">
        <v>-5.68784407758496</v>
      </c>
      <c r="AW583" s="2">
        <v>-6.30105197126049</v>
      </c>
      <c r="AX583" s="2">
        <v>-4.63846163326764</v>
      </c>
      <c r="AY583" s="2">
        <v>-3.70663234761451</v>
      </c>
      <c r="AZ583" s="2">
        <v>-2.42452054425926</v>
      </c>
      <c r="BA583" s="2">
        <v>-1.38057136350025</v>
      </c>
      <c r="BB583" s="2">
        <v>-1.77907573945143</v>
      </c>
      <c r="BC583" s="9">
        <v>-4.97052155065796</v>
      </c>
      <c r="BD583" s="9">
        <v>-4.92639401890923</v>
      </c>
      <c r="BE583" s="9">
        <v>-3.34782006730671</v>
      </c>
      <c r="BF583" s="9">
        <v>-2.55101332471025</v>
      </c>
      <c r="BG583" s="9">
        <v>-2.55101332471025</v>
      </c>
      <c r="BH583" s="9">
        <v>16.975566755217</v>
      </c>
      <c r="BI583" s="9">
        <v>16.975566755217</v>
      </c>
      <c r="BJ583" s="9">
        <v>16.975566755217</v>
      </c>
      <c r="BK583" s="9">
        <v>15.9092126193133</v>
      </c>
      <c r="BL583" s="9">
        <v>15.9092126193133</v>
      </c>
    </row>
    <row r="584" spans="1:64">
      <c r="A584" t="s">
        <v>1172</v>
      </c>
      <c r="B584" s="1" t="s">
        <v>2956</v>
      </c>
      <c r="C584" s="22" t="s">
        <v>1173</v>
      </c>
      <c r="D584" s="22" t="s">
        <v>1303</v>
      </c>
      <c r="E584" s="2">
        <v>-16.1696894269496</v>
      </c>
      <c r="F584" s="2">
        <v>-16.1696894269496</v>
      </c>
      <c r="G584" s="2">
        <v>-16.1696894269496</v>
      </c>
      <c r="H584" s="2">
        <v>-16.1696894269496</v>
      </c>
      <c r="I584" s="2">
        <v>-16.1696894269496</v>
      </c>
      <c r="J584" s="2">
        <v>1.75618044947488</v>
      </c>
      <c r="K584" s="2">
        <v>1.75618044947488</v>
      </c>
      <c r="L584" s="2">
        <v>1.75618044947488</v>
      </c>
      <c r="M584" s="2">
        <v>1.75618044947488</v>
      </c>
      <c r="N584" s="2">
        <v>1.75618044947488</v>
      </c>
      <c r="O584" s="2">
        <v>6.89860656812869</v>
      </c>
      <c r="P584" s="2">
        <v>6.89860656812869</v>
      </c>
      <c r="Q584" s="2">
        <v>6.89860656812869</v>
      </c>
      <c r="R584" s="2">
        <v>6.89860656812869</v>
      </c>
      <c r="S584" s="2">
        <v>6.89860656812869</v>
      </c>
      <c r="T584" s="23">
        <v>-7.50893174630094</v>
      </c>
      <c r="U584" s="23">
        <v>-7.50893174630094</v>
      </c>
      <c r="V584" s="23">
        <v>-7.50893174630094</v>
      </c>
      <c r="W584" s="23">
        <v>-7.50893174630094</v>
      </c>
      <c r="X584" s="23">
        <v>-7.50893174630094</v>
      </c>
      <c r="Y584" s="2">
        <v>-15.1525461289241</v>
      </c>
      <c r="Z584" s="2">
        <v>-9.4246813295194</v>
      </c>
      <c r="AA584" s="2">
        <v>-3.7875351586437</v>
      </c>
      <c r="AB584" s="2">
        <v>-10.2859886197913</v>
      </c>
      <c r="AC584" s="2">
        <v>1.23040357018793</v>
      </c>
      <c r="AD584" s="2">
        <v>-6.01428169161719</v>
      </c>
      <c r="AE584" s="2">
        <v>-5.24967586296313</v>
      </c>
      <c r="AF584" s="2">
        <v>-6.28403370756828</v>
      </c>
      <c r="AG584" s="2">
        <v>-6.1296026616452</v>
      </c>
      <c r="AH584" s="2">
        <v>-6.2408000466261</v>
      </c>
      <c r="AI584" s="9">
        <v>20.385879279679</v>
      </c>
      <c r="AJ584" s="9">
        <v>20.4832547336435</v>
      </c>
      <c r="AK584" s="9">
        <v>20.9441122951393</v>
      </c>
      <c r="AL584" s="9">
        <v>20.2975258212302</v>
      </c>
      <c r="AM584" s="9">
        <v>20.5015733262975</v>
      </c>
      <c r="AN584" s="2">
        <v>-15.4218252281133</v>
      </c>
      <c r="AO584" s="2">
        <v>-16.7045581526551</v>
      </c>
      <c r="AP584" s="2">
        <v>-14.9587141287733</v>
      </c>
      <c r="AQ584" s="2">
        <v>-15.5566206559609</v>
      </c>
      <c r="AR584" s="2">
        <v>-15.5671446833542</v>
      </c>
      <c r="AS584" s="2">
        <v>-22.2939128882903</v>
      </c>
      <c r="AT584" s="2">
        <v>-23.3745069241702</v>
      </c>
      <c r="AU584" s="2">
        <v>-23.8247337379231</v>
      </c>
      <c r="AV584" s="2">
        <v>-17.8039833931072</v>
      </c>
      <c r="AW584" s="2">
        <v>-18.8615756082064</v>
      </c>
      <c r="AX584" s="2">
        <v>-13.2658095378089</v>
      </c>
      <c r="AY584" s="2">
        <v>-12.6702668991337</v>
      </c>
      <c r="AZ584" s="2">
        <v>-13.2071635469864</v>
      </c>
      <c r="BA584" s="2">
        <v>-12.5009181035734</v>
      </c>
      <c r="BB584" s="2">
        <v>-12.7344427241177</v>
      </c>
      <c r="BC584" s="9">
        <v>-14.1521794150678</v>
      </c>
      <c r="BD584" s="9">
        <v>-13.5808699980741</v>
      </c>
      <c r="BE584" s="9">
        <v>-12.0084850240349</v>
      </c>
      <c r="BF584" s="9">
        <v>-10.5229299644298</v>
      </c>
      <c r="BG584" s="9">
        <v>-10.5229299644298</v>
      </c>
      <c r="BH584" s="9">
        <v>13.1238812016765</v>
      </c>
      <c r="BI584" s="9">
        <v>13.1238812016765</v>
      </c>
      <c r="BJ584" s="9">
        <v>13.1238812016765</v>
      </c>
      <c r="BK584" s="9">
        <v>12.6921187025451</v>
      </c>
      <c r="BL584" s="9">
        <v>12.6921187025451</v>
      </c>
    </row>
    <row r="585" spans="1:64">
      <c r="A585" t="s">
        <v>1174</v>
      </c>
      <c r="B585" s="1" t="s">
        <v>2957</v>
      </c>
      <c r="C585" s="22" t="s">
        <v>1175</v>
      </c>
      <c r="D585" s="22" t="s">
        <v>1303</v>
      </c>
      <c r="E585" s="2">
        <v>0.908642211903139</v>
      </c>
      <c r="F585" s="2">
        <v>0.908642211903139</v>
      </c>
      <c r="G585" s="2">
        <v>0.908642211903139</v>
      </c>
      <c r="H585" s="2">
        <v>0.908642211903139</v>
      </c>
      <c r="I585" s="2">
        <v>0.908642211903139</v>
      </c>
      <c r="J585" s="2">
        <v>-5.43448414997407</v>
      </c>
      <c r="K585" s="2">
        <v>-5.43448414997407</v>
      </c>
      <c r="L585" s="2">
        <v>-5.43448414997407</v>
      </c>
      <c r="M585" s="2">
        <v>-5.43448414997407</v>
      </c>
      <c r="N585" s="2">
        <v>-5.43448414997407</v>
      </c>
      <c r="O585" s="2">
        <v>-0.406334386718514</v>
      </c>
      <c r="P585" s="2">
        <v>-0.406334386718514</v>
      </c>
      <c r="Q585" s="2">
        <v>-0.406334386718514</v>
      </c>
      <c r="R585" s="2">
        <v>-0.406334386718514</v>
      </c>
      <c r="S585" s="2">
        <v>-0.406334386718514</v>
      </c>
      <c r="T585" s="23">
        <v>-3.55577233111122</v>
      </c>
      <c r="U585" s="23">
        <v>-3.55577233111122</v>
      </c>
      <c r="V585" s="23">
        <v>-3.55577233111122</v>
      </c>
      <c r="W585" s="23">
        <v>-3.55577233111122</v>
      </c>
      <c r="X585" s="23">
        <v>-3.55577233111122</v>
      </c>
      <c r="Y585" s="2">
        <v>-3.68972375558811</v>
      </c>
      <c r="Z585" s="2">
        <v>-1.55319424276992</v>
      </c>
      <c r="AA585" s="2">
        <v>1.2964832955972</v>
      </c>
      <c r="AB585" s="2">
        <v>4.72676678118307</v>
      </c>
      <c r="AC585" s="2">
        <v>1.28145801954084</v>
      </c>
      <c r="AD585" s="2">
        <v>1.46905576859968</v>
      </c>
      <c r="AE585" s="2">
        <v>0.80131939723668</v>
      </c>
      <c r="AF585" s="2">
        <v>-1.47423530961386</v>
      </c>
      <c r="AG585" s="2">
        <v>-0.0977572386777063</v>
      </c>
      <c r="AH585" s="2">
        <v>-0.335188659214351</v>
      </c>
      <c r="AI585" s="9">
        <v>5.96856924392178</v>
      </c>
      <c r="AJ585" s="9">
        <v>6.65299401142207</v>
      </c>
      <c r="AK585" s="9">
        <v>6.18052044326669</v>
      </c>
      <c r="AL585" s="9">
        <v>7.20120799514287</v>
      </c>
      <c r="AM585" s="9">
        <v>7.52413022496599</v>
      </c>
      <c r="AN585" s="2">
        <v>-3.821564354157</v>
      </c>
      <c r="AO585" s="2">
        <v>-4.007088126588</v>
      </c>
      <c r="AP585" s="2">
        <v>-3.98669444073353</v>
      </c>
      <c r="AQ585" s="2">
        <v>-3.93999088563847</v>
      </c>
      <c r="AR585" s="2">
        <v>-3.89023989852097</v>
      </c>
      <c r="AS585" s="2">
        <v>-11.782636253974</v>
      </c>
      <c r="AT585" s="2">
        <v>-9.35997700331915</v>
      </c>
      <c r="AU585" s="2">
        <v>-6.77834086111599</v>
      </c>
      <c r="AV585" s="2">
        <v>-10.2343053091694</v>
      </c>
      <c r="AW585" s="2">
        <v>-6.51419847752584</v>
      </c>
      <c r="AX585" s="2">
        <v>-6.07664933979436</v>
      </c>
      <c r="AY585" s="2">
        <v>-8.14940201918885</v>
      </c>
      <c r="AZ585" s="2">
        <v>-8.93050408508167</v>
      </c>
      <c r="BA585" s="2">
        <v>-10.2079641828335</v>
      </c>
      <c r="BB585" s="2">
        <v>-9.31207996312903</v>
      </c>
      <c r="BC585" s="9">
        <v>-8.14613254135609</v>
      </c>
      <c r="BD585" s="9">
        <v>-8.18846573413292</v>
      </c>
      <c r="BE585" s="9">
        <v>-9.02455844230504</v>
      </c>
      <c r="BF585" s="9">
        <v>-9.48658080126625</v>
      </c>
      <c r="BG585" s="9">
        <v>-9.48658080126625</v>
      </c>
      <c r="BH585" s="9">
        <v>28.2759491251401</v>
      </c>
      <c r="BI585" s="9">
        <v>28.2759491251401</v>
      </c>
      <c r="BJ585" s="9">
        <v>28.2759491251401</v>
      </c>
      <c r="BK585" s="9">
        <v>18.3935103495525</v>
      </c>
      <c r="BL585" s="9">
        <v>18.3935103495525</v>
      </c>
    </row>
    <row r="586" spans="1:64">
      <c r="A586" t="s">
        <v>1176</v>
      </c>
      <c r="B586" s="1" t="s">
        <v>2958</v>
      </c>
      <c r="C586" s="22" t="s">
        <v>1177</v>
      </c>
      <c r="D586" s="22" t="s">
        <v>1303</v>
      </c>
      <c r="E586" s="2">
        <v>-18.7816695599506</v>
      </c>
      <c r="F586" s="2">
        <v>-18.7816695599506</v>
      </c>
      <c r="G586" s="2">
        <v>-18.7816695599506</v>
      </c>
      <c r="H586" s="2">
        <v>-18.7816695599506</v>
      </c>
      <c r="I586" s="2">
        <v>-18.7816695599506</v>
      </c>
      <c r="J586" s="2">
        <v>-13.1479650792714</v>
      </c>
      <c r="K586" s="2">
        <v>-13.1479650792714</v>
      </c>
      <c r="L586" s="2">
        <v>-13.1479650792714</v>
      </c>
      <c r="M586" s="2">
        <v>-13.1479650792714</v>
      </c>
      <c r="N586" s="2">
        <v>-13.1479650792714</v>
      </c>
      <c r="O586" s="2">
        <v>-6.8507453276427</v>
      </c>
      <c r="P586" s="2">
        <v>-6.8507453276427</v>
      </c>
      <c r="Q586" s="2">
        <v>-6.8507453276427</v>
      </c>
      <c r="R586" s="2">
        <v>-6.8507453276427</v>
      </c>
      <c r="S586" s="2">
        <v>-6.8507453276427</v>
      </c>
      <c r="T586" s="23">
        <v>-3.75084967564278</v>
      </c>
      <c r="U586" s="23">
        <v>-3.75084967564278</v>
      </c>
      <c r="V586" s="23">
        <v>-3.75084967564278</v>
      </c>
      <c r="W586" s="23">
        <v>-3.75084967564278</v>
      </c>
      <c r="X586" s="23">
        <v>-3.75084967564278</v>
      </c>
      <c r="Y586" s="2">
        <v>4.85461698772396</v>
      </c>
      <c r="Z586" s="2">
        <v>-2.28733156618432</v>
      </c>
      <c r="AA586" s="2">
        <v>6.12771277247291</v>
      </c>
      <c r="AB586" s="2">
        <v>-5.6075147036181</v>
      </c>
      <c r="AC586" s="2">
        <v>-5.16628706914752</v>
      </c>
      <c r="AD586" s="2">
        <v>2.96052614368978</v>
      </c>
      <c r="AE586" s="2">
        <v>2.42590567332146</v>
      </c>
      <c r="AF586" s="2">
        <v>2.26971651873968</v>
      </c>
      <c r="AG586" s="2">
        <v>2.33377538557599</v>
      </c>
      <c r="AH586" s="2">
        <v>2.57901179746352</v>
      </c>
      <c r="AI586" s="9">
        <v>19.2603989781898</v>
      </c>
      <c r="AJ586" s="9">
        <v>18.4287259803279</v>
      </c>
      <c r="AK586" s="9">
        <v>17.0710661210117</v>
      </c>
      <c r="AL586" s="9">
        <v>16.5929674880871</v>
      </c>
      <c r="AM586" s="9">
        <v>15.9839585775733</v>
      </c>
      <c r="AN586" s="2">
        <v>-11.024131742196</v>
      </c>
      <c r="AO586" s="2">
        <v>-10.5854450315886</v>
      </c>
      <c r="AP586" s="2">
        <v>-10.4156122266943</v>
      </c>
      <c r="AQ586" s="2">
        <v>-9.03091515488947</v>
      </c>
      <c r="AR586" s="2">
        <v>-8.64684188552202</v>
      </c>
      <c r="AS586" s="2">
        <v>-15.5281230046445</v>
      </c>
      <c r="AT586" s="2">
        <v>-17.5977015157402</v>
      </c>
      <c r="AU586" s="2">
        <v>-12.9519754965236</v>
      </c>
      <c r="AV586" s="2">
        <v>-12.985022605632</v>
      </c>
      <c r="AW586" s="2">
        <v>-11.0392923747027</v>
      </c>
      <c r="AX586" s="2">
        <v>-7.58769110112027</v>
      </c>
      <c r="AY586" s="2">
        <v>-8.14940201918885</v>
      </c>
      <c r="AZ586" s="2">
        <v>-8.21064698977522</v>
      </c>
      <c r="BA586" s="2">
        <v>-8.34498130934445</v>
      </c>
      <c r="BB586" s="2">
        <v>-8.34456241629391</v>
      </c>
      <c r="BC586" s="9">
        <v>-11.9430587258865</v>
      </c>
      <c r="BD586" s="9">
        <v>-12.781995292305</v>
      </c>
      <c r="BE586" s="9">
        <v>-13.02738678365</v>
      </c>
      <c r="BF586" s="9">
        <v>-12.5159091243597</v>
      </c>
      <c r="BG586" s="9">
        <v>-12.5159091243597</v>
      </c>
      <c r="BH586" s="9">
        <v>17.2957157183735</v>
      </c>
      <c r="BI586" s="9">
        <v>17.2957157183735</v>
      </c>
      <c r="BJ586" s="9">
        <v>17.2957157183735</v>
      </c>
      <c r="BK586" s="9">
        <v>14.6036682218521</v>
      </c>
      <c r="BL586" s="9">
        <v>14.6036682218521</v>
      </c>
    </row>
    <row r="587" spans="1:64">
      <c r="A587" t="s">
        <v>1178</v>
      </c>
      <c r="B587" s="1" t="s">
        <v>2959</v>
      </c>
      <c r="C587" s="22" t="s">
        <v>1179</v>
      </c>
      <c r="D587" s="22" t="s">
        <v>1303</v>
      </c>
      <c r="E587" s="2">
        <v>-22.0299012638108</v>
      </c>
      <c r="F587" s="2">
        <v>-22.0299012638108</v>
      </c>
      <c r="G587" s="2">
        <v>-22.0299012638108</v>
      </c>
      <c r="H587" s="2">
        <v>-22.0299012638108</v>
      </c>
      <c r="I587" s="2">
        <v>-22.0299012638108</v>
      </c>
      <c r="J587" s="2">
        <v>-4.86403753638732</v>
      </c>
      <c r="K587" s="2">
        <v>-4.86403753638732</v>
      </c>
      <c r="L587" s="2">
        <v>-4.86403753638732</v>
      </c>
      <c r="M587" s="2">
        <v>-4.86403753638732</v>
      </c>
      <c r="N587" s="2">
        <v>-4.86403753638732</v>
      </c>
      <c r="O587" s="2">
        <v>-2.9235797293778</v>
      </c>
      <c r="P587" s="2">
        <v>-2.9235797293778</v>
      </c>
      <c r="Q587" s="2">
        <v>-2.9235797293778</v>
      </c>
      <c r="R587" s="2">
        <v>-2.9235797293778</v>
      </c>
      <c r="S587" s="2">
        <v>-2.9235797293778</v>
      </c>
      <c r="T587" s="23">
        <v>-6.54642392814507</v>
      </c>
      <c r="U587" s="23">
        <v>-6.54642392814507</v>
      </c>
      <c r="V587" s="23">
        <v>-6.54642392814507</v>
      </c>
      <c r="W587" s="23">
        <v>-6.54642392814507</v>
      </c>
      <c r="X587" s="23">
        <v>-6.54642392814507</v>
      </c>
      <c r="Y587" s="2">
        <v>-0.467306995626706</v>
      </c>
      <c r="Z587" s="2">
        <v>-1.92353704955087</v>
      </c>
      <c r="AA587" s="2">
        <v>-0.383082101220237</v>
      </c>
      <c r="AB587" s="2">
        <v>-4.41262490463576</v>
      </c>
      <c r="AC587" s="2">
        <v>4.90356616923632</v>
      </c>
      <c r="AD587" s="2">
        <v>-5.33710372292151</v>
      </c>
      <c r="AE587" s="2">
        <v>-5.69702570710242</v>
      </c>
      <c r="AF587" s="2">
        <v>-7.2531721907382</v>
      </c>
      <c r="AG587" s="2">
        <v>-7.14810316531908</v>
      </c>
      <c r="AH587" s="2">
        <v>-5.89038327975655</v>
      </c>
      <c r="AI587" s="9">
        <v>14.0969511872696</v>
      </c>
      <c r="AJ587" s="9">
        <v>14.7390047754204</v>
      </c>
      <c r="AK587" s="9">
        <v>15.2484561567163</v>
      </c>
      <c r="AL587" s="9">
        <v>15.7289877236795</v>
      </c>
      <c r="AM587" s="9">
        <v>15.0283795549153</v>
      </c>
      <c r="AN587" s="2">
        <v>-7.07114883350632</v>
      </c>
      <c r="AO587" s="2">
        <v>-8.71278541264147</v>
      </c>
      <c r="AP587" s="2">
        <v>-9.04277040781728</v>
      </c>
      <c r="AQ587" s="2">
        <v>-8.90345996932168</v>
      </c>
      <c r="AR587" s="2">
        <v>-7.37036969619855</v>
      </c>
      <c r="AS587" s="2">
        <v>-19.6361875000839</v>
      </c>
      <c r="AT587" s="2">
        <v>-17.8468262489788</v>
      </c>
      <c r="AU587" s="2">
        <v>-16.149376834154</v>
      </c>
      <c r="AV587" s="2">
        <v>-15.4789023185768</v>
      </c>
      <c r="AW587" s="2">
        <v>-9.54476594994704</v>
      </c>
      <c r="AX587" s="2">
        <v>-12.6246642690436</v>
      </c>
      <c r="AY587" s="2">
        <v>-13.4861183427</v>
      </c>
      <c r="AZ587" s="2">
        <v>-13.1838532664891</v>
      </c>
      <c r="BA587" s="2">
        <v>-12.8554324169291</v>
      </c>
      <c r="BB587" s="2">
        <v>-13.4353479833501</v>
      </c>
      <c r="BC587" s="9">
        <v>-11.4598135751281</v>
      </c>
      <c r="BD587" s="9">
        <v>-11.3173916650618</v>
      </c>
      <c r="BE587" s="9">
        <v>-10.7712471730737</v>
      </c>
      <c r="BF587" s="9">
        <v>-10.3634916316354</v>
      </c>
      <c r="BG587" s="9">
        <v>-10.3634916316354</v>
      </c>
      <c r="BH587" s="9">
        <v>17.9811092542356</v>
      </c>
      <c r="BI587" s="9">
        <v>17.9811092542356</v>
      </c>
      <c r="BJ587" s="9">
        <v>17.9811092542356</v>
      </c>
      <c r="BK587" s="9">
        <v>10.5222591627531</v>
      </c>
      <c r="BL587" s="9">
        <v>10.5222591627531</v>
      </c>
    </row>
    <row r="588" spans="1:64">
      <c r="A588" t="s">
        <v>1180</v>
      </c>
      <c r="B588" s="1" t="s">
        <v>2960</v>
      </c>
      <c r="C588" s="22" t="s">
        <v>1181</v>
      </c>
      <c r="D588" s="22" t="s">
        <v>1305</v>
      </c>
      <c r="E588" s="2">
        <v>4.15687391576337</v>
      </c>
      <c r="F588" s="2">
        <v>4.15687391576337</v>
      </c>
      <c r="G588" s="2">
        <v>4.15687391576337</v>
      </c>
      <c r="H588" s="2">
        <v>4.15687391576337</v>
      </c>
      <c r="I588" s="2">
        <v>4.15687391576337</v>
      </c>
      <c r="J588" s="2">
        <v>-0.732596350851295</v>
      </c>
      <c r="K588" s="2">
        <v>-0.732596350851295</v>
      </c>
      <c r="L588" s="2">
        <v>-0.732596350851295</v>
      </c>
      <c r="M588" s="2">
        <v>-0.732596350851295</v>
      </c>
      <c r="N588" s="2">
        <v>-0.732596350851295</v>
      </c>
      <c r="O588" s="2">
        <v>-7.66767751626108</v>
      </c>
      <c r="P588" s="2">
        <v>-7.66767751626108</v>
      </c>
      <c r="Q588" s="2">
        <v>-7.66767751626108</v>
      </c>
      <c r="R588" s="2">
        <v>-7.66767751626108</v>
      </c>
      <c r="S588" s="2">
        <v>-7.66767751626108</v>
      </c>
      <c r="T588" s="23">
        <v>-0.183183946745491</v>
      </c>
      <c r="U588" s="23">
        <v>-0.183183946745491</v>
      </c>
      <c r="V588" s="23">
        <v>-0.183183946745491</v>
      </c>
      <c r="W588" s="23">
        <v>-0.183183946745491</v>
      </c>
      <c r="X588" s="23">
        <v>-0.183183946745491</v>
      </c>
      <c r="Y588" s="2">
        <v>6.77776823247058</v>
      </c>
      <c r="Z588" s="2">
        <v>7.20093265261988</v>
      </c>
      <c r="AA588" s="2">
        <v>3.64394877401401</v>
      </c>
      <c r="AB588" s="2">
        <v>8.25032150344633</v>
      </c>
      <c r="AC588" s="2">
        <v>6.28005935408215</v>
      </c>
      <c r="AD588" s="2">
        <v>13.8006723999941</v>
      </c>
      <c r="AE588" s="2">
        <v>13.4637645826056</v>
      </c>
      <c r="AF588" s="2">
        <v>14.2075378925164</v>
      </c>
      <c r="AG588" s="2">
        <v>14.8107575317495</v>
      </c>
      <c r="AH588" s="2">
        <v>13.7612299230435</v>
      </c>
      <c r="AI588" s="9">
        <v>23.7033108588296</v>
      </c>
      <c r="AJ588" s="9">
        <v>24.0212540513899</v>
      </c>
      <c r="AK588" s="9">
        <v>24.4638279411009</v>
      </c>
      <c r="AL588" s="9">
        <v>24.6259354058324</v>
      </c>
      <c r="AM588" s="9">
        <v>24.86080492759</v>
      </c>
      <c r="AN588" s="2">
        <v>-2.42639391579593</v>
      </c>
      <c r="AO588" s="2">
        <v>-2.04790258681134</v>
      </c>
      <c r="AP588" s="2">
        <v>-2.46188701714027</v>
      </c>
      <c r="AQ588" s="2">
        <v>-1.51105920638924</v>
      </c>
      <c r="AR588" s="2">
        <v>-2.03127928893213</v>
      </c>
      <c r="AS588" s="2">
        <v>2.81752723502351</v>
      </c>
      <c r="AT588" s="2">
        <v>2.92747467187787</v>
      </c>
      <c r="AU588" s="2">
        <v>5.88917092332595</v>
      </c>
      <c r="AV588" s="2">
        <v>8.81670566809073</v>
      </c>
      <c r="AW588" s="2">
        <v>8.00330644624503</v>
      </c>
      <c r="AX588" s="2">
        <v>5.37239906021967</v>
      </c>
      <c r="AY588" s="2">
        <v>5.83692969453526</v>
      </c>
      <c r="AZ588" s="2">
        <v>6.15347899698465</v>
      </c>
      <c r="BA588" s="2">
        <v>7.11853130358882</v>
      </c>
      <c r="BB588" s="2">
        <v>7.41411550254808</v>
      </c>
      <c r="BC588" s="9">
        <v>6.07508189524861</v>
      </c>
      <c r="BD588" s="9">
        <v>6.25785186185768</v>
      </c>
      <c r="BE588" s="9">
        <v>7.13231231730559</v>
      </c>
      <c r="BF588" s="9">
        <v>8.76910830369149</v>
      </c>
      <c r="BG588" s="9">
        <v>8.76910830369149</v>
      </c>
      <c r="BH588" s="9">
        <v>36.0298809132579</v>
      </c>
      <c r="BI588" s="9">
        <v>36.0298809132579</v>
      </c>
      <c r="BJ588" s="9">
        <v>36.0298809132579</v>
      </c>
      <c r="BK588" s="9">
        <v>38.8718839888491</v>
      </c>
      <c r="BL588" s="9">
        <v>38.8718839888491</v>
      </c>
    </row>
    <row r="589" spans="1:64">
      <c r="A589" t="s">
        <v>1182</v>
      </c>
      <c r="B589" s="1" t="s">
        <v>2961</v>
      </c>
      <c r="C589" s="22" t="s">
        <v>1183</v>
      </c>
      <c r="D589" s="22" t="s">
        <v>1305</v>
      </c>
      <c r="E589" s="2">
        <v>-21.7285189407722</v>
      </c>
      <c r="F589" s="2">
        <v>-21.7285189407722</v>
      </c>
      <c r="G589" s="2">
        <v>-21.7285189407722</v>
      </c>
      <c r="H589" s="2">
        <v>-21.7285189407722</v>
      </c>
      <c r="I589" s="2">
        <v>-21.7285189407722</v>
      </c>
      <c r="J589" s="2">
        <v>10.3658930052974</v>
      </c>
      <c r="K589" s="2">
        <v>10.3658930052974</v>
      </c>
      <c r="L589" s="2">
        <v>10.3658930052974</v>
      </c>
      <c r="M589" s="2">
        <v>10.3658930052974</v>
      </c>
      <c r="N589" s="2">
        <v>10.3658930052974</v>
      </c>
      <c r="O589" s="2">
        <v>-3.5939238949206</v>
      </c>
      <c r="P589" s="2">
        <v>-3.5939238949206</v>
      </c>
      <c r="Q589" s="2">
        <v>-3.5939238949206</v>
      </c>
      <c r="R589" s="2">
        <v>-3.5939238949206</v>
      </c>
      <c r="S589" s="2">
        <v>-3.5939238949206</v>
      </c>
      <c r="T589" s="23">
        <v>-2.93502804923572</v>
      </c>
      <c r="U589" s="23">
        <v>-2.93502804923572</v>
      </c>
      <c r="V589" s="23">
        <v>-2.93502804923572</v>
      </c>
      <c r="W589" s="23">
        <v>-2.93502804923572</v>
      </c>
      <c r="X589" s="23">
        <v>-2.93502804923572</v>
      </c>
      <c r="Y589" s="2">
        <v>4.07476290431214</v>
      </c>
      <c r="Z589" s="2">
        <v>3.0595796641126</v>
      </c>
      <c r="AA589" s="2">
        <v>-3.17506374430901</v>
      </c>
      <c r="AB589" s="2">
        <v>2.36872597926543</v>
      </c>
      <c r="AC589" s="2">
        <v>-5.6836159928597</v>
      </c>
      <c r="AD589" s="2">
        <v>10.4404980162887</v>
      </c>
      <c r="AE589" s="2">
        <v>10.4996071665912</v>
      </c>
      <c r="AF589" s="2">
        <v>10.9269167958032</v>
      </c>
      <c r="AG589" s="2">
        <v>10.4546929141211</v>
      </c>
      <c r="AH589" s="2">
        <v>10.5554729676498</v>
      </c>
      <c r="AI589" s="9">
        <v>28.0808043125928</v>
      </c>
      <c r="AJ589" s="9">
        <v>27.9362812169434</v>
      </c>
      <c r="AK589" s="9">
        <v>27.3286901180186</v>
      </c>
      <c r="AL589" s="9">
        <v>27.3331670656853</v>
      </c>
      <c r="AM589" s="9">
        <v>27.485924544451</v>
      </c>
      <c r="AN589" s="2">
        <v>-12.2100266148029</v>
      </c>
      <c r="AO589" s="2">
        <v>-13.2642771625502</v>
      </c>
      <c r="AP589" s="2">
        <v>-12.2324802966398</v>
      </c>
      <c r="AQ589" s="2">
        <v>-11.6354341643184</v>
      </c>
      <c r="AR589" s="2">
        <v>-12.3424667255742</v>
      </c>
      <c r="AS589" s="2">
        <v>0.600498316201409</v>
      </c>
      <c r="AT589" s="2">
        <v>1.2214612332318</v>
      </c>
      <c r="AU589" s="2">
        <v>3.75988164862398</v>
      </c>
      <c r="AV589" s="2">
        <v>4.86792772279109</v>
      </c>
      <c r="AW589" s="2">
        <v>5.17821209785864</v>
      </c>
      <c r="AX589" s="2">
        <v>2.74071372377951</v>
      </c>
      <c r="AY589" s="2">
        <v>2.83256303363332</v>
      </c>
      <c r="AZ589" s="2">
        <v>2.90867733096263</v>
      </c>
      <c r="BA589" s="2">
        <v>3.30748346712556</v>
      </c>
      <c r="BB589" s="2">
        <v>3.95055595416887</v>
      </c>
      <c r="BC589" s="9">
        <v>0.414210129221495</v>
      </c>
      <c r="BD589" s="9">
        <v>1.46460362724329</v>
      </c>
      <c r="BE589" s="9">
        <v>0.21833609134609</v>
      </c>
      <c r="BF589" s="9">
        <v>1.19578749595793</v>
      </c>
      <c r="BG589" s="9">
        <v>1.19578749595793</v>
      </c>
      <c r="BH589" s="9">
        <v>31.0678949649059</v>
      </c>
      <c r="BI589" s="9">
        <v>31.0678949649059</v>
      </c>
      <c r="BJ589" s="9">
        <v>31.0678949649059</v>
      </c>
      <c r="BK589" s="9">
        <v>28.2104038981995</v>
      </c>
      <c r="BL589" s="9">
        <v>28.2104038981995</v>
      </c>
    </row>
    <row r="590" spans="1:64">
      <c r="A590" t="s">
        <v>1184</v>
      </c>
      <c r="B590" s="1" t="s">
        <v>2962</v>
      </c>
      <c r="C590" s="22" t="s">
        <v>1185</v>
      </c>
      <c r="D590" s="22" t="s">
        <v>1305</v>
      </c>
      <c r="E590" s="2">
        <v>-1.46892944762341</v>
      </c>
      <c r="F590" s="2">
        <v>-1.46892944762341</v>
      </c>
      <c r="G590" s="2">
        <v>-1.46892944762341</v>
      </c>
      <c r="H590" s="2">
        <v>-1.46892944762341</v>
      </c>
      <c r="I590" s="2">
        <v>-1.46892944762341</v>
      </c>
      <c r="J590" s="2">
        <v>7.27642276749609</v>
      </c>
      <c r="K590" s="2">
        <v>7.27642276749609</v>
      </c>
      <c r="L590" s="2">
        <v>7.27642276749609</v>
      </c>
      <c r="M590" s="2">
        <v>7.27642276749609</v>
      </c>
      <c r="N590" s="2">
        <v>7.27642276749609</v>
      </c>
      <c r="O590" s="2">
        <v>-7.70549741498182</v>
      </c>
      <c r="P590" s="2">
        <v>-7.70549741498182</v>
      </c>
      <c r="Q590" s="2">
        <v>-7.70549741498182</v>
      </c>
      <c r="R590" s="2">
        <v>-7.70549741498182</v>
      </c>
      <c r="S590" s="2">
        <v>-7.70549741498182</v>
      </c>
      <c r="T590" s="23">
        <v>-6.78673586633654</v>
      </c>
      <c r="U590" s="23">
        <v>-6.78673586633654</v>
      </c>
      <c r="V590" s="23">
        <v>-6.78673586633654</v>
      </c>
      <c r="W590" s="23">
        <v>-6.78673586633654</v>
      </c>
      <c r="X590" s="23">
        <v>-6.78673586633654</v>
      </c>
      <c r="Y590" s="2">
        <v>-0.511114370371183</v>
      </c>
      <c r="Z590" s="2">
        <v>-1.24942163135607</v>
      </c>
      <c r="AA590" s="2">
        <v>7.77416381021082</v>
      </c>
      <c r="AB590" s="2">
        <v>5.19074434871552</v>
      </c>
      <c r="AC590" s="2">
        <v>12.3966202236362</v>
      </c>
      <c r="AD590" s="2">
        <v>10.0310595970293</v>
      </c>
      <c r="AE590" s="2">
        <v>9.01752845858409</v>
      </c>
      <c r="AF590" s="2">
        <v>8.73271814276161</v>
      </c>
      <c r="AG590" s="2">
        <v>8.34322446977598</v>
      </c>
      <c r="AH590" s="2">
        <v>9.41039425812881</v>
      </c>
      <c r="AI590" s="9">
        <v>22.0230023193308</v>
      </c>
      <c r="AJ590" s="9">
        <v>22.2443703493113</v>
      </c>
      <c r="AK590" s="9">
        <v>21.8124464907622</v>
      </c>
      <c r="AL590" s="9">
        <v>22.924990909648</v>
      </c>
      <c r="AM590" s="9">
        <v>23.3637072963372</v>
      </c>
      <c r="AN590" s="2">
        <v>-6.043373277247</v>
      </c>
      <c r="AO590" s="2">
        <v>-5.69015453473531</v>
      </c>
      <c r="AP590" s="2">
        <v>-5.55820767730172</v>
      </c>
      <c r="AQ590" s="2">
        <v>-4.49186596563619</v>
      </c>
      <c r="AR590" s="2">
        <v>-4.21448338480666</v>
      </c>
      <c r="AS590" s="2">
        <v>-1.47221734792198</v>
      </c>
      <c r="AT590" s="2">
        <v>0.510130370405326</v>
      </c>
      <c r="AU590" s="2">
        <v>1.29631482523516</v>
      </c>
      <c r="AV590" s="2">
        <v>6.31179321703017</v>
      </c>
      <c r="AW590" s="2">
        <v>5.20614284326911</v>
      </c>
      <c r="AX590" s="2">
        <v>1.709788790073</v>
      </c>
      <c r="AY590" s="2">
        <v>1.46805434650271</v>
      </c>
      <c r="AZ590" s="2">
        <v>1.13449582334787</v>
      </c>
      <c r="BA590" s="2">
        <v>2.11511067039792</v>
      </c>
      <c r="BB590" s="2">
        <v>2.66677996641641</v>
      </c>
      <c r="BC590" s="9">
        <v>-7.11060721830235</v>
      </c>
      <c r="BD590" s="9">
        <v>-5.92498740112056</v>
      </c>
      <c r="BE590" s="9">
        <v>-6.11341055769051</v>
      </c>
      <c r="BF590" s="9">
        <v>-4.78314998383172</v>
      </c>
      <c r="BG590" s="9">
        <v>-4.78314998383172</v>
      </c>
      <c r="BH590" s="9">
        <v>33.980909466761</v>
      </c>
      <c r="BI590" s="9">
        <v>33.980909466761</v>
      </c>
      <c r="BJ590" s="9">
        <v>33.980909466761</v>
      </c>
      <c r="BK590" s="9">
        <v>32.256651256286</v>
      </c>
      <c r="BL590" s="9">
        <v>32.256651256286</v>
      </c>
    </row>
    <row r="591" spans="1:64">
      <c r="A591" t="s">
        <v>1186</v>
      </c>
      <c r="B591" s="1" t="s">
        <v>2963</v>
      </c>
      <c r="C591" s="22" t="s">
        <v>1187</v>
      </c>
      <c r="D591" s="22" t="s">
        <v>1305</v>
      </c>
      <c r="E591" s="2">
        <v>3.98943929185305</v>
      </c>
      <c r="F591" s="2">
        <v>3.98943929185305</v>
      </c>
      <c r="G591" s="2">
        <v>3.98943929185305</v>
      </c>
      <c r="H591" s="2">
        <v>3.98943929185305</v>
      </c>
      <c r="I591" s="2">
        <v>3.98943929185305</v>
      </c>
      <c r="J591" s="2">
        <v>-3.11690003576572</v>
      </c>
      <c r="K591" s="2">
        <v>-3.11690003576572</v>
      </c>
      <c r="L591" s="2">
        <v>-3.11690003576572</v>
      </c>
      <c r="M591" s="2">
        <v>-3.11690003576572</v>
      </c>
      <c r="N591" s="2">
        <v>-3.11690003576572</v>
      </c>
      <c r="O591" s="2">
        <v>-6.4332834633574</v>
      </c>
      <c r="P591" s="2">
        <v>-6.4332834633574</v>
      </c>
      <c r="Q591" s="2">
        <v>-6.4332834633574</v>
      </c>
      <c r="R591" s="2">
        <v>-6.4332834633574</v>
      </c>
      <c r="S591" s="2">
        <v>-6.4332834633574</v>
      </c>
      <c r="T591" s="23">
        <v>3.91232715043469</v>
      </c>
      <c r="U591" s="23">
        <v>3.91232715043469</v>
      </c>
      <c r="V591" s="23">
        <v>3.91232715043469</v>
      </c>
      <c r="W591" s="23">
        <v>3.91232715043469</v>
      </c>
      <c r="X591" s="23">
        <v>3.91232715043469</v>
      </c>
      <c r="Y591" s="2">
        <v>12.2734179433123</v>
      </c>
      <c r="Z591" s="2">
        <v>9.76453201074746</v>
      </c>
      <c r="AA591" s="2">
        <v>13.0085367499505</v>
      </c>
      <c r="AB591" s="2">
        <v>12.1242856084611</v>
      </c>
      <c r="AC591" s="2">
        <v>12.377656324358</v>
      </c>
      <c r="AD591" s="2">
        <v>14.6144578646716</v>
      </c>
      <c r="AE591" s="2">
        <v>14.863435954417</v>
      </c>
      <c r="AF591" s="2">
        <v>15.2674024323809</v>
      </c>
      <c r="AG591" s="2">
        <v>16.0652312028701</v>
      </c>
      <c r="AH591" s="2">
        <v>15.5512513303143</v>
      </c>
      <c r="AI591" s="9">
        <v>15.1215274529466</v>
      </c>
      <c r="AJ591" s="9">
        <v>16.5390687443789</v>
      </c>
      <c r="AK591" s="9">
        <v>17.0710661210117</v>
      </c>
      <c r="AL591" s="9">
        <v>17.3451925104437</v>
      </c>
      <c r="AM591" s="9">
        <v>17.7796775463267</v>
      </c>
      <c r="AN591" s="2">
        <v>2.81130843821793</v>
      </c>
      <c r="AO591" s="2">
        <v>2.11921088583458</v>
      </c>
      <c r="AP591" s="2">
        <v>1.85008618073087</v>
      </c>
      <c r="AQ591" s="2">
        <v>1.60153058852968</v>
      </c>
      <c r="AR591" s="2">
        <v>1.50135195798099</v>
      </c>
      <c r="AS591" s="2">
        <v>6.18562082518582</v>
      </c>
      <c r="AT591" s="2">
        <v>6.6836558172429</v>
      </c>
      <c r="AU591" s="2">
        <v>7.27143101122705</v>
      </c>
      <c r="AV591" s="2">
        <v>12.2274289038333</v>
      </c>
      <c r="AW591" s="2">
        <v>11.073504466358</v>
      </c>
      <c r="AX591" s="2">
        <v>6.24140316471969</v>
      </c>
      <c r="AY591" s="2">
        <v>6.58041545827705</v>
      </c>
      <c r="AZ591" s="2">
        <v>6.83440124510647</v>
      </c>
      <c r="BA591" s="2">
        <v>7.56683507555885</v>
      </c>
      <c r="BB591" s="2">
        <v>7.85823576935268</v>
      </c>
      <c r="BC591" s="9">
        <v>1.7258755384229</v>
      </c>
      <c r="BD591" s="9">
        <v>1.66432230368555</v>
      </c>
      <c r="BE591" s="9">
        <v>1.31001654807654</v>
      </c>
      <c r="BF591" s="9">
        <v>2.15241749272427</v>
      </c>
      <c r="BG591" s="9">
        <v>2.15241749272427</v>
      </c>
      <c r="BH591" s="9">
        <v>43.003505929588</v>
      </c>
      <c r="BI591" s="9">
        <v>43.003505929588</v>
      </c>
      <c r="BJ591" s="9">
        <v>43.003505929588</v>
      </c>
      <c r="BK591" s="9">
        <v>42.6556847517755</v>
      </c>
      <c r="BL591" s="9">
        <v>42.6556847517755</v>
      </c>
    </row>
    <row r="592" spans="1:64">
      <c r="A592" t="s">
        <v>1188</v>
      </c>
      <c r="B592" s="1" t="s">
        <v>2964</v>
      </c>
      <c r="C592" s="22" t="s">
        <v>284</v>
      </c>
      <c r="D592" s="22" t="s">
        <v>1305</v>
      </c>
      <c r="E592" s="2">
        <v>5.42937705748181</v>
      </c>
      <c r="F592" s="2">
        <v>5.42937705748181</v>
      </c>
      <c r="G592" s="2">
        <v>5.42937705748181</v>
      </c>
      <c r="H592" s="2">
        <v>5.42937705748181</v>
      </c>
      <c r="I592" s="2">
        <v>5.42937705748181</v>
      </c>
      <c r="J592" s="2">
        <v>6.10099123597152</v>
      </c>
      <c r="K592" s="2">
        <v>6.10099123597152</v>
      </c>
      <c r="L592" s="2">
        <v>6.10099123597152</v>
      </c>
      <c r="M592" s="2">
        <v>6.10099123597152</v>
      </c>
      <c r="N592" s="2">
        <v>6.10099123597152</v>
      </c>
      <c r="O592" s="2">
        <v>-0.347278315794727</v>
      </c>
      <c r="P592" s="2">
        <v>-0.347278315794727</v>
      </c>
      <c r="Q592" s="2">
        <v>-0.347278315794727</v>
      </c>
      <c r="R592" s="2">
        <v>-0.347278315794727</v>
      </c>
      <c r="S592" s="2">
        <v>-0.347278315794727</v>
      </c>
      <c r="T592" s="23">
        <v>1.17527453561671</v>
      </c>
      <c r="U592" s="23">
        <v>1.17527453561671</v>
      </c>
      <c r="V592" s="23">
        <v>1.17527453561671</v>
      </c>
      <c r="W592" s="23">
        <v>1.17527453561671</v>
      </c>
      <c r="X592" s="23">
        <v>1.17527453561671</v>
      </c>
      <c r="Y592" s="2">
        <v>-4.8811709831588</v>
      </c>
      <c r="Z592" s="2">
        <v>6.59812344361923</v>
      </c>
      <c r="AA592" s="2">
        <v>-1.61034796141404</v>
      </c>
      <c r="AB592" s="2">
        <v>-2.61050392308212</v>
      </c>
      <c r="AC592" s="2">
        <v>-3.43768407316074</v>
      </c>
      <c r="AD592" s="2">
        <v>13.4012884941803</v>
      </c>
      <c r="AE592" s="2">
        <v>13.236516653351</v>
      </c>
      <c r="AF592" s="2">
        <v>13.0256426830254</v>
      </c>
      <c r="AG592" s="2">
        <v>12.5092179790708</v>
      </c>
      <c r="AH592" s="2">
        <v>13.2573348833958</v>
      </c>
      <c r="AI592" s="9">
        <v>29.1379619100129</v>
      </c>
      <c r="AJ592" s="9">
        <v>29.7724137811966</v>
      </c>
      <c r="AK592" s="9">
        <v>30.0464699101468</v>
      </c>
      <c r="AL592" s="9">
        <v>30.0456914560559</v>
      </c>
      <c r="AM592" s="9">
        <v>30.0705045939476</v>
      </c>
      <c r="AN592" s="2">
        <v>-8.90646232682654</v>
      </c>
      <c r="AO592" s="2">
        <v>-8.29454553798729</v>
      </c>
      <c r="AP592" s="2">
        <v>-8.98696382981415</v>
      </c>
      <c r="AQ592" s="2">
        <v>-9.43148859524542</v>
      </c>
      <c r="AR592" s="2">
        <v>-9.5423262020117</v>
      </c>
      <c r="AS592" s="2">
        <v>2.47088501356855</v>
      </c>
      <c r="AT592" s="2">
        <v>2.75552131379132</v>
      </c>
      <c r="AU592" s="2">
        <v>3.39688624125662</v>
      </c>
      <c r="AV592" s="2">
        <v>5.98940240125686</v>
      </c>
      <c r="AW592" s="2">
        <v>5.30635238787157</v>
      </c>
      <c r="AX592" s="2">
        <v>4.36893793495315</v>
      </c>
      <c r="AY592" s="2">
        <v>4.0551533429183</v>
      </c>
      <c r="AZ592" s="2">
        <v>4.60937829759566</v>
      </c>
      <c r="BA592" s="2">
        <v>5.39467374158511</v>
      </c>
      <c r="BB592" s="2">
        <v>5.93921514180814</v>
      </c>
      <c r="BC592" s="9">
        <v>-0.828420258442992</v>
      </c>
      <c r="BD592" s="9">
        <v>0</v>
      </c>
      <c r="BE592" s="9">
        <v>-0.582229576922906</v>
      </c>
      <c r="BF592" s="9">
        <v>1.03634916316354</v>
      </c>
      <c r="BG592" s="9">
        <v>1.03634916316354</v>
      </c>
      <c r="BH592" s="9">
        <v>40.6236715083744</v>
      </c>
      <c r="BI592" s="9">
        <v>40.6236715083744</v>
      </c>
      <c r="BJ592" s="9">
        <v>40.6236715083744</v>
      </c>
      <c r="BK592" s="9">
        <v>40.4772908688142</v>
      </c>
      <c r="BL592" s="9">
        <v>40.4772908688142</v>
      </c>
    </row>
    <row r="593" spans="1:64">
      <c r="A593" t="s">
        <v>1189</v>
      </c>
      <c r="B593" s="1" t="s">
        <v>2965</v>
      </c>
      <c r="C593" s="22" t="s">
        <v>1190</v>
      </c>
      <c r="D593" s="22" t="s">
        <v>1305</v>
      </c>
      <c r="E593" s="2">
        <v>-5.38689964712492</v>
      </c>
      <c r="F593" s="2">
        <v>-5.38689964712492</v>
      </c>
      <c r="G593" s="2">
        <v>-5.38689964712492</v>
      </c>
      <c r="H593" s="2">
        <v>-5.38689964712492</v>
      </c>
      <c r="I593" s="2">
        <v>-5.38689964712492</v>
      </c>
      <c r="J593" s="2">
        <v>0.670444819740283</v>
      </c>
      <c r="K593" s="2">
        <v>0.670444819740283</v>
      </c>
      <c r="L593" s="2">
        <v>0.670444819740283</v>
      </c>
      <c r="M593" s="2">
        <v>0.670444819740283</v>
      </c>
      <c r="N593" s="2">
        <v>0.670444819740283</v>
      </c>
      <c r="O593" s="2">
        <v>-8.64631206138884</v>
      </c>
      <c r="P593" s="2">
        <v>-8.64631206138884</v>
      </c>
      <c r="Q593" s="2">
        <v>-8.64631206138884</v>
      </c>
      <c r="R593" s="2">
        <v>-8.64631206138884</v>
      </c>
      <c r="S593" s="2">
        <v>-8.64631206138884</v>
      </c>
      <c r="T593" s="23">
        <v>-5.92246899091585</v>
      </c>
      <c r="U593" s="23">
        <v>-5.92246899091585</v>
      </c>
      <c r="V593" s="23">
        <v>-5.92246899091585</v>
      </c>
      <c r="W593" s="23">
        <v>-5.92246899091585</v>
      </c>
      <c r="X593" s="23">
        <v>-5.92246899091585</v>
      </c>
      <c r="Y593" s="2">
        <v>-2.656840244586</v>
      </c>
      <c r="Z593" s="2">
        <v>0.891249776127703</v>
      </c>
      <c r="AA593" s="2">
        <v>-6.78188853598976</v>
      </c>
      <c r="AB593" s="2">
        <v>1.97800891489891</v>
      </c>
      <c r="AC593" s="2">
        <v>-3.37099225307908</v>
      </c>
      <c r="AD593" s="2">
        <v>5.74905204459174</v>
      </c>
      <c r="AE593" s="2">
        <v>6.55676323964757</v>
      </c>
      <c r="AF593" s="2">
        <v>5.82028629726378</v>
      </c>
      <c r="AG593" s="2">
        <v>4.61958478020317</v>
      </c>
      <c r="AH593" s="2">
        <v>4.9213539843797</v>
      </c>
      <c r="AI593" s="9">
        <v>18.1237497503197</v>
      </c>
      <c r="AJ593" s="9">
        <v>18.5231776508936</v>
      </c>
      <c r="AK593" s="9">
        <v>19.7329535259104</v>
      </c>
      <c r="AL593" s="9">
        <v>20.7553417078485</v>
      </c>
      <c r="AM593" s="9">
        <v>21.0070574526887</v>
      </c>
      <c r="AN593" s="2">
        <v>-8.02551185003284</v>
      </c>
      <c r="AO593" s="2">
        <v>-8.14985714891773</v>
      </c>
      <c r="AP593" s="2">
        <v>-8.14658241988463</v>
      </c>
      <c r="AQ593" s="2">
        <v>-9.2394781858186</v>
      </c>
      <c r="AR593" s="2">
        <v>-10.4551774870636</v>
      </c>
      <c r="AS593" s="2">
        <v>-6.48408026638987</v>
      </c>
      <c r="AT593" s="2">
        <v>-5.13812649892892</v>
      </c>
      <c r="AU593" s="2">
        <v>-3.42793579067887</v>
      </c>
      <c r="AV593" s="2">
        <v>-3.21466072713376</v>
      </c>
      <c r="AW593" s="2">
        <v>-5.63785618551225</v>
      </c>
      <c r="AX593" s="2">
        <v>-2.64665337493872</v>
      </c>
      <c r="AY593" s="2">
        <v>-1.88963879712266</v>
      </c>
      <c r="AZ593" s="2">
        <v>-3.01859945340516</v>
      </c>
      <c r="BA593" s="2">
        <v>-3.8844880047968</v>
      </c>
      <c r="BB593" s="2">
        <v>-3.53587494118884</v>
      </c>
      <c r="BC593" s="9">
        <v>-5.72990678756403</v>
      </c>
      <c r="BD593" s="9">
        <v>-5.32583137179377</v>
      </c>
      <c r="BE593" s="9">
        <v>-6.40452534615196</v>
      </c>
      <c r="BF593" s="9">
        <v>-6.69640997736441</v>
      </c>
      <c r="BG593" s="9">
        <v>-6.69640997736441</v>
      </c>
      <c r="BH593" s="9">
        <v>25.0681245694964</v>
      </c>
      <c r="BI593" s="9">
        <v>25.0681245694964</v>
      </c>
      <c r="BJ593" s="9">
        <v>25.0681245694964</v>
      </c>
      <c r="BK593" s="9">
        <v>23.4624134365049</v>
      </c>
      <c r="BL593" s="9">
        <v>23.4624134365049</v>
      </c>
    </row>
    <row r="594" spans="1:64">
      <c r="A594" t="s">
        <v>1191</v>
      </c>
      <c r="B594" s="1" t="s">
        <v>2966</v>
      </c>
      <c r="C594" s="22" t="s">
        <v>890</v>
      </c>
      <c r="D594" s="22" t="s">
        <v>1305</v>
      </c>
      <c r="E594" s="2">
        <v>-7.53006283317703</v>
      </c>
      <c r="F594" s="2">
        <v>-7.53006283317703</v>
      </c>
      <c r="G594" s="2">
        <v>-7.53006283317703</v>
      </c>
      <c r="H594" s="2">
        <v>-7.53006283317703</v>
      </c>
      <c r="I594" s="2">
        <v>-7.53006283317703</v>
      </c>
      <c r="J594" s="2">
        <v>-4.21249476182802</v>
      </c>
      <c r="K594" s="2">
        <v>-4.21249476182802</v>
      </c>
      <c r="L594" s="2">
        <v>-4.21249476182802</v>
      </c>
      <c r="M594" s="2">
        <v>-4.21249476182802</v>
      </c>
      <c r="N594" s="2">
        <v>-4.21249476182802</v>
      </c>
      <c r="O594" s="2">
        <v>-11.2734731967891</v>
      </c>
      <c r="P594" s="2">
        <v>-11.2734731967891</v>
      </c>
      <c r="Q594" s="2">
        <v>-11.2734731967891</v>
      </c>
      <c r="R594" s="2">
        <v>-11.2734731967891</v>
      </c>
      <c r="S594" s="2">
        <v>-11.2734731967891</v>
      </c>
      <c r="T594" s="23">
        <v>-5.42136293212858</v>
      </c>
      <c r="U594" s="23">
        <v>-5.42136293212858</v>
      </c>
      <c r="V594" s="23">
        <v>-5.42136293212858</v>
      </c>
      <c r="W594" s="23">
        <v>-5.42136293212858</v>
      </c>
      <c r="X594" s="23">
        <v>-5.42136293212858</v>
      </c>
      <c r="Y594" s="2">
        <v>2.45932178934474</v>
      </c>
      <c r="Z594" s="2">
        <v>6.59599153585089</v>
      </c>
      <c r="AA594" s="2">
        <v>5.15621823774476</v>
      </c>
      <c r="AB594" s="2">
        <v>-0.41789861445639</v>
      </c>
      <c r="AC594" s="2">
        <v>7.48771381128513</v>
      </c>
      <c r="AD594" s="2">
        <v>7.7435584104186</v>
      </c>
      <c r="AE594" s="2">
        <v>6.90118107536631</v>
      </c>
      <c r="AF594" s="2">
        <v>7.28525318893814</v>
      </c>
      <c r="AG594" s="2">
        <v>6.86196479932033</v>
      </c>
      <c r="AH594" s="2">
        <v>6.81370933607356</v>
      </c>
      <c r="AI594" s="9">
        <v>21.5894707566488</v>
      </c>
      <c r="AJ594" s="9">
        <v>20.9419705777028</v>
      </c>
      <c r="AK594" s="9">
        <v>21.3259619179406</v>
      </c>
      <c r="AL594" s="9">
        <v>21.6725917769019</v>
      </c>
      <c r="AM594" s="9">
        <v>21.9917689525846</v>
      </c>
      <c r="AN594" s="2">
        <v>-8.35586827883048</v>
      </c>
      <c r="AO594" s="2">
        <v>-7.8628140544733</v>
      </c>
      <c r="AP594" s="2">
        <v>-8.80838278020412</v>
      </c>
      <c r="AQ594" s="2">
        <v>-8.7842276989518</v>
      </c>
      <c r="AR594" s="2">
        <v>-9.37478397505556</v>
      </c>
      <c r="AS594" s="2">
        <v>-2.79113731664995</v>
      </c>
      <c r="AT594" s="2">
        <v>-1.49233589964613</v>
      </c>
      <c r="AU594" s="2">
        <v>-1.42275902601937</v>
      </c>
      <c r="AV594" s="2">
        <v>2.05821953731283</v>
      </c>
      <c r="AW594" s="2">
        <v>-1.13443051822021</v>
      </c>
      <c r="AX594" s="2">
        <v>-1.07939016322075</v>
      </c>
      <c r="AY594" s="2">
        <v>-2.02013622340952</v>
      </c>
      <c r="AZ594" s="2">
        <v>-1.74879270835567</v>
      </c>
      <c r="BA594" s="2">
        <v>-2.12379248459455</v>
      </c>
      <c r="BB594" s="2">
        <v>-2.43810347738252</v>
      </c>
      <c r="BC594" s="9">
        <v>-12.0120937474234</v>
      </c>
      <c r="BD594" s="9">
        <v>-10.7848085278824</v>
      </c>
      <c r="BE594" s="9">
        <v>-13.1001654807654</v>
      </c>
      <c r="BF594" s="9">
        <v>-10.2837724652382</v>
      </c>
      <c r="BG594" s="9">
        <v>-10.2837724652382</v>
      </c>
      <c r="BH594" s="9">
        <v>22.4951680052411</v>
      </c>
      <c r="BI594" s="9">
        <v>22.4951680052411</v>
      </c>
      <c r="BJ594" s="9">
        <v>22.4951680052411</v>
      </c>
      <c r="BK594" s="9">
        <v>24.6114843521364</v>
      </c>
      <c r="BL594" s="9">
        <v>24.6114843521364</v>
      </c>
    </row>
    <row r="595" spans="1:64">
      <c r="A595" t="s">
        <v>1192</v>
      </c>
      <c r="B595" s="1" t="s">
        <v>2967</v>
      </c>
      <c r="C595" s="22" t="s">
        <v>1193</v>
      </c>
      <c r="D595" s="22" t="s">
        <v>1305</v>
      </c>
      <c r="E595" s="2">
        <v>8.64412183655996</v>
      </c>
      <c r="F595" s="2">
        <v>8.64412183655996</v>
      </c>
      <c r="G595" s="2">
        <v>8.64412183655996</v>
      </c>
      <c r="H595" s="2">
        <v>8.64412183655996</v>
      </c>
      <c r="I595" s="2">
        <v>8.64412183655996</v>
      </c>
      <c r="J595" s="2">
        <v>12.0085744723823</v>
      </c>
      <c r="K595" s="2">
        <v>12.0085744723823</v>
      </c>
      <c r="L595" s="2">
        <v>12.0085744723823</v>
      </c>
      <c r="M595" s="2">
        <v>12.0085744723823</v>
      </c>
      <c r="N595" s="2">
        <v>12.0085744723823</v>
      </c>
      <c r="O595" s="2">
        <v>-3.24429363679181</v>
      </c>
      <c r="P595" s="2">
        <v>-3.24429363679181</v>
      </c>
      <c r="Q595" s="2">
        <v>-3.24429363679181</v>
      </c>
      <c r="R595" s="2">
        <v>-3.24429363679181</v>
      </c>
      <c r="S595" s="2">
        <v>-3.24429363679181</v>
      </c>
      <c r="T595" s="23">
        <v>-13.0996418323855</v>
      </c>
      <c r="U595" s="23">
        <v>-13.0996418323855</v>
      </c>
      <c r="V595" s="23">
        <v>-13.0996418323855</v>
      </c>
      <c r="W595" s="23">
        <v>-13.0996418323855</v>
      </c>
      <c r="X595" s="23">
        <v>-13.0996418323855</v>
      </c>
      <c r="Y595" s="2">
        <v>-4.83870596548301</v>
      </c>
      <c r="Z595" s="2">
        <v>-9.58590567343218</v>
      </c>
      <c r="AA595" s="2">
        <v>-2.33659228495677</v>
      </c>
      <c r="AB595" s="2">
        <v>-10.6931921558758</v>
      </c>
      <c r="AC595" s="2">
        <v>-3.68780724203239</v>
      </c>
      <c r="AD595" s="2">
        <v>-7.35984872345735</v>
      </c>
      <c r="AE595" s="2">
        <v>-8.45624366807179</v>
      </c>
      <c r="AF595" s="2">
        <v>-6.73337363529316</v>
      </c>
      <c r="AG595" s="2">
        <v>-7.19069113293021</v>
      </c>
      <c r="AH595" s="2">
        <v>-8.44218638582951</v>
      </c>
      <c r="AI595" s="9">
        <v>19.8021533489271</v>
      </c>
      <c r="AJ595" s="9">
        <v>20.1329803088061</v>
      </c>
      <c r="AK595" s="9">
        <v>20.4511791457049</v>
      </c>
      <c r="AL595" s="9">
        <v>21.1208104939167</v>
      </c>
      <c r="AM595" s="9">
        <v>21.551346763439</v>
      </c>
      <c r="AN595" s="2">
        <v>-20.6643094162909</v>
      </c>
      <c r="AO595" s="2">
        <v>-21.0948006032535</v>
      </c>
      <c r="AP595" s="2">
        <v>-21.0267829809414</v>
      </c>
      <c r="AQ595" s="2">
        <v>-20.7074547359396</v>
      </c>
      <c r="AR595" s="2">
        <v>-20.6336216265077</v>
      </c>
      <c r="AS595" s="2">
        <v>-15.0411525804862</v>
      </c>
      <c r="AT595" s="2">
        <v>-15.2909910227908</v>
      </c>
      <c r="AU595" s="2">
        <v>-12.9090462763953</v>
      </c>
      <c r="AV595" s="2">
        <v>-8.70672415850511</v>
      </c>
      <c r="AW595" s="2">
        <v>-11.1313704632186</v>
      </c>
      <c r="AX595" s="2">
        <v>-16.4169703268468</v>
      </c>
      <c r="AY595" s="2">
        <v>-16.6859620778927</v>
      </c>
      <c r="AZ595" s="2">
        <v>-16.5453437159807</v>
      </c>
      <c r="BA595" s="2">
        <v>-17.2026817536261</v>
      </c>
      <c r="BB595" s="2">
        <v>-18.1678846333162</v>
      </c>
      <c r="BC595" s="9">
        <v>-19.0536659441888</v>
      </c>
      <c r="BD595" s="9">
        <v>-17.9081079876565</v>
      </c>
      <c r="BE595" s="9">
        <v>-17.6124447019179</v>
      </c>
      <c r="BF595" s="9">
        <v>-18.9731616025325</v>
      </c>
      <c r="BG595" s="9">
        <v>-18.9731616025325</v>
      </c>
      <c r="BH595" s="9">
        <v>27.5853684610179</v>
      </c>
      <c r="BI595" s="9">
        <v>27.5853684610179</v>
      </c>
      <c r="BJ595" s="9">
        <v>27.5853684610179</v>
      </c>
      <c r="BK595" s="9">
        <v>20.1320225229482</v>
      </c>
      <c r="BL595" s="9">
        <v>20.1320225229482</v>
      </c>
    </row>
    <row r="596" spans="1:64">
      <c r="A596" t="s">
        <v>1194</v>
      </c>
      <c r="B596" s="1" t="s">
        <v>2968</v>
      </c>
      <c r="C596" s="22" t="s">
        <v>1195</v>
      </c>
      <c r="D596" s="22" t="s">
        <v>1305</v>
      </c>
      <c r="E596" s="2">
        <v>0.339364490608049</v>
      </c>
      <c r="F596" s="2">
        <v>0.339364490608049</v>
      </c>
      <c r="G596" s="2">
        <v>0.339364490608049</v>
      </c>
      <c r="H596" s="2">
        <v>0.339364490608049</v>
      </c>
      <c r="I596" s="2">
        <v>0.339364490608049</v>
      </c>
      <c r="J596" s="2">
        <v>-4.79983600778792</v>
      </c>
      <c r="K596" s="2">
        <v>-4.79983600778792</v>
      </c>
      <c r="L596" s="2">
        <v>-4.79983600778792</v>
      </c>
      <c r="M596" s="2">
        <v>-4.79983600778792</v>
      </c>
      <c r="N596" s="2">
        <v>-4.79983600778792</v>
      </c>
      <c r="O596" s="2">
        <v>-9.10570491380812</v>
      </c>
      <c r="P596" s="2">
        <v>-9.10570491380812</v>
      </c>
      <c r="Q596" s="2">
        <v>-9.10570491380812</v>
      </c>
      <c r="R596" s="2">
        <v>-9.10570491380812</v>
      </c>
      <c r="S596" s="2">
        <v>-9.10570491380812</v>
      </c>
      <c r="T596" s="23">
        <v>-2.88795725685621</v>
      </c>
      <c r="U596" s="23">
        <v>-2.88795725685621</v>
      </c>
      <c r="V596" s="23">
        <v>-2.88795725685621</v>
      </c>
      <c r="W596" s="23">
        <v>-2.88795725685621</v>
      </c>
      <c r="X596" s="23">
        <v>-2.88795725685621</v>
      </c>
      <c r="Y596" s="2">
        <v>-17.0015512221027</v>
      </c>
      <c r="Z596" s="2">
        <v>-17.671464698335</v>
      </c>
      <c r="AA596" s="2">
        <v>-16.8704615183095</v>
      </c>
      <c r="AB596" s="2">
        <v>-13.1767898809308</v>
      </c>
      <c r="AC596" s="2">
        <v>-20.052478620036</v>
      </c>
      <c r="AD596" s="2">
        <v>10.8565225987767</v>
      </c>
      <c r="AE596" s="2">
        <v>10.5803824183295</v>
      </c>
      <c r="AF596" s="2">
        <v>10.7408823142884</v>
      </c>
      <c r="AG596" s="2">
        <v>11.4297695696602</v>
      </c>
      <c r="AH596" s="2">
        <v>11.5567281983319</v>
      </c>
      <c r="AI596" s="9">
        <v>20.758410252407</v>
      </c>
      <c r="AJ596" s="9">
        <v>21.7063269007292</v>
      </c>
      <c r="AK596" s="9">
        <v>22.058276263039</v>
      </c>
      <c r="AL596" s="9">
        <v>22.2017745090482</v>
      </c>
      <c r="AM596" s="9">
        <v>23.2033550906781</v>
      </c>
      <c r="AN596" s="2">
        <v>-5.46524952685113</v>
      </c>
      <c r="AO596" s="2">
        <v>-5.38947397620015</v>
      </c>
      <c r="AP596" s="2">
        <v>-4.81623221956718</v>
      </c>
      <c r="AQ596" s="2">
        <v>-4.9687950471157</v>
      </c>
      <c r="AR596" s="2">
        <v>-4.21448338480666</v>
      </c>
      <c r="AS596" s="2">
        <v>2.17303929814701</v>
      </c>
      <c r="AT596" s="2">
        <v>3.26266530566433</v>
      </c>
      <c r="AU596" s="2">
        <v>3.73618574409102</v>
      </c>
      <c r="AV596" s="2">
        <v>10.0363250678032</v>
      </c>
      <c r="AW596" s="2">
        <v>7.11229218567102</v>
      </c>
      <c r="AX596" s="2">
        <v>3.50152370206493</v>
      </c>
      <c r="AY596" s="2">
        <v>4.2756368624214</v>
      </c>
      <c r="AZ596" s="2">
        <v>3.91178574974945</v>
      </c>
      <c r="BA596" s="2">
        <v>4.69996328384283</v>
      </c>
      <c r="BB596" s="2">
        <v>5.53165911263847</v>
      </c>
      <c r="BC596" s="9">
        <v>5.72990678756403</v>
      </c>
      <c r="BD596" s="9">
        <v>5.1261126953515</v>
      </c>
      <c r="BE596" s="9">
        <v>5.24006619230615</v>
      </c>
      <c r="BF596" s="9">
        <v>7.01528664295319</v>
      </c>
      <c r="BG596" s="9">
        <v>7.01528664295319</v>
      </c>
      <c r="BH596" s="9">
        <v>34.7831228062127</v>
      </c>
      <c r="BI596" s="9">
        <v>34.7831228062127</v>
      </c>
      <c r="BJ596" s="9">
        <v>34.7831228062127</v>
      </c>
      <c r="BK596" s="9">
        <v>38.2853117726888</v>
      </c>
      <c r="BL596" s="9">
        <v>38.2853117726888</v>
      </c>
    </row>
    <row r="597" spans="1:64">
      <c r="A597" t="s">
        <v>1196</v>
      </c>
      <c r="B597" s="1" t="s">
        <v>2969</v>
      </c>
      <c r="C597" s="22" t="s">
        <v>1197</v>
      </c>
      <c r="D597" s="22" t="s">
        <v>1305</v>
      </c>
      <c r="E597" s="2">
        <v>-1.30149482371309</v>
      </c>
      <c r="F597" s="2">
        <v>-1.30149482371309</v>
      </c>
      <c r="G597" s="2">
        <v>-1.30149482371309</v>
      </c>
      <c r="H597" s="2">
        <v>-1.30149482371309</v>
      </c>
      <c r="I597" s="2">
        <v>-1.30149482371309</v>
      </c>
      <c r="J597" s="2">
        <v>1.59209873228455</v>
      </c>
      <c r="K597" s="2">
        <v>1.59209873228455</v>
      </c>
      <c r="L597" s="2">
        <v>1.59209873228455</v>
      </c>
      <c r="M597" s="2">
        <v>1.59209873228455</v>
      </c>
      <c r="N597" s="2">
        <v>1.59209873228455</v>
      </c>
      <c r="O597" s="2">
        <v>-5.98303814655788</v>
      </c>
      <c r="P597" s="2">
        <v>-5.98303814655788</v>
      </c>
      <c r="Q597" s="2">
        <v>-5.98303814655788</v>
      </c>
      <c r="R597" s="2">
        <v>-5.98303814655788</v>
      </c>
      <c r="S597" s="2">
        <v>-5.98303814655788</v>
      </c>
      <c r="T597" s="23">
        <v>2.03448223508478</v>
      </c>
      <c r="U597" s="23">
        <v>2.03448223508478</v>
      </c>
      <c r="V597" s="23">
        <v>2.03448223508478</v>
      </c>
      <c r="W597" s="23">
        <v>2.03448223508478</v>
      </c>
      <c r="X597" s="23">
        <v>2.03448223508478</v>
      </c>
      <c r="Y597" s="2">
        <v>3.22330549685384</v>
      </c>
      <c r="Z597" s="2">
        <v>0.164378015597247</v>
      </c>
      <c r="AA597" s="2">
        <v>-1.27779925870864</v>
      </c>
      <c r="AB597" s="2">
        <v>6.52573693765224</v>
      </c>
      <c r="AC597" s="2">
        <v>10.1192359285755</v>
      </c>
      <c r="AD597" s="2">
        <v>15.012853997031</v>
      </c>
      <c r="AE597" s="2">
        <v>15.9115490330543</v>
      </c>
      <c r="AF597" s="2">
        <v>15.325559007774</v>
      </c>
      <c r="AG597" s="2">
        <v>16.8886003543582</v>
      </c>
      <c r="AH597" s="2">
        <v>16.0632313868489</v>
      </c>
      <c r="AI597" s="9">
        <v>29.5113338540536</v>
      </c>
      <c r="AJ597" s="9">
        <v>30.1131624004424</v>
      </c>
      <c r="AK597" s="9">
        <v>30.1755664377732</v>
      </c>
      <c r="AL597" s="9">
        <v>30.1700235348744</v>
      </c>
      <c r="AM597" s="9">
        <v>31.0392990667463</v>
      </c>
      <c r="AN597" s="2">
        <v>-4.50170994285802</v>
      </c>
      <c r="AO597" s="2">
        <v>-5.81675687517117</v>
      </c>
      <c r="AP597" s="2">
        <v>-6.55826155511785</v>
      </c>
      <c r="AQ597" s="2">
        <v>-5.57687962600208</v>
      </c>
      <c r="AR597" s="2">
        <v>-7.30078756557754</v>
      </c>
      <c r="AS597" s="2">
        <v>5.34469595784425</v>
      </c>
      <c r="AT597" s="2">
        <v>6.34407220028473</v>
      </c>
      <c r="AU597" s="2">
        <v>8.37394817928303</v>
      </c>
      <c r="AV597" s="2">
        <v>12.0510842327375</v>
      </c>
      <c r="AW597" s="2">
        <v>8.57337351261212</v>
      </c>
      <c r="AX597" s="2">
        <v>6.91143529494797</v>
      </c>
      <c r="AY597" s="2">
        <v>7.40446021275424</v>
      </c>
      <c r="AZ597" s="2">
        <v>7.43050653782736</v>
      </c>
      <c r="BA597" s="2">
        <v>8.78928938459657</v>
      </c>
      <c r="BB597" s="2">
        <v>9.47161357193648</v>
      </c>
      <c r="BC597" s="9">
        <v>8.42227262750376</v>
      </c>
      <c r="BD597" s="9">
        <v>8.92076754775456</v>
      </c>
      <c r="BE597" s="9">
        <v>9.60678801922794</v>
      </c>
      <c r="BF597" s="9">
        <v>11.2404024620045</v>
      </c>
      <c r="BG597" s="9">
        <v>11.2404024620045</v>
      </c>
      <c r="BH597" s="9">
        <v>36.6755235044063</v>
      </c>
      <c r="BI597" s="9">
        <v>36.6755235044063</v>
      </c>
      <c r="BJ597" s="9">
        <v>36.6755235044063</v>
      </c>
      <c r="BK597" s="9">
        <v>39.5183586117155</v>
      </c>
      <c r="BL597" s="9">
        <v>39.5183586117155</v>
      </c>
    </row>
    <row r="598" spans="1:64">
      <c r="A598" t="s">
        <v>1198</v>
      </c>
      <c r="B598" s="1" t="s">
        <v>2970</v>
      </c>
      <c r="C598" s="22" t="s">
        <v>1199</v>
      </c>
      <c r="D598" s="22" t="s">
        <v>1305</v>
      </c>
      <c r="E598" s="2">
        <v>0.808181437556949</v>
      </c>
      <c r="F598" s="2">
        <v>0.808181437556949</v>
      </c>
      <c r="G598" s="2">
        <v>0.808181437556949</v>
      </c>
      <c r="H598" s="2">
        <v>0.808181437556949</v>
      </c>
      <c r="I598" s="2">
        <v>0.808181437556949</v>
      </c>
      <c r="J598" s="2">
        <v>-1.32670944107229</v>
      </c>
      <c r="K598" s="2">
        <v>-1.32670944107229</v>
      </c>
      <c r="L598" s="2">
        <v>-1.32670944107229</v>
      </c>
      <c r="M598" s="2">
        <v>-1.32670944107229</v>
      </c>
      <c r="N598" s="2">
        <v>-1.32670944107229</v>
      </c>
      <c r="O598" s="2">
        <v>-14.3143479838762</v>
      </c>
      <c r="P598" s="2">
        <v>-14.3143479838762</v>
      </c>
      <c r="Q598" s="2">
        <v>-14.3143479838762</v>
      </c>
      <c r="R598" s="2">
        <v>-14.3143479838762</v>
      </c>
      <c r="S598" s="2">
        <v>-14.3143479838762</v>
      </c>
      <c r="T598" s="23">
        <v>-5.30539133787324</v>
      </c>
      <c r="U598" s="23">
        <v>-5.30539133787324</v>
      </c>
      <c r="V598" s="23">
        <v>-5.30539133787324</v>
      </c>
      <c r="W598" s="23">
        <v>-5.30539133787324</v>
      </c>
      <c r="X598" s="23">
        <v>-5.30539133787324</v>
      </c>
      <c r="Y598" s="2">
        <v>7.62841384901758</v>
      </c>
      <c r="Z598" s="2">
        <v>0.0279307476950362</v>
      </c>
      <c r="AA598" s="2">
        <v>-0.727203737333337</v>
      </c>
      <c r="AB598" s="2">
        <v>10.4289857355162</v>
      </c>
      <c r="AC598" s="2">
        <v>3.34496562470061</v>
      </c>
      <c r="AD598" s="2">
        <v>5.84262932763431</v>
      </c>
      <c r="AE598" s="2">
        <v>6.30260082140358</v>
      </c>
      <c r="AF598" s="2">
        <v>6.13652889679638</v>
      </c>
      <c r="AG598" s="2">
        <v>6.70077398658433</v>
      </c>
      <c r="AH598" s="2">
        <v>7.56476087643455</v>
      </c>
      <c r="AI598" s="9">
        <v>25.7000775066006</v>
      </c>
      <c r="AJ598" s="9">
        <v>26.0333972896271</v>
      </c>
      <c r="AK598" s="9">
        <v>26.9297291097002</v>
      </c>
      <c r="AL598" s="9">
        <v>27.9541264953578</v>
      </c>
      <c r="AM598" s="9">
        <v>28.5239490742486</v>
      </c>
      <c r="AN598" s="2">
        <v>-15.9214383457394</v>
      </c>
      <c r="AO598" s="2">
        <v>-16.2122157176268</v>
      </c>
      <c r="AP598" s="2">
        <v>-18.0396493446606</v>
      </c>
      <c r="AQ598" s="2">
        <v>-18.0017993698539</v>
      </c>
      <c r="AR598" s="2">
        <v>-17.692611150247</v>
      </c>
      <c r="AS598" s="2">
        <v>-6.29512767003144</v>
      </c>
      <c r="AT598" s="2">
        <v>-4.50279314857218</v>
      </c>
      <c r="AU598" s="2">
        <v>-1.44689844075298</v>
      </c>
      <c r="AV598" s="2">
        <v>0.282873725741777</v>
      </c>
      <c r="AW598" s="2">
        <v>0.141271716368213</v>
      </c>
      <c r="AX598" s="2">
        <v>-4.56158482329705</v>
      </c>
      <c r="AY598" s="2">
        <v>-4.5585891530302</v>
      </c>
      <c r="AZ598" s="2">
        <v>-4.15083611543866</v>
      </c>
      <c r="BA598" s="2">
        <v>-3.21822616094519</v>
      </c>
      <c r="BB598" s="2">
        <v>-1.2186683574506</v>
      </c>
      <c r="BC598" s="9">
        <v>-13.4618291996986</v>
      </c>
      <c r="BD598" s="9">
        <v>-13.5808699980741</v>
      </c>
      <c r="BE598" s="9">
        <v>-13.1001654807654</v>
      </c>
      <c r="BF598" s="9">
        <v>-13.7914157867148</v>
      </c>
      <c r="BG598" s="9">
        <v>-13.7914157867148</v>
      </c>
      <c r="BH598" s="9">
        <v>24.9826226717498</v>
      </c>
      <c r="BI598" s="9">
        <v>24.9826226717498</v>
      </c>
      <c r="BJ598" s="9">
        <v>24.9826226717498</v>
      </c>
      <c r="BK598" s="9">
        <v>24.4316676887715</v>
      </c>
      <c r="BL598" s="9">
        <v>24.4316676887715</v>
      </c>
    </row>
    <row r="599" spans="1:64">
      <c r="A599" t="s">
        <v>1200</v>
      </c>
      <c r="B599" s="1" t="s">
        <v>2971</v>
      </c>
      <c r="C599" s="22" t="s">
        <v>1201</v>
      </c>
      <c r="D599" s="22" t="s">
        <v>1305</v>
      </c>
      <c r="E599" s="2">
        <v>16.0782191381782</v>
      </c>
      <c r="F599" s="2">
        <v>16.0782191381782</v>
      </c>
      <c r="G599" s="2">
        <v>16.0782191381782</v>
      </c>
      <c r="H599" s="2">
        <v>16.0782191381782</v>
      </c>
      <c r="I599" s="2">
        <v>16.0782191381782</v>
      </c>
      <c r="J599" s="2">
        <v>1.69678671945211</v>
      </c>
      <c r="K599" s="2">
        <v>1.69678671945211</v>
      </c>
      <c r="L599" s="2">
        <v>1.69678671945211</v>
      </c>
      <c r="M599" s="2">
        <v>1.69678671945211</v>
      </c>
      <c r="N599" s="2">
        <v>1.69678671945211</v>
      </c>
      <c r="O599" s="2">
        <v>-7.11317274247145</v>
      </c>
      <c r="P599" s="2">
        <v>-7.11317274247145</v>
      </c>
      <c r="Q599" s="2">
        <v>-7.11317274247145</v>
      </c>
      <c r="R599" s="2">
        <v>-7.11317274247145</v>
      </c>
      <c r="S599" s="2">
        <v>-7.11317274247145</v>
      </c>
      <c r="T599" s="23">
        <v>-10.2440931217722</v>
      </c>
      <c r="U599" s="23">
        <v>-10.2440931217722</v>
      </c>
      <c r="V599" s="23">
        <v>-10.2440931217722</v>
      </c>
      <c r="W599" s="23">
        <v>-10.2440931217722</v>
      </c>
      <c r="X599" s="23">
        <v>-10.2440931217722</v>
      </c>
      <c r="Y599" s="2">
        <v>0.0801035454055137</v>
      </c>
      <c r="Z599" s="2">
        <v>-0.388389077909004</v>
      </c>
      <c r="AA599" s="2">
        <v>4.8617098698245</v>
      </c>
      <c r="AB599" s="2">
        <v>-3.17525186623842</v>
      </c>
      <c r="AC599" s="2">
        <v>-2.74254502226607</v>
      </c>
      <c r="AD599" s="2">
        <v>-9.31736234349501</v>
      </c>
      <c r="AE599" s="2">
        <v>-11.4200000887647</v>
      </c>
      <c r="AF599" s="2">
        <v>-12.2440722244365</v>
      </c>
      <c r="AG599" s="2">
        <v>-13.3373391257154</v>
      </c>
      <c r="AH599" s="2">
        <v>-12.9555895894433</v>
      </c>
      <c r="AI599" s="9">
        <v>8.22136024489762</v>
      </c>
      <c r="AJ599" s="9">
        <v>8.81405504284169</v>
      </c>
      <c r="AK599" s="9">
        <v>10.3004076240182</v>
      </c>
      <c r="AL599" s="9">
        <v>11.67791232679</v>
      </c>
      <c r="AM599" s="9">
        <v>12.9344108563085</v>
      </c>
      <c r="AN599" s="2">
        <v>-8.70624630937343</v>
      </c>
      <c r="AO599" s="2">
        <v>-9.80031423818788</v>
      </c>
      <c r="AP599" s="2">
        <v>-9.9421647928445</v>
      </c>
      <c r="AQ599" s="2">
        <v>-10.3115363051183</v>
      </c>
      <c r="AR599" s="2">
        <v>-11.7718637392621</v>
      </c>
      <c r="AS599" s="2">
        <v>-10.2918456680074</v>
      </c>
      <c r="AT599" s="2">
        <v>-7.4043478473966</v>
      </c>
      <c r="AU599" s="2">
        <v>-5.37454129084337</v>
      </c>
      <c r="AV599" s="2">
        <v>-2.14895482553287</v>
      </c>
      <c r="AW599" s="2">
        <v>-5.22936562690955</v>
      </c>
      <c r="AX599" s="2">
        <v>-16.5991753765205</v>
      </c>
      <c r="AY599" s="2">
        <v>-17.3165034458652</v>
      </c>
      <c r="AZ599" s="2">
        <v>-18.0740675659682</v>
      </c>
      <c r="BA599" s="2">
        <v>-18.924347191431</v>
      </c>
      <c r="BB599" s="2">
        <v>-18.5261335504063</v>
      </c>
      <c r="BC599" s="9">
        <v>-14.6354245658262</v>
      </c>
      <c r="BD599" s="9">
        <v>-15.7112025467916</v>
      </c>
      <c r="BE599" s="9">
        <v>-13.5368376634576</v>
      </c>
      <c r="BF599" s="9">
        <v>-15.2263607818643</v>
      </c>
      <c r="BG599" s="9">
        <v>-15.2263607818643</v>
      </c>
      <c r="BH599" s="9">
        <v>21.0871639911734</v>
      </c>
      <c r="BI599" s="9">
        <v>21.0871639911734</v>
      </c>
      <c r="BJ599" s="9">
        <v>21.0871639911734</v>
      </c>
      <c r="BK599" s="9">
        <v>14.5286425185637</v>
      </c>
      <c r="BL599" s="9">
        <v>14.5286425185637</v>
      </c>
    </row>
    <row r="600" spans="1:64">
      <c r="A600" t="s">
        <v>1202</v>
      </c>
      <c r="B600" s="1" t="s">
        <v>2972</v>
      </c>
      <c r="C600" s="22" t="s">
        <v>1203</v>
      </c>
      <c r="D600" s="22" t="s">
        <v>1305</v>
      </c>
      <c r="E600" s="2">
        <v>5.63029860617419</v>
      </c>
      <c r="F600" s="2">
        <v>5.63029860617419</v>
      </c>
      <c r="G600" s="2">
        <v>5.63029860617419</v>
      </c>
      <c r="H600" s="2">
        <v>5.63029860617419</v>
      </c>
      <c r="I600" s="2">
        <v>5.63029860617419</v>
      </c>
      <c r="J600" s="2">
        <v>12.5650953843303</v>
      </c>
      <c r="K600" s="2">
        <v>12.5650953843303</v>
      </c>
      <c r="L600" s="2">
        <v>12.5650953843303</v>
      </c>
      <c r="M600" s="2">
        <v>12.5650953843303</v>
      </c>
      <c r="N600" s="2">
        <v>12.5650953843303</v>
      </c>
      <c r="O600" s="2">
        <v>-3.86819524870224</v>
      </c>
      <c r="P600" s="2">
        <v>-3.86819524870224</v>
      </c>
      <c r="Q600" s="2">
        <v>-3.86819524870224</v>
      </c>
      <c r="R600" s="2">
        <v>-3.86819524870224</v>
      </c>
      <c r="S600" s="2">
        <v>-3.86819524870224</v>
      </c>
      <c r="T600" s="23">
        <v>-2.95296429533937</v>
      </c>
      <c r="U600" s="23">
        <v>-2.95296429533937</v>
      </c>
      <c r="V600" s="23">
        <v>-2.95296429533937</v>
      </c>
      <c r="W600" s="23">
        <v>-2.95296429533937</v>
      </c>
      <c r="X600" s="23">
        <v>-2.95296429533937</v>
      </c>
      <c r="Y600" s="2">
        <v>-20.546594175685</v>
      </c>
      <c r="Z600" s="2">
        <v>-22.2204563096992</v>
      </c>
      <c r="AA600" s="2">
        <v>-21.0438997113029</v>
      </c>
      <c r="AB600" s="2">
        <v>-12.070345945114</v>
      </c>
      <c r="AC600" s="2">
        <v>-19.0697494582422</v>
      </c>
      <c r="AD600" s="2">
        <v>10.141679801531</v>
      </c>
      <c r="AE600" s="2">
        <v>11.703330279729</v>
      </c>
      <c r="AF600" s="2">
        <v>10.9651711972131</v>
      </c>
      <c r="AG600" s="2">
        <v>11.4427572710147</v>
      </c>
      <c r="AH600" s="2">
        <v>12.1142230588155</v>
      </c>
      <c r="AI600" s="9">
        <v>18.8767103091469</v>
      </c>
      <c r="AJ600" s="9">
        <v>20.1968837418114</v>
      </c>
      <c r="AK600" s="9">
        <v>19.8878269749227</v>
      </c>
      <c r="AL600" s="9">
        <v>19.933400528754</v>
      </c>
      <c r="AM600" s="9">
        <v>20.8664505899542</v>
      </c>
      <c r="AN600" s="2">
        <v>-7.2222922976621</v>
      </c>
      <c r="AO600" s="2">
        <v>-7.58174244477699</v>
      </c>
      <c r="AP600" s="2">
        <v>-7.20115333371392</v>
      </c>
      <c r="AQ600" s="2">
        <v>-6.85001531295155</v>
      </c>
      <c r="AR600" s="2">
        <v>-6.76293650185833</v>
      </c>
      <c r="AS600" s="2">
        <v>-2.02262123359337</v>
      </c>
      <c r="AT600" s="2">
        <v>-0.703157549591804</v>
      </c>
      <c r="AU600" s="2">
        <v>0.827758454224836</v>
      </c>
      <c r="AV600" s="2">
        <v>5.73206685180721</v>
      </c>
      <c r="AW600" s="2">
        <v>4.81140106301003</v>
      </c>
      <c r="AX600" s="2">
        <v>0.678338544298364</v>
      </c>
      <c r="AY600" s="2">
        <v>1.54679252549103</v>
      </c>
      <c r="AZ600" s="2">
        <v>1.64319718429374</v>
      </c>
      <c r="BA600" s="2">
        <v>2.19118844393146</v>
      </c>
      <c r="BB600" s="2">
        <v>4.06806716355591</v>
      </c>
      <c r="BC600" s="9">
        <v>-7.38674730445002</v>
      </c>
      <c r="BD600" s="9">
        <v>-7.25644524406901</v>
      </c>
      <c r="BE600" s="9">
        <v>-7.49620580288241</v>
      </c>
      <c r="BF600" s="9">
        <v>-5.73977998059806</v>
      </c>
      <c r="BG600" s="9">
        <v>-5.73977998059806</v>
      </c>
      <c r="BH600" s="9">
        <v>33.2490259166843</v>
      </c>
      <c r="BI600" s="9">
        <v>33.2490259166843</v>
      </c>
      <c r="BJ600" s="9">
        <v>33.2490259166843</v>
      </c>
      <c r="BK600" s="9">
        <v>30.1730726657832</v>
      </c>
      <c r="BL600" s="9">
        <v>30.1730726657832</v>
      </c>
    </row>
    <row r="601" spans="1:64">
      <c r="A601" t="s">
        <v>1204</v>
      </c>
      <c r="B601" s="1" t="s">
        <v>2973</v>
      </c>
      <c r="C601" s="22" t="s">
        <v>1205</v>
      </c>
      <c r="D601" s="22" t="s">
        <v>1305</v>
      </c>
      <c r="E601" s="2">
        <v>-7.89841900577973</v>
      </c>
      <c r="F601" s="2">
        <v>-7.89841900577973</v>
      </c>
      <c r="G601" s="2">
        <v>-7.89841900577973</v>
      </c>
      <c r="H601" s="2">
        <v>-7.89841900577973</v>
      </c>
      <c r="I601" s="2">
        <v>-7.89841900577973</v>
      </c>
      <c r="J601" s="2">
        <v>8.09132653287191</v>
      </c>
      <c r="K601" s="2">
        <v>8.09132653287191</v>
      </c>
      <c r="L601" s="2">
        <v>8.09132653287191</v>
      </c>
      <c r="M601" s="2">
        <v>8.09132653287191</v>
      </c>
      <c r="N601" s="2">
        <v>8.09132653287191</v>
      </c>
      <c r="O601" s="2">
        <v>-9.76126616206959</v>
      </c>
      <c r="P601" s="2">
        <v>-9.76126616206959</v>
      </c>
      <c r="Q601" s="2">
        <v>-9.76126616206959</v>
      </c>
      <c r="R601" s="2">
        <v>-9.76126616206959</v>
      </c>
      <c r="S601" s="2">
        <v>-9.76126616206959</v>
      </c>
      <c r="T601" s="23">
        <v>-3.76556158096479</v>
      </c>
      <c r="U601" s="23">
        <v>-3.76556158096479</v>
      </c>
      <c r="V601" s="23">
        <v>-3.76556158096479</v>
      </c>
      <c r="W601" s="23">
        <v>-3.76556158096479</v>
      </c>
      <c r="X601" s="23">
        <v>-3.76556158096479</v>
      </c>
      <c r="Y601" s="2">
        <v>-1.42096701863117</v>
      </c>
      <c r="Z601" s="2">
        <v>-1.61503256760516</v>
      </c>
      <c r="AA601" s="2">
        <v>-5.16512004885729</v>
      </c>
      <c r="AB601" s="2">
        <v>-10.8353781077041</v>
      </c>
      <c r="AC601" s="2">
        <v>-1.93945355926095</v>
      </c>
      <c r="AD601" s="2">
        <v>9.20829573637721</v>
      </c>
      <c r="AE601" s="2">
        <v>9.29208163262315</v>
      </c>
      <c r="AF601" s="2">
        <v>8.89761921345036</v>
      </c>
      <c r="AG601" s="2">
        <v>10.2941688653104</v>
      </c>
      <c r="AH601" s="2">
        <v>9.10800683223573</v>
      </c>
      <c r="AI601" s="9">
        <v>24.4710922888628</v>
      </c>
      <c r="AJ601" s="9">
        <v>24.4021245424146</v>
      </c>
      <c r="AK601" s="9">
        <v>24.5859318320056</v>
      </c>
      <c r="AL601" s="9">
        <v>24.6698512962254</v>
      </c>
      <c r="AM601" s="9">
        <v>24.8369845182034</v>
      </c>
      <c r="AN601" s="2">
        <v>-4.50170994285802</v>
      </c>
      <c r="AO601" s="2">
        <v>-4.38517656408876</v>
      </c>
      <c r="AP601" s="2">
        <v>-6.55826155511785</v>
      </c>
      <c r="AQ601" s="2">
        <v>-6.68573974044194</v>
      </c>
      <c r="AR601" s="2">
        <v>-5.96898558549129</v>
      </c>
      <c r="AS601" s="2">
        <v>1.72997974713126</v>
      </c>
      <c r="AT601" s="2">
        <v>2.96840696532322</v>
      </c>
      <c r="AU601" s="2">
        <v>4.05933261620552</v>
      </c>
      <c r="AV601" s="2">
        <v>5.4650661174017</v>
      </c>
      <c r="AW601" s="2">
        <v>5.88477120113501</v>
      </c>
      <c r="AX601" s="2">
        <v>2.44435842496615</v>
      </c>
      <c r="AY601" s="2">
        <v>2.79362737454755</v>
      </c>
      <c r="AZ601" s="2">
        <v>3.35583040674327</v>
      </c>
      <c r="BA601" s="2">
        <v>3.98691856675577</v>
      </c>
      <c r="BB601" s="2">
        <v>3.77861065502126</v>
      </c>
      <c r="BC601" s="9">
        <v>-1.10456034459066</v>
      </c>
      <c r="BD601" s="9">
        <v>-0.199718676442264</v>
      </c>
      <c r="BE601" s="9">
        <v>0.727786971153629</v>
      </c>
      <c r="BF601" s="9">
        <v>1.51466416154671</v>
      </c>
      <c r="BG601" s="9">
        <v>1.51466416154671</v>
      </c>
      <c r="BH601" s="9">
        <v>33.5112590078021</v>
      </c>
      <c r="BI601" s="9">
        <v>33.5112590078021</v>
      </c>
      <c r="BJ601" s="9">
        <v>33.5112590078021</v>
      </c>
      <c r="BK601" s="9">
        <v>35.7016013861012</v>
      </c>
      <c r="BL601" s="9">
        <v>35.7016013861012</v>
      </c>
    </row>
    <row r="602" spans="1:64">
      <c r="A602" t="s">
        <v>1206</v>
      </c>
      <c r="B602" s="1" t="s">
        <v>2974</v>
      </c>
      <c r="C602" s="22" t="s">
        <v>1207</v>
      </c>
      <c r="D602" s="22" t="s">
        <v>1305</v>
      </c>
      <c r="E602" s="2">
        <v>0.473312189736308</v>
      </c>
      <c r="F602" s="2">
        <v>0.473312189736308</v>
      </c>
      <c r="G602" s="2">
        <v>0.473312189736308</v>
      </c>
      <c r="H602" s="2">
        <v>0.473312189736308</v>
      </c>
      <c r="I602" s="2">
        <v>0.473312189736308</v>
      </c>
      <c r="J602" s="2">
        <v>-6.53476372087558</v>
      </c>
      <c r="K602" s="2">
        <v>-6.53476372087558</v>
      </c>
      <c r="L602" s="2">
        <v>-6.53476372087558</v>
      </c>
      <c r="M602" s="2">
        <v>-6.53476372087558</v>
      </c>
      <c r="N602" s="2">
        <v>-6.53476372087558</v>
      </c>
      <c r="O602" s="2">
        <v>-8.56257770095031</v>
      </c>
      <c r="P602" s="2">
        <v>-8.56257770095031</v>
      </c>
      <c r="Q602" s="2">
        <v>-8.56257770095031</v>
      </c>
      <c r="R602" s="2">
        <v>-8.56257770095031</v>
      </c>
      <c r="S602" s="2">
        <v>-8.56257770095031</v>
      </c>
      <c r="T602" s="23">
        <v>3.63658969306904</v>
      </c>
      <c r="U602" s="23">
        <v>3.63658969306904</v>
      </c>
      <c r="V602" s="23">
        <v>3.63658969306904</v>
      </c>
      <c r="W602" s="23">
        <v>3.63658969306904</v>
      </c>
      <c r="X602" s="23">
        <v>3.63658969306904</v>
      </c>
      <c r="Y602" s="2">
        <v>9.99591961734167</v>
      </c>
      <c r="Z602" s="2">
        <v>3.66214345263789</v>
      </c>
      <c r="AA602" s="2">
        <v>3.0776365981688</v>
      </c>
      <c r="AB602" s="2">
        <v>6.24163409467339</v>
      </c>
      <c r="AC602" s="2">
        <v>7.18523344268148</v>
      </c>
      <c r="AD602" s="2">
        <v>14.8651138023848</v>
      </c>
      <c r="AE602" s="2">
        <v>15.3939688110554</v>
      </c>
      <c r="AF602" s="2">
        <v>14.501121532191</v>
      </c>
      <c r="AG602" s="2">
        <v>15.234167012583</v>
      </c>
      <c r="AH602" s="2">
        <v>15.4836494580185</v>
      </c>
      <c r="AI602" s="9">
        <v>23.1294800013864</v>
      </c>
      <c r="AJ602" s="9">
        <v>23.2809505596913</v>
      </c>
      <c r="AK602" s="9">
        <v>23.5677887356774</v>
      </c>
      <c r="AL602" s="9">
        <v>24.1917567434031</v>
      </c>
      <c r="AM602" s="9">
        <v>24.416149040498</v>
      </c>
      <c r="AN602" s="2">
        <v>-1.02053467165709</v>
      </c>
      <c r="AO602" s="2">
        <v>-0.266673628321699</v>
      </c>
      <c r="AP602" s="2">
        <v>-1.67090147482292</v>
      </c>
      <c r="AQ602" s="2">
        <v>-0.587009111022686</v>
      </c>
      <c r="AR602" s="2">
        <v>-0.842696067314485</v>
      </c>
      <c r="AS602" s="2">
        <v>5.07698850375177</v>
      </c>
      <c r="AT602" s="2">
        <v>4.81181817401974</v>
      </c>
      <c r="AU602" s="2">
        <v>5.82518065885656</v>
      </c>
      <c r="AV602" s="2">
        <v>11.2409537992849</v>
      </c>
      <c r="AW602" s="2">
        <v>7.41288494249329</v>
      </c>
      <c r="AX602" s="2">
        <v>4.85260708666974</v>
      </c>
      <c r="AY602" s="2">
        <v>5.11010461719996</v>
      </c>
      <c r="AZ602" s="2">
        <v>4.72498539206839</v>
      </c>
      <c r="BA602" s="2">
        <v>5.03508290778309</v>
      </c>
      <c r="BB602" s="2">
        <v>5.57715848410523</v>
      </c>
      <c r="BC602" s="9">
        <v>0.621315193832243</v>
      </c>
      <c r="BD602" s="9">
        <v>0.5991560293268</v>
      </c>
      <c r="BE602" s="9">
        <v>0.363893485576816</v>
      </c>
      <c r="BF602" s="9">
        <v>1.91325999353269</v>
      </c>
      <c r="BG602" s="9">
        <v>1.91325999353269</v>
      </c>
      <c r="BH602" s="9">
        <v>37.8254352227794</v>
      </c>
      <c r="BI602" s="9">
        <v>37.8254352227794</v>
      </c>
      <c r="BJ602" s="9">
        <v>37.8254352227794</v>
      </c>
      <c r="BK602" s="9">
        <v>37.5293638749934</v>
      </c>
      <c r="BL602" s="9">
        <v>37.5293638749934</v>
      </c>
    </row>
    <row r="603" spans="1:64">
      <c r="A603" t="s">
        <v>1208</v>
      </c>
      <c r="B603" s="1" t="s">
        <v>2975</v>
      </c>
      <c r="C603" s="22" t="s">
        <v>1209</v>
      </c>
      <c r="D603" s="22" t="s">
        <v>1305</v>
      </c>
      <c r="E603" s="2">
        <v>-0.464321704161486</v>
      </c>
      <c r="F603" s="2">
        <v>-0.464321704161486</v>
      </c>
      <c r="G603" s="2">
        <v>-0.464321704161486</v>
      </c>
      <c r="H603" s="2">
        <v>-0.464321704161486</v>
      </c>
      <c r="I603" s="2">
        <v>-0.464321704161486</v>
      </c>
      <c r="J603" s="2">
        <v>-6.02352377665344</v>
      </c>
      <c r="K603" s="2">
        <v>-6.02352377665344</v>
      </c>
      <c r="L603" s="2">
        <v>-6.02352377665344</v>
      </c>
      <c r="M603" s="2">
        <v>-6.02352377665344</v>
      </c>
      <c r="N603" s="2">
        <v>-6.02352377665344</v>
      </c>
      <c r="O603" s="2">
        <v>-10.6126803198843</v>
      </c>
      <c r="P603" s="2">
        <v>-10.6126803198843</v>
      </c>
      <c r="Q603" s="2">
        <v>-10.6126803198843</v>
      </c>
      <c r="R603" s="2">
        <v>-10.6126803198843</v>
      </c>
      <c r="S603" s="2">
        <v>-10.6126803198843</v>
      </c>
      <c r="T603" s="23">
        <v>11.0060555554272</v>
      </c>
      <c r="U603" s="23">
        <v>11.0060555554272</v>
      </c>
      <c r="V603" s="23">
        <v>11.0060555554272</v>
      </c>
      <c r="W603" s="23">
        <v>11.0060555554272</v>
      </c>
      <c r="X603" s="23">
        <v>11.0060555554272</v>
      </c>
      <c r="Y603" s="2">
        <v>3.04983512060359</v>
      </c>
      <c r="Z603" s="2">
        <v>11.9484489119828</v>
      </c>
      <c r="AA603" s="2">
        <v>4.29876132660516</v>
      </c>
      <c r="AB603" s="2">
        <v>12.3010868401167</v>
      </c>
      <c r="AC603" s="2">
        <v>12.3221281889041</v>
      </c>
      <c r="AD603" s="2">
        <v>20.379630471374</v>
      </c>
      <c r="AE603" s="2">
        <v>20.3919186088472</v>
      </c>
      <c r="AF603" s="2">
        <v>21.4378492410994</v>
      </c>
      <c r="AG603" s="2">
        <v>21.4273112919717</v>
      </c>
      <c r="AH603" s="2">
        <v>21.2380344947076</v>
      </c>
      <c r="AI603" s="9">
        <v>22.8954702148398</v>
      </c>
      <c r="AJ603" s="9">
        <v>22.5660870505253</v>
      </c>
      <c r="AK603" s="9">
        <v>22.4959388766921</v>
      </c>
      <c r="AL603" s="9">
        <v>22.709719138232</v>
      </c>
      <c r="AM603" s="9">
        <v>22.9892814604507</v>
      </c>
      <c r="AN603" s="2">
        <v>3.2066067290869</v>
      </c>
      <c r="AO603" s="2">
        <v>3.44267636843086</v>
      </c>
      <c r="AP603" s="2">
        <v>3.69229069249741</v>
      </c>
      <c r="AQ603" s="2">
        <v>3.17079461013463</v>
      </c>
      <c r="AR603" s="2">
        <v>2.6111869413862</v>
      </c>
      <c r="AS603" s="2">
        <v>8.16437354179796</v>
      </c>
      <c r="AT603" s="2">
        <v>9.5910879980974</v>
      </c>
      <c r="AU603" s="2">
        <v>10.2574615156648</v>
      </c>
      <c r="AV603" s="2">
        <v>14.6234275913463</v>
      </c>
      <c r="AW603" s="2">
        <v>12.6271917071581</v>
      </c>
      <c r="AX603" s="2">
        <v>10.0083338957162</v>
      </c>
      <c r="AY603" s="2">
        <v>10.3215098860944</v>
      </c>
      <c r="AZ603" s="2">
        <v>10.9438616046086</v>
      </c>
      <c r="BA603" s="2">
        <v>11.5385716122325</v>
      </c>
      <c r="BB603" s="2">
        <v>12.2262071201524</v>
      </c>
      <c r="BC603" s="9">
        <v>8.6293776921145</v>
      </c>
      <c r="BD603" s="9">
        <v>8.98734043990198</v>
      </c>
      <c r="BE603" s="9">
        <v>10.1162388990355</v>
      </c>
      <c r="BF603" s="9">
        <v>10.4432107980326</v>
      </c>
      <c r="BG603" s="9">
        <v>10.4432107980326</v>
      </c>
      <c r="BH603" s="9">
        <v>37.8554909985742</v>
      </c>
      <c r="BI603" s="9">
        <v>37.8554909985742</v>
      </c>
      <c r="BJ603" s="9">
        <v>37.8554909985742</v>
      </c>
      <c r="BK603" s="9">
        <v>42.6014072121907</v>
      </c>
      <c r="BL603" s="9">
        <v>42.6014072121907</v>
      </c>
    </row>
    <row r="604" spans="1:64">
      <c r="A604" t="s">
        <v>1210</v>
      </c>
      <c r="B604" s="1" t="s">
        <v>2976</v>
      </c>
      <c r="C604" s="22" t="s">
        <v>1211</v>
      </c>
      <c r="D604" s="22" t="s">
        <v>1305</v>
      </c>
      <c r="E604" s="2">
        <v>-0.430834779379423</v>
      </c>
      <c r="F604" s="2">
        <v>-0.430834779379423</v>
      </c>
      <c r="G604" s="2">
        <v>-0.430834779379423</v>
      </c>
      <c r="H604" s="2">
        <v>-0.430834779379423</v>
      </c>
      <c r="I604" s="2">
        <v>-0.430834779379423</v>
      </c>
      <c r="J604" s="2">
        <v>-16.9274221496397</v>
      </c>
      <c r="K604" s="2">
        <v>-16.9274221496397</v>
      </c>
      <c r="L604" s="2">
        <v>-16.9274221496397</v>
      </c>
      <c r="M604" s="2">
        <v>-16.9274221496397</v>
      </c>
      <c r="N604" s="2">
        <v>-16.9274221496397</v>
      </c>
      <c r="O604" s="2">
        <v>-13.0572954780759</v>
      </c>
      <c r="P604" s="2">
        <v>-13.0572954780759</v>
      </c>
      <c r="Q604" s="2">
        <v>-13.0572954780759</v>
      </c>
      <c r="R604" s="2">
        <v>-13.0572954780759</v>
      </c>
      <c r="S604" s="2">
        <v>-13.0572954780759</v>
      </c>
      <c r="T604" s="23">
        <v>-7.83840690026448</v>
      </c>
      <c r="U604" s="23">
        <v>-7.83840690026448</v>
      </c>
      <c r="V604" s="23">
        <v>-7.83840690026448</v>
      </c>
      <c r="W604" s="23">
        <v>-7.83840690026448</v>
      </c>
      <c r="X604" s="23">
        <v>-7.83840690026448</v>
      </c>
      <c r="Y604" s="2">
        <v>1.52224849202174</v>
      </c>
      <c r="Z604" s="2">
        <v>-4.53449829608062</v>
      </c>
      <c r="AA604" s="2">
        <v>-4.10960408713539</v>
      </c>
      <c r="AB604" s="2">
        <v>-9.95818341714319</v>
      </c>
      <c r="AC604" s="2">
        <v>3.08253629285066</v>
      </c>
      <c r="AD604" s="2">
        <v>6.84519770738106</v>
      </c>
      <c r="AE604" s="2">
        <v>6.99651203857432</v>
      </c>
      <c r="AF604" s="2">
        <v>7.81334182076456</v>
      </c>
      <c r="AG604" s="2">
        <v>6.75519613598483</v>
      </c>
      <c r="AH604" s="2">
        <v>7.42647202138396</v>
      </c>
      <c r="AI604" s="9">
        <v>20.2480285100011</v>
      </c>
      <c r="AJ604" s="9">
        <v>20.5489112197828</v>
      </c>
      <c r="AK604" s="9">
        <v>20.7545226222799</v>
      </c>
      <c r="AL604" s="9">
        <v>20.9342558696693</v>
      </c>
      <c r="AM604" s="9">
        <v>21.2745099588332</v>
      </c>
      <c r="AN604" s="2">
        <v>-10.5749291389358</v>
      </c>
      <c r="AO604" s="2">
        <v>-12.2734762374</v>
      </c>
      <c r="AP604" s="2">
        <v>-12.3241971944014</v>
      </c>
      <c r="AQ604" s="2">
        <v>-12.5996603507879</v>
      </c>
      <c r="AR604" s="2">
        <v>-12.6586116233958</v>
      </c>
      <c r="AS604" s="2">
        <v>-4.60009724076921</v>
      </c>
      <c r="AT604" s="2">
        <v>-2.96092811376038</v>
      </c>
      <c r="AU604" s="2">
        <v>-1.61649428260648</v>
      </c>
      <c r="AV604" s="2">
        <v>0.142166860984223</v>
      </c>
      <c r="AW604" s="2">
        <v>-3.40161844392758</v>
      </c>
      <c r="AX604" s="2">
        <v>-1.19748518698787</v>
      </c>
      <c r="AY604" s="2">
        <v>-1.23036866257622</v>
      </c>
      <c r="AZ604" s="2">
        <v>-1.47820741009476</v>
      </c>
      <c r="BA604" s="2">
        <v>-1.9749840533465</v>
      </c>
      <c r="BB604" s="2">
        <v>-2.97130675980273</v>
      </c>
      <c r="BC604" s="9">
        <v>-10.9075334028327</v>
      </c>
      <c r="BD604" s="9">
        <v>-11.0511000964721</v>
      </c>
      <c r="BE604" s="9">
        <v>-12.5907146009578</v>
      </c>
      <c r="BF604" s="9">
        <v>-13.3131007883316</v>
      </c>
      <c r="BG604" s="9">
        <v>-13.3131007883316</v>
      </c>
      <c r="BH604" s="9">
        <v>21.8094345722897</v>
      </c>
      <c r="BI604" s="9">
        <v>21.8094345722897</v>
      </c>
      <c r="BJ604" s="9">
        <v>21.8094345722897</v>
      </c>
      <c r="BK604" s="9">
        <v>22.1722352840345</v>
      </c>
      <c r="BL604" s="9">
        <v>22.1722352840345</v>
      </c>
    </row>
    <row r="605" spans="1:64">
      <c r="A605" t="s">
        <v>1212</v>
      </c>
      <c r="B605" s="1" t="s">
        <v>2977</v>
      </c>
      <c r="C605" s="22" t="s">
        <v>1213</v>
      </c>
      <c r="D605" s="22" t="s">
        <v>1305</v>
      </c>
      <c r="E605" s="2">
        <v>3.42016157055796</v>
      </c>
      <c r="F605" s="2">
        <v>3.42016157055796</v>
      </c>
      <c r="G605" s="2">
        <v>3.42016157055796</v>
      </c>
      <c r="H605" s="2">
        <v>3.42016157055796</v>
      </c>
      <c r="I605" s="2">
        <v>3.42016157055796</v>
      </c>
      <c r="J605" s="2">
        <v>7.88445548109477</v>
      </c>
      <c r="K605" s="2">
        <v>7.88445548109477</v>
      </c>
      <c r="L605" s="2">
        <v>7.88445548109477</v>
      </c>
      <c r="M605" s="2">
        <v>7.88445548109477</v>
      </c>
      <c r="N605" s="2">
        <v>7.88445548109477</v>
      </c>
      <c r="O605" s="2">
        <v>-8.1055476531179</v>
      </c>
      <c r="P605" s="2">
        <v>-8.1055476531179</v>
      </c>
      <c r="Q605" s="2">
        <v>-8.1055476531179</v>
      </c>
      <c r="R605" s="2">
        <v>-8.1055476531179</v>
      </c>
      <c r="S605" s="2">
        <v>-8.1055476531179</v>
      </c>
      <c r="T605" s="23">
        <v>0.262470545277451</v>
      </c>
      <c r="U605" s="23">
        <v>0.262470545277451</v>
      </c>
      <c r="V605" s="23">
        <v>0.262470545277451</v>
      </c>
      <c r="W605" s="23">
        <v>0.262470545277451</v>
      </c>
      <c r="X605" s="23">
        <v>0.262470545277451</v>
      </c>
      <c r="Y605" s="2">
        <v>-14.2197821427448</v>
      </c>
      <c r="Z605" s="2">
        <v>-22.7019589819538</v>
      </c>
      <c r="AA605" s="2">
        <v>-11.6683565008409</v>
      </c>
      <c r="AB605" s="2">
        <v>-20.5160149459447</v>
      </c>
      <c r="AC605" s="2">
        <v>-18.3365594435948</v>
      </c>
      <c r="AD605" s="2">
        <v>13.0921164904024</v>
      </c>
      <c r="AE605" s="2">
        <v>13.4053370936859</v>
      </c>
      <c r="AF605" s="2">
        <v>12.9868010564224</v>
      </c>
      <c r="AG605" s="2">
        <v>13.2519685747956</v>
      </c>
      <c r="AH605" s="2">
        <v>13.9626073313615</v>
      </c>
      <c r="AI605" s="9">
        <v>25.4216751666446</v>
      </c>
      <c r="AJ605" s="9">
        <v>25.4754952593212</v>
      </c>
      <c r="AK605" s="9">
        <v>25.6184783673623</v>
      </c>
      <c r="AL605" s="9">
        <v>25.7435534571913</v>
      </c>
      <c r="AM605" s="9">
        <v>25.8708226943011</v>
      </c>
      <c r="AN605" s="2">
        <v>0.739945394064522</v>
      </c>
      <c r="AO605" s="2">
        <v>0.184194061488592</v>
      </c>
      <c r="AP605" s="2">
        <v>0.342110201813401</v>
      </c>
      <c r="AQ605" s="2">
        <v>-1.06751516061329</v>
      </c>
      <c r="AR605" s="2">
        <v>-0.733626077566041</v>
      </c>
      <c r="AS605" s="2">
        <v>5.40712295867503</v>
      </c>
      <c r="AT605" s="2">
        <v>5.73816251687596</v>
      </c>
      <c r="AU605" s="2">
        <v>6.75162099026303</v>
      </c>
      <c r="AV605" s="2">
        <v>12.8856714339925</v>
      </c>
      <c r="AW605" s="2">
        <v>10.3638763525492</v>
      </c>
      <c r="AX605" s="2">
        <v>6.04741495264437</v>
      </c>
      <c r="AY605" s="2">
        <v>6.30158705312862</v>
      </c>
      <c r="AZ605" s="2">
        <v>5.62496533869514</v>
      </c>
      <c r="BA605" s="2">
        <v>6.2787539129589</v>
      </c>
      <c r="BB605" s="2">
        <v>7.57726172300691</v>
      </c>
      <c r="BC605" s="9">
        <v>8.14613254135609</v>
      </c>
      <c r="BD605" s="9">
        <v>8.38818441057519</v>
      </c>
      <c r="BE605" s="9">
        <v>8.2967714711514</v>
      </c>
      <c r="BF605" s="9">
        <v>9.08798496928027</v>
      </c>
      <c r="BG605" s="9">
        <v>9.08798496928027</v>
      </c>
      <c r="BH605" s="9">
        <v>30.1854434081388</v>
      </c>
      <c r="BI605" s="9">
        <v>30.1854434081388</v>
      </c>
      <c r="BJ605" s="9">
        <v>30.1854434081388</v>
      </c>
      <c r="BK605" s="9">
        <v>32.3073059463976</v>
      </c>
      <c r="BL605" s="9">
        <v>32.3073059463976</v>
      </c>
    </row>
    <row r="606" spans="1:64">
      <c r="A606" t="s">
        <v>1214</v>
      </c>
      <c r="B606" s="1" t="s">
        <v>2978</v>
      </c>
      <c r="C606" s="22" t="s">
        <v>1215</v>
      </c>
      <c r="D606" s="22" t="s">
        <v>1305</v>
      </c>
      <c r="E606" s="2">
        <v>9.64872958002189</v>
      </c>
      <c r="F606" s="2">
        <v>9.64872958002189</v>
      </c>
      <c r="G606" s="2">
        <v>9.64872958002189</v>
      </c>
      <c r="H606" s="2">
        <v>9.64872958002189</v>
      </c>
      <c r="I606" s="2">
        <v>9.64872958002189</v>
      </c>
      <c r="J606" s="2">
        <v>4.79244556371351</v>
      </c>
      <c r="K606" s="2">
        <v>4.79244556371351</v>
      </c>
      <c r="L606" s="2">
        <v>4.79244556371351</v>
      </c>
      <c r="M606" s="2">
        <v>4.79244556371351</v>
      </c>
      <c r="N606" s="2">
        <v>4.79244556371351</v>
      </c>
      <c r="O606" s="2">
        <v>-6.34811085360557</v>
      </c>
      <c r="P606" s="2">
        <v>-6.34811085360557</v>
      </c>
      <c r="Q606" s="2">
        <v>-6.34811085360557</v>
      </c>
      <c r="R606" s="2">
        <v>-6.34811085360557</v>
      </c>
      <c r="S606" s="2">
        <v>-6.34811085360557</v>
      </c>
      <c r="T606" s="23">
        <v>-2.92003302003634</v>
      </c>
      <c r="U606" s="23">
        <v>-2.92003302003634</v>
      </c>
      <c r="V606" s="23">
        <v>-2.92003302003634</v>
      </c>
      <c r="W606" s="23">
        <v>-2.92003302003634</v>
      </c>
      <c r="X606" s="23">
        <v>-2.92003302003634</v>
      </c>
      <c r="Y606" s="2">
        <v>-7.86497814505882</v>
      </c>
      <c r="Z606" s="2">
        <v>-12.8769589580685</v>
      </c>
      <c r="AA606" s="2">
        <v>-18.5461677880706</v>
      </c>
      <c r="AB606" s="2">
        <v>-14.7528113074438</v>
      </c>
      <c r="AC606" s="2">
        <v>-26.0621785086075</v>
      </c>
      <c r="AD606" s="2">
        <v>6.28995250469733</v>
      </c>
      <c r="AE606" s="2">
        <v>6.84645373786115</v>
      </c>
      <c r="AF606" s="2">
        <v>7.31356953440994</v>
      </c>
      <c r="AG606" s="2">
        <v>7.4952474138657</v>
      </c>
      <c r="AH606" s="2">
        <v>9.09901279358363</v>
      </c>
      <c r="AI606" s="9">
        <v>21.8816171347775</v>
      </c>
      <c r="AJ606" s="9">
        <v>22.5927081121884</v>
      </c>
      <c r="AK606" s="9">
        <v>23.5142988999885</v>
      </c>
      <c r="AL606" s="9">
        <v>23.6833789285141</v>
      </c>
      <c r="AM606" s="9">
        <v>23.8445074409755</v>
      </c>
      <c r="AN606" s="2">
        <v>-6.98826370800154</v>
      </c>
      <c r="AO606" s="2">
        <v>-7.12770369065217</v>
      </c>
      <c r="AP606" s="2">
        <v>-6.99376888900551</v>
      </c>
      <c r="AQ606" s="2">
        <v>-7.35344045451326</v>
      </c>
      <c r="AR606" s="2">
        <v>-7.81105652346498</v>
      </c>
      <c r="AS606" s="2">
        <v>0.247121428224585</v>
      </c>
      <c r="AT606" s="2">
        <v>1.16826944841161</v>
      </c>
      <c r="AU606" s="2">
        <v>3.32795557302794</v>
      </c>
      <c r="AV606" s="2">
        <v>7.14209552358505</v>
      </c>
      <c r="AW606" s="2">
        <v>3.72805206038297</v>
      </c>
      <c r="AX606" s="2">
        <v>-1.98096239168517</v>
      </c>
      <c r="AY606" s="2">
        <v>-1.79233331539687</v>
      </c>
      <c r="AZ606" s="2">
        <v>-0.563230738839154</v>
      </c>
      <c r="BA606" s="2">
        <v>0.11806911514243</v>
      </c>
      <c r="BB606" s="2">
        <v>0.557962450970758</v>
      </c>
      <c r="BC606" s="9">
        <v>-10.1481481659267</v>
      </c>
      <c r="BD606" s="9">
        <v>-10.1856524985556</v>
      </c>
      <c r="BE606" s="9">
        <v>-10.625689778843</v>
      </c>
      <c r="BF606" s="9">
        <v>-7.89219747332234</v>
      </c>
      <c r="BG606" s="9">
        <v>-7.89219747332234</v>
      </c>
      <c r="BH606" s="9">
        <v>33.9162659156758</v>
      </c>
      <c r="BI606" s="9">
        <v>33.9162659156758</v>
      </c>
      <c r="BJ606" s="9">
        <v>33.9162659156758</v>
      </c>
      <c r="BK606" s="9">
        <v>32.6079333930379</v>
      </c>
      <c r="BL606" s="9">
        <v>32.6079333930379</v>
      </c>
    </row>
    <row r="607" spans="1:64">
      <c r="A607" t="s">
        <v>1216</v>
      </c>
      <c r="B607" s="1" t="s">
        <v>2979</v>
      </c>
      <c r="C607" s="22" t="s">
        <v>1217</v>
      </c>
      <c r="D607" s="22" t="s">
        <v>1305</v>
      </c>
      <c r="E607" s="2">
        <v>14.8057159964598</v>
      </c>
      <c r="F607" s="2">
        <v>14.8057159964598</v>
      </c>
      <c r="G607" s="2">
        <v>14.8057159964598</v>
      </c>
      <c r="H607" s="2">
        <v>14.8057159964598</v>
      </c>
      <c r="I607" s="2">
        <v>14.8057159964598</v>
      </c>
      <c r="J607" s="2">
        <v>8.38801762506785</v>
      </c>
      <c r="K607" s="2">
        <v>8.38801762506785</v>
      </c>
      <c r="L607" s="2">
        <v>8.38801762506785</v>
      </c>
      <c r="M607" s="2">
        <v>8.38801762506785</v>
      </c>
      <c r="N607" s="2">
        <v>8.38801762506785</v>
      </c>
      <c r="O607" s="2">
        <v>1.87918515103834</v>
      </c>
      <c r="P607" s="2">
        <v>1.87918515103834</v>
      </c>
      <c r="Q607" s="2">
        <v>1.87918515103834</v>
      </c>
      <c r="R607" s="2">
        <v>1.87918515103834</v>
      </c>
      <c r="S607" s="2">
        <v>1.87918515103834</v>
      </c>
      <c r="T607" s="23">
        <v>0.421081698854156</v>
      </c>
      <c r="U607" s="23">
        <v>0.421081698854156</v>
      </c>
      <c r="V607" s="23">
        <v>0.421081698854156</v>
      </c>
      <c r="W607" s="23">
        <v>0.421081698854156</v>
      </c>
      <c r="X607" s="23">
        <v>0.421081698854156</v>
      </c>
      <c r="Y607" s="2">
        <v>-12.0581203728971</v>
      </c>
      <c r="Z607" s="2">
        <v>-8.77664034262723</v>
      </c>
      <c r="AA607" s="2">
        <v>-19.6474815235315</v>
      </c>
      <c r="AB607" s="2">
        <v>-4.47471826794285</v>
      </c>
      <c r="AC607" s="2">
        <v>-7.58653033312204</v>
      </c>
      <c r="AD607" s="2">
        <v>3.88529933659131</v>
      </c>
      <c r="AE607" s="2">
        <v>4.34999668186879</v>
      </c>
      <c r="AF607" s="2">
        <v>3.91943911276887</v>
      </c>
      <c r="AG607" s="2">
        <v>5.58917263712728</v>
      </c>
      <c r="AH607" s="2">
        <v>7.24697588124252</v>
      </c>
      <c r="AI607" s="9">
        <v>10.6715149657393</v>
      </c>
      <c r="AJ607" s="9">
        <v>12.1337077298893</v>
      </c>
      <c r="AK607" s="9">
        <v>13.5136014869982</v>
      </c>
      <c r="AL607" s="9">
        <v>15.7289877236795</v>
      </c>
      <c r="AM607" s="9">
        <v>17.889637036267</v>
      </c>
      <c r="AN607" s="2">
        <v>-3.56167132432815</v>
      </c>
      <c r="AO607" s="2">
        <v>-5.45642713700757</v>
      </c>
      <c r="AP607" s="2">
        <v>-6.24245506738644</v>
      </c>
      <c r="AQ607" s="2">
        <v>-7.00541112478497</v>
      </c>
      <c r="AR607" s="2">
        <v>-6.56641399780708</v>
      </c>
      <c r="AS607" s="2">
        <v>3.12393075929548</v>
      </c>
      <c r="AT607" s="2">
        <v>3.52826143065954</v>
      </c>
      <c r="AU607" s="2">
        <v>2.92968948992888</v>
      </c>
      <c r="AV607" s="2">
        <v>6.40430274339554</v>
      </c>
      <c r="AW607" s="2">
        <v>3.6716209279427</v>
      </c>
      <c r="AX607" s="2">
        <v>-2.19308804869752</v>
      </c>
      <c r="AY607" s="2">
        <v>-2.07887517939753</v>
      </c>
      <c r="AZ607" s="2">
        <v>-2.31815451734748</v>
      </c>
      <c r="BA607" s="2">
        <v>-1.86683236986835</v>
      </c>
      <c r="BB607" s="2">
        <v>-0.624543723696204</v>
      </c>
      <c r="BC607" s="9">
        <v>-2.96850592608739</v>
      </c>
      <c r="BD607" s="9">
        <v>-2.33005122515977</v>
      </c>
      <c r="BE607" s="9">
        <v>-4.36672182692179</v>
      </c>
      <c r="BF607" s="9">
        <v>-3.26848582228501</v>
      </c>
      <c r="BG607" s="9">
        <v>-3.26848582228501</v>
      </c>
      <c r="BH607" s="9">
        <v>29.5845867705864</v>
      </c>
      <c r="BI607" s="9">
        <v>29.5845867705864</v>
      </c>
      <c r="BJ607" s="9">
        <v>29.5845867705864</v>
      </c>
      <c r="BK607" s="9">
        <v>30.1911936971191</v>
      </c>
      <c r="BL607" s="9">
        <v>30.1911936971191</v>
      </c>
    </row>
    <row r="608" spans="1:64">
      <c r="A608" t="s">
        <v>1218</v>
      </c>
      <c r="B608" s="1" t="s">
        <v>2980</v>
      </c>
      <c r="C608" s="22" t="s">
        <v>1219</v>
      </c>
      <c r="D608" s="22" t="s">
        <v>1307</v>
      </c>
      <c r="E608" s="2">
        <v>5.86470707964864</v>
      </c>
      <c r="F608" s="2">
        <v>5.86470707964864</v>
      </c>
      <c r="G608" s="2">
        <v>5.86470707964864</v>
      </c>
      <c r="H608" s="2">
        <v>5.86470707964864</v>
      </c>
      <c r="I608" s="2">
        <v>5.86470707964864</v>
      </c>
      <c r="J608" s="2">
        <v>-14.9222567000647</v>
      </c>
      <c r="K608" s="2">
        <v>-14.9222567000647</v>
      </c>
      <c r="L608" s="2">
        <v>-14.9222567000647</v>
      </c>
      <c r="M608" s="2">
        <v>-14.9222567000647</v>
      </c>
      <c r="N608" s="2">
        <v>-14.9222567000647</v>
      </c>
      <c r="O608" s="2">
        <v>-20.180546498676</v>
      </c>
      <c r="P608" s="2">
        <v>-20.180546498676</v>
      </c>
      <c r="Q608" s="2">
        <v>-20.180546498676</v>
      </c>
      <c r="R608" s="2">
        <v>-20.180546498676</v>
      </c>
      <c r="S608" s="2">
        <v>-20.180546498676</v>
      </c>
      <c r="T608" s="23">
        <v>16.37164392789</v>
      </c>
      <c r="U608" s="23">
        <v>16.37164392789</v>
      </c>
      <c r="V608" s="23">
        <v>16.37164392789</v>
      </c>
      <c r="W608" s="23">
        <v>16.37164392789</v>
      </c>
      <c r="X608" s="23">
        <v>16.37164392789</v>
      </c>
      <c r="Y608" s="2">
        <v>7.86894026885762</v>
      </c>
      <c r="Z608" s="2">
        <v>10.8715789084141</v>
      </c>
      <c r="AA608" s="2">
        <v>7.54391361037153</v>
      </c>
      <c r="AB608" s="2">
        <v>11.6076593369675</v>
      </c>
      <c r="AC608" s="2">
        <v>13.9012214391427</v>
      </c>
      <c r="AD608" s="2">
        <v>15.1165992688495</v>
      </c>
      <c r="AE608" s="2">
        <v>14.3395383646098</v>
      </c>
      <c r="AF608" s="2">
        <v>15.6024666287379</v>
      </c>
      <c r="AG608" s="2">
        <v>13.6367830963862</v>
      </c>
      <c r="AH608" s="2">
        <v>11.9904975395579</v>
      </c>
      <c r="AI608" s="9">
        <v>9.69813456682124</v>
      </c>
      <c r="AJ608" s="9">
        <v>10.2306975267329</v>
      </c>
      <c r="AK608" s="9">
        <v>9.72128547429508</v>
      </c>
      <c r="AL608" s="9">
        <v>9.25419200386464</v>
      </c>
      <c r="AM608" s="9">
        <v>10.0538281661752</v>
      </c>
      <c r="AN608" s="2">
        <v>3.68837652108345</v>
      </c>
      <c r="AO608" s="2">
        <v>3.6093628354624</v>
      </c>
      <c r="AP608" s="2">
        <v>3.80593317861288</v>
      </c>
      <c r="AQ608" s="2">
        <v>3.4896824861827</v>
      </c>
      <c r="AR608" s="2">
        <v>2.95336730138131</v>
      </c>
      <c r="AS608" s="2">
        <v>9.42056958622767</v>
      </c>
      <c r="AT608" s="2">
        <v>9.78568242758185</v>
      </c>
      <c r="AU608" s="2">
        <v>10.5420693438107</v>
      </c>
      <c r="AV608" s="2">
        <v>15.2759620685227</v>
      </c>
      <c r="AW608" s="2">
        <v>11.7805800694975</v>
      </c>
      <c r="AX608" s="2">
        <v>6.35596106833714</v>
      </c>
      <c r="AY608" s="2">
        <v>6.5362294701307</v>
      </c>
      <c r="AZ608" s="2">
        <v>7.23584600950903</v>
      </c>
      <c r="BA608" s="2">
        <v>6.23019679139976</v>
      </c>
      <c r="BB608" s="2">
        <v>4.96017131757764</v>
      </c>
      <c r="BC608" s="9">
        <v>3.79692618453038</v>
      </c>
      <c r="BD608" s="9">
        <v>2.13033254871751</v>
      </c>
      <c r="BE608" s="9">
        <v>2.98392658172989</v>
      </c>
      <c r="BF608" s="9">
        <v>3.02932832309342</v>
      </c>
      <c r="BG608" s="9">
        <v>3.02932832309342</v>
      </c>
      <c r="BH608" s="9">
        <v>30.6658330518609</v>
      </c>
      <c r="BI608" s="9">
        <v>30.6658330518609</v>
      </c>
      <c r="BJ608" s="9">
        <v>30.6658330518609</v>
      </c>
      <c r="BK608" s="9">
        <v>37.2748321075568</v>
      </c>
      <c r="BL608" s="9">
        <v>37.2748321075568</v>
      </c>
    </row>
    <row r="609" spans="1:64">
      <c r="A609" t="s">
        <v>1220</v>
      </c>
      <c r="B609" s="1" t="s">
        <v>2981</v>
      </c>
      <c r="C609" s="22" t="s">
        <v>1221</v>
      </c>
      <c r="D609" s="22" t="s">
        <v>1307</v>
      </c>
      <c r="E609" s="2">
        <v>-5.78874274450969</v>
      </c>
      <c r="F609" s="2">
        <v>-5.78874274450969</v>
      </c>
      <c r="G609" s="2">
        <v>-5.78874274450969</v>
      </c>
      <c r="H609" s="2">
        <v>-5.78874274450969</v>
      </c>
      <c r="I609" s="2">
        <v>-5.78874274450969</v>
      </c>
      <c r="J609" s="2">
        <v>-5.18328867300629</v>
      </c>
      <c r="K609" s="2">
        <v>-5.18328867300629</v>
      </c>
      <c r="L609" s="2">
        <v>-5.18328867300629</v>
      </c>
      <c r="M609" s="2">
        <v>-5.18328867300629</v>
      </c>
      <c r="N609" s="2">
        <v>-5.18328867300629</v>
      </c>
      <c r="O609" s="2">
        <v>-21.8005373524397</v>
      </c>
      <c r="P609" s="2">
        <v>-21.8005373524397</v>
      </c>
      <c r="Q609" s="2">
        <v>-21.8005373524397</v>
      </c>
      <c r="R609" s="2">
        <v>-21.8005373524397</v>
      </c>
      <c r="S609" s="2">
        <v>-21.8005373524397</v>
      </c>
      <c r="T609" s="23">
        <v>3.0307872714756</v>
      </c>
      <c r="U609" s="23">
        <v>3.0307872714756</v>
      </c>
      <c r="V609" s="23">
        <v>3.0307872714756</v>
      </c>
      <c r="W609" s="23">
        <v>3.0307872714756</v>
      </c>
      <c r="X609" s="23">
        <v>3.0307872714756</v>
      </c>
      <c r="Y609" s="2">
        <v>13.6755870046053</v>
      </c>
      <c r="Z609" s="2">
        <v>17.7062752343071</v>
      </c>
      <c r="AA609" s="2">
        <v>19.7192688491804</v>
      </c>
      <c r="AB609" s="2">
        <v>20.3076538409623</v>
      </c>
      <c r="AC609" s="2">
        <v>10.1413236149468</v>
      </c>
      <c r="AD609" s="2">
        <v>0.744996248225089</v>
      </c>
      <c r="AE609" s="2">
        <v>-0.232508232999083</v>
      </c>
      <c r="AF609" s="2">
        <v>-0.373485427494936</v>
      </c>
      <c r="AG609" s="2">
        <v>0.09150628716787</v>
      </c>
      <c r="AH609" s="2">
        <v>-0.137977680033993</v>
      </c>
      <c r="AI609" s="9">
        <v>14.7145635641991</v>
      </c>
      <c r="AJ609" s="9">
        <v>13.8426149599152</v>
      </c>
      <c r="AK609" s="9">
        <v>15.4052398095589</v>
      </c>
      <c r="AL609" s="9">
        <v>14.6524781776529</v>
      </c>
      <c r="AM609" s="9">
        <v>16.1163495356853</v>
      </c>
      <c r="AN609" s="2">
        <v>-0.493385273446663</v>
      </c>
      <c r="AO609" s="2">
        <v>-0.727342789649602</v>
      </c>
      <c r="AP609" s="2">
        <v>-1.75800294160046</v>
      </c>
      <c r="AQ609" s="2">
        <v>-2.84169134371708</v>
      </c>
      <c r="AR609" s="2">
        <v>-3.64215913752451</v>
      </c>
      <c r="AS609" s="2">
        <v>2.16117848720358</v>
      </c>
      <c r="AT609" s="2">
        <v>2.77013273509563</v>
      </c>
      <c r="AU609" s="2">
        <v>0.781350330134903</v>
      </c>
      <c r="AV609" s="2">
        <v>5.64430272151651</v>
      </c>
      <c r="AW609" s="2">
        <v>3.45835016534086</v>
      </c>
      <c r="AX609" s="2">
        <v>-1.46178282126613</v>
      </c>
      <c r="AY609" s="2">
        <v>-1.95192499833725</v>
      </c>
      <c r="AZ609" s="2">
        <v>-1.58245616454102</v>
      </c>
      <c r="BA609" s="2">
        <v>-1.82548025559729</v>
      </c>
      <c r="BB609" s="2">
        <v>-1.75020150184633</v>
      </c>
      <c r="BC609" s="9">
        <v>-2.48526077532898</v>
      </c>
      <c r="BD609" s="9">
        <v>-2.92920725448657</v>
      </c>
      <c r="BE609" s="9">
        <v>-2.62003309615308</v>
      </c>
      <c r="BF609" s="9">
        <v>-2.63073249110745</v>
      </c>
      <c r="BG609" s="9">
        <v>-2.63073249110745</v>
      </c>
      <c r="BH609" s="9">
        <v>20.3535674824858</v>
      </c>
      <c r="BI609" s="9">
        <v>20.3535674824858</v>
      </c>
      <c r="BJ609" s="9">
        <v>20.3535674824858</v>
      </c>
      <c r="BK609" s="9">
        <v>25.3791608478301</v>
      </c>
      <c r="BL609" s="9">
        <v>25.3791608478301</v>
      </c>
    </row>
    <row r="610" spans="1:64">
      <c r="A610" t="s">
        <v>1222</v>
      </c>
      <c r="B610" s="1" t="s">
        <v>2982</v>
      </c>
      <c r="C610" s="22" t="s">
        <v>1223</v>
      </c>
      <c r="D610" s="22" t="s">
        <v>1307</v>
      </c>
      <c r="E610" s="2">
        <v>-17.977983365181</v>
      </c>
      <c r="F610" s="2">
        <v>-17.977983365181</v>
      </c>
      <c r="G610" s="2">
        <v>-17.977983365181</v>
      </c>
      <c r="H610" s="2">
        <v>-17.977983365181</v>
      </c>
      <c r="I610" s="2">
        <v>-17.977983365181</v>
      </c>
      <c r="J610" s="2">
        <v>-10.5788366502431</v>
      </c>
      <c r="K610" s="2">
        <v>-10.5788366502431</v>
      </c>
      <c r="L610" s="2">
        <v>-10.5788366502431</v>
      </c>
      <c r="M610" s="2">
        <v>-10.5788366502431</v>
      </c>
      <c r="N610" s="2">
        <v>-10.5788366502431</v>
      </c>
      <c r="O610" s="2">
        <v>-19.87113188957</v>
      </c>
      <c r="P610" s="2">
        <v>-19.87113188957</v>
      </c>
      <c r="Q610" s="2">
        <v>-19.87113188957</v>
      </c>
      <c r="R610" s="2">
        <v>-19.87113188957</v>
      </c>
      <c r="S610" s="2">
        <v>-19.87113188957</v>
      </c>
      <c r="T610" s="23">
        <v>19.3405378797979</v>
      </c>
      <c r="U610" s="23">
        <v>19.3405378797979</v>
      </c>
      <c r="V610" s="23">
        <v>19.3405378797979</v>
      </c>
      <c r="W610" s="23">
        <v>19.3405378797979</v>
      </c>
      <c r="X610" s="23">
        <v>19.3405378797979</v>
      </c>
      <c r="Y610" s="2">
        <v>20.8911648465669</v>
      </c>
      <c r="Z610" s="2">
        <v>15.3707913210055</v>
      </c>
      <c r="AA610" s="2">
        <v>19.3766593022499</v>
      </c>
      <c r="AB610" s="2">
        <v>18.7075976525043</v>
      </c>
      <c r="AC610" s="2">
        <v>15.6430158739608</v>
      </c>
      <c r="AD610" s="2">
        <v>14.1944018391832</v>
      </c>
      <c r="AE610" s="2">
        <v>12.0456468811493</v>
      </c>
      <c r="AF610" s="2">
        <v>11.8460750616455</v>
      </c>
      <c r="AG610" s="2">
        <v>11.2635269923224</v>
      </c>
      <c r="AH610" s="2">
        <v>10.4869000187353</v>
      </c>
      <c r="AI610" s="9">
        <v>12.5124559857678</v>
      </c>
      <c r="AJ610" s="9">
        <v>12.2616679105575</v>
      </c>
      <c r="AK610" s="9">
        <v>11.7477603662636</v>
      </c>
      <c r="AL610" s="9">
        <v>12.3515039698737</v>
      </c>
      <c r="AM610" s="9">
        <v>11.9780881956664</v>
      </c>
      <c r="AN610" s="2">
        <v>6.81988016906108</v>
      </c>
      <c r="AO610" s="2">
        <v>6.00473666302725</v>
      </c>
      <c r="AP610" s="2">
        <v>6.30606787315319</v>
      </c>
      <c r="AQ610" s="2">
        <v>5.32131119571498</v>
      </c>
      <c r="AR610" s="2">
        <v>4.45040637635994</v>
      </c>
      <c r="AS610" s="2">
        <v>6.07366124879532</v>
      </c>
      <c r="AT610" s="2">
        <v>6.81465623876608</v>
      </c>
      <c r="AU610" s="2">
        <v>6.78997902226632</v>
      </c>
      <c r="AV610" s="2">
        <v>11.0681259734817</v>
      </c>
      <c r="AW610" s="2">
        <v>6.84548240994235</v>
      </c>
      <c r="AX610" s="2">
        <v>5.98451574448661</v>
      </c>
      <c r="AY610" s="2">
        <v>5.52218586576093</v>
      </c>
      <c r="AZ610" s="2">
        <v>4.85000991839425</v>
      </c>
      <c r="BA610" s="2">
        <v>4.78258760491776</v>
      </c>
      <c r="BB610" s="2">
        <v>4.32064683616845</v>
      </c>
      <c r="BC610" s="9">
        <v>0</v>
      </c>
      <c r="BD610" s="9">
        <v>0.133145784294846</v>
      </c>
      <c r="BE610" s="9">
        <v>-5.89507446634442</v>
      </c>
      <c r="BF610" s="9">
        <v>-1.7538216607383</v>
      </c>
      <c r="BG610" s="9">
        <v>-1.7538216607383</v>
      </c>
      <c r="BH610" s="9">
        <v>21.8120821917219</v>
      </c>
      <c r="BI610" s="9">
        <v>21.8120821917219</v>
      </c>
      <c r="BJ610" s="9">
        <v>21.8120821917219</v>
      </c>
      <c r="BK610" s="9">
        <v>29.0286474979158</v>
      </c>
      <c r="BL610" s="9">
        <v>29.0286474979158</v>
      </c>
    </row>
    <row r="611" spans="1:64">
      <c r="A611" t="s">
        <v>1224</v>
      </c>
      <c r="B611" s="1" t="s">
        <v>2983</v>
      </c>
      <c r="C611" s="22" t="s">
        <v>1225</v>
      </c>
      <c r="D611" s="22" t="s">
        <v>1307</v>
      </c>
      <c r="E611" s="2">
        <v>-3.14327568672662</v>
      </c>
      <c r="F611" s="2">
        <v>-3.14327568672662</v>
      </c>
      <c r="G611" s="2">
        <v>-3.14327568672662</v>
      </c>
      <c r="H611" s="2">
        <v>-3.14327568672662</v>
      </c>
      <c r="I611" s="2">
        <v>-3.14327568672662</v>
      </c>
      <c r="J611" s="2">
        <v>-19.5656936355464</v>
      </c>
      <c r="K611" s="2">
        <v>-19.5656936355464</v>
      </c>
      <c r="L611" s="2">
        <v>-19.5656936355464</v>
      </c>
      <c r="M611" s="2">
        <v>-19.5656936355464</v>
      </c>
      <c r="N611" s="2">
        <v>-19.5656936355464</v>
      </c>
      <c r="O611" s="2">
        <v>-29.9928144105445</v>
      </c>
      <c r="P611" s="2">
        <v>-29.9928144105445</v>
      </c>
      <c r="Q611" s="2">
        <v>-29.9928144105445</v>
      </c>
      <c r="R611" s="2">
        <v>-29.9928144105445</v>
      </c>
      <c r="S611" s="2">
        <v>-29.9928144105445</v>
      </c>
      <c r="T611" s="23">
        <v>0.106024064197865</v>
      </c>
      <c r="U611" s="23">
        <v>0.106024064197865</v>
      </c>
      <c r="V611" s="23">
        <v>0.106024064197865</v>
      </c>
      <c r="W611" s="23">
        <v>0.106024064197865</v>
      </c>
      <c r="X611" s="23">
        <v>0.106024064197865</v>
      </c>
      <c r="Y611" s="2">
        <v>-2.74485707713252</v>
      </c>
      <c r="Z611" s="2">
        <v>0.177668057499888</v>
      </c>
      <c r="AA611" s="2">
        <v>3.77127290357632</v>
      </c>
      <c r="AB611" s="2">
        <v>-6.18955625158103</v>
      </c>
      <c r="AC611" s="2">
        <v>-11.5935836228813</v>
      </c>
      <c r="AD611" s="2">
        <v>-8.33742536047375</v>
      </c>
      <c r="AE611" s="2">
        <v>-9.79717202293542</v>
      </c>
      <c r="AF611" s="2">
        <v>-9.87515840994548</v>
      </c>
      <c r="AG611" s="2">
        <v>-10.4161675183004</v>
      </c>
      <c r="AH611" s="2">
        <v>-12.6532898203258</v>
      </c>
      <c r="AI611" s="9">
        <v>12.4610255475975</v>
      </c>
      <c r="AJ611" s="9">
        <v>11.8509900559924</v>
      </c>
      <c r="AK611" s="9">
        <v>11.1125335454307</v>
      </c>
      <c r="AL611" s="9">
        <v>10.6617562907809</v>
      </c>
      <c r="AM611" s="9">
        <v>11.3449557640881</v>
      </c>
      <c r="AN611" s="2">
        <v>-7.46644712437529</v>
      </c>
      <c r="AO611" s="2">
        <v>-7.30676903568552</v>
      </c>
      <c r="AP611" s="2">
        <v>-6.16935171374491</v>
      </c>
      <c r="AQ611" s="2">
        <v>-5.7352882137792</v>
      </c>
      <c r="AR611" s="2">
        <v>-5.6380145821167</v>
      </c>
      <c r="AS611" s="2">
        <v>-8.99505810872815</v>
      </c>
      <c r="AT611" s="2">
        <v>-5.38663522620667</v>
      </c>
      <c r="AU611" s="2">
        <v>-6.95098567323337</v>
      </c>
      <c r="AV611" s="2">
        <v>-4.02449598434923</v>
      </c>
      <c r="AW611" s="2">
        <v>-3.92140498471256</v>
      </c>
      <c r="AX611" s="2">
        <v>-12.5579742603942</v>
      </c>
      <c r="AY611" s="2">
        <v>-13.3467570869401</v>
      </c>
      <c r="AZ611" s="2">
        <v>-12.5590755884134</v>
      </c>
      <c r="BA611" s="2">
        <v>-14.1864542535019</v>
      </c>
      <c r="BB611" s="2">
        <v>-17.1895895135704</v>
      </c>
      <c r="BC611" s="9">
        <v>-21.400856676444</v>
      </c>
      <c r="BD611" s="9">
        <v>-20.9038881342905</v>
      </c>
      <c r="BE611" s="9">
        <v>-24.0169700480699</v>
      </c>
      <c r="BF611" s="9">
        <v>-22.1619282584203</v>
      </c>
      <c r="BG611" s="9">
        <v>-22.1619282584203</v>
      </c>
      <c r="BH611" s="9">
        <v>11.9832363194191</v>
      </c>
      <c r="BI611" s="9">
        <v>11.9832363194191</v>
      </c>
      <c r="BJ611" s="9">
        <v>11.9832363194191</v>
      </c>
      <c r="BK611" s="9">
        <v>14.9967699738196</v>
      </c>
      <c r="BL611" s="9">
        <v>14.9967699738196</v>
      </c>
    </row>
    <row r="612" spans="1:64">
      <c r="A612" t="s">
        <v>1226</v>
      </c>
      <c r="B612" s="1" t="s">
        <v>2984</v>
      </c>
      <c r="C612" s="22" t="s">
        <v>1227</v>
      </c>
      <c r="D612" s="22" t="s">
        <v>1307</v>
      </c>
      <c r="E612" s="2">
        <v>-4.68367422670157</v>
      </c>
      <c r="F612" s="2">
        <v>-4.68367422670157</v>
      </c>
      <c r="G612" s="2">
        <v>-4.68367422670157</v>
      </c>
      <c r="H612" s="2">
        <v>-4.68367422670157</v>
      </c>
      <c r="I612" s="2">
        <v>-4.68367422670157</v>
      </c>
      <c r="J612" s="2">
        <v>-0.0428615021584472</v>
      </c>
      <c r="K612" s="2">
        <v>-0.0428615021584472</v>
      </c>
      <c r="L612" s="2">
        <v>-0.0428615021584472</v>
      </c>
      <c r="M612" s="2">
        <v>-0.0428615021584472</v>
      </c>
      <c r="N612" s="2">
        <v>-0.0428615021584472</v>
      </c>
      <c r="O612" s="2">
        <v>-12.5431041555446</v>
      </c>
      <c r="P612" s="2">
        <v>-12.5431041555446</v>
      </c>
      <c r="Q612" s="2">
        <v>-12.5431041555446</v>
      </c>
      <c r="R612" s="2">
        <v>-12.5431041555446</v>
      </c>
      <c r="S612" s="2">
        <v>-12.5431041555446</v>
      </c>
      <c r="T612" s="23">
        <v>-6.54979489761319</v>
      </c>
      <c r="U612" s="23">
        <v>-6.54979489761319</v>
      </c>
      <c r="V612" s="23">
        <v>-6.54979489761319</v>
      </c>
      <c r="W612" s="23">
        <v>-6.54979489761319</v>
      </c>
      <c r="X612" s="23">
        <v>-6.54979489761319</v>
      </c>
      <c r="Y612" s="2">
        <v>-19.6479461483815</v>
      </c>
      <c r="Z612" s="2">
        <v>-25.3517497587501</v>
      </c>
      <c r="AA612" s="2">
        <v>-28.2468757340347</v>
      </c>
      <c r="AB612" s="2">
        <v>-20.7403686528522</v>
      </c>
      <c r="AC612" s="2">
        <v>-19.4348982729917</v>
      </c>
      <c r="AD612" s="2">
        <v>-33.0080797495112</v>
      </c>
      <c r="AE612" s="2">
        <v>-33.7823391374995</v>
      </c>
      <c r="AF612" s="2">
        <v>-34.8155696700712</v>
      </c>
      <c r="AG612" s="2">
        <v>-36.4982521019616</v>
      </c>
      <c r="AH612" s="2">
        <v>-36.6672592928008</v>
      </c>
      <c r="AI612" s="9">
        <v>18.569928071892</v>
      </c>
      <c r="AJ612" s="9">
        <v>19.946747446905</v>
      </c>
      <c r="AK612" s="9">
        <v>20.1695030603138</v>
      </c>
      <c r="AL612" s="9">
        <v>21.4031516590967</v>
      </c>
      <c r="AM612" s="9">
        <v>21.7055388377073</v>
      </c>
      <c r="AN612" s="2">
        <v>-33.7933132962487</v>
      </c>
      <c r="AO612" s="2">
        <v>-36.0114150691238</v>
      </c>
      <c r="AP612" s="2">
        <v>-35.99734758333</v>
      </c>
      <c r="AQ612" s="2">
        <v>-37.3481324701704</v>
      </c>
      <c r="AR612" s="2">
        <v>-39.2147830404079</v>
      </c>
      <c r="AS612" s="2">
        <v>-17.9653963059946</v>
      </c>
      <c r="AT612" s="2">
        <v>-21.4790421084795</v>
      </c>
      <c r="AU612" s="2">
        <v>-17.731552030632</v>
      </c>
      <c r="AV612" s="2">
        <v>-11.1331726407448</v>
      </c>
      <c r="AW612" s="2">
        <v>-16.1697198438982</v>
      </c>
      <c r="AX612" s="2">
        <v>-33.1913513419335</v>
      </c>
      <c r="AY612" s="2">
        <v>-33.986372430319</v>
      </c>
      <c r="AZ612" s="2">
        <v>-36.2697656156464</v>
      </c>
      <c r="BA612" s="2">
        <v>-37.5197697333895</v>
      </c>
      <c r="BB612" s="2">
        <v>-38.7573823271676</v>
      </c>
      <c r="BC612" s="9">
        <v>-28.5114638947463</v>
      </c>
      <c r="BD612" s="9">
        <v>-29.0923538684235</v>
      </c>
      <c r="BE612" s="9">
        <v>-30.057601908645</v>
      </c>
      <c r="BF612" s="9">
        <v>-31.010755728509</v>
      </c>
      <c r="BG612" s="9">
        <v>-31.010755728509</v>
      </c>
      <c r="BH612" s="9">
        <v>11.8845683685775</v>
      </c>
      <c r="BI612" s="9">
        <v>11.8845683685775</v>
      </c>
      <c r="BJ612" s="9">
        <v>11.8845683685775</v>
      </c>
      <c r="BK612" s="9">
        <v>11.599089703081</v>
      </c>
      <c r="BL612" s="9">
        <v>11.599089703081</v>
      </c>
    </row>
    <row r="613" spans="1:64">
      <c r="A613" t="s">
        <v>1228</v>
      </c>
      <c r="B613" s="1" t="s">
        <v>2985</v>
      </c>
      <c r="C613" s="22" t="s">
        <v>1229</v>
      </c>
      <c r="D613" s="22" t="s">
        <v>1307</v>
      </c>
      <c r="E613" s="2">
        <v>-2.5070241158674</v>
      </c>
      <c r="F613" s="2">
        <v>-2.5070241158674</v>
      </c>
      <c r="G613" s="2">
        <v>-2.5070241158674</v>
      </c>
      <c r="H613" s="2">
        <v>-2.5070241158674</v>
      </c>
      <c r="I613" s="2">
        <v>-2.5070241158674</v>
      </c>
      <c r="J613" s="2">
        <v>11.6849499465931</v>
      </c>
      <c r="K613" s="2">
        <v>11.6849499465931</v>
      </c>
      <c r="L613" s="2">
        <v>11.6849499465931</v>
      </c>
      <c r="M613" s="2">
        <v>11.6849499465931</v>
      </c>
      <c r="N613" s="2">
        <v>11.6849499465931</v>
      </c>
      <c r="O613" s="2">
        <v>-10.1788712756796</v>
      </c>
      <c r="P613" s="2">
        <v>-10.1788712756796</v>
      </c>
      <c r="Q613" s="2">
        <v>-10.1788712756796</v>
      </c>
      <c r="R613" s="2">
        <v>-10.1788712756796</v>
      </c>
      <c r="S613" s="2">
        <v>-10.1788712756796</v>
      </c>
      <c r="T613" s="23">
        <v>-10.1359452093607</v>
      </c>
      <c r="U613" s="23">
        <v>-10.1359452093607</v>
      </c>
      <c r="V613" s="23">
        <v>-10.1359452093607</v>
      </c>
      <c r="W613" s="23">
        <v>-10.1359452093607</v>
      </c>
      <c r="X613" s="23">
        <v>-10.1359452093607</v>
      </c>
      <c r="Y613" s="2">
        <v>12.3942833008707</v>
      </c>
      <c r="Z613" s="2">
        <v>9.56205534279515</v>
      </c>
      <c r="AA613" s="2">
        <v>15.0009679598472</v>
      </c>
      <c r="AB613" s="2">
        <v>5.49269939364141</v>
      </c>
      <c r="AC613" s="2">
        <v>9.35067448431684</v>
      </c>
      <c r="AD613" s="2">
        <v>-25.5642613607146</v>
      </c>
      <c r="AE613" s="2">
        <v>-26.5538465750731</v>
      </c>
      <c r="AF613" s="2">
        <v>-27.4030103106374</v>
      </c>
      <c r="AG613" s="2">
        <v>-27.7070207687178</v>
      </c>
      <c r="AH613" s="2">
        <v>-27.6598654412037</v>
      </c>
      <c r="AI613" s="9">
        <v>10.185228658562</v>
      </c>
      <c r="AJ613" s="9">
        <v>9.58172472672146</v>
      </c>
      <c r="AK613" s="9">
        <v>10.2884180946787</v>
      </c>
      <c r="AL613" s="9">
        <v>9.74956341357145</v>
      </c>
      <c r="AM613" s="9">
        <v>10.2082283409553</v>
      </c>
      <c r="AN613" s="2">
        <v>-12.7073373678316</v>
      </c>
      <c r="AO613" s="2">
        <v>-13.2536233891615</v>
      </c>
      <c r="AP613" s="2">
        <v>-11.621034311562</v>
      </c>
      <c r="AQ613" s="2">
        <v>-11.906622779263</v>
      </c>
      <c r="AR613" s="2">
        <v>-12.6586116233958</v>
      </c>
      <c r="AS613" s="2">
        <v>-16.5010925400209</v>
      </c>
      <c r="AT613" s="2">
        <v>-18.5013892735663</v>
      </c>
      <c r="AU613" s="2">
        <v>-18.4132877838413</v>
      </c>
      <c r="AV613" s="2">
        <v>-17.1861603655968</v>
      </c>
      <c r="AW613" s="2">
        <v>-23.3777018884262</v>
      </c>
      <c r="AX613" s="2">
        <v>-27.2946747906587</v>
      </c>
      <c r="AY613" s="2">
        <v>-26.4987947672005</v>
      </c>
      <c r="AZ613" s="2">
        <v>-27.6674802175561</v>
      </c>
      <c r="BA613" s="2">
        <v>-28.4259992551245</v>
      </c>
      <c r="BB613" s="2">
        <v>-27.5354303912996</v>
      </c>
      <c r="BC613" s="9">
        <v>-21.8150668056655</v>
      </c>
      <c r="BD613" s="9">
        <v>-24.1659598495142</v>
      </c>
      <c r="BE613" s="9">
        <v>-22.852510894224</v>
      </c>
      <c r="BF613" s="9">
        <v>-24.1549074183502</v>
      </c>
      <c r="BG613" s="9">
        <v>-24.1549074183502</v>
      </c>
      <c r="BH613" s="9">
        <v>8.96437651578326</v>
      </c>
      <c r="BI613" s="9">
        <v>8.96437651578326</v>
      </c>
      <c r="BJ613" s="9">
        <v>8.96437651578326</v>
      </c>
      <c r="BK613" s="9">
        <v>4.0449599030904</v>
      </c>
      <c r="BL613" s="9">
        <v>4.0449599030904</v>
      </c>
    </row>
    <row r="614" spans="1:64">
      <c r="A614" t="s">
        <v>1230</v>
      </c>
      <c r="B614" s="1" t="s">
        <v>2986</v>
      </c>
      <c r="C614" s="22" t="s">
        <v>1231</v>
      </c>
      <c r="D614" s="22" t="s">
        <v>1307</v>
      </c>
      <c r="E614" s="2">
        <v>-7.99887978012593</v>
      </c>
      <c r="F614" s="2">
        <v>-7.99887978012593</v>
      </c>
      <c r="G614" s="2">
        <v>-7.99887978012593</v>
      </c>
      <c r="H614" s="2">
        <v>-7.99887978012593</v>
      </c>
      <c r="I614" s="2">
        <v>-7.99887978012593</v>
      </c>
      <c r="J614" s="2">
        <v>-8.99067014859405</v>
      </c>
      <c r="K614" s="2">
        <v>-8.99067014859405</v>
      </c>
      <c r="L614" s="2">
        <v>-8.99067014859405</v>
      </c>
      <c r="M614" s="2">
        <v>-8.99067014859405</v>
      </c>
      <c r="N614" s="2">
        <v>-8.99067014859405</v>
      </c>
      <c r="O614" s="2">
        <v>-18.107175840976</v>
      </c>
      <c r="P614" s="2">
        <v>-18.107175840976</v>
      </c>
      <c r="Q614" s="2">
        <v>-18.107175840976</v>
      </c>
      <c r="R614" s="2">
        <v>-18.107175840976</v>
      </c>
      <c r="S614" s="2">
        <v>-18.107175840976</v>
      </c>
      <c r="T614" s="23">
        <v>10.2331277425781</v>
      </c>
      <c r="U614" s="23">
        <v>10.2331277425781</v>
      </c>
      <c r="V614" s="23">
        <v>10.2331277425781</v>
      </c>
      <c r="W614" s="23">
        <v>10.2331277425781</v>
      </c>
      <c r="X614" s="23">
        <v>10.2331277425781</v>
      </c>
      <c r="Y614" s="2">
        <v>20.1207233075784</v>
      </c>
      <c r="Z614" s="2">
        <v>15.7223641291288</v>
      </c>
      <c r="AA614" s="2">
        <v>21.9977340260968</v>
      </c>
      <c r="AB614" s="2">
        <v>17.3790864759007</v>
      </c>
      <c r="AC614" s="2">
        <v>11.1574793858385</v>
      </c>
      <c r="AD614" s="2">
        <v>8.05208671404626</v>
      </c>
      <c r="AE614" s="2">
        <v>7.08415815882985</v>
      </c>
      <c r="AF614" s="2">
        <v>9.57178975744954</v>
      </c>
      <c r="AG614" s="2">
        <v>8.01629606072038</v>
      </c>
      <c r="AH614" s="2">
        <v>7.22614575887863</v>
      </c>
      <c r="AI614" s="9">
        <v>17.021458932229</v>
      </c>
      <c r="AJ614" s="9">
        <v>16.5093199778947</v>
      </c>
      <c r="AK614" s="9">
        <v>17.3084942389659</v>
      </c>
      <c r="AL614" s="9">
        <v>17.2425763335063</v>
      </c>
      <c r="AM614" s="9">
        <v>18.0362965605735</v>
      </c>
      <c r="AN614" s="2">
        <v>2.46064059954384</v>
      </c>
      <c r="AO614" s="2">
        <v>1.93865746314167</v>
      </c>
      <c r="AP614" s="2">
        <v>2.44222334522726</v>
      </c>
      <c r="AQ614" s="2">
        <v>1.26109107971042</v>
      </c>
      <c r="AR614" s="2">
        <v>0.782336608230493</v>
      </c>
      <c r="AS614" s="2">
        <v>6.27064482069077</v>
      </c>
      <c r="AT614" s="2">
        <v>5.53361470176212</v>
      </c>
      <c r="AU614" s="2">
        <v>7.69815993872648</v>
      </c>
      <c r="AV614" s="2">
        <v>11.9271819311507</v>
      </c>
      <c r="AW614" s="2">
        <v>7.00485599121743</v>
      </c>
      <c r="AX614" s="2">
        <v>0.935891546844733</v>
      </c>
      <c r="AY614" s="2">
        <v>0.461718263184887</v>
      </c>
      <c r="AZ614" s="2">
        <v>1.6313840082451</v>
      </c>
      <c r="BA614" s="2">
        <v>0.727810094198027</v>
      </c>
      <c r="BB614" s="2">
        <v>0.1854829652952</v>
      </c>
      <c r="BC614" s="9">
        <v>-8.62937769211451</v>
      </c>
      <c r="BD614" s="9">
        <v>-8.25503862628034</v>
      </c>
      <c r="BE614" s="9">
        <v>-10.5529110817277</v>
      </c>
      <c r="BF614" s="9">
        <v>-9.72573830045783</v>
      </c>
      <c r="BG614" s="9">
        <v>-9.72573830045783</v>
      </c>
      <c r="BH614" s="9">
        <v>22.4519059037181</v>
      </c>
      <c r="BI614" s="9">
        <v>22.4519059037181</v>
      </c>
      <c r="BJ614" s="9">
        <v>22.4519059037181</v>
      </c>
      <c r="BK614" s="9">
        <v>29.4979083775644</v>
      </c>
      <c r="BL614" s="9">
        <v>29.4979083775644</v>
      </c>
    </row>
    <row r="615" spans="1:64">
      <c r="A615" t="s">
        <v>1232</v>
      </c>
      <c r="B615" s="1" t="s">
        <v>2987</v>
      </c>
      <c r="C615" s="22" t="s">
        <v>1233</v>
      </c>
      <c r="D615" s="22" t="s">
        <v>1307</v>
      </c>
      <c r="E615" s="2">
        <v>1.61186763232649</v>
      </c>
      <c r="F615" s="2">
        <v>1.61186763232649</v>
      </c>
      <c r="G615" s="2">
        <v>1.61186763232649</v>
      </c>
      <c r="H615" s="2">
        <v>1.61186763232649</v>
      </c>
      <c r="I615" s="2">
        <v>1.61186763232649</v>
      </c>
      <c r="J615" s="2">
        <v>-14.357125017917</v>
      </c>
      <c r="K615" s="2">
        <v>-14.357125017917</v>
      </c>
      <c r="L615" s="2">
        <v>-14.357125017917</v>
      </c>
      <c r="M615" s="2">
        <v>-14.357125017917</v>
      </c>
      <c r="N615" s="2">
        <v>-14.357125017917</v>
      </c>
      <c r="O615" s="2">
        <v>-24.6654390446082</v>
      </c>
      <c r="P615" s="2">
        <v>-24.6654390446082</v>
      </c>
      <c r="Q615" s="2">
        <v>-24.6654390446082</v>
      </c>
      <c r="R615" s="2">
        <v>-24.6654390446082</v>
      </c>
      <c r="S615" s="2">
        <v>-24.6654390446082</v>
      </c>
      <c r="T615" s="23">
        <v>36.8889270250759</v>
      </c>
      <c r="U615" s="23">
        <v>36.8889270250759</v>
      </c>
      <c r="V615" s="23">
        <v>36.8889270250759</v>
      </c>
      <c r="W615" s="23">
        <v>36.8889270250759</v>
      </c>
      <c r="X615" s="23">
        <v>36.8889270250759</v>
      </c>
      <c r="Y615" s="2">
        <v>20.820643874534</v>
      </c>
      <c r="Z615" s="2">
        <v>27.795367551455</v>
      </c>
      <c r="AA615" s="2">
        <v>25.874671696456</v>
      </c>
      <c r="AB615" s="2">
        <v>22.0176824873411</v>
      </c>
      <c r="AC615" s="2">
        <v>25.9138590114119</v>
      </c>
      <c r="AD615" s="2">
        <v>26.9456739119479</v>
      </c>
      <c r="AE615" s="2">
        <v>26.7842186128119</v>
      </c>
      <c r="AF615" s="2">
        <v>26.5842342662046</v>
      </c>
      <c r="AG615" s="2">
        <v>26.8045266415144</v>
      </c>
      <c r="AH615" s="2">
        <v>26.3479592722424</v>
      </c>
      <c r="AI615" s="9">
        <v>10.2291386081319</v>
      </c>
      <c r="AJ615" s="9">
        <v>9.00795998951504</v>
      </c>
      <c r="AK615" s="9">
        <v>8.71249205219672</v>
      </c>
      <c r="AL615" s="9">
        <v>8.27316234934724</v>
      </c>
      <c r="AM615" s="9">
        <v>7.38576762528445</v>
      </c>
      <c r="AN615" s="2">
        <v>16.3853416843476</v>
      </c>
      <c r="AO615" s="2">
        <v>15.737291584034</v>
      </c>
      <c r="AP615" s="2">
        <v>15.1701817901597</v>
      </c>
      <c r="AQ615" s="2">
        <v>15.0131307342833</v>
      </c>
      <c r="AR615" s="2">
        <v>14.5569477233585</v>
      </c>
      <c r="AS615" s="2">
        <v>13.2314340575699</v>
      </c>
      <c r="AT615" s="2">
        <v>13.1191102165146</v>
      </c>
      <c r="AU615" s="2">
        <v>14.170082614417</v>
      </c>
      <c r="AV615" s="2">
        <v>22.3245834585081</v>
      </c>
      <c r="AW615" s="2">
        <v>18.7800681954221</v>
      </c>
      <c r="AX615" s="2">
        <v>13.6716105840502</v>
      </c>
      <c r="AY615" s="2">
        <v>13.8816291968707</v>
      </c>
      <c r="AZ615" s="2">
        <v>14.3343589624755</v>
      </c>
      <c r="BA615" s="2">
        <v>14.8639662763677</v>
      </c>
      <c r="BB615" s="2">
        <v>15.3386573956631</v>
      </c>
      <c r="BC615" s="9">
        <v>13.0476190704771</v>
      </c>
      <c r="BD615" s="9">
        <v>12.2494121551257</v>
      </c>
      <c r="BE615" s="9">
        <v>12.2995998124964</v>
      </c>
      <c r="BF615" s="9">
        <v>14.269730785098</v>
      </c>
      <c r="BG615" s="9">
        <v>14.269730785098</v>
      </c>
      <c r="BH615" s="9">
        <v>12.7176651842812</v>
      </c>
      <c r="BI615" s="9">
        <v>12.7176651842812</v>
      </c>
      <c r="BJ615" s="9">
        <v>12.7176651842812</v>
      </c>
      <c r="BK615" s="9">
        <v>21.8299924036626</v>
      </c>
      <c r="BL615" s="9">
        <v>21.8299924036626</v>
      </c>
    </row>
    <row r="616" spans="1:64">
      <c r="A616" t="s">
        <v>1234</v>
      </c>
      <c r="B616" s="1" t="s">
        <v>2988</v>
      </c>
      <c r="C616" s="22" t="s">
        <v>1235</v>
      </c>
      <c r="D616" s="22" t="s">
        <v>1307</v>
      </c>
      <c r="E616" s="2">
        <v>-13.792117767423</v>
      </c>
      <c r="F616" s="2">
        <v>-13.792117767423</v>
      </c>
      <c r="G616" s="2">
        <v>-13.792117767423</v>
      </c>
      <c r="H616" s="2">
        <v>-13.792117767423</v>
      </c>
      <c r="I616" s="2">
        <v>-13.792117767423</v>
      </c>
      <c r="J616" s="2">
        <v>-9.89164469169618</v>
      </c>
      <c r="K616" s="2">
        <v>-9.89164469169618</v>
      </c>
      <c r="L616" s="2">
        <v>-9.89164469169618</v>
      </c>
      <c r="M616" s="2">
        <v>-9.89164469169618</v>
      </c>
      <c r="N616" s="2">
        <v>-9.89164469169618</v>
      </c>
      <c r="O616" s="2">
        <v>-18.2948313403035</v>
      </c>
      <c r="P616" s="2">
        <v>-18.2948313403035</v>
      </c>
      <c r="Q616" s="2">
        <v>-18.2948313403035</v>
      </c>
      <c r="R616" s="2">
        <v>-18.2948313403035</v>
      </c>
      <c r="S616" s="2">
        <v>-18.2948313403035</v>
      </c>
      <c r="T616" s="23">
        <v>7.53553727978992</v>
      </c>
      <c r="U616" s="23">
        <v>7.53553727978992</v>
      </c>
      <c r="V616" s="23">
        <v>7.53553727978992</v>
      </c>
      <c r="W616" s="23">
        <v>7.53553727978992</v>
      </c>
      <c r="X616" s="23">
        <v>7.53553727978992</v>
      </c>
      <c r="Y616" s="2">
        <v>21.3430060293786</v>
      </c>
      <c r="Z616" s="2">
        <v>18.7548062337276</v>
      </c>
      <c r="AA616" s="2">
        <v>19.1539184448756</v>
      </c>
      <c r="AB616" s="2">
        <v>21.1729832179324</v>
      </c>
      <c r="AC616" s="2">
        <v>14.0785210496854</v>
      </c>
      <c r="AD616" s="2">
        <v>10.9373182069935</v>
      </c>
      <c r="AE616" s="2">
        <v>11.5235888193962</v>
      </c>
      <c r="AF616" s="2">
        <v>10.5575724296583</v>
      </c>
      <c r="AG616" s="2">
        <v>10.5957100634962</v>
      </c>
      <c r="AH616" s="2">
        <v>10.8711919820478</v>
      </c>
      <c r="AI616" s="9">
        <v>15.4256758054355</v>
      </c>
      <c r="AJ616" s="9">
        <v>15.8430329097714</v>
      </c>
      <c r="AK616" s="9">
        <v>15.4052398095589</v>
      </c>
      <c r="AL616" s="9">
        <v>15.9544158145047</v>
      </c>
      <c r="AM616" s="9">
        <v>16.4424493693505</v>
      </c>
      <c r="AN616" s="2">
        <v>2.99248682153287</v>
      </c>
      <c r="AO616" s="2">
        <v>2.4967968134503</v>
      </c>
      <c r="AP616" s="2">
        <v>1.81718967159218</v>
      </c>
      <c r="AQ616" s="2">
        <v>1.15841884689192</v>
      </c>
      <c r="AR616" s="2">
        <v>1.07612782640812</v>
      </c>
      <c r="AS616" s="2">
        <v>2.80764046323243</v>
      </c>
      <c r="AT616" s="2">
        <v>4.81579967779858</v>
      </c>
      <c r="AU616" s="2">
        <v>5.34481586564498</v>
      </c>
      <c r="AV616" s="2">
        <v>10.6660941218487</v>
      </c>
      <c r="AW616" s="2">
        <v>6.94920210670318</v>
      </c>
      <c r="AX616" s="2">
        <v>3.66135994411792</v>
      </c>
      <c r="AY616" s="2">
        <v>4.20711805649356</v>
      </c>
      <c r="AZ616" s="2">
        <v>3.90301400989312</v>
      </c>
      <c r="BA616" s="2">
        <v>4.44890058966747</v>
      </c>
      <c r="BB616" s="2">
        <v>4.9536941237365</v>
      </c>
      <c r="BC616" s="9">
        <v>-3.10657596916122</v>
      </c>
      <c r="BD616" s="9">
        <v>-5.79184161682572</v>
      </c>
      <c r="BE616" s="9">
        <v>-6.98675492307487</v>
      </c>
      <c r="BF616" s="9">
        <v>-5.81949914699526</v>
      </c>
      <c r="BG616" s="9">
        <v>-5.81949914699526</v>
      </c>
      <c r="BH616" s="9">
        <v>24.3618227675439</v>
      </c>
      <c r="BI616" s="9">
        <v>24.3618227675439</v>
      </c>
      <c r="BJ616" s="9">
        <v>24.3618227675439</v>
      </c>
      <c r="BK616" s="9">
        <v>30.6835054722272</v>
      </c>
      <c r="BL616" s="9">
        <v>30.6835054722272</v>
      </c>
    </row>
    <row r="617" spans="1:64">
      <c r="A617" t="s">
        <v>1236</v>
      </c>
      <c r="B617" s="1" t="s">
        <v>2989</v>
      </c>
      <c r="C617" s="22" t="s">
        <v>1237</v>
      </c>
      <c r="D617" s="22" t="s">
        <v>1307</v>
      </c>
      <c r="E617" s="2">
        <v>-3.94696188149616</v>
      </c>
      <c r="F617" s="2">
        <v>-3.94696188149616</v>
      </c>
      <c r="G617" s="2">
        <v>-3.94696188149616</v>
      </c>
      <c r="H617" s="2">
        <v>-3.94696188149616</v>
      </c>
      <c r="I617" s="2">
        <v>-3.94696188149616</v>
      </c>
      <c r="J617" s="2">
        <v>-10.6119811253435</v>
      </c>
      <c r="K617" s="2">
        <v>-10.6119811253435</v>
      </c>
      <c r="L617" s="2">
        <v>-10.6119811253435</v>
      </c>
      <c r="M617" s="2">
        <v>-10.6119811253435</v>
      </c>
      <c r="N617" s="2">
        <v>-10.6119811253435</v>
      </c>
      <c r="O617" s="2">
        <v>-18.7320284923455</v>
      </c>
      <c r="P617" s="2">
        <v>-18.7320284923455</v>
      </c>
      <c r="Q617" s="2">
        <v>-18.7320284923455</v>
      </c>
      <c r="R617" s="2">
        <v>-18.7320284923455</v>
      </c>
      <c r="S617" s="2">
        <v>-18.7320284923455</v>
      </c>
      <c r="T617" s="23">
        <v>6.01481022821988</v>
      </c>
      <c r="U617" s="23">
        <v>6.01481022821988</v>
      </c>
      <c r="V617" s="23">
        <v>6.01481022821988</v>
      </c>
      <c r="W617" s="23">
        <v>6.01481022821988</v>
      </c>
      <c r="X617" s="23">
        <v>6.01481022821988</v>
      </c>
      <c r="Y617" s="2">
        <v>13.3521963310523</v>
      </c>
      <c r="Z617" s="2">
        <v>13.695488955325</v>
      </c>
      <c r="AA617" s="2">
        <v>14.2727628728761</v>
      </c>
      <c r="AB617" s="2">
        <v>10.3537326683396</v>
      </c>
      <c r="AC617" s="2">
        <v>14.8068514419979</v>
      </c>
      <c r="AD617" s="2">
        <v>2.30808046472841</v>
      </c>
      <c r="AE617" s="2">
        <v>1.77607116288755</v>
      </c>
      <c r="AF617" s="2">
        <v>-0.0407005794124741</v>
      </c>
      <c r="AG617" s="2">
        <v>-1.64105307352454</v>
      </c>
      <c r="AH617" s="2">
        <v>-3.1729191611607</v>
      </c>
      <c r="AI617" s="9">
        <v>13.463366076454</v>
      </c>
      <c r="AJ617" s="9">
        <v>12.8349177894529</v>
      </c>
      <c r="AK617" s="9">
        <v>13.260154377485</v>
      </c>
      <c r="AL617" s="9">
        <v>12.9407981792616</v>
      </c>
      <c r="AM617" s="9">
        <v>13.3358423526011</v>
      </c>
      <c r="AN617" s="2">
        <v>-1.83344647949247</v>
      </c>
      <c r="AO617" s="2">
        <v>-2.34006183397102</v>
      </c>
      <c r="AP617" s="2">
        <v>-2.75036409727953</v>
      </c>
      <c r="AQ617" s="2">
        <v>-4.06996716278893</v>
      </c>
      <c r="AR617" s="2">
        <v>-5.10761233311897</v>
      </c>
      <c r="AS617" s="2">
        <v>-0.26864241601215</v>
      </c>
      <c r="AT617" s="2">
        <v>2.00011083235832</v>
      </c>
      <c r="AU617" s="2">
        <v>3.86230183836657</v>
      </c>
      <c r="AV617" s="2">
        <v>6.80143902396465</v>
      </c>
      <c r="AW617" s="2">
        <v>5.1353841953628</v>
      </c>
      <c r="AX617" s="2">
        <v>-3.51230439408014</v>
      </c>
      <c r="AY617" s="2">
        <v>-3.81116810459273</v>
      </c>
      <c r="AZ617" s="2">
        <v>-5.00881140619167</v>
      </c>
      <c r="BA617" s="2">
        <v>-7.29731925321835</v>
      </c>
      <c r="BB617" s="2">
        <v>-7.38486570136264</v>
      </c>
      <c r="BC617" s="9">
        <v>-7.86999245520843</v>
      </c>
      <c r="BD617" s="9">
        <v>-8.18846573413292</v>
      </c>
      <c r="BE617" s="9">
        <v>-11.3534767499967</v>
      </c>
      <c r="BF617" s="9">
        <v>-9.80545746685503</v>
      </c>
      <c r="BG617" s="9">
        <v>-9.80545746685503</v>
      </c>
      <c r="BH617" s="9">
        <v>26.3560259470689</v>
      </c>
      <c r="BI617" s="9">
        <v>26.3560259470689</v>
      </c>
      <c r="BJ617" s="9">
        <v>26.3560259470689</v>
      </c>
      <c r="BK617" s="9">
        <v>31.6064686825028</v>
      </c>
      <c r="BL617" s="9">
        <v>31.6064686825028</v>
      </c>
    </row>
    <row r="618" spans="1:64">
      <c r="A618" t="s">
        <v>1238</v>
      </c>
      <c r="B618" s="1" t="s">
        <v>2990</v>
      </c>
      <c r="C618" s="22" t="s">
        <v>1239</v>
      </c>
      <c r="D618" s="22" t="s">
        <v>1307</v>
      </c>
      <c r="E618" s="2">
        <v>-3.74604033280378</v>
      </c>
      <c r="F618" s="2">
        <v>-3.74604033280378</v>
      </c>
      <c r="G618" s="2">
        <v>-3.74604033280378</v>
      </c>
      <c r="H618" s="2">
        <v>-3.74604033280378</v>
      </c>
      <c r="I618" s="2">
        <v>-3.74604033280378</v>
      </c>
      <c r="J618" s="2">
        <v>-8.98463074452699</v>
      </c>
      <c r="K618" s="2">
        <v>-8.98463074452699</v>
      </c>
      <c r="L618" s="2">
        <v>-8.98463074452699</v>
      </c>
      <c r="M618" s="2">
        <v>-8.98463074452699</v>
      </c>
      <c r="N618" s="2">
        <v>-8.98463074452699</v>
      </c>
      <c r="O618" s="2">
        <v>-20.8803674727884</v>
      </c>
      <c r="P618" s="2">
        <v>-20.8803674727884</v>
      </c>
      <c r="Q618" s="2">
        <v>-20.8803674727884</v>
      </c>
      <c r="R618" s="2">
        <v>-20.8803674727884</v>
      </c>
      <c r="S618" s="2">
        <v>-20.8803674727884</v>
      </c>
      <c r="T618" s="23">
        <v>9.21186434861045</v>
      </c>
      <c r="U618" s="23">
        <v>9.21186434861045</v>
      </c>
      <c r="V618" s="23">
        <v>9.21186434861045</v>
      </c>
      <c r="W618" s="23">
        <v>9.21186434861045</v>
      </c>
      <c r="X618" s="23">
        <v>9.21186434861045</v>
      </c>
      <c r="Y618" s="2">
        <v>22.904754868717</v>
      </c>
      <c r="Z618" s="2">
        <v>20.8310162480676</v>
      </c>
      <c r="AA618" s="2">
        <v>19.4786506198233</v>
      </c>
      <c r="AB618" s="2">
        <v>18.5002604335614</v>
      </c>
      <c r="AC618" s="2">
        <v>14.8800502484534</v>
      </c>
      <c r="AD618" s="2">
        <v>2.00003275020772</v>
      </c>
      <c r="AE618" s="2">
        <v>1.16816145957841</v>
      </c>
      <c r="AF618" s="2">
        <v>2.32120746574425</v>
      </c>
      <c r="AG618" s="2">
        <v>1.47966236723583</v>
      </c>
      <c r="AH618" s="2">
        <v>-0.895886541197715</v>
      </c>
      <c r="AI618" s="9">
        <v>9.18174531563839</v>
      </c>
      <c r="AJ618" s="9">
        <v>7.87424469308392</v>
      </c>
      <c r="AK618" s="9">
        <v>8.44071665537571</v>
      </c>
      <c r="AL618" s="9">
        <v>8.02344571001554</v>
      </c>
      <c r="AM618" s="9">
        <v>7.74351596860515</v>
      </c>
      <c r="AN618" s="2">
        <v>0.939454766750157</v>
      </c>
      <c r="AO618" s="2">
        <v>0.684645666035049</v>
      </c>
      <c r="AP618" s="2">
        <v>0.942142528503076</v>
      </c>
      <c r="AQ618" s="2">
        <v>1.36376331252893</v>
      </c>
      <c r="AR618" s="2">
        <v>1.07612782640812</v>
      </c>
      <c r="AS618" s="2">
        <v>1.65566254492525</v>
      </c>
      <c r="AT618" s="2">
        <v>0.498933407553179</v>
      </c>
      <c r="AU618" s="2">
        <v>3.72184510576327</v>
      </c>
      <c r="AV618" s="2">
        <v>5.52556301582909</v>
      </c>
      <c r="AW618" s="2">
        <v>1.13553944650944</v>
      </c>
      <c r="AX618" s="2">
        <v>-5.03171608427104</v>
      </c>
      <c r="AY618" s="2">
        <v>-5.17727863069443</v>
      </c>
      <c r="AZ618" s="2">
        <v>-4.31555291608108</v>
      </c>
      <c r="BA618" s="2">
        <v>-5.67447018588576</v>
      </c>
      <c r="BB618" s="2">
        <v>-6.48850163694379</v>
      </c>
      <c r="BC618" s="9">
        <v>-17.7420005349874</v>
      </c>
      <c r="BD618" s="9">
        <v>-14.9123278410225</v>
      </c>
      <c r="BE618" s="9">
        <v>-19.1407973413405</v>
      </c>
      <c r="BF618" s="9">
        <v>-16.0235524458363</v>
      </c>
      <c r="BG618" s="9">
        <v>-16.0235524458363</v>
      </c>
      <c r="BH618" s="9">
        <v>24.7148892028658</v>
      </c>
      <c r="BI618" s="9">
        <v>24.7148892028658</v>
      </c>
      <c r="BJ618" s="9">
        <v>24.7148892028658</v>
      </c>
      <c r="BK618" s="9">
        <v>27.1279149799618</v>
      </c>
      <c r="BL618" s="9">
        <v>27.1279149799618</v>
      </c>
    </row>
    <row r="619" spans="1:64">
      <c r="A619" t="s">
        <v>1240</v>
      </c>
      <c r="B619" s="1" t="s">
        <v>2991</v>
      </c>
      <c r="C619" s="22" t="s">
        <v>1241</v>
      </c>
      <c r="D619" s="22" t="s">
        <v>1307</v>
      </c>
      <c r="E619" s="2">
        <v>-11.180137634422</v>
      </c>
      <c r="F619" s="2">
        <v>-11.180137634422</v>
      </c>
      <c r="G619" s="2">
        <v>-11.180137634422</v>
      </c>
      <c r="H619" s="2">
        <v>-11.180137634422</v>
      </c>
      <c r="I619" s="2">
        <v>-11.180137634422</v>
      </c>
      <c r="J619" s="2">
        <v>-4.78653271473318</v>
      </c>
      <c r="K619" s="2">
        <v>-4.78653271473318</v>
      </c>
      <c r="L619" s="2">
        <v>-4.78653271473318</v>
      </c>
      <c r="M619" s="2">
        <v>-4.78653271473318</v>
      </c>
      <c r="N619" s="2">
        <v>-4.78653271473318</v>
      </c>
      <c r="O619" s="2">
        <v>-16.8605731472569</v>
      </c>
      <c r="P619" s="2">
        <v>-16.8605731472569</v>
      </c>
      <c r="Q619" s="2">
        <v>-16.8605731472569</v>
      </c>
      <c r="R619" s="2">
        <v>-16.8605731472569</v>
      </c>
      <c r="S619" s="2">
        <v>-16.8605731472569</v>
      </c>
      <c r="T619" s="23">
        <v>23.5783865148129</v>
      </c>
      <c r="U619" s="23">
        <v>23.5783865148129</v>
      </c>
      <c r="V619" s="23">
        <v>23.5783865148129</v>
      </c>
      <c r="W619" s="23">
        <v>23.5783865148129</v>
      </c>
      <c r="X619" s="23">
        <v>23.5783865148129</v>
      </c>
      <c r="Y619" s="2">
        <v>14.4295673716257</v>
      </c>
      <c r="Z619" s="2">
        <v>13.6543741239853</v>
      </c>
      <c r="AA619" s="2">
        <v>13.9040459949938</v>
      </c>
      <c r="AB619" s="2">
        <v>6.34409110029778</v>
      </c>
      <c r="AC619" s="2">
        <v>3.75115943567074</v>
      </c>
      <c r="AD619" s="2">
        <v>20.634957391356</v>
      </c>
      <c r="AE619" s="2">
        <v>21.2011875728835</v>
      </c>
      <c r="AF619" s="2">
        <v>19.4468494064352</v>
      </c>
      <c r="AG619" s="2">
        <v>19.4971240895499</v>
      </c>
      <c r="AH619" s="2">
        <v>19.161805873389</v>
      </c>
      <c r="AI619" s="9">
        <v>16.501988546692</v>
      </c>
      <c r="AJ619" s="9">
        <v>15.6577725282084</v>
      </c>
      <c r="AK619" s="9">
        <v>16.6220172892288</v>
      </c>
      <c r="AL619" s="9">
        <v>17.0977353182119</v>
      </c>
      <c r="AM619" s="9">
        <v>16.5358415356609</v>
      </c>
      <c r="AN619" s="2">
        <v>4.13160472972029</v>
      </c>
      <c r="AO619" s="2">
        <v>4.13418708308742</v>
      </c>
      <c r="AP619" s="2">
        <v>5.14236881533079</v>
      </c>
      <c r="AQ619" s="2">
        <v>4.25501338869806</v>
      </c>
      <c r="AR619" s="2">
        <v>4.21088012436336</v>
      </c>
      <c r="AS619" s="2">
        <v>8.79835595439945</v>
      </c>
      <c r="AT619" s="2">
        <v>10.274836149041</v>
      </c>
      <c r="AU619" s="2">
        <v>11.2143090436637</v>
      </c>
      <c r="AV619" s="2">
        <v>17.7110629911169</v>
      </c>
      <c r="AW619" s="2">
        <v>14.7321228862354</v>
      </c>
      <c r="AX619" s="2">
        <v>9.99604295011467</v>
      </c>
      <c r="AY619" s="2">
        <v>11.0052474228947</v>
      </c>
      <c r="AZ619" s="2">
        <v>10.0254160153229</v>
      </c>
      <c r="BA619" s="2">
        <v>9.75235065844117</v>
      </c>
      <c r="BB619" s="2">
        <v>10.1164101723298</v>
      </c>
      <c r="BC619" s="9">
        <v>1.38070043073832</v>
      </c>
      <c r="BD619" s="9">
        <v>0.5991560293268</v>
      </c>
      <c r="BE619" s="9">
        <v>0.800565668268994</v>
      </c>
      <c r="BF619" s="9">
        <v>0.637753331177563</v>
      </c>
      <c r="BG619" s="9">
        <v>0.637753331177563</v>
      </c>
      <c r="BH619" s="9">
        <v>25.5378958658113</v>
      </c>
      <c r="BI619" s="9">
        <v>25.5378958658113</v>
      </c>
      <c r="BJ619" s="9">
        <v>25.5378958658113</v>
      </c>
      <c r="BK619" s="9">
        <v>32.9843735533472</v>
      </c>
      <c r="BL619" s="9">
        <v>32.9843735533472</v>
      </c>
    </row>
    <row r="620" spans="1:64">
      <c r="A620" t="s">
        <v>1242</v>
      </c>
      <c r="B620" s="1" t="s">
        <v>2992</v>
      </c>
      <c r="C620" s="22" t="s">
        <v>1243</v>
      </c>
      <c r="D620" s="22" t="s">
        <v>1307</v>
      </c>
      <c r="E620" s="2">
        <v>-9.30486984662643</v>
      </c>
      <c r="F620" s="2">
        <v>-9.30486984662643</v>
      </c>
      <c r="G620" s="2">
        <v>-9.30486984662643</v>
      </c>
      <c r="H620" s="2">
        <v>-9.30486984662643</v>
      </c>
      <c r="I620" s="2">
        <v>-9.30486984662643</v>
      </c>
      <c r="J620" s="2">
        <v>-14.5618547772383</v>
      </c>
      <c r="K620" s="2">
        <v>-14.5618547772383</v>
      </c>
      <c r="L620" s="2">
        <v>-14.5618547772383</v>
      </c>
      <c r="M620" s="2">
        <v>-14.5618547772383</v>
      </c>
      <c r="N620" s="2">
        <v>-14.5618547772383</v>
      </c>
      <c r="O620" s="2">
        <v>-16.9699837380286</v>
      </c>
      <c r="P620" s="2">
        <v>-16.9699837380286</v>
      </c>
      <c r="Q620" s="2">
        <v>-16.9699837380286</v>
      </c>
      <c r="R620" s="2">
        <v>-16.9699837380286</v>
      </c>
      <c r="S620" s="2">
        <v>-16.9699837380286</v>
      </c>
      <c r="T620" s="23">
        <v>-12.6335145721154</v>
      </c>
      <c r="U620" s="23">
        <v>-12.6335145721154</v>
      </c>
      <c r="V620" s="23">
        <v>-12.6335145721154</v>
      </c>
      <c r="W620" s="23">
        <v>-12.6335145721154</v>
      </c>
      <c r="X620" s="23">
        <v>-12.6335145721154</v>
      </c>
      <c r="Y620" s="2">
        <v>12.0425993317855</v>
      </c>
      <c r="Z620" s="2">
        <v>-4.26490069491075</v>
      </c>
      <c r="AA620" s="2">
        <v>9.4954128774977</v>
      </c>
      <c r="AB620" s="2">
        <v>-0.230269491324912</v>
      </c>
      <c r="AC620" s="2">
        <v>6.21581297086674</v>
      </c>
      <c r="AD620" s="2">
        <v>-33.5754250175308</v>
      </c>
      <c r="AE620" s="2">
        <v>-37.0039025913526</v>
      </c>
      <c r="AF620" s="2">
        <v>-38.0991859328435</v>
      </c>
      <c r="AG620" s="2">
        <v>-39.0312465976451</v>
      </c>
      <c r="AH620" s="2">
        <v>-39.0492208798504</v>
      </c>
      <c r="AI620" s="9">
        <v>10.9609711009639</v>
      </c>
      <c r="AJ620" s="9">
        <v>11.6236147560259</v>
      </c>
      <c r="AK620" s="9">
        <v>11.0253355077393</v>
      </c>
      <c r="AL620" s="9">
        <v>11.5115126652299</v>
      </c>
      <c r="AM620" s="9">
        <v>12.0949741830348</v>
      </c>
      <c r="AN620" s="2">
        <v>-18.3766799523589</v>
      </c>
      <c r="AO620" s="2">
        <v>-18.3503885783213</v>
      </c>
      <c r="AP620" s="2">
        <v>-18.8089215583654</v>
      </c>
      <c r="AQ620" s="2">
        <v>-19.0064076786627</v>
      </c>
      <c r="AR620" s="2">
        <v>-17.8189122136447</v>
      </c>
      <c r="AS620" s="2">
        <v>-23.0198343875362</v>
      </c>
      <c r="AT620" s="2">
        <v>-26.160349615072</v>
      </c>
      <c r="AU620" s="2">
        <v>-22.8656983538718</v>
      </c>
      <c r="AV620" s="2">
        <v>-25.6685887488158</v>
      </c>
      <c r="AW620" s="2">
        <v>-30.1358364313882</v>
      </c>
      <c r="AX620" s="2">
        <v>-38.426950156665</v>
      </c>
      <c r="AY620" s="2">
        <v>-39.9444783642596</v>
      </c>
      <c r="AZ620" s="2">
        <v>-39.6170049782913</v>
      </c>
      <c r="BA620" s="2">
        <v>-38.6333152614526</v>
      </c>
      <c r="BB620" s="2">
        <v>-39.6435293324122</v>
      </c>
      <c r="BC620" s="9">
        <v>-24.5074326456052</v>
      </c>
      <c r="BD620" s="9">
        <v>-25.4308448003152</v>
      </c>
      <c r="BE620" s="9">
        <v>-26.3458883557615</v>
      </c>
      <c r="BF620" s="9">
        <v>-24.9520990823221</v>
      </c>
      <c r="BG620" s="9">
        <v>-24.9520990823221</v>
      </c>
      <c r="BH620" s="9">
        <v>0.773773636207964</v>
      </c>
      <c r="BI620" s="9">
        <v>0.773773636207964</v>
      </c>
      <c r="BJ620" s="9">
        <v>0.773773636207964</v>
      </c>
      <c r="BK620" s="9">
        <v>-7.34569284948094</v>
      </c>
      <c r="BL620" s="9">
        <v>-7.34569284948094</v>
      </c>
    </row>
    <row r="621" spans="1:64">
      <c r="A621" t="s">
        <v>1244</v>
      </c>
      <c r="B621" s="1" t="s">
        <v>2993</v>
      </c>
      <c r="C621" s="22" t="s">
        <v>262</v>
      </c>
      <c r="D621" s="22" t="s">
        <v>1307</v>
      </c>
      <c r="E621" s="2">
        <v>1.31048530928791</v>
      </c>
      <c r="F621" s="2">
        <v>1.31048530928791</v>
      </c>
      <c r="G621" s="2">
        <v>1.31048530928791</v>
      </c>
      <c r="H621" s="2">
        <v>1.31048530928791</v>
      </c>
      <c r="I621" s="2">
        <v>1.31048530928791</v>
      </c>
      <c r="J621" s="2">
        <v>-7.8278947869862</v>
      </c>
      <c r="K621" s="2">
        <v>-7.8278947869862</v>
      </c>
      <c r="L621" s="2">
        <v>-7.8278947869862</v>
      </c>
      <c r="M621" s="2">
        <v>-7.8278947869862</v>
      </c>
      <c r="N621" s="2">
        <v>-7.8278947869862</v>
      </c>
      <c r="O621" s="2">
        <v>-15.7649046679758</v>
      </c>
      <c r="P621" s="2">
        <v>-15.7649046679758</v>
      </c>
      <c r="Q621" s="2">
        <v>-15.7649046679758</v>
      </c>
      <c r="R621" s="2">
        <v>-15.7649046679758</v>
      </c>
      <c r="S621" s="2">
        <v>-15.7649046679758</v>
      </c>
      <c r="T621" s="23">
        <v>16.6276652745597</v>
      </c>
      <c r="U621" s="23">
        <v>16.6276652745597</v>
      </c>
      <c r="V621" s="23">
        <v>16.6276652745597</v>
      </c>
      <c r="W621" s="23">
        <v>16.6276652745597</v>
      </c>
      <c r="X621" s="23">
        <v>16.6276652745597</v>
      </c>
      <c r="Y621" s="2">
        <v>5.30577036304764</v>
      </c>
      <c r="Z621" s="2">
        <v>-0.443441307579443</v>
      </c>
      <c r="AA621" s="2">
        <v>8.64153231635261</v>
      </c>
      <c r="AB621" s="2">
        <v>6.67038630996224</v>
      </c>
      <c r="AC621" s="2">
        <v>3.66213169503609</v>
      </c>
      <c r="AD621" s="2">
        <v>10.9581282786272</v>
      </c>
      <c r="AE621" s="2">
        <v>10.9726421692457</v>
      </c>
      <c r="AF621" s="2">
        <v>11.7347632758132</v>
      </c>
      <c r="AG621" s="2">
        <v>10.4079747227635</v>
      </c>
      <c r="AH621" s="2">
        <v>7.52859913560235</v>
      </c>
      <c r="AI621" s="9">
        <v>11.1073375995303</v>
      </c>
      <c r="AJ621" s="9">
        <v>10.0433249288349</v>
      </c>
      <c r="AK621" s="9">
        <v>9.73266284371724</v>
      </c>
      <c r="AL621" s="9">
        <v>9.41953408046869</v>
      </c>
      <c r="AM621" s="9">
        <v>8.43317421940395</v>
      </c>
      <c r="AN621" s="2">
        <v>-4.70456038159341</v>
      </c>
      <c r="AO621" s="2">
        <v>-4.48743230059464</v>
      </c>
      <c r="AP621" s="2">
        <v>-3.96056062859548</v>
      </c>
      <c r="AQ621" s="2">
        <v>-4.32721187798255</v>
      </c>
      <c r="AR621" s="2">
        <v>-4.71087593629995</v>
      </c>
      <c r="AS621" s="2">
        <v>7.57010847532693</v>
      </c>
      <c r="AT621" s="2">
        <v>7.83829479825283</v>
      </c>
      <c r="AU621" s="2">
        <v>9.15297577828703</v>
      </c>
      <c r="AV621" s="2">
        <v>14.8440200917123</v>
      </c>
      <c r="AW621" s="2">
        <v>11.1148872968142</v>
      </c>
      <c r="AX621" s="2">
        <v>2.75907140357978</v>
      </c>
      <c r="AY621" s="2">
        <v>2.75231933451931</v>
      </c>
      <c r="AZ621" s="2">
        <v>3.53849795693137</v>
      </c>
      <c r="BA621" s="2">
        <v>2.60924841907401</v>
      </c>
      <c r="BB621" s="2">
        <v>0.972558898098518</v>
      </c>
      <c r="BC621" s="9">
        <v>-8.14613254135609</v>
      </c>
      <c r="BD621" s="9">
        <v>-7.18987235192158</v>
      </c>
      <c r="BE621" s="9">
        <v>-10.1162388990355</v>
      </c>
      <c r="BF621" s="9">
        <v>-8.5299508044999</v>
      </c>
      <c r="BG621" s="9">
        <v>-8.5299508044999</v>
      </c>
      <c r="BH621" s="9">
        <v>25.4542165510506</v>
      </c>
      <c r="BI621" s="9">
        <v>25.4542165510506</v>
      </c>
      <c r="BJ621" s="9">
        <v>25.4542165510506</v>
      </c>
      <c r="BK621" s="9">
        <v>33.3695344296136</v>
      </c>
      <c r="BL621" s="9">
        <v>33.3695344296136</v>
      </c>
    </row>
    <row r="622" spans="1:64">
      <c r="A622" t="s">
        <v>1245</v>
      </c>
      <c r="B622" s="1" t="s">
        <v>2994</v>
      </c>
      <c r="C622" s="22" t="s">
        <v>1246</v>
      </c>
      <c r="D622" s="22" t="s">
        <v>1307</v>
      </c>
      <c r="E622" s="2">
        <v>-25.3451068172352</v>
      </c>
      <c r="F622" s="2">
        <v>-25.3451068172352</v>
      </c>
      <c r="G622" s="2">
        <v>-25.3451068172352</v>
      </c>
      <c r="H622" s="2">
        <v>-25.3451068172352</v>
      </c>
      <c r="I622" s="2">
        <v>-25.3451068172352</v>
      </c>
      <c r="J622" s="2">
        <v>10.4741439291976</v>
      </c>
      <c r="K622" s="2">
        <v>10.4741439291976</v>
      </c>
      <c r="L622" s="2">
        <v>10.4741439291976</v>
      </c>
      <c r="M622" s="2">
        <v>10.4741439291976</v>
      </c>
      <c r="N622" s="2">
        <v>10.4741439291976</v>
      </c>
      <c r="O622" s="2">
        <v>-1.14456976547568</v>
      </c>
      <c r="P622" s="2">
        <v>-1.14456976547568</v>
      </c>
      <c r="Q622" s="2">
        <v>-1.14456976547568</v>
      </c>
      <c r="R622" s="2">
        <v>-1.14456976547568</v>
      </c>
      <c r="S622" s="2">
        <v>-1.14456976547568</v>
      </c>
      <c r="T622" s="23">
        <v>7.84960470849389</v>
      </c>
      <c r="U622" s="23">
        <v>7.84960470849389</v>
      </c>
      <c r="V622" s="23">
        <v>7.84960470849389</v>
      </c>
      <c r="W622" s="23">
        <v>7.84960470849389</v>
      </c>
      <c r="X622" s="23">
        <v>7.84960470849389</v>
      </c>
      <c r="Y622" s="2">
        <v>12.0973403890305</v>
      </c>
      <c r="Z622" s="2">
        <v>13.0689305491958</v>
      </c>
      <c r="AA622" s="2">
        <v>11.0025933431321</v>
      </c>
      <c r="AB622" s="2">
        <v>7.53464649758866</v>
      </c>
      <c r="AC622" s="2">
        <v>9.72756995713743</v>
      </c>
      <c r="AD622" s="2">
        <v>-3.36595815804291</v>
      </c>
      <c r="AE622" s="2">
        <v>-5.27718880429399</v>
      </c>
      <c r="AF622" s="2">
        <v>-8.44770104326111</v>
      </c>
      <c r="AG622" s="2">
        <v>-7.37642199167872</v>
      </c>
      <c r="AH622" s="2">
        <v>-7.87261371946356</v>
      </c>
      <c r="AI622" s="9">
        <v>14.1159044791536</v>
      </c>
      <c r="AJ622" s="9">
        <v>14.699936938425</v>
      </c>
      <c r="AK622" s="9">
        <v>14.2284634244043</v>
      </c>
      <c r="AL622" s="9">
        <v>13.8026022202635</v>
      </c>
      <c r="AM622" s="9">
        <v>13.6664413465422</v>
      </c>
      <c r="AN622" s="2">
        <v>-1.07579142199361</v>
      </c>
      <c r="AO622" s="2">
        <v>-0.336684139161804</v>
      </c>
      <c r="AP622" s="2">
        <v>-0.402757514077227</v>
      </c>
      <c r="AQ622" s="2">
        <v>-1.12869364968584</v>
      </c>
      <c r="AR622" s="2">
        <v>-0.782101628565351</v>
      </c>
      <c r="AS622" s="2">
        <v>-12.8675131144125</v>
      </c>
      <c r="AT622" s="2">
        <v>-12.5442949418828</v>
      </c>
      <c r="AU622" s="2">
        <v>-12.0524404552046</v>
      </c>
      <c r="AV622" s="2">
        <v>-1.56990878837895</v>
      </c>
      <c r="AW622" s="2">
        <v>-2.10152927344655</v>
      </c>
      <c r="AX622" s="2">
        <v>-4.9821461954891</v>
      </c>
      <c r="AY622" s="2">
        <v>-5.34080756404637</v>
      </c>
      <c r="AZ622" s="2">
        <v>-6.30792823659546</v>
      </c>
      <c r="BA622" s="2">
        <v>-5.41024909496167</v>
      </c>
      <c r="BB622" s="2">
        <v>-4.7393912573933</v>
      </c>
      <c r="BC622" s="9">
        <v>5.79894180910095</v>
      </c>
      <c r="BD622" s="9">
        <v>6.65728921474221</v>
      </c>
      <c r="BE622" s="9">
        <v>5.38562358653687</v>
      </c>
      <c r="BF622" s="9">
        <v>4.14539665265416</v>
      </c>
      <c r="BG622" s="9">
        <v>4.14539665265416</v>
      </c>
      <c r="BH622" s="9">
        <v>15.4424696201356</v>
      </c>
      <c r="BI622" s="9">
        <v>15.4424696201356</v>
      </c>
      <c r="BJ622" s="9">
        <v>15.4424696201356</v>
      </c>
      <c r="BK622" s="9">
        <v>24.9396495700574</v>
      </c>
      <c r="BL622" s="9">
        <v>24.9396495700574</v>
      </c>
    </row>
    <row r="623" spans="1:64">
      <c r="A623" t="s">
        <v>1247</v>
      </c>
      <c r="B623" s="1" t="s">
        <v>2995</v>
      </c>
      <c r="C623" s="22" t="s">
        <v>1248</v>
      </c>
      <c r="D623" s="22" t="s">
        <v>1307</v>
      </c>
      <c r="E623" s="2">
        <v>0.640746813646626</v>
      </c>
      <c r="F623" s="2">
        <v>0.640746813646626</v>
      </c>
      <c r="G623" s="2">
        <v>0.640746813646626</v>
      </c>
      <c r="H623" s="2">
        <v>0.640746813646626</v>
      </c>
      <c r="I623" s="2">
        <v>0.640746813646626</v>
      </c>
      <c r="J623" s="2">
        <v>-5.53681840653693</v>
      </c>
      <c r="K623" s="2">
        <v>-5.53681840653693</v>
      </c>
      <c r="L623" s="2">
        <v>-5.53681840653693</v>
      </c>
      <c r="M623" s="2">
        <v>-5.53681840653693</v>
      </c>
      <c r="N623" s="2">
        <v>-5.53681840653693</v>
      </c>
      <c r="O623" s="2">
        <v>-17.8501096651139</v>
      </c>
      <c r="P623" s="2">
        <v>-17.8501096651139</v>
      </c>
      <c r="Q623" s="2">
        <v>-17.8501096651139</v>
      </c>
      <c r="R623" s="2">
        <v>-17.8501096651139</v>
      </c>
      <c r="S623" s="2">
        <v>-17.8501096651139</v>
      </c>
      <c r="T623" s="23">
        <v>5.36502722259401</v>
      </c>
      <c r="U623" s="23">
        <v>5.36502722259401</v>
      </c>
      <c r="V623" s="23">
        <v>5.36502722259401</v>
      </c>
      <c r="W623" s="23">
        <v>5.36502722259401</v>
      </c>
      <c r="X623" s="23">
        <v>5.36502722259401</v>
      </c>
      <c r="Y623" s="2">
        <v>8.71026326830949</v>
      </c>
      <c r="Z623" s="2">
        <v>9.56256866611341</v>
      </c>
      <c r="AA623" s="2">
        <v>7.57310970811679</v>
      </c>
      <c r="AB623" s="2">
        <v>9.53154785004797</v>
      </c>
      <c r="AC623" s="2">
        <v>0.0651661561734324</v>
      </c>
      <c r="AD623" s="2">
        <v>11.4111420104329</v>
      </c>
      <c r="AE623" s="2">
        <v>10.7713831189624</v>
      </c>
      <c r="AF623" s="2">
        <v>9.72174808043136</v>
      </c>
      <c r="AG623" s="2">
        <v>9.31900122897558</v>
      </c>
      <c r="AH623" s="2">
        <v>8.71035574298668</v>
      </c>
      <c r="AI623" s="9">
        <v>10.345302495883</v>
      </c>
      <c r="AJ623" s="9">
        <v>9.87547030988455</v>
      </c>
      <c r="AK623" s="9">
        <v>9.24343595856428</v>
      </c>
      <c r="AL623" s="9">
        <v>8.47969490819301</v>
      </c>
      <c r="AM623" s="9">
        <v>8.09487594865227</v>
      </c>
      <c r="AN623" s="2">
        <v>-4.78720315293005</v>
      </c>
      <c r="AO623" s="2">
        <v>-4.40604508174302</v>
      </c>
      <c r="AP623" s="2">
        <v>-2.98910374980858</v>
      </c>
      <c r="AQ623" s="2">
        <v>-2.25029928268248</v>
      </c>
      <c r="AR623" s="2">
        <v>-2.47874591354112</v>
      </c>
      <c r="AS623" s="2">
        <v>4.32734335250663</v>
      </c>
      <c r="AT623" s="2">
        <v>4.34120079128489</v>
      </c>
      <c r="AU623" s="2">
        <v>5.66026722405326</v>
      </c>
      <c r="AV623" s="2">
        <v>11.7913985869459</v>
      </c>
      <c r="AW623" s="2">
        <v>9.01069705025059</v>
      </c>
      <c r="AX623" s="2">
        <v>4.19600929459402</v>
      </c>
      <c r="AY623" s="2">
        <v>4.45779438624214</v>
      </c>
      <c r="AZ623" s="2">
        <v>3.98964996107677</v>
      </c>
      <c r="BA623" s="2">
        <v>5.01687848796584</v>
      </c>
      <c r="BB623" s="2">
        <v>4.87702529867807</v>
      </c>
      <c r="BC623" s="9">
        <v>-7.45578232598693</v>
      </c>
      <c r="BD623" s="9">
        <v>-6.3244247540051</v>
      </c>
      <c r="BE623" s="9">
        <v>-5.5311809807676</v>
      </c>
      <c r="BF623" s="9">
        <v>-3.98595831985977</v>
      </c>
      <c r="BG623" s="9">
        <v>-3.98595831985977</v>
      </c>
      <c r="BH623" s="9">
        <v>31.9820914786656</v>
      </c>
      <c r="BI623" s="9">
        <v>31.9820914786656</v>
      </c>
      <c r="BJ623" s="9">
        <v>31.9820914786656</v>
      </c>
      <c r="BK623" s="9">
        <v>35.5404040265861</v>
      </c>
      <c r="BL623" s="9">
        <v>35.5404040265861</v>
      </c>
    </row>
    <row r="624" spans="1:64">
      <c r="A624" t="s">
        <v>1249</v>
      </c>
      <c r="B624" s="1" t="s">
        <v>2996</v>
      </c>
      <c r="C624" s="22" t="s">
        <v>1250</v>
      </c>
      <c r="D624" s="22" t="s">
        <v>1307</v>
      </c>
      <c r="E624" s="2">
        <v>-1.5693902219696</v>
      </c>
      <c r="F624" s="2">
        <v>-1.5693902219696</v>
      </c>
      <c r="G624" s="2">
        <v>-1.5693902219696</v>
      </c>
      <c r="H624" s="2">
        <v>-1.5693902219696</v>
      </c>
      <c r="I624" s="2">
        <v>-1.5693902219696</v>
      </c>
      <c r="J624" s="2">
        <v>-7.61618731815849</v>
      </c>
      <c r="K624" s="2">
        <v>-7.61618731815849</v>
      </c>
      <c r="L624" s="2">
        <v>-7.61618731815849</v>
      </c>
      <c r="M624" s="2">
        <v>-7.61618731815849</v>
      </c>
      <c r="N624" s="2">
        <v>-7.61618731815849</v>
      </c>
      <c r="O624" s="2">
        <v>-22.9387193851302</v>
      </c>
      <c r="P624" s="2">
        <v>-22.9387193851302</v>
      </c>
      <c r="Q624" s="2">
        <v>-22.9387193851302</v>
      </c>
      <c r="R624" s="2">
        <v>-22.9387193851302</v>
      </c>
      <c r="S624" s="2">
        <v>-22.9387193851302</v>
      </c>
      <c r="T624" s="23">
        <v>2.19064427015796</v>
      </c>
      <c r="U624" s="23">
        <v>2.19064427015796</v>
      </c>
      <c r="V624" s="23">
        <v>2.19064427015796</v>
      </c>
      <c r="W624" s="23">
        <v>2.19064427015796</v>
      </c>
      <c r="X624" s="23">
        <v>2.19064427015796</v>
      </c>
      <c r="Y624" s="2">
        <v>14.857164578142</v>
      </c>
      <c r="Z624" s="2">
        <v>8.89621574137872</v>
      </c>
      <c r="AA624" s="2">
        <v>15.8488852282083</v>
      </c>
      <c r="AB624" s="2">
        <v>16.3633400869643</v>
      </c>
      <c r="AC624" s="2">
        <v>6.69458026806053</v>
      </c>
      <c r="AD624" s="2">
        <v>-4.29845282472899</v>
      </c>
      <c r="AE624" s="2">
        <v>-3.96413367927865</v>
      </c>
      <c r="AF624" s="2">
        <v>-4.44844691163055</v>
      </c>
      <c r="AG624" s="2">
        <v>-3.79181641783236</v>
      </c>
      <c r="AH624" s="2">
        <v>-4.45955288726507</v>
      </c>
      <c r="AI624" s="9">
        <v>10.3820588305147</v>
      </c>
      <c r="AJ624" s="9">
        <v>10.0110451944214</v>
      </c>
      <c r="AK624" s="9">
        <v>9.84137992930679</v>
      </c>
      <c r="AL624" s="9">
        <v>9.71016353342906</v>
      </c>
      <c r="AM624" s="9">
        <v>9.88391070944261</v>
      </c>
      <c r="AN624" s="2">
        <v>-0.647551606885561</v>
      </c>
      <c r="AO624" s="2">
        <v>-1.00178399214282</v>
      </c>
      <c r="AP624" s="2">
        <v>-0.839203441356893</v>
      </c>
      <c r="AQ624" s="2">
        <v>-0.727016701229738</v>
      </c>
      <c r="AR624" s="2">
        <v>-0.468436298569829</v>
      </c>
      <c r="AS624" s="2">
        <v>-5.89279447362408</v>
      </c>
      <c r="AT624" s="2">
        <v>-2.98902715863219</v>
      </c>
      <c r="AU624" s="2">
        <v>1.87630308980135</v>
      </c>
      <c r="AV624" s="2">
        <v>7.31182119703979</v>
      </c>
      <c r="AW624" s="2">
        <v>6.52139311617628</v>
      </c>
      <c r="AX624" s="2">
        <v>-6.32073830938269</v>
      </c>
      <c r="AY624" s="2">
        <v>-5.29856258959712</v>
      </c>
      <c r="AZ624" s="2">
        <v>-5.61995026176574</v>
      </c>
      <c r="BA624" s="2">
        <v>-4.79195034777897</v>
      </c>
      <c r="BB624" s="2">
        <v>-5.38345052152071</v>
      </c>
      <c r="BC624" s="9">
        <v>-10.9765684243697</v>
      </c>
      <c r="BD624" s="9">
        <v>-11.3839645572092</v>
      </c>
      <c r="BE624" s="9">
        <v>-10.6984684759584</v>
      </c>
      <c r="BF624" s="9">
        <v>-10.204053298841</v>
      </c>
      <c r="BG624" s="9">
        <v>-10.204053298841</v>
      </c>
      <c r="BH624" s="9">
        <v>14.4856519957424</v>
      </c>
      <c r="BI624" s="9">
        <v>14.4856519957424</v>
      </c>
      <c r="BJ624" s="9">
        <v>14.4856519957424</v>
      </c>
      <c r="BK624" s="9">
        <v>21.7981273507675</v>
      </c>
      <c r="BL624" s="9">
        <v>21.7981273507675</v>
      </c>
    </row>
    <row r="625" spans="1:64">
      <c r="A625" t="s">
        <v>1251</v>
      </c>
      <c r="B625" s="1" t="s">
        <v>2997</v>
      </c>
      <c r="C625" s="22" t="s">
        <v>1252</v>
      </c>
      <c r="D625" s="22" t="s">
        <v>1307</v>
      </c>
      <c r="E625" s="2">
        <v>-14.2609347143719</v>
      </c>
      <c r="F625" s="2">
        <v>-14.2609347143719</v>
      </c>
      <c r="G625" s="2">
        <v>-14.2609347143719</v>
      </c>
      <c r="H625" s="2">
        <v>-14.2609347143719</v>
      </c>
      <c r="I625" s="2">
        <v>-14.2609347143719</v>
      </c>
      <c r="J625" s="2">
        <v>-5.30012945341286</v>
      </c>
      <c r="K625" s="2">
        <v>-5.30012945341286</v>
      </c>
      <c r="L625" s="2">
        <v>-5.30012945341286</v>
      </c>
      <c r="M625" s="2">
        <v>-5.30012945341286</v>
      </c>
      <c r="N625" s="2">
        <v>-5.30012945341286</v>
      </c>
      <c r="O625" s="2">
        <v>-16.1630301727974</v>
      </c>
      <c r="P625" s="2">
        <v>-16.1630301727974</v>
      </c>
      <c r="Q625" s="2">
        <v>-16.1630301727974</v>
      </c>
      <c r="R625" s="2">
        <v>-16.1630301727974</v>
      </c>
      <c r="S625" s="2">
        <v>-16.1630301727974</v>
      </c>
      <c r="T625" s="23">
        <v>2.76124153010938</v>
      </c>
      <c r="U625" s="23">
        <v>2.76124153010938</v>
      </c>
      <c r="V625" s="23">
        <v>2.76124153010938</v>
      </c>
      <c r="W625" s="23">
        <v>2.76124153010938</v>
      </c>
      <c r="X625" s="23">
        <v>2.76124153010938</v>
      </c>
      <c r="Y625" s="2">
        <v>10.743807520137</v>
      </c>
      <c r="Z625" s="2">
        <v>14.0278257727095</v>
      </c>
      <c r="AA625" s="2">
        <v>17.7893502338161</v>
      </c>
      <c r="AB625" s="2">
        <v>13.4275468019879</v>
      </c>
      <c r="AC625" s="2">
        <v>11.089882581128</v>
      </c>
      <c r="AD625" s="2">
        <v>1.78764195756451</v>
      </c>
      <c r="AE625" s="2">
        <v>1.33458054129504</v>
      </c>
      <c r="AF625" s="2">
        <v>1.57784390898861</v>
      </c>
      <c r="AG625" s="2">
        <v>0.978673706760176</v>
      </c>
      <c r="AH625" s="2">
        <v>0.935726539947946</v>
      </c>
      <c r="AI625" s="9">
        <v>13.002398580969</v>
      </c>
      <c r="AJ625" s="9">
        <v>13.807925631305</v>
      </c>
      <c r="AK625" s="9">
        <v>13.3529417938492</v>
      </c>
      <c r="AL625" s="9">
        <v>12.3990927820604</v>
      </c>
      <c r="AM625" s="9">
        <v>13.3966821280224</v>
      </c>
      <c r="AN625" s="2">
        <v>-2.15570052096174</v>
      </c>
      <c r="AO625" s="2">
        <v>-3.68653488609822</v>
      </c>
      <c r="AP625" s="2">
        <v>-2.24552920703582</v>
      </c>
      <c r="AQ625" s="2">
        <v>-2.74312600021131</v>
      </c>
      <c r="AR625" s="2">
        <v>-3.87241800477123</v>
      </c>
      <c r="AS625" s="2">
        <v>-0.383251755597392</v>
      </c>
      <c r="AT625" s="2">
        <v>0.80963691627186</v>
      </c>
      <c r="AU625" s="2">
        <v>2.52376444369329</v>
      </c>
      <c r="AV625" s="2">
        <v>9.10537688222866</v>
      </c>
      <c r="AW625" s="2">
        <v>5.09368546543748</v>
      </c>
      <c r="AX625" s="2">
        <v>-0.818275537806013</v>
      </c>
      <c r="AY625" s="2">
        <v>-1.41575650289462</v>
      </c>
      <c r="AZ625" s="2">
        <v>-1.17764606610684</v>
      </c>
      <c r="BA625" s="2">
        <v>-1.63550926447236</v>
      </c>
      <c r="BB625" s="2">
        <v>-2.30939923679833</v>
      </c>
      <c r="BC625" s="9">
        <v>-3.38271605530888</v>
      </c>
      <c r="BD625" s="9">
        <v>-5.59212294038345</v>
      </c>
      <c r="BE625" s="9">
        <v>-6.84119752884414</v>
      </c>
      <c r="BF625" s="9">
        <v>-8.21107413891112</v>
      </c>
      <c r="BG625" s="9">
        <v>-8.21107413891112</v>
      </c>
      <c r="BH625" s="9">
        <v>21.7905434498542</v>
      </c>
      <c r="BI625" s="9">
        <v>21.7905434498542</v>
      </c>
      <c r="BJ625" s="9">
        <v>21.7905434498542</v>
      </c>
      <c r="BK625" s="9">
        <v>20.1644420378987</v>
      </c>
      <c r="BL625" s="9">
        <v>20.1644420378987</v>
      </c>
    </row>
    <row r="626" spans="1:64">
      <c r="A626" t="s">
        <v>1253</v>
      </c>
      <c r="B626" s="1" t="s">
        <v>2998</v>
      </c>
      <c r="C626" s="22" t="s">
        <v>1254</v>
      </c>
      <c r="D626" s="22" t="s">
        <v>1307</v>
      </c>
      <c r="E626" s="2">
        <v>4.39128238923782</v>
      </c>
      <c r="F626" s="2">
        <v>4.39128238923782</v>
      </c>
      <c r="G626" s="2">
        <v>4.39128238923782</v>
      </c>
      <c r="H626" s="2">
        <v>4.39128238923782</v>
      </c>
      <c r="I626" s="2">
        <v>4.39128238923782</v>
      </c>
      <c r="J626" s="2">
        <v>11.7302838559068</v>
      </c>
      <c r="K626" s="2">
        <v>11.7302838559068</v>
      </c>
      <c r="L626" s="2">
        <v>11.7302838559068</v>
      </c>
      <c r="M626" s="2">
        <v>11.7302838559068</v>
      </c>
      <c r="N626" s="2">
        <v>11.7302838559068</v>
      </c>
      <c r="O626" s="2">
        <v>-6.52935827817488</v>
      </c>
      <c r="P626" s="2">
        <v>-6.52935827817488</v>
      </c>
      <c r="Q626" s="2">
        <v>-6.52935827817488</v>
      </c>
      <c r="R626" s="2">
        <v>-6.52935827817488</v>
      </c>
      <c r="S626" s="2">
        <v>-6.52935827817488</v>
      </c>
      <c r="T626" s="23">
        <v>-7.74019153548087</v>
      </c>
      <c r="U626" s="23">
        <v>-7.74019153548087</v>
      </c>
      <c r="V626" s="23">
        <v>-7.74019153548087</v>
      </c>
      <c r="W626" s="23">
        <v>-7.74019153548087</v>
      </c>
      <c r="X626" s="23">
        <v>-7.74019153548087</v>
      </c>
      <c r="Y626" s="2">
        <v>5.6572011105031</v>
      </c>
      <c r="Z626" s="2">
        <v>1.62347206740712</v>
      </c>
      <c r="AA626" s="2">
        <v>6.19007292240404</v>
      </c>
      <c r="AB626" s="2">
        <v>9.70581912342636</v>
      </c>
      <c r="AC626" s="2">
        <v>3.07551138591995</v>
      </c>
      <c r="AD626" s="2">
        <v>-28.0977979621033</v>
      </c>
      <c r="AE626" s="2">
        <v>-31.2125866314927</v>
      </c>
      <c r="AF626" s="2">
        <v>-32.025511839153</v>
      </c>
      <c r="AG626" s="2">
        <v>-36.1976131156247</v>
      </c>
      <c r="AH626" s="2">
        <v>-37.0872414403589</v>
      </c>
      <c r="AI626" s="9">
        <v>11.4646999596665</v>
      </c>
      <c r="AJ626" s="9">
        <v>11.9253312625205</v>
      </c>
      <c r="AK626" s="9">
        <v>12.3764646978267</v>
      </c>
      <c r="AL626" s="9">
        <v>12.8061959253931</v>
      </c>
      <c r="AM626" s="9">
        <v>13.3172264213183</v>
      </c>
      <c r="AN626" s="2">
        <v>-13.570317792205</v>
      </c>
      <c r="AO626" s="2">
        <v>-15.1778828709286</v>
      </c>
      <c r="AP626" s="2">
        <v>-15.426386383399</v>
      </c>
      <c r="AQ626" s="2">
        <v>-15.6435900767012</v>
      </c>
      <c r="AR626" s="2">
        <v>-15.652689773353</v>
      </c>
      <c r="AS626" s="2">
        <v>-15.6063479700567</v>
      </c>
      <c r="AT626" s="2">
        <v>-16.7868249330422</v>
      </c>
      <c r="AU626" s="2">
        <v>-13.0875863442135</v>
      </c>
      <c r="AV626" s="2">
        <v>-11.2741477102939</v>
      </c>
      <c r="AW626" s="2">
        <v>-11.6821918850003</v>
      </c>
      <c r="AX626" s="2">
        <v>-32.4663789043637</v>
      </c>
      <c r="AY626" s="2">
        <v>-32.6422632737091</v>
      </c>
      <c r="AZ626" s="2">
        <v>-34.4221945933174</v>
      </c>
      <c r="BA626" s="2">
        <v>-35.6745447996884</v>
      </c>
      <c r="BB626" s="2">
        <v>-38.3500417477698</v>
      </c>
      <c r="BC626" s="9">
        <v>-26.9926934209342</v>
      </c>
      <c r="BD626" s="9">
        <v>-28.4266249469492</v>
      </c>
      <c r="BE626" s="9">
        <v>-27.8742409951841</v>
      </c>
      <c r="BF626" s="9">
        <v>-26.7856399094576</v>
      </c>
      <c r="BG626" s="9">
        <v>-26.7856399094576</v>
      </c>
      <c r="BH626" s="9">
        <v>23.1086802636795</v>
      </c>
      <c r="BI626" s="9">
        <v>23.1086802636795</v>
      </c>
      <c r="BJ626" s="9">
        <v>23.1086802636795</v>
      </c>
      <c r="BK626" s="9">
        <v>17.3436142413705</v>
      </c>
      <c r="BL626" s="9">
        <v>17.3436142413705</v>
      </c>
    </row>
    <row r="627" spans="1:64">
      <c r="A627" t="s">
        <v>1255</v>
      </c>
      <c r="B627" s="1" t="s">
        <v>2999</v>
      </c>
      <c r="C627" s="22" t="s">
        <v>1256</v>
      </c>
      <c r="D627" s="22" t="s">
        <v>1307</v>
      </c>
      <c r="E627" s="2">
        <v>-19.5853557547201</v>
      </c>
      <c r="F627" s="2">
        <v>-19.5853557547201</v>
      </c>
      <c r="G627" s="2">
        <v>-19.5853557547201</v>
      </c>
      <c r="H627" s="2">
        <v>-19.5853557547201</v>
      </c>
      <c r="I627" s="2">
        <v>-19.5853557547201</v>
      </c>
      <c r="J627" s="2">
        <v>-8.79989296065498</v>
      </c>
      <c r="K627" s="2">
        <v>-8.79989296065498</v>
      </c>
      <c r="L627" s="2">
        <v>-8.79989296065498</v>
      </c>
      <c r="M627" s="2">
        <v>-8.79989296065498</v>
      </c>
      <c r="N627" s="2">
        <v>-8.79989296065498</v>
      </c>
      <c r="O627" s="2">
        <v>-18.7675308106159</v>
      </c>
      <c r="P627" s="2">
        <v>-18.7675308106159</v>
      </c>
      <c r="Q627" s="2">
        <v>-18.7675308106159</v>
      </c>
      <c r="R627" s="2">
        <v>-18.7675308106159</v>
      </c>
      <c r="S627" s="2">
        <v>-18.7675308106159</v>
      </c>
      <c r="T627" s="23">
        <v>13.1324957823068</v>
      </c>
      <c r="U627" s="23">
        <v>13.1324957823068</v>
      </c>
      <c r="V627" s="23">
        <v>13.1324957823068</v>
      </c>
      <c r="W627" s="23">
        <v>13.1324957823068</v>
      </c>
      <c r="X627" s="23">
        <v>13.1324957823068</v>
      </c>
      <c r="Y627" s="2">
        <v>17.4347822552699</v>
      </c>
      <c r="Z627" s="2">
        <v>13.3933200540619</v>
      </c>
      <c r="AA627" s="2">
        <v>18.3176989794317</v>
      </c>
      <c r="AB627" s="2">
        <v>5.77027896621005</v>
      </c>
      <c r="AC627" s="2">
        <v>8.67739514677949</v>
      </c>
      <c r="AD627" s="2">
        <v>5.98419106737699</v>
      </c>
      <c r="AE627" s="2">
        <v>4.6958755385358</v>
      </c>
      <c r="AF627" s="2">
        <v>3.13094276863878</v>
      </c>
      <c r="AG627" s="2">
        <v>2.48725777528107</v>
      </c>
      <c r="AH627" s="2">
        <v>3.83105653009251</v>
      </c>
      <c r="AI627" s="9">
        <v>9.92388227422338</v>
      </c>
      <c r="AJ627" s="9">
        <v>9.46297651225127</v>
      </c>
      <c r="AK627" s="9">
        <v>9.24343595856428</v>
      </c>
      <c r="AL627" s="9">
        <v>8.88630588342062</v>
      </c>
      <c r="AM627" s="9">
        <v>8.69489068380964</v>
      </c>
      <c r="AN627" s="2">
        <v>2.63562030894283</v>
      </c>
      <c r="AO627" s="2">
        <v>2.64751388539775</v>
      </c>
      <c r="AP627" s="2">
        <v>1.90648019639719</v>
      </c>
      <c r="AQ627" s="2">
        <v>1.67532043280577</v>
      </c>
      <c r="AR627" s="2">
        <v>1.64167592140004</v>
      </c>
      <c r="AS627" s="2">
        <v>-0.242636976251003</v>
      </c>
      <c r="AT627" s="2">
        <v>1.94550815110056</v>
      </c>
      <c r="AU627" s="2">
        <v>5.31615988112058</v>
      </c>
      <c r="AV627" s="2">
        <v>9.93060860155287</v>
      </c>
      <c r="AW627" s="2">
        <v>9.01875101373984</v>
      </c>
      <c r="AX627" s="2">
        <v>0.206898134464925</v>
      </c>
      <c r="AY627" s="2">
        <v>0.22709660260144</v>
      </c>
      <c r="AZ627" s="2">
        <v>0.0809649231685454</v>
      </c>
      <c r="BA627" s="2">
        <v>-0.612392393323505</v>
      </c>
      <c r="BB627" s="2">
        <v>1.26533973677844</v>
      </c>
      <c r="BC627" s="9">
        <v>-1.38070043073832</v>
      </c>
      <c r="BD627" s="9">
        <v>-0.865447597916488</v>
      </c>
      <c r="BE627" s="9">
        <v>0.94612306249972</v>
      </c>
      <c r="BF627" s="9">
        <v>2.23213665912147</v>
      </c>
      <c r="BG627" s="9">
        <v>2.23213665912147</v>
      </c>
      <c r="BH627" s="9">
        <v>11.2242520821756</v>
      </c>
      <c r="BI627" s="9">
        <v>11.2242520821756</v>
      </c>
      <c r="BJ627" s="9">
        <v>11.2242520821756</v>
      </c>
      <c r="BK627" s="9">
        <v>18.1916026587131</v>
      </c>
      <c r="BL627" s="9">
        <v>18.1916026587131</v>
      </c>
    </row>
    <row r="628" spans="1:64">
      <c r="A628" s="6" t="s">
        <v>3000</v>
      </c>
      <c r="C628" s="22" t="s">
        <v>1257</v>
      </c>
      <c r="D628" s="22"/>
      <c r="E628" s="2">
        <v>2.31515596293039</v>
      </c>
      <c r="F628" s="2">
        <v>2.31515596293039</v>
      </c>
      <c r="G628" s="2">
        <v>2.31515596293039</v>
      </c>
      <c r="H628" s="2">
        <v>2.31515596293039</v>
      </c>
      <c r="I628" s="2">
        <v>2.31515596293039</v>
      </c>
      <c r="J628" s="2">
        <v>0</v>
      </c>
      <c r="K628" s="2">
        <v>0</v>
      </c>
      <c r="L628" s="2">
        <v>0</v>
      </c>
      <c r="M628" s="2">
        <v>0</v>
      </c>
      <c r="N628" s="2">
        <v>0</v>
      </c>
      <c r="O628" s="2">
        <v>0</v>
      </c>
      <c r="P628" s="2">
        <v>0</v>
      </c>
      <c r="Q628" s="2">
        <v>0</v>
      </c>
      <c r="R628" s="2">
        <v>0</v>
      </c>
      <c r="S628" s="2">
        <v>0</v>
      </c>
      <c r="T628" s="23">
        <v>1.40696937829438</v>
      </c>
      <c r="U628" s="23">
        <v>1.40696937829438</v>
      </c>
      <c r="V628" s="23">
        <v>1.40696937829438</v>
      </c>
      <c r="W628" s="23">
        <v>1.40696937829438</v>
      </c>
      <c r="X628" s="23">
        <v>1.40696937829438</v>
      </c>
      <c r="Y628" s="2">
        <v>2.51416584102807</v>
      </c>
      <c r="Z628" s="2">
        <v>2.97567576961723</v>
      </c>
      <c r="AA628" s="2">
        <v>3.05757588846398</v>
      </c>
      <c r="AB628" s="2">
        <v>3.12797204335856</v>
      </c>
      <c r="AC628" s="2">
        <v>2.71327974493432</v>
      </c>
      <c r="AD628" s="2">
        <v>3.21063768006251</v>
      </c>
      <c r="AE628" s="2">
        <v>3.18045285368311</v>
      </c>
      <c r="AF628" s="2">
        <v>3.01600958411886</v>
      </c>
      <c r="AG628" s="2">
        <v>3.11705345577499</v>
      </c>
      <c r="AH628" s="2">
        <v>2.73517566221482</v>
      </c>
      <c r="AI628" s="9">
        <v>13.5001246264386</v>
      </c>
      <c r="AJ628" s="9">
        <v>13.5830970202482</v>
      </c>
      <c r="AK628" s="9">
        <v>13.8312502651926</v>
      </c>
      <c r="AL628" s="9">
        <v>14.0501853774789</v>
      </c>
      <c r="AM628" s="9">
        <v>14.2594915314701</v>
      </c>
      <c r="AN628" s="2">
        <v>-2.88741054752186</v>
      </c>
      <c r="AO628" s="2">
        <v>-3.05186597539321</v>
      </c>
      <c r="AP628" s="2">
        <v>-3.28655430453018</v>
      </c>
      <c r="AQ628" s="2">
        <v>-3.38590344805724</v>
      </c>
      <c r="AR628" s="2">
        <v>-3.50548501456813</v>
      </c>
      <c r="AS628" s="2">
        <v>-5.10806956791967</v>
      </c>
      <c r="AT628" s="2">
        <v>-4.25603325432747</v>
      </c>
      <c r="AU628" s="2">
        <v>-3.10326422653266</v>
      </c>
      <c r="AV628" s="2">
        <v>-0.807310768993926</v>
      </c>
      <c r="AW628" s="2">
        <v>-2.35134212717176</v>
      </c>
      <c r="AX628" s="2">
        <v>-4.69045958233389</v>
      </c>
      <c r="AY628" s="2">
        <v>-4.67063197114951</v>
      </c>
      <c r="AZ628" s="2">
        <v>-4.55905303209667</v>
      </c>
      <c r="BA628" s="2">
        <v>-4.23691097035841</v>
      </c>
      <c r="BB628" s="2">
        <v>-3.95294706980625</v>
      </c>
      <c r="BC628" s="9">
        <v>-7.38674730445002</v>
      </c>
      <c r="BD628" s="9">
        <v>-7.25644524406901</v>
      </c>
      <c r="BE628" s="9">
        <v>-7.20509101442096</v>
      </c>
      <c r="BF628" s="9">
        <v>-6.61669081096721</v>
      </c>
      <c r="BG628" s="9">
        <v>-6.61669081096721</v>
      </c>
      <c r="BH628" s="9">
        <v>23.9296482136312</v>
      </c>
      <c r="BI628" s="9">
        <v>23.9296482136312</v>
      </c>
      <c r="BJ628" s="9">
        <v>23.9296482136312</v>
      </c>
      <c r="BK628" s="9">
        <v>19.5389058146981</v>
      </c>
      <c r="BL628" s="9">
        <v>19.5389058146981</v>
      </c>
    </row>
    <row r="629" s="17" customFormat="1" ht="155.25" customHeight="1" spans="1:125">
      <c r="A629" s="25"/>
      <c r="B629" s="25"/>
      <c r="E629" s="27" t="s">
        <v>3001</v>
      </c>
      <c r="F629" s="27"/>
      <c r="G629" s="27"/>
      <c r="H629" s="27"/>
      <c r="I629" s="27"/>
      <c r="J629" s="30" t="s">
        <v>3002</v>
      </c>
      <c r="K629" s="27"/>
      <c r="L629" s="27"/>
      <c r="M629" s="27"/>
      <c r="N629" s="27"/>
      <c r="O629" s="30" t="s">
        <v>3003</v>
      </c>
      <c r="P629" s="27"/>
      <c r="Q629" s="27"/>
      <c r="R629" s="27"/>
      <c r="S629" s="27"/>
      <c r="T629" s="27" t="s">
        <v>3004</v>
      </c>
      <c r="U629" s="27"/>
      <c r="V629" s="27"/>
      <c r="W629" s="27"/>
      <c r="X629" s="27"/>
      <c r="Y629" s="27" t="s">
        <v>3005</v>
      </c>
      <c r="Z629" s="27"/>
      <c r="AA629" s="27"/>
      <c r="AB629" s="27"/>
      <c r="AC629" s="27"/>
      <c r="AD629" s="27" t="s">
        <v>3006</v>
      </c>
      <c r="AE629" s="27"/>
      <c r="AF629" s="27"/>
      <c r="AG629" s="27"/>
      <c r="AH629" s="27"/>
      <c r="AI629" s="27" t="s">
        <v>3007</v>
      </c>
      <c r="AJ629" s="27"/>
      <c r="AK629" s="27"/>
      <c r="AL629" s="27"/>
      <c r="AM629" s="27"/>
      <c r="AN629" s="27" t="s">
        <v>3008</v>
      </c>
      <c r="AO629" s="27"/>
      <c r="AP629" s="27"/>
      <c r="AQ629" s="27"/>
      <c r="AR629" s="27"/>
      <c r="AS629" s="27" t="s">
        <v>3009</v>
      </c>
      <c r="AT629" s="27"/>
      <c r="AU629" s="27"/>
      <c r="AV629" s="27"/>
      <c r="AW629" s="27"/>
      <c r="AX629" s="27" t="s">
        <v>3010</v>
      </c>
      <c r="AY629" s="27"/>
      <c r="AZ629" s="27"/>
      <c r="BA629" s="27"/>
      <c r="BB629" s="27"/>
      <c r="BC629" s="27" t="s">
        <v>3011</v>
      </c>
      <c r="BD629" s="27"/>
      <c r="BE629" s="27"/>
      <c r="BF629" s="27"/>
      <c r="BG629" s="27"/>
      <c r="BH629" s="27" t="s">
        <v>3012</v>
      </c>
      <c r="BI629" s="27"/>
      <c r="BJ629" s="27"/>
      <c r="BK629" s="27"/>
      <c r="BL629" s="27"/>
      <c r="DU629" s="31"/>
    </row>
    <row r="630" s="18" customFormat="1" ht="13.2" spans="1:64">
      <c r="A630" s="26"/>
      <c r="B630" s="26"/>
      <c r="E630" s="28"/>
      <c r="F630" s="28"/>
      <c r="G630" s="28"/>
      <c r="H630" s="28"/>
      <c r="I630" s="28"/>
      <c r="J630" s="28"/>
      <c r="K630" s="28"/>
      <c r="L630" s="28"/>
      <c r="M630" s="28"/>
      <c r="N630" s="28"/>
      <c r="O630" s="28"/>
      <c r="P630" s="28"/>
      <c r="Q630" s="28"/>
      <c r="R630" s="28"/>
      <c r="S630" s="28"/>
      <c r="T630" s="29"/>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row>
    <row r="631" s="18" customFormat="1" ht="13.2" spans="1:64">
      <c r="A631" s="26"/>
      <c r="B631" s="26"/>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c r="BK631" s="29"/>
      <c r="BL631" s="29"/>
    </row>
    <row r="632" s="18" customFormat="1" ht="13.2" spans="1:64">
      <c r="A632" s="26"/>
      <c r="B632" s="26"/>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c r="BK632" s="29"/>
      <c r="BL632" s="29"/>
    </row>
    <row r="633" s="18" customFormat="1" ht="13.2" spans="1:64">
      <c r="A633" s="26"/>
      <c r="B633" s="26"/>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row>
    <row r="634" s="18" customFormat="1" ht="13.2" spans="1:64">
      <c r="A634" s="26"/>
      <c r="B634" s="26"/>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row>
    <row r="635" s="18" customFormat="1" ht="13.2" spans="1:64">
      <c r="A635" s="26"/>
      <c r="B635" s="26"/>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row>
    <row r="636" s="18" customFormat="1" ht="13.2" spans="1:64">
      <c r="A636" s="26"/>
      <c r="B636" s="26"/>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row>
    <row r="637" s="18" customFormat="1" ht="13.2" spans="1:64">
      <c r="A637" s="26"/>
      <c r="B637" s="26"/>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row>
    <row r="638" s="18" customFormat="1" ht="13.2" spans="1:64">
      <c r="A638" s="26"/>
      <c r="B638" s="26"/>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row>
    <row r="639" s="18" customFormat="1" ht="13.2" spans="1:64">
      <c r="A639" s="26"/>
      <c r="B639" s="26"/>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row>
    <row r="640" s="18" customFormat="1" ht="13.2" spans="1:64">
      <c r="A640" s="26"/>
      <c r="B640" s="26"/>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row>
    <row r="641" s="18" customFormat="1" spans="2:64">
      <c r="B641" s="1"/>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row>
  </sheetData>
  <mergeCells count="23">
    <mergeCell ref="E629:I629"/>
    <mergeCell ref="J629:N629"/>
    <mergeCell ref="O629:S629"/>
    <mergeCell ref="T629:X629"/>
    <mergeCell ref="Y629:AC629"/>
    <mergeCell ref="AD629:AH629"/>
    <mergeCell ref="AI629:AM629"/>
    <mergeCell ref="AN629:AR629"/>
    <mergeCell ref="AS629:AW629"/>
    <mergeCell ref="AX629:BB629"/>
    <mergeCell ref="BC629:BG629"/>
    <mergeCell ref="BH629:BL629"/>
    <mergeCell ref="A630:B630"/>
    <mergeCell ref="A631:B631"/>
    <mergeCell ref="A632:B632"/>
    <mergeCell ref="A633:B633"/>
    <mergeCell ref="A634:B634"/>
    <mergeCell ref="A635:B635"/>
    <mergeCell ref="A636:B636"/>
    <mergeCell ref="A637:B637"/>
    <mergeCell ref="A638:B638"/>
    <mergeCell ref="A639:B639"/>
    <mergeCell ref="A640:B640"/>
  </mergeCells>
  <pageMargins left="0.75" right="0.75" top="1" bottom="1" header="0.5" footer="0.5"/>
  <pageSetup paperSize="9" orientation="portrait" horizontalDpi="600" verticalDpi="600"/>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codeName="Sheet8"/>
  <dimension ref="A1:AR679"/>
  <sheetViews>
    <sheetView showGridLines="0" workbookViewId="0">
      <pane xSplit="3" ySplit="1" topLeftCell="AL12" activePane="bottomRight" state="frozen"/>
      <selection/>
      <selection pane="topRight"/>
      <selection pane="bottomLeft"/>
      <selection pane="bottomRight" activeCell="AM1" sqref="AM1"/>
    </sheetView>
  </sheetViews>
  <sheetFormatPr defaultColWidth="9.14285714285714" defaultRowHeight="12"/>
  <cols>
    <col min="1" max="1" width="10.2857142857143" customWidth="1"/>
    <col min="2" max="2" width="11.7142857142857" style="1" customWidth="1"/>
    <col min="3" max="3" width="20.2857142857143" customWidth="1"/>
    <col min="4" max="4" width="16" customWidth="1"/>
    <col min="5" max="7" width="9.14285714285714" style="2"/>
    <col min="8" max="18" width="9.14285714285714" style="8"/>
    <col min="19" max="20" width="9.14285714285714" style="9"/>
    <col min="21" max="28" width="9.14285714285714" style="8"/>
    <col min="29" max="33" width="9.14285714285714" style="2"/>
    <col min="34" max="34" width="10.4285714285714" style="8" customWidth="1"/>
    <col min="35" max="38" width="10.5714285714286" style="8"/>
    <col min="39" max="43" width="9.14285714285714" style="2"/>
  </cols>
  <sheetData>
    <row r="1" s="3" customFormat="1" ht="96" spans="1:44">
      <c r="A1" s="3" t="s">
        <v>2371</v>
      </c>
      <c r="B1" s="3" t="s">
        <v>2372</v>
      </c>
      <c r="C1" s="3" t="s">
        <v>1258</v>
      </c>
      <c r="D1" s="3" t="s">
        <v>1259</v>
      </c>
      <c r="E1" s="4" t="s">
        <v>0</v>
      </c>
      <c r="F1" s="10" t="s">
        <v>3013</v>
      </c>
      <c r="G1" s="10" t="s">
        <v>3014</v>
      </c>
      <c r="H1" s="4" t="s">
        <v>7</v>
      </c>
      <c r="I1" s="4" t="s">
        <v>3015</v>
      </c>
      <c r="J1" s="4" t="s">
        <v>3016</v>
      </c>
      <c r="K1" s="4" t="s">
        <v>3017</v>
      </c>
      <c r="L1" s="4" t="s">
        <v>3018</v>
      </c>
      <c r="M1" s="4" t="s">
        <v>3019</v>
      </c>
      <c r="N1" s="4" t="s">
        <v>3020</v>
      </c>
      <c r="O1" s="4" t="s">
        <v>3021</v>
      </c>
      <c r="P1" s="4" t="s">
        <v>3022</v>
      </c>
      <c r="Q1" s="4" t="s">
        <v>3023</v>
      </c>
      <c r="R1" s="4" t="s">
        <v>3024</v>
      </c>
      <c r="S1" s="12" t="s">
        <v>3025</v>
      </c>
      <c r="T1" s="12" t="s">
        <v>3026</v>
      </c>
      <c r="U1" s="12" t="s">
        <v>3027</v>
      </c>
      <c r="V1" s="12" t="s">
        <v>3028</v>
      </c>
      <c r="W1" s="12" t="s">
        <v>3029</v>
      </c>
      <c r="X1" s="4" t="s">
        <v>3030</v>
      </c>
      <c r="Y1" s="4" t="s">
        <v>3031</v>
      </c>
      <c r="Z1" s="4" t="s">
        <v>3032</v>
      </c>
      <c r="AA1" s="4" t="s">
        <v>3033</v>
      </c>
      <c r="AB1" s="4" t="s">
        <v>3034</v>
      </c>
      <c r="AC1" s="4" t="s">
        <v>3035</v>
      </c>
      <c r="AD1" s="4" t="s">
        <v>3036</v>
      </c>
      <c r="AE1" s="4" t="s">
        <v>3037</v>
      </c>
      <c r="AF1" s="4" t="s">
        <v>3038</v>
      </c>
      <c r="AG1" s="4" t="s">
        <v>3039</v>
      </c>
      <c r="AH1" s="4" t="s">
        <v>3040</v>
      </c>
      <c r="AI1" s="4" t="s">
        <v>3041</v>
      </c>
      <c r="AJ1" s="4" t="s">
        <v>3042</v>
      </c>
      <c r="AK1" s="4" t="s">
        <v>3043</v>
      </c>
      <c r="AL1" s="4" t="s">
        <v>3044</v>
      </c>
      <c r="AM1" s="4" t="s">
        <v>3045</v>
      </c>
      <c r="AN1" s="4" t="s">
        <v>3046</v>
      </c>
      <c r="AO1" s="4" t="s">
        <v>3047</v>
      </c>
      <c r="AP1" s="4" t="s">
        <v>3048</v>
      </c>
      <c r="AQ1" s="5" t="s">
        <v>3049</v>
      </c>
      <c r="AR1" s="5" t="s">
        <v>3050</v>
      </c>
    </row>
    <row r="2" spans="1:44">
      <c r="A2" t="s">
        <v>20</v>
      </c>
      <c r="B2" s="1" t="s">
        <v>2373</v>
      </c>
      <c r="C2" s="6" t="s">
        <v>21</v>
      </c>
      <c r="D2" s="6" t="s">
        <v>21</v>
      </c>
      <c r="E2" s="2">
        <v>4.58736745043799</v>
      </c>
      <c r="F2" s="2">
        <v>69.3990963640945</v>
      </c>
      <c r="G2" s="2">
        <v>73.7955016689177</v>
      </c>
      <c r="H2" s="11">
        <v>-1.42985842222222</v>
      </c>
      <c r="I2" s="2">
        <v>47.9</v>
      </c>
      <c r="J2" s="2">
        <v>78.21</v>
      </c>
      <c r="K2" s="2">
        <v>54.8</v>
      </c>
      <c r="L2" s="2">
        <v>62.1</v>
      </c>
      <c r="M2" s="2">
        <v>73.8479476325286</v>
      </c>
      <c r="N2" s="2">
        <v>2.7536231884058</v>
      </c>
      <c r="O2" s="2">
        <v>2.89855072463768</v>
      </c>
      <c r="P2" s="2">
        <v>2.83687943262411</v>
      </c>
      <c r="Q2" s="2">
        <v>2.77777777777778</v>
      </c>
      <c r="R2" s="2">
        <v>2.6027397260274</v>
      </c>
      <c r="S2" s="2">
        <v>16.2921348314607</v>
      </c>
      <c r="T2" s="2">
        <v>16.2011173184358</v>
      </c>
      <c r="U2" s="2">
        <v>16.3934426229508</v>
      </c>
      <c r="V2" s="2">
        <v>16.4893617021277</v>
      </c>
      <c r="W2" s="2">
        <v>16.7539267015707</v>
      </c>
      <c r="X2" s="2">
        <v>14.1666666666667</v>
      </c>
      <c r="Y2" s="2">
        <v>14.1666666666667</v>
      </c>
      <c r="Z2" s="2">
        <v>13.6</v>
      </c>
      <c r="AA2" s="2">
        <v>13.8461538461538</v>
      </c>
      <c r="AB2" s="2">
        <v>12.5925925925926</v>
      </c>
      <c r="AC2" s="2">
        <v>1.17391304347826</v>
      </c>
      <c r="AD2" s="2">
        <v>1.27536231884058</v>
      </c>
      <c r="AE2" s="2">
        <v>1.02127659574468</v>
      </c>
      <c r="AF2" s="2">
        <v>1.68055555555556</v>
      </c>
      <c r="AG2" s="2">
        <v>1.16438356164384</v>
      </c>
      <c r="AH2" s="2">
        <v>2.32</v>
      </c>
      <c r="AI2" s="2">
        <v>2.17</v>
      </c>
      <c r="AJ2" s="2">
        <v>2.27</v>
      </c>
      <c r="AK2" s="2">
        <v>2.08</v>
      </c>
      <c r="AL2" s="2">
        <v>1.64383561643836</v>
      </c>
      <c r="AM2" s="2">
        <v>22.7</v>
      </c>
      <c r="AN2" s="2">
        <v>21.3</v>
      </c>
      <c r="AO2" s="2">
        <v>19.1</v>
      </c>
      <c r="AP2" s="2">
        <v>17.5</v>
      </c>
      <c r="AQ2" s="13">
        <v>7.03333333333333</v>
      </c>
      <c r="AR2" s="7">
        <v>6.51347895982553</v>
      </c>
    </row>
    <row r="3" spans="1:44">
      <c r="A3" t="s">
        <v>23</v>
      </c>
      <c r="B3" s="1" t="s">
        <v>2374</v>
      </c>
      <c r="C3" t="s">
        <v>24</v>
      </c>
      <c r="D3" t="s">
        <v>1269</v>
      </c>
      <c r="E3" s="2">
        <v>9.91</v>
      </c>
      <c r="F3" s="2">
        <v>68.5603307172058</v>
      </c>
      <c r="G3" s="2">
        <v>72.8804459405325</v>
      </c>
      <c r="H3" s="11">
        <v>0.266743263636364</v>
      </c>
      <c r="I3" s="2">
        <v>72.75</v>
      </c>
      <c r="J3" s="2">
        <v>55.74</v>
      </c>
      <c r="K3" s="2">
        <v>76.71</v>
      </c>
      <c r="L3" s="2">
        <v>62.84</v>
      </c>
      <c r="M3" s="2">
        <v>65.687335130351</v>
      </c>
      <c r="N3" s="2">
        <v>5.85987261146497</v>
      </c>
      <c r="O3" s="2">
        <v>5.625</v>
      </c>
      <c r="P3" s="2">
        <v>5.37037037037037</v>
      </c>
      <c r="Q3" s="2">
        <v>4.70899470899471</v>
      </c>
      <c r="R3" s="2">
        <v>4.76683937823834</v>
      </c>
      <c r="S3" s="2">
        <v>10.6666666666667</v>
      </c>
      <c r="T3" s="2">
        <v>10.9170305676856</v>
      </c>
      <c r="U3" s="2">
        <v>11.2068965517241</v>
      </c>
      <c r="V3" s="2">
        <v>10.7806691449814</v>
      </c>
      <c r="W3" s="2">
        <v>10.8303249097473</v>
      </c>
      <c r="X3" s="2">
        <v>32.5</v>
      </c>
      <c r="Y3" s="2">
        <v>31.9047619047619</v>
      </c>
      <c r="Z3" s="2">
        <v>30.4545454545455</v>
      </c>
      <c r="AA3" s="2">
        <v>29.1304347826087</v>
      </c>
      <c r="AB3" s="2">
        <v>29.5833333333333</v>
      </c>
      <c r="AC3" s="2">
        <v>3.38853503184713</v>
      </c>
      <c r="AD3" s="2">
        <v>3.3625</v>
      </c>
      <c r="AE3" s="2">
        <v>3.03703703703704</v>
      </c>
      <c r="AF3" s="2">
        <v>4.63492063492063</v>
      </c>
      <c r="AG3" s="2">
        <v>4.86010362694301</v>
      </c>
      <c r="AH3" s="2">
        <v>8.6</v>
      </c>
      <c r="AI3" s="2">
        <v>8.38</v>
      </c>
      <c r="AJ3" s="2">
        <v>8.21</v>
      </c>
      <c r="AK3" s="2">
        <v>6.51</v>
      </c>
      <c r="AL3" s="2">
        <v>6.21761658031088</v>
      </c>
      <c r="AM3" s="2">
        <v>45.8</v>
      </c>
      <c r="AN3" s="2">
        <v>50.6</v>
      </c>
      <c r="AO3" s="2">
        <v>44.8</v>
      </c>
      <c r="AP3" s="2">
        <v>40.3</v>
      </c>
      <c r="AQ3" s="13">
        <v>12.8909090909091</v>
      </c>
      <c r="AR3" s="7">
        <v>16.2406587330357</v>
      </c>
    </row>
    <row r="4" spans="1:44">
      <c r="A4" t="s">
        <v>26</v>
      </c>
      <c r="B4" s="1" t="s">
        <v>2375</v>
      </c>
      <c r="C4" t="s">
        <v>27</v>
      </c>
      <c r="D4" t="s">
        <v>1269</v>
      </c>
      <c r="E4" s="2">
        <v>7.91</v>
      </c>
      <c r="F4" s="2">
        <v>64.9107974834026</v>
      </c>
      <c r="G4" s="2">
        <v>73.5355532020547</v>
      </c>
      <c r="H4" s="11">
        <v>0.558742932258064</v>
      </c>
      <c r="I4" s="2">
        <v>112.82</v>
      </c>
      <c r="J4" s="2">
        <v>104.77</v>
      </c>
      <c r="K4" s="2">
        <v>98.58</v>
      </c>
      <c r="L4" s="2">
        <v>113.07</v>
      </c>
      <c r="M4" s="2">
        <v>83.8180607728159</v>
      </c>
      <c r="N4" s="2">
        <v>9.12280701754386</v>
      </c>
      <c r="O4" s="2">
        <v>7.95081967213115</v>
      </c>
      <c r="P4" s="2">
        <v>8.11475409836066</v>
      </c>
      <c r="Q4" s="2">
        <v>8.52459016393443</v>
      </c>
      <c r="R4" s="2">
        <v>8.60655737704918</v>
      </c>
      <c r="S4" s="2">
        <v>18.2795698924731</v>
      </c>
      <c r="T4" s="2">
        <v>17.6767676767677</v>
      </c>
      <c r="U4" s="2">
        <v>17.1717171717172</v>
      </c>
      <c r="V4" s="2">
        <v>17.0854271356784</v>
      </c>
      <c r="W4" s="2">
        <v>17</v>
      </c>
      <c r="X4" s="2">
        <v>34.8387096774194</v>
      </c>
      <c r="Y4" s="2">
        <v>36.1290322580645</v>
      </c>
      <c r="Z4" s="2">
        <v>35.1612903225806</v>
      </c>
      <c r="AA4" s="2">
        <v>35.3333333333333</v>
      </c>
      <c r="AB4" s="2">
        <v>35.6666666666667</v>
      </c>
      <c r="AC4" s="2">
        <v>4.68421052631579</v>
      </c>
      <c r="AD4" s="2">
        <v>4.18032786885246</v>
      </c>
      <c r="AE4" s="2">
        <v>4.31147540983607</v>
      </c>
      <c r="AF4" s="2">
        <v>6.54098360655738</v>
      </c>
      <c r="AG4" s="2">
        <v>6.47540983606557</v>
      </c>
      <c r="AH4" s="2">
        <v>11.14</v>
      </c>
      <c r="AI4" s="2">
        <v>10.66</v>
      </c>
      <c r="AJ4" s="2">
        <v>11.39</v>
      </c>
      <c r="AK4" s="2">
        <v>10.82</v>
      </c>
      <c r="AL4" s="2">
        <v>10.8196721311475</v>
      </c>
      <c r="AM4" s="2">
        <v>36.7</v>
      </c>
      <c r="AN4" s="2">
        <v>38.5</v>
      </c>
      <c r="AO4" s="2">
        <v>39</v>
      </c>
      <c r="AP4" s="2">
        <v>38.8</v>
      </c>
      <c r="AQ4" s="13">
        <v>13.6387096774194</v>
      </c>
      <c r="AR4" s="7">
        <v>18.8980320886397</v>
      </c>
    </row>
    <row r="5" spans="1:44">
      <c r="A5" t="s">
        <v>29</v>
      </c>
      <c r="B5" s="1" t="s">
        <v>2376</v>
      </c>
      <c r="C5" t="s">
        <v>30</v>
      </c>
      <c r="D5" t="s">
        <v>1269</v>
      </c>
      <c r="E5" s="2">
        <v>11.72</v>
      </c>
      <c r="F5" s="2">
        <v>58.3696808471161</v>
      </c>
      <c r="G5" s="2">
        <v>73.3460848448739</v>
      </c>
      <c r="H5" s="11">
        <v>0.462218958823529</v>
      </c>
      <c r="I5" s="2">
        <v>97.04</v>
      </c>
      <c r="J5" s="2">
        <v>116.37</v>
      </c>
      <c r="K5" s="2">
        <v>112.91</v>
      </c>
      <c r="L5" s="2">
        <v>122.13</v>
      </c>
      <c r="M5" s="2">
        <v>111.155201207798</v>
      </c>
      <c r="N5" s="2">
        <v>7.54838709677419</v>
      </c>
      <c r="O5" s="2">
        <v>7.11538461538461</v>
      </c>
      <c r="P5" s="2">
        <v>7.13375796178344</v>
      </c>
      <c r="Q5" s="2">
        <v>7.19745222929936</v>
      </c>
      <c r="R5" s="2">
        <v>7.46913580246914</v>
      </c>
      <c r="S5" s="2">
        <v>13.2478632478632</v>
      </c>
      <c r="T5" s="2">
        <v>13.1914893617021</v>
      </c>
      <c r="U5" s="2">
        <v>13.6170212765957</v>
      </c>
      <c r="V5" s="2">
        <v>13.135593220339</v>
      </c>
      <c r="W5" s="2">
        <v>13.2231404958678</v>
      </c>
      <c r="X5" s="2">
        <v>39.6428571428571</v>
      </c>
      <c r="Y5" s="2">
        <v>39.2857142857143</v>
      </c>
      <c r="Z5" s="2">
        <v>41.1111111111111</v>
      </c>
      <c r="AA5" s="2">
        <v>40.3703703703704</v>
      </c>
      <c r="AB5" s="2">
        <v>40</v>
      </c>
      <c r="AC5" s="2">
        <v>3.96129032258065</v>
      </c>
      <c r="AD5" s="2">
        <v>3.3974358974359</v>
      </c>
      <c r="AE5" s="2">
        <v>3.19745222929936</v>
      </c>
      <c r="AF5" s="2">
        <v>5.43949044585987</v>
      </c>
      <c r="AG5" s="2">
        <v>5.90123456790124</v>
      </c>
      <c r="AH5" s="2">
        <v>9.61</v>
      </c>
      <c r="AI5" s="2">
        <v>9.23</v>
      </c>
      <c r="AJ5" s="2">
        <v>9.55</v>
      </c>
      <c r="AK5" s="2">
        <v>8.66</v>
      </c>
      <c r="AL5" s="2">
        <v>7.83950617283951</v>
      </c>
      <c r="AM5" s="2">
        <v>36.3</v>
      </c>
      <c r="AN5" s="2">
        <v>39.4</v>
      </c>
      <c r="AO5" s="2">
        <v>39.7</v>
      </c>
      <c r="AP5" s="2">
        <v>37.9</v>
      </c>
      <c r="AQ5" s="13">
        <v>12.5058823529412</v>
      </c>
      <c r="AR5" s="7">
        <v>17.2703761945504</v>
      </c>
    </row>
    <row r="6" spans="1:44">
      <c r="A6" t="s">
        <v>32</v>
      </c>
      <c r="B6" s="1" t="s">
        <v>2377</v>
      </c>
      <c r="C6" t="s">
        <v>33</v>
      </c>
      <c r="D6" t="s">
        <v>1269</v>
      </c>
      <c r="E6" s="2">
        <v>14.74</v>
      </c>
      <c r="F6" s="2">
        <v>69.3833929819263</v>
      </c>
      <c r="G6" s="2">
        <v>66.2556889868023</v>
      </c>
      <c r="H6" s="11">
        <v>0.460456546875</v>
      </c>
      <c r="I6" s="2">
        <v>96.58</v>
      </c>
      <c r="J6" s="2">
        <v>70.75</v>
      </c>
      <c r="K6" s="2">
        <v>89.19</v>
      </c>
      <c r="L6" s="2">
        <v>73.07</v>
      </c>
      <c r="M6" s="2">
        <v>88.4548088604847</v>
      </c>
      <c r="N6" s="2">
        <v>8.08695652173913</v>
      </c>
      <c r="O6" s="2">
        <v>7.5</v>
      </c>
      <c r="P6" s="2">
        <v>7.43589743589744</v>
      </c>
      <c r="Q6" s="2">
        <v>7.52136752136752</v>
      </c>
      <c r="R6" s="2">
        <v>7.58620689655172</v>
      </c>
      <c r="S6" s="2">
        <v>23.8095238095238</v>
      </c>
      <c r="T6" s="2">
        <v>23.8095238095238</v>
      </c>
      <c r="U6" s="2">
        <v>24.2105263157895</v>
      </c>
      <c r="V6" s="2">
        <v>24.6073298429319</v>
      </c>
      <c r="W6" s="2">
        <v>24.4791666666667</v>
      </c>
      <c r="X6" s="2">
        <v>27.8048780487805</v>
      </c>
      <c r="Y6" s="2">
        <v>28.780487804878</v>
      </c>
      <c r="Z6" s="2">
        <v>27.3170731707317</v>
      </c>
      <c r="AA6" s="2">
        <v>28.0952380952381</v>
      </c>
      <c r="AB6" s="2">
        <v>27.3809523809524</v>
      </c>
      <c r="AC6" s="2">
        <v>3.63478260869565</v>
      </c>
      <c r="AD6" s="2">
        <v>3.37931034482759</v>
      </c>
      <c r="AE6" s="2">
        <v>3.12820512820513</v>
      </c>
      <c r="AF6" s="2">
        <v>5.48717948717949</v>
      </c>
      <c r="AG6" s="2">
        <v>5.53448275862069</v>
      </c>
      <c r="AH6" s="2">
        <v>10.09</v>
      </c>
      <c r="AI6" s="2">
        <v>9.66</v>
      </c>
      <c r="AJ6" s="2">
        <v>9.57</v>
      </c>
      <c r="AK6" s="2">
        <v>9.4</v>
      </c>
      <c r="AL6" s="2">
        <v>8.79310344827586</v>
      </c>
      <c r="AM6" s="2">
        <v>36.6</v>
      </c>
      <c r="AN6" s="2">
        <v>37.4</v>
      </c>
      <c r="AO6" s="2">
        <v>41.9</v>
      </c>
      <c r="AP6" s="2">
        <v>39</v>
      </c>
      <c r="AQ6" s="13">
        <v>11.0125</v>
      </c>
      <c r="AR6" s="7">
        <v>16.8323870088291</v>
      </c>
    </row>
    <row r="7" spans="1:44">
      <c r="A7" t="s">
        <v>35</v>
      </c>
      <c r="B7" s="1" t="s">
        <v>2378</v>
      </c>
      <c r="C7" t="s">
        <v>36</v>
      </c>
      <c r="D7" t="s">
        <v>1269</v>
      </c>
      <c r="E7" s="2">
        <v>6.42</v>
      </c>
      <c r="F7" s="2">
        <v>71.1019096204019</v>
      </c>
      <c r="G7" s="2">
        <v>69.912267386267</v>
      </c>
      <c r="H7" s="11">
        <v>0.248425675</v>
      </c>
      <c r="I7" s="2">
        <v>130.23</v>
      </c>
      <c r="J7" s="2">
        <v>138.1</v>
      </c>
      <c r="K7" s="2">
        <v>121.53</v>
      </c>
      <c r="L7" s="2">
        <v>129.18</v>
      </c>
      <c r="M7" s="2">
        <v>121.672360380364</v>
      </c>
      <c r="N7" s="2">
        <v>5.66176470588235</v>
      </c>
      <c r="O7" s="2">
        <v>5.62043795620438</v>
      </c>
      <c r="P7" s="2">
        <v>5.53956834532374</v>
      </c>
      <c r="Q7" s="2">
        <v>5.32374100719424</v>
      </c>
      <c r="R7" s="2">
        <v>5.42857142857143</v>
      </c>
      <c r="S7" s="2">
        <v>19.7115384615385</v>
      </c>
      <c r="T7" s="2">
        <v>20.0956937799043</v>
      </c>
      <c r="U7" s="2">
        <v>20.3791469194313</v>
      </c>
      <c r="V7" s="2">
        <v>20.2830188679245</v>
      </c>
      <c r="W7" s="2">
        <v>20.2830188679245</v>
      </c>
      <c r="X7" s="2">
        <v>26.9444444444444</v>
      </c>
      <c r="Y7" s="2">
        <v>27.5675675675676</v>
      </c>
      <c r="Z7" s="2">
        <v>27.8378378378378</v>
      </c>
      <c r="AA7" s="2">
        <v>26.5789473684211</v>
      </c>
      <c r="AB7" s="2">
        <v>25.5263157894737</v>
      </c>
      <c r="AC7" s="2">
        <v>3.08823529411765</v>
      </c>
      <c r="AD7" s="2">
        <v>2.4963503649635</v>
      </c>
      <c r="AE7" s="2">
        <v>2.67625899280576</v>
      </c>
      <c r="AF7" s="2">
        <v>4.87769784172662</v>
      </c>
      <c r="AG7" s="2">
        <v>4.94285714285714</v>
      </c>
      <c r="AH7" s="2">
        <v>6.1</v>
      </c>
      <c r="AI7" s="2">
        <v>6.2</v>
      </c>
      <c r="AJ7" s="2">
        <v>5.97</v>
      </c>
      <c r="AK7" s="2">
        <v>5.54</v>
      </c>
      <c r="AL7" s="2">
        <v>5.21428571428571</v>
      </c>
      <c r="AM7" s="2">
        <v>25.8</v>
      </c>
      <c r="AN7" s="2">
        <v>25.4</v>
      </c>
      <c r="AO7" s="2">
        <v>26</v>
      </c>
      <c r="AP7" s="2">
        <v>26</v>
      </c>
      <c r="AQ7" s="13">
        <v>10.5625</v>
      </c>
      <c r="AR7" s="7">
        <v>14.6424144088153</v>
      </c>
    </row>
    <row r="8" spans="1:44">
      <c r="A8" t="s">
        <v>38</v>
      </c>
      <c r="B8" s="1" t="s">
        <v>2379</v>
      </c>
      <c r="C8" t="s">
        <v>39</v>
      </c>
      <c r="D8" t="s">
        <v>1269</v>
      </c>
      <c r="E8" s="2">
        <v>9.35</v>
      </c>
      <c r="F8" s="2">
        <v>48.128818721087</v>
      </c>
      <c r="G8" s="2">
        <v>74.939814267739</v>
      </c>
      <c r="H8" s="11">
        <v>0.336593788235294</v>
      </c>
      <c r="I8" s="2">
        <v>88.28</v>
      </c>
      <c r="J8" s="2">
        <v>78.28</v>
      </c>
      <c r="K8" s="2">
        <v>61.46</v>
      </c>
      <c r="L8" s="2">
        <v>69.55</v>
      </c>
      <c r="M8" s="2">
        <v>68.4032882078884</v>
      </c>
      <c r="N8" s="2">
        <v>8.23529411764706</v>
      </c>
      <c r="O8" s="2">
        <v>8.08823529411765</v>
      </c>
      <c r="P8" s="2">
        <v>7.95620437956204</v>
      </c>
      <c r="Q8" s="2">
        <v>8.30882352941176</v>
      </c>
      <c r="R8" s="2">
        <v>8.02919708029197</v>
      </c>
      <c r="S8" s="2">
        <v>18.75</v>
      </c>
      <c r="T8" s="2">
        <v>19.2307692307692</v>
      </c>
      <c r="U8" s="2">
        <v>19.7115384615385</v>
      </c>
      <c r="V8" s="2">
        <v>19.6172248803828</v>
      </c>
      <c r="W8" s="2">
        <v>19.5238095238095</v>
      </c>
      <c r="X8" s="2">
        <v>32.2857142857143</v>
      </c>
      <c r="Y8" s="2">
        <v>32.2857142857143</v>
      </c>
      <c r="Z8" s="2">
        <v>30.2857142857143</v>
      </c>
      <c r="AA8" s="2">
        <v>29.7222222222222</v>
      </c>
      <c r="AB8" s="2">
        <v>29.1666666666667</v>
      </c>
      <c r="AC8" s="2">
        <v>3.75</v>
      </c>
      <c r="AD8" s="2">
        <v>3.88235294117647</v>
      </c>
      <c r="AE8" s="2">
        <v>3.47445255474453</v>
      </c>
      <c r="AF8" s="2">
        <v>5.38235294117647</v>
      </c>
      <c r="AG8" s="2">
        <v>5.83941605839416</v>
      </c>
      <c r="AH8" s="2">
        <v>10.07</v>
      </c>
      <c r="AI8" s="2">
        <v>10.81</v>
      </c>
      <c r="AJ8" s="2">
        <v>10.58</v>
      </c>
      <c r="AK8" s="2">
        <v>9.78</v>
      </c>
      <c r="AL8" s="2">
        <v>8.83211678832117</v>
      </c>
      <c r="AM8" s="2">
        <v>41.1</v>
      </c>
      <c r="AN8" s="2">
        <v>42.1</v>
      </c>
      <c r="AO8" s="2">
        <v>39.3</v>
      </c>
      <c r="AP8" s="2">
        <v>36.4</v>
      </c>
      <c r="AQ8" s="13">
        <v>12.8588235294118</v>
      </c>
      <c r="AR8" s="7">
        <v>17.2202756584046</v>
      </c>
    </row>
    <row r="9" spans="1:44">
      <c r="A9" t="s">
        <v>41</v>
      </c>
      <c r="B9" s="1" t="s">
        <v>2380</v>
      </c>
      <c r="C9" t="s">
        <v>42</v>
      </c>
      <c r="D9" t="s">
        <v>1269</v>
      </c>
      <c r="E9" s="2">
        <v>7.17</v>
      </c>
      <c r="F9" s="2">
        <v>76.764445814975</v>
      </c>
      <c r="G9" s="2">
        <v>76.1207350594803</v>
      </c>
      <c r="H9" s="11">
        <v>0.636217803125</v>
      </c>
      <c r="I9" s="2">
        <v>125.79</v>
      </c>
      <c r="J9" s="2">
        <v>83.78</v>
      </c>
      <c r="K9" s="2">
        <v>100</v>
      </c>
      <c r="L9" s="2">
        <v>108.55</v>
      </c>
      <c r="M9" s="2">
        <v>104.942701275617</v>
      </c>
      <c r="N9" s="2">
        <v>11.2</v>
      </c>
      <c r="O9" s="2">
        <v>10.7142857142857</v>
      </c>
      <c r="P9" s="2">
        <v>10.0729927007299</v>
      </c>
      <c r="Q9" s="2">
        <v>10</v>
      </c>
      <c r="R9" s="2">
        <v>9.92647058823529</v>
      </c>
      <c r="S9" s="2">
        <v>11.5577889447236</v>
      </c>
      <c r="T9" s="2">
        <v>12</v>
      </c>
      <c r="U9" s="2">
        <v>11.0091743119266</v>
      </c>
      <c r="V9" s="2">
        <v>10.958904109589</v>
      </c>
      <c r="W9" s="2">
        <v>10.9090909090909</v>
      </c>
      <c r="X9" s="2">
        <v>42.3809523809524</v>
      </c>
      <c r="Y9" s="2">
        <v>41.4285714285714</v>
      </c>
      <c r="Z9" s="2">
        <v>43.3333333333333</v>
      </c>
      <c r="AA9" s="2">
        <v>46.5</v>
      </c>
      <c r="AB9" s="2">
        <v>46.5</v>
      </c>
      <c r="AC9" s="2">
        <v>6.4</v>
      </c>
      <c r="AD9" s="2">
        <v>5.95238095238095</v>
      </c>
      <c r="AE9" s="2">
        <v>4.7007299270073</v>
      </c>
      <c r="AF9" s="2">
        <v>6.97810218978102</v>
      </c>
      <c r="AG9" s="2">
        <v>7.76470588235294</v>
      </c>
      <c r="AH9" s="2">
        <v>17.04</v>
      </c>
      <c r="AI9" s="2">
        <v>16.43</v>
      </c>
      <c r="AJ9" s="2">
        <v>14.53</v>
      </c>
      <c r="AK9" s="2">
        <v>13.36</v>
      </c>
      <c r="AL9" s="2">
        <v>12.1323529411765</v>
      </c>
      <c r="AM9" s="2">
        <v>55</v>
      </c>
      <c r="AN9" s="2">
        <v>55.5</v>
      </c>
      <c r="AO9" s="2">
        <v>49.8</v>
      </c>
      <c r="AP9" s="2">
        <v>46.9</v>
      </c>
      <c r="AQ9" s="13">
        <v>12.053125</v>
      </c>
      <c r="AR9" s="7">
        <v>18.0530083260173</v>
      </c>
    </row>
    <row r="10" spans="1:44">
      <c r="A10" t="s">
        <v>44</v>
      </c>
      <c r="B10" s="1" t="s">
        <v>2381</v>
      </c>
      <c r="C10" t="s">
        <v>45</v>
      </c>
      <c r="D10" t="s">
        <v>1269</v>
      </c>
      <c r="E10" s="2">
        <v>10.63</v>
      </c>
      <c r="F10" s="2">
        <v>47.7843970269209</v>
      </c>
      <c r="G10" s="2">
        <v>72.0606217706226</v>
      </c>
      <c r="H10" s="11">
        <v>0.430238081818182</v>
      </c>
      <c r="I10" s="2">
        <v>81.29</v>
      </c>
      <c r="J10" s="2">
        <v>66.96</v>
      </c>
      <c r="K10" s="2">
        <v>106.09</v>
      </c>
      <c r="L10" s="2">
        <v>108.85</v>
      </c>
      <c r="M10" s="2">
        <v>78.7171126387409</v>
      </c>
      <c r="N10" s="2">
        <v>7.91044776119403</v>
      </c>
      <c r="O10" s="2">
        <v>7.86764705882353</v>
      </c>
      <c r="P10" s="2">
        <v>7.77777777777778</v>
      </c>
      <c r="Q10" s="2">
        <v>7.6551724137931</v>
      </c>
      <c r="R10" s="2">
        <v>7.73972602739726</v>
      </c>
      <c r="S10" s="2">
        <v>15.7894736842105</v>
      </c>
      <c r="T10" s="2">
        <v>16.5094339622642</v>
      </c>
      <c r="U10" s="2">
        <v>16.5919282511211</v>
      </c>
      <c r="V10" s="2">
        <v>16.5178571428571</v>
      </c>
      <c r="W10" s="2">
        <v>16.8888888888889</v>
      </c>
      <c r="X10" s="2">
        <v>32</v>
      </c>
      <c r="Y10" s="2">
        <v>33.2258064516129</v>
      </c>
      <c r="Z10" s="2">
        <v>31.5625</v>
      </c>
      <c r="AA10" s="2">
        <v>30</v>
      </c>
      <c r="AB10" s="2">
        <v>30.625</v>
      </c>
      <c r="AC10" s="2">
        <v>3.97014925373134</v>
      </c>
      <c r="AD10" s="2">
        <v>3.35294117647059</v>
      </c>
      <c r="AE10" s="2">
        <v>3.16666666666667</v>
      </c>
      <c r="AF10" s="2">
        <v>5.68275862068966</v>
      </c>
      <c r="AG10" s="2">
        <v>5.97260273972603</v>
      </c>
      <c r="AH10" s="2">
        <v>10.97</v>
      </c>
      <c r="AI10" s="2">
        <v>11.18</v>
      </c>
      <c r="AJ10" s="2">
        <v>10.49</v>
      </c>
      <c r="AK10" s="2">
        <v>9.59</v>
      </c>
      <c r="AL10" s="2">
        <v>8.6986301369863</v>
      </c>
      <c r="AM10" s="2">
        <v>39.7</v>
      </c>
      <c r="AN10" s="2">
        <v>39.4</v>
      </c>
      <c r="AO10" s="2">
        <v>36.4</v>
      </c>
      <c r="AP10" s="2">
        <v>36.6</v>
      </c>
      <c r="AQ10" s="13">
        <v>13.0090909090909</v>
      </c>
      <c r="AR10" s="7">
        <v>17.8169570499854</v>
      </c>
    </row>
    <row r="11" spans="1:44">
      <c r="A11" t="s">
        <v>46</v>
      </c>
      <c r="B11" s="1" t="s">
        <v>2382</v>
      </c>
      <c r="C11" t="s">
        <v>47</v>
      </c>
      <c r="D11" t="s">
        <v>1269</v>
      </c>
      <c r="E11" s="2">
        <v>8.05</v>
      </c>
      <c r="F11" s="2">
        <v>69.0831317175353</v>
      </c>
      <c r="G11" s="2">
        <v>74.5088909811454</v>
      </c>
      <c r="H11" s="11">
        <v>0.595705775757576</v>
      </c>
      <c r="I11" s="2">
        <v>147.15</v>
      </c>
      <c r="J11" s="2">
        <v>109.61</v>
      </c>
      <c r="K11" s="2">
        <v>130.31</v>
      </c>
      <c r="L11" s="2">
        <v>151.94</v>
      </c>
      <c r="M11" s="2">
        <v>139.408913929212</v>
      </c>
      <c r="N11" s="2">
        <v>9.65811965811966</v>
      </c>
      <c r="O11" s="2">
        <v>9.40677966101695</v>
      </c>
      <c r="P11" s="2">
        <v>8.99159663865546</v>
      </c>
      <c r="Q11" s="2">
        <v>9.15966386554622</v>
      </c>
      <c r="R11" s="2">
        <v>8.92561983471074</v>
      </c>
      <c r="S11" s="2">
        <v>19.2893401015228</v>
      </c>
      <c r="T11" s="2">
        <v>19.2893401015228</v>
      </c>
      <c r="U11" s="2">
        <v>19.1919191919192</v>
      </c>
      <c r="V11" s="2">
        <v>19.0954773869347</v>
      </c>
      <c r="W11" s="2">
        <v>18.407960199005</v>
      </c>
      <c r="X11" s="2">
        <v>33.7142857142857</v>
      </c>
      <c r="Y11" s="2">
        <v>34</v>
      </c>
      <c r="Z11" s="2">
        <v>36.7647058823529</v>
      </c>
      <c r="AA11" s="2">
        <v>37.0588235294118</v>
      </c>
      <c r="AB11" s="2">
        <v>38.4848484848485</v>
      </c>
      <c r="AC11" s="2">
        <v>4.99145299145299</v>
      </c>
      <c r="AD11" s="2">
        <v>4.72881355932203</v>
      </c>
      <c r="AE11" s="2">
        <v>4.40336134453782</v>
      </c>
      <c r="AF11" s="2">
        <v>7.07563025210084</v>
      </c>
      <c r="AG11" s="2">
        <v>6.77685950413223</v>
      </c>
      <c r="AH11" s="2">
        <v>13.76</v>
      </c>
      <c r="AI11" s="2">
        <v>13.98</v>
      </c>
      <c r="AJ11" s="2">
        <v>13.45</v>
      </c>
      <c r="AK11" s="2">
        <v>12.44</v>
      </c>
      <c r="AL11" s="2">
        <v>11.1570247933884</v>
      </c>
      <c r="AM11" s="2">
        <v>42.7</v>
      </c>
      <c r="AN11" s="2">
        <v>43.4</v>
      </c>
      <c r="AO11" s="2">
        <v>43.8</v>
      </c>
      <c r="AP11" s="2">
        <v>41.8</v>
      </c>
      <c r="AQ11" s="13">
        <v>12.0424242424243</v>
      </c>
      <c r="AR11" s="7">
        <v>17.7089702296124</v>
      </c>
    </row>
    <row r="12" spans="1:44">
      <c r="A12" t="s">
        <v>48</v>
      </c>
      <c r="B12" s="1" t="s">
        <v>2383</v>
      </c>
      <c r="C12" t="s">
        <v>49</v>
      </c>
      <c r="D12" t="s">
        <v>1269</v>
      </c>
      <c r="E12" s="2">
        <v>6.05</v>
      </c>
      <c r="F12" s="2">
        <v>80.4587440418167</v>
      </c>
      <c r="G12" s="2">
        <v>74.4618092636175</v>
      </c>
      <c r="H12" s="11">
        <v>0.0608003857142857</v>
      </c>
      <c r="I12" s="2">
        <v>87.99</v>
      </c>
      <c r="J12" s="2">
        <v>124.64</v>
      </c>
      <c r="K12" s="2">
        <v>103.8</v>
      </c>
      <c r="L12" s="2">
        <v>109.06</v>
      </c>
      <c r="M12" s="2">
        <v>91.4004491881893</v>
      </c>
      <c r="N12" s="2">
        <v>4.80916030534351</v>
      </c>
      <c r="O12" s="2">
        <v>4.77272727272727</v>
      </c>
      <c r="P12" s="2">
        <v>4.43609022556391</v>
      </c>
      <c r="Q12" s="2">
        <v>4.43609022556391</v>
      </c>
      <c r="R12" s="2">
        <v>4.66165413533835</v>
      </c>
      <c r="S12" s="2">
        <v>17.7083333333333</v>
      </c>
      <c r="T12" s="2">
        <v>17.7083333333333</v>
      </c>
      <c r="U12" s="2">
        <v>17.6165803108808</v>
      </c>
      <c r="V12" s="2">
        <v>17.0103092783505</v>
      </c>
      <c r="W12" s="2">
        <v>17.0103092783505</v>
      </c>
      <c r="X12" s="2">
        <v>25.5172413793103</v>
      </c>
      <c r="Y12" s="2">
        <v>25.5172413793103</v>
      </c>
      <c r="Z12" s="2">
        <v>26.8965517241379</v>
      </c>
      <c r="AA12" s="2">
        <v>27.5</v>
      </c>
      <c r="AB12" s="2">
        <v>27.5</v>
      </c>
      <c r="AC12" s="2">
        <v>1.63358778625954</v>
      </c>
      <c r="AD12" s="2">
        <v>1.93939393939394</v>
      </c>
      <c r="AE12" s="2">
        <v>1.78947368421053</v>
      </c>
      <c r="AF12" s="2">
        <v>3.23308270676692</v>
      </c>
      <c r="AG12" s="2">
        <v>3.84962406015038</v>
      </c>
      <c r="AH12" s="2">
        <v>4.43</v>
      </c>
      <c r="AI12" s="2">
        <v>4.62</v>
      </c>
      <c r="AJ12" s="2">
        <v>4.21</v>
      </c>
      <c r="AK12" s="2">
        <v>3.98</v>
      </c>
      <c r="AL12" s="2">
        <v>3.7593984962406</v>
      </c>
      <c r="AM12" s="2">
        <v>21.8</v>
      </c>
      <c r="AN12" s="2">
        <v>22.3</v>
      </c>
      <c r="AO12" s="2">
        <v>23</v>
      </c>
      <c r="AP12" s="2">
        <v>20.4</v>
      </c>
      <c r="AQ12" s="13">
        <v>10.2107142857143</v>
      </c>
      <c r="AR12" s="7">
        <v>14.2671699334687</v>
      </c>
    </row>
    <row r="13" spans="1:44">
      <c r="A13" t="s">
        <v>50</v>
      </c>
      <c r="B13" s="1" t="s">
        <v>2384</v>
      </c>
      <c r="C13" t="s">
        <v>51</v>
      </c>
      <c r="D13" t="s">
        <v>1269</v>
      </c>
      <c r="E13" s="2">
        <v>7.37</v>
      </c>
      <c r="F13" s="2">
        <v>15.2716934578491</v>
      </c>
      <c r="G13" s="2">
        <v>72.3796607381734</v>
      </c>
      <c r="H13" s="11">
        <v>0.626685925806452</v>
      </c>
      <c r="I13" s="2">
        <v>107.95</v>
      </c>
      <c r="J13" s="2">
        <v>81.09</v>
      </c>
      <c r="K13" s="2">
        <v>94.84</v>
      </c>
      <c r="L13" s="2">
        <v>90.41</v>
      </c>
      <c r="M13" s="2">
        <v>61.8037354194821</v>
      </c>
      <c r="N13" s="2">
        <v>9.41666666666667</v>
      </c>
      <c r="O13" s="2">
        <v>9.25619834710744</v>
      </c>
      <c r="P13" s="2">
        <v>8.7603305785124</v>
      </c>
      <c r="Q13" s="2">
        <v>8.92561983471074</v>
      </c>
      <c r="R13" s="2">
        <v>9.09836065573771</v>
      </c>
      <c r="S13" s="2">
        <v>20.2072538860104</v>
      </c>
      <c r="T13" s="2">
        <v>20.7253886010363</v>
      </c>
      <c r="U13" s="2">
        <v>20.6185567010309</v>
      </c>
      <c r="V13" s="2">
        <v>21.025641025641</v>
      </c>
      <c r="W13" s="2">
        <v>20.9183673469388</v>
      </c>
      <c r="X13" s="2">
        <v>32.6470588235294</v>
      </c>
      <c r="Y13" s="2">
        <v>32.2857142857143</v>
      </c>
      <c r="Z13" s="2">
        <v>32.2857142857143</v>
      </c>
      <c r="AA13" s="2">
        <v>31.1428571428571</v>
      </c>
      <c r="AB13" s="2">
        <v>29.7222222222222</v>
      </c>
      <c r="AC13" s="2">
        <v>3.5</v>
      </c>
      <c r="AD13" s="2">
        <v>3.12396694214876</v>
      </c>
      <c r="AE13" s="2">
        <v>3.25619834710744</v>
      </c>
      <c r="AF13" s="2">
        <v>6.11570247933884</v>
      </c>
      <c r="AG13" s="2">
        <v>5.86885245901639</v>
      </c>
      <c r="AH13" s="2">
        <v>11.17</v>
      </c>
      <c r="AI13" s="2">
        <v>11.4</v>
      </c>
      <c r="AJ13" s="2">
        <v>11.49</v>
      </c>
      <c r="AK13" s="2">
        <v>10.83</v>
      </c>
      <c r="AL13" s="2">
        <v>10.2459016393443</v>
      </c>
      <c r="AM13" s="2">
        <v>40</v>
      </c>
      <c r="AN13" s="2">
        <v>40.6</v>
      </c>
      <c r="AO13" s="2">
        <v>40.7</v>
      </c>
      <c r="AP13" s="2">
        <v>39.1</v>
      </c>
      <c r="AQ13" s="13">
        <v>13.5709677419355</v>
      </c>
      <c r="AR13" s="7">
        <v>18.4151390636479</v>
      </c>
    </row>
    <row r="14" spans="1:44">
      <c r="A14" t="s">
        <v>52</v>
      </c>
      <c r="B14" s="1" t="s">
        <v>2385</v>
      </c>
      <c r="C14" t="s">
        <v>53</v>
      </c>
      <c r="D14" t="s">
        <v>1269</v>
      </c>
      <c r="E14" s="2">
        <v>9.37</v>
      </c>
      <c r="F14" s="2">
        <v>58.184865156478</v>
      </c>
      <c r="G14" s="2">
        <v>73.5008289375582</v>
      </c>
      <c r="H14" s="11">
        <v>0.58570845</v>
      </c>
      <c r="I14" s="2">
        <v>99.54</v>
      </c>
      <c r="J14" s="2">
        <v>93.44</v>
      </c>
      <c r="K14" s="2">
        <v>107.73</v>
      </c>
      <c r="L14" s="2">
        <v>83.13</v>
      </c>
      <c r="M14" s="2">
        <v>74.3139629452447</v>
      </c>
      <c r="N14" s="2">
        <v>9.72972972972973</v>
      </c>
      <c r="O14" s="2">
        <v>9.54545454545455</v>
      </c>
      <c r="P14" s="2">
        <v>9.54954954954955</v>
      </c>
      <c r="Q14" s="2">
        <v>10.0900900900901</v>
      </c>
      <c r="R14" s="2">
        <v>10.3603603603604</v>
      </c>
      <c r="S14" s="2">
        <v>19.5652173913043</v>
      </c>
      <c r="T14" s="2">
        <v>19.5652173913043</v>
      </c>
      <c r="U14" s="2">
        <v>19.0217391304348</v>
      </c>
      <c r="V14" s="2">
        <v>18.9189189189189</v>
      </c>
      <c r="W14" s="2">
        <v>18.8172043010753</v>
      </c>
      <c r="X14" s="2">
        <v>34.8484848484849</v>
      </c>
      <c r="Y14" s="2">
        <v>34.5454545454545</v>
      </c>
      <c r="Z14" s="2">
        <v>35</v>
      </c>
      <c r="AA14" s="2">
        <v>34.375</v>
      </c>
      <c r="AB14" s="2">
        <v>32.5</v>
      </c>
      <c r="AC14" s="2">
        <v>3.85585585585586</v>
      </c>
      <c r="AD14" s="2">
        <v>3.18181818181818</v>
      </c>
      <c r="AE14" s="2">
        <v>3.13513513513513</v>
      </c>
      <c r="AF14" s="2">
        <v>5.22522522522523</v>
      </c>
      <c r="AG14" s="2">
        <v>5.8018018018018</v>
      </c>
      <c r="AH14" s="2">
        <v>11.8</v>
      </c>
      <c r="AI14" s="2">
        <v>12.09</v>
      </c>
      <c r="AJ14" s="2">
        <v>12.7</v>
      </c>
      <c r="AK14" s="2">
        <v>11.89</v>
      </c>
      <c r="AL14" s="2">
        <v>10.8108108108108</v>
      </c>
      <c r="AM14" s="2">
        <v>38.1</v>
      </c>
      <c r="AN14" s="2">
        <v>37.9</v>
      </c>
      <c r="AO14" s="2">
        <v>37.9</v>
      </c>
      <c r="AP14" s="2">
        <v>35.9</v>
      </c>
      <c r="AQ14" s="13">
        <v>13.5333333333333</v>
      </c>
      <c r="AR14" s="7">
        <v>18.3561857131147</v>
      </c>
    </row>
    <row r="15" spans="1:44">
      <c r="A15" t="s">
        <v>54</v>
      </c>
      <c r="B15" s="1" t="s">
        <v>2386</v>
      </c>
      <c r="C15" t="s">
        <v>55</v>
      </c>
      <c r="D15" t="s">
        <v>1269</v>
      </c>
      <c r="E15" s="2">
        <v>12.57</v>
      </c>
      <c r="F15" s="2">
        <v>74.8494551282646</v>
      </c>
      <c r="G15" s="2">
        <v>74.9179187319795</v>
      </c>
      <c r="H15" s="11">
        <v>0.499739012903226</v>
      </c>
      <c r="I15" s="2">
        <v>151.94</v>
      </c>
      <c r="J15" s="2">
        <v>161.95</v>
      </c>
      <c r="K15" s="2">
        <v>152.86</v>
      </c>
      <c r="L15" s="2">
        <v>160.88</v>
      </c>
      <c r="M15" s="2">
        <v>132.554481358715</v>
      </c>
      <c r="N15" s="2">
        <v>7.05035971223022</v>
      </c>
      <c r="O15" s="2">
        <v>6.59574468085106</v>
      </c>
      <c r="P15" s="2">
        <v>6.43356643356643</v>
      </c>
      <c r="Q15" s="2">
        <v>6.73611111111111</v>
      </c>
      <c r="R15" s="2">
        <v>6.82758620689655</v>
      </c>
      <c r="S15" s="2">
        <v>13.7440758293839</v>
      </c>
      <c r="T15" s="2">
        <v>13.6150234741784</v>
      </c>
      <c r="U15" s="2">
        <v>13.5514018691589</v>
      </c>
      <c r="V15" s="2">
        <v>13.4883720930233</v>
      </c>
      <c r="W15" s="2">
        <v>13.8888888888889</v>
      </c>
      <c r="X15" s="2">
        <v>33.8461538461538</v>
      </c>
      <c r="Y15" s="2">
        <v>35.2</v>
      </c>
      <c r="Z15" s="2">
        <v>35.6</v>
      </c>
      <c r="AA15" s="2">
        <v>36</v>
      </c>
      <c r="AB15" s="2">
        <v>35.2</v>
      </c>
      <c r="AC15" s="2">
        <v>4.14388489208633</v>
      </c>
      <c r="AD15" s="2">
        <v>3.54609929078014</v>
      </c>
      <c r="AE15" s="2">
        <v>2.90909090909091</v>
      </c>
      <c r="AF15" s="2">
        <v>5.34722222222222</v>
      </c>
      <c r="AG15" s="2">
        <v>5.73793103448276</v>
      </c>
      <c r="AH15" s="2">
        <v>8.35</v>
      </c>
      <c r="AI15" s="2">
        <v>8.72</v>
      </c>
      <c r="AJ15" s="2">
        <v>8.74</v>
      </c>
      <c r="AK15" s="2">
        <v>8.4</v>
      </c>
      <c r="AL15" s="2">
        <v>7.58620689655172</v>
      </c>
      <c r="AM15" s="2">
        <v>34.8</v>
      </c>
      <c r="AN15" s="2">
        <v>33.8</v>
      </c>
      <c r="AO15" s="2">
        <v>33.6</v>
      </c>
      <c r="AP15" s="2">
        <v>34.1</v>
      </c>
      <c r="AQ15" s="13">
        <v>12.7774193548387</v>
      </c>
      <c r="AR15" s="7">
        <v>17.6282897867104</v>
      </c>
    </row>
    <row r="16" spans="1:44">
      <c r="A16" t="s">
        <v>56</v>
      </c>
      <c r="B16" s="1" t="s">
        <v>2387</v>
      </c>
      <c r="C16" t="s">
        <v>57</v>
      </c>
      <c r="D16" t="s">
        <v>1269</v>
      </c>
      <c r="E16" s="2">
        <v>7.89</v>
      </c>
      <c r="F16" s="2">
        <v>63.8600792221194</v>
      </c>
      <c r="G16" s="2">
        <v>71.3934175499832</v>
      </c>
      <c r="H16" s="11">
        <v>0.55215357</v>
      </c>
      <c r="I16" s="2">
        <v>76.02</v>
      </c>
      <c r="J16" s="2">
        <v>110.69</v>
      </c>
      <c r="K16" s="2">
        <v>74.81</v>
      </c>
      <c r="L16" s="2">
        <v>71.83</v>
      </c>
      <c r="M16" s="2">
        <v>100.084754318816</v>
      </c>
      <c r="N16" s="2">
        <v>8.77049180327869</v>
      </c>
      <c r="O16" s="2">
        <v>8.67768595041322</v>
      </c>
      <c r="P16" s="2">
        <v>8.09917355371901</v>
      </c>
      <c r="Q16" s="2">
        <v>8.66071428571428</v>
      </c>
      <c r="R16" s="2">
        <v>7.93388429752066</v>
      </c>
      <c r="S16" s="2">
        <v>13.2275132275132</v>
      </c>
      <c r="T16" s="2">
        <v>13.1578947368421</v>
      </c>
      <c r="U16" s="2">
        <v>12.6315789473684</v>
      </c>
      <c r="V16" s="2">
        <v>13.4078212290503</v>
      </c>
      <c r="W16" s="2">
        <v>12.6315789473684</v>
      </c>
      <c r="X16" s="2">
        <v>35.9090909090909</v>
      </c>
      <c r="Y16" s="2">
        <v>36.3636363636364</v>
      </c>
      <c r="Z16" s="2">
        <v>35.4545454545455</v>
      </c>
      <c r="AA16" s="2">
        <v>37.6190476190476</v>
      </c>
      <c r="AB16" s="2">
        <v>36.6666666666667</v>
      </c>
      <c r="AC16" s="2">
        <v>4.86885245901639</v>
      </c>
      <c r="AD16" s="2">
        <v>4.74380165289256</v>
      </c>
      <c r="AE16" s="2">
        <v>4.54545454545455</v>
      </c>
      <c r="AF16" s="2">
        <v>6.98214285714286</v>
      </c>
      <c r="AG16" s="2">
        <v>6.89256198347107</v>
      </c>
      <c r="AH16" s="2">
        <v>13.93</v>
      </c>
      <c r="AI16" s="2">
        <v>13.14</v>
      </c>
      <c r="AJ16" s="2">
        <v>11.82</v>
      </c>
      <c r="AK16" s="2">
        <v>11.25</v>
      </c>
      <c r="AL16" s="2">
        <v>9.75206611570248</v>
      </c>
      <c r="AM16" s="2">
        <v>41.9</v>
      </c>
      <c r="AN16" s="2">
        <v>44.2</v>
      </c>
      <c r="AO16" s="2">
        <v>43</v>
      </c>
      <c r="AP16" s="2">
        <v>40.2</v>
      </c>
      <c r="AQ16" s="13">
        <v>10.7733333333333</v>
      </c>
      <c r="AR16" s="7">
        <v>16.1100888322849</v>
      </c>
    </row>
    <row r="17" spans="1:44">
      <c r="A17" t="s">
        <v>58</v>
      </c>
      <c r="B17" s="1" t="s">
        <v>2388</v>
      </c>
      <c r="C17" t="s">
        <v>59</v>
      </c>
      <c r="D17" t="s">
        <v>1269</v>
      </c>
      <c r="E17" s="2">
        <v>12.79</v>
      </c>
      <c r="F17" s="2">
        <v>47.4274649425817</v>
      </c>
      <c r="G17" s="2">
        <v>72.7024691237105</v>
      </c>
      <c r="H17" s="11">
        <v>0.629262916666667</v>
      </c>
      <c r="I17" s="2">
        <v>153.84</v>
      </c>
      <c r="J17" s="2">
        <v>110.4</v>
      </c>
      <c r="K17" s="2">
        <v>137.07</v>
      </c>
      <c r="L17" s="2">
        <v>155.01</v>
      </c>
      <c r="M17" s="2">
        <v>126.290271118675</v>
      </c>
      <c r="N17" s="2">
        <v>9.81818181818182</v>
      </c>
      <c r="O17" s="2">
        <v>9.27272727272727</v>
      </c>
      <c r="P17" s="2">
        <v>9.0990990990991</v>
      </c>
      <c r="Q17" s="2">
        <v>9.36936936936937</v>
      </c>
      <c r="R17" s="2">
        <v>9.19642857142857</v>
      </c>
      <c r="S17" s="2">
        <v>18.0790960451977</v>
      </c>
      <c r="T17" s="2">
        <v>17.5141242937853</v>
      </c>
      <c r="U17" s="2">
        <v>17.4157303370787</v>
      </c>
      <c r="V17" s="2">
        <v>16.8539325842697</v>
      </c>
      <c r="W17" s="2">
        <v>16.1111111111111</v>
      </c>
      <c r="X17" s="2">
        <v>45.5172413793103</v>
      </c>
      <c r="Y17" s="2">
        <v>46.7857142857143</v>
      </c>
      <c r="Z17" s="2">
        <v>47.4074074074074</v>
      </c>
      <c r="AA17" s="2">
        <v>45.9259259259259</v>
      </c>
      <c r="AB17" s="2">
        <v>45.3846153846154</v>
      </c>
      <c r="AC17" s="2">
        <v>3.65454545454545</v>
      </c>
      <c r="AD17" s="2">
        <v>3.70909090909091</v>
      </c>
      <c r="AE17" s="2">
        <v>3.47747747747748</v>
      </c>
      <c r="AF17" s="2">
        <v>6.30630630630631</v>
      </c>
      <c r="AG17" s="2">
        <v>6.125</v>
      </c>
      <c r="AH17" s="2">
        <v>10.82</v>
      </c>
      <c r="AI17" s="2">
        <v>11.45</v>
      </c>
      <c r="AJ17" s="2">
        <v>11.26</v>
      </c>
      <c r="AK17" s="2">
        <v>10.9</v>
      </c>
      <c r="AL17" s="2">
        <v>9.64285714285714</v>
      </c>
      <c r="AM17" s="2">
        <v>35</v>
      </c>
      <c r="AN17" s="2">
        <v>35.6</v>
      </c>
      <c r="AO17" s="2">
        <v>34.6</v>
      </c>
      <c r="AP17" s="2">
        <v>33.8</v>
      </c>
      <c r="AQ17" s="13">
        <v>13.1333333333333</v>
      </c>
      <c r="AR17" s="7">
        <v>18.5301521300981</v>
      </c>
    </row>
    <row r="18" spans="1:44">
      <c r="A18" t="s">
        <v>60</v>
      </c>
      <c r="B18" s="1" t="s">
        <v>2389</v>
      </c>
      <c r="C18" t="s">
        <v>61</v>
      </c>
      <c r="D18" t="s">
        <v>1269</v>
      </c>
      <c r="E18" s="2">
        <v>9.85</v>
      </c>
      <c r="F18" s="2">
        <v>61.1887571139487</v>
      </c>
      <c r="G18" s="2">
        <v>69.8899127223509</v>
      </c>
      <c r="H18" s="11">
        <v>0.484485917647059</v>
      </c>
      <c r="I18" s="2">
        <v>115.95</v>
      </c>
      <c r="J18" s="2">
        <v>100.44</v>
      </c>
      <c r="K18" s="2">
        <v>98.33</v>
      </c>
      <c r="L18" s="2">
        <v>113.83</v>
      </c>
      <c r="M18" s="2">
        <v>112.872600963827</v>
      </c>
      <c r="N18" s="2">
        <v>8.64</v>
      </c>
      <c r="O18" s="2">
        <v>8.01587301587302</v>
      </c>
      <c r="P18" s="2">
        <v>8.11023622047244</v>
      </c>
      <c r="Q18" s="2">
        <v>8.62903225806452</v>
      </c>
      <c r="R18" s="2">
        <v>8.54838709677419</v>
      </c>
      <c r="S18" s="2">
        <v>17.0854271356784</v>
      </c>
      <c r="T18" s="2">
        <v>17</v>
      </c>
      <c r="U18" s="2">
        <v>17.3267326732673</v>
      </c>
      <c r="V18" s="2">
        <v>17.6767676767677</v>
      </c>
      <c r="W18" s="2">
        <v>18</v>
      </c>
      <c r="X18" s="2">
        <v>32.6666666666667</v>
      </c>
      <c r="Y18" s="2">
        <v>32.6666666666667</v>
      </c>
      <c r="Z18" s="2">
        <v>32.5806451612903</v>
      </c>
      <c r="AA18" s="2">
        <v>33.2258064516129</v>
      </c>
      <c r="AB18" s="2">
        <v>33.8709677419355</v>
      </c>
      <c r="AC18" s="2">
        <v>5.504</v>
      </c>
      <c r="AD18" s="2">
        <v>4.82539682539683</v>
      </c>
      <c r="AE18" s="2">
        <v>4.23622047244095</v>
      </c>
      <c r="AF18" s="2">
        <v>6.79032258064516</v>
      </c>
      <c r="AG18" s="2">
        <v>8.37096774193548</v>
      </c>
      <c r="AH18" s="2">
        <v>12</v>
      </c>
      <c r="AI18" s="2">
        <v>11.67</v>
      </c>
      <c r="AJ18" s="2">
        <v>11.97</v>
      </c>
      <c r="AK18" s="2">
        <v>11.53</v>
      </c>
      <c r="AL18" s="2">
        <v>10.1612903225806</v>
      </c>
      <c r="AM18" s="2">
        <v>42.7</v>
      </c>
      <c r="AN18" s="2">
        <v>42.4</v>
      </c>
      <c r="AO18" s="2">
        <v>42.2</v>
      </c>
      <c r="AP18" s="2">
        <v>38.8</v>
      </c>
      <c r="AQ18" s="13">
        <v>10.5735294117647</v>
      </c>
      <c r="AR18" s="7">
        <v>15.6296622650135</v>
      </c>
    </row>
    <row r="19" spans="1:44">
      <c r="A19" t="s">
        <v>62</v>
      </c>
      <c r="B19" s="1" t="s">
        <v>2390</v>
      </c>
      <c r="C19" t="s">
        <v>63</v>
      </c>
      <c r="D19" t="s">
        <v>1269</v>
      </c>
      <c r="E19" s="2">
        <v>10.9</v>
      </c>
      <c r="F19" s="2">
        <v>78.8438974306941</v>
      </c>
      <c r="G19" s="2">
        <v>70.737918774792</v>
      </c>
      <c r="H19" s="11">
        <v>0.108462274193548</v>
      </c>
      <c r="I19" s="2">
        <v>80.33</v>
      </c>
      <c r="J19" s="2">
        <v>84.11</v>
      </c>
      <c r="K19" s="2">
        <v>93.83</v>
      </c>
      <c r="L19" s="2">
        <v>68.77</v>
      </c>
      <c r="M19" s="2">
        <v>85.6379968577158</v>
      </c>
      <c r="N19" s="2">
        <v>4.9618320610687</v>
      </c>
      <c r="O19" s="2">
        <v>4.73282442748092</v>
      </c>
      <c r="P19" s="2">
        <v>4.73684210526316</v>
      </c>
      <c r="Q19" s="2">
        <v>4.63768115942029</v>
      </c>
      <c r="R19" s="2">
        <v>4.8936170212766</v>
      </c>
      <c r="S19" s="2">
        <v>17.3469387755102</v>
      </c>
      <c r="T19" s="2">
        <v>17.3469387755102</v>
      </c>
      <c r="U19" s="2">
        <v>17.3469387755102</v>
      </c>
      <c r="V19" s="2">
        <v>16.7487684729064</v>
      </c>
      <c r="W19" s="2">
        <v>16.9082125603865</v>
      </c>
      <c r="X19" s="2">
        <v>23.7931034482759</v>
      </c>
      <c r="Y19" s="2">
        <v>24</v>
      </c>
      <c r="Z19" s="2">
        <v>24.3333333333333</v>
      </c>
      <c r="AA19" s="2">
        <v>25.3333333333333</v>
      </c>
      <c r="AB19" s="2">
        <v>24.5161290322581</v>
      </c>
      <c r="AC19" s="2">
        <v>2.36641221374046</v>
      </c>
      <c r="AD19" s="2">
        <v>2.3969465648855</v>
      </c>
      <c r="AE19" s="2">
        <v>2.45112781954887</v>
      </c>
      <c r="AF19" s="2">
        <v>3.78260869565217</v>
      </c>
      <c r="AG19" s="2">
        <v>3.95744680851064</v>
      </c>
      <c r="AH19" s="2">
        <v>5.65</v>
      </c>
      <c r="AI19" s="2">
        <v>5.88</v>
      </c>
      <c r="AJ19" s="2">
        <v>5.94</v>
      </c>
      <c r="AK19" s="2">
        <v>5.58</v>
      </c>
      <c r="AL19" s="2">
        <v>4.82269503546099</v>
      </c>
      <c r="AM19" s="2">
        <v>26.7</v>
      </c>
      <c r="AN19" s="2">
        <v>27.2</v>
      </c>
      <c r="AO19" s="2">
        <v>28.9</v>
      </c>
      <c r="AP19" s="2">
        <v>30.3</v>
      </c>
      <c r="AQ19" s="13">
        <v>10.3096774193548</v>
      </c>
      <c r="AR19" s="7">
        <v>15.0406729509066</v>
      </c>
    </row>
    <row r="20" spans="1:44">
      <c r="A20" t="s">
        <v>64</v>
      </c>
      <c r="B20" s="1" t="s">
        <v>2391</v>
      </c>
      <c r="C20" t="s">
        <v>65</v>
      </c>
      <c r="D20" t="s">
        <v>1270</v>
      </c>
      <c r="E20" s="2">
        <v>4.14</v>
      </c>
      <c r="F20" s="2">
        <v>77.5061591719098</v>
      </c>
      <c r="G20" s="2">
        <v>73.7105779723344</v>
      </c>
      <c r="H20" s="11">
        <v>-1.25992782222222</v>
      </c>
      <c r="I20" s="2">
        <v>80.82</v>
      </c>
      <c r="J20" s="2">
        <v>78.47</v>
      </c>
      <c r="K20" s="2">
        <v>79.16</v>
      </c>
      <c r="L20" s="2">
        <v>92.05</v>
      </c>
      <c r="M20" s="2">
        <v>72.6195238958502</v>
      </c>
      <c r="N20" s="2">
        <v>4.94736842105263</v>
      </c>
      <c r="O20" s="2">
        <v>4.6875</v>
      </c>
      <c r="P20" s="2">
        <v>4.94897959183673</v>
      </c>
      <c r="Q20" s="2">
        <v>4.97435897435897</v>
      </c>
      <c r="R20" s="2">
        <v>5.12820512820513</v>
      </c>
      <c r="S20" s="2">
        <v>20.7357859531773</v>
      </c>
      <c r="T20" s="2">
        <v>21.1920529801325</v>
      </c>
      <c r="U20" s="2">
        <v>21.6828478964401</v>
      </c>
      <c r="V20" s="2">
        <v>22.258064516129</v>
      </c>
      <c r="W20" s="2">
        <v>22.508038585209</v>
      </c>
      <c r="X20" s="2">
        <v>18.5454545454545</v>
      </c>
      <c r="Y20" s="2">
        <v>17.5438596491228</v>
      </c>
      <c r="Z20" s="2">
        <v>17.4576271186441</v>
      </c>
      <c r="AA20" s="2">
        <v>16.0655737704918</v>
      </c>
      <c r="AB20" s="2">
        <v>15.9677419354839</v>
      </c>
      <c r="AC20" s="2">
        <v>2.16842105263158</v>
      </c>
      <c r="AD20" s="2">
        <v>2.03125</v>
      </c>
      <c r="AE20" s="2">
        <v>1.53061224489796</v>
      </c>
      <c r="AF20" s="2">
        <v>2.98461538461538</v>
      </c>
      <c r="AG20" s="2">
        <v>2.99487179487179</v>
      </c>
      <c r="AH20" s="2">
        <v>5.11</v>
      </c>
      <c r="AI20" s="2">
        <v>4.95</v>
      </c>
      <c r="AJ20" s="2">
        <v>5</v>
      </c>
      <c r="AK20" s="2">
        <v>4.82</v>
      </c>
      <c r="AL20" s="2">
        <v>4.35897435897436</v>
      </c>
      <c r="AM20" s="2">
        <v>19.9</v>
      </c>
      <c r="AN20" s="2">
        <v>19.3</v>
      </c>
      <c r="AO20" s="2">
        <v>19.6</v>
      </c>
      <c r="AP20" s="2">
        <v>19.6</v>
      </c>
      <c r="AQ20" s="13">
        <v>10.7711111111111</v>
      </c>
      <c r="AR20" s="7">
        <v>14.0520501907955</v>
      </c>
    </row>
    <row r="21" spans="1:44">
      <c r="A21" t="s">
        <v>66</v>
      </c>
      <c r="B21" s="1" t="s">
        <v>2392</v>
      </c>
      <c r="C21" t="s">
        <v>67</v>
      </c>
      <c r="D21" t="s">
        <v>1270</v>
      </c>
      <c r="E21" s="2">
        <v>5.33</v>
      </c>
      <c r="F21" s="2">
        <v>57.5394740755366</v>
      </c>
      <c r="G21" s="2">
        <v>69.9738439521678</v>
      </c>
      <c r="H21" s="11">
        <v>-0.374628878723404</v>
      </c>
      <c r="I21" s="2">
        <v>95.63</v>
      </c>
      <c r="J21" s="2">
        <v>119.56</v>
      </c>
      <c r="K21" s="2">
        <v>114.47</v>
      </c>
      <c r="L21" s="2">
        <v>145.78</v>
      </c>
      <c r="M21" s="2">
        <v>164.930055361072</v>
      </c>
      <c r="N21" s="2">
        <v>8.17733990147783</v>
      </c>
      <c r="O21" s="2">
        <v>8.24390243902439</v>
      </c>
      <c r="P21" s="2">
        <v>7.96116504854369</v>
      </c>
      <c r="Q21" s="2">
        <v>8.04761904761905</v>
      </c>
      <c r="R21" s="2">
        <v>8.34905660377358</v>
      </c>
      <c r="S21" s="2">
        <v>13.1410256410256</v>
      </c>
      <c r="T21" s="2">
        <v>13.0573248407643</v>
      </c>
      <c r="U21" s="2">
        <v>13.015873015873</v>
      </c>
      <c r="V21" s="2">
        <v>13.0434782608696</v>
      </c>
      <c r="W21" s="2">
        <v>13.0030959752322</v>
      </c>
      <c r="X21" s="2">
        <v>43.0555555555556</v>
      </c>
      <c r="Y21" s="2">
        <v>43.6111111111111</v>
      </c>
      <c r="Z21" s="2">
        <v>43.0555555555556</v>
      </c>
      <c r="AA21" s="2">
        <v>43.8888888888889</v>
      </c>
      <c r="AB21" s="2">
        <v>45.2777777777778</v>
      </c>
      <c r="AC21" s="2">
        <v>4.57142857142857</v>
      </c>
      <c r="AD21" s="2">
        <v>3.38536585365854</v>
      </c>
      <c r="AE21" s="2">
        <v>2.80582524271845</v>
      </c>
      <c r="AF21" s="2">
        <v>4.74285714285714</v>
      </c>
      <c r="AG21" s="2">
        <v>4.9622641509434</v>
      </c>
      <c r="AH21" s="2">
        <v>12.07</v>
      </c>
      <c r="AI21" s="2">
        <v>11.95</v>
      </c>
      <c r="AJ21" s="2">
        <v>11.31</v>
      </c>
      <c r="AK21" s="2">
        <v>9.95</v>
      </c>
      <c r="AL21" s="2">
        <v>8.86792452830189</v>
      </c>
      <c r="AM21" s="2">
        <v>45.6</v>
      </c>
      <c r="AN21" s="2">
        <v>47.2</v>
      </c>
      <c r="AO21" s="2">
        <v>42.1</v>
      </c>
      <c r="AP21" s="2">
        <v>39.5</v>
      </c>
      <c r="AQ21" s="13">
        <v>11.431914893617</v>
      </c>
      <c r="AR21" s="7">
        <v>14.3000130905621</v>
      </c>
    </row>
    <row r="22" spans="1:44">
      <c r="A22" t="s">
        <v>68</v>
      </c>
      <c r="B22" s="1" t="s">
        <v>2393</v>
      </c>
      <c r="C22" t="s">
        <v>69</v>
      </c>
      <c r="D22" t="s">
        <v>1270</v>
      </c>
      <c r="E22" s="2">
        <v>5.65</v>
      </c>
      <c r="F22" s="2">
        <v>75.4599372037513</v>
      </c>
      <c r="G22" s="2">
        <v>77.6774667515594</v>
      </c>
      <c r="H22" s="11">
        <v>-0.667166970909092</v>
      </c>
      <c r="I22" s="2">
        <v>96.03</v>
      </c>
      <c r="J22" s="2">
        <v>95.03</v>
      </c>
      <c r="K22" s="2">
        <v>104.25</v>
      </c>
      <c r="L22" s="2">
        <v>99.8</v>
      </c>
      <c r="M22" s="2">
        <v>103.39163612601</v>
      </c>
      <c r="N22" s="2">
        <v>4.56066945606695</v>
      </c>
      <c r="O22" s="2">
        <v>4.26160337552743</v>
      </c>
      <c r="P22" s="2">
        <v>4.47257383966245</v>
      </c>
      <c r="Q22" s="2">
        <v>4.52282157676349</v>
      </c>
      <c r="R22" s="2">
        <v>4.85477178423237</v>
      </c>
      <c r="S22" s="2">
        <v>17.9558011049724</v>
      </c>
      <c r="T22" s="2">
        <v>18.232044198895</v>
      </c>
      <c r="U22" s="2">
        <v>18.4573002754821</v>
      </c>
      <c r="V22" s="2">
        <v>18.4782608695652</v>
      </c>
      <c r="W22" s="2">
        <v>18.5983827493261</v>
      </c>
      <c r="X22" s="2">
        <v>20.8474576271186</v>
      </c>
      <c r="Y22" s="2">
        <v>20.6666666666667</v>
      </c>
      <c r="Z22" s="2">
        <v>20.8333333333333</v>
      </c>
      <c r="AA22" s="2">
        <v>20</v>
      </c>
      <c r="AB22" s="2">
        <v>19.8387096774194</v>
      </c>
      <c r="AC22" s="2">
        <v>2.71966527196653</v>
      </c>
      <c r="AD22" s="2">
        <v>2.45569620253165</v>
      </c>
      <c r="AE22" s="2">
        <v>1.73839662447257</v>
      </c>
      <c r="AF22" s="2">
        <v>2.89626556016597</v>
      </c>
      <c r="AG22" s="2">
        <v>3.5850622406639</v>
      </c>
      <c r="AH22" s="2">
        <v>5.15</v>
      </c>
      <c r="AI22" s="2">
        <v>5.57</v>
      </c>
      <c r="AJ22" s="2">
        <v>5.49</v>
      </c>
      <c r="AK22" s="2">
        <v>5.15</v>
      </c>
      <c r="AL22" s="2">
        <v>4.89626556016598</v>
      </c>
      <c r="AM22" s="2">
        <v>24.7</v>
      </c>
      <c r="AN22" s="2">
        <v>24.8</v>
      </c>
      <c r="AO22" s="2">
        <v>25.7</v>
      </c>
      <c r="AP22" s="2">
        <v>24.7</v>
      </c>
      <c r="AQ22" s="13">
        <v>11.5490909090909</v>
      </c>
      <c r="AR22" s="7">
        <v>11.9882152678773</v>
      </c>
    </row>
    <row r="23" spans="1:44">
      <c r="A23" t="s">
        <v>70</v>
      </c>
      <c r="B23" s="1" t="s">
        <v>2394</v>
      </c>
      <c r="C23" t="s">
        <v>71</v>
      </c>
      <c r="D23" t="s">
        <v>1270</v>
      </c>
      <c r="E23" s="2">
        <v>5.2</v>
      </c>
      <c r="F23" s="2">
        <v>63.7898462122876</v>
      </c>
      <c r="G23" s="2">
        <v>69.2649871840696</v>
      </c>
      <c r="H23" s="11">
        <v>-0.598652163043478</v>
      </c>
      <c r="I23" s="2">
        <v>95.64</v>
      </c>
      <c r="J23" s="2">
        <v>88.07</v>
      </c>
      <c r="K23" s="2">
        <v>97.91</v>
      </c>
      <c r="L23" s="2">
        <v>90.46</v>
      </c>
      <c r="M23" s="2">
        <v>79.4820841289533</v>
      </c>
      <c r="N23" s="2">
        <v>7.51269035532995</v>
      </c>
      <c r="O23" s="2">
        <v>7.33668341708543</v>
      </c>
      <c r="P23" s="2">
        <v>7.01421800947867</v>
      </c>
      <c r="Q23" s="2">
        <v>6.68181818181818</v>
      </c>
      <c r="R23" s="2">
        <v>6.48401826484018</v>
      </c>
      <c r="S23" s="2">
        <v>13.2404181184669</v>
      </c>
      <c r="T23" s="2">
        <v>13.4020618556701</v>
      </c>
      <c r="U23" s="2">
        <v>13.0293159609121</v>
      </c>
      <c r="V23" s="2">
        <v>12.5391849529781</v>
      </c>
      <c r="W23" s="2">
        <v>12.8125</v>
      </c>
      <c r="X23" s="2">
        <v>34.6875</v>
      </c>
      <c r="Y23" s="2">
        <v>35.3125</v>
      </c>
      <c r="Z23" s="2">
        <v>33.6363636363636</v>
      </c>
      <c r="AA23" s="2">
        <v>32.3529411764706</v>
      </c>
      <c r="AB23" s="2">
        <v>33.2352941176471</v>
      </c>
      <c r="AC23" s="2">
        <v>4.36548223350254</v>
      </c>
      <c r="AD23" s="2">
        <v>3.04522613065327</v>
      </c>
      <c r="AE23" s="2">
        <v>2.64454976303318</v>
      </c>
      <c r="AF23" s="2">
        <v>4.05454545454545</v>
      </c>
      <c r="AG23" s="2">
        <v>4.17351598173516</v>
      </c>
      <c r="AH23" s="2">
        <v>11.32</v>
      </c>
      <c r="AI23" s="2">
        <v>11.26</v>
      </c>
      <c r="AJ23" s="2">
        <v>9.95</v>
      </c>
      <c r="AK23" s="2">
        <v>8.91</v>
      </c>
      <c r="AL23" s="2">
        <v>7.80821917808219</v>
      </c>
      <c r="AM23" s="2">
        <v>44.8</v>
      </c>
      <c r="AN23" s="2">
        <v>47.4</v>
      </c>
      <c r="AO23" s="2">
        <v>45.2</v>
      </c>
      <c r="AP23" s="2">
        <v>42.3</v>
      </c>
      <c r="AQ23" s="13">
        <v>10.4760869565217</v>
      </c>
      <c r="AR23" s="7">
        <v>13.1396548695139</v>
      </c>
    </row>
    <row r="24" spans="1:44">
      <c r="A24" t="s">
        <v>72</v>
      </c>
      <c r="B24" s="1" t="s">
        <v>2395</v>
      </c>
      <c r="C24" t="s">
        <v>73</v>
      </c>
      <c r="D24" t="s">
        <v>1270</v>
      </c>
      <c r="E24" s="2">
        <v>6.35</v>
      </c>
      <c r="F24" s="2">
        <v>61.7878391230064</v>
      </c>
      <c r="G24" s="2">
        <v>72.6740186729758</v>
      </c>
      <c r="H24" s="11">
        <v>-0.700130432</v>
      </c>
      <c r="I24" s="2">
        <v>109.69</v>
      </c>
      <c r="J24" s="2">
        <v>145.51</v>
      </c>
      <c r="K24" s="2">
        <v>123.41</v>
      </c>
      <c r="L24" s="2">
        <v>130.4</v>
      </c>
      <c r="M24" s="2">
        <v>129.380516876927</v>
      </c>
      <c r="N24" s="2">
        <v>5.74766355140187</v>
      </c>
      <c r="O24" s="2">
        <v>5.8411214953271</v>
      </c>
      <c r="P24" s="2">
        <v>5.74766355140187</v>
      </c>
      <c r="Q24" s="2">
        <v>5.76744186046512</v>
      </c>
      <c r="R24" s="2">
        <v>5.86046511627907</v>
      </c>
      <c r="S24" s="2">
        <v>14.2857142857143</v>
      </c>
      <c r="T24" s="2">
        <v>14.6179401993355</v>
      </c>
      <c r="U24" s="2">
        <v>14.6179401993355</v>
      </c>
      <c r="V24" s="2">
        <v>14.8514851485149</v>
      </c>
      <c r="W24" s="2">
        <v>15.1315789473684</v>
      </c>
      <c r="X24" s="2">
        <v>32.1621621621622</v>
      </c>
      <c r="Y24" s="2">
        <v>31.3157894736842</v>
      </c>
      <c r="Z24" s="2">
        <v>30.5263157894737</v>
      </c>
      <c r="AA24" s="2">
        <v>30.2564102564103</v>
      </c>
      <c r="AB24" s="2">
        <v>29.4871794871795</v>
      </c>
      <c r="AC24" s="2">
        <v>2.66355140186916</v>
      </c>
      <c r="AD24" s="2">
        <v>2.32710280373832</v>
      </c>
      <c r="AE24" s="2">
        <v>1.97196261682243</v>
      </c>
      <c r="AF24" s="2">
        <v>3.54418604651163</v>
      </c>
      <c r="AG24" s="2">
        <v>3.6093023255814</v>
      </c>
      <c r="AH24" s="2">
        <v>6.54</v>
      </c>
      <c r="AI24" s="2">
        <v>6.26</v>
      </c>
      <c r="AJ24" s="2">
        <v>6.59</v>
      </c>
      <c r="AK24" s="2">
        <v>5.86</v>
      </c>
      <c r="AL24" s="2">
        <v>5.62790697674419</v>
      </c>
      <c r="AM24" s="2">
        <v>24.9</v>
      </c>
      <c r="AN24" s="2">
        <v>26.4</v>
      </c>
      <c r="AO24" s="2">
        <v>26</v>
      </c>
      <c r="AP24" s="2">
        <v>24.6</v>
      </c>
      <c r="AQ24" s="13">
        <v>10.148</v>
      </c>
      <c r="AR24" s="7">
        <v>11.7832542136855</v>
      </c>
    </row>
    <row r="25" spans="1:44">
      <c r="A25" t="s">
        <v>74</v>
      </c>
      <c r="B25" s="1" t="s">
        <v>2396</v>
      </c>
      <c r="C25" t="s">
        <v>75</v>
      </c>
      <c r="D25" t="s">
        <v>1270</v>
      </c>
      <c r="E25" s="2">
        <v>6.13</v>
      </c>
      <c r="F25" s="2">
        <v>63.4018838996586</v>
      </c>
      <c r="G25" s="2">
        <v>72.8653610323444</v>
      </c>
      <c r="H25" s="11">
        <v>-1.25458381568627</v>
      </c>
      <c r="I25" s="2">
        <v>73.55</v>
      </c>
      <c r="J25" s="2">
        <v>72.45</v>
      </c>
      <c r="K25" s="2">
        <v>87.13</v>
      </c>
      <c r="L25" s="2">
        <v>86.47</v>
      </c>
      <c r="M25" s="2">
        <v>91.4736299141749</v>
      </c>
      <c r="N25" s="2">
        <v>4.33179723502304</v>
      </c>
      <c r="O25" s="2">
        <v>4.35185185185185</v>
      </c>
      <c r="P25" s="2">
        <v>4.3778801843318</v>
      </c>
      <c r="Q25" s="2">
        <v>4.38356164383562</v>
      </c>
      <c r="R25" s="2">
        <v>4.63302752293578</v>
      </c>
      <c r="S25" s="2">
        <v>17.3501577287066</v>
      </c>
      <c r="T25" s="2">
        <v>17.981072555205</v>
      </c>
      <c r="U25" s="2">
        <v>17.981072555205</v>
      </c>
      <c r="V25" s="2">
        <v>18.4375</v>
      </c>
      <c r="W25" s="2">
        <v>18.380062305296</v>
      </c>
      <c r="X25" s="2">
        <v>17.9166666666667</v>
      </c>
      <c r="Y25" s="2">
        <v>18.1632653061225</v>
      </c>
      <c r="Z25" s="2">
        <v>18</v>
      </c>
      <c r="AA25" s="2">
        <v>19.6</v>
      </c>
      <c r="AB25" s="2">
        <v>18.8461538461538</v>
      </c>
      <c r="AC25" s="2">
        <v>2.47926267281106</v>
      </c>
      <c r="AD25" s="2">
        <v>1.74074074074074</v>
      </c>
      <c r="AE25" s="2">
        <v>1.6221198156682</v>
      </c>
      <c r="AF25" s="2">
        <v>3.42465753424658</v>
      </c>
      <c r="AG25" s="2">
        <v>3.3302752293578</v>
      </c>
      <c r="AH25" s="2">
        <v>4.75</v>
      </c>
      <c r="AI25" s="2">
        <v>5</v>
      </c>
      <c r="AJ25" s="2">
        <v>4.7</v>
      </c>
      <c r="AK25" s="2">
        <v>4.29</v>
      </c>
      <c r="AL25" s="2">
        <v>3.99082568807339</v>
      </c>
      <c r="AM25" s="2">
        <v>19.1</v>
      </c>
      <c r="AN25" s="2">
        <v>22.1</v>
      </c>
      <c r="AO25" s="2">
        <v>20</v>
      </c>
      <c r="AP25" s="2">
        <v>20.4</v>
      </c>
      <c r="AQ25" s="13">
        <v>9.21764705882353</v>
      </c>
      <c r="AR25" s="7">
        <v>12.3485663990147</v>
      </c>
    </row>
    <row r="26" spans="1:44">
      <c r="A26" t="s">
        <v>76</v>
      </c>
      <c r="B26" s="1" t="s">
        <v>2397</v>
      </c>
      <c r="C26" t="s">
        <v>77</v>
      </c>
      <c r="D26" t="s">
        <v>1270</v>
      </c>
      <c r="E26" s="2">
        <v>5.43</v>
      </c>
      <c r="F26" s="2">
        <v>69.3691008088134</v>
      </c>
      <c r="G26" s="2">
        <v>74.1642290442418</v>
      </c>
      <c r="H26" s="11">
        <v>-0.675077303846154</v>
      </c>
      <c r="I26" s="2">
        <v>92.41</v>
      </c>
      <c r="J26" s="2">
        <v>65.5</v>
      </c>
      <c r="K26" s="2">
        <v>61.89</v>
      </c>
      <c r="L26" s="2">
        <v>81.26</v>
      </c>
      <c r="M26" s="2">
        <v>83.2144650796125</v>
      </c>
      <c r="N26" s="2">
        <v>5.28846153846154</v>
      </c>
      <c r="O26" s="2">
        <v>5.07246376811594</v>
      </c>
      <c r="P26" s="2">
        <v>5.26570048309179</v>
      </c>
      <c r="Q26" s="2">
        <v>5.36231884057971</v>
      </c>
      <c r="R26" s="2">
        <v>5.55555555555556</v>
      </c>
      <c r="S26" s="2">
        <v>17.3913043478261</v>
      </c>
      <c r="T26" s="2">
        <v>17.7257525083612</v>
      </c>
      <c r="U26" s="2">
        <v>18</v>
      </c>
      <c r="V26" s="2">
        <v>18.2724252491694</v>
      </c>
      <c r="W26" s="2">
        <v>18.5430463576159</v>
      </c>
      <c r="X26" s="2">
        <v>30.4347826086957</v>
      </c>
      <c r="Y26" s="2">
        <v>30.2127659574468</v>
      </c>
      <c r="Z26" s="2">
        <v>30.6382978723404</v>
      </c>
      <c r="AA26" s="2">
        <v>29.1666666666667</v>
      </c>
      <c r="AB26" s="2">
        <v>28.7755102040816</v>
      </c>
      <c r="AC26" s="2">
        <v>2.84615384615385</v>
      </c>
      <c r="AD26" s="2">
        <v>2.01932367149758</v>
      </c>
      <c r="AE26" s="2">
        <v>1.88405797101449</v>
      </c>
      <c r="AF26" s="2">
        <v>3.30434782608696</v>
      </c>
      <c r="AG26" s="2">
        <v>2.92753623188406</v>
      </c>
      <c r="AH26" s="2">
        <v>5.63</v>
      </c>
      <c r="AI26" s="2">
        <v>5.36</v>
      </c>
      <c r="AJ26" s="2">
        <v>5.56</v>
      </c>
      <c r="AK26" s="2">
        <v>5.12</v>
      </c>
      <c r="AL26" s="2">
        <v>4.73429951690821</v>
      </c>
      <c r="AM26" s="2">
        <v>26.4</v>
      </c>
      <c r="AN26" s="2">
        <v>26.7</v>
      </c>
      <c r="AO26" s="2">
        <v>25.5</v>
      </c>
      <c r="AP26" s="2">
        <v>24.5</v>
      </c>
      <c r="AQ26" s="13">
        <v>9.04230769230769</v>
      </c>
      <c r="AR26" s="7">
        <v>9.24383694496849</v>
      </c>
    </row>
    <row r="27" spans="1:44">
      <c r="A27" t="s">
        <v>78</v>
      </c>
      <c r="B27" s="1" t="s">
        <v>2398</v>
      </c>
      <c r="C27" t="s">
        <v>79</v>
      </c>
      <c r="D27" t="s">
        <v>1270</v>
      </c>
      <c r="E27" s="2">
        <v>3.95</v>
      </c>
      <c r="F27" s="2">
        <v>63.6444908878377</v>
      </c>
      <c r="G27" s="2">
        <v>71.604748939848</v>
      </c>
      <c r="H27" s="11">
        <v>-1.01272209318182</v>
      </c>
      <c r="I27" s="2">
        <v>91.59</v>
      </c>
      <c r="J27" s="2">
        <v>80.85</v>
      </c>
      <c r="K27" s="2">
        <v>81.87</v>
      </c>
      <c r="L27" s="2">
        <v>79.93</v>
      </c>
      <c r="M27" s="2">
        <v>79.5688836645179</v>
      </c>
      <c r="N27" s="2">
        <v>4.6969696969697</v>
      </c>
      <c r="O27" s="2">
        <v>4.62311557788945</v>
      </c>
      <c r="P27" s="2">
        <v>4.82412060301507</v>
      </c>
      <c r="Q27" s="2">
        <v>4.85148514851485</v>
      </c>
      <c r="R27" s="2">
        <v>4.97536945812808</v>
      </c>
      <c r="S27" s="2">
        <v>18.3606557377049</v>
      </c>
      <c r="T27" s="2">
        <v>18.6274509803922</v>
      </c>
      <c r="U27" s="2">
        <v>18.6274509803922</v>
      </c>
      <c r="V27" s="2">
        <v>18.9102564102564</v>
      </c>
      <c r="W27" s="2">
        <v>18.7898089171975</v>
      </c>
      <c r="X27" s="2">
        <v>20.8163265306122</v>
      </c>
      <c r="Y27" s="2">
        <v>21.6</v>
      </c>
      <c r="Z27" s="2">
        <v>21.6</v>
      </c>
      <c r="AA27" s="2">
        <v>20.7843137254902</v>
      </c>
      <c r="AB27" s="2">
        <v>20.5882352941176</v>
      </c>
      <c r="AC27" s="2">
        <v>2.62626262626263</v>
      </c>
      <c r="AD27" s="2">
        <v>2.25125628140704</v>
      </c>
      <c r="AE27" s="2">
        <v>1.89949748743719</v>
      </c>
      <c r="AF27" s="2">
        <v>3.03960396039604</v>
      </c>
      <c r="AG27" s="2">
        <v>2.89655172413793</v>
      </c>
      <c r="AH27" s="2">
        <v>6.21</v>
      </c>
      <c r="AI27" s="2">
        <v>6.13</v>
      </c>
      <c r="AJ27" s="2">
        <v>5.93</v>
      </c>
      <c r="AK27" s="2">
        <v>5.79</v>
      </c>
      <c r="AL27" s="2">
        <v>5.07389162561576</v>
      </c>
      <c r="AM27" s="2">
        <v>25.3</v>
      </c>
      <c r="AN27" s="2">
        <v>27</v>
      </c>
      <c r="AO27" s="2">
        <v>27.6</v>
      </c>
      <c r="AP27" s="2">
        <v>25</v>
      </c>
      <c r="AQ27" s="13">
        <v>10.7704545454545</v>
      </c>
      <c r="AR27" s="7">
        <v>14.2623533467939</v>
      </c>
    </row>
    <row r="28" spans="1:44">
      <c r="A28" t="s">
        <v>80</v>
      </c>
      <c r="B28" s="1" t="s">
        <v>2399</v>
      </c>
      <c r="C28" t="s">
        <v>81</v>
      </c>
      <c r="D28" t="s">
        <v>1270</v>
      </c>
      <c r="E28" s="2">
        <v>4.21</v>
      </c>
      <c r="F28" s="2">
        <v>77.2315767883367</v>
      </c>
      <c r="G28" s="2">
        <v>76.3247944251292</v>
      </c>
      <c r="H28" s="11">
        <v>-1.14894171086956</v>
      </c>
      <c r="I28" s="2">
        <v>69.57</v>
      </c>
      <c r="J28" s="2">
        <v>60.11</v>
      </c>
      <c r="K28" s="2">
        <v>76.94</v>
      </c>
      <c r="L28" s="2">
        <v>72.95</v>
      </c>
      <c r="M28" s="2">
        <v>85.1337044423877</v>
      </c>
      <c r="N28" s="2">
        <v>2.84974093264249</v>
      </c>
      <c r="O28" s="2">
        <v>3.02083333333333</v>
      </c>
      <c r="P28" s="2">
        <v>2.91666666666667</v>
      </c>
      <c r="Q28" s="2">
        <v>2.84974093264249</v>
      </c>
      <c r="R28" s="2">
        <v>3.02083333333333</v>
      </c>
      <c r="S28" s="2">
        <v>20.5479452054795</v>
      </c>
      <c r="T28" s="2">
        <v>20.8904109589041</v>
      </c>
      <c r="U28" s="2">
        <v>21.0884353741497</v>
      </c>
      <c r="V28" s="2">
        <v>20.8754208754209</v>
      </c>
      <c r="W28" s="2">
        <v>21.2121212121212</v>
      </c>
      <c r="X28" s="2">
        <v>13.7037037037037</v>
      </c>
      <c r="Y28" s="2">
        <v>14.0740740740741</v>
      </c>
      <c r="Z28" s="2">
        <v>13.8181818181818</v>
      </c>
      <c r="AA28" s="2">
        <v>14.3636363636364</v>
      </c>
      <c r="AB28" s="2">
        <v>14.1071428571429</v>
      </c>
      <c r="AC28" s="2">
        <v>2.14507772020725</v>
      </c>
      <c r="AD28" s="2">
        <v>1.66666666666667</v>
      </c>
      <c r="AE28" s="2">
        <v>1.46875</v>
      </c>
      <c r="AF28" s="2">
        <v>2.51813471502591</v>
      </c>
      <c r="AG28" s="2">
        <v>2.71875</v>
      </c>
      <c r="AH28" s="2">
        <v>3.01</v>
      </c>
      <c r="AI28" s="2">
        <v>3.07</v>
      </c>
      <c r="AJ28" s="2">
        <v>2.81</v>
      </c>
      <c r="AK28" s="2">
        <v>2.69</v>
      </c>
      <c r="AL28" s="2">
        <v>2.44791666666667</v>
      </c>
      <c r="AM28" s="2">
        <v>12.4</v>
      </c>
      <c r="AN28" s="2">
        <v>12.1</v>
      </c>
      <c r="AO28" s="2">
        <v>12.9</v>
      </c>
      <c r="AP28" s="2">
        <v>11.6</v>
      </c>
      <c r="AQ28" s="13">
        <v>9.35869565217391</v>
      </c>
      <c r="AR28" s="7">
        <v>10.2598011490993</v>
      </c>
    </row>
    <row r="29" spans="1:44">
      <c r="A29" t="s">
        <v>82</v>
      </c>
      <c r="B29" s="1" t="s">
        <v>2400</v>
      </c>
      <c r="C29" t="s">
        <v>83</v>
      </c>
      <c r="D29" t="s">
        <v>1270</v>
      </c>
      <c r="E29" s="2">
        <v>5.89</v>
      </c>
      <c r="F29" s="2">
        <v>76.8133028964545</v>
      </c>
      <c r="G29" s="2">
        <v>77.0683623119531</v>
      </c>
      <c r="H29" s="11">
        <v>-1.69839308163265</v>
      </c>
      <c r="I29" s="2">
        <v>71.55</v>
      </c>
      <c r="J29" s="2">
        <v>69.92</v>
      </c>
      <c r="K29" s="2">
        <v>71.06</v>
      </c>
      <c r="L29" s="2">
        <v>68.66</v>
      </c>
      <c r="M29" s="2">
        <v>63.9761514871892</v>
      </c>
      <c r="N29" s="2">
        <v>1.6580310880829</v>
      </c>
      <c r="O29" s="2">
        <v>1.67539267015707</v>
      </c>
      <c r="P29" s="2">
        <v>1.52631578947368</v>
      </c>
      <c r="Q29" s="2">
        <v>1.5625</v>
      </c>
      <c r="R29" s="2">
        <v>1.71875</v>
      </c>
      <c r="S29" s="2">
        <v>20.8609271523179</v>
      </c>
      <c r="T29" s="2">
        <v>21.1920529801325</v>
      </c>
      <c r="U29" s="2">
        <v>21.1221122112211</v>
      </c>
      <c r="V29" s="2">
        <v>21.2418300653595</v>
      </c>
      <c r="W29" s="2">
        <v>21.2418300653595</v>
      </c>
      <c r="X29" s="2">
        <v>10.5357142857143</v>
      </c>
      <c r="Y29" s="2">
        <v>11.0714285714286</v>
      </c>
      <c r="Z29" s="2">
        <v>10.3508771929825</v>
      </c>
      <c r="AA29" s="2">
        <v>10.7017543859649</v>
      </c>
      <c r="AB29" s="2">
        <v>10.6896551724138</v>
      </c>
      <c r="AC29" s="2">
        <v>0.94300518134715</v>
      </c>
      <c r="AD29" s="2">
        <v>0.774869109947644</v>
      </c>
      <c r="AE29" s="2">
        <v>0.705263157894737</v>
      </c>
      <c r="AF29" s="2">
        <v>1.63541666666667</v>
      </c>
      <c r="AG29" s="2">
        <v>1.5</v>
      </c>
      <c r="AH29" s="2">
        <v>1.3</v>
      </c>
      <c r="AI29" s="2">
        <v>1.36</v>
      </c>
      <c r="AJ29" s="2">
        <v>1.21</v>
      </c>
      <c r="AK29" s="2">
        <v>1.3</v>
      </c>
      <c r="AL29" s="2">
        <v>1.35416666666667</v>
      </c>
      <c r="AM29" s="2">
        <v>6</v>
      </c>
      <c r="AN29" s="2">
        <v>5.9</v>
      </c>
      <c r="AO29" s="2">
        <v>7.4</v>
      </c>
      <c r="AP29" s="2">
        <v>6.8</v>
      </c>
      <c r="AQ29" s="13">
        <v>9.95306122448979</v>
      </c>
      <c r="AR29" s="7">
        <v>9.40838841191779</v>
      </c>
    </row>
    <row r="30" spans="1:44">
      <c r="A30" t="s">
        <v>84</v>
      </c>
      <c r="B30" s="1" t="s">
        <v>2401</v>
      </c>
      <c r="C30" t="s">
        <v>85</v>
      </c>
      <c r="D30" t="s">
        <v>1270</v>
      </c>
      <c r="E30" s="2">
        <v>3.12</v>
      </c>
      <c r="F30" s="2">
        <v>74.7056602858818</v>
      </c>
      <c r="G30" s="2">
        <v>76.8400566200003</v>
      </c>
      <c r="H30" s="11">
        <v>-0.708777830434782</v>
      </c>
      <c r="I30" s="2">
        <v>93.12</v>
      </c>
      <c r="J30" s="2">
        <v>91.3</v>
      </c>
      <c r="K30" s="2">
        <v>99.82</v>
      </c>
      <c r="L30" s="2">
        <v>106.18</v>
      </c>
      <c r="M30" s="2">
        <v>115.658237259051</v>
      </c>
      <c r="N30" s="2">
        <v>4.33333333333333</v>
      </c>
      <c r="O30" s="2">
        <v>4.33333333333333</v>
      </c>
      <c r="P30" s="2">
        <v>4.40758293838863</v>
      </c>
      <c r="Q30" s="2">
        <v>4.4131455399061</v>
      </c>
      <c r="R30" s="2">
        <v>4.76635514018692</v>
      </c>
      <c r="S30" s="2">
        <v>15.4302670623145</v>
      </c>
      <c r="T30" s="2">
        <v>15.4302670623145</v>
      </c>
      <c r="U30" s="2">
        <v>15.4302670623145</v>
      </c>
      <c r="V30" s="2">
        <v>15.3392330383481</v>
      </c>
      <c r="W30" s="2">
        <v>15.2941176470588</v>
      </c>
      <c r="X30" s="2">
        <v>23.9583333333333</v>
      </c>
      <c r="Y30" s="2">
        <v>24.468085106383</v>
      </c>
      <c r="Z30" s="2">
        <v>24.6808510638298</v>
      </c>
      <c r="AA30" s="2">
        <v>24.8936170212766</v>
      </c>
      <c r="AB30" s="2">
        <v>24.8936170212766</v>
      </c>
      <c r="AC30" s="2">
        <v>1.76190476190476</v>
      </c>
      <c r="AD30" s="2">
        <v>1.7047619047619</v>
      </c>
      <c r="AE30" s="2">
        <v>1.45023696682464</v>
      </c>
      <c r="AF30" s="2">
        <v>2.62910798122066</v>
      </c>
      <c r="AG30" s="2">
        <v>2.80373831775701</v>
      </c>
      <c r="AH30" s="2">
        <v>4.76</v>
      </c>
      <c r="AI30" s="2">
        <v>4.76</v>
      </c>
      <c r="AJ30" s="2">
        <v>4.6</v>
      </c>
      <c r="AK30" s="2">
        <v>4.41</v>
      </c>
      <c r="AL30" s="2">
        <v>4.25233644859813</v>
      </c>
      <c r="AM30" s="2">
        <v>22</v>
      </c>
      <c r="AN30" s="2">
        <v>22</v>
      </c>
      <c r="AO30" s="2">
        <v>21.7</v>
      </c>
      <c r="AP30" s="2">
        <v>19.5</v>
      </c>
      <c r="AQ30" s="13">
        <v>10.8565217391304</v>
      </c>
      <c r="AR30" s="7">
        <v>11.8127220952372</v>
      </c>
    </row>
    <row r="31" spans="1:44">
      <c r="A31" t="s">
        <v>86</v>
      </c>
      <c r="B31" s="1" t="s">
        <v>2402</v>
      </c>
      <c r="C31" t="s">
        <v>87</v>
      </c>
      <c r="D31" t="s">
        <v>1270</v>
      </c>
      <c r="E31" s="2">
        <v>4.03</v>
      </c>
      <c r="F31" s="2">
        <v>65.6447122365234</v>
      </c>
      <c r="G31" s="2">
        <v>72.0080489298324</v>
      </c>
      <c r="H31" s="11">
        <v>-1.1148674</v>
      </c>
      <c r="I31" s="2">
        <v>84.71</v>
      </c>
      <c r="J31" s="2">
        <v>88.23</v>
      </c>
      <c r="K31" s="2">
        <v>75.05</v>
      </c>
      <c r="L31" s="2">
        <v>85.86</v>
      </c>
      <c r="M31" s="2">
        <v>75.8739296942635</v>
      </c>
      <c r="N31" s="2">
        <v>5.1207729468599</v>
      </c>
      <c r="O31" s="2">
        <v>5.19417475728155</v>
      </c>
      <c r="P31" s="2">
        <v>5.24271844660194</v>
      </c>
      <c r="Q31" s="2">
        <v>5.09708737864078</v>
      </c>
      <c r="R31" s="2">
        <v>5.50724637681159</v>
      </c>
      <c r="S31" s="2">
        <v>18.266253869969</v>
      </c>
      <c r="T31" s="2">
        <v>18.266253869969</v>
      </c>
      <c r="U31" s="2">
        <v>18.5758513931889</v>
      </c>
      <c r="V31" s="2">
        <v>18.7692307692308</v>
      </c>
      <c r="W31" s="2">
        <v>18.960244648318</v>
      </c>
      <c r="X31" s="2">
        <v>22.8846153846154</v>
      </c>
      <c r="Y31" s="2">
        <v>22.8846153846154</v>
      </c>
      <c r="Z31" s="2">
        <v>22.4528301886792</v>
      </c>
      <c r="AA31" s="2">
        <v>23.2075471698113</v>
      </c>
      <c r="AB31" s="2">
        <v>22.962962962963</v>
      </c>
      <c r="AC31" s="2">
        <v>2.5024154589372</v>
      </c>
      <c r="AD31" s="2">
        <v>2.14563106796116</v>
      </c>
      <c r="AE31" s="2">
        <v>1.8252427184466</v>
      </c>
      <c r="AF31" s="2">
        <v>3.37864077669903</v>
      </c>
      <c r="AG31" s="2">
        <v>3.19806763285024</v>
      </c>
      <c r="AH31" s="2">
        <v>6.23</v>
      </c>
      <c r="AI31" s="2">
        <v>6.46</v>
      </c>
      <c r="AJ31" s="2">
        <v>6.12</v>
      </c>
      <c r="AK31" s="2">
        <v>5.78</v>
      </c>
      <c r="AL31" s="2">
        <v>5.31400966183575</v>
      </c>
      <c r="AM31" s="2">
        <v>25.1</v>
      </c>
      <c r="AN31" s="2">
        <v>25.3</v>
      </c>
      <c r="AO31" s="2">
        <v>24.9</v>
      </c>
      <c r="AP31" s="2">
        <v>23.1</v>
      </c>
      <c r="AQ31" s="13">
        <v>10.1958333333333</v>
      </c>
      <c r="AR31" s="7">
        <v>13.3859301951418</v>
      </c>
    </row>
    <row r="32" spans="1:44">
      <c r="A32" t="s">
        <v>88</v>
      </c>
      <c r="B32" s="1" t="s">
        <v>2403</v>
      </c>
      <c r="C32" t="s">
        <v>89</v>
      </c>
      <c r="D32" t="s">
        <v>1270</v>
      </c>
      <c r="E32" s="2">
        <v>5.65</v>
      </c>
      <c r="F32" s="2">
        <v>72.3981945022462</v>
      </c>
      <c r="G32" s="2">
        <v>76.2029892492263</v>
      </c>
      <c r="H32" s="11">
        <v>-0.853329656862745</v>
      </c>
      <c r="I32" s="2">
        <v>76.79</v>
      </c>
      <c r="J32" s="2">
        <v>74.31</v>
      </c>
      <c r="K32" s="2">
        <v>68.64</v>
      </c>
      <c r="L32" s="2">
        <v>79.91</v>
      </c>
      <c r="M32" s="2">
        <v>94.645944895365</v>
      </c>
      <c r="N32" s="2">
        <v>4.90476190476191</v>
      </c>
      <c r="O32" s="2">
        <v>4.97607655502392</v>
      </c>
      <c r="P32" s="2">
        <v>5.26315789473684</v>
      </c>
      <c r="Q32" s="2">
        <v>5.26315789473684</v>
      </c>
      <c r="R32" s="2">
        <v>5.4066985645933</v>
      </c>
      <c r="S32" s="2">
        <v>17.9245283018868</v>
      </c>
      <c r="T32" s="2">
        <v>18.2389937106918</v>
      </c>
      <c r="U32" s="2">
        <v>18.4375</v>
      </c>
      <c r="V32" s="2">
        <v>18.3229813664596</v>
      </c>
      <c r="W32" s="2">
        <v>18.266253869969</v>
      </c>
      <c r="X32" s="2">
        <v>25.2941176470588</v>
      </c>
      <c r="Y32" s="2">
        <v>24.2307692307692</v>
      </c>
      <c r="Z32" s="2">
        <v>23.7735849056604</v>
      </c>
      <c r="AA32" s="2">
        <v>22.6415094339623</v>
      </c>
      <c r="AB32" s="2">
        <v>22.962962962963</v>
      </c>
      <c r="AC32" s="2">
        <v>2.14285714285714</v>
      </c>
      <c r="AD32" s="2">
        <v>1.95215311004785</v>
      </c>
      <c r="AE32" s="2">
        <v>1.95215311004785</v>
      </c>
      <c r="AF32" s="2">
        <v>3.17703349282297</v>
      </c>
      <c r="AG32" s="2">
        <v>2.80382775119617</v>
      </c>
      <c r="AH32" s="2">
        <v>5.05</v>
      </c>
      <c r="AI32" s="2">
        <v>5.22</v>
      </c>
      <c r="AJ32" s="2">
        <v>5.41</v>
      </c>
      <c r="AK32" s="2">
        <v>4.83</v>
      </c>
      <c r="AL32" s="2">
        <v>4.25837320574163</v>
      </c>
      <c r="AM32" s="2">
        <v>20.3</v>
      </c>
      <c r="AN32" s="2">
        <v>21.7</v>
      </c>
      <c r="AO32" s="2">
        <v>20.5</v>
      </c>
      <c r="AP32" s="2">
        <v>19.6</v>
      </c>
      <c r="AQ32" s="13">
        <v>10.4666666666667</v>
      </c>
      <c r="AR32" s="7">
        <v>11.2255383537142</v>
      </c>
    </row>
    <row r="33" spans="1:44">
      <c r="A33" t="s">
        <v>90</v>
      </c>
      <c r="B33" s="1" t="s">
        <v>2404</v>
      </c>
      <c r="C33" t="s">
        <v>91</v>
      </c>
      <c r="D33" t="s">
        <v>1270</v>
      </c>
      <c r="E33" s="2">
        <v>4.87</v>
      </c>
      <c r="F33" s="2">
        <v>70.9534984846105</v>
      </c>
      <c r="G33" s="2">
        <v>72.8542434339297</v>
      </c>
      <c r="H33" s="11">
        <v>-1.11781679183673</v>
      </c>
      <c r="I33" s="2">
        <v>99.95</v>
      </c>
      <c r="J33" s="2">
        <v>89.17</v>
      </c>
      <c r="K33" s="2">
        <v>87.75</v>
      </c>
      <c r="L33" s="2">
        <v>93.36</v>
      </c>
      <c r="M33" s="2">
        <v>101.992091121891</v>
      </c>
      <c r="N33" s="2">
        <v>3.98963730569948</v>
      </c>
      <c r="O33" s="2">
        <v>3.8659793814433</v>
      </c>
      <c r="P33" s="2">
        <v>3.92857142857143</v>
      </c>
      <c r="Q33" s="2">
        <v>4.16243654822335</v>
      </c>
      <c r="R33" s="2">
        <v>4.24242424242424</v>
      </c>
      <c r="S33" s="2">
        <v>19.5876288659794</v>
      </c>
      <c r="T33" s="2">
        <v>19.8630136986301</v>
      </c>
      <c r="U33" s="2">
        <v>20</v>
      </c>
      <c r="V33" s="2">
        <v>20.2020202020202</v>
      </c>
      <c r="W33" s="2">
        <v>20.2020202020202</v>
      </c>
      <c r="X33" s="2">
        <v>14.7058823529412</v>
      </c>
      <c r="Y33" s="2">
        <v>14.7058823529412</v>
      </c>
      <c r="Z33" s="2">
        <v>14.8076923076923</v>
      </c>
      <c r="AA33" s="2">
        <v>14.4230769230769</v>
      </c>
      <c r="AB33" s="2">
        <v>14.8076923076923</v>
      </c>
      <c r="AC33" s="2">
        <v>1.70984455958549</v>
      </c>
      <c r="AD33" s="2">
        <v>1.16494845360825</v>
      </c>
      <c r="AE33" s="2">
        <v>1.16326530612245</v>
      </c>
      <c r="AF33" s="2">
        <v>2.43654822335025</v>
      </c>
      <c r="AG33" s="2">
        <v>2.29292929292929</v>
      </c>
      <c r="AH33" s="2">
        <v>3.26</v>
      </c>
      <c r="AI33" s="2">
        <v>3.3</v>
      </c>
      <c r="AJ33" s="2">
        <v>3.27</v>
      </c>
      <c r="AK33" s="2">
        <v>3.05</v>
      </c>
      <c r="AL33" s="2">
        <v>2.87878787878788</v>
      </c>
      <c r="AM33" s="2">
        <v>9.8</v>
      </c>
      <c r="AN33" s="2">
        <v>11.1</v>
      </c>
      <c r="AO33" s="2">
        <v>10.7</v>
      </c>
      <c r="AP33" s="2">
        <v>11.5</v>
      </c>
      <c r="AQ33" s="13">
        <v>8.88979591836735</v>
      </c>
      <c r="AR33" s="7">
        <v>11.4105428311259</v>
      </c>
    </row>
    <row r="34" spans="1:44">
      <c r="A34" t="s">
        <v>92</v>
      </c>
      <c r="B34" s="1" t="s">
        <v>2405</v>
      </c>
      <c r="C34" t="s">
        <v>93</v>
      </c>
      <c r="D34" t="s">
        <v>1270</v>
      </c>
      <c r="E34" s="2">
        <v>3.44</v>
      </c>
      <c r="F34" s="2">
        <v>72.4447873562902</v>
      </c>
      <c r="G34" s="2">
        <v>75.0657786356537</v>
      </c>
      <c r="H34" s="11">
        <v>-1.28291608723404</v>
      </c>
      <c r="I34" s="2">
        <v>75.21</v>
      </c>
      <c r="J34" s="2">
        <v>81.86</v>
      </c>
      <c r="K34" s="2">
        <v>62.01</v>
      </c>
      <c r="L34" s="2">
        <v>60.5</v>
      </c>
      <c r="M34" s="2">
        <v>78.3481506485465</v>
      </c>
      <c r="N34" s="2">
        <v>3.80487804878049</v>
      </c>
      <c r="O34" s="2">
        <v>3.95121951219512</v>
      </c>
      <c r="P34" s="2">
        <v>3.93518518518518</v>
      </c>
      <c r="Q34" s="2">
        <v>4.19354838709677</v>
      </c>
      <c r="R34" s="2">
        <v>4.20814479638009</v>
      </c>
      <c r="S34" s="2">
        <v>18.5534591194969</v>
      </c>
      <c r="T34" s="2">
        <v>18.8679245283019</v>
      </c>
      <c r="U34" s="2">
        <v>18.3183183183183</v>
      </c>
      <c r="V34" s="2">
        <v>18.452380952381</v>
      </c>
      <c r="W34" s="2">
        <v>18.1818181818182</v>
      </c>
      <c r="X34" s="2">
        <v>19.2307692307692</v>
      </c>
      <c r="Y34" s="2">
        <v>18.8461538461538</v>
      </c>
      <c r="Z34" s="2">
        <v>18.3018867924528</v>
      </c>
      <c r="AA34" s="2">
        <v>18.8888888888889</v>
      </c>
      <c r="AB34" s="2">
        <v>19.0909090909091</v>
      </c>
      <c r="AC34" s="2">
        <v>2.26341463414634</v>
      </c>
      <c r="AD34" s="2">
        <v>1.75609756097561</v>
      </c>
      <c r="AE34" s="2">
        <v>1.53703703703704</v>
      </c>
      <c r="AF34" s="2">
        <v>2.86635944700461</v>
      </c>
      <c r="AG34" s="2">
        <v>2.6606334841629</v>
      </c>
      <c r="AH34" s="2">
        <v>5.12</v>
      </c>
      <c r="AI34" s="2">
        <v>5.76</v>
      </c>
      <c r="AJ34" s="2">
        <v>5.32</v>
      </c>
      <c r="AK34" s="2">
        <v>4.93</v>
      </c>
      <c r="AL34" s="2">
        <v>4.16289592760181</v>
      </c>
      <c r="AM34" s="2">
        <v>27.3</v>
      </c>
      <c r="AN34" s="2">
        <v>25.5</v>
      </c>
      <c r="AO34" s="2">
        <v>24.7</v>
      </c>
      <c r="AP34" s="2">
        <v>23.9</v>
      </c>
      <c r="AQ34" s="13">
        <v>10.063829787234</v>
      </c>
      <c r="AR34" s="7">
        <v>12.4533260139933</v>
      </c>
    </row>
    <row r="35" spans="1:44">
      <c r="A35" t="s">
        <v>94</v>
      </c>
      <c r="B35" s="1" t="s">
        <v>2406</v>
      </c>
      <c r="C35" t="s">
        <v>95</v>
      </c>
      <c r="D35" t="s">
        <v>1270</v>
      </c>
      <c r="E35" s="2">
        <v>4.9</v>
      </c>
      <c r="F35" s="2">
        <v>75.8210389801418</v>
      </c>
      <c r="G35" s="2">
        <v>74.5097740476078</v>
      </c>
      <c r="H35" s="11">
        <v>-1.17256151041667</v>
      </c>
      <c r="I35" s="2">
        <v>86.58</v>
      </c>
      <c r="J35" s="2">
        <v>98.04</v>
      </c>
      <c r="K35" s="2">
        <v>81.82</v>
      </c>
      <c r="L35" s="2">
        <v>100.03</v>
      </c>
      <c r="M35" s="2">
        <v>90.9531460328447</v>
      </c>
      <c r="N35" s="2">
        <v>3.69458128078818</v>
      </c>
      <c r="O35" s="2">
        <v>4.23645320197044</v>
      </c>
      <c r="P35" s="2">
        <v>4.13793103448276</v>
      </c>
      <c r="Q35" s="2">
        <v>4.16666666666667</v>
      </c>
      <c r="R35" s="2">
        <v>4.23645320197044</v>
      </c>
      <c r="S35" s="2">
        <v>21.9672131147541</v>
      </c>
      <c r="T35" s="2">
        <v>22.2950819672131</v>
      </c>
      <c r="U35" s="2">
        <v>22.9508196721311</v>
      </c>
      <c r="V35" s="2">
        <v>22.8013029315961</v>
      </c>
      <c r="W35" s="2">
        <v>23.0519480519481</v>
      </c>
      <c r="X35" s="2">
        <v>15.7627118644068</v>
      </c>
      <c r="Y35" s="2">
        <v>15.9322033898305</v>
      </c>
      <c r="Z35" s="2">
        <v>15.7377049180328</v>
      </c>
      <c r="AA35" s="2">
        <v>15.1612903225806</v>
      </c>
      <c r="AB35" s="2">
        <v>15</v>
      </c>
      <c r="AC35" s="2">
        <v>1.74384236453202</v>
      </c>
      <c r="AD35" s="2">
        <v>1.49753694581281</v>
      </c>
      <c r="AE35" s="2">
        <v>1.2807881773399</v>
      </c>
      <c r="AF35" s="2">
        <v>2.63725490196078</v>
      </c>
      <c r="AG35" s="2">
        <v>2.57142857142857</v>
      </c>
      <c r="AH35" s="2">
        <v>4.14</v>
      </c>
      <c r="AI35" s="2">
        <v>4.53</v>
      </c>
      <c r="AJ35" s="2">
        <v>4.53</v>
      </c>
      <c r="AK35" s="2">
        <v>4.31</v>
      </c>
      <c r="AL35" s="2">
        <v>3.99014778325123</v>
      </c>
      <c r="AM35" s="2">
        <v>17.9</v>
      </c>
      <c r="AN35" s="2">
        <v>19.2</v>
      </c>
      <c r="AO35" s="2">
        <v>18.6</v>
      </c>
      <c r="AP35" s="2">
        <v>20.3</v>
      </c>
      <c r="AQ35" s="13">
        <v>9.43541666666666</v>
      </c>
      <c r="AR35" s="7">
        <v>12.0624569825882</v>
      </c>
    </row>
    <row r="36" spans="1:44">
      <c r="A36" t="s">
        <v>96</v>
      </c>
      <c r="B36" s="1" t="s">
        <v>2407</v>
      </c>
      <c r="C36" t="s">
        <v>97</v>
      </c>
      <c r="D36" t="s">
        <v>1270</v>
      </c>
      <c r="E36" s="2">
        <v>3.14</v>
      </c>
      <c r="F36" s="2">
        <v>72.2870065625534</v>
      </c>
      <c r="G36" s="2">
        <v>74.5923311300366</v>
      </c>
      <c r="H36" s="11">
        <v>-1.42910953043478</v>
      </c>
      <c r="I36" s="2">
        <v>97.07</v>
      </c>
      <c r="J36" s="2">
        <v>88.7</v>
      </c>
      <c r="K36" s="2">
        <v>97.51</v>
      </c>
      <c r="L36" s="2">
        <v>92.98</v>
      </c>
      <c r="M36" s="2">
        <v>87.9711235023833</v>
      </c>
      <c r="N36" s="2">
        <v>2.90155440414508</v>
      </c>
      <c r="O36" s="2">
        <v>2.70833333333333</v>
      </c>
      <c r="P36" s="2">
        <v>2.8125</v>
      </c>
      <c r="Q36" s="2">
        <v>2.86458333333333</v>
      </c>
      <c r="R36" s="2">
        <v>3.21243523316062</v>
      </c>
      <c r="S36" s="2">
        <v>19.4630872483221</v>
      </c>
      <c r="T36" s="2">
        <v>19.4630872483221</v>
      </c>
      <c r="U36" s="2">
        <v>19.4630872483221</v>
      </c>
      <c r="V36" s="2">
        <v>19.3979933110368</v>
      </c>
      <c r="W36" s="2">
        <v>19.3333333333333</v>
      </c>
      <c r="X36" s="2">
        <v>14.0384615384615</v>
      </c>
      <c r="Y36" s="2">
        <v>14.9019607843137</v>
      </c>
      <c r="Z36" s="2">
        <v>15.4901960784314</v>
      </c>
      <c r="AA36" s="2">
        <v>15.2941176470588</v>
      </c>
      <c r="AB36" s="2">
        <v>16.078431372549</v>
      </c>
      <c r="AC36" s="2">
        <v>1.76165803108808</v>
      </c>
      <c r="AD36" s="2">
        <v>1.5625</v>
      </c>
      <c r="AE36" s="2">
        <v>1.19791666666667</v>
      </c>
      <c r="AF36" s="2">
        <v>2.05208333333333</v>
      </c>
      <c r="AG36" s="2">
        <v>1.94818652849741</v>
      </c>
      <c r="AH36" s="2">
        <v>2.8</v>
      </c>
      <c r="AI36" s="2">
        <v>2.76</v>
      </c>
      <c r="AJ36" s="2">
        <v>2.76</v>
      </c>
      <c r="AK36" s="2">
        <v>2.55</v>
      </c>
      <c r="AL36" s="2">
        <v>2.53886010362694</v>
      </c>
      <c r="AM36" s="2">
        <v>11.1</v>
      </c>
      <c r="AN36" s="2">
        <v>11.5</v>
      </c>
      <c r="AO36" s="2">
        <v>11.5</v>
      </c>
      <c r="AP36" s="2">
        <v>12.8</v>
      </c>
      <c r="AQ36" s="13">
        <v>9.38913043478261</v>
      </c>
      <c r="AR36" s="7">
        <v>10.8522705548315</v>
      </c>
    </row>
    <row r="37" spans="1:44">
      <c r="A37" t="s">
        <v>98</v>
      </c>
      <c r="B37" s="1" t="s">
        <v>2408</v>
      </c>
      <c r="C37" t="s">
        <v>99</v>
      </c>
      <c r="D37" t="s">
        <v>1270</v>
      </c>
      <c r="E37" s="2">
        <v>4.94</v>
      </c>
      <c r="F37" s="2">
        <v>64.5355658851274</v>
      </c>
      <c r="G37" s="2">
        <v>72.3582557364559</v>
      </c>
      <c r="H37" s="11">
        <v>-0.81111665</v>
      </c>
      <c r="I37" s="2">
        <v>93.29</v>
      </c>
      <c r="J37" s="2">
        <v>91.52</v>
      </c>
      <c r="K37" s="2">
        <v>90.48</v>
      </c>
      <c r="L37" s="2">
        <v>102.2</v>
      </c>
      <c r="M37" s="2">
        <v>121.319284819491</v>
      </c>
      <c r="N37" s="2">
        <v>6.15384615384615</v>
      </c>
      <c r="O37" s="2">
        <v>6.2200956937799</v>
      </c>
      <c r="P37" s="2">
        <v>5.95238095238095</v>
      </c>
      <c r="Q37" s="2">
        <v>6.24413145539906</v>
      </c>
      <c r="R37" s="2">
        <v>6.05633802816901</v>
      </c>
      <c r="S37" s="2">
        <v>19.0031152647975</v>
      </c>
      <c r="T37" s="2">
        <v>19.3146417445483</v>
      </c>
      <c r="U37" s="2">
        <v>19.5652173913043</v>
      </c>
      <c r="V37" s="2">
        <v>19.3846153846154</v>
      </c>
      <c r="W37" s="2">
        <v>19.6319018404908</v>
      </c>
      <c r="X37" s="2">
        <v>22.2222222222222</v>
      </c>
      <c r="Y37" s="2">
        <v>22.1818181818182</v>
      </c>
      <c r="Z37" s="2">
        <v>23.0357142857143</v>
      </c>
      <c r="AA37" s="2">
        <v>23.3928571428571</v>
      </c>
      <c r="AB37" s="2">
        <v>24.0350877192982</v>
      </c>
      <c r="AC37" s="2">
        <v>2.80769230769231</v>
      </c>
      <c r="AD37" s="2">
        <v>1.98086124401914</v>
      </c>
      <c r="AE37" s="2">
        <v>1.94285714285714</v>
      </c>
      <c r="AF37" s="2">
        <v>3.71830985915493</v>
      </c>
      <c r="AG37" s="2">
        <v>3.65258215962441</v>
      </c>
      <c r="AH37" s="2">
        <v>7.07</v>
      </c>
      <c r="AI37" s="2">
        <v>7.27</v>
      </c>
      <c r="AJ37" s="2">
        <v>6.86</v>
      </c>
      <c r="AK37" s="2">
        <v>6.57</v>
      </c>
      <c r="AL37" s="2">
        <v>5.86854460093897</v>
      </c>
      <c r="AM37" s="2">
        <v>28.2</v>
      </c>
      <c r="AN37" s="2">
        <v>28.3</v>
      </c>
      <c r="AO37" s="2">
        <v>27.3</v>
      </c>
      <c r="AP37" s="2">
        <v>27.7</v>
      </c>
      <c r="AQ37" s="13">
        <v>9.64999999999999</v>
      </c>
      <c r="AR37" s="7">
        <v>12.9361502871087</v>
      </c>
    </row>
    <row r="38" spans="1:44">
      <c r="A38" t="s">
        <v>100</v>
      </c>
      <c r="B38" s="1" t="s">
        <v>2409</v>
      </c>
      <c r="C38" t="s">
        <v>101</v>
      </c>
      <c r="D38" t="s">
        <v>1270</v>
      </c>
      <c r="E38" s="2">
        <v>6.53</v>
      </c>
      <c r="F38" s="2">
        <v>78.2932524318249</v>
      </c>
      <c r="G38" s="2">
        <v>75.4584395023949</v>
      </c>
      <c r="H38" s="11">
        <v>-0.75932476875</v>
      </c>
      <c r="I38" s="2">
        <v>97.14</v>
      </c>
      <c r="J38" s="2">
        <v>93.51</v>
      </c>
      <c r="K38" s="2">
        <v>118.06</v>
      </c>
      <c r="L38" s="2">
        <v>104.91</v>
      </c>
      <c r="M38" s="2">
        <v>89.5893295520899</v>
      </c>
      <c r="N38" s="2">
        <v>4.49760765550239</v>
      </c>
      <c r="O38" s="2">
        <v>4.688995215311</v>
      </c>
      <c r="P38" s="2">
        <v>4.30622009569378</v>
      </c>
      <c r="Q38" s="2">
        <v>4.06698564593301</v>
      </c>
      <c r="R38" s="2">
        <v>4.40191387559809</v>
      </c>
      <c r="S38" s="2">
        <v>17.3913043478261</v>
      </c>
      <c r="T38" s="2">
        <v>17.4496644295302</v>
      </c>
      <c r="U38" s="2">
        <v>17.3913043478261</v>
      </c>
      <c r="V38" s="2">
        <v>17.6079734219269</v>
      </c>
      <c r="W38" s="2">
        <v>17.5496688741722</v>
      </c>
      <c r="X38" s="2">
        <v>24.7826086956522</v>
      </c>
      <c r="Y38" s="2">
        <v>24.5652173913043</v>
      </c>
      <c r="Z38" s="2">
        <v>23.695652173913</v>
      </c>
      <c r="AA38" s="2">
        <v>23.4042553191489</v>
      </c>
      <c r="AB38" s="2">
        <v>23.1914893617021</v>
      </c>
      <c r="AC38" s="2">
        <v>2.44976076555024</v>
      </c>
      <c r="AD38" s="2">
        <v>1.99043062200957</v>
      </c>
      <c r="AE38" s="2">
        <v>1.46411483253589</v>
      </c>
      <c r="AF38" s="2">
        <v>2.99521531100478</v>
      </c>
      <c r="AG38" s="2">
        <v>2.74641148325359</v>
      </c>
      <c r="AH38" s="2">
        <v>4.07</v>
      </c>
      <c r="AI38" s="2">
        <v>4.59</v>
      </c>
      <c r="AJ38" s="2">
        <v>4.21</v>
      </c>
      <c r="AK38" s="2">
        <v>3.64</v>
      </c>
      <c r="AL38" s="2">
        <v>3.44497607655502</v>
      </c>
      <c r="AM38" s="2">
        <v>17.9</v>
      </c>
      <c r="AN38" s="2">
        <v>19</v>
      </c>
      <c r="AO38" s="2">
        <v>15</v>
      </c>
      <c r="AP38" s="2">
        <v>15.7</v>
      </c>
      <c r="AQ38" s="13">
        <v>9.50625</v>
      </c>
      <c r="AR38" s="7">
        <v>10.2288086688969</v>
      </c>
    </row>
    <row r="39" spans="1:44">
      <c r="A39" t="s">
        <v>102</v>
      </c>
      <c r="B39" s="1" t="s">
        <v>2410</v>
      </c>
      <c r="C39" t="s">
        <v>103</v>
      </c>
      <c r="D39" t="s">
        <v>1270</v>
      </c>
      <c r="E39" s="2">
        <v>5.48</v>
      </c>
      <c r="F39" s="2">
        <v>75.9269987140588</v>
      </c>
      <c r="G39" s="2">
        <v>74.9287549589934</v>
      </c>
      <c r="H39" s="11">
        <v>-0.7119419</v>
      </c>
      <c r="I39" s="2">
        <v>93.49</v>
      </c>
      <c r="J39" s="2">
        <v>93.76</v>
      </c>
      <c r="K39" s="2">
        <v>82.19</v>
      </c>
      <c r="L39" s="2">
        <v>82.5</v>
      </c>
      <c r="M39" s="2">
        <v>98.5847169080024</v>
      </c>
      <c r="N39" s="2">
        <v>6.26262626262626</v>
      </c>
      <c r="O39" s="2">
        <v>6.1734693877551</v>
      </c>
      <c r="P39" s="2">
        <v>6.1734693877551</v>
      </c>
      <c r="Q39" s="2">
        <v>6.07142857142857</v>
      </c>
      <c r="R39" s="2">
        <v>6.53061224489796</v>
      </c>
      <c r="S39" s="2">
        <v>17.3333333333333</v>
      </c>
      <c r="T39" s="2">
        <v>17.3333333333333</v>
      </c>
      <c r="U39" s="2">
        <v>17.2757475083056</v>
      </c>
      <c r="V39" s="2">
        <v>17.2185430463576</v>
      </c>
      <c r="W39" s="2">
        <v>17.1617161716172</v>
      </c>
      <c r="X39" s="2">
        <v>28.0434782608696</v>
      </c>
      <c r="Y39" s="2">
        <v>27.6086956521739</v>
      </c>
      <c r="Z39" s="2">
        <v>27.8260869565217</v>
      </c>
      <c r="AA39" s="2">
        <v>27.8723404255319</v>
      </c>
      <c r="AB39" s="2">
        <v>27.6595744680851</v>
      </c>
      <c r="AC39" s="2">
        <v>3.04040404040404</v>
      </c>
      <c r="AD39" s="2">
        <v>2.63265306122449</v>
      </c>
      <c r="AE39" s="2">
        <v>2.19387755102041</v>
      </c>
      <c r="AF39" s="2">
        <v>3.8265306122449</v>
      </c>
      <c r="AG39" s="2">
        <v>3.6734693877551</v>
      </c>
      <c r="AH39" s="2">
        <v>6.46</v>
      </c>
      <c r="AI39" s="2">
        <v>6.58</v>
      </c>
      <c r="AJ39" s="2">
        <v>6.38</v>
      </c>
      <c r="AK39" s="2">
        <v>5.92</v>
      </c>
      <c r="AL39" s="2">
        <v>5.40816326530612</v>
      </c>
      <c r="AM39" s="2">
        <v>24.8</v>
      </c>
      <c r="AN39" s="2">
        <v>26.6</v>
      </c>
      <c r="AO39" s="2">
        <v>24.5</v>
      </c>
      <c r="AP39" s="2">
        <v>21.7</v>
      </c>
      <c r="AQ39" s="13">
        <v>11.6347826086956</v>
      </c>
      <c r="AR39" s="7">
        <v>13.257418606459</v>
      </c>
    </row>
    <row r="40" spans="1:44">
      <c r="A40" t="s">
        <v>104</v>
      </c>
      <c r="B40" s="1" t="s">
        <v>2411</v>
      </c>
      <c r="C40" t="s">
        <v>105</v>
      </c>
      <c r="D40" t="s">
        <v>1270</v>
      </c>
      <c r="E40" s="2">
        <v>6.83</v>
      </c>
      <c r="F40" s="2">
        <v>75.7625502630389</v>
      </c>
      <c r="G40" s="2">
        <v>74.7657579272173</v>
      </c>
      <c r="H40" s="11">
        <v>-0.795318007843136</v>
      </c>
      <c r="I40" s="2">
        <v>106.39</v>
      </c>
      <c r="J40" s="2">
        <v>103.87</v>
      </c>
      <c r="K40" s="2">
        <v>99.95</v>
      </c>
      <c r="L40" s="2">
        <v>94.46</v>
      </c>
      <c r="M40" s="2">
        <v>104.047000167805</v>
      </c>
      <c r="N40" s="2">
        <v>5.59633027522936</v>
      </c>
      <c r="O40" s="2">
        <v>5.47945205479452</v>
      </c>
      <c r="P40" s="2">
        <v>5.72727272727273</v>
      </c>
      <c r="Q40" s="2">
        <v>5.52036199095023</v>
      </c>
      <c r="R40" s="2">
        <v>5.70135746606335</v>
      </c>
      <c r="S40" s="2">
        <v>17.5</v>
      </c>
      <c r="T40" s="2">
        <v>17.1875</v>
      </c>
      <c r="U40" s="2">
        <v>17.3913043478261</v>
      </c>
      <c r="V40" s="2">
        <v>17.3374613003096</v>
      </c>
      <c r="W40" s="2">
        <v>17.3374613003096</v>
      </c>
      <c r="X40" s="2">
        <v>27.3469387755102</v>
      </c>
      <c r="Y40" s="2">
        <v>26.530612244898</v>
      </c>
      <c r="Z40" s="2">
        <v>26.9387755102041</v>
      </c>
      <c r="AA40" s="2">
        <v>27.1428571428571</v>
      </c>
      <c r="AB40" s="2">
        <v>27.1428571428571</v>
      </c>
      <c r="AC40" s="2">
        <v>3.05504587155963</v>
      </c>
      <c r="AD40" s="2">
        <v>2.46575342465753</v>
      </c>
      <c r="AE40" s="2">
        <v>1.96363636363636</v>
      </c>
      <c r="AF40" s="2">
        <v>3.27601809954751</v>
      </c>
      <c r="AG40" s="2">
        <v>3.39366515837104</v>
      </c>
      <c r="AH40" s="2">
        <v>5.96</v>
      </c>
      <c r="AI40" s="2">
        <v>6.16</v>
      </c>
      <c r="AJ40" s="2">
        <v>6</v>
      </c>
      <c r="AK40" s="2">
        <v>5.43</v>
      </c>
      <c r="AL40" s="2">
        <v>4.75113122171946</v>
      </c>
      <c r="AM40" s="2">
        <v>24.5</v>
      </c>
      <c r="AN40" s="2">
        <v>25.6</v>
      </c>
      <c r="AO40" s="2">
        <v>25.4</v>
      </c>
      <c r="AP40" s="2">
        <v>24.2</v>
      </c>
      <c r="AQ40" s="13">
        <v>10.7803921568627</v>
      </c>
      <c r="AR40" s="7">
        <v>12.493913920884</v>
      </c>
    </row>
    <row r="41" spans="1:44">
      <c r="A41" t="s">
        <v>106</v>
      </c>
      <c r="B41" s="1" t="s">
        <v>2412</v>
      </c>
      <c r="C41" t="s">
        <v>107</v>
      </c>
      <c r="D41" t="s">
        <v>1271</v>
      </c>
      <c r="E41" s="2">
        <v>7.05</v>
      </c>
      <c r="F41" s="2">
        <v>74.1804221770615</v>
      </c>
      <c r="G41" s="2">
        <v>72.9737362244942</v>
      </c>
      <c r="H41" s="11">
        <v>-0.700399708823529</v>
      </c>
      <c r="I41" s="2">
        <v>82.9</v>
      </c>
      <c r="J41" s="2">
        <v>94.24</v>
      </c>
      <c r="K41" s="2">
        <v>88.1</v>
      </c>
      <c r="L41" s="2">
        <v>89.49</v>
      </c>
      <c r="M41" s="2">
        <v>96.4241525888047</v>
      </c>
      <c r="N41" s="2">
        <v>4.09090909090909</v>
      </c>
      <c r="O41" s="2">
        <v>3.7593984962406</v>
      </c>
      <c r="P41" s="2">
        <v>3.78787878787879</v>
      </c>
      <c r="Q41" s="2">
        <v>3.86363636363636</v>
      </c>
      <c r="R41" s="2">
        <v>3.78787878787879</v>
      </c>
      <c r="S41" s="2">
        <v>21.9512195121951</v>
      </c>
      <c r="T41" s="2">
        <v>22.0588235294118</v>
      </c>
      <c r="U41" s="2">
        <v>22.5490196078431</v>
      </c>
      <c r="V41" s="2">
        <v>22.5490196078431</v>
      </c>
      <c r="W41" s="2">
        <v>22.5490196078431</v>
      </c>
      <c r="X41" s="2">
        <v>16.75</v>
      </c>
      <c r="Y41" s="2">
        <v>16.75</v>
      </c>
      <c r="Z41" s="2">
        <v>16.5</v>
      </c>
      <c r="AA41" s="2">
        <v>16.25</v>
      </c>
      <c r="AB41" s="2">
        <v>15.75</v>
      </c>
      <c r="AC41" s="2">
        <v>1.86363636363636</v>
      </c>
      <c r="AD41" s="2">
        <v>1.38345864661654</v>
      </c>
      <c r="AE41" s="2">
        <v>1.13636363636364</v>
      </c>
      <c r="AF41" s="2">
        <v>2.89393939393939</v>
      </c>
      <c r="AG41" s="2">
        <v>2.68181818181818</v>
      </c>
      <c r="AH41" s="2">
        <v>3.18</v>
      </c>
      <c r="AI41" s="2">
        <v>3.16</v>
      </c>
      <c r="AJ41" s="2">
        <v>3.11</v>
      </c>
      <c r="AK41" s="2">
        <v>2.95</v>
      </c>
      <c r="AL41" s="2">
        <v>3.03030303030303</v>
      </c>
      <c r="AM41" s="2">
        <v>14.2</v>
      </c>
      <c r="AN41" s="2">
        <v>13.3</v>
      </c>
      <c r="AO41" s="2">
        <v>16.7</v>
      </c>
      <c r="AP41" s="2">
        <v>16.7</v>
      </c>
      <c r="AQ41" s="13">
        <v>9.16470588235295</v>
      </c>
      <c r="AR41" s="7">
        <v>14.5665341599201</v>
      </c>
    </row>
    <row r="42" spans="1:44">
      <c r="A42" t="s">
        <v>108</v>
      </c>
      <c r="B42" s="1" t="s">
        <v>2413</v>
      </c>
      <c r="C42" t="s">
        <v>109</v>
      </c>
      <c r="D42" t="s">
        <v>1271</v>
      </c>
      <c r="E42" s="2">
        <v>8.94</v>
      </c>
      <c r="F42" s="2">
        <v>66.8987393790731</v>
      </c>
      <c r="G42" s="2">
        <v>70.1209674962205</v>
      </c>
      <c r="H42" s="11">
        <v>-0.117563683783784</v>
      </c>
      <c r="I42" s="2">
        <v>98.44</v>
      </c>
      <c r="J42" s="2">
        <v>86.93</v>
      </c>
      <c r="K42" s="2">
        <v>98.39</v>
      </c>
      <c r="L42" s="2">
        <v>93.58</v>
      </c>
      <c r="M42" s="2">
        <v>120.414651194903</v>
      </c>
      <c r="N42" s="2">
        <v>5.86206896551724</v>
      </c>
      <c r="O42" s="2">
        <v>5.82191780821918</v>
      </c>
      <c r="P42" s="2">
        <v>6.05442176870748</v>
      </c>
      <c r="Q42" s="2">
        <v>6.12244897959184</v>
      </c>
      <c r="R42" s="2">
        <v>6.39455782312925</v>
      </c>
      <c r="S42" s="2">
        <v>16.9724770642202</v>
      </c>
      <c r="T42" s="2">
        <v>17.4311926605505</v>
      </c>
      <c r="U42" s="2">
        <v>17.351598173516</v>
      </c>
      <c r="V42" s="2">
        <v>17.351598173516</v>
      </c>
      <c r="W42" s="2">
        <v>17.2727272727273</v>
      </c>
      <c r="X42" s="2">
        <v>24.5454545454545</v>
      </c>
      <c r="Y42" s="2">
        <v>26.3636363636364</v>
      </c>
      <c r="Z42" s="2">
        <v>26.3636363636364</v>
      </c>
      <c r="AA42" s="2">
        <v>26.969696969697</v>
      </c>
      <c r="AB42" s="2">
        <v>26.3636363636364</v>
      </c>
      <c r="AC42" s="2">
        <v>3.6551724137931</v>
      </c>
      <c r="AD42" s="2">
        <v>2.43835616438356</v>
      </c>
      <c r="AE42" s="2">
        <v>2.27210884353741</v>
      </c>
      <c r="AF42" s="2">
        <v>4.24489795918367</v>
      </c>
      <c r="AG42" s="2">
        <v>4.29931972789116</v>
      </c>
      <c r="AH42" s="2">
        <v>6.69</v>
      </c>
      <c r="AI42" s="2">
        <v>6.51</v>
      </c>
      <c r="AJ42" s="2">
        <v>6.19</v>
      </c>
      <c r="AK42" s="2">
        <v>6.46</v>
      </c>
      <c r="AL42" s="2">
        <v>6.05442176870748</v>
      </c>
      <c r="AM42" s="2">
        <v>25.9</v>
      </c>
      <c r="AN42" s="2">
        <v>25.3</v>
      </c>
      <c r="AO42" s="2">
        <v>25.1</v>
      </c>
      <c r="AP42" s="2">
        <v>27.6</v>
      </c>
      <c r="AQ42" s="13">
        <v>9.25405405405405</v>
      </c>
      <c r="AR42" s="7">
        <v>13.0941034247687</v>
      </c>
    </row>
    <row r="43" spans="1:44">
      <c r="A43" t="s">
        <v>110</v>
      </c>
      <c r="B43" s="1" t="s">
        <v>2414</v>
      </c>
      <c r="C43" t="s">
        <v>111</v>
      </c>
      <c r="D43" t="s">
        <v>1271</v>
      </c>
      <c r="E43" s="2">
        <v>6.64</v>
      </c>
      <c r="F43" s="2">
        <v>77.8576608875674</v>
      </c>
      <c r="G43" s="2">
        <v>73.2393182297551</v>
      </c>
      <c r="H43" s="11">
        <v>-0.917838621212121</v>
      </c>
      <c r="I43" s="2">
        <v>67.4</v>
      </c>
      <c r="J43" s="2">
        <v>67.99</v>
      </c>
      <c r="K43" s="2">
        <v>74.68</v>
      </c>
      <c r="L43" s="2">
        <v>69.81</v>
      </c>
      <c r="M43" s="2">
        <v>75.5530776007691</v>
      </c>
      <c r="N43" s="2">
        <v>3.30882352941176</v>
      </c>
      <c r="O43" s="2">
        <v>3.30882352941176</v>
      </c>
      <c r="P43" s="2">
        <v>3.21167883211679</v>
      </c>
      <c r="Q43" s="2">
        <v>3.43065693430657</v>
      </c>
      <c r="R43" s="2">
        <v>3.28467153284672</v>
      </c>
      <c r="S43" s="2">
        <v>21.6346153846154</v>
      </c>
      <c r="T43" s="2">
        <v>22.2222222222222</v>
      </c>
      <c r="U43" s="2">
        <v>22.1153846153846</v>
      </c>
      <c r="V43" s="2">
        <v>22.1153846153846</v>
      </c>
      <c r="W43" s="2">
        <v>22.2222222222222</v>
      </c>
      <c r="X43" s="2">
        <v>11.75</v>
      </c>
      <c r="Y43" s="2">
        <v>12.25</v>
      </c>
      <c r="Z43" s="2">
        <v>11.7073170731707</v>
      </c>
      <c r="AA43" s="2">
        <v>11.7073170731707</v>
      </c>
      <c r="AB43" s="2">
        <v>11.9512195121951</v>
      </c>
      <c r="AC43" s="2">
        <v>1.29411764705882</v>
      </c>
      <c r="AD43" s="2">
        <v>1.22058823529412</v>
      </c>
      <c r="AE43" s="2">
        <v>0.905109489051095</v>
      </c>
      <c r="AF43" s="2">
        <v>2.87591240875912</v>
      </c>
      <c r="AG43" s="2">
        <v>1.92700729927007</v>
      </c>
      <c r="AH43" s="2">
        <v>1.84</v>
      </c>
      <c r="AI43" s="2">
        <v>2.28</v>
      </c>
      <c r="AJ43" s="2">
        <v>2.04</v>
      </c>
      <c r="AK43" s="2">
        <v>2.19</v>
      </c>
      <c r="AL43" s="2">
        <v>2.11678832116788</v>
      </c>
      <c r="AM43" s="2">
        <v>9.5</v>
      </c>
      <c r="AN43" s="2">
        <v>9.3</v>
      </c>
      <c r="AO43" s="2">
        <v>10.2</v>
      </c>
      <c r="AP43" s="2">
        <v>10.3</v>
      </c>
      <c r="AQ43" s="13">
        <v>9.67878787878788</v>
      </c>
      <c r="AR43" s="7">
        <v>15.2604013268668</v>
      </c>
    </row>
    <row r="44" spans="1:44">
      <c r="A44" t="s">
        <v>112</v>
      </c>
      <c r="B44" s="1" t="s">
        <v>2415</v>
      </c>
      <c r="C44" t="s">
        <v>113</v>
      </c>
      <c r="D44" t="s">
        <v>1271</v>
      </c>
      <c r="E44" s="2">
        <v>5.13</v>
      </c>
      <c r="F44" s="2">
        <v>74.0701313382719</v>
      </c>
      <c r="G44" s="2">
        <v>74.359010925879</v>
      </c>
      <c r="H44" s="11">
        <v>-0.973777924242424</v>
      </c>
      <c r="I44" s="2">
        <v>68.2</v>
      </c>
      <c r="J44" s="2">
        <v>83.56</v>
      </c>
      <c r="K44" s="2">
        <v>77.94</v>
      </c>
      <c r="L44" s="2">
        <v>78.02</v>
      </c>
      <c r="M44" s="2">
        <v>80.4808615154415</v>
      </c>
      <c r="N44" s="2">
        <v>2.95454545454545</v>
      </c>
      <c r="O44" s="2">
        <v>3.05343511450382</v>
      </c>
      <c r="P44" s="2">
        <v>3.15384615384615</v>
      </c>
      <c r="Q44" s="2">
        <v>3.20610687022901</v>
      </c>
      <c r="R44" s="2">
        <v>3.07692307692308</v>
      </c>
      <c r="S44" s="2">
        <v>22.5961538461538</v>
      </c>
      <c r="T44" s="2">
        <v>23.1884057971014</v>
      </c>
      <c r="U44" s="2">
        <v>23.6714975845411</v>
      </c>
      <c r="V44" s="2">
        <v>23.6714975845411</v>
      </c>
      <c r="W44" s="2">
        <v>23.6714975845411</v>
      </c>
      <c r="X44" s="2">
        <v>12.1951219512195</v>
      </c>
      <c r="Y44" s="2">
        <v>11.9047619047619</v>
      </c>
      <c r="Z44" s="2">
        <v>12.093023255814</v>
      </c>
      <c r="AA44" s="2">
        <v>12.5581395348837</v>
      </c>
      <c r="AB44" s="2">
        <v>12.5581395348837</v>
      </c>
      <c r="AC44" s="2">
        <v>1.3030303030303</v>
      </c>
      <c r="AD44" s="2">
        <v>1.00763358778626</v>
      </c>
      <c r="AE44" s="2">
        <v>0.953846153846154</v>
      </c>
      <c r="AF44" s="2">
        <v>2.12213740458015</v>
      </c>
      <c r="AG44" s="2">
        <v>2.04615384615385</v>
      </c>
      <c r="AH44" s="2">
        <v>1.74</v>
      </c>
      <c r="AI44" s="2">
        <v>1.83</v>
      </c>
      <c r="AJ44" s="2">
        <v>1.85</v>
      </c>
      <c r="AK44" s="2">
        <v>1.91</v>
      </c>
      <c r="AL44" s="2">
        <v>2</v>
      </c>
      <c r="AM44" s="2">
        <v>6.6</v>
      </c>
      <c r="AN44" s="2">
        <v>7.2</v>
      </c>
      <c r="AO44" s="2">
        <v>7.8</v>
      </c>
      <c r="AP44" s="2">
        <v>9.6</v>
      </c>
      <c r="AQ44" s="13">
        <v>9.27575757575758</v>
      </c>
      <c r="AR44" s="7">
        <v>15.5674731252134</v>
      </c>
    </row>
    <row r="45" spans="1:44">
      <c r="A45" t="s">
        <v>114</v>
      </c>
      <c r="B45" s="1" t="s">
        <v>2416</v>
      </c>
      <c r="C45" t="s">
        <v>115</v>
      </c>
      <c r="D45" t="s">
        <v>1271</v>
      </c>
      <c r="E45" s="2">
        <v>4.84</v>
      </c>
      <c r="F45" s="2">
        <v>77.9925270794296</v>
      </c>
      <c r="G45" s="2">
        <v>72.1270161483611</v>
      </c>
      <c r="H45" s="11">
        <v>-0.866654196969697</v>
      </c>
      <c r="I45" s="2">
        <v>96.71</v>
      </c>
      <c r="J45" s="2">
        <v>70.78</v>
      </c>
      <c r="K45" s="2">
        <v>89.87</v>
      </c>
      <c r="L45" s="2">
        <v>84.87</v>
      </c>
      <c r="M45" s="2">
        <v>73.4151518306897</v>
      </c>
      <c r="N45" s="2">
        <v>3.23076923076923</v>
      </c>
      <c r="O45" s="2">
        <v>3.15384615384615</v>
      </c>
      <c r="P45" s="2">
        <v>3.46153846153846</v>
      </c>
      <c r="Q45" s="2">
        <v>3.69230769230769</v>
      </c>
      <c r="R45" s="2">
        <v>3.48837209302326</v>
      </c>
      <c r="S45" s="2">
        <v>25.1207729468599</v>
      </c>
      <c r="T45" s="2">
        <v>25.7281553398058</v>
      </c>
      <c r="U45" s="2">
        <v>26.2135922330097</v>
      </c>
      <c r="V45" s="2">
        <v>26.2135922330097</v>
      </c>
      <c r="W45" s="2">
        <v>26.3414634146341</v>
      </c>
      <c r="X45" s="2">
        <v>12.1739130434783</v>
      </c>
      <c r="Y45" s="2">
        <v>11.9565217391304</v>
      </c>
      <c r="Z45" s="2">
        <v>11.2765957446809</v>
      </c>
      <c r="AA45" s="2">
        <v>11.7021276595745</v>
      </c>
      <c r="AB45" s="2">
        <v>11.4893617021277</v>
      </c>
      <c r="AC45" s="2">
        <v>1.2</v>
      </c>
      <c r="AD45" s="2">
        <v>1.27692307692308</v>
      </c>
      <c r="AE45" s="2">
        <v>0.830769230769231</v>
      </c>
      <c r="AF45" s="2">
        <v>2.44615384615385</v>
      </c>
      <c r="AG45" s="2">
        <v>1.87596899224806</v>
      </c>
      <c r="AH45" s="2">
        <v>2.31</v>
      </c>
      <c r="AI45" s="2">
        <v>2.31</v>
      </c>
      <c r="AJ45" s="2">
        <v>2.46</v>
      </c>
      <c r="AK45" s="2">
        <v>2.31</v>
      </c>
      <c r="AL45" s="2">
        <v>2.17054263565891</v>
      </c>
      <c r="AM45" s="2">
        <v>8.6</v>
      </c>
      <c r="AN45" s="2">
        <v>9</v>
      </c>
      <c r="AO45" s="2">
        <v>10</v>
      </c>
      <c r="AP45" s="2">
        <v>10.5</v>
      </c>
      <c r="AQ45" s="13">
        <v>10.430303030303</v>
      </c>
      <c r="AR45" s="7">
        <v>17.3815310650989</v>
      </c>
    </row>
    <row r="46" spans="1:44">
      <c r="A46" t="s">
        <v>116</v>
      </c>
      <c r="B46" s="1" t="s">
        <v>2417</v>
      </c>
      <c r="C46" t="s">
        <v>117</v>
      </c>
      <c r="D46" t="s">
        <v>1271</v>
      </c>
      <c r="E46" s="2">
        <v>6.78</v>
      </c>
      <c r="F46" s="2">
        <v>72.7648666295109</v>
      </c>
      <c r="G46" s="2">
        <v>73.5573648788359</v>
      </c>
      <c r="H46" s="11">
        <v>-0.567072842857143</v>
      </c>
      <c r="I46" s="2">
        <v>131.46</v>
      </c>
      <c r="J46" s="2">
        <v>100.98</v>
      </c>
      <c r="K46" s="2">
        <v>120.6</v>
      </c>
      <c r="L46" s="2">
        <v>112.59</v>
      </c>
      <c r="M46" s="2">
        <v>105.348607935558</v>
      </c>
      <c r="N46" s="2">
        <v>3.97058823529412</v>
      </c>
      <c r="O46" s="2">
        <v>3.94160583941606</v>
      </c>
      <c r="P46" s="2">
        <v>3.91304347826087</v>
      </c>
      <c r="Q46" s="2">
        <v>4.02877697841727</v>
      </c>
      <c r="R46" s="2">
        <v>3.91304347826087</v>
      </c>
      <c r="S46" s="2">
        <v>22.5961538461538</v>
      </c>
      <c r="T46" s="2">
        <v>23.0769230769231</v>
      </c>
      <c r="U46" s="2">
        <v>22.8571428571429</v>
      </c>
      <c r="V46" s="2">
        <v>22.7488151658768</v>
      </c>
      <c r="W46" s="2">
        <v>22.8571428571429</v>
      </c>
      <c r="X46" s="2">
        <v>15.1219512195122</v>
      </c>
      <c r="Y46" s="2">
        <v>16.0975609756098</v>
      </c>
      <c r="Z46" s="2">
        <v>15.4761904761905</v>
      </c>
      <c r="AA46" s="2">
        <v>14.7619047619048</v>
      </c>
      <c r="AB46" s="2">
        <v>15</v>
      </c>
      <c r="AC46" s="2">
        <v>1.73529411764706</v>
      </c>
      <c r="AD46" s="2">
        <v>1.34306569343066</v>
      </c>
      <c r="AE46" s="2">
        <v>1.50724637681159</v>
      </c>
      <c r="AF46" s="2">
        <v>3.26618705035971</v>
      </c>
      <c r="AG46" s="2">
        <v>2.72463768115942</v>
      </c>
      <c r="AH46" s="2">
        <v>3.16</v>
      </c>
      <c r="AI46" s="2">
        <v>3.07</v>
      </c>
      <c r="AJ46" s="2">
        <v>3.04</v>
      </c>
      <c r="AK46" s="2">
        <v>3.02</v>
      </c>
      <c r="AL46" s="2">
        <v>2.97101449275362</v>
      </c>
      <c r="AM46" s="2">
        <v>9.7</v>
      </c>
      <c r="AN46" s="2">
        <v>11.5</v>
      </c>
      <c r="AO46" s="2">
        <v>11.7</v>
      </c>
      <c r="AP46" s="2">
        <v>14.7</v>
      </c>
      <c r="AQ46" s="13">
        <v>9.24285714285714</v>
      </c>
      <c r="AR46" s="7">
        <v>14.5321819641042</v>
      </c>
    </row>
    <row r="47" spans="1:44">
      <c r="A47" t="s">
        <v>118</v>
      </c>
      <c r="B47" s="1" t="s">
        <v>2418</v>
      </c>
      <c r="C47" t="s">
        <v>119</v>
      </c>
      <c r="D47" t="s">
        <v>1271</v>
      </c>
      <c r="E47" s="2">
        <v>8.88</v>
      </c>
      <c r="F47" s="2">
        <v>67.0291245175036</v>
      </c>
      <c r="G47" s="2">
        <v>72.5796329018511</v>
      </c>
      <c r="H47" s="11">
        <v>-0.161904971428571</v>
      </c>
      <c r="I47" s="2">
        <v>110.94</v>
      </c>
      <c r="J47" s="2">
        <v>119.45</v>
      </c>
      <c r="K47" s="2">
        <v>114.49</v>
      </c>
      <c r="L47" s="2">
        <v>102.7</v>
      </c>
      <c r="M47" s="2">
        <v>132.170250043978</v>
      </c>
      <c r="N47" s="2">
        <v>6.45390070921986</v>
      </c>
      <c r="O47" s="2">
        <v>6.45390070921986</v>
      </c>
      <c r="P47" s="2">
        <v>6.24113475177305</v>
      </c>
      <c r="Q47" s="2">
        <v>6.52482269503546</v>
      </c>
      <c r="R47" s="2">
        <v>6.78571428571429</v>
      </c>
      <c r="S47" s="2">
        <v>18.3962264150943</v>
      </c>
      <c r="T47" s="2">
        <v>18.957345971564</v>
      </c>
      <c r="U47" s="2">
        <v>18.957345971564</v>
      </c>
      <c r="V47" s="2">
        <v>18.957345971564</v>
      </c>
      <c r="W47" s="2">
        <v>19.047619047619</v>
      </c>
      <c r="X47" s="2">
        <v>24.8484848484848</v>
      </c>
      <c r="Y47" s="2">
        <v>24.5454545454545</v>
      </c>
      <c r="Z47" s="2">
        <v>24.7058823529412</v>
      </c>
      <c r="AA47" s="2">
        <v>25</v>
      </c>
      <c r="AB47" s="2">
        <v>25</v>
      </c>
      <c r="AC47" s="2">
        <v>3.81560283687943</v>
      </c>
      <c r="AD47" s="2">
        <v>3.00709219858156</v>
      </c>
      <c r="AE47" s="2">
        <v>2.59574468085106</v>
      </c>
      <c r="AF47" s="2">
        <v>4.42553191489362</v>
      </c>
      <c r="AG47" s="2">
        <v>4.74285714285714</v>
      </c>
      <c r="AH47" s="2">
        <v>7.73</v>
      </c>
      <c r="AI47" s="2">
        <v>8.23</v>
      </c>
      <c r="AJ47" s="2">
        <v>7.73</v>
      </c>
      <c r="AK47" s="2">
        <v>7.3</v>
      </c>
      <c r="AL47" s="2">
        <v>6.57142857142857</v>
      </c>
      <c r="AM47" s="2">
        <v>28.8</v>
      </c>
      <c r="AN47" s="2">
        <v>28.3</v>
      </c>
      <c r="AO47" s="2">
        <v>26.7</v>
      </c>
      <c r="AP47" s="2">
        <v>27.8</v>
      </c>
      <c r="AQ47" s="13">
        <v>10.5428571428571</v>
      </c>
      <c r="AR47" s="7">
        <v>14.9229664469433</v>
      </c>
    </row>
    <row r="48" spans="1:44">
      <c r="A48" t="s">
        <v>120</v>
      </c>
      <c r="B48" s="1" t="s">
        <v>2419</v>
      </c>
      <c r="C48" t="s">
        <v>121</v>
      </c>
      <c r="D48" t="s">
        <v>1271</v>
      </c>
      <c r="E48" s="2">
        <v>10.9</v>
      </c>
      <c r="F48" s="2">
        <v>63.6517828974562</v>
      </c>
      <c r="G48" s="2">
        <v>71.4705792503454</v>
      </c>
      <c r="H48" s="11">
        <v>-0.294626805555556</v>
      </c>
      <c r="I48" s="2">
        <v>104.74</v>
      </c>
      <c r="J48" s="2">
        <v>100.63</v>
      </c>
      <c r="K48" s="2">
        <v>101.63</v>
      </c>
      <c r="L48" s="2">
        <v>103.71</v>
      </c>
      <c r="M48" s="2">
        <v>122.313146992231</v>
      </c>
      <c r="N48" s="2">
        <v>5.42635658914729</v>
      </c>
      <c r="O48" s="2">
        <v>5.58139534883721</v>
      </c>
      <c r="P48" s="2">
        <v>5.87786259541985</v>
      </c>
      <c r="Q48" s="2">
        <v>6.10687022900763</v>
      </c>
      <c r="R48" s="2">
        <v>6.48854961832061</v>
      </c>
      <c r="S48" s="2">
        <v>19.4174757281553</v>
      </c>
      <c r="T48" s="2">
        <v>19.4174757281553</v>
      </c>
      <c r="U48" s="2">
        <v>19.2307692307692</v>
      </c>
      <c r="V48" s="2">
        <v>19.6172248803828</v>
      </c>
      <c r="W48" s="2">
        <v>19.1387559808612</v>
      </c>
      <c r="X48" s="2">
        <v>30.8571428571429</v>
      </c>
      <c r="Y48" s="2">
        <v>30.8571428571429</v>
      </c>
      <c r="Z48" s="2">
        <v>28.6111111111111</v>
      </c>
      <c r="AA48" s="2">
        <v>27.5</v>
      </c>
      <c r="AB48" s="2">
        <v>27.5</v>
      </c>
      <c r="AC48" s="2">
        <v>2.52713178294574</v>
      </c>
      <c r="AD48" s="2">
        <v>1.98449612403101</v>
      </c>
      <c r="AE48" s="2">
        <v>1.6793893129771</v>
      </c>
      <c r="AF48" s="2">
        <v>4.80916030534351</v>
      </c>
      <c r="AG48" s="2">
        <v>3.98473282442748</v>
      </c>
      <c r="AH48" s="2">
        <v>5.27</v>
      </c>
      <c r="AI48" s="2">
        <v>5.58</v>
      </c>
      <c r="AJ48" s="2">
        <v>5.42</v>
      </c>
      <c r="AK48" s="2">
        <v>5.34</v>
      </c>
      <c r="AL48" s="2">
        <v>5.49618320610687</v>
      </c>
      <c r="AM48" s="2">
        <v>23.6</v>
      </c>
      <c r="AN48" s="2">
        <v>22.8</v>
      </c>
      <c r="AO48" s="2">
        <v>22.2</v>
      </c>
      <c r="AP48" s="2">
        <v>22.6</v>
      </c>
      <c r="AQ48" s="13">
        <v>8.95</v>
      </c>
      <c r="AR48" s="7">
        <v>13.0234553416267</v>
      </c>
    </row>
    <row r="49" spans="1:44">
      <c r="A49" t="s">
        <v>122</v>
      </c>
      <c r="B49" s="1" t="s">
        <v>2420</v>
      </c>
      <c r="C49" t="s">
        <v>123</v>
      </c>
      <c r="D49" t="s">
        <v>1271</v>
      </c>
      <c r="E49" s="2">
        <v>8.69</v>
      </c>
      <c r="F49" s="2">
        <v>63.6607072996697</v>
      </c>
      <c r="G49" s="2">
        <v>72.2885349118972</v>
      </c>
      <c r="H49" s="11">
        <v>-0.173013013513514</v>
      </c>
      <c r="I49" s="2">
        <v>92.35</v>
      </c>
      <c r="J49" s="2">
        <v>84.19</v>
      </c>
      <c r="K49" s="2">
        <v>73.66</v>
      </c>
      <c r="L49" s="2">
        <v>94.56</v>
      </c>
      <c r="M49" s="2">
        <v>102.647051248198</v>
      </c>
      <c r="N49" s="2">
        <v>6.36363636363636</v>
      </c>
      <c r="O49" s="2">
        <v>6.51515151515152</v>
      </c>
      <c r="P49" s="2">
        <v>6.56716417910448</v>
      </c>
      <c r="Q49" s="2">
        <v>6.41791044776119</v>
      </c>
      <c r="R49" s="2">
        <v>6.56716417910448</v>
      </c>
      <c r="S49" s="2">
        <v>23.3009708737864</v>
      </c>
      <c r="T49" s="2">
        <v>23.7864077669903</v>
      </c>
      <c r="U49" s="2">
        <v>23.5576923076923</v>
      </c>
      <c r="V49" s="2">
        <v>23.5576923076923</v>
      </c>
      <c r="W49" s="2">
        <v>23.5576923076923</v>
      </c>
      <c r="X49" s="2">
        <v>22.093023255814</v>
      </c>
      <c r="Y49" s="2">
        <v>22.093023255814</v>
      </c>
      <c r="Z49" s="2">
        <v>21.6279069767442</v>
      </c>
      <c r="AA49" s="2">
        <v>22.5581395348837</v>
      </c>
      <c r="AB49" s="2">
        <v>22.3255813953488</v>
      </c>
      <c r="AC49" s="2">
        <v>2.10606060606061</v>
      </c>
      <c r="AD49" s="2">
        <v>1.89393939393939</v>
      </c>
      <c r="AE49" s="2">
        <v>1.37313432835821</v>
      </c>
      <c r="AF49" s="2">
        <v>3.23880597014925</v>
      </c>
      <c r="AG49" s="2">
        <v>3.64179104477612</v>
      </c>
      <c r="AH49" s="2">
        <v>5.98</v>
      </c>
      <c r="AI49" s="2">
        <v>6.44</v>
      </c>
      <c r="AJ49" s="2">
        <v>6.34</v>
      </c>
      <c r="AK49" s="2">
        <v>6.27</v>
      </c>
      <c r="AL49" s="2">
        <v>6.11940298507463</v>
      </c>
      <c r="AM49" s="2">
        <v>22.5</v>
      </c>
      <c r="AN49" s="2">
        <v>21.7</v>
      </c>
      <c r="AO49" s="2">
        <v>24.7</v>
      </c>
      <c r="AP49" s="2">
        <v>24.9</v>
      </c>
      <c r="AQ49" s="13">
        <v>10.0945945945946</v>
      </c>
      <c r="AR49" s="7">
        <v>15.152942486676</v>
      </c>
    </row>
    <row r="50" spans="1:44">
      <c r="A50" t="s">
        <v>124</v>
      </c>
      <c r="B50" s="1" t="s">
        <v>2421</v>
      </c>
      <c r="C50" t="s">
        <v>125</v>
      </c>
      <c r="D50" t="s">
        <v>1271</v>
      </c>
      <c r="E50" s="2">
        <v>7.29</v>
      </c>
      <c r="F50" s="2">
        <v>74.3061186774731</v>
      </c>
      <c r="G50" s="2">
        <v>73.517018690188</v>
      </c>
      <c r="H50" s="11">
        <v>-0.618628135294118</v>
      </c>
      <c r="I50" s="2">
        <v>81.07</v>
      </c>
      <c r="J50" s="2">
        <v>90.08</v>
      </c>
      <c r="K50" s="2">
        <v>89.16</v>
      </c>
      <c r="L50" s="2">
        <v>98.18</v>
      </c>
      <c r="M50" s="2">
        <v>100.751363891699</v>
      </c>
      <c r="N50" s="2">
        <v>3.88059701492537</v>
      </c>
      <c r="O50" s="2">
        <v>4.02985074626866</v>
      </c>
      <c r="P50" s="2">
        <v>3.67647058823529</v>
      </c>
      <c r="Q50" s="2">
        <v>3.89705882352941</v>
      </c>
      <c r="R50" s="2">
        <v>4.01459854014599</v>
      </c>
      <c r="S50" s="2">
        <v>21.3592233009709</v>
      </c>
      <c r="T50" s="2">
        <v>21.8446601941748</v>
      </c>
      <c r="U50" s="2">
        <v>21.6346153846154</v>
      </c>
      <c r="V50" s="2">
        <v>21.5311004784689</v>
      </c>
      <c r="W50" s="2">
        <v>21.4285714285714</v>
      </c>
      <c r="X50" s="2">
        <v>16.6666666666667</v>
      </c>
      <c r="Y50" s="2">
        <v>16.5</v>
      </c>
      <c r="Z50" s="2">
        <v>16.5</v>
      </c>
      <c r="AA50" s="2">
        <v>16.4102564102564</v>
      </c>
      <c r="AB50" s="2">
        <v>16.9230769230769</v>
      </c>
      <c r="AC50" s="2">
        <v>1.6865671641791</v>
      </c>
      <c r="AD50" s="2">
        <v>1.28358208955224</v>
      </c>
      <c r="AE50" s="2">
        <v>1.33823529411765</v>
      </c>
      <c r="AF50" s="2">
        <v>3.35294117647059</v>
      </c>
      <c r="AG50" s="2">
        <v>2.27737226277372</v>
      </c>
      <c r="AH50" s="2">
        <v>3.73</v>
      </c>
      <c r="AI50" s="2">
        <v>3.66</v>
      </c>
      <c r="AJ50" s="2">
        <v>3.31</v>
      </c>
      <c r="AK50" s="2">
        <v>3.09</v>
      </c>
      <c r="AL50" s="2">
        <v>3.06569343065693</v>
      </c>
      <c r="AM50" s="2">
        <v>14.5</v>
      </c>
      <c r="AN50" s="2">
        <v>13.5</v>
      </c>
      <c r="AO50" s="2">
        <v>12.8</v>
      </c>
      <c r="AP50" s="2">
        <v>14.1</v>
      </c>
      <c r="AQ50" s="13">
        <v>9.63529411764706</v>
      </c>
      <c r="AR50" s="7">
        <v>15.6462445965507</v>
      </c>
    </row>
    <row r="51" spans="1:44">
      <c r="A51" t="s">
        <v>126</v>
      </c>
      <c r="B51" s="1" t="s">
        <v>2422</v>
      </c>
      <c r="C51" t="s">
        <v>127</v>
      </c>
      <c r="D51" t="s">
        <v>1271</v>
      </c>
      <c r="E51" s="2">
        <v>8.19</v>
      </c>
      <c r="F51" s="2">
        <v>68.098761691816</v>
      </c>
      <c r="G51" s="2">
        <v>73.5582611587468</v>
      </c>
      <c r="H51" s="11">
        <v>-0.425998620588235</v>
      </c>
      <c r="I51" s="2">
        <v>94.09</v>
      </c>
      <c r="J51" s="2">
        <v>91.46</v>
      </c>
      <c r="K51" s="2">
        <v>86.83</v>
      </c>
      <c r="L51" s="2">
        <v>78.56</v>
      </c>
      <c r="M51" s="2">
        <v>72.0298742778154</v>
      </c>
      <c r="N51" s="2">
        <v>5.46153846153846</v>
      </c>
      <c r="O51" s="2">
        <v>4.96124031007752</v>
      </c>
      <c r="P51" s="2">
        <v>5.1937984496124</v>
      </c>
      <c r="Q51" s="2">
        <v>4.8062015503876</v>
      </c>
      <c r="R51" s="2">
        <v>4.84375</v>
      </c>
      <c r="S51" s="2">
        <v>23.1884057971014</v>
      </c>
      <c r="T51" s="2">
        <v>23.7864077669903</v>
      </c>
      <c r="U51" s="2">
        <v>23.6714975845411</v>
      </c>
      <c r="V51" s="2">
        <v>24.1545893719807</v>
      </c>
      <c r="W51" s="2">
        <v>23.7864077669903</v>
      </c>
      <c r="X51" s="2">
        <v>19.7674418604651</v>
      </c>
      <c r="Y51" s="2">
        <v>18.4090909090909</v>
      </c>
      <c r="Z51" s="2">
        <v>17.7272727272727</v>
      </c>
      <c r="AA51" s="2">
        <v>18.6363636363636</v>
      </c>
      <c r="AB51" s="2">
        <v>18.1818181818182</v>
      </c>
      <c r="AC51" s="2">
        <v>1.87692307692308</v>
      </c>
      <c r="AD51" s="2">
        <v>1.89147286821705</v>
      </c>
      <c r="AE51" s="2">
        <v>1.25581395348837</v>
      </c>
      <c r="AF51" s="2">
        <v>3.58139534883721</v>
      </c>
      <c r="AG51" s="2">
        <v>3.015625</v>
      </c>
      <c r="AH51" s="2">
        <v>4.38</v>
      </c>
      <c r="AI51" s="2">
        <v>4.5</v>
      </c>
      <c r="AJ51" s="2">
        <v>4.96</v>
      </c>
      <c r="AK51" s="2">
        <v>4.42</v>
      </c>
      <c r="AL51" s="2">
        <v>4.0625</v>
      </c>
      <c r="AM51" s="2">
        <v>17.3</v>
      </c>
      <c r="AN51" s="2">
        <v>16.9</v>
      </c>
      <c r="AO51" s="2">
        <v>19.5</v>
      </c>
      <c r="AP51" s="2">
        <v>19.5</v>
      </c>
      <c r="AQ51" s="13">
        <v>9.95882352941177</v>
      </c>
      <c r="AR51" s="7">
        <v>15.1949987577608</v>
      </c>
    </row>
    <row r="52" spans="1:44">
      <c r="A52" t="s">
        <v>128</v>
      </c>
      <c r="B52" s="1" t="s">
        <v>2423</v>
      </c>
      <c r="C52" t="s">
        <v>129</v>
      </c>
      <c r="D52" t="s">
        <v>1271</v>
      </c>
      <c r="E52" s="2">
        <v>8.42</v>
      </c>
      <c r="F52" s="2">
        <v>62.0949188856668</v>
      </c>
      <c r="G52" s="2">
        <v>70.4729231031813</v>
      </c>
      <c r="H52" s="11">
        <v>-0.0978158</v>
      </c>
      <c r="I52" s="2">
        <v>78.1</v>
      </c>
      <c r="J52" s="2">
        <v>93.18</v>
      </c>
      <c r="K52" s="2">
        <v>76.9</v>
      </c>
      <c r="L52" s="2">
        <v>98.38</v>
      </c>
      <c r="M52" s="2">
        <v>83.5027372896938</v>
      </c>
      <c r="N52" s="2">
        <v>6.2962962962963</v>
      </c>
      <c r="O52" s="2">
        <v>6.30434782608696</v>
      </c>
      <c r="P52" s="2">
        <v>6.80851063829787</v>
      </c>
      <c r="Q52" s="2">
        <v>6.83098591549296</v>
      </c>
      <c r="R52" s="2">
        <v>7.23404255319149</v>
      </c>
      <c r="S52" s="2">
        <v>15.609756097561</v>
      </c>
      <c r="T52" s="2">
        <v>15.7142857142857</v>
      </c>
      <c r="U52" s="2">
        <v>15.8139534883721</v>
      </c>
      <c r="V52" s="2">
        <v>16.1290322580645</v>
      </c>
      <c r="W52" s="2">
        <v>16.2037037037037</v>
      </c>
      <c r="X52" s="2">
        <v>25.1724137931034</v>
      </c>
      <c r="Y52" s="2">
        <v>26.551724137931</v>
      </c>
      <c r="Z52" s="2">
        <v>27</v>
      </c>
      <c r="AA52" s="2">
        <v>29</v>
      </c>
      <c r="AB52" s="2">
        <v>28.7096774193548</v>
      </c>
      <c r="AC52" s="2">
        <v>4.31111111111111</v>
      </c>
      <c r="AD52" s="2">
        <v>2.84057971014493</v>
      </c>
      <c r="AE52" s="2">
        <v>2.76595744680851</v>
      </c>
      <c r="AF52" s="2">
        <v>4.6056338028169</v>
      </c>
      <c r="AG52" s="2">
        <v>4.69503546099291</v>
      </c>
      <c r="AH52" s="2">
        <v>8.37</v>
      </c>
      <c r="AI52" s="2">
        <v>8.41</v>
      </c>
      <c r="AJ52" s="2">
        <v>8.09</v>
      </c>
      <c r="AK52" s="2">
        <v>7.75</v>
      </c>
      <c r="AL52" s="2">
        <v>7.5177304964539</v>
      </c>
      <c r="AM52" s="2">
        <v>30</v>
      </c>
      <c r="AN52" s="2">
        <v>29.8</v>
      </c>
      <c r="AO52" s="2">
        <v>27.5</v>
      </c>
      <c r="AP52" s="2">
        <v>27.6</v>
      </c>
      <c r="AQ52" s="13">
        <v>9.48529411764706</v>
      </c>
      <c r="AR52" s="7">
        <v>12.8612142382079</v>
      </c>
    </row>
    <row r="53" spans="1:44">
      <c r="A53" t="s">
        <v>130</v>
      </c>
      <c r="B53" s="1" t="s">
        <v>2424</v>
      </c>
      <c r="C53" t="s">
        <v>131</v>
      </c>
      <c r="D53" t="s">
        <v>1271</v>
      </c>
      <c r="E53" s="2">
        <v>6.59</v>
      </c>
      <c r="F53" s="2">
        <v>83.4863310432576</v>
      </c>
      <c r="G53" s="2">
        <v>74.1811232782309</v>
      </c>
      <c r="H53" s="11">
        <v>-0.85951890625</v>
      </c>
      <c r="I53" s="2">
        <v>107.44</v>
      </c>
      <c r="J53" s="2">
        <v>87.95</v>
      </c>
      <c r="K53" s="2">
        <v>90.15</v>
      </c>
      <c r="L53" s="2">
        <v>106.14</v>
      </c>
      <c r="M53" s="2">
        <v>99.3726281198572</v>
      </c>
      <c r="N53" s="2">
        <v>2.82608695652174</v>
      </c>
      <c r="O53" s="2">
        <v>2.87769784172662</v>
      </c>
      <c r="P53" s="2">
        <v>2.92857142857143</v>
      </c>
      <c r="Q53" s="2">
        <v>2.76595744680851</v>
      </c>
      <c r="R53" s="2">
        <v>2.69503546099291</v>
      </c>
      <c r="S53" s="2">
        <v>19.9052132701422</v>
      </c>
      <c r="T53" s="2">
        <v>20.3791469194313</v>
      </c>
      <c r="U53" s="2">
        <v>20.3791469194313</v>
      </c>
      <c r="V53" s="2">
        <v>20.3791469194313</v>
      </c>
      <c r="W53" s="2">
        <v>20.3791469194313</v>
      </c>
      <c r="X53" s="2">
        <v>12.8947368421053</v>
      </c>
      <c r="Y53" s="2">
        <v>12.8947368421053</v>
      </c>
      <c r="Z53" s="2">
        <v>12.1052631578947</v>
      </c>
      <c r="AA53" s="2">
        <v>12.6315789473684</v>
      </c>
      <c r="AB53" s="2">
        <v>12.7027027027027</v>
      </c>
      <c r="AC53" s="2">
        <v>1.84057971014493</v>
      </c>
      <c r="AD53" s="2">
        <v>1.32374100719424</v>
      </c>
      <c r="AE53" s="2">
        <v>1.14285714285714</v>
      </c>
      <c r="AF53" s="2">
        <v>2.78014184397163</v>
      </c>
      <c r="AG53" s="2">
        <v>2.45390070921986</v>
      </c>
      <c r="AH53" s="2">
        <v>2.03</v>
      </c>
      <c r="AI53" s="2">
        <v>2.01</v>
      </c>
      <c r="AJ53" s="2">
        <v>1.93</v>
      </c>
      <c r="AK53" s="2">
        <v>1.91</v>
      </c>
      <c r="AL53" s="2">
        <v>2.05673758865248</v>
      </c>
      <c r="AM53" s="2">
        <v>8.9</v>
      </c>
      <c r="AN53" s="2">
        <v>10.2</v>
      </c>
      <c r="AO53" s="2">
        <v>10.8</v>
      </c>
      <c r="AP53" s="2">
        <v>10.6</v>
      </c>
      <c r="AQ53" s="13">
        <v>9.65625</v>
      </c>
      <c r="AR53" s="7">
        <v>15.905316298335</v>
      </c>
    </row>
    <row r="54" spans="1:44">
      <c r="A54" t="s">
        <v>132</v>
      </c>
      <c r="B54" s="1" t="s">
        <v>2425</v>
      </c>
      <c r="C54" t="s">
        <v>133</v>
      </c>
      <c r="D54" t="s">
        <v>1271</v>
      </c>
      <c r="E54" s="2">
        <v>6.78</v>
      </c>
      <c r="F54" s="2">
        <v>74.744811689625</v>
      </c>
      <c r="G54" s="2">
        <v>71.4946183616372</v>
      </c>
      <c r="H54" s="11">
        <v>-0.303921954285714</v>
      </c>
      <c r="I54" s="2">
        <v>79.01</v>
      </c>
      <c r="J54" s="2">
        <v>98.18</v>
      </c>
      <c r="K54" s="2">
        <v>82.19</v>
      </c>
      <c r="L54" s="2">
        <v>66.24</v>
      </c>
      <c r="M54" s="2">
        <v>90.9824871696211</v>
      </c>
      <c r="N54" s="2">
        <v>5.21428571428571</v>
      </c>
      <c r="O54" s="2">
        <v>5.35714285714286</v>
      </c>
      <c r="P54" s="2">
        <v>5.1063829787234</v>
      </c>
      <c r="Q54" s="2">
        <v>5.42857142857143</v>
      </c>
      <c r="R54" s="2">
        <v>5.57142857142857</v>
      </c>
      <c r="S54" s="2">
        <v>20.5479452054795</v>
      </c>
      <c r="T54" s="2">
        <v>20.6422018348624</v>
      </c>
      <c r="U54" s="2">
        <v>21.0045662100457</v>
      </c>
      <c r="V54" s="2">
        <v>21.4611872146119</v>
      </c>
      <c r="W54" s="2">
        <v>21.4611872146119</v>
      </c>
      <c r="X54" s="2">
        <v>18.25</v>
      </c>
      <c r="Y54" s="2">
        <v>18.5</v>
      </c>
      <c r="Z54" s="2">
        <v>17.8048780487805</v>
      </c>
      <c r="AA54" s="2">
        <v>18.2926829268293</v>
      </c>
      <c r="AB54" s="2">
        <v>18.0952380952381</v>
      </c>
      <c r="AC54" s="2">
        <v>3.52857142857143</v>
      </c>
      <c r="AD54" s="2">
        <v>2.57142857142857</v>
      </c>
      <c r="AE54" s="2">
        <v>2.12765957446808</v>
      </c>
      <c r="AF54" s="2">
        <v>3.77142857142857</v>
      </c>
      <c r="AG54" s="2">
        <v>3.57142857142857</v>
      </c>
      <c r="AH54" s="2">
        <v>5.57</v>
      </c>
      <c r="AI54" s="2">
        <v>6.14</v>
      </c>
      <c r="AJ54" s="2">
        <v>6.03</v>
      </c>
      <c r="AK54" s="2">
        <v>5.43</v>
      </c>
      <c r="AL54" s="2">
        <v>4.92857142857143</v>
      </c>
      <c r="AM54" s="2">
        <v>25.8</v>
      </c>
      <c r="AN54" s="2">
        <v>25.3</v>
      </c>
      <c r="AO54" s="2">
        <v>23.5</v>
      </c>
      <c r="AP54" s="2">
        <v>23.2</v>
      </c>
      <c r="AQ54" s="13">
        <v>10.3885714285714</v>
      </c>
      <c r="AR54" s="7">
        <v>14.70501934461</v>
      </c>
    </row>
    <row r="55" spans="1:44">
      <c r="A55" t="s">
        <v>134</v>
      </c>
      <c r="B55" s="1" t="s">
        <v>2426</v>
      </c>
      <c r="C55" t="s">
        <v>135</v>
      </c>
      <c r="D55" t="s">
        <v>1271</v>
      </c>
      <c r="E55" s="2">
        <v>5.91</v>
      </c>
      <c r="F55" s="2">
        <v>72.0934633470592</v>
      </c>
      <c r="G55" s="2">
        <v>72.514118631516</v>
      </c>
      <c r="H55" s="11">
        <v>-0.589417074285715</v>
      </c>
      <c r="I55" s="2">
        <v>103.63</v>
      </c>
      <c r="J55" s="2">
        <v>136.19</v>
      </c>
      <c r="K55" s="2">
        <v>118.1</v>
      </c>
      <c r="L55" s="2">
        <v>123.82</v>
      </c>
      <c r="M55" s="2">
        <v>132.719212184342</v>
      </c>
      <c r="N55" s="2">
        <v>3.5</v>
      </c>
      <c r="O55" s="2">
        <v>3.60655737704918</v>
      </c>
      <c r="P55" s="2">
        <v>3.73983739837398</v>
      </c>
      <c r="Q55" s="2">
        <v>3.87096774193548</v>
      </c>
      <c r="R55" s="2">
        <v>3.95161290322581</v>
      </c>
      <c r="S55" s="2">
        <v>27.4611398963731</v>
      </c>
      <c r="T55" s="2">
        <v>27.8350515463918</v>
      </c>
      <c r="U55" s="2">
        <v>27.6923076923077</v>
      </c>
      <c r="V55" s="2">
        <v>27.5510204081633</v>
      </c>
      <c r="W55" s="2">
        <v>27.5510204081633</v>
      </c>
      <c r="X55" s="2">
        <v>14.5833333333333</v>
      </c>
      <c r="Y55" s="2">
        <v>16.25</v>
      </c>
      <c r="Z55" s="2">
        <v>16.6666666666667</v>
      </c>
      <c r="AA55" s="2">
        <v>16.0416666666667</v>
      </c>
      <c r="AB55" s="2">
        <v>16.1224489795918</v>
      </c>
      <c r="AC55" s="2">
        <v>1.06666666666667</v>
      </c>
      <c r="AD55" s="2">
        <v>0.721311475409836</v>
      </c>
      <c r="AE55" s="2">
        <v>0.764227642276423</v>
      </c>
      <c r="AF55" s="2">
        <v>2.20967741935484</v>
      </c>
      <c r="AG55" s="2">
        <v>1.90322580645161</v>
      </c>
      <c r="AH55" s="2">
        <v>2.58</v>
      </c>
      <c r="AI55" s="2">
        <v>2.54</v>
      </c>
      <c r="AJ55" s="2">
        <v>2.76</v>
      </c>
      <c r="AK55" s="2">
        <v>2.5</v>
      </c>
      <c r="AL55" s="2">
        <v>2.5</v>
      </c>
      <c r="AM55" s="2">
        <v>9.1</v>
      </c>
      <c r="AN55" s="2">
        <v>10</v>
      </c>
      <c r="AO55" s="2">
        <v>10.1</v>
      </c>
      <c r="AP55" s="2">
        <v>10.7</v>
      </c>
      <c r="AQ55" s="13">
        <v>8.26</v>
      </c>
      <c r="AR55" s="7">
        <v>12.9361832149401</v>
      </c>
    </row>
    <row r="56" spans="1:44">
      <c r="A56" t="s">
        <v>136</v>
      </c>
      <c r="B56" s="1" t="s">
        <v>2427</v>
      </c>
      <c r="C56" t="s">
        <v>137</v>
      </c>
      <c r="D56" t="s">
        <v>1271</v>
      </c>
      <c r="E56" s="2">
        <v>8.85</v>
      </c>
      <c r="F56" s="2">
        <v>62.6117795623168</v>
      </c>
      <c r="G56" s="2">
        <v>69.7687530829493</v>
      </c>
      <c r="H56" s="11">
        <v>0.0304356542857143</v>
      </c>
      <c r="I56" s="2">
        <v>121.55</v>
      </c>
      <c r="J56" s="2">
        <v>117.48</v>
      </c>
      <c r="K56" s="2">
        <v>141.54</v>
      </c>
      <c r="L56" s="2">
        <v>176.54</v>
      </c>
      <c r="M56" s="2">
        <v>112.344371470525</v>
      </c>
      <c r="N56" s="2">
        <v>7.85185185185185</v>
      </c>
      <c r="O56" s="2">
        <v>8.38235294117647</v>
      </c>
      <c r="P56" s="2">
        <v>8.32116788321168</v>
      </c>
      <c r="Q56" s="2">
        <v>8.47826086956522</v>
      </c>
      <c r="R56" s="2">
        <v>8.91304347826087</v>
      </c>
      <c r="S56" s="2">
        <v>14.2857142857143</v>
      </c>
      <c r="T56" s="2">
        <v>14.2857142857143</v>
      </c>
      <c r="U56" s="2">
        <v>14.2857142857143</v>
      </c>
      <c r="V56" s="2">
        <v>14.218009478673</v>
      </c>
      <c r="W56" s="2">
        <v>14.2857142857143</v>
      </c>
      <c r="X56" s="2">
        <v>31.4814814814815</v>
      </c>
      <c r="Y56" s="2">
        <v>31.1111111111111</v>
      </c>
      <c r="Z56" s="2">
        <v>31.9230769230769</v>
      </c>
      <c r="AA56" s="2">
        <v>33.4615384615385</v>
      </c>
      <c r="AB56" s="2">
        <v>32.6923076923077</v>
      </c>
      <c r="AC56" s="2">
        <v>4.60740740740741</v>
      </c>
      <c r="AD56" s="2">
        <v>3.20588235294118</v>
      </c>
      <c r="AE56" s="2">
        <v>3.15328467153285</v>
      </c>
      <c r="AF56" s="2">
        <v>5.42028985507246</v>
      </c>
      <c r="AG56" s="2">
        <v>6.21739130434783</v>
      </c>
      <c r="AH56" s="2">
        <v>11.11</v>
      </c>
      <c r="AI56" s="2">
        <v>11.76</v>
      </c>
      <c r="AJ56" s="2">
        <v>11.39</v>
      </c>
      <c r="AK56" s="2">
        <v>10.87</v>
      </c>
      <c r="AL56" s="2">
        <v>10.1449275362319</v>
      </c>
      <c r="AM56" s="2">
        <v>36.2</v>
      </c>
      <c r="AN56" s="2">
        <v>36.1</v>
      </c>
      <c r="AO56" s="2">
        <v>35.5</v>
      </c>
      <c r="AP56" s="2">
        <v>36.3</v>
      </c>
      <c r="AQ56" s="13">
        <v>9.42285714285715</v>
      </c>
      <c r="AR56" s="7">
        <v>12.850464482189</v>
      </c>
    </row>
    <row r="57" spans="1:44">
      <c r="A57" t="s">
        <v>138</v>
      </c>
      <c r="B57" s="1" t="s">
        <v>2428</v>
      </c>
      <c r="C57" t="s">
        <v>139</v>
      </c>
      <c r="D57" t="s">
        <v>1271</v>
      </c>
      <c r="E57" s="2">
        <v>6.92</v>
      </c>
      <c r="F57" s="2">
        <v>74.7091688114848</v>
      </c>
      <c r="G57" s="2">
        <v>72.8432864559492</v>
      </c>
      <c r="H57" s="11">
        <v>-0.5876584375</v>
      </c>
      <c r="I57" s="2">
        <v>75.12</v>
      </c>
      <c r="J57" s="2">
        <v>79.66</v>
      </c>
      <c r="K57" s="2">
        <v>104.76</v>
      </c>
      <c r="L57" s="2">
        <v>116.49</v>
      </c>
      <c r="M57" s="2">
        <v>61.5567961161937</v>
      </c>
      <c r="N57" s="2">
        <v>4.88888888888889</v>
      </c>
      <c r="O57" s="2">
        <v>4.85294117647059</v>
      </c>
      <c r="P57" s="2">
        <v>4.92647058823529</v>
      </c>
      <c r="Q57" s="2">
        <v>4.63235294117647</v>
      </c>
      <c r="R57" s="2">
        <v>4.70588235294118</v>
      </c>
      <c r="S57" s="2">
        <v>18.8679245283019</v>
      </c>
      <c r="T57" s="2">
        <v>18.8679245283019</v>
      </c>
      <c r="U57" s="2">
        <v>19.3396226415094</v>
      </c>
      <c r="V57" s="2">
        <v>19.4312796208531</v>
      </c>
      <c r="W57" s="2">
        <v>19.4312796208531</v>
      </c>
      <c r="X57" s="2">
        <v>17.7142857142857</v>
      </c>
      <c r="Y57" s="2">
        <v>16.9444444444444</v>
      </c>
      <c r="Z57" s="2">
        <v>17.2222222222222</v>
      </c>
      <c r="AA57" s="2">
        <v>16.8571428571429</v>
      </c>
      <c r="AB57" s="2">
        <v>16.1111111111111</v>
      </c>
      <c r="AC57" s="2">
        <v>2.34074074074074</v>
      </c>
      <c r="AD57" s="2">
        <v>1.23529411764706</v>
      </c>
      <c r="AE57" s="2">
        <v>1.39705882352941</v>
      </c>
      <c r="AF57" s="2">
        <v>2.95588235294118</v>
      </c>
      <c r="AG57" s="2">
        <v>2.54411764705882</v>
      </c>
      <c r="AH57" s="2">
        <v>4.07</v>
      </c>
      <c r="AI57" s="2">
        <v>4.12</v>
      </c>
      <c r="AJ57" s="2">
        <v>4.26</v>
      </c>
      <c r="AK57" s="2">
        <v>4.41</v>
      </c>
      <c r="AL57" s="2">
        <v>4.41176470588235</v>
      </c>
      <c r="AM57" s="2">
        <v>13.5</v>
      </c>
      <c r="AN57" s="2">
        <v>13.9</v>
      </c>
      <c r="AO57" s="2">
        <v>14.5</v>
      </c>
      <c r="AP57" s="2">
        <v>17.1</v>
      </c>
      <c r="AQ57" s="13">
        <v>10.05</v>
      </c>
      <c r="AR57" s="7">
        <v>16.0931251905062</v>
      </c>
    </row>
    <row r="58" spans="1:44">
      <c r="A58" t="s">
        <v>140</v>
      </c>
      <c r="B58" s="1" t="s">
        <v>2429</v>
      </c>
      <c r="C58" t="s">
        <v>141</v>
      </c>
      <c r="D58" t="s">
        <v>1271</v>
      </c>
      <c r="E58" s="2">
        <v>4.11</v>
      </c>
      <c r="F58" s="2">
        <v>62.4277304226729</v>
      </c>
      <c r="G58" s="2">
        <v>70.9853218515736</v>
      </c>
      <c r="H58" s="11">
        <v>-0.837643</v>
      </c>
      <c r="I58" s="2">
        <v>84.93</v>
      </c>
      <c r="J58" s="2">
        <v>71.18</v>
      </c>
      <c r="K58" s="2">
        <v>79.39</v>
      </c>
      <c r="L58" s="2">
        <v>76.09</v>
      </c>
      <c r="M58" s="2">
        <v>67.3088779465082</v>
      </c>
      <c r="N58" s="2">
        <v>2.91338582677165</v>
      </c>
      <c r="O58" s="2">
        <v>2.83464566929134</v>
      </c>
      <c r="P58" s="2">
        <v>2.99212598425197</v>
      </c>
      <c r="Q58" s="2">
        <v>3.203125</v>
      </c>
      <c r="R58" s="2">
        <v>2.8125</v>
      </c>
      <c r="S58" s="2">
        <v>25.3731343283582</v>
      </c>
      <c r="T58" s="2">
        <v>26</v>
      </c>
      <c r="U58" s="2">
        <v>26.3681592039801</v>
      </c>
      <c r="V58" s="2">
        <v>26.3681592039801</v>
      </c>
      <c r="W58" s="2">
        <v>25.7425742574257</v>
      </c>
      <c r="X58" s="2">
        <v>10.8695652173913</v>
      </c>
      <c r="Y58" s="2">
        <v>10.4347826086957</v>
      </c>
      <c r="Z58" s="2">
        <v>9.57446808510638</v>
      </c>
      <c r="AA58" s="2">
        <v>9.14893617021277</v>
      </c>
      <c r="AB58" s="2">
        <v>9.14893617021277</v>
      </c>
      <c r="AC58" s="2">
        <v>1.25984251968504</v>
      </c>
      <c r="AD58" s="2">
        <v>1.08661417322835</v>
      </c>
      <c r="AE58" s="2">
        <v>0.94488188976378</v>
      </c>
      <c r="AF58" s="2">
        <v>1.84375</v>
      </c>
      <c r="AG58" s="2">
        <v>1.8125</v>
      </c>
      <c r="AH58" s="2">
        <v>1.65</v>
      </c>
      <c r="AI58" s="2">
        <v>1.89</v>
      </c>
      <c r="AJ58" s="2">
        <v>1.97</v>
      </c>
      <c r="AK58" s="2">
        <v>1.64</v>
      </c>
      <c r="AL58" s="2">
        <v>1.640625</v>
      </c>
      <c r="AM58" s="2">
        <v>6.9</v>
      </c>
      <c r="AN58" s="2">
        <v>7.4</v>
      </c>
      <c r="AO58" s="2">
        <v>6.4</v>
      </c>
      <c r="AP58" s="2">
        <v>7.1</v>
      </c>
      <c r="AQ58" s="13">
        <v>8.82424242424242</v>
      </c>
      <c r="AR58" s="7">
        <v>14.3660878392841</v>
      </c>
    </row>
    <row r="59" spans="1:44">
      <c r="A59" t="s">
        <v>142</v>
      </c>
      <c r="B59" s="1" t="s">
        <v>2430</v>
      </c>
      <c r="C59" t="s">
        <v>143</v>
      </c>
      <c r="D59" t="s">
        <v>1271</v>
      </c>
      <c r="E59" s="2">
        <v>9.2</v>
      </c>
      <c r="F59" s="2">
        <v>53.402456216045</v>
      </c>
      <c r="G59" s="2">
        <v>73.439035792944</v>
      </c>
      <c r="H59" s="11">
        <v>-0.831722153125</v>
      </c>
      <c r="I59" s="2">
        <v>91.74</v>
      </c>
      <c r="J59" s="2">
        <v>86.66</v>
      </c>
      <c r="K59" s="2">
        <v>80.09</v>
      </c>
      <c r="L59" s="2">
        <v>112.18</v>
      </c>
      <c r="M59" s="2">
        <v>76.5095757829885</v>
      </c>
      <c r="N59" s="2">
        <v>4.52554744525547</v>
      </c>
      <c r="O59" s="2">
        <v>4.20289855072464</v>
      </c>
      <c r="P59" s="2">
        <v>3.9568345323741</v>
      </c>
      <c r="Q59" s="2">
        <v>4.10071942446043</v>
      </c>
      <c r="R59" s="2">
        <v>4.31654676258993</v>
      </c>
      <c r="S59" s="2">
        <v>17.8403755868545</v>
      </c>
      <c r="T59" s="2">
        <v>18.3962264150943</v>
      </c>
      <c r="U59" s="2">
        <v>18.8679245283019</v>
      </c>
      <c r="V59" s="2">
        <v>18.8679245283019</v>
      </c>
      <c r="W59" s="2">
        <v>18.8679245283019</v>
      </c>
      <c r="X59" s="2">
        <v>17.0588235294118</v>
      </c>
      <c r="Y59" s="2">
        <v>16.7647058823529</v>
      </c>
      <c r="Z59" s="2">
        <v>15.5882352941176</v>
      </c>
      <c r="AA59" s="2">
        <v>16.4705882352941</v>
      </c>
      <c r="AB59" s="2">
        <v>15.8823529411765</v>
      </c>
      <c r="AC59" s="2">
        <v>1.57664233576642</v>
      </c>
      <c r="AD59" s="2">
        <v>1.44927536231884</v>
      </c>
      <c r="AE59" s="2">
        <v>1.39568345323741</v>
      </c>
      <c r="AF59" s="2">
        <v>2.94964028776978</v>
      </c>
      <c r="AG59" s="2">
        <v>2.77697841726619</v>
      </c>
      <c r="AH59" s="2">
        <v>2.85</v>
      </c>
      <c r="AI59" s="2">
        <v>3.04</v>
      </c>
      <c r="AJ59" s="2">
        <v>2.81</v>
      </c>
      <c r="AK59" s="2">
        <v>2.88</v>
      </c>
      <c r="AL59" s="2">
        <v>2.73381294964029</v>
      </c>
      <c r="AM59" s="2">
        <v>10.3</v>
      </c>
      <c r="AN59" s="2">
        <v>10.6</v>
      </c>
      <c r="AO59" s="2">
        <v>10.4</v>
      </c>
      <c r="AP59" s="2">
        <v>13.1</v>
      </c>
      <c r="AQ59" s="13">
        <v>10.034375</v>
      </c>
      <c r="AR59" s="7">
        <v>16.7337196356641</v>
      </c>
    </row>
    <row r="60" spans="1:44">
      <c r="A60" t="s">
        <v>144</v>
      </c>
      <c r="B60" s="1" t="s">
        <v>2431</v>
      </c>
      <c r="C60" t="s">
        <v>145</v>
      </c>
      <c r="D60" t="s">
        <v>1271</v>
      </c>
      <c r="E60" s="2">
        <v>4.94</v>
      </c>
      <c r="F60" s="2">
        <v>68.9010052145405</v>
      </c>
      <c r="G60" s="2">
        <v>72.2803852312484</v>
      </c>
      <c r="H60" s="11">
        <v>-0.723415948571429</v>
      </c>
      <c r="I60" s="2">
        <v>106.03</v>
      </c>
      <c r="J60" s="2">
        <v>98.35</v>
      </c>
      <c r="K60" s="2">
        <v>113.14</v>
      </c>
      <c r="L60" s="2">
        <v>88.18</v>
      </c>
      <c r="M60" s="2">
        <v>86.6697497038889</v>
      </c>
      <c r="N60" s="2">
        <v>2.95454545454545</v>
      </c>
      <c r="O60" s="2">
        <v>2.74809160305344</v>
      </c>
      <c r="P60" s="2">
        <v>2.74809160305344</v>
      </c>
      <c r="Q60" s="2">
        <v>2.92307692307692</v>
      </c>
      <c r="R60" s="2">
        <v>3.02325581395349</v>
      </c>
      <c r="S60" s="2">
        <v>25.9615384615385</v>
      </c>
      <c r="T60" s="2">
        <v>26.9230769230769</v>
      </c>
      <c r="U60" s="2">
        <v>27.4038461538462</v>
      </c>
      <c r="V60" s="2">
        <v>27.8846153846154</v>
      </c>
      <c r="W60" s="2">
        <v>28.3653846153846</v>
      </c>
      <c r="X60" s="2">
        <v>14.1666666666667</v>
      </c>
      <c r="Y60" s="2">
        <v>14.0816326530612</v>
      </c>
      <c r="Z60" s="2">
        <v>13.8</v>
      </c>
      <c r="AA60" s="2">
        <v>13.5294117647059</v>
      </c>
      <c r="AB60" s="2">
        <v>14.0384615384615</v>
      </c>
      <c r="AC60" s="2">
        <v>1.59090909090909</v>
      </c>
      <c r="AD60" s="2">
        <v>1.17557251908397</v>
      </c>
      <c r="AE60" s="2">
        <v>1.0381679389313</v>
      </c>
      <c r="AF60" s="2">
        <v>2.69230769230769</v>
      </c>
      <c r="AG60" s="2">
        <v>1.95348837209302</v>
      </c>
      <c r="AH60" s="2">
        <v>1.59</v>
      </c>
      <c r="AI60" s="2">
        <v>1.68</v>
      </c>
      <c r="AJ60" s="2">
        <v>1.68</v>
      </c>
      <c r="AK60" s="2">
        <v>1.69</v>
      </c>
      <c r="AL60" s="2">
        <v>1.70542635658915</v>
      </c>
      <c r="AM60" s="2">
        <v>6.4</v>
      </c>
      <c r="AN60" s="2">
        <v>7.5</v>
      </c>
      <c r="AO60" s="2">
        <v>7.9</v>
      </c>
      <c r="AP60" s="2">
        <v>9</v>
      </c>
      <c r="AQ60" s="13">
        <v>8.12</v>
      </c>
      <c r="AR60" s="7">
        <v>13.4162188704913</v>
      </c>
    </row>
    <row r="61" spans="1:44">
      <c r="A61" t="s">
        <v>146</v>
      </c>
      <c r="B61" s="1" t="s">
        <v>2432</v>
      </c>
      <c r="C61" t="s">
        <v>147</v>
      </c>
      <c r="D61" t="s">
        <v>1271</v>
      </c>
      <c r="E61" s="2">
        <v>4.58</v>
      </c>
      <c r="F61" s="2">
        <v>63.7759880630319</v>
      </c>
      <c r="G61" s="2">
        <v>67.5347602415356</v>
      </c>
      <c r="H61" s="11">
        <v>0.0438404199999999</v>
      </c>
      <c r="I61" s="2">
        <v>90.84</v>
      </c>
      <c r="J61" s="2">
        <v>95.78</v>
      </c>
      <c r="K61" s="2">
        <v>80.87</v>
      </c>
      <c r="L61" s="2">
        <v>80.93</v>
      </c>
      <c r="M61" s="2">
        <v>91.0027544446043</v>
      </c>
      <c r="N61" s="2">
        <v>7.02702702702703</v>
      </c>
      <c r="O61" s="2">
        <v>6.6</v>
      </c>
      <c r="P61" s="2">
        <v>6.77631578947368</v>
      </c>
      <c r="Q61" s="2">
        <v>6.31578947368421</v>
      </c>
      <c r="R61" s="2">
        <v>6.55629139072848</v>
      </c>
      <c r="S61" s="2">
        <v>12.8440366972477</v>
      </c>
      <c r="T61" s="2">
        <v>13.1221719457014</v>
      </c>
      <c r="U61" s="2">
        <v>13.3333333333333</v>
      </c>
      <c r="V61" s="2">
        <v>13.6563876651982</v>
      </c>
      <c r="W61" s="2">
        <v>13.716814159292</v>
      </c>
      <c r="X61" s="2">
        <v>30.4166666666667</v>
      </c>
      <c r="Y61" s="2">
        <v>30.4</v>
      </c>
      <c r="Z61" s="2">
        <v>30.4</v>
      </c>
      <c r="AA61" s="2">
        <v>30</v>
      </c>
      <c r="AB61" s="2">
        <v>30.3846153846154</v>
      </c>
      <c r="AC61" s="2">
        <v>4.5</v>
      </c>
      <c r="AD61" s="2">
        <v>3.8</v>
      </c>
      <c r="AE61" s="2">
        <v>3.05263157894737</v>
      </c>
      <c r="AF61" s="2">
        <v>5.34210526315789</v>
      </c>
      <c r="AG61" s="2">
        <v>5.20529801324503</v>
      </c>
      <c r="AH61" s="2">
        <v>9.39</v>
      </c>
      <c r="AI61" s="2">
        <v>9.4</v>
      </c>
      <c r="AJ61" s="2">
        <v>8.88</v>
      </c>
      <c r="AK61" s="2">
        <v>8.16</v>
      </c>
      <c r="AL61" s="2">
        <v>7.48344370860927</v>
      </c>
      <c r="AM61" s="2">
        <v>32.7</v>
      </c>
      <c r="AN61" s="2">
        <v>32.3</v>
      </c>
      <c r="AO61" s="2">
        <v>32.7</v>
      </c>
      <c r="AP61" s="2">
        <v>30.7</v>
      </c>
      <c r="AQ61" s="13">
        <v>7.12</v>
      </c>
      <c r="AR61" s="7">
        <v>8.04185601082566</v>
      </c>
    </row>
    <row r="62" spans="1:44">
      <c r="A62" t="s">
        <v>148</v>
      </c>
      <c r="B62" s="1" t="s">
        <v>2433</v>
      </c>
      <c r="C62" t="s">
        <v>149</v>
      </c>
      <c r="D62" t="s">
        <v>1272</v>
      </c>
      <c r="E62" s="2">
        <v>7.12</v>
      </c>
      <c r="F62" s="2">
        <v>74.4056888846226</v>
      </c>
      <c r="G62" s="2">
        <v>70.2271989675756</v>
      </c>
      <c r="H62" s="11">
        <v>-0.298354770588235</v>
      </c>
      <c r="I62" s="2">
        <v>84.49</v>
      </c>
      <c r="J62" s="2">
        <v>78.73</v>
      </c>
      <c r="K62" s="2">
        <v>84.06</v>
      </c>
      <c r="L62" s="2">
        <v>92.52</v>
      </c>
      <c r="M62" s="2">
        <v>72.9115239990216</v>
      </c>
      <c r="N62" s="2">
        <v>5.85798816568047</v>
      </c>
      <c r="O62" s="2">
        <v>5.71428571428571</v>
      </c>
      <c r="P62" s="2">
        <v>5.96385542168675</v>
      </c>
      <c r="Q62" s="2">
        <v>5.40697674418605</v>
      </c>
      <c r="R62" s="2">
        <v>5.35294117647059</v>
      </c>
      <c r="S62" s="2">
        <v>14.1732283464567</v>
      </c>
      <c r="T62" s="2">
        <v>14.1732283464567</v>
      </c>
      <c r="U62" s="2">
        <v>14.5669291338583</v>
      </c>
      <c r="V62" s="2">
        <v>14.5038167938931</v>
      </c>
      <c r="W62" s="2">
        <v>14.5038167938931</v>
      </c>
      <c r="X62" s="2">
        <v>30.6451612903226</v>
      </c>
      <c r="Y62" s="2">
        <v>30.6451612903226</v>
      </c>
      <c r="Z62" s="2">
        <v>30</v>
      </c>
      <c r="AA62" s="2">
        <v>29.0909090909091</v>
      </c>
      <c r="AB62" s="2">
        <v>30.6060606060606</v>
      </c>
      <c r="AC62" s="2">
        <v>2.84023668639053</v>
      </c>
      <c r="AD62" s="2">
        <v>2.47619047619048</v>
      </c>
      <c r="AE62" s="2">
        <v>2</v>
      </c>
      <c r="AF62" s="2">
        <v>3.02325581395349</v>
      </c>
      <c r="AG62" s="2">
        <v>3.27058823529412</v>
      </c>
      <c r="AH62" s="2">
        <v>5.68</v>
      </c>
      <c r="AI62" s="2">
        <v>5.95</v>
      </c>
      <c r="AJ62" s="2">
        <v>5.72</v>
      </c>
      <c r="AK62" s="2">
        <v>5.17</v>
      </c>
      <c r="AL62" s="2">
        <v>4.41176470588235</v>
      </c>
      <c r="AM62" s="2">
        <v>24.3</v>
      </c>
      <c r="AN62" s="2">
        <v>26.9</v>
      </c>
      <c r="AO62" s="2">
        <v>23.9</v>
      </c>
      <c r="AP62" s="2">
        <v>23.8</v>
      </c>
      <c r="AQ62" s="13">
        <v>12.7911764705882</v>
      </c>
      <c r="AR62" s="7">
        <v>14.4315100854262</v>
      </c>
    </row>
    <row r="63" spans="1:44">
      <c r="A63" t="s">
        <v>150</v>
      </c>
      <c r="B63" s="1" t="s">
        <v>2434</v>
      </c>
      <c r="C63" t="s">
        <v>151</v>
      </c>
      <c r="D63" t="s">
        <v>1272</v>
      </c>
      <c r="E63" s="2">
        <v>4.51</v>
      </c>
      <c r="F63" s="2">
        <v>69.1402216464885</v>
      </c>
      <c r="G63" s="2">
        <v>73.7187475986027</v>
      </c>
      <c r="H63" s="11">
        <v>0.212348515384615</v>
      </c>
      <c r="I63" s="2">
        <v>72.4</v>
      </c>
      <c r="J63" s="2">
        <v>91.18</v>
      </c>
      <c r="K63" s="2">
        <v>87.42</v>
      </c>
      <c r="L63" s="2">
        <v>99.22</v>
      </c>
      <c r="M63" s="2">
        <v>108.507334552248</v>
      </c>
      <c r="N63" s="2">
        <v>8.3030303030303</v>
      </c>
      <c r="O63" s="2">
        <v>8.35365853658537</v>
      </c>
      <c r="P63" s="2">
        <v>8.41463414634146</v>
      </c>
      <c r="Q63" s="2">
        <v>7.79141104294478</v>
      </c>
      <c r="R63" s="2">
        <v>8.07453416149068</v>
      </c>
      <c r="S63" s="2">
        <v>20.377358490566</v>
      </c>
      <c r="T63" s="2">
        <v>20.7547169811321</v>
      </c>
      <c r="U63" s="2">
        <v>20.7547169811321</v>
      </c>
      <c r="V63" s="2">
        <v>20.6766917293233</v>
      </c>
      <c r="W63" s="2">
        <v>21.0526315789474</v>
      </c>
      <c r="X63" s="2">
        <v>32.5</v>
      </c>
      <c r="Y63" s="2">
        <v>32.2916666666667</v>
      </c>
      <c r="Z63" s="2">
        <v>33.0612244897959</v>
      </c>
      <c r="AA63" s="2">
        <v>32.8571428571429</v>
      </c>
      <c r="AB63" s="2">
        <v>32.6530612244898</v>
      </c>
      <c r="AC63" s="2">
        <v>3.58787878787879</v>
      </c>
      <c r="AD63" s="2">
        <v>3.58536585365854</v>
      </c>
      <c r="AE63" s="2">
        <v>2.64634146341463</v>
      </c>
      <c r="AF63" s="2">
        <v>4.19631901840491</v>
      </c>
      <c r="AG63" s="2">
        <v>4.88198757763975</v>
      </c>
      <c r="AH63" s="2">
        <v>9.39</v>
      </c>
      <c r="AI63" s="2">
        <v>9.57</v>
      </c>
      <c r="AJ63" s="2">
        <v>9.27</v>
      </c>
      <c r="AK63" s="2">
        <v>8.53</v>
      </c>
      <c r="AL63" s="2">
        <v>7.20496894409938</v>
      </c>
      <c r="AM63" s="2">
        <v>35.6</v>
      </c>
      <c r="AN63" s="2">
        <v>36.7</v>
      </c>
      <c r="AO63" s="2">
        <v>35.7</v>
      </c>
      <c r="AP63" s="2">
        <v>33.2</v>
      </c>
      <c r="AQ63" s="13">
        <v>11.3230769230769</v>
      </c>
      <c r="AR63" s="7">
        <v>13.033009780179</v>
      </c>
    </row>
    <row r="64" spans="1:44">
      <c r="A64" t="s">
        <v>152</v>
      </c>
      <c r="B64" s="1" t="s">
        <v>2435</v>
      </c>
      <c r="C64" t="s">
        <v>153</v>
      </c>
      <c r="D64" t="s">
        <v>1272</v>
      </c>
      <c r="E64" s="2">
        <v>6.17</v>
      </c>
      <c r="F64" s="2">
        <v>58.6548373538062</v>
      </c>
      <c r="G64" s="2">
        <v>72.4636816147017</v>
      </c>
      <c r="H64" s="11">
        <v>0.102841617948718</v>
      </c>
      <c r="I64" s="2">
        <v>84.77</v>
      </c>
      <c r="J64" s="2">
        <v>69.99</v>
      </c>
      <c r="K64" s="2">
        <v>84.05</v>
      </c>
      <c r="L64" s="2">
        <v>77.1</v>
      </c>
      <c r="M64" s="2">
        <v>81.3397064634806</v>
      </c>
      <c r="N64" s="2">
        <v>6.3953488372093</v>
      </c>
      <c r="O64" s="2">
        <v>5.93023255813953</v>
      </c>
      <c r="P64" s="2">
        <v>5.90643274853801</v>
      </c>
      <c r="Q64" s="2">
        <v>5.88235294117647</v>
      </c>
      <c r="R64" s="2">
        <v>5.91715976331361</v>
      </c>
      <c r="S64" s="2">
        <v>16.734693877551</v>
      </c>
      <c r="T64" s="2">
        <v>16.6666666666667</v>
      </c>
      <c r="U64" s="2">
        <v>16.6666666666667</v>
      </c>
      <c r="V64" s="2">
        <v>17.0731707317073</v>
      </c>
      <c r="W64" s="2">
        <v>17.0731707317073</v>
      </c>
      <c r="X64" s="2">
        <v>34.2105263157895</v>
      </c>
      <c r="Y64" s="2">
        <v>35.1351351351351</v>
      </c>
      <c r="Z64" s="2">
        <v>34.2105263157895</v>
      </c>
      <c r="AA64" s="2">
        <v>34.7368421052632</v>
      </c>
      <c r="AB64" s="2">
        <v>34.7368421052632</v>
      </c>
      <c r="AC64" s="2">
        <v>2.98837209302326</v>
      </c>
      <c r="AD64" s="2">
        <v>3.03488372093023</v>
      </c>
      <c r="AE64" s="2">
        <v>2.4327485380117</v>
      </c>
      <c r="AF64" s="2">
        <v>3.78823529411765</v>
      </c>
      <c r="AG64" s="2">
        <v>3.64497041420118</v>
      </c>
      <c r="AH64" s="2">
        <v>5.99</v>
      </c>
      <c r="AI64" s="2">
        <v>6.1</v>
      </c>
      <c r="AJ64" s="2">
        <v>5.96</v>
      </c>
      <c r="AK64" s="2">
        <v>5.29</v>
      </c>
      <c r="AL64" s="2">
        <v>5.02958579881657</v>
      </c>
      <c r="AM64" s="2">
        <v>25.2</v>
      </c>
      <c r="AN64" s="2">
        <v>24.7</v>
      </c>
      <c r="AO64" s="2">
        <v>24.1</v>
      </c>
      <c r="AP64" s="2">
        <v>24.6</v>
      </c>
      <c r="AQ64" s="13">
        <v>11.9025641025641</v>
      </c>
      <c r="AR64" s="7">
        <v>12.8487724759428</v>
      </c>
    </row>
    <row r="65" spans="1:44">
      <c r="A65" t="s">
        <v>154</v>
      </c>
      <c r="B65" s="1" t="s">
        <v>2436</v>
      </c>
      <c r="C65" t="s">
        <v>155</v>
      </c>
      <c r="D65" t="s">
        <v>1272</v>
      </c>
      <c r="E65" s="2">
        <v>4</v>
      </c>
      <c r="F65" s="2">
        <v>72.8322235858195</v>
      </c>
      <c r="G65" s="2">
        <v>74.8477741613229</v>
      </c>
      <c r="H65" s="11">
        <v>-0.0251232176470588</v>
      </c>
      <c r="I65" s="2">
        <v>79.9</v>
      </c>
      <c r="J65" s="2">
        <v>66.18</v>
      </c>
      <c r="K65" s="2">
        <v>67.01</v>
      </c>
      <c r="L65" s="2">
        <v>68.07</v>
      </c>
      <c r="M65" s="2">
        <v>65.5057720069883</v>
      </c>
      <c r="N65" s="2">
        <v>6.78787878787879</v>
      </c>
      <c r="O65" s="2">
        <v>6.44578313253012</v>
      </c>
      <c r="P65" s="2">
        <v>6.3030303030303</v>
      </c>
      <c r="Q65" s="2">
        <v>6.40243902439024</v>
      </c>
      <c r="R65" s="2">
        <v>6.64634146341463</v>
      </c>
      <c r="S65" s="2">
        <v>15.4150197628458</v>
      </c>
      <c r="T65" s="2">
        <v>15.6862745098039</v>
      </c>
      <c r="U65" s="2">
        <v>16.1417322834646</v>
      </c>
      <c r="V65" s="2">
        <v>16.1417322834646</v>
      </c>
      <c r="W65" s="2">
        <v>16.5354330708661</v>
      </c>
      <c r="X65" s="2">
        <v>28.5714285714286</v>
      </c>
      <c r="Y65" s="2">
        <v>29.7142857142857</v>
      </c>
      <c r="Z65" s="2">
        <v>28.6111111111111</v>
      </c>
      <c r="AA65" s="2">
        <v>28.0555555555556</v>
      </c>
      <c r="AB65" s="2">
        <v>27.8378378378378</v>
      </c>
      <c r="AC65" s="2">
        <v>3.57575757575758</v>
      </c>
      <c r="AD65" s="2">
        <v>3.13253012048193</v>
      </c>
      <c r="AE65" s="2">
        <v>2.73939393939394</v>
      </c>
      <c r="AF65" s="2">
        <v>4.25609756097561</v>
      </c>
      <c r="AG65" s="2">
        <v>4.78048780487805</v>
      </c>
      <c r="AH65" s="2">
        <v>8.36</v>
      </c>
      <c r="AI65" s="2">
        <v>8.49</v>
      </c>
      <c r="AJ65" s="2">
        <v>7.88</v>
      </c>
      <c r="AK65" s="2">
        <v>7.5</v>
      </c>
      <c r="AL65" s="2">
        <v>6.64634146341463</v>
      </c>
      <c r="AM65" s="2">
        <v>42.7</v>
      </c>
      <c r="AN65" s="2">
        <v>45.6</v>
      </c>
      <c r="AO65" s="2">
        <v>43.1</v>
      </c>
      <c r="AP65" s="2">
        <v>37.3</v>
      </c>
      <c r="AQ65" s="13">
        <v>12.7588235294118</v>
      </c>
      <c r="AR65" s="7">
        <v>14.540048006503</v>
      </c>
    </row>
    <row r="66" spans="1:44">
      <c r="A66" t="s">
        <v>156</v>
      </c>
      <c r="B66" s="1" t="s">
        <v>2437</v>
      </c>
      <c r="C66" t="s">
        <v>157</v>
      </c>
      <c r="D66" t="s">
        <v>1272</v>
      </c>
      <c r="E66" s="2">
        <v>6.89</v>
      </c>
      <c r="F66" s="2">
        <v>78.2452663859361</v>
      </c>
      <c r="G66" s="2">
        <v>75.3424944687932</v>
      </c>
      <c r="H66" s="11">
        <v>0.173830295</v>
      </c>
      <c r="I66" s="2">
        <v>66.72</v>
      </c>
      <c r="J66" s="2">
        <v>58.51</v>
      </c>
      <c r="K66" s="2">
        <v>56.46</v>
      </c>
      <c r="L66" s="2">
        <v>50.74</v>
      </c>
      <c r="M66" s="2">
        <v>60.8179844237631</v>
      </c>
      <c r="N66" s="2">
        <v>6.49484536082474</v>
      </c>
      <c r="O66" s="2">
        <v>5.94871794871795</v>
      </c>
      <c r="P66" s="2">
        <v>6.03092783505155</v>
      </c>
      <c r="Q66" s="2">
        <v>6.02040816326531</v>
      </c>
      <c r="R66" s="2">
        <v>6.25641025641026</v>
      </c>
      <c r="S66" s="2">
        <v>14.6953405017921</v>
      </c>
      <c r="T66" s="2">
        <v>14.9466192170818</v>
      </c>
      <c r="U66" s="2">
        <v>15.2482269503546</v>
      </c>
      <c r="V66" s="2">
        <v>15.7894736842105</v>
      </c>
      <c r="W66" s="2">
        <v>15.7894736842105</v>
      </c>
      <c r="X66" s="2">
        <v>25.9459459459459</v>
      </c>
      <c r="Y66" s="2">
        <v>26.5789473684211</v>
      </c>
      <c r="Z66" s="2">
        <v>25.6410256410256</v>
      </c>
      <c r="AA66" s="2">
        <v>26.25</v>
      </c>
      <c r="AB66" s="2">
        <v>26.3414634146341</v>
      </c>
      <c r="AC66" s="2">
        <v>4.07216494845361</v>
      </c>
      <c r="AD66" s="2">
        <v>3.80512820512821</v>
      </c>
      <c r="AE66" s="2">
        <v>3.08247422680412</v>
      </c>
      <c r="AF66" s="2">
        <v>4.73469387755102</v>
      </c>
      <c r="AG66" s="2">
        <v>5.42564102564103</v>
      </c>
      <c r="AH66" s="2">
        <v>7.47</v>
      </c>
      <c r="AI66" s="2">
        <v>7.54</v>
      </c>
      <c r="AJ66" s="2">
        <v>7.32</v>
      </c>
      <c r="AK66" s="2">
        <v>7.19</v>
      </c>
      <c r="AL66" s="2">
        <v>6.76923076923077</v>
      </c>
      <c r="AM66" s="2">
        <v>35.8</v>
      </c>
      <c r="AN66" s="2">
        <v>38.6</v>
      </c>
      <c r="AO66" s="2">
        <v>39.4</v>
      </c>
      <c r="AP66" s="2">
        <v>37.7</v>
      </c>
      <c r="AQ66" s="13">
        <v>13.075</v>
      </c>
      <c r="AR66" s="7">
        <v>13.7462961775984</v>
      </c>
    </row>
    <row r="67" spans="1:44">
      <c r="A67" t="s">
        <v>158</v>
      </c>
      <c r="B67" s="1" t="s">
        <v>2438</v>
      </c>
      <c r="C67" t="s">
        <v>159</v>
      </c>
      <c r="D67" t="s">
        <v>1272</v>
      </c>
      <c r="E67" s="2">
        <v>5.89</v>
      </c>
      <c r="F67" s="2">
        <v>65.6027522211421</v>
      </c>
      <c r="G67" s="2">
        <v>73.2380367052222</v>
      </c>
      <c r="H67" s="11">
        <v>-0.168198671428571</v>
      </c>
      <c r="I67" s="2">
        <v>63.92</v>
      </c>
      <c r="J67" s="2">
        <v>55.73</v>
      </c>
      <c r="K67" s="2">
        <v>63.37</v>
      </c>
      <c r="L67" s="2">
        <v>62.41</v>
      </c>
      <c r="M67" s="2">
        <v>70.059087864123</v>
      </c>
      <c r="N67" s="2">
        <v>5.4140127388535</v>
      </c>
      <c r="O67" s="2">
        <v>5.8974358974359</v>
      </c>
      <c r="P67" s="2">
        <v>5.77922077922078</v>
      </c>
      <c r="Q67" s="2">
        <v>5.68627450980392</v>
      </c>
      <c r="R67" s="2">
        <v>5.85526315789474</v>
      </c>
      <c r="S67" s="2">
        <v>17.8861788617886</v>
      </c>
      <c r="T67" s="2">
        <v>18.2186234817814</v>
      </c>
      <c r="U67" s="2">
        <v>18.6991869918699</v>
      </c>
      <c r="V67" s="2">
        <v>19.1056910569106</v>
      </c>
      <c r="W67" s="2">
        <v>19.4331983805668</v>
      </c>
      <c r="X67" s="2">
        <v>25.8974358974359</v>
      </c>
      <c r="Y67" s="2">
        <v>26.1538461538462</v>
      </c>
      <c r="Z67" s="2">
        <v>26</v>
      </c>
      <c r="AA67" s="2">
        <v>25.609756097561</v>
      </c>
      <c r="AB67" s="2">
        <v>24.7619047619048</v>
      </c>
      <c r="AC67" s="2">
        <v>2.62420382165605</v>
      </c>
      <c r="AD67" s="2">
        <v>2.1025641025641</v>
      </c>
      <c r="AE67" s="2">
        <v>2.18181818181818</v>
      </c>
      <c r="AF67" s="2">
        <v>3.71241830065359</v>
      </c>
      <c r="AG67" s="2">
        <v>3.65789473684211</v>
      </c>
      <c r="AH67" s="2">
        <v>5.92</v>
      </c>
      <c r="AI67" s="2">
        <v>6.28</v>
      </c>
      <c r="AJ67" s="2">
        <v>5.78</v>
      </c>
      <c r="AK67" s="2">
        <v>5.36</v>
      </c>
      <c r="AL67" s="2">
        <v>4.47368421052632</v>
      </c>
      <c r="AM67" s="2">
        <v>31.1</v>
      </c>
      <c r="AN67" s="2">
        <v>29.6</v>
      </c>
      <c r="AO67" s="2">
        <v>28.6</v>
      </c>
      <c r="AP67" s="2">
        <v>26.4</v>
      </c>
      <c r="AQ67" s="13">
        <v>12.1342857142857</v>
      </c>
      <c r="AR67" s="7">
        <v>14.7874566490402</v>
      </c>
    </row>
    <row r="68" spans="1:44">
      <c r="A68" t="s">
        <v>160</v>
      </c>
      <c r="B68" s="1" t="s">
        <v>2439</v>
      </c>
      <c r="C68" t="s">
        <v>161</v>
      </c>
      <c r="D68" t="s">
        <v>1272</v>
      </c>
      <c r="E68" s="2">
        <v>8.87</v>
      </c>
      <c r="F68" s="2">
        <v>74.7749358120634</v>
      </c>
      <c r="G68" s="2">
        <v>74.7390529896506</v>
      </c>
      <c r="H68" s="11">
        <v>0.4256381375</v>
      </c>
      <c r="I68" s="2">
        <v>125.98</v>
      </c>
      <c r="J68" s="2">
        <v>143.9</v>
      </c>
      <c r="K68" s="2">
        <v>152.4</v>
      </c>
      <c r="L68" s="2">
        <v>119.49</v>
      </c>
      <c r="M68" s="2">
        <v>136.665035621972</v>
      </c>
      <c r="N68" s="2">
        <v>11.4545454545455</v>
      </c>
      <c r="O68" s="2">
        <v>11.2121212121212</v>
      </c>
      <c r="P68" s="2">
        <v>10.7738095238095</v>
      </c>
      <c r="Q68" s="2">
        <v>11.3609467455621</v>
      </c>
      <c r="R68" s="2">
        <v>11.4705882352941</v>
      </c>
      <c r="S68" s="2">
        <v>12.0622568093385</v>
      </c>
      <c r="T68" s="2">
        <v>11.969111969112</v>
      </c>
      <c r="U68" s="2">
        <v>11.7424242424242</v>
      </c>
      <c r="V68" s="2">
        <v>11.6541353383459</v>
      </c>
      <c r="W68" s="2">
        <v>11.5241635687732</v>
      </c>
      <c r="X68" s="2">
        <v>47.1428571428571</v>
      </c>
      <c r="Y68" s="2">
        <v>48.5714285714286</v>
      </c>
      <c r="Z68" s="2">
        <v>48.9285714285714</v>
      </c>
      <c r="AA68" s="2">
        <v>53.3333333333333</v>
      </c>
      <c r="AB68" s="2">
        <v>51.7857142857143</v>
      </c>
      <c r="AC68" s="2">
        <v>8.95757575757576</v>
      </c>
      <c r="AD68" s="2">
        <v>8.8969696969697</v>
      </c>
      <c r="AE68" s="2">
        <v>7.72619047619048</v>
      </c>
      <c r="AF68" s="2">
        <v>9.31360946745562</v>
      </c>
      <c r="AG68" s="2">
        <v>11.3882352941176</v>
      </c>
      <c r="AH68" s="2">
        <v>16.36</v>
      </c>
      <c r="AI68" s="2">
        <v>16.55</v>
      </c>
      <c r="AJ68" s="2">
        <v>15.77</v>
      </c>
      <c r="AK68" s="2">
        <v>15.21</v>
      </c>
      <c r="AL68" s="2">
        <v>13.8235294117647</v>
      </c>
      <c r="AM68" s="2">
        <v>47.2</v>
      </c>
      <c r="AN68" s="2">
        <v>50.1</v>
      </c>
      <c r="AO68" s="2">
        <v>46.6</v>
      </c>
      <c r="AP68" s="2">
        <v>43.2</v>
      </c>
      <c r="AQ68" s="13">
        <v>15.1125</v>
      </c>
      <c r="AR68" s="7">
        <v>17.2295900058169</v>
      </c>
    </row>
    <row r="69" spans="1:44">
      <c r="A69" t="s">
        <v>162</v>
      </c>
      <c r="B69" s="1" t="s">
        <v>2440</v>
      </c>
      <c r="C69" t="s">
        <v>163</v>
      </c>
      <c r="D69" t="s">
        <v>1272</v>
      </c>
      <c r="E69" s="2">
        <v>10.37</v>
      </c>
      <c r="F69" s="2">
        <v>80.9454598468686</v>
      </c>
      <c r="G69" s="2">
        <v>73.772632926692</v>
      </c>
      <c r="H69" s="11">
        <v>0.307745766666667</v>
      </c>
      <c r="I69" s="2">
        <v>85.27</v>
      </c>
      <c r="J69" s="2">
        <v>97.14</v>
      </c>
      <c r="K69" s="2">
        <v>108.01</v>
      </c>
      <c r="L69" s="2">
        <v>102.94</v>
      </c>
      <c r="M69" s="2">
        <v>85.7335849268791</v>
      </c>
      <c r="N69" s="2">
        <v>8.78205128205128</v>
      </c>
      <c r="O69" s="2">
        <v>8.53503184713376</v>
      </c>
      <c r="P69" s="2">
        <v>9.03225806451613</v>
      </c>
      <c r="Q69" s="2">
        <v>9.2258064516129</v>
      </c>
      <c r="R69" s="2">
        <v>9.48051948051948</v>
      </c>
      <c r="S69" s="2">
        <v>14.6017699115044</v>
      </c>
      <c r="T69" s="2">
        <v>14.5374449339207</v>
      </c>
      <c r="U69" s="2">
        <v>14.5374449339207</v>
      </c>
      <c r="V69" s="2">
        <v>14.4736842105263</v>
      </c>
      <c r="W69" s="2">
        <v>14.4736842105263</v>
      </c>
      <c r="X69" s="2">
        <v>39.3103448275862</v>
      </c>
      <c r="Y69" s="2">
        <v>39.6551724137931</v>
      </c>
      <c r="Z69" s="2">
        <v>39.3103448275862</v>
      </c>
      <c r="AA69" s="2">
        <v>39.3103448275862</v>
      </c>
      <c r="AB69" s="2">
        <v>39</v>
      </c>
      <c r="AC69" s="2">
        <v>6.75641025641026</v>
      </c>
      <c r="AD69" s="2">
        <v>6.28025477707006</v>
      </c>
      <c r="AE69" s="2">
        <v>5.6258064516129</v>
      </c>
      <c r="AF69" s="2">
        <v>7.71612903225807</v>
      </c>
      <c r="AG69" s="2">
        <v>8.58441558441558</v>
      </c>
      <c r="AH69" s="2">
        <v>10.51</v>
      </c>
      <c r="AI69" s="2">
        <v>10.13</v>
      </c>
      <c r="AJ69" s="2">
        <v>10.13</v>
      </c>
      <c r="AK69" s="2">
        <v>9.68</v>
      </c>
      <c r="AL69" s="2">
        <v>8.8961038961039</v>
      </c>
      <c r="AM69" s="2">
        <v>34.5</v>
      </c>
      <c r="AN69" s="2">
        <v>33.5</v>
      </c>
      <c r="AO69" s="2">
        <v>35</v>
      </c>
      <c r="AP69" s="2">
        <v>31.1</v>
      </c>
      <c r="AQ69" s="13">
        <v>14.4972222222222</v>
      </c>
      <c r="AR69" s="7">
        <v>16.4371522634008</v>
      </c>
    </row>
    <row r="70" spans="1:44">
      <c r="A70" t="s">
        <v>164</v>
      </c>
      <c r="B70" s="1" t="s">
        <v>2441</v>
      </c>
      <c r="C70" t="s">
        <v>165</v>
      </c>
      <c r="D70" t="s">
        <v>1272</v>
      </c>
      <c r="E70" s="2">
        <v>3.19</v>
      </c>
      <c r="F70" s="2">
        <v>78.8672036900405</v>
      </c>
      <c r="G70" s="2">
        <v>72.4178426300593</v>
      </c>
      <c r="H70" s="11">
        <v>-0.312843646875</v>
      </c>
      <c r="I70" s="2">
        <v>81.32</v>
      </c>
      <c r="J70" s="2">
        <v>55.09</v>
      </c>
      <c r="K70" s="2">
        <v>61.74</v>
      </c>
      <c r="L70" s="2">
        <v>54.26</v>
      </c>
      <c r="M70" s="2">
        <v>64.3598474735231</v>
      </c>
      <c r="N70" s="2">
        <v>3.64197530864197</v>
      </c>
      <c r="O70" s="2">
        <v>3.72670807453416</v>
      </c>
      <c r="P70" s="2">
        <v>3.5625</v>
      </c>
      <c r="Q70" s="2">
        <v>3.5625</v>
      </c>
      <c r="R70" s="2">
        <v>3.64779874213836</v>
      </c>
      <c r="S70" s="2">
        <v>20.9016393442623</v>
      </c>
      <c r="T70" s="2">
        <v>21.6326530612245</v>
      </c>
      <c r="U70" s="2">
        <v>22.5409836065574</v>
      </c>
      <c r="V70" s="2">
        <v>23.3606557377049</v>
      </c>
      <c r="W70" s="2">
        <v>23.7704918032787</v>
      </c>
      <c r="X70" s="2">
        <v>19.7777777777778</v>
      </c>
      <c r="Y70" s="2">
        <v>18.9130434782609</v>
      </c>
      <c r="Z70" s="2">
        <v>18.7234042553191</v>
      </c>
      <c r="AA70" s="2">
        <v>18.3673469387755</v>
      </c>
      <c r="AB70" s="2">
        <v>18.4</v>
      </c>
      <c r="AC70" s="2">
        <v>1.45679012345679</v>
      </c>
      <c r="AD70" s="2">
        <v>1.14285714285714</v>
      </c>
      <c r="AE70" s="2">
        <v>1.025</v>
      </c>
      <c r="AF70" s="2">
        <v>2.075</v>
      </c>
      <c r="AG70" s="2">
        <v>2.0125786163522</v>
      </c>
      <c r="AH70" s="2">
        <v>2.84</v>
      </c>
      <c r="AI70" s="2">
        <v>2.73</v>
      </c>
      <c r="AJ70" s="2">
        <v>2.75</v>
      </c>
      <c r="AK70" s="2">
        <v>2.56</v>
      </c>
      <c r="AL70" s="2">
        <v>2.20125786163522</v>
      </c>
      <c r="AM70" s="2">
        <v>16.6</v>
      </c>
      <c r="AN70" s="2">
        <v>16.3</v>
      </c>
      <c r="AO70" s="2">
        <v>15.7</v>
      </c>
      <c r="AP70" s="2">
        <v>16.9</v>
      </c>
      <c r="AQ70" s="13">
        <v>11.09375</v>
      </c>
      <c r="AR70" s="7">
        <v>13.1522753442016</v>
      </c>
    </row>
    <row r="71" spans="1:44">
      <c r="A71" t="s">
        <v>166</v>
      </c>
      <c r="B71" s="1" t="s">
        <v>2442</v>
      </c>
      <c r="C71" t="s">
        <v>167</v>
      </c>
      <c r="D71" t="s">
        <v>1272</v>
      </c>
      <c r="E71" s="2">
        <v>11.32</v>
      </c>
      <c r="F71" s="2">
        <v>75.1947586715215</v>
      </c>
      <c r="G71" s="2">
        <v>78.0185814093001</v>
      </c>
      <c r="H71" s="11">
        <v>0.64575767735849</v>
      </c>
      <c r="I71" s="2">
        <v>92.76</v>
      </c>
      <c r="J71" s="2">
        <v>110.98</v>
      </c>
      <c r="K71" s="2">
        <v>89.28</v>
      </c>
      <c r="L71" s="2">
        <v>84.49</v>
      </c>
      <c r="M71" s="2">
        <v>86.0564378618959</v>
      </c>
      <c r="N71" s="2">
        <v>10.8163265306122</v>
      </c>
      <c r="O71" s="2">
        <v>10.4123711340206</v>
      </c>
      <c r="P71" s="2">
        <v>10.7853403141361</v>
      </c>
      <c r="Q71" s="2">
        <v>9.94818652849741</v>
      </c>
      <c r="R71" s="2">
        <v>10</v>
      </c>
      <c r="S71" s="2">
        <v>14.2372881355932</v>
      </c>
      <c r="T71" s="2">
        <v>14.1891891891892</v>
      </c>
      <c r="U71" s="2">
        <v>14.5762711864407</v>
      </c>
      <c r="V71" s="2">
        <v>14.4295302013423</v>
      </c>
      <c r="W71" s="2">
        <v>14.6179401993355</v>
      </c>
      <c r="X71" s="2">
        <v>43.5135135135135</v>
      </c>
      <c r="Y71" s="2">
        <v>43.7837837837838</v>
      </c>
      <c r="Z71" s="2">
        <v>44.4736842105263</v>
      </c>
      <c r="AA71" s="2">
        <v>45.5263157894737</v>
      </c>
      <c r="AB71" s="2">
        <v>45.5263157894737</v>
      </c>
      <c r="AC71" s="2">
        <v>7.09183673469388</v>
      </c>
      <c r="AD71" s="2">
        <v>7.17525773195876</v>
      </c>
      <c r="AE71" s="2">
        <v>6.06282722513089</v>
      </c>
      <c r="AF71" s="2">
        <v>8.09326424870466</v>
      </c>
      <c r="AG71" s="2">
        <v>7.95876288659794</v>
      </c>
      <c r="AH71" s="2">
        <v>13.42</v>
      </c>
      <c r="AI71" s="2">
        <v>13.25</v>
      </c>
      <c r="AJ71" s="2">
        <v>12.88</v>
      </c>
      <c r="AK71" s="2">
        <v>11.3</v>
      </c>
      <c r="AL71" s="2">
        <v>9.89690721649485</v>
      </c>
      <c r="AM71" s="2">
        <v>45</v>
      </c>
      <c r="AN71" s="2">
        <v>46.7</v>
      </c>
      <c r="AO71" s="2">
        <v>42.5</v>
      </c>
      <c r="AP71" s="2">
        <v>39.6</v>
      </c>
      <c r="AQ71" s="13">
        <v>13.1735849056604</v>
      </c>
      <c r="AR71" s="7">
        <v>16.6285662858074</v>
      </c>
    </row>
    <row r="72" spans="1:44">
      <c r="A72" t="s">
        <v>168</v>
      </c>
      <c r="B72" s="1" t="s">
        <v>2443</v>
      </c>
      <c r="C72" t="s">
        <v>169</v>
      </c>
      <c r="D72" t="s">
        <v>1272</v>
      </c>
      <c r="E72" s="2">
        <v>8.65</v>
      </c>
      <c r="F72" s="2">
        <v>67.5438526500785</v>
      </c>
      <c r="G72" s="2">
        <v>78.1881717786738</v>
      </c>
      <c r="H72" s="11">
        <v>0.25864152826087</v>
      </c>
      <c r="I72" s="2">
        <v>66.96</v>
      </c>
      <c r="J72" s="2">
        <v>89.85</v>
      </c>
      <c r="K72" s="2">
        <v>79.37</v>
      </c>
      <c r="L72" s="2">
        <v>74.52</v>
      </c>
      <c r="M72" s="2">
        <v>86.8194245315206</v>
      </c>
      <c r="N72" s="2">
        <v>6.85714285714286</v>
      </c>
      <c r="O72" s="2">
        <v>6.22641509433962</v>
      </c>
      <c r="P72" s="2">
        <v>6.08490566037736</v>
      </c>
      <c r="Q72" s="2">
        <v>6.38095238095238</v>
      </c>
      <c r="R72" s="2">
        <v>6.36363636363636</v>
      </c>
      <c r="S72" s="2">
        <v>13.1672597864769</v>
      </c>
      <c r="T72" s="2">
        <v>13.0281690140845</v>
      </c>
      <c r="U72" s="2">
        <v>13.3802816901408</v>
      </c>
      <c r="V72" s="2">
        <v>13.7323943661972</v>
      </c>
      <c r="W72" s="2">
        <v>13.7323943661972</v>
      </c>
      <c r="X72" s="2">
        <v>34.5454545454545</v>
      </c>
      <c r="Y72" s="2">
        <v>32.6470588235294</v>
      </c>
      <c r="Z72" s="2">
        <v>32.9411764705882</v>
      </c>
      <c r="AA72" s="2">
        <v>32.5714285714286</v>
      </c>
      <c r="AB72" s="2">
        <v>33.1428571428571</v>
      </c>
      <c r="AC72" s="2">
        <v>3.75238095238095</v>
      </c>
      <c r="AD72" s="2">
        <v>3.4811320754717</v>
      </c>
      <c r="AE72" s="2">
        <v>3.05660377358491</v>
      </c>
      <c r="AF72" s="2">
        <v>4.59047619047619</v>
      </c>
      <c r="AG72" s="2">
        <v>5.26315789473684</v>
      </c>
      <c r="AH72" s="2">
        <v>7.1</v>
      </c>
      <c r="AI72" s="2">
        <v>6.6</v>
      </c>
      <c r="AJ72" s="2">
        <v>6.18</v>
      </c>
      <c r="AK72" s="2">
        <v>5.9</v>
      </c>
      <c r="AL72" s="2">
        <v>5.74162679425837</v>
      </c>
      <c r="AM72" s="2">
        <v>30.1</v>
      </c>
      <c r="AN72" s="2">
        <v>33.1</v>
      </c>
      <c r="AO72" s="2">
        <v>31.6</v>
      </c>
      <c r="AP72" s="2">
        <v>29.9</v>
      </c>
      <c r="AQ72" s="13">
        <v>12.8086956521739</v>
      </c>
      <c r="AR72" s="7">
        <v>13.7626786897558</v>
      </c>
    </row>
    <row r="73" spans="1:44">
      <c r="A73" t="s">
        <v>170</v>
      </c>
      <c r="B73" s="1" t="s">
        <v>2444</v>
      </c>
      <c r="C73" t="s">
        <v>171</v>
      </c>
      <c r="D73" t="s">
        <v>1272</v>
      </c>
      <c r="E73" s="2">
        <v>3.99</v>
      </c>
      <c r="F73" s="2">
        <v>78.6412949766389</v>
      </c>
      <c r="G73" s="2">
        <v>68.6722259528051</v>
      </c>
      <c r="H73" s="11">
        <v>-0.358995883870968</v>
      </c>
      <c r="I73" s="2">
        <v>92.56</v>
      </c>
      <c r="J73" s="2">
        <v>74.97</v>
      </c>
      <c r="K73" s="2">
        <v>85.22</v>
      </c>
      <c r="L73" s="2">
        <v>88.73</v>
      </c>
      <c r="M73" s="2">
        <v>93.8784367984519</v>
      </c>
      <c r="N73" s="2">
        <v>3.94285714285714</v>
      </c>
      <c r="O73" s="2">
        <v>3.80681818181818</v>
      </c>
      <c r="P73" s="2">
        <v>3.6</v>
      </c>
      <c r="Q73" s="2">
        <v>3.82857142857143</v>
      </c>
      <c r="R73" s="2">
        <v>3.71428571428571</v>
      </c>
      <c r="S73" s="2">
        <v>17.1314741035857</v>
      </c>
      <c r="T73" s="2">
        <v>17.4603174603175</v>
      </c>
      <c r="U73" s="2">
        <v>17.5298804780877</v>
      </c>
      <c r="V73" s="2">
        <v>17.8571428571429</v>
      </c>
      <c r="W73" s="2">
        <v>18.3266932270916</v>
      </c>
      <c r="X73" s="2">
        <v>17.3684210526316</v>
      </c>
      <c r="Y73" s="2">
        <v>17.1794871794872</v>
      </c>
      <c r="Z73" s="2">
        <v>18.2051282051282</v>
      </c>
      <c r="AA73" s="2">
        <v>18.5</v>
      </c>
      <c r="AB73" s="2">
        <v>18.75</v>
      </c>
      <c r="AC73" s="2">
        <v>1.95428571428571</v>
      </c>
      <c r="AD73" s="2">
        <v>1.52272727272727</v>
      </c>
      <c r="AE73" s="2">
        <v>1.33714285714286</v>
      </c>
      <c r="AF73" s="2">
        <v>2.49142857142857</v>
      </c>
      <c r="AG73" s="2">
        <v>2.12571428571429</v>
      </c>
      <c r="AH73" s="2">
        <v>3.83</v>
      </c>
      <c r="AI73" s="2">
        <v>3.64</v>
      </c>
      <c r="AJ73" s="2">
        <v>3.14</v>
      </c>
      <c r="AK73" s="2">
        <v>3.14</v>
      </c>
      <c r="AL73" s="2">
        <v>2.51428571428571</v>
      </c>
      <c r="AM73" s="2">
        <v>19.9</v>
      </c>
      <c r="AN73" s="2">
        <v>20</v>
      </c>
      <c r="AO73" s="2">
        <v>19.8</v>
      </c>
      <c r="AP73" s="2">
        <v>18.8</v>
      </c>
      <c r="AQ73" s="13">
        <v>11.558064516129</v>
      </c>
      <c r="AR73" s="7">
        <v>12.8442898711587</v>
      </c>
    </row>
    <row r="74" spans="1:44">
      <c r="A74" t="s">
        <v>172</v>
      </c>
      <c r="B74" s="1" t="s">
        <v>2445</v>
      </c>
      <c r="C74" t="s">
        <v>173</v>
      </c>
      <c r="D74" t="s">
        <v>1272</v>
      </c>
      <c r="E74" s="2">
        <v>4.81</v>
      </c>
      <c r="F74" s="2">
        <v>71.8859601593794</v>
      </c>
      <c r="G74" s="2">
        <v>70.3482119179894</v>
      </c>
      <c r="H74" s="11">
        <v>-0.177190810526316</v>
      </c>
      <c r="I74" s="2">
        <v>79.63</v>
      </c>
      <c r="J74" s="2">
        <v>70.41</v>
      </c>
      <c r="K74" s="2">
        <v>71.78</v>
      </c>
      <c r="L74" s="2">
        <v>78.88</v>
      </c>
      <c r="M74" s="2">
        <v>86.1700933948466</v>
      </c>
      <c r="N74" s="2">
        <v>5.16483516483516</v>
      </c>
      <c r="O74" s="2">
        <v>5.05376344086022</v>
      </c>
      <c r="P74" s="2">
        <v>4.94565217391304</v>
      </c>
      <c r="Q74" s="2">
        <v>5.19125683060109</v>
      </c>
      <c r="R74" s="2">
        <v>5.19337016574586</v>
      </c>
      <c r="S74" s="2">
        <v>17.7536231884058</v>
      </c>
      <c r="T74" s="2">
        <v>17.7304964539007</v>
      </c>
      <c r="U74" s="2">
        <v>18.0851063829787</v>
      </c>
      <c r="V74" s="2">
        <v>18.4397163120567</v>
      </c>
      <c r="W74" s="2">
        <v>18.7943262411348</v>
      </c>
      <c r="X74" s="2">
        <v>22.7272727272727</v>
      </c>
      <c r="Y74" s="2">
        <v>22.2222222222222</v>
      </c>
      <c r="Z74" s="2">
        <v>22.1739130434783</v>
      </c>
      <c r="AA74" s="2">
        <v>21.9148936170213</v>
      </c>
      <c r="AB74" s="2">
        <v>21.4583333333333</v>
      </c>
      <c r="AC74" s="2">
        <v>2.35164835164835</v>
      </c>
      <c r="AD74" s="2">
        <v>2.36559139784946</v>
      </c>
      <c r="AE74" s="2">
        <v>1.92391304347826</v>
      </c>
      <c r="AF74" s="2">
        <v>3.50819672131148</v>
      </c>
      <c r="AG74" s="2">
        <v>3.22651933701657</v>
      </c>
      <c r="AH74" s="2">
        <v>5.93</v>
      </c>
      <c r="AI74" s="2">
        <v>5.97</v>
      </c>
      <c r="AJ74" s="2">
        <v>5.92</v>
      </c>
      <c r="AK74" s="2">
        <v>5.46</v>
      </c>
      <c r="AL74" s="2">
        <v>4.64088397790055</v>
      </c>
      <c r="AM74" s="2">
        <v>33</v>
      </c>
      <c r="AN74" s="2">
        <v>32.4</v>
      </c>
      <c r="AO74" s="2">
        <v>32.2</v>
      </c>
      <c r="AP74" s="2">
        <v>30.5</v>
      </c>
      <c r="AQ74" s="13">
        <v>11.0342105263158</v>
      </c>
      <c r="AR74" s="7">
        <v>13.0256003822445</v>
      </c>
    </row>
    <row r="75" spans="1:44">
      <c r="A75" t="s">
        <v>174</v>
      </c>
      <c r="B75" s="1" t="s">
        <v>2446</v>
      </c>
      <c r="C75" t="s">
        <v>175</v>
      </c>
      <c r="D75" t="s">
        <v>1272</v>
      </c>
      <c r="E75" s="2">
        <v>10.48</v>
      </c>
      <c r="F75" s="2">
        <v>72.7237188442783</v>
      </c>
      <c r="G75" s="2">
        <v>73.6257404850093</v>
      </c>
      <c r="H75" s="11">
        <v>0.0312252952380953</v>
      </c>
      <c r="I75" s="2">
        <v>62.05</v>
      </c>
      <c r="J75" s="2">
        <v>88.98</v>
      </c>
      <c r="K75" s="2">
        <v>70.87</v>
      </c>
      <c r="L75" s="2">
        <v>81.74</v>
      </c>
      <c r="M75" s="2">
        <v>65.5793091554363</v>
      </c>
      <c r="N75" s="2">
        <v>6.55737704918033</v>
      </c>
      <c r="O75" s="2">
        <v>6.37362637362637</v>
      </c>
      <c r="P75" s="2">
        <v>6.33879781420765</v>
      </c>
      <c r="Q75" s="2">
        <v>6.30434782608696</v>
      </c>
      <c r="R75" s="2">
        <v>6.0989010989011</v>
      </c>
      <c r="S75" s="2">
        <v>15.0579150579151</v>
      </c>
      <c r="T75" s="2">
        <v>15.3846153846154</v>
      </c>
      <c r="U75" s="2">
        <v>15.6488549618321</v>
      </c>
      <c r="V75" s="2">
        <v>15.9090909090909</v>
      </c>
      <c r="W75" s="2">
        <v>15.9090909090909</v>
      </c>
      <c r="X75" s="2">
        <v>27.0588235294118</v>
      </c>
      <c r="Y75" s="2">
        <v>26.8571428571429</v>
      </c>
      <c r="Z75" s="2">
        <v>26.1111111111111</v>
      </c>
      <c r="AA75" s="2">
        <v>26.3888888888889</v>
      </c>
      <c r="AB75" s="2">
        <v>25.6756756756757</v>
      </c>
      <c r="AC75" s="2">
        <v>4.16393442622951</v>
      </c>
      <c r="AD75" s="2">
        <v>3.97802197802198</v>
      </c>
      <c r="AE75" s="2">
        <v>2.93989071038251</v>
      </c>
      <c r="AF75" s="2">
        <v>4.95652173913043</v>
      </c>
      <c r="AG75" s="2">
        <v>4.91208791208791</v>
      </c>
      <c r="AH75" s="2">
        <v>6.83</v>
      </c>
      <c r="AI75" s="2">
        <v>6.54</v>
      </c>
      <c r="AJ75" s="2">
        <v>6.17</v>
      </c>
      <c r="AK75" s="2">
        <v>5.76</v>
      </c>
      <c r="AL75" s="2">
        <v>5.43956043956044</v>
      </c>
      <c r="AM75" s="2">
        <v>22.9</v>
      </c>
      <c r="AN75" s="2">
        <v>22</v>
      </c>
      <c r="AO75" s="2">
        <v>22.6</v>
      </c>
      <c r="AP75" s="2">
        <v>21.5</v>
      </c>
      <c r="AQ75" s="13">
        <v>13.3809523809524</v>
      </c>
      <c r="AR75" s="7">
        <v>13.8872917301437</v>
      </c>
    </row>
    <row r="76" spans="1:44">
      <c r="A76" t="s">
        <v>176</v>
      </c>
      <c r="B76" s="1" t="s">
        <v>2447</v>
      </c>
      <c r="C76" t="s">
        <v>177</v>
      </c>
      <c r="D76" t="s">
        <v>1272</v>
      </c>
      <c r="E76" s="2">
        <v>5.22</v>
      </c>
      <c r="F76" s="2">
        <v>63.182247695505</v>
      </c>
      <c r="G76" s="2">
        <v>72.9567329578921</v>
      </c>
      <c r="H76" s="11">
        <v>-0.529619423529411</v>
      </c>
      <c r="I76" s="2">
        <v>63.88</v>
      </c>
      <c r="J76" s="2">
        <v>70.48</v>
      </c>
      <c r="K76" s="2">
        <v>63.71</v>
      </c>
      <c r="L76" s="2">
        <v>66.35</v>
      </c>
      <c r="M76" s="2">
        <v>86.6279369716995</v>
      </c>
      <c r="N76" s="2">
        <v>4.83333333333333</v>
      </c>
      <c r="O76" s="2">
        <v>4.58563535911602</v>
      </c>
      <c r="P76" s="2">
        <v>5.0828729281768</v>
      </c>
      <c r="Q76" s="2">
        <v>4.83695652173913</v>
      </c>
      <c r="R76" s="2">
        <v>5.02732240437158</v>
      </c>
      <c r="S76" s="2">
        <v>18.4397163120567</v>
      </c>
      <c r="T76" s="2">
        <v>18.5964912280702</v>
      </c>
      <c r="U76" s="2">
        <v>19.2307692307692</v>
      </c>
      <c r="V76" s="2">
        <v>19.4539249146758</v>
      </c>
      <c r="W76" s="2">
        <v>19.7952218430034</v>
      </c>
      <c r="X76" s="2">
        <v>23.1111111111111</v>
      </c>
      <c r="Y76" s="2">
        <v>23.695652173913</v>
      </c>
      <c r="Z76" s="2">
        <v>22.9166666666667</v>
      </c>
      <c r="AA76" s="2">
        <v>23.2</v>
      </c>
      <c r="AB76" s="2">
        <v>23.1372549019608</v>
      </c>
      <c r="AC76" s="2">
        <v>2.4</v>
      </c>
      <c r="AD76" s="2">
        <v>2.39779005524862</v>
      </c>
      <c r="AE76" s="2">
        <v>2.11049723756906</v>
      </c>
      <c r="AF76" s="2">
        <v>3.34782608695652</v>
      </c>
      <c r="AG76" s="2">
        <v>3.02732240437158</v>
      </c>
      <c r="AH76" s="2">
        <v>5.22</v>
      </c>
      <c r="AI76" s="2">
        <v>4.86</v>
      </c>
      <c r="AJ76" s="2">
        <v>5.3</v>
      </c>
      <c r="AK76" s="2">
        <v>4.62</v>
      </c>
      <c r="AL76" s="2">
        <v>4.20765027322404</v>
      </c>
      <c r="AM76" s="2">
        <v>28.4</v>
      </c>
      <c r="AN76" s="2">
        <v>32.8</v>
      </c>
      <c r="AO76" s="2">
        <v>29.3</v>
      </c>
      <c r="AP76" s="2">
        <v>28</v>
      </c>
      <c r="AQ76" s="13">
        <v>13.0823529411765</v>
      </c>
      <c r="AR76" s="7">
        <v>15.5499629626418</v>
      </c>
    </row>
    <row r="77" spans="1:44">
      <c r="A77" t="s">
        <v>178</v>
      </c>
      <c r="B77" s="1" t="s">
        <v>2448</v>
      </c>
      <c r="C77" t="s">
        <v>179</v>
      </c>
      <c r="D77" t="s">
        <v>1272</v>
      </c>
      <c r="E77" s="2">
        <v>7.7</v>
      </c>
      <c r="F77" s="2">
        <v>61.7656375747863</v>
      </c>
      <c r="G77" s="2">
        <v>68.1732204397302</v>
      </c>
      <c r="H77" s="11">
        <v>0.561229563829787</v>
      </c>
      <c r="I77" s="2">
        <v>81.22</v>
      </c>
      <c r="J77" s="2">
        <v>83.67</v>
      </c>
      <c r="K77" s="2">
        <v>95.65</v>
      </c>
      <c r="L77" s="2">
        <v>91.05</v>
      </c>
      <c r="M77" s="2">
        <v>93.7448878456013</v>
      </c>
      <c r="N77" s="2">
        <v>10.7425742574257</v>
      </c>
      <c r="O77" s="2">
        <v>10.0995024875622</v>
      </c>
      <c r="P77" s="2">
        <v>9.80861244019139</v>
      </c>
      <c r="Q77" s="2">
        <v>9.71698113207547</v>
      </c>
      <c r="R77" s="2">
        <v>9.90566037735849</v>
      </c>
      <c r="S77" s="2">
        <v>13.5542168674699</v>
      </c>
      <c r="T77" s="2">
        <v>13.8138138138138</v>
      </c>
      <c r="U77" s="2">
        <v>13.6627906976744</v>
      </c>
      <c r="V77" s="2">
        <v>13.7535816618911</v>
      </c>
      <c r="W77" s="2">
        <v>14</v>
      </c>
      <c r="X77" s="2">
        <v>46</v>
      </c>
      <c r="Y77" s="2">
        <v>44.8780487804878</v>
      </c>
      <c r="Z77" s="2">
        <v>43.2558139534884</v>
      </c>
      <c r="AA77" s="2">
        <v>43.4883720930233</v>
      </c>
      <c r="AB77" s="2">
        <v>43.6363636363636</v>
      </c>
      <c r="AC77" s="2">
        <v>8.38613861386139</v>
      </c>
      <c r="AD77" s="2">
        <v>7.61194029850746</v>
      </c>
      <c r="AE77" s="2">
        <v>6.01913875598086</v>
      </c>
      <c r="AF77" s="2">
        <v>7.49056603773585</v>
      </c>
      <c r="AG77" s="2">
        <v>8.26415094339623</v>
      </c>
      <c r="AH77" s="2">
        <v>16.14</v>
      </c>
      <c r="AI77" s="2">
        <v>15.87</v>
      </c>
      <c r="AJ77" s="2">
        <v>14.31</v>
      </c>
      <c r="AK77" s="2">
        <v>12.97</v>
      </c>
      <c r="AL77" s="2">
        <v>11.2735849056604</v>
      </c>
      <c r="AM77" s="2">
        <v>50.6</v>
      </c>
      <c r="AN77" s="2">
        <v>52.3</v>
      </c>
      <c r="AO77" s="2">
        <v>50.6</v>
      </c>
      <c r="AP77" s="2">
        <v>48.2</v>
      </c>
      <c r="AQ77" s="13">
        <v>12.4191489361702</v>
      </c>
      <c r="AR77" s="7">
        <v>14.667039506959</v>
      </c>
    </row>
    <row r="78" spans="1:44">
      <c r="A78" t="s">
        <v>180</v>
      </c>
      <c r="B78" s="1" t="s">
        <v>2449</v>
      </c>
      <c r="C78" t="s">
        <v>181</v>
      </c>
      <c r="D78" t="s">
        <v>1272</v>
      </c>
      <c r="E78" s="2">
        <v>5.71</v>
      </c>
      <c r="F78" s="2">
        <v>67.0176526315893</v>
      </c>
      <c r="G78" s="2">
        <v>69.1467812600435</v>
      </c>
      <c r="H78" s="11">
        <v>-0.176859402631579</v>
      </c>
      <c r="I78" s="2">
        <v>79.92</v>
      </c>
      <c r="J78" s="2">
        <v>73.02</v>
      </c>
      <c r="K78" s="2">
        <v>73.98</v>
      </c>
      <c r="L78" s="2">
        <v>68.94</v>
      </c>
      <c r="M78" s="2">
        <v>81.9572135756388</v>
      </c>
      <c r="N78" s="2">
        <v>7.06586826347305</v>
      </c>
      <c r="O78" s="2">
        <v>6.88622754491018</v>
      </c>
      <c r="P78" s="2">
        <v>6.66666666666667</v>
      </c>
      <c r="Q78" s="2">
        <v>6.44171779141104</v>
      </c>
      <c r="R78" s="2">
        <v>6.97530864197531</v>
      </c>
      <c r="S78" s="2">
        <v>17.0542635658915</v>
      </c>
      <c r="T78" s="2">
        <v>17.3745173745174</v>
      </c>
      <c r="U78" s="2">
        <v>17.8294573643411</v>
      </c>
      <c r="V78" s="2">
        <v>18.2170542635659</v>
      </c>
      <c r="W78" s="2">
        <v>18.2170542635659</v>
      </c>
      <c r="X78" s="2">
        <v>30</v>
      </c>
      <c r="Y78" s="2">
        <v>30</v>
      </c>
      <c r="Z78" s="2">
        <v>29.0243902439024</v>
      </c>
      <c r="AA78" s="2">
        <v>29.7560975609756</v>
      </c>
      <c r="AB78" s="2">
        <v>28.8095238095238</v>
      </c>
      <c r="AC78" s="2">
        <v>3.04191616766467</v>
      </c>
      <c r="AD78" s="2">
        <v>2.9940119760479</v>
      </c>
      <c r="AE78" s="2">
        <v>2.27878787878788</v>
      </c>
      <c r="AF78" s="2">
        <v>3.69325153374233</v>
      </c>
      <c r="AG78" s="2">
        <v>3.91358024691358</v>
      </c>
      <c r="AH78" s="2">
        <v>7.72</v>
      </c>
      <c r="AI78" s="2">
        <v>7.72</v>
      </c>
      <c r="AJ78" s="2">
        <v>7.33</v>
      </c>
      <c r="AK78" s="2">
        <v>6.5</v>
      </c>
      <c r="AL78" s="2">
        <v>5.61728395061728</v>
      </c>
      <c r="AM78" s="2">
        <v>32.4</v>
      </c>
      <c r="AN78" s="2">
        <v>32.7</v>
      </c>
      <c r="AO78" s="2">
        <v>28.7</v>
      </c>
      <c r="AP78" s="2">
        <v>25.7</v>
      </c>
      <c r="AQ78" s="13">
        <v>10.9710526315789</v>
      </c>
      <c r="AR78" s="7">
        <v>13.377957695004</v>
      </c>
    </row>
    <row r="79" spans="1:44">
      <c r="A79" t="s">
        <v>182</v>
      </c>
      <c r="B79" s="1" t="s">
        <v>2450</v>
      </c>
      <c r="C79" t="s">
        <v>183</v>
      </c>
      <c r="D79" t="s">
        <v>1272</v>
      </c>
      <c r="E79" s="2">
        <v>5.42</v>
      </c>
      <c r="F79" s="2">
        <v>74.3423690291053</v>
      </c>
      <c r="G79" s="2">
        <v>73.433581072241</v>
      </c>
      <c r="H79" s="11">
        <v>-0.148045321212121</v>
      </c>
      <c r="I79" s="2">
        <v>62</v>
      </c>
      <c r="J79" s="2">
        <v>76.96</v>
      </c>
      <c r="K79" s="2">
        <v>66.36</v>
      </c>
      <c r="L79" s="2">
        <v>85.27</v>
      </c>
      <c r="M79" s="2">
        <v>81.9547811099912</v>
      </c>
      <c r="N79" s="2">
        <v>6.0126582278481</v>
      </c>
      <c r="O79" s="2">
        <v>5.6687898089172</v>
      </c>
      <c r="P79" s="2">
        <v>5.48387096774194</v>
      </c>
      <c r="Q79" s="2">
        <v>5.47169811320755</v>
      </c>
      <c r="R79" s="2">
        <v>5.42168674698795</v>
      </c>
      <c r="S79" s="2">
        <v>18.8524590163934</v>
      </c>
      <c r="T79" s="2">
        <v>19.2622950819672</v>
      </c>
      <c r="U79" s="2">
        <v>19.2622950819672</v>
      </c>
      <c r="V79" s="2">
        <v>19.2</v>
      </c>
      <c r="W79" s="2">
        <v>18.5328185328185</v>
      </c>
      <c r="X79" s="2">
        <v>26.1904761904762</v>
      </c>
      <c r="Y79" s="2">
        <v>25.8139534883721</v>
      </c>
      <c r="Z79" s="2">
        <v>26.2790697674419</v>
      </c>
      <c r="AA79" s="2">
        <v>26.9767441860465</v>
      </c>
      <c r="AB79" s="2">
        <v>26.1363636363636</v>
      </c>
      <c r="AC79" s="2">
        <v>3.50632911392405</v>
      </c>
      <c r="AD79" s="2">
        <v>3.2484076433121</v>
      </c>
      <c r="AE79" s="2">
        <v>2.55483870967742</v>
      </c>
      <c r="AF79" s="2">
        <v>4.0125786163522</v>
      </c>
      <c r="AG79" s="2">
        <v>3.67469879518072</v>
      </c>
      <c r="AH79" s="2">
        <v>6.08</v>
      </c>
      <c r="AI79" s="2">
        <v>5.73</v>
      </c>
      <c r="AJ79" s="2">
        <v>5.55</v>
      </c>
      <c r="AK79" s="2">
        <v>5.03</v>
      </c>
      <c r="AL79" s="2">
        <v>4.51807228915663</v>
      </c>
      <c r="AM79" s="2">
        <v>29.1</v>
      </c>
      <c r="AN79" s="2">
        <v>32.5</v>
      </c>
      <c r="AO79" s="2">
        <v>30.9</v>
      </c>
      <c r="AP79" s="2">
        <v>29.4</v>
      </c>
      <c r="AQ79" s="13">
        <v>13.1090909090909</v>
      </c>
      <c r="AR79" s="7">
        <v>15.3379059514176</v>
      </c>
    </row>
    <row r="80" spans="1:44">
      <c r="A80" t="s">
        <v>184</v>
      </c>
      <c r="B80" s="1" t="s">
        <v>2451</v>
      </c>
      <c r="C80" t="s">
        <v>185</v>
      </c>
      <c r="D80" t="s">
        <v>1272</v>
      </c>
      <c r="E80" s="2">
        <v>6.3</v>
      </c>
      <c r="F80" s="2">
        <v>76.8383003122653</v>
      </c>
      <c r="G80" s="2">
        <v>75.0123269911431</v>
      </c>
      <c r="H80" s="11">
        <v>-0.000692664102564132</v>
      </c>
      <c r="I80" s="2">
        <v>62.07</v>
      </c>
      <c r="J80" s="2">
        <v>80.29</v>
      </c>
      <c r="K80" s="2">
        <v>79.47</v>
      </c>
      <c r="L80" s="2">
        <v>49.19</v>
      </c>
      <c r="M80" s="2">
        <v>70.6254545171712</v>
      </c>
      <c r="N80" s="2">
        <v>7.18562874251497</v>
      </c>
      <c r="O80" s="2">
        <v>6.80722891566265</v>
      </c>
      <c r="P80" s="2">
        <v>6.96969696969697</v>
      </c>
      <c r="Q80" s="2">
        <v>6.74846625766871</v>
      </c>
      <c r="R80" s="2">
        <v>6.85185185185185</v>
      </c>
      <c r="S80" s="2">
        <v>17.578125</v>
      </c>
      <c r="T80" s="2">
        <v>17.96875</v>
      </c>
      <c r="U80" s="2">
        <v>18.4313725490196</v>
      </c>
      <c r="V80" s="2">
        <v>18.8235294117647</v>
      </c>
      <c r="W80" s="2">
        <v>18.8235294117647</v>
      </c>
      <c r="X80" s="2">
        <v>27.5</v>
      </c>
      <c r="Y80" s="2">
        <v>28.0487804878049</v>
      </c>
      <c r="Z80" s="2">
        <v>27.5609756097561</v>
      </c>
      <c r="AA80" s="2">
        <v>26.9047619047619</v>
      </c>
      <c r="AB80" s="2">
        <v>26.5116279069767</v>
      </c>
      <c r="AC80" s="2">
        <v>3.66467065868263</v>
      </c>
      <c r="AD80" s="2">
        <v>3.87951807228916</v>
      </c>
      <c r="AE80" s="2">
        <v>2.59393939393939</v>
      </c>
      <c r="AF80" s="2">
        <v>4.50306748466258</v>
      </c>
      <c r="AG80" s="2">
        <v>5.02469135802469</v>
      </c>
      <c r="AH80" s="2">
        <v>7.9</v>
      </c>
      <c r="AI80" s="2">
        <v>8.49</v>
      </c>
      <c r="AJ80" s="2">
        <v>8.3</v>
      </c>
      <c r="AK80" s="2">
        <v>7.42</v>
      </c>
      <c r="AL80" s="2">
        <v>6.54320987654321</v>
      </c>
      <c r="AM80" s="2">
        <v>36.6</v>
      </c>
      <c r="AN80" s="2">
        <v>37.9</v>
      </c>
      <c r="AO80" s="2">
        <v>34.7</v>
      </c>
      <c r="AP80" s="2">
        <v>34</v>
      </c>
      <c r="AQ80" s="13">
        <v>12.2410256410256</v>
      </c>
      <c r="AR80" s="7">
        <v>14.4244309301601</v>
      </c>
    </row>
    <row r="81" spans="1:44">
      <c r="A81" t="s">
        <v>186</v>
      </c>
      <c r="B81" s="1" t="s">
        <v>2452</v>
      </c>
      <c r="C81" t="s">
        <v>187</v>
      </c>
      <c r="D81" t="s">
        <v>1272</v>
      </c>
      <c r="E81" s="2">
        <v>6.42</v>
      </c>
      <c r="F81" s="2">
        <v>79.2999320732058</v>
      </c>
      <c r="G81" s="2">
        <v>72.1122949914328</v>
      </c>
      <c r="H81" s="11">
        <v>0.0662919275862069</v>
      </c>
      <c r="I81" s="2">
        <v>94.57</v>
      </c>
      <c r="J81" s="2">
        <v>83.79</v>
      </c>
      <c r="K81" s="2">
        <v>67.03</v>
      </c>
      <c r="L81" s="2">
        <v>76.62</v>
      </c>
      <c r="M81" s="2">
        <v>84.6743010306069</v>
      </c>
      <c r="N81" s="2">
        <v>7.81456953642384</v>
      </c>
      <c r="O81" s="2">
        <v>7.71812080536913</v>
      </c>
      <c r="P81" s="2">
        <v>7.30263157894737</v>
      </c>
      <c r="Q81" s="2">
        <v>7.17948717948718</v>
      </c>
      <c r="R81" s="2">
        <v>6.77018633540373</v>
      </c>
      <c r="S81" s="2">
        <v>15.3508771929825</v>
      </c>
      <c r="T81" s="2">
        <v>15.7894736842105</v>
      </c>
      <c r="U81" s="2">
        <v>15.8119658119658</v>
      </c>
      <c r="V81" s="2">
        <v>15.8333333333333</v>
      </c>
      <c r="W81" s="2">
        <v>15.7258064516129</v>
      </c>
      <c r="X81" s="2">
        <v>37.741935483871</v>
      </c>
      <c r="Y81" s="2">
        <v>37.8125</v>
      </c>
      <c r="Z81" s="2">
        <v>37.8125</v>
      </c>
      <c r="AA81" s="2">
        <v>36.4705882352941</v>
      </c>
      <c r="AB81" s="2">
        <v>36.1764705882353</v>
      </c>
      <c r="AC81" s="2">
        <v>4.19867549668874</v>
      </c>
      <c r="AD81" s="2">
        <v>3.31543624161074</v>
      </c>
      <c r="AE81" s="2">
        <v>2.82894736842105</v>
      </c>
      <c r="AF81" s="2">
        <v>4.25641025641026</v>
      </c>
      <c r="AG81" s="2">
        <v>4.53416149068323</v>
      </c>
      <c r="AH81" s="2">
        <v>7.15</v>
      </c>
      <c r="AI81" s="2">
        <v>7.05</v>
      </c>
      <c r="AJ81" s="2">
        <v>6.71</v>
      </c>
      <c r="AK81" s="2">
        <v>6.15</v>
      </c>
      <c r="AL81" s="2">
        <v>5.21739130434783</v>
      </c>
      <c r="AM81" s="2">
        <v>25.7</v>
      </c>
      <c r="AN81" s="2">
        <v>29.1</v>
      </c>
      <c r="AO81" s="2">
        <v>27.5</v>
      </c>
      <c r="AP81" s="2">
        <v>24.9</v>
      </c>
      <c r="AQ81" s="13">
        <v>13.9448275862069</v>
      </c>
      <c r="AR81" s="7">
        <v>15.2429329406922</v>
      </c>
    </row>
    <row r="82" spans="1:44">
      <c r="A82" t="s">
        <v>188</v>
      </c>
      <c r="B82" s="1" t="s">
        <v>2453</v>
      </c>
      <c r="C82" t="s">
        <v>189</v>
      </c>
      <c r="D82" t="s">
        <v>1272</v>
      </c>
      <c r="E82" s="2">
        <v>10.24</v>
      </c>
      <c r="F82" s="2">
        <v>79.1438599135445</v>
      </c>
      <c r="G82" s="2">
        <v>78.763057551936</v>
      </c>
      <c r="H82" s="11">
        <v>0.558133707317073</v>
      </c>
      <c r="I82" s="2">
        <v>70.43</v>
      </c>
      <c r="J82" s="2">
        <v>87.23</v>
      </c>
      <c r="K82" s="2">
        <v>87.32</v>
      </c>
      <c r="L82" s="2">
        <v>91.13</v>
      </c>
      <c r="M82" s="2">
        <v>62.8888121894656</v>
      </c>
      <c r="N82" s="2">
        <v>7.51219512195122</v>
      </c>
      <c r="O82" s="2">
        <v>7.35576923076923</v>
      </c>
      <c r="P82" s="2">
        <v>6.87203791469194</v>
      </c>
      <c r="Q82" s="2">
        <v>6.95238095238095</v>
      </c>
      <c r="R82" s="2">
        <v>7.28571428571429</v>
      </c>
      <c r="S82" s="2">
        <v>13.0434782608696</v>
      </c>
      <c r="T82" s="2">
        <v>13.1672597864769</v>
      </c>
      <c r="U82" s="2">
        <v>12.9824561403509</v>
      </c>
      <c r="V82" s="2">
        <v>13.2867132867133</v>
      </c>
      <c r="W82" s="2">
        <v>13.2867132867133</v>
      </c>
      <c r="X82" s="2">
        <v>38.125</v>
      </c>
      <c r="Y82" s="2">
        <v>39.3939393939394</v>
      </c>
      <c r="Z82" s="2">
        <v>38.4848484848485</v>
      </c>
      <c r="AA82" s="2">
        <v>38.5294117647059</v>
      </c>
      <c r="AB82" s="2">
        <v>38</v>
      </c>
      <c r="AC82" s="2">
        <v>4.79024390243902</v>
      </c>
      <c r="AD82" s="2">
        <v>4.82692307692308</v>
      </c>
      <c r="AE82" s="2">
        <v>3.53554502369668</v>
      </c>
      <c r="AF82" s="2">
        <v>4.59047619047619</v>
      </c>
      <c r="AG82" s="2">
        <v>5.35238095238095</v>
      </c>
      <c r="AH82" s="2">
        <v>8.78</v>
      </c>
      <c r="AI82" s="2">
        <v>8.75</v>
      </c>
      <c r="AJ82" s="2">
        <v>8.2</v>
      </c>
      <c r="AK82" s="2">
        <v>7.67</v>
      </c>
      <c r="AL82" s="2">
        <v>7.52380952380952</v>
      </c>
      <c r="AM82" s="2">
        <v>48.2</v>
      </c>
      <c r="AN82" s="2">
        <v>46.5</v>
      </c>
      <c r="AO82" s="2">
        <v>43.1</v>
      </c>
      <c r="AP82" s="2">
        <v>38.1</v>
      </c>
      <c r="AQ82" s="13">
        <v>14.3804878048781</v>
      </c>
      <c r="AR82" s="7">
        <v>16.019655157323</v>
      </c>
    </row>
    <row r="83" spans="1:44">
      <c r="A83" t="s">
        <v>190</v>
      </c>
      <c r="B83" s="1" t="s">
        <v>2454</v>
      </c>
      <c r="C83" t="s">
        <v>191</v>
      </c>
      <c r="D83" t="s">
        <v>1273</v>
      </c>
      <c r="E83" s="2">
        <v>3.06</v>
      </c>
      <c r="F83" s="2">
        <v>63.1471192512257</v>
      </c>
      <c r="G83" s="2">
        <v>70.154124503334</v>
      </c>
      <c r="H83" s="11">
        <v>-0.905820533333334</v>
      </c>
      <c r="I83" s="2">
        <v>111.32</v>
      </c>
      <c r="J83" s="2">
        <v>136.24</v>
      </c>
      <c r="K83" s="2">
        <v>113.34</v>
      </c>
      <c r="L83" s="2">
        <v>114.72</v>
      </c>
      <c r="M83" s="2">
        <v>102.269474325713</v>
      </c>
      <c r="N83" s="2">
        <v>3.05084745762712</v>
      </c>
      <c r="O83" s="2">
        <v>3.01675977653631</v>
      </c>
      <c r="P83" s="2">
        <v>2.77777777777778</v>
      </c>
      <c r="Q83" s="2">
        <v>3.03867403314917</v>
      </c>
      <c r="R83" s="2">
        <v>3.03867403314917</v>
      </c>
      <c r="S83" s="2">
        <v>24.468085106383</v>
      </c>
      <c r="T83" s="2">
        <v>24.5614035087719</v>
      </c>
      <c r="U83" s="2">
        <v>24.390243902439</v>
      </c>
      <c r="V83" s="2">
        <v>24.4827586206897</v>
      </c>
      <c r="W83" s="2">
        <v>24.4827586206897</v>
      </c>
      <c r="X83" s="2">
        <v>12.9508196721311</v>
      </c>
      <c r="Y83" s="2">
        <v>12.9032258064516</v>
      </c>
      <c r="Z83" s="2">
        <v>12.258064516129</v>
      </c>
      <c r="AA83" s="2">
        <v>12.3809523809524</v>
      </c>
      <c r="AB83" s="2">
        <v>13.015873015873</v>
      </c>
      <c r="AC83" s="2">
        <v>1.05084745762712</v>
      </c>
      <c r="AD83" s="2">
        <v>1.01675977653631</v>
      </c>
      <c r="AE83" s="2">
        <v>0.944444444444444</v>
      </c>
      <c r="AF83" s="2">
        <v>2.06629834254144</v>
      </c>
      <c r="AG83" s="2">
        <v>1.70165745856354</v>
      </c>
      <c r="AH83" s="2">
        <v>1.86</v>
      </c>
      <c r="AI83" s="2">
        <v>2.01</v>
      </c>
      <c r="AJ83" s="2">
        <v>2.06</v>
      </c>
      <c r="AK83" s="2">
        <v>2.15</v>
      </c>
      <c r="AL83" s="2">
        <v>1.98895027624309</v>
      </c>
      <c r="AM83" s="2">
        <v>9</v>
      </c>
      <c r="AN83" s="2">
        <v>8.9</v>
      </c>
      <c r="AO83" s="2">
        <v>8.5</v>
      </c>
      <c r="AP83" s="2">
        <v>8.4</v>
      </c>
      <c r="AQ83" s="13">
        <v>8.28444444444444</v>
      </c>
      <c r="AR83" s="7">
        <v>11.9519326967352</v>
      </c>
    </row>
    <row r="84" spans="1:44">
      <c r="A84" t="s">
        <v>192</v>
      </c>
      <c r="B84" s="1" t="s">
        <v>2455</v>
      </c>
      <c r="C84" t="s">
        <v>193</v>
      </c>
      <c r="D84" t="s">
        <v>1273</v>
      </c>
      <c r="E84" s="2">
        <v>1.4</v>
      </c>
      <c r="F84" s="2">
        <v>60.2220088592446</v>
      </c>
      <c r="G84" s="2">
        <v>67.605911912208</v>
      </c>
      <c r="H84" s="11">
        <v>-1.14230831666667</v>
      </c>
      <c r="I84" s="2">
        <v>69.67</v>
      </c>
      <c r="J84" s="2">
        <v>58.09</v>
      </c>
      <c r="K84" s="2">
        <v>85.16</v>
      </c>
      <c r="L84" s="2">
        <v>78.57</v>
      </c>
      <c r="M84" s="2">
        <v>69.481101203844</v>
      </c>
      <c r="N84" s="2">
        <v>2.82608695652174</v>
      </c>
      <c r="O84" s="2">
        <v>2.91970802919708</v>
      </c>
      <c r="P84" s="2">
        <v>2.72058823529412</v>
      </c>
      <c r="Q84" s="2">
        <v>2.59259259259259</v>
      </c>
      <c r="R84" s="2">
        <v>2.78195488721804</v>
      </c>
      <c r="S84" s="2">
        <v>19.8067632850242</v>
      </c>
      <c r="T84" s="2">
        <v>20.7729468599034</v>
      </c>
      <c r="U84" s="2">
        <v>21.6346153846154</v>
      </c>
      <c r="V84" s="2">
        <v>22.5961538461538</v>
      </c>
      <c r="W84" s="2">
        <v>23.444976076555</v>
      </c>
      <c r="X84" s="2">
        <v>10.2941176470588</v>
      </c>
      <c r="Y84" s="2">
        <v>10.5555555555556</v>
      </c>
      <c r="Z84" s="2">
        <v>10</v>
      </c>
      <c r="AA84" s="2">
        <v>9.5</v>
      </c>
      <c r="AB84" s="2">
        <v>9.51219512195122</v>
      </c>
      <c r="AC84" s="2">
        <v>1.08695652173913</v>
      </c>
      <c r="AD84" s="2">
        <v>0.802919708029197</v>
      </c>
      <c r="AE84" s="2">
        <v>0.823529411764706</v>
      </c>
      <c r="AF84" s="2">
        <v>2.20740740740741</v>
      </c>
      <c r="AG84" s="2">
        <v>2</v>
      </c>
      <c r="AH84" s="2">
        <v>1.88</v>
      </c>
      <c r="AI84" s="2">
        <v>1.9</v>
      </c>
      <c r="AJ84" s="2">
        <v>2.06</v>
      </c>
      <c r="AK84" s="2">
        <v>1.85</v>
      </c>
      <c r="AL84" s="2">
        <v>1.95488721804511</v>
      </c>
      <c r="AM84" s="2">
        <v>8.3</v>
      </c>
      <c r="AN84" s="2">
        <v>9</v>
      </c>
      <c r="AO84" s="2">
        <v>9.4</v>
      </c>
      <c r="AP84" s="2">
        <v>10.2</v>
      </c>
      <c r="AQ84" s="13">
        <v>7.39333333333333</v>
      </c>
      <c r="AR84" s="7">
        <v>12.1379376334228</v>
      </c>
    </row>
    <row r="85" spans="1:44">
      <c r="A85" t="s">
        <v>194</v>
      </c>
      <c r="B85" s="1" t="s">
        <v>2456</v>
      </c>
      <c r="C85" t="s">
        <v>195</v>
      </c>
      <c r="D85" t="s">
        <v>1273</v>
      </c>
      <c r="E85" s="2">
        <v>5.49</v>
      </c>
      <c r="F85" s="2">
        <v>61.439697550863</v>
      </c>
      <c r="G85" s="2">
        <v>71.8792210612711</v>
      </c>
      <c r="H85" s="11">
        <v>-0.651229014893617</v>
      </c>
      <c r="I85" s="2">
        <v>79.87</v>
      </c>
      <c r="J85" s="2">
        <v>83.03</v>
      </c>
      <c r="K85" s="2">
        <v>82.64</v>
      </c>
      <c r="L85" s="2">
        <v>96.33</v>
      </c>
      <c r="M85" s="2">
        <v>89.7073452361399</v>
      </c>
      <c r="N85" s="2">
        <v>4.56043956043956</v>
      </c>
      <c r="O85" s="2">
        <v>4.37158469945355</v>
      </c>
      <c r="P85" s="2">
        <v>4.56521739130435</v>
      </c>
      <c r="Q85" s="2">
        <v>4.81081081081081</v>
      </c>
      <c r="R85" s="2">
        <v>5.02673796791444</v>
      </c>
      <c r="S85" s="2">
        <v>20.979020979021</v>
      </c>
      <c r="T85" s="2">
        <v>21.2543554006969</v>
      </c>
      <c r="U85" s="2">
        <v>21.1805555555556</v>
      </c>
      <c r="V85" s="2">
        <v>21.1072664359862</v>
      </c>
      <c r="W85" s="2">
        <v>21.0344827586207</v>
      </c>
      <c r="X85" s="2">
        <v>18.8888888888889</v>
      </c>
      <c r="Y85" s="2">
        <v>19.2452830188679</v>
      </c>
      <c r="Z85" s="2">
        <v>18.8679245283019</v>
      </c>
      <c r="AA85" s="2">
        <v>19.4339622641509</v>
      </c>
      <c r="AB85" s="2">
        <v>19.622641509434</v>
      </c>
      <c r="AC85" s="2">
        <v>2.12087912087912</v>
      </c>
      <c r="AD85" s="2">
        <v>1.77049180327869</v>
      </c>
      <c r="AE85" s="2">
        <v>1.53260869565217</v>
      </c>
      <c r="AF85" s="2">
        <v>3.22162162162162</v>
      </c>
      <c r="AG85" s="2">
        <v>2.71657754010695</v>
      </c>
      <c r="AH85" s="2">
        <v>4.62</v>
      </c>
      <c r="AI85" s="2">
        <v>4.54</v>
      </c>
      <c r="AJ85" s="2">
        <v>4.62</v>
      </c>
      <c r="AK85" s="2">
        <v>4.38</v>
      </c>
      <c r="AL85" s="2">
        <v>4.17112299465241</v>
      </c>
      <c r="AM85" s="2">
        <v>18.5</v>
      </c>
      <c r="AN85" s="2">
        <v>18.3</v>
      </c>
      <c r="AO85" s="2">
        <v>18.1</v>
      </c>
      <c r="AP85" s="2">
        <v>18.5</v>
      </c>
      <c r="AQ85" s="13">
        <v>9.97446808510638</v>
      </c>
      <c r="AR85" s="7">
        <v>14.6902678650342</v>
      </c>
    </row>
    <row r="86" spans="1:44">
      <c r="A86" t="s">
        <v>196</v>
      </c>
      <c r="B86" s="1" t="s">
        <v>2457</v>
      </c>
      <c r="C86" t="s">
        <v>197</v>
      </c>
      <c r="D86" t="s">
        <v>1273</v>
      </c>
      <c r="E86" s="2">
        <v>6.59</v>
      </c>
      <c r="F86" s="2">
        <v>74.2393442164123</v>
      </c>
      <c r="G86" s="2">
        <v>74.340650135739</v>
      </c>
      <c r="H86" s="11">
        <v>-0.677956073584906</v>
      </c>
      <c r="I86" s="2">
        <v>118.2</v>
      </c>
      <c r="J86" s="2">
        <v>113.83</v>
      </c>
      <c r="K86" s="2">
        <v>101.44</v>
      </c>
      <c r="L86" s="2">
        <v>114</v>
      </c>
      <c r="M86" s="2">
        <v>133.231760257733</v>
      </c>
      <c r="N86" s="2">
        <v>4.00966183574879</v>
      </c>
      <c r="O86" s="2">
        <v>3.77358490566038</v>
      </c>
      <c r="P86" s="2">
        <v>3.56481481481481</v>
      </c>
      <c r="Q86" s="2">
        <v>3.6697247706422</v>
      </c>
      <c r="R86" s="2">
        <v>3.65296803652968</v>
      </c>
      <c r="S86" s="2">
        <v>18.2119205298013</v>
      </c>
      <c r="T86" s="2">
        <v>18.2410423452769</v>
      </c>
      <c r="U86" s="2">
        <v>17.9487179487179</v>
      </c>
      <c r="V86" s="2">
        <v>17.6656151419558</v>
      </c>
      <c r="W86" s="2">
        <v>17.6656151419558</v>
      </c>
      <c r="X86" s="2">
        <v>19.5918367346939</v>
      </c>
      <c r="Y86" s="2">
        <v>19.5918367346939</v>
      </c>
      <c r="Z86" s="2">
        <v>18.6</v>
      </c>
      <c r="AA86" s="2">
        <v>19</v>
      </c>
      <c r="AB86" s="2">
        <v>19.3877551020408</v>
      </c>
      <c r="AC86" s="2">
        <v>1.97101449275362</v>
      </c>
      <c r="AD86" s="2">
        <v>1.93396226415094</v>
      </c>
      <c r="AE86" s="2">
        <v>1.50925925925926</v>
      </c>
      <c r="AF86" s="2">
        <v>3.11926605504587</v>
      </c>
      <c r="AG86" s="2">
        <v>2.47488584474886</v>
      </c>
      <c r="AH86" s="2">
        <v>3.48</v>
      </c>
      <c r="AI86" s="2">
        <v>3.11</v>
      </c>
      <c r="AJ86" s="2">
        <v>3.38</v>
      </c>
      <c r="AK86" s="2">
        <v>3.3</v>
      </c>
      <c r="AL86" s="2">
        <v>3.15068493150685</v>
      </c>
      <c r="AM86" s="2">
        <v>13.4</v>
      </c>
      <c r="AN86" s="2">
        <v>13</v>
      </c>
      <c r="AO86" s="2">
        <v>13.8</v>
      </c>
      <c r="AP86" s="2">
        <v>13.3</v>
      </c>
      <c r="AQ86" s="13">
        <v>8.49433962264151</v>
      </c>
      <c r="AR86" s="7">
        <v>11.6678907656483</v>
      </c>
    </row>
    <row r="87" spans="1:44">
      <c r="A87" t="s">
        <v>198</v>
      </c>
      <c r="B87" s="1" t="s">
        <v>2458</v>
      </c>
      <c r="C87" t="s">
        <v>199</v>
      </c>
      <c r="D87" t="s">
        <v>1273</v>
      </c>
      <c r="E87" s="2">
        <v>2.96</v>
      </c>
      <c r="F87" s="2">
        <v>49.6629684242666</v>
      </c>
      <c r="G87" s="2">
        <v>69.7791926405412</v>
      </c>
      <c r="H87" s="11">
        <v>-1.15856923863636</v>
      </c>
      <c r="I87" s="2">
        <v>59.51</v>
      </c>
      <c r="J87" s="2">
        <v>83.12</v>
      </c>
      <c r="K87" s="2">
        <v>78.43</v>
      </c>
      <c r="L87" s="2">
        <v>69.36</v>
      </c>
      <c r="M87" s="2">
        <v>74.7223840096751</v>
      </c>
      <c r="N87" s="2">
        <v>2.51336898395722</v>
      </c>
      <c r="O87" s="2">
        <v>2.4468085106383</v>
      </c>
      <c r="P87" s="2">
        <v>2.28723404255319</v>
      </c>
      <c r="Q87" s="2">
        <v>2.65957446808511</v>
      </c>
      <c r="R87" s="2">
        <v>2.59259259259259</v>
      </c>
      <c r="S87" s="2">
        <v>22.0735785953177</v>
      </c>
      <c r="T87" s="2">
        <v>22.8187919463087</v>
      </c>
      <c r="U87" s="2">
        <v>23.0769230769231</v>
      </c>
      <c r="V87" s="2">
        <v>23.4113712374582</v>
      </c>
      <c r="W87" s="2">
        <v>23.3333333333333</v>
      </c>
      <c r="X87" s="2">
        <v>11.864406779661</v>
      </c>
      <c r="Y87" s="2">
        <v>12.0338983050847</v>
      </c>
      <c r="Z87" s="2">
        <v>12</v>
      </c>
      <c r="AA87" s="2">
        <v>12.5</v>
      </c>
      <c r="AB87" s="2">
        <v>11.6393442622951</v>
      </c>
      <c r="AC87" s="2">
        <v>0.973262032085562</v>
      </c>
      <c r="AD87" s="2">
        <v>0.797872340425532</v>
      </c>
      <c r="AE87" s="2">
        <v>0.904255319148936</v>
      </c>
      <c r="AF87" s="2">
        <v>1.97872340425532</v>
      </c>
      <c r="AG87" s="2">
        <v>1.5978835978836</v>
      </c>
      <c r="AH87" s="2">
        <v>1.76</v>
      </c>
      <c r="AI87" s="2">
        <v>1.65</v>
      </c>
      <c r="AJ87" s="2">
        <v>1.65</v>
      </c>
      <c r="AK87" s="2">
        <v>1.7</v>
      </c>
      <c r="AL87" s="2">
        <v>1.53439153439153</v>
      </c>
      <c r="AM87" s="2">
        <v>7.4</v>
      </c>
      <c r="AN87" s="2">
        <v>6.7</v>
      </c>
      <c r="AO87" s="2">
        <v>7.4</v>
      </c>
      <c r="AP87" s="2">
        <v>7.6</v>
      </c>
      <c r="AQ87" s="13">
        <v>8.37727272727273</v>
      </c>
      <c r="AR87" s="7">
        <v>13.4918343467609</v>
      </c>
    </row>
    <row r="88" spans="1:44">
      <c r="A88" t="s">
        <v>200</v>
      </c>
      <c r="B88" s="1" t="s">
        <v>2459</v>
      </c>
      <c r="C88" t="s">
        <v>201</v>
      </c>
      <c r="D88" t="s">
        <v>1273</v>
      </c>
      <c r="E88" s="2">
        <v>3.2</v>
      </c>
      <c r="F88" s="2">
        <v>61.2123230976756</v>
      </c>
      <c r="G88" s="2">
        <v>69.6931991028313</v>
      </c>
      <c r="H88" s="11">
        <v>-0.98119110625</v>
      </c>
      <c r="I88" s="2">
        <v>96.88</v>
      </c>
      <c r="J88" s="2">
        <v>98.03</v>
      </c>
      <c r="K88" s="2">
        <v>96.97</v>
      </c>
      <c r="L88" s="2">
        <v>82.81</v>
      </c>
      <c r="M88" s="2">
        <v>97.8114159259866</v>
      </c>
      <c r="N88" s="2">
        <v>2.93478260869565</v>
      </c>
      <c r="O88" s="2">
        <v>2.8494623655914</v>
      </c>
      <c r="P88" s="2">
        <v>2.4468085106383</v>
      </c>
      <c r="Q88" s="2">
        <v>2.27513227513228</v>
      </c>
      <c r="R88" s="2">
        <v>2.36842105263158</v>
      </c>
      <c r="S88" s="2">
        <v>25.8389261744966</v>
      </c>
      <c r="T88" s="2">
        <v>25.9136212624585</v>
      </c>
      <c r="U88" s="2">
        <v>26.0726072607261</v>
      </c>
      <c r="V88" s="2">
        <v>26.2295081967213</v>
      </c>
      <c r="W88" s="2">
        <v>26.0586319218241</v>
      </c>
      <c r="X88" s="2">
        <v>13.1884057971014</v>
      </c>
      <c r="Y88" s="2">
        <v>12.8571428571429</v>
      </c>
      <c r="Z88" s="2">
        <v>12.4285714285714</v>
      </c>
      <c r="AA88" s="2">
        <v>11.5492957746479</v>
      </c>
      <c r="AB88" s="2">
        <v>11.3888888888889</v>
      </c>
      <c r="AC88" s="2">
        <v>1.08695652173913</v>
      </c>
      <c r="AD88" s="2">
        <v>1.13978494623656</v>
      </c>
      <c r="AE88" s="2">
        <v>0.787234042553192</v>
      </c>
      <c r="AF88" s="2">
        <v>2.16931216931217</v>
      </c>
      <c r="AG88" s="2">
        <v>1.72631578947368</v>
      </c>
      <c r="AH88" s="2">
        <v>2.12</v>
      </c>
      <c r="AI88" s="2">
        <v>2.2</v>
      </c>
      <c r="AJ88" s="2">
        <v>2.07</v>
      </c>
      <c r="AK88" s="2">
        <v>1.96</v>
      </c>
      <c r="AL88" s="2">
        <v>1.89473684210526</v>
      </c>
      <c r="AM88" s="2">
        <v>9</v>
      </c>
      <c r="AN88" s="2">
        <v>9</v>
      </c>
      <c r="AO88" s="2">
        <v>9.2</v>
      </c>
      <c r="AP88" s="2">
        <v>10.1</v>
      </c>
      <c r="AQ88" s="13">
        <v>8.98333333333333</v>
      </c>
      <c r="AR88" s="7">
        <v>13.1068184945567</v>
      </c>
    </row>
    <row r="89" spans="1:44">
      <c r="A89" t="s">
        <v>202</v>
      </c>
      <c r="B89" s="1" t="s">
        <v>2460</v>
      </c>
      <c r="C89" t="s">
        <v>203</v>
      </c>
      <c r="D89" t="s">
        <v>1273</v>
      </c>
      <c r="E89" s="2">
        <v>9.27</v>
      </c>
      <c r="F89" s="2">
        <v>75.6023524122511</v>
      </c>
      <c r="G89" s="2">
        <v>75.310254744069</v>
      </c>
      <c r="H89" s="11">
        <v>-0.545444754545455</v>
      </c>
      <c r="I89" s="2">
        <v>87.9</v>
      </c>
      <c r="J89" s="2">
        <v>90.51</v>
      </c>
      <c r="K89" s="2">
        <v>72.71</v>
      </c>
      <c r="L89" s="2">
        <v>94.5</v>
      </c>
      <c r="M89" s="2">
        <v>84.4209138345811</v>
      </c>
      <c r="N89" s="2">
        <v>4.18918918918919</v>
      </c>
      <c r="O89" s="2">
        <v>4.00900900900901</v>
      </c>
      <c r="P89" s="2">
        <v>3.94618834080717</v>
      </c>
      <c r="Q89" s="2">
        <v>3.99103139013453</v>
      </c>
      <c r="R89" s="2">
        <v>4.08071748878924</v>
      </c>
      <c r="S89" s="2">
        <v>15.5763239875389</v>
      </c>
      <c r="T89" s="2">
        <v>15.8385093167702</v>
      </c>
      <c r="U89" s="2">
        <v>16.1490683229814</v>
      </c>
      <c r="V89" s="2">
        <v>16.4086687306502</v>
      </c>
      <c r="W89" s="2">
        <v>16.6666666666667</v>
      </c>
      <c r="X89" s="2">
        <v>22.5</v>
      </c>
      <c r="Y89" s="2">
        <v>22.6666666666667</v>
      </c>
      <c r="Z89" s="2">
        <v>22</v>
      </c>
      <c r="AA89" s="2">
        <v>21.9565217391304</v>
      </c>
      <c r="AB89" s="2">
        <v>21.7391304347826</v>
      </c>
      <c r="AC89" s="2">
        <v>1.87387387387387</v>
      </c>
      <c r="AD89" s="2">
        <v>1.78378378378378</v>
      </c>
      <c r="AE89" s="2">
        <v>1.5695067264574</v>
      </c>
      <c r="AF89" s="2">
        <v>3.22869955156951</v>
      </c>
      <c r="AG89" s="2">
        <v>3.0762331838565</v>
      </c>
      <c r="AH89" s="2">
        <v>3.74</v>
      </c>
      <c r="AI89" s="2">
        <v>3.69</v>
      </c>
      <c r="AJ89" s="2">
        <v>3.68</v>
      </c>
      <c r="AK89" s="2">
        <v>3.45</v>
      </c>
      <c r="AL89" s="2">
        <v>3.27354260089686</v>
      </c>
      <c r="AM89" s="2">
        <v>12.8</v>
      </c>
      <c r="AN89" s="2">
        <v>13.2</v>
      </c>
      <c r="AO89" s="2">
        <v>13.5</v>
      </c>
      <c r="AP89" s="2">
        <v>13.6</v>
      </c>
      <c r="AQ89" s="13">
        <v>8.55818181818181</v>
      </c>
      <c r="AR89" s="7">
        <v>12.1847085183794</v>
      </c>
    </row>
    <row r="90" spans="1:44">
      <c r="A90" t="s">
        <v>204</v>
      </c>
      <c r="B90" s="1" t="s">
        <v>2461</v>
      </c>
      <c r="C90" t="s">
        <v>205</v>
      </c>
      <c r="D90" t="s">
        <v>1273</v>
      </c>
      <c r="E90" s="2">
        <v>5.12</v>
      </c>
      <c r="F90" s="2">
        <v>68.5439550506022</v>
      </c>
      <c r="G90" s="2">
        <v>71.4243368431904</v>
      </c>
      <c r="H90" s="11">
        <v>-0.92416853442623</v>
      </c>
      <c r="I90" s="2">
        <v>106.64</v>
      </c>
      <c r="J90" s="2">
        <v>105.98</v>
      </c>
      <c r="K90" s="2">
        <v>112.83</v>
      </c>
      <c r="L90" s="2">
        <v>124.63</v>
      </c>
      <c r="M90" s="2">
        <v>122.777429586061</v>
      </c>
      <c r="N90" s="2">
        <v>3.13364055299539</v>
      </c>
      <c r="O90" s="2">
        <v>3.10502283105023</v>
      </c>
      <c r="P90" s="2">
        <v>2.95454545454545</v>
      </c>
      <c r="Q90" s="2">
        <v>3.10810810810811</v>
      </c>
      <c r="R90" s="2">
        <v>3.27354260089686</v>
      </c>
      <c r="S90" s="2">
        <v>20.4697986577181</v>
      </c>
      <c r="T90" s="2">
        <v>20.6666666666667</v>
      </c>
      <c r="U90" s="2">
        <v>20.9302325581395</v>
      </c>
      <c r="V90" s="2">
        <v>20.7920792079208</v>
      </c>
      <c r="W90" s="2">
        <v>20.983606557377</v>
      </c>
      <c r="X90" s="2">
        <v>14.5454545454545</v>
      </c>
      <c r="Y90" s="2">
        <v>13.75</v>
      </c>
      <c r="Z90" s="2">
        <v>13.5714285714286</v>
      </c>
      <c r="AA90" s="2">
        <v>13.6363636363636</v>
      </c>
      <c r="AB90" s="2">
        <v>13.5714285714286</v>
      </c>
      <c r="AC90" s="2">
        <v>1.38248847926267</v>
      </c>
      <c r="AD90" s="2">
        <v>1.19634703196347</v>
      </c>
      <c r="AE90" s="2">
        <v>1.20909090909091</v>
      </c>
      <c r="AF90" s="2">
        <v>2.4954954954955</v>
      </c>
      <c r="AG90" s="2">
        <v>2.12556053811659</v>
      </c>
      <c r="AH90" s="2">
        <v>3.18</v>
      </c>
      <c r="AI90" s="2">
        <v>2.97</v>
      </c>
      <c r="AJ90" s="2">
        <v>2.95</v>
      </c>
      <c r="AK90" s="2">
        <v>2.93</v>
      </c>
      <c r="AL90" s="2">
        <v>2.78026905829596</v>
      </c>
      <c r="AM90" s="2">
        <v>17.6</v>
      </c>
      <c r="AN90" s="2">
        <v>16.9</v>
      </c>
      <c r="AO90" s="2">
        <v>16.1</v>
      </c>
      <c r="AP90" s="2">
        <v>18.1</v>
      </c>
      <c r="AQ90" s="13">
        <v>6.4311475409836</v>
      </c>
      <c r="AR90" s="7">
        <v>8.89985639585823</v>
      </c>
    </row>
    <row r="91" spans="1:44">
      <c r="A91" t="s">
        <v>206</v>
      </c>
      <c r="B91" s="1" t="s">
        <v>2462</v>
      </c>
      <c r="C91" t="s">
        <v>207</v>
      </c>
      <c r="D91" t="s">
        <v>1273</v>
      </c>
      <c r="E91" s="2">
        <v>6.31</v>
      </c>
      <c r="F91" s="2">
        <v>62.4756778408515</v>
      </c>
      <c r="G91" s="2">
        <v>70.0543328182809</v>
      </c>
      <c r="H91" s="11">
        <v>-0.0683029884615386</v>
      </c>
      <c r="I91" s="2">
        <v>102.2</v>
      </c>
      <c r="J91" s="2">
        <v>101.09</v>
      </c>
      <c r="K91" s="2">
        <v>110.17</v>
      </c>
      <c r="L91" s="2">
        <v>99.03</v>
      </c>
      <c r="M91" s="2">
        <v>86.982520307417</v>
      </c>
      <c r="N91" s="2">
        <v>6.28865979381443</v>
      </c>
      <c r="O91" s="2">
        <v>6.41025641025641</v>
      </c>
      <c r="P91" s="2">
        <v>6.1734693877551</v>
      </c>
      <c r="Q91" s="2">
        <v>6.6497461928934</v>
      </c>
      <c r="R91" s="2">
        <v>6.71717171717172</v>
      </c>
      <c r="S91" s="2">
        <v>20.1342281879195</v>
      </c>
      <c r="T91" s="2">
        <v>20.4013377926421</v>
      </c>
      <c r="U91" s="2">
        <v>20.6666666666667</v>
      </c>
      <c r="V91" s="2">
        <v>20.5980066445183</v>
      </c>
      <c r="W91" s="2">
        <v>20.5980066445183</v>
      </c>
      <c r="X91" s="2">
        <v>24.4444444444444</v>
      </c>
      <c r="Y91" s="2">
        <v>24.4444444444444</v>
      </c>
      <c r="Z91" s="2">
        <v>23.7037037037037</v>
      </c>
      <c r="AA91" s="2">
        <v>23.7037037037037</v>
      </c>
      <c r="AB91" s="2">
        <v>24.6296296296296</v>
      </c>
      <c r="AC91" s="2">
        <v>3.2680412371134</v>
      </c>
      <c r="AD91" s="2">
        <v>2.5025641025641</v>
      </c>
      <c r="AE91" s="2">
        <v>2.47959183673469</v>
      </c>
      <c r="AF91" s="2">
        <v>4.19289340101523</v>
      </c>
      <c r="AG91" s="2">
        <v>4.1010101010101</v>
      </c>
      <c r="AH91" s="2">
        <v>8.09</v>
      </c>
      <c r="AI91" s="2">
        <v>8.51</v>
      </c>
      <c r="AJ91" s="2">
        <v>8.21</v>
      </c>
      <c r="AK91" s="2">
        <v>8.07</v>
      </c>
      <c r="AL91" s="2">
        <v>7.17171717171717</v>
      </c>
      <c r="AM91" s="2">
        <v>32.9</v>
      </c>
      <c r="AN91" s="2">
        <v>34</v>
      </c>
      <c r="AO91" s="2">
        <v>31.7</v>
      </c>
      <c r="AP91" s="2">
        <v>34.9</v>
      </c>
      <c r="AQ91" s="13">
        <v>9.44615384615384</v>
      </c>
      <c r="AR91" s="7">
        <v>12.8554600983314</v>
      </c>
    </row>
    <row r="92" spans="1:44">
      <c r="A92" t="s">
        <v>208</v>
      </c>
      <c r="B92" s="1" t="s">
        <v>2463</v>
      </c>
      <c r="C92" t="s">
        <v>209</v>
      </c>
      <c r="D92" t="s">
        <v>1273</v>
      </c>
      <c r="E92" s="2">
        <v>5.69</v>
      </c>
      <c r="F92" s="2">
        <v>46.9051930971896</v>
      </c>
      <c r="G92" s="2">
        <v>70.6856062193571</v>
      </c>
      <c r="H92" s="11">
        <v>0.208247659259259</v>
      </c>
      <c r="I92" s="2">
        <v>97.58</v>
      </c>
      <c r="J92" s="2">
        <v>94.53</v>
      </c>
      <c r="K92" s="2">
        <v>96.51</v>
      </c>
      <c r="L92" s="2">
        <v>93.99</v>
      </c>
      <c r="M92" s="2">
        <v>85.5970839644983</v>
      </c>
      <c r="N92" s="2">
        <v>8.55670103092783</v>
      </c>
      <c r="O92" s="2">
        <v>8.2051282051282</v>
      </c>
      <c r="P92" s="2">
        <v>8.11224489795918</v>
      </c>
      <c r="Q92" s="2">
        <v>8.08080808080808</v>
      </c>
      <c r="R92" s="2">
        <v>8.44221105527638</v>
      </c>
      <c r="S92" s="2">
        <v>21.1180124223602</v>
      </c>
      <c r="T92" s="2">
        <v>21.0526315789474</v>
      </c>
      <c r="U92" s="2">
        <v>20.7430340557276</v>
      </c>
      <c r="V92" s="2">
        <v>20.679012345679</v>
      </c>
      <c r="W92" s="2">
        <v>20.3703703703704</v>
      </c>
      <c r="X92" s="2">
        <v>27.741935483871</v>
      </c>
      <c r="Y92" s="2">
        <v>28.1967213114754</v>
      </c>
      <c r="Z92" s="2">
        <v>27.3770491803279</v>
      </c>
      <c r="AA92" s="2">
        <v>27.3333333333333</v>
      </c>
      <c r="AB92" s="2">
        <v>27.1186440677966</v>
      </c>
      <c r="AC92" s="2">
        <v>3.30927835051546</v>
      </c>
      <c r="AD92" s="2">
        <v>3.02564102564103</v>
      </c>
      <c r="AE92" s="2">
        <v>2.63265306122449</v>
      </c>
      <c r="AF92" s="2">
        <v>4.73737373737374</v>
      </c>
      <c r="AG92" s="2">
        <v>4.06030150753769</v>
      </c>
      <c r="AH92" s="2">
        <v>9.69</v>
      </c>
      <c r="AI92" s="2">
        <v>9.9</v>
      </c>
      <c r="AJ92" s="2">
        <v>10.1</v>
      </c>
      <c r="AK92" s="2">
        <v>9.55</v>
      </c>
      <c r="AL92" s="2">
        <v>8.99497487437186</v>
      </c>
      <c r="AM92" s="2">
        <v>30.1</v>
      </c>
      <c r="AN92" s="2">
        <v>32.5</v>
      </c>
      <c r="AO92" s="2">
        <v>32.8</v>
      </c>
      <c r="AP92" s="2">
        <v>31.6</v>
      </c>
      <c r="AQ92" s="13">
        <v>10.1592592592593</v>
      </c>
      <c r="AR92" s="7">
        <v>13.8231320778956</v>
      </c>
    </row>
    <row r="93" spans="1:44">
      <c r="A93" t="s">
        <v>210</v>
      </c>
      <c r="B93" s="1" t="s">
        <v>2464</v>
      </c>
      <c r="C93" t="s">
        <v>211</v>
      </c>
      <c r="D93" t="s">
        <v>1273</v>
      </c>
      <c r="E93" s="2">
        <v>9.18</v>
      </c>
      <c r="F93" s="2">
        <v>71.6188134615888</v>
      </c>
      <c r="G93" s="2">
        <v>77.9593262370038</v>
      </c>
      <c r="H93" s="11">
        <v>0.0703158444444444</v>
      </c>
      <c r="I93" s="2">
        <v>85.9</v>
      </c>
      <c r="J93" s="2">
        <v>113.43</v>
      </c>
      <c r="K93" s="2">
        <v>109.7</v>
      </c>
      <c r="L93" s="2">
        <v>105.67</v>
      </c>
      <c r="M93" s="2">
        <v>96.1035515903514</v>
      </c>
      <c r="N93" s="2">
        <v>8.38509316770186</v>
      </c>
      <c r="O93" s="2">
        <v>8.58024691358025</v>
      </c>
      <c r="P93" s="2">
        <v>8.7037037037037</v>
      </c>
      <c r="Q93" s="2">
        <v>8.82716049382716</v>
      </c>
      <c r="R93" s="2">
        <v>9.1304347826087</v>
      </c>
      <c r="S93" s="2">
        <v>12.280701754386</v>
      </c>
      <c r="T93" s="2">
        <v>12.6637554585153</v>
      </c>
      <c r="U93" s="2">
        <v>12.6086956521739</v>
      </c>
      <c r="V93" s="2">
        <v>12.6086956521739</v>
      </c>
      <c r="W93" s="2">
        <v>12.1212121212121</v>
      </c>
      <c r="X93" s="2">
        <v>38.4</v>
      </c>
      <c r="Y93" s="2">
        <v>37.6</v>
      </c>
      <c r="Z93" s="2">
        <v>38</v>
      </c>
      <c r="AA93" s="2">
        <v>38</v>
      </c>
      <c r="AB93" s="2">
        <v>39.6</v>
      </c>
      <c r="AC93" s="2">
        <v>4.8944099378882</v>
      </c>
      <c r="AD93" s="2">
        <v>4.27160493827161</v>
      </c>
      <c r="AE93" s="2">
        <v>3.51851851851852</v>
      </c>
      <c r="AF93" s="2">
        <v>5.82716049382716</v>
      </c>
      <c r="AG93" s="2">
        <v>5.98757763975155</v>
      </c>
      <c r="AH93" s="2">
        <v>11.3</v>
      </c>
      <c r="AI93" s="2">
        <v>10.8</v>
      </c>
      <c r="AJ93" s="2">
        <v>10.68</v>
      </c>
      <c r="AK93" s="2">
        <v>10.12</v>
      </c>
      <c r="AL93" s="2">
        <v>9.19254658385093</v>
      </c>
      <c r="AM93" s="2">
        <v>40.5</v>
      </c>
      <c r="AN93" s="2">
        <v>41.5</v>
      </c>
      <c r="AO93" s="2">
        <v>38.2</v>
      </c>
      <c r="AP93" s="2">
        <v>38.3</v>
      </c>
      <c r="AQ93" s="13">
        <v>9.9</v>
      </c>
      <c r="AR93" s="7">
        <v>12.5270489755737</v>
      </c>
    </row>
    <row r="94" spans="1:44">
      <c r="A94" t="s">
        <v>212</v>
      </c>
      <c r="B94" s="1" t="s">
        <v>2465</v>
      </c>
      <c r="C94" t="s">
        <v>213</v>
      </c>
      <c r="D94" t="s">
        <v>1273</v>
      </c>
      <c r="E94" s="2">
        <v>4.05</v>
      </c>
      <c r="F94" s="2">
        <v>58.5369619418284</v>
      </c>
      <c r="G94" s="2">
        <v>72.7017743461394</v>
      </c>
      <c r="H94" s="11">
        <v>-0.993218266666666</v>
      </c>
      <c r="I94" s="2">
        <v>98.89</v>
      </c>
      <c r="J94" s="2">
        <v>77.7</v>
      </c>
      <c r="K94" s="2">
        <v>69</v>
      </c>
      <c r="L94" s="2">
        <v>80.49</v>
      </c>
      <c r="M94" s="2">
        <v>115.675389262335</v>
      </c>
      <c r="N94" s="2">
        <v>3.60655737704918</v>
      </c>
      <c r="O94" s="2">
        <v>3.38709677419355</v>
      </c>
      <c r="P94" s="2">
        <v>3.33333333333333</v>
      </c>
      <c r="Q94" s="2">
        <v>2.65625</v>
      </c>
      <c r="R94" s="2">
        <v>2.61538461538462</v>
      </c>
      <c r="S94" s="2">
        <v>27.6595744680851</v>
      </c>
      <c r="T94" s="2">
        <v>27.0833333333333</v>
      </c>
      <c r="U94" s="2">
        <v>27.8350515463918</v>
      </c>
      <c r="V94" s="2">
        <v>28.5714285714286</v>
      </c>
      <c r="W94" s="2">
        <v>27.7227722772277</v>
      </c>
      <c r="X94" s="2">
        <v>12.6086956521739</v>
      </c>
      <c r="Y94" s="2">
        <v>12.6086956521739</v>
      </c>
      <c r="Z94" s="2">
        <v>11.7391304347826</v>
      </c>
      <c r="AA94" s="2">
        <v>12.5</v>
      </c>
      <c r="AB94" s="2">
        <v>12.5</v>
      </c>
      <c r="AC94" s="2">
        <v>0.983606557377049</v>
      </c>
      <c r="AD94" s="2">
        <v>0.419354838709677</v>
      </c>
      <c r="AE94" s="2">
        <v>0.507936507936508</v>
      </c>
      <c r="AF94" s="2">
        <v>1.8125</v>
      </c>
      <c r="AG94" s="2">
        <v>1.13846153846154</v>
      </c>
      <c r="AH94" s="2">
        <v>1.8</v>
      </c>
      <c r="AI94" s="2">
        <v>1.94</v>
      </c>
      <c r="AJ94" s="2">
        <v>2.22</v>
      </c>
      <c r="AK94" s="2">
        <v>2.03</v>
      </c>
      <c r="AL94" s="2">
        <v>1.84615384615385</v>
      </c>
      <c r="AM94" s="2">
        <v>6.8</v>
      </c>
      <c r="AN94" s="2">
        <v>8.7</v>
      </c>
      <c r="AO94" s="2">
        <v>9.8</v>
      </c>
      <c r="AP94" s="2">
        <v>12.3</v>
      </c>
      <c r="AQ94" s="13">
        <v>14.7333333333333</v>
      </c>
      <c r="AR94" s="7">
        <v>19.2200317224909</v>
      </c>
    </row>
    <row r="95" spans="1:44">
      <c r="A95" t="s">
        <v>214</v>
      </c>
      <c r="B95" s="1" t="s">
        <v>2466</v>
      </c>
      <c r="C95" t="s">
        <v>215</v>
      </c>
      <c r="D95" t="s">
        <v>1273</v>
      </c>
      <c r="E95" s="2">
        <v>2.28</v>
      </c>
      <c r="F95" s="2">
        <v>60.0845728326834</v>
      </c>
      <c r="G95" s="2">
        <v>68.159555837266</v>
      </c>
      <c r="H95" s="11">
        <v>-1.07807243125</v>
      </c>
      <c r="I95" s="2">
        <v>62.21</v>
      </c>
      <c r="J95" s="2">
        <v>68.15</v>
      </c>
      <c r="K95" s="2">
        <v>83.39</v>
      </c>
      <c r="L95" s="2">
        <v>77.49</v>
      </c>
      <c r="M95" s="2">
        <v>79.3322071831208</v>
      </c>
      <c r="N95" s="2">
        <v>3.75</v>
      </c>
      <c r="O95" s="2">
        <v>3.61581920903955</v>
      </c>
      <c r="P95" s="2">
        <v>3.24022346368715</v>
      </c>
      <c r="Q95" s="2">
        <v>3.27777777777778</v>
      </c>
      <c r="R95" s="2">
        <v>3.14917127071823</v>
      </c>
      <c r="S95" s="2">
        <v>27.112676056338</v>
      </c>
      <c r="T95" s="2">
        <v>27.8169014084507</v>
      </c>
      <c r="U95" s="2">
        <v>28.0701754385965</v>
      </c>
      <c r="V95" s="2">
        <v>27.972027972028</v>
      </c>
      <c r="W95" s="2">
        <v>28.3216783216783</v>
      </c>
      <c r="X95" s="2">
        <v>8.69565217391304</v>
      </c>
      <c r="Y95" s="2">
        <v>9.14285714285714</v>
      </c>
      <c r="Z95" s="2">
        <v>8.71428571428572</v>
      </c>
      <c r="AA95" s="2">
        <v>9.01408450704225</v>
      </c>
      <c r="AB95" s="2">
        <v>8.87323943661972</v>
      </c>
      <c r="AC95" s="2">
        <v>0.863636363636364</v>
      </c>
      <c r="AD95" s="2">
        <v>0.734463276836158</v>
      </c>
      <c r="AE95" s="2">
        <v>0.636871508379888</v>
      </c>
      <c r="AF95" s="2">
        <v>1.65555555555556</v>
      </c>
      <c r="AG95" s="2">
        <v>1.55801104972376</v>
      </c>
      <c r="AH95" s="2">
        <v>2.05</v>
      </c>
      <c r="AI95" s="2">
        <v>2.15</v>
      </c>
      <c r="AJ95" s="2">
        <v>2.18</v>
      </c>
      <c r="AK95" s="2">
        <v>2.11</v>
      </c>
      <c r="AL95" s="2">
        <v>1.87845303867403</v>
      </c>
      <c r="AM95" s="2">
        <v>8.6</v>
      </c>
      <c r="AN95" s="2">
        <v>8.6</v>
      </c>
      <c r="AO95" s="2">
        <v>9.9</v>
      </c>
      <c r="AP95" s="2">
        <v>9.8</v>
      </c>
      <c r="AQ95" s="13">
        <v>7.84583333333333</v>
      </c>
      <c r="AR95" s="7">
        <v>12.4551895488755</v>
      </c>
    </row>
    <row r="96" spans="1:44">
      <c r="A96" t="s">
        <v>216</v>
      </c>
      <c r="B96" s="1" t="s">
        <v>2467</v>
      </c>
      <c r="C96" t="s">
        <v>217</v>
      </c>
      <c r="D96" t="s">
        <v>1273</v>
      </c>
      <c r="E96" s="2">
        <v>3.05</v>
      </c>
      <c r="F96" s="2">
        <v>62.3189727935469</v>
      </c>
      <c r="G96" s="2">
        <v>70.9916992938067</v>
      </c>
      <c r="H96" s="11">
        <v>-1.2011057</v>
      </c>
      <c r="I96" s="2">
        <v>68.54</v>
      </c>
      <c r="J96" s="2">
        <v>71.42</v>
      </c>
      <c r="K96" s="2">
        <v>87.53</v>
      </c>
      <c r="L96" s="2">
        <v>76.71</v>
      </c>
      <c r="M96" s="2">
        <v>85.2074501667269</v>
      </c>
      <c r="N96" s="2">
        <v>2.97872340425532</v>
      </c>
      <c r="O96" s="2">
        <v>2.59259259259259</v>
      </c>
      <c r="P96" s="2">
        <v>2.6063829787234</v>
      </c>
      <c r="Q96" s="2">
        <v>2.76595744680851</v>
      </c>
      <c r="R96" s="2">
        <v>2.71276595744681</v>
      </c>
      <c r="S96" s="2">
        <v>24.4147157190635</v>
      </c>
      <c r="T96" s="2">
        <v>25.0836120401338</v>
      </c>
      <c r="U96" s="2">
        <v>25.752508361204</v>
      </c>
      <c r="V96" s="2">
        <v>26</v>
      </c>
      <c r="W96" s="2">
        <v>26.3333333333333</v>
      </c>
      <c r="X96" s="2">
        <v>10.9230769230769</v>
      </c>
      <c r="Y96" s="2">
        <v>10.7692307692308</v>
      </c>
      <c r="Z96" s="2">
        <v>10.1492537313433</v>
      </c>
      <c r="AA96" s="2">
        <v>10</v>
      </c>
      <c r="AB96" s="2">
        <v>9.1304347826087</v>
      </c>
      <c r="AC96" s="2">
        <v>0.968085106382979</v>
      </c>
      <c r="AD96" s="2">
        <v>0.984126984126984</v>
      </c>
      <c r="AE96" s="2">
        <v>0.872340425531915</v>
      </c>
      <c r="AF96" s="2">
        <v>2.37234042553191</v>
      </c>
      <c r="AG96" s="2">
        <v>1.9468085106383</v>
      </c>
      <c r="AH96" s="2">
        <v>1.7</v>
      </c>
      <c r="AI96" s="2">
        <v>1.69</v>
      </c>
      <c r="AJ96" s="2">
        <v>1.6</v>
      </c>
      <c r="AK96" s="2">
        <v>1.44</v>
      </c>
      <c r="AL96" s="2">
        <v>1.32978723404255</v>
      </c>
      <c r="AM96" s="2">
        <v>7.3</v>
      </c>
      <c r="AN96" s="2">
        <v>6.6</v>
      </c>
      <c r="AO96" s="2">
        <v>6.3</v>
      </c>
      <c r="AP96" s="2">
        <v>6.5</v>
      </c>
      <c r="AQ96" s="13">
        <v>9.172</v>
      </c>
      <c r="AR96" s="7">
        <v>15.1996987711453</v>
      </c>
    </row>
    <row r="97" spans="1:44">
      <c r="A97" t="s">
        <v>218</v>
      </c>
      <c r="B97" s="1" t="s">
        <v>2468</v>
      </c>
      <c r="C97" t="s">
        <v>219</v>
      </c>
      <c r="D97" t="s">
        <v>1273</v>
      </c>
      <c r="E97" s="2">
        <v>4.16</v>
      </c>
      <c r="F97" s="2">
        <v>70.3136323877774</v>
      </c>
      <c r="G97" s="2">
        <v>72.8484104898635</v>
      </c>
      <c r="H97" s="11">
        <v>-0.931195475</v>
      </c>
      <c r="I97" s="2">
        <v>76.29</v>
      </c>
      <c r="J97" s="2">
        <v>70.63</v>
      </c>
      <c r="K97" s="2">
        <v>86.98</v>
      </c>
      <c r="L97" s="2">
        <v>83.49</v>
      </c>
      <c r="M97" s="2">
        <v>86.236774350661</v>
      </c>
      <c r="N97" s="2">
        <v>3.8265306122449</v>
      </c>
      <c r="O97" s="2">
        <v>3.73737373737374</v>
      </c>
      <c r="P97" s="2">
        <v>3.73134328358209</v>
      </c>
      <c r="Q97" s="2">
        <v>3.89162561576355</v>
      </c>
      <c r="R97" s="2">
        <v>3.70731707317073</v>
      </c>
      <c r="S97" s="2">
        <v>21.1038961038961</v>
      </c>
      <c r="T97" s="2">
        <v>21.3592233009709</v>
      </c>
      <c r="U97" s="2">
        <v>21.2218649517685</v>
      </c>
      <c r="V97" s="2">
        <v>21.0862619808307</v>
      </c>
      <c r="W97" s="2">
        <v>21.0191082802548</v>
      </c>
      <c r="X97" s="2">
        <v>11.7543859649123</v>
      </c>
      <c r="Y97" s="2">
        <v>11.7543859649123</v>
      </c>
      <c r="Z97" s="2">
        <v>11.2068965517241</v>
      </c>
      <c r="AA97" s="2">
        <v>12.0689655172414</v>
      </c>
      <c r="AB97" s="2">
        <v>12.7586206896552</v>
      </c>
      <c r="AC97" s="2">
        <v>1.28571428571429</v>
      </c>
      <c r="AD97" s="2">
        <v>1.05050505050505</v>
      </c>
      <c r="AE97" s="2">
        <v>0.915422885572139</v>
      </c>
      <c r="AF97" s="2">
        <v>2.32512315270936</v>
      </c>
      <c r="AG97" s="2">
        <v>1.9219512195122</v>
      </c>
      <c r="AH97" s="2">
        <v>2.6</v>
      </c>
      <c r="AI97" s="2">
        <v>2.73</v>
      </c>
      <c r="AJ97" s="2">
        <v>2.79</v>
      </c>
      <c r="AK97" s="2">
        <v>2.51</v>
      </c>
      <c r="AL97" s="2">
        <v>2.29268292682927</v>
      </c>
      <c r="AM97" s="2">
        <v>9.5</v>
      </c>
      <c r="AN97" s="2">
        <v>9.8</v>
      </c>
      <c r="AO97" s="2">
        <v>8.9</v>
      </c>
      <c r="AP97" s="2">
        <v>9.4</v>
      </c>
      <c r="AQ97" s="13">
        <v>8.55625</v>
      </c>
      <c r="AR97" s="7">
        <v>12.7799266476649</v>
      </c>
    </row>
    <row r="98" spans="1:44">
      <c r="A98" t="s">
        <v>220</v>
      </c>
      <c r="B98" s="1" t="s">
        <v>2469</v>
      </c>
      <c r="C98" t="s">
        <v>221</v>
      </c>
      <c r="D98" t="s">
        <v>1273</v>
      </c>
      <c r="E98" s="2">
        <v>4.18</v>
      </c>
      <c r="F98" s="2">
        <v>67.8783715430938</v>
      </c>
      <c r="G98" s="2">
        <v>73.2312814150295</v>
      </c>
      <c r="H98" s="11">
        <v>0.226165057142857</v>
      </c>
      <c r="I98" s="2">
        <v>104.82</v>
      </c>
      <c r="J98" s="2">
        <v>119.03</v>
      </c>
      <c r="K98" s="2">
        <v>96.67</v>
      </c>
      <c r="L98" s="2">
        <v>114.8</v>
      </c>
      <c r="M98" s="2">
        <v>97.630711827449</v>
      </c>
      <c r="N98" s="2">
        <v>7.27272727272727</v>
      </c>
      <c r="O98" s="2">
        <v>7.12121212121212</v>
      </c>
      <c r="P98" s="2">
        <v>8.25757575757576</v>
      </c>
      <c r="Q98" s="2">
        <v>7.87878787878788</v>
      </c>
      <c r="R98" s="2">
        <v>7.81954887218045</v>
      </c>
      <c r="S98" s="2">
        <v>18.9320388349515</v>
      </c>
      <c r="T98" s="2">
        <v>18.9320388349515</v>
      </c>
      <c r="U98" s="2">
        <v>18.9320388349515</v>
      </c>
      <c r="V98" s="2">
        <v>18.9320388349515</v>
      </c>
      <c r="W98" s="2">
        <v>18.4466019417476</v>
      </c>
      <c r="X98" s="2">
        <v>28</v>
      </c>
      <c r="Y98" s="2">
        <v>27.1428571428571</v>
      </c>
      <c r="Z98" s="2">
        <v>27.4285714285714</v>
      </c>
      <c r="AA98" s="2">
        <v>27.7142857142857</v>
      </c>
      <c r="AB98" s="2">
        <v>27.9411764705882</v>
      </c>
      <c r="AC98" s="2">
        <v>3.42424242424242</v>
      </c>
      <c r="AD98" s="2">
        <v>2.53030303030303</v>
      </c>
      <c r="AE98" s="2">
        <v>2.24242424242424</v>
      </c>
      <c r="AF98" s="2">
        <v>4.90909090909091</v>
      </c>
      <c r="AG98" s="2">
        <v>4.34586466165414</v>
      </c>
      <c r="AH98" s="2">
        <v>10</v>
      </c>
      <c r="AI98" s="2">
        <v>10.38</v>
      </c>
      <c r="AJ98" s="2">
        <v>10.38</v>
      </c>
      <c r="AK98" s="2">
        <v>9.55</v>
      </c>
      <c r="AL98" s="2">
        <v>8.79699248120301</v>
      </c>
      <c r="AM98" s="2">
        <v>36.5</v>
      </c>
      <c r="AN98" s="2">
        <v>36.9</v>
      </c>
      <c r="AO98" s="2">
        <v>36.9</v>
      </c>
      <c r="AP98" s="2">
        <v>34.8</v>
      </c>
      <c r="AQ98" s="13">
        <v>10.8428571428571</v>
      </c>
      <c r="AR98" s="7">
        <v>14.2796870183428</v>
      </c>
    </row>
    <row r="99" spans="1:44">
      <c r="A99" t="s">
        <v>222</v>
      </c>
      <c r="B99" s="1" t="s">
        <v>2470</v>
      </c>
      <c r="C99" t="s">
        <v>223</v>
      </c>
      <c r="D99" t="s">
        <v>1273</v>
      </c>
      <c r="E99" s="2">
        <v>4.31</v>
      </c>
      <c r="F99" s="2">
        <v>54.7899746788468</v>
      </c>
      <c r="G99" s="2">
        <v>68.9638977649765</v>
      </c>
      <c r="H99" s="11">
        <v>-0.529425555102041</v>
      </c>
      <c r="I99" s="2">
        <v>85</v>
      </c>
      <c r="J99" s="2">
        <v>101.94</v>
      </c>
      <c r="K99" s="2">
        <v>76.49</v>
      </c>
      <c r="L99" s="2">
        <v>84.2</v>
      </c>
      <c r="M99" s="2">
        <v>75.1429040064563</v>
      </c>
      <c r="N99" s="2">
        <v>4.81283422459893</v>
      </c>
      <c r="O99" s="2">
        <v>4.68085106382979</v>
      </c>
      <c r="P99" s="2">
        <v>4.46808510638298</v>
      </c>
      <c r="Q99" s="2">
        <v>4.62765957446809</v>
      </c>
      <c r="R99" s="2">
        <v>4.52631578947368</v>
      </c>
      <c r="S99" s="2">
        <v>25.8169934640523</v>
      </c>
      <c r="T99" s="2">
        <v>26.1437908496732</v>
      </c>
      <c r="U99" s="2">
        <v>26.3843648208469</v>
      </c>
      <c r="V99" s="2">
        <v>26.6233766233766</v>
      </c>
      <c r="W99" s="2">
        <v>26.2820512820513</v>
      </c>
      <c r="X99" s="2">
        <v>14.2857142857143</v>
      </c>
      <c r="Y99" s="2">
        <v>14.2253521126761</v>
      </c>
      <c r="Z99" s="2">
        <v>13.4722222222222</v>
      </c>
      <c r="AA99" s="2">
        <v>13.5616438356164</v>
      </c>
      <c r="AB99" s="2">
        <v>13.013698630137</v>
      </c>
      <c r="AC99" s="2">
        <v>2.09625668449198</v>
      </c>
      <c r="AD99" s="2">
        <v>1.76595744680851</v>
      </c>
      <c r="AE99" s="2">
        <v>1.91489361702128</v>
      </c>
      <c r="AF99" s="2">
        <v>2.9468085106383</v>
      </c>
      <c r="AG99" s="2">
        <v>2.69473684210526</v>
      </c>
      <c r="AH99" s="2">
        <v>5.19</v>
      </c>
      <c r="AI99" s="2">
        <v>5.59</v>
      </c>
      <c r="AJ99" s="2">
        <v>5.27</v>
      </c>
      <c r="AK99" s="2">
        <v>4.95</v>
      </c>
      <c r="AL99" s="2">
        <v>4.52631578947368</v>
      </c>
      <c r="AM99" s="2">
        <v>21.4</v>
      </c>
      <c r="AN99" s="2">
        <v>23.7</v>
      </c>
      <c r="AO99" s="2">
        <v>22</v>
      </c>
      <c r="AP99" s="2">
        <v>22.4</v>
      </c>
      <c r="AQ99" s="13">
        <v>9.45510204081632</v>
      </c>
      <c r="AR99" s="7">
        <v>13.8486083259267</v>
      </c>
    </row>
    <row r="100" spans="1:44">
      <c r="A100" t="s">
        <v>224</v>
      </c>
      <c r="B100" s="1" t="s">
        <v>2471</v>
      </c>
      <c r="C100" t="s">
        <v>225</v>
      </c>
      <c r="D100" t="s">
        <v>1273</v>
      </c>
      <c r="E100" s="2">
        <v>9.64</v>
      </c>
      <c r="F100" s="2">
        <v>74.0223037406766</v>
      </c>
      <c r="G100" s="2">
        <v>74.676084281245</v>
      </c>
      <c r="H100" s="11">
        <v>-0.0410315237288136</v>
      </c>
      <c r="I100" s="2">
        <v>113.6</v>
      </c>
      <c r="J100" s="2">
        <v>120.89</v>
      </c>
      <c r="K100" s="2">
        <v>107.09</v>
      </c>
      <c r="L100" s="2">
        <v>114.77</v>
      </c>
      <c r="M100" s="2">
        <v>106.347379210624</v>
      </c>
      <c r="N100" s="2">
        <v>7.21030042918455</v>
      </c>
      <c r="O100" s="2">
        <v>7.33905579399142</v>
      </c>
      <c r="P100" s="2">
        <v>6.92307692307692</v>
      </c>
      <c r="Q100" s="2">
        <v>7.06382978723404</v>
      </c>
      <c r="R100" s="2">
        <v>7.11864406779661</v>
      </c>
      <c r="S100" s="2">
        <v>12.7596439169139</v>
      </c>
      <c r="T100" s="2">
        <v>13.0563798219585</v>
      </c>
      <c r="U100" s="2">
        <v>13.0177514792899</v>
      </c>
      <c r="V100" s="2">
        <v>13.0177514792899</v>
      </c>
      <c r="W100" s="2">
        <v>12.9411764705882</v>
      </c>
      <c r="X100" s="2">
        <v>35</v>
      </c>
      <c r="Y100" s="2">
        <v>34.2105263157895</v>
      </c>
      <c r="Z100" s="2">
        <v>34.2105263157895</v>
      </c>
      <c r="AA100" s="2">
        <v>33.6842105263158</v>
      </c>
      <c r="AB100" s="2">
        <v>34.2105263157895</v>
      </c>
      <c r="AC100" s="2">
        <v>3.74248927038627</v>
      </c>
      <c r="AD100" s="2">
        <v>3.13304721030043</v>
      </c>
      <c r="AE100" s="2">
        <v>3</v>
      </c>
      <c r="AF100" s="2">
        <v>4.97872340425532</v>
      </c>
      <c r="AG100" s="2">
        <v>4.50847457627119</v>
      </c>
      <c r="AH100" s="2">
        <v>9.01</v>
      </c>
      <c r="AI100" s="2">
        <v>8.97</v>
      </c>
      <c r="AJ100" s="2">
        <v>8.33</v>
      </c>
      <c r="AK100" s="2">
        <v>7.62</v>
      </c>
      <c r="AL100" s="2">
        <v>6.94915254237288</v>
      </c>
      <c r="AM100" s="2">
        <v>32.4</v>
      </c>
      <c r="AN100" s="2">
        <v>33.5</v>
      </c>
      <c r="AO100" s="2">
        <v>30.5</v>
      </c>
      <c r="AP100" s="2">
        <v>30.2</v>
      </c>
      <c r="AQ100" s="13">
        <v>10.1118644067797</v>
      </c>
      <c r="AR100" s="7">
        <v>12.9013537135699</v>
      </c>
    </row>
    <row r="101" spans="1:44">
      <c r="A101" t="s">
        <v>226</v>
      </c>
      <c r="B101" s="1" t="s">
        <v>2472</v>
      </c>
      <c r="C101" t="s">
        <v>227</v>
      </c>
      <c r="D101" t="s">
        <v>1273</v>
      </c>
      <c r="E101" s="2">
        <v>3</v>
      </c>
      <c r="F101" s="2">
        <v>63.6488146135393</v>
      </c>
      <c r="G101" s="2">
        <v>71.092404357513</v>
      </c>
      <c r="H101" s="11">
        <v>-1.4621186744186</v>
      </c>
      <c r="I101" s="2">
        <v>66.43</v>
      </c>
      <c r="J101" s="2">
        <v>62.19</v>
      </c>
      <c r="K101" s="2">
        <v>55.84</v>
      </c>
      <c r="L101" s="2">
        <v>57.94</v>
      </c>
      <c r="M101" s="2">
        <v>67.9248911357964</v>
      </c>
      <c r="N101" s="2">
        <v>2.39766081871345</v>
      </c>
      <c r="O101" s="2">
        <v>2.11764705882353</v>
      </c>
      <c r="P101" s="2">
        <v>2.01183431952663</v>
      </c>
      <c r="Q101" s="2">
        <v>1.91616766467066</v>
      </c>
      <c r="R101" s="2">
        <v>2</v>
      </c>
      <c r="S101" s="2">
        <v>25.7352941176471</v>
      </c>
      <c r="T101" s="2">
        <v>26.8382352941176</v>
      </c>
      <c r="U101" s="2">
        <v>27.1062271062271</v>
      </c>
      <c r="V101" s="2">
        <v>27.8388278388278</v>
      </c>
      <c r="W101" s="2">
        <v>27.8388278388278</v>
      </c>
      <c r="X101" s="2">
        <v>6.39344262295082</v>
      </c>
      <c r="Y101" s="2">
        <v>6.45161290322581</v>
      </c>
      <c r="Z101" s="2">
        <v>6.25</v>
      </c>
      <c r="AA101" s="2">
        <v>6.21212121212121</v>
      </c>
      <c r="AB101" s="2">
        <v>6.26865671641791</v>
      </c>
      <c r="AC101" s="2">
        <v>1.05263157894737</v>
      </c>
      <c r="AD101" s="2">
        <v>0.658823529411765</v>
      </c>
      <c r="AE101" s="2">
        <v>0.804733727810651</v>
      </c>
      <c r="AF101" s="2">
        <v>1.82035928143713</v>
      </c>
      <c r="AG101" s="2">
        <v>1.58787878787879</v>
      </c>
      <c r="AH101" s="2">
        <v>1.58</v>
      </c>
      <c r="AI101" s="2">
        <v>1.59</v>
      </c>
      <c r="AJ101" s="2">
        <v>1.54</v>
      </c>
      <c r="AK101" s="2">
        <v>1.32</v>
      </c>
      <c r="AL101" s="2">
        <v>1.39393939393939</v>
      </c>
      <c r="AM101" s="2">
        <v>5.8</v>
      </c>
      <c r="AN101" s="2">
        <v>5.8</v>
      </c>
      <c r="AO101" s="2">
        <v>5.4</v>
      </c>
      <c r="AP101" s="2">
        <v>5.8</v>
      </c>
      <c r="AQ101" s="13">
        <v>8.97906976744186</v>
      </c>
      <c r="AR101" s="7">
        <v>14.4076089704931</v>
      </c>
    </row>
    <row r="102" spans="1:44">
      <c r="A102" t="s">
        <v>228</v>
      </c>
      <c r="B102" s="1" t="s">
        <v>2473</v>
      </c>
      <c r="C102" t="s">
        <v>229</v>
      </c>
      <c r="D102" t="s">
        <v>1273</v>
      </c>
      <c r="E102" s="2">
        <v>6.17</v>
      </c>
      <c r="F102" s="2">
        <v>65.2728609165431</v>
      </c>
      <c r="G102" s="2">
        <v>72.6971316416274</v>
      </c>
      <c r="H102" s="11">
        <v>-0.430151582352941</v>
      </c>
      <c r="I102" s="2">
        <v>113.07</v>
      </c>
      <c r="J102" s="2">
        <v>119.68</v>
      </c>
      <c r="K102" s="2">
        <v>109.5</v>
      </c>
      <c r="L102" s="2">
        <v>115.47</v>
      </c>
      <c r="M102" s="2">
        <v>123.044318037772</v>
      </c>
      <c r="N102" s="2">
        <v>5</v>
      </c>
      <c r="O102" s="2">
        <v>4.7979797979798</v>
      </c>
      <c r="P102" s="2">
        <v>4.92462311557789</v>
      </c>
      <c r="Q102" s="2">
        <v>5.22613065326633</v>
      </c>
      <c r="R102" s="2">
        <v>5.37313432835821</v>
      </c>
      <c r="S102" s="2">
        <v>18.5567010309278</v>
      </c>
      <c r="T102" s="2">
        <v>18.4931506849315</v>
      </c>
      <c r="U102" s="2">
        <v>18.4300341296928</v>
      </c>
      <c r="V102" s="2">
        <v>18.3673469387755</v>
      </c>
      <c r="W102" s="2">
        <v>18.3050847457627</v>
      </c>
      <c r="X102" s="2">
        <v>22.5531914893617</v>
      </c>
      <c r="Y102" s="2">
        <v>22.3404255319149</v>
      </c>
      <c r="Z102" s="2">
        <v>22.5531914893617</v>
      </c>
      <c r="AA102" s="2">
        <v>22.1276595744681</v>
      </c>
      <c r="AB102" s="2">
        <v>22.1739130434783</v>
      </c>
      <c r="AC102" s="2">
        <v>2.13265306122449</v>
      </c>
      <c r="AD102" s="2">
        <v>2.31313131313131</v>
      </c>
      <c r="AE102" s="2">
        <v>1.98994974874372</v>
      </c>
      <c r="AF102" s="2">
        <v>3.63819095477387</v>
      </c>
      <c r="AG102" s="2">
        <v>3.24378109452736</v>
      </c>
      <c r="AH102" s="2">
        <v>5.46</v>
      </c>
      <c r="AI102" s="2">
        <v>5.45</v>
      </c>
      <c r="AJ102" s="2">
        <v>5.43</v>
      </c>
      <c r="AK102" s="2">
        <v>5.43</v>
      </c>
      <c r="AL102" s="2">
        <v>5.02487562189055</v>
      </c>
      <c r="AM102" s="2">
        <v>19.3</v>
      </c>
      <c r="AN102" s="2">
        <v>20.4</v>
      </c>
      <c r="AO102" s="2">
        <v>20.8</v>
      </c>
      <c r="AP102" s="2">
        <v>21.3</v>
      </c>
      <c r="AQ102" s="13">
        <v>9.18039215686275</v>
      </c>
      <c r="AR102" s="7">
        <v>12.5110214289194</v>
      </c>
    </row>
    <row r="103" spans="1:44">
      <c r="A103" t="s">
        <v>230</v>
      </c>
      <c r="B103" s="1" t="s">
        <v>2474</v>
      </c>
      <c r="C103" t="s">
        <v>231</v>
      </c>
      <c r="D103" t="s">
        <v>1273</v>
      </c>
      <c r="E103" s="2">
        <v>3.42</v>
      </c>
      <c r="F103" s="2">
        <v>68.3970932144987</v>
      </c>
      <c r="G103" s="2">
        <v>70.8312346168795</v>
      </c>
      <c r="H103" s="11">
        <v>-1.11928053636364</v>
      </c>
      <c r="I103" s="2">
        <v>63.92</v>
      </c>
      <c r="J103" s="2">
        <v>68.74</v>
      </c>
      <c r="K103" s="2">
        <v>56.57</v>
      </c>
      <c r="L103" s="2">
        <v>81.9</v>
      </c>
      <c r="M103" s="2">
        <v>62.9246709229262</v>
      </c>
      <c r="N103" s="2">
        <v>2.33870967741935</v>
      </c>
      <c r="O103" s="2">
        <v>2.25806451612903</v>
      </c>
      <c r="P103" s="2">
        <v>1.93548387096774</v>
      </c>
      <c r="Q103" s="2">
        <v>2.25806451612903</v>
      </c>
      <c r="R103" s="2">
        <v>2.33870967741935</v>
      </c>
      <c r="S103" s="2">
        <v>24.3386243386243</v>
      </c>
      <c r="T103" s="2">
        <v>24.8677248677249</v>
      </c>
      <c r="U103" s="2">
        <v>25.3968253968254</v>
      </c>
      <c r="V103" s="2">
        <v>25.3968253968254</v>
      </c>
      <c r="W103" s="2">
        <v>25.7894736842105</v>
      </c>
      <c r="X103" s="2">
        <v>9.5</v>
      </c>
      <c r="Y103" s="2">
        <v>9.75609756097561</v>
      </c>
      <c r="Z103" s="2">
        <v>9.51219512195122</v>
      </c>
      <c r="AA103" s="2">
        <v>10</v>
      </c>
      <c r="AB103" s="2">
        <v>9.76190476190476</v>
      </c>
      <c r="AC103" s="2">
        <v>1.03225806451613</v>
      </c>
      <c r="AD103" s="2">
        <v>0.82258064516129</v>
      </c>
      <c r="AE103" s="2">
        <v>0.870967741935484</v>
      </c>
      <c r="AF103" s="2">
        <v>1.98387096774194</v>
      </c>
      <c r="AG103" s="2">
        <v>1.54838709677419</v>
      </c>
      <c r="AH103" s="2">
        <v>1.61</v>
      </c>
      <c r="AI103" s="2">
        <v>1.53</v>
      </c>
      <c r="AJ103" s="2">
        <v>1.45</v>
      </c>
      <c r="AK103" s="2">
        <v>1.45</v>
      </c>
      <c r="AL103" s="2">
        <v>1.29032258064516</v>
      </c>
      <c r="AM103" s="2">
        <v>6.2</v>
      </c>
      <c r="AN103" s="2">
        <v>6.4</v>
      </c>
      <c r="AO103" s="2">
        <v>6.1</v>
      </c>
      <c r="AP103" s="2">
        <v>7.2</v>
      </c>
      <c r="AQ103" s="13">
        <v>7.71818181818182</v>
      </c>
      <c r="AR103" s="7">
        <v>11.1487681581953</v>
      </c>
    </row>
    <row r="104" spans="1:44">
      <c r="A104" t="s">
        <v>232</v>
      </c>
      <c r="B104" s="1" t="s">
        <v>2475</v>
      </c>
      <c r="C104" t="s">
        <v>233</v>
      </c>
      <c r="D104" t="s">
        <v>1273</v>
      </c>
      <c r="E104" s="2">
        <v>3.1</v>
      </c>
      <c r="F104" s="2">
        <v>74.673204416906</v>
      </c>
      <c r="G104" s="2">
        <v>72.8116695478392</v>
      </c>
      <c r="H104" s="11">
        <v>-1.05669578222222</v>
      </c>
      <c r="I104" s="2">
        <v>74.21</v>
      </c>
      <c r="J104" s="2">
        <v>79.61</v>
      </c>
      <c r="K104" s="2">
        <v>83.03</v>
      </c>
      <c r="L104" s="2">
        <v>81.32</v>
      </c>
      <c r="M104" s="2">
        <v>83.6941608129145</v>
      </c>
      <c r="N104" s="2">
        <v>2.60115606936416</v>
      </c>
      <c r="O104" s="2">
        <v>2.25433526011561</v>
      </c>
      <c r="P104" s="2">
        <v>2.08092485549133</v>
      </c>
      <c r="Q104" s="2">
        <v>2.25433526011561</v>
      </c>
      <c r="R104" s="2">
        <v>1.97674418604651</v>
      </c>
      <c r="S104" s="2">
        <v>25.0871080139373</v>
      </c>
      <c r="T104" s="2">
        <v>25.7839721254355</v>
      </c>
      <c r="U104" s="2">
        <v>26.3888888888889</v>
      </c>
      <c r="V104" s="2">
        <v>26.7361111111111</v>
      </c>
      <c r="W104" s="2">
        <v>27.0833333333333</v>
      </c>
      <c r="X104" s="2">
        <v>9.84375</v>
      </c>
      <c r="Y104" s="2">
        <v>9.69230769230769</v>
      </c>
      <c r="Z104" s="2">
        <v>9.1044776119403</v>
      </c>
      <c r="AA104" s="2">
        <v>9.1044776119403</v>
      </c>
      <c r="AB104" s="2">
        <v>9.26470588235294</v>
      </c>
      <c r="AC104" s="2">
        <v>0.92485549132948</v>
      </c>
      <c r="AD104" s="2">
        <v>0.739884393063584</v>
      </c>
      <c r="AE104" s="2">
        <v>0.809248554913295</v>
      </c>
      <c r="AF104" s="2">
        <v>1.94219653179191</v>
      </c>
      <c r="AG104" s="2">
        <v>1.53488372093023</v>
      </c>
      <c r="AH104" s="2">
        <v>1.5</v>
      </c>
      <c r="AI104" s="2">
        <v>1.39</v>
      </c>
      <c r="AJ104" s="2">
        <v>1.39</v>
      </c>
      <c r="AK104" s="2">
        <v>1.33</v>
      </c>
      <c r="AL104" s="2">
        <v>1.1046511627907</v>
      </c>
      <c r="AM104" s="2">
        <v>4.6</v>
      </c>
      <c r="AN104" s="2">
        <v>4.7</v>
      </c>
      <c r="AO104" s="2">
        <v>4.3</v>
      </c>
      <c r="AP104" s="2">
        <v>5</v>
      </c>
      <c r="AQ104" s="13">
        <v>8.96888888888889</v>
      </c>
      <c r="AR104" s="7">
        <v>14.3547068035783</v>
      </c>
    </row>
    <row r="105" spans="1:44">
      <c r="A105" t="s">
        <v>234</v>
      </c>
      <c r="B105" s="1" t="s">
        <v>2476</v>
      </c>
      <c r="C105" t="s">
        <v>235</v>
      </c>
      <c r="D105" t="s">
        <v>1274</v>
      </c>
      <c r="E105" s="2">
        <v>9.87</v>
      </c>
      <c r="F105" s="2">
        <v>75.4442279193787</v>
      </c>
      <c r="G105" s="2">
        <v>77.288961138682</v>
      </c>
      <c r="H105" s="11">
        <v>-0.214125702040816</v>
      </c>
      <c r="I105" s="2">
        <v>85.26</v>
      </c>
      <c r="J105" s="2">
        <v>71.83</v>
      </c>
      <c r="K105" s="2">
        <v>58.72</v>
      </c>
      <c r="L105" s="2">
        <v>67.56</v>
      </c>
      <c r="M105" s="2">
        <v>66.0855922274667</v>
      </c>
      <c r="N105" s="2">
        <v>4.94318181818182</v>
      </c>
      <c r="O105" s="2">
        <v>4.62857142857143</v>
      </c>
      <c r="P105" s="2">
        <v>4.45714285714286</v>
      </c>
      <c r="Q105" s="2">
        <v>4.22857142857143</v>
      </c>
      <c r="R105" s="2">
        <v>4.31818181818182</v>
      </c>
      <c r="S105" s="2">
        <v>15.1260504201681</v>
      </c>
      <c r="T105" s="2">
        <v>15.546218487395</v>
      </c>
      <c r="U105" s="2">
        <v>15.4811715481172</v>
      </c>
      <c r="V105" s="2">
        <v>15.8333333333333</v>
      </c>
      <c r="W105" s="2">
        <v>16.1157024793388</v>
      </c>
      <c r="X105" s="2">
        <v>22.9032258064516</v>
      </c>
      <c r="Y105" s="2">
        <v>22.8125</v>
      </c>
      <c r="Z105" s="2">
        <v>22.5</v>
      </c>
      <c r="AA105" s="2">
        <v>22.4242424242424</v>
      </c>
      <c r="AB105" s="2">
        <v>23.030303030303</v>
      </c>
      <c r="AC105" s="2">
        <v>2.43181818181818</v>
      </c>
      <c r="AD105" s="2">
        <v>1.94285714285714</v>
      </c>
      <c r="AE105" s="2">
        <v>1.52</v>
      </c>
      <c r="AF105" s="2">
        <v>2.33142857142857</v>
      </c>
      <c r="AG105" s="2">
        <v>2.48863636363636</v>
      </c>
      <c r="AH105" s="2">
        <v>6.19</v>
      </c>
      <c r="AI105" s="2">
        <v>5.94</v>
      </c>
      <c r="AJ105" s="2">
        <v>6</v>
      </c>
      <c r="AK105" s="2">
        <v>5.03</v>
      </c>
      <c r="AL105" s="2">
        <v>4.43181818181818</v>
      </c>
      <c r="AM105" s="2">
        <v>29.5</v>
      </c>
      <c r="AN105" s="2">
        <v>31.8</v>
      </c>
      <c r="AO105" s="2">
        <v>29.4</v>
      </c>
      <c r="AP105" s="2">
        <v>26.1</v>
      </c>
      <c r="AQ105" s="13">
        <v>10.4918367346939</v>
      </c>
      <c r="AR105" s="7">
        <v>10.5087547651983</v>
      </c>
    </row>
    <row r="106" spans="1:44">
      <c r="A106" t="s">
        <v>236</v>
      </c>
      <c r="B106" s="1" t="s">
        <v>2477</v>
      </c>
      <c r="C106" t="s">
        <v>237</v>
      </c>
      <c r="D106" t="s">
        <v>1274</v>
      </c>
      <c r="E106" s="2">
        <v>10.13</v>
      </c>
      <c r="F106" s="2">
        <v>76.3098485586941</v>
      </c>
      <c r="G106" s="2">
        <v>82.8613399958293</v>
      </c>
      <c r="H106" s="11">
        <v>-0.071404240625</v>
      </c>
      <c r="I106" s="2">
        <v>100.19</v>
      </c>
      <c r="J106" s="2">
        <v>120.52</v>
      </c>
      <c r="K106" s="2">
        <v>107.92</v>
      </c>
      <c r="L106" s="2">
        <v>97.06</v>
      </c>
      <c r="M106" s="2">
        <v>103.806939175287</v>
      </c>
      <c r="N106" s="2">
        <v>5.0314465408805</v>
      </c>
      <c r="O106" s="2">
        <v>5.03105590062112</v>
      </c>
      <c r="P106" s="2">
        <v>4.75308641975309</v>
      </c>
      <c r="Q106" s="2">
        <v>4.69512195121951</v>
      </c>
      <c r="R106" s="2">
        <v>4.96969696969697</v>
      </c>
      <c r="S106" s="2">
        <v>12.4324324324324</v>
      </c>
      <c r="T106" s="2">
        <v>12.4324324324324</v>
      </c>
      <c r="U106" s="2">
        <v>12.3655913978495</v>
      </c>
      <c r="V106" s="2">
        <v>12.2340425531915</v>
      </c>
      <c r="W106" s="2">
        <v>12.1693121693122</v>
      </c>
      <c r="X106" s="2">
        <v>37</v>
      </c>
      <c r="Y106" s="2">
        <v>37.5</v>
      </c>
      <c r="Z106" s="2">
        <v>38</v>
      </c>
      <c r="AA106" s="2">
        <v>39</v>
      </c>
      <c r="AB106" s="2">
        <v>37</v>
      </c>
      <c r="AC106" s="2">
        <v>2.20125786163522</v>
      </c>
      <c r="AD106" s="2">
        <v>2.04968944099379</v>
      </c>
      <c r="AE106" s="2">
        <v>1.65432098765432</v>
      </c>
      <c r="AF106" s="2">
        <v>2.45121951219512</v>
      </c>
      <c r="AG106" s="2">
        <v>2.41212121212121</v>
      </c>
      <c r="AH106" s="2">
        <v>4.4</v>
      </c>
      <c r="AI106" s="2">
        <v>4.53</v>
      </c>
      <c r="AJ106" s="2">
        <v>4.32</v>
      </c>
      <c r="AK106" s="2">
        <v>4.15</v>
      </c>
      <c r="AL106" s="2">
        <v>3.93939393939394</v>
      </c>
      <c r="AM106" s="2">
        <v>41.5</v>
      </c>
      <c r="AN106" s="2">
        <v>41.1</v>
      </c>
      <c r="AO106" s="2">
        <v>34.3</v>
      </c>
      <c r="AP106" s="2">
        <v>32.2</v>
      </c>
      <c r="AQ106" s="13">
        <v>12.509375</v>
      </c>
      <c r="AR106" s="7">
        <v>13.0371454053942</v>
      </c>
    </row>
    <row r="107" spans="1:44">
      <c r="A107" t="s">
        <v>238</v>
      </c>
      <c r="B107" s="1" t="s">
        <v>2478</v>
      </c>
      <c r="C107" t="s">
        <v>239</v>
      </c>
      <c r="D107" t="s">
        <v>1274</v>
      </c>
      <c r="E107" s="2">
        <v>8.36</v>
      </c>
      <c r="F107" s="2">
        <v>73.5798748375149</v>
      </c>
      <c r="G107" s="2">
        <v>77.9105276106412</v>
      </c>
      <c r="H107" s="11">
        <v>0.206817325581395</v>
      </c>
      <c r="I107" s="2">
        <v>87.5</v>
      </c>
      <c r="J107" s="2">
        <v>102.53</v>
      </c>
      <c r="K107" s="2">
        <v>83.2</v>
      </c>
      <c r="L107" s="2">
        <v>51.37</v>
      </c>
      <c r="M107" s="2">
        <v>60.3104665883606</v>
      </c>
      <c r="N107" s="2">
        <v>8.66279069767442</v>
      </c>
      <c r="O107" s="2">
        <v>8.19767441860465</v>
      </c>
      <c r="P107" s="2">
        <v>7.75862068965517</v>
      </c>
      <c r="Q107" s="2">
        <v>7.84090909090909</v>
      </c>
      <c r="R107" s="2">
        <v>8.03370786516854</v>
      </c>
      <c r="S107" s="2">
        <v>15.3526970954357</v>
      </c>
      <c r="T107" s="2">
        <v>16.0493827160494</v>
      </c>
      <c r="U107" s="2">
        <v>16.260162601626</v>
      </c>
      <c r="V107" s="2">
        <v>16.4658634538153</v>
      </c>
      <c r="W107" s="2">
        <v>16.6666666666667</v>
      </c>
      <c r="X107" s="2">
        <v>35.1612903225806</v>
      </c>
      <c r="Y107" s="2">
        <v>32.7272727272727</v>
      </c>
      <c r="Z107" s="2">
        <v>32.1212121212121</v>
      </c>
      <c r="AA107" s="2">
        <v>31.7142857142857</v>
      </c>
      <c r="AB107" s="2">
        <v>32.5714285714286</v>
      </c>
      <c r="AC107" s="2">
        <v>4.75581395348837</v>
      </c>
      <c r="AD107" s="2">
        <v>3.08139534883721</v>
      </c>
      <c r="AE107" s="2">
        <v>2.67816091954023</v>
      </c>
      <c r="AF107" s="2">
        <v>3.68181818181818</v>
      </c>
      <c r="AG107" s="2">
        <v>3.78651685393258</v>
      </c>
      <c r="AH107" s="2">
        <v>9.3</v>
      </c>
      <c r="AI107" s="2">
        <v>9.07</v>
      </c>
      <c r="AJ107" s="2">
        <v>8.68</v>
      </c>
      <c r="AK107" s="2">
        <v>8.13</v>
      </c>
      <c r="AL107" s="2">
        <v>7.64044943820225</v>
      </c>
      <c r="AM107" s="2">
        <v>37.9</v>
      </c>
      <c r="AN107" s="2">
        <v>40.4</v>
      </c>
      <c r="AO107" s="2">
        <v>40.1</v>
      </c>
      <c r="AP107" s="2">
        <v>36.9</v>
      </c>
      <c r="AQ107" s="13">
        <v>12.8209302325581</v>
      </c>
      <c r="AR107" s="7">
        <v>12.9044317642388</v>
      </c>
    </row>
    <row r="108" spans="1:44">
      <c r="A108" t="s">
        <v>240</v>
      </c>
      <c r="B108" s="1" t="s">
        <v>2479</v>
      </c>
      <c r="C108" t="s">
        <v>241</v>
      </c>
      <c r="D108" t="s">
        <v>1274</v>
      </c>
      <c r="E108" s="2">
        <v>7.96</v>
      </c>
      <c r="F108" s="2">
        <v>71.4228208095075</v>
      </c>
      <c r="G108" s="2">
        <v>79.0898830668496</v>
      </c>
      <c r="H108" s="11">
        <v>0.661443384210526</v>
      </c>
      <c r="I108" s="2">
        <v>103.86</v>
      </c>
      <c r="J108" s="2">
        <v>114.24</v>
      </c>
      <c r="K108" s="2">
        <v>90.05</v>
      </c>
      <c r="L108" s="2">
        <v>92.05</v>
      </c>
      <c r="M108" s="2">
        <v>103.471661713524</v>
      </c>
      <c r="N108" s="2">
        <v>10.5660377358491</v>
      </c>
      <c r="O108" s="2">
        <v>10.125</v>
      </c>
      <c r="P108" s="2">
        <v>9.75308641975309</v>
      </c>
      <c r="Q108" s="2">
        <v>9.45783132530121</v>
      </c>
      <c r="R108" s="2">
        <v>9.45783132530121</v>
      </c>
      <c r="S108" s="2">
        <v>12.2727272727273</v>
      </c>
      <c r="T108" s="2">
        <v>12.1621621621622</v>
      </c>
      <c r="U108" s="2">
        <v>12.5</v>
      </c>
      <c r="V108" s="2">
        <v>12.6637554585153</v>
      </c>
      <c r="W108" s="2">
        <v>13.0434782608696</v>
      </c>
      <c r="X108" s="2">
        <v>43.0434782608696</v>
      </c>
      <c r="Y108" s="2">
        <v>42.6086956521739</v>
      </c>
      <c r="Z108" s="2">
        <v>40</v>
      </c>
      <c r="AA108" s="2">
        <v>41.6666666666667</v>
      </c>
      <c r="AB108" s="2">
        <v>40.8</v>
      </c>
      <c r="AC108" s="2">
        <v>4.70440251572327</v>
      </c>
      <c r="AD108" s="2">
        <v>3.5125</v>
      </c>
      <c r="AE108" s="2">
        <v>3.20987654320988</v>
      </c>
      <c r="AF108" s="2">
        <v>4.40963855421687</v>
      </c>
      <c r="AG108" s="2">
        <v>4.25301204819277</v>
      </c>
      <c r="AH108" s="2">
        <v>11.89</v>
      </c>
      <c r="AI108" s="2">
        <v>11.69</v>
      </c>
      <c r="AJ108" s="2">
        <v>10.99</v>
      </c>
      <c r="AK108" s="2">
        <v>9.52</v>
      </c>
      <c r="AL108" s="2">
        <v>8.97590361445783</v>
      </c>
      <c r="AM108" s="2">
        <v>45.3</v>
      </c>
      <c r="AN108" s="2">
        <v>47.5</v>
      </c>
      <c r="AO108" s="2">
        <v>43</v>
      </c>
      <c r="AP108" s="2">
        <v>41.8</v>
      </c>
      <c r="AQ108" s="13">
        <v>13.2526315789474</v>
      </c>
      <c r="AR108" s="7">
        <v>17.2161247089413</v>
      </c>
    </row>
    <row r="109" spans="1:44">
      <c r="A109" t="s">
        <v>242</v>
      </c>
      <c r="B109" s="1" t="s">
        <v>2480</v>
      </c>
      <c r="C109" t="s">
        <v>243</v>
      </c>
      <c r="D109" t="s">
        <v>1274</v>
      </c>
      <c r="E109" s="2">
        <v>8.29</v>
      </c>
      <c r="F109" s="2">
        <v>64.6428092999474</v>
      </c>
      <c r="G109" s="2">
        <v>77.1489013126618</v>
      </c>
      <c r="H109" s="11">
        <v>0.0675407894736842</v>
      </c>
      <c r="I109" s="2">
        <v>81.49</v>
      </c>
      <c r="J109" s="2">
        <v>78.23</v>
      </c>
      <c r="K109" s="2">
        <v>63.99</v>
      </c>
      <c r="L109" s="2">
        <v>53.89</v>
      </c>
      <c r="M109" s="2">
        <v>66.3720227608573</v>
      </c>
      <c r="N109" s="2">
        <v>6.41509433962264</v>
      </c>
      <c r="O109" s="2">
        <v>6.28930817610063</v>
      </c>
      <c r="P109" s="2">
        <v>6.54088050314465</v>
      </c>
      <c r="Q109" s="2">
        <v>6.08433734939759</v>
      </c>
      <c r="R109" s="2">
        <v>6.2874251497006</v>
      </c>
      <c r="S109" s="2">
        <v>13.4883720930233</v>
      </c>
      <c r="T109" s="2">
        <v>13.3640552995392</v>
      </c>
      <c r="U109" s="2">
        <v>13.8248847926267</v>
      </c>
      <c r="V109" s="2">
        <v>13.7777777777778</v>
      </c>
      <c r="W109" s="2">
        <v>13.5964912280702</v>
      </c>
      <c r="X109" s="2">
        <v>28.0769230769231</v>
      </c>
      <c r="Y109" s="2">
        <v>28.4615384615385</v>
      </c>
      <c r="Z109" s="2">
        <v>27.037037037037</v>
      </c>
      <c r="AA109" s="2">
        <v>27.7777777777778</v>
      </c>
      <c r="AB109" s="2">
        <v>26.0714285714286</v>
      </c>
      <c r="AC109" s="2">
        <v>3.25786163522013</v>
      </c>
      <c r="AD109" s="2">
        <v>2.70440251572327</v>
      </c>
      <c r="AE109" s="2">
        <v>2.08805031446541</v>
      </c>
      <c r="AF109" s="2">
        <v>3.34939759036145</v>
      </c>
      <c r="AG109" s="2">
        <v>3.58083832335329</v>
      </c>
      <c r="AH109" s="2">
        <v>7.04</v>
      </c>
      <c r="AI109" s="2">
        <v>7.04</v>
      </c>
      <c r="AJ109" s="2">
        <v>6.86</v>
      </c>
      <c r="AK109" s="2">
        <v>6.08</v>
      </c>
      <c r="AL109" s="2">
        <v>5.50898203592814</v>
      </c>
      <c r="AM109" s="2">
        <v>33.8</v>
      </c>
      <c r="AN109" s="2">
        <v>34.9</v>
      </c>
      <c r="AO109" s="2">
        <v>29.9</v>
      </c>
      <c r="AP109" s="2">
        <v>30</v>
      </c>
      <c r="AQ109" s="13">
        <v>10.6868421052632</v>
      </c>
      <c r="AR109" s="7">
        <v>11.3483037085459</v>
      </c>
    </row>
    <row r="110" spans="1:44">
      <c r="A110" t="s">
        <v>244</v>
      </c>
      <c r="B110" s="1" t="s">
        <v>2481</v>
      </c>
      <c r="C110" t="s">
        <v>245</v>
      </c>
      <c r="D110" t="s">
        <v>1274</v>
      </c>
      <c r="E110" s="2">
        <v>7.67</v>
      </c>
      <c r="F110" s="2">
        <v>70.7126656842405</v>
      </c>
      <c r="G110" s="2">
        <v>77.7145066757327</v>
      </c>
      <c r="H110" s="11">
        <v>-0.316730261904762</v>
      </c>
      <c r="I110" s="2">
        <v>86.51</v>
      </c>
      <c r="J110" s="2">
        <v>72.56</v>
      </c>
      <c r="K110" s="2">
        <v>88.78</v>
      </c>
      <c r="L110" s="2">
        <v>75.52</v>
      </c>
      <c r="M110" s="2">
        <v>73.3748445527233</v>
      </c>
      <c r="N110" s="2">
        <v>2.41379310344828</v>
      </c>
      <c r="O110" s="2">
        <v>2.06896551724138</v>
      </c>
      <c r="P110" s="2">
        <v>2.06896551724138</v>
      </c>
      <c r="Q110" s="2">
        <v>2.11428571428571</v>
      </c>
      <c r="R110" s="2">
        <v>2</v>
      </c>
      <c r="S110" s="2">
        <v>16.8776371308017</v>
      </c>
      <c r="T110" s="2">
        <v>17.2268907563025</v>
      </c>
      <c r="U110" s="2">
        <v>17.6470588235294</v>
      </c>
      <c r="V110" s="2">
        <v>17.9166666666667</v>
      </c>
      <c r="W110" s="2">
        <v>18.3333333333333</v>
      </c>
      <c r="X110" s="2">
        <v>13.7142857142857</v>
      </c>
      <c r="Y110" s="2">
        <v>13.6111111111111</v>
      </c>
      <c r="Z110" s="2">
        <v>12.972972972973</v>
      </c>
      <c r="AA110" s="2">
        <v>12.3684210526316</v>
      </c>
      <c r="AB110" s="2">
        <v>12.0512820512821</v>
      </c>
      <c r="AC110" s="2">
        <v>1.3448275862069</v>
      </c>
      <c r="AD110" s="2">
        <v>0.804597701149425</v>
      </c>
      <c r="AE110" s="2">
        <v>0.839080459770115</v>
      </c>
      <c r="AF110" s="2">
        <v>1.45142857142857</v>
      </c>
      <c r="AG110" s="2">
        <v>1.38285714285714</v>
      </c>
      <c r="AH110" s="2">
        <v>2.7</v>
      </c>
      <c r="AI110" s="2">
        <v>2.41</v>
      </c>
      <c r="AJ110" s="2">
        <v>2.18</v>
      </c>
      <c r="AK110" s="2">
        <v>2</v>
      </c>
      <c r="AL110" s="2">
        <v>1.77142857142857</v>
      </c>
      <c r="AM110" s="2">
        <v>13.8</v>
      </c>
      <c r="AN110" s="2">
        <v>15.6</v>
      </c>
      <c r="AO110" s="2">
        <v>13.5</v>
      </c>
      <c r="AP110" s="2">
        <v>10.8</v>
      </c>
      <c r="AQ110" s="13">
        <v>10.0690476190476</v>
      </c>
      <c r="AR110" s="7">
        <v>8.98197622071785</v>
      </c>
    </row>
    <row r="111" spans="1:44">
      <c r="A111" t="s">
        <v>246</v>
      </c>
      <c r="B111" s="1" t="s">
        <v>2482</v>
      </c>
      <c r="C111" t="s">
        <v>247</v>
      </c>
      <c r="D111" t="s">
        <v>1274</v>
      </c>
      <c r="E111" s="2">
        <v>7.42</v>
      </c>
      <c r="F111" s="2">
        <v>66.5223923354366</v>
      </c>
      <c r="G111" s="2">
        <v>74.2727691280285</v>
      </c>
      <c r="H111" s="11">
        <v>0.587446230769231</v>
      </c>
      <c r="I111" s="2">
        <v>112.27</v>
      </c>
      <c r="J111" s="2">
        <v>104.06</v>
      </c>
      <c r="K111" s="2">
        <v>116.23</v>
      </c>
      <c r="L111" s="2">
        <v>95.07</v>
      </c>
      <c r="M111" s="2">
        <v>101.249938349648</v>
      </c>
      <c r="N111" s="2">
        <v>11.0810810810811</v>
      </c>
      <c r="O111" s="2">
        <v>10.6711409395973</v>
      </c>
      <c r="P111" s="2">
        <v>10.4697986577181</v>
      </c>
      <c r="Q111" s="2">
        <v>10.2666666666667</v>
      </c>
      <c r="R111" s="2">
        <v>10.5333333333333</v>
      </c>
      <c r="S111" s="2">
        <v>14.4186046511628</v>
      </c>
      <c r="T111" s="2">
        <v>14.3518518518519</v>
      </c>
      <c r="U111" s="2">
        <v>14.2857142857143</v>
      </c>
      <c r="V111" s="2">
        <v>14.6118721461187</v>
      </c>
      <c r="W111" s="2">
        <v>14.5454545454545</v>
      </c>
      <c r="X111" s="2">
        <v>42.1428571428571</v>
      </c>
      <c r="Y111" s="2">
        <v>43.2142857142857</v>
      </c>
      <c r="Z111" s="2">
        <v>42.8571428571429</v>
      </c>
      <c r="AA111" s="2">
        <v>42.5</v>
      </c>
      <c r="AB111" s="2">
        <v>42.1428571428571</v>
      </c>
      <c r="AC111" s="2">
        <v>4.2972972972973</v>
      </c>
      <c r="AD111" s="2">
        <v>3.66442953020134</v>
      </c>
      <c r="AE111" s="2">
        <v>3.30201342281879</v>
      </c>
      <c r="AF111" s="2">
        <v>4.16</v>
      </c>
      <c r="AG111" s="2">
        <v>4.86666666666667</v>
      </c>
      <c r="AH111" s="2">
        <v>12.84</v>
      </c>
      <c r="AI111" s="2">
        <v>12.42</v>
      </c>
      <c r="AJ111" s="2">
        <v>12.21</v>
      </c>
      <c r="AK111" s="2">
        <v>11</v>
      </c>
      <c r="AL111" s="2">
        <v>10</v>
      </c>
      <c r="AM111" s="2">
        <v>45.7</v>
      </c>
      <c r="AN111" s="2">
        <v>46.4</v>
      </c>
      <c r="AO111" s="2">
        <v>43</v>
      </c>
      <c r="AP111" s="2">
        <v>41.8</v>
      </c>
      <c r="AQ111" s="13">
        <v>11.9820512820513</v>
      </c>
      <c r="AR111" s="7">
        <v>14.4176615254449</v>
      </c>
    </row>
    <row r="112" spans="1:44">
      <c r="A112" t="s">
        <v>248</v>
      </c>
      <c r="B112" s="1" t="s">
        <v>2483</v>
      </c>
      <c r="C112" t="s">
        <v>249</v>
      </c>
      <c r="D112" t="s">
        <v>1274</v>
      </c>
      <c r="E112" s="2">
        <v>8.14</v>
      </c>
      <c r="F112" s="2">
        <v>69.418610370311</v>
      </c>
      <c r="G112" s="2">
        <v>76.2681050042596</v>
      </c>
      <c r="H112" s="11">
        <v>-0.5429649975</v>
      </c>
      <c r="I112" s="2">
        <v>67.85</v>
      </c>
      <c r="J112" s="2">
        <v>73.59</v>
      </c>
      <c r="K112" s="2">
        <v>80.69</v>
      </c>
      <c r="L112" s="2">
        <v>58.72</v>
      </c>
      <c r="M112" s="2">
        <v>68.6322683537121</v>
      </c>
      <c r="N112" s="2">
        <v>3.26797385620915</v>
      </c>
      <c r="O112" s="2">
        <v>3.11688311688312</v>
      </c>
      <c r="P112" s="2">
        <v>3.13725490196078</v>
      </c>
      <c r="Q112" s="2">
        <v>2.90322580645161</v>
      </c>
      <c r="R112" s="2">
        <v>2.90322580645161</v>
      </c>
      <c r="S112" s="2">
        <v>18.8073394495413</v>
      </c>
      <c r="T112" s="2">
        <v>19.1780821917808</v>
      </c>
      <c r="U112" s="2">
        <v>19.1780821917808</v>
      </c>
      <c r="V112" s="2">
        <v>19.3693693693694</v>
      </c>
      <c r="W112" s="2">
        <v>19.2825112107623</v>
      </c>
      <c r="X112" s="2">
        <v>15.5555555555556</v>
      </c>
      <c r="Y112" s="2">
        <v>15.8333333333333</v>
      </c>
      <c r="Z112" s="2">
        <v>15.9459459459459</v>
      </c>
      <c r="AA112" s="2">
        <v>15.9459459459459</v>
      </c>
      <c r="AB112" s="2">
        <v>15.5263157894737</v>
      </c>
      <c r="AC112" s="2">
        <v>1.28104575163399</v>
      </c>
      <c r="AD112" s="2">
        <v>1.03896103896104</v>
      </c>
      <c r="AE112" s="2">
        <v>0.915032679738562</v>
      </c>
      <c r="AF112" s="2">
        <v>1.25161290322581</v>
      </c>
      <c r="AG112" s="2">
        <v>1.54838709677419</v>
      </c>
      <c r="AH112" s="2">
        <v>3.27</v>
      </c>
      <c r="AI112" s="2">
        <v>2.86</v>
      </c>
      <c r="AJ112" s="2">
        <v>2.81</v>
      </c>
      <c r="AK112" s="2">
        <v>2.45</v>
      </c>
      <c r="AL112" s="2">
        <v>2.06451612903226</v>
      </c>
      <c r="AM112" s="2">
        <v>13.4</v>
      </c>
      <c r="AN112" s="2">
        <v>11.6</v>
      </c>
      <c r="AO112" s="2">
        <v>10.7</v>
      </c>
      <c r="AP112" s="2">
        <v>9.2</v>
      </c>
      <c r="AQ112" s="13">
        <v>9.8275</v>
      </c>
      <c r="AR112" s="7">
        <v>8.12168054772936</v>
      </c>
    </row>
    <row r="113" spans="1:44">
      <c r="A113" t="s">
        <v>250</v>
      </c>
      <c r="B113" s="1" t="s">
        <v>2484</v>
      </c>
      <c r="C113" t="s">
        <v>251</v>
      </c>
      <c r="D113" t="s">
        <v>1274</v>
      </c>
      <c r="E113" s="2">
        <v>4.57</v>
      </c>
      <c r="F113" s="2">
        <v>72.0751841742865</v>
      </c>
      <c r="G113" s="2">
        <v>79.6872214753691</v>
      </c>
      <c r="H113" s="11">
        <v>0.5839196475</v>
      </c>
      <c r="I113" s="2">
        <v>85.53</v>
      </c>
      <c r="J113" s="2">
        <v>119.32</v>
      </c>
      <c r="K113" s="2">
        <v>93.29</v>
      </c>
      <c r="L113" s="2">
        <v>109.87</v>
      </c>
      <c r="M113" s="2">
        <v>97.7175544273339</v>
      </c>
      <c r="N113" s="2">
        <v>10.9032258064516</v>
      </c>
      <c r="O113" s="2">
        <v>10.1923076923077</v>
      </c>
      <c r="P113" s="2">
        <v>10.1923076923077</v>
      </c>
      <c r="Q113" s="2">
        <v>9.93710691823899</v>
      </c>
      <c r="R113" s="2">
        <v>10</v>
      </c>
      <c r="S113" s="2">
        <v>13.4199134199134</v>
      </c>
      <c r="T113" s="2">
        <v>13.3047210300429</v>
      </c>
      <c r="U113" s="2">
        <v>13.2478632478632</v>
      </c>
      <c r="V113" s="2">
        <v>13.0252100840336</v>
      </c>
      <c r="W113" s="2">
        <v>12.9707112970711</v>
      </c>
      <c r="X113" s="2">
        <v>44.6428571428571</v>
      </c>
      <c r="Y113" s="2">
        <v>47.1428571428571</v>
      </c>
      <c r="Z113" s="2">
        <v>47.1428571428571</v>
      </c>
      <c r="AA113" s="2">
        <v>49.6296296296296</v>
      </c>
      <c r="AB113" s="2">
        <v>49.2592592592593</v>
      </c>
      <c r="AC113" s="2">
        <v>4.90322580645161</v>
      </c>
      <c r="AD113" s="2">
        <v>3.53846153846154</v>
      </c>
      <c r="AE113" s="2">
        <v>3.44871794871795</v>
      </c>
      <c r="AF113" s="2">
        <v>4.60377358490566</v>
      </c>
      <c r="AG113" s="2">
        <v>4.825</v>
      </c>
      <c r="AH113" s="2">
        <v>13.35</v>
      </c>
      <c r="AI113" s="2">
        <v>12.76</v>
      </c>
      <c r="AJ113" s="2">
        <v>12.56</v>
      </c>
      <c r="AK113" s="2">
        <v>11.57</v>
      </c>
      <c r="AL113" s="2">
        <v>10.5625</v>
      </c>
      <c r="AM113" s="2">
        <v>52.1</v>
      </c>
      <c r="AN113" s="2">
        <v>55.3</v>
      </c>
      <c r="AO113" s="2">
        <v>51.8</v>
      </c>
      <c r="AP113" s="2">
        <v>49.6</v>
      </c>
      <c r="AQ113" s="13">
        <v>12.2825</v>
      </c>
      <c r="AR113" s="7">
        <v>14.8734583868293</v>
      </c>
    </row>
    <row r="114" spans="1:44">
      <c r="A114" t="s">
        <v>252</v>
      </c>
      <c r="B114" s="1" t="s">
        <v>2485</v>
      </c>
      <c r="C114" t="s">
        <v>253</v>
      </c>
      <c r="D114" t="s">
        <v>1274</v>
      </c>
      <c r="E114" s="2">
        <v>8.12</v>
      </c>
      <c r="F114" s="2">
        <v>77.6992717919524</v>
      </c>
      <c r="G114" s="2">
        <v>74.5692861305411</v>
      </c>
      <c r="H114" s="11">
        <v>-0.174039907692308</v>
      </c>
      <c r="I114" s="2">
        <v>69.64</v>
      </c>
      <c r="J114" s="2">
        <v>91.74</v>
      </c>
      <c r="K114" s="2">
        <v>70.27</v>
      </c>
      <c r="L114" s="2">
        <v>79.23</v>
      </c>
      <c r="M114" s="2">
        <v>88.3639627675176</v>
      </c>
      <c r="N114" s="2">
        <v>7.26027397260274</v>
      </c>
      <c r="O114" s="2">
        <v>7.19178082191781</v>
      </c>
      <c r="P114" s="2">
        <v>6.84931506849315</v>
      </c>
      <c r="Q114" s="2">
        <v>7.11409395973154</v>
      </c>
      <c r="R114" s="2">
        <v>7.18120805369128</v>
      </c>
      <c r="S114" s="2">
        <v>17.0616113744076</v>
      </c>
      <c r="T114" s="2">
        <v>17.4528301886792</v>
      </c>
      <c r="U114" s="2">
        <v>17.8403755868545</v>
      </c>
      <c r="V114" s="2">
        <v>18.0555555555556</v>
      </c>
      <c r="W114" s="2">
        <v>18.4331797235023</v>
      </c>
      <c r="X114" s="2">
        <v>24.6875</v>
      </c>
      <c r="Y114" s="2">
        <v>24.6875</v>
      </c>
      <c r="Z114" s="2">
        <v>25.4545454545455</v>
      </c>
      <c r="AA114" s="2">
        <v>24.8484848484848</v>
      </c>
      <c r="AB114" s="2">
        <v>23.8235294117647</v>
      </c>
      <c r="AC114" s="2">
        <v>3.79452054794521</v>
      </c>
      <c r="AD114" s="2">
        <v>3.16438356164384</v>
      </c>
      <c r="AE114" s="2">
        <v>2.49315068493151</v>
      </c>
      <c r="AF114" s="2">
        <v>3.61073825503356</v>
      </c>
      <c r="AG114" s="2">
        <v>3.47651006711409</v>
      </c>
      <c r="AH114" s="2">
        <v>8.63</v>
      </c>
      <c r="AI114" s="2">
        <v>8.63</v>
      </c>
      <c r="AJ114" s="2">
        <v>8.01</v>
      </c>
      <c r="AK114" s="2">
        <v>7.45</v>
      </c>
      <c r="AL114" s="2">
        <v>7.04697986577181</v>
      </c>
      <c r="AM114" s="2">
        <v>29.9</v>
      </c>
      <c r="AN114" s="2">
        <v>32.5</v>
      </c>
      <c r="AO114" s="2">
        <v>31.7</v>
      </c>
      <c r="AP114" s="2">
        <v>30</v>
      </c>
      <c r="AQ114" s="13">
        <v>11.9153846153846</v>
      </c>
      <c r="AR114" s="7">
        <v>13.4659254344425</v>
      </c>
    </row>
    <row r="115" spans="1:44">
      <c r="A115" t="s">
        <v>254</v>
      </c>
      <c r="B115" s="1" t="s">
        <v>2486</v>
      </c>
      <c r="C115" t="s">
        <v>255</v>
      </c>
      <c r="D115" t="s">
        <v>1274</v>
      </c>
      <c r="E115" s="2">
        <v>11.43</v>
      </c>
      <c r="F115" s="2">
        <v>62.2456172673044</v>
      </c>
      <c r="G115" s="2">
        <v>74.6695310612802</v>
      </c>
      <c r="H115" s="11">
        <v>0.485175502380952</v>
      </c>
      <c r="I115" s="2">
        <v>126.64</v>
      </c>
      <c r="J115" s="2">
        <v>82.77</v>
      </c>
      <c r="K115" s="2">
        <v>106.08</v>
      </c>
      <c r="L115" s="2">
        <v>89.53</v>
      </c>
      <c r="M115" s="2">
        <v>92.9995403594171</v>
      </c>
      <c r="N115" s="2">
        <v>9.82857142857143</v>
      </c>
      <c r="O115" s="2">
        <v>8.77094972067039</v>
      </c>
      <c r="P115" s="2">
        <v>8.73626373626374</v>
      </c>
      <c r="Q115" s="2">
        <v>8.57894736842105</v>
      </c>
      <c r="R115" s="2">
        <v>8.54166666666667</v>
      </c>
      <c r="S115" s="2">
        <v>12.0535714285714</v>
      </c>
      <c r="T115" s="2">
        <v>11.8942731277533</v>
      </c>
      <c r="U115" s="2">
        <v>12.1739130434783</v>
      </c>
      <c r="V115" s="2">
        <v>11.7647058823529</v>
      </c>
      <c r="W115" s="2">
        <v>11.7154811715481</v>
      </c>
      <c r="X115" s="2">
        <v>45.2173913043478</v>
      </c>
      <c r="Y115" s="2">
        <v>47.2727272727273</v>
      </c>
      <c r="Z115" s="2">
        <v>49.0909090909091</v>
      </c>
      <c r="AA115" s="2">
        <v>48.6363636363636</v>
      </c>
      <c r="AB115" s="2">
        <v>50.4545454545455</v>
      </c>
      <c r="AC115" s="2">
        <v>3.81714285714286</v>
      </c>
      <c r="AD115" s="2">
        <v>3.10614525139665</v>
      </c>
      <c r="AE115" s="2">
        <v>2.79120879120879</v>
      </c>
      <c r="AF115" s="2">
        <v>3.54736842105263</v>
      </c>
      <c r="AG115" s="2">
        <v>3.57291666666667</v>
      </c>
      <c r="AH115" s="2">
        <v>10.23</v>
      </c>
      <c r="AI115" s="2">
        <v>9.61</v>
      </c>
      <c r="AJ115" s="2">
        <v>9.4</v>
      </c>
      <c r="AK115" s="2">
        <v>8.47</v>
      </c>
      <c r="AL115" s="2">
        <v>7.55208333333333</v>
      </c>
      <c r="AM115" s="2">
        <v>51.6</v>
      </c>
      <c r="AN115" s="2">
        <v>50.6</v>
      </c>
      <c r="AO115" s="2">
        <v>44.5</v>
      </c>
      <c r="AP115" s="2">
        <v>42.1</v>
      </c>
      <c r="AQ115" s="13">
        <v>12.8428571428571</v>
      </c>
      <c r="AR115" s="7">
        <v>14.5973537970993</v>
      </c>
    </row>
    <row r="116" spans="1:44">
      <c r="A116" t="s">
        <v>256</v>
      </c>
      <c r="B116" s="1" t="s">
        <v>2487</v>
      </c>
      <c r="C116" t="s">
        <v>257</v>
      </c>
      <c r="D116" t="s">
        <v>1274</v>
      </c>
      <c r="E116" s="2">
        <v>7.77</v>
      </c>
      <c r="F116" s="2">
        <v>67.5989499915515</v>
      </c>
      <c r="G116" s="2">
        <v>79.5805857087604</v>
      </c>
      <c r="H116" s="11">
        <v>0.636526973809524</v>
      </c>
      <c r="I116" s="2">
        <v>176.5</v>
      </c>
      <c r="J116" s="2">
        <v>138.61</v>
      </c>
      <c r="K116" s="2">
        <v>154.26</v>
      </c>
      <c r="L116" s="2">
        <v>148.35</v>
      </c>
      <c r="M116" s="2">
        <v>179.66072631852</v>
      </c>
      <c r="N116" s="2">
        <v>9.20454545454545</v>
      </c>
      <c r="O116" s="2">
        <v>9.37853107344633</v>
      </c>
      <c r="P116" s="2">
        <v>8.72222222222222</v>
      </c>
      <c r="Q116" s="2">
        <v>8.5792349726776</v>
      </c>
      <c r="R116" s="2">
        <v>8.41530054644809</v>
      </c>
      <c r="S116" s="2">
        <v>11.9341563786008</v>
      </c>
      <c r="T116" s="2">
        <v>12.2448979591837</v>
      </c>
      <c r="U116" s="2">
        <v>12.5</v>
      </c>
      <c r="V116" s="2">
        <v>12.6482213438735</v>
      </c>
      <c r="W116" s="2">
        <v>12.992125984252</v>
      </c>
      <c r="X116" s="2">
        <v>45.6</v>
      </c>
      <c r="Y116" s="2">
        <v>42.6923076923077</v>
      </c>
      <c r="Z116" s="2">
        <v>42.3076923076923</v>
      </c>
      <c r="AA116" s="2">
        <v>42.5925925925926</v>
      </c>
      <c r="AB116" s="2">
        <v>40.3571428571429</v>
      </c>
      <c r="AC116" s="2">
        <v>4.61363636363636</v>
      </c>
      <c r="AD116" s="2">
        <v>3.42372881355932</v>
      </c>
      <c r="AE116" s="2">
        <v>2.84444444444444</v>
      </c>
      <c r="AF116" s="2">
        <v>4.41530054644809</v>
      </c>
      <c r="AG116" s="2">
        <v>4.25136612021858</v>
      </c>
      <c r="AH116" s="2">
        <v>11.42</v>
      </c>
      <c r="AI116" s="2">
        <v>11.13</v>
      </c>
      <c r="AJ116" s="2">
        <v>10.22</v>
      </c>
      <c r="AK116" s="2">
        <v>9.29</v>
      </c>
      <c r="AL116" s="2">
        <v>8.08743169398907</v>
      </c>
      <c r="AM116" s="2">
        <v>42</v>
      </c>
      <c r="AN116" s="2">
        <v>46.4</v>
      </c>
      <c r="AO116" s="2">
        <v>42.5</v>
      </c>
      <c r="AP116" s="2">
        <v>39.6</v>
      </c>
      <c r="AQ116" s="13">
        <v>13.0476190476191</v>
      </c>
      <c r="AR116" s="7">
        <v>16.1686905531494</v>
      </c>
    </row>
    <row r="117" spans="1:44">
      <c r="A117" t="s">
        <v>258</v>
      </c>
      <c r="B117" s="1" t="s">
        <v>2488</v>
      </c>
      <c r="C117" t="s">
        <v>167</v>
      </c>
      <c r="D117" t="s">
        <v>1274</v>
      </c>
      <c r="E117" s="2">
        <v>7.65</v>
      </c>
      <c r="F117" s="2">
        <v>74.9604336864449</v>
      </c>
      <c r="G117" s="2">
        <v>79.2208650229369</v>
      </c>
      <c r="H117" s="11">
        <v>0.930545142857143</v>
      </c>
      <c r="I117" s="2">
        <v>155.1</v>
      </c>
      <c r="J117" s="2">
        <v>155.07</v>
      </c>
      <c r="K117" s="2">
        <v>179.76</v>
      </c>
      <c r="L117" s="2">
        <v>154.25</v>
      </c>
      <c r="M117" s="2">
        <v>185.595586158106</v>
      </c>
      <c r="N117" s="2">
        <v>11.8354430379747</v>
      </c>
      <c r="O117" s="2">
        <v>11.2578616352201</v>
      </c>
      <c r="P117" s="2">
        <v>11.1875</v>
      </c>
      <c r="Q117" s="2">
        <v>10.8024691358025</v>
      </c>
      <c r="R117" s="2">
        <v>10.8588957055215</v>
      </c>
      <c r="S117" s="2">
        <v>13.8888888888889</v>
      </c>
      <c r="T117" s="2">
        <v>13.8248847926267</v>
      </c>
      <c r="U117" s="2">
        <v>14.1552511415525</v>
      </c>
      <c r="V117" s="2">
        <v>14.027149321267</v>
      </c>
      <c r="W117" s="2">
        <v>14.3497757847534</v>
      </c>
      <c r="X117" s="2">
        <v>58.0769230769231</v>
      </c>
      <c r="Y117" s="2">
        <v>60</v>
      </c>
      <c r="Z117" s="2">
        <v>61.5384615384615</v>
      </c>
      <c r="AA117" s="2">
        <v>61.9230769230769</v>
      </c>
      <c r="AB117" s="2">
        <v>63.0769230769231</v>
      </c>
      <c r="AC117" s="2">
        <v>5.48101265822785</v>
      </c>
      <c r="AD117" s="2">
        <v>5.72327044025157</v>
      </c>
      <c r="AE117" s="2">
        <v>4.175</v>
      </c>
      <c r="AF117" s="2">
        <v>5.65432098765432</v>
      </c>
      <c r="AG117" s="2">
        <v>6.03680981595092</v>
      </c>
      <c r="AH117" s="2">
        <v>13.16</v>
      </c>
      <c r="AI117" s="2">
        <v>12.83</v>
      </c>
      <c r="AJ117" s="2">
        <v>12.5</v>
      </c>
      <c r="AK117" s="2">
        <v>11.48</v>
      </c>
      <c r="AL117" s="2">
        <v>10.4907975460123</v>
      </c>
      <c r="AM117" s="2">
        <v>54.6</v>
      </c>
      <c r="AN117" s="2">
        <v>54.6</v>
      </c>
      <c r="AO117" s="2">
        <v>53.9</v>
      </c>
      <c r="AP117" s="2">
        <v>49.2</v>
      </c>
      <c r="AQ117" s="13">
        <v>12.0047619047619</v>
      </c>
      <c r="AR117" s="7">
        <v>14.2155595756168</v>
      </c>
    </row>
    <row r="118" spans="1:44">
      <c r="A118" t="s">
        <v>259</v>
      </c>
      <c r="B118" s="1" t="s">
        <v>2489</v>
      </c>
      <c r="C118" t="s">
        <v>260</v>
      </c>
      <c r="D118" t="s">
        <v>1274</v>
      </c>
      <c r="E118" s="2">
        <v>11.7</v>
      </c>
      <c r="F118" s="2">
        <v>80.5486530282709</v>
      </c>
      <c r="G118" s="2">
        <v>83.9941490015943</v>
      </c>
      <c r="H118" s="11">
        <v>0.2800314</v>
      </c>
      <c r="I118" s="2">
        <v>101.19</v>
      </c>
      <c r="J118" s="2">
        <v>134.42</v>
      </c>
      <c r="K118" s="2">
        <v>111.88</v>
      </c>
      <c r="L118" s="2">
        <v>92.37</v>
      </c>
      <c r="M118" s="2">
        <v>89.7019458970566</v>
      </c>
      <c r="N118" s="2">
        <v>7.79005524861878</v>
      </c>
      <c r="O118" s="2">
        <v>7.21311475409836</v>
      </c>
      <c r="P118" s="2">
        <v>6.54054054054054</v>
      </c>
      <c r="Q118" s="2">
        <v>6.43979057591623</v>
      </c>
      <c r="R118" s="2">
        <v>6.37305699481865</v>
      </c>
      <c r="S118" s="2">
        <v>9.05172413793103</v>
      </c>
      <c r="T118" s="2">
        <v>9.01287553648069</v>
      </c>
      <c r="U118" s="2">
        <v>8.93617021276596</v>
      </c>
      <c r="V118" s="2">
        <v>9.16666666666667</v>
      </c>
      <c r="W118" s="2">
        <v>9.12863070539419</v>
      </c>
      <c r="X118" s="2">
        <v>43.8888888888889</v>
      </c>
      <c r="Y118" s="2">
        <v>45.5555555555556</v>
      </c>
      <c r="Z118" s="2">
        <v>45</v>
      </c>
      <c r="AA118" s="2">
        <v>45.5555555555556</v>
      </c>
      <c r="AB118" s="2">
        <v>45</v>
      </c>
      <c r="AC118" s="2">
        <v>3.93370165745856</v>
      </c>
      <c r="AD118" s="2">
        <v>3.3879781420765</v>
      </c>
      <c r="AE118" s="2">
        <v>2.8972972972973</v>
      </c>
      <c r="AF118" s="2">
        <v>3.29842931937173</v>
      </c>
      <c r="AG118" s="2">
        <v>3.75129533678756</v>
      </c>
      <c r="AH118" s="2">
        <v>9.23</v>
      </c>
      <c r="AI118" s="2">
        <v>8.58</v>
      </c>
      <c r="AJ118" s="2">
        <v>7.46</v>
      </c>
      <c r="AK118" s="2">
        <v>6.54</v>
      </c>
      <c r="AL118" s="2">
        <v>6.01036269430052</v>
      </c>
      <c r="AM118" s="2">
        <v>52.5</v>
      </c>
      <c r="AN118" s="2">
        <v>56.4</v>
      </c>
      <c r="AO118" s="2">
        <v>50.7</v>
      </c>
      <c r="AP118" s="2">
        <v>48.4</v>
      </c>
      <c r="AQ118" s="13">
        <v>15.9771428571429</v>
      </c>
      <c r="AR118" s="7">
        <v>17.0664783781779</v>
      </c>
    </row>
    <row r="119" spans="1:44">
      <c r="A119" t="s">
        <v>261</v>
      </c>
      <c r="B119" s="1" t="s">
        <v>2490</v>
      </c>
      <c r="C119" t="s">
        <v>262</v>
      </c>
      <c r="D119" t="s">
        <v>1274</v>
      </c>
      <c r="E119" s="2">
        <v>8.01</v>
      </c>
      <c r="F119" s="2">
        <v>67.9830484853683</v>
      </c>
      <c r="G119" s="2">
        <v>79.8286894151308</v>
      </c>
      <c r="H119" s="11">
        <v>0.796009695238095</v>
      </c>
      <c r="I119" s="2">
        <v>107.67</v>
      </c>
      <c r="J119" s="2">
        <v>126.37</v>
      </c>
      <c r="K119" s="2">
        <v>82.84</v>
      </c>
      <c r="L119" s="2">
        <v>110.09</v>
      </c>
      <c r="M119" s="2">
        <v>96.4305129769882</v>
      </c>
      <c r="N119" s="2">
        <v>9.88095238095238</v>
      </c>
      <c r="O119" s="2">
        <v>9.58579881656805</v>
      </c>
      <c r="P119" s="2">
        <v>9.52941176470588</v>
      </c>
      <c r="Q119" s="2">
        <v>9.30232558139535</v>
      </c>
      <c r="R119" s="2">
        <v>9.25287356321839</v>
      </c>
      <c r="S119" s="2">
        <v>14.2857142857143</v>
      </c>
      <c r="T119" s="2">
        <v>14.2276422764228</v>
      </c>
      <c r="U119" s="2">
        <v>14.1129032258065</v>
      </c>
      <c r="V119" s="2">
        <v>14</v>
      </c>
      <c r="W119" s="2">
        <v>13.8339920948617</v>
      </c>
      <c r="X119" s="2">
        <v>42.6666666666667</v>
      </c>
      <c r="Y119" s="2">
        <v>43.3333333333333</v>
      </c>
      <c r="Z119" s="2">
        <v>44</v>
      </c>
      <c r="AA119" s="2">
        <v>44.6666666666667</v>
      </c>
      <c r="AB119" s="2">
        <v>44.3333333333333</v>
      </c>
      <c r="AC119" s="2">
        <v>4.6547619047619</v>
      </c>
      <c r="AD119" s="2">
        <v>3.32544378698225</v>
      </c>
      <c r="AE119" s="2">
        <v>2.77647058823529</v>
      </c>
      <c r="AF119" s="2">
        <v>4.19767441860465</v>
      </c>
      <c r="AG119" s="2">
        <v>4.52873563218391</v>
      </c>
      <c r="AH119" s="2">
        <v>11.25</v>
      </c>
      <c r="AI119" s="2">
        <v>10.77</v>
      </c>
      <c r="AJ119" s="2">
        <v>10.18</v>
      </c>
      <c r="AK119" s="2">
        <v>9.07</v>
      </c>
      <c r="AL119" s="2">
        <v>8.85057471264368</v>
      </c>
      <c r="AM119" s="2">
        <v>45.6</v>
      </c>
      <c r="AN119" s="2">
        <v>49.1</v>
      </c>
      <c r="AO119" s="2">
        <v>46</v>
      </c>
      <c r="AP119" s="2">
        <v>41</v>
      </c>
      <c r="AQ119" s="13">
        <v>12.7666666666667</v>
      </c>
      <c r="AR119" s="7">
        <v>16.0338795422267</v>
      </c>
    </row>
    <row r="120" spans="1:44">
      <c r="A120" t="s">
        <v>263</v>
      </c>
      <c r="B120" s="1" t="s">
        <v>2491</v>
      </c>
      <c r="C120" t="s">
        <v>264</v>
      </c>
      <c r="D120" t="s">
        <v>1274</v>
      </c>
      <c r="E120" s="2">
        <v>2.75</v>
      </c>
      <c r="F120" s="2">
        <v>61.0274474968361</v>
      </c>
      <c r="G120" s="2">
        <v>51.8019530100695</v>
      </c>
      <c r="H120" s="11">
        <v>0.909793779069768</v>
      </c>
      <c r="I120" s="2">
        <v>83.36</v>
      </c>
      <c r="J120" s="2">
        <v>93.81</v>
      </c>
      <c r="K120" s="2">
        <v>73.68</v>
      </c>
      <c r="L120" s="2">
        <v>97.75</v>
      </c>
      <c r="M120" s="2">
        <v>73.0409223267076</v>
      </c>
      <c r="N120" s="2">
        <v>12.1341463414634</v>
      </c>
      <c r="O120" s="2">
        <v>12.3636363636364</v>
      </c>
      <c r="P120" s="2">
        <v>12.2289156626506</v>
      </c>
      <c r="Q120" s="2">
        <v>12.189349112426</v>
      </c>
      <c r="R120" s="2">
        <v>11.8823529411765</v>
      </c>
      <c r="S120" s="2">
        <v>14.3968871595331</v>
      </c>
      <c r="T120" s="2">
        <v>14.6718146718147</v>
      </c>
      <c r="U120" s="2">
        <v>14.828897338403</v>
      </c>
      <c r="V120" s="2">
        <v>15.0375939849624</v>
      </c>
      <c r="W120" s="2">
        <v>15.2985074626866</v>
      </c>
      <c r="X120" s="2">
        <v>45</v>
      </c>
      <c r="Y120" s="2">
        <v>43.4285714285714</v>
      </c>
      <c r="Z120" s="2">
        <v>45.1428571428571</v>
      </c>
      <c r="AA120" s="2">
        <v>43.3333333333333</v>
      </c>
      <c r="AB120" s="2">
        <v>41.6216216216216</v>
      </c>
      <c r="AC120" s="2">
        <v>6.31707317073171</v>
      </c>
      <c r="AD120" s="2">
        <v>4.76363636363636</v>
      </c>
      <c r="AE120" s="2">
        <v>4.02409638554217</v>
      </c>
      <c r="AF120" s="2">
        <v>5.45562130177515</v>
      </c>
      <c r="AG120" s="2">
        <v>5.47058823529412</v>
      </c>
      <c r="AH120" s="2">
        <v>15.67</v>
      </c>
      <c r="AI120" s="2">
        <v>15.64</v>
      </c>
      <c r="AJ120" s="2">
        <v>15.18</v>
      </c>
      <c r="AK120" s="2">
        <v>13.96</v>
      </c>
      <c r="AL120" s="2">
        <v>12.1176470588235</v>
      </c>
      <c r="AM120" s="2">
        <v>60</v>
      </c>
      <c r="AN120" s="2">
        <v>61.1</v>
      </c>
      <c r="AO120" s="2">
        <v>56.1</v>
      </c>
      <c r="AP120" s="2">
        <v>53.4</v>
      </c>
      <c r="AQ120" s="13">
        <v>13.2209302325581</v>
      </c>
      <c r="AR120" s="7">
        <v>16.1294994599549</v>
      </c>
    </row>
    <row r="121" spans="1:44">
      <c r="A121" t="s">
        <v>265</v>
      </c>
      <c r="B121" s="1" t="s">
        <v>2492</v>
      </c>
      <c r="C121" t="s">
        <v>266</v>
      </c>
      <c r="D121" t="s">
        <v>1274</v>
      </c>
      <c r="E121" s="2">
        <v>6.47</v>
      </c>
      <c r="F121" s="2">
        <v>74.9009004601868</v>
      </c>
      <c r="G121" s="2">
        <v>76.7484570155421</v>
      </c>
      <c r="H121" s="11">
        <v>0.0656456063829788</v>
      </c>
      <c r="I121" s="2">
        <v>77.91</v>
      </c>
      <c r="J121" s="2">
        <v>68.75</v>
      </c>
      <c r="K121" s="2">
        <v>69.61</v>
      </c>
      <c r="L121" s="2">
        <v>78.92</v>
      </c>
      <c r="M121" s="2">
        <v>73.5658736556567</v>
      </c>
      <c r="N121" s="2">
        <v>4.61111111111111</v>
      </c>
      <c r="O121" s="2">
        <v>4.69613259668508</v>
      </c>
      <c r="P121" s="2">
        <v>4.55555555555556</v>
      </c>
      <c r="Q121" s="2">
        <v>4.67032967032967</v>
      </c>
      <c r="R121" s="2">
        <v>4.45054945054945</v>
      </c>
      <c r="S121" s="2">
        <v>15.5102040816327</v>
      </c>
      <c r="T121" s="2">
        <v>15.7894736842105</v>
      </c>
      <c r="U121" s="2">
        <v>16.1943319838057</v>
      </c>
      <c r="V121" s="2">
        <v>16.4</v>
      </c>
      <c r="W121" s="2">
        <v>16.3346613545817</v>
      </c>
      <c r="X121" s="2">
        <v>22.1212121212121</v>
      </c>
      <c r="Y121" s="2">
        <v>21.7647058823529</v>
      </c>
      <c r="Z121" s="2">
        <v>23.8235294117647</v>
      </c>
      <c r="AA121" s="2">
        <v>22.8571428571429</v>
      </c>
      <c r="AB121" s="2">
        <v>22.2857142857143</v>
      </c>
      <c r="AC121" s="2">
        <v>2.21111111111111</v>
      </c>
      <c r="AD121" s="2">
        <v>1.85635359116022</v>
      </c>
      <c r="AE121" s="2">
        <v>1.58888888888889</v>
      </c>
      <c r="AF121" s="2">
        <v>2.21978021978022</v>
      </c>
      <c r="AG121" s="2">
        <v>2.28571428571429</v>
      </c>
      <c r="AH121" s="2">
        <v>5.67</v>
      </c>
      <c r="AI121" s="2">
        <v>5.64</v>
      </c>
      <c r="AJ121" s="2">
        <v>5.61</v>
      </c>
      <c r="AK121" s="2">
        <v>5</v>
      </c>
      <c r="AL121" s="2">
        <v>4.56043956043956</v>
      </c>
      <c r="AM121" s="2">
        <v>32.5</v>
      </c>
      <c r="AN121" s="2">
        <v>33.7</v>
      </c>
      <c r="AO121" s="2">
        <v>31.9</v>
      </c>
      <c r="AP121" s="2">
        <v>32.2</v>
      </c>
      <c r="AQ121" s="13">
        <v>9.70851063829787</v>
      </c>
      <c r="AR121" s="7">
        <v>9.4973170446527</v>
      </c>
    </row>
    <row r="122" spans="1:44">
      <c r="A122" t="s">
        <v>267</v>
      </c>
      <c r="B122" s="1" t="s">
        <v>2493</v>
      </c>
      <c r="C122" t="s">
        <v>268</v>
      </c>
      <c r="D122" t="s">
        <v>1274</v>
      </c>
      <c r="E122" s="2">
        <v>10.44</v>
      </c>
      <c r="F122" s="2">
        <v>74.2685137569341</v>
      </c>
      <c r="G122" s="2">
        <v>79.057399836683</v>
      </c>
      <c r="H122" s="11">
        <v>0.233494597560976</v>
      </c>
      <c r="I122" s="2">
        <v>116.48</v>
      </c>
      <c r="J122" s="2">
        <v>72.02</v>
      </c>
      <c r="K122" s="2">
        <v>102.88</v>
      </c>
      <c r="L122" s="2">
        <v>107.17</v>
      </c>
      <c r="M122" s="2">
        <v>102.020419131634</v>
      </c>
      <c r="N122" s="2">
        <v>6.64739884393064</v>
      </c>
      <c r="O122" s="2">
        <v>6.62857142857143</v>
      </c>
      <c r="P122" s="2">
        <v>6.57303370786517</v>
      </c>
      <c r="Q122" s="2">
        <v>6.353591160221</v>
      </c>
      <c r="R122" s="2">
        <v>6.88888888888889</v>
      </c>
      <c r="S122" s="2">
        <v>10.3286384976526</v>
      </c>
      <c r="T122" s="2">
        <v>10.6481481481481</v>
      </c>
      <c r="U122" s="2">
        <v>10.958904109589</v>
      </c>
      <c r="V122" s="2">
        <v>11.2612612612613</v>
      </c>
      <c r="W122" s="2">
        <v>11.2107623318386</v>
      </c>
      <c r="X122" s="2">
        <v>41.6666666666667</v>
      </c>
      <c r="Y122" s="2">
        <v>43.8888888888889</v>
      </c>
      <c r="Z122" s="2">
        <v>43.1578947368421</v>
      </c>
      <c r="AA122" s="2">
        <v>44.2105263157895</v>
      </c>
      <c r="AB122" s="2">
        <v>41.5</v>
      </c>
      <c r="AC122" s="2">
        <v>3.02890173410405</v>
      </c>
      <c r="AD122" s="2">
        <v>2.45714285714286</v>
      </c>
      <c r="AE122" s="2">
        <v>2.1685393258427</v>
      </c>
      <c r="AF122" s="2">
        <v>2.99447513812155</v>
      </c>
      <c r="AG122" s="2">
        <v>3.76666666666667</v>
      </c>
      <c r="AH122" s="2">
        <v>7.28</v>
      </c>
      <c r="AI122" s="2">
        <v>7.2</v>
      </c>
      <c r="AJ122" s="2">
        <v>6.8</v>
      </c>
      <c r="AK122" s="2">
        <v>6.35</v>
      </c>
      <c r="AL122" s="2">
        <v>5.94444444444444</v>
      </c>
      <c r="AM122" s="2">
        <v>40.5</v>
      </c>
      <c r="AN122" s="2">
        <v>40.5</v>
      </c>
      <c r="AO122" s="2">
        <v>38</v>
      </c>
      <c r="AP122" s="2">
        <v>37.7</v>
      </c>
      <c r="AQ122" s="13">
        <v>10.5170731707317</v>
      </c>
      <c r="AR122" s="7">
        <v>11.5681269711483</v>
      </c>
    </row>
    <row r="123" spans="1:44">
      <c r="A123" t="s">
        <v>269</v>
      </c>
      <c r="B123" s="1" t="s">
        <v>2494</v>
      </c>
      <c r="C123" t="s">
        <v>270</v>
      </c>
      <c r="D123" t="s">
        <v>1275</v>
      </c>
      <c r="E123" s="2">
        <v>13.06</v>
      </c>
      <c r="F123" s="2">
        <v>77.9473642801728</v>
      </c>
      <c r="G123" s="2">
        <v>76.396166182079</v>
      </c>
      <c r="H123" s="11">
        <v>-0.18361753</v>
      </c>
      <c r="I123" s="2">
        <v>108.93</v>
      </c>
      <c r="J123" s="2">
        <v>82.9</v>
      </c>
      <c r="K123" s="2">
        <v>97.12</v>
      </c>
      <c r="L123" s="2">
        <v>115.13</v>
      </c>
      <c r="M123" s="2">
        <v>121.406818074706</v>
      </c>
      <c r="N123" s="2">
        <v>4.8728813559322</v>
      </c>
      <c r="O123" s="2">
        <v>4.85232067510549</v>
      </c>
      <c r="P123" s="2">
        <v>4.72803347280335</v>
      </c>
      <c r="Q123" s="2">
        <v>5</v>
      </c>
      <c r="R123" s="2">
        <v>5.08333333333333</v>
      </c>
      <c r="S123" s="2">
        <v>13.2492113564669</v>
      </c>
      <c r="T123" s="2">
        <v>13.5646687697161</v>
      </c>
      <c r="U123" s="2">
        <v>13.4796238244514</v>
      </c>
      <c r="V123" s="2">
        <v>13.3956386292835</v>
      </c>
      <c r="W123" s="2">
        <v>13.7071651090343</v>
      </c>
      <c r="X123" s="2">
        <v>30.5405405405405</v>
      </c>
      <c r="Y123" s="2">
        <v>30.2631578947368</v>
      </c>
      <c r="Z123" s="2">
        <v>30.2631578947368</v>
      </c>
      <c r="AA123" s="2">
        <v>31.0526315789474</v>
      </c>
      <c r="AB123" s="2">
        <v>30.2564102564103</v>
      </c>
      <c r="AC123" s="2">
        <v>2.27966101694915</v>
      </c>
      <c r="AD123" s="2">
        <v>1.90717299578059</v>
      </c>
      <c r="AE123" s="2">
        <v>1.73221757322176</v>
      </c>
      <c r="AF123" s="2">
        <v>3.40833333333333</v>
      </c>
      <c r="AG123" s="2">
        <v>3.36666666666667</v>
      </c>
      <c r="AH123" s="2">
        <v>5.17</v>
      </c>
      <c r="AI123" s="2">
        <v>5.02</v>
      </c>
      <c r="AJ123" s="2">
        <v>5.02</v>
      </c>
      <c r="AK123" s="2">
        <v>4.75</v>
      </c>
      <c r="AL123" s="2">
        <v>4.83333333333333</v>
      </c>
      <c r="AM123" s="2">
        <v>23</v>
      </c>
      <c r="AN123" s="2">
        <v>25.7</v>
      </c>
      <c r="AO123" s="2">
        <v>25.1</v>
      </c>
      <c r="AP123" s="2">
        <v>24.5</v>
      </c>
      <c r="AQ123" s="13">
        <v>8.94833333333334</v>
      </c>
      <c r="AR123" s="7">
        <v>12.4959789320377</v>
      </c>
    </row>
    <row r="124" spans="1:44">
      <c r="A124" t="s">
        <v>271</v>
      </c>
      <c r="B124" s="1" t="s">
        <v>2495</v>
      </c>
      <c r="C124" t="s">
        <v>272</v>
      </c>
      <c r="D124" t="s">
        <v>1275</v>
      </c>
      <c r="E124" s="2">
        <v>5.57</v>
      </c>
      <c r="F124" s="2">
        <v>73.497263747202</v>
      </c>
      <c r="G124" s="2">
        <v>72.826491413212</v>
      </c>
      <c r="H124" s="11">
        <v>-0.150988466666667</v>
      </c>
      <c r="I124" s="2">
        <v>89.58</v>
      </c>
      <c r="J124" s="2">
        <v>88.3</v>
      </c>
      <c r="K124" s="2">
        <v>93.61</v>
      </c>
      <c r="L124" s="2">
        <v>90.16</v>
      </c>
      <c r="M124" s="2">
        <v>98.1075954618827</v>
      </c>
      <c r="N124" s="2">
        <v>5.97633136094675</v>
      </c>
      <c r="O124" s="2">
        <v>5.96491228070175</v>
      </c>
      <c r="P124" s="2">
        <v>5.86206896551724</v>
      </c>
      <c r="Q124" s="2">
        <v>5.77142857142857</v>
      </c>
      <c r="R124" s="2">
        <v>6.14942528735632</v>
      </c>
      <c r="S124" s="2">
        <v>18.8191881918819</v>
      </c>
      <c r="T124" s="2">
        <v>19.047619047619</v>
      </c>
      <c r="U124" s="2">
        <v>19.2028985507246</v>
      </c>
      <c r="V124" s="2">
        <v>19.1335740072202</v>
      </c>
      <c r="W124" s="2">
        <v>19.1335740072202</v>
      </c>
      <c r="X124" s="2">
        <v>20</v>
      </c>
      <c r="Y124" s="2">
        <v>19.5555555555556</v>
      </c>
      <c r="Z124" s="2">
        <v>19.1304347826087</v>
      </c>
      <c r="AA124" s="2">
        <v>18.9130434782609</v>
      </c>
      <c r="AB124" s="2">
        <v>19.3478260869565</v>
      </c>
      <c r="AC124" s="2">
        <v>2.30769230769231</v>
      </c>
      <c r="AD124" s="2">
        <v>2.0233918128655</v>
      </c>
      <c r="AE124" s="2">
        <v>1.90804597701149</v>
      </c>
      <c r="AF124" s="2">
        <v>3.93142857142857</v>
      </c>
      <c r="AG124" s="2">
        <v>3.67816091954023</v>
      </c>
      <c r="AH124" s="2">
        <v>6.86</v>
      </c>
      <c r="AI124" s="2">
        <v>6.61</v>
      </c>
      <c r="AJ124" s="2">
        <v>6.61</v>
      </c>
      <c r="AK124" s="2">
        <v>6.29</v>
      </c>
      <c r="AL124" s="2">
        <v>5.80459770114943</v>
      </c>
      <c r="AM124" s="2">
        <v>24.1</v>
      </c>
      <c r="AN124" s="2">
        <v>23.5</v>
      </c>
      <c r="AO124" s="2">
        <v>25.4</v>
      </c>
      <c r="AP124" s="2">
        <v>25.8</v>
      </c>
      <c r="AQ124" s="13">
        <v>9.52857142857143</v>
      </c>
      <c r="AR124" s="7">
        <v>14.4518773016282</v>
      </c>
    </row>
    <row r="125" spans="1:44">
      <c r="A125" t="s">
        <v>273</v>
      </c>
      <c r="B125" s="1" t="s">
        <v>2496</v>
      </c>
      <c r="C125" t="s">
        <v>274</v>
      </c>
      <c r="D125" t="s">
        <v>1275</v>
      </c>
      <c r="E125" s="2">
        <v>10.72</v>
      </c>
      <c r="F125" s="2">
        <v>83.2716175772402</v>
      </c>
      <c r="G125" s="2">
        <v>75.1150518805951</v>
      </c>
      <c r="H125" s="11">
        <v>-0.470131584</v>
      </c>
      <c r="I125" s="2">
        <v>99.19</v>
      </c>
      <c r="J125" s="2">
        <v>61.46</v>
      </c>
      <c r="K125" s="2">
        <v>70.8</v>
      </c>
      <c r="L125" s="2">
        <v>81.58</v>
      </c>
      <c r="M125" s="2">
        <v>84.0231699052502</v>
      </c>
      <c r="N125" s="2">
        <v>5.22935779816514</v>
      </c>
      <c r="O125" s="2">
        <v>5.16129032258065</v>
      </c>
      <c r="P125" s="2">
        <v>5.13513513513514</v>
      </c>
      <c r="Q125" s="2">
        <v>5.29411764705882</v>
      </c>
      <c r="R125" s="2">
        <v>5.52511415525114</v>
      </c>
      <c r="S125" s="2">
        <v>14.5061728395062</v>
      </c>
      <c r="T125" s="2">
        <v>14.8606811145511</v>
      </c>
      <c r="U125" s="2">
        <v>15.1057401812689</v>
      </c>
      <c r="V125" s="2">
        <v>15.3614457831325</v>
      </c>
      <c r="W125" s="2">
        <v>15.6626506024096</v>
      </c>
      <c r="X125" s="2">
        <v>26.6666666666667</v>
      </c>
      <c r="Y125" s="2">
        <v>26.6666666666667</v>
      </c>
      <c r="Z125" s="2">
        <v>25.2272727272727</v>
      </c>
      <c r="AA125" s="2">
        <v>25.1111111111111</v>
      </c>
      <c r="AB125" s="2">
        <v>24.7826086956522</v>
      </c>
      <c r="AC125" s="2">
        <v>3.64220183486239</v>
      </c>
      <c r="AD125" s="2">
        <v>3.17972350230415</v>
      </c>
      <c r="AE125" s="2">
        <v>3.10810810810811</v>
      </c>
      <c r="AF125" s="2">
        <v>4.68778280542986</v>
      </c>
      <c r="AG125" s="2">
        <v>5.30593607305936</v>
      </c>
      <c r="AH125" s="2">
        <v>6.06</v>
      </c>
      <c r="AI125" s="2">
        <v>6.22</v>
      </c>
      <c r="AJ125" s="2">
        <v>6.08</v>
      </c>
      <c r="AK125" s="2">
        <v>6.06</v>
      </c>
      <c r="AL125" s="2">
        <v>5.79908675799087</v>
      </c>
      <c r="AM125" s="2">
        <v>28.5</v>
      </c>
      <c r="AN125" s="2">
        <v>28.8</v>
      </c>
      <c r="AO125" s="2">
        <v>27.5</v>
      </c>
      <c r="AP125" s="2">
        <v>28.4</v>
      </c>
      <c r="AQ125" s="13">
        <v>11.632</v>
      </c>
      <c r="AR125" s="7">
        <v>16.2209401334862</v>
      </c>
    </row>
    <row r="126" spans="1:44">
      <c r="A126" t="s">
        <v>275</v>
      </c>
      <c r="B126" s="1" t="s">
        <v>2497</v>
      </c>
      <c r="C126" t="s">
        <v>276</v>
      </c>
      <c r="D126" t="s">
        <v>1275</v>
      </c>
      <c r="E126" s="2">
        <v>9.9</v>
      </c>
      <c r="F126" s="2">
        <v>71.547298812462</v>
      </c>
      <c r="G126" s="2">
        <v>74.6436503373293</v>
      </c>
      <c r="H126" s="11">
        <v>0.191837828571429</v>
      </c>
      <c r="I126" s="2">
        <v>130.61</v>
      </c>
      <c r="J126" s="2">
        <v>96.31</v>
      </c>
      <c r="K126" s="2">
        <v>89.27</v>
      </c>
      <c r="L126" s="2">
        <v>80.63</v>
      </c>
      <c r="M126" s="2">
        <v>108.191452712137</v>
      </c>
      <c r="N126" s="2">
        <v>7.41463414634146</v>
      </c>
      <c r="O126" s="2">
        <v>7.04761904761905</v>
      </c>
      <c r="P126" s="2">
        <v>6.9811320754717</v>
      </c>
      <c r="Q126" s="2">
        <v>6.8609865470852</v>
      </c>
      <c r="R126" s="2">
        <v>6.92946058091286</v>
      </c>
      <c r="S126" s="2">
        <v>11.4754098360656</v>
      </c>
      <c r="T126" s="2">
        <v>11.2540192926045</v>
      </c>
      <c r="U126" s="2">
        <v>11.1821086261981</v>
      </c>
      <c r="V126" s="2">
        <v>10.9756097560976</v>
      </c>
      <c r="W126" s="2">
        <v>10.2564102564103</v>
      </c>
      <c r="X126" s="2">
        <v>40</v>
      </c>
      <c r="Y126" s="2">
        <v>40.9677419354839</v>
      </c>
      <c r="Z126" s="2">
        <v>43.6666666666667</v>
      </c>
      <c r="AA126" s="2">
        <v>43.2258064516129</v>
      </c>
      <c r="AB126" s="2">
        <v>44.1935483870968</v>
      </c>
      <c r="AC126" s="2">
        <v>3.75609756097561</v>
      </c>
      <c r="AD126" s="2">
        <v>3.2</v>
      </c>
      <c r="AE126" s="2">
        <v>2.85849056603774</v>
      </c>
      <c r="AF126" s="2">
        <v>4.22421524663677</v>
      </c>
      <c r="AG126" s="2">
        <v>4.65560165975104</v>
      </c>
      <c r="AH126" s="2">
        <v>10.34</v>
      </c>
      <c r="AI126" s="2">
        <v>9.9</v>
      </c>
      <c r="AJ126" s="2">
        <v>9.62</v>
      </c>
      <c r="AK126" s="2">
        <v>8.92</v>
      </c>
      <c r="AL126" s="2">
        <v>8.04979253112033</v>
      </c>
      <c r="AM126" s="2">
        <v>36.3</v>
      </c>
      <c r="AN126" s="2">
        <v>37.5</v>
      </c>
      <c r="AO126" s="2">
        <v>37.7</v>
      </c>
      <c r="AP126" s="2">
        <v>36.2</v>
      </c>
      <c r="AQ126" s="13">
        <v>11.3489795918367</v>
      </c>
      <c r="AR126" s="7">
        <v>15.5709374104893</v>
      </c>
    </row>
    <row r="127" spans="1:44">
      <c r="A127" t="s">
        <v>277</v>
      </c>
      <c r="B127" s="1" t="s">
        <v>2498</v>
      </c>
      <c r="C127" t="s">
        <v>278</v>
      </c>
      <c r="D127" t="s">
        <v>1275</v>
      </c>
      <c r="E127" s="2">
        <v>2.62</v>
      </c>
      <c r="F127" s="2">
        <v>53.3095246795275</v>
      </c>
      <c r="G127" s="2">
        <v>70.8016205967581</v>
      </c>
      <c r="H127" s="11">
        <v>-0.492047882051282</v>
      </c>
      <c r="I127" s="2">
        <v>82.5</v>
      </c>
      <c r="J127" s="2">
        <v>60.5</v>
      </c>
      <c r="K127" s="2">
        <v>74.81</v>
      </c>
      <c r="L127" s="2">
        <v>74.38</v>
      </c>
      <c r="M127" s="2">
        <v>63.1025317611468</v>
      </c>
      <c r="N127" s="2">
        <v>4.01360544217687</v>
      </c>
      <c r="O127" s="2">
        <v>3.76712328767123</v>
      </c>
      <c r="P127" s="2">
        <v>3.88888888888889</v>
      </c>
      <c r="Q127" s="2">
        <v>3.68055555555556</v>
      </c>
      <c r="R127" s="2">
        <v>3.63636363636364</v>
      </c>
      <c r="S127" s="2">
        <v>25.6198347107438</v>
      </c>
      <c r="T127" s="2">
        <v>26.4462809917355</v>
      </c>
      <c r="U127" s="2">
        <v>27.2727272727273</v>
      </c>
      <c r="V127" s="2">
        <v>27.6859504132231</v>
      </c>
      <c r="W127" s="2">
        <v>28.099173553719</v>
      </c>
      <c r="X127" s="2">
        <v>12.962962962963</v>
      </c>
      <c r="Y127" s="2">
        <v>13.5714285714286</v>
      </c>
      <c r="Z127" s="2">
        <v>13.6842105263158</v>
      </c>
      <c r="AA127" s="2">
        <v>13.3898305084746</v>
      </c>
      <c r="AB127" s="2">
        <v>13</v>
      </c>
      <c r="AC127" s="2">
        <v>1.55102040816327</v>
      </c>
      <c r="AD127" s="2">
        <v>1.20547945205479</v>
      </c>
      <c r="AE127" s="2">
        <v>1.27777777777778</v>
      </c>
      <c r="AF127" s="2">
        <v>2.77777777777778</v>
      </c>
      <c r="AG127" s="2">
        <v>2.33566433566434</v>
      </c>
      <c r="AH127" s="2">
        <v>3.54</v>
      </c>
      <c r="AI127" s="2">
        <v>3.29</v>
      </c>
      <c r="AJ127" s="2">
        <v>3.4</v>
      </c>
      <c r="AK127" s="2">
        <v>3.33</v>
      </c>
      <c r="AL127" s="2">
        <v>2.93706293706294</v>
      </c>
      <c r="AM127" s="2">
        <v>14.2</v>
      </c>
      <c r="AN127" s="2">
        <v>14.8</v>
      </c>
      <c r="AO127" s="2">
        <v>14.7</v>
      </c>
      <c r="AP127" s="2">
        <v>16.1</v>
      </c>
      <c r="AQ127" s="13">
        <v>8.87692307692308</v>
      </c>
      <c r="AR127" s="7">
        <v>13.7911438390115</v>
      </c>
    </row>
    <row r="128" spans="1:44">
      <c r="A128" t="s">
        <v>279</v>
      </c>
      <c r="B128" s="1" t="s">
        <v>2499</v>
      </c>
      <c r="C128" t="s">
        <v>280</v>
      </c>
      <c r="D128" t="s">
        <v>1275</v>
      </c>
      <c r="E128" s="2">
        <v>4.05</v>
      </c>
      <c r="F128" s="2">
        <v>70.1400702899865</v>
      </c>
      <c r="G128" s="2">
        <v>74.1995479140265</v>
      </c>
      <c r="H128" s="11">
        <v>-0.581516328947369</v>
      </c>
      <c r="I128" s="2">
        <v>95.18</v>
      </c>
      <c r="J128" s="2">
        <v>103.95</v>
      </c>
      <c r="K128" s="2">
        <v>92.42</v>
      </c>
      <c r="L128" s="2">
        <v>92.12</v>
      </c>
      <c r="M128" s="2">
        <v>114.068579771917</v>
      </c>
      <c r="N128" s="2">
        <v>4.02366863905325</v>
      </c>
      <c r="O128" s="2">
        <v>4.17647058823529</v>
      </c>
      <c r="P128" s="2">
        <v>4.03508771929825</v>
      </c>
      <c r="Q128" s="2">
        <v>3.8150289017341</v>
      </c>
      <c r="R128" s="2">
        <v>3.44827586206897</v>
      </c>
      <c r="S128" s="2">
        <v>20</v>
      </c>
      <c r="T128" s="2">
        <v>20.7547169811321</v>
      </c>
      <c r="U128" s="2">
        <v>20.9737827715356</v>
      </c>
      <c r="V128" s="2">
        <v>21.4814814814815</v>
      </c>
      <c r="W128" s="2">
        <v>21.8518518518519</v>
      </c>
      <c r="X128" s="2">
        <v>12.4444444444444</v>
      </c>
      <c r="Y128" s="2">
        <v>11.9148936170213</v>
      </c>
      <c r="Z128" s="2">
        <v>12.2916666666667</v>
      </c>
      <c r="AA128" s="2">
        <v>11.4285714285714</v>
      </c>
      <c r="AB128" s="2">
        <v>11</v>
      </c>
      <c r="AC128" s="2">
        <v>1.31360946745562</v>
      </c>
      <c r="AD128" s="2">
        <v>1.18823529411765</v>
      </c>
      <c r="AE128" s="2">
        <v>0.95906432748538</v>
      </c>
      <c r="AF128" s="2">
        <v>2.36994219653179</v>
      </c>
      <c r="AG128" s="2">
        <v>1.97701149425287</v>
      </c>
      <c r="AH128" s="2">
        <v>2.96</v>
      </c>
      <c r="AI128" s="2">
        <v>3.29</v>
      </c>
      <c r="AJ128" s="2">
        <v>3.1</v>
      </c>
      <c r="AK128" s="2">
        <v>2.54</v>
      </c>
      <c r="AL128" s="2">
        <v>2.52873563218391</v>
      </c>
      <c r="AM128" s="2">
        <v>9.5</v>
      </c>
      <c r="AN128" s="2">
        <v>9.6</v>
      </c>
      <c r="AO128" s="2">
        <v>8.9</v>
      </c>
      <c r="AP128" s="2">
        <v>9.7</v>
      </c>
      <c r="AQ128" s="13">
        <v>9.08157894736842</v>
      </c>
      <c r="AR128" s="7">
        <v>13.5135611542956</v>
      </c>
    </row>
    <row r="129" spans="1:44">
      <c r="A129" t="s">
        <v>281</v>
      </c>
      <c r="B129" s="1" t="s">
        <v>2500</v>
      </c>
      <c r="C129" t="s">
        <v>282</v>
      </c>
      <c r="D129" t="s">
        <v>1275</v>
      </c>
      <c r="E129" s="2">
        <v>9.67</v>
      </c>
      <c r="F129" s="2">
        <v>67.4622271050996</v>
      </c>
      <c r="G129" s="2">
        <v>72.9018174625254</v>
      </c>
      <c r="H129" s="11">
        <v>-0.353423207272727</v>
      </c>
      <c r="I129" s="2">
        <v>88.36</v>
      </c>
      <c r="J129" s="2">
        <v>91.53</v>
      </c>
      <c r="K129" s="2">
        <v>81.69</v>
      </c>
      <c r="L129" s="2">
        <v>105.28</v>
      </c>
      <c r="M129" s="2">
        <v>100.349863970594</v>
      </c>
      <c r="N129" s="2">
        <v>4.13145539906103</v>
      </c>
      <c r="O129" s="2">
        <v>3.77358490566038</v>
      </c>
      <c r="P129" s="2">
        <v>3.9622641509434</v>
      </c>
      <c r="Q129" s="2">
        <v>3.95348837209302</v>
      </c>
      <c r="R129" s="2">
        <v>4.18604651162791</v>
      </c>
      <c r="S129" s="2">
        <v>16.3879598662207</v>
      </c>
      <c r="T129" s="2">
        <v>16.7785234899329</v>
      </c>
      <c r="U129" s="2">
        <v>17.056856187291</v>
      </c>
      <c r="V129" s="2">
        <v>16.8316831683168</v>
      </c>
      <c r="W129" s="2">
        <v>17.1617161716172</v>
      </c>
      <c r="X129" s="2">
        <v>14.8837209302326</v>
      </c>
      <c r="Y129" s="2">
        <v>14.8837209302326</v>
      </c>
      <c r="Z129" s="2">
        <v>14.7727272727273</v>
      </c>
      <c r="AA129" s="2">
        <v>14.5454545454545</v>
      </c>
      <c r="AB129" s="2">
        <v>14.4444444444444</v>
      </c>
      <c r="AC129" s="2">
        <v>1.73708920187793</v>
      </c>
      <c r="AD129" s="2">
        <v>1.21698113207547</v>
      </c>
      <c r="AE129" s="2">
        <v>1.4622641509434</v>
      </c>
      <c r="AF129" s="2">
        <v>2.95813953488372</v>
      </c>
      <c r="AG129" s="2">
        <v>3.21860465116279</v>
      </c>
      <c r="AH129" s="2">
        <v>4.08</v>
      </c>
      <c r="AI129" s="2">
        <v>4.01</v>
      </c>
      <c r="AJ129" s="2">
        <v>4.01</v>
      </c>
      <c r="AK129" s="2">
        <v>4</v>
      </c>
      <c r="AL129" s="2">
        <v>3.90697674418605</v>
      </c>
      <c r="AM129" s="2">
        <v>14.6</v>
      </c>
      <c r="AN129" s="2">
        <v>16.5</v>
      </c>
      <c r="AO129" s="2">
        <v>16.5</v>
      </c>
      <c r="AP129" s="2">
        <v>17.4</v>
      </c>
      <c r="AQ129" s="13">
        <v>8.28909090909092</v>
      </c>
      <c r="AR129" s="7">
        <v>11.9666481934375</v>
      </c>
    </row>
    <row r="130" spans="1:44">
      <c r="A130" t="s">
        <v>283</v>
      </c>
      <c r="B130" s="1" t="s">
        <v>2501</v>
      </c>
      <c r="C130" t="s">
        <v>284</v>
      </c>
      <c r="D130" t="s">
        <v>1275</v>
      </c>
      <c r="E130" s="2">
        <v>9.74</v>
      </c>
      <c r="F130" s="2">
        <v>65.5764986339569</v>
      </c>
      <c r="G130" s="2">
        <v>74.0549173452586</v>
      </c>
      <c r="H130" s="11">
        <v>-0.253513193103448</v>
      </c>
      <c r="I130" s="2">
        <v>107.65</v>
      </c>
      <c r="J130" s="2">
        <v>88.02</v>
      </c>
      <c r="K130" s="2">
        <v>90.41</v>
      </c>
      <c r="L130" s="2">
        <v>95.41</v>
      </c>
      <c r="M130" s="2">
        <v>89.9128754291318</v>
      </c>
      <c r="N130" s="2">
        <v>5.2093023255814</v>
      </c>
      <c r="O130" s="2">
        <v>5.36363636363636</v>
      </c>
      <c r="P130" s="2">
        <v>4.95652173913043</v>
      </c>
      <c r="Q130" s="2">
        <v>4.78991596638656</v>
      </c>
      <c r="R130" s="2">
        <v>4.83606557377049</v>
      </c>
      <c r="S130" s="2">
        <v>17.687074829932</v>
      </c>
      <c r="T130" s="2">
        <v>17.3333333333333</v>
      </c>
      <c r="U130" s="2">
        <v>16.9329073482428</v>
      </c>
      <c r="V130" s="2">
        <v>16.71826625387</v>
      </c>
      <c r="W130" s="2">
        <v>16.3636363636364</v>
      </c>
      <c r="X130" s="2">
        <v>22.8888888888889</v>
      </c>
      <c r="Y130" s="2">
        <v>22.6086956521739</v>
      </c>
      <c r="Z130" s="2">
        <v>22.3913043478261</v>
      </c>
      <c r="AA130" s="2">
        <v>22.1276595744681</v>
      </c>
      <c r="AB130" s="2">
        <v>21.4583333333333</v>
      </c>
      <c r="AC130" s="2">
        <v>2.81860465116279</v>
      </c>
      <c r="AD130" s="2">
        <v>2.49090909090909</v>
      </c>
      <c r="AE130" s="2">
        <v>2.4695652173913</v>
      </c>
      <c r="AF130" s="2">
        <v>3.39495798319328</v>
      </c>
      <c r="AG130" s="2">
        <v>3.22131147540984</v>
      </c>
      <c r="AH130" s="2">
        <v>5.21</v>
      </c>
      <c r="AI130" s="2">
        <v>5.36</v>
      </c>
      <c r="AJ130" s="2">
        <v>5.26</v>
      </c>
      <c r="AK130" s="2">
        <v>4.62</v>
      </c>
      <c r="AL130" s="2">
        <v>4.26229508196721</v>
      </c>
      <c r="AM130" s="2">
        <v>27.1</v>
      </c>
      <c r="AN130" s="2">
        <v>27.9</v>
      </c>
      <c r="AO130" s="2">
        <v>27.2</v>
      </c>
      <c r="AP130" s="2">
        <v>27</v>
      </c>
      <c r="AQ130" s="13">
        <v>7.8103448275862</v>
      </c>
      <c r="AR130" s="7">
        <v>9.30991280716945</v>
      </c>
    </row>
    <row r="131" spans="1:44">
      <c r="A131" t="s">
        <v>285</v>
      </c>
      <c r="B131" s="1" t="s">
        <v>2502</v>
      </c>
      <c r="C131" t="s">
        <v>286</v>
      </c>
      <c r="D131" t="s">
        <v>1275</v>
      </c>
      <c r="E131" s="2">
        <v>6.47</v>
      </c>
      <c r="F131" s="2">
        <v>59.0488350591728</v>
      </c>
      <c r="G131" s="2">
        <v>73.6166317026747</v>
      </c>
      <c r="H131" s="11">
        <v>0.540209763636364</v>
      </c>
      <c r="I131" s="2">
        <v>135.91</v>
      </c>
      <c r="J131" s="2">
        <v>149.66</v>
      </c>
      <c r="K131" s="2">
        <v>137.52</v>
      </c>
      <c r="L131" s="2">
        <v>106.38</v>
      </c>
      <c r="M131" s="2">
        <v>123.414005573226</v>
      </c>
      <c r="N131" s="2">
        <v>8.66141732283465</v>
      </c>
      <c r="O131" s="2">
        <v>8.59375</v>
      </c>
      <c r="P131" s="2">
        <v>8.50393700787401</v>
      </c>
      <c r="Q131" s="2">
        <v>8.68217054263566</v>
      </c>
      <c r="R131" s="2">
        <v>8.84615384615385</v>
      </c>
      <c r="S131" s="2">
        <v>13.963963963964</v>
      </c>
      <c r="T131" s="2">
        <v>13.5746606334842</v>
      </c>
      <c r="U131" s="2">
        <v>13.5746606334842</v>
      </c>
      <c r="V131" s="2">
        <v>13.5135135135135</v>
      </c>
      <c r="W131" s="2">
        <v>13.5135135135135</v>
      </c>
      <c r="X131" s="2">
        <v>40.7407407407407</v>
      </c>
      <c r="Y131" s="2">
        <v>40</v>
      </c>
      <c r="Z131" s="2">
        <v>40</v>
      </c>
      <c r="AA131" s="2">
        <v>43.0769230769231</v>
      </c>
      <c r="AB131" s="2">
        <v>43.4615384615385</v>
      </c>
      <c r="AC131" s="2">
        <v>4.26771653543307</v>
      </c>
      <c r="AD131" s="2">
        <v>3.671875</v>
      </c>
      <c r="AE131" s="2">
        <v>3.22834645669291</v>
      </c>
      <c r="AF131" s="2">
        <v>5.62790697674419</v>
      </c>
      <c r="AG131" s="2">
        <v>5.89230769230769</v>
      </c>
      <c r="AH131" s="2">
        <v>16.61</v>
      </c>
      <c r="AI131" s="2">
        <v>16.17</v>
      </c>
      <c r="AJ131" s="2">
        <v>15.91</v>
      </c>
      <c r="AK131" s="2">
        <v>13.95</v>
      </c>
      <c r="AL131" s="2">
        <v>12.1538461538462</v>
      </c>
      <c r="AM131" s="2">
        <v>48</v>
      </c>
      <c r="AN131" s="2">
        <v>50.4</v>
      </c>
      <c r="AO131" s="2">
        <v>47</v>
      </c>
      <c r="AP131" s="2">
        <v>44.5</v>
      </c>
      <c r="AQ131" s="13">
        <v>10.5484848484849</v>
      </c>
      <c r="AR131" s="7">
        <v>15.3513683100419</v>
      </c>
    </row>
    <row r="132" spans="1:44">
      <c r="A132" t="s">
        <v>287</v>
      </c>
      <c r="B132" s="1" t="s">
        <v>2503</v>
      </c>
      <c r="C132" t="s">
        <v>288</v>
      </c>
      <c r="D132" t="s">
        <v>1275</v>
      </c>
      <c r="E132" s="2">
        <v>3.33</v>
      </c>
      <c r="F132" s="2">
        <v>70.8271308899859</v>
      </c>
      <c r="G132" s="2">
        <v>69.8167366440792</v>
      </c>
      <c r="H132" s="11">
        <v>-0.564140409090909</v>
      </c>
      <c r="I132" s="2">
        <v>69.21</v>
      </c>
      <c r="J132" s="2">
        <v>77.5</v>
      </c>
      <c r="K132" s="2">
        <v>70.95</v>
      </c>
      <c r="L132" s="2">
        <v>73.95</v>
      </c>
      <c r="M132" s="2">
        <v>70.868982009013</v>
      </c>
      <c r="N132" s="2">
        <v>3.84615384615385</v>
      </c>
      <c r="O132" s="2">
        <v>3.86904761904762</v>
      </c>
      <c r="P132" s="2">
        <v>3.85542168674699</v>
      </c>
      <c r="Q132" s="2">
        <v>4.09638554216868</v>
      </c>
      <c r="R132" s="2">
        <v>4.36363636363636</v>
      </c>
      <c r="S132" s="2">
        <v>21.8390804597701</v>
      </c>
      <c r="T132" s="2">
        <v>22.6053639846743</v>
      </c>
      <c r="U132" s="2">
        <v>23.4615384615385</v>
      </c>
      <c r="V132" s="2">
        <v>23.8461538461538</v>
      </c>
      <c r="W132" s="2">
        <v>24.1379310344828</v>
      </c>
      <c r="X132" s="2">
        <v>12.2448979591837</v>
      </c>
      <c r="Y132" s="2">
        <v>12.7450980392157</v>
      </c>
      <c r="Z132" s="2">
        <v>12.5</v>
      </c>
      <c r="AA132" s="2">
        <v>12.2641509433962</v>
      </c>
      <c r="AB132" s="2">
        <v>12.2222222222222</v>
      </c>
      <c r="AC132" s="2">
        <v>1.59763313609467</v>
      </c>
      <c r="AD132" s="2">
        <v>1.25</v>
      </c>
      <c r="AE132" s="2">
        <v>1.40963855421687</v>
      </c>
      <c r="AF132" s="2">
        <v>2.78313253012048</v>
      </c>
      <c r="AG132" s="2">
        <v>2.98181818181818</v>
      </c>
      <c r="AH132" s="2">
        <v>4.38</v>
      </c>
      <c r="AI132" s="2">
        <v>4.4</v>
      </c>
      <c r="AJ132" s="2">
        <v>4.34</v>
      </c>
      <c r="AK132" s="2">
        <v>4.58</v>
      </c>
      <c r="AL132" s="2">
        <v>4.24242424242424</v>
      </c>
      <c r="AM132" s="2">
        <v>20.3</v>
      </c>
      <c r="AN132" s="2">
        <v>21.7</v>
      </c>
      <c r="AO132" s="2">
        <v>22.1</v>
      </c>
      <c r="AP132" s="2">
        <v>21.1</v>
      </c>
      <c r="AQ132" s="13">
        <v>7.54318181818182</v>
      </c>
      <c r="AR132" s="7">
        <v>12.1791937166364</v>
      </c>
    </row>
    <row r="133" spans="1:44">
      <c r="A133" t="s">
        <v>289</v>
      </c>
      <c r="B133" s="1" t="s">
        <v>2504</v>
      </c>
      <c r="C133" t="s">
        <v>290</v>
      </c>
      <c r="D133" t="s">
        <v>1275</v>
      </c>
      <c r="E133" s="2">
        <v>4.1</v>
      </c>
      <c r="F133" s="2">
        <v>63.6296541749136</v>
      </c>
      <c r="G133" s="2">
        <v>71.0086685013486</v>
      </c>
      <c r="H133" s="11">
        <v>-0.383892711627907</v>
      </c>
      <c r="I133" s="2">
        <v>127.03</v>
      </c>
      <c r="J133" s="2">
        <v>109.07</v>
      </c>
      <c r="K133" s="2">
        <v>110.7</v>
      </c>
      <c r="L133" s="2">
        <v>96.29</v>
      </c>
      <c r="M133" s="2">
        <v>111.387254717977</v>
      </c>
      <c r="N133" s="2">
        <v>3.86363636363636</v>
      </c>
      <c r="O133" s="2">
        <v>3.66666666666667</v>
      </c>
      <c r="P133" s="2">
        <v>3.88888888888889</v>
      </c>
      <c r="Q133" s="2">
        <v>3.94444444444444</v>
      </c>
      <c r="R133" s="2">
        <v>3.66666666666667</v>
      </c>
      <c r="S133" s="2">
        <v>19.85559566787</v>
      </c>
      <c r="T133" s="2">
        <v>20.0704225352113</v>
      </c>
      <c r="U133" s="2">
        <v>20.4225352112676</v>
      </c>
      <c r="V133" s="2">
        <v>20.6293706293706</v>
      </c>
      <c r="W133" s="2">
        <v>20.6293706293706</v>
      </c>
      <c r="X133" s="2">
        <v>12.2916666666667</v>
      </c>
      <c r="Y133" s="2">
        <v>12.2448979591837</v>
      </c>
      <c r="Z133" s="2">
        <v>13</v>
      </c>
      <c r="AA133" s="2">
        <v>12.5490196078431</v>
      </c>
      <c r="AB133" s="2">
        <v>12.6923076923077</v>
      </c>
      <c r="AC133" s="2">
        <v>1.92045454545455</v>
      </c>
      <c r="AD133" s="2">
        <v>1.24444444444444</v>
      </c>
      <c r="AE133" s="2">
        <v>1.18888888888889</v>
      </c>
      <c r="AF133" s="2">
        <v>2.76666666666667</v>
      </c>
      <c r="AG133" s="2">
        <v>2.94444444444444</v>
      </c>
      <c r="AH133" s="2">
        <v>3.58</v>
      </c>
      <c r="AI133" s="2">
        <v>3.61</v>
      </c>
      <c r="AJ133" s="2">
        <v>3.72</v>
      </c>
      <c r="AK133" s="2">
        <v>3.67</v>
      </c>
      <c r="AL133" s="2">
        <v>3.44444444444444</v>
      </c>
      <c r="AM133" s="2">
        <v>14.4</v>
      </c>
      <c r="AN133" s="2">
        <v>14.7</v>
      </c>
      <c r="AO133" s="2">
        <v>14.3</v>
      </c>
      <c r="AP133" s="2">
        <v>15.6</v>
      </c>
      <c r="AQ133" s="13">
        <v>8.04418604651163</v>
      </c>
      <c r="AR133" s="7">
        <v>12.3951176931061</v>
      </c>
    </row>
    <row r="134" spans="1:44">
      <c r="A134" t="s">
        <v>291</v>
      </c>
      <c r="B134" s="1" t="s">
        <v>2505</v>
      </c>
      <c r="C134" t="s">
        <v>292</v>
      </c>
      <c r="D134" t="s">
        <v>1275</v>
      </c>
      <c r="E134" s="2">
        <v>8.83</v>
      </c>
      <c r="F134" s="2">
        <v>26.2584938792793</v>
      </c>
      <c r="G134" s="2">
        <v>73.6419126681227</v>
      </c>
      <c r="H134" s="11">
        <v>0.392316222580645</v>
      </c>
      <c r="I134" s="2">
        <v>124.79</v>
      </c>
      <c r="J134" s="2">
        <v>106.59</v>
      </c>
      <c r="K134" s="2">
        <v>134.01</v>
      </c>
      <c r="L134" s="2">
        <v>107.59</v>
      </c>
      <c r="M134" s="2">
        <v>126.581719294537</v>
      </c>
      <c r="N134" s="2">
        <v>8.54838709677419</v>
      </c>
      <c r="O134" s="2">
        <v>8.16</v>
      </c>
      <c r="P134" s="2">
        <v>7.98387096774194</v>
      </c>
      <c r="Q134" s="2">
        <v>8.16</v>
      </c>
      <c r="R134" s="2">
        <v>8.48</v>
      </c>
      <c r="S134" s="2">
        <v>17.9611650485437</v>
      </c>
      <c r="T134" s="2">
        <v>17.9611650485437</v>
      </c>
      <c r="U134" s="2">
        <v>17.9611650485437</v>
      </c>
      <c r="V134" s="2">
        <v>17.9611650485437</v>
      </c>
      <c r="W134" s="2">
        <v>18.4466019417476</v>
      </c>
      <c r="X134" s="2">
        <v>32.7272727272727</v>
      </c>
      <c r="Y134" s="2">
        <v>32.0588235294118</v>
      </c>
      <c r="Z134" s="2">
        <v>33.2352941176471</v>
      </c>
      <c r="AA134" s="2">
        <v>33.3333333333333</v>
      </c>
      <c r="AB134" s="2">
        <v>31.1764705882353</v>
      </c>
      <c r="AC134" s="2">
        <v>3.24193548387097</v>
      </c>
      <c r="AD134" s="2">
        <v>2.832</v>
      </c>
      <c r="AE134" s="2">
        <v>2.91935483870968</v>
      </c>
      <c r="AF134" s="2">
        <v>4.672</v>
      </c>
      <c r="AG134" s="2">
        <v>5.2</v>
      </c>
      <c r="AH134" s="2">
        <v>12.74</v>
      </c>
      <c r="AI134" s="2">
        <v>12</v>
      </c>
      <c r="AJ134" s="2">
        <v>11.53</v>
      </c>
      <c r="AK134" s="2">
        <v>10.8</v>
      </c>
      <c r="AL134" s="2">
        <v>9.76</v>
      </c>
      <c r="AM134" s="2">
        <v>39.2</v>
      </c>
      <c r="AN134" s="2">
        <v>39.5</v>
      </c>
      <c r="AO134" s="2">
        <v>37.1</v>
      </c>
      <c r="AP134" s="2">
        <v>39</v>
      </c>
      <c r="AQ134" s="13">
        <v>11.4032258064516</v>
      </c>
      <c r="AR134" s="7">
        <v>16.1251989737641</v>
      </c>
    </row>
    <row r="135" spans="1:44">
      <c r="A135" t="s">
        <v>293</v>
      </c>
      <c r="B135" s="1" t="s">
        <v>2506</v>
      </c>
      <c r="C135" t="s">
        <v>294</v>
      </c>
      <c r="D135" t="s">
        <v>1275</v>
      </c>
      <c r="E135" s="2">
        <v>7.19</v>
      </c>
      <c r="F135" s="2">
        <v>80.747290264855</v>
      </c>
      <c r="G135" s="2">
        <v>74.2520174604364</v>
      </c>
      <c r="H135" s="11">
        <v>-0.428457088636364</v>
      </c>
      <c r="I135" s="2">
        <v>101.14</v>
      </c>
      <c r="J135" s="2">
        <v>79.08</v>
      </c>
      <c r="K135" s="2">
        <v>86.61</v>
      </c>
      <c r="L135" s="2">
        <v>91.67</v>
      </c>
      <c r="M135" s="2">
        <v>98.3550653563989</v>
      </c>
      <c r="N135" s="2">
        <v>4.86631016042781</v>
      </c>
      <c r="O135" s="2">
        <v>4.73684210526316</v>
      </c>
      <c r="P135" s="2">
        <v>4.70899470899471</v>
      </c>
      <c r="Q135" s="2">
        <v>4.55026455026455</v>
      </c>
      <c r="R135" s="2">
        <v>4.52127659574468</v>
      </c>
      <c r="S135" s="2">
        <v>20.8333333333333</v>
      </c>
      <c r="T135" s="2">
        <v>20.8904109589041</v>
      </c>
      <c r="U135" s="2">
        <v>21.160409556314</v>
      </c>
      <c r="V135" s="2">
        <v>21.4285714285714</v>
      </c>
      <c r="W135" s="2">
        <v>21.7687074829932</v>
      </c>
      <c r="X135" s="2">
        <v>24.4230769230769</v>
      </c>
      <c r="Y135" s="2">
        <v>24.3396226415094</v>
      </c>
      <c r="Z135" s="2">
        <v>23.1481481481481</v>
      </c>
      <c r="AA135" s="2">
        <v>22.7272727272727</v>
      </c>
      <c r="AB135" s="2">
        <v>21.9642857142857</v>
      </c>
      <c r="AC135" s="2">
        <v>2.71657754010695</v>
      </c>
      <c r="AD135" s="2">
        <v>3.06315789473684</v>
      </c>
      <c r="AE135" s="2">
        <v>2.71957671957672</v>
      </c>
      <c r="AF135" s="2">
        <v>4.12698412698413</v>
      </c>
      <c r="AG135" s="2">
        <v>4.40425531914894</v>
      </c>
      <c r="AH135" s="2">
        <v>5.61</v>
      </c>
      <c r="AI135" s="2">
        <v>5.53</v>
      </c>
      <c r="AJ135" s="2">
        <v>5.45</v>
      </c>
      <c r="AK135" s="2">
        <v>4.76</v>
      </c>
      <c r="AL135" s="2">
        <v>4.9468085106383</v>
      </c>
      <c r="AM135" s="2">
        <v>23.4</v>
      </c>
      <c r="AN135" s="2">
        <v>25.4</v>
      </c>
      <c r="AO135" s="2">
        <v>22.9</v>
      </c>
      <c r="AP135" s="2">
        <v>23.7</v>
      </c>
      <c r="AQ135" s="13">
        <v>10.7840909090909</v>
      </c>
      <c r="AR135" s="7">
        <v>14.6231012988304</v>
      </c>
    </row>
    <row r="136" spans="1:44">
      <c r="A136" t="s">
        <v>295</v>
      </c>
      <c r="B136" s="1" t="s">
        <v>2507</v>
      </c>
      <c r="C136" t="s">
        <v>296</v>
      </c>
      <c r="D136" t="s">
        <v>1275</v>
      </c>
      <c r="E136" s="2">
        <v>5.6</v>
      </c>
      <c r="F136" s="2">
        <v>68.3386526329289</v>
      </c>
      <c r="G136" s="2">
        <v>72.126405911633</v>
      </c>
      <c r="H136" s="11">
        <v>-0.46892121707317</v>
      </c>
      <c r="I136" s="2">
        <v>77.34</v>
      </c>
      <c r="J136" s="2">
        <v>89.22</v>
      </c>
      <c r="K136" s="2">
        <v>90.76</v>
      </c>
      <c r="L136" s="2">
        <v>96.24</v>
      </c>
      <c r="M136" s="2">
        <v>93.6593394688865</v>
      </c>
      <c r="N136" s="2">
        <v>4.12429378531073</v>
      </c>
      <c r="O136" s="2">
        <v>4.07821229050279</v>
      </c>
      <c r="P136" s="2">
        <v>4.19889502762431</v>
      </c>
      <c r="Q136" s="2">
        <v>4.37837837837838</v>
      </c>
      <c r="R136" s="2">
        <v>4.45652173913043</v>
      </c>
      <c r="S136" s="2">
        <v>19.4139194139194</v>
      </c>
      <c r="T136" s="2">
        <v>19.9275362318841</v>
      </c>
      <c r="U136" s="2">
        <v>20</v>
      </c>
      <c r="V136" s="2">
        <v>19.9300699300699</v>
      </c>
      <c r="W136" s="2">
        <v>20.2090592334495</v>
      </c>
      <c r="X136" s="2">
        <v>12.8260869565217</v>
      </c>
      <c r="Y136" s="2">
        <v>12.9166666666667</v>
      </c>
      <c r="Z136" s="2">
        <v>12.9166666666667</v>
      </c>
      <c r="AA136" s="2">
        <v>13.4</v>
      </c>
      <c r="AB136" s="2">
        <v>14.2</v>
      </c>
      <c r="AC136" s="2">
        <v>1.70621468926554</v>
      </c>
      <c r="AD136" s="2">
        <v>1.11731843575419</v>
      </c>
      <c r="AE136" s="2">
        <v>1.30386740331492</v>
      </c>
      <c r="AF136" s="2">
        <v>2.38918918918919</v>
      </c>
      <c r="AG136" s="2">
        <v>2.85869565217391</v>
      </c>
      <c r="AH136" s="2">
        <v>3.73</v>
      </c>
      <c r="AI136" s="2">
        <v>3.85</v>
      </c>
      <c r="AJ136" s="2">
        <v>4.09</v>
      </c>
      <c r="AK136" s="2">
        <v>4.11</v>
      </c>
      <c r="AL136" s="2">
        <v>3.85869565217391</v>
      </c>
      <c r="AM136" s="2">
        <v>14.8</v>
      </c>
      <c r="AN136" s="2">
        <v>13.8</v>
      </c>
      <c r="AO136" s="2">
        <v>14.7</v>
      </c>
      <c r="AP136" s="2">
        <v>15.5</v>
      </c>
      <c r="AQ136" s="13">
        <v>8.66341463414634</v>
      </c>
      <c r="AR136" s="7">
        <v>12.5953157135544</v>
      </c>
    </row>
    <row r="137" spans="1:44">
      <c r="A137" t="s">
        <v>297</v>
      </c>
      <c r="B137" s="1" t="s">
        <v>2508</v>
      </c>
      <c r="C137" t="s">
        <v>298</v>
      </c>
      <c r="D137" t="s">
        <v>1275</v>
      </c>
      <c r="E137" s="2">
        <v>3.21</v>
      </c>
      <c r="F137" s="2">
        <v>48.5441703413569</v>
      </c>
      <c r="G137" s="2">
        <v>70.601817100827</v>
      </c>
      <c r="H137" s="11">
        <v>-0.773094881578947</v>
      </c>
      <c r="I137" s="2">
        <v>83.76</v>
      </c>
      <c r="J137" s="2">
        <v>77.57</v>
      </c>
      <c r="K137" s="2">
        <v>71.64</v>
      </c>
      <c r="L137" s="2">
        <v>84.33</v>
      </c>
      <c r="M137" s="2">
        <v>81.6237452072769</v>
      </c>
      <c r="N137" s="2">
        <v>3.19727891156463</v>
      </c>
      <c r="O137" s="2">
        <v>3.26530612244898</v>
      </c>
      <c r="P137" s="2">
        <v>3.12925170068027</v>
      </c>
      <c r="Q137" s="2">
        <v>3.17567567567568</v>
      </c>
      <c r="R137" s="2">
        <v>3.28859060402685</v>
      </c>
      <c r="S137" s="2">
        <v>24.2798353909465</v>
      </c>
      <c r="T137" s="2">
        <v>25.2066115702479</v>
      </c>
      <c r="U137" s="2">
        <v>25.2066115702479</v>
      </c>
      <c r="V137" s="2">
        <v>25.5144032921811</v>
      </c>
      <c r="W137" s="2">
        <v>25.9259259259259</v>
      </c>
      <c r="X137" s="2">
        <v>9.62264150943396</v>
      </c>
      <c r="Y137" s="2">
        <v>9.44444444444444</v>
      </c>
      <c r="Z137" s="2">
        <v>9.62962962962963</v>
      </c>
      <c r="AA137" s="2">
        <v>9.45454545454546</v>
      </c>
      <c r="AB137" s="2">
        <v>9.63636363636364</v>
      </c>
      <c r="AC137" s="2">
        <v>1.1156462585034</v>
      </c>
      <c r="AD137" s="2">
        <v>0.73469387755102</v>
      </c>
      <c r="AE137" s="2">
        <v>0.816326530612245</v>
      </c>
      <c r="AF137" s="2">
        <v>2.18918918918919</v>
      </c>
      <c r="AG137" s="2">
        <v>1.94630872483221</v>
      </c>
      <c r="AH137" s="2">
        <v>2.18</v>
      </c>
      <c r="AI137" s="2">
        <v>2.18</v>
      </c>
      <c r="AJ137" s="2">
        <v>2.18</v>
      </c>
      <c r="AK137" s="2">
        <v>2.09</v>
      </c>
      <c r="AL137" s="2">
        <v>1.81208053691275</v>
      </c>
      <c r="AM137" s="2">
        <v>8.1</v>
      </c>
      <c r="AN137" s="2">
        <v>7.7</v>
      </c>
      <c r="AO137" s="2">
        <v>8.5</v>
      </c>
      <c r="AP137" s="2">
        <v>10</v>
      </c>
      <c r="AQ137" s="13">
        <v>8.68157894736842</v>
      </c>
      <c r="AR137" s="7">
        <v>13.8960115914278</v>
      </c>
    </row>
    <row r="138" spans="1:44">
      <c r="A138" t="s">
        <v>299</v>
      </c>
      <c r="B138" s="1" t="s">
        <v>2509</v>
      </c>
      <c r="C138" t="s">
        <v>300</v>
      </c>
      <c r="D138" t="s">
        <v>1275</v>
      </c>
      <c r="E138" s="2">
        <v>10.22</v>
      </c>
      <c r="F138" s="2">
        <v>74.7060461425381</v>
      </c>
      <c r="G138" s="2">
        <v>76.55094540821</v>
      </c>
      <c r="H138" s="11">
        <v>0.366028092592593</v>
      </c>
      <c r="I138" s="2">
        <v>136.55</v>
      </c>
      <c r="J138" s="2">
        <v>157.66</v>
      </c>
      <c r="K138" s="2">
        <v>116.5</v>
      </c>
      <c r="L138" s="2">
        <v>151.53</v>
      </c>
      <c r="M138" s="2">
        <v>183.158067800999</v>
      </c>
      <c r="N138" s="2">
        <v>7.47663551401869</v>
      </c>
      <c r="O138" s="2">
        <v>7.66355140186916</v>
      </c>
      <c r="P138" s="2">
        <v>7.62790697674419</v>
      </c>
      <c r="Q138" s="2">
        <v>8.06451612903226</v>
      </c>
      <c r="R138" s="2">
        <v>7.97297297297297</v>
      </c>
      <c r="S138" s="2">
        <v>13</v>
      </c>
      <c r="T138" s="2">
        <v>13.0434782608696</v>
      </c>
      <c r="U138" s="2">
        <v>12.9139072847682</v>
      </c>
      <c r="V138" s="2">
        <v>12.7868852459016</v>
      </c>
      <c r="W138" s="2">
        <v>12.8205128205128</v>
      </c>
      <c r="X138" s="2">
        <v>40.6060606060606</v>
      </c>
      <c r="Y138" s="2">
        <v>40.9090909090909</v>
      </c>
      <c r="Z138" s="2">
        <v>42.1212121212121</v>
      </c>
      <c r="AA138" s="2">
        <v>44.2424242424242</v>
      </c>
      <c r="AB138" s="2">
        <v>43.8235294117647</v>
      </c>
      <c r="AC138" s="2">
        <v>4.34579439252336</v>
      </c>
      <c r="AD138" s="2">
        <v>3.8785046728972</v>
      </c>
      <c r="AE138" s="2">
        <v>3.47906976744186</v>
      </c>
      <c r="AF138" s="2">
        <v>5.52073732718894</v>
      </c>
      <c r="AG138" s="2">
        <v>6.31531531531531</v>
      </c>
      <c r="AH138" s="2">
        <v>10.37</v>
      </c>
      <c r="AI138" s="2">
        <v>10.7</v>
      </c>
      <c r="AJ138" s="2">
        <v>10.84</v>
      </c>
      <c r="AK138" s="2">
        <v>9.91</v>
      </c>
      <c r="AL138" s="2">
        <v>9.32432432432432</v>
      </c>
      <c r="AM138" s="2">
        <v>37.2</v>
      </c>
      <c r="AN138" s="2">
        <v>39.5</v>
      </c>
      <c r="AO138" s="2">
        <v>34.3</v>
      </c>
      <c r="AP138" s="2">
        <v>35.4</v>
      </c>
      <c r="AQ138" s="13">
        <v>10.4796296296296</v>
      </c>
      <c r="AR138" s="7">
        <v>14.6122052011088</v>
      </c>
    </row>
    <row r="139" spans="1:44">
      <c r="A139" t="s">
        <v>301</v>
      </c>
      <c r="B139" s="1" t="s">
        <v>2510</v>
      </c>
      <c r="C139" t="s">
        <v>302</v>
      </c>
      <c r="D139" t="s">
        <v>1275</v>
      </c>
      <c r="E139" s="2">
        <v>2.06</v>
      </c>
      <c r="F139" s="2">
        <v>55.5412797471164</v>
      </c>
      <c r="G139" s="2">
        <v>70.1883037445023</v>
      </c>
      <c r="H139" s="11">
        <v>-0.920458052777777</v>
      </c>
      <c r="I139" s="2">
        <v>57.63</v>
      </c>
      <c r="J139" s="2">
        <v>49.4</v>
      </c>
      <c r="K139" s="2">
        <v>71.28</v>
      </c>
      <c r="L139" s="2">
        <v>52.44</v>
      </c>
      <c r="M139" s="2">
        <v>58.9253660108494</v>
      </c>
      <c r="N139" s="2">
        <v>2.48322147651007</v>
      </c>
      <c r="O139" s="2">
        <v>2.36486486486486</v>
      </c>
      <c r="P139" s="2">
        <v>2.24489795918367</v>
      </c>
      <c r="Q139" s="2">
        <v>2.44897959183673</v>
      </c>
      <c r="R139" s="2">
        <v>2.46575342465753</v>
      </c>
      <c r="S139" s="2">
        <v>23.728813559322</v>
      </c>
      <c r="T139" s="2">
        <v>25.1063829787234</v>
      </c>
      <c r="U139" s="2">
        <v>25.9574468085106</v>
      </c>
      <c r="V139" s="2">
        <v>26.6949152542373</v>
      </c>
      <c r="W139" s="2">
        <v>27.5423728813559</v>
      </c>
      <c r="X139" s="2">
        <v>6.875</v>
      </c>
      <c r="Y139" s="2">
        <v>6.6</v>
      </c>
      <c r="Z139" s="2">
        <v>6.60377358490566</v>
      </c>
      <c r="AA139" s="2">
        <v>6.2962962962963</v>
      </c>
      <c r="AB139" s="2">
        <v>6.54545454545455</v>
      </c>
      <c r="AC139" s="2">
        <v>1.19463087248322</v>
      </c>
      <c r="AD139" s="2">
        <v>0.635135135135135</v>
      </c>
      <c r="AE139" s="2">
        <v>0.707482993197279</v>
      </c>
      <c r="AF139" s="2">
        <v>1.78231292517007</v>
      </c>
      <c r="AG139" s="2">
        <v>1.79452054794521</v>
      </c>
      <c r="AH139" s="2">
        <v>1.41</v>
      </c>
      <c r="AI139" s="2">
        <v>1.22</v>
      </c>
      <c r="AJ139" s="2">
        <v>1.29</v>
      </c>
      <c r="AK139" s="2">
        <v>1.36</v>
      </c>
      <c r="AL139" s="2">
        <v>1.36986301369863</v>
      </c>
      <c r="AM139" s="2">
        <v>5.9</v>
      </c>
      <c r="AN139" s="2">
        <v>5.9</v>
      </c>
      <c r="AO139" s="2">
        <v>6.2</v>
      </c>
      <c r="AP139" s="2">
        <v>7.2</v>
      </c>
      <c r="AQ139" s="13">
        <v>8.33333333333334</v>
      </c>
      <c r="AR139" s="7">
        <v>13.7281164908552</v>
      </c>
    </row>
    <row r="140" spans="1:44">
      <c r="A140" t="s">
        <v>303</v>
      </c>
      <c r="B140" s="1" t="s">
        <v>2511</v>
      </c>
      <c r="C140" t="s">
        <v>304</v>
      </c>
      <c r="D140" t="s">
        <v>1275</v>
      </c>
      <c r="E140" s="2">
        <v>3.53</v>
      </c>
      <c r="F140" s="2">
        <v>65.8048199673914</v>
      </c>
      <c r="G140" s="2">
        <v>69.1179037345225</v>
      </c>
      <c r="H140" s="11">
        <v>-0.616130495652174</v>
      </c>
      <c r="I140" s="2">
        <v>66</v>
      </c>
      <c r="J140" s="2">
        <v>68.49</v>
      </c>
      <c r="K140" s="2">
        <v>78.3</v>
      </c>
      <c r="L140" s="2">
        <v>77.27</v>
      </c>
      <c r="M140" s="2">
        <v>72.2286830531389</v>
      </c>
      <c r="N140" s="2">
        <v>4.16184971098266</v>
      </c>
      <c r="O140" s="2">
        <v>4.30232558139535</v>
      </c>
      <c r="P140" s="2">
        <v>3.93063583815029</v>
      </c>
      <c r="Q140" s="2">
        <v>4.21965317919075</v>
      </c>
      <c r="R140" s="2">
        <v>4.33526011560694</v>
      </c>
      <c r="S140" s="2">
        <v>21.9424460431655</v>
      </c>
      <c r="T140" s="2">
        <v>22.7436823104693</v>
      </c>
      <c r="U140" s="2">
        <v>22.8260869565217</v>
      </c>
      <c r="V140" s="2">
        <v>23.1046931407942</v>
      </c>
      <c r="W140" s="2">
        <v>23.4657039711191</v>
      </c>
      <c r="X140" s="2">
        <v>13.9622641509434</v>
      </c>
      <c r="Y140" s="2">
        <v>14.2592592592593</v>
      </c>
      <c r="Z140" s="2">
        <v>13.8181818181818</v>
      </c>
      <c r="AA140" s="2">
        <v>13.6363636363636</v>
      </c>
      <c r="AB140" s="2">
        <v>13.75</v>
      </c>
      <c r="AC140" s="2">
        <v>1.53757225433526</v>
      </c>
      <c r="AD140" s="2">
        <v>1.81395348837209</v>
      </c>
      <c r="AE140" s="2">
        <v>1.54913294797688</v>
      </c>
      <c r="AF140" s="2">
        <v>3.1907514450867</v>
      </c>
      <c r="AG140" s="2">
        <v>2.99421965317919</v>
      </c>
      <c r="AH140" s="2">
        <v>5.61</v>
      </c>
      <c r="AI140" s="2">
        <v>5.99</v>
      </c>
      <c r="AJ140" s="2">
        <v>5.49</v>
      </c>
      <c r="AK140" s="2">
        <v>4.74</v>
      </c>
      <c r="AL140" s="2">
        <v>4.21965317919075</v>
      </c>
      <c r="AM140" s="2">
        <v>24.2</v>
      </c>
      <c r="AN140" s="2">
        <v>24.8</v>
      </c>
      <c r="AO140" s="2">
        <v>25.3</v>
      </c>
      <c r="AP140" s="2">
        <v>24.7</v>
      </c>
      <c r="AQ140" s="13">
        <v>8.95869565217391</v>
      </c>
      <c r="AR140" s="7">
        <v>14.0278063937208</v>
      </c>
    </row>
    <row r="141" spans="1:44">
      <c r="A141" t="s">
        <v>305</v>
      </c>
      <c r="B141" s="1" t="s">
        <v>2512</v>
      </c>
      <c r="C141" t="s">
        <v>306</v>
      </c>
      <c r="D141" t="s">
        <v>1275</v>
      </c>
      <c r="E141" s="2">
        <v>9.11</v>
      </c>
      <c r="F141" s="2">
        <v>76.371108590832</v>
      </c>
      <c r="G141" s="2">
        <v>74.9640500738889</v>
      </c>
      <c r="H141" s="11">
        <v>0.0392037672413793</v>
      </c>
      <c r="I141" s="2">
        <v>98.35</v>
      </c>
      <c r="J141" s="2">
        <v>81.17</v>
      </c>
      <c r="K141" s="2">
        <v>98.36</v>
      </c>
      <c r="L141" s="2">
        <v>87.48</v>
      </c>
      <c r="M141" s="2">
        <v>97.8875791957084</v>
      </c>
      <c r="N141" s="2">
        <v>6.875</v>
      </c>
      <c r="O141" s="2">
        <v>7.05314009661836</v>
      </c>
      <c r="P141" s="2">
        <v>6.95652173913043</v>
      </c>
      <c r="Q141" s="2">
        <v>7.36842105263158</v>
      </c>
      <c r="R141" s="2">
        <v>7.51196172248804</v>
      </c>
      <c r="S141" s="2">
        <v>15.0501672240803</v>
      </c>
      <c r="T141" s="2">
        <v>15.0501672240803</v>
      </c>
      <c r="U141" s="2">
        <v>15</v>
      </c>
      <c r="V141" s="2">
        <v>14.9006622516556</v>
      </c>
      <c r="W141" s="2">
        <v>15.2317880794702</v>
      </c>
      <c r="X141" s="2">
        <v>28.25</v>
      </c>
      <c r="Y141" s="2">
        <v>27.75</v>
      </c>
      <c r="Z141" s="2">
        <v>27.75</v>
      </c>
      <c r="AA141" s="2">
        <v>28</v>
      </c>
      <c r="AB141" s="2">
        <v>28.5</v>
      </c>
      <c r="AC141" s="2">
        <v>4.71153846153846</v>
      </c>
      <c r="AD141" s="2">
        <v>4.29951690821256</v>
      </c>
      <c r="AE141" s="2">
        <v>3.46859903381643</v>
      </c>
      <c r="AF141" s="2">
        <v>5.52153110047847</v>
      </c>
      <c r="AG141" s="2">
        <v>6.30622009569378</v>
      </c>
      <c r="AH141" s="2">
        <v>9.09</v>
      </c>
      <c r="AI141" s="2">
        <v>9.42</v>
      </c>
      <c r="AJ141" s="2">
        <v>9.47</v>
      </c>
      <c r="AK141" s="2">
        <v>8.8</v>
      </c>
      <c r="AL141" s="2">
        <v>8.51674641148325</v>
      </c>
      <c r="AM141" s="2">
        <v>31.3</v>
      </c>
      <c r="AN141" s="2">
        <v>33.4</v>
      </c>
      <c r="AO141" s="2">
        <v>30.2</v>
      </c>
      <c r="AP141" s="2">
        <v>31.7</v>
      </c>
      <c r="AQ141" s="13">
        <v>9.01551724137931</v>
      </c>
      <c r="AR141" s="7">
        <v>12.5735787500266</v>
      </c>
    </row>
    <row r="142" spans="1:44">
      <c r="A142" t="s">
        <v>307</v>
      </c>
      <c r="B142" s="1" t="s">
        <v>2513</v>
      </c>
      <c r="C142" t="s">
        <v>308</v>
      </c>
      <c r="D142" t="s">
        <v>1275</v>
      </c>
      <c r="E142" s="2">
        <v>9.94</v>
      </c>
      <c r="F142" s="2">
        <v>80.5735012069711</v>
      </c>
      <c r="G142" s="2">
        <v>75.0829199954564</v>
      </c>
      <c r="H142" s="11">
        <v>-0.0686523235294118</v>
      </c>
      <c r="I142" s="2">
        <v>117</v>
      </c>
      <c r="J142" s="2">
        <v>92.04</v>
      </c>
      <c r="K142" s="2">
        <v>112.55</v>
      </c>
      <c r="L142" s="2">
        <v>95.19</v>
      </c>
      <c r="M142" s="2">
        <v>108.995258764591</v>
      </c>
      <c r="N142" s="2">
        <v>6.7</v>
      </c>
      <c r="O142" s="2">
        <v>6.61616161616162</v>
      </c>
      <c r="P142" s="2">
        <v>6.61616161616162</v>
      </c>
      <c r="Q142" s="2">
        <v>6.96969696969697</v>
      </c>
      <c r="R142" s="2">
        <v>7.30964467005076</v>
      </c>
      <c r="S142" s="2">
        <v>15.3846153846154</v>
      </c>
      <c r="T142" s="2">
        <v>15.7718120805369</v>
      </c>
      <c r="U142" s="2">
        <v>16.4429530201342</v>
      </c>
      <c r="V142" s="2">
        <v>16.3333333333333</v>
      </c>
      <c r="W142" s="2">
        <v>16.6666666666667</v>
      </c>
      <c r="X142" s="2">
        <v>33</v>
      </c>
      <c r="Y142" s="2">
        <v>31.1904761904762</v>
      </c>
      <c r="Z142" s="2">
        <v>31.1627906976744</v>
      </c>
      <c r="AA142" s="2">
        <v>30</v>
      </c>
      <c r="AB142" s="2">
        <v>30.6818181818182</v>
      </c>
      <c r="AC142" s="2">
        <v>4.54</v>
      </c>
      <c r="AD142" s="2">
        <v>4.52525252525253</v>
      </c>
      <c r="AE142" s="2">
        <v>3.93939393939394</v>
      </c>
      <c r="AF142" s="2">
        <v>6.01010101010101</v>
      </c>
      <c r="AG142" s="2">
        <v>6.96446700507614</v>
      </c>
      <c r="AH142" s="2">
        <v>7.95</v>
      </c>
      <c r="AI142" s="2">
        <v>8.38</v>
      </c>
      <c r="AJ142" s="2">
        <v>8.89</v>
      </c>
      <c r="AK142" s="2">
        <v>8.43</v>
      </c>
      <c r="AL142" s="2">
        <v>8.07106598984772</v>
      </c>
      <c r="AM142" s="2">
        <v>29.7</v>
      </c>
      <c r="AN142" s="2">
        <v>30.9</v>
      </c>
      <c r="AO142" s="2">
        <v>30.9</v>
      </c>
      <c r="AP142" s="2">
        <v>30</v>
      </c>
      <c r="AQ142" s="13">
        <v>9.87647058823529</v>
      </c>
      <c r="AR142" s="7">
        <v>13.9523830146885</v>
      </c>
    </row>
    <row r="143" spans="1:44">
      <c r="A143" t="s">
        <v>309</v>
      </c>
      <c r="B143" s="1" t="s">
        <v>2514</v>
      </c>
      <c r="C143" t="s">
        <v>310</v>
      </c>
      <c r="D143" t="s">
        <v>1275</v>
      </c>
      <c r="E143" s="2">
        <v>8.1</v>
      </c>
      <c r="F143" s="2">
        <v>76.7100062144191</v>
      </c>
      <c r="G143" s="2">
        <v>75.369594736801</v>
      </c>
      <c r="H143" s="11">
        <v>-0.154211566666667</v>
      </c>
      <c r="I143" s="2">
        <v>100.68</v>
      </c>
      <c r="J143" s="2">
        <v>100.12</v>
      </c>
      <c r="K143" s="2">
        <v>83.01</v>
      </c>
      <c r="L143" s="2">
        <v>91.06</v>
      </c>
      <c r="M143" s="2">
        <v>95.2231652719616</v>
      </c>
      <c r="N143" s="2">
        <v>6.07329842931937</v>
      </c>
      <c r="O143" s="2">
        <v>6.26315789473684</v>
      </c>
      <c r="P143" s="2">
        <v>6.26315789473684</v>
      </c>
      <c r="Q143" s="2">
        <v>6.12565445026178</v>
      </c>
      <c r="R143" s="2">
        <v>5.98958333333333</v>
      </c>
      <c r="S143" s="2">
        <v>17.1328671328671</v>
      </c>
      <c r="T143" s="2">
        <v>17.1929824561404</v>
      </c>
      <c r="U143" s="2">
        <v>17.4825174825175</v>
      </c>
      <c r="V143" s="2">
        <v>17.7083333333333</v>
      </c>
      <c r="W143" s="2">
        <v>17.6470588235294</v>
      </c>
      <c r="X143" s="2">
        <v>25.3488372093023</v>
      </c>
      <c r="Y143" s="2">
        <v>25.3488372093023</v>
      </c>
      <c r="Z143" s="2">
        <v>24.7727272727273</v>
      </c>
      <c r="AA143" s="2">
        <v>24.8888888888889</v>
      </c>
      <c r="AB143" s="2">
        <v>25.7777777777778</v>
      </c>
      <c r="AC143" s="2">
        <v>4.18848167539267</v>
      </c>
      <c r="AD143" s="2">
        <v>3.58947368421053</v>
      </c>
      <c r="AE143" s="2">
        <v>3.27368421052632</v>
      </c>
      <c r="AF143" s="2">
        <v>4.90052356020942</v>
      </c>
      <c r="AG143" s="2">
        <v>4.76041666666667</v>
      </c>
      <c r="AH143" s="2">
        <v>7.64</v>
      </c>
      <c r="AI143" s="2">
        <v>7.63</v>
      </c>
      <c r="AJ143" s="2">
        <v>7.53</v>
      </c>
      <c r="AK143" s="2">
        <v>6.91</v>
      </c>
      <c r="AL143" s="2">
        <v>6.875</v>
      </c>
      <c r="AM143" s="2">
        <v>29.1</v>
      </c>
      <c r="AN143" s="2">
        <v>31</v>
      </c>
      <c r="AO143" s="2">
        <v>28.5</v>
      </c>
      <c r="AP143" s="2">
        <v>28.2</v>
      </c>
      <c r="AQ143" s="13">
        <v>10.3520833333333</v>
      </c>
      <c r="AR143" s="7">
        <v>13.4142290520507</v>
      </c>
    </row>
    <row r="144" spans="1:44">
      <c r="A144" t="s">
        <v>311</v>
      </c>
      <c r="B144" s="1" t="s">
        <v>2515</v>
      </c>
      <c r="C144" t="s">
        <v>312</v>
      </c>
      <c r="D144" t="s">
        <v>1275</v>
      </c>
      <c r="E144" s="2">
        <v>8.81</v>
      </c>
      <c r="F144" s="2">
        <v>71.0205411387948</v>
      </c>
      <c r="G144" s="2">
        <v>73.9999440597356</v>
      </c>
      <c r="H144" s="11">
        <v>0.336585246938776</v>
      </c>
      <c r="I144" s="2">
        <v>118.19</v>
      </c>
      <c r="J144" s="2">
        <v>117.46</v>
      </c>
      <c r="K144" s="2">
        <v>124.38</v>
      </c>
      <c r="L144" s="2">
        <v>123.49</v>
      </c>
      <c r="M144" s="2">
        <v>165.847773913049</v>
      </c>
      <c r="N144" s="2">
        <v>7.22513089005236</v>
      </c>
      <c r="O144" s="2">
        <v>7.22513089005236</v>
      </c>
      <c r="P144" s="2">
        <v>6.99481865284974</v>
      </c>
      <c r="Q144" s="2">
        <v>6.97435897435897</v>
      </c>
      <c r="R144" s="2">
        <v>7.21649484536082</v>
      </c>
      <c r="S144" s="2">
        <v>17.1929824561404</v>
      </c>
      <c r="T144" s="2">
        <v>17.5438596491228</v>
      </c>
      <c r="U144" s="2">
        <v>17.3010380622837</v>
      </c>
      <c r="V144" s="2">
        <v>17.4657534246575</v>
      </c>
      <c r="W144" s="2">
        <v>17.4657534246575</v>
      </c>
      <c r="X144" s="2">
        <v>27.0454545454545</v>
      </c>
      <c r="Y144" s="2">
        <v>27.1111111111111</v>
      </c>
      <c r="Z144" s="2">
        <v>26.6666666666667</v>
      </c>
      <c r="AA144" s="2">
        <v>26.6666666666667</v>
      </c>
      <c r="AB144" s="2">
        <v>26.0869565217391</v>
      </c>
      <c r="AC144" s="2">
        <v>2.7434554973822</v>
      </c>
      <c r="AD144" s="2">
        <v>2.54450261780105</v>
      </c>
      <c r="AE144" s="2">
        <v>2.24870466321244</v>
      </c>
      <c r="AF144" s="2">
        <v>4.34871794871795</v>
      </c>
      <c r="AG144" s="2">
        <v>4.54639175257732</v>
      </c>
      <c r="AH144" s="2">
        <v>8.74</v>
      </c>
      <c r="AI144" s="2">
        <v>8.64</v>
      </c>
      <c r="AJ144" s="2">
        <v>8.81</v>
      </c>
      <c r="AK144" s="2">
        <v>8.51</v>
      </c>
      <c r="AL144" s="2">
        <v>7.98969072164948</v>
      </c>
      <c r="AM144" s="2">
        <v>31.3</v>
      </c>
      <c r="AN144" s="2">
        <v>32</v>
      </c>
      <c r="AO144" s="2">
        <v>31.2</v>
      </c>
      <c r="AP144" s="2">
        <v>30.3</v>
      </c>
      <c r="AQ144" s="13">
        <v>9.43061224489796</v>
      </c>
      <c r="AR144" s="7">
        <v>12.8477454409108</v>
      </c>
    </row>
    <row r="145" spans="1:44">
      <c r="A145" t="s">
        <v>313</v>
      </c>
      <c r="B145" s="1" t="s">
        <v>2516</v>
      </c>
      <c r="C145" t="s">
        <v>314</v>
      </c>
      <c r="D145" t="s">
        <v>1275</v>
      </c>
      <c r="E145" s="2">
        <v>10.76</v>
      </c>
      <c r="F145" s="2">
        <v>80.7613776675352</v>
      </c>
      <c r="G145" s="2">
        <v>73.728187804005</v>
      </c>
      <c r="H145" s="11">
        <v>-0.218906968</v>
      </c>
      <c r="I145" s="2">
        <v>111.76</v>
      </c>
      <c r="J145" s="2">
        <v>81.53</v>
      </c>
      <c r="K145" s="2">
        <v>98.8</v>
      </c>
      <c r="L145" s="2">
        <v>88.7</v>
      </c>
      <c r="M145" s="2">
        <v>88.0308145689732</v>
      </c>
      <c r="N145" s="2">
        <v>6.23893805309735</v>
      </c>
      <c r="O145" s="2">
        <v>6.0352422907489</v>
      </c>
      <c r="P145" s="2">
        <v>5.83333333333333</v>
      </c>
      <c r="Q145" s="2">
        <v>6.33187772925764</v>
      </c>
      <c r="R145" s="2">
        <v>6.08695652173913</v>
      </c>
      <c r="S145" s="2">
        <v>13.5542168674699</v>
      </c>
      <c r="T145" s="2">
        <v>13.8138138138138</v>
      </c>
      <c r="U145" s="2">
        <v>13.7313432835821</v>
      </c>
      <c r="V145" s="2">
        <v>13.6094674556213</v>
      </c>
      <c r="W145" s="2">
        <v>13.8643067846608</v>
      </c>
      <c r="X145" s="2">
        <v>29.7368421052632</v>
      </c>
      <c r="Y145" s="2">
        <v>29.4871794871795</v>
      </c>
      <c r="Z145" s="2">
        <v>30.2564102564103</v>
      </c>
      <c r="AA145" s="2">
        <v>29.25</v>
      </c>
      <c r="AB145" s="2">
        <v>30.5</v>
      </c>
      <c r="AC145" s="2">
        <v>3.54867256637168</v>
      </c>
      <c r="AD145" s="2">
        <v>3.40088105726872</v>
      </c>
      <c r="AE145" s="2">
        <v>2.83333333333333</v>
      </c>
      <c r="AF145" s="2">
        <v>4.5764192139738</v>
      </c>
      <c r="AG145" s="2">
        <v>4.69565217391304</v>
      </c>
      <c r="AH145" s="2">
        <v>6.68</v>
      </c>
      <c r="AI145" s="2">
        <v>7.22</v>
      </c>
      <c r="AJ145" s="2">
        <v>6.62</v>
      </c>
      <c r="AK145" s="2">
        <v>6.64</v>
      </c>
      <c r="AL145" s="2">
        <v>6.1304347826087</v>
      </c>
      <c r="AM145" s="2">
        <v>29.5</v>
      </c>
      <c r="AN145" s="2">
        <v>31.3</v>
      </c>
      <c r="AO145" s="2">
        <v>31</v>
      </c>
      <c r="AP145" s="2">
        <v>29.3</v>
      </c>
      <c r="AQ145" s="13">
        <v>11.99</v>
      </c>
      <c r="AR145" s="7">
        <v>16.5610995274498</v>
      </c>
    </row>
    <row r="146" spans="1:44">
      <c r="A146" t="s">
        <v>315</v>
      </c>
      <c r="B146" s="1" t="s">
        <v>2517</v>
      </c>
      <c r="C146" t="s">
        <v>316</v>
      </c>
      <c r="D146" t="s">
        <v>1275</v>
      </c>
      <c r="E146" s="2">
        <v>11</v>
      </c>
      <c r="F146" s="2">
        <v>70.736732542717</v>
      </c>
      <c r="G146" s="2">
        <v>73.2175975320523</v>
      </c>
      <c r="H146" s="11">
        <v>0.162900741818182</v>
      </c>
      <c r="I146" s="2">
        <v>100.98</v>
      </c>
      <c r="J146" s="2">
        <v>102.36</v>
      </c>
      <c r="K146" s="2">
        <v>96.41</v>
      </c>
      <c r="L146" s="2">
        <v>85.94</v>
      </c>
      <c r="M146" s="2">
        <v>71.6626017580841</v>
      </c>
      <c r="N146" s="2">
        <v>5.94470046082949</v>
      </c>
      <c r="O146" s="2">
        <v>5.73394495412844</v>
      </c>
      <c r="P146" s="2">
        <v>5.95454545454546</v>
      </c>
      <c r="Q146" s="2">
        <v>6.24434389140271</v>
      </c>
      <c r="R146" s="2">
        <v>6.26126126126126</v>
      </c>
      <c r="S146" s="2">
        <v>11.6719242902208</v>
      </c>
      <c r="T146" s="2">
        <v>12.3028391167192</v>
      </c>
      <c r="U146" s="2">
        <v>12.2641509433962</v>
      </c>
      <c r="V146" s="2">
        <v>12.5</v>
      </c>
      <c r="W146" s="2">
        <v>12.8125</v>
      </c>
      <c r="X146" s="2">
        <v>25.7575757575758</v>
      </c>
      <c r="Y146" s="2">
        <v>25.2941176470588</v>
      </c>
      <c r="Z146" s="2">
        <v>24.8571428571429</v>
      </c>
      <c r="AA146" s="2">
        <v>25.4285714285714</v>
      </c>
      <c r="AB146" s="2">
        <v>25.5555555555556</v>
      </c>
      <c r="AC146" s="2">
        <v>3.05069124423963</v>
      </c>
      <c r="AD146" s="2">
        <v>2.85321100917431</v>
      </c>
      <c r="AE146" s="2">
        <v>2.53636363636364</v>
      </c>
      <c r="AF146" s="2">
        <v>5.06787330316742</v>
      </c>
      <c r="AG146" s="2">
        <v>5.52252252252252</v>
      </c>
      <c r="AH146" s="2">
        <v>8.99</v>
      </c>
      <c r="AI146" s="2">
        <v>9.13</v>
      </c>
      <c r="AJ146" s="2">
        <v>8.77</v>
      </c>
      <c r="AK146" s="2">
        <v>8.46</v>
      </c>
      <c r="AL146" s="2">
        <v>7.74774774774775</v>
      </c>
      <c r="AM146" s="2">
        <v>33.6</v>
      </c>
      <c r="AN146" s="2">
        <v>33.4</v>
      </c>
      <c r="AO146" s="2">
        <v>32.4</v>
      </c>
      <c r="AP146" s="2">
        <v>31.9</v>
      </c>
      <c r="AQ146" s="13">
        <v>8.35636363636364</v>
      </c>
      <c r="AR146" s="7">
        <v>12.2822042016715</v>
      </c>
    </row>
    <row r="147" spans="1:44">
      <c r="A147" t="s">
        <v>317</v>
      </c>
      <c r="B147" s="1" t="s">
        <v>2518</v>
      </c>
      <c r="C147" t="s">
        <v>318</v>
      </c>
      <c r="D147" t="s">
        <v>1276</v>
      </c>
      <c r="E147" s="2">
        <v>8.62</v>
      </c>
      <c r="F147" s="2">
        <v>72.1463909359373</v>
      </c>
      <c r="G147" s="2">
        <v>77.8202931275253</v>
      </c>
      <c r="H147" s="11">
        <v>0.139186893333333</v>
      </c>
      <c r="I147" s="2">
        <v>64.26</v>
      </c>
      <c r="J147" s="2">
        <v>66.7</v>
      </c>
      <c r="K147" s="2">
        <v>61.59</v>
      </c>
      <c r="L147" s="2">
        <v>64.02</v>
      </c>
      <c r="M147" s="2">
        <v>70.3799560689754</v>
      </c>
      <c r="N147" s="2">
        <v>6.76767676767677</v>
      </c>
      <c r="O147" s="2">
        <v>6.83417085427136</v>
      </c>
      <c r="P147" s="2">
        <v>7.07070707070707</v>
      </c>
      <c r="Q147" s="2">
        <v>7.32323232323232</v>
      </c>
      <c r="R147" s="2">
        <v>7.90816326530612</v>
      </c>
      <c r="S147" s="2">
        <v>14.2348754448399</v>
      </c>
      <c r="T147" s="2">
        <v>14.4876325088339</v>
      </c>
      <c r="U147" s="2">
        <v>14.7887323943662</v>
      </c>
      <c r="V147" s="2">
        <v>15.034965034965</v>
      </c>
      <c r="W147" s="2">
        <v>15.3846153846154</v>
      </c>
      <c r="X147" s="2">
        <v>30.8571428571429</v>
      </c>
      <c r="Y147" s="2">
        <v>30</v>
      </c>
      <c r="Z147" s="2">
        <v>30.2702702702703</v>
      </c>
      <c r="AA147" s="2">
        <v>30.5405405405405</v>
      </c>
      <c r="AB147" s="2">
        <v>28.9473684210526</v>
      </c>
      <c r="AC147" s="2">
        <v>3.04040404040404</v>
      </c>
      <c r="AD147" s="2">
        <v>3.11557788944724</v>
      </c>
      <c r="AE147" s="2">
        <v>2.4949494949495</v>
      </c>
      <c r="AF147" s="2">
        <v>4.47474747474747</v>
      </c>
      <c r="AG147" s="2">
        <v>4.56122448979592</v>
      </c>
      <c r="AH147" s="2">
        <v>7.83</v>
      </c>
      <c r="AI147" s="2">
        <v>7.74</v>
      </c>
      <c r="AJ147" s="2">
        <v>8.08</v>
      </c>
      <c r="AK147" s="2">
        <v>7.47</v>
      </c>
      <c r="AL147" s="2">
        <v>7.60204081632653</v>
      </c>
      <c r="AM147" s="2">
        <v>31.6</v>
      </c>
      <c r="AN147" s="2">
        <v>33.3</v>
      </c>
      <c r="AO147" s="2">
        <v>34.7</v>
      </c>
      <c r="AP147" s="2">
        <v>34.9</v>
      </c>
      <c r="AQ147" s="13">
        <v>11.3733333333333</v>
      </c>
      <c r="AR147" s="7">
        <v>12.4228961768903</v>
      </c>
    </row>
    <row r="148" spans="1:44">
      <c r="A148" t="s">
        <v>319</v>
      </c>
      <c r="B148" s="1" t="s">
        <v>2519</v>
      </c>
      <c r="C148" t="s">
        <v>320</v>
      </c>
      <c r="D148" t="s">
        <v>1276</v>
      </c>
      <c r="E148" s="2">
        <v>6.07</v>
      </c>
      <c r="F148" s="2">
        <v>75.4673779629814</v>
      </c>
      <c r="G148" s="2">
        <v>72.6003178234362</v>
      </c>
      <c r="H148" s="11">
        <v>0.0180908260869565</v>
      </c>
      <c r="I148" s="2">
        <v>77.51</v>
      </c>
      <c r="J148" s="2">
        <v>90.44</v>
      </c>
      <c r="K148" s="2">
        <v>76.69</v>
      </c>
      <c r="L148" s="2">
        <v>83.81</v>
      </c>
      <c r="M148" s="2">
        <v>94.1526750237057</v>
      </c>
      <c r="N148" s="2">
        <v>5.53299492385787</v>
      </c>
      <c r="O148" s="2">
        <v>5.48223350253807</v>
      </c>
      <c r="P148" s="2">
        <v>5.63451776649746</v>
      </c>
      <c r="Q148" s="2">
        <v>5.35353535353535</v>
      </c>
      <c r="R148" s="2">
        <v>5.45454545454545</v>
      </c>
      <c r="S148" s="2">
        <v>15.358361774744</v>
      </c>
      <c r="T148" s="2">
        <v>15.6996587030717</v>
      </c>
      <c r="U148" s="2">
        <v>15.9863945578231</v>
      </c>
      <c r="V148" s="2">
        <v>16.271186440678</v>
      </c>
      <c r="W148" s="2">
        <v>16.2162162162162</v>
      </c>
      <c r="X148" s="2">
        <v>24</v>
      </c>
      <c r="Y148" s="2">
        <v>25</v>
      </c>
      <c r="Z148" s="2">
        <v>23.6585365853659</v>
      </c>
      <c r="AA148" s="2">
        <v>23.5714285714286</v>
      </c>
      <c r="AB148" s="2">
        <v>23.3333333333333</v>
      </c>
      <c r="AC148" s="2">
        <v>2.82233502538071</v>
      </c>
      <c r="AD148" s="2">
        <v>2.52791878172589</v>
      </c>
      <c r="AE148" s="2">
        <v>2.49746192893401</v>
      </c>
      <c r="AF148" s="2">
        <v>3.74747474747475</v>
      </c>
      <c r="AG148" s="2">
        <v>4.08080808080808</v>
      </c>
      <c r="AH148" s="2">
        <v>7.31</v>
      </c>
      <c r="AI148" s="2">
        <v>6.95</v>
      </c>
      <c r="AJ148" s="2">
        <v>6.9</v>
      </c>
      <c r="AK148" s="2">
        <v>6.11</v>
      </c>
      <c r="AL148" s="2">
        <v>5.25252525252525</v>
      </c>
      <c r="AM148" s="2">
        <v>30</v>
      </c>
      <c r="AN148" s="2">
        <v>32.1</v>
      </c>
      <c r="AO148" s="2">
        <v>31</v>
      </c>
      <c r="AP148" s="2">
        <v>29.4</v>
      </c>
      <c r="AQ148" s="13">
        <v>8.99130434782609</v>
      </c>
      <c r="AR148" s="7">
        <v>10.306490531532</v>
      </c>
    </row>
    <row r="149" spans="1:44">
      <c r="A149" t="s">
        <v>321</v>
      </c>
      <c r="B149" s="1" t="s">
        <v>2520</v>
      </c>
      <c r="C149" t="s">
        <v>322</v>
      </c>
      <c r="D149" t="s">
        <v>1276</v>
      </c>
      <c r="E149" s="2">
        <v>6.47</v>
      </c>
      <c r="F149" s="2">
        <v>75.4120828752967</v>
      </c>
      <c r="G149" s="2">
        <v>71.6563689350305</v>
      </c>
      <c r="H149" s="11">
        <v>0.245734297058824</v>
      </c>
      <c r="I149" s="2">
        <v>91.61</v>
      </c>
      <c r="J149" s="2">
        <v>86.88</v>
      </c>
      <c r="K149" s="2">
        <v>91.82</v>
      </c>
      <c r="L149" s="2">
        <v>113.53</v>
      </c>
      <c r="M149" s="2">
        <v>96.7670265885947</v>
      </c>
      <c r="N149" s="2">
        <v>8.24858757062147</v>
      </c>
      <c r="O149" s="2">
        <v>7.79661016949153</v>
      </c>
      <c r="P149" s="2">
        <v>7.52808988764045</v>
      </c>
      <c r="Q149" s="2">
        <v>7.54189944134078</v>
      </c>
      <c r="R149" s="2">
        <v>7.20670391061452</v>
      </c>
      <c r="S149" s="2">
        <v>14.6616541353383</v>
      </c>
      <c r="T149" s="2">
        <v>14.5522388059702</v>
      </c>
      <c r="U149" s="2">
        <v>14.8148148148148</v>
      </c>
      <c r="V149" s="2">
        <v>14.7058823529412</v>
      </c>
      <c r="W149" s="2">
        <v>15.018315018315</v>
      </c>
      <c r="X149" s="2">
        <v>41.4705882352941</v>
      </c>
      <c r="Y149" s="2">
        <v>41.7142857142857</v>
      </c>
      <c r="Z149" s="2">
        <v>41.1428571428571</v>
      </c>
      <c r="AA149" s="2">
        <v>38.8888888888889</v>
      </c>
      <c r="AB149" s="2">
        <v>38.8888888888889</v>
      </c>
      <c r="AC149" s="2">
        <v>3.90960451977401</v>
      </c>
      <c r="AD149" s="2">
        <v>3.53672316384181</v>
      </c>
      <c r="AE149" s="2">
        <v>3.20224719101124</v>
      </c>
      <c r="AF149" s="2">
        <v>4.90502793296089</v>
      </c>
      <c r="AG149" s="2">
        <v>5.27374301675978</v>
      </c>
      <c r="AH149" s="2">
        <v>8.81</v>
      </c>
      <c r="AI149" s="2">
        <v>8.87</v>
      </c>
      <c r="AJ149" s="2">
        <v>8.26</v>
      </c>
      <c r="AK149" s="2">
        <v>7.54</v>
      </c>
      <c r="AL149" s="2">
        <v>6.70391061452514</v>
      </c>
      <c r="AM149" s="2">
        <v>39.2</v>
      </c>
      <c r="AN149" s="2">
        <v>40.4</v>
      </c>
      <c r="AO149" s="2">
        <v>38.4</v>
      </c>
      <c r="AP149" s="2">
        <v>36.1</v>
      </c>
      <c r="AQ149" s="13">
        <v>11.7794117647059</v>
      </c>
      <c r="AR149" s="7">
        <v>13.8072057283226</v>
      </c>
    </row>
    <row r="150" spans="1:44">
      <c r="A150" t="s">
        <v>323</v>
      </c>
      <c r="B150" s="1" t="s">
        <v>2521</v>
      </c>
      <c r="C150" t="s">
        <v>324</v>
      </c>
      <c r="D150" t="s">
        <v>1276</v>
      </c>
      <c r="E150" s="2">
        <v>6.28</v>
      </c>
      <c r="F150" s="2">
        <v>78.8621619547762</v>
      </c>
      <c r="G150" s="2">
        <v>76.365259712792</v>
      </c>
      <c r="H150" s="11">
        <v>-0.0692455711111111</v>
      </c>
      <c r="I150" s="2">
        <v>101.23</v>
      </c>
      <c r="J150" s="2">
        <v>74.41</v>
      </c>
      <c r="K150" s="2">
        <v>73.1</v>
      </c>
      <c r="L150" s="2">
        <v>87.37</v>
      </c>
      <c r="M150" s="2">
        <v>77.4551294302874</v>
      </c>
      <c r="N150" s="2">
        <v>3.81443298969072</v>
      </c>
      <c r="O150" s="2">
        <v>3.76288659793814</v>
      </c>
      <c r="P150" s="2">
        <v>3.8</v>
      </c>
      <c r="Q150" s="2">
        <v>3.68421052631579</v>
      </c>
      <c r="R150" s="2">
        <v>3.65384615384615</v>
      </c>
      <c r="S150" s="2">
        <v>16.412213740458</v>
      </c>
      <c r="T150" s="2">
        <v>16.7300380228137</v>
      </c>
      <c r="U150" s="2">
        <v>16.6666666666667</v>
      </c>
      <c r="V150" s="2">
        <v>16.3120567375887</v>
      </c>
      <c r="W150" s="2">
        <v>16.3120567375887</v>
      </c>
      <c r="X150" s="2">
        <v>19.7435897435897</v>
      </c>
      <c r="Y150" s="2">
        <v>19.25</v>
      </c>
      <c r="Z150" s="2">
        <v>19.25</v>
      </c>
      <c r="AA150" s="2">
        <v>18.0952380952381</v>
      </c>
      <c r="AB150" s="2">
        <v>18.5714285714286</v>
      </c>
      <c r="AC150" s="2">
        <v>1.90721649484536</v>
      </c>
      <c r="AD150" s="2">
        <v>1.6701030927835</v>
      </c>
      <c r="AE150" s="2">
        <v>1.5</v>
      </c>
      <c r="AF150" s="2">
        <v>2.44019138755981</v>
      </c>
      <c r="AG150" s="2">
        <v>2.32692307692308</v>
      </c>
      <c r="AH150" s="2">
        <v>3.45</v>
      </c>
      <c r="AI150" s="2">
        <v>3.3</v>
      </c>
      <c r="AJ150" s="2">
        <v>3.3</v>
      </c>
      <c r="AK150" s="2">
        <v>3.11</v>
      </c>
      <c r="AL150" s="2">
        <v>2.88461538461538</v>
      </c>
      <c r="AM150" s="2">
        <v>12.6</v>
      </c>
      <c r="AN150" s="2">
        <v>13.4</v>
      </c>
      <c r="AO150" s="2">
        <v>12.6</v>
      </c>
      <c r="AP150" s="2">
        <v>14.3</v>
      </c>
      <c r="AQ150" s="13">
        <v>8.20222222222222</v>
      </c>
      <c r="AR150" s="7">
        <v>8.02890585665252</v>
      </c>
    </row>
    <row r="151" spans="1:44">
      <c r="A151" t="s">
        <v>325</v>
      </c>
      <c r="B151" s="1" t="s">
        <v>2522</v>
      </c>
      <c r="C151" t="s">
        <v>326</v>
      </c>
      <c r="D151" t="s">
        <v>1276</v>
      </c>
      <c r="E151" s="2">
        <v>6.99</v>
      </c>
      <c r="F151" s="2">
        <v>73.9242510024726</v>
      </c>
      <c r="G151" s="2">
        <v>75.1975552814534</v>
      </c>
      <c r="H151" s="11">
        <v>-0.0244578111111111</v>
      </c>
      <c r="I151" s="2">
        <v>72.93</v>
      </c>
      <c r="J151" s="2">
        <v>73.55</v>
      </c>
      <c r="K151" s="2">
        <v>74.25</v>
      </c>
      <c r="L151" s="2">
        <v>104.27</v>
      </c>
      <c r="M151" s="2">
        <v>88.7266734280928</v>
      </c>
      <c r="N151" s="2">
        <v>4.76923076923077</v>
      </c>
      <c r="O151" s="2">
        <v>4.69387755102041</v>
      </c>
      <c r="P151" s="2">
        <v>4.82051282051282</v>
      </c>
      <c r="Q151" s="2">
        <v>4.59183673469388</v>
      </c>
      <c r="R151" s="2">
        <v>4.66666666666667</v>
      </c>
      <c r="S151" s="2">
        <v>16.2264150943396</v>
      </c>
      <c r="T151" s="2">
        <v>16.1654135338346</v>
      </c>
      <c r="U151" s="2">
        <v>16.4794007490637</v>
      </c>
      <c r="V151" s="2">
        <v>16.7910447761194</v>
      </c>
      <c r="W151" s="2">
        <v>17.1003717472119</v>
      </c>
      <c r="X151" s="2">
        <v>25.4054054054054</v>
      </c>
      <c r="Y151" s="2">
        <v>24.4736842105263</v>
      </c>
      <c r="Z151" s="2">
        <v>23.8461538461538</v>
      </c>
      <c r="AA151" s="2">
        <v>24.1025641025641</v>
      </c>
      <c r="AB151" s="2">
        <v>23.5</v>
      </c>
      <c r="AC151" s="2">
        <v>2.68717948717949</v>
      </c>
      <c r="AD151" s="2">
        <v>2.79591836734694</v>
      </c>
      <c r="AE151" s="2">
        <v>2.42051282051282</v>
      </c>
      <c r="AF151" s="2">
        <v>3.77551020408163</v>
      </c>
      <c r="AG151" s="2">
        <v>3.55897435897436</v>
      </c>
      <c r="AH151" s="2">
        <v>5.08</v>
      </c>
      <c r="AI151" s="2">
        <v>4.59</v>
      </c>
      <c r="AJ151" s="2">
        <v>4.56</v>
      </c>
      <c r="AK151" s="2">
        <v>4.29</v>
      </c>
      <c r="AL151" s="2">
        <v>4</v>
      </c>
      <c r="AM151" s="2">
        <v>21.9</v>
      </c>
      <c r="AN151" s="2">
        <v>22.4</v>
      </c>
      <c r="AO151" s="2">
        <v>22.3</v>
      </c>
      <c r="AP151" s="2">
        <v>22.5</v>
      </c>
      <c r="AQ151" s="13">
        <v>8.88</v>
      </c>
      <c r="AR151" s="7">
        <v>9.25037735458807</v>
      </c>
    </row>
    <row r="152" spans="1:44">
      <c r="A152" t="s">
        <v>327</v>
      </c>
      <c r="B152" s="1" t="s">
        <v>2523</v>
      </c>
      <c r="C152" t="s">
        <v>328</v>
      </c>
      <c r="D152" t="s">
        <v>1276</v>
      </c>
      <c r="E152" s="2">
        <v>8.08</v>
      </c>
      <c r="F152" s="2">
        <v>69.5412707935443</v>
      </c>
      <c r="G152" s="2">
        <v>76.3660992562855</v>
      </c>
      <c r="H152" s="11">
        <v>-0.0216022755555556</v>
      </c>
      <c r="I152" s="2">
        <v>79</v>
      </c>
      <c r="J152" s="2">
        <v>77.64</v>
      </c>
      <c r="K152" s="2">
        <v>76.4</v>
      </c>
      <c r="L152" s="2">
        <v>86.7</v>
      </c>
      <c r="M152" s="2">
        <v>78.0587501306626</v>
      </c>
      <c r="N152" s="2">
        <v>6.75799086757991</v>
      </c>
      <c r="O152" s="2">
        <v>6.11111111111111</v>
      </c>
      <c r="P152" s="2">
        <v>5.76612903225806</v>
      </c>
      <c r="Q152" s="2">
        <v>5.90361445783132</v>
      </c>
      <c r="R152" s="2">
        <v>6.24</v>
      </c>
      <c r="S152" s="2">
        <v>13.7931034482759</v>
      </c>
      <c r="T152" s="2">
        <v>13.3136094674556</v>
      </c>
      <c r="U152" s="2">
        <v>13.1284916201117</v>
      </c>
      <c r="V152" s="2">
        <v>13.2231404958678</v>
      </c>
      <c r="W152" s="2">
        <v>13.3152173913043</v>
      </c>
      <c r="X152" s="2">
        <v>27.4358974358974</v>
      </c>
      <c r="Y152" s="2">
        <v>28.25</v>
      </c>
      <c r="Z152" s="2">
        <v>27.0731707317073</v>
      </c>
      <c r="AA152" s="2">
        <v>26.9047619047619</v>
      </c>
      <c r="AB152" s="2">
        <v>26.2790697674419</v>
      </c>
      <c r="AC152" s="2">
        <v>3.26027397260274</v>
      </c>
      <c r="AD152" s="2">
        <v>2.90598290598291</v>
      </c>
      <c r="AE152" s="2">
        <v>1.98387096774194</v>
      </c>
      <c r="AF152" s="2">
        <v>3.90361445783133</v>
      </c>
      <c r="AG152" s="2">
        <v>4.216</v>
      </c>
      <c r="AH152" s="2">
        <v>7.99</v>
      </c>
      <c r="AI152" s="2">
        <v>7.52</v>
      </c>
      <c r="AJ152" s="2">
        <v>7.42</v>
      </c>
      <c r="AK152" s="2">
        <v>7.03</v>
      </c>
      <c r="AL152" s="2">
        <v>7.08</v>
      </c>
      <c r="AM152" s="2">
        <v>40.2</v>
      </c>
      <c r="AN152" s="2">
        <v>42.9</v>
      </c>
      <c r="AO152" s="2">
        <v>44.2</v>
      </c>
      <c r="AP152" s="2">
        <v>40</v>
      </c>
      <c r="AQ152" s="13">
        <v>11.9155555555556</v>
      </c>
      <c r="AR152" s="7">
        <v>13.2705832019707</v>
      </c>
    </row>
    <row r="153" spans="1:44">
      <c r="A153" t="s">
        <v>329</v>
      </c>
      <c r="B153" s="1" t="s">
        <v>2524</v>
      </c>
      <c r="C153" t="s">
        <v>330</v>
      </c>
      <c r="D153" t="s">
        <v>1276</v>
      </c>
      <c r="E153" s="2">
        <v>7.04</v>
      </c>
      <c r="F153" s="2">
        <v>73.4787970241611</v>
      </c>
      <c r="G153" s="2">
        <v>76.1844067825902</v>
      </c>
      <c r="H153" s="11">
        <v>0.404456161363636</v>
      </c>
      <c r="I153" s="2">
        <v>109.68</v>
      </c>
      <c r="J153" s="2">
        <v>94.08</v>
      </c>
      <c r="K153" s="2">
        <v>77.73</v>
      </c>
      <c r="L153" s="2">
        <v>96.25</v>
      </c>
      <c r="M153" s="2">
        <v>92.0846414062755</v>
      </c>
      <c r="N153" s="2">
        <v>6.98924731182796</v>
      </c>
      <c r="O153" s="2">
        <v>7.25806451612903</v>
      </c>
      <c r="P153" s="2">
        <v>6.82539682539683</v>
      </c>
      <c r="Q153" s="2">
        <v>6.73684210526316</v>
      </c>
      <c r="R153" s="2">
        <v>6.77248677248677</v>
      </c>
      <c r="S153" s="2">
        <v>14.8854961832061</v>
      </c>
      <c r="T153" s="2">
        <v>15.2091254752852</v>
      </c>
      <c r="U153" s="2">
        <v>15.2416356877323</v>
      </c>
      <c r="V153" s="2">
        <v>15.7509157509157</v>
      </c>
      <c r="W153" s="2">
        <v>15.7509157509157</v>
      </c>
      <c r="X153" s="2">
        <v>30</v>
      </c>
      <c r="Y153" s="2">
        <v>28.6111111111111</v>
      </c>
      <c r="Z153" s="2">
        <v>27.8378378378378</v>
      </c>
      <c r="AA153" s="2">
        <v>28.9189189189189</v>
      </c>
      <c r="AB153" s="2">
        <v>27.6315789473684</v>
      </c>
      <c r="AC153" s="2">
        <v>2.86021505376344</v>
      </c>
      <c r="AD153" s="2">
        <v>2.94623655913978</v>
      </c>
      <c r="AE153" s="2">
        <v>2.01058201058201</v>
      </c>
      <c r="AF153" s="2">
        <v>4.12631578947368</v>
      </c>
      <c r="AG153" s="2">
        <v>4.24338624338624</v>
      </c>
      <c r="AH153" s="2">
        <v>7.42</v>
      </c>
      <c r="AI153" s="2">
        <v>7.69</v>
      </c>
      <c r="AJ153" s="2">
        <v>7.2</v>
      </c>
      <c r="AK153" s="2">
        <v>6.53</v>
      </c>
      <c r="AL153" s="2">
        <v>6.19047619047619</v>
      </c>
      <c r="AM153" s="2">
        <v>31.9</v>
      </c>
      <c r="AN153" s="2">
        <v>31.7</v>
      </c>
      <c r="AO153" s="2">
        <v>27.3</v>
      </c>
      <c r="AP153" s="2">
        <v>26.4</v>
      </c>
      <c r="AQ153" s="13">
        <v>10.1</v>
      </c>
      <c r="AR153" s="7">
        <v>11.4013239439638</v>
      </c>
    </row>
    <row r="154" spans="1:44">
      <c r="A154" t="s">
        <v>331</v>
      </c>
      <c r="B154" s="1" t="s">
        <v>2525</v>
      </c>
      <c r="C154" t="s">
        <v>332</v>
      </c>
      <c r="D154" t="s">
        <v>1276</v>
      </c>
      <c r="E154" s="2">
        <v>8.31</v>
      </c>
      <c r="F154" s="2">
        <v>64.5807667396805</v>
      </c>
      <c r="G154" s="2">
        <v>72.2162079644317</v>
      </c>
      <c r="H154" s="11">
        <v>0.110245560465116</v>
      </c>
      <c r="I154" s="2">
        <v>87.2</v>
      </c>
      <c r="J154" s="2">
        <v>113.96</v>
      </c>
      <c r="K154" s="2">
        <v>134.58</v>
      </c>
      <c r="L154" s="2">
        <v>118.94</v>
      </c>
      <c r="M154" s="2">
        <v>136.294725259558</v>
      </c>
      <c r="N154" s="2">
        <v>7.04301075268817</v>
      </c>
      <c r="O154" s="2">
        <v>6.98412698412698</v>
      </c>
      <c r="P154" s="2">
        <v>6.92708333333333</v>
      </c>
      <c r="Q154" s="2">
        <v>7.09183673469388</v>
      </c>
      <c r="R154" s="2">
        <v>7.00507614213198</v>
      </c>
      <c r="S154" s="2">
        <v>17.3611111111111</v>
      </c>
      <c r="T154" s="2">
        <v>17.4061433447099</v>
      </c>
      <c r="U154" s="2">
        <v>17.1140939597315</v>
      </c>
      <c r="V154" s="2">
        <v>16.7763157894737</v>
      </c>
      <c r="W154" s="2">
        <v>16.9381107491857</v>
      </c>
      <c r="X154" s="2">
        <v>29.1111111111111</v>
      </c>
      <c r="Y154" s="2">
        <v>31.7777777777778</v>
      </c>
      <c r="Z154" s="2">
        <v>31.3333333333333</v>
      </c>
      <c r="AA154" s="2">
        <v>31.5217391304348</v>
      </c>
      <c r="AB154" s="2">
        <v>31.7391304347826</v>
      </c>
      <c r="AC154" s="2">
        <v>3.66666666666667</v>
      </c>
      <c r="AD154" s="2">
        <v>3.26984126984127</v>
      </c>
      <c r="AE154" s="2">
        <v>3.13541666666667</v>
      </c>
      <c r="AF154" s="2">
        <v>5.3265306122449</v>
      </c>
      <c r="AG154" s="2">
        <v>5.27918781725888</v>
      </c>
      <c r="AH154" s="2">
        <v>8.44</v>
      </c>
      <c r="AI154" s="2">
        <v>8.15</v>
      </c>
      <c r="AJ154" s="2">
        <v>9.06</v>
      </c>
      <c r="AK154" s="2">
        <v>8.57</v>
      </c>
      <c r="AL154" s="2">
        <v>8.12182741116751</v>
      </c>
      <c r="AM154" s="2">
        <v>38.5</v>
      </c>
      <c r="AN154" s="2">
        <v>38</v>
      </c>
      <c r="AO154" s="2">
        <v>38.8</v>
      </c>
      <c r="AP154" s="2">
        <v>37</v>
      </c>
      <c r="AQ154" s="13">
        <v>10.2209302325581</v>
      </c>
      <c r="AR154" s="7">
        <v>13.539867187212</v>
      </c>
    </row>
    <row r="155" spans="1:44">
      <c r="A155" t="s">
        <v>333</v>
      </c>
      <c r="B155" s="1" t="s">
        <v>2526</v>
      </c>
      <c r="C155" t="s">
        <v>334</v>
      </c>
      <c r="D155" t="s">
        <v>1276</v>
      </c>
      <c r="E155" s="2">
        <v>6.95</v>
      </c>
      <c r="F155" s="2">
        <v>75.6651353948889</v>
      </c>
      <c r="G155" s="2">
        <v>71.0928626820754</v>
      </c>
      <c r="H155" s="11">
        <v>-0.26114628974359</v>
      </c>
      <c r="I155" s="2">
        <v>65.3</v>
      </c>
      <c r="J155" s="2">
        <v>83.15</v>
      </c>
      <c r="K155" s="2">
        <v>105.58</v>
      </c>
      <c r="L155" s="2">
        <v>85.09</v>
      </c>
      <c r="M155" s="2">
        <v>76.6158243590632</v>
      </c>
      <c r="N155" s="2">
        <v>4.82142857142857</v>
      </c>
      <c r="O155" s="2">
        <v>4.73053892215569</v>
      </c>
      <c r="P155" s="2">
        <v>4.81927710843374</v>
      </c>
      <c r="Q155" s="2">
        <v>5.08982035928144</v>
      </c>
      <c r="R155" s="2">
        <v>4.90909090909091</v>
      </c>
      <c r="S155" s="2">
        <v>18.75</v>
      </c>
      <c r="T155" s="2">
        <v>19.140625</v>
      </c>
      <c r="U155" s="2">
        <v>19.4552529182879</v>
      </c>
      <c r="V155" s="2">
        <v>19.6911196911197</v>
      </c>
      <c r="W155" s="2">
        <v>19.6911196911197</v>
      </c>
      <c r="X155" s="2">
        <v>21.1627906976744</v>
      </c>
      <c r="Y155" s="2">
        <v>21.3636363636364</v>
      </c>
      <c r="Z155" s="2">
        <v>21.1363636363636</v>
      </c>
      <c r="AA155" s="2">
        <v>20.4444444444444</v>
      </c>
      <c r="AB155" s="2">
        <v>19.7826086956522</v>
      </c>
      <c r="AC155" s="2">
        <v>2.27380952380952</v>
      </c>
      <c r="AD155" s="2">
        <v>2.05988023952096</v>
      </c>
      <c r="AE155" s="2">
        <v>1.73493975903614</v>
      </c>
      <c r="AF155" s="2">
        <v>3.86826347305389</v>
      </c>
      <c r="AG155" s="2">
        <v>3.63636363636364</v>
      </c>
      <c r="AH155" s="2">
        <v>4.88</v>
      </c>
      <c r="AI155" s="2">
        <v>4.73</v>
      </c>
      <c r="AJ155" s="2">
        <v>4.58</v>
      </c>
      <c r="AK155" s="2">
        <v>4.25</v>
      </c>
      <c r="AL155" s="2">
        <v>3.81818181818182</v>
      </c>
      <c r="AM155" s="2">
        <v>22.4</v>
      </c>
      <c r="AN155" s="2">
        <v>24</v>
      </c>
      <c r="AO155" s="2">
        <v>20.9</v>
      </c>
      <c r="AP155" s="2">
        <v>21.1</v>
      </c>
      <c r="AQ155" s="13">
        <v>9.79230769230769</v>
      </c>
      <c r="AR155" s="7">
        <v>12.9357292750744</v>
      </c>
    </row>
    <row r="156" spans="1:44">
      <c r="A156" t="s">
        <v>335</v>
      </c>
      <c r="B156" s="1" t="s">
        <v>2527</v>
      </c>
      <c r="C156" t="s">
        <v>336</v>
      </c>
      <c r="D156" t="s">
        <v>1276</v>
      </c>
      <c r="E156" s="2">
        <v>6.29</v>
      </c>
      <c r="F156" s="2">
        <v>69.2846034345465</v>
      </c>
      <c r="G156" s="2">
        <v>75.0379186395524</v>
      </c>
      <c r="H156" s="11">
        <v>-0.713772689583333</v>
      </c>
      <c r="I156" s="2">
        <v>71.39</v>
      </c>
      <c r="J156" s="2">
        <v>55.96</v>
      </c>
      <c r="K156" s="2">
        <v>61.58</v>
      </c>
      <c r="L156" s="2">
        <v>53.12</v>
      </c>
      <c r="M156" s="2">
        <v>64.6373884276963</v>
      </c>
      <c r="N156" s="2">
        <v>2.99492385786802</v>
      </c>
      <c r="O156" s="2">
        <v>2.79187817258883</v>
      </c>
      <c r="P156" s="2">
        <v>2.82051282051282</v>
      </c>
      <c r="Q156" s="2">
        <v>2.82051282051282</v>
      </c>
      <c r="R156" s="2">
        <v>2.92307692307692</v>
      </c>
      <c r="S156" s="2">
        <v>17.9310344827586</v>
      </c>
      <c r="T156" s="2">
        <v>18.2758620689655</v>
      </c>
      <c r="U156" s="2">
        <v>18.9003436426117</v>
      </c>
      <c r="V156" s="2">
        <v>19.1126279863481</v>
      </c>
      <c r="W156" s="2">
        <v>19.4539249146758</v>
      </c>
      <c r="X156" s="2">
        <v>13.695652173913</v>
      </c>
      <c r="Y156" s="2">
        <v>13.6170212765957</v>
      </c>
      <c r="Z156" s="2">
        <v>12.9166666666667</v>
      </c>
      <c r="AA156" s="2">
        <v>12.4489795918367</v>
      </c>
      <c r="AB156" s="2">
        <v>13.469387755102</v>
      </c>
      <c r="AC156" s="2">
        <v>1.63451776649746</v>
      </c>
      <c r="AD156" s="2">
        <v>1.28934010152284</v>
      </c>
      <c r="AE156" s="2">
        <v>1.21025641025641</v>
      </c>
      <c r="AF156" s="2">
        <v>2.37948717948718</v>
      </c>
      <c r="AG156" s="2">
        <v>2.25641025641026</v>
      </c>
      <c r="AH156" s="2">
        <v>2.84</v>
      </c>
      <c r="AI156" s="2">
        <v>2.79</v>
      </c>
      <c r="AJ156" s="2">
        <v>2.97</v>
      </c>
      <c r="AK156" s="2">
        <v>2.82</v>
      </c>
      <c r="AL156" s="2">
        <v>2.66666666666667</v>
      </c>
      <c r="AM156" s="2">
        <v>18.1</v>
      </c>
      <c r="AN156" s="2">
        <v>18.6</v>
      </c>
      <c r="AO156" s="2">
        <v>17.1</v>
      </c>
      <c r="AP156" s="2">
        <v>17.6</v>
      </c>
      <c r="AQ156" s="13">
        <v>8.525</v>
      </c>
      <c r="AR156" s="7">
        <v>8.82814132145272</v>
      </c>
    </row>
    <row r="157" spans="1:44">
      <c r="A157" t="s">
        <v>337</v>
      </c>
      <c r="B157" s="1" t="s">
        <v>2528</v>
      </c>
      <c r="C157" t="s">
        <v>338</v>
      </c>
      <c r="D157" t="s">
        <v>1276</v>
      </c>
      <c r="E157" s="2">
        <v>5.38</v>
      </c>
      <c r="F157" s="2">
        <v>50.2089855355708</v>
      </c>
      <c r="G157" s="2">
        <v>73.4534389978326</v>
      </c>
      <c r="H157" s="11">
        <v>0.0463341418604651</v>
      </c>
      <c r="I157" s="2">
        <v>93.68</v>
      </c>
      <c r="J157" s="2">
        <v>75.21</v>
      </c>
      <c r="K157" s="2">
        <v>77.93</v>
      </c>
      <c r="L157" s="2">
        <v>94.9</v>
      </c>
      <c r="M157" s="2">
        <v>85.5144396182722</v>
      </c>
      <c r="N157" s="2">
        <v>6.13636363636364</v>
      </c>
      <c r="O157" s="2">
        <v>6.30681818181818</v>
      </c>
      <c r="P157" s="2">
        <v>6.15819209039548</v>
      </c>
      <c r="Q157" s="2">
        <v>5.70621468926554</v>
      </c>
      <c r="R157" s="2">
        <v>6.10169491525424</v>
      </c>
      <c r="S157" s="2">
        <v>16.7910447761194</v>
      </c>
      <c r="T157" s="2">
        <v>17.1641791044776</v>
      </c>
      <c r="U157" s="2">
        <v>17.1003717472119</v>
      </c>
      <c r="V157" s="2">
        <v>17.3431734317343</v>
      </c>
      <c r="W157" s="2">
        <v>17.3431734317343</v>
      </c>
      <c r="X157" s="2">
        <v>27.8048780487805</v>
      </c>
      <c r="Y157" s="2">
        <v>27.8048780487805</v>
      </c>
      <c r="Z157" s="2">
        <v>29.2682926829268</v>
      </c>
      <c r="AA157" s="2">
        <v>28.8095238095238</v>
      </c>
      <c r="AB157" s="2">
        <v>27.6190476190476</v>
      </c>
      <c r="AC157" s="2">
        <v>2.78409090909091</v>
      </c>
      <c r="AD157" s="2">
        <v>2.44318181818182</v>
      </c>
      <c r="AE157" s="2">
        <v>2.29378531073446</v>
      </c>
      <c r="AF157" s="2">
        <v>4.06779661016949</v>
      </c>
      <c r="AG157" s="2">
        <v>4.18079096045198</v>
      </c>
      <c r="AH157" s="2">
        <v>7.39</v>
      </c>
      <c r="AI157" s="2">
        <v>7.5</v>
      </c>
      <c r="AJ157" s="2">
        <v>7.29</v>
      </c>
      <c r="AK157" s="2">
        <v>6.44</v>
      </c>
      <c r="AL157" s="2">
        <v>6.21468926553672</v>
      </c>
      <c r="AM157" s="2">
        <v>30.6</v>
      </c>
      <c r="AN157" s="2">
        <v>29.5</v>
      </c>
      <c r="AO157" s="2">
        <v>26.1</v>
      </c>
      <c r="AP157" s="2">
        <v>26.4</v>
      </c>
      <c r="AQ157" s="13">
        <v>10.2883720930233</v>
      </c>
      <c r="AR157" s="7">
        <v>12.5156201261183</v>
      </c>
    </row>
    <row r="158" spans="1:44">
      <c r="A158" t="s">
        <v>339</v>
      </c>
      <c r="B158" s="1" t="s">
        <v>2529</v>
      </c>
      <c r="C158" t="s">
        <v>340</v>
      </c>
      <c r="D158" t="s">
        <v>1276</v>
      </c>
      <c r="E158" s="2">
        <v>7.75</v>
      </c>
      <c r="F158" s="2">
        <v>82.6111773695451</v>
      </c>
      <c r="G158" s="2">
        <v>73.2289538163788</v>
      </c>
      <c r="H158" s="11">
        <v>-0.0530225483870968</v>
      </c>
      <c r="I158" s="2">
        <v>114.19</v>
      </c>
      <c r="J158" s="2">
        <v>87.54</v>
      </c>
      <c r="K158" s="2">
        <v>110.36</v>
      </c>
      <c r="L158" s="2">
        <v>89.2</v>
      </c>
      <c r="M158" s="2">
        <v>103.68048202793</v>
      </c>
      <c r="N158" s="2">
        <v>6.30057803468208</v>
      </c>
      <c r="O158" s="2">
        <v>6.24277456647399</v>
      </c>
      <c r="P158" s="2">
        <v>5.83815028901734</v>
      </c>
      <c r="Q158" s="2">
        <v>5.91954022988506</v>
      </c>
      <c r="R158" s="2">
        <v>6.26436781609195</v>
      </c>
      <c r="S158" s="2">
        <v>14.2307692307692</v>
      </c>
      <c r="T158" s="2">
        <v>14.176245210728</v>
      </c>
      <c r="U158" s="2">
        <v>14.5038167938931</v>
      </c>
      <c r="V158" s="2">
        <v>14.4486692015209</v>
      </c>
      <c r="W158" s="2">
        <v>14.828897338403</v>
      </c>
      <c r="X158" s="2">
        <v>30.9375</v>
      </c>
      <c r="Y158" s="2">
        <v>30.3030303030303</v>
      </c>
      <c r="Z158" s="2">
        <v>31.2121212121212</v>
      </c>
      <c r="AA158" s="2">
        <v>31.8181818181818</v>
      </c>
      <c r="AB158" s="2">
        <v>31.4705882352941</v>
      </c>
      <c r="AC158" s="2">
        <v>2.99421965317919</v>
      </c>
      <c r="AD158" s="2">
        <v>2.4393063583815</v>
      </c>
      <c r="AE158" s="2">
        <v>2.21965317919075</v>
      </c>
      <c r="AF158" s="2">
        <v>4.44827586206897</v>
      </c>
      <c r="AG158" s="2">
        <v>4.47126436781609</v>
      </c>
      <c r="AH158" s="2">
        <v>4.8</v>
      </c>
      <c r="AI158" s="2">
        <v>4.86</v>
      </c>
      <c r="AJ158" s="2">
        <v>4.86</v>
      </c>
      <c r="AK158" s="2">
        <v>4.43</v>
      </c>
      <c r="AL158" s="2">
        <v>3.90804597701149</v>
      </c>
      <c r="AM158" s="2">
        <v>26</v>
      </c>
      <c r="AN158" s="2">
        <v>27.2</v>
      </c>
      <c r="AO158" s="2">
        <v>24.6</v>
      </c>
      <c r="AP158" s="2">
        <v>25.8</v>
      </c>
      <c r="AQ158" s="13">
        <v>11.0612903225806</v>
      </c>
      <c r="AR158" s="7">
        <v>11.9846344418072</v>
      </c>
    </row>
    <row r="159" spans="1:44">
      <c r="A159" t="s">
        <v>341</v>
      </c>
      <c r="B159" s="1" t="s">
        <v>2530</v>
      </c>
      <c r="C159" t="s">
        <v>342</v>
      </c>
      <c r="D159" t="s">
        <v>1276</v>
      </c>
      <c r="E159" s="2">
        <v>7.51</v>
      </c>
      <c r="F159" s="2">
        <v>75.2384688940546</v>
      </c>
      <c r="G159" s="2">
        <v>75.7755730864767</v>
      </c>
      <c r="H159" s="11">
        <v>-0.456475890697674</v>
      </c>
      <c r="I159" s="2">
        <v>79.21</v>
      </c>
      <c r="J159" s="2">
        <v>64.09</v>
      </c>
      <c r="K159" s="2">
        <v>75.41</v>
      </c>
      <c r="L159" s="2">
        <v>76.27</v>
      </c>
      <c r="M159" s="2">
        <v>84.0188244622898</v>
      </c>
      <c r="N159" s="2">
        <v>2.96703296703297</v>
      </c>
      <c r="O159" s="2">
        <v>2.88888888888889</v>
      </c>
      <c r="P159" s="2">
        <v>2.72222222222222</v>
      </c>
      <c r="Q159" s="2">
        <v>2.68156424581006</v>
      </c>
      <c r="R159" s="2">
        <v>2.75280898876404</v>
      </c>
      <c r="S159" s="2">
        <v>15.5038759689922</v>
      </c>
      <c r="T159" s="2">
        <v>15.8914728682171</v>
      </c>
      <c r="U159" s="2">
        <v>16.2162162162162</v>
      </c>
      <c r="V159" s="2">
        <v>16.4750957854406</v>
      </c>
      <c r="W159" s="2">
        <v>16.8582375478927</v>
      </c>
      <c r="X159" s="2">
        <v>18</v>
      </c>
      <c r="Y159" s="2">
        <v>17.7777777777778</v>
      </c>
      <c r="Z159" s="2">
        <v>17.5</v>
      </c>
      <c r="AA159" s="2">
        <v>17.8378378378378</v>
      </c>
      <c r="AB159" s="2">
        <v>16.8421052631579</v>
      </c>
      <c r="AC159" s="2">
        <v>1.51648351648352</v>
      </c>
      <c r="AD159" s="2">
        <v>1.17777777777778</v>
      </c>
      <c r="AE159" s="2">
        <v>0.944444444444444</v>
      </c>
      <c r="AF159" s="2">
        <v>2</v>
      </c>
      <c r="AG159" s="2">
        <v>1.7752808988764</v>
      </c>
      <c r="AH159" s="2">
        <v>2.31</v>
      </c>
      <c r="AI159" s="2">
        <v>2.5</v>
      </c>
      <c r="AJ159" s="2">
        <v>2.39</v>
      </c>
      <c r="AK159" s="2">
        <v>2.29</v>
      </c>
      <c r="AL159" s="2">
        <v>2.19101123595506</v>
      </c>
      <c r="AM159" s="2">
        <v>10.6</v>
      </c>
      <c r="AN159" s="2">
        <v>10.9</v>
      </c>
      <c r="AO159" s="2">
        <v>10.4</v>
      </c>
      <c r="AP159" s="2">
        <v>10.7</v>
      </c>
      <c r="AQ159" s="13">
        <v>8.38139534883722</v>
      </c>
      <c r="AR159" s="7">
        <v>8.33619950627379</v>
      </c>
    </row>
    <row r="160" spans="1:44">
      <c r="A160" t="s">
        <v>343</v>
      </c>
      <c r="B160" s="1" t="s">
        <v>2531</v>
      </c>
      <c r="C160" t="s">
        <v>344</v>
      </c>
      <c r="D160" t="s">
        <v>1276</v>
      </c>
      <c r="E160" s="2">
        <v>5.55</v>
      </c>
      <c r="F160" s="2">
        <v>69.5821754388908</v>
      </c>
      <c r="G160" s="2">
        <v>73.5702257203739</v>
      </c>
      <c r="H160" s="11">
        <v>-0.664892560526316</v>
      </c>
      <c r="I160" s="2">
        <v>56.8</v>
      </c>
      <c r="J160" s="2">
        <v>84.44</v>
      </c>
      <c r="K160" s="2">
        <v>53.53</v>
      </c>
      <c r="L160" s="2">
        <v>72.37</v>
      </c>
      <c r="M160" s="2">
        <v>63.9253256608949</v>
      </c>
      <c r="N160" s="2">
        <v>4.68571428571429</v>
      </c>
      <c r="O160" s="2">
        <v>4.62857142857143</v>
      </c>
      <c r="P160" s="2">
        <v>4.54022988505747</v>
      </c>
      <c r="Q160" s="2">
        <v>4.6551724137931</v>
      </c>
      <c r="R160" s="2">
        <v>4.68208092485549</v>
      </c>
      <c r="S160" s="2">
        <v>17.2284644194757</v>
      </c>
      <c r="T160" s="2">
        <v>17.910447761194</v>
      </c>
      <c r="U160" s="2">
        <v>18.2156133828996</v>
      </c>
      <c r="V160" s="2">
        <v>18.8888888888889</v>
      </c>
      <c r="W160" s="2">
        <v>19.2592592592593</v>
      </c>
      <c r="X160" s="2">
        <v>19.2682926829268</v>
      </c>
      <c r="Y160" s="2">
        <v>19.2857142857143</v>
      </c>
      <c r="Z160" s="2">
        <v>19.0697674418605</v>
      </c>
      <c r="AA160" s="2">
        <v>18.4444444444444</v>
      </c>
      <c r="AB160" s="2">
        <v>19.1111111111111</v>
      </c>
      <c r="AC160" s="2">
        <v>2.09142857142857</v>
      </c>
      <c r="AD160" s="2">
        <v>2.05714285714286</v>
      </c>
      <c r="AE160" s="2">
        <v>1.8735632183908</v>
      </c>
      <c r="AF160" s="2">
        <v>3.27586206896552</v>
      </c>
      <c r="AG160" s="2">
        <v>3.30635838150289</v>
      </c>
      <c r="AH160" s="2">
        <v>4.86</v>
      </c>
      <c r="AI160" s="2">
        <v>4.8</v>
      </c>
      <c r="AJ160" s="2">
        <v>4.71</v>
      </c>
      <c r="AK160" s="2">
        <v>4.37</v>
      </c>
      <c r="AL160" s="2">
        <v>4.16184971098266</v>
      </c>
      <c r="AM160" s="2">
        <v>21.6</v>
      </c>
      <c r="AN160" s="2">
        <v>23.7</v>
      </c>
      <c r="AO160" s="2">
        <v>22.3</v>
      </c>
      <c r="AP160" s="2">
        <v>21.4</v>
      </c>
      <c r="AQ160" s="13">
        <v>9.88421052631579</v>
      </c>
      <c r="AR160" s="7">
        <v>13.5283288390739</v>
      </c>
    </row>
    <row r="161" spans="1:44">
      <c r="A161" t="s">
        <v>345</v>
      </c>
      <c r="B161" s="1" t="s">
        <v>2532</v>
      </c>
      <c r="C161" t="s">
        <v>346</v>
      </c>
      <c r="D161" t="s">
        <v>1276</v>
      </c>
      <c r="E161" s="2">
        <v>13.92</v>
      </c>
      <c r="F161" s="2">
        <v>60.9447754049764</v>
      </c>
      <c r="G161" s="2">
        <v>71.5991817179439</v>
      </c>
      <c r="H161" s="11">
        <v>-0.0358213095238095</v>
      </c>
      <c r="I161" s="2">
        <v>99.1</v>
      </c>
      <c r="J161" s="2">
        <v>98.61</v>
      </c>
      <c r="K161" s="2">
        <v>82.9</v>
      </c>
      <c r="L161" s="2">
        <v>88.06</v>
      </c>
      <c r="M161" s="2">
        <v>79.5422490197094</v>
      </c>
      <c r="N161" s="2">
        <v>6.76646706586826</v>
      </c>
      <c r="O161" s="2">
        <v>6.64670658682635</v>
      </c>
      <c r="P161" s="2">
        <v>6.68674698795181</v>
      </c>
      <c r="Q161" s="2">
        <v>6.86746987951807</v>
      </c>
      <c r="R161" s="2">
        <v>7.21212121212121</v>
      </c>
      <c r="S161" s="2">
        <v>16.9172932330827</v>
      </c>
      <c r="T161" s="2">
        <v>16.9172932330827</v>
      </c>
      <c r="U161" s="2">
        <v>17.2284644194757</v>
      </c>
      <c r="V161" s="2">
        <v>17.1641791044776</v>
      </c>
      <c r="W161" s="2">
        <v>17.1641791044776</v>
      </c>
      <c r="X161" s="2">
        <v>25.6410256410256</v>
      </c>
      <c r="Y161" s="2">
        <v>26.1538461538462</v>
      </c>
      <c r="Z161" s="2">
        <v>27.6923076923077</v>
      </c>
      <c r="AA161" s="2">
        <v>27.1794871794872</v>
      </c>
      <c r="AB161" s="2">
        <v>28.4615384615385</v>
      </c>
      <c r="AC161" s="2">
        <v>3.19760479041916</v>
      </c>
      <c r="AD161" s="2">
        <v>3.20958083832335</v>
      </c>
      <c r="AE161" s="2">
        <v>2.85542168674699</v>
      </c>
      <c r="AF161" s="2">
        <v>4.89156626506024</v>
      </c>
      <c r="AG161" s="2">
        <v>4.96969696969697</v>
      </c>
      <c r="AH161" s="2">
        <v>9.64</v>
      </c>
      <c r="AI161" s="2">
        <v>9.28</v>
      </c>
      <c r="AJ161" s="2">
        <v>8.98</v>
      </c>
      <c r="AK161" s="2">
        <v>8.61</v>
      </c>
      <c r="AL161" s="2">
        <v>8.18181818181818</v>
      </c>
      <c r="AM161" s="2">
        <v>38.6</v>
      </c>
      <c r="AN161" s="2">
        <v>38.8</v>
      </c>
      <c r="AO161" s="2">
        <v>36.2</v>
      </c>
      <c r="AP161" s="2">
        <v>35.9</v>
      </c>
      <c r="AQ161" s="13">
        <v>9.72142857142857</v>
      </c>
      <c r="AR161" s="7">
        <v>13.9787757901826</v>
      </c>
    </row>
    <row r="162" spans="1:44">
      <c r="A162" t="s">
        <v>347</v>
      </c>
      <c r="B162" s="1" t="s">
        <v>2533</v>
      </c>
      <c r="C162" t="s">
        <v>348</v>
      </c>
      <c r="D162" t="s">
        <v>1276</v>
      </c>
      <c r="E162" s="2">
        <v>14.2</v>
      </c>
      <c r="F162" s="2">
        <v>55.1253192452377</v>
      </c>
      <c r="G162" s="2">
        <v>69.3941568355717</v>
      </c>
      <c r="H162" s="11">
        <v>0.0773043636363636</v>
      </c>
      <c r="I162" s="2">
        <v>69.52</v>
      </c>
      <c r="J162" s="2">
        <v>74.2</v>
      </c>
      <c r="K162" s="2">
        <v>87.18</v>
      </c>
      <c r="L162" s="2">
        <v>80.75</v>
      </c>
      <c r="M162" s="2">
        <v>89.6418195083868</v>
      </c>
      <c r="N162" s="2">
        <v>8.75</v>
      </c>
      <c r="O162" s="2">
        <v>8.73493975903614</v>
      </c>
      <c r="P162" s="2">
        <v>8.78787878787879</v>
      </c>
      <c r="Q162" s="2">
        <v>8.54545454545454</v>
      </c>
      <c r="R162" s="2">
        <v>8.96341463414634</v>
      </c>
      <c r="S162" s="2">
        <v>17.4545454545455</v>
      </c>
      <c r="T162" s="2">
        <v>17.8181818181818</v>
      </c>
      <c r="U162" s="2">
        <v>18.4782608695652</v>
      </c>
      <c r="V162" s="2">
        <v>18.4115523465704</v>
      </c>
      <c r="W162" s="2">
        <v>19.1335740072202</v>
      </c>
      <c r="X162" s="2">
        <v>30</v>
      </c>
      <c r="Y162" s="2">
        <v>30.9302325581395</v>
      </c>
      <c r="Z162" s="2">
        <v>31.3636363636364</v>
      </c>
      <c r="AA162" s="2">
        <v>31.1111111111111</v>
      </c>
      <c r="AB162" s="2">
        <v>30.8695652173913</v>
      </c>
      <c r="AC162" s="2">
        <v>4.45238095238095</v>
      </c>
      <c r="AD162" s="2">
        <v>4.2289156626506</v>
      </c>
      <c r="AE162" s="2">
        <v>3.6</v>
      </c>
      <c r="AF162" s="2">
        <v>6.52121212121212</v>
      </c>
      <c r="AG162" s="2">
        <v>6.34146341463415</v>
      </c>
      <c r="AH162" s="2">
        <v>12.38</v>
      </c>
      <c r="AI162" s="2">
        <v>12.65</v>
      </c>
      <c r="AJ162" s="2">
        <v>12.67</v>
      </c>
      <c r="AK162" s="2">
        <v>11.88</v>
      </c>
      <c r="AL162" s="2">
        <v>11.0365853658537</v>
      </c>
      <c r="AM162" s="2">
        <v>40</v>
      </c>
      <c r="AN162" s="2">
        <v>42.8</v>
      </c>
      <c r="AO162" s="2">
        <v>40.3</v>
      </c>
      <c r="AP162" s="2">
        <v>38.2</v>
      </c>
      <c r="AQ162" s="13">
        <v>9.15227272727272</v>
      </c>
      <c r="AR162" s="7">
        <v>13.7939775521346</v>
      </c>
    </row>
    <row r="163" spans="1:44">
      <c r="A163" t="s">
        <v>349</v>
      </c>
      <c r="B163" s="1" t="s">
        <v>2534</v>
      </c>
      <c r="C163" t="s">
        <v>350</v>
      </c>
      <c r="D163" t="s">
        <v>1276</v>
      </c>
      <c r="E163" s="2">
        <v>5.79</v>
      </c>
      <c r="F163" s="2">
        <v>67.2401268303911</v>
      </c>
      <c r="G163" s="2">
        <v>74.6410925153023</v>
      </c>
      <c r="H163" s="11">
        <v>0.601271975</v>
      </c>
      <c r="I163" s="2">
        <v>110.2</v>
      </c>
      <c r="J163" s="2">
        <v>102.27</v>
      </c>
      <c r="K163" s="2">
        <v>92.06</v>
      </c>
      <c r="L163" s="2">
        <v>101.64</v>
      </c>
      <c r="M163" s="2">
        <v>104.402220266825</v>
      </c>
      <c r="N163" s="2">
        <v>12.7544910179641</v>
      </c>
      <c r="O163" s="2">
        <v>12.2155688622754</v>
      </c>
      <c r="P163" s="2">
        <v>12.0359281437126</v>
      </c>
      <c r="Q163" s="2">
        <v>11.9642857142857</v>
      </c>
      <c r="R163" s="2">
        <v>11.6568047337278</v>
      </c>
      <c r="S163" s="2">
        <v>14.3410852713178</v>
      </c>
      <c r="T163" s="2">
        <v>14.3410852713178</v>
      </c>
      <c r="U163" s="2">
        <v>15.0579150579151</v>
      </c>
      <c r="V163" s="2">
        <v>14.9425287356322</v>
      </c>
      <c r="W163" s="2">
        <v>15.3256704980843</v>
      </c>
      <c r="X163" s="2">
        <v>40.3125</v>
      </c>
      <c r="Y163" s="2">
        <v>38.1818181818182</v>
      </c>
      <c r="Z163" s="2">
        <v>37.6470588235294</v>
      </c>
      <c r="AA163" s="2">
        <v>38.8235294117647</v>
      </c>
      <c r="AB163" s="2">
        <v>38.5714285714286</v>
      </c>
      <c r="AC163" s="2">
        <v>3.8562874251497</v>
      </c>
      <c r="AD163" s="2">
        <v>3.79640718562874</v>
      </c>
      <c r="AE163" s="2">
        <v>3.22155688622755</v>
      </c>
      <c r="AF163" s="2">
        <v>5.35714285714286</v>
      </c>
      <c r="AG163" s="2">
        <v>5.88165680473373</v>
      </c>
      <c r="AH163" s="2">
        <v>12.1</v>
      </c>
      <c r="AI163" s="2">
        <v>11.98</v>
      </c>
      <c r="AJ163" s="2">
        <v>11.8</v>
      </c>
      <c r="AK163" s="2">
        <v>10.65</v>
      </c>
      <c r="AL163" s="2">
        <v>9.11242603550296</v>
      </c>
      <c r="AM163" s="2">
        <v>40.4</v>
      </c>
      <c r="AN163" s="2">
        <v>41.7</v>
      </c>
      <c r="AO163" s="2">
        <v>42.3</v>
      </c>
      <c r="AP163" s="2">
        <v>38.4</v>
      </c>
      <c r="AQ163" s="13">
        <v>11.0125</v>
      </c>
      <c r="AR163" s="7">
        <v>12.6051669002243</v>
      </c>
    </row>
    <row r="164" spans="1:44">
      <c r="A164" t="s">
        <v>351</v>
      </c>
      <c r="B164" s="1" t="s">
        <v>2535</v>
      </c>
      <c r="C164" t="s">
        <v>352</v>
      </c>
      <c r="D164" t="s">
        <v>1276</v>
      </c>
      <c r="E164" s="2">
        <v>5.87</v>
      </c>
      <c r="F164" s="2">
        <v>57.8856366896593</v>
      </c>
      <c r="G164" s="2">
        <v>73.0238829638628</v>
      </c>
      <c r="H164" s="11">
        <v>-0.4531401575</v>
      </c>
      <c r="I164" s="2">
        <v>75.2</v>
      </c>
      <c r="J164" s="2">
        <v>72.34</v>
      </c>
      <c r="K164" s="2">
        <v>73.18</v>
      </c>
      <c r="L164" s="2">
        <v>68.35</v>
      </c>
      <c r="M164" s="2">
        <v>65.5555128640735</v>
      </c>
      <c r="N164" s="2">
        <v>5.43010752688172</v>
      </c>
      <c r="O164" s="2">
        <v>5.2972972972973</v>
      </c>
      <c r="P164" s="2">
        <v>4.68421052631579</v>
      </c>
      <c r="Q164" s="2">
        <v>4.65608465608466</v>
      </c>
      <c r="R164" s="2">
        <v>4.84042553191489</v>
      </c>
      <c r="S164" s="2">
        <v>16.7883211678832</v>
      </c>
      <c r="T164" s="2">
        <v>17.1532846715328</v>
      </c>
      <c r="U164" s="2">
        <v>16.9611307420495</v>
      </c>
      <c r="V164" s="2">
        <v>17.6056338028169</v>
      </c>
      <c r="W164" s="2">
        <v>17.6056338028169</v>
      </c>
      <c r="X164" s="2">
        <v>22.3076923076923</v>
      </c>
      <c r="Y164" s="2">
        <v>21.7073170731707</v>
      </c>
      <c r="Z164" s="2">
        <v>21.9047619047619</v>
      </c>
      <c r="AA164" s="2">
        <v>20.9302325581395</v>
      </c>
      <c r="AB164" s="2">
        <v>21.1627906976744</v>
      </c>
      <c r="AC164" s="2">
        <v>2.75268817204301</v>
      </c>
      <c r="AD164" s="2">
        <v>2.05405405405405</v>
      </c>
      <c r="AE164" s="2">
        <v>1.68421052631579</v>
      </c>
      <c r="AF164" s="2">
        <v>3.65079365079365</v>
      </c>
      <c r="AG164" s="2">
        <v>3.32978723404255</v>
      </c>
      <c r="AH164" s="2">
        <v>4.89</v>
      </c>
      <c r="AI164" s="2">
        <v>4.76</v>
      </c>
      <c r="AJ164" s="2">
        <v>4.47</v>
      </c>
      <c r="AK164" s="2">
        <v>4.13</v>
      </c>
      <c r="AL164" s="2">
        <v>3.77659574468085</v>
      </c>
      <c r="AM164" s="2">
        <v>24.1</v>
      </c>
      <c r="AN164" s="2">
        <v>24.4</v>
      </c>
      <c r="AO164" s="2">
        <v>21.7</v>
      </c>
      <c r="AP164" s="2">
        <v>19.8</v>
      </c>
      <c r="AQ164" s="13">
        <v>11.1575</v>
      </c>
      <c r="AR164" s="7">
        <v>13.5296879522144</v>
      </c>
    </row>
    <row r="165" spans="1:44">
      <c r="A165" t="s">
        <v>353</v>
      </c>
      <c r="B165" s="1" t="s">
        <v>2536</v>
      </c>
      <c r="C165" t="s">
        <v>354</v>
      </c>
      <c r="D165" t="s">
        <v>1276</v>
      </c>
      <c r="E165" s="2">
        <v>8.49</v>
      </c>
      <c r="F165" s="2">
        <v>77.6635259339666</v>
      </c>
      <c r="G165" s="2">
        <v>78.0061016029874</v>
      </c>
      <c r="H165" s="11">
        <v>0.223066217021277</v>
      </c>
      <c r="I165" s="2">
        <v>123.92</v>
      </c>
      <c r="J165" s="2">
        <v>104.98</v>
      </c>
      <c r="K165" s="2">
        <v>130.69</v>
      </c>
      <c r="L165" s="2">
        <v>129.05</v>
      </c>
      <c r="M165" s="2">
        <v>131.336578753718</v>
      </c>
      <c r="N165" s="2">
        <v>8.05263157894737</v>
      </c>
      <c r="O165" s="2">
        <v>8.01047120418848</v>
      </c>
      <c r="P165" s="2">
        <v>8.1151832460733</v>
      </c>
      <c r="Q165" s="2">
        <v>7.55102040816327</v>
      </c>
      <c r="R165" s="2">
        <v>7.42424242424242</v>
      </c>
      <c r="S165" s="2">
        <v>14.9090909090909</v>
      </c>
      <c r="T165" s="2">
        <v>14.8014440433213</v>
      </c>
      <c r="U165" s="2">
        <v>14.8014440433213</v>
      </c>
      <c r="V165" s="2">
        <v>14.7887323943662</v>
      </c>
      <c r="W165" s="2">
        <v>14.6341463414634</v>
      </c>
      <c r="X165" s="2">
        <v>42.2222222222222</v>
      </c>
      <c r="Y165" s="2">
        <v>42.7777777777778</v>
      </c>
      <c r="Z165" s="2">
        <v>43.8888888888889</v>
      </c>
      <c r="AA165" s="2">
        <v>44.4444444444444</v>
      </c>
      <c r="AB165" s="2">
        <v>45</v>
      </c>
      <c r="AC165" s="2">
        <v>4.16842105263158</v>
      </c>
      <c r="AD165" s="2">
        <v>3.69633507853403</v>
      </c>
      <c r="AE165" s="2">
        <v>2.84816753926702</v>
      </c>
      <c r="AF165" s="2">
        <v>5.07142857142857</v>
      </c>
      <c r="AG165" s="2">
        <v>4.68686868686869</v>
      </c>
      <c r="AH165" s="2">
        <v>9.79</v>
      </c>
      <c r="AI165" s="2">
        <v>9.53</v>
      </c>
      <c r="AJ165" s="2">
        <v>9.21</v>
      </c>
      <c r="AK165" s="2">
        <v>8.27</v>
      </c>
      <c r="AL165" s="2">
        <v>7.47474747474747</v>
      </c>
      <c r="AM165" s="2">
        <v>39.1</v>
      </c>
      <c r="AN165" s="2">
        <v>40.9</v>
      </c>
      <c r="AO165" s="2">
        <v>40.1</v>
      </c>
      <c r="AP165" s="2">
        <v>37.5</v>
      </c>
      <c r="AQ165" s="13">
        <v>10.5404255319149</v>
      </c>
      <c r="AR165" s="7">
        <v>12.3967379543164</v>
      </c>
    </row>
    <row r="166" spans="1:44">
      <c r="A166" t="s">
        <v>355</v>
      </c>
      <c r="B166" s="1" t="s">
        <v>2537</v>
      </c>
      <c r="C166" t="s">
        <v>356</v>
      </c>
      <c r="D166" t="s">
        <v>1276</v>
      </c>
      <c r="E166" s="2">
        <v>4.78</v>
      </c>
      <c r="F166" s="2">
        <v>79.9983359347727</v>
      </c>
      <c r="G166" s="2">
        <v>71.9426296653636</v>
      </c>
      <c r="H166" s="11">
        <v>0.304615220689655</v>
      </c>
      <c r="I166" s="2">
        <v>90.64</v>
      </c>
      <c r="J166" s="2">
        <v>88.34</v>
      </c>
      <c r="K166" s="2">
        <v>81.06</v>
      </c>
      <c r="L166" s="2">
        <v>90.09</v>
      </c>
      <c r="M166" s="2">
        <v>103.454730428212</v>
      </c>
      <c r="N166" s="2">
        <v>8.57954545454546</v>
      </c>
      <c r="O166" s="2">
        <v>8.24858757062147</v>
      </c>
      <c r="P166" s="2">
        <v>7.90960451977401</v>
      </c>
      <c r="Q166" s="2">
        <v>7.85310734463277</v>
      </c>
      <c r="R166" s="2">
        <v>7.85310734463277</v>
      </c>
      <c r="S166" s="2">
        <v>13.4328358208955</v>
      </c>
      <c r="T166" s="2">
        <v>13.6531365313653</v>
      </c>
      <c r="U166" s="2">
        <v>13.9705882352941</v>
      </c>
      <c r="V166" s="2">
        <v>14.2335766423358</v>
      </c>
      <c r="W166" s="2">
        <v>14.1818181818182</v>
      </c>
      <c r="X166" s="2">
        <v>42.5</v>
      </c>
      <c r="Y166" s="2">
        <v>41.2121212121212</v>
      </c>
      <c r="Z166" s="2">
        <v>42.4242424242424</v>
      </c>
      <c r="AA166" s="2">
        <v>41.7647058823529</v>
      </c>
      <c r="AB166" s="2">
        <v>42.9411764705882</v>
      </c>
      <c r="AC166" s="2">
        <v>4.86363636363636</v>
      </c>
      <c r="AD166" s="2">
        <v>4.25988700564972</v>
      </c>
      <c r="AE166" s="2">
        <v>3.37853107344633</v>
      </c>
      <c r="AF166" s="2">
        <v>5.36723163841808</v>
      </c>
      <c r="AG166" s="2">
        <v>5.27683615819209</v>
      </c>
      <c r="AH166" s="2">
        <v>6.99</v>
      </c>
      <c r="AI166" s="2">
        <v>7.18</v>
      </c>
      <c r="AJ166" s="2">
        <v>7.01</v>
      </c>
      <c r="AK166" s="2">
        <v>6.38</v>
      </c>
      <c r="AL166" s="2">
        <v>5.42372881355932</v>
      </c>
      <c r="AM166" s="2">
        <v>31.6</v>
      </c>
      <c r="AN166" s="2">
        <v>32.2</v>
      </c>
      <c r="AO166" s="2">
        <v>30.4</v>
      </c>
      <c r="AP166" s="2">
        <v>29</v>
      </c>
      <c r="AQ166" s="13">
        <v>13.6206896551724</v>
      </c>
      <c r="AR166" s="7">
        <v>12.7711397150686</v>
      </c>
    </row>
    <row r="167" spans="1:44">
      <c r="A167" t="s">
        <v>357</v>
      </c>
      <c r="B167" s="1" t="s">
        <v>2538</v>
      </c>
      <c r="C167" t="s">
        <v>358</v>
      </c>
      <c r="D167" t="s">
        <v>1276</v>
      </c>
      <c r="E167" s="2">
        <v>7.44</v>
      </c>
      <c r="F167" s="2">
        <v>80.6347909952332</v>
      </c>
      <c r="G167" s="2">
        <v>72.3783127860074</v>
      </c>
      <c r="H167" s="11">
        <v>0.166940674193548</v>
      </c>
      <c r="I167" s="2">
        <v>94.18</v>
      </c>
      <c r="J167" s="2">
        <v>88.41</v>
      </c>
      <c r="K167" s="2">
        <v>85.71</v>
      </c>
      <c r="L167" s="2">
        <v>100.24</v>
      </c>
      <c r="M167" s="2">
        <v>85.0088605882866</v>
      </c>
      <c r="N167" s="2">
        <v>8.50574712643678</v>
      </c>
      <c r="O167" s="2">
        <v>8.16091954022989</v>
      </c>
      <c r="P167" s="2">
        <v>7.6878612716763</v>
      </c>
      <c r="Q167" s="2">
        <v>7.81609195402299</v>
      </c>
      <c r="R167" s="2">
        <v>7.91907514450867</v>
      </c>
      <c r="S167" s="2">
        <v>11.6981132075472</v>
      </c>
      <c r="T167" s="2">
        <v>12.0300751879699</v>
      </c>
      <c r="U167" s="2">
        <v>11.9850187265918</v>
      </c>
      <c r="V167" s="2">
        <v>12.2222222222222</v>
      </c>
      <c r="W167" s="2">
        <v>12.5461254612546</v>
      </c>
      <c r="X167" s="2">
        <v>41.4285714285714</v>
      </c>
      <c r="Y167" s="2">
        <v>44.2857142857143</v>
      </c>
      <c r="Z167" s="2">
        <v>42.7586206896552</v>
      </c>
      <c r="AA167" s="2">
        <v>41.6666666666667</v>
      </c>
      <c r="AB167" s="2">
        <v>41.3333333333333</v>
      </c>
      <c r="AC167" s="2">
        <v>4.77011494252874</v>
      </c>
      <c r="AD167" s="2">
        <v>4.6551724137931</v>
      </c>
      <c r="AE167" s="2">
        <v>3.73410404624277</v>
      </c>
      <c r="AF167" s="2">
        <v>6.32183908045977</v>
      </c>
      <c r="AG167" s="2">
        <v>6.47398843930636</v>
      </c>
      <c r="AH167" s="2">
        <v>7.87</v>
      </c>
      <c r="AI167" s="2">
        <v>7.59</v>
      </c>
      <c r="AJ167" s="2">
        <v>7.46</v>
      </c>
      <c r="AK167" s="2">
        <v>6.9</v>
      </c>
      <c r="AL167" s="2">
        <v>5.66473988439306</v>
      </c>
      <c r="AM167" s="2">
        <v>35.1</v>
      </c>
      <c r="AN167" s="2">
        <v>39.6</v>
      </c>
      <c r="AO167" s="2">
        <v>37.8</v>
      </c>
      <c r="AP167" s="2">
        <v>38.4</v>
      </c>
      <c r="AQ167" s="13">
        <v>13.3516129032258</v>
      </c>
      <c r="AR167" s="7">
        <v>13.2684018945146</v>
      </c>
    </row>
    <row r="168" spans="1:44">
      <c r="A168" t="s">
        <v>359</v>
      </c>
      <c r="B168" s="1" t="s">
        <v>2539</v>
      </c>
      <c r="C168" t="s">
        <v>360</v>
      </c>
      <c r="D168" t="s">
        <v>1276</v>
      </c>
      <c r="E168" s="2">
        <v>9.33</v>
      </c>
      <c r="F168" s="2">
        <v>72.3093730685381</v>
      </c>
      <c r="G168" s="2">
        <v>76.4632830313151</v>
      </c>
      <c r="H168" s="11">
        <v>-0.555750627659574</v>
      </c>
      <c r="I168" s="2">
        <v>58.37</v>
      </c>
      <c r="J168" s="2">
        <v>84.74</v>
      </c>
      <c r="K168" s="2">
        <v>86.21</v>
      </c>
      <c r="L168" s="2">
        <v>74.52</v>
      </c>
      <c r="M168" s="2">
        <v>83.2768315856464</v>
      </c>
      <c r="N168" s="2">
        <v>3.54497354497354</v>
      </c>
      <c r="O168" s="2">
        <v>3.5978835978836</v>
      </c>
      <c r="P168" s="2">
        <v>3.49206349206349</v>
      </c>
      <c r="Q168" s="2">
        <v>3.57894736842105</v>
      </c>
      <c r="R168" s="2">
        <v>3.7037037037037</v>
      </c>
      <c r="S168" s="2">
        <v>14.0077821011673</v>
      </c>
      <c r="T168" s="2">
        <v>14.3410852713178</v>
      </c>
      <c r="U168" s="2">
        <v>14.6718146718147</v>
      </c>
      <c r="V168" s="2">
        <v>14.5038167938931</v>
      </c>
      <c r="W168" s="2">
        <v>14.8854961832061</v>
      </c>
      <c r="X168" s="2">
        <v>23.2258064516129</v>
      </c>
      <c r="Y168" s="2">
        <v>22.5</v>
      </c>
      <c r="Z168" s="2">
        <v>22.1875</v>
      </c>
      <c r="AA168" s="2">
        <v>22.8125</v>
      </c>
      <c r="AB168" s="2">
        <v>23.125</v>
      </c>
      <c r="AC168" s="2">
        <v>1.74603174603175</v>
      </c>
      <c r="AD168" s="2">
        <v>1.66137566137566</v>
      </c>
      <c r="AE168" s="2">
        <v>1.46031746031746</v>
      </c>
      <c r="AF168" s="2">
        <v>2.81052631578947</v>
      </c>
      <c r="AG168" s="2">
        <v>2.8042328042328</v>
      </c>
      <c r="AH168" s="2">
        <v>3.28</v>
      </c>
      <c r="AI168" s="2">
        <v>3.39</v>
      </c>
      <c r="AJ168" s="2">
        <v>3.39</v>
      </c>
      <c r="AK168" s="2">
        <v>3.32</v>
      </c>
      <c r="AL168" s="2">
        <v>3.12169312169312</v>
      </c>
      <c r="AM168" s="2">
        <v>15.7</v>
      </c>
      <c r="AN168" s="2">
        <v>17.3</v>
      </c>
      <c r="AO168" s="2">
        <v>16.9</v>
      </c>
      <c r="AP168" s="2">
        <v>15.8</v>
      </c>
      <c r="AQ168" s="13">
        <v>9.00851063829788</v>
      </c>
      <c r="AR168" s="7">
        <v>8.5702733699394</v>
      </c>
    </row>
    <row r="169" spans="1:44">
      <c r="A169" t="s">
        <v>361</v>
      </c>
      <c r="B169" s="1" t="s">
        <v>2540</v>
      </c>
      <c r="C169" t="s">
        <v>362</v>
      </c>
      <c r="D169" t="s">
        <v>1276</v>
      </c>
      <c r="E169" s="2">
        <v>6.43</v>
      </c>
      <c r="F169" s="2">
        <v>80.5296454270169</v>
      </c>
      <c r="G169" s="2">
        <v>74.9353355058411</v>
      </c>
      <c r="H169" s="11">
        <v>0.0130303627906976</v>
      </c>
      <c r="I169" s="2">
        <v>83.03</v>
      </c>
      <c r="J169" s="2">
        <v>58.4</v>
      </c>
      <c r="K169" s="2">
        <v>73.54</v>
      </c>
      <c r="L169" s="2">
        <v>64.48</v>
      </c>
      <c r="M169" s="2">
        <v>76.3786885710947</v>
      </c>
      <c r="N169" s="2">
        <v>3.70967741935484</v>
      </c>
      <c r="O169" s="2">
        <v>3.60215053763441</v>
      </c>
      <c r="P169" s="2">
        <v>3.67567567567568</v>
      </c>
      <c r="Q169" s="2">
        <v>3.54838709677419</v>
      </c>
      <c r="R169" s="2">
        <v>3.49462365591398</v>
      </c>
      <c r="S169" s="2">
        <v>14.9425287356322</v>
      </c>
      <c r="T169" s="2">
        <v>15.5893536121673</v>
      </c>
      <c r="U169" s="2">
        <v>15.9090909090909</v>
      </c>
      <c r="V169" s="2">
        <v>16.1654135338346</v>
      </c>
      <c r="W169" s="2">
        <v>16.4794007490637</v>
      </c>
      <c r="X169" s="2">
        <v>24.7222222222222</v>
      </c>
      <c r="Y169" s="2">
        <v>24.3243243243243</v>
      </c>
      <c r="Z169" s="2">
        <v>23.6842105263158</v>
      </c>
      <c r="AA169" s="2">
        <v>22.8205128205128</v>
      </c>
      <c r="AB169" s="2">
        <v>21.75</v>
      </c>
      <c r="AC169" s="2">
        <v>1.65591397849462</v>
      </c>
      <c r="AD169" s="2">
        <v>1.50537634408602</v>
      </c>
      <c r="AE169" s="2">
        <v>1.32972972972973</v>
      </c>
      <c r="AF169" s="2">
        <v>2.61290322580645</v>
      </c>
      <c r="AG169" s="2">
        <v>2.53763440860215</v>
      </c>
      <c r="AH169" s="2">
        <v>3.55</v>
      </c>
      <c r="AI169" s="2">
        <v>3.49</v>
      </c>
      <c r="AJ169" s="2">
        <v>3.35</v>
      </c>
      <c r="AK169" s="2">
        <v>3.17</v>
      </c>
      <c r="AL169" s="2">
        <v>2.90322580645161</v>
      </c>
      <c r="AM169" s="2">
        <v>14.7</v>
      </c>
      <c r="AN169" s="2">
        <v>15.6</v>
      </c>
      <c r="AO169" s="2">
        <v>12.2</v>
      </c>
      <c r="AP169" s="2">
        <v>12.4</v>
      </c>
      <c r="AQ169" s="13">
        <v>8.6953488372093</v>
      </c>
      <c r="AR169" s="7">
        <v>8.37357020878211</v>
      </c>
    </row>
    <row r="170" spans="1:44">
      <c r="A170" t="s">
        <v>363</v>
      </c>
      <c r="B170" s="1" t="s">
        <v>2541</v>
      </c>
      <c r="C170" t="s">
        <v>364</v>
      </c>
      <c r="D170" t="s">
        <v>1277</v>
      </c>
      <c r="E170" s="2">
        <v>7.04</v>
      </c>
      <c r="F170" s="2">
        <v>73.4257867998646</v>
      </c>
      <c r="G170" s="2">
        <v>73.1345886325464</v>
      </c>
      <c r="H170" s="11">
        <v>-0.164225617948718</v>
      </c>
      <c r="I170" s="2">
        <v>93.07</v>
      </c>
      <c r="J170" s="2">
        <v>80.39</v>
      </c>
      <c r="K170" s="2">
        <v>93.49</v>
      </c>
      <c r="L170" s="2">
        <v>70.81</v>
      </c>
      <c r="M170" s="2">
        <v>96.1948043999288</v>
      </c>
      <c r="N170" s="2">
        <v>6.78787878787879</v>
      </c>
      <c r="O170" s="2">
        <v>6.42424242424242</v>
      </c>
      <c r="P170" s="2">
        <v>6.12121212121212</v>
      </c>
      <c r="Q170" s="2">
        <v>5.90361445783132</v>
      </c>
      <c r="R170" s="2">
        <v>6.25</v>
      </c>
      <c r="S170" s="2">
        <v>16.0337552742616</v>
      </c>
      <c r="T170" s="2">
        <v>16.4556962025316</v>
      </c>
      <c r="U170" s="2">
        <v>16.8067226890756</v>
      </c>
      <c r="V170" s="2">
        <v>17.1548117154812</v>
      </c>
      <c r="W170" s="2">
        <v>16.8724279835391</v>
      </c>
      <c r="X170" s="2">
        <v>32.9411764705882</v>
      </c>
      <c r="Y170" s="2">
        <v>32.2857142857143</v>
      </c>
      <c r="Z170" s="2">
        <v>31.3888888888889</v>
      </c>
      <c r="AA170" s="2">
        <v>32.2222222222222</v>
      </c>
      <c r="AB170" s="2">
        <v>32.5</v>
      </c>
      <c r="AC170" s="2">
        <v>4.13333333333333</v>
      </c>
      <c r="AD170" s="2">
        <v>3.95151515151515</v>
      </c>
      <c r="AE170" s="2">
        <v>2.83636363636364</v>
      </c>
      <c r="AF170" s="2">
        <v>5.09638554216868</v>
      </c>
      <c r="AG170" s="2">
        <v>4.72619047619048</v>
      </c>
      <c r="AH170" s="2">
        <v>7.82</v>
      </c>
      <c r="AI170" s="2">
        <v>7.45</v>
      </c>
      <c r="AJ170" s="2">
        <v>7.21</v>
      </c>
      <c r="AK170" s="2">
        <v>6.2</v>
      </c>
      <c r="AL170" s="2">
        <v>5.77380952380952</v>
      </c>
      <c r="AM170" s="2">
        <v>33.5</v>
      </c>
      <c r="AN170" s="2">
        <v>34.4</v>
      </c>
      <c r="AO170" s="2">
        <v>29</v>
      </c>
      <c r="AP170" s="2">
        <v>29.7</v>
      </c>
      <c r="AQ170" s="13">
        <v>12.8564102564103</v>
      </c>
      <c r="AR170" s="7">
        <v>14.2374068276794</v>
      </c>
    </row>
    <row r="171" spans="1:44">
      <c r="A171" t="s">
        <v>365</v>
      </c>
      <c r="B171" s="1" t="s">
        <v>2542</v>
      </c>
      <c r="C171" t="s">
        <v>366</v>
      </c>
      <c r="D171" t="s">
        <v>1277</v>
      </c>
      <c r="E171" s="2">
        <v>5.2</v>
      </c>
      <c r="F171" s="2">
        <v>77.8447105174279</v>
      </c>
      <c r="G171" s="2">
        <v>74.5270306599215</v>
      </c>
      <c r="H171" s="11">
        <v>-0.787619114285715</v>
      </c>
      <c r="I171" s="2">
        <v>92.46</v>
      </c>
      <c r="J171" s="2">
        <v>81.35</v>
      </c>
      <c r="K171" s="2">
        <v>90.12</v>
      </c>
      <c r="L171" s="2">
        <v>79.15</v>
      </c>
      <c r="M171" s="2">
        <v>87.3857560834727</v>
      </c>
      <c r="N171" s="2">
        <v>4.15300546448087</v>
      </c>
      <c r="O171" s="2">
        <v>4.26229508196721</v>
      </c>
      <c r="P171" s="2">
        <v>3.97849462365591</v>
      </c>
      <c r="Q171" s="2">
        <v>4.06417112299465</v>
      </c>
      <c r="R171" s="2">
        <v>4.24731182795699</v>
      </c>
      <c r="S171" s="2">
        <v>19.8581560283688</v>
      </c>
      <c r="T171" s="2">
        <v>20.2127659574468</v>
      </c>
      <c r="U171" s="2">
        <v>20.4225352112676</v>
      </c>
      <c r="V171" s="2">
        <v>20.7017543859649</v>
      </c>
      <c r="W171" s="2">
        <v>21.0526315789474</v>
      </c>
      <c r="X171" s="2">
        <v>18.4</v>
      </c>
      <c r="Y171" s="2">
        <v>18.4313725490196</v>
      </c>
      <c r="Z171" s="2">
        <v>18.2352941176471</v>
      </c>
      <c r="AA171" s="2">
        <v>17.8846153846154</v>
      </c>
      <c r="AB171" s="2">
        <v>17.5471698113208</v>
      </c>
      <c r="AC171" s="2">
        <v>1.85792349726776</v>
      </c>
      <c r="AD171" s="2">
        <v>1.51912568306011</v>
      </c>
      <c r="AE171" s="2">
        <v>1.38709677419355</v>
      </c>
      <c r="AF171" s="2">
        <v>2.66310160427807</v>
      </c>
      <c r="AG171" s="2">
        <v>2.89247311827957</v>
      </c>
      <c r="AH171" s="2">
        <v>3.61</v>
      </c>
      <c r="AI171" s="2">
        <v>3.77</v>
      </c>
      <c r="AJ171" s="2">
        <v>3.66</v>
      </c>
      <c r="AK171" s="2">
        <v>3.32</v>
      </c>
      <c r="AL171" s="2">
        <v>3.33333333333333</v>
      </c>
      <c r="AM171" s="2">
        <v>16.9</v>
      </c>
      <c r="AN171" s="2">
        <v>16.5</v>
      </c>
      <c r="AO171" s="2">
        <v>17.8</v>
      </c>
      <c r="AP171" s="2">
        <v>17.1</v>
      </c>
      <c r="AQ171" s="13">
        <v>9.79047619047619</v>
      </c>
      <c r="AR171" s="7">
        <v>13.6512515635772</v>
      </c>
    </row>
    <row r="172" spans="1:44">
      <c r="A172" t="s">
        <v>367</v>
      </c>
      <c r="B172" s="1" t="s">
        <v>2543</v>
      </c>
      <c r="C172" t="s">
        <v>368</v>
      </c>
      <c r="D172" t="s">
        <v>1277</v>
      </c>
      <c r="E172" s="2">
        <v>8.78</v>
      </c>
      <c r="F172" s="2">
        <v>68.0907195909379</v>
      </c>
      <c r="G172" s="2">
        <v>74.692434598207</v>
      </c>
      <c r="H172" s="11">
        <v>-0.189022613953489</v>
      </c>
      <c r="I172" s="2">
        <v>90.82</v>
      </c>
      <c r="J172" s="2">
        <v>128.61</v>
      </c>
      <c r="K172" s="2">
        <v>121.8</v>
      </c>
      <c r="L172" s="2">
        <v>143.68</v>
      </c>
      <c r="M172" s="2">
        <v>124.522915690799</v>
      </c>
      <c r="N172" s="2">
        <v>6.80232558139535</v>
      </c>
      <c r="O172" s="2">
        <v>6.80232558139535</v>
      </c>
      <c r="P172" s="2">
        <v>6.34831460674157</v>
      </c>
      <c r="Q172" s="2">
        <v>6.29213483146067</v>
      </c>
      <c r="R172" s="2">
        <v>6.61016949152542</v>
      </c>
      <c r="S172" s="2">
        <v>18.3206106870229</v>
      </c>
      <c r="T172" s="2">
        <v>18.3206106870229</v>
      </c>
      <c r="U172" s="2">
        <v>18.2156133828996</v>
      </c>
      <c r="V172" s="2">
        <v>18.450184501845</v>
      </c>
      <c r="W172" s="2">
        <v>18.5185185185185</v>
      </c>
      <c r="X172" s="2">
        <v>26.6666666666667</v>
      </c>
      <c r="Y172" s="2">
        <v>26.6666666666667</v>
      </c>
      <c r="Z172" s="2">
        <v>24.8837209302326</v>
      </c>
      <c r="AA172" s="2">
        <v>23.953488372093</v>
      </c>
      <c r="AB172" s="2">
        <v>24.6511627906977</v>
      </c>
      <c r="AC172" s="2">
        <v>2.26744186046512</v>
      </c>
      <c r="AD172" s="2">
        <v>2</v>
      </c>
      <c r="AE172" s="2">
        <v>2.21348314606742</v>
      </c>
      <c r="AF172" s="2">
        <v>4.04494382022472</v>
      </c>
      <c r="AG172" s="2">
        <v>4.47457627118644</v>
      </c>
      <c r="AH172" s="2">
        <v>8.26</v>
      </c>
      <c r="AI172" s="2">
        <v>8.43</v>
      </c>
      <c r="AJ172" s="2">
        <v>8.2</v>
      </c>
      <c r="AK172" s="2">
        <v>7.7</v>
      </c>
      <c r="AL172" s="2">
        <v>7.45762711864407</v>
      </c>
      <c r="AM172" s="2">
        <v>30.8</v>
      </c>
      <c r="AN172" s="2">
        <v>31.5</v>
      </c>
      <c r="AO172" s="2">
        <v>31.2</v>
      </c>
      <c r="AP172" s="2">
        <v>32.4</v>
      </c>
      <c r="AQ172" s="13">
        <v>10.2372093023256</v>
      </c>
      <c r="AR172" s="7">
        <v>14.0453991775316</v>
      </c>
    </row>
    <row r="173" spans="1:44">
      <c r="A173" t="s">
        <v>369</v>
      </c>
      <c r="B173" s="1" t="s">
        <v>2544</v>
      </c>
      <c r="C173" t="s">
        <v>370</v>
      </c>
      <c r="D173" t="s">
        <v>1277</v>
      </c>
      <c r="E173" s="2">
        <v>4.41</v>
      </c>
      <c r="F173" s="2">
        <v>74.4703920522006</v>
      </c>
      <c r="G173" s="2">
        <v>73.1483735065223</v>
      </c>
      <c r="H173" s="11">
        <v>-0.61768468</v>
      </c>
      <c r="I173" s="2">
        <v>69.02</v>
      </c>
      <c r="J173" s="2">
        <v>52.28</v>
      </c>
      <c r="K173" s="2">
        <v>81.48</v>
      </c>
      <c r="L173" s="2">
        <v>82.6</v>
      </c>
      <c r="M173" s="2">
        <v>64.8663229532628</v>
      </c>
      <c r="N173" s="2">
        <v>4.47674418604651</v>
      </c>
      <c r="O173" s="2">
        <v>4.56647398843931</v>
      </c>
      <c r="P173" s="2">
        <v>4.47674418604651</v>
      </c>
      <c r="Q173" s="2">
        <v>4.39306358381503</v>
      </c>
      <c r="R173" s="2">
        <v>4.53488372093023</v>
      </c>
      <c r="S173" s="2">
        <v>24.3542435424354</v>
      </c>
      <c r="T173" s="2">
        <v>24.5421245421245</v>
      </c>
      <c r="U173" s="2">
        <v>24.9084249084249</v>
      </c>
      <c r="V173" s="2">
        <v>24.8175182481752</v>
      </c>
      <c r="W173" s="2">
        <v>25.0909090909091</v>
      </c>
      <c r="X173" s="2">
        <v>17.3333333333333</v>
      </c>
      <c r="Y173" s="2">
        <v>17.2131147540984</v>
      </c>
      <c r="Z173" s="2">
        <v>17.7049180327869</v>
      </c>
      <c r="AA173" s="2">
        <v>17.8688524590164</v>
      </c>
      <c r="AB173" s="2">
        <v>17.258064516129</v>
      </c>
      <c r="AC173" s="2">
        <v>1.7093023255814</v>
      </c>
      <c r="AD173" s="2">
        <v>1.63005780346821</v>
      </c>
      <c r="AE173" s="2">
        <v>1.45348837209302</v>
      </c>
      <c r="AF173" s="2">
        <v>2.76300578034682</v>
      </c>
      <c r="AG173" s="2">
        <v>2.72093023255814</v>
      </c>
      <c r="AH173" s="2">
        <v>3.78</v>
      </c>
      <c r="AI173" s="2">
        <v>3.99</v>
      </c>
      <c r="AJ173" s="2">
        <v>3.95</v>
      </c>
      <c r="AK173" s="2">
        <v>3.7</v>
      </c>
      <c r="AL173" s="2">
        <v>3.37209302325581</v>
      </c>
      <c r="AM173" s="2">
        <v>17.9</v>
      </c>
      <c r="AN173" s="2">
        <v>18.8</v>
      </c>
      <c r="AO173" s="2">
        <v>20.1</v>
      </c>
      <c r="AP173" s="2">
        <v>19.8</v>
      </c>
      <c r="AQ173" s="13">
        <v>10.91</v>
      </c>
      <c r="AR173" s="7">
        <v>13.4551584255174</v>
      </c>
    </row>
    <row r="174" spans="1:44">
      <c r="A174" t="s">
        <v>371</v>
      </c>
      <c r="B174" s="1" t="s">
        <v>2545</v>
      </c>
      <c r="C174" t="s">
        <v>372</v>
      </c>
      <c r="D174" t="s">
        <v>1277</v>
      </c>
      <c r="E174" s="2">
        <v>8.27</v>
      </c>
      <c r="F174" s="2">
        <v>72.8080671672407</v>
      </c>
      <c r="G174" s="2">
        <v>70.3227466650299</v>
      </c>
      <c r="H174" s="11">
        <v>0.30988653</v>
      </c>
      <c r="I174" s="2">
        <v>127.62</v>
      </c>
      <c r="J174" s="2">
        <v>118.22</v>
      </c>
      <c r="K174" s="2">
        <v>114.47</v>
      </c>
      <c r="L174" s="2">
        <v>101.05</v>
      </c>
      <c r="M174" s="2">
        <v>89.3482634414339</v>
      </c>
      <c r="N174" s="2">
        <v>11.1764705882353</v>
      </c>
      <c r="O174" s="2">
        <v>11.0416666666667</v>
      </c>
      <c r="P174" s="2">
        <v>10.343137254902</v>
      </c>
      <c r="Q174" s="2">
        <v>10.4411764705882</v>
      </c>
      <c r="R174" s="2">
        <v>10.8910891089109</v>
      </c>
      <c r="S174" s="2">
        <v>13.0718954248366</v>
      </c>
      <c r="T174" s="2">
        <v>12.7388535031847</v>
      </c>
      <c r="U174" s="2">
        <v>12.5748502994012</v>
      </c>
      <c r="V174" s="2">
        <v>12.5</v>
      </c>
      <c r="W174" s="2">
        <v>12.5</v>
      </c>
      <c r="X174" s="2">
        <v>49.4285714285714</v>
      </c>
      <c r="Y174" s="2">
        <v>50.5714285714286</v>
      </c>
      <c r="Z174" s="2">
        <v>49.1666666666667</v>
      </c>
      <c r="AA174" s="2">
        <v>49.1891891891892</v>
      </c>
      <c r="AB174" s="2">
        <v>50</v>
      </c>
      <c r="AC174" s="2">
        <v>6.7379679144385</v>
      </c>
      <c r="AD174" s="2">
        <v>6.5</v>
      </c>
      <c r="AE174" s="2">
        <v>5.41176470588235</v>
      </c>
      <c r="AF174" s="2">
        <v>7.06862745098039</v>
      </c>
      <c r="AG174" s="2">
        <v>7.85148514851485</v>
      </c>
      <c r="AH174" s="2">
        <v>17.27</v>
      </c>
      <c r="AI174" s="2">
        <v>17.4</v>
      </c>
      <c r="AJ174" s="2">
        <v>16.67</v>
      </c>
      <c r="AK174" s="2">
        <v>15.39</v>
      </c>
      <c r="AL174" s="2">
        <v>14.3069306930693</v>
      </c>
      <c r="AM174" s="2">
        <v>55.9</v>
      </c>
      <c r="AN174" s="2">
        <v>57.2</v>
      </c>
      <c r="AO174" s="2">
        <v>53.2</v>
      </c>
      <c r="AP174" s="2">
        <v>49.4</v>
      </c>
      <c r="AQ174" s="13">
        <v>13.41</v>
      </c>
      <c r="AR174" s="7">
        <v>15.8462650469281</v>
      </c>
    </row>
    <row r="175" spans="1:44">
      <c r="A175" t="s">
        <v>373</v>
      </c>
      <c r="B175" s="1" t="s">
        <v>2546</v>
      </c>
      <c r="C175" t="s">
        <v>374</v>
      </c>
      <c r="D175" t="s">
        <v>1277</v>
      </c>
      <c r="E175" s="2">
        <v>7.8</v>
      </c>
      <c r="F175" s="2">
        <v>77.2256348632713</v>
      </c>
      <c r="G175" s="2">
        <v>74.8841194218645</v>
      </c>
      <c r="H175" s="11">
        <v>-0.184641709302325</v>
      </c>
      <c r="I175" s="2">
        <v>104.45</v>
      </c>
      <c r="J175" s="2">
        <v>70.09</v>
      </c>
      <c r="K175" s="2">
        <v>71.29</v>
      </c>
      <c r="L175" s="2">
        <v>79.61</v>
      </c>
      <c r="M175" s="2">
        <v>90.771805098123</v>
      </c>
      <c r="N175" s="2">
        <v>7.63157894736842</v>
      </c>
      <c r="O175" s="2">
        <v>7.36842105263158</v>
      </c>
      <c r="P175" s="2">
        <v>7.13541666666667</v>
      </c>
      <c r="Q175" s="2">
        <v>7.39583333333333</v>
      </c>
      <c r="R175" s="2">
        <v>7.74869109947644</v>
      </c>
      <c r="S175" s="2">
        <v>16.2162162162162</v>
      </c>
      <c r="T175" s="2">
        <v>16.4983164983165</v>
      </c>
      <c r="U175" s="2">
        <v>16.7224080267559</v>
      </c>
      <c r="V175" s="2">
        <v>16.9435215946844</v>
      </c>
      <c r="W175" s="2">
        <v>16.9435215946844</v>
      </c>
      <c r="X175" s="2">
        <v>29.2682926829268</v>
      </c>
      <c r="Y175" s="2">
        <v>29.0476190476191</v>
      </c>
      <c r="Z175" s="2">
        <v>28.8372093023256</v>
      </c>
      <c r="AA175" s="2">
        <v>28.8372093023256</v>
      </c>
      <c r="AB175" s="2">
        <v>29.5348837209302</v>
      </c>
      <c r="AC175" s="2">
        <v>4.08421052631579</v>
      </c>
      <c r="AD175" s="2">
        <v>3.56842105263158</v>
      </c>
      <c r="AE175" s="2">
        <v>3.44791666666667</v>
      </c>
      <c r="AF175" s="2">
        <v>5.28125</v>
      </c>
      <c r="AG175" s="2">
        <v>5.72774869109948</v>
      </c>
      <c r="AH175" s="2">
        <v>10.58</v>
      </c>
      <c r="AI175" s="2">
        <v>10.79</v>
      </c>
      <c r="AJ175" s="2">
        <v>10.83</v>
      </c>
      <c r="AK175" s="2">
        <v>10.73</v>
      </c>
      <c r="AL175" s="2">
        <v>10.2094240837696</v>
      </c>
      <c r="AM175" s="2">
        <v>42.7</v>
      </c>
      <c r="AN175" s="2">
        <v>43.7</v>
      </c>
      <c r="AO175" s="2">
        <v>44.6</v>
      </c>
      <c r="AP175" s="2">
        <v>44</v>
      </c>
      <c r="AQ175" s="13">
        <v>12.3604651162791</v>
      </c>
      <c r="AR175" s="7">
        <v>15.447605746071</v>
      </c>
    </row>
    <row r="176" spans="1:44">
      <c r="A176" t="s">
        <v>375</v>
      </c>
      <c r="B176" s="1" t="s">
        <v>2547</v>
      </c>
      <c r="C176" t="s">
        <v>376</v>
      </c>
      <c r="D176" t="s">
        <v>1277</v>
      </c>
      <c r="E176" s="2">
        <v>7.22</v>
      </c>
      <c r="F176" s="2">
        <v>65.35751489654</v>
      </c>
      <c r="G176" s="2">
        <v>71.0629065207196</v>
      </c>
      <c r="H176" s="11">
        <v>-0.174418146341463</v>
      </c>
      <c r="I176" s="2">
        <v>114.26</v>
      </c>
      <c r="J176" s="2">
        <v>128.93</v>
      </c>
      <c r="K176" s="2">
        <v>118.21</v>
      </c>
      <c r="L176" s="2">
        <v>151.95</v>
      </c>
      <c r="M176" s="2">
        <v>148.367837592764</v>
      </c>
      <c r="N176" s="2">
        <v>7.64705882352941</v>
      </c>
      <c r="O176" s="2">
        <v>7.3015873015873</v>
      </c>
      <c r="P176" s="2">
        <v>7.14285714285714</v>
      </c>
      <c r="Q176" s="2">
        <v>6.95876288659794</v>
      </c>
      <c r="R176" s="2">
        <v>7.28205128205128</v>
      </c>
      <c r="S176" s="2">
        <v>11.3074204946996</v>
      </c>
      <c r="T176" s="2">
        <v>11.1888111888112</v>
      </c>
      <c r="U176" s="2">
        <v>11.1498257839721</v>
      </c>
      <c r="V176" s="2">
        <v>10.8474576271186</v>
      </c>
      <c r="W176" s="2">
        <v>10.7744107744108</v>
      </c>
      <c r="X176" s="2">
        <v>33.2142857142857</v>
      </c>
      <c r="Y176" s="2">
        <v>35.3571428571429</v>
      </c>
      <c r="Z176" s="2">
        <v>35.7142857142857</v>
      </c>
      <c r="AA176" s="2">
        <v>37.7777777777778</v>
      </c>
      <c r="AB176" s="2">
        <v>38.5185185185185</v>
      </c>
      <c r="AC176" s="2">
        <v>3.9572192513369</v>
      </c>
      <c r="AD176" s="2">
        <v>3.29100529100529</v>
      </c>
      <c r="AE176" s="2">
        <v>3.42857142857143</v>
      </c>
      <c r="AF176" s="2">
        <v>6.19587628865979</v>
      </c>
      <c r="AG176" s="2">
        <v>6.47179487179487</v>
      </c>
      <c r="AH176" s="2">
        <v>11.66</v>
      </c>
      <c r="AI176" s="2">
        <v>12.01</v>
      </c>
      <c r="AJ176" s="2">
        <v>12.22</v>
      </c>
      <c r="AK176" s="2">
        <v>11.34</v>
      </c>
      <c r="AL176" s="2">
        <v>10.4102564102564</v>
      </c>
      <c r="AM176" s="2">
        <v>46.4</v>
      </c>
      <c r="AN176" s="2">
        <v>48.1</v>
      </c>
      <c r="AO176" s="2">
        <v>47.8</v>
      </c>
      <c r="AP176" s="2">
        <v>45.4</v>
      </c>
      <c r="AQ176" s="13">
        <v>11.0414634146341</v>
      </c>
      <c r="AR176" s="7">
        <v>14.023370819718</v>
      </c>
    </row>
    <row r="177" spans="1:44">
      <c r="A177" t="s">
        <v>377</v>
      </c>
      <c r="B177" s="1" t="s">
        <v>2548</v>
      </c>
      <c r="C177" t="s">
        <v>378</v>
      </c>
      <c r="D177" t="s">
        <v>1277</v>
      </c>
      <c r="E177" s="2">
        <v>4.52</v>
      </c>
      <c r="F177" s="2">
        <v>72.4088935603444</v>
      </c>
      <c r="G177" s="2">
        <v>73.9922047405022</v>
      </c>
      <c r="H177" s="11">
        <v>-0.9803410225</v>
      </c>
      <c r="I177" s="2">
        <v>81.09</v>
      </c>
      <c r="J177" s="2">
        <v>68.22</v>
      </c>
      <c r="K177" s="2">
        <v>70.65</v>
      </c>
      <c r="L177" s="2">
        <v>67.72</v>
      </c>
      <c r="M177" s="2">
        <v>67.9462982830157</v>
      </c>
      <c r="N177" s="2">
        <v>2.87425149700599</v>
      </c>
      <c r="O177" s="2">
        <v>3.07228915662651</v>
      </c>
      <c r="P177" s="2">
        <v>3.13253012048193</v>
      </c>
      <c r="Q177" s="2">
        <v>2.83132530120482</v>
      </c>
      <c r="R177" s="2">
        <v>3.03030303030303</v>
      </c>
      <c r="S177" s="2">
        <v>23.2283464566929</v>
      </c>
      <c r="T177" s="2">
        <v>23.7154150197628</v>
      </c>
      <c r="U177" s="2">
        <v>23.921568627451</v>
      </c>
      <c r="V177" s="2">
        <v>23.828125</v>
      </c>
      <c r="W177" s="2">
        <v>23.828125</v>
      </c>
      <c r="X177" s="2">
        <v>11.9230769230769</v>
      </c>
      <c r="Y177" s="2">
        <v>11.5094339622642</v>
      </c>
      <c r="Z177" s="2">
        <v>11.4814814814815</v>
      </c>
      <c r="AA177" s="2">
        <v>11.2962962962963</v>
      </c>
      <c r="AB177" s="2">
        <v>11.1111111111111</v>
      </c>
      <c r="AC177" s="2">
        <v>1.44910179640719</v>
      </c>
      <c r="AD177" s="2">
        <v>1.46987951807229</v>
      </c>
      <c r="AE177" s="2">
        <v>1.06024096385542</v>
      </c>
      <c r="AF177" s="2">
        <v>2.46987951807229</v>
      </c>
      <c r="AG177" s="2">
        <v>2.61818181818182</v>
      </c>
      <c r="AH177" s="2">
        <v>1.98</v>
      </c>
      <c r="AI177" s="2">
        <v>2.47</v>
      </c>
      <c r="AJ177" s="2">
        <v>2.59</v>
      </c>
      <c r="AK177" s="2">
        <v>2.47</v>
      </c>
      <c r="AL177" s="2">
        <v>2.36363636363636</v>
      </c>
      <c r="AM177" s="2">
        <v>9.3</v>
      </c>
      <c r="AN177" s="2">
        <v>10.2</v>
      </c>
      <c r="AO177" s="2">
        <v>10.9</v>
      </c>
      <c r="AP177" s="2">
        <v>11.7</v>
      </c>
      <c r="AQ177" s="13">
        <v>9.245</v>
      </c>
      <c r="AR177" s="7">
        <v>12.5925068789102</v>
      </c>
    </row>
    <row r="178" spans="1:44">
      <c r="A178" t="s">
        <v>379</v>
      </c>
      <c r="B178" s="1" t="s">
        <v>2549</v>
      </c>
      <c r="C178" t="s">
        <v>380</v>
      </c>
      <c r="D178" t="s">
        <v>1277</v>
      </c>
      <c r="E178" s="2">
        <v>10.28</v>
      </c>
      <c r="F178" s="2">
        <v>81.6712417646121</v>
      </c>
      <c r="G178" s="2">
        <v>71.8056925057848</v>
      </c>
      <c r="H178" s="11">
        <v>-0.220298562222222</v>
      </c>
      <c r="I178" s="2">
        <v>79.97</v>
      </c>
      <c r="J178" s="2">
        <v>87.08</v>
      </c>
      <c r="K178" s="2">
        <v>97.39</v>
      </c>
      <c r="L178" s="2">
        <v>71.05</v>
      </c>
      <c r="M178" s="2">
        <v>76.9183398585142</v>
      </c>
      <c r="N178" s="2">
        <v>8.2089552238806</v>
      </c>
      <c r="O178" s="2">
        <v>7.7</v>
      </c>
      <c r="P178" s="2">
        <v>7.8</v>
      </c>
      <c r="Q178" s="2">
        <v>7.9</v>
      </c>
      <c r="R178" s="2">
        <v>8.5</v>
      </c>
      <c r="S178" s="2">
        <v>15.0501672240803</v>
      </c>
      <c r="T178" s="2">
        <v>15.7190635451505</v>
      </c>
      <c r="U178" s="2">
        <v>16</v>
      </c>
      <c r="V178" s="2">
        <v>16.2790697674419</v>
      </c>
      <c r="W178" s="2">
        <v>16.6112956810631</v>
      </c>
      <c r="X178" s="2">
        <v>31.25</v>
      </c>
      <c r="Y178" s="2">
        <v>30.4878048780488</v>
      </c>
      <c r="Z178" s="2">
        <v>30.2439024390244</v>
      </c>
      <c r="AA178" s="2">
        <v>29.2857142857143</v>
      </c>
      <c r="AB178" s="2">
        <v>29.3023255813954</v>
      </c>
      <c r="AC178" s="2">
        <v>4.92537313432836</v>
      </c>
      <c r="AD178" s="2">
        <v>4.58</v>
      </c>
      <c r="AE178" s="2">
        <v>3.36</v>
      </c>
      <c r="AF178" s="2">
        <v>5.29</v>
      </c>
      <c r="AG178" s="2">
        <v>5.81</v>
      </c>
      <c r="AH178" s="2">
        <v>11.04</v>
      </c>
      <c r="AI178" s="2">
        <v>11.05</v>
      </c>
      <c r="AJ178" s="2">
        <v>11.35</v>
      </c>
      <c r="AK178" s="2">
        <v>10.65</v>
      </c>
      <c r="AL178" s="2">
        <v>9.95</v>
      </c>
      <c r="AM178" s="2">
        <v>42.7</v>
      </c>
      <c r="AN178" s="2">
        <v>47.5</v>
      </c>
      <c r="AO178" s="2">
        <v>46.2</v>
      </c>
      <c r="AP178" s="2">
        <v>43.4</v>
      </c>
      <c r="AQ178" s="13">
        <v>13.2555555555556</v>
      </c>
      <c r="AR178" s="7">
        <v>17.1991800183163</v>
      </c>
    </row>
    <row r="179" spans="1:44">
      <c r="A179" t="s">
        <v>381</v>
      </c>
      <c r="B179" s="1" t="s">
        <v>2550</v>
      </c>
      <c r="C179" t="s">
        <v>382</v>
      </c>
      <c r="D179" t="s">
        <v>1277</v>
      </c>
      <c r="E179" s="2">
        <v>4.06</v>
      </c>
      <c r="F179" s="2">
        <v>65.0613624368882</v>
      </c>
      <c r="G179" s="2">
        <v>71.3479127426119</v>
      </c>
      <c r="H179" s="11">
        <v>-0.585193019047619</v>
      </c>
      <c r="I179" s="2">
        <v>57.09</v>
      </c>
      <c r="J179" s="2">
        <v>54.64</v>
      </c>
      <c r="K179" s="2">
        <v>70.23</v>
      </c>
      <c r="L179" s="2">
        <v>64.86</v>
      </c>
      <c r="M179" s="2">
        <v>57.9322540016814</v>
      </c>
      <c r="N179" s="2">
        <v>5.26011560693642</v>
      </c>
      <c r="O179" s="2">
        <v>5.02890173410405</v>
      </c>
      <c r="P179" s="2">
        <v>5</v>
      </c>
      <c r="Q179" s="2">
        <v>4.8876404494382</v>
      </c>
      <c r="R179" s="2">
        <v>5.02824858757062</v>
      </c>
      <c r="S179" s="2">
        <v>24.5283018867925</v>
      </c>
      <c r="T179" s="2">
        <v>24.9056603773585</v>
      </c>
      <c r="U179" s="2">
        <v>25.2788104089219</v>
      </c>
      <c r="V179" s="2">
        <v>25.3676470588235</v>
      </c>
      <c r="W179" s="2">
        <v>25.7352941176471</v>
      </c>
      <c r="X179" s="2">
        <v>13.448275862069</v>
      </c>
      <c r="Y179" s="2">
        <v>13.0508474576271</v>
      </c>
      <c r="Z179" s="2">
        <v>13.2786885245902</v>
      </c>
      <c r="AA179" s="2">
        <v>13.2786885245902</v>
      </c>
      <c r="AB179" s="2">
        <v>12.741935483871</v>
      </c>
      <c r="AC179" s="2">
        <v>1.76878612716763</v>
      </c>
      <c r="AD179" s="2">
        <v>1.44508670520231</v>
      </c>
      <c r="AE179" s="2">
        <v>1.53409090909091</v>
      </c>
      <c r="AF179" s="2">
        <v>2.73033707865169</v>
      </c>
      <c r="AG179" s="2">
        <v>2.55367231638418</v>
      </c>
      <c r="AH179" s="2">
        <v>4.22</v>
      </c>
      <c r="AI179" s="2">
        <v>4.28</v>
      </c>
      <c r="AJ179" s="2">
        <v>4.43</v>
      </c>
      <c r="AK179" s="2">
        <v>4.33</v>
      </c>
      <c r="AL179" s="2">
        <v>4.01129943502825</v>
      </c>
      <c r="AM179" s="2">
        <v>15.5</v>
      </c>
      <c r="AN179" s="2">
        <v>16.6</v>
      </c>
      <c r="AO179" s="2">
        <v>16.2</v>
      </c>
      <c r="AP179" s="2">
        <v>17</v>
      </c>
      <c r="AQ179" s="13">
        <v>8.74047619047619</v>
      </c>
      <c r="AR179" s="7">
        <v>12.134269123936</v>
      </c>
    </row>
    <row r="180" spans="1:44">
      <c r="A180" t="s">
        <v>383</v>
      </c>
      <c r="B180" s="1" t="s">
        <v>2551</v>
      </c>
      <c r="C180" t="s">
        <v>384</v>
      </c>
      <c r="D180" t="s">
        <v>1277</v>
      </c>
      <c r="E180" s="2">
        <v>11.14</v>
      </c>
      <c r="F180" s="2">
        <v>70.3482682613102</v>
      </c>
      <c r="G180" s="2">
        <v>73.7619860945973</v>
      </c>
      <c r="H180" s="11">
        <v>-0.214292141463415</v>
      </c>
      <c r="I180" s="2">
        <v>117.8</v>
      </c>
      <c r="J180" s="2">
        <v>103.97</v>
      </c>
      <c r="K180" s="2">
        <v>93.48</v>
      </c>
      <c r="L180" s="2">
        <v>112.37</v>
      </c>
      <c r="M180" s="2">
        <v>91.2728711148257</v>
      </c>
      <c r="N180" s="2">
        <v>7.52941176470588</v>
      </c>
      <c r="O180" s="2">
        <v>7.63313609467456</v>
      </c>
      <c r="P180" s="2">
        <v>7.76470588235294</v>
      </c>
      <c r="Q180" s="2">
        <v>7.77777777777778</v>
      </c>
      <c r="R180" s="2">
        <v>8.29411764705882</v>
      </c>
      <c r="S180" s="2">
        <v>18.4615384615385</v>
      </c>
      <c r="T180" s="2">
        <v>18.8461538461538</v>
      </c>
      <c r="U180" s="2">
        <v>19.1570881226054</v>
      </c>
      <c r="V180" s="2">
        <v>19.4656488549618</v>
      </c>
      <c r="W180" s="2">
        <v>19.4656488549618</v>
      </c>
      <c r="X180" s="2">
        <v>28.8372093023256</v>
      </c>
      <c r="Y180" s="2">
        <v>28.1818181818182</v>
      </c>
      <c r="Z180" s="2">
        <v>27.5555555555556</v>
      </c>
      <c r="AA180" s="2">
        <v>27.6086956521739</v>
      </c>
      <c r="AB180" s="2">
        <v>27.8260869565217</v>
      </c>
      <c r="AC180" s="2">
        <v>4.47058823529412</v>
      </c>
      <c r="AD180" s="2">
        <v>3.95266272189349</v>
      </c>
      <c r="AE180" s="2">
        <v>3.58823529411765</v>
      </c>
      <c r="AF180" s="2">
        <v>5.28654970760234</v>
      </c>
      <c r="AG180" s="2">
        <v>6.04705882352941</v>
      </c>
      <c r="AH180" s="2">
        <v>9.53</v>
      </c>
      <c r="AI180" s="2">
        <v>9.7</v>
      </c>
      <c r="AJ180" s="2">
        <v>10.12</v>
      </c>
      <c r="AK180" s="2">
        <v>9.12</v>
      </c>
      <c r="AL180" s="2">
        <v>8</v>
      </c>
      <c r="AM180" s="2">
        <v>40</v>
      </c>
      <c r="AN180" s="2">
        <v>42.7</v>
      </c>
      <c r="AO180" s="2">
        <v>42.1</v>
      </c>
      <c r="AP180" s="2">
        <v>39.8</v>
      </c>
      <c r="AQ180" s="13">
        <v>12.0878048780488</v>
      </c>
      <c r="AR180" s="7">
        <v>15.2852245686879</v>
      </c>
    </row>
    <row r="181" spans="1:44">
      <c r="A181" t="s">
        <v>385</v>
      </c>
      <c r="B181" s="1" t="s">
        <v>2552</v>
      </c>
      <c r="C181" t="s">
        <v>386</v>
      </c>
      <c r="D181" t="s">
        <v>1277</v>
      </c>
      <c r="E181" s="2">
        <v>9.42</v>
      </c>
      <c r="F181" s="2">
        <v>80.1153588545925</v>
      </c>
      <c r="G181" s="2">
        <v>74.895085020831</v>
      </c>
      <c r="H181" s="11">
        <v>0.01910345</v>
      </c>
      <c r="I181" s="2">
        <v>111.08</v>
      </c>
      <c r="J181" s="2">
        <v>137.68</v>
      </c>
      <c r="K181" s="2">
        <v>116.18</v>
      </c>
      <c r="L181" s="2">
        <v>119.41</v>
      </c>
      <c r="M181" s="2">
        <v>131.122579680658</v>
      </c>
      <c r="N181" s="2">
        <v>8.53403141361257</v>
      </c>
      <c r="O181" s="2">
        <v>8.42931937172775</v>
      </c>
      <c r="P181" s="2">
        <v>8.35051546391752</v>
      </c>
      <c r="Q181" s="2">
        <v>8.41025641025641</v>
      </c>
      <c r="R181" s="2">
        <v>8.61538461538461</v>
      </c>
      <c r="S181" s="2">
        <v>12.80276816609</v>
      </c>
      <c r="T181" s="2">
        <v>13.1487889273356</v>
      </c>
      <c r="U181" s="2">
        <v>12.9251700680272</v>
      </c>
      <c r="V181" s="2">
        <v>12.8813559322034</v>
      </c>
      <c r="W181" s="2">
        <v>13.2203389830508</v>
      </c>
      <c r="X181" s="2">
        <v>42.5806451612903</v>
      </c>
      <c r="Y181" s="2">
        <v>42.9032258064516</v>
      </c>
      <c r="Z181" s="2">
        <v>42.9032258064516</v>
      </c>
      <c r="AA181" s="2">
        <v>43.5483870967742</v>
      </c>
      <c r="AB181" s="2">
        <v>43.5483870967742</v>
      </c>
      <c r="AC181" s="2">
        <v>5.54973821989529</v>
      </c>
      <c r="AD181" s="2">
        <v>4.58638743455497</v>
      </c>
      <c r="AE181" s="2">
        <v>3.94845360824742</v>
      </c>
      <c r="AF181" s="2">
        <v>5.58974358974359</v>
      </c>
      <c r="AG181" s="2">
        <v>6.88205128205128</v>
      </c>
      <c r="AH181" s="2">
        <v>12.62</v>
      </c>
      <c r="AI181" s="2">
        <v>12.67</v>
      </c>
      <c r="AJ181" s="2">
        <v>12.99</v>
      </c>
      <c r="AK181" s="2">
        <v>11.79</v>
      </c>
      <c r="AL181" s="2">
        <v>11.1282051282051</v>
      </c>
      <c r="AM181" s="2">
        <v>49.3</v>
      </c>
      <c r="AN181" s="2">
        <v>52.2</v>
      </c>
      <c r="AO181" s="2">
        <v>50.5</v>
      </c>
      <c r="AP181" s="2">
        <v>45.2</v>
      </c>
      <c r="AQ181" s="13">
        <v>13.1875</v>
      </c>
      <c r="AR181" s="7">
        <v>16.6368946454659</v>
      </c>
    </row>
    <row r="182" spans="1:44">
      <c r="A182" t="s">
        <v>387</v>
      </c>
      <c r="B182" s="1" t="s">
        <v>2553</v>
      </c>
      <c r="C182" t="s">
        <v>388</v>
      </c>
      <c r="D182" t="s">
        <v>1277</v>
      </c>
      <c r="E182" s="2">
        <v>6.9</v>
      </c>
      <c r="F182" s="2">
        <v>77.0547315387869</v>
      </c>
      <c r="G182" s="2">
        <v>74.0790493658396</v>
      </c>
      <c r="H182" s="11">
        <v>-0.4051663</v>
      </c>
      <c r="I182" s="2">
        <v>78.71</v>
      </c>
      <c r="J182" s="2">
        <v>90.36</v>
      </c>
      <c r="K182" s="2">
        <v>89.54</v>
      </c>
      <c r="L182" s="2">
        <v>97.56</v>
      </c>
      <c r="M182" s="2">
        <v>98.1506531118773</v>
      </c>
      <c r="N182" s="2">
        <v>5.90425531914894</v>
      </c>
      <c r="O182" s="2">
        <v>5.63829787234043</v>
      </c>
      <c r="P182" s="2">
        <v>5.52631578947368</v>
      </c>
      <c r="Q182" s="2">
        <v>4.92146596858639</v>
      </c>
      <c r="R182" s="2">
        <v>5.26315789473684</v>
      </c>
      <c r="S182" s="2">
        <v>16.4835164835165</v>
      </c>
      <c r="T182" s="2">
        <v>16.8498168498169</v>
      </c>
      <c r="U182" s="2">
        <v>16.6666666666667</v>
      </c>
      <c r="V182" s="2">
        <v>16.9675090252708</v>
      </c>
      <c r="W182" s="2">
        <v>17.3285198555957</v>
      </c>
      <c r="X182" s="2">
        <v>32.75</v>
      </c>
      <c r="Y182" s="2">
        <v>32.75</v>
      </c>
      <c r="Z182" s="2">
        <v>32.6829268292683</v>
      </c>
      <c r="AA182" s="2">
        <v>32.3809523809524</v>
      </c>
      <c r="AB182" s="2">
        <v>33.0952380952381</v>
      </c>
      <c r="AC182" s="2">
        <v>3.73404255319149</v>
      </c>
      <c r="AD182" s="2">
        <v>3.12765957446808</v>
      </c>
      <c r="AE182" s="2">
        <v>2.55789473684211</v>
      </c>
      <c r="AF182" s="2">
        <v>4.37696335078534</v>
      </c>
      <c r="AG182" s="2">
        <v>4.11578947368421</v>
      </c>
      <c r="AH182" s="2">
        <v>5.48</v>
      </c>
      <c r="AI182" s="2">
        <v>5.59</v>
      </c>
      <c r="AJ182" s="2">
        <v>5.42</v>
      </c>
      <c r="AK182" s="2">
        <v>4.97</v>
      </c>
      <c r="AL182" s="2">
        <v>4.63157894736842</v>
      </c>
      <c r="AM182" s="2">
        <v>23.4</v>
      </c>
      <c r="AN182" s="2">
        <v>26.4</v>
      </c>
      <c r="AO182" s="2">
        <v>25.6</v>
      </c>
      <c r="AP182" s="2">
        <v>26.3</v>
      </c>
      <c r="AQ182" s="13">
        <v>12.0558139534884</v>
      </c>
      <c r="AR182" s="7">
        <v>14.5593647578868</v>
      </c>
    </row>
    <row r="183" spans="1:44">
      <c r="A183" t="s">
        <v>389</v>
      </c>
      <c r="B183" s="1" t="s">
        <v>2554</v>
      </c>
      <c r="C183" t="s">
        <v>390</v>
      </c>
      <c r="D183" t="s">
        <v>1277</v>
      </c>
      <c r="E183" s="2">
        <v>9.52</v>
      </c>
      <c r="F183" s="2">
        <v>69.7210726834253</v>
      </c>
      <c r="G183" s="2">
        <v>71.1004615453999</v>
      </c>
      <c r="H183" s="11">
        <v>0.117403848717949</v>
      </c>
      <c r="I183" s="2">
        <v>93.74</v>
      </c>
      <c r="J183" s="2">
        <v>90.34</v>
      </c>
      <c r="K183" s="2">
        <v>105.17</v>
      </c>
      <c r="L183" s="2">
        <v>147.81</v>
      </c>
      <c r="M183" s="2">
        <v>120.51951518127</v>
      </c>
      <c r="N183" s="2">
        <v>7.7319587628866</v>
      </c>
      <c r="O183" s="2">
        <v>7.2680412371134</v>
      </c>
      <c r="P183" s="2">
        <v>7.15736040609137</v>
      </c>
      <c r="Q183" s="2">
        <v>7.52525252525253</v>
      </c>
      <c r="R183" s="2">
        <v>7.51243781094527</v>
      </c>
      <c r="S183" s="2">
        <v>12.589928057554</v>
      </c>
      <c r="T183" s="2">
        <v>12.589928057554</v>
      </c>
      <c r="U183" s="2">
        <v>12.7659574468085</v>
      </c>
      <c r="V183" s="2">
        <v>12.3239436619718</v>
      </c>
      <c r="W183" s="2">
        <v>12.5435540069686</v>
      </c>
      <c r="X183" s="2">
        <v>38.3333333333333</v>
      </c>
      <c r="Y183" s="2">
        <v>38.3870967741935</v>
      </c>
      <c r="Z183" s="2">
        <v>39.0322580645161</v>
      </c>
      <c r="AA183" s="2">
        <v>39.0322580645161</v>
      </c>
      <c r="AB183" s="2">
        <v>40</v>
      </c>
      <c r="AC183" s="2">
        <v>5.06185567010309</v>
      </c>
      <c r="AD183" s="2">
        <v>4.7319587628866</v>
      </c>
      <c r="AE183" s="2">
        <v>4.28426395939086</v>
      </c>
      <c r="AF183" s="2">
        <v>6.46464646464646</v>
      </c>
      <c r="AG183" s="2">
        <v>6.7363184079602</v>
      </c>
      <c r="AH183" s="2">
        <v>9.95</v>
      </c>
      <c r="AI183" s="2">
        <v>10.41</v>
      </c>
      <c r="AJ183" s="2">
        <v>10.51</v>
      </c>
      <c r="AK183" s="2">
        <v>10.25</v>
      </c>
      <c r="AL183" s="2">
        <v>9.45273631840796</v>
      </c>
      <c r="AM183" s="2">
        <v>45.8</v>
      </c>
      <c r="AN183" s="2">
        <v>48.6</v>
      </c>
      <c r="AO183" s="2">
        <v>46.5</v>
      </c>
      <c r="AP183" s="2">
        <v>46.7</v>
      </c>
      <c r="AQ183" s="13">
        <v>13.1384615384615</v>
      </c>
      <c r="AR183" s="7">
        <v>17.0368345869566</v>
      </c>
    </row>
    <row r="184" spans="1:44">
      <c r="A184" t="s">
        <v>391</v>
      </c>
      <c r="B184" s="1" t="s">
        <v>2555</v>
      </c>
      <c r="C184" t="s">
        <v>392</v>
      </c>
      <c r="D184" t="s">
        <v>1277</v>
      </c>
      <c r="E184" s="2">
        <v>8.32</v>
      </c>
      <c r="F184" s="2">
        <v>75.7619136772721</v>
      </c>
      <c r="G184" s="2">
        <v>75.7948418601364</v>
      </c>
      <c r="H184" s="11">
        <v>0.0441991024390243</v>
      </c>
      <c r="I184" s="2">
        <v>107.89</v>
      </c>
      <c r="J184" s="2">
        <v>92.86</v>
      </c>
      <c r="K184" s="2">
        <v>90.26</v>
      </c>
      <c r="L184" s="2">
        <v>67.66</v>
      </c>
      <c r="M184" s="2">
        <v>81.3076832548089</v>
      </c>
      <c r="N184" s="2">
        <v>7.68361581920904</v>
      </c>
      <c r="O184" s="2">
        <v>7.41573033707865</v>
      </c>
      <c r="P184" s="2">
        <v>7.08108108108108</v>
      </c>
      <c r="Q184" s="2">
        <v>6.48648648648649</v>
      </c>
      <c r="R184" s="2">
        <v>6.7027027027027</v>
      </c>
      <c r="S184" s="2">
        <v>14.1221374045802</v>
      </c>
      <c r="T184" s="2">
        <v>14.0684410646388</v>
      </c>
      <c r="U184" s="2">
        <v>13.9705882352941</v>
      </c>
      <c r="V184" s="2">
        <v>13.8686131386861</v>
      </c>
      <c r="W184" s="2">
        <v>13.8686131386861</v>
      </c>
      <c r="X184" s="2">
        <v>37.1875</v>
      </c>
      <c r="Y184" s="2">
        <v>36.5625</v>
      </c>
      <c r="Z184" s="2">
        <v>35.4545454545455</v>
      </c>
      <c r="AA184" s="2">
        <v>34.2424242424242</v>
      </c>
      <c r="AB184" s="2">
        <v>33.6363636363636</v>
      </c>
      <c r="AC184" s="2">
        <v>3.08474576271186</v>
      </c>
      <c r="AD184" s="2">
        <v>3.0561797752809</v>
      </c>
      <c r="AE184" s="2">
        <v>2.78918918918919</v>
      </c>
      <c r="AF184" s="2">
        <v>4.67027027027027</v>
      </c>
      <c r="AG184" s="2">
        <v>5.01621621621622</v>
      </c>
      <c r="AH184" s="2">
        <v>10</v>
      </c>
      <c r="AI184" s="2">
        <v>10</v>
      </c>
      <c r="AJ184" s="2">
        <v>9.73</v>
      </c>
      <c r="AK184" s="2">
        <v>8.97</v>
      </c>
      <c r="AL184" s="2">
        <v>8.32432432432432</v>
      </c>
      <c r="AM184" s="2">
        <v>37.6</v>
      </c>
      <c r="AN184" s="2">
        <v>40.6</v>
      </c>
      <c r="AO184" s="2">
        <v>41.9</v>
      </c>
      <c r="AP184" s="2">
        <v>37.5</v>
      </c>
      <c r="AQ184" s="13">
        <v>11.3024390243902</v>
      </c>
      <c r="AR184" s="7">
        <v>14.6042606518681</v>
      </c>
    </row>
    <row r="185" spans="1:44">
      <c r="A185" t="s">
        <v>393</v>
      </c>
      <c r="B185" s="1" t="s">
        <v>2556</v>
      </c>
      <c r="C185" t="s">
        <v>394</v>
      </c>
      <c r="D185" t="s">
        <v>1277</v>
      </c>
      <c r="E185" s="2">
        <v>5.03</v>
      </c>
      <c r="F185" s="2">
        <v>70.5158704064761</v>
      </c>
      <c r="G185" s="2">
        <v>73.7328774056936</v>
      </c>
      <c r="H185" s="11">
        <v>-0.598368269767442</v>
      </c>
      <c r="I185" s="2">
        <v>69.02</v>
      </c>
      <c r="J185" s="2">
        <v>68.87</v>
      </c>
      <c r="K185" s="2">
        <v>63.72</v>
      </c>
      <c r="L185" s="2">
        <v>74.93</v>
      </c>
      <c r="M185" s="2">
        <v>70.4690425910735</v>
      </c>
      <c r="N185" s="2">
        <v>4.03409090909091</v>
      </c>
      <c r="O185" s="2">
        <v>3.85474860335196</v>
      </c>
      <c r="P185" s="2">
        <v>3.87640449438202</v>
      </c>
      <c r="Q185" s="2">
        <v>3.93258426966292</v>
      </c>
      <c r="R185" s="2">
        <v>4.40677966101695</v>
      </c>
      <c r="S185" s="2">
        <v>20.9737827715356</v>
      </c>
      <c r="T185" s="2">
        <v>20.9558823529412</v>
      </c>
      <c r="U185" s="2">
        <v>21.3235294117647</v>
      </c>
      <c r="V185" s="2">
        <v>21.6117216117216</v>
      </c>
      <c r="W185" s="2">
        <v>21.6117216117216</v>
      </c>
      <c r="X185" s="2">
        <v>16.078431372549</v>
      </c>
      <c r="Y185" s="2">
        <v>15.5769230769231</v>
      </c>
      <c r="Z185" s="2">
        <v>16.0377358490566</v>
      </c>
      <c r="AA185" s="2">
        <v>15.9259259259259</v>
      </c>
      <c r="AB185" s="2">
        <v>15.3703703703704</v>
      </c>
      <c r="AC185" s="2">
        <v>2.18181818181818</v>
      </c>
      <c r="AD185" s="2">
        <v>1.77653631284916</v>
      </c>
      <c r="AE185" s="2">
        <v>1.51685393258427</v>
      </c>
      <c r="AF185" s="2">
        <v>3.15730337078652</v>
      </c>
      <c r="AG185" s="2">
        <v>3.49152542372881</v>
      </c>
      <c r="AH185" s="2">
        <v>4.55</v>
      </c>
      <c r="AI185" s="2">
        <v>4.36</v>
      </c>
      <c r="AJ185" s="2">
        <v>4.55</v>
      </c>
      <c r="AK185" s="2">
        <v>4.21</v>
      </c>
      <c r="AL185" s="2">
        <v>4.29378531073446</v>
      </c>
      <c r="AM185" s="2">
        <v>22.2</v>
      </c>
      <c r="AN185" s="2">
        <v>21.4</v>
      </c>
      <c r="AO185" s="2">
        <v>21.8</v>
      </c>
      <c r="AP185" s="2">
        <v>22.5</v>
      </c>
      <c r="AQ185" s="13">
        <v>9.20697674418605</v>
      </c>
      <c r="AR185" s="7">
        <v>11.2231377214984</v>
      </c>
    </row>
    <row r="186" spans="1:44">
      <c r="A186" t="s">
        <v>395</v>
      </c>
      <c r="B186" s="1" t="s">
        <v>2557</v>
      </c>
      <c r="C186" t="s">
        <v>396</v>
      </c>
      <c r="D186" t="s">
        <v>1277</v>
      </c>
      <c r="E186" s="2">
        <v>6.25</v>
      </c>
      <c r="F186" s="2">
        <v>78.2895048397784</v>
      </c>
      <c r="G186" s="2">
        <v>74.9187763481484</v>
      </c>
      <c r="H186" s="11">
        <v>-0.513670425</v>
      </c>
      <c r="I186" s="2">
        <v>105.51</v>
      </c>
      <c r="J186" s="2">
        <v>79.68</v>
      </c>
      <c r="K186" s="2">
        <v>87.42</v>
      </c>
      <c r="L186" s="2">
        <v>78.07</v>
      </c>
      <c r="M186" s="2">
        <v>83.3252457508786</v>
      </c>
      <c r="N186" s="2">
        <v>5.39325842696629</v>
      </c>
      <c r="O186" s="2">
        <v>5.36723163841808</v>
      </c>
      <c r="P186" s="2">
        <v>5.08474576271187</v>
      </c>
      <c r="Q186" s="2">
        <v>4.9438202247191</v>
      </c>
      <c r="R186" s="2">
        <v>5.02824858757062</v>
      </c>
      <c r="S186" s="2">
        <v>19.7761194029851</v>
      </c>
      <c r="T186" s="2">
        <v>19.7761194029851</v>
      </c>
      <c r="U186" s="2">
        <v>20.1492537313433</v>
      </c>
      <c r="V186" s="2">
        <v>20.3703703703704</v>
      </c>
      <c r="W186" s="2">
        <v>20.3703703703704</v>
      </c>
      <c r="X186" s="2">
        <v>21.0869565217391</v>
      </c>
      <c r="Y186" s="2">
        <v>20</v>
      </c>
      <c r="Z186" s="2">
        <v>19.5744680851064</v>
      </c>
      <c r="AA186" s="2">
        <v>19.1666666666667</v>
      </c>
      <c r="AB186" s="2">
        <v>19.5833333333333</v>
      </c>
      <c r="AC186" s="2">
        <v>2.85393258426966</v>
      </c>
      <c r="AD186" s="2">
        <v>2.31638418079096</v>
      </c>
      <c r="AE186" s="2">
        <v>2.29378531073446</v>
      </c>
      <c r="AF186" s="2">
        <v>3.46067415730337</v>
      </c>
      <c r="AG186" s="2">
        <v>4.21468926553672</v>
      </c>
      <c r="AH186" s="2">
        <v>5.56</v>
      </c>
      <c r="AI186" s="2">
        <v>5.31</v>
      </c>
      <c r="AJ186" s="2">
        <v>5.25</v>
      </c>
      <c r="AK186" s="2">
        <v>4.94</v>
      </c>
      <c r="AL186" s="2">
        <v>4.29378531073446</v>
      </c>
      <c r="AM186" s="2">
        <v>21.1</v>
      </c>
      <c r="AN186" s="2">
        <v>23.4</v>
      </c>
      <c r="AO186" s="2">
        <v>20.9</v>
      </c>
      <c r="AP186" s="2">
        <v>19.9</v>
      </c>
      <c r="AQ186" s="13">
        <v>11.735</v>
      </c>
      <c r="AR186" s="7">
        <v>14.2364478976039</v>
      </c>
    </row>
    <row r="187" spans="1:44">
      <c r="A187" t="s">
        <v>397</v>
      </c>
      <c r="B187" s="1" t="s">
        <v>2558</v>
      </c>
      <c r="C187" t="s">
        <v>398</v>
      </c>
      <c r="D187" t="s">
        <v>1277</v>
      </c>
      <c r="E187" s="2">
        <v>6.94</v>
      </c>
      <c r="F187" s="2">
        <v>79.7110464834113</v>
      </c>
      <c r="G187" s="2">
        <v>75.7628795878446</v>
      </c>
      <c r="H187" s="11">
        <v>-0.657314791304348</v>
      </c>
      <c r="I187" s="2">
        <v>92.65</v>
      </c>
      <c r="J187" s="2">
        <v>91.12</v>
      </c>
      <c r="K187" s="2">
        <v>84.66</v>
      </c>
      <c r="L187" s="2">
        <v>65.11</v>
      </c>
      <c r="M187" s="2">
        <v>82.5701560075756</v>
      </c>
      <c r="N187" s="2">
        <v>3.94736842105263</v>
      </c>
      <c r="O187" s="2">
        <v>3.64583333333333</v>
      </c>
      <c r="P187" s="2">
        <v>3.48958333333333</v>
      </c>
      <c r="Q187" s="2">
        <v>3.61256544502618</v>
      </c>
      <c r="R187" s="2">
        <v>3.78947368421053</v>
      </c>
      <c r="S187" s="2">
        <v>19.3877551020408</v>
      </c>
      <c r="T187" s="2">
        <v>19.5286195286195</v>
      </c>
      <c r="U187" s="2">
        <v>19.5286195286195</v>
      </c>
      <c r="V187" s="2">
        <v>19.7986577181208</v>
      </c>
      <c r="W187" s="2">
        <v>20.1342281879195</v>
      </c>
      <c r="X187" s="2">
        <v>18.4313725490196</v>
      </c>
      <c r="Y187" s="2">
        <v>18.4313725490196</v>
      </c>
      <c r="Z187" s="2">
        <v>18.0769230769231</v>
      </c>
      <c r="AA187" s="2">
        <v>17.1698113207547</v>
      </c>
      <c r="AB187" s="2">
        <v>17.1698113207547</v>
      </c>
      <c r="AC187" s="2">
        <v>1.57894736842105</v>
      </c>
      <c r="AD187" s="2">
        <v>1.19791666666667</v>
      </c>
      <c r="AE187" s="2">
        <v>1.32291666666667</v>
      </c>
      <c r="AF187" s="2">
        <v>2.83769633507853</v>
      </c>
      <c r="AG187" s="2">
        <v>2.94736842105263</v>
      </c>
      <c r="AH187" s="2">
        <v>3.47</v>
      </c>
      <c r="AI187" s="2">
        <v>3.44</v>
      </c>
      <c r="AJ187" s="2">
        <v>3.39</v>
      </c>
      <c r="AK187" s="2">
        <v>3.51</v>
      </c>
      <c r="AL187" s="2">
        <v>3.52631578947368</v>
      </c>
      <c r="AM187" s="2">
        <v>13.5</v>
      </c>
      <c r="AN187" s="2">
        <v>14.2</v>
      </c>
      <c r="AO187" s="2">
        <v>15.2</v>
      </c>
      <c r="AP187" s="2">
        <v>16.2</v>
      </c>
      <c r="AQ187" s="13">
        <v>9.2304347826087</v>
      </c>
      <c r="AR187" s="7">
        <v>13.5990133199517</v>
      </c>
    </row>
    <row r="188" spans="1:44">
      <c r="A188" t="s">
        <v>399</v>
      </c>
      <c r="B188" s="1" t="s">
        <v>2559</v>
      </c>
      <c r="C188" t="s">
        <v>400</v>
      </c>
      <c r="D188" t="s">
        <v>1277</v>
      </c>
      <c r="E188" s="2">
        <v>7.85</v>
      </c>
      <c r="F188" s="2">
        <v>67.8284620279939</v>
      </c>
      <c r="G188" s="2">
        <v>73.8421717647198</v>
      </c>
      <c r="H188" s="11">
        <v>0.09059116</v>
      </c>
      <c r="I188" s="2">
        <v>100.38</v>
      </c>
      <c r="J188" s="2">
        <v>92.22</v>
      </c>
      <c r="K188" s="2">
        <v>111.46</v>
      </c>
      <c r="L188" s="2">
        <v>99.74</v>
      </c>
      <c r="M188" s="2">
        <v>95.2474034822353</v>
      </c>
      <c r="N188" s="2">
        <v>8.41176470588235</v>
      </c>
      <c r="O188" s="2">
        <v>8.63905325443787</v>
      </c>
      <c r="P188" s="2">
        <v>8.29411764705882</v>
      </c>
      <c r="Q188" s="2">
        <v>8.3625730994152</v>
      </c>
      <c r="R188" s="2">
        <v>8.53801169590643</v>
      </c>
      <c r="S188" s="2">
        <v>16.9811320754717</v>
      </c>
      <c r="T188" s="2">
        <v>16.9811320754717</v>
      </c>
      <c r="U188" s="2">
        <v>17.3584905660377</v>
      </c>
      <c r="V188" s="2">
        <v>17.2932330827068</v>
      </c>
      <c r="W188" s="2">
        <v>17.2932330827068</v>
      </c>
      <c r="X188" s="2">
        <v>32.25</v>
      </c>
      <c r="Y188" s="2">
        <v>31.25</v>
      </c>
      <c r="Z188" s="2">
        <v>30.4878048780488</v>
      </c>
      <c r="AA188" s="2">
        <v>30.25</v>
      </c>
      <c r="AB188" s="2">
        <v>30.5</v>
      </c>
      <c r="AC188" s="2">
        <v>3.62352941176471</v>
      </c>
      <c r="AD188" s="2">
        <v>3.59763313609467</v>
      </c>
      <c r="AE188" s="2">
        <v>3</v>
      </c>
      <c r="AF188" s="2">
        <v>5.43859649122807</v>
      </c>
      <c r="AG188" s="2">
        <v>5.85964912280702</v>
      </c>
      <c r="AH188" s="2">
        <v>10.59</v>
      </c>
      <c r="AI188" s="2">
        <v>11.18</v>
      </c>
      <c r="AJ188" s="2">
        <v>11.71</v>
      </c>
      <c r="AK188" s="2">
        <v>11.05</v>
      </c>
      <c r="AL188" s="2">
        <v>10.6432748538012</v>
      </c>
      <c r="AM188" s="2">
        <v>44.4</v>
      </c>
      <c r="AN188" s="2">
        <v>45.6</v>
      </c>
      <c r="AO188" s="2">
        <v>45.9</v>
      </c>
      <c r="AP188" s="2">
        <v>44.9</v>
      </c>
      <c r="AQ188" s="13">
        <v>11.3</v>
      </c>
      <c r="AR188" s="7">
        <v>14.7984827908305</v>
      </c>
    </row>
    <row r="189" spans="1:44">
      <c r="A189" t="s">
        <v>401</v>
      </c>
      <c r="B189" s="1" t="s">
        <v>2560</v>
      </c>
      <c r="C189" t="s">
        <v>402</v>
      </c>
      <c r="D189" t="s">
        <v>1277</v>
      </c>
      <c r="E189" s="2">
        <v>10.84</v>
      </c>
      <c r="F189" s="2">
        <v>79.8264528009947</v>
      </c>
      <c r="G189" s="2">
        <v>73.2147087599032</v>
      </c>
      <c r="H189" s="11">
        <v>0.131947784444444</v>
      </c>
      <c r="I189" s="2">
        <v>151.56</v>
      </c>
      <c r="J189" s="2">
        <v>152.82</v>
      </c>
      <c r="K189" s="2">
        <v>164.13</v>
      </c>
      <c r="L189" s="2">
        <v>166.87</v>
      </c>
      <c r="M189" s="2">
        <v>155.436904303165</v>
      </c>
      <c r="N189" s="2">
        <v>8.07881773399015</v>
      </c>
      <c r="O189" s="2">
        <v>7.99019607843137</v>
      </c>
      <c r="P189" s="2">
        <v>8.00970873786408</v>
      </c>
      <c r="Q189" s="2">
        <v>8.17307692307692</v>
      </c>
      <c r="R189" s="2">
        <v>8.36538461538461</v>
      </c>
      <c r="S189" s="2">
        <v>13.6942675159236</v>
      </c>
      <c r="T189" s="2">
        <v>13.6942675159236</v>
      </c>
      <c r="U189" s="2">
        <v>13.5646687697161</v>
      </c>
      <c r="V189" s="2">
        <v>13.7931034482759</v>
      </c>
      <c r="W189" s="2">
        <v>13.7931034482759</v>
      </c>
      <c r="X189" s="2">
        <v>39.4594594594595</v>
      </c>
      <c r="Y189" s="2">
        <v>38.9189189189189</v>
      </c>
      <c r="Z189" s="2">
        <v>37.3684210526316</v>
      </c>
      <c r="AA189" s="2">
        <v>37.1052631578947</v>
      </c>
      <c r="AB189" s="2">
        <v>38.1578947368421</v>
      </c>
      <c r="AC189" s="2">
        <v>5.45812807881773</v>
      </c>
      <c r="AD189" s="2">
        <v>5.32352941176471</v>
      </c>
      <c r="AE189" s="2">
        <v>4.30097087378641</v>
      </c>
      <c r="AF189" s="2">
        <v>5.82692307692308</v>
      </c>
      <c r="AG189" s="2">
        <v>6.25961538461538</v>
      </c>
      <c r="AH189" s="2">
        <v>12.41</v>
      </c>
      <c r="AI189" s="2">
        <v>12.65</v>
      </c>
      <c r="AJ189" s="2">
        <v>12.57</v>
      </c>
      <c r="AK189" s="2">
        <v>11.49</v>
      </c>
      <c r="AL189" s="2">
        <v>10.4807692307692</v>
      </c>
      <c r="AM189" s="2">
        <v>47.3</v>
      </c>
      <c r="AN189" s="2">
        <v>50.9</v>
      </c>
      <c r="AO189" s="2">
        <v>47.4</v>
      </c>
      <c r="AP189" s="2">
        <v>44.2</v>
      </c>
      <c r="AQ189" s="13">
        <v>13.2822222222222</v>
      </c>
      <c r="AR189" s="7">
        <v>17.1708498789284</v>
      </c>
    </row>
    <row r="190" spans="1:44">
      <c r="A190" t="s">
        <v>403</v>
      </c>
      <c r="B190" s="1" t="s">
        <v>2561</v>
      </c>
      <c r="C190" t="s">
        <v>404</v>
      </c>
      <c r="D190" t="s">
        <v>1277</v>
      </c>
      <c r="E190" s="2">
        <v>6.45</v>
      </c>
      <c r="F190" s="2">
        <v>78.3371183434761</v>
      </c>
      <c r="G190" s="2">
        <v>75.4150599670484</v>
      </c>
      <c r="H190" s="11">
        <v>-0.4400337225</v>
      </c>
      <c r="I190" s="2">
        <v>111.84</v>
      </c>
      <c r="J190" s="2">
        <v>110.86</v>
      </c>
      <c r="K190" s="2">
        <v>113.84</v>
      </c>
      <c r="L190" s="2">
        <v>107.38</v>
      </c>
      <c r="M190" s="2">
        <v>108.968118994966</v>
      </c>
      <c r="N190" s="2">
        <v>4.06779661016949</v>
      </c>
      <c r="O190" s="2">
        <v>4.21348314606742</v>
      </c>
      <c r="P190" s="2">
        <v>4.10112359550562</v>
      </c>
      <c r="Q190" s="2">
        <v>4.12429378531073</v>
      </c>
      <c r="R190" s="2">
        <v>4.14772727272727</v>
      </c>
      <c r="S190" s="2">
        <v>18.6046511627907</v>
      </c>
      <c r="T190" s="2">
        <v>18.9189189189189</v>
      </c>
      <c r="U190" s="2">
        <v>19.2307692307692</v>
      </c>
      <c r="V190" s="2">
        <v>19.5402298850575</v>
      </c>
      <c r="W190" s="2">
        <v>19.5402298850575</v>
      </c>
      <c r="X190" s="2">
        <v>22.1951219512195</v>
      </c>
      <c r="Y190" s="2">
        <v>23.6585365853659</v>
      </c>
      <c r="Z190" s="2">
        <v>23.1707317073171</v>
      </c>
      <c r="AA190" s="2">
        <v>22.1428571428571</v>
      </c>
      <c r="AB190" s="2">
        <v>21.3953488372093</v>
      </c>
      <c r="AC190" s="2">
        <v>1.88700564971751</v>
      </c>
      <c r="AD190" s="2">
        <v>1.60674157303371</v>
      </c>
      <c r="AE190" s="2">
        <v>1.1685393258427</v>
      </c>
      <c r="AF190" s="2">
        <v>2.89265536723164</v>
      </c>
      <c r="AG190" s="2">
        <v>2.84090909090909</v>
      </c>
      <c r="AH190" s="2">
        <v>3.28</v>
      </c>
      <c r="AI190" s="2">
        <v>3.54</v>
      </c>
      <c r="AJ190" s="2">
        <v>3.48</v>
      </c>
      <c r="AK190" s="2">
        <v>3.33</v>
      </c>
      <c r="AL190" s="2">
        <v>3.35227272727273</v>
      </c>
      <c r="AM190" s="2">
        <v>11.9</v>
      </c>
      <c r="AN190" s="2">
        <v>12.9</v>
      </c>
      <c r="AO190" s="2">
        <v>11.2</v>
      </c>
      <c r="AP190" s="2">
        <v>12.5</v>
      </c>
      <c r="AQ190" s="13">
        <v>10.48</v>
      </c>
      <c r="AR190" s="7">
        <v>12.6902385167746</v>
      </c>
    </row>
    <row r="191" spans="1:44">
      <c r="A191" t="s">
        <v>405</v>
      </c>
      <c r="B191" s="1" t="s">
        <v>2562</v>
      </c>
      <c r="C191" t="s">
        <v>406</v>
      </c>
      <c r="D191" t="s">
        <v>1278</v>
      </c>
      <c r="E191" s="2">
        <v>8.92</v>
      </c>
      <c r="F191" s="2">
        <v>75.0162311081283</v>
      </c>
      <c r="G191" s="2">
        <v>74.4767972264072</v>
      </c>
      <c r="H191" s="11">
        <v>0.81483617826087</v>
      </c>
      <c r="I191" s="2">
        <v>111.19</v>
      </c>
      <c r="J191" s="2">
        <v>102.46</v>
      </c>
      <c r="K191" s="2">
        <v>95.44</v>
      </c>
      <c r="L191" s="2">
        <v>135.95</v>
      </c>
      <c r="M191" s="2">
        <v>100.95032982423</v>
      </c>
      <c r="N191" s="2">
        <v>9.8876404494382</v>
      </c>
      <c r="O191" s="2">
        <v>9.26966292134832</v>
      </c>
      <c r="P191" s="2">
        <v>9.49152542372881</v>
      </c>
      <c r="Q191" s="2">
        <v>9.7752808988764</v>
      </c>
      <c r="R191" s="2">
        <v>9.66292134831461</v>
      </c>
      <c r="S191" s="2">
        <v>14.9466192170818</v>
      </c>
      <c r="T191" s="2">
        <v>14.9466192170818</v>
      </c>
      <c r="U191" s="2">
        <v>14.9466192170818</v>
      </c>
      <c r="V191" s="2">
        <v>14.9466192170818</v>
      </c>
      <c r="W191" s="2">
        <v>14.8936170212766</v>
      </c>
      <c r="X191" s="2">
        <v>34.3243243243243</v>
      </c>
      <c r="Y191" s="2">
        <v>34.0540540540541</v>
      </c>
      <c r="Z191" s="2">
        <v>34.1666666666667</v>
      </c>
      <c r="AA191" s="2">
        <v>33.8888888888889</v>
      </c>
      <c r="AB191" s="2">
        <v>33.0555555555556</v>
      </c>
      <c r="AC191" s="2">
        <v>4.23595505617978</v>
      </c>
      <c r="AD191" s="2">
        <v>3.52808988764045</v>
      </c>
      <c r="AE191" s="2">
        <v>3.27683615819209</v>
      </c>
      <c r="AF191" s="2">
        <v>5.29213483146067</v>
      </c>
      <c r="AG191" s="2">
        <v>5.32584269662921</v>
      </c>
      <c r="AH191" s="2">
        <v>13.09</v>
      </c>
      <c r="AI191" s="2">
        <v>13.15</v>
      </c>
      <c r="AJ191" s="2">
        <v>12.49</v>
      </c>
      <c r="AK191" s="2">
        <v>11.46</v>
      </c>
      <c r="AL191" s="2">
        <v>10.9550561797753</v>
      </c>
      <c r="AM191" s="2">
        <v>38.2</v>
      </c>
      <c r="AN191" s="2">
        <v>37.2</v>
      </c>
      <c r="AO191" s="2">
        <v>36.8</v>
      </c>
      <c r="AP191" s="2">
        <v>36.4</v>
      </c>
      <c r="AQ191" s="13">
        <v>11.4239130434783</v>
      </c>
      <c r="AR191" s="7">
        <v>15.7273416605029</v>
      </c>
    </row>
    <row r="192" spans="1:44">
      <c r="A192" t="s">
        <v>407</v>
      </c>
      <c r="B192" s="1" t="s">
        <v>2563</v>
      </c>
      <c r="C192" t="s">
        <v>408</v>
      </c>
      <c r="D192" t="s">
        <v>1278</v>
      </c>
      <c r="E192" s="2">
        <v>8.45</v>
      </c>
      <c r="F192" s="2">
        <v>69.1323181434182</v>
      </c>
      <c r="G192" s="2">
        <v>73.2457833893158</v>
      </c>
      <c r="H192" s="11">
        <v>0.256325535416667</v>
      </c>
      <c r="I192" s="2">
        <v>82.79</v>
      </c>
      <c r="J192" s="2">
        <v>103.62</v>
      </c>
      <c r="K192" s="2">
        <v>88.93</v>
      </c>
      <c r="L192" s="2">
        <v>89.95</v>
      </c>
      <c r="M192" s="2">
        <v>101.252684226548</v>
      </c>
      <c r="N192" s="2">
        <v>5.03030303030303</v>
      </c>
      <c r="O192" s="2">
        <v>4.84848484848485</v>
      </c>
      <c r="P192" s="2">
        <v>5.24390243902439</v>
      </c>
      <c r="Q192" s="2">
        <v>5.30487804878049</v>
      </c>
      <c r="R192" s="2">
        <v>5</v>
      </c>
      <c r="S192" s="2">
        <v>22.1311475409836</v>
      </c>
      <c r="T192" s="2">
        <v>22.1311475409836</v>
      </c>
      <c r="U192" s="2">
        <v>22.5409836065574</v>
      </c>
      <c r="V192" s="2">
        <v>22.8571428571429</v>
      </c>
      <c r="W192" s="2">
        <v>22.9838709677419</v>
      </c>
      <c r="X192" s="2">
        <v>19.375</v>
      </c>
      <c r="Y192" s="2">
        <v>19.3877551020408</v>
      </c>
      <c r="Z192" s="2">
        <v>19.1836734693878</v>
      </c>
      <c r="AA192" s="2">
        <v>18.8</v>
      </c>
      <c r="AB192" s="2">
        <v>18.2352941176471</v>
      </c>
      <c r="AC192" s="2">
        <v>2.14545454545455</v>
      </c>
      <c r="AD192" s="2">
        <v>1.67272727272727</v>
      </c>
      <c r="AE192" s="2">
        <v>1.39024390243902</v>
      </c>
      <c r="AF192" s="2">
        <v>3</v>
      </c>
      <c r="AG192" s="2">
        <v>2.34939759036145</v>
      </c>
      <c r="AH192" s="2">
        <v>4.85</v>
      </c>
      <c r="AI192" s="2">
        <v>4.73</v>
      </c>
      <c r="AJ192" s="2">
        <v>5</v>
      </c>
      <c r="AK192" s="2">
        <v>5.24</v>
      </c>
      <c r="AL192" s="2">
        <v>4.39759036144578</v>
      </c>
      <c r="AM192" s="2">
        <v>15.8</v>
      </c>
      <c r="AN192" s="2">
        <v>16.9</v>
      </c>
      <c r="AO192" s="2">
        <v>16.3</v>
      </c>
      <c r="AP192" s="2">
        <v>16.3</v>
      </c>
      <c r="AQ192" s="13">
        <v>9.65625</v>
      </c>
      <c r="AR192" s="7">
        <v>10.7219144211238</v>
      </c>
    </row>
    <row r="193" spans="1:44">
      <c r="A193" t="s">
        <v>409</v>
      </c>
      <c r="B193" s="1" t="s">
        <v>2564</v>
      </c>
      <c r="C193" t="s">
        <v>410</v>
      </c>
      <c r="D193" t="s">
        <v>1278</v>
      </c>
      <c r="E193" s="2">
        <v>9.07</v>
      </c>
      <c r="F193" s="2">
        <v>74.118278324458</v>
      </c>
      <c r="G193" s="2">
        <v>73.484706443977</v>
      </c>
      <c r="H193" s="11">
        <v>0.782405333333334</v>
      </c>
      <c r="I193" s="2">
        <v>131.69</v>
      </c>
      <c r="J193" s="2">
        <v>123.51</v>
      </c>
      <c r="K193" s="2">
        <v>140.28</v>
      </c>
      <c r="L193" s="2">
        <v>138.25</v>
      </c>
      <c r="M193" s="2">
        <v>145.149652696861</v>
      </c>
      <c r="N193" s="2">
        <v>8.59649122807018</v>
      </c>
      <c r="O193" s="2">
        <v>8.19767441860465</v>
      </c>
      <c r="P193" s="2">
        <v>8.53801169590643</v>
      </c>
      <c r="Q193" s="2">
        <v>8.53801169590643</v>
      </c>
      <c r="R193" s="2">
        <v>8.43023255813953</v>
      </c>
      <c r="S193" s="2">
        <v>15.2941176470588</v>
      </c>
      <c r="T193" s="2">
        <v>15.2941176470588</v>
      </c>
      <c r="U193" s="2">
        <v>15.2941176470588</v>
      </c>
      <c r="V193" s="2">
        <v>15.625</v>
      </c>
      <c r="W193" s="2">
        <v>15.1750972762646</v>
      </c>
      <c r="X193" s="2">
        <v>39.1176470588235</v>
      </c>
      <c r="Y193" s="2">
        <v>38.5294117647059</v>
      </c>
      <c r="Z193" s="2">
        <v>37.9411764705882</v>
      </c>
      <c r="AA193" s="2">
        <v>37.3529411764706</v>
      </c>
      <c r="AB193" s="2">
        <v>37.6470588235294</v>
      </c>
      <c r="AC193" s="2">
        <v>3.95321637426901</v>
      </c>
      <c r="AD193" s="2">
        <v>2.94186046511628</v>
      </c>
      <c r="AE193" s="2">
        <v>2.73684210526316</v>
      </c>
      <c r="AF193" s="2">
        <v>4.51461988304094</v>
      </c>
      <c r="AG193" s="2">
        <v>4.6046511627907</v>
      </c>
      <c r="AH193" s="2">
        <v>10.94</v>
      </c>
      <c r="AI193" s="2">
        <v>10.52</v>
      </c>
      <c r="AJ193" s="2">
        <v>10.35</v>
      </c>
      <c r="AK193" s="2">
        <v>9.65</v>
      </c>
      <c r="AL193" s="2">
        <v>8.6046511627907</v>
      </c>
      <c r="AM193" s="2">
        <v>37</v>
      </c>
      <c r="AN193" s="2">
        <v>37.6</v>
      </c>
      <c r="AO193" s="2">
        <v>36.3</v>
      </c>
      <c r="AP193" s="2">
        <v>33.9</v>
      </c>
      <c r="AQ193" s="13">
        <v>12.28</v>
      </c>
      <c r="AR193" s="7">
        <v>13.8449324196661</v>
      </c>
    </row>
    <row r="194" spans="1:44">
      <c r="A194" t="s">
        <v>411</v>
      </c>
      <c r="B194" s="1" t="s">
        <v>2565</v>
      </c>
      <c r="C194" t="s">
        <v>412</v>
      </c>
      <c r="D194" t="s">
        <v>1278</v>
      </c>
      <c r="E194" s="2">
        <v>6.45</v>
      </c>
      <c r="F194" s="2">
        <v>69.9998784557819</v>
      </c>
      <c r="G194" s="2">
        <v>73.8097323078474</v>
      </c>
      <c r="H194" s="11">
        <v>0.323419069047619</v>
      </c>
      <c r="I194" s="2">
        <v>94.44</v>
      </c>
      <c r="J194" s="2">
        <v>78.07</v>
      </c>
      <c r="K194" s="2">
        <v>92.21</v>
      </c>
      <c r="L194" s="2">
        <v>78.56</v>
      </c>
      <c r="M194" s="2">
        <v>83.6381882128306</v>
      </c>
      <c r="N194" s="2">
        <v>6.39240506329114</v>
      </c>
      <c r="O194" s="2">
        <v>6.26582278481013</v>
      </c>
      <c r="P194" s="2">
        <v>6.13924050632911</v>
      </c>
      <c r="Q194" s="2">
        <v>6.36942675159236</v>
      </c>
      <c r="R194" s="2">
        <v>6.6025641025641</v>
      </c>
      <c r="S194" s="2">
        <v>24.3027888446215</v>
      </c>
      <c r="T194" s="2">
        <v>25</v>
      </c>
      <c r="U194" s="2">
        <v>25.4980079681275</v>
      </c>
      <c r="V194" s="2">
        <v>25.7936507936508</v>
      </c>
      <c r="W194" s="2">
        <v>26.0869565217391</v>
      </c>
      <c r="X194" s="2">
        <v>19.6296296296296</v>
      </c>
      <c r="Y194" s="2">
        <v>19.2727272727273</v>
      </c>
      <c r="Z194" s="2">
        <v>18.9285714285714</v>
      </c>
      <c r="AA194" s="2">
        <v>18.5964912280702</v>
      </c>
      <c r="AB194" s="2">
        <v>18.7931034482759</v>
      </c>
      <c r="AC194" s="2">
        <v>3.17721518987342</v>
      </c>
      <c r="AD194" s="2">
        <v>2.21518987341772</v>
      </c>
      <c r="AE194" s="2">
        <v>1.87341772151899</v>
      </c>
      <c r="AF194" s="2">
        <v>4.15286624203822</v>
      </c>
      <c r="AG194" s="2">
        <v>3.56410256410256</v>
      </c>
      <c r="AH194" s="2">
        <v>6.08</v>
      </c>
      <c r="AI194" s="2">
        <v>6.58</v>
      </c>
      <c r="AJ194" s="2">
        <v>6.01</v>
      </c>
      <c r="AK194" s="2">
        <v>5.67</v>
      </c>
      <c r="AL194" s="2">
        <v>5.25641025641026</v>
      </c>
      <c r="AM194" s="2">
        <v>21.5</v>
      </c>
      <c r="AN194" s="2">
        <v>21.9</v>
      </c>
      <c r="AO194" s="2">
        <v>22</v>
      </c>
      <c r="AP194" s="2">
        <v>22.1</v>
      </c>
      <c r="AQ194" s="13">
        <v>10.6595238095238</v>
      </c>
      <c r="AR194" s="7">
        <v>15.6963394309274</v>
      </c>
    </row>
    <row r="195" spans="1:44">
      <c r="A195" t="s">
        <v>413</v>
      </c>
      <c r="B195" s="1" t="s">
        <v>2566</v>
      </c>
      <c r="C195" t="s">
        <v>414</v>
      </c>
      <c r="D195" t="s">
        <v>1278</v>
      </c>
      <c r="E195" s="2">
        <v>8.16</v>
      </c>
      <c r="F195" s="2">
        <v>80.4543719182888</v>
      </c>
      <c r="G195" s="2">
        <v>74.3553589413515</v>
      </c>
      <c r="H195" s="11">
        <v>0.10631444047619</v>
      </c>
      <c r="I195" s="2">
        <v>74.64</v>
      </c>
      <c r="J195" s="2">
        <v>98.04</v>
      </c>
      <c r="K195" s="2">
        <v>84.83</v>
      </c>
      <c r="L195" s="2">
        <v>76.31</v>
      </c>
      <c r="M195" s="2">
        <v>71.2092112890127</v>
      </c>
      <c r="N195" s="2">
        <v>4.1358024691358</v>
      </c>
      <c r="O195" s="2">
        <v>4.25925925925926</v>
      </c>
      <c r="P195" s="2">
        <v>4.44444444444444</v>
      </c>
      <c r="Q195" s="2">
        <v>4.38271604938272</v>
      </c>
      <c r="R195" s="2">
        <v>4.26829268292683</v>
      </c>
      <c r="S195" s="2">
        <v>22.8</v>
      </c>
      <c r="T195" s="2">
        <v>23.2</v>
      </c>
      <c r="U195" s="2">
        <v>23.6947791164659</v>
      </c>
      <c r="V195" s="2">
        <v>24</v>
      </c>
      <c r="W195" s="2">
        <v>23.8095238095238</v>
      </c>
      <c r="X195" s="2">
        <v>16.6666666666667</v>
      </c>
      <c r="Y195" s="2">
        <v>16.8627450980392</v>
      </c>
      <c r="Z195" s="2">
        <v>16.3461538461538</v>
      </c>
      <c r="AA195" s="2">
        <v>16.5384615384615</v>
      </c>
      <c r="AB195" s="2">
        <v>16.2264150943396</v>
      </c>
      <c r="AC195" s="2">
        <v>2.28395061728395</v>
      </c>
      <c r="AD195" s="2">
        <v>1.69135802469136</v>
      </c>
      <c r="AE195" s="2">
        <v>1.38271604938272</v>
      </c>
      <c r="AF195" s="2">
        <v>3.17283950617284</v>
      </c>
      <c r="AG195" s="2">
        <v>2.71951219512195</v>
      </c>
      <c r="AH195" s="2">
        <v>3.7</v>
      </c>
      <c r="AI195" s="2">
        <v>4.01</v>
      </c>
      <c r="AJ195" s="2">
        <v>3.95</v>
      </c>
      <c r="AK195" s="2">
        <v>3.52</v>
      </c>
      <c r="AL195" s="2">
        <v>3.10975609756098</v>
      </c>
      <c r="AM195" s="2">
        <v>12.1</v>
      </c>
      <c r="AN195" s="2">
        <v>11.1</v>
      </c>
      <c r="AO195" s="2">
        <v>12.5</v>
      </c>
      <c r="AP195" s="2">
        <v>12.7</v>
      </c>
      <c r="AQ195" s="13">
        <v>10.597619047619</v>
      </c>
      <c r="AR195" s="7">
        <v>14.4184199365166</v>
      </c>
    </row>
    <row r="196" spans="1:44">
      <c r="A196" t="s">
        <v>415</v>
      </c>
      <c r="B196" s="1" t="s">
        <v>2567</v>
      </c>
      <c r="C196" t="s">
        <v>416</v>
      </c>
      <c r="D196" t="s">
        <v>1278</v>
      </c>
      <c r="E196" s="2">
        <v>6.89</v>
      </c>
      <c r="F196" s="2">
        <v>75.7455617686016</v>
      </c>
      <c r="G196" s="2">
        <v>73.5625047904028</v>
      </c>
      <c r="H196" s="11">
        <v>0.388750934883721</v>
      </c>
      <c r="I196" s="2">
        <v>86.89</v>
      </c>
      <c r="J196" s="2">
        <v>82.72</v>
      </c>
      <c r="K196" s="2">
        <v>72.34</v>
      </c>
      <c r="L196" s="2">
        <v>75.63</v>
      </c>
      <c r="M196" s="2">
        <v>81.3444639497222</v>
      </c>
      <c r="N196" s="2">
        <v>5.0314465408805</v>
      </c>
      <c r="O196" s="2">
        <v>5.25</v>
      </c>
      <c r="P196" s="2">
        <v>5.25</v>
      </c>
      <c r="Q196" s="2">
        <v>5.3125</v>
      </c>
      <c r="R196" s="2">
        <v>5.375</v>
      </c>
      <c r="S196" s="2">
        <v>22.5</v>
      </c>
      <c r="T196" s="2">
        <v>22.9166666666667</v>
      </c>
      <c r="U196" s="2">
        <v>23.3333333333333</v>
      </c>
      <c r="V196" s="2">
        <v>23.3333333333333</v>
      </c>
      <c r="W196" s="2">
        <v>23.2365145228216</v>
      </c>
      <c r="X196" s="2">
        <v>17.8</v>
      </c>
      <c r="Y196" s="2">
        <v>17.4</v>
      </c>
      <c r="Z196" s="2">
        <v>16.8</v>
      </c>
      <c r="AA196" s="2">
        <v>17.4</v>
      </c>
      <c r="AB196" s="2">
        <v>16.8627450980392</v>
      </c>
      <c r="AC196" s="2">
        <v>2.66666666666667</v>
      </c>
      <c r="AD196" s="2">
        <v>2.0875</v>
      </c>
      <c r="AE196" s="2">
        <v>1.6875</v>
      </c>
      <c r="AF196" s="2">
        <v>3.575</v>
      </c>
      <c r="AG196" s="2">
        <v>3.2125</v>
      </c>
      <c r="AH196" s="2">
        <v>5.6</v>
      </c>
      <c r="AI196" s="2">
        <v>6</v>
      </c>
      <c r="AJ196" s="2">
        <v>5.69</v>
      </c>
      <c r="AK196" s="2">
        <v>5.44</v>
      </c>
      <c r="AL196" s="2">
        <v>5.25</v>
      </c>
      <c r="AM196" s="2">
        <v>25.3</v>
      </c>
      <c r="AN196" s="2">
        <v>26.5</v>
      </c>
      <c r="AO196" s="2">
        <v>24.4</v>
      </c>
      <c r="AP196" s="2">
        <v>26.4</v>
      </c>
      <c r="AQ196" s="13">
        <v>11.4093023255814</v>
      </c>
      <c r="AR196" s="7">
        <v>15.5264817485924</v>
      </c>
    </row>
    <row r="197" spans="1:44">
      <c r="A197" t="s">
        <v>417</v>
      </c>
      <c r="B197" s="1" t="s">
        <v>2568</v>
      </c>
      <c r="C197" t="s">
        <v>418</v>
      </c>
      <c r="D197" t="s">
        <v>1278</v>
      </c>
      <c r="E197" s="2">
        <v>11.51</v>
      </c>
      <c r="F197" s="2">
        <v>68.1082629416237</v>
      </c>
      <c r="G197" s="2">
        <v>70.5117443343252</v>
      </c>
      <c r="H197" s="11">
        <v>0.816884569047619</v>
      </c>
      <c r="I197" s="2">
        <v>134.46</v>
      </c>
      <c r="J197" s="2">
        <v>122.52</v>
      </c>
      <c r="K197" s="2">
        <v>124.76</v>
      </c>
      <c r="L197" s="2">
        <v>120.57</v>
      </c>
      <c r="M197" s="2">
        <v>108.913400546987</v>
      </c>
      <c r="N197" s="2">
        <v>8.70056497175141</v>
      </c>
      <c r="O197" s="2">
        <v>8.23863636363636</v>
      </c>
      <c r="P197" s="2">
        <v>7.78409090909091</v>
      </c>
      <c r="Q197" s="2">
        <v>7.57062146892655</v>
      </c>
      <c r="R197" s="2">
        <v>7.11864406779661</v>
      </c>
      <c r="S197" s="2">
        <v>15.5797101449275</v>
      </c>
      <c r="T197" s="2">
        <v>15.884476534296</v>
      </c>
      <c r="U197" s="2">
        <v>15.9420289855072</v>
      </c>
      <c r="V197" s="2">
        <v>15.884476534296</v>
      </c>
      <c r="W197" s="2">
        <v>15.8273381294964</v>
      </c>
      <c r="X197" s="2">
        <v>32.4324324324324</v>
      </c>
      <c r="Y197" s="2">
        <v>32.3684210526316</v>
      </c>
      <c r="Z197" s="2">
        <v>31.0526315789474</v>
      </c>
      <c r="AA197" s="2">
        <v>30.2631578947368</v>
      </c>
      <c r="AB197" s="2">
        <v>27.8947368421053</v>
      </c>
      <c r="AC197" s="2">
        <v>5.46892655367232</v>
      </c>
      <c r="AD197" s="2">
        <v>3.625</v>
      </c>
      <c r="AE197" s="2">
        <v>2.92045454545455</v>
      </c>
      <c r="AF197" s="2">
        <v>4.71186440677966</v>
      </c>
      <c r="AG197" s="2">
        <v>4.18079096045198</v>
      </c>
      <c r="AH197" s="2">
        <v>11.86</v>
      </c>
      <c r="AI197" s="2">
        <v>10.8</v>
      </c>
      <c r="AJ197" s="2">
        <v>9.66</v>
      </c>
      <c r="AK197" s="2">
        <v>8.08</v>
      </c>
      <c r="AL197" s="2">
        <v>6.77966101694915</v>
      </c>
      <c r="AM197" s="2">
        <v>36.9</v>
      </c>
      <c r="AN197" s="2">
        <v>38.9</v>
      </c>
      <c r="AO197" s="2">
        <v>36.7</v>
      </c>
      <c r="AP197" s="2">
        <v>34.2</v>
      </c>
      <c r="AQ197" s="13">
        <v>12.5857142857143</v>
      </c>
      <c r="AR197" s="7">
        <v>17.728956185901</v>
      </c>
    </row>
    <row r="198" spans="1:44">
      <c r="A198" t="s">
        <v>419</v>
      </c>
      <c r="B198" s="1" t="s">
        <v>2569</v>
      </c>
      <c r="C198" t="s">
        <v>420</v>
      </c>
      <c r="D198" t="s">
        <v>1278</v>
      </c>
      <c r="E198" s="2">
        <v>7.41</v>
      </c>
      <c r="F198" s="2">
        <v>68.0298041412647</v>
      </c>
      <c r="G198" s="2">
        <v>73.725219558061</v>
      </c>
      <c r="H198" s="11">
        <v>0.895588432608695</v>
      </c>
      <c r="I198" s="2">
        <v>131.97</v>
      </c>
      <c r="J198" s="2">
        <v>166.02</v>
      </c>
      <c r="K198" s="2">
        <v>158.91</v>
      </c>
      <c r="L198" s="2">
        <v>157.1</v>
      </c>
      <c r="M198" s="2">
        <v>166.138618876719</v>
      </c>
      <c r="N198" s="2">
        <v>9.02912621359223</v>
      </c>
      <c r="O198" s="2">
        <v>9.12621359223301</v>
      </c>
      <c r="P198" s="2">
        <v>9.2156862745098</v>
      </c>
      <c r="Q198" s="2">
        <v>9.02439024390244</v>
      </c>
      <c r="R198" s="2">
        <v>8.82926829268293</v>
      </c>
      <c r="S198" s="2">
        <v>10.7491856677524</v>
      </c>
      <c r="T198" s="2">
        <v>11.0032362459547</v>
      </c>
      <c r="U198" s="2">
        <v>11.038961038961</v>
      </c>
      <c r="V198" s="2">
        <v>11.2903225806452</v>
      </c>
      <c r="W198" s="2">
        <v>11.2179487179487</v>
      </c>
      <c r="X198" s="2">
        <v>43.1034482758621</v>
      </c>
      <c r="Y198" s="2">
        <v>43.448275862069</v>
      </c>
      <c r="Z198" s="2">
        <v>43.7931034482759</v>
      </c>
      <c r="AA198" s="2">
        <v>43.1034482758621</v>
      </c>
      <c r="AB198" s="2">
        <v>45.1724137931035</v>
      </c>
      <c r="AC198" s="2">
        <v>5.47572815533981</v>
      </c>
      <c r="AD198" s="2">
        <v>4.86407766990291</v>
      </c>
      <c r="AE198" s="2">
        <v>4.2843137254902</v>
      </c>
      <c r="AF198" s="2">
        <v>6.60487804878049</v>
      </c>
      <c r="AG198" s="2">
        <v>6.34146341463415</v>
      </c>
      <c r="AH198" s="2">
        <v>12.09</v>
      </c>
      <c r="AI198" s="2">
        <v>12.48</v>
      </c>
      <c r="AJ198" s="2">
        <v>11.47</v>
      </c>
      <c r="AK198" s="2">
        <v>10.63</v>
      </c>
      <c r="AL198" s="2">
        <v>9.36585365853658</v>
      </c>
      <c r="AM198" s="2">
        <v>44.2</v>
      </c>
      <c r="AN198" s="2">
        <v>43.8</v>
      </c>
      <c r="AO198" s="2">
        <v>40.9</v>
      </c>
      <c r="AP198" s="2">
        <v>38.5</v>
      </c>
      <c r="AQ198" s="13">
        <v>12.2760869565217</v>
      </c>
      <c r="AR198" s="7">
        <v>16.0048138048458</v>
      </c>
    </row>
    <row r="199" spans="1:44">
      <c r="A199" t="s">
        <v>421</v>
      </c>
      <c r="B199" s="1" t="s">
        <v>2570</v>
      </c>
      <c r="C199" t="s">
        <v>422</v>
      </c>
      <c r="D199" t="s">
        <v>1278</v>
      </c>
      <c r="E199" s="2">
        <v>8.89</v>
      </c>
      <c r="F199" s="2">
        <v>66.6070642050745</v>
      </c>
      <c r="G199" s="2">
        <v>76.0790787748014</v>
      </c>
      <c r="H199" s="11">
        <v>0.327397241860465</v>
      </c>
      <c r="I199" s="2">
        <v>101.55</v>
      </c>
      <c r="J199" s="2">
        <v>116.6</v>
      </c>
      <c r="K199" s="2">
        <v>118.13</v>
      </c>
      <c r="L199" s="2">
        <v>97.95</v>
      </c>
      <c r="M199" s="2">
        <v>110.973426165566</v>
      </c>
      <c r="N199" s="2">
        <v>5.63157894736842</v>
      </c>
      <c r="O199" s="2">
        <v>5.73684210526316</v>
      </c>
      <c r="P199" s="2">
        <v>5.78378378378378</v>
      </c>
      <c r="Q199" s="2">
        <v>5.93582887700535</v>
      </c>
      <c r="R199" s="2">
        <v>5.96938775510204</v>
      </c>
      <c r="S199" s="2">
        <v>11.787072243346</v>
      </c>
      <c r="T199" s="2">
        <v>12.1212121212121</v>
      </c>
      <c r="U199" s="2">
        <v>11.969111969112</v>
      </c>
      <c r="V199" s="2">
        <v>11.787072243346</v>
      </c>
      <c r="W199" s="2">
        <v>11.3138686131387</v>
      </c>
      <c r="X199" s="2">
        <v>33.9285714285714</v>
      </c>
      <c r="Y199" s="2">
        <v>34.6428571428571</v>
      </c>
      <c r="Z199" s="2">
        <v>35.5555555555556</v>
      </c>
      <c r="AA199" s="2">
        <v>37.037037037037</v>
      </c>
      <c r="AB199" s="2">
        <v>36.2962962962963</v>
      </c>
      <c r="AC199" s="2">
        <v>3.66315789473684</v>
      </c>
      <c r="AD199" s="2">
        <v>2.84210526315789</v>
      </c>
      <c r="AE199" s="2">
        <v>2.60540540540541</v>
      </c>
      <c r="AF199" s="2">
        <v>4.05347593582888</v>
      </c>
      <c r="AG199" s="2">
        <v>3.92857142857143</v>
      </c>
      <c r="AH199" s="2">
        <v>8.26</v>
      </c>
      <c r="AI199" s="2">
        <v>8.32</v>
      </c>
      <c r="AJ199" s="2">
        <v>8.05</v>
      </c>
      <c r="AK199" s="2">
        <v>7.7</v>
      </c>
      <c r="AL199" s="2">
        <v>6.68367346938776</v>
      </c>
      <c r="AM199" s="2">
        <v>38.6</v>
      </c>
      <c r="AN199" s="2">
        <v>36.2</v>
      </c>
      <c r="AO199" s="2">
        <v>33.2</v>
      </c>
      <c r="AP199" s="2">
        <v>34.2</v>
      </c>
      <c r="AQ199" s="13">
        <v>10.9651162790698</v>
      </c>
      <c r="AR199" s="7">
        <v>12.0465279054049</v>
      </c>
    </row>
    <row r="200" spans="1:44">
      <c r="A200" t="s">
        <v>423</v>
      </c>
      <c r="B200" s="1" t="s">
        <v>2571</v>
      </c>
      <c r="C200" t="s">
        <v>424</v>
      </c>
      <c r="D200" t="s">
        <v>1278</v>
      </c>
      <c r="E200" s="2">
        <v>7.67</v>
      </c>
      <c r="F200" s="2">
        <v>62.1729095363681</v>
      </c>
      <c r="G200" s="2">
        <v>72.7145299929136</v>
      </c>
      <c r="H200" s="11">
        <v>0.741109037209302</v>
      </c>
      <c r="I200" s="2">
        <v>98.32</v>
      </c>
      <c r="J200" s="2">
        <v>81.61</v>
      </c>
      <c r="K200" s="2">
        <v>83.71</v>
      </c>
      <c r="L200" s="2">
        <v>84.05</v>
      </c>
      <c r="M200" s="2">
        <v>87.7823614505151</v>
      </c>
      <c r="N200" s="2">
        <v>8.88235294117647</v>
      </c>
      <c r="O200" s="2">
        <v>8.24561403508772</v>
      </c>
      <c r="P200" s="2">
        <v>8.54651162790698</v>
      </c>
      <c r="Q200" s="2">
        <v>8.83720930232558</v>
      </c>
      <c r="R200" s="2">
        <v>8.38150289017341</v>
      </c>
      <c r="S200" s="2">
        <v>18.4615384615385</v>
      </c>
      <c r="T200" s="2">
        <v>18.7022900763359</v>
      </c>
      <c r="U200" s="2">
        <v>18.7739463601533</v>
      </c>
      <c r="V200" s="2">
        <v>18.7739463601533</v>
      </c>
      <c r="W200" s="2">
        <v>18.3206106870229</v>
      </c>
      <c r="X200" s="2">
        <v>30.2325581395349</v>
      </c>
      <c r="Y200" s="2">
        <v>29.7674418604651</v>
      </c>
      <c r="Z200" s="2">
        <v>29.7674418604651</v>
      </c>
      <c r="AA200" s="2">
        <v>29.5348837209302</v>
      </c>
      <c r="AB200" s="2">
        <v>28.8372093023256</v>
      </c>
      <c r="AC200" s="2">
        <v>3.2</v>
      </c>
      <c r="AD200" s="2">
        <v>2.7953216374269</v>
      </c>
      <c r="AE200" s="2">
        <v>2.41860465116279</v>
      </c>
      <c r="AF200" s="2">
        <v>4.56976744186047</v>
      </c>
      <c r="AG200" s="2">
        <v>4.19653179190751</v>
      </c>
      <c r="AH200" s="2">
        <v>9.24</v>
      </c>
      <c r="AI200" s="2">
        <v>9.36</v>
      </c>
      <c r="AJ200" s="2">
        <v>9.36</v>
      </c>
      <c r="AK200" s="2">
        <v>8.9</v>
      </c>
      <c r="AL200" s="2">
        <v>7.91907514450867</v>
      </c>
      <c r="AM200" s="2">
        <v>33.9</v>
      </c>
      <c r="AN200" s="2">
        <v>34.6</v>
      </c>
      <c r="AO200" s="2">
        <v>31.5</v>
      </c>
      <c r="AP200" s="2">
        <v>31.3</v>
      </c>
      <c r="AQ200" s="13">
        <v>11.2767441860465</v>
      </c>
      <c r="AR200" s="7">
        <v>14.6663470425419</v>
      </c>
    </row>
    <row r="201" spans="1:44">
      <c r="A201" t="s">
        <v>425</v>
      </c>
      <c r="B201" s="1" t="s">
        <v>2572</v>
      </c>
      <c r="C201" t="s">
        <v>426</v>
      </c>
      <c r="D201" t="s">
        <v>1278</v>
      </c>
      <c r="E201" s="2">
        <v>6.13</v>
      </c>
      <c r="F201" s="2">
        <v>73.6749688714423</v>
      </c>
      <c r="G201" s="2">
        <v>72.5799871849345</v>
      </c>
      <c r="H201" s="11">
        <v>0.737045871111111</v>
      </c>
      <c r="I201" s="2">
        <v>84.62</v>
      </c>
      <c r="J201" s="2">
        <v>85.65</v>
      </c>
      <c r="K201" s="2">
        <v>81.74</v>
      </c>
      <c r="L201" s="2">
        <v>81.7</v>
      </c>
      <c r="M201" s="2">
        <v>57.3482421258515</v>
      </c>
      <c r="N201" s="2">
        <v>8.34355828220859</v>
      </c>
      <c r="O201" s="2">
        <v>8.20987654320988</v>
      </c>
      <c r="P201" s="2">
        <v>8.57142857142857</v>
      </c>
      <c r="Q201" s="2">
        <v>8.875</v>
      </c>
      <c r="R201" s="2">
        <v>8.9937106918239</v>
      </c>
      <c r="S201" s="2">
        <v>22.3076923076923</v>
      </c>
      <c r="T201" s="2">
        <v>22.6053639846743</v>
      </c>
      <c r="U201" s="2">
        <v>23.4615384615385</v>
      </c>
      <c r="V201" s="2">
        <v>23.3716475095785</v>
      </c>
      <c r="W201" s="2">
        <v>23.6641221374046</v>
      </c>
      <c r="X201" s="2">
        <v>22.3529411764706</v>
      </c>
      <c r="Y201" s="2">
        <v>21.7307692307692</v>
      </c>
      <c r="Z201" s="2">
        <v>21.1111111111111</v>
      </c>
      <c r="AA201" s="2">
        <v>20.9259259259259</v>
      </c>
      <c r="AB201" s="2">
        <v>20.1818181818182</v>
      </c>
      <c r="AC201" s="2">
        <v>4.28220858895706</v>
      </c>
      <c r="AD201" s="2">
        <v>3.35802469135802</v>
      </c>
      <c r="AE201" s="2">
        <v>2.91925465838509</v>
      </c>
      <c r="AF201" s="2">
        <v>4.825</v>
      </c>
      <c r="AG201" s="2">
        <v>5.24528301886792</v>
      </c>
      <c r="AH201" s="2">
        <v>10.49</v>
      </c>
      <c r="AI201" s="2">
        <v>10.49</v>
      </c>
      <c r="AJ201" s="2">
        <v>10.31</v>
      </c>
      <c r="AK201" s="2">
        <v>10.19</v>
      </c>
      <c r="AL201" s="2">
        <v>9.55974842767296</v>
      </c>
      <c r="AM201" s="2">
        <v>37.7</v>
      </c>
      <c r="AN201" s="2">
        <v>34.9</v>
      </c>
      <c r="AO201" s="2">
        <v>34.7</v>
      </c>
      <c r="AP201" s="2">
        <v>34.6</v>
      </c>
      <c r="AQ201" s="13">
        <v>11.9311111111111</v>
      </c>
      <c r="AR201" s="7">
        <v>16.0989954307033</v>
      </c>
    </row>
    <row r="202" spans="1:44">
      <c r="A202" t="s">
        <v>427</v>
      </c>
      <c r="B202" s="1" t="s">
        <v>2573</v>
      </c>
      <c r="C202" t="s">
        <v>428</v>
      </c>
      <c r="D202" t="s">
        <v>1278</v>
      </c>
      <c r="E202" s="2">
        <v>12.11</v>
      </c>
      <c r="F202" s="2">
        <v>62.4123879785674</v>
      </c>
      <c r="G202" s="2">
        <v>71.6122345302933</v>
      </c>
      <c r="H202" s="11">
        <v>0.416226721621622</v>
      </c>
      <c r="I202" s="2">
        <v>98.68</v>
      </c>
      <c r="J202" s="2">
        <v>99.54</v>
      </c>
      <c r="K202" s="2">
        <v>91.94</v>
      </c>
      <c r="L202" s="2">
        <v>89.47</v>
      </c>
      <c r="M202" s="2">
        <v>101.10173667896</v>
      </c>
      <c r="N202" s="2">
        <v>6.49122807017544</v>
      </c>
      <c r="O202" s="2">
        <v>5.97826086956522</v>
      </c>
      <c r="P202" s="2">
        <v>6.12359550561798</v>
      </c>
      <c r="Q202" s="2">
        <v>5.85106382978723</v>
      </c>
      <c r="R202" s="2">
        <v>5.4040404040404</v>
      </c>
      <c r="S202" s="2">
        <v>13.9830508474576</v>
      </c>
      <c r="T202" s="2">
        <v>13.4920634920635</v>
      </c>
      <c r="U202" s="2">
        <v>14.17004048583</v>
      </c>
      <c r="V202" s="2">
        <v>13.8461538461538</v>
      </c>
      <c r="W202" s="2">
        <v>13.8686131386861</v>
      </c>
      <c r="X202" s="2">
        <v>36.551724137931</v>
      </c>
      <c r="Y202" s="2">
        <v>35.6666666666667</v>
      </c>
      <c r="Z202" s="2">
        <v>33.8709677419355</v>
      </c>
      <c r="AA202" s="2">
        <v>33.125</v>
      </c>
      <c r="AB202" s="2">
        <v>31.5151515151515</v>
      </c>
      <c r="AC202" s="2">
        <v>2.99415204678363</v>
      </c>
      <c r="AD202" s="2">
        <v>2.04347826086956</v>
      </c>
      <c r="AE202" s="2">
        <v>1.95505617977528</v>
      </c>
      <c r="AF202" s="2">
        <v>3.77659574468085</v>
      </c>
      <c r="AG202" s="2">
        <v>2.97979797979798</v>
      </c>
      <c r="AH202" s="2">
        <v>7.19</v>
      </c>
      <c r="AI202" s="2">
        <v>6.79</v>
      </c>
      <c r="AJ202" s="2">
        <v>7.08</v>
      </c>
      <c r="AK202" s="2">
        <v>6.12</v>
      </c>
      <c r="AL202" s="2">
        <v>5.25252525252525</v>
      </c>
      <c r="AM202" s="2">
        <v>32.7</v>
      </c>
      <c r="AN202" s="2">
        <v>33.9</v>
      </c>
      <c r="AO202" s="2">
        <v>33</v>
      </c>
      <c r="AP202" s="2">
        <v>30.3</v>
      </c>
      <c r="AQ202" s="13">
        <v>11.5972972972973</v>
      </c>
      <c r="AR202" s="7">
        <v>12.8234258909544</v>
      </c>
    </row>
    <row r="203" spans="1:44">
      <c r="A203" t="s">
        <v>429</v>
      </c>
      <c r="B203" s="1" t="s">
        <v>2574</v>
      </c>
      <c r="C203" t="s">
        <v>430</v>
      </c>
      <c r="D203" t="s">
        <v>1278</v>
      </c>
      <c r="E203" s="2">
        <v>10.71</v>
      </c>
      <c r="F203" s="2">
        <v>75.5079191753777</v>
      </c>
      <c r="G203" s="2">
        <v>74.9033234685932</v>
      </c>
      <c r="H203" s="11">
        <v>0.638120695652174</v>
      </c>
      <c r="I203" s="2">
        <v>99.42</v>
      </c>
      <c r="J203" s="2">
        <v>96.68</v>
      </c>
      <c r="K203" s="2">
        <v>99.55</v>
      </c>
      <c r="L203" s="2">
        <v>104.72</v>
      </c>
      <c r="M203" s="2">
        <v>116.349020118327</v>
      </c>
      <c r="N203" s="2">
        <v>7.8804347826087</v>
      </c>
      <c r="O203" s="2">
        <v>7.66304347826087</v>
      </c>
      <c r="P203" s="2">
        <v>7.74725274725275</v>
      </c>
      <c r="Q203" s="2">
        <v>7.84530386740331</v>
      </c>
      <c r="R203" s="2">
        <v>7.63736263736264</v>
      </c>
      <c r="S203" s="2">
        <v>13.9372822299652</v>
      </c>
      <c r="T203" s="2">
        <v>13.8888888888889</v>
      </c>
      <c r="U203" s="2">
        <v>14.2857142857143</v>
      </c>
      <c r="V203" s="2">
        <v>14.2361111111111</v>
      </c>
      <c r="W203" s="2">
        <v>14.4329896907216</v>
      </c>
      <c r="X203" s="2">
        <v>32.5714285714286</v>
      </c>
      <c r="Y203" s="2">
        <v>32.8571428571429</v>
      </c>
      <c r="Z203" s="2">
        <v>30</v>
      </c>
      <c r="AA203" s="2">
        <v>30</v>
      </c>
      <c r="AB203" s="2">
        <v>30.8108108108108</v>
      </c>
      <c r="AC203" s="2">
        <v>4.70652173913043</v>
      </c>
      <c r="AD203" s="2">
        <v>4</v>
      </c>
      <c r="AE203" s="2">
        <v>3.59340659340659</v>
      </c>
      <c r="AF203" s="2">
        <v>6.14364640883978</v>
      </c>
      <c r="AG203" s="2">
        <v>5.78021978021978</v>
      </c>
      <c r="AH203" s="2">
        <v>9.89</v>
      </c>
      <c r="AI203" s="2">
        <v>9.84</v>
      </c>
      <c r="AJ203" s="2">
        <v>10.05</v>
      </c>
      <c r="AK203" s="2">
        <v>9.12</v>
      </c>
      <c r="AL203" s="2">
        <v>7.91208791208791</v>
      </c>
      <c r="AM203" s="2">
        <v>34.9</v>
      </c>
      <c r="AN203" s="2">
        <v>35.8</v>
      </c>
      <c r="AO203" s="2">
        <v>33.7</v>
      </c>
      <c r="AP203" s="2">
        <v>31.4</v>
      </c>
      <c r="AQ203" s="13">
        <v>12.454347826087</v>
      </c>
      <c r="AR203" s="7">
        <v>16.5320559794861</v>
      </c>
    </row>
    <row r="204" spans="1:44">
      <c r="A204" t="s">
        <v>431</v>
      </c>
      <c r="B204" s="1" t="s">
        <v>2575</v>
      </c>
      <c r="C204" t="s">
        <v>432</v>
      </c>
      <c r="D204" t="s">
        <v>1278</v>
      </c>
      <c r="E204" s="2">
        <v>9.46</v>
      </c>
      <c r="F204" s="2">
        <v>68.683794473831</v>
      </c>
      <c r="G204" s="2">
        <v>74.8069810007163</v>
      </c>
      <c r="H204" s="11">
        <v>0.396164553488372</v>
      </c>
      <c r="I204" s="2">
        <v>101</v>
      </c>
      <c r="J204" s="2">
        <v>70.18</v>
      </c>
      <c r="K204" s="2">
        <v>77.5</v>
      </c>
      <c r="L204" s="2">
        <v>77.5</v>
      </c>
      <c r="M204" s="2">
        <v>79.6741027725045</v>
      </c>
      <c r="N204" s="2">
        <v>5.90909090909091</v>
      </c>
      <c r="O204" s="2">
        <v>5.70621468926554</v>
      </c>
      <c r="P204" s="2">
        <v>5.70621468926554</v>
      </c>
      <c r="Q204" s="2">
        <v>5.81920903954802</v>
      </c>
      <c r="R204" s="2">
        <v>5.73033707865168</v>
      </c>
      <c r="S204" s="2">
        <v>17.6245210727969</v>
      </c>
      <c r="T204" s="2">
        <v>17.9389312977099</v>
      </c>
      <c r="U204" s="2">
        <v>18.3206106870229</v>
      </c>
      <c r="V204" s="2">
        <v>18.3206106870229</v>
      </c>
      <c r="W204" s="2">
        <v>18.5606060606061</v>
      </c>
      <c r="X204" s="2">
        <v>22.5</v>
      </c>
      <c r="Y204" s="2">
        <v>21.219512195122</v>
      </c>
      <c r="Z204" s="2">
        <v>20.4761904761905</v>
      </c>
      <c r="AA204" s="2">
        <v>21.1904761904762</v>
      </c>
      <c r="AB204" s="2">
        <v>20.4651162790698</v>
      </c>
      <c r="AC204" s="2">
        <v>2.96590909090909</v>
      </c>
      <c r="AD204" s="2">
        <v>2.33898305084746</v>
      </c>
      <c r="AE204" s="2">
        <v>2.30508474576271</v>
      </c>
      <c r="AF204" s="2">
        <v>3.84180790960452</v>
      </c>
      <c r="AG204" s="2">
        <v>4.01123595505618</v>
      </c>
      <c r="AH204" s="2">
        <v>6.08</v>
      </c>
      <c r="AI204" s="2">
        <v>6.05</v>
      </c>
      <c r="AJ204" s="2">
        <v>5.88</v>
      </c>
      <c r="AK204" s="2">
        <v>5.42</v>
      </c>
      <c r="AL204" s="2">
        <v>4.66292134831461</v>
      </c>
      <c r="AM204" s="2">
        <v>21.1</v>
      </c>
      <c r="AN204" s="2">
        <v>22.7</v>
      </c>
      <c r="AO204" s="2">
        <v>20.9</v>
      </c>
      <c r="AP204" s="2">
        <v>22.3</v>
      </c>
      <c r="AQ204" s="13">
        <v>10.893023255814</v>
      </c>
      <c r="AR204" s="7">
        <v>14.3677075420174</v>
      </c>
    </row>
    <row r="205" spans="1:44">
      <c r="A205" t="s">
        <v>433</v>
      </c>
      <c r="B205" s="1" t="s">
        <v>2576</v>
      </c>
      <c r="C205" t="s">
        <v>434</v>
      </c>
      <c r="D205" t="s">
        <v>1278</v>
      </c>
      <c r="E205" s="2">
        <v>4.89</v>
      </c>
      <c r="F205" s="2">
        <v>59.452757262599</v>
      </c>
      <c r="G205" s="2">
        <v>67.148564055234</v>
      </c>
      <c r="H205" s="11">
        <v>0.6899716</v>
      </c>
      <c r="I205" s="2">
        <v>162.01</v>
      </c>
      <c r="J205" s="2">
        <v>127.66</v>
      </c>
      <c r="K205" s="2">
        <v>151.13</v>
      </c>
      <c r="L205" s="2">
        <v>141.19</v>
      </c>
      <c r="M205" s="2">
        <v>170.077648947877</v>
      </c>
      <c r="N205" s="2">
        <v>5.23012552301255</v>
      </c>
      <c r="O205" s="2">
        <v>5.31914893617021</v>
      </c>
      <c r="P205" s="2">
        <v>6.0352422907489</v>
      </c>
      <c r="Q205" s="2">
        <v>5.99118942731277</v>
      </c>
      <c r="R205" s="2">
        <v>6.53333333333333</v>
      </c>
      <c r="S205" s="2">
        <v>7.05882352941176</v>
      </c>
      <c r="T205" s="2">
        <v>7.05882352941176</v>
      </c>
      <c r="U205" s="2">
        <v>7.48502994011976</v>
      </c>
      <c r="V205" s="2">
        <v>7.37463126843658</v>
      </c>
      <c r="W205" s="2">
        <v>7.62463343108504</v>
      </c>
      <c r="X205" s="2">
        <v>43.5</v>
      </c>
      <c r="Y205" s="2">
        <v>45</v>
      </c>
      <c r="Z205" s="2">
        <v>42.8571428571429</v>
      </c>
      <c r="AA205" s="2">
        <v>43.3333333333333</v>
      </c>
      <c r="AB205" s="2">
        <v>44.5454545454545</v>
      </c>
      <c r="AC205" s="2">
        <v>3.8744769874477</v>
      </c>
      <c r="AD205" s="2">
        <v>3.32765957446809</v>
      </c>
      <c r="AE205" s="2">
        <v>3.18061674008811</v>
      </c>
      <c r="AF205" s="2">
        <v>5.3215859030837</v>
      </c>
      <c r="AG205" s="2">
        <v>5.62666666666667</v>
      </c>
      <c r="AH205" s="2">
        <v>8.62</v>
      </c>
      <c r="AI205" s="2">
        <v>9.28</v>
      </c>
      <c r="AJ205" s="2">
        <v>9.25</v>
      </c>
      <c r="AK205" s="2">
        <v>8.72</v>
      </c>
      <c r="AL205" s="2">
        <v>8.4</v>
      </c>
      <c r="AM205" s="2">
        <v>39.4</v>
      </c>
      <c r="AN205" s="2">
        <v>38.6</v>
      </c>
      <c r="AO205" s="2">
        <v>35.2</v>
      </c>
      <c r="AP205" s="2">
        <v>34.3</v>
      </c>
      <c r="AQ205" s="13">
        <v>7.835</v>
      </c>
      <c r="AR205" s="7">
        <v>8.219679937941</v>
      </c>
    </row>
    <row r="206" spans="1:44">
      <c r="A206" t="s">
        <v>435</v>
      </c>
      <c r="B206" s="1" t="s">
        <v>2577</v>
      </c>
      <c r="C206" t="s">
        <v>436</v>
      </c>
      <c r="D206" t="s">
        <v>1278</v>
      </c>
      <c r="E206" s="2">
        <v>5.65</v>
      </c>
      <c r="F206" s="2">
        <v>76.324128892396</v>
      </c>
      <c r="G206" s="2">
        <v>77.2634569301341</v>
      </c>
      <c r="H206" s="11">
        <v>1.22968463829787</v>
      </c>
      <c r="I206" s="2">
        <v>89.78</v>
      </c>
      <c r="J206" s="2">
        <v>76</v>
      </c>
      <c r="K206" s="2">
        <v>84.11</v>
      </c>
      <c r="L206" s="2">
        <v>81.47</v>
      </c>
      <c r="M206" s="2">
        <v>50.5379636376685</v>
      </c>
      <c r="N206" s="2">
        <v>10.5181347150259</v>
      </c>
      <c r="O206" s="2">
        <v>10.6185567010309</v>
      </c>
      <c r="P206" s="2">
        <v>10.880829015544</v>
      </c>
      <c r="Q206" s="2">
        <v>10.4145077720207</v>
      </c>
      <c r="R206" s="2">
        <v>9.75247524752475</v>
      </c>
      <c r="S206" s="2">
        <v>11.8811881188119</v>
      </c>
      <c r="T206" s="2">
        <v>12.0915032679739</v>
      </c>
      <c r="U206" s="2">
        <v>12.4590163934426</v>
      </c>
      <c r="V206" s="2">
        <v>13.0293159609121</v>
      </c>
      <c r="W206" s="2">
        <v>12.8526645768025</v>
      </c>
      <c r="X206" s="2">
        <v>42.5</v>
      </c>
      <c r="Y206" s="2">
        <v>40.9090909090909</v>
      </c>
      <c r="Z206" s="2">
        <v>39.1176470588235</v>
      </c>
      <c r="AA206" s="2">
        <v>38</v>
      </c>
      <c r="AB206" s="2">
        <v>38.0555555555556</v>
      </c>
      <c r="AC206" s="2">
        <v>6.70466321243523</v>
      </c>
      <c r="AD206" s="2">
        <v>5.7319587628866</v>
      </c>
      <c r="AE206" s="2">
        <v>4.77720207253886</v>
      </c>
      <c r="AF206" s="2">
        <v>7.06735751295337</v>
      </c>
      <c r="AG206" s="2">
        <v>6.77227722772277</v>
      </c>
      <c r="AH206" s="2">
        <v>14.82</v>
      </c>
      <c r="AI206" s="2">
        <v>15.05</v>
      </c>
      <c r="AJ206" s="2">
        <v>14.82</v>
      </c>
      <c r="AK206" s="2">
        <v>13.16</v>
      </c>
      <c r="AL206" s="2">
        <v>11.039603960396</v>
      </c>
      <c r="AM206" s="2">
        <v>48.2</v>
      </c>
      <c r="AN206" s="2">
        <v>48.1</v>
      </c>
      <c r="AO206" s="2">
        <v>44.4</v>
      </c>
      <c r="AP206" s="2">
        <v>43.1</v>
      </c>
      <c r="AQ206" s="13">
        <v>12.6744680851064</v>
      </c>
      <c r="AR206" s="7">
        <v>16.6691238299706</v>
      </c>
    </row>
    <row r="207" spans="1:44">
      <c r="A207" t="s">
        <v>437</v>
      </c>
      <c r="B207" s="1" t="s">
        <v>2578</v>
      </c>
      <c r="C207" t="s">
        <v>438</v>
      </c>
      <c r="D207" t="s">
        <v>1278</v>
      </c>
      <c r="E207" s="2">
        <v>4.99</v>
      </c>
      <c r="F207" s="2">
        <v>74.7916135029848</v>
      </c>
      <c r="G207" s="2">
        <v>78.3723097203363</v>
      </c>
      <c r="H207" s="11">
        <v>1.09657573478261</v>
      </c>
      <c r="I207" s="2">
        <v>115.17</v>
      </c>
      <c r="J207" s="2">
        <v>139.5</v>
      </c>
      <c r="K207" s="2">
        <v>123.69</v>
      </c>
      <c r="L207" s="2">
        <v>131.31</v>
      </c>
      <c r="M207" s="2">
        <v>136.588801970255</v>
      </c>
      <c r="N207" s="2">
        <v>9.57345971563981</v>
      </c>
      <c r="O207" s="2">
        <v>9.11894273127753</v>
      </c>
      <c r="P207" s="2">
        <v>9.41964285714286</v>
      </c>
      <c r="Q207" s="2">
        <v>9.64912280701754</v>
      </c>
      <c r="R207" s="2">
        <v>9.4017094017094</v>
      </c>
      <c r="S207" s="2">
        <v>10.126582278481</v>
      </c>
      <c r="T207" s="2">
        <v>10.0294985250737</v>
      </c>
      <c r="U207" s="2">
        <v>10.4166666666667</v>
      </c>
      <c r="V207" s="2">
        <v>10.4956268221574</v>
      </c>
      <c r="W207" s="2">
        <v>10.5413105413105</v>
      </c>
      <c r="X207" s="2">
        <v>45.3571428571429</v>
      </c>
      <c r="Y207" s="2">
        <v>44.4827586206897</v>
      </c>
      <c r="Z207" s="2">
        <v>45.1724137931035</v>
      </c>
      <c r="AA207" s="2">
        <v>47.2413793103448</v>
      </c>
      <c r="AB207" s="2">
        <v>45.6666666666667</v>
      </c>
      <c r="AC207" s="2">
        <v>6.09478672985782</v>
      </c>
      <c r="AD207" s="2">
        <v>4.61674008810573</v>
      </c>
      <c r="AE207" s="2">
        <v>4.1875</v>
      </c>
      <c r="AF207" s="2">
        <v>6.31578947368421</v>
      </c>
      <c r="AG207" s="2">
        <v>6.08547008547009</v>
      </c>
      <c r="AH207" s="2">
        <v>14.17</v>
      </c>
      <c r="AI207" s="2">
        <v>13.26</v>
      </c>
      <c r="AJ207" s="2">
        <v>13.08</v>
      </c>
      <c r="AK207" s="2">
        <v>11.84</v>
      </c>
      <c r="AL207" s="2">
        <v>10.5128205128205</v>
      </c>
      <c r="AM207" s="2">
        <v>48.3</v>
      </c>
      <c r="AN207" s="2">
        <v>48.4</v>
      </c>
      <c r="AO207" s="2">
        <v>46.8</v>
      </c>
      <c r="AP207" s="2">
        <v>43.5</v>
      </c>
      <c r="AQ207" s="13">
        <v>11.6739130434783</v>
      </c>
      <c r="AR207" s="7">
        <v>15.1184935869687</v>
      </c>
    </row>
    <row r="208" spans="1:44">
      <c r="A208" t="s">
        <v>439</v>
      </c>
      <c r="B208" s="1" t="s">
        <v>2579</v>
      </c>
      <c r="C208" t="s">
        <v>440</v>
      </c>
      <c r="D208" t="s">
        <v>1279</v>
      </c>
      <c r="E208" s="2">
        <v>10.35</v>
      </c>
      <c r="F208" s="2">
        <v>66.5903392460794</v>
      </c>
      <c r="G208" s="2">
        <v>76.5358008285025</v>
      </c>
      <c r="H208" s="11">
        <v>0.743395128571429</v>
      </c>
      <c r="I208" s="2">
        <v>105.7</v>
      </c>
      <c r="J208" s="2">
        <v>119.73</v>
      </c>
      <c r="K208" s="2">
        <v>77.06</v>
      </c>
      <c r="L208" s="2">
        <v>55.88</v>
      </c>
      <c r="M208" s="2">
        <v>85.3531976688197</v>
      </c>
      <c r="N208" s="2">
        <v>6.775956284153</v>
      </c>
      <c r="O208" s="2">
        <v>6.35869565217391</v>
      </c>
      <c r="P208" s="2">
        <v>5.8695652173913</v>
      </c>
      <c r="Q208" s="2">
        <v>5.69148936170213</v>
      </c>
      <c r="R208" s="2">
        <v>5.82010582010582</v>
      </c>
      <c r="S208" s="2">
        <v>9.87654320987654</v>
      </c>
      <c r="T208" s="2">
        <v>9.87654320987654</v>
      </c>
      <c r="U208" s="2">
        <v>9.83606557377049</v>
      </c>
      <c r="V208" s="2">
        <v>9.7165991902834</v>
      </c>
      <c r="W208" s="2">
        <v>9.67741935483871</v>
      </c>
      <c r="X208" s="2">
        <v>44.7619047619048</v>
      </c>
      <c r="Y208" s="2">
        <v>44.2857142857143</v>
      </c>
      <c r="Z208" s="2">
        <v>40.9523809523809</v>
      </c>
      <c r="AA208" s="2">
        <v>41.4285714285714</v>
      </c>
      <c r="AB208" s="2">
        <v>43.3333333333333</v>
      </c>
      <c r="AC208" s="2">
        <v>4.19672131147541</v>
      </c>
      <c r="AD208" s="2">
        <v>3.44565217391304</v>
      </c>
      <c r="AE208" s="2">
        <v>3.1195652173913</v>
      </c>
      <c r="AF208" s="2">
        <v>4.28723404255319</v>
      </c>
      <c r="AG208" s="2">
        <v>4.31746031746032</v>
      </c>
      <c r="AH208" s="2">
        <v>9.07</v>
      </c>
      <c r="AI208" s="2">
        <v>8.26</v>
      </c>
      <c r="AJ208" s="2">
        <v>7.72</v>
      </c>
      <c r="AK208" s="2">
        <v>6.6</v>
      </c>
      <c r="AL208" s="2">
        <v>5.71428571428571</v>
      </c>
      <c r="AM208" s="2">
        <v>45.5</v>
      </c>
      <c r="AN208" s="2">
        <v>46.3</v>
      </c>
      <c r="AO208" s="2">
        <v>41</v>
      </c>
      <c r="AP208" s="2">
        <v>39.4</v>
      </c>
      <c r="AQ208" s="13">
        <v>11.7047619047619</v>
      </c>
      <c r="AR208" s="7">
        <v>14.1218365725406</v>
      </c>
    </row>
    <row r="209" spans="1:44">
      <c r="A209" t="s">
        <v>441</v>
      </c>
      <c r="B209" s="1" t="s">
        <v>2580</v>
      </c>
      <c r="C209" t="s">
        <v>442</v>
      </c>
      <c r="D209" t="s">
        <v>1279</v>
      </c>
      <c r="E209" s="2">
        <v>8.88</v>
      </c>
      <c r="F209" s="2">
        <v>70.6808522509819</v>
      </c>
      <c r="G209" s="2">
        <v>74.6661827142508</v>
      </c>
      <c r="H209" s="11">
        <v>0.412921996666667</v>
      </c>
      <c r="I209" s="2">
        <v>114.63</v>
      </c>
      <c r="J209" s="2">
        <v>96.36</v>
      </c>
      <c r="K209" s="2">
        <v>106.21</v>
      </c>
      <c r="L209" s="2">
        <v>79.12</v>
      </c>
      <c r="M209" s="2">
        <v>75.8951454731026</v>
      </c>
      <c r="N209" s="2">
        <v>7.08609271523179</v>
      </c>
      <c r="O209" s="2">
        <v>7.03947368421053</v>
      </c>
      <c r="P209" s="2">
        <v>6.62251655629139</v>
      </c>
      <c r="Q209" s="2">
        <v>6.25806451612903</v>
      </c>
      <c r="R209" s="2">
        <v>6.70967741935484</v>
      </c>
      <c r="S209" s="2">
        <v>8.33333333333333</v>
      </c>
      <c r="T209" s="2">
        <v>8.29694323144105</v>
      </c>
      <c r="U209" s="2">
        <v>8.26086956521739</v>
      </c>
      <c r="V209" s="2">
        <v>8.11965811965812</v>
      </c>
      <c r="W209" s="2">
        <v>8.05084745762712</v>
      </c>
      <c r="X209" s="2">
        <v>50.625</v>
      </c>
      <c r="Y209" s="2">
        <v>51.25</v>
      </c>
      <c r="Z209" s="2">
        <v>51.875</v>
      </c>
      <c r="AA209" s="2">
        <v>51.25</v>
      </c>
      <c r="AB209" s="2">
        <v>50.5882352941176</v>
      </c>
      <c r="AC209" s="2">
        <v>4.50331125827815</v>
      </c>
      <c r="AD209" s="2">
        <v>4.13157894736842</v>
      </c>
      <c r="AE209" s="2">
        <v>3.43046357615894</v>
      </c>
      <c r="AF209" s="2">
        <v>5.01935483870968</v>
      </c>
      <c r="AG209" s="2">
        <v>5.04516129032258</v>
      </c>
      <c r="AH209" s="2">
        <v>9.8</v>
      </c>
      <c r="AI209" s="2">
        <v>9.54</v>
      </c>
      <c r="AJ209" s="2">
        <v>9.01</v>
      </c>
      <c r="AK209" s="2">
        <v>8</v>
      </c>
      <c r="AL209" s="2">
        <v>7.2258064516129</v>
      </c>
      <c r="AM209" s="2">
        <v>40.5</v>
      </c>
      <c r="AN209" s="2">
        <v>46.9</v>
      </c>
      <c r="AO209" s="2">
        <v>36</v>
      </c>
      <c r="AP209" s="2">
        <v>30.4</v>
      </c>
      <c r="AQ209" s="13">
        <v>14.2233333333333</v>
      </c>
      <c r="AR209" s="7">
        <v>15.1402439826944</v>
      </c>
    </row>
    <row r="210" spans="1:44">
      <c r="A210" t="s">
        <v>443</v>
      </c>
      <c r="B210" s="1" t="s">
        <v>2581</v>
      </c>
      <c r="C210" t="s">
        <v>444</v>
      </c>
      <c r="D210" t="s">
        <v>1279</v>
      </c>
      <c r="E210" s="2">
        <v>8.86</v>
      </c>
      <c r="F210" s="2">
        <v>80.7955964479512</v>
      </c>
      <c r="G210" s="2">
        <v>77.8453755733732</v>
      </c>
      <c r="H210" s="11">
        <v>0.773923518421053</v>
      </c>
      <c r="I210" s="2">
        <v>143.52</v>
      </c>
      <c r="J210" s="2">
        <v>158.32</v>
      </c>
      <c r="K210" s="2">
        <v>99.69</v>
      </c>
      <c r="L210" s="2">
        <v>100.54</v>
      </c>
      <c r="M210" s="2">
        <v>111.231804924458</v>
      </c>
      <c r="N210" s="2">
        <v>10.5063291139241</v>
      </c>
      <c r="O210" s="2">
        <v>10.2547770700637</v>
      </c>
      <c r="P210" s="2">
        <v>10.1910828025478</v>
      </c>
      <c r="Q210" s="2">
        <v>9.25287356321839</v>
      </c>
      <c r="R210" s="2">
        <v>8.8268156424581</v>
      </c>
      <c r="S210" s="2">
        <v>11.4035087719298</v>
      </c>
      <c r="T210" s="2">
        <v>11.4035087719298</v>
      </c>
      <c r="U210" s="2">
        <v>11.353711790393</v>
      </c>
      <c r="V210" s="2">
        <v>10.8433734939759</v>
      </c>
      <c r="W210" s="2">
        <v>10.5882352941176</v>
      </c>
      <c r="X210" s="2">
        <v>51.8181818181818</v>
      </c>
      <c r="Y210" s="2">
        <v>51.3636363636364</v>
      </c>
      <c r="Z210" s="2">
        <v>52.2727272727273</v>
      </c>
      <c r="AA210" s="2">
        <v>51.7391304347826</v>
      </c>
      <c r="AB210" s="2">
        <v>51.304347826087</v>
      </c>
      <c r="AC210" s="2">
        <v>6.75949367088608</v>
      </c>
      <c r="AD210" s="2">
        <v>6.82802547770701</v>
      </c>
      <c r="AE210" s="2">
        <v>5.2484076433121</v>
      </c>
      <c r="AF210" s="2">
        <v>7.08045977011494</v>
      </c>
      <c r="AG210" s="2">
        <v>7.54189944134078</v>
      </c>
      <c r="AH210" s="2">
        <v>15.25</v>
      </c>
      <c r="AI210" s="2">
        <v>15.22</v>
      </c>
      <c r="AJ210" s="2">
        <v>14.46</v>
      </c>
      <c r="AK210" s="2">
        <v>12.18</v>
      </c>
      <c r="AL210" s="2">
        <v>10.5027932960894</v>
      </c>
      <c r="AM210" s="2">
        <v>49.9</v>
      </c>
      <c r="AN210" s="2">
        <v>51.3</v>
      </c>
      <c r="AO210" s="2">
        <v>48.9</v>
      </c>
      <c r="AP210" s="2">
        <v>45.6</v>
      </c>
      <c r="AQ210" s="13">
        <v>14.9</v>
      </c>
      <c r="AR210" s="7">
        <v>16.6602136133012</v>
      </c>
    </row>
    <row r="211" spans="1:44">
      <c r="A211" t="s">
        <v>445</v>
      </c>
      <c r="B211" s="1" t="s">
        <v>2582</v>
      </c>
      <c r="C211" t="s">
        <v>446</v>
      </c>
      <c r="D211" t="s">
        <v>1279</v>
      </c>
      <c r="E211" s="2">
        <v>9.97</v>
      </c>
      <c r="F211" s="2">
        <v>68.8594593541712</v>
      </c>
      <c r="G211" s="2">
        <v>75.4842820689401</v>
      </c>
      <c r="H211" s="11">
        <v>0.472668236842105</v>
      </c>
      <c r="I211" s="2">
        <v>91.31</v>
      </c>
      <c r="J211" s="2">
        <v>88.78</v>
      </c>
      <c r="K211" s="2">
        <v>97.3</v>
      </c>
      <c r="L211" s="2">
        <v>109.79</v>
      </c>
      <c r="M211" s="2">
        <v>92.1970226636915</v>
      </c>
      <c r="N211" s="2">
        <v>7.95180722891566</v>
      </c>
      <c r="O211" s="2">
        <v>7.54491017964072</v>
      </c>
      <c r="P211" s="2">
        <v>7.30538922155689</v>
      </c>
      <c r="Q211" s="2">
        <v>7.29411764705882</v>
      </c>
      <c r="R211" s="2">
        <v>7.42690058479532</v>
      </c>
      <c r="S211" s="2">
        <v>10.762331838565</v>
      </c>
      <c r="T211" s="2">
        <v>10.7142857142857</v>
      </c>
      <c r="U211" s="2">
        <v>11.1607142857143</v>
      </c>
      <c r="V211" s="2">
        <v>11.0619469026549</v>
      </c>
      <c r="W211" s="2">
        <v>11.0132158590308</v>
      </c>
      <c r="X211" s="2">
        <v>47.1428571428571</v>
      </c>
      <c r="Y211" s="2">
        <v>46.6666666666667</v>
      </c>
      <c r="Z211" s="2">
        <v>47.1428571428571</v>
      </c>
      <c r="AA211" s="2">
        <v>46.3636363636364</v>
      </c>
      <c r="AB211" s="2">
        <v>46.8181818181818</v>
      </c>
      <c r="AC211" s="2">
        <v>4.26506024096386</v>
      </c>
      <c r="AD211" s="2">
        <v>3.59281437125748</v>
      </c>
      <c r="AE211" s="2">
        <v>3.44910179640719</v>
      </c>
      <c r="AF211" s="2">
        <v>5.08235294117647</v>
      </c>
      <c r="AG211" s="2">
        <v>4.69005847953216</v>
      </c>
      <c r="AH211" s="2">
        <v>9.82</v>
      </c>
      <c r="AI211" s="2">
        <v>9.76</v>
      </c>
      <c r="AJ211" s="2">
        <v>9.16</v>
      </c>
      <c r="AK211" s="2">
        <v>7.71</v>
      </c>
      <c r="AL211" s="2">
        <v>6.8421052631579</v>
      </c>
      <c r="AM211" s="2">
        <v>33.2</v>
      </c>
      <c r="AN211" s="2">
        <v>34</v>
      </c>
      <c r="AO211" s="2">
        <v>29.1</v>
      </c>
      <c r="AP211" s="2">
        <v>27.6</v>
      </c>
      <c r="AQ211" s="13">
        <v>12.3447368421053</v>
      </c>
      <c r="AR211" s="7">
        <v>13.2770466028804</v>
      </c>
    </row>
    <row r="212" spans="1:44">
      <c r="A212" t="s">
        <v>447</v>
      </c>
      <c r="B212" s="1" t="s">
        <v>2583</v>
      </c>
      <c r="C212" t="s">
        <v>448</v>
      </c>
      <c r="D212" t="s">
        <v>1279</v>
      </c>
      <c r="E212" s="2">
        <v>7.6</v>
      </c>
      <c r="F212" s="2">
        <v>58.9084129540109</v>
      </c>
      <c r="G212" s="2">
        <v>75.1695687260219</v>
      </c>
      <c r="H212" s="11">
        <v>0.873149255555555</v>
      </c>
      <c r="I212" s="2">
        <v>102.32</v>
      </c>
      <c r="J212" s="2">
        <v>92.42</v>
      </c>
      <c r="K212" s="2">
        <v>94.97</v>
      </c>
      <c r="L212" s="2">
        <v>104.54</v>
      </c>
      <c r="M212" s="2">
        <v>94.5412947185756</v>
      </c>
      <c r="N212" s="2">
        <v>8.87573964497041</v>
      </c>
      <c r="O212" s="2">
        <v>8.94736842105263</v>
      </c>
      <c r="P212" s="2">
        <v>8.57954545454546</v>
      </c>
      <c r="Q212" s="2">
        <v>7.94444444444444</v>
      </c>
      <c r="R212" s="2">
        <v>7.97872340425532</v>
      </c>
      <c r="S212" s="2">
        <v>11.7391304347826</v>
      </c>
      <c r="T212" s="2">
        <v>12.0171673819742</v>
      </c>
      <c r="U212" s="2">
        <v>12.1338912133891</v>
      </c>
      <c r="V212" s="2">
        <v>12.2950819672131</v>
      </c>
      <c r="W212" s="2">
        <v>12.2047244094488</v>
      </c>
      <c r="X212" s="2">
        <v>50.4166666666667</v>
      </c>
      <c r="Y212" s="2">
        <v>47.6</v>
      </c>
      <c r="Z212" s="2">
        <v>46.5384615384615</v>
      </c>
      <c r="AA212" s="2">
        <v>48.0769230769231</v>
      </c>
      <c r="AB212" s="2">
        <v>47.037037037037</v>
      </c>
      <c r="AC212" s="2">
        <v>7.14792899408284</v>
      </c>
      <c r="AD212" s="2">
        <v>6.42105263157895</v>
      </c>
      <c r="AE212" s="2">
        <v>5.11363636363636</v>
      </c>
      <c r="AF212" s="2">
        <v>7.66666666666667</v>
      </c>
      <c r="AG212" s="2">
        <v>7.29787234042553</v>
      </c>
      <c r="AH212" s="2">
        <v>12.54</v>
      </c>
      <c r="AI212" s="2">
        <v>12.51</v>
      </c>
      <c r="AJ212" s="2">
        <v>11.76</v>
      </c>
      <c r="AK212" s="2">
        <v>9.67</v>
      </c>
      <c r="AL212" s="2">
        <v>8.19148936170213</v>
      </c>
      <c r="AM212" s="2">
        <v>48.5</v>
      </c>
      <c r="AN212" s="2">
        <v>48.7</v>
      </c>
      <c r="AO212" s="2">
        <v>43.3</v>
      </c>
      <c r="AP212" s="2">
        <v>42.8</v>
      </c>
      <c r="AQ212" s="13">
        <v>13.9972222222222</v>
      </c>
      <c r="AR212" s="7">
        <v>14.9604798148652</v>
      </c>
    </row>
    <row r="213" spans="1:44">
      <c r="A213" t="s">
        <v>449</v>
      </c>
      <c r="B213" s="1" t="s">
        <v>2584</v>
      </c>
      <c r="C213" t="s">
        <v>450</v>
      </c>
      <c r="D213" t="s">
        <v>1279</v>
      </c>
      <c r="E213" s="2">
        <v>13.11</v>
      </c>
      <c r="F213" s="2">
        <v>67.6016665556774</v>
      </c>
      <c r="G213" s="2">
        <v>75.1106932264365</v>
      </c>
      <c r="H213" s="11">
        <v>0.505483614705882</v>
      </c>
      <c r="I213" s="2">
        <v>119.92</v>
      </c>
      <c r="J213" s="2">
        <v>94.31</v>
      </c>
      <c r="K213" s="2">
        <v>116.79</v>
      </c>
      <c r="L213" s="2">
        <v>127.76</v>
      </c>
      <c r="M213" s="2">
        <v>105.92940759254</v>
      </c>
      <c r="N213" s="2">
        <v>7.38853503184713</v>
      </c>
      <c r="O213" s="2">
        <v>7.625</v>
      </c>
      <c r="P213" s="2">
        <v>7.21212121212121</v>
      </c>
      <c r="Q213" s="2">
        <v>7.2</v>
      </c>
      <c r="R213" s="2">
        <v>7.5</v>
      </c>
      <c r="S213" s="2">
        <v>12.7272727272727</v>
      </c>
      <c r="T213" s="2">
        <v>12.5</v>
      </c>
      <c r="U213" s="2">
        <v>12.6086956521739</v>
      </c>
      <c r="V213" s="2">
        <v>11.9341563786008</v>
      </c>
      <c r="W213" s="2">
        <v>11.8367346938776</v>
      </c>
      <c r="X213" s="2">
        <v>41.25</v>
      </c>
      <c r="Y213" s="2">
        <v>40.4166666666667</v>
      </c>
      <c r="Z213" s="2">
        <v>41.6666666666667</v>
      </c>
      <c r="AA213" s="2">
        <v>40</v>
      </c>
      <c r="AB213" s="2">
        <v>41.2</v>
      </c>
      <c r="AC213" s="2">
        <v>4.12738853503185</v>
      </c>
      <c r="AD213" s="2">
        <v>3.85</v>
      </c>
      <c r="AE213" s="2">
        <v>3.40606060606061</v>
      </c>
      <c r="AF213" s="2">
        <v>5.92</v>
      </c>
      <c r="AG213" s="2">
        <v>5.14772727272727</v>
      </c>
      <c r="AH213" s="2">
        <v>11.46</v>
      </c>
      <c r="AI213" s="2">
        <v>11.5</v>
      </c>
      <c r="AJ213" s="2">
        <v>10.55</v>
      </c>
      <c r="AK213" s="2">
        <v>9.26</v>
      </c>
      <c r="AL213" s="2">
        <v>8.52272727272727</v>
      </c>
      <c r="AM213" s="2">
        <v>46.6</v>
      </c>
      <c r="AN213" s="2">
        <v>45.4</v>
      </c>
      <c r="AO213" s="2">
        <v>44.9</v>
      </c>
      <c r="AP213" s="2">
        <v>43.1</v>
      </c>
      <c r="AQ213" s="13">
        <v>13.5147058823529</v>
      </c>
      <c r="AR213" s="7">
        <v>15.3954758997932</v>
      </c>
    </row>
    <row r="214" spans="1:44">
      <c r="A214" t="s">
        <v>451</v>
      </c>
      <c r="B214" s="1" t="s">
        <v>2585</v>
      </c>
      <c r="C214" t="s">
        <v>452</v>
      </c>
      <c r="D214" t="s">
        <v>1279</v>
      </c>
      <c r="E214" s="2">
        <v>8.07</v>
      </c>
      <c r="F214" s="2">
        <v>69.7633876093738</v>
      </c>
      <c r="G214" s="2">
        <v>76.8109591599831</v>
      </c>
      <c r="H214" s="11">
        <v>0.805635321621622</v>
      </c>
      <c r="I214" s="2">
        <v>128.88</v>
      </c>
      <c r="J214" s="2">
        <v>136.13</v>
      </c>
      <c r="K214" s="2">
        <v>80.8</v>
      </c>
      <c r="L214" s="2">
        <v>116.8</v>
      </c>
      <c r="M214" s="2">
        <v>95.603840802678</v>
      </c>
      <c r="N214" s="2">
        <v>8.92405063291139</v>
      </c>
      <c r="O214" s="2">
        <v>8.80503144654088</v>
      </c>
      <c r="P214" s="2">
        <v>8.74213836477987</v>
      </c>
      <c r="Q214" s="2">
        <v>8.78048780487805</v>
      </c>
      <c r="R214" s="2">
        <v>8.92215568862275</v>
      </c>
      <c r="S214" s="2">
        <v>11.8721461187215</v>
      </c>
      <c r="T214" s="2">
        <v>12.2727272727273</v>
      </c>
      <c r="U214" s="2">
        <v>12.2727272727273</v>
      </c>
      <c r="V214" s="2">
        <v>12.4444444444444</v>
      </c>
      <c r="W214" s="2">
        <v>12.3348017621145</v>
      </c>
      <c r="X214" s="2">
        <v>59.5454545454545</v>
      </c>
      <c r="Y214" s="2">
        <v>58.2608695652174</v>
      </c>
      <c r="Z214" s="2">
        <v>57.8260869565217</v>
      </c>
      <c r="AA214" s="2">
        <v>54.5833333333333</v>
      </c>
      <c r="AB214" s="2">
        <v>55.8333333333333</v>
      </c>
      <c r="AC214" s="2">
        <v>6.55696202531646</v>
      </c>
      <c r="AD214" s="2">
        <v>6.0125786163522</v>
      </c>
      <c r="AE214" s="2">
        <v>4.9685534591195</v>
      </c>
      <c r="AF214" s="2">
        <v>6.76829268292683</v>
      </c>
      <c r="AG214" s="2">
        <v>7.38922155688623</v>
      </c>
      <c r="AH214" s="2">
        <v>13.04</v>
      </c>
      <c r="AI214" s="2">
        <v>12.45</v>
      </c>
      <c r="AJ214" s="2">
        <v>12.52</v>
      </c>
      <c r="AK214" s="2">
        <v>10.79</v>
      </c>
      <c r="AL214" s="2">
        <v>9.16167664670659</v>
      </c>
      <c r="AM214" s="2">
        <v>47.7</v>
      </c>
      <c r="AN214" s="2">
        <v>50.5</v>
      </c>
      <c r="AO214" s="2">
        <v>46</v>
      </c>
      <c r="AP214" s="2">
        <v>43.7</v>
      </c>
      <c r="AQ214" s="13">
        <v>13.9486486486486</v>
      </c>
      <c r="AR214" s="7">
        <v>14.3702493836505</v>
      </c>
    </row>
    <row r="215" spans="1:44">
      <c r="A215" t="s">
        <v>453</v>
      </c>
      <c r="B215" s="1" t="s">
        <v>2586</v>
      </c>
      <c r="C215" t="s">
        <v>454</v>
      </c>
      <c r="D215" t="s">
        <v>1279</v>
      </c>
      <c r="E215" s="2">
        <v>9.28</v>
      </c>
      <c r="F215" s="2">
        <v>73.6856743660591</v>
      </c>
      <c r="G215" s="2">
        <v>77.76966525875</v>
      </c>
      <c r="H215" s="11">
        <v>0.846809247222222</v>
      </c>
      <c r="I215" s="2">
        <v>120.36</v>
      </c>
      <c r="J215" s="2">
        <v>112.03</v>
      </c>
      <c r="K215" s="2">
        <v>106.3</v>
      </c>
      <c r="L215" s="2">
        <v>96.71</v>
      </c>
      <c r="M215" s="2">
        <v>116.36809962465</v>
      </c>
      <c r="N215" s="2">
        <v>9.01234567901234</v>
      </c>
      <c r="O215" s="2">
        <v>8.54545454545454</v>
      </c>
      <c r="P215" s="2">
        <v>8.69822485207101</v>
      </c>
      <c r="Q215" s="2">
        <v>8.72093023255814</v>
      </c>
      <c r="R215" s="2">
        <v>8.78612716763006</v>
      </c>
      <c r="S215" s="2">
        <v>11.1607142857143</v>
      </c>
      <c r="T215" s="2">
        <v>11.0132158590308</v>
      </c>
      <c r="U215" s="2">
        <v>10.7758620689655</v>
      </c>
      <c r="V215" s="2">
        <v>11.1587982832618</v>
      </c>
      <c r="W215" s="2">
        <v>11.1111111111111</v>
      </c>
      <c r="X215" s="2">
        <v>57.2727272727273</v>
      </c>
      <c r="Y215" s="2">
        <v>56.8181818181818</v>
      </c>
      <c r="Z215" s="2">
        <v>56.3636363636364</v>
      </c>
      <c r="AA215" s="2">
        <v>56.8181818181818</v>
      </c>
      <c r="AB215" s="2">
        <v>53.9130434782609</v>
      </c>
      <c r="AC215" s="2">
        <v>6.2962962962963</v>
      </c>
      <c r="AD215" s="2">
        <v>5.56363636363636</v>
      </c>
      <c r="AE215" s="2">
        <v>4.3905325443787</v>
      </c>
      <c r="AF215" s="2">
        <v>6.43023255813953</v>
      </c>
      <c r="AG215" s="2">
        <v>7.01734104046243</v>
      </c>
      <c r="AH215" s="2">
        <v>12.41</v>
      </c>
      <c r="AI215" s="2">
        <v>11.7</v>
      </c>
      <c r="AJ215" s="2">
        <v>11.48</v>
      </c>
      <c r="AK215" s="2">
        <v>10</v>
      </c>
      <c r="AL215" s="2">
        <v>8.95953757225434</v>
      </c>
      <c r="AM215" s="2">
        <v>47.3</v>
      </c>
      <c r="AN215" s="2">
        <v>52.1</v>
      </c>
      <c r="AO215" s="2">
        <v>47.4</v>
      </c>
      <c r="AP215" s="2">
        <v>43.1</v>
      </c>
      <c r="AQ215" s="13">
        <v>13.7138888888889</v>
      </c>
      <c r="AR215" s="7">
        <v>16.1859742548934</v>
      </c>
    </row>
    <row r="216" spans="1:44">
      <c r="A216" t="s">
        <v>455</v>
      </c>
      <c r="B216" s="1" t="s">
        <v>2587</v>
      </c>
      <c r="C216" t="s">
        <v>456</v>
      </c>
      <c r="D216" t="s">
        <v>1279</v>
      </c>
      <c r="E216" s="2">
        <v>10.19</v>
      </c>
      <c r="F216" s="2">
        <v>59.0670373786198</v>
      </c>
      <c r="G216" s="2">
        <v>76.0983532693727</v>
      </c>
      <c r="H216" s="11">
        <v>0.827367416666667</v>
      </c>
      <c r="I216" s="2">
        <v>125.68</v>
      </c>
      <c r="J216" s="2">
        <v>118.15</v>
      </c>
      <c r="K216" s="2">
        <v>100.73</v>
      </c>
      <c r="L216" s="2">
        <v>118.94</v>
      </c>
      <c r="M216" s="2">
        <v>112.595654930815</v>
      </c>
      <c r="N216" s="2">
        <v>9.75155279503106</v>
      </c>
      <c r="O216" s="2">
        <v>9.39024390243902</v>
      </c>
      <c r="P216" s="2">
        <v>8.72832369942197</v>
      </c>
      <c r="Q216" s="2">
        <v>8.15789473684211</v>
      </c>
      <c r="R216" s="2">
        <v>8.23834196891192</v>
      </c>
      <c r="S216" s="2">
        <v>9.64912280701754</v>
      </c>
      <c r="T216" s="2">
        <v>9.56521739130435</v>
      </c>
      <c r="U216" s="2">
        <v>8.71369294605809</v>
      </c>
      <c r="V216" s="2">
        <v>8.46153846153846</v>
      </c>
      <c r="W216" s="2">
        <v>7.98479087452472</v>
      </c>
      <c r="X216" s="2">
        <v>61</v>
      </c>
      <c r="Y216" s="2">
        <v>64.2105263157895</v>
      </c>
      <c r="Z216" s="2">
        <v>65.2631578947368</v>
      </c>
      <c r="AA216" s="2">
        <v>63.6842105263158</v>
      </c>
      <c r="AB216" s="2">
        <v>62.6315789473684</v>
      </c>
      <c r="AC216" s="2">
        <v>5.42857142857143</v>
      </c>
      <c r="AD216" s="2">
        <v>4.86585365853659</v>
      </c>
      <c r="AE216" s="2">
        <v>4.32369942196532</v>
      </c>
      <c r="AF216" s="2">
        <v>5.25263157894737</v>
      </c>
      <c r="AG216" s="2">
        <v>5.27461139896373</v>
      </c>
      <c r="AH216" s="2">
        <v>13.91</v>
      </c>
      <c r="AI216" s="2">
        <v>13.11</v>
      </c>
      <c r="AJ216" s="2">
        <v>12.43</v>
      </c>
      <c r="AK216" s="2">
        <v>10.58</v>
      </c>
      <c r="AL216" s="2">
        <v>8.70466321243523</v>
      </c>
      <c r="AM216" s="2">
        <v>53</v>
      </c>
      <c r="AN216" s="2">
        <v>55</v>
      </c>
      <c r="AO216" s="2">
        <v>50</v>
      </c>
      <c r="AP216" s="2">
        <v>51.4</v>
      </c>
      <c r="AQ216" s="13">
        <v>13.0083333333333</v>
      </c>
      <c r="AR216" s="7">
        <v>16.3596204422832</v>
      </c>
    </row>
    <row r="217" spans="1:44">
      <c r="A217" t="s">
        <v>457</v>
      </c>
      <c r="B217" s="1" t="s">
        <v>2588</v>
      </c>
      <c r="C217" t="s">
        <v>458</v>
      </c>
      <c r="D217" t="s">
        <v>1279</v>
      </c>
      <c r="E217" s="2">
        <v>17.32</v>
      </c>
      <c r="F217" s="2">
        <v>75.4146739318794</v>
      </c>
      <c r="G217" s="2">
        <v>79.8035265623104</v>
      </c>
      <c r="H217" s="11">
        <v>0.918396585714286</v>
      </c>
      <c r="I217" s="2">
        <v>98.38</v>
      </c>
      <c r="J217" s="2">
        <v>64.62</v>
      </c>
      <c r="K217" s="2">
        <v>90.48</v>
      </c>
      <c r="L217" s="2">
        <v>87.53</v>
      </c>
      <c r="M217" s="2">
        <v>80.5563491581767</v>
      </c>
      <c r="N217" s="2">
        <v>10.4819277108434</v>
      </c>
      <c r="O217" s="2">
        <v>10.5917159763314</v>
      </c>
      <c r="P217" s="2">
        <v>10.3448275862069</v>
      </c>
      <c r="Q217" s="2">
        <v>9.62162162162162</v>
      </c>
      <c r="R217" s="2">
        <v>9.94623655913978</v>
      </c>
      <c r="S217" s="2">
        <v>13.1914893617021</v>
      </c>
      <c r="T217" s="2">
        <v>13.4453781512605</v>
      </c>
      <c r="U217" s="2">
        <v>13.1687242798354</v>
      </c>
      <c r="V217" s="2">
        <v>12.5</v>
      </c>
      <c r="W217" s="2">
        <v>12.4513618677043</v>
      </c>
      <c r="X217" s="2">
        <v>42.5</v>
      </c>
      <c r="Y217" s="2">
        <v>42.8571428571429</v>
      </c>
      <c r="Z217" s="2">
        <v>42.5</v>
      </c>
      <c r="AA217" s="2">
        <v>41.4285714285714</v>
      </c>
      <c r="AB217" s="2">
        <v>42.5925925925926</v>
      </c>
      <c r="AC217" s="2">
        <v>4.74698795180723</v>
      </c>
      <c r="AD217" s="2">
        <v>4.14201183431953</v>
      </c>
      <c r="AE217" s="2">
        <v>3.68965517241379</v>
      </c>
      <c r="AF217" s="2">
        <v>5.66486486486486</v>
      </c>
      <c r="AG217" s="2">
        <v>5.53763440860215</v>
      </c>
      <c r="AH217" s="2">
        <v>14.76</v>
      </c>
      <c r="AI217" s="2">
        <v>14.44</v>
      </c>
      <c r="AJ217" s="2">
        <v>13.39</v>
      </c>
      <c r="AK217" s="2">
        <v>11.73</v>
      </c>
      <c r="AL217" s="2">
        <v>10.6989247311828</v>
      </c>
      <c r="AM217" s="2">
        <v>55.1</v>
      </c>
      <c r="AN217" s="2">
        <v>56.9</v>
      </c>
      <c r="AO217" s="2">
        <v>54.3</v>
      </c>
      <c r="AP217" s="2">
        <v>49.8</v>
      </c>
      <c r="AQ217" s="13">
        <v>13.1714285714286</v>
      </c>
      <c r="AR217" s="7">
        <v>16.930242744594</v>
      </c>
    </row>
    <row r="218" spans="1:44">
      <c r="A218" t="s">
        <v>459</v>
      </c>
      <c r="B218" s="1" t="s">
        <v>2589</v>
      </c>
      <c r="C218" t="s">
        <v>460</v>
      </c>
      <c r="D218" t="s">
        <v>1279</v>
      </c>
      <c r="E218" s="2">
        <v>4.74</v>
      </c>
      <c r="F218" s="2">
        <v>82.6503168916383</v>
      </c>
      <c r="G218" s="2">
        <v>75.7928938203625</v>
      </c>
      <c r="H218" s="11">
        <v>0.653051442857143</v>
      </c>
      <c r="I218" s="2">
        <v>101.22</v>
      </c>
      <c r="J218" s="2">
        <v>89.46</v>
      </c>
      <c r="K218" s="2">
        <v>98.78</v>
      </c>
      <c r="L218" s="2">
        <v>89.64</v>
      </c>
      <c r="M218" s="2">
        <v>83.0516186662264</v>
      </c>
      <c r="N218" s="2">
        <v>8.76623376623377</v>
      </c>
      <c r="O218" s="2">
        <v>9.01960784313725</v>
      </c>
      <c r="P218" s="2">
        <v>8.95424836601307</v>
      </c>
      <c r="Q218" s="2">
        <v>8.56209150326797</v>
      </c>
      <c r="R218" s="2">
        <v>9.08496732026144</v>
      </c>
      <c r="S218" s="2">
        <v>13.3620689655172</v>
      </c>
      <c r="T218" s="2">
        <v>13.7931034482759</v>
      </c>
      <c r="U218" s="2">
        <v>13.7931034482759</v>
      </c>
      <c r="V218" s="2">
        <v>13.7339055793991</v>
      </c>
      <c r="W218" s="2">
        <v>14.1025641025641</v>
      </c>
      <c r="X218" s="2">
        <v>49.6296296296296</v>
      </c>
      <c r="Y218" s="2">
        <v>46.4285714285714</v>
      </c>
      <c r="Z218" s="2">
        <v>47.5</v>
      </c>
      <c r="AA218" s="2">
        <v>47.8571428571429</v>
      </c>
      <c r="AB218" s="2">
        <v>46.8965517241379</v>
      </c>
      <c r="AC218" s="2">
        <v>5.88311688311688</v>
      </c>
      <c r="AD218" s="2">
        <v>5.7516339869281</v>
      </c>
      <c r="AE218" s="2">
        <v>4.2483660130719</v>
      </c>
      <c r="AF218" s="2">
        <v>6.44444444444444</v>
      </c>
      <c r="AG218" s="2">
        <v>6.64052287581699</v>
      </c>
      <c r="AH218" s="2">
        <v>13.25</v>
      </c>
      <c r="AI218" s="2">
        <v>13.2</v>
      </c>
      <c r="AJ218" s="2">
        <v>13.27</v>
      </c>
      <c r="AK218" s="2">
        <v>12.03</v>
      </c>
      <c r="AL218" s="2">
        <v>10.3921568627451</v>
      </c>
      <c r="AM218" s="2">
        <v>51.2</v>
      </c>
      <c r="AN218" s="2">
        <v>52.9</v>
      </c>
      <c r="AO218" s="2">
        <v>51</v>
      </c>
      <c r="AP218" s="2">
        <v>48.2</v>
      </c>
      <c r="AQ218" s="13">
        <v>13.2571428571429</v>
      </c>
      <c r="AR218" s="7">
        <v>14.4752372754509</v>
      </c>
    </row>
    <row r="219" spans="1:44">
      <c r="A219" t="s">
        <v>461</v>
      </c>
      <c r="B219" s="1" t="s">
        <v>2590</v>
      </c>
      <c r="C219" t="s">
        <v>462</v>
      </c>
      <c r="D219" t="s">
        <v>1279</v>
      </c>
      <c r="E219" s="2">
        <v>9.1</v>
      </c>
      <c r="F219" s="2">
        <v>72.7316036374921</v>
      </c>
      <c r="G219" s="2">
        <v>75.862993149538</v>
      </c>
      <c r="H219" s="11">
        <v>0.639118529032258</v>
      </c>
      <c r="I219" s="2">
        <v>136</v>
      </c>
      <c r="J219" s="2">
        <v>148.23</v>
      </c>
      <c r="K219" s="2">
        <v>131.42</v>
      </c>
      <c r="L219" s="2">
        <v>157.9</v>
      </c>
      <c r="M219" s="2">
        <v>164.817199678008</v>
      </c>
      <c r="N219" s="2">
        <v>8.40277777777778</v>
      </c>
      <c r="O219" s="2">
        <v>8.13793103448276</v>
      </c>
      <c r="P219" s="2">
        <v>7.54838709677419</v>
      </c>
      <c r="Q219" s="2">
        <v>7.95031055900621</v>
      </c>
      <c r="R219" s="2">
        <v>8.1764705882353</v>
      </c>
      <c r="S219" s="2">
        <v>10.4265402843602</v>
      </c>
      <c r="T219" s="2">
        <v>9.95260663507109</v>
      </c>
      <c r="U219" s="2">
        <v>9.33333333333333</v>
      </c>
      <c r="V219" s="2">
        <v>9.44206008583691</v>
      </c>
      <c r="W219" s="2">
        <v>8.90688259109312</v>
      </c>
      <c r="X219" s="2">
        <v>49</v>
      </c>
      <c r="Y219" s="2">
        <v>54.7368421052632</v>
      </c>
      <c r="Z219" s="2">
        <v>54.7368421052632</v>
      </c>
      <c r="AA219" s="2">
        <v>55.2631578947368</v>
      </c>
      <c r="AB219" s="2">
        <v>57.3684210526316</v>
      </c>
      <c r="AC219" s="2">
        <v>6.08333333333333</v>
      </c>
      <c r="AD219" s="2">
        <v>6.04137931034483</v>
      </c>
      <c r="AE219" s="2">
        <v>4.7741935483871</v>
      </c>
      <c r="AF219" s="2">
        <v>6.34782608695652</v>
      </c>
      <c r="AG219" s="2">
        <v>6.75294117647059</v>
      </c>
      <c r="AH219" s="2">
        <v>11.18</v>
      </c>
      <c r="AI219" s="2">
        <v>10.76</v>
      </c>
      <c r="AJ219" s="2">
        <v>10.13</v>
      </c>
      <c r="AK219" s="2">
        <v>9.57</v>
      </c>
      <c r="AL219" s="2">
        <v>9.05882352941176</v>
      </c>
      <c r="AM219" s="2">
        <v>40.4</v>
      </c>
      <c r="AN219" s="2">
        <v>41.2</v>
      </c>
      <c r="AO219" s="2">
        <v>39</v>
      </c>
      <c r="AP219" s="2">
        <v>38.9</v>
      </c>
      <c r="AQ219" s="13">
        <v>14.5064516129032</v>
      </c>
      <c r="AR219" s="7">
        <v>15.586989862548</v>
      </c>
    </row>
    <row r="220" spans="1:44">
      <c r="A220" t="s">
        <v>463</v>
      </c>
      <c r="B220" s="1" t="s">
        <v>2591</v>
      </c>
      <c r="C220" t="s">
        <v>464</v>
      </c>
      <c r="D220" t="s">
        <v>1279</v>
      </c>
      <c r="E220" s="2">
        <v>9.18</v>
      </c>
      <c r="F220" s="2">
        <v>75.5686189138286</v>
      </c>
      <c r="G220" s="2">
        <v>74.720694511372</v>
      </c>
      <c r="H220" s="11">
        <v>0.483038854054054</v>
      </c>
      <c r="I220" s="2">
        <v>81.99</v>
      </c>
      <c r="J220" s="2">
        <v>85.86</v>
      </c>
      <c r="K220" s="2">
        <v>94.22</v>
      </c>
      <c r="L220" s="2">
        <v>101.12</v>
      </c>
      <c r="M220" s="2">
        <v>108.637983981321</v>
      </c>
      <c r="N220" s="2">
        <v>6.94805194805195</v>
      </c>
      <c r="O220" s="2">
        <v>6.7741935483871</v>
      </c>
      <c r="P220" s="2">
        <v>6.56050955414013</v>
      </c>
      <c r="Q220" s="2">
        <v>6.66666666666667</v>
      </c>
      <c r="R220" s="2">
        <v>7</v>
      </c>
      <c r="S220" s="2">
        <v>10.655737704918</v>
      </c>
      <c r="T220" s="2">
        <v>10.5691056910569</v>
      </c>
      <c r="U220" s="2">
        <v>10.4417670682731</v>
      </c>
      <c r="V220" s="2">
        <v>10.3585657370518</v>
      </c>
      <c r="W220" s="2">
        <v>10.2766798418972</v>
      </c>
      <c r="X220" s="2">
        <v>39.5833333333333</v>
      </c>
      <c r="Y220" s="2">
        <v>41.25</v>
      </c>
      <c r="Z220" s="2">
        <v>42.6086956521739</v>
      </c>
      <c r="AA220" s="2">
        <v>43.4782608695652</v>
      </c>
      <c r="AB220" s="2">
        <v>43.9130434782609</v>
      </c>
      <c r="AC220" s="2">
        <v>3.36363636363636</v>
      </c>
      <c r="AD220" s="2">
        <v>3.35483870967742</v>
      </c>
      <c r="AE220" s="2">
        <v>2.9171974522293</v>
      </c>
      <c r="AF220" s="2">
        <v>4.33962264150943</v>
      </c>
      <c r="AG220" s="2">
        <v>3.975</v>
      </c>
      <c r="AH220" s="2">
        <v>9.55</v>
      </c>
      <c r="AI220" s="2">
        <v>9.16</v>
      </c>
      <c r="AJ220" s="2">
        <v>8.6</v>
      </c>
      <c r="AK220" s="2">
        <v>7.74</v>
      </c>
      <c r="AL220" s="2">
        <v>6.9375</v>
      </c>
      <c r="AM220" s="2">
        <v>47.3</v>
      </c>
      <c r="AN220" s="2">
        <v>50.6</v>
      </c>
      <c r="AO220" s="2">
        <v>39.5</v>
      </c>
      <c r="AP220" s="2">
        <v>32.4</v>
      </c>
      <c r="AQ220" s="13">
        <v>12.3945945945946</v>
      </c>
      <c r="AR220" s="7">
        <v>13.8067166653611</v>
      </c>
    </row>
    <row r="221" spans="1:44">
      <c r="A221" t="s">
        <v>465</v>
      </c>
      <c r="B221" s="1" t="s">
        <v>2592</v>
      </c>
      <c r="C221" t="s">
        <v>466</v>
      </c>
      <c r="D221" t="s">
        <v>1279</v>
      </c>
      <c r="E221" s="2">
        <v>9.99</v>
      </c>
      <c r="F221" s="2">
        <v>75.1969342430009</v>
      </c>
      <c r="G221" s="2">
        <v>77.1694115427498</v>
      </c>
      <c r="H221" s="11">
        <v>0.696029836111111</v>
      </c>
      <c r="I221" s="2">
        <v>97.32</v>
      </c>
      <c r="J221" s="2">
        <v>75.27</v>
      </c>
      <c r="K221" s="2">
        <v>93.41</v>
      </c>
      <c r="L221" s="2">
        <v>79.54</v>
      </c>
      <c r="M221" s="2">
        <v>82.3507631993174</v>
      </c>
      <c r="N221" s="2">
        <v>8.55263157894737</v>
      </c>
      <c r="O221" s="2">
        <v>8.28947368421053</v>
      </c>
      <c r="P221" s="2">
        <v>8.02631578947368</v>
      </c>
      <c r="Q221" s="2">
        <v>7.53246753246753</v>
      </c>
      <c r="R221" s="2">
        <v>8.05194805194805</v>
      </c>
      <c r="S221" s="2">
        <v>11.8367346938776</v>
      </c>
      <c r="T221" s="2">
        <v>11.7886178861789</v>
      </c>
      <c r="U221" s="2">
        <v>11.7408906882591</v>
      </c>
      <c r="V221" s="2">
        <v>11.6465863453815</v>
      </c>
      <c r="W221" s="2">
        <v>11.5537848605578</v>
      </c>
      <c r="X221" s="2">
        <v>41.9230769230769</v>
      </c>
      <c r="Y221" s="2">
        <v>41.1538461538462</v>
      </c>
      <c r="Z221" s="2">
        <v>41.1538461538462</v>
      </c>
      <c r="AA221" s="2">
        <v>42.4</v>
      </c>
      <c r="AB221" s="2">
        <v>43.2</v>
      </c>
      <c r="AC221" s="2">
        <v>4.5</v>
      </c>
      <c r="AD221" s="2">
        <v>4.11842105263158</v>
      </c>
      <c r="AE221" s="2">
        <v>3.64473684210526</v>
      </c>
      <c r="AF221" s="2">
        <v>4.75324675324675</v>
      </c>
      <c r="AG221" s="2">
        <v>4.74025974025974</v>
      </c>
      <c r="AH221" s="2">
        <v>11.25</v>
      </c>
      <c r="AI221" s="2">
        <v>10.59</v>
      </c>
      <c r="AJ221" s="2">
        <v>10.46</v>
      </c>
      <c r="AK221" s="2">
        <v>9.03</v>
      </c>
      <c r="AL221" s="2">
        <v>7.98701298701299</v>
      </c>
      <c r="AM221" s="2">
        <v>47.3</v>
      </c>
      <c r="AN221" s="2">
        <v>51.2</v>
      </c>
      <c r="AO221" s="2">
        <v>42</v>
      </c>
      <c r="AP221" s="2">
        <v>35</v>
      </c>
      <c r="AQ221" s="13">
        <v>14.5222222222222</v>
      </c>
      <c r="AR221" s="7">
        <v>18.5471786363554</v>
      </c>
    </row>
    <row r="222" spans="1:44">
      <c r="A222" t="s">
        <v>467</v>
      </c>
      <c r="B222" s="1" t="s">
        <v>2593</v>
      </c>
      <c r="C222" t="s">
        <v>468</v>
      </c>
      <c r="D222" t="s">
        <v>1279</v>
      </c>
      <c r="E222" s="2">
        <v>10.61</v>
      </c>
      <c r="F222" s="2">
        <v>58.8945059095123</v>
      </c>
      <c r="G222" s="2">
        <v>72.9816434045354</v>
      </c>
      <c r="H222" s="11">
        <v>0.88533835</v>
      </c>
      <c r="I222" s="2">
        <v>113.35</v>
      </c>
      <c r="J222" s="2">
        <v>111.72</v>
      </c>
      <c r="K222" s="2">
        <v>91.85</v>
      </c>
      <c r="L222" s="2">
        <v>79.3</v>
      </c>
      <c r="M222" s="2">
        <v>101.692792147981</v>
      </c>
      <c r="N222" s="2">
        <v>10.6410256410256</v>
      </c>
      <c r="O222" s="2">
        <v>10.379746835443</v>
      </c>
      <c r="P222" s="2">
        <v>10.062893081761</v>
      </c>
      <c r="Q222" s="2">
        <v>9.58083832335329</v>
      </c>
      <c r="R222" s="2">
        <v>9.52662721893491</v>
      </c>
      <c r="S222" s="2">
        <v>14.2857142857143</v>
      </c>
      <c r="T222" s="2">
        <v>14.5374449339207</v>
      </c>
      <c r="U222" s="2">
        <v>14.9122807017544</v>
      </c>
      <c r="V222" s="2">
        <v>14.6443514644351</v>
      </c>
      <c r="W222" s="2">
        <v>14.9377593360996</v>
      </c>
      <c r="X222" s="2">
        <v>50</v>
      </c>
      <c r="Y222" s="2">
        <v>49.6551724137931</v>
      </c>
      <c r="Z222" s="2">
        <v>48</v>
      </c>
      <c r="AA222" s="2">
        <v>47.4193548387097</v>
      </c>
      <c r="AB222" s="2">
        <v>47.0967741935484</v>
      </c>
      <c r="AC222" s="2">
        <v>6.34615384615385</v>
      </c>
      <c r="AD222" s="2">
        <v>5.59493670886076</v>
      </c>
      <c r="AE222" s="2">
        <v>4.69182389937107</v>
      </c>
      <c r="AF222" s="2">
        <v>6.98203592814371</v>
      </c>
      <c r="AG222" s="2">
        <v>6.88757396449704</v>
      </c>
      <c r="AH222" s="2">
        <v>13.91</v>
      </c>
      <c r="AI222" s="2">
        <v>13.67</v>
      </c>
      <c r="AJ222" s="2">
        <v>13.08</v>
      </c>
      <c r="AK222" s="2">
        <v>11.44</v>
      </c>
      <c r="AL222" s="2">
        <v>10</v>
      </c>
      <c r="AM222" s="2">
        <v>49.9</v>
      </c>
      <c r="AN222" s="2">
        <v>50.2</v>
      </c>
      <c r="AO222" s="2">
        <v>47</v>
      </c>
      <c r="AP222" s="2">
        <v>46.1</v>
      </c>
      <c r="AQ222" s="13">
        <v>12.9083333333333</v>
      </c>
      <c r="AR222" s="7">
        <v>14.5549271585939</v>
      </c>
    </row>
    <row r="223" spans="1:44">
      <c r="A223" t="s">
        <v>469</v>
      </c>
      <c r="B223" s="1" t="s">
        <v>2594</v>
      </c>
      <c r="C223" t="s">
        <v>470</v>
      </c>
      <c r="D223" t="s">
        <v>1279</v>
      </c>
      <c r="E223" s="2">
        <v>7.39</v>
      </c>
      <c r="F223" s="2">
        <v>72.0046219876938</v>
      </c>
      <c r="G223" s="2">
        <v>74.5164785352941</v>
      </c>
      <c r="H223" s="11">
        <v>0.496016465625</v>
      </c>
      <c r="I223" s="2">
        <v>108.15</v>
      </c>
      <c r="J223" s="2">
        <v>74.44</v>
      </c>
      <c r="K223" s="2">
        <v>76.75</v>
      </c>
      <c r="L223" s="2">
        <v>89.57</v>
      </c>
      <c r="M223" s="2">
        <v>67.4104025143167</v>
      </c>
      <c r="N223" s="2">
        <v>9.63768115942029</v>
      </c>
      <c r="O223" s="2">
        <v>9.49275362318841</v>
      </c>
      <c r="P223" s="2">
        <v>8.98550724637681</v>
      </c>
      <c r="Q223" s="2">
        <v>8.84057971014493</v>
      </c>
      <c r="R223" s="2">
        <v>8.84892086330935</v>
      </c>
      <c r="S223" s="2">
        <v>10.4803493449782</v>
      </c>
      <c r="T223" s="2">
        <v>10.4803493449782</v>
      </c>
      <c r="U223" s="2">
        <v>10.4803493449782</v>
      </c>
      <c r="V223" s="2">
        <v>10.4803493449782</v>
      </c>
      <c r="W223" s="2">
        <v>10.3896103896104</v>
      </c>
      <c r="X223" s="2">
        <v>51.4285714285714</v>
      </c>
      <c r="Y223" s="2">
        <v>50.4761904761905</v>
      </c>
      <c r="Z223" s="2">
        <v>50</v>
      </c>
      <c r="AA223" s="2">
        <v>49.5238095238095</v>
      </c>
      <c r="AB223" s="2">
        <v>49.047619047619</v>
      </c>
      <c r="AC223" s="2">
        <v>4.68115942028986</v>
      </c>
      <c r="AD223" s="2">
        <v>4.65217391304348</v>
      </c>
      <c r="AE223" s="2">
        <v>3.97101449275362</v>
      </c>
      <c r="AF223" s="2">
        <v>5.40579710144928</v>
      </c>
      <c r="AG223" s="2">
        <v>5.61151079136691</v>
      </c>
      <c r="AH223" s="2">
        <v>13.7</v>
      </c>
      <c r="AI223" s="2">
        <v>13.26</v>
      </c>
      <c r="AJ223" s="2">
        <v>12.61</v>
      </c>
      <c r="AK223" s="2">
        <v>11.38</v>
      </c>
      <c r="AL223" s="2">
        <v>10.1438848920863</v>
      </c>
      <c r="AM223" s="2">
        <v>42.1</v>
      </c>
      <c r="AN223" s="2">
        <v>47.5</v>
      </c>
      <c r="AO223" s="2">
        <v>39.7</v>
      </c>
      <c r="AP223" s="2">
        <v>35.9</v>
      </c>
      <c r="AQ223" s="13">
        <v>14.3375</v>
      </c>
      <c r="AR223" s="7">
        <v>17.8727595582779</v>
      </c>
    </row>
    <row r="224" spans="1:44">
      <c r="A224" t="s">
        <v>471</v>
      </c>
      <c r="B224" s="1" t="s">
        <v>2595</v>
      </c>
      <c r="C224" t="s">
        <v>472</v>
      </c>
      <c r="D224" t="s">
        <v>1279</v>
      </c>
      <c r="E224" s="2">
        <v>8.87</v>
      </c>
      <c r="F224" s="2">
        <v>79.8068837925533</v>
      </c>
      <c r="G224" s="2">
        <v>77.4412342066093</v>
      </c>
      <c r="H224" s="11">
        <v>0.74921342</v>
      </c>
      <c r="I224" s="2">
        <v>104.24</v>
      </c>
      <c r="J224" s="2">
        <v>75.18</v>
      </c>
      <c r="K224" s="2">
        <v>111.36</v>
      </c>
      <c r="L224" s="2">
        <v>74.73</v>
      </c>
      <c r="M224" s="2">
        <v>87.8238726540172</v>
      </c>
      <c r="N224" s="2">
        <v>7.85714285714286</v>
      </c>
      <c r="O224" s="2">
        <v>7.42690058479532</v>
      </c>
      <c r="P224" s="2">
        <v>7.03488372093023</v>
      </c>
      <c r="Q224" s="2">
        <v>7.01149425287356</v>
      </c>
      <c r="R224" s="2">
        <v>7.37142857142857</v>
      </c>
      <c r="S224" s="2">
        <v>10.2222222222222</v>
      </c>
      <c r="T224" s="2">
        <v>10.0877192982456</v>
      </c>
      <c r="U224" s="2">
        <v>10.0436681222707</v>
      </c>
      <c r="V224" s="2">
        <v>9.95670995670996</v>
      </c>
      <c r="W224" s="2">
        <v>9.91379310344828</v>
      </c>
      <c r="X224" s="2">
        <v>50.4761904761905</v>
      </c>
      <c r="Y224" s="2">
        <v>50.9523809523809</v>
      </c>
      <c r="Z224" s="2">
        <v>51.4285714285714</v>
      </c>
      <c r="AA224" s="2">
        <v>51.9047619047619</v>
      </c>
      <c r="AB224" s="2">
        <v>51.9047619047619</v>
      </c>
      <c r="AC224" s="2">
        <v>4.78571428571429</v>
      </c>
      <c r="AD224" s="2">
        <v>4.47953216374269</v>
      </c>
      <c r="AE224" s="2">
        <v>4.17441860465116</v>
      </c>
      <c r="AF224" s="2">
        <v>5.68965517241379</v>
      </c>
      <c r="AG224" s="2">
        <v>5.68</v>
      </c>
      <c r="AH224" s="2">
        <v>9.17</v>
      </c>
      <c r="AI224" s="2">
        <v>8.77</v>
      </c>
      <c r="AJ224" s="2">
        <v>8.43</v>
      </c>
      <c r="AK224" s="2">
        <v>7.3</v>
      </c>
      <c r="AL224" s="2">
        <v>6.4</v>
      </c>
      <c r="AM224" s="2">
        <v>34.7</v>
      </c>
      <c r="AN224" s="2">
        <v>37.7</v>
      </c>
      <c r="AO224" s="2">
        <v>34</v>
      </c>
      <c r="AP224" s="2">
        <v>33</v>
      </c>
      <c r="AQ224" s="13">
        <v>14.4857142857143</v>
      </c>
      <c r="AR224" s="7">
        <v>14.4843944884648</v>
      </c>
    </row>
    <row r="225" spans="1:44">
      <c r="A225" t="s">
        <v>473</v>
      </c>
      <c r="B225" s="1" t="s">
        <v>2596</v>
      </c>
      <c r="C225" t="s">
        <v>474</v>
      </c>
      <c r="D225" t="s">
        <v>1279</v>
      </c>
      <c r="E225" s="2">
        <v>9.82</v>
      </c>
      <c r="F225" s="2">
        <v>66.0788485339127</v>
      </c>
      <c r="G225" s="2">
        <v>73.801619566617</v>
      </c>
      <c r="H225" s="11">
        <v>0.745065751219513</v>
      </c>
      <c r="I225" s="2">
        <v>66.35</v>
      </c>
      <c r="J225" s="2">
        <v>64.55</v>
      </c>
      <c r="K225" s="2">
        <v>85.78</v>
      </c>
      <c r="L225" s="2">
        <v>70.41</v>
      </c>
      <c r="M225" s="2">
        <v>96.1753590130077</v>
      </c>
      <c r="N225" s="2">
        <v>9.09604519774011</v>
      </c>
      <c r="O225" s="2">
        <v>9.09604519774011</v>
      </c>
      <c r="P225" s="2">
        <v>9.26553672316384</v>
      </c>
      <c r="Q225" s="2">
        <v>9.6195652173913</v>
      </c>
      <c r="R225" s="2">
        <v>9.67391304347826</v>
      </c>
      <c r="S225" s="2">
        <v>12.3076923076923</v>
      </c>
      <c r="T225" s="2">
        <v>12.2605363984674</v>
      </c>
      <c r="U225" s="2">
        <v>12.6436781609195</v>
      </c>
      <c r="V225" s="2">
        <v>12.5925925925926</v>
      </c>
      <c r="W225" s="2">
        <v>12.5461254612546</v>
      </c>
      <c r="X225" s="2">
        <v>42.0689655172414</v>
      </c>
      <c r="Y225" s="2">
        <v>40</v>
      </c>
      <c r="Z225" s="2">
        <v>40.6666666666667</v>
      </c>
      <c r="AA225" s="2">
        <v>39.3548387096774</v>
      </c>
      <c r="AB225" s="2">
        <v>39.6774193548387</v>
      </c>
      <c r="AC225" s="2">
        <v>5.43502824858757</v>
      </c>
      <c r="AD225" s="2">
        <v>5.6271186440678</v>
      </c>
      <c r="AE225" s="2">
        <v>3.96610169491525</v>
      </c>
      <c r="AF225" s="2">
        <v>6.04347826086956</v>
      </c>
      <c r="AG225" s="2">
        <v>6.35869565217391</v>
      </c>
      <c r="AH225" s="2">
        <v>13.56</v>
      </c>
      <c r="AI225" s="2">
        <v>12.94</v>
      </c>
      <c r="AJ225" s="2">
        <v>12.77</v>
      </c>
      <c r="AK225" s="2">
        <v>11.36</v>
      </c>
      <c r="AL225" s="2">
        <v>10.1086956521739</v>
      </c>
      <c r="AM225" s="2">
        <v>46.7</v>
      </c>
      <c r="AN225" s="2">
        <v>48.4</v>
      </c>
      <c r="AO225" s="2">
        <v>45.2</v>
      </c>
      <c r="AP225" s="2">
        <v>42.6</v>
      </c>
      <c r="AQ225" s="13">
        <v>13.2926829268293</v>
      </c>
      <c r="AR225" s="7">
        <v>14.9924442323128</v>
      </c>
    </row>
    <row r="226" spans="1:44">
      <c r="A226" t="s">
        <v>475</v>
      </c>
      <c r="B226" s="1" t="s">
        <v>2597</v>
      </c>
      <c r="C226" t="s">
        <v>476</v>
      </c>
      <c r="D226" t="s">
        <v>1279</v>
      </c>
      <c r="E226" s="2">
        <v>7.41</v>
      </c>
      <c r="F226" s="2">
        <v>67.6694794860469</v>
      </c>
      <c r="G226" s="2">
        <v>76.3959438495145</v>
      </c>
      <c r="H226" s="11">
        <v>1.11835424473684</v>
      </c>
      <c r="I226" s="2">
        <v>110.43</v>
      </c>
      <c r="J226" s="2">
        <v>87.4</v>
      </c>
      <c r="K226" s="2">
        <v>84.15</v>
      </c>
      <c r="L226" s="2">
        <v>101.02</v>
      </c>
      <c r="M226" s="2">
        <v>98.4085052620001</v>
      </c>
      <c r="N226" s="2">
        <v>10.4605263157895</v>
      </c>
      <c r="O226" s="2">
        <v>10.6578947368421</v>
      </c>
      <c r="P226" s="2">
        <v>10.7894736842105</v>
      </c>
      <c r="Q226" s="2">
        <v>11.25</v>
      </c>
      <c r="R226" s="2">
        <v>11.6339869281046</v>
      </c>
      <c r="S226" s="2">
        <v>13.2743362831858</v>
      </c>
      <c r="T226" s="2">
        <v>13.3333333333333</v>
      </c>
      <c r="U226" s="2">
        <v>13.3333333333333</v>
      </c>
      <c r="V226" s="2">
        <v>13.7777777777778</v>
      </c>
      <c r="W226" s="2">
        <v>13.716814159292</v>
      </c>
      <c r="X226" s="2">
        <v>44.4444444444444</v>
      </c>
      <c r="Y226" s="2">
        <v>44.8148148148148</v>
      </c>
      <c r="Z226" s="2">
        <v>43.7037037037037</v>
      </c>
      <c r="AA226" s="2">
        <v>43.9285714285714</v>
      </c>
      <c r="AB226" s="2">
        <v>44.6428571428571</v>
      </c>
      <c r="AC226" s="2">
        <v>5.69736842105263</v>
      </c>
      <c r="AD226" s="2">
        <v>5.06578947368421</v>
      </c>
      <c r="AE226" s="2">
        <v>3.94736842105263</v>
      </c>
      <c r="AF226" s="2">
        <v>6.19736842105263</v>
      </c>
      <c r="AG226" s="2">
        <v>6.73202614379085</v>
      </c>
      <c r="AH226" s="2">
        <v>15</v>
      </c>
      <c r="AI226" s="2">
        <v>14.93</v>
      </c>
      <c r="AJ226" s="2">
        <v>14.93</v>
      </c>
      <c r="AK226" s="2">
        <v>14.28</v>
      </c>
      <c r="AL226" s="2">
        <v>12.2875816993464</v>
      </c>
      <c r="AM226" s="2">
        <v>52.9</v>
      </c>
      <c r="AN226" s="2">
        <v>52.6</v>
      </c>
      <c r="AO226" s="2">
        <v>53.4</v>
      </c>
      <c r="AP226" s="2">
        <v>48.6</v>
      </c>
      <c r="AQ226" s="13">
        <v>13.3157894736842</v>
      </c>
      <c r="AR226" s="7">
        <v>14.725995629821</v>
      </c>
    </row>
    <row r="227" spans="1:44">
      <c r="A227" t="s">
        <v>477</v>
      </c>
      <c r="B227" s="1" t="s">
        <v>2598</v>
      </c>
      <c r="C227" t="s">
        <v>478</v>
      </c>
      <c r="D227" t="s">
        <v>1282</v>
      </c>
      <c r="E227" s="2">
        <v>11.49</v>
      </c>
      <c r="F227" s="2">
        <v>80.9942992851045</v>
      </c>
      <c r="G227" s="2">
        <v>80.0743877376631</v>
      </c>
      <c r="H227" s="11">
        <v>0.142301520454545</v>
      </c>
      <c r="I227" s="2">
        <v>73.61</v>
      </c>
      <c r="J227" s="2">
        <v>85.26</v>
      </c>
      <c r="K227" s="2">
        <v>56.87</v>
      </c>
      <c r="L227" s="2">
        <v>78.41</v>
      </c>
      <c r="M227" s="2">
        <v>102.722322438054</v>
      </c>
      <c r="N227" s="2">
        <v>6.49717514124294</v>
      </c>
      <c r="O227" s="2">
        <v>6.34285714285714</v>
      </c>
      <c r="P227" s="2">
        <v>6.45714285714286</v>
      </c>
      <c r="Q227" s="2">
        <v>5.88571428571429</v>
      </c>
      <c r="R227" s="2">
        <v>6.34285714285714</v>
      </c>
      <c r="S227" s="2">
        <v>11.0169491525424</v>
      </c>
      <c r="T227" s="2">
        <v>11.063829787234</v>
      </c>
      <c r="U227" s="2">
        <v>11.0169491525424</v>
      </c>
      <c r="V227" s="2">
        <v>11.3924050632911</v>
      </c>
      <c r="W227" s="2">
        <v>11.3445378151261</v>
      </c>
      <c r="X227" s="2">
        <v>30</v>
      </c>
      <c r="Y227" s="2">
        <v>29.5652173913043</v>
      </c>
      <c r="Z227" s="2">
        <v>30</v>
      </c>
      <c r="AA227" s="2">
        <v>30.4166666666667</v>
      </c>
      <c r="AB227" s="2">
        <v>30.8333333333333</v>
      </c>
      <c r="AC227" s="2">
        <v>3.06214689265537</v>
      </c>
      <c r="AD227" s="2">
        <v>3.34857142857143</v>
      </c>
      <c r="AE227" s="2">
        <v>2.74285714285714</v>
      </c>
      <c r="AF227" s="2">
        <v>3.98857142857143</v>
      </c>
      <c r="AG227" s="2">
        <v>3.38285714285714</v>
      </c>
      <c r="AH227" s="2">
        <v>7.4</v>
      </c>
      <c r="AI227" s="2">
        <v>7.09</v>
      </c>
      <c r="AJ227" s="2">
        <v>6.97</v>
      </c>
      <c r="AK227" s="2">
        <v>6</v>
      </c>
      <c r="AL227" s="2">
        <v>5.54285714285714</v>
      </c>
      <c r="AM227" s="2">
        <v>32</v>
      </c>
      <c r="AN227" s="2">
        <v>32</v>
      </c>
      <c r="AO227" s="2">
        <v>27.2</v>
      </c>
      <c r="AP227" s="2">
        <v>25.5</v>
      </c>
      <c r="AQ227" s="13">
        <v>11.925</v>
      </c>
      <c r="AR227" s="7">
        <v>13.269733887067</v>
      </c>
    </row>
    <row r="228" spans="1:44">
      <c r="A228" t="s">
        <v>479</v>
      </c>
      <c r="B228" s="1" t="s">
        <v>2599</v>
      </c>
      <c r="C228" t="s">
        <v>480</v>
      </c>
      <c r="D228" t="s">
        <v>1282</v>
      </c>
      <c r="E228" s="2">
        <v>12.97</v>
      </c>
      <c r="F228" s="2">
        <v>73.2167863857135</v>
      </c>
      <c r="G228" s="2">
        <v>77.6222579708785</v>
      </c>
      <c r="H228" s="11">
        <v>0.518226488636364</v>
      </c>
      <c r="I228" s="2">
        <v>121.82</v>
      </c>
      <c r="J228" s="2">
        <v>149.69</v>
      </c>
      <c r="K228" s="2">
        <v>110.42</v>
      </c>
      <c r="L228" s="2">
        <v>138.16</v>
      </c>
      <c r="M228" s="2">
        <v>134.623580804888</v>
      </c>
      <c r="N228" s="2">
        <v>8.28125</v>
      </c>
      <c r="O228" s="2">
        <v>8.22916666666667</v>
      </c>
      <c r="P228" s="2">
        <v>8.28125</v>
      </c>
      <c r="Q228" s="2">
        <v>7.97927461139896</v>
      </c>
      <c r="R228" s="2">
        <v>7.63546798029557</v>
      </c>
      <c r="S228" s="2">
        <v>10.2766798418972</v>
      </c>
      <c r="T228" s="2">
        <v>10.2766798418972</v>
      </c>
      <c r="U228" s="2">
        <v>9.88142292490119</v>
      </c>
      <c r="V228" s="2">
        <v>10.1960784313725</v>
      </c>
      <c r="W228" s="2">
        <v>9.81132075471698</v>
      </c>
      <c r="X228" s="2">
        <v>47.3913043478261</v>
      </c>
      <c r="Y228" s="2">
        <v>46.9565217391304</v>
      </c>
      <c r="Z228" s="2">
        <v>50.4545454545455</v>
      </c>
      <c r="AA228" s="2">
        <v>49.1304347826087</v>
      </c>
      <c r="AB228" s="2">
        <v>50.4347826086956</v>
      </c>
      <c r="AC228" s="2">
        <v>3.65625</v>
      </c>
      <c r="AD228" s="2">
        <v>3.63541666666667</v>
      </c>
      <c r="AE228" s="2">
        <v>3.14583333333333</v>
      </c>
      <c r="AF228" s="2">
        <v>5.17098445595855</v>
      </c>
      <c r="AG228" s="2">
        <v>4.80788177339902</v>
      </c>
      <c r="AH228" s="2">
        <v>9.38</v>
      </c>
      <c r="AI228" s="2">
        <v>9.43</v>
      </c>
      <c r="AJ228" s="2">
        <v>9.32</v>
      </c>
      <c r="AK228" s="2">
        <v>8.81</v>
      </c>
      <c r="AL228" s="2">
        <v>7.48768472906404</v>
      </c>
      <c r="AM228" s="2">
        <v>36.9</v>
      </c>
      <c r="AN228" s="2">
        <v>38</v>
      </c>
      <c r="AO228" s="2">
        <v>34.9</v>
      </c>
      <c r="AP228" s="2">
        <v>35.2</v>
      </c>
      <c r="AQ228" s="13">
        <v>12.4954545454545</v>
      </c>
      <c r="AR228" s="7">
        <v>14.6834596018131</v>
      </c>
    </row>
    <row r="229" spans="1:44">
      <c r="A229" t="s">
        <v>481</v>
      </c>
      <c r="B229" s="1" t="s">
        <v>2600</v>
      </c>
      <c r="C229" t="s">
        <v>482</v>
      </c>
      <c r="D229" t="s">
        <v>1282</v>
      </c>
      <c r="E229" s="2">
        <v>10.15</v>
      </c>
      <c r="F229" s="2">
        <v>69.8689383318127</v>
      </c>
      <c r="G229" s="2">
        <v>78.3311836226378</v>
      </c>
      <c r="H229" s="11">
        <v>0.0410909363636364</v>
      </c>
      <c r="I229" s="2">
        <v>91.96</v>
      </c>
      <c r="J229" s="2">
        <v>107.42</v>
      </c>
      <c r="K229" s="2">
        <v>98.03</v>
      </c>
      <c r="L229" s="2">
        <v>73.15</v>
      </c>
      <c r="M229" s="2">
        <v>72.9508917904662</v>
      </c>
      <c r="N229" s="2">
        <v>5.05494505494505</v>
      </c>
      <c r="O229" s="2">
        <v>4.83516483516484</v>
      </c>
      <c r="P229" s="2">
        <v>4.86338797814208</v>
      </c>
      <c r="Q229" s="2">
        <v>4.72826086956522</v>
      </c>
      <c r="R229" s="2">
        <v>4.59459459459459</v>
      </c>
      <c r="S229" s="2">
        <v>13.2231404958678</v>
      </c>
      <c r="T229" s="2">
        <v>13.2231404958678</v>
      </c>
      <c r="U229" s="2">
        <v>13.2231404958678</v>
      </c>
      <c r="V229" s="2">
        <v>13.1687242798354</v>
      </c>
      <c r="W229" s="2">
        <v>13.0612244897959</v>
      </c>
      <c r="X229" s="2">
        <v>31.7241379310345</v>
      </c>
      <c r="Y229" s="2">
        <v>31.3793103448276</v>
      </c>
      <c r="Z229" s="2">
        <v>30.6896551724138</v>
      </c>
      <c r="AA229" s="2">
        <v>30.3448275862069</v>
      </c>
      <c r="AB229" s="2">
        <v>32.5</v>
      </c>
      <c r="AC229" s="2">
        <v>2.76923076923077</v>
      </c>
      <c r="AD229" s="2">
        <v>2.68131868131868</v>
      </c>
      <c r="AE229" s="2">
        <v>2.05464480874317</v>
      </c>
      <c r="AF229" s="2">
        <v>3.42391304347826</v>
      </c>
      <c r="AG229" s="2">
        <v>2.83243243243243</v>
      </c>
      <c r="AH229" s="2">
        <v>6.15</v>
      </c>
      <c r="AI229" s="2">
        <v>5.77</v>
      </c>
      <c r="AJ229" s="2">
        <v>5.63</v>
      </c>
      <c r="AK229" s="2">
        <v>4.84</v>
      </c>
      <c r="AL229" s="2">
        <v>4.21621621621622</v>
      </c>
      <c r="AM229" s="2">
        <v>32.4</v>
      </c>
      <c r="AN229" s="2">
        <v>31.5</v>
      </c>
      <c r="AO229" s="2">
        <v>28.1</v>
      </c>
      <c r="AP229" s="2">
        <v>27.7</v>
      </c>
      <c r="AQ229" s="13">
        <v>11.2136363636364</v>
      </c>
      <c r="AR229" s="7">
        <v>11.6786539595012</v>
      </c>
    </row>
    <row r="230" spans="1:44">
      <c r="A230" t="s">
        <v>483</v>
      </c>
      <c r="B230" s="1" t="s">
        <v>2601</v>
      </c>
      <c r="C230" t="s">
        <v>484</v>
      </c>
      <c r="D230" t="s">
        <v>1282</v>
      </c>
      <c r="E230" s="2">
        <v>9.38</v>
      </c>
      <c r="F230" s="2">
        <v>63.9746496473356</v>
      </c>
      <c r="G230" s="2">
        <v>79.196472533919</v>
      </c>
      <c r="H230" s="11">
        <v>0.850121557692308</v>
      </c>
      <c r="I230" s="2">
        <v>76.11</v>
      </c>
      <c r="J230" s="2">
        <v>65.33</v>
      </c>
      <c r="K230" s="2">
        <v>131.94</v>
      </c>
      <c r="L230" s="2">
        <v>129.07</v>
      </c>
      <c r="M230" s="2">
        <v>99.1933305032025</v>
      </c>
      <c r="N230" s="2">
        <v>7.47967479674797</v>
      </c>
      <c r="O230" s="2">
        <v>7.41935483870968</v>
      </c>
      <c r="P230" s="2">
        <v>7.32283464566929</v>
      </c>
      <c r="Q230" s="2">
        <v>7.32283464566929</v>
      </c>
      <c r="R230" s="2">
        <v>7.67441860465116</v>
      </c>
      <c r="S230" s="2">
        <v>13.6363636363636</v>
      </c>
      <c r="T230" s="2">
        <v>13.5593220338983</v>
      </c>
      <c r="U230" s="2">
        <v>13.2596685082873</v>
      </c>
      <c r="V230" s="2">
        <v>13.1868131868132</v>
      </c>
      <c r="W230" s="2">
        <v>13.0434782608696</v>
      </c>
      <c r="X230" s="2">
        <v>36.8181818181818</v>
      </c>
      <c r="Y230" s="2">
        <v>36.8181818181818</v>
      </c>
      <c r="Z230" s="2">
        <v>37.7272727272727</v>
      </c>
      <c r="AA230" s="2">
        <v>38.1818181818182</v>
      </c>
      <c r="AB230" s="2">
        <v>36.8181818181818</v>
      </c>
      <c r="AC230" s="2">
        <v>4.26016260162602</v>
      </c>
      <c r="AD230" s="2">
        <v>3.58064516129032</v>
      </c>
      <c r="AE230" s="2">
        <v>3.03937007874016</v>
      </c>
      <c r="AF230" s="2">
        <v>4.75590551181102</v>
      </c>
      <c r="AG230" s="2">
        <v>4.51162790697674</v>
      </c>
      <c r="AH230" s="2">
        <v>10.73</v>
      </c>
      <c r="AI230" s="2">
        <v>10.24</v>
      </c>
      <c r="AJ230" s="2">
        <v>10.16</v>
      </c>
      <c r="AK230" s="2">
        <v>9.21</v>
      </c>
      <c r="AL230" s="2">
        <v>8.9922480620155</v>
      </c>
      <c r="AM230" s="2">
        <v>55.9</v>
      </c>
      <c r="AN230" s="2">
        <v>55.9</v>
      </c>
      <c r="AO230" s="2">
        <v>57.5</v>
      </c>
      <c r="AP230" s="2">
        <v>51.1</v>
      </c>
      <c r="AQ230" s="13">
        <v>14.3961538461539</v>
      </c>
      <c r="AR230" s="7">
        <v>15.1523538395462</v>
      </c>
    </row>
    <row r="231" spans="1:44">
      <c r="A231" t="s">
        <v>485</v>
      </c>
      <c r="B231" s="1" t="s">
        <v>2602</v>
      </c>
      <c r="C231" t="s">
        <v>486</v>
      </c>
      <c r="D231" t="s">
        <v>1282</v>
      </c>
      <c r="E231" s="2">
        <v>11.4</v>
      </c>
      <c r="F231" s="2">
        <v>72.2112003679149</v>
      </c>
      <c r="G231" s="2">
        <v>77.8057362493224</v>
      </c>
      <c r="H231" s="11">
        <v>0.514486352631579</v>
      </c>
      <c r="I231" s="2">
        <v>122.58</v>
      </c>
      <c r="J231" s="2">
        <v>112.48</v>
      </c>
      <c r="K231" s="2">
        <v>129.66</v>
      </c>
      <c r="L231" s="2">
        <v>136.24</v>
      </c>
      <c r="M231" s="2">
        <v>126.616808511217</v>
      </c>
      <c r="N231" s="2">
        <v>6.82926829268293</v>
      </c>
      <c r="O231" s="2">
        <v>6.99386503067485</v>
      </c>
      <c r="P231" s="2">
        <v>6.68711656441718</v>
      </c>
      <c r="Q231" s="2">
        <v>6.40243902439024</v>
      </c>
      <c r="R231" s="2">
        <v>6.40243902439024</v>
      </c>
      <c r="S231" s="2">
        <v>13.6363636363636</v>
      </c>
      <c r="T231" s="2">
        <v>13.6363636363636</v>
      </c>
      <c r="U231" s="2">
        <v>13.6363636363636</v>
      </c>
      <c r="V231" s="2">
        <v>13.5746606334842</v>
      </c>
      <c r="W231" s="2">
        <v>13.5135135135135</v>
      </c>
      <c r="X231" s="2">
        <v>39.6153846153846</v>
      </c>
      <c r="Y231" s="2">
        <v>40.7692307692308</v>
      </c>
      <c r="Z231" s="2">
        <v>40.3846153846154</v>
      </c>
      <c r="AA231" s="2">
        <v>42.6923076923077</v>
      </c>
      <c r="AB231" s="2">
        <v>43.8461538461538</v>
      </c>
      <c r="AC231" s="2">
        <v>3</v>
      </c>
      <c r="AD231" s="2">
        <v>2.45398773006135</v>
      </c>
      <c r="AE231" s="2">
        <v>2.42944785276074</v>
      </c>
      <c r="AF231" s="2">
        <v>3.46341463414634</v>
      </c>
      <c r="AG231" s="2">
        <v>3.84146341463415</v>
      </c>
      <c r="AH231" s="2">
        <v>7.38</v>
      </c>
      <c r="AI231" s="2">
        <v>7.36</v>
      </c>
      <c r="AJ231" s="2">
        <v>6.75</v>
      </c>
      <c r="AK231" s="2">
        <v>6.22</v>
      </c>
      <c r="AL231" s="2">
        <v>5.54878048780488</v>
      </c>
      <c r="AM231" s="2">
        <v>37.1</v>
      </c>
      <c r="AN231" s="2">
        <v>37.1</v>
      </c>
      <c r="AO231" s="2">
        <v>35.4</v>
      </c>
      <c r="AP231" s="2">
        <v>36</v>
      </c>
      <c r="AQ231" s="13">
        <v>11.6552631578947</v>
      </c>
      <c r="AR231" s="7">
        <v>12.8414430182119</v>
      </c>
    </row>
    <row r="232" spans="1:44">
      <c r="A232" t="s">
        <v>487</v>
      </c>
      <c r="B232" s="1" t="s">
        <v>2603</v>
      </c>
      <c r="C232" t="s">
        <v>488</v>
      </c>
      <c r="D232" t="s">
        <v>1282</v>
      </c>
      <c r="E232" s="2">
        <v>9.91</v>
      </c>
      <c r="F232" s="2">
        <v>70.8530638081683</v>
      </c>
      <c r="G232" s="2">
        <v>76.4866199895107</v>
      </c>
      <c r="H232" s="11">
        <v>0.252277944444445</v>
      </c>
      <c r="I232" s="2">
        <v>45.8</v>
      </c>
      <c r="J232" s="2">
        <v>63.69</v>
      </c>
      <c r="K232" s="2">
        <v>63.87</v>
      </c>
      <c r="L232" s="2">
        <v>57.9</v>
      </c>
      <c r="M232" s="2">
        <v>66.5603381633569</v>
      </c>
      <c r="N232" s="2">
        <v>5.74074074074074</v>
      </c>
      <c r="O232" s="2">
        <v>5.61728395061728</v>
      </c>
      <c r="P232" s="2">
        <v>5.21472392638037</v>
      </c>
      <c r="Q232" s="2">
        <v>5.21472392638037</v>
      </c>
      <c r="R232" s="2">
        <v>5.1219512195122</v>
      </c>
      <c r="S232" s="2">
        <v>14.8837209302326</v>
      </c>
      <c r="T232" s="2">
        <v>14.8837209302326</v>
      </c>
      <c r="U232" s="2">
        <v>15.2777777777778</v>
      </c>
      <c r="V232" s="2">
        <v>15.2073732718894</v>
      </c>
      <c r="W232" s="2">
        <v>15.1376146788991</v>
      </c>
      <c r="X232" s="2">
        <v>26.2068965517241</v>
      </c>
      <c r="Y232" s="2">
        <v>25.1724137931034</v>
      </c>
      <c r="Z232" s="2">
        <v>24.4827586206897</v>
      </c>
      <c r="AA232" s="2">
        <v>25.5172413793103</v>
      </c>
      <c r="AB232" s="2">
        <v>24</v>
      </c>
      <c r="AC232" s="2">
        <v>1.95061728395062</v>
      </c>
      <c r="AD232" s="2">
        <v>2.01234567901235</v>
      </c>
      <c r="AE232" s="2">
        <v>1.58282208588957</v>
      </c>
      <c r="AF232" s="2">
        <v>3.11656441717791</v>
      </c>
      <c r="AG232" s="2">
        <v>3.09756097560976</v>
      </c>
      <c r="AH232" s="2">
        <v>5.93</v>
      </c>
      <c r="AI232" s="2">
        <v>5.93</v>
      </c>
      <c r="AJ232" s="2">
        <v>5.52</v>
      </c>
      <c r="AK232" s="2">
        <v>4.97</v>
      </c>
      <c r="AL232" s="2">
        <v>4.75609756097561</v>
      </c>
      <c r="AM232" s="2">
        <v>33.8</v>
      </c>
      <c r="AN232" s="2">
        <v>34.1</v>
      </c>
      <c r="AO232" s="2">
        <v>30.7</v>
      </c>
      <c r="AP232" s="2">
        <v>30.3</v>
      </c>
      <c r="AQ232" s="13">
        <v>10.7833333333333</v>
      </c>
      <c r="AR232" s="7">
        <v>11.8475119868538</v>
      </c>
    </row>
    <row r="233" spans="1:44">
      <c r="A233" t="s">
        <v>489</v>
      </c>
      <c r="B233" s="1" t="s">
        <v>2604</v>
      </c>
      <c r="C233" t="s">
        <v>490</v>
      </c>
      <c r="D233" t="s">
        <v>1282</v>
      </c>
      <c r="E233" s="2">
        <v>12.27</v>
      </c>
      <c r="F233" s="2">
        <v>79.9298998892121</v>
      </c>
      <c r="G233" s="2">
        <v>79.0115597567891</v>
      </c>
      <c r="H233" s="11">
        <v>0.5120323</v>
      </c>
      <c r="I233" s="2">
        <v>114.17</v>
      </c>
      <c r="J233" s="2">
        <v>134.18</v>
      </c>
      <c r="K233" s="2">
        <v>104.28</v>
      </c>
      <c r="L233" s="2">
        <v>115.99</v>
      </c>
      <c r="M233" s="2">
        <v>109.367679722019</v>
      </c>
      <c r="N233" s="2">
        <v>7.37142857142857</v>
      </c>
      <c r="O233" s="2">
        <v>7.42857142857143</v>
      </c>
      <c r="P233" s="2">
        <v>7.38636363636364</v>
      </c>
      <c r="Q233" s="2">
        <v>7.2316384180791</v>
      </c>
      <c r="R233" s="2">
        <v>7.07865168539326</v>
      </c>
      <c r="S233" s="2">
        <v>13.5245901639344</v>
      </c>
      <c r="T233" s="2">
        <v>13.5245901639344</v>
      </c>
      <c r="U233" s="2">
        <v>13.5245901639344</v>
      </c>
      <c r="V233" s="2">
        <v>13.4146341463415</v>
      </c>
      <c r="W233" s="2">
        <v>12.9554655870445</v>
      </c>
      <c r="X233" s="2">
        <v>34</v>
      </c>
      <c r="Y233" s="2">
        <v>36.551724137931</v>
      </c>
      <c r="Z233" s="2">
        <v>38.6206896551724</v>
      </c>
      <c r="AA233" s="2">
        <v>38.9655172413793</v>
      </c>
      <c r="AB233" s="2">
        <v>37.5862068965517</v>
      </c>
      <c r="AC233" s="2">
        <v>3.54285714285714</v>
      </c>
      <c r="AD233" s="2">
        <v>3.06285714285714</v>
      </c>
      <c r="AE233" s="2">
        <v>2.875</v>
      </c>
      <c r="AF233" s="2">
        <v>4.57627118644068</v>
      </c>
      <c r="AG233" s="2">
        <v>4.56179775280899</v>
      </c>
      <c r="AH233" s="2">
        <v>9.26</v>
      </c>
      <c r="AI233" s="2">
        <v>9.43</v>
      </c>
      <c r="AJ233" s="2">
        <v>8.75</v>
      </c>
      <c r="AK233" s="2">
        <v>7.8</v>
      </c>
      <c r="AL233" s="2">
        <v>7.02247191011236</v>
      </c>
      <c r="AM233" s="2">
        <v>38.9</v>
      </c>
      <c r="AN233" s="2">
        <v>41.3</v>
      </c>
      <c r="AO233" s="2">
        <v>38.4</v>
      </c>
      <c r="AP233" s="2">
        <v>37</v>
      </c>
      <c r="AQ233" s="13">
        <v>12.3953488372093</v>
      </c>
      <c r="AR233" s="7">
        <v>14.4241891802689</v>
      </c>
    </row>
    <row r="234" spans="1:44">
      <c r="A234" t="s">
        <v>491</v>
      </c>
      <c r="B234" s="1" t="s">
        <v>2605</v>
      </c>
      <c r="C234" t="s">
        <v>492</v>
      </c>
      <c r="D234" t="s">
        <v>1282</v>
      </c>
      <c r="E234" s="2">
        <v>11.02</v>
      </c>
      <c r="F234" s="2">
        <v>79.4430992808165</v>
      </c>
      <c r="G234" s="2">
        <v>78.9463610933849</v>
      </c>
      <c r="H234" s="11">
        <v>-0.0309121833333334</v>
      </c>
      <c r="I234" s="2">
        <v>63.8</v>
      </c>
      <c r="J234" s="2">
        <v>56.31</v>
      </c>
      <c r="K234" s="2">
        <v>69.34</v>
      </c>
      <c r="L234" s="2">
        <v>70.72</v>
      </c>
      <c r="M234" s="2">
        <v>58.5922527954257</v>
      </c>
      <c r="N234" s="2">
        <v>4.20382165605096</v>
      </c>
      <c r="O234" s="2">
        <v>4.03846153846154</v>
      </c>
      <c r="P234" s="2">
        <v>4.23076923076923</v>
      </c>
      <c r="Q234" s="2">
        <v>4.16666666666667</v>
      </c>
      <c r="R234" s="2">
        <v>4.42307692307692</v>
      </c>
      <c r="S234" s="2">
        <v>13.4615384615385</v>
      </c>
      <c r="T234" s="2">
        <v>13.4615384615385</v>
      </c>
      <c r="U234" s="2">
        <v>13.3971291866029</v>
      </c>
      <c r="V234" s="2">
        <v>13.3333333333333</v>
      </c>
      <c r="W234" s="2">
        <v>13.2701421800948</v>
      </c>
      <c r="X234" s="2">
        <v>23.6</v>
      </c>
      <c r="Y234" s="2">
        <v>23.2</v>
      </c>
      <c r="Z234" s="2">
        <v>22</v>
      </c>
      <c r="AA234" s="2">
        <v>23.6</v>
      </c>
      <c r="AB234" s="2">
        <v>22.4</v>
      </c>
      <c r="AC234" s="2">
        <v>1.6687898089172</v>
      </c>
      <c r="AD234" s="2">
        <v>1.47435897435897</v>
      </c>
      <c r="AE234" s="2">
        <v>1.19230769230769</v>
      </c>
      <c r="AF234" s="2">
        <v>2.47435897435897</v>
      </c>
      <c r="AG234" s="2">
        <v>2.28205128205128</v>
      </c>
      <c r="AH234" s="2">
        <v>4.9</v>
      </c>
      <c r="AI234" s="2">
        <v>4.55</v>
      </c>
      <c r="AJ234" s="2">
        <v>4.42</v>
      </c>
      <c r="AK234" s="2">
        <v>4.04</v>
      </c>
      <c r="AL234" s="2">
        <v>3.65384615384615</v>
      </c>
      <c r="AM234" s="2">
        <v>23</v>
      </c>
      <c r="AN234" s="2">
        <v>24.5</v>
      </c>
      <c r="AO234" s="2">
        <v>20.9</v>
      </c>
      <c r="AP234" s="2">
        <v>19.6</v>
      </c>
      <c r="AQ234" s="13">
        <v>10.3527777777778</v>
      </c>
      <c r="AR234" s="7">
        <v>10.4851572688142</v>
      </c>
    </row>
    <row r="235" spans="1:44">
      <c r="A235" t="s">
        <v>493</v>
      </c>
      <c r="B235" s="1" t="s">
        <v>2606</v>
      </c>
      <c r="C235" t="s">
        <v>137</v>
      </c>
      <c r="D235" t="s">
        <v>1282</v>
      </c>
      <c r="E235" s="2">
        <v>12.32</v>
      </c>
      <c r="F235" s="2">
        <v>81.7110696253131</v>
      </c>
      <c r="G235" s="2">
        <v>81.6029038045609</v>
      </c>
      <c r="H235" s="11">
        <v>0.348598974418605</v>
      </c>
      <c r="I235" s="2">
        <v>80.84</v>
      </c>
      <c r="J235" s="2">
        <v>86.98</v>
      </c>
      <c r="K235" s="2">
        <v>75.2</v>
      </c>
      <c r="L235" s="2">
        <v>60.17</v>
      </c>
      <c r="M235" s="2">
        <v>88.2754541386716</v>
      </c>
      <c r="N235" s="2">
        <v>6.74157303370786</v>
      </c>
      <c r="O235" s="2">
        <v>6.68539325842697</v>
      </c>
      <c r="P235" s="2">
        <v>6.70391061452514</v>
      </c>
      <c r="Q235" s="2">
        <v>6.42458100558659</v>
      </c>
      <c r="R235" s="2">
        <v>6.72222222222222</v>
      </c>
      <c r="S235" s="2">
        <v>10.9649122807018</v>
      </c>
      <c r="T235" s="2">
        <v>11.353711790393</v>
      </c>
      <c r="U235" s="2">
        <v>11.304347826087</v>
      </c>
      <c r="V235" s="2">
        <v>11.2554112554113</v>
      </c>
      <c r="W235" s="2">
        <v>11.2068965517241</v>
      </c>
      <c r="X235" s="2">
        <v>35.4545454545455</v>
      </c>
      <c r="Y235" s="2">
        <v>36.8181818181818</v>
      </c>
      <c r="Z235" s="2">
        <v>36.3636363636364</v>
      </c>
      <c r="AA235" s="2">
        <v>36.8181818181818</v>
      </c>
      <c r="AB235" s="2">
        <v>38.6363636363636</v>
      </c>
      <c r="AC235" s="2">
        <v>2.97752808988764</v>
      </c>
      <c r="AD235" s="2">
        <v>2.74157303370787</v>
      </c>
      <c r="AE235" s="2">
        <v>2.32402234636872</v>
      </c>
      <c r="AF235" s="2">
        <v>3.73184357541899</v>
      </c>
      <c r="AG235" s="2">
        <v>3.53333333333333</v>
      </c>
      <c r="AH235" s="2">
        <v>7.75</v>
      </c>
      <c r="AI235" s="2">
        <v>7.58</v>
      </c>
      <c r="AJ235" s="2">
        <v>7.32</v>
      </c>
      <c r="AK235" s="2">
        <v>6.7</v>
      </c>
      <c r="AL235" s="2">
        <v>5.94444444444444</v>
      </c>
      <c r="AM235" s="2">
        <v>45.2</v>
      </c>
      <c r="AN235" s="2">
        <v>45.8</v>
      </c>
      <c r="AO235" s="2">
        <v>43.6</v>
      </c>
      <c r="AP235" s="2">
        <v>40.1</v>
      </c>
      <c r="AQ235" s="13">
        <v>10.5279069767442</v>
      </c>
      <c r="AR235" s="7">
        <v>12.7351512025474</v>
      </c>
    </row>
    <row r="236" spans="1:44">
      <c r="A236" t="s">
        <v>494</v>
      </c>
      <c r="B236" s="1" t="s">
        <v>2607</v>
      </c>
      <c r="C236" t="s">
        <v>495</v>
      </c>
      <c r="D236" t="s">
        <v>1282</v>
      </c>
      <c r="E236" s="2">
        <v>7.81</v>
      </c>
      <c r="F236" s="2">
        <v>76.1374623943565</v>
      </c>
      <c r="G236" s="2">
        <v>77.1476833356342</v>
      </c>
      <c r="H236" s="11">
        <v>-0.308492688888889</v>
      </c>
      <c r="I236" s="2">
        <v>49.53</v>
      </c>
      <c r="J236" s="2">
        <v>59.35</v>
      </c>
      <c r="K236" s="2">
        <v>88.69</v>
      </c>
      <c r="L236" s="2">
        <v>55.75</v>
      </c>
      <c r="M236" s="2">
        <v>75.2558986206942</v>
      </c>
      <c r="N236" s="2">
        <v>3.14285714285714</v>
      </c>
      <c r="O236" s="2">
        <v>3.36538461538462</v>
      </c>
      <c r="P236" s="2">
        <v>2.98076923076923</v>
      </c>
      <c r="Q236" s="2">
        <v>2.57142857142857</v>
      </c>
      <c r="R236" s="2">
        <v>2.66666666666667</v>
      </c>
      <c r="S236" s="2">
        <v>19.4805194805195</v>
      </c>
      <c r="T236" s="2">
        <v>20.1298701298701</v>
      </c>
      <c r="U236" s="2">
        <v>20.6451612903226</v>
      </c>
      <c r="V236" s="2">
        <v>20.6451612903226</v>
      </c>
      <c r="W236" s="2">
        <v>20.5128205128205</v>
      </c>
      <c r="X236" s="2">
        <v>17.7777777777778</v>
      </c>
      <c r="Y236" s="2">
        <v>18.1481481481481</v>
      </c>
      <c r="Z236" s="2">
        <v>17.1428571428571</v>
      </c>
      <c r="AA236" s="2">
        <v>17.5</v>
      </c>
      <c r="AB236" s="2">
        <v>17.5</v>
      </c>
      <c r="AC236" s="2">
        <v>1.08571428571429</v>
      </c>
      <c r="AD236" s="2">
        <v>1.09615384615385</v>
      </c>
      <c r="AE236" s="2">
        <v>0.980769230769231</v>
      </c>
      <c r="AF236" s="2">
        <v>1.82857142857143</v>
      </c>
      <c r="AG236" s="2">
        <v>1.6</v>
      </c>
      <c r="AH236" s="2">
        <v>3.14</v>
      </c>
      <c r="AI236" s="2">
        <v>3.08</v>
      </c>
      <c r="AJ236" s="2">
        <v>3.08</v>
      </c>
      <c r="AK236" s="2">
        <v>2.57</v>
      </c>
      <c r="AL236" s="2">
        <v>2.19047619047619</v>
      </c>
      <c r="AM236" s="2">
        <v>12.3</v>
      </c>
      <c r="AN236" s="2">
        <v>12.7</v>
      </c>
      <c r="AO236" s="2">
        <v>10.8</v>
      </c>
      <c r="AP236" s="2">
        <v>10.1</v>
      </c>
      <c r="AQ236" s="13">
        <v>9.13703703703704</v>
      </c>
      <c r="AR236" s="7">
        <v>9.15456487706743</v>
      </c>
    </row>
    <row r="237" spans="1:44">
      <c r="A237" t="s">
        <v>496</v>
      </c>
      <c r="B237" s="1" t="s">
        <v>2608</v>
      </c>
      <c r="C237" t="s">
        <v>497</v>
      </c>
      <c r="D237" t="s">
        <v>1282</v>
      </c>
      <c r="E237" s="2">
        <v>7.9</v>
      </c>
      <c r="F237" s="2">
        <v>72.0285781438803</v>
      </c>
      <c r="G237" s="2">
        <v>75.6066964528205</v>
      </c>
      <c r="H237" s="11">
        <v>-0.0530318194444443</v>
      </c>
      <c r="I237" s="2">
        <v>66.02</v>
      </c>
      <c r="J237" s="2">
        <v>58.83</v>
      </c>
      <c r="K237" s="2">
        <v>95.99</v>
      </c>
      <c r="L237" s="2">
        <v>103.68</v>
      </c>
      <c r="M237" s="2">
        <v>91.4909036513389</v>
      </c>
      <c r="N237" s="2">
        <v>4.63087248322148</v>
      </c>
      <c r="O237" s="2">
        <v>5.06756756756757</v>
      </c>
      <c r="P237" s="2">
        <v>4.18918918918919</v>
      </c>
      <c r="Q237" s="2">
        <v>4.45945945945946</v>
      </c>
      <c r="R237" s="2">
        <v>4.18918918918919</v>
      </c>
      <c r="S237" s="2">
        <v>13.302752293578</v>
      </c>
      <c r="T237" s="2">
        <v>13.7614678899083</v>
      </c>
      <c r="U237" s="2">
        <v>14.2201834862385</v>
      </c>
      <c r="V237" s="2">
        <v>14.1552511415525</v>
      </c>
      <c r="W237" s="2">
        <v>14.0909090909091</v>
      </c>
      <c r="X237" s="2">
        <v>22.6923076923077</v>
      </c>
      <c r="Y237" s="2">
        <v>23.0769230769231</v>
      </c>
      <c r="Z237" s="2">
        <v>22.962962962963</v>
      </c>
      <c r="AA237" s="2">
        <v>22.5925925925926</v>
      </c>
      <c r="AB237" s="2">
        <v>22.962962962963</v>
      </c>
      <c r="AC237" s="2">
        <v>1.93288590604027</v>
      </c>
      <c r="AD237" s="2">
        <v>1.44594594594595</v>
      </c>
      <c r="AE237" s="2">
        <v>1.43243243243243</v>
      </c>
      <c r="AF237" s="2">
        <v>2.44594594594595</v>
      </c>
      <c r="AG237" s="2">
        <v>2.22972972972973</v>
      </c>
      <c r="AH237" s="2">
        <v>4.97</v>
      </c>
      <c r="AI237" s="2">
        <v>4.93</v>
      </c>
      <c r="AJ237" s="2">
        <v>4.26</v>
      </c>
      <c r="AK237" s="2">
        <v>4.26</v>
      </c>
      <c r="AL237" s="2">
        <v>4.05405405405405</v>
      </c>
      <c r="AM237" s="2">
        <v>18</v>
      </c>
      <c r="AN237" s="2">
        <v>17</v>
      </c>
      <c r="AO237" s="2">
        <v>16.3</v>
      </c>
      <c r="AP237" s="2">
        <v>16.4</v>
      </c>
      <c r="AQ237" s="13">
        <v>10.0388888888889</v>
      </c>
      <c r="AR237" s="7">
        <v>9.48588722940172</v>
      </c>
    </row>
    <row r="238" spans="1:44">
      <c r="A238" t="s">
        <v>498</v>
      </c>
      <c r="B238" s="1" t="s">
        <v>2609</v>
      </c>
      <c r="C238" t="s">
        <v>499</v>
      </c>
      <c r="D238" t="s">
        <v>1282</v>
      </c>
      <c r="E238" s="2">
        <v>9.39</v>
      </c>
      <c r="F238" s="2">
        <v>75.4176614052718</v>
      </c>
      <c r="G238" s="2">
        <v>75.9897508351753</v>
      </c>
      <c r="H238" s="11">
        <v>0.166871618421053</v>
      </c>
      <c r="I238" s="2">
        <v>66</v>
      </c>
      <c r="J238" s="2">
        <v>96.44</v>
      </c>
      <c r="K238" s="2">
        <v>96.85</v>
      </c>
      <c r="L238" s="2">
        <v>77.55</v>
      </c>
      <c r="M238" s="2">
        <v>93.6942177434165</v>
      </c>
      <c r="N238" s="2">
        <v>5.80246913580247</v>
      </c>
      <c r="O238" s="2">
        <v>5.4320987654321</v>
      </c>
      <c r="P238" s="2">
        <v>5.45454545454545</v>
      </c>
      <c r="Q238" s="2">
        <v>5.75757575757576</v>
      </c>
      <c r="R238" s="2">
        <v>5.87878787878788</v>
      </c>
      <c r="S238" s="2">
        <v>14.8471615720524</v>
      </c>
      <c r="T238" s="2">
        <v>15.2838427947598</v>
      </c>
      <c r="U238" s="2">
        <v>15.5172413793103</v>
      </c>
      <c r="V238" s="2">
        <v>15.450643776824</v>
      </c>
      <c r="W238" s="2">
        <v>15.8119658119658</v>
      </c>
      <c r="X238" s="2">
        <v>26.3333333333333</v>
      </c>
      <c r="Y238" s="2">
        <v>25.6666666666667</v>
      </c>
      <c r="Z238" s="2">
        <v>25.1612903225806</v>
      </c>
      <c r="AA238" s="2">
        <v>24.5161290322581</v>
      </c>
      <c r="AB238" s="2">
        <v>24.8387096774194</v>
      </c>
      <c r="AC238" s="2">
        <v>3.38271604938272</v>
      </c>
      <c r="AD238" s="2">
        <v>3.28395061728395</v>
      </c>
      <c r="AE238" s="2">
        <v>2.8969696969697</v>
      </c>
      <c r="AF238" s="2">
        <v>4.02424242424242</v>
      </c>
      <c r="AG238" s="2">
        <v>3.6969696969697</v>
      </c>
      <c r="AH238" s="2">
        <v>6.3</v>
      </c>
      <c r="AI238" s="2">
        <v>6.11</v>
      </c>
      <c r="AJ238" s="2">
        <v>6.24</v>
      </c>
      <c r="AK238" s="2">
        <v>6</v>
      </c>
      <c r="AL238" s="2">
        <v>5.63636363636364</v>
      </c>
      <c r="AM238" s="2">
        <v>28</v>
      </c>
      <c r="AN238" s="2">
        <v>28.8</v>
      </c>
      <c r="AO238" s="2">
        <v>30.1</v>
      </c>
      <c r="AP238" s="2">
        <v>29.1</v>
      </c>
      <c r="AQ238" s="13">
        <v>11.4131578947368</v>
      </c>
      <c r="AR238" s="7">
        <v>11.48774614519</v>
      </c>
    </row>
    <row r="239" spans="1:44">
      <c r="A239" t="s">
        <v>500</v>
      </c>
      <c r="B239" s="1" t="s">
        <v>2610</v>
      </c>
      <c r="C239" t="s">
        <v>501</v>
      </c>
      <c r="D239" t="s">
        <v>1282</v>
      </c>
      <c r="E239" s="2">
        <v>9.04</v>
      </c>
      <c r="F239" s="2">
        <v>59.349986978585</v>
      </c>
      <c r="G239" s="2">
        <v>71.9587617708381</v>
      </c>
      <c r="H239" s="11">
        <v>0.213407694444444</v>
      </c>
      <c r="I239" s="2">
        <v>82.59</v>
      </c>
      <c r="J239" s="2">
        <v>101.06</v>
      </c>
      <c r="K239" s="2">
        <v>114.41</v>
      </c>
      <c r="L239" s="2">
        <v>89.3</v>
      </c>
      <c r="M239" s="2">
        <v>100.076315055385</v>
      </c>
      <c r="N239" s="2">
        <v>5.42168674698795</v>
      </c>
      <c r="O239" s="2">
        <v>5.36144578313253</v>
      </c>
      <c r="P239" s="2">
        <v>5.43352601156069</v>
      </c>
      <c r="Q239" s="2">
        <v>5.41436464088398</v>
      </c>
      <c r="R239" s="2">
        <v>5.49450549450549</v>
      </c>
      <c r="S239" s="2">
        <v>11.5555555555556</v>
      </c>
      <c r="T239" s="2">
        <v>11.5044247787611</v>
      </c>
      <c r="U239" s="2">
        <v>11.5384615384615</v>
      </c>
      <c r="V239" s="2">
        <v>11.0655737704918</v>
      </c>
      <c r="W239" s="2">
        <v>10.8870967741935</v>
      </c>
      <c r="X239" s="2">
        <v>30</v>
      </c>
      <c r="Y239" s="2">
        <v>30.8695652173913</v>
      </c>
      <c r="Z239" s="2">
        <v>33.0434782608696</v>
      </c>
      <c r="AA239" s="2">
        <v>34.7826086956522</v>
      </c>
      <c r="AB239" s="2">
        <v>34.7826086956522</v>
      </c>
      <c r="AC239" s="2">
        <v>2.65060240963855</v>
      </c>
      <c r="AD239" s="2">
        <v>2.33734939759036</v>
      </c>
      <c r="AE239" s="2">
        <v>2.09248554913295</v>
      </c>
      <c r="AF239" s="2">
        <v>3.96685082872928</v>
      </c>
      <c r="AG239" s="2">
        <v>3.6043956043956</v>
      </c>
      <c r="AH239" s="2">
        <v>7.17</v>
      </c>
      <c r="AI239" s="2">
        <v>7.59</v>
      </c>
      <c r="AJ239" s="2">
        <v>7.69</v>
      </c>
      <c r="AK239" s="2">
        <v>7.18</v>
      </c>
      <c r="AL239" s="2">
        <v>6.20879120879121</v>
      </c>
      <c r="AM239" s="2">
        <v>46.8</v>
      </c>
      <c r="AN239" s="2">
        <v>43.9</v>
      </c>
      <c r="AO239" s="2">
        <v>45</v>
      </c>
      <c r="AP239" s="2">
        <v>38.6</v>
      </c>
      <c r="AQ239" s="13">
        <v>10.8361111111111</v>
      </c>
      <c r="AR239" s="7">
        <v>13.4331033133741</v>
      </c>
    </row>
    <row r="240" spans="1:44">
      <c r="A240" t="s">
        <v>502</v>
      </c>
      <c r="B240" s="1" t="s">
        <v>2611</v>
      </c>
      <c r="C240" t="s">
        <v>503</v>
      </c>
      <c r="D240" t="s">
        <v>1282</v>
      </c>
      <c r="E240" s="2">
        <v>12.81</v>
      </c>
      <c r="F240" s="2">
        <v>74.6991898681733</v>
      </c>
      <c r="G240" s="2">
        <v>79.4215923647928</v>
      </c>
      <c r="H240" s="11">
        <v>0.523896869230769</v>
      </c>
      <c r="I240" s="2">
        <v>111.51</v>
      </c>
      <c r="J240" s="2">
        <v>115.38</v>
      </c>
      <c r="K240" s="2">
        <v>106.98</v>
      </c>
      <c r="L240" s="2">
        <v>112.05</v>
      </c>
      <c r="M240" s="2">
        <v>93.1418091037004</v>
      </c>
      <c r="N240" s="2">
        <v>9.28994082840237</v>
      </c>
      <c r="O240" s="2">
        <v>9.30232558139535</v>
      </c>
      <c r="P240" s="2">
        <v>9.19540229885057</v>
      </c>
      <c r="Q240" s="2">
        <v>8.85714285714286</v>
      </c>
      <c r="R240" s="2">
        <v>8.69318181818182</v>
      </c>
      <c r="S240" s="2">
        <v>10.9090909090909</v>
      </c>
      <c r="T240" s="2">
        <v>10.762331838565</v>
      </c>
      <c r="U240" s="2">
        <v>10.6666666666667</v>
      </c>
      <c r="V240" s="2">
        <v>10.6194690265487</v>
      </c>
      <c r="W240" s="2">
        <v>10.1321585903084</v>
      </c>
      <c r="X240" s="2">
        <v>50</v>
      </c>
      <c r="Y240" s="2">
        <v>54</v>
      </c>
      <c r="Z240" s="2">
        <v>52.5</v>
      </c>
      <c r="AA240" s="2">
        <v>52</v>
      </c>
      <c r="AB240" s="2">
        <v>54.5</v>
      </c>
      <c r="AC240" s="2">
        <v>4.80473372781065</v>
      </c>
      <c r="AD240" s="2">
        <v>4.1046511627907</v>
      </c>
      <c r="AE240" s="2">
        <v>3.79310344827586</v>
      </c>
      <c r="AF240" s="2">
        <v>5.38285714285714</v>
      </c>
      <c r="AG240" s="2">
        <v>5.21590909090909</v>
      </c>
      <c r="AH240" s="2">
        <v>10.95</v>
      </c>
      <c r="AI240" s="2">
        <v>10.52</v>
      </c>
      <c r="AJ240" s="2">
        <v>10.4</v>
      </c>
      <c r="AK240" s="2">
        <v>9.37</v>
      </c>
      <c r="AL240" s="2">
        <v>8.01136363636364</v>
      </c>
      <c r="AM240" s="2">
        <v>45.7</v>
      </c>
      <c r="AN240" s="2">
        <v>46.1</v>
      </c>
      <c r="AO240" s="2">
        <v>43.7</v>
      </c>
      <c r="AP240" s="2">
        <v>39.8</v>
      </c>
      <c r="AQ240" s="13">
        <v>12.2179487179487</v>
      </c>
      <c r="AR240" s="7">
        <v>15.0965503237618</v>
      </c>
    </row>
    <row r="241" spans="1:44">
      <c r="A241" t="s">
        <v>504</v>
      </c>
      <c r="B241" s="1" t="s">
        <v>2612</v>
      </c>
      <c r="C241" t="s">
        <v>398</v>
      </c>
      <c r="D241" t="s">
        <v>1282</v>
      </c>
      <c r="E241" s="2">
        <v>12.45</v>
      </c>
      <c r="F241" s="2">
        <v>81.7414758617896</v>
      </c>
      <c r="G241" s="2">
        <v>78.9881265973953</v>
      </c>
      <c r="H241" s="11">
        <v>0.0444268918918919</v>
      </c>
      <c r="I241" s="2">
        <v>88.55</v>
      </c>
      <c r="J241" s="2">
        <v>130.06</v>
      </c>
      <c r="K241" s="2">
        <v>100.34</v>
      </c>
      <c r="L241" s="2">
        <v>95.68</v>
      </c>
      <c r="M241" s="2">
        <v>77.6151908859573</v>
      </c>
      <c r="N241" s="2">
        <v>4.43037974683544</v>
      </c>
      <c r="O241" s="2">
        <v>4.43037974683544</v>
      </c>
      <c r="P241" s="2">
        <v>4.27672955974843</v>
      </c>
      <c r="Q241" s="2">
        <v>4.5679012345679</v>
      </c>
      <c r="R241" s="2">
        <v>4.5398773006135</v>
      </c>
      <c r="S241" s="2">
        <v>10.0478468899522</v>
      </c>
      <c r="T241" s="2">
        <v>9.56937799043062</v>
      </c>
      <c r="U241" s="2">
        <v>9.52380952380952</v>
      </c>
      <c r="V241" s="2">
        <v>8.92018779342723</v>
      </c>
      <c r="W241" s="2">
        <v>8.8785046728972</v>
      </c>
      <c r="X241" s="2">
        <v>33.3333333333333</v>
      </c>
      <c r="Y241" s="2">
        <v>34.1176470588235</v>
      </c>
      <c r="Z241" s="2">
        <v>34.1176470588235</v>
      </c>
      <c r="AA241" s="2">
        <v>35.625</v>
      </c>
      <c r="AB241" s="2">
        <v>36.25</v>
      </c>
      <c r="AC241" s="2">
        <v>2.30379746835443</v>
      </c>
      <c r="AD241" s="2">
        <v>2.13924050632911</v>
      </c>
      <c r="AE241" s="2">
        <v>1.89937106918239</v>
      </c>
      <c r="AF241" s="2">
        <v>3.18518518518518</v>
      </c>
      <c r="AG241" s="2">
        <v>3.01840490797546</v>
      </c>
      <c r="AH241" s="2">
        <v>5.57</v>
      </c>
      <c r="AI241" s="2">
        <v>5.38</v>
      </c>
      <c r="AJ241" s="2">
        <v>4.97</v>
      </c>
      <c r="AK241" s="2">
        <v>4.88</v>
      </c>
      <c r="AL241" s="2">
        <v>4.29447852760736</v>
      </c>
      <c r="AM241" s="2">
        <v>28.8</v>
      </c>
      <c r="AN241" s="2">
        <v>29.3</v>
      </c>
      <c r="AO241" s="2">
        <v>29.2</v>
      </c>
      <c r="AP241" s="2">
        <v>28.2</v>
      </c>
      <c r="AQ241" s="13">
        <v>10.0486486486486</v>
      </c>
      <c r="AR241" s="7">
        <v>11.2543359418608</v>
      </c>
    </row>
    <row r="242" spans="1:44">
      <c r="A242" t="s">
        <v>505</v>
      </c>
      <c r="B242" s="1" t="s">
        <v>2613</v>
      </c>
      <c r="C242" t="s">
        <v>506</v>
      </c>
      <c r="D242" t="s">
        <v>1282</v>
      </c>
      <c r="E242" s="2">
        <v>6.61</v>
      </c>
      <c r="F242" s="2">
        <v>66.8755507901591</v>
      </c>
      <c r="G242" s="2">
        <v>73.852955774036</v>
      </c>
      <c r="H242" s="11">
        <v>0.410459171052632</v>
      </c>
      <c r="I242" s="2">
        <v>87.16</v>
      </c>
      <c r="J242" s="2">
        <v>88.46</v>
      </c>
      <c r="K242" s="2">
        <v>78.44</v>
      </c>
      <c r="L242" s="2">
        <v>78.55</v>
      </c>
      <c r="M242" s="2">
        <v>66.5192642512493</v>
      </c>
      <c r="N242" s="2">
        <v>8.54651162790698</v>
      </c>
      <c r="O242" s="2">
        <v>8.18681318681319</v>
      </c>
      <c r="P242" s="2">
        <v>8.35164835164835</v>
      </c>
      <c r="Q242" s="2">
        <v>8.68131868131868</v>
      </c>
      <c r="R242" s="2">
        <v>8.68852459016393</v>
      </c>
      <c r="S242" s="2">
        <v>12.9411764705882</v>
      </c>
      <c r="T242" s="2">
        <v>12.3134328358209</v>
      </c>
      <c r="U242" s="2">
        <v>12.3134328358209</v>
      </c>
      <c r="V242" s="2">
        <v>12.2676579925651</v>
      </c>
      <c r="W242" s="2">
        <v>12.2222222222222</v>
      </c>
      <c r="X242" s="2">
        <v>41.7241379310345</v>
      </c>
      <c r="Y242" s="2">
        <v>42.7586206896552</v>
      </c>
      <c r="Z242" s="2">
        <v>41</v>
      </c>
      <c r="AA242" s="2">
        <v>42.7586206896552</v>
      </c>
      <c r="AB242" s="2">
        <v>43.1034482758621</v>
      </c>
      <c r="AC242" s="2">
        <v>4.88372093023256</v>
      </c>
      <c r="AD242" s="2">
        <v>4.53846153846154</v>
      </c>
      <c r="AE242" s="2">
        <v>3.89010989010989</v>
      </c>
      <c r="AF242" s="2">
        <v>5.73626373626374</v>
      </c>
      <c r="AG242" s="2">
        <v>5.62841530054645</v>
      </c>
      <c r="AH242" s="2">
        <v>12.91</v>
      </c>
      <c r="AI242" s="2">
        <v>12.42</v>
      </c>
      <c r="AJ242" s="2">
        <v>12.2</v>
      </c>
      <c r="AK242" s="2">
        <v>11.26</v>
      </c>
      <c r="AL242" s="2">
        <v>9.72677595628415</v>
      </c>
      <c r="AM242" s="2">
        <v>55.3</v>
      </c>
      <c r="AN242" s="2">
        <v>54.9</v>
      </c>
      <c r="AO242" s="2">
        <v>52.3</v>
      </c>
      <c r="AP242" s="2">
        <v>50.3</v>
      </c>
      <c r="AQ242" s="13">
        <v>14.0921052631579</v>
      </c>
      <c r="AR242" s="7">
        <v>16.3493590118886</v>
      </c>
    </row>
    <row r="243" spans="1:44">
      <c r="A243" t="s">
        <v>507</v>
      </c>
      <c r="B243" s="1" t="s">
        <v>2614</v>
      </c>
      <c r="C243" t="s">
        <v>508</v>
      </c>
      <c r="D243" t="s">
        <v>1284</v>
      </c>
      <c r="E243" s="2">
        <v>6.23</v>
      </c>
      <c r="F243" s="2">
        <v>80.3391454403198</v>
      </c>
      <c r="G243" s="2">
        <v>76.109316482308</v>
      </c>
      <c r="H243" s="11">
        <v>-0.237011622857143</v>
      </c>
      <c r="I243" s="2">
        <v>83.56</v>
      </c>
      <c r="J243" s="2">
        <v>108.43</v>
      </c>
      <c r="K243" s="2">
        <v>86.31</v>
      </c>
      <c r="L243" s="2">
        <v>75.12</v>
      </c>
      <c r="M243" s="2">
        <v>114.784392710746</v>
      </c>
      <c r="N243" s="2">
        <v>3.65384615384615</v>
      </c>
      <c r="O243" s="2">
        <v>3.52564102564103</v>
      </c>
      <c r="P243" s="2">
        <v>3.26923076923077</v>
      </c>
      <c r="Q243" s="2">
        <v>3.2051282051282</v>
      </c>
      <c r="R243" s="2">
        <v>3.26923076923077</v>
      </c>
      <c r="S243" s="2">
        <v>13.1221719457014</v>
      </c>
      <c r="T243" s="2">
        <v>13.4529147982063</v>
      </c>
      <c r="U243" s="2">
        <v>14.3497757847534</v>
      </c>
      <c r="V243" s="2">
        <v>14.7321428571429</v>
      </c>
      <c r="W243" s="2">
        <v>15.1111111111111</v>
      </c>
      <c r="X243" s="2">
        <v>23.75</v>
      </c>
      <c r="Y243" s="2">
        <v>22</v>
      </c>
      <c r="Z243" s="2">
        <v>21.1538461538462</v>
      </c>
      <c r="AA243" s="2">
        <v>20.7692307692308</v>
      </c>
      <c r="AB243" s="2">
        <v>20.7407407407407</v>
      </c>
      <c r="AC243" s="2">
        <v>1.82051282051282</v>
      </c>
      <c r="AD243" s="2">
        <v>1.74358974358974</v>
      </c>
      <c r="AE243" s="2">
        <v>1.69230769230769</v>
      </c>
      <c r="AF243" s="2">
        <v>2.91025641025641</v>
      </c>
      <c r="AG243" s="2">
        <v>2.80769230769231</v>
      </c>
      <c r="AH243" s="2">
        <v>3.65</v>
      </c>
      <c r="AI243" s="2">
        <v>3.46</v>
      </c>
      <c r="AJ243" s="2">
        <v>3.08</v>
      </c>
      <c r="AK243" s="2">
        <v>2.76</v>
      </c>
      <c r="AL243" s="2">
        <v>2.43589743589744</v>
      </c>
      <c r="AM243" s="2">
        <v>13.5</v>
      </c>
      <c r="AN243" s="2">
        <v>12.9</v>
      </c>
      <c r="AO243" s="2">
        <v>11.7</v>
      </c>
      <c r="AP243" s="2">
        <v>10.7</v>
      </c>
      <c r="AQ243" s="13">
        <v>10.7228571428571</v>
      </c>
      <c r="AR243" s="7">
        <v>9.71091276712774</v>
      </c>
    </row>
    <row r="244" spans="1:44">
      <c r="A244" t="s">
        <v>509</v>
      </c>
      <c r="B244" s="1" t="s">
        <v>2615</v>
      </c>
      <c r="C244" t="s">
        <v>510</v>
      </c>
      <c r="D244" t="s">
        <v>1284</v>
      </c>
      <c r="E244" s="2">
        <v>8.86</v>
      </c>
      <c r="F244" s="2">
        <v>81.3161874533642</v>
      </c>
      <c r="G244" s="2">
        <v>75.6368930996533</v>
      </c>
      <c r="H244" s="11">
        <v>0.302117905128205</v>
      </c>
      <c r="I244" s="2">
        <v>93.08</v>
      </c>
      <c r="J244" s="2">
        <v>112.41</v>
      </c>
      <c r="K244" s="2">
        <v>117.81</v>
      </c>
      <c r="L244" s="2">
        <v>120.08</v>
      </c>
      <c r="M244" s="2">
        <v>108.223656299832</v>
      </c>
      <c r="N244" s="2">
        <v>6.87150837988827</v>
      </c>
      <c r="O244" s="2">
        <v>6.43979057591623</v>
      </c>
      <c r="P244" s="2">
        <v>5.92783505154639</v>
      </c>
      <c r="Q244" s="2">
        <v>6.29441624365482</v>
      </c>
      <c r="R244" s="2">
        <v>6.51515151515152</v>
      </c>
      <c r="S244" s="2">
        <v>12.5</v>
      </c>
      <c r="T244" s="2">
        <v>11.8773946360153</v>
      </c>
      <c r="U244" s="2">
        <v>11.787072243346</v>
      </c>
      <c r="V244" s="2">
        <v>11.2359550561798</v>
      </c>
      <c r="W244" s="2">
        <v>11.1940298507463</v>
      </c>
      <c r="X244" s="2">
        <v>44.2857142857143</v>
      </c>
      <c r="Y244" s="2">
        <v>45.1851851851852</v>
      </c>
      <c r="Z244" s="2">
        <v>47.4074074074074</v>
      </c>
      <c r="AA244" s="2">
        <v>47.037037037037</v>
      </c>
      <c r="AB244" s="2">
        <v>46.2962962962963</v>
      </c>
      <c r="AC244" s="2">
        <v>4.01117318435754</v>
      </c>
      <c r="AD244" s="2">
        <v>3.23560209424084</v>
      </c>
      <c r="AE244" s="2">
        <v>3.08247422680412</v>
      </c>
      <c r="AF244" s="2">
        <v>4.43654822335025</v>
      </c>
      <c r="AG244" s="2">
        <v>4.74747474747475</v>
      </c>
      <c r="AH244" s="2">
        <v>9.55</v>
      </c>
      <c r="AI244" s="2">
        <v>8.9</v>
      </c>
      <c r="AJ244" s="2">
        <v>8.14</v>
      </c>
      <c r="AK244" s="2">
        <v>7.36</v>
      </c>
      <c r="AL244" s="2">
        <v>6.56565656565657</v>
      </c>
      <c r="AM244" s="2">
        <v>46.1</v>
      </c>
      <c r="AN244" s="2">
        <v>43.4</v>
      </c>
      <c r="AO244" s="2">
        <v>40.9</v>
      </c>
      <c r="AP244" s="2">
        <v>36.6</v>
      </c>
      <c r="AQ244" s="13">
        <v>11.8769230769231</v>
      </c>
      <c r="AR244" s="7">
        <v>13.6947966553336</v>
      </c>
    </row>
    <row r="245" spans="1:44">
      <c r="A245" t="s">
        <v>511</v>
      </c>
      <c r="B245" s="1" t="s">
        <v>2616</v>
      </c>
      <c r="C245" t="s">
        <v>512</v>
      </c>
      <c r="D245" t="s">
        <v>1284</v>
      </c>
      <c r="E245" s="2">
        <v>9.93</v>
      </c>
      <c r="F245" s="2">
        <v>81.8653580250016</v>
      </c>
      <c r="G245" s="2">
        <v>71.5505468292372</v>
      </c>
      <c r="H245" s="11">
        <v>0.452449207692308</v>
      </c>
      <c r="I245" s="2">
        <v>115.1</v>
      </c>
      <c r="J245" s="2">
        <v>85.97</v>
      </c>
      <c r="K245" s="2">
        <v>111.69</v>
      </c>
      <c r="L245" s="2">
        <v>127.36</v>
      </c>
      <c r="M245" s="2">
        <v>133.789552592354</v>
      </c>
      <c r="N245" s="2">
        <v>9.31034482758621</v>
      </c>
      <c r="O245" s="2">
        <v>8.91428571428571</v>
      </c>
      <c r="P245" s="2">
        <v>8.91428571428571</v>
      </c>
      <c r="Q245" s="2">
        <v>8.92045454545454</v>
      </c>
      <c r="R245" s="2">
        <v>9.14285714285714</v>
      </c>
      <c r="S245" s="2">
        <v>10.9803921568627</v>
      </c>
      <c r="T245" s="2">
        <v>10.9375</v>
      </c>
      <c r="U245" s="2">
        <v>10.8949416342412</v>
      </c>
      <c r="V245" s="2">
        <v>10.4651162790698</v>
      </c>
      <c r="W245" s="2">
        <v>10.4247104247104</v>
      </c>
      <c r="X245" s="2">
        <v>47.2</v>
      </c>
      <c r="Y245" s="2">
        <v>48.4</v>
      </c>
      <c r="Z245" s="2">
        <v>48</v>
      </c>
      <c r="AA245" s="2">
        <v>51.25</v>
      </c>
      <c r="AB245" s="2">
        <v>51.6666666666667</v>
      </c>
      <c r="AC245" s="2">
        <v>8.14942528735632</v>
      </c>
      <c r="AD245" s="2">
        <v>6.70857142857143</v>
      </c>
      <c r="AE245" s="2">
        <v>5.41714285714286</v>
      </c>
      <c r="AF245" s="2">
        <v>7.38636363636364</v>
      </c>
      <c r="AG245" s="2">
        <v>8.10285714285714</v>
      </c>
      <c r="AH245" s="2">
        <v>14.2</v>
      </c>
      <c r="AI245" s="2">
        <v>14.4</v>
      </c>
      <c r="AJ245" s="2">
        <v>13.6</v>
      </c>
      <c r="AK245" s="2">
        <v>12.22</v>
      </c>
      <c r="AL245" s="2">
        <v>11.0285714285714</v>
      </c>
      <c r="AM245" s="2">
        <v>48.4</v>
      </c>
      <c r="AN245" s="2">
        <v>50.4</v>
      </c>
      <c r="AO245" s="2">
        <v>44.5</v>
      </c>
      <c r="AP245" s="2">
        <v>41.9</v>
      </c>
      <c r="AQ245" s="13">
        <v>15.4974358974359</v>
      </c>
      <c r="AR245" s="7">
        <v>17.4966295422492</v>
      </c>
    </row>
    <row r="246" spans="1:44">
      <c r="A246" t="s">
        <v>513</v>
      </c>
      <c r="B246" s="1" t="s">
        <v>2617</v>
      </c>
      <c r="C246" t="s">
        <v>514</v>
      </c>
      <c r="D246" t="s">
        <v>1284</v>
      </c>
      <c r="E246" s="2">
        <v>9.57</v>
      </c>
      <c r="F246" s="2">
        <v>74.8786608080371</v>
      </c>
      <c r="G246" s="2">
        <v>76.0060528636725</v>
      </c>
      <c r="H246" s="11">
        <v>-0.169234574418605</v>
      </c>
      <c r="I246" s="2">
        <v>103.06</v>
      </c>
      <c r="J246" s="2">
        <v>116.08</v>
      </c>
      <c r="K246" s="2">
        <v>103.11</v>
      </c>
      <c r="L246" s="2">
        <v>95.98</v>
      </c>
      <c r="M246" s="2">
        <v>82.4941333780963</v>
      </c>
      <c r="N246" s="2">
        <v>3.70786516853933</v>
      </c>
      <c r="O246" s="2">
        <v>3.66666666666667</v>
      </c>
      <c r="P246" s="2">
        <v>3.31491712707182</v>
      </c>
      <c r="Q246" s="2">
        <v>3.24175824175824</v>
      </c>
      <c r="R246" s="2">
        <v>3.2967032967033</v>
      </c>
      <c r="S246" s="2">
        <v>11.2554112554113</v>
      </c>
      <c r="T246" s="2">
        <v>11.2068965517241</v>
      </c>
      <c r="U246" s="2">
        <v>11.1587982832618</v>
      </c>
      <c r="V246" s="2">
        <v>11.4893617021277</v>
      </c>
      <c r="W246" s="2">
        <v>11.4893617021277</v>
      </c>
      <c r="X246" s="2">
        <v>28.1818181818182</v>
      </c>
      <c r="Y246" s="2">
        <v>28.6363636363636</v>
      </c>
      <c r="Z246" s="2">
        <v>28.6363636363636</v>
      </c>
      <c r="AA246" s="2">
        <v>25.6521739130435</v>
      </c>
      <c r="AB246" s="2">
        <v>27.7272727272727</v>
      </c>
      <c r="AC246" s="2">
        <v>2.79775280898876</v>
      </c>
      <c r="AD246" s="2">
        <v>2.15555555555556</v>
      </c>
      <c r="AE246" s="2">
        <v>2.01104972375691</v>
      </c>
      <c r="AF246" s="2">
        <v>3.04395604395604</v>
      </c>
      <c r="AG246" s="2">
        <v>2.76923076923077</v>
      </c>
      <c r="AH246" s="2">
        <v>3.65</v>
      </c>
      <c r="AI246" s="2">
        <v>3.61</v>
      </c>
      <c r="AJ246" s="2">
        <v>3.09</v>
      </c>
      <c r="AK246" s="2">
        <v>2.64</v>
      </c>
      <c r="AL246" s="2">
        <v>2.36263736263736</v>
      </c>
      <c r="AM246" s="2">
        <v>15.4</v>
      </c>
      <c r="AN246" s="2">
        <v>15.9</v>
      </c>
      <c r="AO246" s="2">
        <v>13.1</v>
      </c>
      <c r="AP246" s="2">
        <v>13.9</v>
      </c>
      <c r="AQ246" s="13">
        <v>8.81860465116279</v>
      </c>
      <c r="AR246" s="7">
        <v>8.26047465084249</v>
      </c>
    </row>
    <row r="247" spans="1:44">
      <c r="A247" t="s">
        <v>515</v>
      </c>
      <c r="B247" s="1" t="s">
        <v>2618</v>
      </c>
      <c r="C247" t="s">
        <v>516</v>
      </c>
      <c r="D247" t="s">
        <v>1284</v>
      </c>
      <c r="E247" s="2">
        <v>9.03</v>
      </c>
      <c r="F247" s="2">
        <v>80.676749781141</v>
      </c>
      <c r="G247" s="2">
        <v>76.7275704322266</v>
      </c>
      <c r="H247" s="11">
        <v>-0.301478105128205</v>
      </c>
      <c r="I247" s="2">
        <v>62.72</v>
      </c>
      <c r="J247" s="2">
        <v>84.18</v>
      </c>
      <c r="K247" s="2">
        <v>64.18</v>
      </c>
      <c r="L247" s="2">
        <v>62.53</v>
      </c>
      <c r="M247" s="2">
        <v>68.0381710169279</v>
      </c>
      <c r="N247" s="2">
        <v>3.64705882352941</v>
      </c>
      <c r="O247" s="2">
        <v>3.54651162790698</v>
      </c>
      <c r="P247" s="2">
        <v>3.31395348837209</v>
      </c>
      <c r="Q247" s="2">
        <v>3.45029239766082</v>
      </c>
      <c r="R247" s="2">
        <v>3.50877192982456</v>
      </c>
      <c r="S247" s="2">
        <v>15.2892561983471</v>
      </c>
      <c r="T247" s="2">
        <v>15.0406504065041</v>
      </c>
      <c r="U247" s="2">
        <v>15.4471544715447</v>
      </c>
      <c r="V247" s="2">
        <v>15.7894736842105</v>
      </c>
      <c r="W247" s="2">
        <v>15.7894736842105</v>
      </c>
      <c r="X247" s="2">
        <v>20</v>
      </c>
      <c r="Y247" s="2">
        <v>18.7878787878788</v>
      </c>
      <c r="Z247" s="2">
        <v>19.0909090909091</v>
      </c>
      <c r="AA247" s="2">
        <v>18.5294117647059</v>
      </c>
      <c r="AB247" s="2">
        <v>18.5714285714286</v>
      </c>
      <c r="AC247" s="2">
        <v>2.21176470588235</v>
      </c>
      <c r="AD247" s="2">
        <v>1.95348837209302</v>
      </c>
      <c r="AE247" s="2">
        <v>1.77906976744186</v>
      </c>
      <c r="AF247" s="2">
        <v>2.69005847953216</v>
      </c>
      <c r="AG247" s="2">
        <v>3.02923976608187</v>
      </c>
      <c r="AH247" s="2">
        <v>4.12</v>
      </c>
      <c r="AI247" s="2">
        <v>4.24</v>
      </c>
      <c r="AJ247" s="2">
        <v>3.95</v>
      </c>
      <c r="AK247" s="2">
        <v>3.51</v>
      </c>
      <c r="AL247" s="2">
        <v>3.50877192982456</v>
      </c>
      <c r="AM247" s="2">
        <v>15.7</v>
      </c>
      <c r="AN247" s="2">
        <v>17</v>
      </c>
      <c r="AO247" s="2">
        <v>14.4</v>
      </c>
      <c r="AP247" s="2">
        <v>14.3</v>
      </c>
      <c r="AQ247" s="13">
        <v>9.87179487179487</v>
      </c>
      <c r="AR247" s="7">
        <v>9.51059044892773</v>
      </c>
    </row>
    <row r="248" spans="1:44">
      <c r="A248" t="s">
        <v>517</v>
      </c>
      <c r="B248" s="1" t="s">
        <v>2619</v>
      </c>
      <c r="C248" t="s">
        <v>518</v>
      </c>
      <c r="D248" t="s">
        <v>1284</v>
      </c>
      <c r="E248" s="2">
        <v>8.16</v>
      </c>
      <c r="F248" s="2">
        <v>77.5844695405879</v>
      </c>
      <c r="G248" s="2">
        <v>74.5860070517654</v>
      </c>
      <c r="H248" s="11">
        <v>0.373635622222222</v>
      </c>
      <c r="I248" s="2">
        <v>101.49</v>
      </c>
      <c r="J248" s="2">
        <v>114.44</v>
      </c>
      <c r="K248" s="2">
        <v>98.64</v>
      </c>
      <c r="L248" s="2">
        <v>119.04</v>
      </c>
      <c r="M248" s="2">
        <v>98.842590503583</v>
      </c>
      <c r="N248" s="2">
        <v>7.12707182320442</v>
      </c>
      <c r="O248" s="2">
        <v>6.95652173913043</v>
      </c>
      <c r="P248" s="2">
        <v>6.75675675675676</v>
      </c>
      <c r="Q248" s="2">
        <v>6.55913978494624</v>
      </c>
      <c r="R248" s="2">
        <v>6.70212765957447</v>
      </c>
      <c r="S248" s="2">
        <v>10.9170305676856</v>
      </c>
      <c r="T248" s="2">
        <v>10.3448275862069</v>
      </c>
      <c r="U248" s="2">
        <v>10.3448275862069</v>
      </c>
      <c r="V248" s="2">
        <v>10.2564102564103</v>
      </c>
      <c r="W248" s="2">
        <v>10.2564102564103</v>
      </c>
      <c r="X248" s="2">
        <v>51.3636363636364</v>
      </c>
      <c r="Y248" s="2">
        <v>50.4545454545455</v>
      </c>
      <c r="Z248" s="2">
        <v>50.9090909090909</v>
      </c>
      <c r="AA248" s="2">
        <v>50</v>
      </c>
      <c r="AB248" s="2">
        <v>51.4285714285714</v>
      </c>
      <c r="AC248" s="2">
        <v>5.34806629834254</v>
      </c>
      <c r="AD248" s="2">
        <v>4.60869565217391</v>
      </c>
      <c r="AE248" s="2">
        <v>3.91351351351351</v>
      </c>
      <c r="AF248" s="2">
        <v>5.70967741935484</v>
      </c>
      <c r="AG248" s="2">
        <v>6.15957446808511</v>
      </c>
      <c r="AH248" s="2">
        <v>9.34</v>
      </c>
      <c r="AI248" s="2">
        <v>9.35</v>
      </c>
      <c r="AJ248" s="2">
        <v>8.81</v>
      </c>
      <c r="AK248" s="2">
        <v>7.8</v>
      </c>
      <c r="AL248" s="2">
        <v>6.38297872340426</v>
      </c>
      <c r="AM248" s="2">
        <v>46</v>
      </c>
      <c r="AN248" s="2">
        <v>46.9</v>
      </c>
      <c r="AO248" s="2">
        <v>37</v>
      </c>
      <c r="AP248" s="2">
        <v>35.8</v>
      </c>
      <c r="AQ248" s="13">
        <v>14.3666666666667</v>
      </c>
      <c r="AR248" s="7">
        <v>14.2115798432071</v>
      </c>
    </row>
    <row r="249" spans="1:44">
      <c r="A249" t="s">
        <v>519</v>
      </c>
      <c r="B249" s="1" t="s">
        <v>2620</v>
      </c>
      <c r="C249" t="s">
        <v>253</v>
      </c>
      <c r="D249" t="s">
        <v>1284</v>
      </c>
      <c r="E249" s="2">
        <v>7.89</v>
      </c>
      <c r="F249" s="2">
        <v>76.1887000363701</v>
      </c>
      <c r="G249" s="2">
        <v>76.3295758125983</v>
      </c>
      <c r="H249" s="11">
        <v>-0.36162926</v>
      </c>
      <c r="I249" s="2">
        <v>77.61</v>
      </c>
      <c r="J249" s="2">
        <v>88.92</v>
      </c>
      <c r="K249" s="2">
        <v>79.96</v>
      </c>
      <c r="L249" s="2">
        <v>60.96</v>
      </c>
      <c r="M249" s="2">
        <v>79.9520127887947</v>
      </c>
      <c r="N249" s="2">
        <v>3.45679012345679</v>
      </c>
      <c r="O249" s="2">
        <v>3.27160493827161</v>
      </c>
      <c r="P249" s="2">
        <v>3.08641975308642</v>
      </c>
      <c r="Q249" s="2">
        <v>3.08641975308642</v>
      </c>
      <c r="R249" s="2">
        <v>3.45679012345679</v>
      </c>
      <c r="S249" s="2">
        <v>15</v>
      </c>
      <c r="T249" s="2">
        <v>15.3153153153153</v>
      </c>
      <c r="U249" s="2">
        <v>15.3153153153153</v>
      </c>
      <c r="V249" s="2">
        <v>15.2466367713004</v>
      </c>
      <c r="W249" s="2">
        <v>15.2466367713004</v>
      </c>
      <c r="X249" s="2">
        <v>13.7931034482759</v>
      </c>
      <c r="Y249" s="2">
        <v>13.3333333333333</v>
      </c>
      <c r="Z249" s="2">
        <v>13.6666666666667</v>
      </c>
      <c r="AA249" s="2">
        <v>12.9032258064516</v>
      </c>
      <c r="AB249" s="2">
        <v>12.9032258064516</v>
      </c>
      <c r="AC249" s="2">
        <v>2.19753086419753</v>
      </c>
      <c r="AD249" s="2">
        <v>2.22222222222222</v>
      </c>
      <c r="AE249" s="2">
        <v>1.53086419753086</v>
      </c>
      <c r="AF249" s="2">
        <v>3.11111111111111</v>
      </c>
      <c r="AG249" s="2">
        <v>2.80246913580247</v>
      </c>
      <c r="AH249" s="2">
        <v>3.52</v>
      </c>
      <c r="AI249" s="2">
        <v>3.27</v>
      </c>
      <c r="AJ249" s="2">
        <v>3.09</v>
      </c>
      <c r="AK249" s="2">
        <v>2.84</v>
      </c>
      <c r="AL249" s="2">
        <v>2.83950617283951</v>
      </c>
      <c r="AM249" s="2">
        <v>14.2</v>
      </c>
      <c r="AN249" s="2">
        <v>13.7</v>
      </c>
      <c r="AO249" s="2">
        <v>14.1</v>
      </c>
      <c r="AP249" s="2">
        <v>14.4</v>
      </c>
      <c r="AQ249" s="13">
        <v>9.125</v>
      </c>
      <c r="AR249" s="7">
        <v>8.87766734350751</v>
      </c>
    </row>
    <row r="250" spans="1:44">
      <c r="A250" t="s">
        <v>520</v>
      </c>
      <c r="B250" s="1" t="s">
        <v>2621</v>
      </c>
      <c r="C250" t="s">
        <v>521</v>
      </c>
      <c r="D250" t="s">
        <v>1284</v>
      </c>
      <c r="E250" s="2">
        <v>8.36</v>
      </c>
      <c r="F250" s="2">
        <v>72.4784003436002</v>
      </c>
      <c r="G250" s="2">
        <v>76.2386817838708</v>
      </c>
      <c r="H250" s="11">
        <v>0.499269367567568</v>
      </c>
      <c r="I250" s="2">
        <v>102.54</v>
      </c>
      <c r="J250" s="2">
        <v>103.71</v>
      </c>
      <c r="K250" s="2">
        <v>108.84</v>
      </c>
      <c r="L250" s="2">
        <v>93.37</v>
      </c>
      <c r="M250" s="2">
        <v>89.5457440575787</v>
      </c>
      <c r="N250" s="2">
        <v>8.19354838709677</v>
      </c>
      <c r="O250" s="2">
        <v>8.06451612903226</v>
      </c>
      <c r="P250" s="2">
        <v>7.92452830188679</v>
      </c>
      <c r="Q250" s="2">
        <v>7.63636363636364</v>
      </c>
      <c r="R250" s="2">
        <v>7.87878787878788</v>
      </c>
      <c r="S250" s="2">
        <v>11.5740740740741</v>
      </c>
      <c r="T250" s="2">
        <v>11.9815668202765</v>
      </c>
      <c r="U250" s="2">
        <v>11.7117117117117</v>
      </c>
      <c r="V250" s="2">
        <v>11.353711790393</v>
      </c>
      <c r="W250" s="2">
        <v>11.7391304347826</v>
      </c>
      <c r="X250" s="2">
        <v>43.9130434782609</v>
      </c>
      <c r="Y250" s="2">
        <v>44.7826086956522</v>
      </c>
      <c r="Z250" s="2">
        <v>44.3478260869565</v>
      </c>
      <c r="AA250" s="2">
        <v>45.2173913043478</v>
      </c>
      <c r="AB250" s="2">
        <v>44.5833333333333</v>
      </c>
      <c r="AC250" s="2">
        <v>5.6258064516129</v>
      </c>
      <c r="AD250" s="2">
        <v>5.1741935483871</v>
      </c>
      <c r="AE250" s="2">
        <v>4.45283018867925</v>
      </c>
      <c r="AF250" s="2">
        <v>5.87878787878788</v>
      </c>
      <c r="AG250" s="2">
        <v>6.52121212121212</v>
      </c>
      <c r="AH250" s="2">
        <v>10.26</v>
      </c>
      <c r="AI250" s="2">
        <v>10.19</v>
      </c>
      <c r="AJ250" s="2">
        <v>9.87</v>
      </c>
      <c r="AK250" s="2">
        <v>8.55</v>
      </c>
      <c r="AL250" s="2">
        <v>7.93939393939394</v>
      </c>
      <c r="AM250" s="2">
        <v>39.1</v>
      </c>
      <c r="AN250" s="2">
        <v>40.5</v>
      </c>
      <c r="AO250" s="2">
        <v>39</v>
      </c>
      <c r="AP250" s="2">
        <v>36.2</v>
      </c>
      <c r="AQ250" s="13">
        <v>11.0648648648649</v>
      </c>
      <c r="AR250" s="7">
        <v>12.1555149883852</v>
      </c>
    </row>
    <row r="251" spans="1:44">
      <c r="A251" t="s">
        <v>522</v>
      </c>
      <c r="B251" s="1" t="s">
        <v>2622</v>
      </c>
      <c r="C251" t="s">
        <v>523</v>
      </c>
      <c r="D251" t="s">
        <v>1284</v>
      </c>
      <c r="E251" s="2">
        <v>8.26</v>
      </c>
      <c r="F251" s="2">
        <v>71.1193037847224</v>
      </c>
      <c r="G251" s="2">
        <v>76.1777646157505</v>
      </c>
      <c r="H251" s="11">
        <v>-0.0901687228571429</v>
      </c>
      <c r="I251" s="2">
        <v>108.55</v>
      </c>
      <c r="J251" s="2">
        <v>103.11</v>
      </c>
      <c r="K251" s="2">
        <v>120.53</v>
      </c>
      <c r="L251" s="2">
        <v>83.26</v>
      </c>
      <c r="M251" s="2">
        <v>109.300650396712</v>
      </c>
      <c r="N251" s="2">
        <v>3.8</v>
      </c>
      <c r="O251" s="2">
        <v>3.68421052631579</v>
      </c>
      <c r="P251" s="2">
        <v>3.61842105263158</v>
      </c>
      <c r="Q251" s="2">
        <v>3.09210526315789</v>
      </c>
      <c r="R251" s="2">
        <v>3.13725490196078</v>
      </c>
      <c r="S251" s="2">
        <v>13.8095238095238</v>
      </c>
      <c r="T251" s="2">
        <v>13.7440758293839</v>
      </c>
      <c r="U251" s="2">
        <v>13.6792452830189</v>
      </c>
      <c r="V251" s="2">
        <v>14.1509433962264</v>
      </c>
      <c r="W251" s="2">
        <v>14.0845070422535</v>
      </c>
      <c r="X251" s="2">
        <v>25.2</v>
      </c>
      <c r="Y251" s="2">
        <v>25.2</v>
      </c>
      <c r="Z251" s="2">
        <v>25.2</v>
      </c>
      <c r="AA251" s="2">
        <v>25.2</v>
      </c>
      <c r="AB251" s="2">
        <v>23.6</v>
      </c>
      <c r="AC251" s="2">
        <v>2.09333333333333</v>
      </c>
      <c r="AD251" s="2">
        <v>1.92105263157895</v>
      </c>
      <c r="AE251" s="2">
        <v>1.59210526315789</v>
      </c>
      <c r="AF251" s="2">
        <v>2.73684210526316</v>
      </c>
      <c r="AG251" s="2">
        <v>2.56209150326797</v>
      </c>
      <c r="AH251" s="2">
        <v>3.33</v>
      </c>
      <c r="AI251" s="2">
        <v>3.09</v>
      </c>
      <c r="AJ251" s="2">
        <v>3.29</v>
      </c>
      <c r="AK251" s="2">
        <v>2.76</v>
      </c>
      <c r="AL251" s="2">
        <v>2.35294117647059</v>
      </c>
      <c r="AM251" s="2">
        <v>11.2</v>
      </c>
      <c r="AN251" s="2">
        <v>12</v>
      </c>
      <c r="AO251" s="2">
        <v>11.7</v>
      </c>
      <c r="AP251" s="2">
        <v>11.6</v>
      </c>
      <c r="AQ251" s="13">
        <v>10.0857142857143</v>
      </c>
      <c r="AR251" s="7">
        <v>9.25729167879538</v>
      </c>
    </row>
    <row r="252" spans="1:44">
      <c r="A252" t="s">
        <v>524</v>
      </c>
      <c r="B252" s="1" t="s">
        <v>2623</v>
      </c>
      <c r="C252" t="s">
        <v>525</v>
      </c>
      <c r="D252" t="s">
        <v>1284</v>
      </c>
      <c r="E252" s="2">
        <v>12.5</v>
      </c>
      <c r="F252" s="2">
        <v>74.201116846563</v>
      </c>
      <c r="G252" s="2">
        <v>76.8196094996819</v>
      </c>
      <c r="H252" s="11">
        <v>0.663676792105263</v>
      </c>
      <c r="I252" s="2">
        <v>114.25</v>
      </c>
      <c r="J252" s="2">
        <v>69.67</v>
      </c>
      <c r="K252" s="2">
        <v>112.81</v>
      </c>
      <c r="L252" s="2">
        <v>103.03</v>
      </c>
      <c r="M252" s="2">
        <v>120.447526556488</v>
      </c>
      <c r="N252" s="2">
        <v>10.7909604519774</v>
      </c>
      <c r="O252" s="2">
        <v>10.5027932960894</v>
      </c>
      <c r="P252" s="2">
        <v>9.77777777777778</v>
      </c>
      <c r="Q252" s="2">
        <v>9.17582417582418</v>
      </c>
      <c r="R252" s="2">
        <v>9.45054945054945</v>
      </c>
      <c r="S252" s="2">
        <v>11.4285714285714</v>
      </c>
      <c r="T252" s="2">
        <v>11.336032388664</v>
      </c>
      <c r="U252" s="2">
        <v>11.2903225806452</v>
      </c>
      <c r="V252" s="2">
        <v>11.1553784860558</v>
      </c>
      <c r="W252" s="2">
        <v>11.1111111111111</v>
      </c>
      <c r="X252" s="2">
        <v>48.8461538461538</v>
      </c>
      <c r="Y252" s="2">
        <v>52.8</v>
      </c>
      <c r="Z252" s="2">
        <v>54</v>
      </c>
      <c r="AA252" s="2">
        <v>54.4</v>
      </c>
      <c r="AB252" s="2">
        <v>54</v>
      </c>
      <c r="AC252" s="2">
        <v>4.75706214689265</v>
      </c>
      <c r="AD252" s="2">
        <v>4.36871508379888</v>
      </c>
      <c r="AE252" s="2">
        <v>4.21111111111111</v>
      </c>
      <c r="AF252" s="2">
        <v>6.46153846153846</v>
      </c>
      <c r="AG252" s="2">
        <v>6.95604395604396</v>
      </c>
      <c r="AH252" s="2">
        <v>13.79</v>
      </c>
      <c r="AI252" s="2">
        <v>13.46</v>
      </c>
      <c r="AJ252" s="2">
        <v>12.44</v>
      </c>
      <c r="AK252" s="2">
        <v>10.99</v>
      </c>
      <c r="AL252" s="2">
        <v>9.78021978021978</v>
      </c>
      <c r="AM252" s="2">
        <v>53.2</v>
      </c>
      <c r="AN252" s="2">
        <v>54</v>
      </c>
      <c r="AO252" s="2">
        <v>49.5</v>
      </c>
      <c r="AP252" s="2">
        <v>47</v>
      </c>
      <c r="AQ252" s="13">
        <v>15.2657894736842</v>
      </c>
      <c r="AR252" s="7">
        <v>18.5466098535384</v>
      </c>
    </row>
    <row r="253" spans="1:44">
      <c r="A253" t="s">
        <v>526</v>
      </c>
      <c r="B253" s="1" t="s">
        <v>2624</v>
      </c>
      <c r="C253" t="s">
        <v>527</v>
      </c>
      <c r="D253" t="s">
        <v>1284</v>
      </c>
      <c r="E253" s="2">
        <v>7.46</v>
      </c>
      <c r="F253" s="2">
        <v>73.0681273975935</v>
      </c>
      <c r="G253" s="2">
        <v>73.0916630766325</v>
      </c>
      <c r="H253" s="11">
        <v>0.73774583902439</v>
      </c>
      <c r="I253" s="2">
        <v>122.05</v>
      </c>
      <c r="J253" s="2">
        <v>112.2</v>
      </c>
      <c r="K253" s="2">
        <v>97.66</v>
      </c>
      <c r="L253" s="2">
        <v>93.79</v>
      </c>
      <c r="M253" s="2">
        <v>131.536360370494</v>
      </c>
      <c r="N253" s="2">
        <v>11.8023255813953</v>
      </c>
      <c r="O253" s="2">
        <v>11.7919075144509</v>
      </c>
      <c r="P253" s="2">
        <v>11.4857142857143</v>
      </c>
      <c r="Q253" s="2">
        <v>11.2290502793296</v>
      </c>
      <c r="R253" s="2">
        <v>11.3888888888889</v>
      </c>
      <c r="S253" s="2">
        <v>11.6981132075472</v>
      </c>
      <c r="T253" s="2">
        <v>11.6104868913858</v>
      </c>
      <c r="U253" s="2">
        <v>11.4814814814815</v>
      </c>
      <c r="V253" s="2">
        <v>11.2727272727273</v>
      </c>
      <c r="W253" s="2">
        <v>10.9090909090909</v>
      </c>
      <c r="X253" s="2">
        <v>53.2142857142857</v>
      </c>
      <c r="Y253" s="2">
        <v>52.8571428571429</v>
      </c>
      <c r="Z253" s="2">
        <v>53.2142857142857</v>
      </c>
      <c r="AA253" s="2">
        <v>54.6428571428571</v>
      </c>
      <c r="AB253" s="2">
        <v>58.1481481481482</v>
      </c>
      <c r="AC253" s="2">
        <v>10.8720930232558</v>
      </c>
      <c r="AD253" s="2">
        <v>8.84393063583815</v>
      </c>
      <c r="AE253" s="2">
        <v>7.42857142857143</v>
      </c>
      <c r="AF253" s="2">
        <v>9.66480446927374</v>
      </c>
      <c r="AG253" s="2">
        <v>10.5444444444444</v>
      </c>
      <c r="AH253" s="2">
        <v>17.73</v>
      </c>
      <c r="AI253" s="2">
        <v>17.28</v>
      </c>
      <c r="AJ253" s="2">
        <v>16.23</v>
      </c>
      <c r="AK253" s="2">
        <v>14.75</v>
      </c>
      <c r="AL253" s="2">
        <v>13.5</v>
      </c>
      <c r="AM253" s="2">
        <v>57.9</v>
      </c>
      <c r="AN253" s="2">
        <v>59.7</v>
      </c>
      <c r="AO253" s="2">
        <v>53.1</v>
      </c>
      <c r="AP253" s="2">
        <v>49.6</v>
      </c>
      <c r="AQ253" s="13">
        <v>14.8829268292683</v>
      </c>
      <c r="AR253" s="7">
        <v>17.4536325126418</v>
      </c>
    </row>
    <row r="254" spans="1:44">
      <c r="A254" t="s">
        <v>528</v>
      </c>
      <c r="B254" s="1" t="s">
        <v>2625</v>
      </c>
      <c r="C254" t="s">
        <v>529</v>
      </c>
      <c r="D254" t="s">
        <v>1284</v>
      </c>
      <c r="E254" s="2">
        <v>8.28</v>
      </c>
      <c r="F254" s="2">
        <v>71.8731178098711</v>
      </c>
      <c r="G254" s="2">
        <v>75.7099245863962</v>
      </c>
      <c r="H254" s="11">
        <v>0.637113820512821</v>
      </c>
      <c r="I254" s="2">
        <v>104.65</v>
      </c>
      <c r="J254" s="2">
        <v>90.19</v>
      </c>
      <c r="K254" s="2">
        <v>95.52</v>
      </c>
      <c r="L254" s="2">
        <v>100.56</v>
      </c>
      <c r="M254" s="2">
        <v>89.978679467829</v>
      </c>
      <c r="N254" s="2">
        <v>8.72448979591837</v>
      </c>
      <c r="O254" s="2">
        <v>8.3248730964467</v>
      </c>
      <c r="P254" s="2">
        <v>8.25</v>
      </c>
      <c r="Q254" s="2">
        <v>8.04878048780488</v>
      </c>
      <c r="R254" s="2">
        <v>7.70731707317073</v>
      </c>
      <c r="S254" s="2">
        <v>14.1791044776119</v>
      </c>
      <c r="T254" s="2">
        <v>14.1263940520446</v>
      </c>
      <c r="U254" s="2">
        <v>14.2857142857143</v>
      </c>
      <c r="V254" s="2">
        <v>14.0287769784173</v>
      </c>
      <c r="W254" s="2">
        <v>14.336917562724</v>
      </c>
      <c r="X254" s="2">
        <v>40.5882352941176</v>
      </c>
      <c r="Y254" s="2">
        <v>41.4705882352941</v>
      </c>
      <c r="Z254" s="2">
        <v>40.2857142857143</v>
      </c>
      <c r="AA254" s="2">
        <v>40.5714285714286</v>
      </c>
      <c r="AB254" s="2">
        <v>39.7142857142857</v>
      </c>
      <c r="AC254" s="2">
        <v>5.75510204081633</v>
      </c>
      <c r="AD254" s="2">
        <v>5.13705583756345</v>
      </c>
      <c r="AE254" s="2">
        <v>3.8</v>
      </c>
      <c r="AF254" s="2">
        <v>5.20975609756098</v>
      </c>
      <c r="AG254" s="2">
        <v>5.53170731707317</v>
      </c>
      <c r="AH254" s="2">
        <v>10.92</v>
      </c>
      <c r="AI254" s="2">
        <v>10.46</v>
      </c>
      <c r="AJ254" s="2">
        <v>10.3</v>
      </c>
      <c r="AK254" s="2">
        <v>8.34</v>
      </c>
      <c r="AL254" s="2">
        <v>6.82926829268293</v>
      </c>
      <c r="AM254" s="2">
        <v>52.2</v>
      </c>
      <c r="AN254" s="2">
        <v>54.6</v>
      </c>
      <c r="AO254" s="2">
        <v>45.4</v>
      </c>
      <c r="AP254" s="2">
        <v>41.3</v>
      </c>
      <c r="AQ254" s="13">
        <v>14.7230769230769</v>
      </c>
      <c r="AR254" s="7">
        <v>15.6321820842586</v>
      </c>
    </row>
    <row r="255" spans="1:44">
      <c r="A255" t="s">
        <v>530</v>
      </c>
      <c r="B255" s="1" t="s">
        <v>2626</v>
      </c>
      <c r="C255" t="s">
        <v>531</v>
      </c>
      <c r="D255" t="s">
        <v>1284</v>
      </c>
      <c r="E255" s="2">
        <v>7.43</v>
      </c>
      <c r="F255" s="2">
        <v>69.0765847663692</v>
      </c>
      <c r="G255" s="2">
        <v>76.3889577405023</v>
      </c>
      <c r="H255" s="11">
        <v>0.390666112195122</v>
      </c>
      <c r="I255" s="2">
        <v>100.67</v>
      </c>
      <c r="J255" s="2">
        <v>111.31</v>
      </c>
      <c r="K255" s="2">
        <v>101.19</v>
      </c>
      <c r="L255" s="2">
        <v>112.95</v>
      </c>
      <c r="M255" s="2">
        <v>96.6157962833036</v>
      </c>
      <c r="N255" s="2">
        <v>8.13186813186813</v>
      </c>
      <c r="O255" s="2">
        <v>8.0327868852459</v>
      </c>
      <c r="P255" s="2">
        <v>7.70491803278689</v>
      </c>
      <c r="Q255" s="2">
        <v>7.66304347826087</v>
      </c>
      <c r="R255" s="2">
        <v>8.25136612021858</v>
      </c>
      <c r="S255" s="2">
        <v>11.0714285714286</v>
      </c>
      <c r="T255" s="2">
        <v>10.9540636042403</v>
      </c>
      <c r="U255" s="2">
        <v>10.8771929824561</v>
      </c>
      <c r="V255" s="2">
        <v>11.0726643598616</v>
      </c>
      <c r="W255" s="2">
        <v>10.7266435986159</v>
      </c>
      <c r="X255" s="2">
        <v>45.9259259259259</v>
      </c>
      <c r="Y255" s="2">
        <v>45.5555555555556</v>
      </c>
      <c r="Z255" s="2">
        <v>43.5714285714286</v>
      </c>
      <c r="AA255" s="2">
        <v>44.6428571428571</v>
      </c>
      <c r="AB255" s="2">
        <v>45</v>
      </c>
      <c r="AC255" s="2">
        <v>5.52747252747253</v>
      </c>
      <c r="AD255" s="2">
        <v>4.78688524590164</v>
      </c>
      <c r="AE255" s="2">
        <v>3.79234972677596</v>
      </c>
      <c r="AF255" s="2">
        <v>5.54347826086957</v>
      </c>
      <c r="AG255" s="2">
        <v>6.15300546448087</v>
      </c>
      <c r="AH255" s="2">
        <v>11.26</v>
      </c>
      <c r="AI255" s="2">
        <v>11.09</v>
      </c>
      <c r="AJ255" s="2">
        <v>10.87</v>
      </c>
      <c r="AK255" s="2">
        <v>9.4</v>
      </c>
      <c r="AL255" s="2">
        <v>8.63387978142076</v>
      </c>
      <c r="AM255" s="2">
        <v>46.6</v>
      </c>
      <c r="AN255" s="2">
        <v>48.3</v>
      </c>
      <c r="AO255" s="2">
        <v>37.8</v>
      </c>
      <c r="AP255" s="2">
        <v>32.5</v>
      </c>
      <c r="AQ255" s="13">
        <v>13.3707317073171</v>
      </c>
      <c r="AR255" s="7">
        <v>15.4867406583181</v>
      </c>
    </row>
    <row r="256" spans="1:44">
      <c r="A256" t="s">
        <v>532</v>
      </c>
      <c r="B256" s="1" t="s">
        <v>2627</v>
      </c>
      <c r="C256" t="s">
        <v>533</v>
      </c>
      <c r="D256" t="s">
        <v>1284</v>
      </c>
      <c r="E256" s="2">
        <v>7.93</v>
      </c>
      <c r="F256" s="2">
        <v>68.4810585401726</v>
      </c>
      <c r="G256" s="2">
        <v>75.6014853591309</v>
      </c>
      <c r="H256" s="11">
        <v>0.294840971794872</v>
      </c>
      <c r="I256" s="2">
        <v>84.26</v>
      </c>
      <c r="J256" s="2">
        <v>68.67</v>
      </c>
      <c r="K256" s="2">
        <v>60.47</v>
      </c>
      <c r="L256" s="2">
        <v>90.59</v>
      </c>
      <c r="M256" s="2">
        <v>105.924422482151</v>
      </c>
      <c r="N256" s="2">
        <v>6.7816091954023</v>
      </c>
      <c r="O256" s="2">
        <v>6.25</v>
      </c>
      <c r="P256" s="2">
        <v>6.21468926553672</v>
      </c>
      <c r="Q256" s="2">
        <v>5.95505617977528</v>
      </c>
      <c r="R256" s="2">
        <v>6.12359550561798</v>
      </c>
      <c r="S256" s="2">
        <v>9.41704035874439</v>
      </c>
      <c r="T256" s="2">
        <v>9.77777777777778</v>
      </c>
      <c r="U256" s="2">
        <v>10.2222222222222</v>
      </c>
      <c r="V256" s="2">
        <v>10.1769911504425</v>
      </c>
      <c r="W256" s="2">
        <v>10.5726872246696</v>
      </c>
      <c r="X256" s="2">
        <v>37.7777777777778</v>
      </c>
      <c r="Y256" s="2">
        <v>35.2631578947368</v>
      </c>
      <c r="Z256" s="2">
        <v>35.7894736842105</v>
      </c>
      <c r="AA256" s="2">
        <v>35</v>
      </c>
      <c r="AB256" s="2">
        <v>37</v>
      </c>
      <c r="AC256" s="2">
        <v>4.19540229885058</v>
      </c>
      <c r="AD256" s="2">
        <v>3.48863636363636</v>
      </c>
      <c r="AE256" s="2">
        <v>2.87005649717514</v>
      </c>
      <c r="AF256" s="2">
        <v>4.65168539325843</v>
      </c>
      <c r="AG256" s="2">
        <v>4.37078651685393</v>
      </c>
      <c r="AH256" s="2">
        <v>7.76</v>
      </c>
      <c r="AI256" s="2">
        <v>7.27</v>
      </c>
      <c r="AJ256" s="2">
        <v>6.95</v>
      </c>
      <c r="AK256" s="2">
        <v>6.24</v>
      </c>
      <c r="AL256" s="2">
        <v>5.33707865168539</v>
      </c>
      <c r="AM256" s="2">
        <v>30.2</v>
      </c>
      <c r="AN256" s="2">
        <v>29.3</v>
      </c>
      <c r="AO256" s="2">
        <v>28.5</v>
      </c>
      <c r="AP256" s="2">
        <v>27.1</v>
      </c>
      <c r="AQ256" s="13">
        <v>11.3589743589744</v>
      </c>
      <c r="AR256" s="7">
        <v>12.2596815806167</v>
      </c>
    </row>
    <row r="257" spans="1:44">
      <c r="A257" t="s">
        <v>534</v>
      </c>
      <c r="B257" s="1" t="s">
        <v>2628</v>
      </c>
      <c r="C257" t="s">
        <v>535</v>
      </c>
      <c r="D257" t="s">
        <v>1284</v>
      </c>
      <c r="E257" s="2">
        <v>8.56</v>
      </c>
      <c r="F257" s="2">
        <v>64.689505685277</v>
      </c>
      <c r="G257" s="2">
        <v>73.018608156971</v>
      </c>
      <c r="H257" s="11">
        <v>0.659953973809524</v>
      </c>
      <c r="I257" s="2">
        <v>128.94</v>
      </c>
      <c r="J257" s="2">
        <v>128.84</v>
      </c>
      <c r="K257" s="2">
        <v>91.9</v>
      </c>
      <c r="L257" s="2">
        <v>136.31</v>
      </c>
      <c r="M257" s="2">
        <v>133.569204523473</v>
      </c>
      <c r="N257" s="2">
        <v>9.56989247311828</v>
      </c>
      <c r="O257" s="2">
        <v>8.57894736842105</v>
      </c>
      <c r="P257" s="2">
        <v>8.29896907216495</v>
      </c>
      <c r="Q257" s="2">
        <v>8.5427135678392</v>
      </c>
      <c r="R257" s="2">
        <v>8.84422110552764</v>
      </c>
      <c r="S257" s="2">
        <v>11.328125</v>
      </c>
      <c r="T257" s="2">
        <v>11.1969111969112</v>
      </c>
      <c r="U257" s="2">
        <v>11.0266159695817</v>
      </c>
      <c r="V257" s="2">
        <v>10.7407407407407</v>
      </c>
      <c r="W257" s="2">
        <v>10.7011070110701</v>
      </c>
      <c r="X257" s="2">
        <v>55.6</v>
      </c>
      <c r="Y257" s="2">
        <v>56</v>
      </c>
      <c r="Z257" s="2">
        <v>56</v>
      </c>
      <c r="AA257" s="2">
        <v>56.5384615384615</v>
      </c>
      <c r="AB257" s="2">
        <v>58.8461538461538</v>
      </c>
      <c r="AC257" s="2">
        <v>6.23655913978495</v>
      </c>
      <c r="AD257" s="2">
        <v>5.57894736842105</v>
      </c>
      <c r="AE257" s="2">
        <v>4.95876288659794</v>
      </c>
      <c r="AF257" s="2">
        <v>6.25125628140703</v>
      </c>
      <c r="AG257" s="2">
        <v>7.23618090452261</v>
      </c>
      <c r="AH257" s="2">
        <v>13.6</v>
      </c>
      <c r="AI257" s="2">
        <v>12.74</v>
      </c>
      <c r="AJ257" s="2">
        <v>11.8</v>
      </c>
      <c r="AK257" s="2">
        <v>10.65</v>
      </c>
      <c r="AL257" s="2">
        <v>9.64824120603015</v>
      </c>
      <c r="AM257" s="2">
        <v>52.5</v>
      </c>
      <c r="AN257" s="2">
        <v>54.1</v>
      </c>
      <c r="AO257" s="2">
        <v>49.9</v>
      </c>
      <c r="AP257" s="2">
        <v>45.4</v>
      </c>
      <c r="AQ257" s="13">
        <v>13.9380952380952</v>
      </c>
      <c r="AR257" s="7">
        <v>15.6750351370347</v>
      </c>
    </row>
    <row r="258" spans="1:44">
      <c r="A258" t="s">
        <v>536</v>
      </c>
      <c r="B258" s="1" t="s">
        <v>2629</v>
      </c>
      <c r="C258" t="s">
        <v>537</v>
      </c>
      <c r="D258" t="s">
        <v>1284</v>
      </c>
      <c r="E258" s="2">
        <v>9.31</v>
      </c>
      <c r="F258" s="2">
        <v>69.6789742542481</v>
      </c>
      <c r="G258" s="2">
        <v>73.1507131153065</v>
      </c>
      <c r="H258" s="11">
        <v>0.44534787804878</v>
      </c>
      <c r="I258" s="2">
        <v>124.17</v>
      </c>
      <c r="J258" s="2">
        <v>154.74</v>
      </c>
      <c r="K258" s="2">
        <v>125.96</v>
      </c>
      <c r="L258" s="2">
        <v>129.24</v>
      </c>
      <c r="M258" s="2">
        <v>142.591317662083</v>
      </c>
      <c r="N258" s="2">
        <v>8.44919786096257</v>
      </c>
      <c r="O258" s="2">
        <v>8.52631578947368</v>
      </c>
      <c r="P258" s="2">
        <v>8.42931937172775</v>
      </c>
      <c r="Q258" s="2">
        <v>8.54166666666667</v>
      </c>
      <c r="R258" s="2">
        <v>8.39378238341969</v>
      </c>
      <c r="S258" s="2">
        <v>10.0371747211896</v>
      </c>
      <c r="T258" s="2">
        <v>9.96309963099631</v>
      </c>
      <c r="U258" s="2">
        <v>9.92647058823529</v>
      </c>
      <c r="V258" s="2">
        <v>9.89010989010989</v>
      </c>
      <c r="W258" s="2">
        <v>9.85401459854015</v>
      </c>
      <c r="X258" s="2">
        <v>58.695652173913</v>
      </c>
      <c r="Y258" s="2">
        <v>59.5652173913044</v>
      </c>
      <c r="Z258" s="2">
        <v>59.5652173913044</v>
      </c>
      <c r="AA258" s="2">
        <v>60.4347826086956</v>
      </c>
      <c r="AB258" s="2">
        <v>61.304347826087</v>
      </c>
      <c r="AC258" s="2">
        <v>7.41176470588235</v>
      </c>
      <c r="AD258" s="2">
        <v>6.04210526315789</v>
      </c>
      <c r="AE258" s="2">
        <v>5.12041884816754</v>
      </c>
      <c r="AF258" s="2">
        <v>7.14583333333333</v>
      </c>
      <c r="AG258" s="2">
        <v>7.25388601036269</v>
      </c>
      <c r="AH258" s="2">
        <v>13.74</v>
      </c>
      <c r="AI258" s="2">
        <v>13.32</v>
      </c>
      <c r="AJ258" s="2">
        <v>13.14</v>
      </c>
      <c r="AK258" s="2">
        <v>12.03</v>
      </c>
      <c r="AL258" s="2">
        <v>10.8290155440415</v>
      </c>
      <c r="AM258" s="2">
        <v>53.2</v>
      </c>
      <c r="AN258" s="2">
        <v>54.7</v>
      </c>
      <c r="AO258" s="2">
        <v>51.8</v>
      </c>
      <c r="AP258" s="2">
        <v>45.5</v>
      </c>
      <c r="AQ258" s="13">
        <v>13.7853658536585</v>
      </c>
      <c r="AR258" s="7">
        <v>16.1406053500264</v>
      </c>
    </row>
    <row r="259" spans="1:44">
      <c r="A259" t="s">
        <v>538</v>
      </c>
      <c r="B259" s="1" t="s">
        <v>2630</v>
      </c>
      <c r="C259" t="s">
        <v>539</v>
      </c>
      <c r="D259" t="s">
        <v>1284</v>
      </c>
      <c r="E259" s="2">
        <v>6.67</v>
      </c>
      <c r="F259" s="2">
        <v>84.2605714797288</v>
      </c>
      <c r="G259" s="2">
        <v>74.5582221103421</v>
      </c>
      <c r="H259" s="11">
        <v>0.433544865789474</v>
      </c>
      <c r="I259" s="2">
        <v>85.51</v>
      </c>
      <c r="J259" s="2">
        <v>126.41</v>
      </c>
      <c r="K259" s="2">
        <v>76.84</v>
      </c>
      <c r="L259" s="2">
        <v>89.76</v>
      </c>
      <c r="M259" s="2">
        <v>103.623158871371</v>
      </c>
      <c r="N259" s="2">
        <v>9.24418604651163</v>
      </c>
      <c r="O259" s="2">
        <v>9.19540229885057</v>
      </c>
      <c r="P259" s="2">
        <v>9.08571428571429</v>
      </c>
      <c r="Q259" s="2">
        <v>8.98305084745763</v>
      </c>
      <c r="R259" s="2">
        <v>9.04494382022472</v>
      </c>
      <c r="S259" s="2">
        <v>12.3015873015873</v>
      </c>
      <c r="T259" s="2">
        <v>12.2047244094488</v>
      </c>
      <c r="U259" s="2">
        <v>12.5</v>
      </c>
      <c r="V259" s="2">
        <v>12.3552123552124</v>
      </c>
      <c r="W259" s="2">
        <v>12.2605363984674</v>
      </c>
      <c r="X259" s="2">
        <v>48.1481481481481</v>
      </c>
      <c r="Y259" s="2">
        <v>48.8888888888889</v>
      </c>
      <c r="Z259" s="2">
        <v>50</v>
      </c>
      <c r="AA259" s="2">
        <v>50</v>
      </c>
      <c r="AB259" s="2">
        <v>49.6428571428571</v>
      </c>
      <c r="AC259" s="2">
        <v>5.44186046511628</v>
      </c>
      <c r="AD259" s="2">
        <v>5.18390804597701</v>
      </c>
      <c r="AE259" s="2">
        <v>4.18285714285714</v>
      </c>
      <c r="AF259" s="2">
        <v>6.54237288135593</v>
      </c>
      <c r="AG259" s="2">
        <v>6.86516853932584</v>
      </c>
      <c r="AH259" s="2">
        <v>12.38</v>
      </c>
      <c r="AI259" s="2">
        <v>12.24</v>
      </c>
      <c r="AJ259" s="2">
        <v>11.66</v>
      </c>
      <c r="AK259" s="2">
        <v>10.11</v>
      </c>
      <c r="AL259" s="2">
        <v>9.21348314606742</v>
      </c>
      <c r="AM259" s="2">
        <v>50.3</v>
      </c>
      <c r="AN259" s="2">
        <v>50.8</v>
      </c>
      <c r="AO259" s="2">
        <v>45.9</v>
      </c>
      <c r="AP259" s="2">
        <v>44.3</v>
      </c>
      <c r="AQ259" s="13">
        <v>13.8526315789474</v>
      </c>
      <c r="AR259" s="7">
        <v>15.6209215784794</v>
      </c>
    </row>
    <row r="260" spans="1:44">
      <c r="A260" t="s">
        <v>540</v>
      </c>
      <c r="B260" s="1" t="s">
        <v>2631</v>
      </c>
      <c r="C260" t="s">
        <v>541</v>
      </c>
      <c r="D260" t="s">
        <v>1284</v>
      </c>
      <c r="E260" s="2">
        <v>11.85</v>
      </c>
      <c r="F260" s="2">
        <v>56.4013150044885</v>
      </c>
      <c r="G260" s="2">
        <v>71.2945056827669</v>
      </c>
      <c r="H260" s="11">
        <v>0.718028316216217</v>
      </c>
      <c r="I260" s="2">
        <v>123.03</v>
      </c>
      <c r="J260" s="2">
        <v>149.99</v>
      </c>
      <c r="K260" s="2">
        <v>124.87</v>
      </c>
      <c r="L260" s="2">
        <v>102.51</v>
      </c>
      <c r="M260" s="2">
        <v>153.218135822327</v>
      </c>
      <c r="N260" s="2">
        <v>10.4761904761905</v>
      </c>
      <c r="O260" s="2">
        <v>10.0591715976331</v>
      </c>
      <c r="P260" s="2">
        <v>10.2958579881657</v>
      </c>
      <c r="Q260" s="2">
        <v>9.94152046783626</v>
      </c>
      <c r="R260" s="2">
        <v>10.2890173410405</v>
      </c>
      <c r="S260" s="2">
        <v>12.4</v>
      </c>
      <c r="T260" s="2">
        <v>12.3015873015873</v>
      </c>
      <c r="U260" s="2">
        <v>12.3015873015873</v>
      </c>
      <c r="V260" s="2">
        <v>12.2529644268775</v>
      </c>
      <c r="W260" s="2">
        <v>12.2047244094488</v>
      </c>
      <c r="X260" s="2">
        <v>52.5925925925926</v>
      </c>
      <c r="Y260" s="2">
        <v>53.3333333333333</v>
      </c>
      <c r="Z260" s="2">
        <v>52.5925925925926</v>
      </c>
      <c r="AA260" s="2">
        <v>55.5555555555556</v>
      </c>
      <c r="AB260" s="2">
        <v>55.5555555555556</v>
      </c>
      <c r="AC260" s="2">
        <v>6.17857142857143</v>
      </c>
      <c r="AD260" s="2">
        <v>5.0887573964497</v>
      </c>
      <c r="AE260" s="2">
        <v>4.57988165680473</v>
      </c>
      <c r="AF260" s="2">
        <v>6.04678362573099</v>
      </c>
      <c r="AG260" s="2">
        <v>6.71676300578035</v>
      </c>
      <c r="AH260" s="2">
        <v>16.43</v>
      </c>
      <c r="AI260" s="2">
        <v>16.21</v>
      </c>
      <c r="AJ260" s="2">
        <v>16.15</v>
      </c>
      <c r="AK260" s="2">
        <v>14.44</v>
      </c>
      <c r="AL260" s="2">
        <v>13.0057803468208</v>
      </c>
      <c r="AM260" s="2">
        <v>59.9</v>
      </c>
      <c r="AN260" s="2">
        <v>58.6</v>
      </c>
      <c r="AO260" s="2">
        <v>56.9</v>
      </c>
      <c r="AP260" s="2">
        <v>52.2</v>
      </c>
      <c r="AQ260" s="13">
        <v>14.9324324324324</v>
      </c>
      <c r="AR260" s="7">
        <v>18.0890818925388</v>
      </c>
    </row>
    <row r="261" spans="1:44">
      <c r="A261" t="s">
        <v>542</v>
      </c>
      <c r="B261" s="1" t="s">
        <v>2632</v>
      </c>
      <c r="C261" t="s">
        <v>316</v>
      </c>
      <c r="D261" t="s">
        <v>1284</v>
      </c>
      <c r="E261" s="2">
        <v>8.75</v>
      </c>
      <c r="F261" s="2">
        <v>75.3572065561955</v>
      </c>
      <c r="G261" s="2">
        <v>74.8474235559947</v>
      </c>
      <c r="H261" s="11">
        <v>0.441089326315789</v>
      </c>
      <c r="I261" s="2">
        <v>103.67</v>
      </c>
      <c r="J261" s="2">
        <v>108.34</v>
      </c>
      <c r="K261" s="2">
        <v>104.04</v>
      </c>
      <c r="L261" s="2">
        <v>103.87</v>
      </c>
      <c r="M261" s="2">
        <v>88.7690469336712</v>
      </c>
      <c r="N261" s="2">
        <v>9.59770114942529</v>
      </c>
      <c r="O261" s="2">
        <v>9.03409090909091</v>
      </c>
      <c r="P261" s="2">
        <v>8.36158192090396</v>
      </c>
      <c r="Q261" s="2">
        <v>8.49162011173184</v>
      </c>
      <c r="R261" s="2">
        <v>8.43575418994413</v>
      </c>
      <c r="S261" s="2">
        <v>12.6016260162602</v>
      </c>
      <c r="T261" s="2">
        <v>12.0481927710843</v>
      </c>
      <c r="U261" s="2">
        <v>12</v>
      </c>
      <c r="V261" s="2">
        <v>11.8110236220472</v>
      </c>
      <c r="W261" s="2">
        <v>11.8110236220472</v>
      </c>
      <c r="X261" s="2">
        <v>45.9259259259259</v>
      </c>
      <c r="Y261" s="2">
        <v>46.2962962962963</v>
      </c>
      <c r="Z261" s="2">
        <v>44.8148148148148</v>
      </c>
      <c r="AA261" s="2">
        <v>45.1851851851852</v>
      </c>
      <c r="AB261" s="2">
        <v>48.0769230769231</v>
      </c>
      <c r="AC261" s="2">
        <v>4.58620689655172</v>
      </c>
      <c r="AD261" s="2">
        <v>4.20454545454545</v>
      </c>
      <c r="AE261" s="2">
        <v>4</v>
      </c>
      <c r="AF261" s="2">
        <v>5.75418994413408</v>
      </c>
      <c r="AG261" s="2">
        <v>6.39106145251397</v>
      </c>
      <c r="AH261" s="2">
        <v>11.78</v>
      </c>
      <c r="AI261" s="2">
        <v>11.08</v>
      </c>
      <c r="AJ261" s="2">
        <v>10.85</v>
      </c>
      <c r="AK261" s="2">
        <v>9.27</v>
      </c>
      <c r="AL261" s="2">
        <v>8.49162011173184</v>
      </c>
      <c r="AM261" s="2">
        <v>50</v>
      </c>
      <c r="AN261" s="2">
        <v>51.4</v>
      </c>
      <c r="AO261" s="2">
        <v>44.5</v>
      </c>
      <c r="AP261" s="2">
        <v>43.5</v>
      </c>
      <c r="AQ261" s="13">
        <v>13.9842105263158</v>
      </c>
      <c r="AR261" s="7">
        <v>15.6606601381549</v>
      </c>
    </row>
    <row r="262" spans="1:44">
      <c r="A262" t="s">
        <v>543</v>
      </c>
      <c r="B262" s="1" t="s">
        <v>2633</v>
      </c>
      <c r="C262" t="s">
        <v>544</v>
      </c>
      <c r="D262" t="s">
        <v>1286</v>
      </c>
      <c r="E262" s="2">
        <v>2.49</v>
      </c>
      <c r="F262" s="2">
        <v>57.0184275732734</v>
      </c>
      <c r="G262" s="2">
        <v>71.3938517898004</v>
      </c>
      <c r="H262" s="11">
        <v>-1.02324805925926</v>
      </c>
      <c r="I262" s="2">
        <v>83.25</v>
      </c>
      <c r="J262" s="2">
        <v>60.42</v>
      </c>
      <c r="K262" s="2">
        <v>77.4</v>
      </c>
      <c r="L262" s="2">
        <v>79.23</v>
      </c>
      <c r="M262" s="2">
        <v>68.2121000665142</v>
      </c>
      <c r="N262" s="2">
        <v>3.93700787401575</v>
      </c>
      <c r="O262" s="2">
        <v>4.01574803149606</v>
      </c>
      <c r="P262" s="2">
        <v>3.85826771653543</v>
      </c>
      <c r="Q262" s="2">
        <v>3.77952755905512</v>
      </c>
      <c r="R262" s="2">
        <v>4.01574803149606</v>
      </c>
      <c r="S262" s="2">
        <v>18.0412371134021</v>
      </c>
      <c r="T262" s="2">
        <v>18.5567010309278</v>
      </c>
      <c r="U262" s="2">
        <v>18.5567010309278</v>
      </c>
      <c r="V262" s="2">
        <v>18.974358974359</v>
      </c>
      <c r="W262" s="2">
        <v>19.4871794871795</v>
      </c>
      <c r="X262" s="2">
        <v>15.4838709677419</v>
      </c>
      <c r="Y262" s="2">
        <v>16.4516129032258</v>
      </c>
      <c r="Z262" s="2">
        <v>15</v>
      </c>
      <c r="AA262" s="2">
        <v>15.9375</v>
      </c>
      <c r="AB262" s="2">
        <v>15.7575757575758</v>
      </c>
      <c r="AC262" s="2">
        <v>1.81102362204724</v>
      </c>
      <c r="AD262" s="2">
        <v>1.30708661417323</v>
      </c>
      <c r="AE262" s="2">
        <v>1.18110236220472</v>
      </c>
      <c r="AF262" s="2">
        <v>2.40944881889764</v>
      </c>
      <c r="AG262" s="2">
        <v>2.47244094488189</v>
      </c>
      <c r="AH262" s="2">
        <v>2.83</v>
      </c>
      <c r="AI262" s="2">
        <v>3.31</v>
      </c>
      <c r="AJ262" s="2">
        <v>3.31</v>
      </c>
      <c r="AK262" s="2">
        <v>2.99</v>
      </c>
      <c r="AL262" s="2">
        <v>2.67716535433071</v>
      </c>
      <c r="AM262" s="2">
        <v>16</v>
      </c>
      <c r="AN262" s="2">
        <v>18.2</v>
      </c>
      <c r="AO262" s="2">
        <v>16.5</v>
      </c>
      <c r="AP262" s="2">
        <v>16.3</v>
      </c>
      <c r="AQ262" s="13">
        <v>9.95185185185185</v>
      </c>
      <c r="AR262" s="7">
        <v>13.7639159597706</v>
      </c>
    </row>
    <row r="263" spans="1:44">
      <c r="A263" t="s">
        <v>545</v>
      </c>
      <c r="B263" s="1" t="s">
        <v>2634</v>
      </c>
      <c r="C263" t="s">
        <v>546</v>
      </c>
      <c r="D263" t="s">
        <v>1286</v>
      </c>
      <c r="E263" s="2">
        <v>2.69</v>
      </c>
      <c r="F263" s="2">
        <v>64.6131514251047</v>
      </c>
      <c r="G263" s="2">
        <v>71.3787548534755</v>
      </c>
      <c r="H263" s="11">
        <v>-0.921234361764706</v>
      </c>
      <c r="I263" s="2">
        <v>85.8</v>
      </c>
      <c r="J263" s="2">
        <v>56.17</v>
      </c>
      <c r="K263" s="2">
        <v>64.96</v>
      </c>
      <c r="L263" s="2">
        <v>64.58</v>
      </c>
      <c r="M263" s="2">
        <v>72.789263604969</v>
      </c>
      <c r="N263" s="2">
        <v>4.04580152671756</v>
      </c>
      <c r="O263" s="2">
        <v>4.06015037593985</v>
      </c>
      <c r="P263" s="2">
        <v>4.05797101449275</v>
      </c>
      <c r="Q263" s="2">
        <v>3.59712230215827</v>
      </c>
      <c r="R263" s="2">
        <v>3.64285714285714</v>
      </c>
      <c r="S263" s="2">
        <v>27.7511961722488</v>
      </c>
      <c r="T263" s="2">
        <v>27.6995305164319</v>
      </c>
      <c r="U263" s="2">
        <v>27.7272727272727</v>
      </c>
      <c r="V263" s="2">
        <v>27.8026905829596</v>
      </c>
      <c r="W263" s="2">
        <v>28.3185840707965</v>
      </c>
      <c r="X263" s="2">
        <v>18.8461538461538</v>
      </c>
      <c r="Y263" s="2">
        <v>19.2307692307692</v>
      </c>
      <c r="Z263" s="2">
        <v>18.8888888888889</v>
      </c>
      <c r="AA263" s="2">
        <v>18.9090909090909</v>
      </c>
      <c r="AB263" s="2">
        <v>18.5714285714286</v>
      </c>
      <c r="AC263" s="2">
        <v>2.10687022900763</v>
      </c>
      <c r="AD263" s="2">
        <v>1.5187969924812</v>
      </c>
      <c r="AE263" s="2">
        <v>1.21739130434783</v>
      </c>
      <c r="AF263" s="2">
        <v>2.14388489208633</v>
      </c>
      <c r="AG263" s="2">
        <v>2.58571428571429</v>
      </c>
      <c r="AH263" s="2">
        <v>3.66</v>
      </c>
      <c r="AI263" s="2">
        <v>3.68</v>
      </c>
      <c r="AJ263" s="2">
        <v>3.55</v>
      </c>
      <c r="AK263" s="2">
        <v>3.38</v>
      </c>
      <c r="AL263" s="2">
        <v>2.92857142857143</v>
      </c>
      <c r="AM263" s="2">
        <v>15.2</v>
      </c>
      <c r="AN263" s="2">
        <v>17.9</v>
      </c>
      <c r="AO263" s="2">
        <v>19.8</v>
      </c>
      <c r="AP263" s="2">
        <v>17.8</v>
      </c>
      <c r="AQ263" s="13">
        <v>9.68823529411765</v>
      </c>
      <c r="AR263" s="7">
        <v>12.0953362781776</v>
      </c>
    </row>
    <row r="264" spans="1:44">
      <c r="A264" t="s">
        <v>547</v>
      </c>
      <c r="B264" s="1" t="s">
        <v>2635</v>
      </c>
      <c r="C264" t="s">
        <v>79</v>
      </c>
      <c r="D264" t="s">
        <v>1286</v>
      </c>
      <c r="E264" s="2">
        <v>4.78</v>
      </c>
      <c r="F264" s="2">
        <v>63.461068196568</v>
      </c>
      <c r="G264" s="2">
        <v>73.4922820035537</v>
      </c>
      <c r="H264" s="11">
        <v>-0.639052085714286</v>
      </c>
      <c r="I264" s="2">
        <v>78.48</v>
      </c>
      <c r="J264" s="2">
        <v>66.34</v>
      </c>
      <c r="K264" s="2">
        <v>77.94</v>
      </c>
      <c r="L264" s="2">
        <v>83.66</v>
      </c>
      <c r="M264" s="2">
        <v>63.4302606529874</v>
      </c>
      <c r="N264" s="2">
        <v>5.61151079136691</v>
      </c>
      <c r="O264" s="2">
        <v>5.68345323741007</v>
      </c>
      <c r="P264" s="2">
        <v>5.72463768115942</v>
      </c>
      <c r="Q264" s="2">
        <v>5.10791366906475</v>
      </c>
      <c r="R264" s="2">
        <v>5.57971014492754</v>
      </c>
      <c r="S264" s="2">
        <v>16.504854368932</v>
      </c>
      <c r="T264" s="2">
        <v>16.9902912621359</v>
      </c>
      <c r="U264" s="2">
        <v>16.9902912621359</v>
      </c>
      <c r="V264" s="2">
        <v>16.9082125603865</v>
      </c>
      <c r="W264" s="2">
        <v>17.3913043478261</v>
      </c>
      <c r="X264" s="2">
        <v>29.3333333333333</v>
      </c>
      <c r="Y264" s="2">
        <v>29.0322580645161</v>
      </c>
      <c r="Z264" s="2">
        <v>29.0322580645161</v>
      </c>
      <c r="AA264" s="2">
        <v>29.6774193548387</v>
      </c>
      <c r="AB264" s="2">
        <v>30</v>
      </c>
      <c r="AC264" s="2">
        <v>3.15107913669065</v>
      </c>
      <c r="AD264" s="2">
        <v>2.30215827338129</v>
      </c>
      <c r="AE264" s="2">
        <v>1.73913043478261</v>
      </c>
      <c r="AF264" s="2">
        <v>3.84172661870504</v>
      </c>
      <c r="AG264" s="2">
        <v>3.15942028985507</v>
      </c>
      <c r="AH264" s="2">
        <v>5.61</v>
      </c>
      <c r="AI264" s="2">
        <v>5.61</v>
      </c>
      <c r="AJ264" s="2">
        <v>5.51</v>
      </c>
      <c r="AK264" s="2">
        <v>5.11</v>
      </c>
      <c r="AL264" s="2">
        <v>4.34782608695652</v>
      </c>
      <c r="AM264" s="2">
        <v>28.7</v>
      </c>
      <c r="AN264" s="2">
        <v>31.4</v>
      </c>
      <c r="AO264" s="2">
        <v>30.3</v>
      </c>
      <c r="AP264" s="2">
        <v>26.9</v>
      </c>
      <c r="AQ264" s="13">
        <v>12.1285714285714</v>
      </c>
      <c r="AR264" s="7">
        <v>14.9913427995649</v>
      </c>
    </row>
    <row r="265" spans="1:44">
      <c r="A265" t="s">
        <v>548</v>
      </c>
      <c r="B265" s="1" t="s">
        <v>2636</v>
      </c>
      <c r="C265" t="s">
        <v>549</v>
      </c>
      <c r="D265" t="s">
        <v>1286</v>
      </c>
      <c r="E265" s="2">
        <v>6.01</v>
      </c>
      <c r="F265" s="2">
        <v>74.4456829999281</v>
      </c>
      <c r="G265" s="2">
        <v>73.8183003998348</v>
      </c>
      <c r="H265" s="11">
        <v>-0.234347281818182</v>
      </c>
      <c r="I265" s="2">
        <v>104.25</v>
      </c>
      <c r="J265" s="2">
        <v>81.52</v>
      </c>
      <c r="K265" s="2">
        <v>98.4</v>
      </c>
      <c r="L265" s="2">
        <v>79.23</v>
      </c>
      <c r="M265" s="2">
        <v>112.812692071444</v>
      </c>
      <c r="N265" s="2">
        <v>6.68789808917197</v>
      </c>
      <c r="O265" s="2">
        <v>6.04938271604938</v>
      </c>
      <c r="P265" s="2">
        <v>5.96385542168675</v>
      </c>
      <c r="Q265" s="2">
        <v>5.92814371257485</v>
      </c>
      <c r="R265" s="2">
        <v>6.04790419161677</v>
      </c>
      <c r="S265" s="2">
        <v>13.6792452830189</v>
      </c>
      <c r="T265" s="2">
        <v>13.302752293578</v>
      </c>
      <c r="U265" s="2">
        <v>13.0044843049327</v>
      </c>
      <c r="V265" s="2">
        <v>12.8888888888889</v>
      </c>
      <c r="W265" s="2">
        <v>12.8318584070796</v>
      </c>
      <c r="X265" s="2">
        <v>31.9230769230769</v>
      </c>
      <c r="Y265" s="2">
        <v>31.9230769230769</v>
      </c>
      <c r="Z265" s="2">
        <v>33.0769230769231</v>
      </c>
      <c r="AA265" s="2">
        <v>31.1538461538462</v>
      </c>
      <c r="AB265" s="2">
        <v>31.9230769230769</v>
      </c>
      <c r="AC265" s="2">
        <v>2.98089171974522</v>
      </c>
      <c r="AD265" s="2">
        <v>2.54320987654321</v>
      </c>
      <c r="AE265" s="2">
        <v>1.91566265060241</v>
      </c>
      <c r="AF265" s="2">
        <v>3.24550898203593</v>
      </c>
      <c r="AG265" s="2">
        <v>3.66467065868263</v>
      </c>
      <c r="AH265" s="2">
        <v>6.75</v>
      </c>
      <c r="AI265" s="2">
        <v>6.67</v>
      </c>
      <c r="AJ265" s="2">
        <v>6.69</v>
      </c>
      <c r="AK265" s="2">
        <v>5.81</v>
      </c>
      <c r="AL265" s="2">
        <v>5.20958083832335</v>
      </c>
      <c r="AM265" s="2">
        <v>33.6</v>
      </c>
      <c r="AN265" s="2">
        <v>31.1</v>
      </c>
      <c r="AO265" s="2">
        <v>31.7</v>
      </c>
      <c r="AP265" s="2">
        <v>29.2</v>
      </c>
      <c r="AQ265" s="13">
        <v>9.98181818181818</v>
      </c>
      <c r="AR265" s="7">
        <v>11.2918587052173</v>
      </c>
    </row>
    <row r="266" spans="1:44">
      <c r="A266" t="s">
        <v>550</v>
      </c>
      <c r="B266" s="1" t="s">
        <v>2637</v>
      </c>
      <c r="C266" t="s">
        <v>551</v>
      </c>
      <c r="D266" t="s">
        <v>1286</v>
      </c>
      <c r="E266" s="2">
        <v>4.41</v>
      </c>
      <c r="F266" s="2">
        <v>71.279036726647</v>
      </c>
      <c r="G266" s="2">
        <v>71.9753837522181</v>
      </c>
      <c r="H266" s="11">
        <v>-0.893738802777778</v>
      </c>
      <c r="I266" s="2">
        <v>71.76</v>
      </c>
      <c r="J266" s="2">
        <v>93.66</v>
      </c>
      <c r="K266" s="2">
        <v>74.85</v>
      </c>
      <c r="L266" s="2">
        <v>72.94</v>
      </c>
      <c r="M266" s="2">
        <v>57.1953655074334</v>
      </c>
      <c r="N266" s="2">
        <v>4.375</v>
      </c>
      <c r="O266" s="2">
        <v>3.95061728395062</v>
      </c>
      <c r="P266" s="2">
        <v>4.07407407407407</v>
      </c>
      <c r="Q266" s="2">
        <v>4.19753086419753</v>
      </c>
      <c r="R266" s="2">
        <v>4.75308641975309</v>
      </c>
      <c r="S266" s="2">
        <v>17.3913043478261</v>
      </c>
      <c r="T266" s="2">
        <v>17.6724137931034</v>
      </c>
      <c r="U266" s="2">
        <v>18.0257510729614</v>
      </c>
      <c r="V266" s="2">
        <v>18.2203389830508</v>
      </c>
      <c r="W266" s="2">
        <v>18.6440677966102</v>
      </c>
      <c r="X266" s="2">
        <v>22.7777777777778</v>
      </c>
      <c r="Y266" s="2">
        <v>22.972972972973</v>
      </c>
      <c r="Z266" s="2">
        <v>22.4324324324324</v>
      </c>
      <c r="AA266" s="2">
        <v>21.0526315789474</v>
      </c>
      <c r="AB266" s="2">
        <v>20.2564102564103</v>
      </c>
      <c r="AC266" s="2">
        <v>1.7125</v>
      </c>
      <c r="AD266" s="2">
        <v>1.5679012345679</v>
      </c>
      <c r="AE266" s="2">
        <v>1.51851851851852</v>
      </c>
      <c r="AF266" s="2">
        <v>2.49382716049383</v>
      </c>
      <c r="AG266" s="2">
        <v>2.2962962962963</v>
      </c>
      <c r="AH266" s="2">
        <v>4.81</v>
      </c>
      <c r="AI266" s="2">
        <v>4.57</v>
      </c>
      <c r="AJ266" s="2">
        <v>4.44</v>
      </c>
      <c r="AK266" s="2">
        <v>4.2</v>
      </c>
      <c r="AL266" s="2">
        <v>3.95061728395062</v>
      </c>
      <c r="AM266" s="2">
        <v>22</v>
      </c>
      <c r="AN266" s="2">
        <v>24.5</v>
      </c>
      <c r="AO266" s="2">
        <v>22.1</v>
      </c>
      <c r="AP266" s="2">
        <v>21.6</v>
      </c>
      <c r="AQ266" s="13">
        <v>9.51111111111111</v>
      </c>
      <c r="AR266" s="7">
        <v>11.2232420919774</v>
      </c>
    </row>
    <row r="267" spans="1:44">
      <c r="A267" t="s">
        <v>552</v>
      </c>
      <c r="B267" s="1" t="s">
        <v>2638</v>
      </c>
      <c r="C267" t="s">
        <v>553</v>
      </c>
      <c r="D267" t="s">
        <v>1286</v>
      </c>
      <c r="E267" s="2">
        <v>4.12</v>
      </c>
      <c r="F267" s="2">
        <v>70.5737027262838</v>
      </c>
      <c r="G267" s="2">
        <v>70.1577634473904</v>
      </c>
      <c r="H267" s="11">
        <v>-0.635995445454546</v>
      </c>
      <c r="I267" s="2">
        <v>87.27</v>
      </c>
      <c r="J267" s="2">
        <v>59.95</v>
      </c>
      <c r="K267" s="2">
        <v>65.83</v>
      </c>
      <c r="L267" s="2">
        <v>75.7</v>
      </c>
      <c r="M267" s="2">
        <v>69.0130794389849</v>
      </c>
      <c r="N267" s="2">
        <v>5.8955223880597</v>
      </c>
      <c r="O267" s="2">
        <v>5.37313432835821</v>
      </c>
      <c r="P267" s="2">
        <v>5.8955223880597</v>
      </c>
      <c r="Q267" s="2">
        <v>6.41791044776119</v>
      </c>
      <c r="R267" s="2">
        <v>5.86466165413534</v>
      </c>
      <c r="S267" s="2">
        <v>21.9626168224299</v>
      </c>
      <c r="T267" s="2">
        <v>21.9626168224299</v>
      </c>
      <c r="U267" s="2">
        <v>22.4299065420561</v>
      </c>
      <c r="V267" s="2">
        <v>22.3255813953488</v>
      </c>
      <c r="W267" s="2">
        <v>22.3255813953488</v>
      </c>
      <c r="X267" s="2">
        <v>21.6666666666667</v>
      </c>
      <c r="Y267" s="2">
        <v>22.8571428571429</v>
      </c>
      <c r="Z267" s="2">
        <v>23.2558139534884</v>
      </c>
      <c r="AA267" s="2">
        <v>23.2558139534884</v>
      </c>
      <c r="AB267" s="2">
        <v>24.4186046511628</v>
      </c>
      <c r="AC267" s="2">
        <v>2.11940298507463</v>
      </c>
      <c r="AD267" s="2">
        <v>1.98507462686567</v>
      </c>
      <c r="AE267" s="2">
        <v>1.55223880597015</v>
      </c>
      <c r="AF267" s="2">
        <v>3.11940298507463</v>
      </c>
      <c r="AG267" s="2">
        <v>3.50375939849624</v>
      </c>
      <c r="AH267" s="2">
        <v>5.6</v>
      </c>
      <c r="AI267" s="2">
        <v>5.75</v>
      </c>
      <c r="AJ267" s="2">
        <v>5.6</v>
      </c>
      <c r="AK267" s="2">
        <v>5.3</v>
      </c>
      <c r="AL267" s="2">
        <v>4.88721804511278</v>
      </c>
      <c r="AM267" s="2">
        <v>24.9</v>
      </c>
      <c r="AN267" s="2">
        <v>27.1</v>
      </c>
      <c r="AO267" s="2">
        <v>28.2</v>
      </c>
      <c r="AP267" s="2">
        <v>26.1</v>
      </c>
      <c r="AQ267" s="13">
        <v>10.0666666666667</v>
      </c>
      <c r="AR267" s="7">
        <v>13.7156601146084</v>
      </c>
    </row>
    <row r="268" spans="1:44">
      <c r="A268" t="s">
        <v>554</v>
      </c>
      <c r="B268" s="1" t="s">
        <v>2639</v>
      </c>
      <c r="C268" t="s">
        <v>555</v>
      </c>
      <c r="D268" t="s">
        <v>1286</v>
      </c>
      <c r="E268" s="2">
        <v>3.09</v>
      </c>
      <c r="F268" s="2">
        <v>65.2569115787037</v>
      </c>
      <c r="G268" s="2">
        <v>69.3316071973174</v>
      </c>
      <c r="H268" s="11">
        <v>-1.01389672258065</v>
      </c>
      <c r="I268" s="2">
        <v>97.48</v>
      </c>
      <c r="J268" s="2">
        <v>86.22</v>
      </c>
      <c r="K268" s="2">
        <v>80.3</v>
      </c>
      <c r="L268" s="2">
        <v>75.1</v>
      </c>
      <c r="M268" s="2">
        <v>85.9915019552696</v>
      </c>
      <c r="N268" s="2">
        <v>3.30769230769231</v>
      </c>
      <c r="O268" s="2">
        <v>3.3587786259542</v>
      </c>
      <c r="P268" s="2">
        <v>3.38461538461538</v>
      </c>
      <c r="Q268" s="2">
        <v>3.69230769230769</v>
      </c>
      <c r="R268" s="2">
        <v>3.46153846153846</v>
      </c>
      <c r="S268" s="2">
        <v>24.1545893719807</v>
      </c>
      <c r="T268" s="2">
        <v>24.5192307692308</v>
      </c>
      <c r="U268" s="2">
        <v>25</v>
      </c>
      <c r="V268" s="2">
        <v>24.8803827751196</v>
      </c>
      <c r="W268" s="2">
        <v>24.7619047619048</v>
      </c>
      <c r="X268" s="2">
        <v>15.2272727272727</v>
      </c>
      <c r="Y268" s="2">
        <v>15</v>
      </c>
      <c r="Z268" s="2">
        <v>14.8888888888889</v>
      </c>
      <c r="AA268" s="2">
        <v>13.9130434782609</v>
      </c>
      <c r="AB268" s="2">
        <v>13.9130434782609</v>
      </c>
      <c r="AC268" s="2">
        <v>1.32307692307692</v>
      </c>
      <c r="AD268" s="2">
        <v>1.02290076335878</v>
      </c>
      <c r="AE268" s="2">
        <v>0.707692307692308</v>
      </c>
      <c r="AF268" s="2">
        <v>2.16923076923077</v>
      </c>
      <c r="AG268" s="2">
        <v>2.07692307692308</v>
      </c>
      <c r="AH268" s="2">
        <v>3.46</v>
      </c>
      <c r="AI268" s="2">
        <v>3.36</v>
      </c>
      <c r="AJ268" s="2">
        <v>3.38</v>
      </c>
      <c r="AK268" s="2">
        <v>3.31</v>
      </c>
      <c r="AL268" s="2">
        <v>2.92307692307692</v>
      </c>
      <c r="AM268" s="2">
        <v>16.8</v>
      </c>
      <c r="AN268" s="2">
        <v>15.7</v>
      </c>
      <c r="AO268" s="2">
        <v>15.2</v>
      </c>
      <c r="AP268" s="2">
        <v>15.5</v>
      </c>
      <c r="AQ268" s="13">
        <v>8.73548387096774</v>
      </c>
      <c r="AR268" s="7">
        <v>11.9462475012493</v>
      </c>
    </row>
    <row r="269" spans="1:44">
      <c r="A269" t="s">
        <v>556</v>
      </c>
      <c r="B269" s="1" t="s">
        <v>2640</v>
      </c>
      <c r="C269" t="s">
        <v>557</v>
      </c>
      <c r="D269" t="s">
        <v>1286</v>
      </c>
      <c r="E269" s="2">
        <v>2.9</v>
      </c>
      <c r="F269" s="2">
        <v>71.5374641111891</v>
      </c>
      <c r="G269" s="2">
        <v>69.4957544360104</v>
      </c>
      <c r="H269" s="11">
        <v>-1.19700682857143</v>
      </c>
      <c r="I269" s="2">
        <v>77.64</v>
      </c>
      <c r="J269" s="2">
        <v>87.21</v>
      </c>
      <c r="K269" s="2">
        <v>52.94</v>
      </c>
      <c r="L269" s="2">
        <v>69.25</v>
      </c>
      <c r="M269" s="2">
        <v>71.495310780538</v>
      </c>
      <c r="N269" s="2">
        <v>2.83464566929134</v>
      </c>
      <c r="O269" s="2">
        <v>2.67716535433071</v>
      </c>
      <c r="P269" s="2">
        <v>2.61904761904762</v>
      </c>
      <c r="Q269" s="2">
        <v>2.69230769230769</v>
      </c>
      <c r="R269" s="2">
        <v>2.63565891472868</v>
      </c>
      <c r="S269" s="2">
        <v>20.5128205128205</v>
      </c>
      <c r="T269" s="2">
        <v>21.025641025641</v>
      </c>
      <c r="U269" s="2">
        <v>21.025641025641</v>
      </c>
      <c r="V269" s="2">
        <v>20.7920792079208</v>
      </c>
      <c r="W269" s="2">
        <v>21.2871287128713</v>
      </c>
      <c r="X269" s="2">
        <v>14.1666666666667</v>
      </c>
      <c r="Y269" s="2">
        <v>13.8888888888889</v>
      </c>
      <c r="Z269" s="2">
        <v>13.7837837837838</v>
      </c>
      <c r="AA269" s="2">
        <v>13.5135135135135</v>
      </c>
      <c r="AB269" s="2">
        <v>14.2105263157895</v>
      </c>
      <c r="AC269" s="2">
        <v>1.02362204724409</v>
      </c>
      <c r="AD269" s="2">
        <v>1.32283464566929</v>
      </c>
      <c r="AE269" s="2">
        <v>0.888888888888889</v>
      </c>
      <c r="AF269" s="2">
        <v>2.12307692307692</v>
      </c>
      <c r="AG269" s="2">
        <v>1.75193798449612</v>
      </c>
      <c r="AH269" s="2">
        <v>2.05</v>
      </c>
      <c r="AI269" s="2">
        <v>1.89</v>
      </c>
      <c r="AJ269" s="2">
        <v>1.98</v>
      </c>
      <c r="AK269" s="2">
        <v>2.08</v>
      </c>
      <c r="AL269" s="2">
        <v>2.09302325581395</v>
      </c>
      <c r="AM269" s="2">
        <v>7.9</v>
      </c>
      <c r="AN269" s="2">
        <v>9.7</v>
      </c>
      <c r="AO269" s="2">
        <v>11.5</v>
      </c>
      <c r="AP269" s="2">
        <v>12.9</v>
      </c>
      <c r="AQ269" s="13">
        <v>9.00357142857143</v>
      </c>
      <c r="AR269" s="7">
        <v>12.2316703107754</v>
      </c>
    </row>
    <row r="270" spans="1:44">
      <c r="A270" t="s">
        <v>558</v>
      </c>
      <c r="B270" s="1" t="s">
        <v>2641</v>
      </c>
      <c r="C270" t="s">
        <v>559</v>
      </c>
      <c r="D270" t="s">
        <v>1286</v>
      </c>
      <c r="E270" s="2">
        <v>5.03</v>
      </c>
      <c r="F270" s="2">
        <v>76.5946013908063</v>
      </c>
      <c r="G270" s="2">
        <v>70.7408075338229</v>
      </c>
      <c r="H270" s="11">
        <v>-0.920926155172413</v>
      </c>
      <c r="I270" s="2">
        <v>61.89</v>
      </c>
      <c r="J270" s="2">
        <v>56.41</v>
      </c>
      <c r="K270" s="2">
        <v>61.74</v>
      </c>
      <c r="L270" s="2">
        <v>76.26</v>
      </c>
      <c r="M270" s="2">
        <v>68.9454199330118</v>
      </c>
      <c r="N270" s="2">
        <v>4.19117647058823</v>
      </c>
      <c r="O270" s="2">
        <v>4.01459854014599</v>
      </c>
      <c r="P270" s="2">
        <v>3.88489208633093</v>
      </c>
      <c r="Q270" s="2">
        <v>3.85714285714286</v>
      </c>
      <c r="R270" s="2">
        <v>3.92857142857143</v>
      </c>
      <c r="S270" s="2">
        <v>15.8974358974359</v>
      </c>
      <c r="T270" s="2">
        <v>16.3265306122449</v>
      </c>
      <c r="U270" s="2">
        <v>16.0804020100502</v>
      </c>
      <c r="V270" s="2">
        <v>16.4179104477612</v>
      </c>
      <c r="W270" s="2">
        <v>16.4179104477612</v>
      </c>
      <c r="X270" s="2">
        <v>24.4444444444444</v>
      </c>
      <c r="Y270" s="2">
        <v>23.5714285714286</v>
      </c>
      <c r="Z270" s="2">
        <v>25</v>
      </c>
      <c r="AA270" s="2">
        <v>25</v>
      </c>
      <c r="AB270" s="2">
        <v>24.8275862068966</v>
      </c>
      <c r="AC270" s="2">
        <v>2.42647058823529</v>
      </c>
      <c r="AD270" s="2">
        <v>1.66423357664234</v>
      </c>
      <c r="AE270" s="2">
        <v>1.42446043165468</v>
      </c>
      <c r="AF270" s="2">
        <v>3.22857142857143</v>
      </c>
      <c r="AG270" s="2">
        <v>2.75714285714286</v>
      </c>
      <c r="AH270" s="2">
        <v>4.04</v>
      </c>
      <c r="AI270" s="2">
        <v>4.38</v>
      </c>
      <c r="AJ270" s="2">
        <v>3.88</v>
      </c>
      <c r="AK270" s="2">
        <v>3.71</v>
      </c>
      <c r="AL270" s="2">
        <v>3.28571428571429</v>
      </c>
      <c r="AM270" s="2">
        <v>19.2</v>
      </c>
      <c r="AN270" s="2">
        <v>21.5</v>
      </c>
      <c r="AO270" s="2">
        <v>22.4</v>
      </c>
      <c r="AP270" s="2">
        <v>21.9</v>
      </c>
      <c r="AQ270" s="13">
        <v>9.28965517241379</v>
      </c>
      <c r="AR270" s="7">
        <v>11.4753496970019</v>
      </c>
    </row>
    <row r="271" spans="1:44">
      <c r="A271" t="s">
        <v>560</v>
      </c>
      <c r="B271" s="1" t="s">
        <v>2642</v>
      </c>
      <c r="C271" t="s">
        <v>561</v>
      </c>
      <c r="D271" t="s">
        <v>1286</v>
      </c>
      <c r="E271" s="2">
        <v>5.94</v>
      </c>
      <c r="F271" s="2">
        <v>78.1474170869505</v>
      </c>
      <c r="G271" s="2">
        <v>73.9983519604577</v>
      </c>
      <c r="H271" s="11">
        <v>-0.698038085185185</v>
      </c>
      <c r="I271" s="2">
        <v>87.63</v>
      </c>
      <c r="J271" s="2">
        <v>87.05</v>
      </c>
      <c r="K271" s="2">
        <v>79.05</v>
      </c>
      <c r="L271" s="2">
        <v>93.59</v>
      </c>
      <c r="M271" s="2">
        <v>66.9140197720332</v>
      </c>
      <c r="N271" s="2">
        <v>5.91240875912409</v>
      </c>
      <c r="O271" s="2">
        <v>5.62043795620438</v>
      </c>
      <c r="P271" s="2">
        <v>5.95588235294118</v>
      </c>
      <c r="Q271" s="2">
        <v>5.76642335766423</v>
      </c>
      <c r="R271" s="2">
        <v>5.32846715328467</v>
      </c>
      <c r="S271" s="2">
        <v>16.256157635468</v>
      </c>
      <c r="T271" s="2">
        <v>16.1764705882353</v>
      </c>
      <c r="U271" s="2">
        <v>16.1764705882353</v>
      </c>
      <c r="V271" s="2">
        <v>15.6862745098039</v>
      </c>
      <c r="W271" s="2">
        <v>16.0975609756098</v>
      </c>
      <c r="X271" s="2">
        <v>35.8620689655172</v>
      </c>
      <c r="Y271" s="2">
        <v>36.2068965517241</v>
      </c>
      <c r="Z271" s="2">
        <v>37.5862068965517</v>
      </c>
      <c r="AA271" s="2">
        <v>38.2758620689655</v>
      </c>
      <c r="AB271" s="2">
        <v>37.9310344827586</v>
      </c>
      <c r="AC271" s="2">
        <v>2.5985401459854</v>
      </c>
      <c r="AD271" s="2">
        <v>2.01459854014599</v>
      </c>
      <c r="AE271" s="2">
        <v>1.83823529411765</v>
      </c>
      <c r="AF271" s="2">
        <v>3.02189781021898</v>
      </c>
      <c r="AG271" s="2">
        <v>3.00729927007299</v>
      </c>
      <c r="AH271" s="2">
        <v>5.11</v>
      </c>
      <c r="AI271" s="2">
        <v>5.18</v>
      </c>
      <c r="AJ271" s="2">
        <v>4.78</v>
      </c>
      <c r="AK271" s="2">
        <v>4.53</v>
      </c>
      <c r="AL271" s="2">
        <v>3.94160583941606</v>
      </c>
      <c r="AM271" s="2">
        <v>27.1</v>
      </c>
      <c r="AN271" s="2">
        <v>29.5</v>
      </c>
      <c r="AO271" s="2">
        <v>25.4</v>
      </c>
      <c r="AP271" s="2">
        <v>24.8</v>
      </c>
      <c r="AQ271" s="13">
        <v>12.4444444444444</v>
      </c>
      <c r="AR271" s="7">
        <v>15.521899394551</v>
      </c>
    </row>
    <row r="272" spans="1:44">
      <c r="A272" t="s">
        <v>562</v>
      </c>
      <c r="B272" s="1" t="s">
        <v>2643</v>
      </c>
      <c r="C272" t="s">
        <v>563</v>
      </c>
      <c r="D272" t="s">
        <v>1286</v>
      </c>
      <c r="E272" s="2">
        <v>3.83</v>
      </c>
      <c r="F272" s="2">
        <v>82.5264217734231</v>
      </c>
      <c r="G272" s="2">
        <v>70.4888911653255</v>
      </c>
      <c r="H272" s="11">
        <v>-1.00270685925926</v>
      </c>
      <c r="I272" s="2">
        <v>68.15</v>
      </c>
      <c r="J272" s="2">
        <v>83.45</v>
      </c>
      <c r="K272" s="2">
        <v>70.49</v>
      </c>
      <c r="L272" s="2">
        <v>65.07</v>
      </c>
      <c r="M272" s="2">
        <v>89.870933782016</v>
      </c>
      <c r="N272" s="2">
        <v>4.43661971830986</v>
      </c>
      <c r="O272" s="2">
        <v>4.22535211267606</v>
      </c>
      <c r="P272" s="2">
        <v>4.08450704225352</v>
      </c>
      <c r="Q272" s="2">
        <v>3.77622377622378</v>
      </c>
      <c r="R272" s="2">
        <v>3.77622377622378</v>
      </c>
      <c r="S272" s="2">
        <v>17.6190476190476</v>
      </c>
      <c r="T272" s="2">
        <v>18.0952380952381</v>
      </c>
      <c r="U272" s="2">
        <v>18.0094786729858</v>
      </c>
      <c r="V272" s="2">
        <v>18.3098591549296</v>
      </c>
      <c r="W272" s="2">
        <v>18.6915887850467</v>
      </c>
      <c r="X272" s="2">
        <v>26.25</v>
      </c>
      <c r="Y272" s="2">
        <v>25.7575757575758</v>
      </c>
      <c r="Z272" s="2">
        <v>26.0606060606061</v>
      </c>
      <c r="AA272" s="2">
        <v>25.8823529411765</v>
      </c>
      <c r="AB272" s="2">
        <v>25.1428571428571</v>
      </c>
      <c r="AC272" s="2">
        <v>1.97183098591549</v>
      </c>
      <c r="AD272" s="2">
        <v>1.63380281690141</v>
      </c>
      <c r="AE272" s="2">
        <v>1.19718309859155</v>
      </c>
      <c r="AF272" s="2">
        <v>2.47552447552448</v>
      </c>
      <c r="AG272" s="2">
        <v>2.81118881118881</v>
      </c>
      <c r="AH272" s="2">
        <v>2.96</v>
      </c>
      <c r="AI272" s="2">
        <v>3.03</v>
      </c>
      <c r="AJ272" s="2">
        <v>2.82</v>
      </c>
      <c r="AK272" s="2">
        <v>2.45</v>
      </c>
      <c r="AL272" s="2">
        <v>2.23776223776224</v>
      </c>
      <c r="AM272" s="2">
        <v>17</v>
      </c>
      <c r="AN272" s="2">
        <v>18.7</v>
      </c>
      <c r="AO272" s="2">
        <v>18.4</v>
      </c>
      <c r="AP272" s="2">
        <v>19</v>
      </c>
      <c r="AQ272" s="13">
        <v>10.5777777777778</v>
      </c>
      <c r="AR272" s="7">
        <v>14.3039503475689</v>
      </c>
    </row>
    <row r="273" spans="1:44">
      <c r="A273" t="s">
        <v>564</v>
      </c>
      <c r="B273" s="1" t="s">
        <v>2644</v>
      </c>
      <c r="C273" t="s">
        <v>565</v>
      </c>
      <c r="D273" t="s">
        <v>1286</v>
      </c>
      <c r="E273" s="2">
        <v>6.92</v>
      </c>
      <c r="F273" s="2">
        <v>76.1457056889177</v>
      </c>
      <c r="G273" s="2">
        <v>71.2256750184046</v>
      </c>
      <c r="H273" s="11">
        <v>-0.379026793103448</v>
      </c>
      <c r="I273" s="2">
        <v>88.8</v>
      </c>
      <c r="J273" s="2">
        <v>70.53</v>
      </c>
      <c r="K273" s="2">
        <v>79.04</v>
      </c>
      <c r="L273" s="2">
        <v>86.54</v>
      </c>
      <c r="M273" s="2">
        <v>99.5114347672548</v>
      </c>
      <c r="N273" s="2">
        <v>5.7037037037037</v>
      </c>
      <c r="O273" s="2">
        <v>5.53956834532374</v>
      </c>
      <c r="P273" s="2">
        <v>6.11510791366906</v>
      </c>
      <c r="Q273" s="2">
        <v>5.87412587412587</v>
      </c>
      <c r="R273" s="2">
        <v>6.05633802816901</v>
      </c>
      <c r="S273" s="2">
        <v>14.9484536082474</v>
      </c>
      <c r="T273" s="2">
        <v>15</v>
      </c>
      <c r="U273" s="2">
        <v>14.9253731343284</v>
      </c>
      <c r="V273" s="2">
        <v>14.975845410628</v>
      </c>
      <c r="W273" s="2">
        <v>14.975845410628</v>
      </c>
      <c r="X273" s="2">
        <v>30.7692307692308</v>
      </c>
      <c r="Y273" s="2">
        <v>31.9230769230769</v>
      </c>
      <c r="Z273" s="2">
        <v>31.8518518518519</v>
      </c>
      <c r="AA273" s="2">
        <v>32.2222222222222</v>
      </c>
      <c r="AB273" s="2">
        <v>32.2222222222222</v>
      </c>
      <c r="AC273" s="2">
        <v>3.37777777777778</v>
      </c>
      <c r="AD273" s="2">
        <v>3.39568345323741</v>
      </c>
      <c r="AE273" s="2">
        <v>2.15827338129496</v>
      </c>
      <c r="AF273" s="2">
        <v>3.86013986013986</v>
      </c>
      <c r="AG273" s="2">
        <v>4.04225352112676</v>
      </c>
      <c r="AH273" s="2">
        <v>7.56</v>
      </c>
      <c r="AI273" s="2">
        <v>7.77</v>
      </c>
      <c r="AJ273" s="2">
        <v>7.55</v>
      </c>
      <c r="AK273" s="2">
        <v>6.29</v>
      </c>
      <c r="AL273" s="2">
        <v>5.91549295774648</v>
      </c>
      <c r="AM273" s="2">
        <v>37.2</v>
      </c>
      <c r="AN273" s="2">
        <v>39.1</v>
      </c>
      <c r="AO273" s="2">
        <v>32.3</v>
      </c>
      <c r="AP273" s="2">
        <v>32.7</v>
      </c>
      <c r="AQ273" s="13">
        <v>10.8896551724138</v>
      </c>
      <c r="AR273" s="7">
        <v>13.358785994517</v>
      </c>
    </row>
    <row r="274" spans="1:44">
      <c r="A274" t="s">
        <v>566</v>
      </c>
      <c r="B274" s="1" t="s">
        <v>2645</v>
      </c>
      <c r="C274" t="s">
        <v>567</v>
      </c>
      <c r="D274" t="s">
        <v>1286</v>
      </c>
      <c r="E274" s="2">
        <v>2.68</v>
      </c>
      <c r="F274" s="2">
        <v>62.8385524773651</v>
      </c>
      <c r="G274" s="2">
        <v>66.7358688620685</v>
      </c>
      <c r="H274" s="11">
        <v>-0.763313</v>
      </c>
      <c r="I274" s="2">
        <v>75.41</v>
      </c>
      <c r="J274" s="2">
        <v>72.54</v>
      </c>
      <c r="K274" s="2">
        <v>75.31</v>
      </c>
      <c r="L274" s="2">
        <v>72.87</v>
      </c>
      <c r="M274" s="2">
        <v>67.3552742736239</v>
      </c>
      <c r="N274" s="2">
        <v>4.765625</v>
      </c>
      <c r="O274" s="2">
        <v>4.72868217054264</v>
      </c>
      <c r="P274" s="2">
        <v>4.41860465116279</v>
      </c>
      <c r="Q274" s="2">
        <v>4.46153846153846</v>
      </c>
      <c r="R274" s="2">
        <v>4.61538461538462</v>
      </c>
      <c r="S274" s="2">
        <v>24.2424242424242</v>
      </c>
      <c r="T274" s="2">
        <v>24.7474747474747</v>
      </c>
      <c r="U274" s="2">
        <v>24.8730964467005</v>
      </c>
      <c r="V274" s="2">
        <v>25</v>
      </c>
      <c r="W274" s="2">
        <v>25.5</v>
      </c>
      <c r="X274" s="2">
        <v>13.4883720930233</v>
      </c>
      <c r="Y274" s="2">
        <v>13.7209302325581</v>
      </c>
      <c r="Z274" s="2">
        <v>13.1818181818182</v>
      </c>
      <c r="AA274" s="2">
        <v>13.1111111111111</v>
      </c>
      <c r="AB274" s="2">
        <v>13.5555555555556</v>
      </c>
      <c r="AC274" s="2">
        <v>1.28125</v>
      </c>
      <c r="AD274" s="2">
        <v>1.0077519379845</v>
      </c>
      <c r="AE274" s="2">
        <v>1.08527131782946</v>
      </c>
      <c r="AF274" s="2">
        <v>1.83076923076923</v>
      </c>
      <c r="AG274" s="2">
        <v>2.36923076923077</v>
      </c>
      <c r="AH274" s="2">
        <v>5</v>
      </c>
      <c r="AI274" s="2">
        <v>5.19</v>
      </c>
      <c r="AJ274" s="2">
        <v>4.88</v>
      </c>
      <c r="AK274" s="2">
        <v>4.15</v>
      </c>
      <c r="AL274" s="2">
        <v>3.84615384615385</v>
      </c>
      <c r="AM274" s="2">
        <v>20.8</v>
      </c>
      <c r="AN274" s="2">
        <v>19.6</v>
      </c>
      <c r="AO274" s="2">
        <v>18.8</v>
      </c>
      <c r="AP274" s="2">
        <v>19.1</v>
      </c>
      <c r="AQ274" s="13">
        <v>9.03125</v>
      </c>
      <c r="AR274" s="7">
        <v>11.4490519730694</v>
      </c>
    </row>
    <row r="275" spans="1:44">
      <c r="A275" t="s">
        <v>568</v>
      </c>
      <c r="B275" s="1" t="s">
        <v>2646</v>
      </c>
      <c r="C275" t="s">
        <v>569</v>
      </c>
      <c r="D275" t="s">
        <v>1286</v>
      </c>
      <c r="E275" s="2">
        <v>2.56</v>
      </c>
      <c r="F275" s="2">
        <v>64.8206530555517</v>
      </c>
      <c r="G275" s="2">
        <v>70.835354081618</v>
      </c>
      <c r="H275" s="11">
        <v>-1.34121896666667</v>
      </c>
      <c r="I275" s="2">
        <v>60.2</v>
      </c>
      <c r="J275" s="2">
        <v>63.93</v>
      </c>
      <c r="K275" s="2">
        <v>44.34</v>
      </c>
      <c r="L275" s="2">
        <v>45.68</v>
      </c>
      <c r="M275" s="2">
        <v>50.8200918672194</v>
      </c>
      <c r="N275" s="2">
        <v>3.12977099236641</v>
      </c>
      <c r="O275" s="2">
        <v>2.67175572519084</v>
      </c>
      <c r="P275" s="2">
        <v>2.76923076923077</v>
      </c>
      <c r="Q275" s="2">
        <v>2.74809160305344</v>
      </c>
      <c r="R275" s="2">
        <v>3</v>
      </c>
      <c r="S275" s="2">
        <v>22.4390243902439</v>
      </c>
      <c r="T275" s="2">
        <v>23.4146341463415</v>
      </c>
      <c r="U275" s="2">
        <v>23.9024390243902</v>
      </c>
      <c r="V275" s="2">
        <v>24.1545893719807</v>
      </c>
      <c r="W275" s="2">
        <v>24.5192307692308</v>
      </c>
      <c r="X275" s="2">
        <v>9.5</v>
      </c>
      <c r="Y275" s="2">
        <v>9.52380952380952</v>
      </c>
      <c r="Z275" s="2">
        <v>9.06976744186047</v>
      </c>
      <c r="AA275" s="2">
        <v>9.54545454545455</v>
      </c>
      <c r="AB275" s="2">
        <v>9.11111111111111</v>
      </c>
      <c r="AC275" s="2">
        <v>1.2824427480916</v>
      </c>
      <c r="AD275" s="2">
        <v>1.2824427480916</v>
      </c>
      <c r="AE275" s="2">
        <v>0.830769230769231</v>
      </c>
      <c r="AF275" s="2">
        <v>2.29007633587786</v>
      </c>
      <c r="AG275" s="2">
        <v>1.56923076923077</v>
      </c>
      <c r="AH275" s="2">
        <v>2.6</v>
      </c>
      <c r="AI275" s="2">
        <v>2.44</v>
      </c>
      <c r="AJ275" s="2">
        <v>2.38</v>
      </c>
      <c r="AK275" s="2">
        <v>2.29</v>
      </c>
      <c r="AL275" s="2">
        <v>2</v>
      </c>
      <c r="AM275" s="2">
        <v>11.1</v>
      </c>
      <c r="AN275" s="2">
        <v>11.4</v>
      </c>
      <c r="AO275" s="2">
        <v>10.8</v>
      </c>
      <c r="AP275" s="2">
        <v>10.1</v>
      </c>
      <c r="AQ275" s="13">
        <v>8.86666666666667</v>
      </c>
      <c r="AR275" s="7">
        <v>11.9811938146766</v>
      </c>
    </row>
    <row r="276" spans="1:44">
      <c r="A276" t="s">
        <v>570</v>
      </c>
      <c r="B276" s="1" t="s">
        <v>2647</v>
      </c>
      <c r="C276" t="s">
        <v>177</v>
      </c>
      <c r="D276" t="s">
        <v>1286</v>
      </c>
      <c r="E276" s="2">
        <v>4.61</v>
      </c>
      <c r="F276" s="2">
        <v>71.3101519245219</v>
      </c>
      <c r="G276" s="2">
        <v>73.4198166501883</v>
      </c>
      <c r="H276" s="11">
        <v>-0.754207155555555</v>
      </c>
      <c r="I276" s="2">
        <v>87.62</v>
      </c>
      <c r="J276" s="2">
        <v>72.6</v>
      </c>
      <c r="K276" s="2">
        <v>77.47</v>
      </c>
      <c r="L276" s="2">
        <v>96.73</v>
      </c>
      <c r="M276" s="2">
        <v>92.5210226492803</v>
      </c>
      <c r="N276" s="2">
        <v>4.89208633093525</v>
      </c>
      <c r="O276" s="2">
        <v>4.74820143884892</v>
      </c>
      <c r="P276" s="2">
        <v>4.78260869565217</v>
      </c>
      <c r="Q276" s="2">
        <v>4.71014492753623</v>
      </c>
      <c r="R276" s="2">
        <v>4.78260869565217</v>
      </c>
      <c r="S276" s="2">
        <v>15.9420289855072</v>
      </c>
      <c r="T276" s="2">
        <v>15.8653846153846</v>
      </c>
      <c r="U276" s="2">
        <v>15.8653846153846</v>
      </c>
      <c r="V276" s="2">
        <v>16.3461538461538</v>
      </c>
      <c r="W276" s="2">
        <v>16.2679425837321</v>
      </c>
      <c r="X276" s="2">
        <v>28.9655172413793</v>
      </c>
      <c r="Y276" s="2">
        <v>28</v>
      </c>
      <c r="Z276" s="2">
        <v>28.6666666666667</v>
      </c>
      <c r="AA276" s="2">
        <v>30</v>
      </c>
      <c r="AB276" s="2">
        <v>29.0322580645161</v>
      </c>
      <c r="AC276" s="2">
        <v>2.58992805755396</v>
      </c>
      <c r="AD276" s="2">
        <v>2.14388489208633</v>
      </c>
      <c r="AE276" s="2">
        <v>1.42028985507246</v>
      </c>
      <c r="AF276" s="2">
        <v>3.1304347826087</v>
      </c>
      <c r="AG276" s="2">
        <v>2.81159420289855</v>
      </c>
      <c r="AH276" s="2">
        <v>4.75</v>
      </c>
      <c r="AI276" s="2">
        <v>4.75</v>
      </c>
      <c r="AJ276" s="2">
        <v>4.49</v>
      </c>
      <c r="AK276" s="2">
        <v>3.84</v>
      </c>
      <c r="AL276" s="2">
        <v>3.6231884057971</v>
      </c>
      <c r="AM276" s="2">
        <v>24.8</v>
      </c>
      <c r="AN276" s="2">
        <v>26.6</v>
      </c>
      <c r="AO276" s="2">
        <v>23.2</v>
      </c>
      <c r="AP276" s="2">
        <v>23.3</v>
      </c>
      <c r="AQ276" s="13">
        <v>11.7333333333333</v>
      </c>
      <c r="AR276" s="7">
        <v>15.4462936919771</v>
      </c>
    </row>
    <row r="277" spans="1:44">
      <c r="A277" t="s">
        <v>571</v>
      </c>
      <c r="B277" s="1" t="s">
        <v>2648</v>
      </c>
      <c r="C277" t="s">
        <v>572</v>
      </c>
      <c r="D277" t="s">
        <v>1286</v>
      </c>
      <c r="E277" s="2">
        <v>5.15</v>
      </c>
      <c r="F277" s="2">
        <v>87.0899628630821</v>
      </c>
      <c r="G277" s="2">
        <v>73.1625033820821</v>
      </c>
      <c r="H277" s="11">
        <v>-1.2210455862069</v>
      </c>
      <c r="I277" s="2">
        <v>71.82</v>
      </c>
      <c r="J277" s="2">
        <v>78.01</v>
      </c>
      <c r="K277" s="2">
        <v>77.43</v>
      </c>
      <c r="L277" s="2">
        <v>75.17</v>
      </c>
      <c r="M277" s="2">
        <v>73.6914879471531</v>
      </c>
      <c r="N277" s="2">
        <v>3.09352517985611</v>
      </c>
      <c r="O277" s="2">
        <v>3.28571428571429</v>
      </c>
      <c r="P277" s="2">
        <v>3.23741007194245</v>
      </c>
      <c r="Q277" s="2">
        <v>3.19148936170213</v>
      </c>
      <c r="R277" s="2">
        <v>3.28571428571429</v>
      </c>
      <c r="S277" s="2">
        <v>17.7884615384615</v>
      </c>
      <c r="T277" s="2">
        <v>18.1818181818182</v>
      </c>
      <c r="U277" s="2">
        <v>18.1818181818182</v>
      </c>
      <c r="V277" s="2">
        <v>18.3098591549296</v>
      </c>
      <c r="W277" s="2">
        <v>18.3098591549296</v>
      </c>
      <c r="X277" s="2">
        <v>19.375</v>
      </c>
      <c r="Y277" s="2">
        <v>17.8787878787879</v>
      </c>
      <c r="Z277" s="2">
        <v>17.8787878787879</v>
      </c>
      <c r="AA277" s="2">
        <v>18.1818181818182</v>
      </c>
      <c r="AB277" s="2">
        <v>18.5294117647059</v>
      </c>
      <c r="AC277" s="2">
        <v>1.79856115107914</v>
      </c>
      <c r="AD277" s="2">
        <v>1.64285714285714</v>
      </c>
      <c r="AE277" s="2">
        <v>1.46762589928058</v>
      </c>
      <c r="AF277" s="2">
        <v>2.5531914893617</v>
      </c>
      <c r="AG277" s="2">
        <v>2.57142857142857</v>
      </c>
      <c r="AH277" s="2">
        <v>2.37</v>
      </c>
      <c r="AI277" s="2">
        <v>2.43</v>
      </c>
      <c r="AJ277" s="2">
        <v>2.45</v>
      </c>
      <c r="AK277" s="2">
        <v>2.13</v>
      </c>
      <c r="AL277" s="2">
        <v>2</v>
      </c>
      <c r="AM277" s="2">
        <v>17.9</v>
      </c>
      <c r="AN277" s="2">
        <v>18.9</v>
      </c>
      <c r="AO277" s="2">
        <v>17.3</v>
      </c>
      <c r="AP277" s="2">
        <v>16.1</v>
      </c>
      <c r="AQ277" s="13">
        <v>9.72413793103448</v>
      </c>
      <c r="AR277" s="7">
        <v>13.453930381736</v>
      </c>
    </row>
    <row r="278" spans="1:44">
      <c r="A278" t="s">
        <v>573</v>
      </c>
      <c r="B278" s="1" t="s">
        <v>2649</v>
      </c>
      <c r="C278" t="s">
        <v>574</v>
      </c>
      <c r="D278" t="s">
        <v>1286</v>
      </c>
      <c r="E278" s="2">
        <v>6.85</v>
      </c>
      <c r="F278" s="2">
        <v>77.3784944343538</v>
      </c>
      <c r="G278" s="2">
        <v>72.1571324788343</v>
      </c>
      <c r="H278" s="11">
        <v>-0.301151266666667</v>
      </c>
      <c r="I278" s="2">
        <v>87.77</v>
      </c>
      <c r="J278" s="2">
        <v>83.7</v>
      </c>
      <c r="K278" s="2">
        <v>115.28</v>
      </c>
      <c r="L278" s="2">
        <v>111.95</v>
      </c>
      <c r="M278" s="2">
        <v>103.157407349622</v>
      </c>
      <c r="N278" s="2">
        <v>6.625</v>
      </c>
      <c r="O278" s="2">
        <v>6.13496932515337</v>
      </c>
      <c r="P278" s="2">
        <v>6.28048780487805</v>
      </c>
      <c r="Q278" s="2">
        <v>6.66666666666667</v>
      </c>
      <c r="R278" s="2">
        <v>6.4367816091954</v>
      </c>
      <c r="S278" s="2">
        <v>12.5</v>
      </c>
      <c r="T278" s="2">
        <v>12.2881355932203</v>
      </c>
      <c r="U278" s="2">
        <v>12.2362869198312</v>
      </c>
      <c r="V278" s="2">
        <v>12.1338912133891</v>
      </c>
      <c r="W278" s="2">
        <v>12</v>
      </c>
      <c r="X278" s="2">
        <v>37.6</v>
      </c>
      <c r="Y278" s="2">
        <v>38</v>
      </c>
      <c r="Z278" s="2">
        <v>39.6</v>
      </c>
      <c r="AA278" s="2">
        <v>40.8</v>
      </c>
      <c r="AB278" s="2">
        <v>40</v>
      </c>
      <c r="AC278" s="2">
        <v>2.9125</v>
      </c>
      <c r="AD278" s="2">
        <v>2.5398773006135</v>
      </c>
      <c r="AE278" s="2">
        <v>2.28048780487805</v>
      </c>
      <c r="AF278" s="2">
        <v>4.13333333333333</v>
      </c>
      <c r="AG278" s="2">
        <v>3.88505747126437</v>
      </c>
      <c r="AH278" s="2">
        <v>8.13</v>
      </c>
      <c r="AI278" s="2">
        <v>7.91</v>
      </c>
      <c r="AJ278" s="2">
        <v>7.62</v>
      </c>
      <c r="AK278" s="2">
        <v>7.39</v>
      </c>
      <c r="AL278" s="2">
        <v>6.20689655172414</v>
      </c>
      <c r="AM278" s="2">
        <v>35.6</v>
      </c>
      <c r="AN278" s="2">
        <v>37.6</v>
      </c>
      <c r="AO278" s="2">
        <v>35.8</v>
      </c>
      <c r="AP278" s="2">
        <v>36.1</v>
      </c>
      <c r="AQ278" s="13">
        <v>10.230303030303</v>
      </c>
      <c r="AR278" s="7">
        <v>14.487005431335</v>
      </c>
    </row>
    <row r="279" spans="1:44">
      <c r="A279" t="s">
        <v>575</v>
      </c>
      <c r="B279" s="1" t="s">
        <v>2650</v>
      </c>
      <c r="C279" t="s">
        <v>576</v>
      </c>
      <c r="D279" t="s">
        <v>1286</v>
      </c>
      <c r="E279" s="2">
        <v>6.21</v>
      </c>
      <c r="F279" s="2">
        <v>81.212950075603</v>
      </c>
      <c r="G279" s="2">
        <v>70.3883298747311</v>
      </c>
      <c r="H279" s="11">
        <v>-0.843103232258064</v>
      </c>
      <c r="I279" s="2">
        <v>83.77</v>
      </c>
      <c r="J279" s="2">
        <v>86.78</v>
      </c>
      <c r="K279" s="2">
        <v>67.21</v>
      </c>
      <c r="L279" s="2">
        <v>99.62</v>
      </c>
      <c r="M279" s="2">
        <v>93.7678322398086</v>
      </c>
      <c r="N279" s="2">
        <v>4.38356164383562</v>
      </c>
      <c r="O279" s="2">
        <v>4.5578231292517</v>
      </c>
      <c r="P279" s="2">
        <v>4.42176870748299</v>
      </c>
      <c r="Q279" s="2">
        <v>4.08163265306122</v>
      </c>
      <c r="R279" s="2">
        <v>4.08163265306122</v>
      </c>
      <c r="S279" s="2">
        <v>14.2201834862385</v>
      </c>
      <c r="T279" s="2">
        <v>14.2201834862385</v>
      </c>
      <c r="U279" s="2">
        <v>14.6118721461187</v>
      </c>
      <c r="V279" s="2">
        <v>14.6118721461187</v>
      </c>
      <c r="W279" s="2">
        <v>15</v>
      </c>
      <c r="X279" s="2">
        <v>26.0714285714286</v>
      </c>
      <c r="Y279" s="2">
        <v>26.4285714285714</v>
      </c>
      <c r="Z279" s="2">
        <v>27.1428571428571</v>
      </c>
      <c r="AA279" s="2">
        <v>27.1428571428571</v>
      </c>
      <c r="AB279" s="2">
        <v>26.7857142857143</v>
      </c>
      <c r="AC279" s="2">
        <v>2.47945205479452</v>
      </c>
      <c r="AD279" s="2">
        <v>2.3265306122449</v>
      </c>
      <c r="AE279" s="2">
        <v>1.86394557823129</v>
      </c>
      <c r="AF279" s="2">
        <v>3.31972789115646</v>
      </c>
      <c r="AG279" s="2">
        <v>3.38775510204082</v>
      </c>
      <c r="AH279" s="2">
        <v>4.86</v>
      </c>
      <c r="AI279" s="2">
        <v>4.97</v>
      </c>
      <c r="AJ279" s="2">
        <v>4.42</v>
      </c>
      <c r="AK279" s="2">
        <v>4.01</v>
      </c>
      <c r="AL279" s="2">
        <v>3.94557823129252</v>
      </c>
      <c r="AM279" s="2">
        <v>24.2</v>
      </c>
      <c r="AN279" s="2">
        <v>26.9</v>
      </c>
      <c r="AO279" s="2">
        <v>23.2</v>
      </c>
      <c r="AP279" s="2">
        <v>22.5</v>
      </c>
      <c r="AQ279" s="13">
        <v>10.3870967741935</v>
      </c>
      <c r="AR279" s="7">
        <v>14.5599629926188</v>
      </c>
    </row>
    <row r="280" spans="1:44">
      <c r="A280" t="s">
        <v>577</v>
      </c>
      <c r="B280" s="1" t="s">
        <v>2651</v>
      </c>
      <c r="C280" t="s">
        <v>578</v>
      </c>
      <c r="D280" t="s">
        <v>1286</v>
      </c>
      <c r="E280" s="2">
        <v>2.45</v>
      </c>
      <c r="F280" s="2">
        <v>64.2398024779448</v>
      </c>
      <c r="G280" s="2">
        <v>70.2133139897769</v>
      </c>
      <c r="H280" s="11">
        <v>-0.692746119354839</v>
      </c>
      <c r="I280" s="2">
        <v>90.21</v>
      </c>
      <c r="J280" s="2">
        <v>108.9</v>
      </c>
      <c r="K280" s="2">
        <v>91.34</v>
      </c>
      <c r="L280" s="2">
        <v>97.6</v>
      </c>
      <c r="M280" s="2">
        <v>101.774620619048</v>
      </c>
      <c r="N280" s="2">
        <v>5.44776119402985</v>
      </c>
      <c r="O280" s="2">
        <v>5.22388059701492</v>
      </c>
      <c r="P280" s="2">
        <v>5.44776119402985</v>
      </c>
      <c r="Q280" s="2">
        <v>5.44776119402985</v>
      </c>
      <c r="R280" s="2">
        <v>5.93984962406015</v>
      </c>
      <c r="S280" s="2">
        <v>23.4741784037559</v>
      </c>
      <c r="T280" s="2">
        <v>23.4741784037559</v>
      </c>
      <c r="U280" s="2">
        <v>23.0046948356808</v>
      </c>
      <c r="V280" s="2">
        <v>23.4741784037559</v>
      </c>
      <c r="W280" s="2">
        <v>23.0046948356808</v>
      </c>
      <c r="X280" s="2">
        <v>20.4545454545455</v>
      </c>
      <c r="Y280" s="2">
        <v>20.6818181818182</v>
      </c>
      <c r="Z280" s="2">
        <v>23.2558139534884</v>
      </c>
      <c r="AA280" s="2">
        <v>24.4186046511628</v>
      </c>
      <c r="AB280" s="2">
        <v>24.4186046511628</v>
      </c>
      <c r="AC280" s="2">
        <v>1.71641791044776</v>
      </c>
      <c r="AD280" s="2">
        <v>1.40298507462687</v>
      </c>
      <c r="AE280" s="2">
        <v>0.970149253731343</v>
      </c>
      <c r="AF280" s="2">
        <v>2.23880597014925</v>
      </c>
      <c r="AG280" s="2">
        <v>2.67669172932331</v>
      </c>
      <c r="AH280" s="2">
        <v>5.37</v>
      </c>
      <c r="AI280" s="2">
        <v>5.82</v>
      </c>
      <c r="AJ280" s="2">
        <v>5.6</v>
      </c>
      <c r="AK280" s="2">
        <v>5.3</v>
      </c>
      <c r="AL280" s="2">
        <v>4.88721804511278</v>
      </c>
      <c r="AM280" s="2">
        <v>24.4</v>
      </c>
      <c r="AN280" s="2">
        <v>24.9</v>
      </c>
      <c r="AO280" s="2">
        <v>24.1</v>
      </c>
      <c r="AP280" s="2">
        <v>23.8</v>
      </c>
      <c r="AQ280" s="13">
        <v>9.38709677419355</v>
      </c>
      <c r="AR280" s="7">
        <v>12.6339006183544</v>
      </c>
    </row>
    <row r="281" spans="1:44">
      <c r="A281" t="s">
        <v>579</v>
      </c>
      <c r="B281" s="1" t="s">
        <v>2652</v>
      </c>
      <c r="C281" t="s">
        <v>580</v>
      </c>
      <c r="D281" t="s">
        <v>1286</v>
      </c>
      <c r="E281" s="2">
        <v>6.93</v>
      </c>
      <c r="F281" s="2">
        <v>77.5753461051465</v>
      </c>
      <c r="G281" s="2">
        <v>71.7138369916594</v>
      </c>
      <c r="H281" s="11">
        <v>-0.0751160321428571</v>
      </c>
      <c r="I281" s="2">
        <v>115.33</v>
      </c>
      <c r="J281" s="2">
        <v>120.36</v>
      </c>
      <c r="K281" s="2">
        <v>113.44</v>
      </c>
      <c r="L281" s="2">
        <v>97.48</v>
      </c>
      <c r="M281" s="2">
        <v>107.282298224585</v>
      </c>
      <c r="N281" s="2">
        <v>6.77165354330709</v>
      </c>
      <c r="O281" s="2">
        <v>6.77165354330709</v>
      </c>
      <c r="P281" s="2">
        <v>6.8503937007874</v>
      </c>
      <c r="Q281" s="2">
        <v>7.00787401574803</v>
      </c>
      <c r="R281" s="2">
        <v>7.40157480314961</v>
      </c>
      <c r="S281" s="2">
        <v>17.0212765957447</v>
      </c>
      <c r="T281" s="2">
        <v>16.9312169312169</v>
      </c>
      <c r="U281" s="2">
        <v>16.9312169312169</v>
      </c>
      <c r="V281" s="2">
        <v>16.8421052631579</v>
      </c>
      <c r="W281" s="2">
        <v>17.2774869109948</v>
      </c>
      <c r="X281" s="2">
        <v>32.1428571428571</v>
      </c>
      <c r="Y281" s="2">
        <v>32.5</v>
      </c>
      <c r="Z281" s="2">
        <v>32.0689655172414</v>
      </c>
      <c r="AA281" s="2">
        <v>32.7586206896552</v>
      </c>
      <c r="AB281" s="2">
        <v>32.0689655172414</v>
      </c>
      <c r="AC281" s="2">
        <v>3.35433070866142</v>
      </c>
      <c r="AD281" s="2">
        <v>2.86614173228346</v>
      </c>
      <c r="AE281" s="2">
        <v>2.25196850393701</v>
      </c>
      <c r="AF281" s="2">
        <v>4.15748031496063</v>
      </c>
      <c r="AG281" s="2">
        <v>4.77165354330709</v>
      </c>
      <c r="AH281" s="2">
        <v>8.66</v>
      </c>
      <c r="AI281" s="2">
        <v>8.82</v>
      </c>
      <c r="AJ281" s="2">
        <v>8.66</v>
      </c>
      <c r="AK281" s="2">
        <v>7.95</v>
      </c>
      <c r="AL281" s="2">
        <v>7.55905511811024</v>
      </c>
      <c r="AM281" s="2">
        <v>34.7</v>
      </c>
      <c r="AN281" s="2">
        <v>36.8</v>
      </c>
      <c r="AO281" s="2">
        <v>36</v>
      </c>
      <c r="AP281" s="2">
        <v>36.3</v>
      </c>
      <c r="AQ281" s="13">
        <v>10.9107142857143</v>
      </c>
      <c r="AR281" s="7">
        <v>13.7411695913191</v>
      </c>
    </row>
    <row r="282" spans="1:44">
      <c r="A282" t="s">
        <v>581</v>
      </c>
      <c r="B282" s="1" t="s">
        <v>2653</v>
      </c>
      <c r="C282" t="s">
        <v>582</v>
      </c>
      <c r="D282" t="s">
        <v>1286</v>
      </c>
      <c r="E282" s="2">
        <v>4.53</v>
      </c>
      <c r="F282" s="2">
        <v>74.2149003409388</v>
      </c>
      <c r="G282" s="2">
        <v>70.8695084578598</v>
      </c>
      <c r="H282" s="11">
        <v>-0.641477983333334</v>
      </c>
      <c r="I282" s="2">
        <v>86.58</v>
      </c>
      <c r="J282" s="2">
        <v>96.38</v>
      </c>
      <c r="K282" s="2">
        <v>96.74</v>
      </c>
      <c r="L282" s="2">
        <v>81.39</v>
      </c>
      <c r="M282" s="2">
        <v>68.026313370173</v>
      </c>
      <c r="N282" s="2">
        <v>4.85074626865672</v>
      </c>
      <c r="O282" s="2">
        <v>5</v>
      </c>
      <c r="P282" s="2">
        <v>4.92537313432836</v>
      </c>
      <c r="Q282" s="2">
        <v>4.66165413533835</v>
      </c>
      <c r="R282" s="2">
        <v>4.74074074074074</v>
      </c>
      <c r="S282" s="2">
        <v>16.9154228855721</v>
      </c>
      <c r="T282" s="2">
        <v>17.4129353233831</v>
      </c>
      <c r="U282" s="2">
        <v>17.4129353233831</v>
      </c>
      <c r="V282" s="2">
        <v>17.910447761194</v>
      </c>
      <c r="W282" s="2">
        <v>17.6470588235294</v>
      </c>
      <c r="X282" s="2">
        <v>21.6666666666667</v>
      </c>
      <c r="Y282" s="2">
        <v>21.2903225806452</v>
      </c>
      <c r="Z282" s="2">
        <v>20.9677419354839</v>
      </c>
      <c r="AA282" s="2">
        <v>21.2903225806452</v>
      </c>
      <c r="AB282" s="2">
        <v>20</v>
      </c>
      <c r="AC282" s="2">
        <v>2.32835820895522</v>
      </c>
      <c r="AD282" s="2">
        <v>2.08955223880597</v>
      </c>
      <c r="AE282" s="2">
        <v>1.58208955223881</v>
      </c>
      <c r="AF282" s="2">
        <v>3.5187969924812</v>
      </c>
      <c r="AG282" s="2">
        <v>3.0962962962963</v>
      </c>
      <c r="AH282" s="2">
        <v>4.4</v>
      </c>
      <c r="AI282" s="2">
        <v>4.78</v>
      </c>
      <c r="AJ282" s="2">
        <v>4.63</v>
      </c>
      <c r="AK282" s="2">
        <v>4.06</v>
      </c>
      <c r="AL282" s="2">
        <v>3.77777777777778</v>
      </c>
      <c r="AM282" s="2">
        <v>20.7</v>
      </c>
      <c r="AN282" s="2">
        <v>23.2</v>
      </c>
      <c r="AO282" s="2">
        <v>22.3</v>
      </c>
      <c r="AP282" s="2">
        <v>22.6</v>
      </c>
      <c r="AQ282" s="13">
        <v>9.3</v>
      </c>
      <c r="AR282" s="7">
        <v>11.8824108385459</v>
      </c>
    </row>
    <row r="283" spans="1:44">
      <c r="A283" t="s">
        <v>583</v>
      </c>
      <c r="B283" s="1" t="s">
        <v>2654</v>
      </c>
      <c r="C283" t="s">
        <v>584</v>
      </c>
      <c r="D283" t="s">
        <v>1287</v>
      </c>
      <c r="E283" s="2">
        <v>7.68</v>
      </c>
      <c r="F283" s="2">
        <v>76.8051095437802</v>
      </c>
      <c r="G283" s="2">
        <v>73.984115481076</v>
      </c>
      <c r="H283" s="11">
        <v>-0.138143046511628</v>
      </c>
      <c r="I283" s="2">
        <v>174.26</v>
      </c>
      <c r="J283" s="2">
        <v>195.16</v>
      </c>
      <c r="K283" s="2">
        <v>188.89</v>
      </c>
      <c r="L283" s="2">
        <v>176.62</v>
      </c>
      <c r="M283" s="2">
        <v>198.172312170605</v>
      </c>
      <c r="N283" s="2">
        <v>5.08379888268156</v>
      </c>
      <c r="O283" s="2">
        <v>4.97237569060773</v>
      </c>
      <c r="P283" s="2">
        <v>4.81675392670157</v>
      </c>
      <c r="Q283" s="2">
        <v>4.62686567164179</v>
      </c>
      <c r="R283" s="2">
        <v>4.82926829268293</v>
      </c>
      <c r="S283" s="2">
        <v>15.530303030303</v>
      </c>
      <c r="T283" s="2">
        <v>15.1515151515152</v>
      </c>
      <c r="U283" s="2">
        <v>14.5454545454545</v>
      </c>
      <c r="V283" s="2">
        <v>13.6363636363636</v>
      </c>
      <c r="W283" s="2">
        <v>13.448275862069</v>
      </c>
      <c r="X283" s="2">
        <v>35.2777777777778</v>
      </c>
      <c r="Y283" s="2">
        <v>35.7142857142857</v>
      </c>
      <c r="Z283" s="2">
        <v>36.8571428571429</v>
      </c>
      <c r="AA283" s="2">
        <v>37.0588235294118</v>
      </c>
      <c r="AB283" s="2">
        <v>35.8823529411765</v>
      </c>
      <c r="AC283" s="2">
        <v>1.96648044692737</v>
      </c>
      <c r="AD283" s="2">
        <v>1.87845303867403</v>
      </c>
      <c r="AE283" s="2">
        <v>1.81151832460733</v>
      </c>
      <c r="AF283" s="2">
        <v>3.80099502487562</v>
      </c>
      <c r="AG283" s="2">
        <v>3.90243902439024</v>
      </c>
      <c r="AH283" s="2">
        <v>4.92</v>
      </c>
      <c r="AI283" s="2">
        <v>5.03</v>
      </c>
      <c r="AJ283" s="2">
        <v>5.18</v>
      </c>
      <c r="AK283" s="2">
        <v>4.48</v>
      </c>
      <c r="AL283" s="2">
        <v>4.48780487804878</v>
      </c>
      <c r="AM283" s="2">
        <v>20.5</v>
      </c>
      <c r="AN283" s="2">
        <v>21.1</v>
      </c>
      <c r="AO283" s="2">
        <v>21.7</v>
      </c>
      <c r="AP283" s="2">
        <v>23.3</v>
      </c>
      <c r="AQ283" s="13">
        <v>9.9</v>
      </c>
      <c r="AR283" s="7">
        <v>14.1104321191541</v>
      </c>
    </row>
    <row r="284" spans="1:44">
      <c r="A284" t="s">
        <v>585</v>
      </c>
      <c r="B284" s="1" t="s">
        <v>2655</v>
      </c>
      <c r="C284" t="s">
        <v>586</v>
      </c>
      <c r="D284" t="s">
        <v>1287</v>
      </c>
      <c r="E284" s="2">
        <v>3.33</v>
      </c>
      <c r="F284" s="2">
        <v>68.6096282208108</v>
      </c>
      <c r="G284" s="2">
        <v>66.3425977453815</v>
      </c>
      <c r="H284" s="11">
        <v>-0.961627760975609</v>
      </c>
      <c r="I284" s="2">
        <v>77.43</v>
      </c>
      <c r="J284" s="2">
        <v>79.69</v>
      </c>
      <c r="K284" s="2">
        <v>71.28</v>
      </c>
      <c r="L284" s="2">
        <v>75.62</v>
      </c>
      <c r="M284" s="2">
        <v>82.1353538921637</v>
      </c>
      <c r="N284" s="2">
        <v>3.24324324324324</v>
      </c>
      <c r="O284" s="2">
        <v>3.37837837837838</v>
      </c>
      <c r="P284" s="2">
        <v>3.08724832214765</v>
      </c>
      <c r="Q284" s="2">
        <v>3.2</v>
      </c>
      <c r="R284" s="2">
        <v>3.11258278145695</v>
      </c>
      <c r="S284" s="2">
        <v>28.3400809716599</v>
      </c>
      <c r="T284" s="2">
        <v>28.8617886178862</v>
      </c>
      <c r="U284" s="2">
        <v>28.8617886178862</v>
      </c>
      <c r="V284" s="2">
        <v>28.7449392712551</v>
      </c>
      <c r="W284" s="2">
        <v>28.7449392712551</v>
      </c>
      <c r="X284" s="2">
        <v>10.15625</v>
      </c>
      <c r="Y284" s="2">
        <v>10.46875</v>
      </c>
      <c r="Z284" s="2">
        <v>10.3125</v>
      </c>
      <c r="AA284" s="2">
        <v>10.46875</v>
      </c>
      <c r="AB284" s="2">
        <v>10.3125</v>
      </c>
      <c r="AC284" s="2">
        <v>0.878378378378378</v>
      </c>
      <c r="AD284" s="2">
        <v>0.864864864864865</v>
      </c>
      <c r="AE284" s="2">
        <v>0.805369127516779</v>
      </c>
      <c r="AF284" s="2">
        <v>2.13333333333333</v>
      </c>
      <c r="AG284" s="2">
        <v>1.85430463576159</v>
      </c>
      <c r="AH284" s="2">
        <v>1.96</v>
      </c>
      <c r="AI284" s="2">
        <v>2.16</v>
      </c>
      <c r="AJ284" s="2">
        <v>1.88</v>
      </c>
      <c r="AK284" s="2">
        <v>2</v>
      </c>
      <c r="AL284" s="2">
        <v>1.78807947019868</v>
      </c>
      <c r="AM284" s="2">
        <v>8.6</v>
      </c>
      <c r="AN284" s="2">
        <v>8.5</v>
      </c>
      <c r="AO284" s="2">
        <v>9.9</v>
      </c>
      <c r="AP284" s="2">
        <v>10.6</v>
      </c>
      <c r="AQ284" s="13">
        <v>9.14146341463415</v>
      </c>
      <c r="AR284" s="7">
        <v>14.520830189058</v>
      </c>
    </row>
    <row r="285" spans="1:44">
      <c r="A285" t="s">
        <v>587</v>
      </c>
      <c r="B285" s="1" t="s">
        <v>2656</v>
      </c>
      <c r="C285" t="s">
        <v>588</v>
      </c>
      <c r="D285" t="s">
        <v>1287</v>
      </c>
      <c r="E285" s="2">
        <v>7.21</v>
      </c>
      <c r="F285" s="2">
        <v>60.5619691243227</v>
      </c>
      <c r="G285" s="2">
        <v>67.33673882777</v>
      </c>
      <c r="H285" s="11">
        <v>-0.436205935</v>
      </c>
      <c r="I285" s="2">
        <v>112.5</v>
      </c>
      <c r="J285" s="2">
        <v>95.08</v>
      </c>
      <c r="K285" s="2">
        <v>75.72</v>
      </c>
      <c r="L285" s="2">
        <v>85.25</v>
      </c>
      <c r="M285" s="2">
        <v>100.233610950142</v>
      </c>
      <c r="N285" s="2">
        <v>4.71337579617834</v>
      </c>
      <c r="O285" s="2">
        <v>4.52229299363057</v>
      </c>
      <c r="P285" s="2">
        <v>4.11392405063291</v>
      </c>
      <c r="Q285" s="2">
        <v>4.40251572327044</v>
      </c>
      <c r="R285" s="2">
        <v>4.75</v>
      </c>
      <c r="S285" s="2">
        <v>23.5772357723577</v>
      </c>
      <c r="T285" s="2">
        <v>23.9837398373984</v>
      </c>
      <c r="U285" s="2">
        <v>24.390243902439</v>
      </c>
      <c r="V285" s="2">
        <v>24.2914979757085</v>
      </c>
      <c r="W285" s="2">
        <v>24.2914979757085</v>
      </c>
      <c r="X285" s="2">
        <v>23.8461538461538</v>
      </c>
      <c r="Y285" s="2">
        <v>24.8076923076923</v>
      </c>
      <c r="Z285" s="2">
        <v>23.9622641509434</v>
      </c>
      <c r="AA285" s="2">
        <v>23.7037037037037</v>
      </c>
      <c r="AB285" s="2">
        <v>23.3333333333333</v>
      </c>
      <c r="AC285" s="2">
        <v>1.84713375796178</v>
      </c>
      <c r="AD285" s="2">
        <v>1.82165605095541</v>
      </c>
      <c r="AE285" s="2">
        <v>1.63291139240506</v>
      </c>
      <c r="AF285" s="2">
        <v>3.52201257861635</v>
      </c>
      <c r="AG285" s="2">
        <v>3.5875</v>
      </c>
      <c r="AH285" s="2">
        <v>4.71</v>
      </c>
      <c r="AI285" s="2">
        <v>4.65</v>
      </c>
      <c r="AJ285" s="2">
        <v>4.62</v>
      </c>
      <c r="AK285" s="2">
        <v>4.21</v>
      </c>
      <c r="AL285" s="2">
        <v>3.75</v>
      </c>
      <c r="AM285" s="2">
        <v>18.7</v>
      </c>
      <c r="AN285" s="2">
        <v>20.5</v>
      </c>
      <c r="AO285" s="2">
        <v>21.9</v>
      </c>
      <c r="AP285" s="2">
        <v>21.5</v>
      </c>
      <c r="AQ285" s="13">
        <v>9.22749999999999</v>
      </c>
      <c r="AR285" s="7">
        <v>13.945273257888</v>
      </c>
    </row>
    <row r="286" spans="1:44">
      <c r="A286" t="s">
        <v>589</v>
      </c>
      <c r="B286" s="1" t="s">
        <v>2657</v>
      </c>
      <c r="C286" t="s">
        <v>590</v>
      </c>
      <c r="D286" t="s">
        <v>1287</v>
      </c>
      <c r="E286" s="2">
        <v>2.81</v>
      </c>
      <c r="F286" s="2">
        <v>65.3825211951291</v>
      </c>
      <c r="G286" s="2">
        <v>70.3041240235913</v>
      </c>
      <c r="H286" s="11">
        <v>-0.92817856</v>
      </c>
      <c r="I286" s="2">
        <v>91.56</v>
      </c>
      <c r="J286" s="2">
        <v>113.92</v>
      </c>
      <c r="K286" s="2">
        <v>111.48</v>
      </c>
      <c r="L286" s="2">
        <v>131.75</v>
      </c>
      <c r="M286" s="2">
        <v>130.537913030203</v>
      </c>
      <c r="N286" s="2">
        <v>3.29032258064516</v>
      </c>
      <c r="O286" s="2">
        <v>3.2051282051282</v>
      </c>
      <c r="P286" s="2">
        <v>3.18471337579618</v>
      </c>
      <c r="Q286" s="2">
        <v>3.10126582278481</v>
      </c>
      <c r="R286" s="2">
        <v>2.9746835443038</v>
      </c>
      <c r="S286" s="2">
        <v>22.3175965665236</v>
      </c>
      <c r="T286" s="2">
        <v>23.175965665236</v>
      </c>
      <c r="U286" s="2">
        <v>23.0769230769231</v>
      </c>
      <c r="V286" s="2">
        <v>22.5531914893617</v>
      </c>
      <c r="W286" s="2">
        <v>22.5531914893617</v>
      </c>
      <c r="X286" s="2">
        <v>13.1111111111111</v>
      </c>
      <c r="Y286" s="2">
        <v>12.8260869565217</v>
      </c>
      <c r="Z286" s="2">
        <v>12.8260869565217</v>
      </c>
      <c r="AA286" s="2">
        <v>12.6086956521739</v>
      </c>
      <c r="AB286" s="2">
        <v>13.3333333333333</v>
      </c>
      <c r="AC286" s="2">
        <v>0.967741935483871</v>
      </c>
      <c r="AD286" s="2">
        <v>0.82051282051282</v>
      </c>
      <c r="AE286" s="2">
        <v>0.815286624203822</v>
      </c>
      <c r="AF286" s="2">
        <v>2.16455696202532</v>
      </c>
      <c r="AG286" s="2">
        <v>1.9746835443038</v>
      </c>
      <c r="AH286" s="2">
        <v>1.48</v>
      </c>
      <c r="AI286" s="2">
        <v>1.47</v>
      </c>
      <c r="AJ286" s="2">
        <v>1.46</v>
      </c>
      <c r="AK286" s="2">
        <v>1.46</v>
      </c>
      <c r="AL286" s="2">
        <v>1.39240506329114</v>
      </c>
      <c r="AM286" s="2">
        <v>5.4</v>
      </c>
      <c r="AN286" s="2">
        <v>6.2</v>
      </c>
      <c r="AO286" s="2">
        <v>6.9</v>
      </c>
      <c r="AP286" s="2">
        <v>8.8</v>
      </c>
      <c r="AQ286" s="13">
        <v>10.1514285714286</v>
      </c>
      <c r="AR286" s="7">
        <v>15.1362677873378</v>
      </c>
    </row>
    <row r="287" spans="1:44">
      <c r="A287" t="s">
        <v>591</v>
      </c>
      <c r="B287" s="1" t="s">
        <v>2658</v>
      </c>
      <c r="C287" t="s">
        <v>592</v>
      </c>
      <c r="D287" t="s">
        <v>1287</v>
      </c>
      <c r="E287" s="2">
        <v>7.23</v>
      </c>
      <c r="F287" s="2">
        <v>40.553170611834</v>
      </c>
      <c r="G287" s="2">
        <v>67.6410022797987</v>
      </c>
      <c r="H287" s="11">
        <v>0.184279248</v>
      </c>
      <c r="I287" s="2">
        <v>107.07</v>
      </c>
      <c r="J287" s="2">
        <v>104.93</v>
      </c>
      <c r="K287" s="2">
        <v>127.8</v>
      </c>
      <c r="L287" s="2">
        <v>127.95</v>
      </c>
      <c r="M287" s="2">
        <v>134.009637981375</v>
      </c>
      <c r="N287" s="2">
        <v>9.94505494505495</v>
      </c>
      <c r="O287" s="2">
        <v>9.56756756756757</v>
      </c>
      <c r="P287" s="2">
        <v>9.46524064171123</v>
      </c>
      <c r="Q287" s="2">
        <v>9.68421052631579</v>
      </c>
      <c r="R287" s="2">
        <v>9.73821989528796</v>
      </c>
      <c r="S287" s="2">
        <v>18.0212014134276</v>
      </c>
      <c r="T287" s="2">
        <v>17.6678445229682</v>
      </c>
      <c r="U287" s="2">
        <v>17.3144876325088</v>
      </c>
      <c r="V287" s="2">
        <v>16.9014084507042</v>
      </c>
      <c r="W287" s="2">
        <v>16.5492957746479</v>
      </c>
      <c r="X287" s="2">
        <v>42.4444444444444</v>
      </c>
      <c r="Y287" s="2">
        <v>43.8636363636364</v>
      </c>
      <c r="Z287" s="2">
        <v>46.046511627907</v>
      </c>
      <c r="AA287" s="2">
        <v>44.2857142857143</v>
      </c>
      <c r="AB287" s="2">
        <v>44.1463414634146</v>
      </c>
      <c r="AC287" s="2">
        <v>3.57142857142857</v>
      </c>
      <c r="AD287" s="2">
        <v>3.25405405405405</v>
      </c>
      <c r="AE287" s="2">
        <v>2.86631016042781</v>
      </c>
      <c r="AF287" s="2">
        <v>5.85263157894737</v>
      </c>
      <c r="AG287" s="2">
        <v>6</v>
      </c>
      <c r="AH287" s="2">
        <v>11.04</v>
      </c>
      <c r="AI287" s="2">
        <v>10.7</v>
      </c>
      <c r="AJ287" s="2">
        <v>10.75</v>
      </c>
      <c r="AK287" s="2">
        <v>9.95</v>
      </c>
      <c r="AL287" s="2">
        <v>8.90052356020942</v>
      </c>
      <c r="AM287" s="2">
        <v>35.2</v>
      </c>
      <c r="AN287" s="2">
        <v>34.7</v>
      </c>
      <c r="AO287" s="2">
        <v>35.5</v>
      </c>
      <c r="AP287" s="2">
        <v>35</v>
      </c>
      <c r="AQ287" s="13">
        <v>10.918</v>
      </c>
      <c r="AR287" s="7">
        <v>17.2659622434052</v>
      </c>
    </row>
    <row r="288" spans="1:44">
      <c r="A288" t="s">
        <v>593</v>
      </c>
      <c r="B288" s="1" t="s">
        <v>2659</v>
      </c>
      <c r="C288" t="s">
        <v>594</v>
      </c>
      <c r="D288" t="s">
        <v>1287</v>
      </c>
      <c r="E288" s="2">
        <v>4.45</v>
      </c>
      <c r="F288" s="2">
        <v>61.2706661845025</v>
      </c>
      <c r="G288" s="2">
        <v>68.6894916189865</v>
      </c>
      <c r="H288" s="11">
        <v>-0.841434312820513</v>
      </c>
      <c r="I288" s="2">
        <v>88.44</v>
      </c>
      <c r="J288" s="2">
        <v>83.34</v>
      </c>
      <c r="K288" s="2">
        <v>62.11</v>
      </c>
      <c r="L288" s="2">
        <v>87.37</v>
      </c>
      <c r="M288" s="2">
        <v>72.0222540174353</v>
      </c>
      <c r="N288" s="2">
        <v>3.9622641509434</v>
      </c>
      <c r="O288" s="2">
        <v>3.5</v>
      </c>
      <c r="P288" s="2">
        <v>3.3125</v>
      </c>
      <c r="Q288" s="2">
        <v>3.35403726708074</v>
      </c>
      <c r="R288" s="2">
        <v>3.41614906832298</v>
      </c>
      <c r="S288" s="2">
        <v>24.5059288537549</v>
      </c>
      <c r="T288" s="2">
        <v>25</v>
      </c>
      <c r="U288" s="2">
        <v>25.3968253968254</v>
      </c>
      <c r="V288" s="2">
        <v>25.6916996047431</v>
      </c>
      <c r="W288" s="2">
        <v>25.6916996047431</v>
      </c>
      <c r="X288" s="2">
        <v>13.2142857142857</v>
      </c>
      <c r="Y288" s="2">
        <v>13.9285714285714</v>
      </c>
      <c r="Z288" s="2">
        <v>13.5087719298246</v>
      </c>
      <c r="AA288" s="2">
        <v>13.1578947368421</v>
      </c>
      <c r="AB288" s="2">
        <v>12.7586206896552</v>
      </c>
      <c r="AC288" s="2">
        <v>1.20754716981132</v>
      </c>
      <c r="AD288" s="2">
        <v>0.9625</v>
      </c>
      <c r="AE288" s="2">
        <v>1.0875</v>
      </c>
      <c r="AF288" s="2">
        <v>3.1055900621118</v>
      </c>
      <c r="AG288" s="2">
        <v>2.49689440993789</v>
      </c>
      <c r="AH288" s="2">
        <v>2.26</v>
      </c>
      <c r="AI288" s="2">
        <v>2.13</v>
      </c>
      <c r="AJ288" s="2">
        <v>2.25</v>
      </c>
      <c r="AK288" s="2">
        <v>2.3</v>
      </c>
      <c r="AL288" s="2">
        <v>1.98757763975155</v>
      </c>
      <c r="AM288" s="2">
        <v>9.9</v>
      </c>
      <c r="AN288" s="2">
        <v>10</v>
      </c>
      <c r="AO288" s="2">
        <v>11.1</v>
      </c>
      <c r="AP288" s="2">
        <v>11.1</v>
      </c>
      <c r="AQ288" s="13">
        <v>9.67948717948718</v>
      </c>
      <c r="AR288" s="7">
        <v>15.2199997806214</v>
      </c>
    </row>
    <row r="289" spans="1:44">
      <c r="A289" t="s">
        <v>595</v>
      </c>
      <c r="B289" s="1" t="s">
        <v>2660</v>
      </c>
      <c r="C289" t="s">
        <v>596</v>
      </c>
      <c r="D289" t="s">
        <v>1287</v>
      </c>
      <c r="E289" s="2">
        <v>6.5</v>
      </c>
      <c r="F289" s="2">
        <v>64.6837083456501</v>
      </c>
      <c r="G289" s="2">
        <v>68.867392488682</v>
      </c>
      <c r="H289" s="11">
        <v>-0.428149988372093</v>
      </c>
      <c r="I289" s="2">
        <v>85.17</v>
      </c>
      <c r="J289" s="2">
        <v>96.95</v>
      </c>
      <c r="K289" s="2">
        <v>90.53</v>
      </c>
      <c r="L289" s="2">
        <v>96.41</v>
      </c>
      <c r="M289" s="2">
        <v>88.7893340903435</v>
      </c>
      <c r="N289" s="2">
        <v>5.93939393939394</v>
      </c>
      <c r="O289" s="2">
        <v>5.8433734939759</v>
      </c>
      <c r="P289" s="2">
        <v>5.64705882352941</v>
      </c>
      <c r="Q289" s="2">
        <v>5.68181818181818</v>
      </c>
      <c r="R289" s="2">
        <v>5.48022598870056</v>
      </c>
      <c r="S289" s="2">
        <v>22.5806451612903</v>
      </c>
      <c r="T289" s="2">
        <v>23.2931726907631</v>
      </c>
      <c r="U289" s="2">
        <v>23.3201581027668</v>
      </c>
      <c r="V289" s="2">
        <v>23.3716475095785</v>
      </c>
      <c r="W289" s="2">
        <v>23.6641221374046</v>
      </c>
      <c r="X289" s="2">
        <v>21.0204081632653</v>
      </c>
      <c r="Y289" s="2">
        <v>22.6</v>
      </c>
      <c r="Z289" s="2">
        <v>21.5686274509804</v>
      </c>
      <c r="AA289" s="2">
        <v>20.5660377358491</v>
      </c>
      <c r="AB289" s="2">
        <v>19.8148148148148</v>
      </c>
      <c r="AC289" s="2">
        <v>2.27878787878788</v>
      </c>
      <c r="AD289" s="2">
        <v>1.87951807228916</v>
      </c>
      <c r="AE289" s="2">
        <v>1.55294117647059</v>
      </c>
      <c r="AF289" s="2">
        <v>3.67045454545455</v>
      </c>
      <c r="AG289" s="2">
        <v>3.44632768361582</v>
      </c>
      <c r="AH289" s="2">
        <v>4.48</v>
      </c>
      <c r="AI289" s="2">
        <v>4.4</v>
      </c>
      <c r="AJ289" s="2">
        <v>4.41</v>
      </c>
      <c r="AK289" s="2">
        <v>4.26</v>
      </c>
      <c r="AL289" s="2">
        <v>3.72881355932203</v>
      </c>
      <c r="AM289" s="2">
        <v>16.8</v>
      </c>
      <c r="AN289" s="2">
        <v>17.3</v>
      </c>
      <c r="AO289" s="2">
        <v>18.5</v>
      </c>
      <c r="AP289" s="2">
        <v>19.2</v>
      </c>
      <c r="AQ289" s="13">
        <v>9.2046511627907</v>
      </c>
      <c r="AR289" s="7">
        <v>14.0257022448083</v>
      </c>
    </row>
    <row r="290" spans="1:44">
      <c r="A290" t="s">
        <v>597</v>
      </c>
      <c r="B290" s="1" t="s">
        <v>2661</v>
      </c>
      <c r="C290" t="s">
        <v>598</v>
      </c>
      <c r="D290" t="s">
        <v>1287</v>
      </c>
      <c r="E290" s="2">
        <v>4.31</v>
      </c>
      <c r="F290" s="2">
        <v>66.0231578498694</v>
      </c>
      <c r="G290" s="2">
        <v>70.8415559220932</v>
      </c>
      <c r="H290" s="11">
        <v>-0.172398169230769</v>
      </c>
      <c r="I290" s="2">
        <v>122.79</v>
      </c>
      <c r="J290" s="2">
        <v>135.84</v>
      </c>
      <c r="K290" s="2">
        <v>146.65</v>
      </c>
      <c r="L290" s="2">
        <v>168.08</v>
      </c>
      <c r="M290" s="2">
        <v>137.667428564643</v>
      </c>
      <c r="N290" s="2">
        <v>6.34730538922156</v>
      </c>
      <c r="O290" s="2">
        <v>6.07142857142857</v>
      </c>
      <c r="P290" s="2">
        <v>5.82352941176471</v>
      </c>
      <c r="Q290" s="2">
        <v>6.1046511627907</v>
      </c>
      <c r="R290" s="2">
        <v>6.22093023255814</v>
      </c>
      <c r="S290" s="2">
        <v>19.3675889328063</v>
      </c>
      <c r="T290" s="2">
        <v>19.2913385826772</v>
      </c>
      <c r="U290" s="2">
        <v>19.4552529182879</v>
      </c>
      <c r="V290" s="2">
        <v>19.4552529182879</v>
      </c>
      <c r="W290" s="2">
        <v>19.3798449612403</v>
      </c>
      <c r="X290" s="2">
        <v>26.6666666666667</v>
      </c>
      <c r="Y290" s="2">
        <v>26.7441860465116</v>
      </c>
      <c r="Z290" s="2">
        <v>27.4418604651163</v>
      </c>
      <c r="AA290" s="2">
        <v>27.6190476190476</v>
      </c>
      <c r="AB290" s="2">
        <v>27.1428571428571</v>
      </c>
      <c r="AC290" s="2">
        <v>2.21556886227545</v>
      </c>
      <c r="AD290" s="2">
        <v>2.20238095238095</v>
      </c>
      <c r="AE290" s="2">
        <v>1.96470588235294</v>
      </c>
      <c r="AF290" s="2">
        <v>4.05813953488372</v>
      </c>
      <c r="AG290" s="2">
        <v>4.16279069767442</v>
      </c>
      <c r="AH290" s="2">
        <v>6.53</v>
      </c>
      <c r="AI290" s="2">
        <v>6.25</v>
      </c>
      <c r="AJ290" s="2">
        <v>6.12</v>
      </c>
      <c r="AK290" s="2">
        <v>6.16</v>
      </c>
      <c r="AL290" s="2">
        <v>5.63953488372093</v>
      </c>
      <c r="AM290" s="2">
        <v>25.1</v>
      </c>
      <c r="AN290" s="2">
        <v>26.3</v>
      </c>
      <c r="AO290" s="2">
        <v>29.1</v>
      </c>
      <c r="AP290" s="2">
        <v>28.3</v>
      </c>
      <c r="AQ290" s="13">
        <v>11.0538461538462</v>
      </c>
      <c r="AR290" s="7">
        <v>15.7533236037058</v>
      </c>
    </row>
    <row r="291" spans="1:44">
      <c r="A291" t="s">
        <v>599</v>
      </c>
      <c r="B291" s="1" t="s">
        <v>2662</v>
      </c>
      <c r="C291" t="s">
        <v>600</v>
      </c>
      <c r="D291" t="s">
        <v>1287</v>
      </c>
      <c r="E291" s="2">
        <v>4.2</v>
      </c>
      <c r="F291" s="2">
        <v>58.4926523105753</v>
      </c>
      <c r="G291" s="2">
        <v>68.5595556886607</v>
      </c>
      <c r="H291" s="11">
        <v>0.241032063414634</v>
      </c>
      <c r="I291" s="2">
        <v>99.28</v>
      </c>
      <c r="J291" s="2">
        <v>98.8</v>
      </c>
      <c r="K291" s="2">
        <v>97.64</v>
      </c>
      <c r="L291" s="2">
        <v>110.31</v>
      </c>
      <c r="M291" s="2">
        <v>145.630373342278</v>
      </c>
      <c r="N291" s="2">
        <v>9.66666666666667</v>
      </c>
      <c r="O291" s="2">
        <v>9.8</v>
      </c>
      <c r="P291" s="2">
        <v>9.40789473684211</v>
      </c>
      <c r="Q291" s="2">
        <v>9.47712418300654</v>
      </c>
      <c r="R291" s="2">
        <v>9.41935483870968</v>
      </c>
      <c r="S291" s="2">
        <v>21.4285714285714</v>
      </c>
      <c r="T291" s="2">
        <v>21.8487394957983</v>
      </c>
      <c r="U291" s="2">
        <v>21.7573221757322</v>
      </c>
      <c r="V291" s="2">
        <v>21.7573221757322</v>
      </c>
      <c r="W291" s="2">
        <v>21.0743801652893</v>
      </c>
      <c r="X291" s="2">
        <v>38.4782608695652</v>
      </c>
      <c r="Y291" s="2">
        <v>38.695652173913</v>
      </c>
      <c r="Z291" s="2">
        <v>39.7826086956522</v>
      </c>
      <c r="AA291" s="2">
        <v>39.7826086956522</v>
      </c>
      <c r="AB291" s="2">
        <v>41.1111111111111</v>
      </c>
      <c r="AC291" s="2">
        <v>3.34666666666667</v>
      </c>
      <c r="AD291" s="2">
        <v>2.66666666666667</v>
      </c>
      <c r="AE291" s="2">
        <v>2.77631578947368</v>
      </c>
      <c r="AF291" s="2">
        <v>5.34640522875817</v>
      </c>
      <c r="AG291" s="2">
        <v>5.92258064516129</v>
      </c>
      <c r="AH291" s="2">
        <v>9.2</v>
      </c>
      <c r="AI291" s="2">
        <v>9.67</v>
      </c>
      <c r="AJ291" s="2">
        <v>9.8</v>
      </c>
      <c r="AK291" s="2">
        <v>9.22</v>
      </c>
      <c r="AL291" s="2">
        <v>8.38709677419355</v>
      </c>
      <c r="AM291" s="2">
        <v>31.7</v>
      </c>
      <c r="AN291" s="2">
        <v>32.6</v>
      </c>
      <c r="AO291" s="2">
        <v>31.6</v>
      </c>
      <c r="AP291" s="2">
        <v>32.3</v>
      </c>
      <c r="AQ291" s="13">
        <v>10.3463414634146</v>
      </c>
      <c r="AR291" s="7">
        <v>14.567178287977</v>
      </c>
    </row>
    <row r="292" spans="1:44">
      <c r="A292" t="s">
        <v>601</v>
      </c>
      <c r="B292" s="1" t="s">
        <v>2663</v>
      </c>
      <c r="C292" t="s">
        <v>602</v>
      </c>
      <c r="D292" t="s">
        <v>1287</v>
      </c>
      <c r="E292" s="2">
        <v>4.72</v>
      </c>
      <c r="F292" s="2">
        <v>70.3613443510086</v>
      </c>
      <c r="G292" s="2">
        <v>73.550384911686</v>
      </c>
      <c r="H292" s="11">
        <v>-0.842617434210526</v>
      </c>
      <c r="I292" s="2">
        <v>97.65</v>
      </c>
      <c r="J292" s="2">
        <v>89.31</v>
      </c>
      <c r="K292" s="2">
        <v>94.44</v>
      </c>
      <c r="L292" s="2">
        <v>83.98</v>
      </c>
      <c r="M292" s="2">
        <v>70.2100830127284</v>
      </c>
      <c r="N292" s="2">
        <v>4.01197604790419</v>
      </c>
      <c r="O292" s="2">
        <v>3.63095238095238</v>
      </c>
      <c r="P292" s="2">
        <v>3.45238095238095</v>
      </c>
      <c r="Q292" s="2">
        <v>3.55029585798817</v>
      </c>
      <c r="R292" s="2">
        <v>3.62573099415205</v>
      </c>
      <c r="S292" s="2">
        <v>18.8235294117647</v>
      </c>
      <c r="T292" s="2">
        <v>19.2156862745098</v>
      </c>
      <c r="U292" s="2">
        <v>19.6078431372549</v>
      </c>
      <c r="V292" s="2">
        <v>19.921875</v>
      </c>
      <c r="W292" s="2">
        <v>19.8443579766537</v>
      </c>
      <c r="X292" s="2">
        <v>18.3333333333333</v>
      </c>
      <c r="Y292" s="2">
        <v>18.1395348837209</v>
      </c>
      <c r="Z292" s="2">
        <v>18.6046511627907</v>
      </c>
      <c r="AA292" s="2">
        <v>17.9545454545455</v>
      </c>
      <c r="AB292" s="2">
        <v>18.6363636363636</v>
      </c>
      <c r="AC292" s="2">
        <v>1.10179640718563</v>
      </c>
      <c r="AD292" s="2">
        <v>1.22619047619048</v>
      </c>
      <c r="AE292" s="2">
        <v>1.13095238095238</v>
      </c>
      <c r="AF292" s="2">
        <v>2.7810650887574</v>
      </c>
      <c r="AG292" s="2">
        <v>2.56140350877193</v>
      </c>
      <c r="AH292" s="2">
        <v>2.63</v>
      </c>
      <c r="AI292" s="2">
        <v>2.68</v>
      </c>
      <c r="AJ292" s="2">
        <v>2.38</v>
      </c>
      <c r="AK292" s="2">
        <v>2.25</v>
      </c>
      <c r="AL292" s="2">
        <v>1.92982456140351</v>
      </c>
      <c r="AM292" s="2">
        <v>9.9</v>
      </c>
      <c r="AN292" s="2">
        <v>9.5</v>
      </c>
      <c r="AO292" s="2">
        <v>11.6</v>
      </c>
      <c r="AP292" s="2">
        <v>11.6</v>
      </c>
      <c r="AQ292" s="13">
        <v>9.50526315789473</v>
      </c>
      <c r="AR292" s="7">
        <v>14.8589262165509</v>
      </c>
    </row>
    <row r="293" spans="1:44">
      <c r="A293" t="s">
        <v>603</v>
      </c>
      <c r="B293" s="1" t="s">
        <v>2664</v>
      </c>
      <c r="C293" t="s">
        <v>604</v>
      </c>
      <c r="D293" t="s">
        <v>1287</v>
      </c>
      <c r="E293" s="2">
        <v>6.88</v>
      </c>
      <c r="F293" s="2">
        <v>67.9629813498334</v>
      </c>
      <c r="G293" s="2">
        <v>70.7777515532433</v>
      </c>
      <c r="H293" s="11">
        <v>-0.537139070731707</v>
      </c>
      <c r="I293" s="2">
        <v>65.06</v>
      </c>
      <c r="J293" s="2">
        <v>68.23</v>
      </c>
      <c r="K293" s="2">
        <v>68.46</v>
      </c>
      <c r="L293" s="2">
        <v>65.11</v>
      </c>
      <c r="M293" s="2">
        <v>65.3329821044118</v>
      </c>
      <c r="N293" s="2">
        <v>5.06329113924051</v>
      </c>
      <c r="O293" s="2">
        <v>4.84076433121019</v>
      </c>
      <c r="P293" s="2">
        <v>4.74358974358974</v>
      </c>
      <c r="Q293" s="2">
        <v>4.87179487179487</v>
      </c>
      <c r="R293" s="2">
        <v>5.06410256410256</v>
      </c>
      <c r="S293" s="2">
        <v>24.3137254901961</v>
      </c>
      <c r="T293" s="2">
        <v>25.0980392156863</v>
      </c>
      <c r="U293" s="2">
        <v>25.4901960784314</v>
      </c>
      <c r="V293" s="2">
        <v>25.78125</v>
      </c>
      <c r="W293" s="2">
        <v>26.171875</v>
      </c>
      <c r="X293" s="2">
        <v>19.8214285714286</v>
      </c>
      <c r="Y293" s="2">
        <v>19.6491228070175</v>
      </c>
      <c r="Z293" s="2">
        <v>19.8275862068966</v>
      </c>
      <c r="AA293" s="2">
        <v>19.3220338983051</v>
      </c>
      <c r="AB293" s="2">
        <v>19.1525423728814</v>
      </c>
      <c r="AC293" s="2">
        <v>1.74683544303797</v>
      </c>
      <c r="AD293" s="2">
        <v>1.6687898089172</v>
      </c>
      <c r="AE293" s="2">
        <v>1.43589743589744</v>
      </c>
      <c r="AF293" s="2">
        <v>3.46153846153846</v>
      </c>
      <c r="AG293" s="2">
        <v>3.35897435897436</v>
      </c>
      <c r="AH293" s="2">
        <v>4.18</v>
      </c>
      <c r="AI293" s="2">
        <v>4.27</v>
      </c>
      <c r="AJ293" s="2">
        <v>4.42</v>
      </c>
      <c r="AK293" s="2">
        <v>4.1</v>
      </c>
      <c r="AL293" s="2">
        <v>3.84615384615385</v>
      </c>
      <c r="AM293" s="2">
        <v>18.1</v>
      </c>
      <c r="AN293" s="2">
        <v>18</v>
      </c>
      <c r="AO293" s="2">
        <v>17.4</v>
      </c>
      <c r="AP293" s="2">
        <v>19.3</v>
      </c>
      <c r="AQ293" s="13">
        <v>10.209756097561</v>
      </c>
      <c r="AR293" s="7">
        <v>15.3597844044478</v>
      </c>
    </row>
    <row r="294" spans="1:44">
      <c r="A294" t="s">
        <v>605</v>
      </c>
      <c r="B294" s="1" t="s">
        <v>2665</v>
      </c>
      <c r="C294" t="s">
        <v>606</v>
      </c>
      <c r="D294" t="s">
        <v>1287</v>
      </c>
      <c r="E294" s="2">
        <v>3.15</v>
      </c>
      <c r="F294" s="2">
        <v>75.2146798515572</v>
      </c>
      <c r="G294" s="2">
        <v>72.11569663652</v>
      </c>
      <c r="H294" s="11">
        <v>-0.70028854</v>
      </c>
      <c r="I294" s="2">
        <v>86.16</v>
      </c>
      <c r="J294" s="2">
        <v>93.48</v>
      </c>
      <c r="K294" s="2">
        <v>94.93</v>
      </c>
      <c r="L294" s="2">
        <v>74.06</v>
      </c>
      <c r="M294" s="2">
        <v>86.9069984530381</v>
      </c>
      <c r="N294" s="2">
        <v>3.91304347826087</v>
      </c>
      <c r="O294" s="2">
        <v>3.85093167701863</v>
      </c>
      <c r="P294" s="2">
        <v>3.91304347826087</v>
      </c>
      <c r="Q294" s="2">
        <v>3.82716049382716</v>
      </c>
      <c r="R294" s="2">
        <v>4.03726708074534</v>
      </c>
      <c r="S294" s="2">
        <v>24.4274809160305</v>
      </c>
      <c r="T294" s="2">
        <v>25.2873563218391</v>
      </c>
      <c r="U294" s="2">
        <v>25.5725190839695</v>
      </c>
      <c r="V294" s="2">
        <v>25.4752851711027</v>
      </c>
      <c r="W294" s="2">
        <v>25.8555133079848</v>
      </c>
      <c r="X294" s="2">
        <v>14.3859649122807</v>
      </c>
      <c r="Y294" s="2">
        <v>13.9655172413793</v>
      </c>
      <c r="Z294" s="2">
        <v>13.7931034482759</v>
      </c>
      <c r="AA294" s="2">
        <v>12.7118644067797</v>
      </c>
      <c r="AB294" s="2">
        <v>12.8813559322034</v>
      </c>
      <c r="AC294" s="2">
        <v>1.16770186335404</v>
      </c>
      <c r="AD294" s="2">
        <v>1.11801242236025</v>
      </c>
      <c r="AE294" s="2">
        <v>0.832298136645963</v>
      </c>
      <c r="AF294" s="2">
        <v>2.53086419753086</v>
      </c>
      <c r="AG294" s="2">
        <v>2.13664596273292</v>
      </c>
      <c r="AH294" s="2">
        <v>2.36</v>
      </c>
      <c r="AI294" s="2">
        <v>2.48</v>
      </c>
      <c r="AJ294" s="2">
        <v>2.48</v>
      </c>
      <c r="AK294" s="2">
        <v>2.35</v>
      </c>
      <c r="AL294" s="2">
        <v>2.2360248447205</v>
      </c>
      <c r="AM294" s="2">
        <v>9.1</v>
      </c>
      <c r="AN294" s="2">
        <v>9.5</v>
      </c>
      <c r="AO294" s="2">
        <v>10.3</v>
      </c>
      <c r="AP294" s="2">
        <v>10.4</v>
      </c>
      <c r="AQ294" s="13">
        <v>10.2725</v>
      </c>
      <c r="AR294" s="7">
        <v>15.9799015323967</v>
      </c>
    </row>
    <row r="295" spans="1:44">
      <c r="A295" t="s">
        <v>607</v>
      </c>
      <c r="B295" s="1" t="s">
        <v>2666</v>
      </c>
      <c r="C295" t="s">
        <v>608</v>
      </c>
      <c r="D295" t="s">
        <v>1287</v>
      </c>
      <c r="E295" s="2">
        <v>5.69</v>
      </c>
      <c r="F295" s="2">
        <v>69.1266521100736</v>
      </c>
      <c r="G295" s="2">
        <v>68.1148892287138</v>
      </c>
      <c r="H295" s="11">
        <v>-0.374061207894737</v>
      </c>
      <c r="I295" s="2">
        <v>114.66</v>
      </c>
      <c r="J295" s="2">
        <v>104.82</v>
      </c>
      <c r="K295" s="2">
        <v>121.44</v>
      </c>
      <c r="L295" s="2">
        <v>83.46</v>
      </c>
      <c r="M295" s="2">
        <v>100.366562139438</v>
      </c>
      <c r="N295" s="2">
        <v>5.375</v>
      </c>
      <c r="O295" s="2">
        <v>5.0625</v>
      </c>
      <c r="P295" s="2">
        <v>5.15527950310559</v>
      </c>
      <c r="Q295" s="2">
        <v>5.3416149068323</v>
      </c>
      <c r="R295" s="2">
        <v>5.52795031055901</v>
      </c>
      <c r="S295" s="2">
        <v>21.2244897959184</v>
      </c>
      <c r="T295" s="2">
        <v>22.1311475409836</v>
      </c>
      <c r="U295" s="2">
        <v>22.0408163265306</v>
      </c>
      <c r="V295" s="2">
        <v>22.3577235772358</v>
      </c>
      <c r="W295" s="2">
        <v>22.3577235772358</v>
      </c>
      <c r="X295" s="2">
        <v>20.4444444444444</v>
      </c>
      <c r="Y295" s="2">
        <v>20.2173913043478</v>
      </c>
      <c r="Z295" s="2">
        <v>19.3478260869565</v>
      </c>
      <c r="AA295" s="2">
        <v>18.936170212766</v>
      </c>
      <c r="AB295" s="2">
        <v>18.936170212766</v>
      </c>
      <c r="AC295" s="2">
        <v>1.65</v>
      </c>
      <c r="AD295" s="2">
        <v>1.7125</v>
      </c>
      <c r="AE295" s="2">
        <v>1.37888198757764</v>
      </c>
      <c r="AF295" s="2">
        <v>3.56521739130435</v>
      </c>
      <c r="AG295" s="2">
        <v>3.70186335403727</v>
      </c>
      <c r="AH295" s="2">
        <v>5.06</v>
      </c>
      <c r="AI295" s="2">
        <v>5.19</v>
      </c>
      <c r="AJ295" s="2">
        <v>5.09</v>
      </c>
      <c r="AK295" s="2">
        <v>4.84</v>
      </c>
      <c r="AL295" s="2">
        <v>4.78260869565217</v>
      </c>
      <c r="AM295" s="2">
        <v>20.9</v>
      </c>
      <c r="AN295" s="2">
        <v>20.8</v>
      </c>
      <c r="AO295" s="2">
        <v>20</v>
      </c>
      <c r="AP295" s="2">
        <v>22.2</v>
      </c>
      <c r="AQ295" s="13">
        <v>10.4815789473684</v>
      </c>
      <c r="AR295" s="7">
        <v>14.3243680162847</v>
      </c>
    </row>
    <row r="296" spans="1:44">
      <c r="A296" t="s">
        <v>609</v>
      </c>
      <c r="B296" s="1" t="s">
        <v>2667</v>
      </c>
      <c r="C296" t="s">
        <v>610</v>
      </c>
      <c r="D296" t="s">
        <v>1287</v>
      </c>
      <c r="E296" s="2">
        <v>7.35</v>
      </c>
      <c r="F296" s="2">
        <v>68.180989783007</v>
      </c>
      <c r="G296" s="2">
        <v>72.426881832125</v>
      </c>
      <c r="H296" s="11">
        <v>-0.297428538297873</v>
      </c>
      <c r="I296" s="2">
        <v>104.91</v>
      </c>
      <c r="J296" s="2">
        <v>117.97</v>
      </c>
      <c r="K296" s="2">
        <v>121.51</v>
      </c>
      <c r="L296" s="2">
        <v>106.98</v>
      </c>
      <c r="M296" s="2">
        <v>126.150118103346</v>
      </c>
      <c r="N296" s="2">
        <v>5.5</v>
      </c>
      <c r="O296" s="2">
        <v>5.44554455445545</v>
      </c>
      <c r="P296" s="2">
        <v>5.30516431924883</v>
      </c>
      <c r="Q296" s="2">
        <v>5.23148148148148</v>
      </c>
      <c r="R296" s="2">
        <v>5.13761467889908</v>
      </c>
      <c r="S296" s="2">
        <v>16.140350877193</v>
      </c>
      <c r="T296" s="2">
        <v>16.3763066202091</v>
      </c>
      <c r="U296" s="2">
        <v>15.9468438538206</v>
      </c>
      <c r="V296" s="2">
        <v>15.7377049180328</v>
      </c>
      <c r="W296" s="2">
        <v>15.6351791530945</v>
      </c>
      <c r="X296" s="2">
        <v>27.25</v>
      </c>
      <c r="Y296" s="2">
        <v>27.5</v>
      </c>
      <c r="Z296" s="2">
        <v>27.3170731707317</v>
      </c>
      <c r="AA296" s="2">
        <v>27.8048780487805</v>
      </c>
      <c r="AB296" s="2">
        <v>29.0243902439024</v>
      </c>
      <c r="AC296" s="2">
        <v>2.25</v>
      </c>
      <c r="AD296" s="2">
        <v>2</v>
      </c>
      <c r="AE296" s="2">
        <v>1.67136150234742</v>
      </c>
      <c r="AF296" s="2">
        <v>4.0462962962963</v>
      </c>
      <c r="AG296" s="2">
        <v>3.90825688073394</v>
      </c>
      <c r="AH296" s="2">
        <v>5.15</v>
      </c>
      <c r="AI296" s="2">
        <v>5.3</v>
      </c>
      <c r="AJ296" s="2">
        <v>4.84</v>
      </c>
      <c r="AK296" s="2">
        <v>4.72</v>
      </c>
      <c r="AL296" s="2">
        <v>4.26605504587156</v>
      </c>
      <c r="AM296" s="2">
        <v>19.7</v>
      </c>
      <c r="AN296" s="2">
        <v>19.5</v>
      </c>
      <c r="AO296" s="2">
        <v>19.1</v>
      </c>
      <c r="AP296" s="2">
        <v>21.5</v>
      </c>
      <c r="AQ296" s="13">
        <v>9.6468085106383</v>
      </c>
      <c r="AR296" s="7">
        <v>14.5797671654057</v>
      </c>
    </row>
    <row r="297" spans="1:44">
      <c r="A297" t="s">
        <v>611</v>
      </c>
      <c r="B297" s="1" t="s">
        <v>2668</v>
      </c>
      <c r="C297" t="s">
        <v>612</v>
      </c>
      <c r="D297" t="s">
        <v>1287</v>
      </c>
      <c r="E297" s="2">
        <v>5.87</v>
      </c>
      <c r="F297" s="2">
        <v>79.534394148229</v>
      </c>
      <c r="G297" s="2">
        <v>72.6877515123748</v>
      </c>
      <c r="H297" s="11">
        <v>-0.608094130232558</v>
      </c>
      <c r="I297" s="2">
        <v>103.98</v>
      </c>
      <c r="J297" s="2">
        <v>85.97</v>
      </c>
      <c r="K297" s="2">
        <v>88.06</v>
      </c>
      <c r="L297" s="2">
        <v>87.27</v>
      </c>
      <c r="M297" s="2">
        <v>100.997494835855</v>
      </c>
      <c r="N297" s="2">
        <v>4.47852760736196</v>
      </c>
      <c r="O297" s="2">
        <v>4.41717791411043</v>
      </c>
      <c r="P297" s="2">
        <v>4.08536585365854</v>
      </c>
      <c r="Q297" s="2">
        <v>4.26829268292683</v>
      </c>
      <c r="R297" s="2">
        <v>4.02439024390244</v>
      </c>
      <c r="S297" s="2">
        <v>25.4826254826255</v>
      </c>
      <c r="T297" s="2">
        <v>25.8687258687259</v>
      </c>
      <c r="U297" s="2">
        <v>26.1538461538462</v>
      </c>
      <c r="V297" s="2">
        <v>26.4367816091954</v>
      </c>
      <c r="W297" s="2">
        <v>26.4367816091954</v>
      </c>
      <c r="X297" s="2">
        <v>21.0169491525424</v>
      </c>
      <c r="Y297" s="2">
        <v>21.1666666666667</v>
      </c>
      <c r="Z297" s="2">
        <v>20.655737704918</v>
      </c>
      <c r="AA297" s="2">
        <v>20</v>
      </c>
      <c r="AB297" s="2">
        <v>19.8387096774194</v>
      </c>
      <c r="AC297" s="2">
        <v>1.11656441717791</v>
      </c>
      <c r="AD297" s="2">
        <v>1.14110429447853</v>
      </c>
      <c r="AE297" s="2">
        <v>1.31707317073171</v>
      </c>
      <c r="AF297" s="2">
        <v>3.65853658536585</v>
      </c>
      <c r="AG297" s="2">
        <v>2.82926829268293</v>
      </c>
      <c r="AH297" s="2">
        <v>3.44</v>
      </c>
      <c r="AI297" s="2">
        <v>3.56</v>
      </c>
      <c r="AJ297" s="2">
        <v>3.41</v>
      </c>
      <c r="AK297" s="2">
        <v>3.29</v>
      </c>
      <c r="AL297" s="2">
        <v>2.86585365853659</v>
      </c>
      <c r="AM297" s="2">
        <v>10.2</v>
      </c>
      <c r="AN297" s="2">
        <v>11.4</v>
      </c>
      <c r="AO297" s="2">
        <v>11.5</v>
      </c>
      <c r="AP297" s="2">
        <v>13.6</v>
      </c>
      <c r="AQ297" s="13">
        <v>10.1790697674419</v>
      </c>
      <c r="AR297" s="7">
        <v>15.8117566014296</v>
      </c>
    </row>
    <row r="298" spans="1:44">
      <c r="A298" t="s">
        <v>613</v>
      </c>
      <c r="B298" s="1" t="s">
        <v>2669</v>
      </c>
      <c r="C298" t="s">
        <v>614</v>
      </c>
      <c r="D298" t="s">
        <v>1287</v>
      </c>
      <c r="E298" s="2">
        <v>5.93</v>
      </c>
      <c r="F298" s="2">
        <v>70.4572583546966</v>
      </c>
      <c r="G298" s="2">
        <v>69.8175969247039</v>
      </c>
      <c r="H298" s="11">
        <v>-0.292207459523809</v>
      </c>
      <c r="I298" s="2">
        <v>115.08</v>
      </c>
      <c r="J298" s="2">
        <v>133.38</v>
      </c>
      <c r="K298" s="2">
        <v>134.97</v>
      </c>
      <c r="L298" s="2">
        <v>137.48</v>
      </c>
      <c r="M298" s="2">
        <v>141.247844519284</v>
      </c>
      <c r="N298" s="2">
        <v>6.86746987951807</v>
      </c>
      <c r="O298" s="2">
        <v>6.7065868263473</v>
      </c>
      <c r="P298" s="2">
        <v>6.60714285714286</v>
      </c>
      <c r="Q298" s="2">
        <v>6.41176470588235</v>
      </c>
      <c r="R298" s="2">
        <v>6.14035087719298</v>
      </c>
      <c r="S298" s="2">
        <v>20.8661417322835</v>
      </c>
      <c r="T298" s="2">
        <v>20.8661417322835</v>
      </c>
      <c r="U298" s="2">
        <v>20.8661417322835</v>
      </c>
      <c r="V298" s="2">
        <v>20.7843137254902</v>
      </c>
      <c r="W298" s="2">
        <v>20.3125</v>
      </c>
      <c r="X298" s="2">
        <v>22.1276595744681</v>
      </c>
      <c r="Y298" s="2">
        <v>22.7659574468085</v>
      </c>
      <c r="Z298" s="2">
        <v>22.6086956521739</v>
      </c>
      <c r="AA298" s="2">
        <v>23.4782608695652</v>
      </c>
      <c r="AB298" s="2">
        <v>23.5555555555556</v>
      </c>
      <c r="AC298" s="2">
        <v>2.73493975903614</v>
      </c>
      <c r="AD298" s="2">
        <v>2.81437125748503</v>
      </c>
      <c r="AE298" s="2">
        <v>2.61904761904762</v>
      </c>
      <c r="AF298" s="2">
        <v>4.54117647058824</v>
      </c>
      <c r="AG298" s="2">
        <v>4.59649122807018</v>
      </c>
      <c r="AH298" s="2">
        <v>7.23</v>
      </c>
      <c r="AI298" s="2">
        <v>7.31</v>
      </c>
      <c r="AJ298" s="2">
        <v>6.49</v>
      </c>
      <c r="AK298" s="2">
        <v>5.94</v>
      </c>
      <c r="AL298" s="2">
        <v>5.43859649122807</v>
      </c>
      <c r="AM298" s="2">
        <v>24.9</v>
      </c>
      <c r="AN298" s="2">
        <v>26.4</v>
      </c>
      <c r="AO298" s="2">
        <v>25</v>
      </c>
      <c r="AP298" s="2">
        <v>24.7</v>
      </c>
      <c r="AQ298" s="13">
        <v>11.1833333333333</v>
      </c>
      <c r="AR298" s="7">
        <v>16.2989594677972</v>
      </c>
    </row>
    <row r="299" spans="1:44">
      <c r="A299" t="s">
        <v>615</v>
      </c>
      <c r="B299" s="1" t="s">
        <v>2670</v>
      </c>
      <c r="C299" t="s">
        <v>616</v>
      </c>
      <c r="D299" t="s">
        <v>1287</v>
      </c>
      <c r="E299" s="2">
        <v>5.2</v>
      </c>
      <c r="F299" s="2">
        <v>80.7602195506141</v>
      </c>
      <c r="G299" s="2">
        <v>74.1058274307915</v>
      </c>
      <c r="H299" s="11">
        <v>-0.824969738461539</v>
      </c>
      <c r="I299" s="2">
        <v>91.15</v>
      </c>
      <c r="J299" s="2">
        <v>100.82</v>
      </c>
      <c r="K299" s="2">
        <v>78.04</v>
      </c>
      <c r="L299" s="2">
        <v>89.09</v>
      </c>
      <c r="M299" s="2">
        <v>93.1740183600319</v>
      </c>
      <c r="N299" s="2">
        <v>3.71951219512195</v>
      </c>
      <c r="O299" s="2">
        <v>3.55421686746988</v>
      </c>
      <c r="P299" s="2">
        <v>3.35329341317365</v>
      </c>
      <c r="Q299" s="2">
        <v>3.57142857142857</v>
      </c>
      <c r="R299" s="2">
        <v>3.80952380952381</v>
      </c>
      <c r="S299" s="2">
        <v>21.0526315789474</v>
      </c>
      <c r="T299" s="2">
        <v>21.3709677419355</v>
      </c>
      <c r="U299" s="2">
        <v>21.2</v>
      </c>
      <c r="V299" s="2">
        <v>21.6</v>
      </c>
      <c r="W299" s="2">
        <v>21.6</v>
      </c>
      <c r="X299" s="2">
        <v>15.7777777777778</v>
      </c>
      <c r="Y299" s="2">
        <v>15.4347826086957</v>
      </c>
      <c r="Z299" s="2">
        <v>14.5652173913043</v>
      </c>
      <c r="AA299" s="2">
        <v>15.6521739130435</v>
      </c>
      <c r="AB299" s="2">
        <v>15</v>
      </c>
      <c r="AC299" s="2">
        <v>1.48780487804878</v>
      </c>
      <c r="AD299" s="2">
        <v>1.24096385542169</v>
      </c>
      <c r="AE299" s="2">
        <v>1.05389221556886</v>
      </c>
      <c r="AF299" s="2">
        <v>2.69047619047619</v>
      </c>
      <c r="AG299" s="2">
        <v>2.5952380952381</v>
      </c>
      <c r="AH299" s="2">
        <v>2.93</v>
      </c>
      <c r="AI299" s="2">
        <v>2.89</v>
      </c>
      <c r="AJ299" s="2">
        <v>3.05</v>
      </c>
      <c r="AK299" s="2">
        <v>2.98</v>
      </c>
      <c r="AL299" s="2">
        <v>3.0952380952381</v>
      </c>
      <c r="AM299" s="2">
        <v>12.2</v>
      </c>
      <c r="AN299" s="2">
        <v>11.9</v>
      </c>
      <c r="AO299" s="2">
        <v>11.2</v>
      </c>
      <c r="AP299" s="2">
        <v>12.8</v>
      </c>
      <c r="AQ299" s="13">
        <v>9.87692307692308</v>
      </c>
      <c r="AR299" s="7">
        <v>15.2841610698336</v>
      </c>
    </row>
    <row r="300" spans="1:44">
      <c r="A300" t="s">
        <v>617</v>
      </c>
      <c r="B300" s="1" t="s">
        <v>2671</v>
      </c>
      <c r="C300" t="s">
        <v>618</v>
      </c>
      <c r="D300" t="s">
        <v>1287</v>
      </c>
      <c r="E300" s="2">
        <v>3.54</v>
      </c>
      <c r="F300" s="2">
        <v>78.7183454273177</v>
      </c>
      <c r="G300" s="2">
        <v>71.9189022514426</v>
      </c>
      <c r="H300" s="11">
        <v>-1.2937861125</v>
      </c>
      <c r="I300" s="2">
        <v>101.74</v>
      </c>
      <c r="J300" s="2">
        <v>108.39</v>
      </c>
      <c r="K300" s="2">
        <v>107.34</v>
      </c>
      <c r="L300" s="2">
        <v>121.74</v>
      </c>
      <c r="M300" s="2">
        <v>107.979989355224</v>
      </c>
      <c r="N300" s="2">
        <v>2.63803680981595</v>
      </c>
      <c r="O300" s="2">
        <v>2.4390243902439</v>
      </c>
      <c r="P300" s="2">
        <v>2.13414634146341</v>
      </c>
      <c r="Q300" s="2">
        <v>2.24242424242424</v>
      </c>
      <c r="R300" s="2">
        <v>2.24242424242424</v>
      </c>
      <c r="S300" s="2">
        <v>25.968992248062</v>
      </c>
      <c r="T300" s="2">
        <v>26.3565891472868</v>
      </c>
      <c r="U300" s="2">
        <v>27.1317829457364</v>
      </c>
      <c r="V300" s="2">
        <v>27.027027027027</v>
      </c>
      <c r="W300" s="2">
        <v>27.3076923076923</v>
      </c>
      <c r="X300" s="2">
        <v>9.33333333333333</v>
      </c>
      <c r="Y300" s="2">
        <v>8.85245901639344</v>
      </c>
      <c r="Z300" s="2">
        <v>8.87096774193548</v>
      </c>
      <c r="AA300" s="2">
        <v>8.87096774193548</v>
      </c>
      <c r="AB300" s="2">
        <v>8.57142857142857</v>
      </c>
      <c r="AC300" s="2">
        <v>0.858895705521472</v>
      </c>
      <c r="AD300" s="2">
        <v>0.695121951219512</v>
      </c>
      <c r="AE300" s="2">
        <v>0.475609756097561</v>
      </c>
      <c r="AF300" s="2">
        <v>1.73333333333333</v>
      </c>
      <c r="AG300" s="2">
        <v>1.62424242424242</v>
      </c>
      <c r="AH300" s="2">
        <v>1.17</v>
      </c>
      <c r="AI300" s="2">
        <v>1.16</v>
      </c>
      <c r="AJ300" s="2">
        <v>1.1</v>
      </c>
      <c r="AK300" s="2">
        <v>0.97</v>
      </c>
      <c r="AL300" s="2">
        <v>0.787878787878788</v>
      </c>
      <c r="AM300" s="2">
        <v>5.2</v>
      </c>
      <c r="AN300" s="2">
        <v>5.6</v>
      </c>
      <c r="AO300" s="2">
        <v>5.1</v>
      </c>
      <c r="AP300" s="2">
        <v>4.7</v>
      </c>
      <c r="AQ300" s="13">
        <v>9.935</v>
      </c>
      <c r="AR300" s="7">
        <v>16.1131769280052</v>
      </c>
    </row>
    <row r="301" spans="1:44">
      <c r="A301" t="s">
        <v>619</v>
      </c>
      <c r="B301" s="1" t="s">
        <v>2672</v>
      </c>
      <c r="C301" t="s">
        <v>151</v>
      </c>
      <c r="D301" t="s">
        <v>1288</v>
      </c>
      <c r="E301" s="2">
        <v>6.19</v>
      </c>
      <c r="F301" s="2">
        <v>59.8754209951948</v>
      </c>
      <c r="G301" s="2">
        <v>71.9637793489813</v>
      </c>
      <c r="H301" s="11">
        <v>-0.0200326636363637</v>
      </c>
      <c r="I301" s="2">
        <v>114.37</v>
      </c>
      <c r="J301" s="2">
        <v>132.1</v>
      </c>
      <c r="K301" s="2">
        <v>94.04</v>
      </c>
      <c r="L301" s="2">
        <v>88.74</v>
      </c>
      <c r="M301" s="2">
        <v>83.0696511031301</v>
      </c>
      <c r="N301" s="2">
        <v>6.32911392405063</v>
      </c>
      <c r="O301" s="2">
        <v>6.13924050632911</v>
      </c>
      <c r="P301" s="2">
        <v>6.07594936708861</v>
      </c>
      <c r="Q301" s="2">
        <v>6.05095541401274</v>
      </c>
      <c r="R301" s="2">
        <v>6.30573248407643</v>
      </c>
      <c r="S301" s="2">
        <v>13.0612244897959</v>
      </c>
      <c r="T301" s="2">
        <v>13.0081300813008</v>
      </c>
      <c r="U301" s="2">
        <v>13.0081300813008</v>
      </c>
      <c r="V301" s="2">
        <v>12.6016260162602</v>
      </c>
      <c r="W301" s="2">
        <v>12.5506072874494</v>
      </c>
      <c r="X301" s="2">
        <v>31.0344827586207</v>
      </c>
      <c r="Y301" s="2">
        <v>31.0714285714286</v>
      </c>
      <c r="Z301" s="2">
        <v>31.4285714285714</v>
      </c>
      <c r="AA301" s="2">
        <v>31.4285714285714</v>
      </c>
      <c r="AB301" s="2">
        <v>32.962962962963</v>
      </c>
      <c r="AC301" s="2">
        <v>3.27848101265823</v>
      </c>
      <c r="AD301" s="2">
        <v>2.63291139240506</v>
      </c>
      <c r="AE301" s="2">
        <v>2.51898734177215</v>
      </c>
      <c r="AF301" s="2">
        <v>4.57324840764331</v>
      </c>
      <c r="AG301" s="2">
        <v>4.53503184713376</v>
      </c>
      <c r="AH301" s="2">
        <v>7.47</v>
      </c>
      <c r="AI301" s="2">
        <v>7.66</v>
      </c>
      <c r="AJ301" s="2">
        <v>7.59</v>
      </c>
      <c r="AK301" s="2">
        <v>7.26</v>
      </c>
      <c r="AL301" s="2">
        <v>6.24203821656051</v>
      </c>
      <c r="AM301" s="2">
        <v>32.1</v>
      </c>
      <c r="AN301" s="2">
        <v>34.5</v>
      </c>
      <c r="AO301" s="2">
        <v>34</v>
      </c>
      <c r="AP301" s="2">
        <v>33</v>
      </c>
      <c r="AQ301" s="13">
        <v>9.41515151515151</v>
      </c>
      <c r="AR301" s="7">
        <v>12.6665209699412</v>
      </c>
    </row>
    <row r="302" spans="1:44">
      <c r="A302" t="s">
        <v>620</v>
      </c>
      <c r="B302" s="1" t="s">
        <v>2673</v>
      </c>
      <c r="C302" t="s">
        <v>621</v>
      </c>
      <c r="D302" t="s">
        <v>1288</v>
      </c>
      <c r="E302" s="2">
        <v>5.84</v>
      </c>
      <c r="F302" s="2">
        <v>73.0593536002237</v>
      </c>
      <c r="G302" s="2">
        <v>74.7939223967245</v>
      </c>
      <c r="H302" s="11">
        <v>0.191034197297297</v>
      </c>
      <c r="I302" s="2">
        <v>114.64</v>
      </c>
      <c r="J302" s="2">
        <v>95.37</v>
      </c>
      <c r="K302" s="2">
        <v>93.11</v>
      </c>
      <c r="L302" s="2">
        <v>108.51</v>
      </c>
      <c r="M302" s="2">
        <v>118.837879760078</v>
      </c>
      <c r="N302" s="2">
        <v>7.32558139534884</v>
      </c>
      <c r="O302" s="2">
        <v>7.16763005780347</v>
      </c>
      <c r="P302" s="2">
        <v>6.81818181818182</v>
      </c>
      <c r="Q302" s="2">
        <v>6.8</v>
      </c>
      <c r="R302" s="2">
        <v>7.16577540106952</v>
      </c>
      <c r="S302" s="2">
        <v>14.5669291338583</v>
      </c>
      <c r="T302" s="2">
        <v>14.9019607843137</v>
      </c>
      <c r="U302" s="2">
        <v>15.1162790697674</v>
      </c>
      <c r="V302" s="2">
        <v>15.5038759689922</v>
      </c>
      <c r="W302" s="2">
        <v>14.963503649635</v>
      </c>
      <c r="X302" s="2">
        <v>32.1875</v>
      </c>
      <c r="Y302" s="2">
        <v>31.25</v>
      </c>
      <c r="Z302" s="2">
        <v>30.3030303030303</v>
      </c>
      <c r="AA302" s="2">
        <v>30.5882352941176</v>
      </c>
      <c r="AB302" s="2">
        <v>31.1764705882353</v>
      </c>
      <c r="AC302" s="2">
        <v>3.68604651162791</v>
      </c>
      <c r="AD302" s="2">
        <v>2.83236994219653</v>
      </c>
      <c r="AE302" s="2">
        <v>2.85227272727273</v>
      </c>
      <c r="AF302" s="2">
        <v>5.44</v>
      </c>
      <c r="AG302" s="2">
        <v>5.51871657754011</v>
      </c>
      <c r="AH302" s="2">
        <v>8.95</v>
      </c>
      <c r="AI302" s="2">
        <v>9.6</v>
      </c>
      <c r="AJ302" s="2">
        <v>9.03</v>
      </c>
      <c r="AK302" s="2">
        <v>8.63</v>
      </c>
      <c r="AL302" s="2">
        <v>7.48663101604278</v>
      </c>
      <c r="AM302" s="2">
        <v>35.6</v>
      </c>
      <c r="AN302" s="2">
        <v>36.4</v>
      </c>
      <c r="AO302" s="2">
        <v>36</v>
      </c>
      <c r="AP302" s="2">
        <v>34.5</v>
      </c>
      <c r="AQ302" s="13">
        <v>10.7972972972973</v>
      </c>
      <c r="AR302" s="7">
        <v>14.1833435678952</v>
      </c>
    </row>
    <row r="303" spans="1:44">
      <c r="A303" t="s">
        <v>622</v>
      </c>
      <c r="B303" s="1" t="s">
        <v>2674</v>
      </c>
      <c r="C303" t="s">
        <v>623</v>
      </c>
      <c r="D303" t="s">
        <v>1288</v>
      </c>
      <c r="E303" s="2">
        <v>5.15</v>
      </c>
      <c r="F303" s="2">
        <v>66.8448147243837</v>
      </c>
      <c r="G303" s="2">
        <v>72.6646580020925</v>
      </c>
      <c r="H303" s="11">
        <v>-0.0584931363636363</v>
      </c>
      <c r="I303" s="2">
        <v>101</v>
      </c>
      <c r="J303" s="2">
        <v>74.17</v>
      </c>
      <c r="K303" s="2">
        <v>86.46</v>
      </c>
      <c r="L303" s="2">
        <v>101.19</v>
      </c>
      <c r="M303" s="2">
        <v>78.2474940007734</v>
      </c>
      <c r="N303" s="2">
        <v>4.94047619047619</v>
      </c>
      <c r="O303" s="2">
        <v>3.84976525821596</v>
      </c>
      <c r="P303" s="2">
        <v>3.91509433962264</v>
      </c>
      <c r="Q303" s="2">
        <v>3.93364928909953</v>
      </c>
      <c r="R303" s="2">
        <v>4.17061611374408</v>
      </c>
      <c r="S303" s="2">
        <v>16.4609053497942</v>
      </c>
      <c r="T303" s="2">
        <v>14.4295302013423</v>
      </c>
      <c r="U303" s="2">
        <v>15</v>
      </c>
      <c r="V303" s="2">
        <v>15.2823920265781</v>
      </c>
      <c r="W303" s="2">
        <v>15.5629139072848</v>
      </c>
      <c r="X303" s="2">
        <v>23.4285714285714</v>
      </c>
      <c r="Y303" s="2">
        <v>22.8947368421053</v>
      </c>
      <c r="Z303" s="2">
        <v>21.5</v>
      </c>
      <c r="AA303" s="2">
        <v>20.4878048780488</v>
      </c>
      <c r="AB303" s="2">
        <v>21.219512195122</v>
      </c>
      <c r="AC303" s="2">
        <v>2.02380952380952</v>
      </c>
      <c r="AD303" s="2">
        <v>1.36150234741784</v>
      </c>
      <c r="AE303" s="2">
        <v>1.13207547169811</v>
      </c>
      <c r="AF303" s="2">
        <v>2.53080568720379</v>
      </c>
      <c r="AG303" s="2">
        <v>2.72037914691943</v>
      </c>
      <c r="AH303" s="2">
        <v>5.71</v>
      </c>
      <c r="AI303" s="2">
        <v>4.46</v>
      </c>
      <c r="AJ303" s="2">
        <v>4.39</v>
      </c>
      <c r="AK303" s="2">
        <v>4.45</v>
      </c>
      <c r="AL303" s="2">
        <v>3.93364928909953</v>
      </c>
      <c r="AM303" s="2">
        <v>26.8</v>
      </c>
      <c r="AN303" s="2">
        <v>27.5</v>
      </c>
      <c r="AO303" s="2">
        <v>28.2</v>
      </c>
      <c r="AP303" s="2">
        <v>28</v>
      </c>
      <c r="AQ303" s="13">
        <v>9.97575757575757</v>
      </c>
      <c r="AR303" s="7">
        <v>13.0991504765771</v>
      </c>
    </row>
    <row r="304" spans="1:44">
      <c r="A304" t="s">
        <v>624</v>
      </c>
      <c r="B304" s="1" t="s">
        <v>2675</v>
      </c>
      <c r="C304" t="s">
        <v>625</v>
      </c>
      <c r="D304" t="s">
        <v>1288</v>
      </c>
      <c r="E304" s="2">
        <v>3.21</v>
      </c>
      <c r="F304" s="2">
        <v>66.5870477856625</v>
      </c>
      <c r="G304" s="2">
        <v>74.1736897876229</v>
      </c>
      <c r="H304" s="11">
        <v>-0.590428214285714</v>
      </c>
      <c r="I304" s="2">
        <v>75.35</v>
      </c>
      <c r="J304" s="2">
        <v>86.48</v>
      </c>
      <c r="K304" s="2">
        <v>91.93</v>
      </c>
      <c r="L304" s="2">
        <v>87.5</v>
      </c>
      <c r="M304" s="2">
        <v>92.9310594226662</v>
      </c>
      <c r="N304" s="2">
        <v>3.75</v>
      </c>
      <c r="O304" s="2">
        <v>3.61111111111111</v>
      </c>
      <c r="P304" s="2">
        <v>3.31034482758621</v>
      </c>
      <c r="Q304" s="2">
        <v>3.31034482758621</v>
      </c>
      <c r="R304" s="2">
        <v>3.17241379310345</v>
      </c>
      <c r="S304" s="2">
        <v>19.5555555555556</v>
      </c>
      <c r="T304" s="2">
        <v>20</v>
      </c>
      <c r="U304" s="2">
        <v>19.9115044247788</v>
      </c>
      <c r="V304" s="2">
        <v>20.353982300885</v>
      </c>
      <c r="W304" s="2">
        <v>20.2643171806167</v>
      </c>
      <c r="X304" s="2">
        <v>16.6666666666667</v>
      </c>
      <c r="Y304" s="2">
        <v>15.25</v>
      </c>
      <c r="Z304" s="2">
        <v>15.75</v>
      </c>
      <c r="AA304" s="2">
        <v>15.5</v>
      </c>
      <c r="AB304" s="2">
        <v>15.5</v>
      </c>
      <c r="AC304" s="2">
        <v>1.47222222222222</v>
      </c>
      <c r="AD304" s="2">
        <v>1.41666666666667</v>
      </c>
      <c r="AE304" s="2">
        <v>1.07586206896552</v>
      </c>
      <c r="AF304" s="2">
        <v>2.37241379310345</v>
      </c>
      <c r="AG304" s="2">
        <v>2.09655172413793</v>
      </c>
      <c r="AH304" s="2">
        <v>3.33</v>
      </c>
      <c r="AI304" s="2">
        <v>3.33</v>
      </c>
      <c r="AJ304" s="2">
        <v>3.24</v>
      </c>
      <c r="AK304" s="2">
        <v>2.83</v>
      </c>
      <c r="AL304" s="2">
        <v>2.55172413793103</v>
      </c>
      <c r="AM304" s="2">
        <v>12.8</v>
      </c>
      <c r="AN304" s="2">
        <v>12</v>
      </c>
      <c r="AO304" s="2">
        <v>12.2</v>
      </c>
      <c r="AP304" s="2">
        <v>12.1</v>
      </c>
      <c r="AQ304" s="13">
        <v>8.47142857142858</v>
      </c>
      <c r="AR304" s="7">
        <v>13.0786183285509</v>
      </c>
    </row>
    <row r="305" spans="1:44">
      <c r="A305" t="s">
        <v>626</v>
      </c>
      <c r="B305" s="1" t="s">
        <v>2676</v>
      </c>
      <c r="C305" t="s">
        <v>627</v>
      </c>
      <c r="D305" t="s">
        <v>1288</v>
      </c>
      <c r="E305" s="2">
        <v>5.83</v>
      </c>
      <c r="F305" s="2">
        <v>68.3495909999534</v>
      </c>
      <c r="G305" s="2">
        <v>73.907824635403</v>
      </c>
      <c r="H305" s="11">
        <v>-0.35477530882353</v>
      </c>
      <c r="I305" s="2">
        <v>83.36</v>
      </c>
      <c r="J305" s="2">
        <v>70.14</v>
      </c>
      <c r="K305" s="2">
        <v>59.96</v>
      </c>
      <c r="L305" s="2">
        <v>60.22</v>
      </c>
      <c r="M305" s="2">
        <v>66.3856456305747</v>
      </c>
      <c r="N305" s="2">
        <v>4.63576158940397</v>
      </c>
      <c r="O305" s="2">
        <v>4.63576158940397</v>
      </c>
      <c r="P305" s="2">
        <v>4.33333333333333</v>
      </c>
      <c r="Q305" s="2">
        <v>4.14634146341463</v>
      </c>
      <c r="R305" s="2">
        <v>4.3558282208589</v>
      </c>
      <c r="S305" s="2">
        <v>19.5744680851064</v>
      </c>
      <c r="T305" s="2">
        <v>20</v>
      </c>
      <c r="U305" s="2">
        <v>20.8510638297872</v>
      </c>
      <c r="V305" s="2">
        <v>20.3921568627451</v>
      </c>
      <c r="W305" s="2">
        <v>20.703125</v>
      </c>
      <c r="X305" s="2">
        <v>16.8292682926829</v>
      </c>
      <c r="Y305" s="2">
        <v>15.7142857142857</v>
      </c>
      <c r="Z305" s="2">
        <v>14.8837209302326</v>
      </c>
      <c r="AA305" s="2">
        <v>13.695652173913</v>
      </c>
      <c r="AB305" s="2">
        <v>13.8297872340426</v>
      </c>
      <c r="AC305" s="2">
        <v>2.11920529801325</v>
      </c>
      <c r="AD305" s="2">
        <v>2.0794701986755</v>
      </c>
      <c r="AE305" s="2">
        <v>1.74666666666667</v>
      </c>
      <c r="AF305" s="2">
        <v>3.64634146341463</v>
      </c>
      <c r="AG305" s="2">
        <v>3.53374233128834</v>
      </c>
      <c r="AH305" s="2">
        <v>5.5</v>
      </c>
      <c r="AI305" s="2">
        <v>5.76</v>
      </c>
      <c r="AJ305" s="2">
        <v>5.2</v>
      </c>
      <c r="AK305" s="2">
        <v>4.76</v>
      </c>
      <c r="AL305" s="2">
        <v>4.41717791411043</v>
      </c>
      <c r="AM305" s="2">
        <v>24.3</v>
      </c>
      <c r="AN305" s="2">
        <v>23.9</v>
      </c>
      <c r="AO305" s="2">
        <v>24.6</v>
      </c>
      <c r="AP305" s="2">
        <v>24.5</v>
      </c>
      <c r="AQ305" s="13">
        <v>9.24705882352941</v>
      </c>
      <c r="AR305" s="7">
        <v>13.5897209437635</v>
      </c>
    </row>
    <row r="306" spans="1:44">
      <c r="A306" t="s">
        <v>628</v>
      </c>
      <c r="B306" s="1" t="s">
        <v>2677</v>
      </c>
      <c r="C306" t="s">
        <v>629</v>
      </c>
      <c r="D306" t="s">
        <v>1288</v>
      </c>
      <c r="E306" s="2">
        <v>2.72</v>
      </c>
      <c r="F306" s="2">
        <v>64.2997062167294</v>
      </c>
      <c r="G306" s="2">
        <v>71.3751660882008</v>
      </c>
      <c r="H306" s="11">
        <v>-0.862225533333333</v>
      </c>
      <c r="I306" s="2">
        <v>70.31</v>
      </c>
      <c r="J306" s="2">
        <v>60.06</v>
      </c>
      <c r="K306" s="2">
        <v>73.8</v>
      </c>
      <c r="L306" s="2">
        <v>72.7</v>
      </c>
      <c r="M306" s="2">
        <v>76.1818102170074</v>
      </c>
      <c r="N306" s="2">
        <v>2.65734265734266</v>
      </c>
      <c r="O306" s="2">
        <v>2.51748251748252</v>
      </c>
      <c r="P306" s="2">
        <v>2.58741258741259</v>
      </c>
      <c r="Q306" s="2">
        <v>2.48407643312102</v>
      </c>
      <c r="R306" s="2">
        <v>2.4390243902439</v>
      </c>
      <c r="S306" s="2">
        <v>25.2173913043478</v>
      </c>
      <c r="T306" s="2">
        <v>25.6521739130435</v>
      </c>
      <c r="U306" s="2">
        <v>26.0869565217391</v>
      </c>
      <c r="V306" s="2">
        <v>24.5967741935484</v>
      </c>
      <c r="W306" s="2">
        <v>23.9382239382239</v>
      </c>
      <c r="X306" s="2">
        <v>7.6</v>
      </c>
      <c r="Y306" s="2">
        <v>7.64705882352941</v>
      </c>
      <c r="Z306" s="2">
        <v>7.69230769230769</v>
      </c>
      <c r="AA306" s="2">
        <v>7.73584905660377</v>
      </c>
      <c r="AB306" s="2">
        <v>7.77777777777778</v>
      </c>
      <c r="AC306" s="2">
        <v>1.28671328671329</v>
      </c>
      <c r="AD306" s="2">
        <v>0.671328671328671</v>
      </c>
      <c r="AE306" s="2">
        <v>0.741258741258741</v>
      </c>
      <c r="AF306" s="2">
        <v>1.56687898089172</v>
      </c>
      <c r="AG306" s="2">
        <v>1.5</v>
      </c>
      <c r="AH306" s="2">
        <v>2.03</v>
      </c>
      <c r="AI306" s="2">
        <v>1.96</v>
      </c>
      <c r="AJ306" s="2">
        <v>1.96</v>
      </c>
      <c r="AK306" s="2">
        <v>1.66</v>
      </c>
      <c r="AL306" s="2">
        <v>1.52439024390244</v>
      </c>
      <c r="AM306" s="2">
        <v>7.4</v>
      </c>
      <c r="AN306" s="2">
        <v>7.7</v>
      </c>
      <c r="AO306" s="2">
        <v>7.1</v>
      </c>
      <c r="AP306" s="2">
        <v>6.4</v>
      </c>
      <c r="AQ306" s="13">
        <v>8.775</v>
      </c>
      <c r="AR306" s="7">
        <v>13.7100597576278</v>
      </c>
    </row>
    <row r="307" spans="1:44">
      <c r="A307" t="s">
        <v>630</v>
      </c>
      <c r="B307" s="1" t="s">
        <v>2678</v>
      </c>
      <c r="C307" t="s">
        <v>631</v>
      </c>
      <c r="D307" t="s">
        <v>1288</v>
      </c>
      <c r="E307" s="2">
        <v>4.64</v>
      </c>
      <c r="F307" s="2">
        <v>60.4843293649586</v>
      </c>
      <c r="G307" s="2">
        <v>72.3953327013432</v>
      </c>
      <c r="H307" s="11">
        <v>0.00272923600000002</v>
      </c>
      <c r="I307" s="2">
        <v>92.11</v>
      </c>
      <c r="J307" s="2">
        <v>85.11</v>
      </c>
      <c r="K307" s="2">
        <v>85.67</v>
      </c>
      <c r="L307" s="2">
        <v>80.58</v>
      </c>
      <c r="M307" s="2">
        <v>92.3846218525254</v>
      </c>
      <c r="N307" s="2">
        <v>5.33333333333333</v>
      </c>
      <c r="O307" s="2">
        <v>5.44444444444444</v>
      </c>
      <c r="P307" s="2">
        <v>5.66666666666667</v>
      </c>
      <c r="Q307" s="2">
        <v>6.17977528089888</v>
      </c>
      <c r="R307" s="2">
        <v>6.29213483146067</v>
      </c>
      <c r="S307" s="2">
        <v>21.3793103448276</v>
      </c>
      <c r="T307" s="2">
        <v>22.0689655172414</v>
      </c>
      <c r="U307" s="2">
        <v>22.0689655172414</v>
      </c>
      <c r="V307" s="2">
        <v>22.7586206896552</v>
      </c>
      <c r="W307" s="2">
        <v>22.6027397260274</v>
      </c>
      <c r="X307" s="2">
        <v>20.3571428571429</v>
      </c>
      <c r="Y307" s="2">
        <v>19.6551724137931</v>
      </c>
      <c r="Z307" s="2">
        <v>19.3333333333333</v>
      </c>
      <c r="AA307" s="2">
        <v>20</v>
      </c>
      <c r="AB307" s="2">
        <v>19.3548387096774</v>
      </c>
      <c r="AC307" s="2">
        <v>1.93333333333333</v>
      </c>
      <c r="AD307" s="2">
        <v>1.71111111111111</v>
      </c>
      <c r="AE307" s="2">
        <v>1.55555555555556</v>
      </c>
      <c r="AF307" s="2">
        <v>3.68539325842697</v>
      </c>
      <c r="AG307" s="2">
        <v>3.07865168539326</v>
      </c>
      <c r="AH307" s="2">
        <v>5.33</v>
      </c>
      <c r="AI307" s="2">
        <v>5.67</v>
      </c>
      <c r="AJ307" s="2">
        <v>5.56</v>
      </c>
      <c r="AK307" s="2">
        <v>5.51</v>
      </c>
      <c r="AL307" s="2">
        <v>5.0561797752809</v>
      </c>
      <c r="AM307" s="2">
        <v>21.1</v>
      </c>
      <c r="AN307" s="2">
        <v>22.2</v>
      </c>
      <c r="AO307" s="2">
        <v>22.5</v>
      </c>
      <c r="AP307" s="2">
        <v>21.3</v>
      </c>
      <c r="AQ307" s="13">
        <v>9.104</v>
      </c>
      <c r="AR307" s="7">
        <v>13.5876783221742</v>
      </c>
    </row>
    <row r="308" spans="1:44">
      <c r="A308" t="s">
        <v>632</v>
      </c>
      <c r="B308" s="1" t="s">
        <v>2679</v>
      </c>
      <c r="C308" t="s">
        <v>633</v>
      </c>
      <c r="D308" t="s">
        <v>1288</v>
      </c>
      <c r="E308" s="2">
        <v>6.98</v>
      </c>
      <c r="F308" s="2">
        <v>67.3193553979525</v>
      </c>
      <c r="G308" s="2">
        <v>72.710534005279</v>
      </c>
      <c r="H308" s="11">
        <v>-0.135965785714286</v>
      </c>
      <c r="I308" s="2">
        <v>104.35</v>
      </c>
      <c r="J308" s="2">
        <v>103.55</v>
      </c>
      <c r="K308" s="2">
        <v>110.93</v>
      </c>
      <c r="L308" s="2">
        <v>110.43</v>
      </c>
      <c r="M308" s="2">
        <v>127.308453617191</v>
      </c>
      <c r="N308" s="2">
        <v>4.63087248322148</v>
      </c>
      <c r="O308" s="2">
        <v>4.8</v>
      </c>
      <c r="P308" s="2">
        <v>4.4</v>
      </c>
      <c r="Q308" s="2">
        <v>4.29530201342282</v>
      </c>
      <c r="R308" s="2">
        <v>4.8</v>
      </c>
      <c r="S308" s="2">
        <v>15.311004784689</v>
      </c>
      <c r="T308" s="2">
        <v>14.7619047619048</v>
      </c>
      <c r="U308" s="2">
        <v>14.7619047619048</v>
      </c>
      <c r="V308" s="2">
        <v>14.7619047619048</v>
      </c>
      <c r="W308" s="2">
        <v>14.6919431279621</v>
      </c>
      <c r="X308" s="2">
        <v>19.6296296296296</v>
      </c>
      <c r="Y308" s="2">
        <v>21.1538461538462</v>
      </c>
      <c r="Z308" s="2">
        <v>22.3076923076923</v>
      </c>
      <c r="AA308" s="2">
        <v>23.0769230769231</v>
      </c>
      <c r="AB308" s="2">
        <v>22.6923076923077</v>
      </c>
      <c r="AC308" s="2">
        <v>2.59060402684564</v>
      </c>
      <c r="AD308" s="2">
        <v>2.09333333333333</v>
      </c>
      <c r="AE308" s="2">
        <v>1.69333333333333</v>
      </c>
      <c r="AF308" s="2">
        <v>3.08724832214765</v>
      </c>
      <c r="AG308" s="2">
        <v>3.78666666666667</v>
      </c>
      <c r="AH308" s="2">
        <v>5.57</v>
      </c>
      <c r="AI308" s="2">
        <v>5.67</v>
      </c>
      <c r="AJ308" s="2">
        <v>5.53</v>
      </c>
      <c r="AK308" s="2">
        <v>5.3</v>
      </c>
      <c r="AL308" s="2">
        <v>4.86666666666667</v>
      </c>
      <c r="AM308" s="2">
        <v>29.2</v>
      </c>
      <c r="AN308" s="2">
        <v>30.1</v>
      </c>
      <c r="AO308" s="2">
        <v>29.3</v>
      </c>
      <c r="AP308" s="2">
        <v>28.4</v>
      </c>
      <c r="AQ308" s="13">
        <v>8.28571428571429</v>
      </c>
      <c r="AR308" s="7">
        <v>11.82810565422</v>
      </c>
    </row>
    <row r="309" spans="1:44">
      <c r="A309" t="s">
        <v>634</v>
      </c>
      <c r="B309" s="1" t="s">
        <v>2680</v>
      </c>
      <c r="C309" t="s">
        <v>635</v>
      </c>
      <c r="D309" t="s">
        <v>1288</v>
      </c>
      <c r="E309" s="2">
        <v>6.35</v>
      </c>
      <c r="F309" s="2">
        <v>74.832571961599</v>
      </c>
      <c r="G309" s="2">
        <v>73.1744645334111</v>
      </c>
      <c r="H309" s="11">
        <v>-0.139443577777778</v>
      </c>
      <c r="I309" s="2">
        <v>96.91</v>
      </c>
      <c r="J309" s="2">
        <v>85.95</v>
      </c>
      <c r="K309" s="2">
        <v>90.18</v>
      </c>
      <c r="L309" s="2">
        <v>93.7</v>
      </c>
      <c r="M309" s="2">
        <v>89.3559078246085</v>
      </c>
      <c r="N309" s="2">
        <v>4.61038961038961</v>
      </c>
      <c r="O309" s="2">
        <v>4.54545454545455</v>
      </c>
      <c r="P309" s="2">
        <v>4.57516339869281</v>
      </c>
      <c r="Q309" s="2">
        <v>4.50980392156863</v>
      </c>
      <c r="R309" s="2">
        <v>4.77124183006536</v>
      </c>
      <c r="S309" s="2">
        <v>18.4100418410042</v>
      </c>
      <c r="T309" s="2">
        <v>18.8284518828452</v>
      </c>
      <c r="U309" s="2">
        <v>19.2468619246862</v>
      </c>
      <c r="V309" s="2">
        <v>19.6652719665272</v>
      </c>
      <c r="W309" s="2">
        <v>20.4166666666667</v>
      </c>
      <c r="X309" s="2">
        <v>19.4871794871795</v>
      </c>
      <c r="Y309" s="2">
        <v>19</v>
      </c>
      <c r="Z309" s="2">
        <v>18.780487804878</v>
      </c>
      <c r="AA309" s="2">
        <v>18.5714285714286</v>
      </c>
      <c r="AB309" s="2">
        <v>17.6744186046512</v>
      </c>
      <c r="AC309" s="2">
        <v>2.14285714285714</v>
      </c>
      <c r="AD309" s="2">
        <v>2.12987012987013</v>
      </c>
      <c r="AE309" s="2">
        <v>1.35947712418301</v>
      </c>
      <c r="AF309" s="2">
        <v>3.50326797385621</v>
      </c>
      <c r="AG309" s="2">
        <v>3.52941176470588</v>
      </c>
      <c r="AH309" s="2">
        <v>5.06</v>
      </c>
      <c r="AI309" s="2">
        <v>5.13</v>
      </c>
      <c r="AJ309" s="2">
        <v>4.9</v>
      </c>
      <c r="AK309" s="2">
        <v>4.9</v>
      </c>
      <c r="AL309" s="2">
        <v>4.77124183006536</v>
      </c>
      <c r="AM309" s="2">
        <v>20.3</v>
      </c>
      <c r="AN309" s="2">
        <v>20.3</v>
      </c>
      <c r="AO309" s="2">
        <v>21.1</v>
      </c>
      <c r="AP309" s="2">
        <v>22.9</v>
      </c>
      <c r="AQ309" s="13">
        <v>9.01666666666667</v>
      </c>
      <c r="AR309" s="7">
        <v>12.7675534033859</v>
      </c>
    </row>
    <row r="310" spans="1:44">
      <c r="A310" t="s">
        <v>636</v>
      </c>
      <c r="B310" s="1" t="s">
        <v>2681</v>
      </c>
      <c r="C310" t="s">
        <v>637</v>
      </c>
      <c r="D310" t="s">
        <v>1288</v>
      </c>
      <c r="E310" s="2">
        <v>1.56</v>
      </c>
      <c r="F310" s="2">
        <v>62.9357391674539</v>
      </c>
      <c r="G310" s="2">
        <v>72.1958352533087</v>
      </c>
      <c r="H310" s="11">
        <v>-0.823774758064516</v>
      </c>
      <c r="I310" s="2">
        <v>80.53</v>
      </c>
      <c r="J310" s="2">
        <v>77.56</v>
      </c>
      <c r="K310" s="2">
        <v>76.86</v>
      </c>
      <c r="L310" s="2">
        <v>66.21</v>
      </c>
      <c r="M310" s="2">
        <v>71.7750555554581</v>
      </c>
      <c r="N310" s="2">
        <v>2.5</v>
      </c>
      <c r="O310" s="2">
        <v>2.31404958677686</v>
      </c>
      <c r="P310" s="2">
        <v>2.47933884297521</v>
      </c>
      <c r="Q310" s="2">
        <v>2.58333333333333</v>
      </c>
      <c r="R310" s="2">
        <v>2.64462809917355</v>
      </c>
      <c r="S310" s="2">
        <v>26.2626262626263</v>
      </c>
      <c r="T310" s="2">
        <v>26.7676767676768</v>
      </c>
      <c r="U310" s="2">
        <v>27.1356783919598</v>
      </c>
      <c r="V310" s="2">
        <v>27.1356783919598</v>
      </c>
      <c r="W310" s="2">
        <v>27</v>
      </c>
      <c r="X310" s="2">
        <v>7.23404255319149</v>
      </c>
      <c r="Y310" s="2">
        <v>7.65957446808511</v>
      </c>
      <c r="Z310" s="2">
        <v>7.87234042553191</v>
      </c>
      <c r="AA310" s="2">
        <v>7.4468085106383</v>
      </c>
      <c r="AB310" s="2">
        <v>7.08333333333333</v>
      </c>
      <c r="AC310" s="2">
        <v>1.1</v>
      </c>
      <c r="AD310" s="2">
        <v>0.925619834710744</v>
      </c>
      <c r="AE310" s="2">
        <v>0.512396694214876</v>
      </c>
      <c r="AF310" s="2">
        <v>1.8</v>
      </c>
      <c r="AG310" s="2">
        <v>1.50413223140496</v>
      </c>
      <c r="AH310" s="2">
        <v>1.5</v>
      </c>
      <c r="AI310" s="2">
        <v>1.49</v>
      </c>
      <c r="AJ310" s="2">
        <v>1.57</v>
      </c>
      <c r="AK310" s="2">
        <v>1.5</v>
      </c>
      <c r="AL310" s="2">
        <v>1.5702479338843</v>
      </c>
      <c r="AM310" s="2">
        <v>4.5</v>
      </c>
      <c r="AN310" s="2">
        <v>5.4</v>
      </c>
      <c r="AO310" s="2">
        <v>5.2</v>
      </c>
      <c r="AP310" s="2">
        <v>6.3</v>
      </c>
      <c r="AQ310" s="13">
        <v>8.34516129032258</v>
      </c>
      <c r="AR310" s="7">
        <v>12.9958604871335</v>
      </c>
    </row>
    <row r="311" spans="1:44">
      <c r="A311" t="s">
        <v>638</v>
      </c>
      <c r="B311" s="1" t="s">
        <v>2682</v>
      </c>
      <c r="C311" t="s">
        <v>639</v>
      </c>
      <c r="D311" t="s">
        <v>1288</v>
      </c>
      <c r="E311" s="2">
        <v>4.85</v>
      </c>
      <c r="F311" s="2">
        <v>80.9415966789158</v>
      </c>
      <c r="G311" s="2">
        <v>75.1602995468922</v>
      </c>
      <c r="H311" s="11">
        <v>-0.708167628571428</v>
      </c>
      <c r="I311" s="2">
        <v>91.73</v>
      </c>
      <c r="J311" s="2">
        <v>75.33</v>
      </c>
      <c r="K311" s="2">
        <v>81.36</v>
      </c>
      <c r="L311" s="2">
        <v>100.2</v>
      </c>
      <c r="M311" s="2">
        <v>72.6414463161446</v>
      </c>
      <c r="N311" s="2">
        <v>2.8169014084507</v>
      </c>
      <c r="O311" s="2">
        <v>2.58741258741259</v>
      </c>
      <c r="P311" s="2">
        <v>2.51748251748252</v>
      </c>
      <c r="Q311" s="2">
        <v>2.63888888888889</v>
      </c>
      <c r="R311" s="2">
        <v>2.91666666666667</v>
      </c>
      <c r="S311" s="2">
        <v>20</v>
      </c>
      <c r="T311" s="2">
        <v>20.4545454545455</v>
      </c>
      <c r="U311" s="2">
        <v>20.4545454545455</v>
      </c>
      <c r="V311" s="2">
        <v>20.4545454545455</v>
      </c>
      <c r="W311" s="2">
        <v>20.8144796380091</v>
      </c>
      <c r="X311" s="2">
        <v>13</v>
      </c>
      <c r="Y311" s="2">
        <v>11.9512195121951</v>
      </c>
      <c r="Z311" s="2">
        <v>12.4390243902439</v>
      </c>
      <c r="AA311" s="2">
        <v>12.4390243902439</v>
      </c>
      <c r="AB311" s="2">
        <v>11.9047619047619</v>
      </c>
      <c r="AC311" s="2">
        <v>1.22535211267606</v>
      </c>
      <c r="AD311" s="2">
        <v>1.21678321678322</v>
      </c>
      <c r="AE311" s="2">
        <v>1.09090909090909</v>
      </c>
      <c r="AF311" s="2">
        <v>2.59722222222222</v>
      </c>
      <c r="AG311" s="2">
        <v>2.5</v>
      </c>
      <c r="AH311" s="2">
        <v>2.18</v>
      </c>
      <c r="AI311" s="2">
        <v>2.31</v>
      </c>
      <c r="AJ311" s="2">
        <v>2.24</v>
      </c>
      <c r="AK311" s="2">
        <v>2.15</v>
      </c>
      <c r="AL311" s="2">
        <v>2.08333333333333</v>
      </c>
      <c r="AM311" s="2">
        <v>9.6</v>
      </c>
      <c r="AN311" s="2">
        <v>9.4</v>
      </c>
      <c r="AO311" s="2">
        <v>9.6</v>
      </c>
      <c r="AP311" s="2">
        <v>11</v>
      </c>
      <c r="AQ311" s="13">
        <v>8.45714285714286</v>
      </c>
      <c r="AR311" s="7">
        <v>12.5235377304023</v>
      </c>
    </row>
    <row r="312" spans="1:44">
      <c r="A312" t="s">
        <v>640</v>
      </c>
      <c r="B312" s="1" t="s">
        <v>2683</v>
      </c>
      <c r="C312" t="s">
        <v>641</v>
      </c>
      <c r="D312" t="s">
        <v>1288</v>
      </c>
      <c r="E312" s="2">
        <v>2.64</v>
      </c>
      <c r="F312" s="2">
        <v>61.8292507356642</v>
      </c>
      <c r="G312" s="2">
        <v>69.776631212563</v>
      </c>
      <c r="H312" s="11">
        <v>-0.618113383333334</v>
      </c>
      <c r="I312" s="2">
        <v>97.81</v>
      </c>
      <c r="J312" s="2">
        <v>68.5</v>
      </c>
      <c r="K312" s="2">
        <v>82.7</v>
      </c>
      <c r="L312" s="2">
        <v>79.36</v>
      </c>
      <c r="M312" s="2">
        <v>98.521144412326</v>
      </c>
      <c r="N312" s="2">
        <v>3.93103448275862</v>
      </c>
      <c r="O312" s="2">
        <v>3.97260273972603</v>
      </c>
      <c r="P312" s="2">
        <v>3.87755102040816</v>
      </c>
      <c r="Q312" s="2">
        <v>4.01360544217687</v>
      </c>
      <c r="R312" s="2">
        <v>4.12162162162162</v>
      </c>
      <c r="S312" s="2">
        <v>21.1009174311927</v>
      </c>
      <c r="T312" s="2">
        <v>21.4611872146119</v>
      </c>
      <c r="U312" s="2">
        <v>21.3636363636364</v>
      </c>
      <c r="V312" s="2">
        <v>21.3636363636364</v>
      </c>
      <c r="W312" s="2">
        <v>21.2669683257919</v>
      </c>
      <c r="X312" s="2">
        <v>16.1904761904762</v>
      </c>
      <c r="Y312" s="2">
        <v>15.952380952381</v>
      </c>
      <c r="Z312" s="2">
        <v>15.7142857142857</v>
      </c>
      <c r="AA312" s="2">
        <v>15.952380952381</v>
      </c>
      <c r="AB312" s="2">
        <v>16.4285714285714</v>
      </c>
      <c r="AC312" s="2">
        <v>1.04827586206897</v>
      </c>
      <c r="AD312" s="2">
        <v>1.0958904109589</v>
      </c>
      <c r="AE312" s="2">
        <v>0.816326530612245</v>
      </c>
      <c r="AF312" s="2">
        <v>1.59183673469388</v>
      </c>
      <c r="AG312" s="2">
        <v>1.83783783783784</v>
      </c>
      <c r="AH312" s="2">
        <v>3.03</v>
      </c>
      <c r="AI312" s="2">
        <v>2.88</v>
      </c>
      <c r="AJ312" s="2">
        <v>2.86</v>
      </c>
      <c r="AK312" s="2">
        <v>2.65</v>
      </c>
      <c r="AL312" s="2">
        <v>2.5</v>
      </c>
      <c r="AM312" s="2">
        <v>11.8</v>
      </c>
      <c r="AN312" s="2">
        <v>10.9</v>
      </c>
      <c r="AO312" s="2">
        <v>11.4</v>
      </c>
      <c r="AP312" s="2">
        <v>12.6</v>
      </c>
      <c r="AQ312" s="13">
        <v>7.93611111111111</v>
      </c>
      <c r="AR312" s="7">
        <v>9.76892548410318</v>
      </c>
    </row>
    <row r="313" spans="1:44">
      <c r="A313" t="s">
        <v>642</v>
      </c>
      <c r="B313" s="1" t="s">
        <v>2684</v>
      </c>
      <c r="C313" t="s">
        <v>643</v>
      </c>
      <c r="D313" t="s">
        <v>1288</v>
      </c>
      <c r="E313" s="2">
        <v>3.66</v>
      </c>
      <c r="F313" s="2">
        <v>66.3854052968824</v>
      </c>
      <c r="G313" s="2">
        <v>70.7553838126737</v>
      </c>
      <c r="H313" s="11">
        <v>-0.408428254054054</v>
      </c>
      <c r="I313" s="2">
        <v>80.01</v>
      </c>
      <c r="J313" s="2">
        <v>79.31</v>
      </c>
      <c r="K313" s="2">
        <v>78.52</v>
      </c>
      <c r="L313" s="2">
        <v>79.57</v>
      </c>
      <c r="M313" s="2">
        <v>81.7941606853074</v>
      </c>
      <c r="N313" s="2">
        <v>4.71428571428571</v>
      </c>
      <c r="O313" s="2">
        <v>4.50704225352113</v>
      </c>
      <c r="P313" s="2">
        <v>4.92957746478873</v>
      </c>
      <c r="Q313" s="2">
        <v>4.9645390070922</v>
      </c>
      <c r="R313" s="2">
        <v>5</v>
      </c>
      <c r="S313" s="2">
        <v>22.6244343891403</v>
      </c>
      <c r="T313" s="2">
        <v>22.7678571428571</v>
      </c>
      <c r="U313" s="2">
        <v>23.2142857142857</v>
      </c>
      <c r="V313" s="2">
        <v>23.2142857142857</v>
      </c>
      <c r="W313" s="2">
        <v>23.5555555555556</v>
      </c>
      <c r="X313" s="2">
        <v>17.7272727272727</v>
      </c>
      <c r="Y313" s="2">
        <v>18</v>
      </c>
      <c r="Z313" s="2">
        <v>18.0434782608696</v>
      </c>
      <c r="AA313" s="2">
        <v>18.2608695652174</v>
      </c>
      <c r="AB313" s="2">
        <v>18.0851063829787</v>
      </c>
      <c r="AC313" s="2">
        <v>1.47142857142857</v>
      </c>
      <c r="AD313" s="2">
        <v>1.42253521126761</v>
      </c>
      <c r="AE313" s="2">
        <v>1.01408450704225</v>
      </c>
      <c r="AF313" s="2">
        <v>2.01418439716312</v>
      </c>
      <c r="AG313" s="2">
        <v>2.09859154929577</v>
      </c>
      <c r="AH313" s="2">
        <v>4.43</v>
      </c>
      <c r="AI313" s="2">
        <v>4.51</v>
      </c>
      <c r="AJ313" s="2">
        <v>4.3</v>
      </c>
      <c r="AK313" s="2">
        <v>4.11</v>
      </c>
      <c r="AL313" s="2">
        <v>3.94366197183099</v>
      </c>
      <c r="AM313" s="2">
        <v>15.1</v>
      </c>
      <c r="AN313" s="2">
        <v>15.6</v>
      </c>
      <c r="AO313" s="2">
        <v>17.3</v>
      </c>
      <c r="AP313" s="2">
        <v>17.8</v>
      </c>
      <c r="AQ313" s="13">
        <v>9.14324324324324</v>
      </c>
      <c r="AR313" s="7">
        <v>12.7203805935066</v>
      </c>
    </row>
    <row r="314" spans="1:44">
      <c r="A314" t="s">
        <v>644</v>
      </c>
      <c r="B314" s="1" t="s">
        <v>2685</v>
      </c>
      <c r="C314" t="s">
        <v>645</v>
      </c>
      <c r="D314" t="s">
        <v>1288</v>
      </c>
      <c r="E314" s="2">
        <v>5.94</v>
      </c>
      <c r="F314" s="2">
        <v>65.1338097070458</v>
      </c>
      <c r="G314" s="2">
        <v>72.572444162469</v>
      </c>
      <c r="H314" s="11">
        <v>-0.068910275</v>
      </c>
      <c r="I314" s="2">
        <v>88.86</v>
      </c>
      <c r="J314" s="2">
        <v>110.62</v>
      </c>
      <c r="K314" s="2">
        <v>105.59</v>
      </c>
      <c r="L314" s="2">
        <v>92.76</v>
      </c>
      <c r="M314" s="2">
        <v>98.7360082199801</v>
      </c>
      <c r="N314" s="2">
        <v>6.60493827160494</v>
      </c>
      <c r="O314" s="2">
        <v>6.62576687116564</v>
      </c>
      <c r="P314" s="2">
        <v>6.35802469135802</v>
      </c>
      <c r="Q314" s="2">
        <v>6.27329192546584</v>
      </c>
      <c r="R314" s="2">
        <v>6.07142857142857</v>
      </c>
      <c r="S314" s="2">
        <v>13.4920634920635</v>
      </c>
      <c r="T314" s="2">
        <v>13.5458167330677</v>
      </c>
      <c r="U314" s="2">
        <v>13.4920634920635</v>
      </c>
      <c r="V314" s="2">
        <v>13.5458167330677</v>
      </c>
      <c r="W314" s="2">
        <v>13.0268199233716</v>
      </c>
      <c r="X314" s="2">
        <v>27.5862068965517</v>
      </c>
      <c r="Y314" s="2">
        <v>27.9310344827586</v>
      </c>
      <c r="Z314" s="2">
        <v>28.6206896551724</v>
      </c>
      <c r="AA314" s="2">
        <v>29.3103448275862</v>
      </c>
      <c r="AB314" s="2">
        <v>29.3103448275862</v>
      </c>
      <c r="AC314" s="2">
        <v>3.18518518518518</v>
      </c>
      <c r="AD314" s="2">
        <v>2.58895705521472</v>
      </c>
      <c r="AE314" s="2">
        <v>2.20987654320988</v>
      </c>
      <c r="AF314" s="2">
        <v>4.64596273291925</v>
      </c>
      <c r="AG314" s="2">
        <v>4.71428571428571</v>
      </c>
      <c r="AH314" s="2">
        <v>7.84</v>
      </c>
      <c r="AI314" s="2">
        <v>7.98</v>
      </c>
      <c r="AJ314" s="2">
        <v>8.09</v>
      </c>
      <c r="AK314" s="2">
        <v>7.64</v>
      </c>
      <c r="AL314" s="2">
        <v>6.36904761904762</v>
      </c>
      <c r="AM314" s="2">
        <v>32.5</v>
      </c>
      <c r="AN314" s="2">
        <v>35.3</v>
      </c>
      <c r="AO314" s="2">
        <v>36.3</v>
      </c>
      <c r="AP314" s="2">
        <v>33.2</v>
      </c>
      <c r="AQ314" s="13">
        <v>9.40277777777778</v>
      </c>
      <c r="AR314" s="7">
        <v>12.427217325618</v>
      </c>
    </row>
    <row r="315" spans="1:44">
      <c r="A315" t="s">
        <v>646</v>
      </c>
      <c r="B315" s="1" t="s">
        <v>2686</v>
      </c>
      <c r="C315" t="s">
        <v>647</v>
      </c>
      <c r="D315" t="s">
        <v>1288</v>
      </c>
      <c r="E315" s="2">
        <v>6.37</v>
      </c>
      <c r="F315" s="2">
        <v>66.1961040880525</v>
      </c>
      <c r="G315" s="2">
        <v>73.8456117468985</v>
      </c>
      <c r="H315" s="11">
        <v>-0.274865877142857</v>
      </c>
      <c r="I315" s="2">
        <v>82.46</v>
      </c>
      <c r="J315" s="2">
        <v>98.33</v>
      </c>
      <c r="K315" s="2">
        <v>96.84</v>
      </c>
      <c r="L315" s="2">
        <v>90.51</v>
      </c>
      <c r="M315" s="2">
        <v>82.7640525378517</v>
      </c>
      <c r="N315" s="2">
        <v>4.08163265306122</v>
      </c>
      <c r="O315" s="2">
        <v>4.05405405405405</v>
      </c>
      <c r="P315" s="2">
        <v>4.16107382550336</v>
      </c>
      <c r="Q315" s="2">
        <v>4.18918918918919</v>
      </c>
      <c r="R315" s="2">
        <v>4.02684563758389</v>
      </c>
      <c r="S315" s="2">
        <v>17.9372197309417</v>
      </c>
      <c r="T315" s="2">
        <v>18.3856502242152</v>
      </c>
      <c r="U315" s="2">
        <v>18.3035714285714</v>
      </c>
      <c r="V315" s="2">
        <v>18.75</v>
      </c>
      <c r="W315" s="2">
        <v>18.6666666666667</v>
      </c>
      <c r="X315" s="2">
        <v>19.7142857142857</v>
      </c>
      <c r="Y315" s="2">
        <v>18.0555555555556</v>
      </c>
      <c r="Z315" s="2">
        <v>17.2222222222222</v>
      </c>
      <c r="AA315" s="2">
        <v>17.7777777777778</v>
      </c>
      <c r="AB315" s="2">
        <v>18.1081081081081</v>
      </c>
      <c r="AC315" s="2">
        <v>2.0952380952381</v>
      </c>
      <c r="AD315" s="2">
        <v>1.83783783783784</v>
      </c>
      <c r="AE315" s="2">
        <v>1.36912751677852</v>
      </c>
      <c r="AF315" s="2">
        <v>2.94594594594595</v>
      </c>
      <c r="AG315" s="2">
        <v>2.96644295302013</v>
      </c>
      <c r="AH315" s="2">
        <v>4.69</v>
      </c>
      <c r="AI315" s="2">
        <v>4.73</v>
      </c>
      <c r="AJ315" s="2">
        <v>4.7</v>
      </c>
      <c r="AK315" s="2">
        <v>4.46</v>
      </c>
      <c r="AL315" s="2">
        <v>4.09395973154362</v>
      </c>
      <c r="AM315" s="2">
        <v>19.5</v>
      </c>
      <c r="AN315" s="2">
        <v>20.4</v>
      </c>
      <c r="AO315" s="2">
        <v>16.7</v>
      </c>
      <c r="AP315" s="2">
        <v>15</v>
      </c>
      <c r="AQ315" s="13">
        <v>8.46571428571428</v>
      </c>
      <c r="AR315" s="7">
        <v>12.3334841314835</v>
      </c>
    </row>
    <row r="316" spans="1:44">
      <c r="A316" t="s">
        <v>648</v>
      </c>
      <c r="B316" s="1" t="s">
        <v>2687</v>
      </c>
      <c r="C316" t="s">
        <v>649</v>
      </c>
      <c r="D316" t="s">
        <v>1288</v>
      </c>
      <c r="E316" s="2">
        <v>4.68</v>
      </c>
      <c r="F316" s="2">
        <v>67.4309723138871</v>
      </c>
      <c r="G316" s="2">
        <v>72.6161355455396</v>
      </c>
      <c r="H316" s="11">
        <v>0.169311602777778</v>
      </c>
      <c r="I316" s="2">
        <v>127.28</v>
      </c>
      <c r="J316" s="2">
        <v>136.27</v>
      </c>
      <c r="K316" s="2">
        <v>119.89</v>
      </c>
      <c r="L316" s="2">
        <v>130.22</v>
      </c>
      <c r="M316" s="2">
        <v>128.412103159516</v>
      </c>
      <c r="N316" s="2">
        <v>8.24675324675325</v>
      </c>
      <c r="O316" s="2">
        <v>7.93548387096774</v>
      </c>
      <c r="P316" s="2">
        <v>8.11688311688312</v>
      </c>
      <c r="Q316" s="2">
        <v>6.82634730538922</v>
      </c>
      <c r="R316" s="2">
        <v>7.55952380952381</v>
      </c>
      <c r="S316" s="2">
        <v>15</v>
      </c>
      <c r="T316" s="2">
        <v>14.4628099173554</v>
      </c>
      <c r="U316" s="2">
        <v>14.8760330578512</v>
      </c>
      <c r="V316" s="2">
        <v>13.7931034482759</v>
      </c>
      <c r="W316" s="2">
        <v>13.7404580152672</v>
      </c>
      <c r="X316" s="2">
        <v>36.25</v>
      </c>
      <c r="Y316" s="2">
        <v>36.5625</v>
      </c>
      <c r="Z316" s="2">
        <v>38.4375</v>
      </c>
      <c r="AA316" s="2">
        <v>37.5757575757576</v>
      </c>
      <c r="AB316" s="2">
        <v>36.6666666666667</v>
      </c>
      <c r="AC316" s="2">
        <v>4.7012987012987</v>
      </c>
      <c r="AD316" s="2">
        <v>3.96129032258065</v>
      </c>
      <c r="AE316" s="2">
        <v>3.32467532467532</v>
      </c>
      <c r="AF316" s="2">
        <v>5.53293413173653</v>
      </c>
      <c r="AG316" s="2">
        <v>5.36904761904762</v>
      </c>
      <c r="AH316" s="2">
        <v>9.55</v>
      </c>
      <c r="AI316" s="2">
        <v>10</v>
      </c>
      <c r="AJ316" s="2">
        <v>9.87</v>
      </c>
      <c r="AK316" s="2">
        <v>8.14</v>
      </c>
      <c r="AL316" s="2">
        <v>7.08333333333333</v>
      </c>
      <c r="AM316" s="2">
        <v>39.8</v>
      </c>
      <c r="AN316" s="2">
        <v>41.1</v>
      </c>
      <c r="AO316" s="2">
        <v>39</v>
      </c>
      <c r="AP316" s="2">
        <v>36.3</v>
      </c>
      <c r="AQ316" s="13">
        <v>10.4055555555556</v>
      </c>
      <c r="AR316" s="7">
        <v>13.3437405451868</v>
      </c>
    </row>
    <row r="317" spans="1:44">
      <c r="A317" t="s">
        <v>650</v>
      </c>
      <c r="B317" s="1" t="s">
        <v>2688</v>
      </c>
      <c r="C317" t="s">
        <v>651</v>
      </c>
      <c r="D317" t="s">
        <v>1288</v>
      </c>
      <c r="E317" s="2">
        <v>2.83</v>
      </c>
      <c r="F317" s="2">
        <v>65.7362250585918</v>
      </c>
      <c r="G317" s="2">
        <v>73.4810611412487</v>
      </c>
      <c r="H317" s="11">
        <v>-0.433759741666667</v>
      </c>
      <c r="I317" s="2">
        <v>104.02</v>
      </c>
      <c r="J317" s="2">
        <v>96.51</v>
      </c>
      <c r="K317" s="2">
        <v>117.9</v>
      </c>
      <c r="L317" s="2">
        <v>101.67</v>
      </c>
      <c r="M317" s="2">
        <v>103.377664788383</v>
      </c>
      <c r="N317" s="2">
        <v>3.74233128834356</v>
      </c>
      <c r="O317" s="2">
        <v>3.96341463414634</v>
      </c>
      <c r="P317" s="2">
        <v>3.87878787878788</v>
      </c>
      <c r="Q317" s="2">
        <v>3.79888268156425</v>
      </c>
      <c r="R317" s="2">
        <v>3.68131868131868</v>
      </c>
      <c r="S317" s="2">
        <v>18.75</v>
      </c>
      <c r="T317" s="2">
        <v>19.1666666666667</v>
      </c>
      <c r="U317" s="2">
        <v>19.4214876033058</v>
      </c>
      <c r="V317" s="2">
        <v>18.5328185328185</v>
      </c>
      <c r="W317" s="2">
        <v>18.5606060606061</v>
      </c>
      <c r="X317" s="2">
        <v>16.4102564102564</v>
      </c>
      <c r="Y317" s="2">
        <v>16.5</v>
      </c>
      <c r="Z317" s="2">
        <v>16.5</v>
      </c>
      <c r="AA317" s="2">
        <v>16.0975609756098</v>
      </c>
      <c r="AB317" s="2">
        <v>16.1904761904762</v>
      </c>
      <c r="AC317" s="2">
        <v>1.66871165644172</v>
      </c>
      <c r="AD317" s="2">
        <v>1.54878048780488</v>
      </c>
      <c r="AE317" s="2">
        <v>1.32121212121212</v>
      </c>
      <c r="AF317" s="2">
        <v>2.30167597765363</v>
      </c>
      <c r="AG317" s="2">
        <v>2.32967032967033</v>
      </c>
      <c r="AH317" s="2">
        <v>3.62</v>
      </c>
      <c r="AI317" s="2">
        <v>3.66</v>
      </c>
      <c r="AJ317" s="2">
        <v>3.58</v>
      </c>
      <c r="AK317" s="2">
        <v>3.41</v>
      </c>
      <c r="AL317" s="2">
        <v>3.13186813186813</v>
      </c>
      <c r="AM317" s="2">
        <v>11.5</v>
      </c>
      <c r="AN317" s="2">
        <v>10.3</v>
      </c>
      <c r="AO317" s="2">
        <v>11.5</v>
      </c>
      <c r="AP317" s="2">
        <v>12.3</v>
      </c>
      <c r="AQ317" s="13">
        <v>8.07222222222223</v>
      </c>
      <c r="AR317" s="7">
        <v>11.9129104716452</v>
      </c>
    </row>
    <row r="318" spans="1:44">
      <c r="A318" t="s">
        <v>652</v>
      </c>
      <c r="B318" s="1" t="s">
        <v>2689</v>
      </c>
      <c r="C318" t="s">
        <v>653</v>
      </c>
      <c r="D318" t="s">
        <v>1288</v>
      </c>
      <c r="E318" s="2">
        <v>5.2</v>
      </c>
      <c r="F318" s="2">
        <v>64.2097623525733</v>
      </c>
      <c r="G318" s="2">
        <v>73.8654020714164</v>
      </c>
      <c r="H318" s="11">
        <v>0.142591574358974</v>
      </c>
      <c r="I318" s="2">
        <v>114.13</v>
      </c>
      <c r="J318" s="2">
        <v>122.51</v>
      </c>
      <c r="K318" s="2">
        <v>106.45</v>
      </c>
      <c r="L318" s="2">
        <v>116.64</v>
      </c>
      <c r="M318" s="2">
        <v>129.211473885378</v>
      </c>
      <c r="N318" s="2">
        <v>5.56818181818182</v>
      </c>
      <c r="O318" s="2">
        <v>5.31073446327684</v>
      </c>
      <c r="P318" s="2">
        <v>5.14124293785311</v>
      </c>
      <c r="Q318" s="2">
        <v>5.67073170731707</v>
      </c>
      <c r="R318" s="2">
        <v>5.90361445783132</v>
      </c>
      <c r="S318" s="2">
        <v>13.3047210300429</v>
      </c>
      <c r="T318" s="2">
        <v>13.3047210300429</v>
      </c>
      <c r="U318" s="2">
        <v>13.2478632478632</v>
      </c>
      <c r="V318" s="2">
        <v>14.2201834862385</v>
      </c>
      <c r="W318" s="2">
        <v>14.0909090909091</v>
      </c>
      <c r="X318" s="2">
        <v>34.0740740740741</v>
      </c>
      <c r="Y318" s="2">
        <v>34.4444444444444</v>
      </c>
      <c r="Z318" s="2">
        <v>35.1851851851852</v>
      </c>
      <c r="AA318" s="2">
        <v>36.1538461538462</v>
      </c>
      <c r="AB318" s="2">
        <v>36.5384615384615</v>
      </c>
      <c r="AC318" s="2">
        <v>2.06818181818182</v>
      </c>
      <c r="AD318" s="2">
        <v>2</v>
      </c>
      <c r="AE318" s="2">
        <v>1.43502824858757</v>
      </c>
      <c r="AF318" s="2">
        <v>3.59756097560976</v>
      </c>
      <c r="AG318" s="2">
        <v>3.6144578313253</v>
      </c>
      <c r="AH318" s="2">
        <v>5.34</v>
      </c>
      <c r="AI318" s="2">
        <v>5.31</v>
      </c>
      <c r="AJ318" s="2">
        <v>5.2</v>
      </c>
      <c r="AK318" s="2">
        <v>5.24</v>
      </c>
      <c r="AL318" s="2">
        <v>4.93975903614458</v>
      </c>
      <c r="AM318" s="2">
        <v>28.8</v>
      </c>
      <c r="AN318" s="2">
        <v>29.4</v>
      </c>
      <c r="AO318" s="2">
        <v>26.1</v>
      </c>
      <c r="AP318" s="2">
        <v>27.3</v>
      </c>
      <c r="AQ318" s="13">
        <v>9.52051282051282</v>
      </c>
      <c r="AR318" s="7">
        <v>11.9821251901602</v>
      </c>
    </row>
    <row r="319" spans="1:44">
      <c r="A319" t="s">
        <v>654</v>
      </c>
      <c r="B319" s="1" t="s">
        <v>2690</v>
      </c>
      <c r="C319" t="s">
        <v>655</v>
      </c>
      <c r="D319" t="s">
        <v>1288</v>
      </c>
      <c r="E319" s="2">
        <v>5.12</v>
      </c>
      <c r="F319" s="2">
        <v>60.4682436643944</v>
      </c>
      <c r="G319" s="2">
        <v>70.5627772441462</v>
      </c>
      <c r="H319" s="11">
        <v>0.250917018421053</v>
      </c>
      <c r="I319" s="2">
        <v>105.01</v>
      </c>
      <c r="J319" s="2">
        <v>119.92</v>
      </c>
      <c r="K319" s="2">
        <v>133.51</v>
      </c>
      <c r="L319" s="2">
        <v>120.95</v>
      </c>
      <c r="M319" s="2">
        <v>115.398297271727</v>
      </c>
      <c r="N319" s="2">
        <v>7.16129032258065</v>
      </c>
      <c r="O319" s="2">
        <v>7.37179487179487</v>
      </c>
      <c r="P319" s="2">
        <v>7.01863354037267</v>
      </c>
      <c r="Q319" s="2">
        <v>7.22222222222222</v>
      </c>
      <c r="R319" s="2">
        <v>6.7816091954023</v>
      </c>
      <c r="S319" s="2">
        <v>18.5654008438819</v>
      </c>
      <c r="T319" s="2">
        <v>18.9075630252101</v>
      </c>
      <c r="U319" s="2">
        <v>18.3673469387755</v>
      </c>
      <c r="V319" s="2">
        <v>18.3673469387755</v>
      </c>
      <c r="W319" s="2">
        <v>17.3076923076923</v>
      </c>
      <c r="X319" s="2">
        <v>25.8974358974359</v>
      </c>
      <c r="Y319" s="2">
        <v>26.1538461538462</v>
      </c>
      <c r="Z319" s="2">
        <v>26.4102564102564</v>
      </c>
      <c r="AA319" s="2">
        <v>26.6666666666667</v>
      </c>
      <c r="AB319" s="2">
        <v>26.4102564102564</v>
      </c>
      <c r="AC319" s="2">
        <v>2.51612903225806</v>
      </c>
      <c r="AD319" s="2">
        <v>2.30769230769231</v>
      </c>
      <c r="AE319" s="2">
        <v>2.06211180124224</v>
      </c>
      <c r="AF319" s="2">
        <v>4.46913580246914</v>
      </c>
      <c r="AG319" s="2">
        <v>4.51724137931034</v>
      </c>
      <c r="AH319" s="2">
        <v>9.1</v>
      </c>
      <c r="AI319" s="2">
        <v>9.1</v>
      </c>
      <c r="AJ319" s="2">
        <v>8.94</v>
      </c>
      <c r="AK319" s="2">
        <v>8.46</v>
      </c>
      <c r="AL319" s="2">
        <v>7.24137931034483</v>
      </c>
      <c r="AM319" s="2">
        <v>35.8</v>
      </c>
      <c r="AN319" s="2">
        <v>36</v>
      </c>
      <c r="AO319" s="2">
        <v>36.8</v>
      </c>
      <c r="AP319" s="2">
        <v>35.7</v>
      </c>
      <c r="AQ319" s="13">
        <v>9.15263157894737</v>
      </c>
      <c r="AR319" s="7">
        <v>12.8834990115595</v>
      </c>
    </row>
    <row r="320" spans="1:44">
      <c r="A320" t="s">
        <v>656</v>
      </c>
      <c r="B320" s="1" t="s">
        <v>2691</v>
      </c>
      <c r="C320" t="s">
        <v>657</v>
      </c>
      <c r="D320" t="s">
        <v>1288</v>
      </c>
      <c r="E320" s="2">
        <v>3.57</v>
      </c>
      <c r="F320" s="2">
        <v>63.5453002778772</v>
      </c>
      <c r="G320" s="2">
        <v>71.1261991203512</v>
      </c>
      <c r="H320" s="11">
        <v>-0.584073808571429</v>
      </c>
      <c r="I320" s="2">
        <v>83.02</v>
      </c>
      <c r="J320" s="2">
        <v>70.62</v>
      </c>
      <c r="K320" s="2">
        <v>78.85</v>
      </c>
      <c r="L320" s="2">
        <v>91.27</v>
      </c>
      <c r="M320" s="2">
        <v>77.5036559212425</v>
      </c>
      <c r="N320" s="2">
        <v>3.40579710144928</v>
      </c>
      <c r="O320" s="2">
        <v>3.02158273381295</v>
      </c>
      <c r="P320" s="2">
        <v>3.16546762589928</v>
      </c>
      <c r="Q320" s="2">
        <v>3.14285714285714</v>
      </c>
      <c r="R320" s="2">
        <v>3.28571428571429</v>
      </c>
      <c r="S320" s="2">
        <v>20.0956937799043</v>
      </c>
      <c r="T320" s="2">
        <v>20.952380952381</v>
      </c>
      <c r="U320" s="2">
        <v>21.4285714285714</v>
      </c>
      <c r="V320" s="2">
        <v>21.4285714285714</v>
      </c>
      <c r="W320" s="2">
        <v>21.8009478672986</v>
      </c>
      <c r="X320" s="2">
        <v>16.3157894736842</v>
      </c>
      <c r="Y320" s="2">
        <v>16.6666666666667</v>
      </c>
      <c r="Z320" s="2">
        <v>16.6666666666667</v>
      </c>
      <c r="AA320" s="2">
        <v>16.25</v>
      </c>
      <c r="AB320" s="2">
        <v>16.5853658536585</v>
      </c>
      <c r="AC320" s="2">
        <v>1.26086956521739</v>
      </c>
      <c r="AD320" s="2">
        <v>1.35251798561151</v>
      </c>
      <c r="AE320" s="2">
        <v>0.964028776978417</v>
      </c>
      <c r="AF320" s="2">
        <v>2.37142857142857</v>
      </c>
      <c r="AG320" s="2">
        <v>2.14285714285714</v>
      </c>
      <c r="AH320" s="2">
        <v>2.97</v>
      </c>
      <c r="AI320" s="2">
        <v>2.88</v>
      </c>
      <c r="AJ320" s="2">
        <v>2.66</v>
      </c>
      <c r="AK320" s="2">
        <v>2.71</v>
      </c>
      <c r="AL320" s="2">
        <v>2.71428571428571</v>
      </c>
      <c r="AM320" s="2">
        <v>11.7</v>
      </c>
      <c r="AN320" s="2">
        <v>12.1</v>
      </c>
      <c r="AO320" s="2">
        <v>12.1</v>
      </c>
      <c r="AP320" s="2">
        <v>12.2</v>
      </c>
      <c r="AQ320" s="13">
        <v>7.47142857142857</v>
      </c>
      <c r="AR320" s="7">
        <v>10.9786793814154</v>
      </c>
    </row>
    <row r="321" spans="1:44">
      <c r="A321" t="s">
        <v>658</v>
      </c>
      <c r="B321" s="1" t="s">
        <v>2692</v>
      </c>
      <c r="C321" t="s">
        <v>659</v>
      </c>
      <c r="D321" t="s">
        <v>1288</v>
      </c>
      <c r="E321" s="2">
        <v>5.33</v>
      </c>
      <c r="F321" s="2">
        <v>54.6566441470052</v>
      </c>
      <c r="G321" s="2">
        <v>69.5976901657953</v>
      </c>
      <c r="H321" s="11">
        <v>-0.0407434594594594</v>
      </c>
      <c r="I321" s="2">
        <v>114.41</v>
      </c>
      <c r="J321" s="2">
        <v>82.78</v>
      </c>
      <c r="K321" s="2">
        <v>86.6</v>
      </c>
      <c r="L321" s="2">
        <v>79.47</v>
      </c>
      <c r="M321" s="2">
        <v>116.526067177147</v>
      </c>
      <c r="N321" s="2">
        <v>7.19512195121951</v>
      </c>
      <c r="O321" s="2">
        <v>6.84848484848485</v>
      </c>
      <c r="P321" s="2">
        <v>6.89024390243902</v>
      </c>
      <c r="Q321" s="2">
        <v>6.17977528089888</v>
      </c>
      <c r="R321" s="2">
        <v>6.20111731843575</v>
      </c>
      <c r="S321" s="2">
        <v>9.75609756097561</v>
      </c>
      <c r="T321" s="2">
        <v>10.1214574898785</v>
      </c>
      <c r="U321" s="2">
        <v>10.1626016260163</v>
      </c>
      <c r="V321" s="2">
        <v>9.43396226415094</v>
      </c>
      <c r="W321" s="2">
        <v>9.77443609022556</v>
      </c>
      <c r="X321" s="2">
        <v>32.8571428571429</v>
      </c>
      <c r="Y321" s="2">
        <v>34.2857142857143</v>
      </c>
      <c r="Z321" s="2">
        <v>34.2857142857143</v>
      </c>
      <c r="AA321" s="2">
        <v>34.7619047619048</v>
      </c>
      <c r="AB321" s="2">
        <v>35.2380952380952</v>
      </c>
      <c r="AC321" s="2">
        <v>3.18292682926829</v>
      </c>
      <c r="AD321" s="2">
        <v>2.88484848484848</v>
      </c>
      <c r="AE321" s="2">
        <v>2.57317073170732</v>
      </c>
      <c r="AF321" s="2">
        <v>3.92134831460674</v>
      </c>
      <c r="AG321" s="2">
        <v>4.35754189944134</v>
      </c>
      <c r="AH321" s="2">
        <v>9.57</v>
      </c>
      <c r="AI321" s="2">
        <v>9.76</v>
      </c>
      <c r="AJ321" s="2">
        <v>9.51</v>
      </c>
      <c r="AK321" s="2">
        <v>7.98</v>
      </c>
      <c r="AL321" s="2">
        <v>6.98324022346369</v>
      </c>
      <c r="AM321" s="2">
        <v>37.2</v>
      </c>
      <c r="AN321" s="2">
        <v>38.9</v>
      </c>
      <c r="AO321" s="2">
        <v>36.1</v>
      </c>
      <c r="AP321" s="2">
        <v>34.8</v>
      </c>
      <c r="AQ321" s="13">
        <v>8.21891891891892</v>
      </c>
      <c r="AR321" s="7">
        <v>10.6582967416512</v>
      </c>
    </row>
    <row r="322" spans="1:44">
      <c r="A322" t="s">
        <v>660</v>
      </c>
      <c r="B322" s="1" t="s">
        <v>2693</v>
      </c>
      <c r="C322" t="s">
        <v>661</v>
      </c>
      <c r="D322" t="s">
        <v>1288</v>
      </c>
      <c r="E322" s="2">
        <v>5.5</v>
      </c>
      <c r="F322" s="2">
        <v>64.3739022757002</v>
      </c>
      <c r="G322" s="2">
        <v>72.3166529175127</v>
      </c>
      <c r="H322" s="11">
        <v>0.253137094594595</v>
      </c>
      <c r="I322" s="2">
        <v>95.61</v>
      </c>
      <c r="J322" s="2">
        <v>131.84</v>
      </c>
      <c r="K322" s="2">
        <v>103.44</v>
      </c>
      <c r="L322" s="2">
        <v>101.77</v>
      </c>
      <c r="M322" s="2">
        <v>87.5714367204946</v>
      </c>
      <c r="N322" s="2">
        <v>6.51612903225806</v>
      </c>
      <c r="O322" s="2">
        <v>6.41025641025641</v>
      </c>
      <c r="P322" s="2">
        <v>6.62420382165605</v>
      </c>
      <c r="Q322" s="2">
        <v>7.11538461538461</v>
      </c>
      <c r="R322" s="2">
        <v>6.97530864197531</v>
      </c>
      <c r="S322" s="2">
        <v>14.0350877192982</v>
      </c>
      <c r="T322" s="2">
        <v>13.5371179039301</v>
      </c>
      <c r="U322" s="2">
        <v>13.9130434782609</v>
      </c>
      <c r="V322" s="2">
        <v>13.9130434782609</v>
      </c>
      <c r="W322" s="2">
        <v>13.4453781512605</v>
      </c>
      <c r="X322" s="2">
        <v>30</v>
      </c>
      <c r="Y322" s="2">
        <v>31.4814814814815</v>
      </c>
      <c r="Z322" s="2">
        <v>31.4814814814815</v>
      </c>
      <c r="AA322" s="2">
        <v>32.962962962963</v>
      </c>
      <c r="AB322" s="2">
        <v>33.2142857142857</v>
      </c>
      <c r="AC322" s="2">
        <v>2.63225806451613</v>
      </c>
      <c r="AD322" s="2">
        <v>2.51282051282051</v>
      </c>
      <c r="AE322" s="2">
        <v>1.88535031847134</v>
      </c>
      <c r="AF322" s="2">
        <v>4.69230769230769</v>
      </c>
      <c r="AG322" s="2">
        <v>5.01234567901235</v>
      </c>
      <c r="AH322" s="2">
        <v>7.74</v>
      </c>
      <c r="AI322" s="2">
        <v>7.82</v>
      </c>
      <c r="AJ322" s="2">
        <v>7.77</v>
      </c>
      <c r="AK322" s="2">
        <v>7.56</v>
      </c>
      <c r="AL322" s="2">
        <v>6.60493827160494</v>
      </c>
      <c r="AM322" s="2">
        <v>34.4</v>
      </c>
      <c r="AN322" s="2">
        <v>35.2</v>
      </c>
      <c r="AO322" s="2">
        <v>35.2</v>
      </c>
      <c r="AP322" s="2">
        <v>34.2</v>
      </c>
      <c r="AQ322" s="13">
        <v>8.83243243243244</v>
      </c>
      <c r="AR322" s="7">
        <v>11.6168408604885</v>
      </c>
    </row>
    <row r="323" spans="1:44">
      <c r="A323" t="s">
        <v>662</v>
      </c>
      <c r="B323" s="1" t="s">
        <v>2694</v>
      </c>
      <c r="C323" t="s">
        <v>663</v>
      </c>
      <c r="D323" t="s">
        <v>1290</v>
      </c>
      <c r="E323" s="2">
        <v>5.15</v>
      </c>
      <c r="F323" s="2">
        <v>61.5374010273854</v>
      </c>
      <c r="G323" s="2">
        <v>66.0808716093494</v>
      </c>
      <c r="H323" s="11">
        <v>-0.0887469454545455</v>
      </c>
      <c r="I323" s="2">
        <v>88.99</v>
      </c>
      <c r="J323" s="2">
        <v>106.52</v>
      </c>
      <c r="K323" s="2">
        <v>90.46</v>
      </c>
      <c r="L323" s="2">
        <v>115.41</v>
      </c>
      <c r="M323" s="2">
        <v>115.931809082733</v>
      </c>
      <c r="N323" s="2">
        <v>5.87786259541985</v>
      </c>
      <c r="O323" s="2">
        <v>6.15384615384615</v>
      </c>
      <c r="P323" s="2">
        <v>6.38461538461538</v>
      </c>
      <c r="Q323" s="2">
        <v>6.46153846153846</v>
      </c>
      <c r="R323" s="2">
        <v>6.66666666666667</v>
      </c>
      <c r="S323" s="2">
        <v>17.4757281553398</v>
      </c>
      <c r="T323" s="2">
        <v>17.4757281553398</v>
      </c>
      <c r="U323" s="2">
        <v>17.9611650485437</v>
      </c>
      <c r="V323" s="2">
        <v>17.8743961352657</v>
      </c>
      <c r="W323" s="2">
        <v>18.0094786729858</v>
      </c>
      <c r="X323" s="2">
        <v>28.75</v>
      </c>
      <c r="Y323" s="2">
        <v>28.4375</v>
      </c>
      <c r="Z323" s="2">
        <v>28.4848484848485</v>
      </c>
      <c r="AA323" s="2">
        <v>28.7878787878788</v>
      </c>
      <c r="AB323" s="2">
        <v>28.2352941176471</v>
      </c>
      <c r="AC323" s="2">
        <v>3.20610687022901</v>
      </c>
      <c r="AD323" s="2">
        <v>3.03076923076923</v>
      </c>
      <c r="AE323" s="2">
        <v>2.33846153846154</v>
      </c>
      <c r="AF323" s="2">
        <v>4.41538461538462</v>
      </c>
      <c r="AG323" s="2">
        <v>4.59090909090909</v>
      </c>
      <c r="AH323" s="2">
        <v>6.87</v>
      </c>
      <c r="AI323" s="2">
        <v>7.31</v>
      </c>
      <c r="AJ323" s="2">
        <v>7.46</v>
      </c>
      <c r="AK323" s="2">
        <v>7.15</v>
      </c>
      <c r="AL323" s="2">
        <v>6.66666666666667</v>
      </c>
      <c r="AM323" s="2">
        <v>29.8</v>
      </c>
      <c r="AN323" s="2">
        <v>32.8</v>
      </c>
      <c r="AO323" s="2">
        <v>32.4</v>
      </c>
      <c r="AP323" s="2">
        <v>30.5</v>
      </c>
      <c r="AQ323" s="13">
        <v>8.77272727272727</v>
      </c>
      <c r="AR323" s="7">
        <v>12.943206180884</v>
      </c>
    </row>
    <row r="324" spans="1:44">
      <c r="A324" t="s">
        <v>664</v>
      </c>
      <c r="B324" s="1" t="s">
        <v>2695</v>
      </c>
      <c r="C324" t="s">
        <v>665</v>
      </c>
      <c r="D324" t="s">
        <v>1290</v>
      </c>
      <c r="E324" s="2">
        <v>5.66</v>
      </c>
      <c r="F324" s="2">
        <v>67.1242140623959</v>
      </c>
      <c r="G324" s="2">
        <v>72.0439056045445</v>
      </c>
      <c r="H324" s="11">
        <v>-0.0576478702702703</v>
      </c>
      <c r="I324" s="2">
        <v>80</v>
      </c>
      <c r="J324" s="2">
        <v>98.48</v>
      </c>
      <c r="K324" s="2">
        <v>86.42</v>
      </c>
      <c r="L324" s="2">
        <v>88.16</v>
      </c>
      <c r="M324" s="2">
        <v>78.2794625725776</v>
      </c>
      <c r="N324" s="2">
        <v>7.69736842105263</v>
      </c>
      <c r="O324" s="2">
        <v>7.56410256410256</v>
      </c>
      <c r="P324" s="2">
        <v>6.40883977900552</v>
      </c>
      <c r="Q324" s="2">
        <v>6.47058823529412</v>
      </c>
      <c r="R324" s="2">
        <v>6.31313131313131</v>
      </c>
      <c r="S324" s="2">
        <v>15.7657657657658</v>
      </c>
      <c r="T324" s="2">
        <v>15.7894736842105</v>
      </c>
      <c r="U324" s="2">
        <v>14.7859922178988</v>
      </c>
      <c r="V324" s="2">
        <v>14.6067415730337</v>
      </c>
      <c r="W324" s="2">
        <v>14.2348754448399</v>
      </c>
      <c r="X324" s="2">
        <v>32</v>
      </c>
      <c r="Y324" s="2">
        <v>32.5806451612903</v>
      </c>
      <c r="Z324" s="2">
        <v>30.6060606060606</v>
      </c>
      <c r="AA324" s="2">
        <v>31.4705882352941</v>
      </c>
      <c r="AB324" s="2">
        <v>30.5714285714286</v>
      </c>
      <c r="AC324" s="2">
        <v>2.93421052631579</v>
      </c>
      <c r="AD324" s="2">
        <v>2.44871794871795</v>
      </c>
      <c r="AE324" s="2">
        <v>1.54696132596685</v>
      </c>
      <c r="AF324" s="2">
        <v>2.99465240641711</v>
      </c>
      <c r="AG324" s="2">
        <v>2.97979797979798</v>
      </c>
      <c r="AH324" s="2">
        <v>9.47</v>
      </c>
      <c r="AI324" s="2">
        <v>9.42</v>
      </c>
      <c r="AJ324" s="2">
        <v>7.51</v>
      </c>
      <c r="AK324" s="2">
        <v>6.95</v>
      </c>
      <c r="AL324" s="2">
        <v>6.51515151515152</v>
      </c>
      <c r="AM324" s="2">
        <v>35.6</v>
      </c>
      <c r="AN324" s="2">
        <v>37.8</v>
      </c>
      <c r="AO324" s="2">
        <v>34</v>
      </c>
      <c r="AP324" s="2">
        <v>33.4</v>
      </c>
      <c r="AQ324" s="13">
        <v>10.7324324324324</v>
      </c>
      <c r="AR324" s="7">
        <v>13.7309696229617</v>
      </c>
    </row>
    <row r="325" spans="1:44">
      <c r="A325" t="s">
        <v>666</v>
      </c>
      <c r="B325" s="1" t="s">
        <v>2696</v>
      </c>
      <c r="C325" t="s">
        <v>667</v>
      </c>
      <c r="D325" t="s">
        <v>1290</v>
      </c>
      <c r="E325" s="2">
        <v>7.1</v>
      </c>
      <c r="F325" s="2">
        <v>67.6062455531423</v>
      </c>
      <c r="G325" s="2">
        <v>74.3289746912072</v>
      </c>
      <c r="H325" s="11">
        <v>-0.631468038888889</v>
      </c>
      <c r="I325" s="2">
        <v>87.94</v>
      </c>
      <c r="J325" s="2">
        <v>92.17</v>
      </c>
      <c r="K325" s="2">
        <v>81.94</v>
      </c>
      <c r="L325" s="2">
        <v>86.1</v>
      </c>
      <c r="M325" s="2">
        <v>68.6104181191341</v>
      </c>
      <c r="N325" s="2">
        <v>3.02325581395349</v>
      </c>
      <c r="O325" s="2">
        <v>3.0635838150289</v>
      </c>
      <c r="P325" s="2">
        <v>2.93103448275862</v>
      </c>
      <c r="Q325" s="2">
        <v>2.98850574712644</v>
      </c>
      <c r="R325" s="2">
        <v>3.39080459770115</v>
      </c>
      <c r="S325" s="2">
        <v>13.1914893617021</v>
      </c>
      <c r="T325" s="2">
        <v>13.5593220338983</v>
      </c>
      <c r="U325" s="2">
        <v>13.5021097046413</v>
      </c>
      <c r="V325" s="2">
        <v>13.4453781512605</v>
      </c>
      <c r="W325" s="2">
        <v>13.8655462184874</v>
      </c>
      <c r="X325" s="2">
        <v>16.7857142857143</v>
      </c>
      <c r="Y325" s="2">
        <v>16.4285714285714</v>
      </c>
      <c r="Z325" s="2">
        <v>16.551724137931</v>
      </c>
      <c r="AA325" s="2">
        <v>15.8620689655172</v>
      </c>
      <c r="AB325" s="2">
        <v>16.551724137931</v>
      </c>
      <c r="AC325" s="2">
        <v>1.81395348837209</v>
      </c>
      <c r="AD325" s="2">
        <v>1.41040462427746</v>
      </c>
      <c r="AE325" s="2">
        <v>1.19540229885057</v>
      </c>
      <c r="AF325" s="2">
        <v>2.5632183908046</v>
      </c>
      <c r="AG325" s="2">
        <v>2.03448275862069</v>
      </c>
      <c r="AH325" s="2">
        <v>3.26</v>
      </c>
      <c r="AI325" s="2">
        <v>3.18</v>
      </c>
      <c r="AJ325" s="2">
        <v>3.33</v>
      </c>
      <c r="AK325" s="2">
        <v>3.05</v>
      </c>
      <c r="AL325" s="2">
        <v>2.81609195402299</v>
      </c>
      <c r="AM325" s="2">
        <v>16.1</v>
      </c>
      <c r="AN325" s="2">
        <v>16.3</v>
      </c>
      <c r="AO325" s="2">
        <v>16.6</v>
      </c>
      <c r="AP325" s="2">
        <v>15.4</v>
      </c>
      <c r="AQ325" s="13">
        <v>8.91111111111111</v>
      </c>
      <c r="AR325" s="7">
        <v>9.00263107741349</v>
      </c>
    </row>
    <row r="326" spans="1:44">
      <c r="A326" t="s">
        <v>668</v>
      </c>
      <c r="B326" s="1" t="s">
        <v>2697</v>
      </c>
      <c r="C326" t="s">
        <v>669</v>
      </c>
      <c r="D326" t="s">
        <v>1290</v>
      </c>
      <c r="E326" s="2">
        <v>5.71</v>
      </c>
      <c r="F326" s="2">
        <v>74.4690452960565</v>
      </c>
      <c r="G326" s="2">
        <v>75.9551732590045</v>
      </c>
      <c r="H326" s="11">
        <v>-0.371264715384615</v>
      </c>
      <c r="I326" s="2">
        <v>99.43</v>
      </c>
      <c r="J326" s="2">
        <v>56.62</v>
      </c>
      <c r="K326" s="2">
        <v>66.52</v>
      </c>
      <c r="L326" s="2">
        <v>66.65</v>
      </c>
      <c r="M326" s="2">
        <v>61.252251495257</v>
      </c>
      <c r="N326" s="2">
        <v>4.08805031446541</v>
      </c>
      <c r="O326" s="2">
        <v>4.0251572327044</v>
      </c>
      <c r="P326" s="2">
        <v>4.08805031446541</v>
      </c>
      <c r="Q326" s="2">
        <v>4.08805031446541</v>
      </c>
      <c r="R326" s="2">
        <v>4.36708860759494</v>
      </c>
      <c r="S326" s="2">
        <v>15.4185022026432</v>
      </c>
      <c r="T326" s="2">
        <v>15.7894736842105</v>
      </c>
      <c r="U326" s="2">
        <v>16.6666666666667</v>
      </c>
      <c r="V326" s="2">
        <v>17.0305676855895</v>
      </c>
      <c r="W326" s="2">
        <v>17.4672489082969</v>
      </c>
      <c r="X326" s="2">
        <v>22.4137931034483</v>
      </c>
      <c r="Y326" s="2">
        <v>23</v>
      </c>
      <c r="Z326" s="2">
        <v>21.6129032258065</v>
      </c>
      <c r="AA326" s="2">
        <v>21.25</v>
      </c>
      <c r="AB326" s="2">
        <v>20.6060606060606</v>
      </c>
      <c r="AC326" s="2">
        <v>1.29559748427673</v>
      </c>
      <c r="AD326" s="2">
        <v>1.14465408805031</v>
      </c>
      <c r="AE326" s="2">
        <v>0.943396226415094</v>
      </c>
      <c r="AF326" s="2">
        <v>2.10062893081761</v>
      </c>
      <c r="AG326" s="2">
        <v>2.07594936708861</v>
      </c>
      <c r="AH326" s="2">
        <v>3.9</v>
      </c>
      <c r="AI326" s="2">
        <v>4.21</v>
      </c>
      <c r="AJ326" s="2">
        <v>4.21</v>
      </c>
      <c r="AK326" s="2">
        <v>3.77</v>
      </c>
      <c r="AL326" s="2">
        <v>3.67088607594937</v>
      </c>
      <c r="AM326" s="2">
        <v>17</v>
      </c>
      <c r="AN326" s="2">
        <v>14.8</v>
      </c>
      <c r="AO326" s="2">
        <v>14.9</v>
      </c>
      <c r="AP326" s="2">
        <v>14.5</v>
      </c>
      <c r="AQ326" s="13">
        <v>9.21794871794871</v>
      </c>
      <c r="AR326" s="7">
        <v>9.62576273489708</v>
      </c>
    </row>
    <row r="327" spans="1:44">
      <c r="A327" t="s">
        <v>670</v>
      </c>
      <c r="B327" s="1" t="s">
        <v>2698</v>
      </c>
      <c r="C327" t="s">
        <v>671</v>
      </c>
      <c r="D327" t="s">
        <v>1290</v>
      </c>
      <c r="E327" s="2">
        <v>4.48</v>
      </c>
      <c r="F327" s="2">
        <v>61.242035513409</v>
      </c>
      <c r="G327" s="2">
        <v>74.4923200224183</v>
      </c>
      <c r="H327" s="11">
        <v>0.0324049322580644</v>
      </c>
      <c r="I327" s="2">
        <v>90.4</v>
      </c>
      <c r="J327" s="2">
        <v>89.79</v>
      </c>
      <c r="K327" s="2">
        <v>74.89</v>
      </c>
      <c r="L327" s="2">
        <v>77.07</v>
      </c>
      <c r="M327" s="2">
        <v>96.5263182285603</v>
      </c>
      <c r="N327" s="2">
        <v>8.16326530612245</v>
      </c>
      <c r="O327" s="2">
        <v>7.80821917808219</v>
      </c>
      <c r="P327" s="2">
        <v>7.46575342465753</v>
      </c>
      <c r="Q327" s="2">
        <v>7.58620689655172</v>
      </c>
      <c r="R327" s="2">
        <v>7.56944444444444</v>
      </c>
      <c r="S327" s="2">
        <v>14.5374449339207</v>
      </c>
      <c r="T327" s="2">
        <v>14.9122807017544</v>
      </c>
      <c r="U327" s="2">
        <v>15.2173913043478</v>
      </c>
      <c r="V327" s="2">
        <v>15.2173913043478</v>
      </c>
      <c r="W327" s="2">
        <v>15.5844155844156</v>
      </c>
      <c r="X327" s="2">
        <v>32.4137931034483</v>
      </c>
      <c r="Y327" s="2">
        <v>32</v>
      </c>
      <c r="Z327" s="2">
        <v>30.6666666666667</v>
      </c>
      <c r="AA327" s="2">
        <v>30</v>
      </c>
      <c r="AB327" s="2">
        <v>28.4375</v>
      </c>
      <c r="AC327" s="2">
        <v>3.22448979591837</v>
      </c>
      <c r="AD327" s="2">
        <v>2.82191780821918</v>
      </c>
      <c r="AE327" s="2">
        <v>2.21917808219178</v>
      </c>
      <c r="AF327" s="2">
        <v>4.11034482758621</v>
      </c>
      <c r="AG327" s="2">
        <v>4.06944444444444</v>
      </c>
      <c r="AH327" s="2">
        <v>8.78</v>
      </c>
      <c r="AI327" s="2">
        <v>8.7</v>
      </c>
      <c r="AJ327" s="2">
        <v>8.42</v>
      </c>
      <c r="AK327" s="2">
        <v>7.45</v>
      </c>
      <c r="AL327" s="2">
        <v>6.80555555555556</v>
      </c>
      <c r="AM327" s="2">
        <v>35</v>
      </c>
      <c r="AN327" s="2">
        <v>36.2</v>
      </c>
      <c r="AO327" s="2">
        <v>32.5</v>
      </c>
      <c r="AP327" s="2">
        <v>31.3</v>
      </c>
      <c r="AQ327" s="13">
        <v>9.97096774193548</v>
      </c>
      <c r="AR327" s="7">
        <v>11.5305506548995</v>
      </c>
    </row>
    <row r="328" spans="1:44">
      <c r="A328" t="s">
        <v>672</v>
      </c>
      <c r="B328" s="1" t="s">
        <v>2699</v>
      </c>
      <c r="C328" t="s">
        <v>673</v>
      </c>
      <c r="D328" t="s">
        <v>1290</v>
      </c>
      <c r="E328" s="2">
        <v>5.47</v>
      </c>
      <c r="F328" s="2">
        <v>59.8958367070736</v>
      </c>
      <c r="G328" s="2">
        <v>70.221067496802</v>
      </c>
      <c r="H328" s="11">
        <v>0.0767686677419355</v>
      </c>
      <c r="I328" s="2">
        <v>169.97</v>
      </c>
      <c r="J328" s="2">
        <v>199.57</v>
      </c>
      <c r="K328" s="2">
        <v>213.06</v>
      </c>
      <c r="L328" s="2">
        <v>199.14</v>
      </c>
      <c r="M328" s="2">
        <v>229.277690275124</v>
      </c>
      <c r="N328" s="2">
        <v>6.33587786259542</v>
      </c>
      <c r="O328" s="2">
        <v>5.95419847328244</v>
      </c>
      <c r="P328" s="2">
        <v>6.13636363636364</v>
      </c>
      <c r="Q328" s="2">
        <v>6.13636363636364</v>
      </c>
      <c r="R328" s="2">
        <v>6.41221374045802</v>
      </c>
      <c r="S328" s="2">
        <v>17.1717171717172</v>
      </c>
      <c r="T328" s="2">
        <v>16.6666666666667</v>
      </c>
      <c r="U328" s="2">
        <v>16.5829145728643</v>
      </c>
      <c r="V328" s="2">
        <v>16.5829145728643</v>
      </c>
      <c r="W328" s="2">
        <v>16.5</v>
      </c>
      <c r="X328" s="2">
        <v>31.0344827586207</v>
      </c>
      <c r="Y328" s="2">
        <v>31.0344827586207</v>
      </c>
      <c r="Z328" s="2">
        <v>31.3793103448276</v>
      </c>
      <c r="AA328" s="2">
        <v>32.5</v>
      </c>
      <c r="AB328" s="2">
        <v>33.2142857142857</v>
      </c>
      <c r="AC328" s="2">
        <v>2.65648854961832</v>
      </c>
      <c r="AD328" s="2">
        <v>2.50381679389313</v>
      </c>
      <c r="AE328" s="2">
        <v>2.01515151515152</v>
      </c>
      <c r="AF328" s="2">
        <v>3.96969696969697</v>
      </c>
      <c r="AG328" s="2">
        <v>3.43511450381679</v>
      </c>
      <c r="AH328" s="2">
        <v>6.56</v>
      </c>
      <c r="AI328" s="2">
        <v>6.49</v>
      </c>
      <c r="AJ328" s="2">
        <v>6.21</v>
      </c>
      <c r="AK328" s="2">
        <v>5.76</v>
      </c>
      <c r="AL328" s="2">
        <v>5.26717557251908</v>
      </c>
      <c r="AM328" s="2">
        <v>28.9</v>
      </c>
      <c r="AN328" s="2">
        <v>28.4</v>
      </c>
      <c r="AO328" s="2">
        <v>26.8</v>
      </c>
      <c r="AP328" s="2">
        <v>27.7</v>
      </c>
      <c r="AQ328" s="13">
        <v>9.59032258064516</v>
      </c>
      <c r="AR328" s="7">
        <v>13.4382665111493</v>
      </c>
    </row>
    <row r="329" spans="1:44">
      <c r="A329" t="s">
        <v>674</v>
      </c>
      <c r="B329" s="1" t="s">
        <v>2700</v>
      </c>
      <c r="C329" t="s">
        <v>675</v>
      </c>
      <c r="D329" t="s">
        <v>1290</v>
      </c>
      <c r="E329" s="2">
        <v>5.69</v>
      </c>
      <c r="F329" s="2">
        <v>57.9815594380106</v>
      </c>
      <c r="G329" s="2">
        <v>69.8594539058175</v>
      </c>
      <c r="H329" s="11">
        <v>-0.110033594285714</v>
      </c>
      <c r="I329" s="2">
        <v>97.35</v>
      </c>
      <c r="J329" s="2">
        <v>95.7</v>
      </c>
      <c r="K329" s="2">
        <v>106.41</v>
      </c>
      <c r="L329" s="2">
        <v>85.78</v>
      </c>
      <c r="M329" s="2">
        <v>87.513953256169</v>
      </c>
      <c r="N329" s="2">
        <v>5.59748427672956</v>
      </c>
      <c r="O329" s="2">
        <v>4.69072164948454</v>
      </c>
      <c r="P329" s="2">
        <v>4.89690721649485</v>
      </c>
      <c r="Q329" s="2">
        <v>5.07772020725389</v>
      </c>
      <c r="R329" s="2">
        <v>5.3125</v>
      </c>
      <c r="S329" s="2">
        <v>10.8786610878661</v>
      </c>
      <c r="T329" s="2">
        <v>9.54063604240283</v>
      </c>
      <c r="U329" s="2">
        <v>9.85915492957746</v>
      </c>
      <c r="V329" s="2">
        <v>10.1754385964912</v>
      </c>
      <c r="W329" s="2">
        <v>10.4895104895105</v>
      </c>
      <c r="X329" s="2">
        <v>28.1818181818182</v>
      </c>
      <c r="Y329" s="2">
        <v>26.9565217391304</v>
      </c>
      <c r="Z329" s="2">
        <v>26.6666666666667</v>
      </c>
      <c r="AA329" s="2">
        <v>25.6</v>
      </c>
      <c r="AB329" s="2">
        <v>25.6</v>
      </c>
      <c r="AC329" s="2">
        <v>2.57861635220126</v>
      </c>
      <c r="AD329" s="2">
        <v>1.93814432989691</v>
      </c>
      <c r="AE329" s="2">
        <v>1.7319587628866</v>
      </c>
      <c r="AF329" s="2">
        <v>3.72020725388601</v>
      </c>
      <c r="AG329" s="2">
        <v>3.19791666666667</v>
      </c>
      <c r="AH329" s="2">
        <v>8.87</v>
      </c>
      <c r="AI329" s="2">
        <v>7.32</v>
      </c>
      <c r="AJ329" s="2">
        <v>7.01</v>
      </c>
      <c r="AK329" s="2">
        <v>6.84</v>
      </c>
      <c r="AL329" s="2">
        <v>6.04166666666667</v>
      </c>
      <c r="AM329" s="2">
        <v>33.7</v>
      </c>
      <c r="AN329" s="2">
        <v>32.5</v>
      </c>
      <c r="AO329" s="2">
        <v>31.6</v>
      </c>
      <c r="AP329" s="2">
        <v>30.5</v>
      </c>
      <c r="AQ329" s="13">
        <v>8.25428571428571</v>
      </c>
      <c r="AR329" s="7">
        <v>12.516958980785</v>
      </c>
    </row>
    <row r="330" spans="1:44">
      <c r="A330" t="s">
        <v>676</v>
      </c>
      <c r="B330" s="1" t="s">
        <v>2701</v>
      </c>
      <c r="C330" t="s">
        <v>677</v>
      </c>
      <c r="D330" t="s">
        <v>1290</v>
      </c>
      <c r="E330" s="2">
        <v>6.74</v>
      </c>
      <c r="F330" s="2">
        <v>61.8356441584816</v>
      </c>
      <c r="G330" s="2">
        <v>68.0233568979912</v>
      </c>
      <c r="H330" s="11">
        <v>-0.0171674285714286</v>
      </c>
      <c r="I330" s="2">
        <v>97.65</v>
      </c>
      <c r="J330" s="2">
        <v>87.59</v>
      </c>
      <c r="K330" s="2">
        <v>89.67</v>
      </c>
      <c r="L330" s="2">
        <v>73.51</v>
      </c>
      <c r="M330" s="2">
        <v>89.1586225025192</v>
      </c>
      <c r="N330" s="2">
        <v>6.80722891566265</v>
      </c>
      <c r="O330" s="2">
        <v>6.64670658682635</v>
      </c>
      <c r="P330" s="2">
        <v>6.64670658682635</v>
      </c>
      <c r="Q330" s="2">
        <v>6.64670658682635</v>
      </c>
      <c r="R330" s="2">
        <v>6.98795180722892</v>
      </c>
      <c r="S330" s="2">
        <v>13.7931034482759</v>
      </c>
      <c r="T330" s="2">
        <v>14.1221374045802</v>
      </c>
      <c r="U330" s="2">
        <v>14.4486692015209</v>
      </c>
      <c r="V330" s="2">
        <v>14.7727272727273</v>
      </c>
      <c r="W330" s="2">
        <v>15.1515151515152</v>
      </c>
      <c r="X330" s="2">
        <v>26.5625</v>
      </c>
      <c r="Y330" s="2">
        <v>26.5625</v>
      </c>
      <c r="Z330" s="2">
        <v>26.969696969697</v>
      </c>
      <c r="AA330" s="2">
        <v>26.7647058823529</v>
      </c>
      <c r="AB330" s="2">
        <v>26.4705882352941</v>
      </c>
      <c r="AC330" s="2">
        <v>2.67469879518072</v>
      </c>
      <c r="AD330" s="2">
        <v>2.20359281437126</v>
      </c>
      <c r="AE330" s="2">
        <v>2.16766467065868</v>
      </c>
      <c r="AF330" s="2">
        <v>3.72455089820359</v>
      </c>
      <c r="AG330" s="2">
        <v>3.62650602409639</v>
      </c>
      <c r="AH330" s="2">
        <v>9.04</v>
      </c>
      <c r="AI330" s="2">
        <v>8.74</v>
      </c>
      <c r="AJ330" s="2">
        <v>8.56</v>
      </c>
      <c r="AK330" s="2">
        <v>7.84</v>
      </c>
      <c r="AL330" s="2">
        <v>6.86746987951807</v>
      </c>
      <c r="AM330" s="2">
        <v>37.4</v>
      </c>
      <c r="AN330" s="2">
        <v>38.8</v>
      </c>
      <c r="AO330" s="2">
        <v>37.8</v>
      </c>
      <c r="AP330" s="2">
        <v>35.5</v>
      </c>
      <c r="AQ330" s="13">
        <v>9.83428571428572</v>
      </c>
      <c r="AR330" s="7">
        <v>13.3413451437315</v>
      </c>
    </row>
    <row r="331" spans="1:44">
      <c r="A331" t="s">
        <v>678</v>
      </c>
      <c r="B331" s="1" t="s">
        <v>2702</v>
      </c>
      <c r="C331" t="s">
        <v>679</v>
      </c>
      <c r="D331" t="s">
        <v>1290</v>
      </c>
      <c r="E331" s="2">
        <v>5.9</v>
      </c>
      <c r="F331" s="2">
        <v>65.2282311187727</v>
      </c>
      <c r="G331" s="2">
        <v>70.11876351834</v>
      </c>
      <c r="H331" s="11">
        <v>-0.157547135294118</v>
      </c>
      <c r="I331" s="2">
        <v>108.22</v>
      </c>
      <c r="J331" s="2">
        <v>86.62</v>
      </c>
      <c r="K331" s="2">
        <v>85.91</v>
      </c>
      <c r="L331" s="2">
        <v>90.37</v>
      </c>
      <c r="M331" s="2">
        <v>73.1783457018386</v>
      </c>
      <c r="N331" s="2">
        <v>5.28985507246377</v>
      </c>
      <c r="O331" s="2">
        <v>5.43478260869565</v>
      </c>
      <c r="P331" s="2">
        <v>5.43478260869565</v>
      </c>
      <c r="Q331" s="2">
        <v>5.50724637681159</v>
      </c>
      <c r="R331" s="2">
        <v>6.0431654676259</v>
      </c>
      <c r="S331" s="2">
        <v>17.2093023255814</v>
      </c>
      <c r="T331" s="2">
        <v>17.6744186046512</v>
      </c>
      <c r="U331" s="2">
        <v>18.0555555555556</v>
      </c>
      <c r="V331" s="2">
        <v>17.9723502304147</v>
      </c>
      <c r="W331" s="2">
        <v>18.2648401826484</v>
      </c>
      <c r="X331" s="2">
        <v>23.030303030303</v>
      </c>
      <c r="Y331" s="2">
        <v>22.6470588235294</v>
      </c>
      <c r="Z331" s="2">
        <v>22.3529411764706</v>
      </c>
      <c r="AA331" s="2">
        <v>21.1428571428571</v>
      </c>
      <c r="AB331" s="2">
        <v>21.1428571428571</v>
      </c>
      <c r="AC331" s="2">
        <v>2.05797101449275</v>
      </c>
      <c r="AD331" s="2">
        <v>2.21739130434783</v>
      </c>
      <c r="AE331" s="2">
        <v>1.49275362318841</v>
      </c>
      <c r="AF331" s="2">
        <v>3.55072463768116</v>
      </c>
      <c r="AG331" s="2">
        <v>3.25179856115108</v>
      </c>
      <c r="AH331" s="2">
        <v>5.94</v>
      </c>
      <c r="AI331" s="2">
        <v>6.16</v>
      </c>
      <c r="AJ331" s="2">
        <v>6.01</v>
      </c>
      <c r="AK331" s="2">
        <v>5.58</v>
      </c>
      <c r="AL331" s="2">
        <v>5.10791366906475</v>
      </c>
      <c r="AM331" s="2">
        <v>25.8</v>
      </c>
      <c r="AN331" s="2">
        <v>27.3</v>
      </c>
      <c r="AO331" s="2">
        <v>25.1</v>
      </c>
      <c r="AP331" s="2">
        <v>26.5</v>
      </c>
      <c r="AQ331" s="13">
        <v>8.95588235294117</v>
      </c>
      <c r="AR331" s="7">
        <v>13.0654967799841</v>
      </c>
    </row>
    <row r="332" spans="1:44">
      <c r="A332" t="s">
        <v>680</v>
      </c>
      <c r="B332" s="1" t="s">
        <v>2703</v>
      </c>
      <c r="C332" t="s">
        <v>681</v>
      </c>
      <c r="D332" t="s">
        <v>1290</v>
      </c>
      <c r="E332" s="2">
        <v>5.27</v>
      </c>
      <c r="F332" s="2">
        <v>71.3897042690418</v>
      </c>
      <c r="G332" s="2">
        <v>70.0663456624579</v>
      </c>
      <c r="H332" s="11">
        <v>-0.204257286666667</v>
      </c>
      <c r="I332" s="2">
        <v>124.59</v>
      </c>
      <c r="J332" s="2">
        <v>91.01</v>
      </c>
      <c r="K332" s="2">
        <v>93.24</v>
      </c>
      <c r="L332" s="2">
        <v>84.45</v>
      </c>
      <c r="M332" s="2">
        <v>95.9282432469672</v>
      </c>
      <c r="N332" s="2">
        <v>6.45161290322581</v>
      </c>
      <c r="O332" s="2">
        <v>6.68831168831169</v>
      </c>
      <c r="P332" s="2">
        <v>6.20915032679739</v>
      </c>
      <c r="Q332" s="2">
        <v>6.31578947368421</v>
      </c>
      <c r="R332" s="2">
        <v>6.42384105960265</v>
      </c>
      <c r="S332" s="2">
        <v>15.7894736842105</v>
      </c>
      <c r="T332" s="2">
        <v>16.1572052401747</v>
      </c>
      <c r="U332" s="2">
        <v>17.0305676855895</v>
      </c>
      <c r="V332" s="2">
        <v>17.3913043478261</v>
      </c>
      <c r="W332" s="2">
        <v>17.8260869565217</v>
      </c>
      <c r="X332" s="2">
        <v>27.8125</v>
      </c>
      <c r="Y332" s="2">
        <v>28.4375</v>
      </c>
      <c r="Z332" s="2">
        <v>28.4848484848485</v>
      </c>
      <c r="AA332" s="2">
        <v>28.5294117647059</v>
      </c>
      <c r="AB332" s="2">
        <v>28.5714285714286</v>
      </c>
      <c r="AC332" s="2">
        <v>2.56774193548387</v>
      </c>
      <c r="AD332" s="2">
        <v>2.31168831168831</v>
      </c>
      <c r="AE332" s="2">
        <v>1.94771241830065</v>
      </c>
      <c r="AF332" s="2">
        <v>3.47368421052632</v>
      </c>
      <c r="AG332" s="2">
        <v>3.41721854304636</v>
      </c>
      <c r="AH332" s="2">
        <v>5.87</v>
      </c>
      <c r="AI332" s="2">
        <v>5.91</v>
      </c>
      <c r="AJ332" s="2">
        <v>6.08</v>
      </c>
      <c r="AK332" s="2">
        <v>5.46</v>
      </c>
      <c r="AL332" s="2">
        <v>5.2317880794702</v>
      </c>
      <c r="AM332" s="2">
        <v>27.5</v>
      </c>
      <c r="AN332" s="2">
        <v>28.3</v>
      </c>
      <c r="AO332" s="2">
        <v>27.2</v>
      </c>
      <c r="AP332" s="2">
        <v>26.8</v>
      </c>
      <c r="AQ332" s="13">
        <v>9.17666666666667</v>
      </c>
      <c r="AR332" s="7">
        <v>10.3596208445631</v>
      </c>
    </row>
    <row r="333" spans="1:44">
      <c r="A333" t="s">
        <v>682</v>
      </c>
      <c r="B333" s="1" t="s">
        <v>2704</v>
      </c>
      <c r="C333" t="s">
        <v>683</v>
      </c>
      <c r="D333" t="s">
        <v>1290</v>
      </c>
      <c r="E333" s="2">
        <v>5.08</v>
      </c>
      <c r="F333" s="2">
        <v>72.7007504824244</v>
      </c>
      <c r="G333" s="2">
        <v>70.1638934291475</v>
      </c>
      <c r="H333" s="11">
        <v>-0.513713896774194</v>
      </c>
      <c r="I333" s="2">
        <v>63.16</v>
      </c>
      <c r="J333" s="2">
        <v>70.96</v>
      </c>
      <c r="K333" s="2">
        <v>69.89</v>
      </c>
      <c r="L333" s="2">
        <v>47.44</v>
      </c>
      <c r="M333" s="2">
        <v>59.2896086985578</v>
      </c>
      <c r="N333" s="2">
        <v>5.96026490066225</v>
      </c>
      <c r="O333" s="2">
        <v>5.56291390728477</v>
      </c>
      <c r="P333" s="2">
        <v>5.6953642384106</v>
      </c>
      <c r="Q333" s="2">
        <v>5.73333333333333</v>
      </c>
      <c r="R333" s="2">
        <v>5.6</v>
      </c>
      <c r="S333" s="2">
        <v>14.7982062780269</v>
      </c>
      <c r="T333" s="2">
        <v>15.695067264574</v>
      </c>
      <c r="U333" s="2">
        <v>15.625</v>
      </c>
      <c r="V333" s="2">
        <v>16</v>
      </c>
      <c r="W333" s="2">
        <v>16.4444444444444</v>
      </c>
      <c r="X333" s="2">
        <v>25.6666666666667</v>
      </c>
      <c r="Y333" s="2">
        <v>24.5161290322581</v>
      </c>
      <c r="Z333" s="2">
        <v>23.4375</v>
      </c>
      <c r="AA333" s="2">
        <v>23.3333333333333</v>
      </c>
      <c r="AB333" s="2">
        <v>25.1515151515152</v>
      </c>
      <c r="AC333" s="2">
        <v>2.23841059602649</v>
      </c>
      <c r="AD333" s="2">
        <v>2.09271523178808</v>
      </c>
      <c r="AE333" s="2">
        <v>1.77483443708609</v>
      </c>
      <c r="AF333" s="2">
        <v>3.32</v>
      </c>
      <c r="AG333" s="2">
        <v>3.81333333333333</v>
      </c>
      <c r="AH333" s="2">
        <v>6.03</v>
      </c>
      <c r="AI333" s="2">
        <v>5.89</v>
      </c>
      <c r="AJ333" s="2">
        <v>5.83</v>
      </c>
      <c r="AK333" s="2">
        <v>5.6</v>
      </c>
      <c r="AL333" s="2">
        <v>5</v>
      </c>
      <c r="AM333" s="2">
        <v>27.7</v>
      </c>
      <c r="AN333" s="2">
        <v>30.6</v>
      </c>
      <c r="AO333" s="2">
        <v>32.5</v>
      </c>
      <c r="AP333" s="2">
        <v>29.6</v>
      </c>
      <c r="AQ333" s="13">
        <v>8.43548387096774</v>
      </c>
      <c r="AR333" s="7">
        <v>10.1111608783775</v>
      </c>
    </row>
    <row r="334" spans="1:44">
      <c r="A334" t="s">
        <v>684</v>
      </c>
      <c r="B334" s="1" t="s">
        <v>2705</v>
      </c>
      <c r="C334" t="s">
        <v>685</v>
      </c>
      <c r="D334" t="s">
        <v>1290</v>
      </c>
      <c r="E334" s="2">
        <v>4.23</v>
      </c>
      <c r="F334" s="2">
        <v>73.084112836283</v>
      </c>
      <c r="G334" s="2">
        <v>71.7501504749962</v>
      </c>
      <c r="H334" s="11">
        <v>-0.211166274193548</v>
      </c>
      <c r="I334" s="2">
        <v>95.83</v>
      </c>
      <c r="J334" s="2">
        <v>99.35</v>
      </c>
      <c r="K334" s="2">
        <v>89.18</v>
      </c>
      <c r="L334" s="2">
        <v>93.46</v>
      </c>
      <c r="M334" s="2">
        <v>98.0896235600133</v>
      </c>
      <c r="N334" s="2">
        <v>7.4</v>
      </c>
      <c r="O334" s="2">
        <v>6.95364238410596</v>
      </c>
      <c r="P334" s="2">
        <v>7.30263157894737</v>
      </c>
      <c r="Q334" s="2">
        <v>7.12418300653595</v>
      </c>
      <c r="R334" s="2">
        <v>7.27272727272727</v>
      </c>
      <c r="S334" s="2">
        <v>12.8205128205128</v>
      </c>
      <c r="T334" s="2">
        <v>12.7118644067797</v>
      </c>
      <c r="U334" s="2">
        <v>12.5523012552301</v>
      </c>
      <c r="V334" s="2">
        <v>12.448132780083</v>
      </c>
      <c r="W334" s="2">
        <v>12.3456790123457</v>
      </c>
      <c r="X334" s="2">
        <v>36.5384615384615</v>
      </c>
      <c r="Y334" s="2">
        <v>36.9230769230769</v>
      </c>
      <c r="Z334" s="2">
        <v>38.4</v>
      </c>
      <c r="AA334" s="2">
        <v>38.4</v>
      </c>
      <c r="AB334" s="2">
        <v>38.8</v>
      </c>
      <c r="AC334" s="2">
        <v>3.12</v>
      </c>
      <c r="AD334" s="2">
        <v>2.79470198675497</v>
      </c>
      <c r="AE334" s="2">
        <v>2.52631578947368</v>
      </c>
      <c r="AF334" s="2">
        <v>4.10457516339869</v>
      </c>
      <c r="AG334" s="2">
        <v>4.81818181818182</v>
      </c>
      <c r="AH334" s="2">
        <v>9.07</v>
      </c>
      <c r="AI334" s="2">
        <v>9.01</v>
      </c>
      <c r="AJ334" s="2">
        <v>8.82</v>
      </c>
      <c r="AK334" s="2">
        <v>7.91</v>
      </c>
      <c r="AL334" s="2">
        <v>6.94805194805195</v>
      </c>
      <c r="AM334" s="2">
        <v>35.7</v>
      </c>
      <c r="AN334" s="2">
        <v>38.3</v>
      </c>
      <c r="AO334" s="2">
        <v>37.8</v>
      </c>
      <c r="AP334" s="2">
        <v>35.3</v>
      </c>
      <c r="AQ334" s="13">
        <v>9.80967741935484</v>
      </c>
      <c r="AR334" s="7">
        <v>12.6717369669745</v>
      </c>
    </row>
    <row r="335" spans="1:44">
      <c r="A335" t="s">
        <v>686</v>
      </c>
      <c r="B335" s="1" t="s">
        <v>2706</v>
      </c>
      <c r="C335" t="s">
        <v>687</v>
      </c>
      <c r="D335" t="s">
        <v>1290</v>
      </c>
      <c r="E335" s="2">
        <v>7.43</v>
      </c>
      <c r="F335" s="2">
        <v>65.6579645895396</v>
      </c>
      <c r="G335" s="2">
        <v>73.310204876185</v>
      </c>
      <c r="H335" s="11">
        <v>-0.684431273529413</v>
      </c>
      <c r="I335" s="2">
        <v>82.85</v>
      </c>
      <c r="J335" s="2">
        <v>75.62</v>
      </c>
      <c r="K335" s="2">
        <v>68.66</v>
      </c>
      <c r="L335" s="2">
        <v>77.35</v>
      </c>
      <c r="M335" s="2">
        <v>85.6227689845179</v>
      </c>
      <c r="N335" s="2">
        <v>6.32258064516129</v>
      </c>
      <c r="O335" s="2">
        <v>5.61290322580645</v>
      </c>
      <c r="P335" s="2">
        <v>5.14619883040936</v>
      </c>
      <c r="Q335" s="2">
        <v>5.3448275862069</v>
      </c>
      <c r="R335" s="2">
        <v>5.10989010989011</v>
      </c>
      <c r="S335" s="2">
        <v>15.4867256637168</v>
      </c>
      <c r="T335" s="2">
        <v>15.8590308370044</v>
      </c>
      <c r="U335" s="2">
        <v>14.9193548387097</v>
      </c>
      <c r="V335" s="2">
        <v>14.9019607843137</v>
      </c>
      <c r="W335" s="2">
        <v>14.9812734082397</v>
      </c>
      <c r="X335" s="2">
        <v>32.258064516129</v>
      </c>
      <c r="Y335" s="2">
        <v>31.875</v>
      </c>
      <c r="Z335" s="2">
        <v>31.5151515151515</v>
      </c>
      <c r="AA335" s="2">
        <v>31.1764705882353</v>
      </c>
      <c r="AB335" s="2">
        <v>30.2857142857143</v>
      </c>
      <c r="AC335" s="2">
        <v>2.47741935483871</v>
      </c>
      <c r="AD335" s="2">
        <v>2.18064516129032</v>
      </c>
      <c r="AE335" s="2">
        <v>1.5906432748538</v>
      </c>
      <c r="AF335" s="2">
        <v>2.95402298850575</v>
      </c>
      <c r="AG335" s="2">
        <v>3.6043956043956</v>
      </c>
      <c r="AH335" s="2">
        <v>5.23</v>
      </c>
      <c r="AI335" s="2">
        <v>4.77</v>
      </c>
      <c r="AJ335" s="2">
        <v>4.85</v>
      </c>
      <c r="AK335" s="2">
        <v>4.54</v>
      </c>
      <c r="AL335" s="2">
        <v>4.01098901098901</v>
      </c>
      <c r="AM335" s="2">
        <v>21.3</v>
      </c>
      <c r="AN335" s="2">
        <v>23.5</v>
      </c>
      <c r="AO335" s="2">
        <v>23.3</v>
      </c>
      <c r="AP335" s="2">
        <v>22.3</v>
      </c>
      <c r="AQ335" s="13">
        <v>9.72352941176471</v>
      </c>
      <c r="AR335" s="7">
        <v>11.1817473614158</v>
      </c>
    </row>
    <row r="336" spans="1:44">
      <c r="A336" t="s">
        <v>688</v>
      </c>
      <c r="B336" s="1" t="s">
        <v>2707</v>
      </c>
      <c r="C336" t="s">
        <v>689</v>
      </c>
      <c r="D336" t="s">
        <v>1290</v>
      </c>
      <c r="E336" s="2">
        <v>7.09</v>
      </c>
      <c r="F336" s="2">
        <v>64.8119998694595</v>
      </c>
      <c r="G336" s="2">
        <v>71.7012901438486</v>
      </c>
      <c r="H336" s="11">
        <v>-0.375114009090909</v>
      </c>
      <c r="I336" s="2">
        <v>91.86</v>
      </c>
      <c r="J336" s="2">
        <v>84.52</v>
      </c>
      <c r="K336" s="2">
        <v>93.93</v>
      </c>
      <c r="L336" s="2">
        <v>88.71</v>
      </c>
      <c r="M336" s="2">
        <v>96.7351056971045</v>
      </c>
      <c r="N336" s="2">
        <v>6.07594936708861</v>
      </c>
      <c r="O336" s="2">
        <v>6.17834394904459</v>
      </c>
      <c r="P336" s="2">
        <v>6.13496932515337</v>
      </c>
      <c r="Q336" s="2">
        <v>6.46341463414634</v>
      </c>
      <c r="R336" s="2">
        <v>6.46341463414634</v>
      </c>
      <c r="S336" s="2">
        <v>12.9310344827586</v>
      </c>
      <c r="T336" s="2">
        <v>13.3047210300429</v>
      </c>
      <c r="U336" s="2">
        <v>13.2231404958678</v>
      </c>
      <c r="V336" s="2">
        <v>13.4146341463415</v>
      </c>
      <c r="W336" s="2">
        <v>13.7096774193548</v>
      </c>
      <c r="X336" s="2">
        <v>35.3846153846154</v>
      </c>
      <c r="Y336" s="2">
        <v>34.8148148148148</v>
      </c>
      <c r="Z336" s="2">
        <v>33.9285714285714</v>
      </c>
      <c r="AA336" s="2">
        <v>32.7586206896552</v>
      </c>
      <c r="AB336" s="2">
        <v>32.7586206896552</v>
      </c>
      <c r="AC336" s="2">
        <v>2.92405063291139</v>
      </c>
      <c r="AD336" s="2">
        <v>2.4968152866242</v>
      </c>
      <c r="AE336" s="2">
        <v>2.07361963190184</v>
      </c>
      <c r="AF336" s="2">
        <v>3.8780487804878</v>
      </c>
      <c r="AG336" s="2">
        <v>3.95121951219512</v>
      </c>
      <c r="AH336" s="2">
        <v>6.9</v>
      </c>
      <c r="AI336" s="2">
        <v>7.58</v>
      </c>
      <c r="AJ336" s="2">
        <v>7.3</v>
      </c>
      <c r="AK336" s="2">
        <v>7.01</v>
      </c>
      <c r="AL336" s="2">
        <v>6.34146341463415</v>
      </c>
      <c r="AM336" s="2">
        <v>31.1</v>
      </c>
      <c r="AN336" s="2">
        <v>33.9</v>
      </c>
      <c r="AO336" s="2">
        <v>30.6</v>
      </c>
      <c r="AP336" s="2">
        <v>30.9</v>
      </c>
      <c r="AQ336" s="13">
        <v>9.19393939393939</v>
      </c>
      <c r="AR336" s="7">
        <v>10.8838755012017</v>
      </c>
    </row>
    <row r="337" spans="1:44">
      <c r="A337" t="s">
        <v>690</v>
      </c>
      <c r="B337" s="1" t="s">
        <v>2708</v>
      </c>
      <c r="C337" t="s">
        <v>691</v>
      </c>
      <c r="D337" t="s">
        <v>1290</v>
      </c>
      <c r="E337" s="2">
        <v>6.46</v>
      </c>
      <c r="F337" s="2">
        <v>66.3149218344355</v>
      </c>
      <c r="G337" s="2">
        <v>71.1397895327524</v>
      </c>
      <c r="H337" s="11">
        <v>-0.804639174193549</v>
      </c>
      <c r="I337" s="2">
        <v>82.03</v>
      </c>
      <c r="J337" s="2">
        <v>58.5</v>
      </c>
      <c r="K337" s="2">
        <v>58.24</v>
      </c>
      <c r="L337" s="2">
        <v>61.12</v>
      </c>
      <c r="M337" s="2">
        <v>60.9108828271854</v>
      </c>
      <c r="N337" s="2">
        <v>3.46938775510204</v>
      </c>
      <c r="O337" s="2">
        <v>3.40136054421769</v>
      </c>
      <c r="P337" s="2">
        <v>3.31081081081081</v>
      </c>
      <c r="Q337" s="2">
        <v>3.19727891156463</v>
      </c>
      <c r="R337" s="2">
        <v>3.6734693877551</v>
      </c>
      <c r="S337" s="2">
        <v>16.4383561643836</v>
      </c>
      <c r="T337" s="2">
        <v>16.8949771689498</v>
      </c>
      <c r="U337" s="2">
        <v>17.1945701357466</v>
      </c>
      <c r="V337" s="2">
        <v>17.6470588235294</v>
      </c>
      <c r="W337" s="2">
        <v>18.018018018018</v>
      </c>
      <c r="X337" s="2">
        <v>17.8125</v>
      </c>
      <c r="Y337" s="2">
        <v>17.2727272727273</v>
      </c>
      <c r="Z337" s="2">
        <v>16.7647058823529</v>
      </c>
      <c r="AA337" s="2">
        <v>15.7142857142857</v>
      </c>
      <c r="AB337" s="2">
        <v>16.5714285714286</v>
      </c>
      <c r="AC337" s="2">
        <v>1.63265306122449</v>
      </c>
      <c r="AD337" s="2">
        <v>1.38775510204082</v>
      </c>
      <c r="AE337" s="2">
        <v>1.08108108108108</v>
      </c>
      <c r="AF337" s="2">
        <v>2.8843537414966</v>
      </c>
      <c r="AG337" s="2">
        <v>2.43537414965986</v>
      </c>
      <c r="AH337" s="2">
        <v>2.38</v>
      </c>
      <c r="AI337" s="2">
        <v>2.38</v>
      </c>
      <c r="AJ337" s="2">
        <v>2.16</v>
      </c>
      <c r="AK337" s="2">
        <v>2.11</v>
      </c>
      <c r="AL337" s="2">
        <v>1.9047619047619</v>
      </c>
      <c r="AM337" s="2">
        <v>12</v>
      </c>
      <c r="AN337" s="2">
        <v>12.3</v>
      </c>
      <c r="AO337" s="2">
        <v>12</v>
      </c>
      <c r="AP337" s="2">
        <v>11.6</v>
      </c>
      <c r="AQ337" s="13">
        <v>8.66774193548387</v>
      </c>
      <c r="AR337" s="7">
        <v>11.4898454263716</v>
      </c>
    </row>
    <row r="338" spans="1:44">
      <c r="A338" t="s">
        <v>692</v>
      </c>
      <c r="B338" s="1" t="s">
        <v>2709</v>
      </c>
      <c r="C338" t="s">
        <v>693</v>
      </c>
      <c r="D338" t="s">
        <v>1290</v>
      </c>
      <c r="E338" s="2">
        <v>5.18</v>
      </c>
      <c r="F338" s="2">
        <v>75.99314741374</v>
      </c>
      <c r="G338" s="2">
        <v>73.0314969012269</v>
      </c>
      <c r="H338" s="11">
        <v>-0.0723670357142858</v>
      </c>
      <c r="I338" s="2">
        <v>105.79</v>
      </c>
      <c r="J338" s="2">
        <v>117.78</v>
      </c>
      <c r="K338" s="2">
        <v>106.91</v>
      </c>
      <c r="L338" s="2">
        <v>105.63</v>
      </c>
      <c r="M338" s="2">
        <v>115.232279291055</v>
      </c>
      <c r="N338" s="2">
        <v>6.75675675675676</v>
      </c>
      <c r="O338" s="2">
        <v>6.1744966442953</v>
      </c>
      <c r="P338" s="2">
        <v>5.89403973509934</v>
      </c>
      <c r="Q338" s="2">
        <v>5.93333333333333</v>
      </c>
      <c r="R338" s="2">
        <v>5.98684210526316</v>
      </c>
      <c r="S338" s="2">
        <v>16.7441860465116</v>
      </c>
      <c r="T338" s="2">
        <v>17.1296296296296</v>
      </c>
      <c r="U338" s="2">
        <v>17.351598173516</v>
      </c>
      <c r="V338" s="2">
        <v>17.2727272727273</v>
      </c>
      <c r="W338" s="2">
        <v>17.4887892376682</v>
      </c>
      <c r="X338" s="2">
        <v>36.25</v>
      </c>
      <c r="Y338" s="2">
        <v>36.0606060606061</v>
      </c>
      <c r="Z338" s="2">
        <v>34.1176470588235</v>
      </c>
      <c r="AA338" s="2">
        <v>33.5294117647059</v>
      </c>
      <c r="AB338" s="2">
        <v>31.7142857142857</v>
      </c>
      <c r="AC338" s="2">
        <v>2.62162162162162</v>
      </c>
      <c r="AD338" s="2">
        <v>2.21476510067114</v>
      </c>
      <c r="AE338" s="2">
        <v>1.90728476821192</v>
      </c>
      <c r="AF338" s="2">
        <v>3.12</v>
      </c>
      <c r="AG338" s="2">
        <v>3.27631578947368</v>
      </c>
      <c r="AH338" s="2">
        <v>5.95</v>
      </c>
      <c r="AI338" s="2">
        <v>5.5</v>
      </c>
      <c r="AJ338" s="2">
        <v>5.1</v>
      </c>
      <c r="AK338" s="2">
        <v>4.73</v>
      </c>
      <c r="AL338" s="2">
        <v>4.21052631578947</v>
      </c>
      <c r="AM338" s="2">
        <v>23.4</v>
      </c>
      <c r="AN338" s="2">
        <v>24.7</v>
      </c>
      <c r="AO338" s="2">
        <v>22.6</v>
      </c>
      <c r="AP338" s="2">
        <v>20.3</v>
      </c>
      <c r="AQ338" s="13">
        <v>10.3071428571429</v>
      </c>
      <c r="AR338" s="7">
        <v>11.8606975344861</v>
      </c>
    </row>
    <row r="339" spans="1:44">
      <c r="A339" t="s">
        <v>694</v>
      </c>
      <c r="B339" s="1" t="s">
        <v>2710</v>
      </c>
      <c r="C339" t="s">
        <v>695</v>
      </c>
      <c r="D339" t="s">
        <v>1290</v>
      </c>
      <c r="E339" s="2">
        <v>4.99</v>
      </c>
      <c r="F339" s="2">
        <v>64.1468313930488</v>
      </c>
      <c r="G339" s="2">
        <v>72.3414066842961</v>
      </c>
      <c r="H339" s="11">
        <v>0.138772625</v>
      </c>
      <c r="I339" s="2">
        <v>98.11</v>
      </c>
      <c r="J339" s="2">
        <v>109.57</v>
      </c>
      <c r="K339" s="2">
        <v>91.86</v>
      </c>
      <c r="L339" s="2">
        <v>97.65</v>
      </c>
      <c r="M339" s="2">
        <v>80.0978649286765</v>
      </c>
      <c r="N339" s="2">
        <v>7.53246753246753</v>
      </c>
      <c r="O339" s="2">
        <v>7.33766233766234</v>
      </c>
      <c r="P339" s="2">
        <v>7.35483870967742</v>
      </c>
      <c r="Q339" s="2">
        <v>7.41935483870968</v>
      </c>
      <c r="R339" s="2">
        <v>7.80645161290323</v>
      </c>
      <c r="S339" s="2">
        <v>14.3497757847534</v>
      </c>
      <c r="T339" s="2">
        <v>14.7321428571429</v>
      </c>
      <c r="U339" s="2">
        <v>15.0442477876106</v>
      </c>
      <c r="V339" s="2">
        <v>15.4185022026432</v>
      </c>
      <c r="W339" s="2">
        <v>15.3508771929825</v>
      </c>
      <c r="X339" s="2">
        <v>30.7142857142857</v>
      </c>
      <c r="Y339" s="2">
        <v>30</v>
      </c>
      <c r="Z339" s="2">
        <v>29.3103448275862</v>
      </c>
      <c r="AA339" s="2">
        <v>28.3333333333333</v>
      </c>
      <c r="AB339" s="2">
        <v>29</v>
      </c>
      <c r="AC339" s="2">
        <v>2.58441558441558</v>
      </c>
      <c r="AD339" s="2">
        <v>2.42857142857143</v>
      </c>
      <c r="AE339" s="2">
        <v>2.0258064516129</v>
      </c>
      <c r="AF339" s="2">
        <v>3.48387096774193</v>
      </c>
      <c r="AG339" s="2">
        <v>3.81935483870968</v>
      </c>
      <c r="AH339" s="2">
        <v>9.22</v>
      </c>
      <c r="AI339" s="2">
        <v>9.29</v>
      </c>
      <c r="AJ339" s="2">
        <v>9.29</v>
      </c>
      <c r="AK339" s="2">
        <v>8.97</v>
      </c>
      <c r="AL339" s="2">
        <v>7.87096774193548</v>
      </c>
      <c r="AM339" s="2">
        <v>39.8</v>
      </c>
      <c r="AN339" s="2">
        <v>40.6</v>
      </c>
      <c r="AO339" s="2">
        <v>39.9</v>
      </c>
      <c r="AP339" s="2">
        <v>37.6</v>
      </c>
      <c r="AQ339" s="13">
        <v>8.90277777777778</v>
      </c>
      <c r="AR339" s="7">
        <v>12.0478767540496</v>
      </c>
    </row>
    <row r="340" spans="1:44">
      <c r="A340" t="s">
        <v>696</v>
      </c>
      <c r="B340" s="1" t="s">
        <v>2711</v>
      </c>
      <c r="C340" t="s">
        <v>697</v>
      </c>
      <c r="D340" t="s">
        <v>1290</v>
      </c>
      <c r="E340" s="2">
        <v>5.61</v>
      </c>
      <c r="F340" s="2">
        <v>73.9027682423935</v>
      </c>
      <c r="G340" s="2">
        <v>69.5727417484145</v>
      </c>
      <c r="H340" s="11">
        <v>-0.682299633333333</v>
      </c>
      <c r="I340" s="2">
        <v>81.91</v>
      </c>
      <c r="J340" s="2">
        <v>78.12</v>
      </c>
      <c r="K340" s="2">
        <v>84.85</v>
      </c>
      <c r="L340" s="2">
        <v>63.29</v>
      </c>
      <c r="M340" s="2">
        <v>82.9503724434728</v>
      </c>
      <c r="N340" s="2">
        <v>3.48993288590604</v>
      </c>
      <c r="O340" s="2">
        <v>3.98648648648649</v>
      </c>
      <c r="P340" s="2">
        <v>3.64864864864865</v>
      </c>
      <c r="Q340" s="2">
        <v>3.97260273972603</v>
      </c>
      <c r="R340" s="2">
        <v>3.8562091503268</v>
      </c>
      <c r="S340" s="2">
        <v>18.5185185185185</v>
      </c>
      <c r="T340" s="2">
        <v>18.8940092165899</v>
      </c>
      <c r="U340" s="2">
        <v>19.2660550458716</v>
      </c>
      <c r="V340" s="2">
        <v>19.634703196347</v>
      </c>
      <c r="W340" s="2">
        <v>18.859649122807</v>
      </c>
      <c r="X340" s="2">
        <v>13.1428571428571</v>
      </c>
      <c r="Y340" s="2">
        <v>13.0555555555556</v>
      </c>
      <c r="Z340" s="2">
        <v>12.7777777777778</v>
      </c>
      <c r="AA340" s="2">
        <v>12.7027027027027</v>
      </c>
      <c r="AB340" s="2">
        <v>12.6315789473684</v>
      </c>
      <c r="AC340" s="2">
        <v>1.83892617449664</v>
      </c>
      <c r="AD340" s="2">
        <v>1.47297297297297</v>
      </c>
      <c r="AE340" s="2">
        <v>1.02702702702703</v>
      </c>
      <c r="AF340" s="2">
        <v>2.97260273972603</v>
      </c>
      <c r="AG340" s="2">
        <v>2.3921568627451</v>
      </c>
      <c r="AH340" s="2">
        <v>2.95</v>
      </c>
      <c r="AI340" s="2">
        <v>3.24</v>
      </c>
      <c r="AJ340" s="2">
        <v>3.04</v>
      </c>
      <c r="AK340" s="2">
        <v>3.22</v>
      </c>
      <c r="AL340" s="2">
        <v>2.87581699346405</v>
      </c>
      <c r="AM340" s="2">
        <v>14</v>
      </c>
      <c r="AN340" s="2">
        <v>14.9</v>
      </c>
      <c r="AO340" s="2">
        <v>15</v>
      </c>
      <c r="AP340" s="2">
        <v>15.8</v>
      </c>
      <c r="AQ340" s="13">
        <v>8.76969696969697</v>
      </c>
      <c r="AR340" s="7">
        <v>10.7852567121422</v>
      </c>
    </row>
    <row r="341" spans="1:44">
      <c r="A341" t="s">
        <v>698</v>
      </c>
      <c r="B341" s="1" t="s">
        <v>2712</v>
      </c>
      <c r="C341" t="s">
        <v>699</v>
      </c>
      <c r="D341" t="s">
        <v>1290</v>
      </c>
      <c r="E341" s="2">
        <v>4.79</v>
      </c>
      <c r="F341" s="2">
        <v>69.8764967920453</v>
      </c>
      <c r="G341" s="2">
        <v>73.7383637227191</v>
      </c>
      <c r="H341" s="11">
        <v>0.0886953909090908</v>
      </c>
      <c r="I341" s="2">
        <v>143.98</v>
      </c>
      <c r="J341" s="2">
        <v>143.32</v>
      </c>
      <c r="K341" s="2">
        <v>132.81</v>
      </c>
      <c r="L341" s="2">
        <v>141.23</v>
      </c>
      <c r="M341" s="2">
        <v>136.501203190977</v>
      </c>
      <c r="N341" s="2">
        <v>7.94117647058823</v>
      </c>
      <c r="O341" s="2">
        <v>7.53521126760563</v>
      </c>
      <c r="P341" s="2">
        <v>6.97368421052632</v>
      </c>
      <c r="Q341" s="2">
        <v>7.14285714285714</v>
      </c>
      <c r="R341" s="2">
        <v>7.10691823899371</v>
      </c>
      <c r="S341" s="2">
        <v>16.4179104477612</v>
      </c>
      <c r="T341" s="2">
        <v>16.3461538461538</v>
      </c>
      <c r="U341" s="2">
        <v>15.8371040723982</v>
      </c>
      <c r="V341" s="2">
        <v>15.929203539823</v>
      </c>
      <c r="W341" s="2">
        <v>15.8798283261803</v>
      </c>
      <c r="X341" s="2">
        <v>33.1034482758621</v>
      </c>
      <c r="Y341" s="2">
        <v>32.4137931034483</v>
      </c>
      <c r="Z341" s="2">
        <v>30.3333333333333</v>
      </c>
      <c r="AA341" s="2">
        <v>30.3225806451613</v>
      </c>
      <c r="AB341" s="2">
        <v>29.0625</v>
      </c>
      <c r="AC341" s="2">
        <v>2.33823529411765</v>
      </c>
      <c r="AD341" s="2">
        <v>1.64788732394366</v>
      </c>
      <c r="AE341" s="2">
        <v>1.57894736842105</v>
      </c>
      <c r="AF341" s="2">
        <v>3.54545454545455</v>
      </c>
      <c r="AG341" s="2">
        <v>3.35849056603774</v>
      </c>
      <c r="AH341" s="2">
        <v>8.75</v>
      </c>
      <c r="AI341" s="2">
        <v>8.45</v>
      </c>
      <c r="AJ341" s="2">
        <v>8.09</v>
      </c>
      <c r="AK341" s="2">
        <v>7.73</v>
      </c>
      <c r="AL341" s="2">
        <v>6.66666666666667</v>
      </c>
      <c r="AM341" s="2">
        <v>34.6</v>
      </c>
      <c r="AN341" s="2">
        <v>35.9</v>
      </c>
      <c r="AO341" s="2">
        <v>35</v>
      </c>
      <c r="AP341" s="2">
        <v>33.3</v>
      </c>
      <c r="AQ341" s="13">
        <v>10</v>
      </c>
      <c r="AR341" s="7">
        <v>12.5476329861894</v>
      </c>
    </row>
    <row r="342" spans="1:44">
      <c r="A342" t="s">
        <v>700</v>
      </c>
      <c r="B342" s="1" t="s">
        <v>2713</v>
      </c>
      <c r="C342" t="s">
        <v>701</v>
      </c>
      <c r="D342" t="s">
        <v>1290</v>
      </c>
      <c r="E342" s="2">
        <v>7.74</v>
      </c>
      <c r="F342" s="2">
        <v>72.2399903632288</v>
      </c>
      <c r="G342" s="2">
        <v>76.4176384475514</v>
      </c>
      <c r="H342" s="11">
        <v>-0.363874375609756</v>
      </c>
      <c r="I342" s="2">
        <v>83.88</v>
      </c>
      <c r="J342" s="2">
        <v>81.09</v>
      </c>
      <c r="K342" s="2">
        <v>70.67</v>
      </c>
      <c r="L342" s="2">
        <v>102.86</v>
      </c>
      <c r="M342" s="2">
        <v>105.897355722254</v>
      </c>
      <c r="N342" s="2">
        <v>3.97590361445783</v>
      </c>
      <c r="O342" s="2">
        <v>3.7125748502994</v>
      </c>
      <c r="P342" s="2">
        <v>3.83233532934132</v>
      </c>
      <c r="Q342" s="2">
        <v>3.7125748502994</v>
      </c>
      <c r="R342" s="2">
        <v>3.97590361445783</v>
      </c>
      <c r="S342" s="2">
        <v>13.4529147982063</v>
      </c>
      <c r="T342" s="2">
        <v>13.3928571428571</v>
      </c>
      <c r="U342" s="2">
        <v>13.7777777777778</v>
      </c>
      <c r="V342" s="2">
        <v>13.7777777777778</v>
      </c>
      <c r="W342" s="2">
        <v>13.716814159292</v>
      </c>
      <c r="X342" s="2">
        <v>25.3846153846154</v>
      </c>
      <c r="Y342" s="2">
        <v>25</v>
      </c>
      <c r="Z342" s="2">
        <v>24.6153846153846</v>
      </c>
      <c r="AA342" s="2">
        <v>25.7692307692308</v>
      </c>
      <c r="AB342" s="2">
        <v>24.6153846153846</v>
      </c>
      <c r="AC342" s="2">
        <v>1.46987951807229</v>
      </c>
      <c r="AD342" s="2">
        <v>1.26946107784431</v>
      </c>
      <c r="AE342" s="2">
        <v>1.10179640718563</v>
      </c>
      <c r="AF342" s="2">
        <v>2.26347305389222</v>
      </c>
      <c r="AG342" s="2">
        <v>1.97590361445783</v>
      </c>
      <c r="AH342" s="2">
        <v>4.28</v>
      </c>
      <c r="AI342" s="2">
        <v>3.53</v>
      </c>
      <c r="AJ342" s="2">
        <v>3.65</v>
      </c>
      <c r="AK342" s="2">
        <v>3.41</v>
      </c>
      <c r="AL342" s="2">
        <v>3.25301204819277</v>
      </c>
      <c r="AM342" s="2">
        <v>15</v>
      </c>
      <c r="AN342" s="2">
        <v>15.2</v>
      </c>
      <c r="AO342" s="2">
        <v>13.2</v>
      </c>
      <c r="AP342" s="2">
        <v>15.4</v>
      </c>
      <c r="AQ342" s="13">
        <v>8.88780487804878</v>
      </c>
      <c r="AR342" s="7">
        <v>9.56558063284839</v>
      </c>
    </row>
    <row r="343" spans="1:44">
      <c r="A343" t="s">
        <v>702</v>
      </c>
      <c r="B343" s="1" t="s">
        <v>2714</v>
      </c>
      <c r="C343" t="s">
        <v>703</v>
      </c>
      <c r="D343" t="s">
        <v>1291</v>
      </c>
      <c r="E343" s="2">
        <v>6.67</v>
      </c>
      <c r="F343" s="2">
        <v>70.018280649039</v>
      </c>
      <c r="G343" s="2">
        <v>78.1302414800001</v>
      </c>
      <c r="H343" s="11">
        <v>0.643520925641026</v>
      </c>
      <c r="I343" s="2">
        <v>120.07</v>
      </c>
      <c r="J343" s="2">
        <v>114.55</v>
      </c>
      <c r="K343" s="2">
        <v>127.94</v>
      </c>
      <c r="L343" s="2">
        <v>165.33</v>
      </c>
      <c r="M343" s="2">
        <v>129.399917457518</v>
      </c>
      <c r="N343" s="2">
        <v>8.42767295597484</v>
      </c>
      <c r="O343" s="2">
        <v>8.61635220125786</v>
      </c>
      <c r="P343" s="2">
        <v>7.80487804878049</v>
      </c>
      <c r="Q343" s="2">
        <v>7.29411764705882</v>
      </c>
      <c r="R343" s="2">
        <v>6.98863636363636</v>
      </c>
      <c r="S343" s="2">
        <v>12.3287671232877</v>
      </c>
      <c r="T343" s="2">
        <v>12.3287671232877</v>
      </c>
      <c r="U343" s="2">
        <v>12</v>
      </c>
      <c r="V343" s="2">
        <v>11.2554112554113</v>
      </c>
      <c r="W343" s="2">
        <v>10.9243697478992</v>
      </c>
      <c r="X343" s="2">
        <v>49.1304347826087</v>
      </c>
      <c r="Y343" s="2">
        <v>47.9166666666667</v>
      </c>
      <c r="Z343" s="2">
        <v>51.304347826087</v>
      </c>
      <c r="AA343" s="2">
        <v>51.304347826087</v>
      </c>
      <c r="AB343" s="2">
        <v>50.4347826086956</v>
      </c>
      <c r="AC343" s="2">
        <v>4.28930817610063</v>
      </c>
      <c r="AD343" s="2">
        <v>3.38364779874214</v>
      </c>
      <c r="AE343" s="2">
        <v>2.80487804878049</v>
      </c>
      <c r="AF343" s="2">
        <v>3.81176470588235</v>
      </c>
      <c r="AG343" s="2">
        <v>3.875</v>
      </c>
      <c r="AH343" s="2">
        <v>10.69</v>
      </c>
      <c r="AI343" s="2">
        <v>10.31</v>
      </c>
      <c r="AJ343" s="2">
        <v>9.45</v>
      </c>
      <c r="AK343" s="2">
        <v>8.06</v>
      </c>
      <c r="AL343" s="2">
        <v>6.93181818181818</v>
      </c>
      <c r="AM343" s="2">
        <v>43.3</v>
      </c>
      <c r="AN343" s="2">
        <v>46.3</v>
      </c>
      <c r="AO343" s="2">
        <v>42.8</v>
      </c>
      <c r="AP343" s="2">
        <v>41.4</v>
      </c>
      <c r="AQ343" s="13">
        <v>12.0179487179487</v>
      </c>
      <c r="AR343" s="7">
        <v>12.5133546842158</v>
      </c>
    </row>
    <row r="344" spans="1:44">
      <c r="A344" t="s">
        <v>704</v>
      </c>
      <c r="B344" s="1" t="s">
        <v>2715</v>
      </c>
      <c r="C344" t="s">
        <v>705</v>
      </c>
      <c r="D344" t="s">
        <v>1291</v>
      </c>
      <c r="E344" s="2">
        <v>5.37</v>
      </c>
      <c r="F344" s="2">
        <v>75.8007057058851</v>
      </c>
      <c r="G344" s="2">
        <v>79.3529452253231</v>
      </c>
      <c r="H344" s="11">
        <v>0.6836082625</v>
      </c>
      <c r="I344" s="2">
        <v>82.6</v>
      </c>
      <c r="J344" s="2">
        <v>100.98</v>
      </c>
      <c r="K344" s="2">
        <v>94.56</v>
      </c>
      <c r="L344" s="2">
        <v>118.92</v>
      </c>
      <c r="M344" s="2">
        <v>91.0037381660481</v>
      </c>
      <c r="N344" s="2">
        <v>8.22784810126582</v>
      </c>
      <c r="O344" s="2">
        <v>8.41772151898734</v>
      </c>
      <c r="P344" s="2">
        <v>8.3125</v>
      </c>
      <c r="Q344" s="2">
        <v>8.39285714285714</v>
      </c>
      <c r="R344" s="2">
        <v>8.16091954022989</v>
      </c>
      <c r="S344" s="2">
        <v>14.027149321267</v>
      </c>
      <c r="T344" s="2">
        <v>14.027149321267</v>
      </c>
      <c r="U344" s="2">
        <v>13.8392857142857</v>
      </c>
      <c r="V344" s="2">
        <v>13.3047210300429</v>
      </c>
      <c r="W344" s="2">
        <v>12.9166666666667</v>
      </c>
      <c r="X344" s="2">
        <v>40</v>
      </c>
      <c r="Y344" s="2">
        <v>41.4814814814815</v>
      </c>
      <c r="Z344" s="2">
        <v>42.2222222222222</v>
      </c>
      <c r="AA344" s="2">
        <v>43.3333333333333</v>
      </c>
      <c r="AB344" s="2">
        <v>42.5925925925926</v>
      </c>
      <c r="AC344" s="2">
        <v>4.59493670886076</v>
      </c>
      <c r="AD344" s="2">
        <v>3.68354430379747</v>
      </c>
      <c r="AE344" s="2">
        <v>3.4625</v>
      </c>
      <c r="AF344" s="2">
        <v>5.01190476190476</v>
      </c>
      <c r="AG344" s="2">
        <v>5.5632183908046</v>
      </c>
      <c r="AH344" s="2">
        <v>12.09</v>
      </c>
      <c r="AI344" s="2">
        <v>11.96</v>
      </c>
      <c r="AJ344" s="2">
        <v>12</v>
      </c>
      <c r="AK344" s="2">
        <v>10.48</v>
      </c>
      <c r="AL344" s="2">
        <v>9.08045977011494</v>
      </c>
      <c r="AM344" s="2">
        <v>55.6</v>
      </c>
      <c r="AN344" s="2">
        <v>55.7</v>
      </c>
      <c r="AO344" s="2">
        <v>51.8</v>
      </c>
      <c r="AP344" s="2">
        <v>50.5</v>
      </c>
      <c r="AQ344" s="13">
        <v>11.5675</v>
      </c>
      <c r="AR344" s="7">
        <v>12.7566326357415</v>
      </c>
    </row>
    <row r="345" spans="1:44">
      <c r="A345" t="s">
        <v>706</v>
      </c>
      <c r="B345" s="1" t="s">
        <v>2716</v>
      </c>
      <c r="C345" t="s">
        <v>707</v>
      </c>
      <c r="D345" t="s">
        <v>1291</v>
      </c>
      <c r="E345" s="2">
        <v>4.61</v>
      </c>
      <c r="F345" s="2">
        <v>65.6113192038394</v>
      </c>
      <c r="G345" s="2">
        <v>74.5263640237321</v>
      </c>
      <c r="H345" s="11">
        <v>1.00927754146341</v>
      </c>
      <c r="I345" s="2">
        <v>124.47</v>
      </c>
      <c r="J345" s="2">
        <v>109.83</v>
      </c>
      <c r="K345" s="2">
        <v>112.84</v>
      </c>
      <c r="L345" s="2">
        <v>108.04</v>
      </c>
      <c r="M345" s="2">
        <v>113.382203939005</v>
      </c>
      <c r="N345" s="2">
        <v>8.02197802197802</v>
      </c>
      <c r="O345" s="2">
        <v>8.2258064516129</v>
      </c>
      <c r="P345" s="2">
        <v>7.9</v>
      </c>
      <c r="Q345" s="2">
        <v>7.8743961352657</v>
      </c>
      <c r="R345" s="2">
        <v>8.22115384615385</v>
      </c>
      <c r="S345" s="2">
        <v>12.4</v>
      </c>
      <c r="T345" s="2">
        <v>12.109375</v>
      </c>
      <c r="U345" s="2">
        <v>11.4391143911439</v>
      </c>
      <c r="V345" s="2">
        <v>11.0714285714286</v>
      </c>
      <c r="W345" s="2">
        <v>10.9540636042403</v>
      </c>
      <c r="X345" s="2">
        <v>50.3703703703704</v>
      </c>
      <c r="Y345" s="2">
        <v>50.7407407407407</v>
      </c>
      <c r="Z345" s="2">
        <v>52.5925925925926</v>
      </c>
      <c r="AA345" s="2">
        <v>52.962962962963</v>
      </c>
      <c r="AB345" s="2">
        <v>53.7037037037037</v>
      </c>
      <c r="AC345" s="2">
        <v>4.41758241758242</v>
      </c>
      <c r="AD345" s="2">
        <v>3.79569892473118</v>
      </c>
      <c r="AE345" s="2">
        <v>3.33</v>
      </c>
      <c r="AF345" s="2">
        <v>4.2512077294686</v>
      </c>
      <c r="AG345" s="2">
        <v>4.71153846153846</v>
      </c>
      <c r="AH345" s="2">
        <v>10.99</v>
      </c>
      <c r="AI345" s="2">
        <v>10.91</v>
      </c>
      <c r="AJ345" s="2">
        <v>10.15</v>
      </c>
      <c r="AK345" s="2">
        <v>9.37</v>
      </c>
      <c r="AL345" s="2">
        <v>8.26923076923077</v>
      </c>
      <c r="AM345" s="2">
        <v>53.8</v>
      </c>
      <c r="AN345" s="2">
        <v>53.8</v>
      </c>
      <c r="AO345" s="2">
        <v>52.7</v>
      </c>
      <c r="AP345" s="2">
        <v>49.1</v>
      </c>
      <c r="AQ345" s="13">
        <v>11.8</v>
      </c>
      <c r="AR345" s="7">
        <v>13.2786489130524</v>
      </c>
    </row>
    <row r="346" spans="1:44">
      <c r="A346" t="s">
        <v>708</v>
      </c>
      <c r="B346" s="1" t="s">
        <v>2717</v>
      </c>
      <c r="C346" t="s">
        <v>709</v>
      </c>
      <c r="D346" t="s">
        <v>1291</v>
      </c>
      <c r="E346" s="2">
        <v>6.93</v>
      </c>
      <c r="F346" s="2">
        <v>72.6392453782145</v>
      </c>
      <c r="G346" s="2">
        <v>77.7349230414748</v>
      </c>
      <c r="H346" s="11">
        <v>0.9873599</v>
      </c>
      <c r="I346" s="2">
        <v>89.46</v>
      </c>
      <c r="J346" s="2">
        <v>103.62</v>
      </c>
      <c r="K346" s="2">
        <v>94.08</v>
      </c>
      <c r="L346" s="2">
        <v>86.53</v>
      </c>
      <c r="M346" s="2">
        <v>75.9493144313965</v>
      </c>
      <c r="N346" s="2">
        <v>10.3355704697987</v>
      </c>
      <c r="O346" s="2">
        <v>10.1986754966887</v>
      </c>
      <c r="P346" s="2">
        <v>9.93464052287582</v>
      </c>
      <c r="Q346" s="2">
        <v>9.93589743589744</v>
      </c>
      <c r="R346" s="2">
        <v>9.68354430379747</v>
      </c>
      <c r="S346" s="2">
        <v>14.218009478673</v>
      </c>
      <c r="T346" s="2">
        <v>13.6150234741784</v>
      </c>
      <c r="U346" s="2">
        <v>13.4883720930233</v>
      </c>
      <c r="V346" s="2">
        <v>13.302752293578</v>
      </c>
      <c r="W346" s="2">
        <v>13.1221719457014</v>
      </c>
      <c r="X346" s="2">
        <v>40.7407407407407</v>
      </c>
      <c r="Y346" s="2">
        <v>41.5384615384615</v>
      </c>
      <c r="Z346" s="2">
        <v>42.6923076923077</v>
      </c>
      <c r="AA346" s="2">
        <v>43.4615384615385</v>
      </c>
      <c r="AB346" s="2">
        <v>41.9230769230769</v>
      </c>
      <c r="AC346" s="2">
        <v>4.60402684563758</v>
      </c>
      <c r="AD346" s="2">
        <v>3.93377483443709</v>
      </c>
      <c r="AE346" s="2">
        <v>3.17647058823529</v>
      </c>
      <c r="AF346" s="2">
        <v>4.82051282051282</v>
      </c>
      <c r="AG346" s="2">
        <v>5.32911392405063</v>
      </c>
      <c r="AH346" s="2">
        <v>14.63</v>
      </c>
      <c r="AI346" s="2">
        <v>13.91</v>
      </c>
      <c r="AJ346" s="2">
        <v>13.59</v>
      </c>
      <c r="AK346" s="2">
        <v>12.44</v>
      </c>
      <c r="AL346" s="2">
        <v>11.2658227848101</v>
      </c>
      <c r="AM346" s="2">
        <v>48.8</v>
      </c>
      <c r="AN346" s="2">
        <v>49.1</v>
      </c>
      <c r="AO346" s="2">
        <v>48.4</v>
      </c>
      <c r="AP346" s="2">
        <v>45.4</v>
      </c>
      <c r="AQ346" s="13">
        <v>12.5921052631579</v>
      </c>
      <c r="AR346" s="7">
        <v>17.4638957255332</v>
      </c>
    </row>
    <row r="347" spans="1:44">
      <c r="A347" t="s">
        <v>710</v>
      </c>
      <c r="B347" s="1" t="s">
        <v>2718</v>
      </c>
      <c r="C347" t="s">
        <v>711</v>
      </c>
      <c r="D347" t="s">
        <v>1291</v>
      </c>
      <c r="E347" s="2">
        <v>8.46</v>
      </c>
      <c r="F347" s="2">
        <v>71.6772979541241</v>
      </c>
      <c r="G347" s="2">
        <v>79.0687543651667</v>
      </c>
      <c r="H347" s="11">
        <v>0.740971075675675</v>
      </c>
      <c r="I347" s="2">
        <v>90.33</v>
      </c>
      <c r="J347" s="2">
        <v>95.06</v>
      </c>
      <c r="K347" s="2">
        <v>88.22</v>
      </c>
      <c r="L347" s="2">
        <v>89.62</v>
      </c>
      <c r="M347" s="2">
        <v>74.2901185458958</v>
      </c>
      <c r="N347" s="2">
        <v>8.14814814814815</v>
      </c>
      <c r="O347" s="2">
        <v>7.79141104294478</v>
      </c>
      <c r="P347" s="2">
        <v>7.61904761904762</v>
      </c>
      <c r="Q347" s="2">
        <v>7.75862068965517</v>
      </c>
      <c r="R347" s="2">
        <v>8.06818181818182</v>
      </c>
      <c r="S347" s="2">
        <v>12.1359223300971</v>
      </c>
      <c r="T347" s="2">
        <v>12.0772946859903</v>
      </c>
      <c r="U347" s="2">
        <v>11.8483412322275</v>
      </c>
      <c r="V347" s="2">
        <v>11.4678899082569</v>
      </c>
      <c r="W347" s="2">
        <v>11.3636363636364</v>
      </c>
      <c r="X347" s="2">
        <v>39.0909090909091</v>
      </c>
      <c r="Y347" s="2">
        <v>38.6363636363636</v>
      </c>
      <c r="Z347" s="2">
        <v>38.1818181818182</v>
      </c>
      <c r="AA347" s="2">
        <v>42.3809523809524</v>
      </c>
      <c r="AB347" s="2">
        <v>42.3809523809524</v>
      </c>
      <c r="AC347" s="2">
        <v>3.8641975308642</v>
      </c>
      <c r="AD347" s="2">
        <v>3.11656441717791</v>
      </c>
      <c r="AE347" s="2">
        <v>2.79761904761905</v>
      </c>
      <c r="AF347" s="2">
        <v>3.74712643678161</v>
      </c>
      <c r="AG347" s="2">
        <v>3.48863636363636</v>
      </c>
      <c r="AH347" s="2">
        <v>10.43</v>
      </c>
      <c r="AI347" s="2">
        <v>9.69</v>
      </c>
      <c r="AJ347" s="2">
        <v>9.58</v>
      </c>
      <c r="AK347" s="2">
        <v>8.74</v>
      </c>
      <c r="AL347" s="2">
        <v>7.55681818181818</v>
      </c>
      <c r="AM347" s="2">
        <v>50</v>
      </c>
      <c r="AN347" s="2">
        <v>49.9</v>
      </c>
      <c r="AO347" s="2">
        <v>48.3</v>
      </c>
      <c r="AP347" s="2">
        <v>44.3</v>
      </c>
      <c r="AQ347" s="13">
        <v>12.072972972973</v>
      </c>
      <c r="AR347" s="7">
        <v>15.774038247374</v>
      </c>
    </row>
    <row r="348" spans="1:44">
      <c r="A348" t="s">
        <v>712</v>
      </c>
      <c r="B348" s="1" t="s">
        <v>2719</v>
      </c>
      <c r="C348" t="s">
        <v>713</v>
      </c>
      <c r="D348" t="s">
        <v>1291</v>
      </c>
      <c r="E348" s="2">
        <v>7.98</v>
      </c>
      <c r="F348" s="2">
        <v>69.7224762268359</v>
      </c>
      <c r="G348" s="2">
        <v>77.0511245809247</v>
      </c>
      <c r="H348" s="11">
        <v>1.13591414090909</v>
      </c>
      <c r="I348" s="2">
        <v>120.8</v>
      </c>
      <c r="J348" s="2">
        <v>131.64</v>
      </c>
      <c r="K348" s="2">
        <v>159.42</v>
      </c>
      <c r="L348" s="2">
        <v>153.44</v>
      </c>
      <c r="M348" s="2">
        <v>109.318232594757</v>
      </c>
      <c r="N348" s="2">
        <v>10.4210526315789</v>
      </c>
      <c r="O348" s="2">
        <v>10.1578947368421</v>
      </c>
      <c r="P348" s="2">
        <v>9.64285714285714</v>
      </c>
      <c r="Q348" s="2">
        <v>9.29292929292929</v>
      </c>
      <c r="R348" s="2">
        <v>9.7029702970297</v>
      </c>
      <c r="S348" s="2">
        <v>10.9022556390977</v>
      </c>
      <c r="T348" s="2">
        <v>11.2359550561798</v>
      </c>
      <c r="U348" s="2">
        <v>10.8695652173913</v>
      </c>
      <c r="V348" s="2">
        <v>10.7142857142857</v>
      </c>
      <c r="W348" s="2">
        <v>10.8771929824561</v>
      </c>
      <c r="X348" s="2">
        <v>57.6923076923077</v>
      </c>
      <c r="Y348" s="2">
        <v>58.4615384615385</v>
      </c>
      <c r="Z348" s="2">
        <v>60.3846153846154</v>
      </c>
      <c r="AA348" s="2">
        <v>62.6923076923077</v>
      </c>
      <c r="AB348" s="2">
        <v>63.0769230769231</v>
      </c>
      <c r="AC348" s="2">
        <v>6.08421052631579</v>
      </c>
      <c r="AD348" s="2">
        <v>4.88421052631579</v>
      </c>
      <c r="AE348" s="2">
        <v>4.09183673469388</v>
      </c>
      <c r="AF348" s="2">
        <v>6.4040404040404</v>
      </c>
      <c r="AG348" s="2">
        <v>6.97029702970297</v>
      </c>
      <c r="AH348" s="2">
        <v>13.11</v>
      </c>
      <c r="AI348" s="2">
        <v>12.68</v>
      </c>
      <c r="AJ348" s="2">
        <v>11.94</v>
      </c>
      <c r="AK348" s="2">
        <v>11.11</v>
      </c>
      <c r="AL348" s="2">
        <v>10.3465346534653</v>
      </c>
      <c r="AM348" s="2">
        <v>54.4</v>
      </c>
      <c r="AN348" s="2">
        <v>57</v>
      </c>
      <c r="AO348" s="2">
        <v>51.9</v>
      </c>
      <c r="AP348" s="2">
        <v>51.5</v>
      </c>
      <c r="AQ348" s="13">
        <v>12.4318181818182</v>
      </c>
      <c r="AR348" s="7">
        <v>15.7266748158055</v>
      </c>
    </row>
    <row r="349" spans="1:44">
      <c r="A349" t="s">
        <v>714</v>
      </c>
      <c r="B349" s="1" t="s">
        <v>2720</v>
      </c>
      <c r="C349" t="s">
        <v>715</v>
      </c>
      <c r="D349" t="s">
        <v>1291</v>
      </c>
      <c r="E349" s="2">
        <v>9.97</v>
      </c>
      <c r="F349" s="2">
        <v>78.469164877711</v>
      </c>
      <c r="G349" s="2">
        <v>79.1146411555025</v>
      </c>
      <c r="H349" s="11">
        <v>0.852188751282051</v>
      </c>
      <c r="I349" s="2">
        <v>100.84</v>
      </c>
      <c r="J349" s="2">
        <v>113.69</v>
      </c>
      <c r="K349" s="2">
        <v>98.48</v>
      </c>
      <c r="L349" s="2">
        <v>100.45</v>
      </c>
      <c r="M349" s="2">
        <v>81.3786269756558</v>
      </c>
      <c r="N349" s="2">
        <v>6.9811320754717</v>
      </c>
      <c r="O349" s="2">
        <v>6.875</v>
      </c>
      <c r="P349" s="2">
        <v>6.1849710982659</v>
      </c>
      <c r="Q349" s="2">
        <v>5.78651685393258</v>
      </c>
      <c r="R349" s="2">
        <v>5.6043956043956</v>
      </c>
      <c r="S349" s="2">
        <v>13.1221719457014</v>
      </c>
      <c r="T349" s="2">
        <v>13.4529147982063</v>
      </c>
      <c r="U349" s="2">
        <v>13.0252100840336</v>
      </c>
      <c r="V349" s="2">
        <v>12.6530612244898</v>
      </c>
      <c r="W349" s="2">
        <v>12.4</v>
      </c>
      <c r="X349" s="2">
        <v>36</v>
      </c>
      <c r="Y349" s="2">
        <v>37.6</v>
      </c>
      <c r="Z349" s="2">
        <v>36.1538461538462</v>
      </c>
      <c r="AA349" s="2">
        <v>36.1538461538462</v>
      </c>
      <c r="AB349" s="2">
        <v>34.4444444444444</v>
      </c>
      <c r="AC349" s="2">
        <v>3.79874213836478</v>
      </c>
      <c r="AD349" s="2">
        <v>3.3</v>
      </c>
      <c r="AE349" s="2">
        <v>2.57803468208092</v>
      </c>
      <c r="AF349" s="2">
        <v>3.50561797752809</v>
      </c>
      <c r="AG349" s="2">
        <v>3.04395604395604</v>
      </c>
      <c r="AH349" s="2">
        <v>8.49</v>
      </c>
      <c r="AI349" s="2">
        <v>8.19</v>
      </c>
      <c r="AJ349" s="2">
        <v>6.82</v>
      </c>
      <c r="AK349" s="2">
        <v>5.9</v>
      </c>
      <c r="AL349" s="2">
        <v>5.32967032967033</v>
      </c>
      <c r="AM349" s="2">
        <v>31.5</v>
      </c>
      <c r="AN349" s="2">
        <v>31</v>
      </c>
      <c r="AO349" s="2">
        <v>30.4</v>
      </c>
      <c r="AP349" s="2">
        <v>29.4</v>
      </c>
      <c r="AQ349" s="13">
        <v>12.0358974358974</v>
      </c>
      <c r="AR349" s="7">
        <v>13.10023076343</v>
      </c>
    </row>
    <row r="350" spans="1:44">
      <c r="A350" t="s">
        <v>716</v>
      </c>
      <c r="B350" s="1" t="s">
        <v>2721</v>
      </c>
      <c r="C350" t="s">
        <v>717</v>
      </c>
      <c r="D350" t="s">
        <v>1291</v>
      </c>
      <c r="E350" s="2">
        <v>9.57</v>
      </c>
      <c r="F350" s="2">
        <v>69.4349232476887</v>
      </c>
      <c r="G350" s="2">
        <v>76.2859214811391</v>
      </c>
      <c r="H350" s="11">
        <v>0.878191685365854</v>
      </c>
      <c r="I350" s="2">
        <v>107.72</v>
      </c>
      <c r="J350" s="2">
        <v>102.61</v>
      </c>
      <c r="K350" s="2">
        <v>74.6</v>
      </c>
      <c r="L350" s="2">
        <v>93.35</v>
      </c>
      <c r="M350" s="2">
        <v>109.132962553335</v>
      </c>
      <c r="N350" s="2">
        <v>8.03108808290155</v>
      </c>
      <c r="O350" s="2">
        <v>7.0873786407767</v>
      </c>
      <c r="P350" s="2">
        <v>6.8421052631579</v>
      </c>
      <c r="Q350" s="2">
        <v>6.23318385650224</v>
      </c>
      <c r="R350" s="2">
        <v>6.09243697478992</v>
      </c>
      <c r="S350" s="2">
        <v>10.188679245283</v>
      </c>
      <c r="T350" s="2">
        <v>9.9644128113879</v>
      </c>
      <c r="U350" s="2">
        <v>9.82456140350877</v>
      </c>
      <c r="V350" s="2">
        <v>9.93377483443709</v>
      </c>
      <c r="W350" s="2">
        <v>9.34579439252336</v>
      </c>
      <c r="X350" s="2">
        <v>44.1666666666667</v>
      </c>
      <c r="Y350" s="2">
        <v>44.5833333333333</v>
      </c>
      <c r="Z350" s="2">
        <v>43.6</v>
      </c>
      <c r="AA350" s="2">
        <v>41.9230769230769</v>
      </c>
      <c r="AB350" s="2">
        <v>40.3703703703704</v>
      </c>
      <c r="AC350" s="2">
        <v>4.64248704663212</v>
      </c>
      <c r="AD350" s="2">
        <v>3.71844660194175</v>
      </c>
      <c r="AE350" s="2">
        <v>3.24401913875598</v>
      </c>
      <c r="AF350" s="2">
        <v>4.50224215246637</v>
      </c>
      <c r="AG350" s="2">
        <v>4.57142857142857</v>
      </c>
      <c r="AH350" s="2">
        <v>10.05</v>
      </c>
      <c r="AI350" s="2">
        <v>8.98</v>
      </c>
      <c r="AJ350" s="2">
        <v>8.71</v>
      </c>
      <c r="AK350" s="2">
        <v>7.35</v>
      </c>
      <c r="AL350" s="2">
        <v>6.1344537815126</v>
      </c>
      <c r="AM350" s="2">
        <v>43</v>
      </c>
      <c r="AN350" s="2">
        <v>45.9</v>
      </c>
      <c r="AO350" s="2">
        <v>40.9</v>
      </c>
      <c r="AP350" s="2">
        <v>40</v>
      </c>
      <c r="AQ350" s="13">
        <v>12.3439024390244</v>
      </c>
      <c r="AR350" s="7">
        <v>14.9114850686979</v>
      </c>
    </row>
    <row r="351" spans="1:44">
      <c r="A351" t="s">
        <v>718</v>
      </c>
      <c r="B351" s="1" t="s">
        <v>2722</v>
      </c>
      <c r="C351" t="s">
        <v>719</v>
      </c>
      <c r="D351" t="s">
        <v>1291</v>
      </c>
      <c r="E351" s="2">
        <v>4.84</v>
      </c>
      <c r="F351" s="2">
        <v>68.7499462680148</v>
      </c>
      <c r="G351" s="2">
        <v>74.5074283568262</v>
      </c>
      <c r="H351" s="11">
        <v>0.997678282500001</v>
      </c>
      <c r="I351" s="2">
        <v>134.63</v>
      </c>
      <c r="J351" s="2">
        <v>132.81</v>
      </c>
      <c r="K351" s="2">
        <v>128.13</v>
      </c>
      <c r="L351" s="2">
        <v>94.99</v>
      </c>
      <c r="M351" s="2">
        <v>133.499661179406</v>
      </c>
      <c r="N351" s="2">
        <v>9.53488372093023</v>
      </c>
      <c r="O351" s="2">
        <v>9.41520467836257</v>
      </c>
      <c r="P351" s="2">
        <v>8.94736842105263</v>
      </c>
      <c r="Q351" s="2">
        <v>8.66279069767442</v>
      </c>
      <c r="R351" s="2">
        <v>8.79310344827586</v>
      </c>
      <c r="S351" s="2">
        <v>11.2033195020747</v>
      </c>
      <c r="T351" s="2">
        <v>11.2033195020747</v>
      </c>
      <c r="U351" s="2">
        <v>11.1570247933884</v>
      </c>
      <c r="V351" s="2">
        <v>11.522633744856</v>
      </c>
      <c r="W351" s="2">
        <v>11.3821138211382</v>
      </c>
      <c r="X351" s="2">
        <v>46.0869565217391</v>
      </c>
      <c r="Y351" s="2">
        <v>45.8333333333333</v>
      </c>
      <c r="Z351" s="2">
        <v>47.9166666666667</v>
      </c>
      <c r="AA351" s="2">
        <v>49.1666666666667</v>
      </c>
      <c r="AB351" s="2">
        <v>49.1666666666667</v>
      </c>
      <c r="AC351" s="2">
        <v>5.1046511627907</v>
      </c>
      <c r="AD351" s="2">
        <v>4.35087719298246</v>
      </c>
      <c r="AE351" s="2">
        <v>3.73099415204678</v>
      </c>
      <c r="AF351" s="2">
        <v>5.54651162790698</v>
      </c>
      <c r="AG351" s="2">
        <v>5.96551724137931</v>
      </c>
      <c r="AH351" s="2">
        <v>11.92</v>
      </c>
      <c r="AI351" s="2">
        <v>11.46</v>
      </c>
      <c r="AJ351" s="2">
        <v>10.88</v>
      </c>
      <c r="AK351" s="2">
        <v>9.83</v>
      </c>
      <c r="AL351" s="2">
        <v>9.02298850574713</v>
      </c>
      <c r="AM351" s="2">
        <v>47.8</v>
      </c>
      <c r="AN351" s="2">
        <v>49.2</v>
      </c>
      <c r="AO351" s="2">
        <v>45.2</v>
      </c>
      <c r="AP351" s="2">
        <v>41.9</v>
      </c>
      <c r="AQ351" s="13">
        <v>13.1825</v>
      </c>
      <c r="AR351" s="7">
        <v>15.0772127547881</v>
      </c>
    </row>
    <row r="352" spans="1:44">
      <c r="A352" t="s">
        <v>720</v>
      </c>
      <c r="B352" s="1" t="s">
        <v>2723</v>
      </c>
      <c r="C352" t="s">
        <v>721</v>
      </c>
      <c r="D352" t="s">
        <v>1291</v>
      </c>
      <c r="E352" s="2">
        <v>5.78</v>
      </c>
      <c r="F352" s="2">
        <v>75.4754257494646</v>
      </c>
      <c r="G352" s="2">
        <v>79.8238216025155</v>
      </c>
      <c r="H352" s="11">
        <v>1.13320099756098</v>
      </c>
      <c r="I352" s="2">
        <v>128.58</v>
      </c>
      <c r="J352" s="2">
        <v>113.83</v>
      </c>
      <c r="K352" s="2">
        <v>133.84</v>
      </c>
      <c r="L352" s="2">
        <v>127.01</v>
      </c>
      <c r="M352" s="2">
        <v>142.288957811753</v>
      </c>
      <c r="N352" s="2">
        <v>9.11764705882353</v>
      </c>
      <c r="O352" s="2">
        <v>8.29694323144105</v>
      </c>
      <c r="P352" s="2">
        <v>7.36842105263158</v>
      </c>
      <c r="Q352" s="2">
        <v>7.14814814814815</v>
      </c>
      <c r="R352" s="2">
        <v>7.11678832116788</v>
      </c>
      <c r="S352" s="2">
        <v>11.0266159695817</v>
      </c>
      <c r="T352" s="2">
        <v>10</v>
      </c>
      <c r="U352" s="2">
        <v>8.78787878787879</v>
      </c>
      <c r="V352" s="2">
        <v>8.65671641791045</v>
      </c>
      <c r="W352" s="2">
        <v>8.23529411764706</v>
      </c>
      <c r="X352" s="2">
        <v>52.8</v>
      </c>
      <c r="Y352" s="2">
        <v>53.6</v>
      </c>
      <c r="Z352" s="2">
        <v>55.6</v>
      </c>
      <c r="AA352" s="2">
        <v>57.6</v>
      </c>
      <c r="AB352" s="2">
        <v>57.6</v>
      </c>
      <c r="AC352" s="2">
        <v>4.67647058823529</v>
      </c>
      <c r="AD352" s="2">
        <v>3.43231441048035</v>
      </c>
      <c r="AE352" s="2">
        <v>2.45864661654135</v>
      </c>
      <c r="AF352" s="2">
        <v>4.17037037037037</v>
      </c>
      <c r="AG352" s="2">
        <v>3.98540145985401</v>
      </c>
      <c r="AH352" s="2">
        <v>10.49</v>
      </c>
      <c r="AI352" s="2">
        <v>9.56</v>
      </c>
      <c r="AJ352" s="2">
        <v>8.8</v>
      </c>
      <c r="AK352" s="2">
        <v>7.85</v>
      </c>
      <c r="AL352" s="2">
        <v>7.18978102189781</v>
      </c>
      <c r="AM352" s="2">
        <v>47</v>
      </c>
      <c r="AN352" s="2">
        <v>50.9</v>
      </c>
      <c r="AO352" s="2">
        <v>56.6</v>
      </c>
      <c r="AP352" s="2">
        <v>52</v>
      </c>
      <c r="AQ352" s="13">
        <v>13.3146341463415</v>
      </c>
      <c r="AR352" s="7">
        <v>15.8560355185924</v>
      </c>
    </row>
    <row r="353" spans="1:44">
      <c r="A353" t="s">
        <v>722</v>
      </c>
      <c r="B353" s="1" t="s">
        <v>2724</v>
      </c>
      <c r="C353" t="s">
        <v>723</v>
      </c>
      <c r="D353" t="s">
        <v>1291</v>
      </c>
      <c r="E353" s="2">
        <v>8.25</v>
      </c>
      <c r="F353" s="2">
        <v>57.6742108292469</v>
      </c>
      <c r="G353" s="2">
        <v>70.8766832918537</v>
      </c>
      <c r="H353" s="11">
        <v>1.03162163953488</v>
      </c>
      <c r="I353" s="2">
        <v>105.04</v>
      </c>
      <c r="J353" s="2">
        <v>93.87</v>
      </c>
      <c r="K353" s="2">
        <v>95.26</v>
      </c>
      <c r="L353" s="2">
        <v>88.81</v>
      </c>
      <c r="M353" s="2">
        <v>111.120059229317</v>
      </c>
      <c r="N353" s="2">
        <v>10.1807228915663</v>
      </c>
      <c r="O353" s="2">
        <v>10.0606060606061</v>
      </c>
      <c r="P353" s="2">
        <v>9.76331360946746</v>
      </c>
      <c r="Q353" s="2">
        <v>8.75</v>
      </c>
      <c r="R353" s="2">
        <v>8.59550561797753</v>
      </c>
      <c r="S353" s="2">
        <v>15.3508771929825</v>
      </c>
      <c r="T353" s="2">
        <v>15.3508771929825</v>
      </c>
      <c r="U353" s="2">
        <v>15.450643776824</v>
      </c>
      <c r="V353" s="2">
        <v>14.8760330578512</v>
      </c>
      <c r="W353" s="2">
        <v>15.1639344262295</v>
      </c>
      <c r="X353" s="2">
        <v>42.5806451612903</v>
      </c>
      <c r="Y353" s="2">
        <v>42.9032258064516</v>
      </c>
      <c r="Z353" s="2">
        <v>42.8125</v>
      </c>
      <c r="AA353" s="2">
        <v>42.1875</v>
      </c>
      <c r="AB353" s="2">
        <v>42.5</v>
      </c>
      <c r="AC353" s="2">
        <v>4.72289156626506</v>
      </c>
      <c r="AD353" s="2">
        <v>4.36363636363636</v>
      </c>
      <c r="AE353" s="2">
        <v>3.66863905325444</v>
      </c>
      <c r="AF353" s="2">
        <v>5.10227272727273</v>
      </c>
      <c r="AG353" s="2">
        <v>5.20224719101124</v>
      </c>
      <c r="AH353" s="2">
        <v>10.3</v>
      </c>
      <c r="AI353" s="2">
        <v>10.3</v>
      </c>
      <c r="AJ353" s="2">
        <v>9.76</v>
      </c>
      <c r="AK353" s="2">
        <v>8.75</v>
      </c>
      <c r="AL353" s="2">
        <v>7.64044943820225</v>
      </c>
      <c r="AM353" s="2">
        <v>39</v>
      </c>
      <c r="AN353" s="2">
        <v>41.8</v>
      </c>
      <c r="AO353" s="2">
        <v>39.1</v>
      </c>
      <c r="AP353" s="2">
        <v>37.8</v>
      </c>
      <c r="AQ353" s="13">
        <v>13.1790697674419</v>
      </c>
      <c r="AR353" s="7">
        <v>14.8026923604149</v>
      </c>
    </row>
    <row r="354" spans="1:44">
      <c r="A354" t="s">
        <v>724</v>
      </c>
      <c r="B354" s="1" t="s">
        <v>2725</v>
      </c>
      <c r="C354" t="s">
        <v>725</v>
      </c>
      <c r="D354" t="s">
        <v>1291</v>
      </c>
      <c r="E354" s="2">
        <v>9.04</v>
      </c>
      <c r="F354" s="2">
        <v>72.7155569806661</v>
      </c>
      <c r="G354" s="2">
        <v>79.2629415398943</v>
      </c>
      <c r="H354" s="11">
        <v>0.996630384090909</v>
      </c>
      <c r="I354" s="2">
        <v>111.82</v>
      </c>
      <c r="J354" s="2">
        <v>89.3</v>
      </c>
      <c r="K354" s="2">
        <v>104.85</v>
      </c>
      <c r="L354" s="2">
        <v>92.34</v>
      </c>
      <c r="M354" s="2">
        <v>94.0553034696902</v>
      </c>
      <c r="N354" s="2">
        <v>9.71428571428571</v>
      </c>
      <c r="O354" s="2">
        <v>9.2</v>
      </c>
      <c r="P354" s="2">
        <v>8.93854748603352</v>
      </c>
      <c r="Q354" s="2">
        <v>9.00552486187845</v>
      </c>
      <c r="R354" s="2">
        <v>8.87096774193548</v>
      </c>
      <c r="S354" s="2">
        <v>11.1570247933884</v>
      </c>
      <c r="T354" s="2">
        <v>11.1570247933884</v>
      </c>
      <c r="U354" s="2">
        <v>10.5691056910569</v>
      </c>
      <c r="V354" s="2">
        <v>10.4838709677419</v>
      </c>
      <c r="W354" s="2">
        <v>10.6719367588933</v>
      </c>
      <c r="X354" s="2">
        <v>50.8333333333333</v>
      </c>
      <c r="Y354" s="2">
        <v>51.6666666666667</v>
      </c>
      <c r="Z354" s="2">
        <v>50.4166666666667</v>
      </c>
      <c r="AA354" s="2">
        <v>49.5833333333333</v>
      </c>
      <c r="AB354" s="2">
        <v>48.3333333333333</v>
      </c>
      <c r="AC354" s="2">
        <v>4.67428571428571</v>
      </c>
      <c r="AD354" s="2">
        <v>4.01142857142857</v>
      </c>
      <c r="AE354" s="2">
        <v>3.66480446927374</v>
      </c>
      <c r="AF354" s="2">
        <v>5.43646408839779</v>
      </c>
      <c r="AG354" s="2">
        <v>5.11827956989247</v>
      </c>
      <c r="AH354" s="2">
        <v>13.43</v>
      </c>
      <c r="AI354" s="2">
        <v>12.63</v>
      </c>
      <c r="AJ354" s="2">
        <v>11.84</v>
      </c>
      <c r="AK354" s="2">
        <v>10.55</v>
      </c>
      <c r="AL354" s="2">
        <v>9.62365591397849</v>
      </c>
      <c r="AM354" s="2">
        <v>50.3</v>
      </c>
      <c r="AN354" s="2">
        <v>51.7</v>
      </c>
      <c r="AO354" s="2">
        <v>49.5</v>
      </c>
      <c r="AP354" s="2">
        <v>44.2</v>
      </c>
      <c r="AQ354" s="13">
        <v>12.8181818181818</v>
      </c>
      <c r="AR354" s="7">
        <v>17.0013499858621</v>
      </c>
    </row>
    <row r="355" spans="1:44">
      <c r="A355" t="s">
        <v>726</v>
      </c>
      <c r="B355" s="1" t="s">
        <v>2726</v>
      </c>
      <c r="C355" t="s">
        <v>727</v>
      </c>
      <c r="D355" t="s">
        <v>1291</v>
      </c>
      <c r="E355" s="2">
        <v>8.08</v>
      </c>
      <c r="F355" s="2">
        <v>73.4939271496647</v>
      </c>
      <c r="G355" s="2">
        <v>78.8027701296848</v>
      </c>
      <c r="H355" s="11">
        <v>1.09048562195122</v>
      </c>
      <c r="I355" s="2">
        <v>121.38</v>
      </c>
      <c r="J355" s="2">
        <v>102.75</v>
      </c>
      <c r="K355" s="2">
        <v>88.19</v>
      </c>
      <c r="L355" s="2">
        <v>113.59</v>
      </c>
      <c r="M355" s="2">
        <v>81.3939481898323</v>
      </c>
      <c r="N355" s="2">
        <v>8.87005649717514</v>
      </c>
      <c r="O355" s="2">
        <v>8.49162011173184</v>
      </c>
      <c r="P355" s="2">
        <v>8.12154696132597</v>
      </c>
      <c r="Q355" s="2">
        <v>8.36065573770492</v>
      </c>
      <c r="R355" s="2">
        <v>8.48648648648649</v>
      </c>
      <c r="S355" s="2">
        <v>13.9240506329114</v>
      </c>
      <c r="T355" s="2">
        <v>14.2857142857143</v>
      </c>
      <c r="U355" s="2">
        <v>14.5228215767635</v>
      </c>
      <c r="V355" s="2">
        <v>14.40329218107</v>
      </c>
      <c r="W355" s="2">
        <v>14.6341463414634</v>
      </c>
      <c r="X355" s="2">
        <v>39</v>
      </c>
      <c r="Y355" s="2">
        <v>39</v>
      </c>
      <c r="Z355" s="2">
        <v>37.741935483871</v>
      </c>
      <c r="AA355" s="2">
        <v>38.3870967741935</v>
      </c>
      <c r="AB355" s="2">
        <v>35.9375</v>
      </c>
      <c r="AC355" s="2">
        <v>4.40677966101695</v>
      </c>
      <c r="AD355" s="2">
        <v>3.89944134078212</v>
      </c>
      <c r="AE355" s="2">
        <v>3.38121546961326</v>
      </c>
      <c r="AF355" s="2">
        <v>5.11475409836066</v>
      </c>
      <c r="AG355" s="2">
        <v>5.44864864864865</v>
      </c>
      <c r="AH355" s="2">
        <v>10.11</v>
      </c>
      <c r="AI355" s="2">
        <v>9.83</v>
      </c>
      <c r="AJ355" s="2">
        <v>9.34</v>
      </c>
      <c r="AK355" s="2">
        <v>8.63</v>
      </c>
      <c r="AL355" s="2">
        <v>7.72972972972973</v>
      </c>
      <c r="AM355" s="2">
        <v>37.6</v>
      </c>
      <c r="AN355" s="2">
        <v>39.1</v>
      </c>
      <c r="AO355" s="2">
        <v>37.1</v>
      </c>
      <c r="AP355" s="2">
        <v>35.4</v>
      </c>
      <c r="AQ355" s="13">
        <v>12.980487804878</v>
      </c>
      <c r="AR355" s="7">
        <v>14.9666500173082</v>
      </c>
    </row>
    <row r="356" spans="1:44">
      <c r="A356" t="s">
        <v>728</v>
      </c>
      <c r="B356" s="1" t="s">
        <v>2727</v>
      </c>
      <c r="C356" t="s">
        <v>141</v>
      </c>
      <c r="D356" t="s">
        <v>1291</v>
      </c>
      <c r="E356" s="2">
        <v>8.68</v>
      </c>
      <c r="F356" s="2">
        <v>61.6726705101811</v>
      </c>
      <c r="G356" s="2">
        <v>74.3445965517732</v>
      </c>
      <c r="H356" s="11">
        <v>0.885235280487805</v>
      </c>
      <c r="I356" s="2">
        <v>123.78</v>
      </c>
      <c r="J356" s="2">
        <v>131.12</v>
      </c>
      <c r="K356" s="2">
        <v>93.77</v>
      </c>
      <c r="L356" s="2">
        <v>121</v>
      </c>
      <c r="M356" s="2">
        <v>104.498999629345</v>
      </c>
      <c r="N356" s="2">
        <v>8.51190476190476</v>
      </c>
      <c r="O356" s="2">
        <v>8.27380952380952</v>
      </c>
      <c r="P356" s="2">
        <v>7.68361581920904</v>
      </c>
      <c r="Q356" s="2">
        <v>7.40540540540541</v>
      </c>
      <c r="R356" s="2">
        <v>7.5</v>
      </c>
      <c r="S356" s="2">
        <v>12.5560538116592</v>
      </c>
      <c r="T356" s="2">
        <v>12.6126126126126</v>
      </c>
      <c r="U356" s="2">
        <v>12.5</v>
      </c>
      <c r="V356" s="2">
        <v>12.0833333333333</v>
      </c>
      <c r="W356" s="2">
        <v>11.9341563786008</v>
      </c>
      <c r="X356" s="2">
        <v>39.2</v>
      </c>
      <c r="Y356" s="2">
        <v>40</v>
      </c>
      <c r="Z356" s="2">
        <v>40.8</v>
      </c>
      <c r="AA356" s="2">
        <v>40</v>
      </c>
      <c r="AB356" s="2">
        <v>40.8</v>
      </c>
      <c r="AC356" s="2">
        <v>3.77380952380952</v>
      </c>
      <c r="AD356" s="2">
        <v>3</v>
      </c>
      <c r="AE356" s="2">
        <v>2.49717514124294</v>
      </c>
      <c r="AF356" s="2">
        <v>4.4</v>
      </c>
      <c r="AG356" s="2">
        <v>4.14893617021277</v>
      </c>
      <c r="AH356" s="2">
        <v>10.71</v>
      </c>
      <c r="AI356" s="2">
        <v>10.54</v>
      </c>
      <c r="AJ356" s="2">
        <v>9.21</v>
      </c>
      <c r="AK356" s="2">
        <v>8.05</v>
      </c>
      <c r="AL356" s="2">
        <v>7.5</v>
      </c>
      <c r="AM356" s="2">
        <v>42.9</v>
      </c>
      <c r="AN356" s="2">
        <v>46.2</v>
      </c>
      <c r="AO356" s="2">
        <v>42.6</v>
      </c>
      <c r="AP356" s="2">
        <v>41.8</v>
      </c>
      <c r="AQ356" s="13">
        <v>12.4731707317073</v>
      </c>
      <c r="AR356" s="7">
        <v>12.9771467312701</v>
      </c>
    </row>
    <row r="357" spans="1:44">
      <c r="A357" t="s">
        <v>729</v>
      </c>
      <c r="B357" s="1" t="s">
        <v>2728</v>
      </c>
      <c r="C357" t="s">
        <v>730</v>
      </c>
      <c r="D357" t="s">
        <v>1291</v>
      </c>
      <c r="E357" s="2">
        <v>5.58</v>
      </c>
      <c r="F357" s="2">
        <v>75.2348525592744</v>
      </c>
      <c r="G357" s="2">
        <v>79.2211874250985</v>
      </c>
      <c r="H357" s="11">
        <v>0.771719080952381</v>
      </c>
      <c r="I357" s="2">
        <v>131.72</v>
      </c>
      <c r="J357" s="2">
        <v>126.75</v>
      </c>
      <c r="K357" s="2">
        <v>98.27</v>
      </c>
      <c r="L357" s="2">
        <v>114.79</v>
      </c>
      <c r="M357" s="2">
        <v>127.415810167663</v>
      </c>
      <c r="N357" s="2">
        <v>7.79761904761905</v>
      </c>
      <c r="O357" s="2">
        <v>7.94117647058823</v>
      </c>
      <c r="P357" s="2">
        <v>7.43016759776536</v>
      </c>
      <c r="Q357" s="2">
        <v>6.97916666666667</v>
      </c>
      <c r="R357" s="2">
        <v>6.71794871794872</v>
      </c>
      <c r="S357" s="2">
        <v>13.7931034482759</v>
      </c>
      <c r="T357" s="2">
        <v>14.1025641025641</v>
      </c>
      <c r="U357" s="2">
        <v>13.5802469135802</v>
      </c>
      <c r="V357" s="2">
        <v>13.1782945736434</v>
      </c>
      <c r="W357" s="2">
        <v>12.9770992366412</v>
      </c>
      <c r="X357" s="2">
        <v>41.4285714285714</v>
      </c>
      <c r="Y357" s="2">
        <v>41.4285714285714</v>
      </c>
      <c r="Z357" s="2">
        <v>39.6551724137931</v>
      </c>
      <c r="AA357" s="2">
        <v>38.9655172413793</v>
      </c>
      <c r="AB357" s="2">
        <v>37.9310344827586</v>
      </c>
      <c r="AC357" s="2">
        <v>3.54761904761905</v>
      </c>
      <c r="AD357" s="2">
        <v>3.07058823529412</v>
      </c>
      <c r="AE357" s="2">
        <v>2.67039106145251</v>
      </c>
      <c r="AF357" s="2">
        <v>3.53125</v>
      </c>
      <c r="AG357" s="2">
        <v>3.26153846153846</v>
      </c>
      <c r="AH357" s="2">
        <v>10.54</v>
      </c>
      <c r="AI357" s="2">
        <v>10.35</v>
      </c>
      <c r="AJ357" s="2">
        <v>9.61</v>
      </c>
      <c r="AK357" s="2">
        <v>8.33</v>
      </c>
      <c r="AL357" s="2">
        <v>7.23076923076923</v>
      </c>
      <c r="AM357" s="2">
        <v>47.6</v>
      </c>
      <c r="AN357" s="2">
        <v>48</v>
      </c>
      <c r="AO357" s="2">
        <v>46.9</v>
      </c>
      <c r="AP357" s="2">
        <v>45.9</v>
      </c>
      <c r="AQ357" s="13">
        <v>11.7428571428571</v>
      </c>
      <c r="AR357" s="7">
        <v>13.5183509880933</v>
      </c>
    </row>
    <row r="358" spans="1:44">
      <c r="A358" t="s">
        <v>731</v>
      </c>
      <c r="B358" s="1" t="s">
        <v>2729</v>
      </c>
      <c r="C358" t="s">
        <v>732</v>
      </c>
      <c r="D358" t="s">
        <v>1291</v>
      </c>
      <c r="E358" s="2">
        <v>8.15</v>
      </c>
      <c r="F358" s="2">
        <v>67.8626377157403</v>
      </c>
      <c r="G358" s="2">
        <v>77.2028618265227</v>
      </c>
      <c r="H358" s="11">
        <v>1.22383376086956</v>
      </c>
      <c r="I358" s="2">
        <v>113.75</v>
      </c>
      <c r="J358" s="2">
        <v>132.71</v>
      </c>
      <c r="K358" s="2">
        <v>158.66</v>
      </c>
      <c r="L358" s="2">
        <v>122.92</v>
      </c>
      <c r="M358" s="2">
        <v>119.269851903798</v>
      </c>
      <c r="N358" s="2">
        <v>10.15</v>
      </c>
      <c r="O358" s="2">
        <v>9.90049751243781</v>
      </c>
      <c r="P358" s="2">
        <v>9.31034482758621</v>
      </c>
      <c r="Q358" s="2">
        <v>9.41463414634146</v>
      </c>
      <c r="R358" s="2">
        <v>9.42028985507246</v>
      </c>
      <c r="S358" s="2">
        <v>9.81132075471698</v>
      </c>
      <c r="T358" s="2">
        <v>9.81132075471698</v>
      </c>
      <c r="U358" s="2">
        <v>9.70149253731343</v>
      </c>
      <c r="V358" s="2">
        <v>9.62962962962963</v>
      </c>
      <c r="W358" s="2">
        <v>9.55882352941176</v>
      </c>
      <c r="X358" s="2">
        <v>52.6086956521739</v>
      </c>
      <c r="Y358" s="2">
        <v>53.9130434782609</v>
      </c>
      <c r="Z358" s="2">
        <v>53.0434782608696</v>
      </c>
      <c r="AA358" s="2">
        <v>55.6521739130435</v>
      </c>
      <c r="AB358" s="2">
        <v>56.9565217391304</v>
      </c>
      <c r="AC358" s="2">
        <v>5.08</v>
      </c>
      <c r="AD358" s="2">
        <v>4.61691542288557</v>
      </c>
      <c r="AE358" s="2">
        <v>3.89162561576355</v>
      </c>
      <c r="AF358" s="2">
        <v>5.86341463414634</v>
      </c>
      <c r="AG358" s="2">
        <v>6.24154589371981</v>
      </c>
      <c r="AH358" s="2">
        <v>12.6</v>
      </c>
      <c r="AI358" s="2">
        <v>11.94</v>
      </c>
      <c r="AJ358" s="2">
        <v>11.53</v>
      </c>
      <c r="AK358" s="2">
        <v>10.34</v>
      </c>
      <c r="AL358" s="2">
        <v>9.46859903381643</v>
      </c>
      <c r="AM358" s="2">
        <v>46.4</v>
      </c>
      <c r="AN358" s="2">
        <v>47</v>
      </c>
      <c r="AO358" s="2">
        <v>47</v>
      </c>
      <c r="AP358" s="2">
        <v>44.9</v>
      </c>
      <c r="AQ358" s="13">
        <v>13.4173913043478</v>
      </c>
      <c r="AR358" s="7">
        <v>16.0464723435712</v>
      </c>
    </row>
    <row r="359" spans="1:44">
      <c r="A359" t="s">
        <v>733</v>
      </c>
      <c r="B359" s="1" t="s">
        <v>2730</v>
      </c>
      <c r="C359" t="s">
        <v>734</v>
      </c>
      <c r="D359" t="s">
        <v>2731</v>
      </c>
      <c r="E359" s="2">
        <v>11.66</v>
      </c>
      <c r="F359" s="2">
        <v>69.5671281592509</v>
      </c>
      <c r="G359" s="2">
        <v>77.8521534761047</v>
      </c>
      <c r="H359" s="11">
        <v>-1.51992041111111</v>
      </c>
      <c r="I359" s="2">
        <v>53.29</v>
      </c>
      <c r="J359" s="2">
        <v>72.36</v>
      </c>
      <c r="K359" s="2">
        <v>65.79</v>
      </c>
      <c r="L359" s="2">
        <v>53.49</v>
      </c>
      <c r="M359" s="2">
        <v>65.9192632663603</v>
      </c>
      <c r="N359" s="2">
        <v>3.92592592592593</v>
      </c>
      <c r="O359" s="2">
        <v>3.58208955223881</v>
      </c>
      <c r="P359" s="2">
        <v>3.60902255639098</v>
      </c>
      <c r="Q359" s="2">
        <v>3.90977443609023</v>
      </c>
      <c r="R359" s="2">
        <v>3.80281690140845</v>
      </c>
      <c r="S359" s="2">
        <v>17.2774869109948</v>
      </c>
      <c r="T359" s="2">
        <v>17.7083333333333</v>
      </c>
      <c r="U359" s="2">
        <v>18.6528497409326</v>
      </c>
      <c r="V359" s="2">
        <v>18.5567010309278</v>
      </c>
      <c r="W359" s="2">
        <v>17.9611650485437</v>
      </c>
      <c r="X359" s="2">
        <v>15.1724137931034</v>
      </c>
      <c r="Y359" s="2">
        <v>15.3333333333333</v>
      </c>
      <c r="Z359" s="2">
        <v>15.4838709677419</v>
      </c>
      <c r="AA359" s="2">
        <v>14.6875</v>
      </c>
      <c r="AB359" s="2">
        <v>14.8484848484848</v>
      </c>
      <c r="AC359" s="2">
        <v>1.45185185185185</v>
      </c>
      <c r="AD359" s="2">
        <v>1.26865671641791</v>
      </c>
      <c r="AE359" s="2">
        <v>1.11278195488722</v>
      </c>
      <c r="AF359" s="2">
        <v>2.21052631578947</v>
      </c>
      <c r="AG359" s="2">
        <v>2.12676056338028</v>
      </c>
      <c r="AH359" s="2">
        <v>3.78</v>
      </c>
      <c r="AI359" s="2">
        <v>3.51</v>
      </c>
      <c r="AJ359" s="2">
        <v>3.53</v>
      </c>
      <c r="AK359" s="2">
        <v>4.06</v>
      </c>
      <c r="AL359" s="2">
        <v>3.73239436619718</v>
      </c>
      <c r="AM359" s="2">
        <v>18</v>
      </c>
      <c r="AN359" s="2">
        <v>18.6</v>
      </c>
      <c r="AO359" s="2">
        <v>20.5</v>
      </c>
      <c r="AP359" s="2">
        <v>18.9</v>
      </c>
      <c r="AQ359" s="13">
        <v>11.5138888888889</v>
      </c>
      <c r="AR359" s="7">
        <v>10.022514439627</v>
      </c>
    </row>
    <row r="360" spans="1:44">
      <c r="A360" t="s">
        <v>735</v>
      </c>
      <c r="B360" s="1" t="s">
        <v>2732</v>
      </c>
      <c r="C360" t="s">
        <v>736</v>
      </c>
      <c r="D360" t="s">
        <v>2731</v>
      </c>
      <c r="E360" s="2">
        <v>12.46</v>
      </c>
      <c r="F360" s="2">
        <v>79.9014554834021</v>
      </c>
      <c r="G360" s="2">
        <v>79.9343850734127</v>
      </c>
      <c r="H360" s="11">
        <v>-2.06918171282051</v>
      </c>
      <c r="I360" s="2">
        <v>56.63</v>
      </c>
      <c r="J360" s="2">
        <v>49.98</v>
      </c>
      <c r="K360" s="2">
        <v>47.97</v>
      </c>
      <c r="L360" s="2">
        <v>65.79</v>
      </c>
      <c r="M360" s="2">
        <v>47.0058542157438</v>
      </c>
      <c r="N360" s="2">
        <v>1.81818181818182</v>
      </c>
      <c r="O360" s="2">
        <v>1.95804195804196</v>
      </c>
      <c r="P360" s="2">
        <v>1.88811188811189</v>
      </c>
      <c r="Q360" s="2">
        <v>1.88811188811189</v>
      </c>
      <c r="R360" s="2">
        <v>1.88811188811189</v>
      </c>
      <c r="S360" s="2">
        <v>20</v>
      </c>
      <c r="T360" s="2">
        <v>20.4081632653061</v>
      </c>
      <c r="U360" s="2">
        <v>21.3197969543147</v>
      </c>
      <c r="V360" s="2">
        <v>21.7171717171717</v>
      </c>
      <c r="W360" s="2">
        <v>22.2222222222222</v>
      </c>
      <c r="X360" s="2">
        <v>9.6969696969697</v>
      </c>
      <c r="Y360" s="2">
        <v>9.11764705882353</v>
      </c>
      <c r="Z360" s="2">
        <v>8.85714285714286</v>
      </c>
      <c r="AA360" s="2">
        <v>8.05555555555556</v>
      </c>
      <c r="AB360" s="2">
        <v>8.05555555555556</v>
      </c>
      <c r="AC360" s="2">
        <v>0.909090909090909</v>
      </c>
      <c r="AD360" s="2">
        <v>0.643356643356643</v>
      </c>
      <c r="AE360" s="2">
        <v>0.531468531468531</v>
      </c>
      <c r="AF360" s="2">
        <v>1.10489510489511</v>
      </c>
      <c r="AG360" s="2">
        <v>0.909090909090909</v>
      </c>
      <c r="AH360" s="2">
        <v>1.68</v>
      </c>
      <c r="AI360" s="2">
        <v>1.75</v>
      </c>
      <c r="AJ360" s="2">
        <v>1.47</v>
      </c>
      <c r="AK360" s="2">
        <v>1.54</v>
      </c>
      <c r="AL360" s="2">
        <v>1.46853146853147</v>
      </c>
      <c r="AM360" s="2">
        <v>15.3</v>
      </c>
      <c r="AN360" s="2">
        <v>14.3</v>
      </c>
      <c r="AO360" s="2">
        <v>15.8</v>
      </c>
      <c r="AP360" s="2">
        <v>13.9</v>
      </c>
      <c r="AQ360" s="13">
        <v>11.5025641025641</v>
      </c>
      <c r="AR360" s="7">
        <v>10.4222857250558</v>
      </c>
    </row>
    <row r="361" spans="1:44">
      <c r="A361" t="s">
        <v>737</v>
      </c>
      <c r="B361" s="1" t="s">
        <v>2733</v>
      </c>
      <c r="C361" t="s">
        <v>738</v>
      </c>
      <c r="D361" t="s">
        <v>2731</v>
      </c>
      <c r="E361" s="2">
        <v>10.57</v>
      </c>
      <c r="F361" s="2">
        <v>76.9913333483128</v>
      </c>
      <c r="G361" s="2">
        <v>80.2743643653849</v>
      </c>
      <c r="H361" s="11">
        <v>-1.97885254545455</v>
      </c>
      <c r="I361" s="2">
        <v>71.74</v>
      </c>
      <c r="J361" s="2">
        <v>47.09</v>
      </c>
      <c r="K361" s="2">
        <v>86.31</v>
      </c>
      <c r="L361" s="2">
        <v>76.53</v>
      </c>
      <c r="M361" s="2">
        <v>73.4937404030259</v>
      </c>
      <c r="N361" s="2">
        <v>1.92307692307692</v>
      </c>
      <c r="O361" s="2">
        <v>1.89393939393939</v>
      </c>
      <c r="P361" s="2">
        <v>1.81818181818182</v>
      </c>
      <c r="Q361" s="2">
        <v>1.80451127819549</v>
      </c>
      <c r="R361" s="2">
        <v>1.95488721804511</v>
      </c>
      <c r="S361" s="2">
        <v>14.8571428571429</v>
      </c>
      <c r="T361" s="2">
        <v>14.6892655367232</v>
      </c>
      <c r="U361" s="2">
        <v>14.6892655367232</v>
      </c>
      <c r="V361" s="2">
        <v>15.1685393258427</v>
      </c>
      <c r="W361" s="2">
        <v>15.1685393258427</v>
      </c>
      <c r="X361" s="2">
        <v>12.7272727272727</v>
      </c>
      <c r="Y361" s="2">
        <v>12.7272727272727</v>
      </c>
      <c r="Z361" s="2">
        <v>13.1818181818182</v>
      </c>
      <c r="AA361" s="2">
        <v>13.1818181818182</v>
      </c>
      <c r="AB361" s="2">
        <v>13.1818181818182</v>
      </c>
      <c r="AC361" s="2">
        <v>0.784615384615385</v>
      </c>
      <c r="AD361" s="2">
        <v>0.53030303030303</v>
      </c>
      <c r="AE361" s="2">
        <v>0.484848484848485</v>
      </c>
      <c r="AF361" s="2">
        <v>1.05263157894737</v>
      </c>
      <c r="AG361" s="2">
        <v>0.947368421052632</v>
      </c>
      <c r="AH361" s="2">
        <v>1.54</v>
      </c>
      <c r="AI361" s="2">
        <v>1.82</v>
      </c>
      <c r="AJ361" s="2">
        <v>1.82</v>
      </c>
      <c r="AK361" s="2">
        <v>1.5</v>
      </c>
      <c r="AL361" s="2">
        <v>1.57894736842105</v>
      </c>
      <c r="AM361" s="2">
        <v>8.9</v>
      </c>
      <c r="AN361" s="2">
        <v>8.4</v>
      </c>
      <c r="AO361" s="2">
        <v>9.5</v>
      </c>
      <c r="AP361" s="2">
        <v>8.2</v>
      </c>
      <c r="AQ361" s="13">
        <v>10.2121212121212</v>
      </c>
      <c r="AR361" s="7">
        <v>7.9076430497079</v>
      </c>
    </row>
    <row r="362" spans="1:44">
      <c r="A362" t="s">
        <v>739</v>
      </c>
      <c r="B362" s="1" t="s">
        <v>2734</v>
      </c>
      <c r="C362" t="s">
        <v>740</v>
      </c>
      <c r="D362" t="s">
        <v>2731</v>
      </c>
      <c r="E362" s="2">
        <v>17.02</v>
      </c>
      <c r="F362" s="2">
        <v>71.8043109075177</v>
      </c>
      <c r="G362" s="2">
        <v>80.3083439278816</v>
      </c>
      <c r="H362" s="11">
        <v>-0.2565366375</v>
      </c>
      <c r="I362" s="2">
        <v>76.92</v>
      </c>
      <c r="J362" s="2">
        <v>86.09</v>
      </c>
      <c r="K362" s="2">
        <v>58.78</v>
      </c>
      <c r="L362" s="2">
        <v>92.3</v>
      </c>
      <c r="M362" s="2">
        <v>69.4463175535854</v>
      </c>
      <c r="N362" s="2">
        <v>8.68852459016393</v>
      </c>
      <c r="O362" s="2">
        <v>8.36065573770492</v>
      </c>
      <c r="P362" s="2">
        <v>8.26446280991736</v>
      </c>
      <c r="Q362" s="2">
        <v>7.86885245901639</v>
      </c>
      <c r="R362" s="2">
        <v>8.3739837398374</v>
      </c>
      <c r="S362" s="2">
        <v>14.4578313253012</v>
      </c>
      <c r="T362" s="2">
        <v>14.9700598802395</v>
      </c>
      <c r="U362" s="2">
        <v>14.9700598802395</v>
      </c>
      <c r="V362" s="2">
        <v>15.5688622754491</v>
      </c>
      <c r="W362" s="2">
        <v>15.4761904761905</v>
      </c>
      <c r="X362" s="2">
        <v>41.9047619047619</v>
      </c>
      <c r="Y362" s="2">
        <v>43.8095238095238</v>
      </c>
      <c r="Z362" s="2">
        <v>41.8181818181818</v>
      </c>
      <c r="AA362" s="2">
        <v>42.2727272727273</v>
      </c>
      <c r="AB362" s="2">
        <v>41.7391304347826</v>
      </c>
      <c r="AC362" s="2">
        <v>4.22950819672131</v>
      </c>
      <c r="AD362" s="2">
        <v>3.65573770491803</v>
      </c>
      <c r="AE362" s="2">
        <v>3.52066115702479</v>
      </c>
      <c r="AF362" s="2">
        <v>5.21311475409836</v>
      </c>
      <c r="AG362" s="2">
        <v>5.30081300813008</v>
      </c>
      <c r="AH362" s="2">
        <v>9.34</v>
      </c>
      <c r="AI362" s="2">
        <v>9.1</v>
      </c>
      <c r="AJ362" s="2">
        <v>8.76</v>
      </c>
      <c r="AK362" s="2">
        <v>8.2</v>
      </c>
      <c r="AL362" s="2">
        <v>7.47967479674797</v>
      </c>
      <c r="AM362" s="2">
        <v>35.7</v>
      </c>
      <c r="AN362" s="2">
        <v>36</v>
      </c>
      <c r="AO362" s="2">
        <v>35.6</v>
      </c>
      <c r="AP362" s="2">
        <v>35</v>
      </c>
      <c r="AQ362" s="13">
        <v>13.659375</v>
      </c>
      <c r="AR362" s="7">
        <v>16.3421818695015</v>
      </c>
    </row>
    <row r="363" spans="1:44">
      <c r="A363" t="s">
        <v>741</v>
      </c>
      <c r="B363" s="1" t="s">
        <v>2735</v>
      </c>
      <c r="C363" t="s">
        <v>742</v>
      </c>
      <c r="D363" t="s">
        <v>2731</v>
      </c>
      <c r="E363" s="2">
        <v>11.91</v>
      </c>
      <c r="F363" s="2">
        <v>76.5544069861317</v>
      </c>
      <c r="G363" s="2">
        <v>80.2584411200664</v>
      </c>
      <c r="H363" s="11">
        <v>-1.55615971794872</v>
      </c>
      <c r="I363" s="2">
        <v>38.86</v>
      </c>
      <c r="J363" s="2">
        <v>60.02</v>
      </c>
      <c r="K363" s="2">
        <v>61.52</v>
      </c>
      <c r="L363" s="2">
        <v>46.81</v>
      </c>
      <c r="M363" s="2">
        <v>40.9908429030623</v>
      </c>
      <c r="N363" s="2">
        <v>2.24358974358974</v>
      </c>
      <c r="O363" s="2">
        <v>2.17948717948718</v>
      </c>
      <c r="P363" s="2">
        <v>2.38709677419355</v>
      </c>
      <c r="Q363" s="2">
        <v>2.25806451612903</v>
      </c>
      <c r="R363" s="2">
        <v>2.51612903225806</v>
      </c>
      <c r="S363" s="2">
        <v>13.9303482587065</v>
      </c>
      <c r="T363" s="2">
        <v>14.3564356435644</v>
      </c>
      <c r="U363" s="2">
        <v>14.3564356435644</v>
      </c>
      <c r="V363" s="2">
        <v>14.7783251231527</v>
      </c>
      <c r="W363" s="2">
        <v>14.7058823529412</v>
      </c>
      <c r="X363" s="2">
        <v>13.3333333333333</v>
      </c>
      <c r="Y363" s="2">
        <v>13.6</v>
      </c>
      <c r="Z363" s="2">
        <v>12.6923076923077</v>
      </c>
      <c r="AA363" s="2">
        <v>12.6923076923077</v>
      </c>
      <c r="AB363" s="2">
        <v>12.962962962963</v>
      </c>
      <c r="AC363" s="2">
        <v>1.34615384615385</v>
      </c>
      <c r="AD363" s="2">
        <v>1.47435897435897</v>
      </c>
      <c r="AE363" s="2">
        <v>1.04516129032258</v>
      </c>
      <c r="AF363" s="2">
        <v>1.71612903225806</v>
      </c>
      <c r="AG363" s="2">
        <v>1.80645161290323</v>
      </c>
      <c r="AH363" s="2">
        <v>1.79</v>
      </c>
      <c r="AI363" s="2">
        <v>1.73</v>
      </c>
      <c r="AJ363" s="2">
        <v>1.94</v>
      </c>
      <c r="AK363" s="2">
        <v>1.94</v>
      </c>
      <c r="AL363" s="2">
        <v>1.67741935483871</v>
      </c>
      <c r="AM363" s="2">
        <v>8.4</v>
      </c>
      <c r="AN363" s="2">
        <v>8.3</v>
      </c>
      <c r="AO363" s="2">
        <v>6.3</v>
      </c>
      <c r="AP363" s="2">
        <v>6.3</v>
      </c>
      <c r="AQ363" s="13">
        <v>11.225641025641</v>
      </c>
      <c r="AR363" s="7">
        <v>9.88586119393296</v>
      </c>
    </row>
    <row r="364" spans="1:44">
      <c r="A364" t="s">
        <v>743</v>
      </c>
      <c r="B364" s="1" t="s">
        <v>2736</v>
      </c>
      <c r="C364" t="s">
        <v>744</v>
      </c>
      <c r="D364" t="s">
        <v>2731</v>
      </c>
      <c r="E364" s="2">
        <v>11.21</v>
      </c>
      <c r="F364" s="2">
        <v>73.2046813172841</v>
      </c>
      <c r="G364" s="2">
        <v>78.0315074306407</v>
      </c>
      <c r="H364" s="11">
        <v>-0.360890221621622</v>
      </c>
      <c r="I364" s="2">
        <v>53.35</v>
      </c>
      <c r="J364" s="2">
        <v>66.55</v>
      </c>
      <c r="K364" s="2">
        <v>56.52</v>
      </c>
      <c r="L364" s="2">
        <v>64.24</v>
      </c>
      <c r="M364" s="2">
        <v>54.3231064699734</v>
      </c>
      <c r="N364" s="2">
        <v>8.39416058394161</v>
      </c>
      <c r="O364" s="2">
        <v>7.88321167883212</v>
      </c>
      <c r="P364" s="2">
        <v>7.86764705882353</v>
      </c>
      <c r="Q364" s="2">
        <v>7.88321167883212</v>
      </c>
      <c r="R364" s="2">
        <v>7.78571428571429</v>
      </c>
      <c r="S364" s="2">
        <v>18.4615384615385</v>
      </c>
      <c r="T364" s="2">
        <v>18.8775510204082</v>
      </c>
      <c r="U364" s="2">
        <v>19.3877551020408</v>
      </c>
      <c r="V364" s="2">
        <v>19.7969543147208</v>
      </c>
      <c r="W364" s="2">
        <v>19.8019801980198</v>
      </c>
      <c r="X364" s="2">
        <v>32.1875</v>
      </c>
      <c r="Y364" s="2">
        <v>32.1212121212121</v>
      </c>
      <c r="Z364" s="2">
        <v>33.030303030303</v>
      </c>
      <c r="AA364" s="2">
        <v>32.3529411764706</v>
      </c>
      <c r="AB364" s="2">
        <v>33.4285714285714</v>
      </c>
      <c r="AC364" s="2">
        <v>2.30656934306569</v>
      </c>
      <c r="AD364" s="2">
        <v>2.35036496350365</v>
      </c>
      <c r="AE364" s="2">
        <v>1.89705882352941</v>
      </c>
      <c r="AF364" s="2">
        <v>3.06569343065693</v>
      </c>
      <c r="AG364" s="2">
        <v>2.85714285714286</v>
      </c>
      <c r="AH364" s="2">
        <v>8.98</v>
      </c>
      <c r="AI364" s="2">
        <v>8.69</v>
      </c>
      <c r="AJ364" s="2">
        <v>8.97</v>
      </c>
      <c r="AK364" s="2">
        <v>7.96</v>
      </c>
      <c r="AL364" s="2">
        <v>7.14285714285714</v>
      </c>
      <c r="AM364" s="2">
        <v>42.5</v>
      </c>
      <c r="AN364" s="2">
        <v>43</v>
      </c>
      <c r="AO364" s="2">
        <v>41</v>
      </c>
      <c r="AP364" s="2">
        <v>37.7</v>
      </c>
      <c r="AQ364" s="13">
        <v>12.1594594594595</v>
      </c>
      <c r="AR364" s="7">
        <v>13.0281569318612</v>
      </c>
    </row>
    <row r="365" spans="1:44">
      <c r="A365" t="s">
        <v>745</v>
      </c>
      <c r="B365" s="1" t="s">
        <v>2737</v>
      </c>
      <c r="C365" t="s">
        <v>746</v>
      </c>
      <c r="D365" t="s">
        <v>2731</v>
      </c>
      <c r="E365" s="2">
        <v>16.19</v>
      </c>
      <c r="F365" s="2">
        <v>74.8542360533399</v>
      </c>
      <c r="G365" s="2">
        <v>80.5449339604945</v>
      </c>
      <c r="H365" s="11">
        <v>-0.27493555952381</v>
      </c>
      <c r="I365" s="2">
        <v>64.12</v>
      </c>
      <c r="J365" s="2">
        <v>57.59</v>
      </c>
      <c r="K365" s="2">
        <v>25.98</v>
      </c>
      <c r="L365" s="2">
        <v>76.86</v>
      </c>
      <c r="M365" s="2">
        <v>71.5260126590946</v>
      </c>
      <c r="N365" s="2">
        <v>6.21951219512195</v>
      </c>
      <c r="O365" s="2">
        <v>6.52439024390244</v>
      </c>
      <c r="P365" s="2">
        <v>6.34146341463415</v>
      </c>
      <c r="Q365" s="2">
        <v>6.28048780487805</v>
      </c>
      <c r="R365" s="2">
        <v>6.80981595092025</v>
      </c>
      <c r="S365" s="2">
        <v>12.6829268292683</v>
      </c>
      <c r="T365" s="2">
        <v>13.0434782608696</v>
      </c>
      <c r="U365" s="2">
        <v>13.5265700483092</v>
      </c>
      <c r="V365" s="2">
        <v>13.9423076923077</v>
      </c>
      <c r="W365" s="2">
        <v>13.9423076923077</v>
      </c>
      <c r="X365" s="2">
        <v>34.5454545454545</v>
      </c>
      <c r="Y365" s="2">
        <v>35.4545454545455</v>
      </c>
      <c r="Z365" s="2">
        <v>33.0434782608696</v>
      </c>
      <c r="AA365" s="2">
        <v>34.3478260869565</v>
      </c>
      <c r="AB365" s="2">
        <v>33.75</v>
      </c>
      <c r="AC365" s="2">
        <v>2.69512195121951</v>
      </c>
      <c r="AD365" s="2">
        <v>2.46341463414634</v>
      </c>
      <c r="AE365" s="2">
        <v>2.23170731707317</v>
      </c>
      <c r="AF365" s="2">
        <v>3.37804878048781</v>
      </c>
      <c r="AG365" s="2">
        <v>3.33742331288344</v>
      </c>
      <c r="AH365" s="2">
        <v>5.91</v>
      </c>
      <c r="AI365" s="2">
        <v>5.79</v>
      </c>
      <c r="AJ365" s="2">
        <v>5.85</v>
      </c>
      <c r="AK365" s="2">
        <v>5.43</v>
      </c>
      <c r="AL365" s="2">
        <v>5.33742331288343</v>
      </c>
      <c r="AM365" s="2">
        <v>29.5</v>
      </c>
      <c r="AN365" s="2">
        <v>30.2</v>
      </c>
      <c r="AO365" s="2">
        <v>27.3</v>
      </c>
      <c r="AP365" s="2">
        <v>25.6</v>
      </c>
      <c r="AQ365" s="13">
        <v>12.9428571428571</v>
      </c>
      <c r="AR365" s="7">
        <v>14.2048220958063</v>
      </c>
    </row>
    <row r="366" spans="1:44">
      <c r="A366" t="s">
        <v>747</v>
      </c>
      <c r="B366" s="1" t="s">
        <v>2738</v>
      </c>
      <c r="C366" t="s">
        <v>748</v>
      </c>
      <c r="D366" t="s">
        <v>2731</v>
      </c>
      <c r="E366" s="2">
        <v>10.67</v>
      </c>
      <c r="F366" s="2">
        <v>75.4781682462541</v>
      </c>
      <c r="G366" s="2">
        <v>80.2753593566764</v>
      </c>
      <c r="H366" s="11">
        <v>0.27693301</v>
      </c>
      <c r="I366" s="2">
        <v>71.08</v>
      </c>
      <c r="J366" s="2">
        <v>66.01</v>
      </c>
      <c r="K366" s="2">
        <v>68.54</v>
      </c>
      <c r="L366" s="2">
        <v>78.03</v>
      </c>
      <c r="M366" s="2">
        <v>84.0900029077006</v>
      </c>
      <c r="N366" s="2">
        <v>14.390243902439</v>
      </c>
      <c r="O366" s="2">
        <v>14.4715447154472</v>
      </c>
      <c r="P366" s="2">
        <v>13.8211382113821</v>
      </c>
      <c r="Q366" s="2">
        <v>13.5772357723577</v>
      </c>
      <c r="R366" s="2">
        <v>13.2258064516129</v>
      </c>
      <c r="S366" s="2">
        <v>15.5913978494624</v>
      </c>
      <c r="T366" s="2">
        <v>15.5080213903743</v>
      </c>
      <c r="U366" s="2">
        <v>15.9574468085106</v>
      </c>
      <c r="V366" s="2">
        <v>16.4021164021164</v>
      </c>
      <c r="W366" s="2">
        <v>16.6666666666667</v>
      </c>
      <c r="X366" s="2">
        <v>50</v>
      </c>
      <c r="Y366" s="2">
        <v>49.6</v>
      </c>
      <c r="Z366" s="2">
        <v>49.6153846153846</v>
      </c>
      <c r="AA366" s="2">
        <v>48.1481481481481</v>
      </c>
      <c r="AB366" s="2">
        <v>46.4285714285714</v>
      </c>
      <c r="AC366" s="2">
        <v>6.48780487804878</v>
      </c>
      <c r="AD366" s="2">
        <v>5.77235772357724</v>
      </c>
      <c r="AE366" s="2">
        <v>5.2520325203252</v>
      </c>
      <c r="AF366" s="2">
        <v>7.17073170731707</v>
      </c>
      <c r="AG366" s="2">
        <v>8.08064516129032</v>
      </c>
      <c r="AH366" s="2">
        <v>17.24</v>
      </c>
      <c r="AI366" s="2">
        <v>17.32</v>
      </c>
      <c r="AJ366" s="2">
        <v>16.1</v>
      </c>
      <c r="AK366" s="2">
        <v>14.72</v>
      </c>
      <c r="AL366" s="2">
        <v>12.741935483871</v>
      </c>
      <c r="AM366" s="2">
        <v>55.4</v>
      </c>
      <c r="AN366" s="2">
        <v>57.7</v>
      </c>
      <c r="AO366" s="2">
        <v>51</v>
      </c>
      <c r="AP366" s="2">
        <v>51.9</v>
      </c>
      <c r="AQ366" s="13">
        <v>12.8233333333333</v>
      </c>
      <c r="AR366" s="7">
        <v>15.416762118706</v>
      </c>
    </row>
    <row r="367" spans="1:44">
      <c r="A367" t="s">
        <v>749</v>
      </c>
      <c r="B367" s="1" t="s">
        <v>2739</v>
      </c>
      <c r="C367" t="s">
        <v>750</v>
      </c>
      <c r="D367" t="s">
        <v>2731</v>
      </c>
      <c r="E367" s="2">
        <v>8.11</v>
      </c>
      <c r="F367" s="2">
        <v>79.6679652033236</v>
      </c>
      <c r="G367" s="2">
        <v>81.832031377692</v>
      </c>
      <c r="H367" s="11">
        <v>-1.92950698571429</v>
      </c>
      <c r="I367" s="2">
        <v>37.59</v>
      </c>
      <c r="J367" s="2">
        <v>43.68</v>
      </c>
      <c r="K367" s="2">
        <v>35.66</v>
      </c>
      <c r="L367" s="2">
        <v>42.98</v>
      </c>
      <c r="M367" s="2">
        <v>52.0704961978414</v>
      </c>
      <c r="N367" s="2">
        <v>3.25757575757576</v>
      </c>
      <c r="O367" s="2">
        <v>3.3587786259542</v>
      </c>
      <c r="P367" s="2">
        <v>3.38461538461538</v>
      </c>
      <c r="Q367" s="2">
        <v>3.41085271317829</v>
      </c>
      <c r="R367" s="2">
        <v>3.4375</v>
      </c>
      <c r="S367" s="2">
        <v>23.5897435897436</v>
      </c>
      <c r="T367" s="2">
        <v>23.9795918367347</v>
      </c>
      <c r="U367" s="2">
        <v>24.4897959183673</v>
      </c>
      <c r="V367" s="2">
        <v>24.8730964467005</v>
      </c>
      <c r="W367" s="2">
        <v>25.3807106598985</v>
      </c>
      <c r="X367" s="2">
        <v>11.4634146341463</v>
      </c>
      <c r="Y367" s="2">
        <v>10.952380952381</v>
      </c>
      <c r="Z367" s="2">
        <v>10.6976744186047</v>
      </c>
      <c r="AA367" s="2">
        <v>10.6818181818182</v>
      </c>
      <c r="AB367" s="2">
        <v>10.4444444444444</v>
      </c>
      <c r="AC367" s="2">
        <v>0.954545454545455</v>
      </c>
      <c r="AD367" s="2">
        <v>0.870229007633588</v>
      </c>
      <c r="AE367" s="2">
        <v>0.815384615384615</v>
      </c>
      <c r="AF367" s="2">
        <v>1.33333333333333</v>
      </c>
      <c r="AG367" s="2">
        <v>1.515625</v>
      </c>
      <c r="AH367" s="2">
        <v>3.79</v>
      </c>
      <c r="AI367" s="2">
        <v>3.44</v>
      </c>
      <c r="AJ367" s="2">
        <v>3.54</v>
      </c>
      <c r="AK367" s="2">
        <v>3.26</v>
      </c>
      <c r="AL367" s="2">
        <v>2.96875</v>
      </c>
      <c r="AM367" s="2">
        <v>25.9</v>
      </c>
      <c r="AN367" s="2">
        <v>25.1</v>
      </c>
      <c r="AO367" s="2">
        <v>24.9</v>
      </c>
      <c r="AP367" s="2">
        <v>23.3</v>
      </c>
      <c r="AQ367" s="13">
        <v>11.8642857142857</v>
      </c>
      <c r="AR367" s="7">
        <v>10.2169165288434</v>
      </c>
    </row>
    <row r="368" spans="1:44">
      <c r="A368" t="s">
        <v>751</v>
      </c>
      <c r="B368" s="1" t="s">
        <v>2740</v>
      </c>
      <c r="C368" t="s">
        <v>752</v>
      </c>
      <c r="D368" t="s">
        <v>2731</v>
      </c>
      <c r="E368" s="2">
        <v>7.97</v>
      </c>
      <c r="F368" s="2">
        <v>76.6792933503319</v>
      </c>
      <c r="G368" s="2">
        <v>78.5402411033284</v>
      </c>
      <c r="H368" s="11">
        <v>-1.69494199428571</v>
      </c>
      <c r="I368" s="2">
        <v>56.24</v>
      </c>
      <c r="J368" s="2">
        <v>55.81</v>
      </c>
      <c r="K368" s="2">
        <v>52.38</v>
      </c>
      <c r="L368" s="2">
        <v>50.36</v>
      </c>
      <c r="M368" s="2">
        <v>43.3869038893433</v>
      </c>
      <c r="N368" s="2">
        <v>3.80597014925373</v>
      </c>
      <c r="O368" s="2">
        <v>3.78787878787879</v>
      </c>
      <c r="P368" s="2">
        <v>3.51145038167939</v>
      </c>
      <c r="Q368" s="2">
        <v>3.38461538461538</v>
      </c>
      <c r="R368" s="2">
        <v>3.95348837209302</v>
      </c>
      <c r="S368" s="2">
        <v>15.3061224489796</v>
      </c>
      <c r="T368" s="2">
        <v>15.7360406091371</v>
      </c>
      <c r="U368" s="2">
        <v>16.1616161616162</v>
      </c>
      <c r="V368" s="2">
        <v>16.6666666666667</v>
      </c>
      <c r="W368" s="2">
        <v>16.5829145728643</v>
      </c>
      <c r="X368" s="2">
        <v>14.4</v>
      </c>
      <c r="Y368" s="2">
        <v>13.8461538461538</v>
      </c>
      <c r="Z368" s="2">
        <v>14.0740740740741</v>
      </c>
      <c r="AA368" s="2">
        <v>13.5714285714286</v>
      </c>
      <c r="AB368" s="2">
        <v>14.2857142857143</v>
      </c>
      <c r="AC368" s="2">
        <v>1.71641791044776</v>
      </c>
      <c r="AD368" s="2">
        <v>1.48484848484848</v>
      </c>
      <c r="AE368" s="2">
        <v>1.19083969465649</v>
      </c>
      <c r="AF368" s="2">
        <v>2.2</v>
      </c>
      <c r="AG368" s="2">
        <v>2.2015503875969</v>
      </c>
      <c r="AH368" s="2">
        <v>4.4</v>
      </c>
      <c r="AI368" s="2">
        <v>4.39</v>
      </c>
      <c r="AJ368" s="2">
        <v>4.05</v>
      </c>
      <c r="AK368" s="2">
        <v>3.69</v>
      </c>
      <c r="AL368" s="2">
        <v>3.64341085271318</v>
      </c>
      <c r="AM368" s="2">
        <v>23.4</v>
      </c>
      <c r="AN368" s="2">
        <v>25.5</v>
      </c>
      <c r="AO368" s="2">
        <v>25.5</v>
      </c>
      <c r="AP368" s="2">
        <v>21.5</v>
      </c>
      <c r="AQ368" s="13">
        <v>11.0742857142857</v>
      </c>
      <c r="AR368" s="7">
        <v>10.055515243234</v>
      </c>
    </row>
    <row r="369" spans="1:44">
      <c r="A369" t="s">
        <v>753</v>
      </c>
      <c r="B369" s="1" t="s">
        <v>2741</v>
      </c>
      <c r="C369" t="s">
        <v>754</v>
      </c>
      <c r="D369" t="s">
        <v>2731</v>
      </c>
      <c r="E369" s="2">
        <v>9.04</v>
      </c>
      <c r="F369" s="2">
        <v>75.7650196843041</v>
      </c>
      <c r="G369" s="2">
        <v>78.4280195801504</v>
      </c>
      <c r="H369" s="11">
        <v>-0.849606993939394</v>
      </c>
      <c r="I369" s="2">
        <v>60.62</v>
      </c>
      <c r="J369" s="2">
        <v>70.56</v>
      </c>
      <c r="K369" s="2">
        <v>59.33</v>
      </c>
      <c r="L369" s="2">
        <v>52.28</v>
      </c>
      <c r="M369" s="2">
        <v>59.0608907224863</v>
      </c>
      <c r="N369" s="2">
        <v>6.77685950413223</v>
      </c>
      <c r="O369" s="2">
        <v>6.58333333333333</v>
      </c>
      <c r="P369" s="2">
        <v>6.5</v>
      </c>
      <c r="Q369" s="2">
        <v>6.72268907563025</v>
      </c>
      <c r="R369" s="2">
        <v>6.63865546218487</v>
      </c>
      <c r="S369" s="2">
        <v>20.7650273224044</v>
      </c>
      <c r="T369" s="2">
        <v>21.8579234972678</v>
      </c>
      <c r="U369" s="2">
        <v>22.2826086956522</v>
      </c>
      <c r="V369" s="2">
        <v>22.7027027027027</v>
      </c>
      <c r="W369" s="2">
        <v>23.7837837837838</v>
      </c>
      <c r="X369" s="2">
        <v>27.8787878787879</v>
      </c>
      <c r="Y369" s="2">
        <v>27.6470588235294</v>
      </c>
      <c r="Z369" s="2">
        <v>27.2222222222222</v>
      </c>
      <c r="AA369" s="2">
        <v>26.7567567567568</v>
      </c>
      <c r="AB369" s="2">
        <v>26.0526315789474</v>
      </c>
      <c r="AC369" s="2">
        <v>2.57851239669421</v>
      </c>
      <c r="AD369" s="2">
        <v>2.66666666666667</v>
      </c>
      <c r="AE369" s="2">
        <v>2.11666666666667</v>
      </c>
      <c r="AF369" s="2">
        <v>3.19327731092437</v>
      </c>
      <c r="AG369" s="2">
        <v>3.3109243697479</v>
      </c>
      <c r="AH369" s="2">
        <v>7.19</v>
      </c>
      <c r="AI369" s="2">
        <v>7</v>
      </c>
      <c r="AJ369" s="2">
        <v>7</v>
      </c>
      <c r="AK369" s="2">
        <v>6.72</v>
      </c>
      <c r="AL369" s="2">
        <v>6.30252100840336</v>
      </c>
      <c r="AM369" s="2">
        <v>29.6</v>
      </c>
      <c r="AN369" s="2">
        <v>29</v>
      </c>
      <c r="AO369" s="2">
        <v>26.3</v>
      </c>
      <c r="AP369" s="2">
        <v>26.1</v>
      </c>
      <c r="AQ369" s="13">
        <v>11.6606060606061</v>
      </c>
      <c r="AR369" s="7">
        <v>10.8659061886836</v>
      </c>
    </row>
    <row r="370" spans="1:44">
      <c r="A370" t="s">
        <v>755</v>
      </c>
      <c r="B370" s="1" t="s">
        <v>2742</v>
      </c>
      <c r="C370" t="s">
        <v>756</v>
      </c>
      <c r="D370" t="s">
        <v>2731</v>
      </c>
      <c r="E370" s="2">
        <v>8.23</v>
      </c>
      <c r="F370" s="2">
        <v>67.0140586942291</v>
      </c>
      <c r="G370" s="2">
        <v>76.495372904134</v>
      </c>
      <c r="H370" s="11">
        <v>0.244508332258065</v>
      </c>
      <c r="I370" s="2">
        <v>86.38</v>
      </c>
      <c r="J370" s="2">
        <v>78.03</v>
      </c>
      <c r="K370" s="2">
        <v>90.96</v>
      </c>
      <c r="L370" s="2">
        <v>91.4</v>
      </c>
      <c r="M370" s="2">
        <v>60.3637933726001</v>
      </c>
      <c r="N370" s="2">
        <v>10.8870967741935</v>
      </c>
      <c r="O370" s="2">
        <v>10.9677419354839</v>
      </c>
      <c r="P370" s="2">
        <v>10.6451612903226</v>
      </c>
      <c r="Q370" s="2">
        <v>10.56</v>
      </c>
      <c r="R370" s="2">
        <v>10.72</v>
      </c>
      <c r="S370" s="2">
        <v>15.4255319148936</v>
      </c>
      <c r="T370" s="2">
        <v>15.9574468085106</v>
      </c>
      <c r="U370" s="2">
        <v>15.8730158730159</v>
      </c>
      <c r="V370" s="2">
        <v>16.4021164021164</v>
      </c>
      <c r="W370" s="2">
        <v>16.8421052631579</v>
      </c>
      <c r="X370" s="2">
        <v>43.7037037037037</v>
      </c>
      <c r="Y370" s="2">
        <v>43.7037037037037</v>
      </c>
      <c r="Z370" s="2">
        <v>41.7857142857143</v>
      </c>
      <c r="AA370" s="2">
        <v>43.2142857142857</v>
      </c>
      <c r="AB370" s="2">
        <v>44.2857142857143</v>
      </c>
      <c r="AC370" s="2">
        <v>4.91935483870968</v>
      </c>
      <c r="AD370" s="2">
        <v>4.43548387096774</v>
      </c>
      <c r="AE370" s="2">
        <v>3.58064516129032</v>
      </c>
      <c r="AF370" s="2">
        <v>5.856</v>
      </c>
      <c r="AG370" s="2">
        <v>6.08</v>
      </c>
      <c r="AH370" s="2">
        <v>14.44</v>
      </c>
      <c r="AI370" s="2">
        <v>14.76</v>
      </c>
      <c r="AJ370" s="2">
        <v>13.71</v>
      </c>
      <c r="AK370" s="2">
        <v>12.24</v>
      </c>
      <c r="AL370" s="2">
        <v>10.88</v>
      </c>
      <c r="AM370" s="2">
        <v>46.1</v>
      </c>
      <c r="AN370" s="2">
        <v>46.8</v>
      </c>
      <c r="AO370" s="2">
        <v>43.8</v>
      </c>
      <c r="AP370" s="2">
        <v>41.8</v>
      </c>
      <c r="AQ370" s="13">
        <v>12.5838709677419</v>
      </c>
      <c r="AR370" s="7">
        <v>14.619391179454</v>
      </c>
    </row>
    <row r="371" spans="1:44">
      <c r="A371" t="s">
        <v>757</v>
      </c>
      <c r="B371" s="1" t="s">
        <v>2743</v>
      </c>
      <c r="C371" t="s">
        <v>758</v>
      </c>
      <c r="D371" t="s">
        <v>2731</v>
      </c>
      <c r="E371" s="2">
        <v>13.31</v>
      </c>
      <c r="F371" s="2">
        <v>72.3263709881832</v>
      </c>
      <c r="G371" s="2">
        <v>78.3153948669612</v>
      </c>
      <c r="H371" s="11">
        <v>-1.29083648611111</v>
      </c>
      <c r="I371" s="2">
        <v>81.57</v>
      </c>
      <c r="J371" s="2">
        <v>62.73</v>
      </c>
      <c r="K371" s="2">
        <v>69.22</v>
      </c>
      <c r="L371" s="2">
        <v>62.05</v>
      </c>
      <c r="M371" s="2">
        <v>80.0740793489829</v>
      </c>
      <c r="N371" s="2">
        <v>2.8030303030303</v>
      </c>
      <c r="O371" s="2">
        <v>2.5</v>
      </c>
      <c r="P371" s="2">
        <v>2.4812030075188</v>
      </c>
      <c r="Q371" s="2">
        <v>2.61194029850746</v>
      </c>
      <c r="R371" s="2">
        <v>2.98507462686567</v>
      </c>
      <c r="S371" s="2">
        <v>14.5348837209302</v>
      </c>
      <c r="T371" s="2">
        <v>14.4508670520231</v>
      </c>
      <c r="U371" s="2">
        <v>14.4508670520231</v>
      </c>
      <c r="V371" s="2">
        <v>14.9425287356322</v>
      </c>
      <c r="W371" s="2">
        <v>14.9425287356322</v>
      </c>
      <c r="X371" s="2">
        <v>19.5454545454545</v>
      </c>
      <c r="Y371" s="2">
        <v>18.6363636363636</v>
      </c>
      <c r="Z371" s="2">
        <v>19.5454545454545</v>
      </c>
      <c r="AA371" s="2">
        <v>19.0909090909091</v>
      </c>
      <c r="AB371" s="2">
        <v>19.0909090909091</v>
      </c>
      <c r="AC371" s="2">
        <v>1.83333333333333</v>
      </c>
      <c r="AD371" s="2">
        <v>1.42424242424242</v>
      </c>
      <c r="AE371" s="2">
        <v>1.3984962406015</v>
      </c>
      <c r="AF371" s="2">
        <v>1.8955223880597</v>
      </c>
      <c r="AG371" s="2">
        <v>1.82089552238806</v>
      </c>
      <c r="AH371" s="2">
        <v>2.8</v>
      </c>
      <c r="AI371" s="2">
        <v>2.5</v>
      </c>
      <c r="AJ371" s="2">
        <v>2.41</v>
      </c>
      <c r="AK371" s="2">
        <v>2.61</v>
      </c>
      <c r="AL371" s="2">
        <v>2.38805970149254</v>
      </c>
      <c r="AM371" s="2">
        <v>11.6</v>
      </c>
      <c r="AN371" s="2">
        <v>14</v>
      </c>
      <c r="AO371" s="2">
        <v>14.2</v>
      </c>
      <c r="AP371" s="2">
        <v>15</v>
      </c>
      <c r="AQ371" s="13">
        <v>11.7833333333333</v>
      </c>
      <c r="AR371" s="7">
        <v>11.0888958202315</v>
      </c>
    </row>
    <row r="372" spans="1:44">
      <c r="A372" t="s">
        <v>759</v>
      </c>
      <c r="B372" s="1" t="s">
        <v>2744</v>
      </c>
      <c r="C372" t="s">
        <v>760</v>
      </c>
      <c r="D372" t="s">
        <v>2731</v>
      </c>
      <c r="E372" s="2">
        <v>12.55</v>
      </c>
      <c r="F372" s="2">
        <v>71.1972328916929</v>
      </c>
      <c r="G372" s="2">
        <v>80.0590930824912</v>
      </c>
      <c r="H372" s="11">
        <v>-2.36775265789474</v>
      </c>
      <c r="I372" s="2">
        <v>41.38</v>
      </c>
      <c r="J372" s="2">
        <v>46.63</v>
      </c>
      <c r="K372" s="2">
        <v>44.93</v>
      </c>
      <c r="L372" s="2">
        <v>47.95</v>
      </c>
      <c r="M372" s="2">
        <v>50.6041364082461</v>
      </c>
      <c r="N372" s="2">
        <v>1.1038961038961</v>
      </c>
      <c r="O372" s="2">
        <v>1.1038961038961</v>
      </c>
      <c r="P372" s="2">
        <v>1.1038961038961</v>
      </c>
      <c r="Q372" s="2">
        <v>0.974025974025974</v>
      </c>
      <c r="R372" s="2">
        <v>1.03896103896104</v>
      </c>
      <c r="S372" s="2">
        <v>13.7931034482759</v>
      </c>
      <c r="T372" s="2">
        <v>14.2156862745098</v>
      </c>
      <c r="U372" s="2">
        <v>14.2156862745098</v>
      </c>
      <c r="V372" s="2">
        <v>14.6341463414634</v>
      </c>
      <c r="W372" s="2">
        <v>14.5631067961165</v>
      </c>
      <c r="X372" s="2">
        <v>9.58333333333333</v>
      </c>
      <c r="Y372" s="2">
        <v>9.58333333333333</v>
      </c>
      <c r="Z372" s="2">
        <v>9.2</v>
      </c>
      <c r="AA372" s="2">
        <v>10.4</v>
      </c>
      <c r="AB372" s="2">
        <v>11.2</v>
      </c>
      <c r="AC372" s="2">
        <v>0.779220779220779</v>
      </c>
      <c r="AD372" s="2">
        <v>0.519480519480519</v>
      </c>
      <c r="AE372" s="2">
        <v>0.441558441558442</v>
      </c>
      <c r="AF372" s="2">
        <v>0.987012987012987</v>
      </c>
      <c r="AG372" s="2">
        <v>0.935064935064935</v>
      </c>
      <c r="AH372" s="2">
        <v>1.04</v>
      </c>
      <c r="AI372" s="2">
        <v>1.04</v>
      </c>
      <c r="AJ372" s="2">
        <v>0.97</v>
      </c>
      <c r="AK372" s="2">
        <v>0.84</v>
      </c>
      <c r="AL372" s="2">
        <v>0.779220779220779</v>
      </c>
      <c r="AM372" s="2">
        <v>5.5</v>
      </c>
      <c r="AN372" s="2">
        <v>5.7</v>
      </c>
      <c r="AO372" s="2">
        <v>5.6</v>
      </c>
      <c r="AP372" s="2">
        <v>5.4</v>
      </c>
      <c r="AQ372" s="13">
        <v>10.4815789473684</v>
      </c>
      <c r="AR372" s="7">
        <v>8.66827976185918</v>
      </c>
    </row>
    <row r="373" spans="1:44">
      <c r="A373" t="s">
        <v>761</v>
      </c>
      <c r="B373" s="1" t="s">
        <v>2745</v>
      </c>
      <c r="C373" t="s">
        <v>762</v>
      </c>
      <c r="D373" t="s">
        <v>2731</v>
      </c>
      <c r="E373" s="2">
        <v>11.28</v>
      </c>
      <c r="F373" s="2">
        <v>76.7978387313194</v>
      </c>
      <c r="G373" s="2">
        <v>80.7625888370495</v>
      </c>
      <c r="H373" s="11">
        <v>-0.627086363888889</v>
      </c>
      <c r="I373" s="2">
        <v>65.78</v>
      </c>
      <c r="J373" s="2">
        <v>64.99</v>
      </c>
      <c r="K373" s="2">
        <v>71.47</v>
      </c>
      <c r="L373" s="2">
        <v>53.68</v>
      </c>
      <c r="M373" s="2">
        <v>59.8111989363778</v>
      </c>
      <c r="N373" s="2">
        <v>4.63768115942029</v>
      </c>
      <c r="O373" s="2">
        <v>4.1304347826087</v>
      </c>
      <c r="P373" s="2">
        <v>4.27536231884058</v>
      </c>
      <c r="Q373" s="2">
        <v>4.34782608695652</v>
      </c>
      <c r="R373" s="2">
        <v>4.27536231884058</v>
      </c>
      <c r="S373" s="2">
        <v>14.2857142857143</v>
      </c>
      <c r="T373" s="2">
        <v>14.207650273224</v>
      </c>
      <c r="U373" s="2">
        <v>14.7540983606557</v>
      </c>
      <c r="V373" s="2">
        <v>14.6739130434783</v>
      </c>
      <c r="W373" s="2">
        <v>14.5945945945946</v>
      </c>
      <c r="X373" s="2">
        <v>21.7391304347826</v>
      </c>
      <c r="Y373" s="2">
        <v>23.6363636363636</v>
      </c>
      <c r="Z373" s="2">
        <v>22.6086956521739</v>
      </c>
      <c r="AA373" s="2">
        <v>24.7826086956522</v>
      </c>
      <c r="AB373" s="2">
        <v>26.5217391304348</v>
      </c>
      <c r="AC373" s="2">
        <v>3.08695652173913</v>
      </c>
      <c r="AD373" s="2">
        <v>2.31884057971014</v>
      </c>
      <c r="AE373" s="2">
        <v>2.04347826086956</v>
      </c>
      <c r="AF373" s="2">
        <v>2.8695652173913</v>
      </c>
      <c r="AG373" s="2">
        <v>2.97101449275362</v>
      </c>
      <c r="AH373" s="2">
        <v>4.28</v>
      </c>
      <c r="AI373" s="2">
        <v>4.06</v>
      </c>
      <c r="AJ373" s="2">
        <v>4.28</v>
      </c>
      <c r="AK373" s="2">
        <v>3.84</v>
      </c>
      <c r="AL373" s="2">
        <v>3.47826086956522</v>
      </c>
      <c r="AM373" s="2">
        <v>15.9</v>
      </c>
      <c r="AN373" s="2">
        <v>15.5</v>
      </c>
      <c r="AO373" s="2">
        <v>14.5</v>
      </c>
      <c r="AP373" s="2">
        <v>14.4</v>
      </c>
      <c r="AQ373" s="13">
        <v>10.3694444444444</v>
      </c>
      <c r="AR373" s="7">
        <v>9.24495400355899</v>
      </c>
    </row>
    <row r="374" spans="1:44">
      <c r="A374" t="s">
        <v>763</v>
      </c>
      <c r="B374" s="1" t="s">
        <v>2746</v>
      </c>
      <c r="C374" t="s">
        <v>764</v>
      </c>
      <c r="D374" t="s">
        <v>2731</v>
      </c>
      <c r="E374" s="2">
        <v>8.82</v>
      </c>
      <c r="F374" s="2">
        <v>78.4619550277512</v>
      </c>
      <c r="G374" s="2">
        <v>79.5716613856862</v>
      </c>
      <c r="H374" s="11">
        <v>-1.66310774848485</v>
      </c>
      <c r="I374" s="2">
        <v>81.98</v>
      </c>
      <c r="J374" s="2">
        <v>83.5</v>
      </c>
      <c r="K374" s="2">
        <v>80.25</v>
      </c>
      <c r="L374" s="2">
        <v>77.39</v>
      </c>
      <c r="M374" s="2">
        <v>76.4974302857147</v>
      </c>
      <c r="N374" s="2">
        <v>2.69230769230769</v>
      </c>
      <c r="O374" s="2">
        <v>2.42718446601942</v>
      </c>
      <c r="P374" s="2">
        <v>2.52427184466019</v>
      </c>
      <c r="Q374" s="2">
        <v>2.81553398058252</v>
      </c>
      <c r="R374" s="2">
        <v>2.81553398058252</v>
      </c>
      <c r="S374" s="2">
        <v>27.0440251572327</v>
      </c>
      <c r="T374" s="2">
        <v>27.5</v>
      </c>
      <c r="U374" s="2">
        <v>28.125</v>
      </c>
      <c r="V374" s="2">
        <v>28.5714285714286</v>
      </c>
      <c r="W374" s="2">
        <v>29.1925465838509</v>
      </c>
      <c r="X374" s="2">
        <v>14.2105263157895</v>
      </c>
      <c r="Y374" s="2">
        <v>14.6153846153846</v>
      </c>
      <c r="Z374" s="2">
        <v>13.5</v>
      </c>
      <c r="AA374" s="2">
        <v>13.4146341463415</v>
      </c>
      <c r="AB374" s="2">
        <v>12.8571428571429</v>
      </c>
      <c r="AC374" s="2">
        <v>0.788461538461538</v>
      </c>
      <c r="AD374" s="2">
        <v>0.699029126213592</v>
      </c>
      <c r="AE374" s="2">
        <v>0.58252427184466</v>
      </c>
      <c r="AF374" s="2">
        <v>1.06796116504854</v>
      </c>
      <c r="AG374" s="2">
        <v>1.28155339805825</v>
      </c>
      <c r="AH374" s="2">
        <v>2.31</v>
      </c>
      <c r="AI374" s="2">
        <v>2.23</v>
      </c>
      <c r="AJ374" s="2">
        <v>2.23</v>
      </c>
      <c r="AK374" s="2">
        <v>2.82</v>
      </c>
      <c r="AL374" s="2">
        <v>2.71844660194175</v>
      </c>
      <c r="AM374" s="2">
        <v>10.1</v>
      </c>
      <c r="AN374" s="2">
        <v>9.7</v>
      </c>
      <c r="AO374" s="2">
        <v>8</v>
      </c>
      <c r="AP374" s="2">
        <v>10.1</v>
      </c>
      <c r="AQ374" s="13">
        <v>10.7757575757576</v>
      </c>
      <c r="AR374" s="7">
        <v>9.4065184804249</v>
      </c>
    </row>
    <row r="375" spans="1:44">
      <c r="A375" t="s">
        <v>765</v>
      </c>
      <c r="B375" s="1" t="s">
        <v>2747</v>
      </c>
      <c r="C375" t="s">
        <v>766</v>
      </c>
      <c r="D375" t="s">
        <v>2731</v>
      </c>
      <c r="E375" s="2">
        <v>12.16</v>
      </c>
      <c r="F375" s="2">
        <v>77.8231852743546</v>
      </c>
      <c r="G375" s="2">
        <v>80.0343437965053</v>
      </c>
      <c r="H375" s="11">
        <v>0.456172132258064</v>
      </c>
      <c r="I375" s="2">
        <v>80.97</v>
      </c>
      <c r="J375" s="2">
        <v>82.18</v>
      </c>
      <c r="K375" s="2">
        <v>108.75</v>
      </c>
      <c r="L375" s="2">
        <v>81.27</v>
      </c>
      <c r="M375" s="2">
        <v>112.396106443518</v>
      </c>
      <c r="N375" s="2">
        <v>11.2</v>
      </c>
      <c r="O375" s="2">
        <v>10.8661417322835</v>
      </c>
      <c r="P375" s="2">
        <v>11.1811023622047</v>
      </c>
      <c r="Q375" s="2">
        <v>12.03125</v>
      </c>
      <c r="R375" s="2">
        <v>11.796875</v>
      </c>
      <c r="S375" s="2">
        <v>16.1458333333333</v>
      </c>
      <c r="T375" s="2">
        <v>16.4102564102564</v>
      </c>
      <c r="U375" s="2">
        <v>16.4102564102564</v>
      </c>
      <c r="V375" s="2">
        <v>16.8367346938775</v>
      </c>
      <c r="W375" s="2">
        <v>16.751269035533</v>
      </c>
      <c r="X375" s="2">
        <v>44.0740740740741</v>
      </c>
      <c r="Y375" s="2">
        <v>43.9285714285714</v>
      </c>
      <c r="Z375" s="2">
        <v>42.0689655172414</v>
      </c>
      <c r="AA375" s="2">
        <v>42.4137931034483</v>
      </c>
      <c r="AB375" s="2">
        <v>43.448275862069</v>
      </c>
      <c r="AC375" s="2">
        <v>4.272</v>
      </c>
      <c r="AD375" s="2">
        <v>3.74803149606299</v>
      </c>
      <c r="AE375" s="2">
        <v>3.41732283464567</v>
      </c>
      <c r="AF375" s="2">
        <v>5.1875</v>
      </c>
      <c r="AG375" s="2">
        <v>5.734375</v>
      </c>
      <c r="AH375" s="2">
        <v>14.64</v>
      </c>
      <c r="AI375" s="2">
        <v>14.09</v>
      </c>
      <c r="AJ375" s="2">
        <v>14.02</v>
      </c>
      <c r="AK375" s="2">
        <v>13.28</v>
      </c>
      <c r="AL375" s="2">
        <v>11.640625</v>
      </c>
      <c r="AM375" s="2">
        <v>46.8</v>
      </c>
      <c r="AN375" s="2">
        <v>48.4</v>
      </c>
      <c r="AO375" s="2">
        <v>44.4</v>
      </c>
      <c r="AP375" s="2">
        <v>43.7</v>
      </c>
      <c r="AQ375" s="13">
        <v>14.5677419354839</v>
      </c>
      <c r="AR375" s="7">
        <v>16.0857484655193</v>
      </c>
    </row>
    <row r="376" spans="1:44">
      <c r="A376" t="s">
        <v>767</v>
      </c>
      <c r="B376" s="1" t="s">
        <v>2748</v>
      </c>
      <c r="C376" t="s">
        <v>768</v>
      </c>
      <c r="D376" t="s">
        <v>2731</v>
      </c>
      <c r="E376" s="2">
        <v>7.01</v>
      </c>
      <c r="F376" s="2">
        <v>78.837585792999</v>
      </c>
      <c r="G376" s="2">
        <v>81.1138453860108</v>
      </c>
      <c r="H376" s="11">
        <v>-1.2156907</v>
      </c>
      <c r="I376" s="2">
        <v>66.23</v>
      </c>
      <c r="J376" s="2">
        <v>99.61</v>
      </c>
      <c r="K376" s="2">
        <v>105.38</v>
      </c>
      <c r="L376" s="2">
        <v>102.12</v>
      </c>
      <c r="M376" s="2">
        <v>95.4228051840513</v>
      </c>
      <c r="N376" s="2">
        <v>3.00884955752212</v>
      </c>
      <c r="O376" s="2">
        <v>3.07017543859649</v>
      </c>
      <c r="P376" s="2">
        <v>2.80701754385965</v>
      </c>
      <c r="Q376" s="2">
        <v>2.89473684210526</v>
      </c>
      <c r="R376" s="2">
        <v>3.1304347826087</v>
      </c>
      <c r="S376" s="2">
        <v>18.2389937106918</v>
      </c>
      <c r="T376" s="2">
        <v>18.125</v>
      </c>
      <c r="U376" s="2">
        <v>18.0124223602484</v>
      </c>
      <c r="V376" s="2">
        <v>18.0124223602484</v>
      </c>
      <c r="W376" s="2">
        <v>17.7914110429448</v>
      </c>
      <c r="X376" s="2">
        <v>17.3076923076923</v>
      </c>
      <c r="Y376" s="2">
        <v>16.9230769230769</v>
      </c>
      <c r="Z376" s="2">
        <v>17.6923076923077</v>
      </c>
      <c r="AA376" s="2">
        <v>19.2307692307692</v>
      </c>
      <c r="AB376" s="2">
        <v>19.6153846153846</v>
      </c>
      <c r="AC376" s="2">
        <v>0.79646017699115</v>
      </c>
      <c r="AD376" s="2">
        <v>0.807017543859649</v>
      </c>
      <c r="AE376" s="2">
        <v>0.526315789473684</v>
      </c>
      <c r="AF376" s="2">
        <v>1.24561403508772</v>
      </c>
      <c r="AG376" s="2">
        <v>1.2695652173913</v>
      </c>
      <c r="AH376" s="2">
        <v>2.92</v>
      </c>
      <c r="AI376" s="2">
        <v>3.25</v>
      </c>
      <c r="AJ376" s="2">
        <v>2.81</v>
      </c>
      <c r="AK376" s="2">
        <v>2.72</v>
      </c>
      <c r="AL376" s="2">
        <v>2.60869565217391</v>
      </c>
      <c r="AM376" s="2">
        <v>17.3</v>
      </c>
      <c r="AN376" s="2">
        <v>17.3</v>
      </c>
      <c r="AO376" s="2">
        <v>15.2</v>
      </c>
      <c r="AP376" s="2">
        <v>17.1</v>
      </c>
      <c r="AQ376" s="13">
        <v>10.14</v>
      </c>
      <c r="AR376" s="7">
        <v>8.72815504281189</v>
      </c>
    </row>
    <row r="377" spans="1:44">
      <c r="A377" t="s">
        <v>769</v>
      </c>
      <c r="B377" s="1" t="s">
        <v>2749</v>
      </c>
      <c r="C377" t="s">
        <v>508</v>
      </c>
      <c r="D377" t="s">
        <v>2750</v>
      </c>
      <c r="E377" s="2">
        <v>5.21</v>
      </c>
      <c r="F377" s="2">
        <v>78.7278933705575</v>
      </c>
      <c r="G377" s="2">
        <v>75.5623571632731</v>
      </c>
      <c r="H377" s="11">
        <v>-1.50560662962963</v>
      </c>
      <c r="I377" s="2">
        <v>88</v>
      </c>
      <c r="J377" s="2">
        <v>84.57</v>
      </c>
      <c r="K377" s="2">
        <v>86.3</v>
      </c>
      <c r="L377" s="2">
        <v>77.38</v>
      </c>
      <c r="M377" s="2">
        <v>72.6809367442864</v>
      </c>
      <c r="N377" s="2">
        <v>2.82258064516129</v>
      </c>
      <c r="O377" s="2">
        <v>2.64</v>
      </c>
      <c r="P377" s="2">
        <v>2.53968253968254</v>
      </c>
      <c r="Q377" s="2">
        <v>2.53968253968254</v>
      </c>
      <c r="R377" s="2">
        <v>2.38095238095238</v>
      </c>
      <c r="S377" s="2">
        <v>18.0327868852459</v>
      </c>
      <c r="T377" s="2">
        <v>18.5792349726776</v>
      </c>
      <c r="U377" s="2">
        <v>19.0217391304348</v>
      </c>
      <c r="V377" s="2">
        <v>19.4594594594595</v>
      </c>
      <c r="W377" s="2">
        <v>19.3548387096774</v>
      </c>
      <c r="X377" s="2">
        <v>12.8571428571429</v>
      </c>
      <c r="Y377" s="2">
        <v>12.7586206896552</v>
      </c>
      <c r="Z377" s="2">
        <v>11.7241379310345</v>
      </c>
      <c r="AA377" s="2">
        <v>12</v>
      </c>
      <c r="AB377" s="2">
        <v>12.258064516129</v>
      </c>
      <c r="AC377" s="2">
        <v>1.04838709677419</v>
      </c>
      <c r="AD377" s="2">
        <v>0.992</v>
      </c>
      <c r="AE377" s="2">
        <v>1.01587301587302</v>
      </c>
      <c r="AF377" s="2">
        <v>2.17460317460317</v>
      </c>
      <c r="AG377" s="2">
        <v>2.07936507936508</v>
      </c>
      <c r="AH377" s="2">
        <v>2.1</v>
      </c>
      <c r="AI377" s="2">
        <v>2</v>
      </c>
      <c r="AJ377" s="2">
        <v>1.83</v>
      </c>
      <c r="AK377" s="2">
        <v>2.06</v>
      </c>
      <c r="AL377" s="2">
        <v>1.82539682539683</v>
      </c>
      <c r="AM377" s="2">
        <v>8.8</v>
      </c>
      <c r="AN377" s="2">
        <v>10.6</v>
      </c>
      <c r="AO377" s="2">
        <v>12.7</v>
      </c>
      <c r="AP377" s="2">
        <v>12.8</v>
      </c>
      <c r="AQ377" s="13">
        <v>9.56666666666667</v>
      </c>
      <c r="AR377" s="7">
        <v>13.9459627462579</v>
      </c>
    </row>
    <row r="378" spans="1:44">
      <c r="A378" t="s">
        <v>770</v>
      </c>
      <c r="B378" s="1" t="s">
        <v>2751</v>
      </c>
      <c r="C378" t="s">
        <v>771</v>
      </c>
      <c r="D378" t="s">
        <v>2750</v>
      </c>
      <c r="E378" s="2">
        <v>9.15</v>
      </c>
      <c r="F378" s="2">
        <v>77.5149882159047</v>
      </c>
      <c r="G378" s="2">
        <v>74.8454397745787</v>
      </c>
      <c r="H378" s="11">
        <v>-0.887991563888889</v>
      </c>
      <c r="I378" s="2">
        <v>84.51</v>
      </c>
      <c r="J378" s="2">
        <v>81.93</v>
      </c>
      <c r="K378" s="2">
        <v>83.25</v>
      </c>
      <c r="L378" s="2">
        <v>91.22</v>
      </c>
      <c r="M378" s="2">
        <v>67.1551539155272</v>
      </c>
      <c r="N378" s="2">
        <v>3.828125</v>
      </c>
      <c r="O378" s="2">
        <v>3.828125</v>
      </c>
      <c r="P378" s="2">
        <v>3.90625</v>
      </c>
      <c r="Q378" s="2">
        <v>4.21875</v>
      </c>
      <c r="R378" s="2">
        <v>4.40944881889764</v>
      </c>
      <c r="S378" s="2">
        <v>19.8952879581152</v>
      </c>
      <c r="T378" s="2">
        <v>20.3125</v>
      </c>
      <c r="U378" s="2">
        <v>20.3125</v>
      </c>
      <c r="V378" s="2">
        <v>20.6185567010309</v>
      </c>
      <c r="W378" s="2">
        <v>20.6185567010309</v>
      </c>
      <c r="X378" s="2">
        <v>22.9411764705882</v>
      </c>
      <c r="Y378" s="2">
        <v>22.8571428571429</v>
      </c>
      <c r="Z378" s="2">
        <v>22</v>
      </c>
      <c r="AA378" s="2">
        <v>21.1111111111111</v>
      </c>
      <c r="AB378" s="2">
        <v>21.1111111111111</v>
      </c>
      <c r="AC378" s="2">
        <v>1.359375</v>
      </c>
      <c r="AD378" s="2">
        <v>1.015625</v>
      </c>
      <c r="AE378" s="2">
        <v>0.953125</v>
      </c>
      <c r="AF378" s="2">
        <v>2.21875</v>
      </c>
      <c r="AG378" s="2">
        <v>1.88976377952756</v>
      </c>
      <c r="AH378" s="2">
        <v>3.2</v>
      </c>
      <c r="AI378" s="2">
        <v>3.13</v>
      </c>
      <c r="AJ378" s="2">
        <v>3.13</v>
      </c>
      <c r="AK378" s="2">
        <v>3.36</v>
      </c>
      <c r="AL378" s="2">
        <v>3.1496062992126</v>
      </c>
      <c r="AM378" s="2">
        <v>12.8</v>
      </c>
      <c r="AN378" s="2">
        <v>14.6</v>
      </c>
      <c r="AO378" s="2">
        <v>14.2</v>
      </c>
      <c r="AP378" s="2">
        <v>15.1</v>
      </c>
      <c r="AQ378" s="13">
        <v>7.90277777777778</v>
      </c>
      <c r="AR378" s="7">
        <v>10.2258592447024</v>
      </c>
    </row>
    <row r="379" spans="1:44">
      <c r="A379" t="s">
        <v>772</v>
      </c>
      <c r="B379" s="1" t="s">
        <v>2752</v>
      </c>
      <c r="C379" t="s">
        <v>773</v>
      </c>
      <c r="D379" t="s">
        <v>2750</v>
      </c>
      <c r="E379" s="2">
        <v>6.61</v>
      </c>
      <c r="F379" s="2">
        <v>72.9467501256406</v>
      </c>
      <c r="G379" s="2">
        <v>75.5148491546019</v>
      </c>
      <c r="H379" s="11">
        <v>-1.0908261</v>
      </c>
      <c r="I379" s="2">
        <v>128.33</v>
      </c>
      <c r="J379" s="2">
        <v>113.34</v>
      </c>
      <c r="K379" s="2">
        <v>122.32</v>
      </c>
      <c r="L379" s="2">
        <v>127.22</v>
      </c>
      <c r="M379" s="2">
        <v>140.641664417043</v>
      </c>
      <c r="N379" s="2">
        <v>3.86363636363636</v>
      </c>
      <c r="O379" s="2">
        <v>3.93939393939394</v>
      </c>
      <c r="P379" s="2">
        <v>3.92592592592593</v>
      </c>
      <c r="Q379" s="2">
        <v>4.19117647058823</v>
      </c>
      <c r="R379" s="2">
        <v>4.48529411764706</v>
      </c>
      <c r="S379" s="2">
        <v>15.3061224489796</v>
      </c>
      <c r="T379" s="2">
        <v>15.2284263959391</v>
      </c>
      <c r="U379" s="2">
        <v>15.5</v>
      </c>
      <c r="V379" s="2">
        <v>15.8415841584158</v>
      </c>
      <c r="W379" s="2">
        <v>15.8415841584158</v>
      </c>
      <c r="X379" s="2">
        <v>20.7692307692308</v>
      </c>
      <c r="Y379" s="2">
        <v>20.7692307692308</v>
      </c>
      <c r="Z379" s="2">
        <v>22.3076923076923</v>
      </c>
      <c r="AA379" s="2">
        <v>21.4814814814815</v>
      </c>
      <c r="AB379" s="2">
        <v>21.4814814814815</v>
      </c>
      <c r="AC379" s="2">
        <v>1.57575757575758</v>
      </c>
      <c r="AD379" s="2">
        <v>1.24242424242424</v>
      </c>
      <c r="AE379" s="2">
        <v>1.14074074074074</v>
      </c>
      <c r="AF379" s="2">
        <v>2.25</v>
      </c>
      <c r="AG379" s="2">
        <v>2.17647058823529</v>
      </c>
      <c r="AH379" s="2">
        <v>3.48</v>
      </c>
      <c r="AI379" s="2">
        <v>3.48</v>
      </c>
      <c r="AJ379" s="2">
        <v>3.93</v>
      </c>
      <c r="AK379" s="2">
        <v>3.82</v>
      </c>
      <c r="AL379" s="2">
        <v>3.60294117647059</v>
      </c>
      <c r="AM379" s="2">
        <v>13.5</v>
      </c>
      <c r="AN379" s="2">
        <v>15.7</v>
      </c>
      <c r="AO379" s="2">
        <v>17.2</v>
      </c>
      <c r="AP379" s="2">
        <v>17.8</v>
      </c>
      <c r="AQ379" s="13">
        <v>9.31666666666666</v>
      </c>
      <c r="AR379" s="7">
        <v>11.2919438532302</v>
      </c>
    </row>
    <row r="380" spans="1:44">
      <c r="A380" t="s">
        <v>774</v>
      </c>
      <c r="B380" s="1" t="s">
        <v>2753</v>
      </c>
      <c r="C380" t="s">
        <v>775</v>
      </c>
      <c r="D380" t="s">
        <v>2750</v>
      </c>
      <c r="E380" s="2">
        <v>7.5</v>
      </c>
      <c r="F380" s="2">
        <v>66.2794547797812</v>
      </c>
      <c r="G380" s="2">
        <v>73.5308052742452</v>
      </c>
      <c r="H380" s="11">
        <v>-0.985935366666666</v>
      </c>
      <c r="I380" s="2">
        <v>99</v>
      </c>
      <c r="J380" s="2">
        <v>110.36</v>
      </c>
      <c r="K380" s="2">
        <v>79.52</v>
      </c>
      <c r="L380" s="2">
        <v>112.1</v>
      </c>
      <c r="M380" s="2">
        <v>79.5507631813841</v>
      </c>
      <c r="N380" s="2">
        <v>3.26923076923077</v>
      </c>
      <c r="O380" s="2">
        <v>3.16129032258065</v>
      </c>
      <c r="P380" s="2">
        <v>3.26923076923077</v>
      </c>
      <c r="Q380" s="2">
        <v>3.5031847133758</v>
      </c>
      <c r="R380" s="2">
        <v>3.46153846153846</v>
      </c>
      <c r="S380" s="2">
        <v>10.4072398190045</v>
      </c>
      <c r="T380" s="2">
        <v>10.8108108108108</v>
      </c>
      <c r="U380" s="2">
        <v>10.6666666666667</v>
      </c>
      <c r="V380" s="2">
        <v>10.9649122807018</v>
      </c>
      <c r="W380" s="2">
        <v>11.4035087719298</v>
      </c>
      <c r="X380" s="2">
        <v>26</v>
      </c>
      <c r="Y380" s="2">
        <v>24.2857142857143</v>
      </c>
      <c r="Z380" s="2">
        <v>25.2380952380952</v>
      </c>
      <c r="AA380" s="2">
        <v>24.5454545454545</v>
      </c>
      <c r="AB380" s="2">
        <v>22.7272727272727</v>
      </c>
      <c r="AC380" s="2">
        <v>1.01282051282051</v>
      </c>
      <c r="AD380" s="2">
        <v>0.954838709677419</v>
      </c>
      <c r="AE380" s="2">
        <v>0.923076923076923</v>
      </c>
      <c r="AF380" s="2">
        <v>1.97452229299363</v>
      </c>
      <c r="AG380" s="2">
        <v>1.91025641025641</v>
      </c>
      <c r="AH380" s="2">
        <v>3.4</v>
      </c>
      <c r="AI380" s="2">
        <v>3.29</v>
      </c>
      <c r="AJ380" s="2">
        <v>3.46</v>
      </c>
      <c r="AK380" s="2">
        <v>3.44</v>
      </c>
      <c r="AL380" s="2">
        <v>2.88461538461538</v>
      </c>
      <c r="AM380" s="2">
        <v>12.4</v>
      </c>
      <c r="AN380" s="2">
        <v>12.6</v>
      </c>
      <c r="AO380" s="2">
        <v>11.9</v>
      </c>
      <c r="AP380" s="2">
        <v>12.2</v>
      </c>
      <c r="AQ380" s="13">
        <v>8.04242424242424</v>
      </c>
      <c r="AR380" s="7">
        <v>8.48631565520951</v>
      </c>
    </row>
    <row r="381" spans="1:44">
      <c r="A381" t="s">
        <v>776</v>
      </c>
      <c r="B381" s="1" t="s">
        <v>2754</v>
      </c>
      <c r="C381" t="s">
        <v>777</v>
      </c>
      <c r="D381" t="s">
        <v>2750</v>
      </c>
      <c r="E381" s="2">
        <v>5.36</v>
      </c>
      <c r="F381" s="2">
        <v>71.5617707550186</v>
      </c>
      <c r="G381" s="2">
        <v>75.0332406564397</v>
      </c>
      <c r="H381" s="11">
        <v>-0.831130507407407</v>
      </c>
      <c r="I381" s="2">
        <v>77.59</v>
      </c>
      <c r="J381" s="2">
        <v>73.53</v>
      </c>
      <c r="K381" s="2">
        <v>72.22</v>
      </c>
      <c r="L381" s="2">
        <v>69.95</v>
      </c>
      <c r="M381" s="2">
        <v>82.4077854711266</v>
      </c>
      <c r="N381" s="2">
        <v>4.47368421052632</v>
      </c>
      <c r="O381" s="2">
        <v>4.33628318584071</v>
      </c>
      <c r="P381" s="2">
        <v>4.01785714285714</v>
      </c>
      <c r="Q381" s="2">
        <v>4.15929203539823</v>
      </c>
      <c r="R381" s="2">
        <v>4.46428571428571</v>
      </c>
      <c r="S381" s="2">
        <v>19.774011299435</v>
      </c>
      <c r="T381" s="2">
        <v>20.3389830508475</v>
      </c>
      <c r="U381" s="2">
        <v>20.9039548022599</v>
      </c>
      <c r="V381" s="2">
        <v>21.3483146067416</v>
      </c>
      <c r="W381" s="2">
        <v>21.2290502793296</v>
      </c>
      <c r="X381" s="2">
        <v>15.6666666666667</v>
      </c>
      <c r="Y381" s="2">
        <v>16.7741935483871</v>
      </c>
      <c r="Z381" s="2">
        <v>15.3125</v>
      </c>
      <c r="AA381" s="2">
        <v>15</v>
      </c>
      <c r="AB381" s="2">
        <v>14.5454545454545</v>
      </c>
      <c r="AC381" s="2">
        <v>1.43859649122807</v>
      </c>
      <c r="AD381" s="2">
        <v>1.29203539823009</v>
      </c>
      <c r="AE381" s="2">
        <v>1.25</v>
      </c>
      <c r="AF381" s="2">
        <v>2.8141592920354</v>
      </c>
      <c r="AG381" s="2">
        <v>2.42857142857143</v>
      </c>
      <c r="AH381" s="2">
        <v>3.86</v>
      </c>
      <c r="AI381" s="2">
        <v>3.63</v>
      </c>
      <c r="AJ381" s="2">
        <v>3.84</v>
      </c>
      <c r="AK381" s="2">
        <v>3.63</v>
      </c>
      <c r="AL381" s="2">
        <v>3.57142857142857</v>
      </c>
      <c r="AM381" s="2">
        <v>20</v>
      </c>
      <c r="AN381" s="2">
        <v>18.7</v>
      </c>
      <c r="AO381" s="2">
        <v>19.4</v>
      </c>
      <c r="AP381" s="2">
        <v>19</v>
      </c>
      <c r="AQ381" s="13">
        <v>9.18148148148148</v>
      </c>
      <c r="AR381" s="7">
        <v>14.0852046625684</v>
      </c>
    </row>
    <row r="382" spans="1:44">
      <c r="A382" t="s">
        <v>778</v>
      </c>
      <c r="B382" s="1" t="s">
        <v>2755</v>
      </c>
      <c r="C382" t="s">
        <v>779</v>
      </c>
      <c r="D382" t="s">
        <v>2750</v>
      </c>
      <c r="E382" s="2">
        <v>5.85</v>
      </c>
      <c r="F382" s="2">
        <v>65.9317088690841</v>
      </c>
      <c r="G382" s="2">
        <v>73.6994460550682</v>
      </c>
      <c r="H382" s="11">
        <v>-1.13052284193548</v>
      </c>
      <c r="I382" s="2">
        <v>97.8</v>
      </c>
      <c r="J382" s="2">
        <v>77.68</v>
      </c>
      <c r="K382" s="2">
        <v>93.44</v>
      </c>
      <c r="L382" s="2">
        <v>72.86</v>
      </c>
      <c r="M382" s="2">
        <v>93.8822547647184</v>
      </c>
      <c r="N382" s="2">
        <v>3.74045801526718</v>
      </c>
      <c r="O382" s="2">
        <v>3.74045801526718</v>
      </c>
      <c r="P382" s="2">
        <v>3.43511450381679</v>
      </c>
      <c r="Q382" s="2">
        <v>3.66412213740458</v>
      </c>
      <c r="R382" s="2">
        <v>3.66412213740458</v>
      </c>
      <c r="S382" s="2">
        <v>15.5</v>
      </c>
      <c r="T382" s="2">
        <v>16.5</v>
      </c>
      <c r="U382" s="2">
        <v>16.5</v>
      </c>
      <c r="V382" s="2">
        <v>16.4179104477612</v>
      </c>
      <c r="W382" s="2">
        <v>16.7487684729064</v>
      </c>
      <c r="X382" s="2">
        <v>15.1851851851852</v>
      </c>
      <c r="Y382" s="2">
        <v>15.7142857142857</v>
      </c>
      <c r="Z382" s="2">
        <v>15.1724137931034</v>
      </c>
      <c r="AA382" s="2">
        <v>15.1724137931034</v>
      </c>
      <c r="AB382" s="2">
        <v>15.8620689655172</v>
      </c>
      <c r="AC382" s="2">
        <v>1.09923664122137</v>
      </c>
      <c r="AD382" s="2">
        <v>1.37404580152672</v>
      </c>
      <c r="AE382" s="2">
        <v>0.809160305343511</v>
      </c>
      <c r="AF382" s="2">
        <v>2.45801526717557</v>
      </c>
      <c r="AG382" s="2">
        <v>2.03053435114504</v>
      </c>
      <c r="AH382" s="2">
        <v>3.82</v>
      </c>
      <c r="AI382" s="2">
        <v>3.66</v>
      </c>
      <c r="AJ382" s="2">
        <v>3.74</v>
      </c>
      <c r="AK382" s="2">
        <v>3.36</v>
      </c>
      <c r="AL382" s="2">
        <v>3.12977099236641</v>
      </c>
      <c r="AM382" s="2">
        <v>15.9</v>
      </c>
      <c r="AN382" s="2">
        <v>17.2</v>
      </c>
      <c r="AO382" s="2">
        <v>16.1</v>
      </c>
      <c r="AP382" s="2">
        <v>15.8</v>
      </c>
      <c r="AQ382" s="13">
        <v>8.17741935483871</v>
      </c>
      <c r="AR382" s="7">
        <v>12.1241810869462</v>
      </c>
    </row>
    <row r="383" spans="1:44">
      <c r="A383" t="s">
        <v>780</v>
      </c>
      <c r="B383" s="1" t="s">
        <v>2756</v>
      </c>
      <c r="C383" t="s">
        <v>781</v>
      </c>
      <c r="D383" t="s">
        <v>2750</v>
      </c>
      <c r="E383" s="2">
        <v>3.94</v>
      </c>
      <c r="F383" s="2">
        <v>67.8550952453599</v>
      </c>
      <c r="G383" s="2">
        <v>73.2341060858074</v>
      </c>
      <c r="H383" s="11">
        <v>-1.33687893333333</v>
      </c>
      <c r="I383" s="2">
        <v>105.61</v>
      </c>
      <c r="J383" s="2">
        <v>85.86</v>
      </c>
      <c r="K383" s="2">
        <v>80.34</v>
      </c>
      <c r="L383" s="2">
        <v>71.36</v>
      </c>
      <c r="M383" s="2">
        <v>82.1169819833108</v>
      </c>
      <c r="N383" s="2">
        <v>2.6241134751773</v>
      </c>
      <c r="O383" s="2">
        <v>2.4822695035461</v>
      </c>
      <c r="P383" s="2">
        <v>2.26950354609929</v>
      </c>
      <c r="Q383" s="2">
        <v>2.12765957446808</v>
      </c>
      <c r="R383" s="2">
        <v>2.25352112676056</v>
      </c>
      <c r="S383" s="2">
        <v>17.3913043478261</v>
      </c>
      <c r="T383" s="2">
        <v>17.7884615384615</v>
      </c>
      <c r="U383" s="2">
        <v>18.2692307692308</v>
      </c>
      <c r="V383" s="2">
        <v>18.0952380952381</v>
      </c>
      <c r="W383" s="2">
        <v>18.5714285714286</v>
      </c>
      <c r="X383" s="2">
        <v>15.625</v>
      </c>
      <c r="Y383" s="2">
        <v>16.6666666666667</v>
      </c>
      <c r="Z383" s="2">
        <v>16.0606060606061</v>
      </c>
      <c r="AA383" s="2">
        <v>15.8823529411765</v>
      </c>
      <c r="AB383" s="2">
        <v>15.8823529411765</v>
      </c>
      <c r="AC383" s="2">
        <v>1.17730496453901</v>
      </c>
      <c r="AD383" s="2">
        <v>0.822695035460993</v>
      </c>
      <c r="AE383" s="2">
        <v>0.99290780141844</v>
      </c>
      <c r="AF383" s="2">
        <v>1.78723404255319</v>
      </c>
      <c r="AG383" s="2">
        <v>1.53521126760563</v>
      </c>
      <c r="AH383" s="2">
        <v>2.98</v>
      </c>
      <c r="AI383" s="2">
        <v>2.91</v>
      </c>
      <c r="AJ383" s="2">
        <v>2.84</v>
      </c>
      <c r="AK383" s="2">
        <v>2.48</v>
      </c>
      <c r="AL383" s="2">
        <v>2.32394366197183</v>
      </c>
      <c r="AM383" s="2">
        <v>17.3</v>
      </c>
      <c r="AN383" s="2">
        <v>18.5</v>
      </c>
      <c r="AO383" s="2">
        <v>17.6</v>
      </c>
      <c r="AP383" s="2">
        <v>16.7</v>
      </c>
      <c r="AQ383" s="13">
        <v>10.1333333333333</v>
      </c>
      <c r="AR383" s="7">
        <v>11.1038778051427</v>
      </c>
    </row>
    <row r="384" spans="1:44">
      <c r="A384" t="s">
        <v>782</v>
      </c>
      <c r="B384" s="1" t="s">
        <v>2757</v>
      </c>
      <c r="C384" t="s">
        <v>783</v>
      </c>
      <c r="D384" t="s">
        <v>2750</v>
      </c>
      <c r="E384" s="2">
        <v>6.42</v>
      </c>
      <c r="F384" s="2">
        <v>77.8679595586735</v>
      </c>
      <c r="G384" s="2">
        <v>75.9497320977236</v>
      </c>
      <c r="H384" s="11">
        <v>-1.54676586896552</v>
      </c>
      <c r="I384" s="2">
        <v>73.58</v>
      </c>
      <c r="J384" s="2">
        <v>73.41</v>
      </c>
      <c r="K384" s="2">
        <v>89.84</v>
      </c>
      <c r="L384" s="2">
        <v>78.28</v>
      </c>
      <c r="M384" s="2">
        <v>91.4587745749917</v>
      </c>
      <c r="N384" s="2">
        <v>2.53968253968254</v>
      </c>
      <c r="O384" s="2">
        <v>2.36220472440945</v>
      </c>
      <c r="P384" s="2">
        <v>2.67716535433071</v>
      </c>
      <c r="Q384" s="2">
        <v>2.5</v>
      </c>
      <c r="R384" s="2">
        <v>2.55813953488372</v>
      </c>
      <c r="S384" s="2">
        <v>15.8730158730159</v>
      </c>
      <c r="T384" s="2">
        <v>15.7894736842105</v>
      </c>
      <c r="U384" s="2">
        <v>16.3157894736842</v>
      </c>
      <c r="V384" s="2">
        <v>16.2303664921466</v>
      </c>
      <c r="W384" s="2">
        <v>16.1458333333333</v>
      </c>
      <c r="X384" s="2">
        <v>16.1538461538462</v>
      </c>
      <c r="Y384" s="2">
        <v>15.7692307692308</v>
      </c>
      <c r="Z384" s="2">
        <v>16.9230769230769</v>
      </c>
      <c r="AA384" s="2">
        <v>17.3076923076923</v>
      </c>
      <c r="AB384" s="2">
        <v>17.3076923076923</v>
      </c>
      <c r="AC384" s="2">
        <v>1.01587301587302</v>
      </c>
      <c r="AD384" s="2">
        <v>0.929133858267716</v>
      </c>
      <c r="AE384" s="2">
        <v>0.724409448818898</v>
      </c>
      <c r="AF384" s="2">
        <v>1.90625</v>
      </c>
      <c r="AG384" s="2">
        <v>1.61240310077519</v>
      </c>
      <c r="AH384" s="2">
        <v>2.14</v>
      </c>
      <c r="AI384" s="2">
        <v>2.05</v>
      </c>
      <c r="AJ384" s="2">
        <v>2.28</v>
      </c>
      <c r="AK384" s="2">
        <v>2.19</v>
      </c>
      <c r="AL384" s="2">
        <v>1.78294573643411</v>
      </c>
      <c r="AM384" s="2">
        <v>10.8</v>
      </c>
      <c r="AN384" s="2">
        <v>11</v>
      </c>
      <c r="AO384" s="2">
        <v>10.6</v>
      </c>
      <c r="AP384" s="2">
        <v>10.1</v>
      </c>
      <c r="AQ384" s="13">
        <v>9.08620689655172</v>
      </c>
      <c r="AR384" s="7">
        <v>10.7492993567845</v>
      </c>
    </row>
    <row r="385" spans="1:44">
      <c r="A385" t="s">
        <v>784</v>
      </c>
      <c r="B385" s="1" t="s">
        <v>2758</v>
      </c>
      <c r="C385" t="s">
        <v>785</v>
      </c>
      <c r="D385" t="s">
        <v>2750</v>
      </c>
      <c r="E385" s="2">
        <v>8.99</v>
      </c>
      <c r="F385" s="2">
        <v>67.8936997945278</v>
      </c>
      <c r="G385" s="2">
        <v>74.3839004191204</v>
      </c>
      <c r="H385" s="11">
        <v>-0.874859615624999</v>
      </c>
      <c r="I385" s="2">
        <v>60.24</v>
      </c>
      <c r="J385" s="2">
        <v>77.81</v>
      </c>
      <c r="K385" s="2">
        <v>61.81</v>
      </c>
      <c r="L385" s="2">
        <v>57.07</v>
      </c>
      <c r="M385" s="2">
        <v>73.3026165877401</v>
      </c>
      <c r="N385" s="2">
        <v>3.98550724637681</v>
      </c>
      <c r="O385" s="2">
        <v>3.69565217391304</v>
      </c>
      <c r="P385" s="2">
        <v>3.71428571428571</v>
      </c>
      <c r="Q385" s="2">
        <v>4</v>
      </c>
      <c r="R385" s="2">
        <v>4.20689655172414</v>
      </c>
      <c r="S385" s="2">
        <v>15.5555555555556</v>
      </c>
      <c r="T385" s="2">
        <v>15.4696132596685</v>
      </c>
      <c r="U385" s="2">
        <v>15.9340659340659</v>
      </c>
      <c r="V385" s="2">
        <v>15.4255319148936</v>
      </c>
      <c r="W385" s="2">
        <v>15.8730158730159</v>
      </c>
      <c r="X385" s="2">
        <v>21.9230769230769</v>
      </c>
      <c r="Y385" s="2">
        <v>21.1538461538462</v>
      </c>
      <c r="Z385" s="2">
        <v>21.5384615384615</v>
      </c>
      <c r="AA385" s="2">
        <v>23.0769230769231</v>
      </c>
      <c r="AB385" s="2">
        <v>23.4615384615385</v>
      </c>
      <c r="AC385" s="2">
        <v>1.3768115942029</v>
      </c>
      <c r="AD385" s="2">
        <v>1.2463768115942</v>
      </c>
      <c r="AE385" s="2">
        <v>1.07142857142857</v>
      </c>
      <c r="AF385" s="2">
        <v>2.4551724137931</v>
      </c>
      <c r="AG385" s="2">
        <v>2.17931034482759</v>
      </c>
      <c r="AH385" s="2">
        <v>3.62</v>
      </c>
      <c r="AI385" s="2">
        <v>3.7</v>
      </c>
      <c r="AJ385" s="2">
        <v>3.5</v>
      </c>
      <c r="AK385" s="2">
        <v>3.52</v>
      </c>
      <c r="AL385" s="2">
        <v>3.24137931034483</v>
      </c>
      <c r="AM385" s="2">
        <v>17.9</v>
      </c>
      <c r="AN385" s="2">
        <v>19.1</v>
      </c>
      <c r="AO385" s="2">
        <v>18.5</v>
      </c>
      <c r="AP385" s="2">
        <v>18.3</v>
      </c>
      <c r="AQ385" s="13">
        <v>7.75</v>
      </c>
      <c r="AR385" s="7">
        <v>8.59929432589184</v>
      </c>
    </row>
    <row r="386" spans="1:44">
      <c r="A386" t="s">
        <v>786</v>
      </c>
      <c r="B386" s="1" t="s">
        <v>2759</v>
      </c>
      <c r="C386" t="s">
        <v>787</v>
      </c>
      <c r="D386" t="s">
        <v>2750</v>
      </c>
      <c r="E386" s="2">
        <v>9.19</v>
      </c>
      <c r="F386" s="2">
        <v>70.6938562111146</v>
      </c>
      <c r="G386" s="2">
        <v>75.965907321487</v>
      </c>
      <c r="H386" s="11">
        <v>-0.54347611</v>
      </c>
      <c r="I386" s="2">
        <v>112.51</v>
      </c>
      <c r="J386" s="2">
        <v>133.39</v>
      </c>
      <c r="K386" s="2">
        <v>146.91</v>
      </c>
      <c r="L386" s="2">
        <v>155.66</v>
      </c>
      <c r="M386" s="2">
        <v>143.210698893806</v>
      </c>
      <c r="N386" s="2">
        <v>5.75757575757576</v>
      </c>
      <c r="O386" s="2">
        <v>5.80882352941176</v>
      </c>
      <c r="P386" s="2">
        <v>5.65217391304348</v>
      </c>
      <c r="Q386" s="2">
        <v>5.8273381294964</v>
      </c>
      <c r="R386" s="2">
        <v>5.61151079136691</v>
      </c>
      <c r="S386" s="2">
        <v>12.3655913978495</v>
      </c>
      <c r="T386" s="2">
        <v>12.1052631578947</v>
      </c>
      <c r="U386" s="2">
        <v>11.9791666666667</v>
      </c>
      <c r="V386" s="2">
        <v>11.9170984455959</v>
      </c>
      <c r="W386" s="2">
        <v>11.7948717948718</v>
      </c>
      <c r="X386" s="2">
        <v>38.4210526315789</v>
      </c>
      <c r="Y386" s="2">
        <v>39.4736842105263</v>
      </c>
      <c r="Z386" s="2">
        <v>37.8947368421053</v>
      </c>
      <c r="AA386" s="2">
        <v>38.9473684210526</v>
      </c>
      <c r="AB386" s="2">
        <v>38.9473684210526</v>
      </c>
      <c r="AC386" s="2">
        <v>2.6969696969697</v>
      </c>
      <c r="AD386" s="2">
        <v>2.61764705882353</v>
      </c>
      <c r="AE386" s="2">
        <v>2.20289855072464</v>
      </c>
      <c r="AF386" s="2">
        <v>3.76978417266187</v>
      </c>
      <c r="AG386" s="2">
        <v>3.43884892086331</v>
      </c>
      <c r="AH386" s="2">
        <v>7.05</v>
      </c>
      <c r="AI386" s="2">
        <v>6.84</v>
      </c>
      <c r="AJ386" s="2">
        <v>6.88</v>
      </c>
      <c r="AK386" s="2">
        <v>6.33</v>
      </c>
      <c r="AL386" s="2">
        <v>5.32374100719424</v>
      </c>
      <c r="AM386" s="2">
        <v>34.4</v>
      </c>
      <c r="AN386" s="2">
        <v>35.2</v>
      </c>
      <c r="AO386" s="2">
        <v>32.4</v>
      </c>
      <c r="AP386" s="2">
        <v>32.3</v>
      </c>
      <c r="AQ386" s="13">
        <v>10.3766666666667</v>
      </c>
      <c r="AR386" s="7">
        <v>12.526337983401</v>
      </c>
    </row>
    <row r="387" spans="1:44">
      <c r="A387" t="s">
        <v>788</v>
      </c>
      <c r="B387" s="1" t="s">
        <v>2760</v>
      </c>
      <c r="C387" t="s">
        <v>789</v>
      </c>
      <c r="D387" t="s">
        <v>2750</v>
      </c>
      <c r="E387" s="2">
        <v>4.82</v>
      </c>
      <c r="F387" s="2">
        <v>69.1456391840361</v>
      </c>
      <c r="G387" s="2">
        <v>74.2137253857476</v>
      </c>
      <c r="H387" s="11">
        <v>-1.37810275</v>
      </c>
      <c r="I387" s="2">
        <v>76.38</v>
      </c>
      <c r="J387" s="2">
        <v>84.45</v>
      </c>
      <c r="K387" s="2">
        <v>56.46</v>
      </c>
      <c r="L387" s="2">
        <v>68.39</v>
      </c>
      <c r="M387" s="2">
        <v>68.1187572568215</v>
      </c>
      <c r="N387" s="2">
        <v>3.25</v>
      </c>
      <c r="O387" s="2">
        <v>3.05785123966942</v>
      </c>
      <c r="P387" s="2">
        <v>3.1404958677686</v>
      </c>
      <c r="Q387" s="2">
        <v>3.1404958677686</v>
      </c>
      <c r="R387" s="2">
        <v>3.25</v>
      </c>
      <c r="S387" s="2">
        <v>20.2185792349727</v>
      </c>
      <c r="T387" s="2">
        <v>20.6521739130435</v>
      </c>
      <c r="U387" s="2">
        <v>21.7391304347826</v>
      </c>
      <c r="V387" s="2">
        <v>22.1621621621622</v>
      </c>
      <c r="W387" s="2">
        <v>22.5806451612903</v>
      </c>
      <c r="X387" s="2">
        <v>10.625</v>
      </c>
      <c r="Y387" s="2">
        <v>10.6060606060606</v>
      </c>
      <c r="Z387" s="2">
        <v>10</v>
      </c>
      <c r="AA387" s="2">
        <v>9.72222222222222</v>
      </c>
      <c r="AB387" s="2">
        <v>10</v>
      </c>
      <c r="AC387" s="2">
        <v>1.08333333333333</v>
      </c>
      <c r="AD387" s="2">
        <v>0.892561983471074</v>
      </c>
      <c r="AE387" s="2">
        <v>0.743801652892562</v>
      </c>
      <c r="AF387" s="2">
        <v>2.0495867768595</v>
      </c>
      <c r="AG387" s="2">
        <v>1.76666666666667</v>
      </c>
      <c r="AH387" s="2">
        <v>2.92</v>
      </c>
      <c r="AI387" s="2">
        <v>3.14</v>
      </c>
      <c r="AJ387" s="2">
        <v>3.14</v>
      </c>
      <c r="AK387" s="2">
        <v>2.73</v>
      </c>
      <c r="AL387" s="2">
        <v>2.75</v>
      </c>
      <c r="AM387" s="2">
        <v>15.9</v>
      </c>
      <c r="AN387" s="2">
        <v>17.3</v>
      </c>
      <c r="AO387" s="2">
        <v>16.9</v>
      </c>
      <c r="AP387" s="2">
        <v>16.7</v>
      </c>
      <c r="AQ387" s="13">
        <v>9.27857142857143</v>
      </c>
      <c r="AR387" s="7">
        <v>13.7607544490432</v>
      </c>
    </row>
    <row r="388" spans="1:44">
      <c r="A388" t="s">
        <v>790</v>
      </c>
      <c r="B388" s="1" t="s">
        <v>2761</v>
      </c>
      <c r="C388" t="s">
        <v>791</v>
      </c>
      <c r="D388" t="s">
        <v>2750</v>
      </c>
      <c r="E388" s="2">
        <v>4.12</v>
      </c>
      <c r="F388" s="2">
        <v>75.7855324412634</v>
      </c>
      <c r="G388" s="2">
        <v>74.0199343207619</v>
      </c>
      <c r="H388" s="11">
        <v>-1.30652334444444</v>
      </c>
      <c r="I388" s="2">
        <v>108.67</v>
      </c>
      <c r="J388" s="2">
        <v>81.74</v>
      </c>
      <c r="K388" s="2">
        <v>86.52</v>
      </c>
      <c r="L388" s="2">
        <v>75.45</v>
      </c>
      <c r="M388" s="2">
        <v>94.5520634794913</v>
      </c>
      <c r="N388" s="2">
        <v>3.42592592592593</v>
      </c>
      <c r="O388" s="2">
        <v>3.45794392523364</v>
      </c>
      <c r="P388" s="2">
        <v>3.05555555555556</v>
      </c>
      <c r="Q388" s="2">
        <v>3.24074074074074</v>
      </c>
      <c r="R388" s="2">
        <v>3.14814814814815</v>
      </c>
      <c r="S388" s="2">
        <v>23.4285714285714</v>
      </c>
      <c r="T388" s="2">
        <v>24</v>
      </c>
      <c r="U388" s="2">
        <v>24.4318181818182</v>
      </c>
      <c r="V388" s="2">
        <v>24.8587570621469</v>
      </c>
      <c r="W388" s="2">
        <v>24.7191011235955</v>
      </c>
      <c r="X388" s="2">
        <v>15.1351351351351</v>
      </c>
      <c r="Y388" s="2">
        <v>14.3243243243243</v>
      </c>
      <c r="Z388" s="2">
        <v>13.6842105263158</v>
      </c>
      <c r="AA388" s="2">
        <v>14.2105263157895</v>
      </c>
      <c r="AB388" s="2">
        <v>14.3589743589744</v>
      </c>
      <c r="AC388" s="2">
        <v>1.07407407407407</v>
      </c>
      <c r="AD388" s="2">
        <v>0.841121495327103</v>
      </c>
      <c r="AE388" s="2">
        <v>0.888888888888889</v>
      </c>
      <c r="AF388" s="2">
        <v>2.07407407407407</v>
      </c>
      <c r="AG388" s="2">
        <v>1.77777777777778</v>
      </c>
      <c r="AH388" s="2">
        <v>2.78</v>
      </c>
      <c r="AI388" s="2">
        <v>2.62</v>
      </c>
      <c r="AJ388" s="2">
        <v>2.5</v>
      </c>
      <c r="AK388" s="2">
        <v>2.78</v>
      </c>
      <c r="AL388" s="2">
        <v>2.31481481481481</v>
      </c>
      <c r="AM388" s="2">
        <v>11.9</v>
      </c>
      <c r="AN388" s="2">
        <v>13.2</v>
      </c>
      <c r="AO388" s="2">
        <v>14</v>
      </c>
      <c r="AP388" s="2">
        <v>15.3</v>
      </c>
      <c r="AQ388" s="13">
        <v>10.2592592592593</v>
      </c>
      <c r="AR388" s="7">
        <v>13.8493150029157</v>
      </c>
    </row>
    <row r="389" spans="1:44">
      <c r="A389" t="s">
        <v>792</v>
      </c>
      <c r="B389" s="1" t="s">
        <v>2762</v>
      </c>
      <c r="C389" t="s">
        <v>793</v>
      </c>
      <c r="D389" t="s">
        <v>2750</v>
      </c>
      <c r="E389" s="2">
        <v>13.48</v>
      </c>
      <c r="F389" s="2">
        <v>73.7206081084856</v>
      </c>
      <c r="G389" s="2">
        <v>77.3281155099942</v>
      </c>
      <c r="H389" s="11">
        <v>-1.03142804571429</v>
      </c>
      <c r="I389" s="2">
        <v>77.74</v>
      </c>
      <c r="J389" s="2">
        <v>100.17</v>
      </c>
      <c r="K389" s="2">
        <v>88.11</v>
      </c>
      <c r="L389" s="2">
        <v>90.21</v>
      </c>
      <c r="M389" s="2">
        <v>79.7098335274586</v>
      </c>
      <c r="N389" s="2">
        <v>2.8125</v>
      </c>
      <c r="O389" s="2">
        <v>2.75</v>
      </c>
      <c r="P389" s="2">
        <v>2.85714285714286</v>
      </c>
      <c r="Q389" s="2">
        <v>2.77777777777778</v>
      </c>
      <c r="R389" s="2">
        <v>3.02469135802469</v>
      </c>
      <c r="S389" s="2">
        <v>11.2820512820513</v>
      </c>
      <c r="T389" s="2">
        <v>11.2244897959184</v>
      </c>
      <c r="U389" s="2">
        <v>11.1675126903553</v>
      </c>
      <c r="V389" s="2">
        <v>11.0552763819095</v>
      </c>
      <c r="W389" s="2">
        <v>11.0552763819095</v>
      </c>
      <c r="X389" s="2">
        <v>17.3684210526316</v>
      </c>
      <c r="Y389" s="2">
        <v>16.3157894736842</v>
      </c>
      <c r="Z389" s="2">
        <v>16.8421052631579</v>
      </c>
      <c r="AA389" s="2">
        <v>17.8947368421053</v>
      </c>
      <c r="AB389" s="2">
        <v>18.9473684210526</v>
      </c>
      <c r="AC389" s="2">
        <v>1.675</v>
      </c>
      <c r="AD389" s="2">
        <v>1.425</v>
      </c>
      <c r="AE389" s="2">
        <v>1.22981366459627</v>
      </c>
      <c r="AF389" s="2">
        <v>2.30864197530864</v>
      </c>
      <c r="AG389" s="2">
        <v>1.83950617283951</v>
      </c>
      <c r="AH389" s="2">
        <v>2.06</v>
      </c>
      <c r="AI389" s="2">
        <v>2.19</v>
      </c>
      <c r="AJ389" s="2">
        <v>2.36</v>
      </c>
      <c r="AK389" s="2">
        <v>1.79</v>
      </c>
      <c r="AL389" s="2">
        <v>1.60493827160494</v>
      </c>
      <c r="AM389" s="2">
        <v>9.4</v>
      </c>
      <c r="AN389" s="2">
        <v>9.7</v>
      </c>
      <c r="AO389" s="2">
        <v>8.7</v>
      </c>
      <c r="AP389" s="2">
        <v>9.1</v>
      </c>
      <c r="AQ389" s="13">
        <v>8.46285714285714</v>
      </c>
      <c r="AR389" s="7">
        <v>9.27680077151987</v>
      </c>
    </row>
    <row r="390" spans="1:44">
      <c r="A390" t="s">
        <v>794</v>
      </c>
      <c r="B390" s="1" t="s">
        <v>2763</v>
      </c>
      <c r="C390" t="s">
        <v>795</v>
      </c>
      <c r="D390" t="s">
        <v>2750</v>
      </c>
      <c r="E390" s="2">
        <v>10.02</v>
      </c>
      <c r="F390" s="2">
        <v>68.5909429753548</v>
      </c>
      <c r="G390" s="2">
        <v>74.8727999967467</v>
      </c>
      <c r="H390" s="11">
        <v>-1.15008646842105</v>
      </c>
      <c r="I390" s="2">
        <v>105.75</v>
      </c>
      <c r="J390" s="2">
        <v>109.48</v>
      </c>
      <c r="K390" s="2">
        <v>99.9</v>
      </c>
      <c r="L390" s="2">
        <v>105.83</v>
      </c>
      <c r="M390" s="2">
        <v>94.5083034141213</v>
      </c>
      <c r="N390" s="2">
        <v>3.50993377483444</v>
      </c>
      <c r="O390" s="2">
        <v>3.26797385620915</v>
      </c>
      <c r="P390" s="2">
        <v>2.87581699346405</v>
      </c>
      <c r="Q390" s="2">
        <v>3.0718954248366</v>
      </c>
      <c r="R390" s="2">
        <v>3.33333333333333</v>
      </c>
      <c r="S390" s="2">
        <v>17.1428571428571</v>
      </c>
      <c r="T390" s="2">
        <v>17.0616113744076</v>
      </c>
      <c r="U390" s="2">
        <v>17.4528301886792</v>
      </c>
      <c r="V390" s="2">
        <v>17.2897196261682</v>
      </c>
      <c r="W390" s="2">
        <v>17.2093023255814</v>
      </c>
      <c r="X390" s="2">
        <v>16.25</v>
      </c>
      <c r="Y390" s="2">
        <v>15.9375</v>
      </c>
      <c r="Z390" s="2">
        <v>15.4545454545455</v>
      </c>
      <c r="AA390" s="2">
        <v>15.7575757575758</v>
      </c>
      <c r="AB390" s="2">
        <v>15.7575757575758</v>
      </c>
      <c r="AC390" s="2">
        <v>1.16556291390728</v>
      </c>
      <c r="AD390" s="2">
        <v>0.797385620915033</v>
      </c>
      <c r="AE390" s="2">
        <v>0.61437908496732</v>
      </c>
      <c r="AF390" s="2">
        <v>2.16993464052288</v>
      </c>
      <c r="AG390" s="2">
        <v>1.77777777777778</v>
      </c>
      <c r="AH390" s="2">
        <v>3.18</v>
      </c>
      <c r="AI390" s="2">
        <v>2.94</v>
      </c>
      <c r="AJ390" s="2">
        <v>2.55</v>
      </c>
      <c r="AK390" s="2">
        <v>2.42</v>
      </c>
      <c r="AL390" s="2">
        <v>2.41830065359477</v>
      </c>
      <c r="AM390" s="2">
        <v>13.9</v>
      </c>
      <c r="AN390" s="2">
        <v>14.5</v>
      </c>
      <c r="AO390" s="2">
        <v>12.7</v>
      </c>
      <c r="AP390" s="2">
        <v>14.1</v>
      </c>
      <c r="AQ390" s="13">
        <v>7.73421052631579</v>
      </c>
      <c r="AR390" s="7">
        <v>9.8546782637632</v>
      </c>
    </row>
    <row r="391" spans="1:44">
      <c r="A391" t="s">
        <v>796</v>
      </c>
      <c r="B391" s="1" t="s">
        <v>2764</v>
      </c>
      <c r="C391" t="s">
        <v>797</v>
      </c>
      <c r="D391" t="s">
        <v>2750</v>
      </c>
      <c r="E391" s="2">
        <v>6.51</v>
      </c>
      <c r="F391" s="2">
        <v>72.0034584492135</v>
      </c>
      <c r="G391" s="2">
        <v>75.1258833227862</v>
      </c>
      <c r="H391" s="11">
        <v>-1.26410988333333</v>
      </c>
      <c r="I391" s="2">
        <v>61.37</v>
      </c>
      <c r="J391" s="2">
        <v>81.63</v>
      </c>
      <c r="K391" s="2">
        <v>66.95</v>
      </c>
      <c r="L391" s="2">
        <v>74.42</v>
      </c>
      <c r="M391" s="2">
        <v>47.824748892035</v>
      </c>
      <c r="N391" s="2">
        <v>3.92307692307692</v>
      </c>
      <c r="O391" s="2">
        <v>3.7984496124031</v>
      </c>
      <c r="P391" s="2">
        <v>3.56589147286822</v>
      </c>
      <c r="Q391" s="2">
        <v>3.58778625954198</v>
      </c>
      <c r="R391" s="2">
        <v>3.89312977099237</v>
      </c>
      <c r="S391" s="2">
        <v>18.0412371134021</v>
      </c>
      <c r="T391" s="2">
        <v>18.5567010309278</v>
      </c>
      <c r="U391" s="2">
        <v>18.974358974359</v>
      </c>
      <c r="V391" s="2">
        <v>19.1919191919192</v>
      </c>
      <c r="W391" s="2">
        <v>19.0954773869347</v>
      </c>
      <c r="X391" s="2">
        <v>18</v>
      </c>
      <c r="Y391" s="2">
        <v>17.4193548387097</v>
      </c>
      <c r="Z391" s="2">
        <v>17.5</v>
      </c>
      <c r="AA391" s="2">
        <v>17.2727272727273</v>
      </c>
      <c r="AB391" s="2">
        <v>16.969696969697</v>
      </c>
      <c r="AC391" s="2">
        <v>1.26153846153846</v>
      </c>
      <c r="AD391" s="2">
        <v>1.14728682170543</v>
      </c>
      <c r="AE391" s="2">
        <v>0.883720930232558</v>
      </c>
      <c r="AF391" s="2">
        <v>2.51908396946565</v>
      </c>
      <c r="AG391" s="2">
        <v>2.45801526717557</v>
      </c>
      <c r="AH391" s="2">
        <v>4</v>
      </c>
      <c r="AI391" s="2">
        <v>3.95</v>
      </c>
      <c r="AJ391" s="2">
        <v>3.72</v>
      </c>
      <c r="AK391" s="2">
        <v>3.66</v>
      </c>
      <c r="AL391" s="2">
        <v>3.05343511450382</v>
      </c>
      <c r="AM391" s="2">
        <v>18.7</v>
      </c>
      <c r="AN391" s="2">
        <v>18.9</v>
      </c>
      <c r="AO391" s="2">
        <v>18.3</v>
      </c>
      <c r="AP391" s="2">
        <v>18.8</v>
      </c>
      <c r="AQ391" s="13">
        <v>9.07333333333333</v>
      </c>
      <c r="AR391" s="7">
        <v>12.5953275735374</v>
      </c>
    </row>
    <row r="392" spans="1:44">
      <c r="A392" t="s">
        <v>798</v>
      </c>
      <c r="B392" s="1" t="s">
        <v>2765</v>
      </c>
      <c r="C392" t="s">
        <v>799</v>
      </c>
      <c r="D392" t="s">
        <v>2750</v>
      </c>
      <c r="E392" s="2">
        <v>3.9</v>
      </c>
      <c r="F392" s="2">
        <v>67.2598305690256</v>
      </c>
      <c r="G392" s="2">
        <v>74.4145609405554</v>
      </c>
      <c r="H392" s="11">
        <v>-1.24129431428571</v>
      </c>
      <c r="I392" s="2">
        <v>70.31</v>
      </c>
      <c r="J392" s="2">
        <v>79.5</v>
      </c>
      <c r="K392" s="2">
        <v>74.49</v>
      </c>
      <c r="L392" s="2">
        <v>63.03</v>
      </c>
      <c r="M392" s="2">
        <v>62.4545191855719</v>
      </c>
      <c r="N392" s="2">
        <v>2.79279279279279</v>
      </c>
      <c r="O392" s="2">
        <v>2.79279279279279</v>
      </c>
      <c r="P392" s="2">
        <v>2.61261261261261</v>
      </c>
      <c r="Q392" s="2">
        <v>2.58928571428571</v>
      </c>
      <c r="R392" s="2">
        <v>2.67857142857143</v>
      </c>
      <c r="S392" s="2">
        <v>17.5438596491228</v>
      </c>
      <c r="T392" s="2">
        <v>18.0232558139535</v>
      </c>
      <c r="U392" s="2">
        <v>18.6046511627907</v>
      </c>
      <c r="V392" s="2">
        <v>18.4971098265896</v>
      </c>
      <c r="W392" s="2">
        <v>18.9655172413793</v>
      </c>
      <c r="X392" s="2">
        <v>11.5384615384615</v>
      </c>
      <c r="Y392" s="2">
        <v>10.7407407407407</v>
      </c>
      <c r="Z392" s="2">
        <v>10.7142857142857</v>
      </c>
      <c r="AA392" s="2">
        <v>11.0714285714286</v>
      </c>
      <c r="AB392" s="2">
        <v>10</v>
      </c>
      <c r="AC392" s="2">
        <v>1.15315315315315</v>
      </c>
      <c r="AD392" s="2">
        <v>0.846846846846847</v>
      </c>
      <c r="AE392" s="2">
        <v>0.972972972972973</v>
      </c>
      <c r="AF392" s="2">
        <v>1.92857142857143</v>
      </c>
      <c r="AG392" s="2">
        <v>1.39285714285714</v>
      </c>
      <c r="AH392" s="2">
        <v>2.43</v>
      </c>
      <c r="AI392" s="2">
        <v>2.34</v>
      </c>
      <c r="AJ392" s="2">
        <v>2.25</v>
      </c>
      <c r="AK392" s="2">
        <v>2.05</v>
      </c>
      <c r="AL392" s="2">
        <v>2.05357142857143</v>
      </c>
      <c r="AM392" s="2">
        <v>7.8</v>
      </c>
      <c r="AN392" s="2">
        <v>8.3</v>
      </c>
      <c r="AO392" s="2">
        <v>7.8</v>
      </c>
      <c r="AP392" s="2">
        <v>8</v>
      </c>
      <c r="AQ392" s="13">
        <v>7.89642857142857</v>
      </c>
      <c r="AR392" s="7">
        <v>9.06539760354572</v>
      </c>
    </row>
    <row r="393" spans="1:44">
      <c r="A393" t="s">
        <v>800</v>
      </c>
      <c r="B393" s="1" t="s">
        <v>2766</v>
      </c>
      <c r="C393" t="s">
        <v>801</v>
      </c>
      <c r="D393" t="s">
        <v>1294</v>
      </c>
      <c r="E393" s="2">
        <v>9.77</v>
      </c>
      <c r="F393" s="2">
        <v>61.8382882519764</v>
      </c>
      <c r="G393" s="2">
        <v>77.3762172410074</v>
      </c>
      <c r="H393" s="11">
        <v>0.639269608108108</v>
      </c>
      <c r="I393" s="2">
        <v>118.62</v>
      </c>
      <c r="J393" s="2">
        <v>80.57</v>
      </c>
      <c r="K393" s="2">
        <v>95.48</v>
      </c>
      <c r="L393" s="2">
        <v>84.65</v>
      </c>
      <c r="M393" s="2">
        <v>84.3421519479043</v>
      </c>
      <c r="N393" s="2">
        <v>6.36986301369863</v>
      </c>
      <c r="O393" s="2">
        <v>6.24161073825503</v>
      </c>
      <c r="P393" s="2">
        <v>5.89403973509934</v>
      </c>
      <c r="Q393" s="2">
        <v>5.74193548387097</v>
      </c>
      <c r="R393" s="2">
        <v>5.57692307692308</v>
      </c>
      <c r="S393" s="2">
        <v>12.8205128205128</v>
      </c>
      <c r="T393" s="2">
        <v>12.5628140703518</v>
      </c>
      <c r="U393" s="2">
        <v>12.4378109452736</v>
      </c>
      <c r="V393" s="2">
        <v>12.1951219512195</v>
      </c>
      <c r="W393" s="2">
        <v>12.1359223300971</v>
      </c>
      <c r="X393" s="2">
        <v>30</v>
      </c>
      <c r="Y393" s="2">
        <v>29.5454545454545</v>
      </c>
      <c r="Z393" s="2">
        <v>29.0909090909091</v>
      </c>
      <c r="AA393" s="2">
        <v>29.5454545454545</v>
      </c>
      <c r="AB393" s="2">
        <v>29.5454545454545</v>
      </c>
      <c r="AC393" s="2">
        <v>3.67123287671233</v>
      </c>
      <c r="AD393" s="2">
        <v>3.2751677852349</v>
      </c>
      <c r="AE393" s="2">
        <v>2.50331125827815</v>
      </c>
      <c r="AF393" s="2">
        <v>3.69032258064516</v>
      </c>
      <c r="AG393" s="2">
        <v>4.05128205128205</v>
      </c>
      <c r="AH393" s="2">
        <v>7.67</v>
      </c>
      <c r="AI393" s="2">
        <v>7.05</v>
      </c>
      <c r="AJ393" s="2">
        <v>6.75</v>
      </c>
      <c r="AK393" s="2">
        <v>5.68</v>
      </c>
      <c r="AL393" s="2">
        <v>4.87179487179487</v>
      </c>
      <c r="AM393" s="2">
        <v>38.5</v>
      </c>
      <c r="AN393" s="2">
        <v>39.3</v>
      </c>
      <c r="AO393" s="2">
        <v>36.5</v>
      </c>
      <c r="AP393" s="2">
        <v>35.7</v>
      </c>
      <c r="AQ393" s="13">
        <v>12.9324324324324</v>
      </c>
      <c r="AR393" s="7">
        <v>13.8158214748044</v>
      </c>
    </row>
    <row r="394" spans="1:44">
      <c r="A394" t="s">
        <v>802</v>
      </c>
      <c r="B394" s="1" t="s">
        <v>2767</v>
      </c>
      <c r="C394" t="s">
        <v>803</v>
      </c>
      <c r="D394" t="s">
        <v>1294</v>
      </c>
      <c r="E394" s="2">
        <v>8.9</v>
      </c>
      <c r="F394" s="2">
        <v>69.0863312878433</v>
      </c>
      <c r="G394" s="2">
        <v>72.8883738291063</v>
      </c>
      <c r="H394" s="11">
        <v>0.511702710638298</v>
      </c>
      <c r="I394" s="2">
        <v>127.31</v>
      </c>
      <c r="J394" s="2">
        <v>105.05</v>
      </c>
      <c r="K394" s="2">
        <v>142.81</v>
      </c>
      <c r="L394" s="2">
        <v>153.65</v>
      </c>
      <c r="M394" s="2">
        <v>129.282338270946</v>
      </c>
      <c r="N394" s="2">
        <v>7.27272727272727</v>
      </c>
      <c r="O394" s="2">
        <v>7.25</v>
      </c>
      <c r="P394" s="2">
        <v>6.86567164179105</v>
      </c>
      <c r="Q394" s="2">
        <v>6.60098522167488</v>
      </c>
      <c r="R394" s="2">
        <v>6.37254901960784</v>
      </c>
      <c r="S394" s="2">
        <v>10.7806691449814</v>
      </c>
      <c r="T394" s="2">
        <v>10.6227106227106</v>
      </c>
      <c r="U394" s="2">
        <v>10.5454545454545</v>
      </c>
      <c r="V394" s="2">
        <v>10.4693140794224</v>
      </c>
      <c r="W394" s="2">
        <v>10.3942652329749</v>
      </c>
      <c r="X394" s="2">
        <v>45</v>
      </c>
      <c r="Y394" s="2">
        <v>44.6153846153846</v>
      </c>
      <c r="Z394" s="2">
        <v>48.8</v>
      </c>
      <c r="AA394" s="2">
        <v>48.8</v>
      </c>
      <c r="AB394" s="2">
        <v>48.8</v>
      </c>
      <c r="AC394" s="2">
        <v>4.47474747474747</v>
      </c>
      <c r="AD394" s="2">
        <v>4.22</v>
      </c>
      <c r="AE394" s="2">
        <v>3.4228855721393</v>
      </c>
      <c r="AF394" s="2">
        <v>5.49753694581281</v>
      </c>
      <c r="AG394" s="2">
        <v>6.11764705882353</v>
      </c>
      <c r="AH394" s="2">
        <v>8.94</v>
      </c>
      <c r="AI394" s="2">
        <v>8.9</v>
      </c>
      <c r="AJ394" s="2">
        <v>8.46</v>
      </c>
      <c r="AK394" s="2">
        <v>7.73</v>
      </c>
      <c r="AL394" s="2">
        <v>6.86274509803922</v>
      </c>
      <c r="AM394" s="2">
        <v>34.9</v>
      </c>
      <c r="AN394" s="2">
        <v>34.2</v>
      </c>
      <c r="AO394" s="2">
        <v>33.1</v>
      </c>
      <c r="AP394" s="2">
        <v>32</v>
      </c>
      <c r="AQ394" s="13">
        <v>12.2893617021277</v>
      </c>
      <c r="AR394" s="7">
        <v>13.7104378243423</v>
      </c>
    </row>
    <row r="395" spans="1:44">
      <c r="A395" t="s">
        <v>804</v>
      </c>
      <c r="B395" s="1" t="s">
        <v>2768</v>
      </c>
      <c r="C395" t="s">
        <v>805</v>
      </c>
      <c r="D395" t="s">
        <v>1294</v>
      </c>
      <c r="E395" s="2">
        <v>9.74</v>
      </c>
      <c r="F395" s="2">
        <v>68.9926513988446</v>
      </c>
      <c r="G395" s="2">
        <v>74.9477897922074</v>
      </c>
      <c r="H395" s="11">
        <v>0.421257251162791</v>
      </c>
      <c r="I395" s="2">
        <v>95.26</v>
      </c>
      <c r="J395" s="2">
        <v>93.65</v>
      </c>
      <c r="K395" s="2">
        <v>109.16</v>
      </c>
      <c r="L395" s="2">
        <v>80.07</v>
      </c>
      <c r="M395" s="2">
        <v>86.0382847517461</v>
      </c>
      <c r="N395" s="2">
        <v>3.85714285714286</v>
      </c>
      <c r="O395" s="2">
        <v>3.88625592417062</v>
      </c>
      <c r="P395" s="2">
        <v>3.67924528301887</v>
      </c>
      <c r="Q395" s="2">
        <v>3.8785046728972</v>
      </c>
      <c r="R395" s="2">
        <v>3.65740740740741</v>
      </c>
      <c r="S395" s="2">
        <v>9.55882352941176</v>
      </c>
      <c r="T395" s="2">
        <v>9.52380952380952</v>
      </c>
      <c r="U395" s="2">
        <v>9.85401459854015</v>
      </c>
      <c r="V395" s="2">
        <v>9.78260869565217</v>
      </c>
      <c r="W395" s="2">
        <v>9.71223021582734</v>
      </c>
      <c r="X395" s="2">
        <v>32.6086956521739</v>
      </c>
      <c r="Y395" s="2">
        <v>32.1739130434783</v>
      </c>
      <c r="Z395" s="2">
        <v>32.1739130434783</v>
      </c>
      <c r="AA395" s="2">
        <v>32.0833333333333</v>
      </c>
      <c r="AB395" s="2">
        <v>31.6666666666667</v>
      </c>
      <c r="AC395" s="2">
        <v>2.61904761904762</v>
      </c>
      <c r="AD395" s="2">
        <v>2.14218009478673</v>
      </c>
      <c r="AE395" s="2">
        <v>1.74528301886792</v>
      </c>
      <c r="AF395" s="2">
        <v>3.00934579439252</v>
      </c>
      <c r="AG395" s="2">
        <v>3.05555555555556</v>
      </c>
      <c r="AH395" s="2">
        <v>4.52</v>
      </c>
      <c r="AI395" s="2">
        <v>4.5</v>
      </c>
      <c r="AJ395" s="2">
        <v>4.39</v>
      </c>
      <c r="AK395" s="2">
        <v>4.07</v>
      </c>
      <c r="AL395" s="2">
        <v>3.61111111111111</v>
      </c>
      <c r="AM395" s="2">
        <v>22</v>
      </c>
      <c r="AN395" s="2">
        <v>23.7</v>
      </c>
      <c r="AO395" s="2">
        <v>21.7</v>
      </c>
      <c r="AP395" s="2">
        <v>22.1</v>
      </c>
      <c r="AQ395" s="13">
        <v>9.12325581395348</v>
      </c>
      <c r="AR395" s="7">
        <v>10.2559374599712</v>
      </c>
    </row>
    <row r="396" spans="1:44">
      <c r="A396" t="s">
        <v>806</v>
      </c>
      <c r="B396" s="1" t="s">
        <v>2769</v>
      </c>
      <c r="C396" t="s">
        <v>807</v>
      </c>
      <c r="D396" t="s">
        <v>1294</v>
      </c>
      <c r="E396" s="2">
        <v>10.56</v>
      </c>
      <c r="F396" s="2">
        <v>71.4458980169297</v>
      </c>
      <c r="G396" s="2">
        <v>74.3954248385494</v>
      </c>
      <c r="H396" s="11">
        <v>0.626450427083333</v>
      </c>
      <c r="I396" s="2">
        <v>97.79</v>
      </c>
      <c r="J396" s="2">
        <v>94.4</v>
      </c>
      <c r="K396" s="2">
        <v>106.44</v>
      </c>
      <c r="L396" s="2">
        <v>119.83</v>
      </c>
      <c r="M396" s="2">
        <v>132.764330027906</v>
      </c>
      <c r="N396" s="2">
        <v>6.65116279069767</v>
      </c>
      <c r="O396" s="2">
        <v>6.15740740740741</v>
      </c>
      <c r="P396" s="2">
        <v>5.85253456221198</v>
      </c>
      <c r="Q396" s="2">
        <v>5.74660633484163</v>
      </c>
      <c r="R396" s="2">
        <v>5.51111111111111</v>
      </c>
      <c r="S396" s="2">
        <v>10.801393728223</v>
      </c>
      <c r="T396" s="2">
        <v>10.7266435986159</v>
      </c>
      <c r="U396" s="2">
        <v>10.958904109589</v>
      </c>
      <c r="V396" s="2">
        <v>10.8474576271186</v>
      </c>
      <c r="W396" s="2">
        <v>10.6666666666667</v>
      </c>
      <c r="X396" s="2">
        <v>38.5185185185185</v>
      </c>
      <c r="Y396" s="2">
        <v>38.2142857142857</v>
      </c>
      <c r="Z396" s="2">
        <v>38.5714285714286</v>
      </c>
      <c r="AA396" s="2">
        <v>39.2857142857143</v>
      </c>
      <c r="AB396" s="2">
        <v>38.5714285714286</v>
      </c>
      <c r="AC396" s="2">
        <v>2.67906976744186</v>
      </c>
      <c r="AD396" s="2">
        <v>2.69444444444444</v>
      </c>
      <c r="AE396" s="2">
        <v>2.27649769585253</v>
      </c>
      <c r="AF396" s="2">
        <v>3.29411764705882</v>
      </c>
      <c r="AG396" s="2">
        <v>3.71555555555556</v>
      </c>
      <c r="AH396" s="2">
        <v>7.49</v>
      </c>
      <c r="AI396" s="2">
        <v>6.9</v>
      </c>
      <c r="AJ396" s="2">
        <v>6.31</v>
      </c>
      <c r="AK396" s="2">
        <v>5.75</v>
      </c>
      <c r="AL396" s="2">
        <v>5.2</v>
      </c>
      <c r="AM396" s="2">
        <v>31.1</v>
      </c>
      <c r="AN396" s="2">
        <v>31.4</v>
      </c>
      <c r="AO396" s="2">
        <v>29.8</v>
      </c>
      <c r="AP396" s="2">
        <v>29.9</v>
      </c>
      <c r="AQ396" s="13">
        <v>9.86458333333333</v>
      </c>
      <c r="AR396" s="7">
        <v>11.1310904056615</v>
      </c>
    </row>
    <row r="397" spans="1:44">
      <c r="A397" t="s">
        <v>808</v>
      </c>
      <c r="B397" s="1" t="s">
        <v>2770</v>
      </c>
      <c r="C397" t="s">
        <v>809</v>
      </c>
      <c r="D397" t="s">
        <v>1294</v>
      </c>
      <c r="E397" s="2">
        <v>8.16</v>
      </c>
      <c r="F397" s="2">
        <v>69.5246137218793</v>
      </c>
      <c r="G397" s="2">
        <v>71.6627497722068</v>
      </c>
      <c r="H397" s="11">
        <v>0.477125553061225</v>
      </c>
      <c r="I397" s="2">
        <v>146.64</v>
      </c>
      <c r="J397" s="2">
        <v>121.55</v>
      </c>
      <c r="K397" s="2">
        <v>108.32</v>
      </c>
      <c r="L397" s="2">
        <v>147.83</v>
      </c>
      <c r="M397" s="2">
        <v>136.987768173472</v>
      </c>
      <c r="N397" s="2">
        <v>9.80952380952381</v>
      </c>
      <c r="O397" s="2">
        <v>9.57142857142857</v>
      </c>
      <c r="P397" s="2">
        <v>9.00943396226415</v>
      </c>
      <c r="Q397" s="2">
        <v>8.88888888888889</v>
      </c>
      <c r="R397" s="2">
        <v>9.16666666666667</v>
      </c>
      <c r="S397" s="2">
        <v>8.14332247557003</v>
      </c>
      <c r="T397" s="2">
        <v>8.11688311688312</v>
      </c>
      <c r="U397" s="2">
        <v>8.03858520900322</v>
      </c>
      <c r="V397" s="2">
        <v>7.93650793650794</v>
      </c>
      <c r="W397" s="2">
        <v>7.91139240506329</v>
      </c>
      <c r="X397" s="2">
        <v>65.4545454545455</v>
      </c>
      <c r="Y397" s="2">
        <v>68.1818181818182</v>
      </c>
      <c r="Z397" s="2">
        <v>70</v>
      </c>
      <c r="AA397" s="2">
        <v>70.9090909090909</v>
      </c>
      <c r="AB397" s="2">
        <v>75.2380952380952</v>
      </c>
      <c r="AC397" s="2">
        <v>7.54285714285714</v>
      </c>
      <c r="AD397" s="2">
        <v>6.79047619047619</v>
      </c>
      <c r="AE397" s="2">
        <v>6.11320754716981</v>
      </c>
      <c r="AF397" s="2">
        <v>8.08333333333333</v>
      </c>
      <c r="AG397" s="2">
        <v>9.13888888888889</v>
      </c>
      <c r="AH397" s="2">
        <v>15.05</v>
      </c>
      <c r="AI397" s="2">
        <v>14.43</v>
      </c>
      <c r="AJ397" s="2">
        <v>13.73</v>
      </c>
      <c r="AK397" s="2">
        <v>11.9</v>
      </c>
      <c r="AL397" s="2">
        <v>10.9259259259259</v>
      </c>
      <c r="AM397" s="2">
        <v>48.9</v>
      </c>
      <c r="AN397" s="2">
        <v>51.8</v>
      </c>
      <c r="AO397" s="2">
        <v>49.2</v>
      </c>
      <c r="AP397" s="2">
        <v>46.2</v>
      </c>
      <c r="AQ397" s="13">
        <v>13.0571428571429</v>
      </c>
      <c r="AR397" s="7">
        <v>15.5868183457415</v>
      </c>
    </row>
    <row r="398" spans="1:44">
      <c r="A398" t="s">
        <v>810</v>
      </c>
      <c r="B398" s="1" t="s">
        <v>2771</v>
      </c>
      <c r="C398" t="s">
        <v>811</v>
      </c>
      <c r="D398" t="s">
        <v>1294</v>
      </c>
      <c r="E398" s="2">
        <v>9.21</v>
      </c>
      <c r="F398" s="2">
        <v>70.1795779268712</v>
      </c>
      <c r="G398" s="2">
        <v>72.2520124588168</v>
      </c>
      <c r="H398" s="11">
        <v>0.521489915555555</v>
      </c>
      <c r="I398" s="2">
        <v>103.61</v>
      </c>
      <c r="J398" s="2">
        <v>100.56</v>
      </c>
      <c r="K398" s="2">
        <v>123.46</v>
      </c>
      <c r="L398" s="2">
        <v>106</v>
      </c>
      <c r="M398" s="2">
        <v>88.016215806823</v>
      </c>
      <c r="N398" s="2">
        <v>6.875</v>
      </c>
      <c r="O398" s="2">
        <v>6.93333333333333</v>
      </c>
      <c r="P398" s="2">
        <v>6.60869565217391</v>
      </c>
      <c r="Q398" s="2">
        <v>6.56652360515022</v>
      </c>
      <c r="R398" s="2">
        <v>6.41025641025641</v>
      </c>
      <c r="S398" s="2">
        <v>9.12280701754386</v>
      </c>
      <c r="T398" s="2">
        <v>9.40766550522648</v>
      </c>
      <c r="U398" s="2">
        <v>9.27835051546392</v>
      </c>
      <c r="V398" s="2">
        <v>9.15254237288136</v>
      </c>
      <c r="W398" s="2">
        <v>9.45945945945946</v>
      </c>
      <c r="X398" s="2">
        <v>56.9565217391304</v>
      </c>
      <c r="Y398" s="2">
        <v>56.9565217391304</v>
      </c>
      <c r="Z398" s="2">
        <v>54.7826086956522</v>
      </c>
      <c r="AA398" s="2">
        <v>52.9166666666667</v>
      </c>
      <c r="AB398" s="2">
        <v>52.5</v>
      </c>
      <c r="AC398" s="2">
        <v>4.50892857142857</v>
      </c>
      <c r="AD398" s="2">
        <v>4.04444444444444</v>
      </c>
      <c r="AE398" s="2">
        <v>3.55652173913043</v>
      </c>
      <c r="AF398" s="2">
        <v>4.78969957081545</v>
      </c>
      <c r="AG398" s="2">
        <v>5.00854700854701</v>
      </c>
      <c r="AH398" s="2">
        <v>8.17</v>
      </c>
      <c r="AI398" s="2">
        <v>8.4</v>
      </c>
      <c r="AJ398" s="2">
        <v>7.87</v>
      </c>
      <c r="AK398" s="2">
        <v>7.12</v>
      </c>
      <c r="AL398" s="2">
        <v>6.36752136752137</v>
      </c>
      <c r="AM398" s="2">
        <v>39.6</v>
      </c>
      <c r="AN398" s="2">
        <v>43.2</v>
      </c>
      <c r="AO398" s="2">
        <v>40</v>
      </c>
      <c r="AP398" s="2">
        <v>35.2</v>
      </c>
      <c r="AQ398" s="13">
        <v>11.0311111111111</v>
      </c>
      <c r="AR398" s="7">
        <v>13.3619594129171</v>
      </c>
    </row>
    <row r="399" spans="1:44">
      <c r="A399" t="s">
        <v>812</v>
      </c>
      <c r="B399" s="1" t="s">
        <v>2772</v>
      </c>
      <c r="C399" t="s">
        <v>813</v>
      </c>
      <c r="D399" t="s">
        <v>1294</v>
      </c>
      <c r="E399" s="2">
        <v>10.46</v>
      </c>
      <c r="F399" s="2">
        <v>52.2655840850098</v>
      </c>
      <c r="G399" s="2">
        <v>77.9257969786761</v>
      </c>
      <c r="H399" s="11">
        <v>0.384214126530612</v>
      </c>
      <c r="I399" s="2">
        <v>116.13</v>
      </c>
      <c r="J399" s="2">
        <v>90.65</v>
      </c>
      <c r="K399" s="2">
        <v>76.53</v>
      </c>
      <c r="L399" s="2">
        <v>94.52</v>
      </c>
      <c r="M399" s="2">
        <v>85.0415140957748</v>
      </c>
      <c r="N399" s="2">
        <v>7.46411483253589</v>
      </c>
      <c r="O399" s="2">
        <v>7.04761904761905</v>
      </c>
      <c r="P399" s="2">
        <v>6.6824644549763</v>
      </c>
      <c r="Q399" s="2">
        <v>6.52582159624413</v>
      </c>
      <c r="R399" s="2">
        <v>6.7906976744186</v>
      </c>
      <c r="S399" s="2">
        <v>11.0344827586207</v>
      </c>
      <c r="T399" s="2">
        <v>10.9965635738832</v>
      </c>
      <c r="U399" s="2">
        <v>10.9215017064846</v>
      </c>
      <c r="V399" s="2">
        <v>11.1864406779661</v>
      </c>
      <c r="W399" s="2">
        <v>11.1111111111111</v>
      </c>
      <c r="X399" s="2">
        <v>38.2142857142857</v>
      </c>
      <c r="Y399" s="2">
        <v>37.8571428571429</v>
      </c>
      <c r="Z399" s="2">
        <v>38.5714285714286</v>
      </c>
      <c r="AA399" s="2">
        <v>40.3448275862069</v>
      </c>
      <c r="AB399" s="2">
        <v>40.6896551724138</v>
      </c>
      <c r="AC399" s="2">
        <v>4.55502392344498</v>
      </c>
      <c r="AD399" s="2">
        <v>3.99047619047619</v>
      </c>
      <c r="AE399" s="2">
        <v>3.21327014218009</v>
      </c>
      <c r="AF399" s="2">
        <v>4.54460093896714</v>
      </c>
      <c r="AG399" s="2">
        <v>5.29302325581395</v>
      </c>
      <c r="AH399" s="2">
        <v>10.33</v>
      </c>
      <c r="AI399" s="2">
        <v>9.86</v>
      </c>
      <c r="AJ399" s="2">
        <v>9.43</v>
      </c>
      <c r="AK399" s="2">
        <v>8.26</v>
      </c>
      <c r="AL399" s="2">
        <v>7.86046511627907</v>
      </c>
      <c r="AM399" s="2">
        <v>40.5</v>
      </c>
      <c r="AN399" s="2">
        <v>39.9</v>
      </c>
      <c r="AO399" s="2">
        <v>36</v>
      </c>
      <c r="AP399" s="2">
        <v>37.7</v>
      </c>
      <c r="AQ399" s="13">
        <v>11.2061224489796</v>
      </c>
      <c r="AR399" s="7">
        <v>14.5885030491528</v>
      </c>
    </row>
    <row r="400" spans="1:44">
      <c r="A400" t="s">
        <v>814</v>
      </c>
      <c r="B400" s="1" t="s">
        <v>2773</v>
      </c>
      <c r="C400" t="s">
        <v>815</v>
      </c>
      <c r="D400" t="s">
        <v>1294</v>
      </c>
      <c r="E400" s="2">
        <v>8.45</v>
      </c>
      <c r="F400" s="2">
        <v>70.5091271413071</v>
      </c>
      <c r="G400" s="2">
        <v>73.1787683916698</v>
      </c>
      <c r="H400" s="11">
        <v>0.418553814285714</v>
      </c>
      <c r="I400" s="2">
        <v>107.27</v>
      </c>
      <c r="J400" s="2">
        <v>111.7</v>
      </c>
      <c r="K400" s="2">
        <v>97.97</v>
      </c>
      <c r="L400" s="2">
        <v>106.43</v>
      </c>
      <c r="M400" s="2">
        <v>108.389359417036</v>
      </c>
      <c r="N400" s="2">
        <v>7.54189944134078</v>
      </c>
      <c r="O400" s="2">
        <v>7.06521739130435</v>
      </c>
      <c r="P400" s="2">
        <v>7.25806451612903</v>
      </c>
      <c r="Q400" s="2">
        <v>7.1505376344086</v>
      </c>
      <c r="R400" s="2">
        <v>6.98924731182796</v>
      </c>
      <c r="S400" s="2">
        <v>10.7142857142857</v>
      </c>
      <c r="T400" s="2">
        <v>10.4247104247104</v>
      </c>
      <c r="U400" s="2">
        <v>10.3448275862069</v>
      </c>
      <c r="V400" s="2">
        <v>10.6463878326996</v>
      </c>
      <c r="W400" s="2">
        <v>10.6060606060606</v>
      </c>
      <c r="X400" s="2">
        <v>38.3333333333333</v>
      </c>
      <c r="Y400" s="2">
        <v>39.5833333333333</v>
      </c>
      <c r="Z400" s="2">
        <v>39.1666666666667</v>
      </c>
      <c r="AA400" s="2">
        <v>40.4166666666667</v>
      </c>
      <c r="AB400" s="2">
        <v>40.4166666666667</v>
      </c>
      <c r="AC400" s="2">
        <v>5.18435754189944</v>
      </c>
      <c r="AD400" s="2">
        <v>4.91304347826087</v>
      </c>
      <c r="AE400" s="2">
        <v>3.89247311827957</v>
      </c>
      <c r="AF400" s="2">
        <v>5.82795698924731</v>
      </c>
      <c r="AG400" s="2">
        <v>5.63440860215054</v>
      </c>
      <c r="AH400" s="2">
        <v>8.99</v>
      </c>
      <c r="AI400" s="2">
        <v>8.59</v>
      </c>
      <c r="AJ400" s="2">
        <v>8.76</v>
      </c>
      <c r="AK400" s="2">
        <v>8.01</v>
      </c>
      <c r="AL400" s="2">
        <v>7.20430107526882</v>
      </c>
      <c r="AM400" s="2">
        <v>28.3</v>
      </c>
      <c r="AN400" s="2">
        <v>28.5</v>
      </c>
      <c r="AO400" s="2">
        <v>26.4</v>
      </c>
      <c r="AP400" s="2">
        <v>27</v>
      </c>
      <c r="AQ400" s="13">
        <v>12.5904761904762</v>
      </c>
      <c r="AR400" s="7">
        <v>13.1294090084745</v>
      </c>
    </row>
    <row r="401" spans="1:44">
      <c r="A401" t="s">
        <v>816</v>
      </c>
      <c r="B401" s="1" t="s">
        <v>2774</v>
      </c>
      <c r="C401" t="s">
        <v>817</v>
      </c>
      <c r="D401" t="s">
        <v>1294</v>
      </c>
      <c r="E401" s="2">
        <v>7.88</v>
      </c>
      <c r="F401" s="2">
        <v>62.324808466744</v>
      </c>
      <c r="G401" s="2">
        <v>75.4975226326114</v>
      </c>
      <c r="H401" s="11">
        <v>0.480550360416666</v>
      </c>
      <c r="I401" s="2">
        <v>127.44</v>
      </c>
      <c r="J401" s="2">
        <v>125.56</v>
      </c>
      <c r="K401" s="2">
        <v>115.28</v>
      </c>
      <c r="L401" s="2">
        <v>96.35</v>
      </c>
      <c r="M401" s="2">
        <v>82.8262195305295</v>
      </c>
      <c r="N401" s="2">
        <v>7.33333333333333</v>
      </c>
      <c r="O401" s="2">
        <v>7.17948717948718</v>
      </c>
      <c r="P401" s="2">
        <v>6.76923076923077</v>
      </c>
      <c r="Q401" s="2">
        <v>6.76923076923077</v>
      </c>
      <c r="R401" s="2">
        <v>7.15736040609137</v>
      </c>
      <c r="S401" s="2">
        <v>13.6986301369863</v>
      </c>
      <c r="T401" s="2">
        <v>13.9931740614334</v>
      </c>
      <c r="U401" s="2">
        <v>14.2372881355932</v>
      </c>
      <c r="V401" s="2">
        <v>14.1891891891892</v>
      </c>
      <c r="W401" s="2">
        <v>14.3333333333333</v>
      </c>
      <c r="X401" s="2">
        <v>32.2222222222222</v>
      </c>
      <c r="Y401" s="2">
        <v>33.6111111111111</v>
      </c>
      <c r="Z401" s="2">
        <v>32.1621621621622</v>
      </c>
      <c r="AA401" s="2">
        <v>31.6216216216216</v>
      </c>
      <c r="AB401" s="2">
        <v>31.0526315789474</v>
      </c>
      <c r="AC401" s="2">
        <v>4.47179487179487</v>
      </c>
      <c r="AD401" s="2">
        <v>4.37948717948718</v>
      </c>
      <c r="AE401" s="2">
        <v>3.46666666666667</v>
      </c>
      <c r="AF401" s="2">
        <v>5.41538461538462</v>
      </c>
      <c r="AG401" s="2">
        <v>6.04060913705584</v>
      </c>
      <c r="AH401" s="2">
        <v>9.85</v>
      </c>
      <c r="AI401" s="2">
        <v>9.69</v>
      </c>
      <c r="AJ401" s="2">
        <v>9.13</v>
      </c>
      <c r="AK401" s="2">
        <v>8.62</v>
      </c>
      <c r="AL401" s="2">
        <v>8.2741116751269</v>
      </c>
      <c r="AM401" s="2">
        <v>34.1</v>
      </c>
      <c r="AN401" s="2">
        <v>35.5</v>
      </c>
      <c r="AO401" s="2">
        <v>31.2</v>
      </c>
      <c r="AP401" s="2">
        <v>31.3</v>
      </c>
      <c r="AQ401" s="13">
        <v>10.75625</v>
      </c>
      <c r="AR401" s="7">
        <v>13.0045102543925</v>
      </c>
    </row>
    <row r="402" spans="1:44">
      <c r="A402" t="s">
        <v>818</v>
      </c>
      <c r="B402" s="1" t="s">
        <v>2775</v>
      </c>
      <c r="C402" t="s">
        <v>819</v>
      </c>
      <c r="D402" t="s">
        <v>1294</v>
      </c>
      <c r="E402" s="2">
        <v>10.86</v>
      </c>
      <c r="F402" s="2">
        <v>72.0412713614387</v>
      </c>
      <c r="G402" s="2">
        <v>64.4586773159437</v>
      </c>
      <c r="H402" s="11">
        <v>0.569032284782609</v>
      </c>
      <c r="I402" s="2">
        <v>134.48</v>
      </c>
      <c r="J402" s="2">
        <v>151.09</v>
      </c>
      <c r="K402" s="2">
        <v>114.99</v>
      </c>
      <c r="L402" s="2">
        <v>141.39</v>
      </c>
      <c r="M402" s="2">
        <v>131.943057573277</v>
      </c>
      <c r="N402" s="2">
        <v>7.2</v>
      </c>
      <c r="O402" s="2">
        <v>6.70940170940171</v>
      </c>
      <c r="P402" s="2">
        <v>6.35983263598326</v>
      </c>
      <c r="Q402" s="2">
        <v>6.18852459016393</v>
      </c>
      <c r="R402" s="2">
        <v>5.92156862745098</v>
      </c>
      <c r="S402" s="2">
        <v>8.88157894736842</v>
      </c>
      <c r="T402" s="2">
        <v>8.65384615384615</v>
      </c>
      <c r="U402" s="2">
        <v>8.49056603773585</v>
      </c>
      <c r="V402" s="2">
        <v>8.07453416149068</v>
      </c>
      <c r="W402" s="2">
        <v>7.83132530120482</v>
      </c>
      <c r="X402" s="2">
        <v>51.6666666666667</v>
      </c>
      <c r="Y402" s="2">
        <v>52.0833333333333</v>
      </c>
      <c r="Z402" s="2">
        <v>54.1666666666667</v>
      </c>
      <c r="AA402" s="2">
        <v>54.1666666666667</v>
      </c>
      <c r="AB402" s="2">
        <v>55.8333333333333</v>
      </c>
      <c r="AC402" s="2">
        <v>4.71111111111111</v>
      </c>
      <c r="AD402" s="2">
        <v>4.25641025641026</v>
      </c>
      <c r="AE402" s="2">
        <v>3.22175732217573</v>
      </c>
      <c r="AF402" s="2">
        <v>4.57377049180328</v>
      </c>
      <c r="AG402" s="2">
        <v>4.92549019607843</v>
      </c>
      <c r="AH402" s="2">
        <v>10.13</v>
      </c>
      <c r="AI402" s="2">
        <v>9.53</v>
      </c>
      <c r="AJ402" s="2">
        <v>8.7</v>
      </c>
      <c r="AK402" s="2">
        <v>8.32</v>
      </c>
      <c r="AL402" s="2">
        <v>6.94117647058824</v>
      </c>
      <c r="AM402" s="2">
        <v>40.8</v>
      </c>
      <c r="AN402" s="2">
        <v>44.2</v>
      </c>
      <c r="AO402" s="2">
        <v>43.8</v>
      </c>
      <c r="AP402" s="2">
        <v>42.1</v>
      </c>
      <c r="AQ402" s="13">
        <v>12.0304347826087</v>
      </c>
      <c r="AR402" s="7">
        <v>14.6126310951045</v>
      </c>
    </row>
    <row r="403" spans="1:44">
      <c r="A403" t="s">
        <v>820</v>
      </c>
      <c r="B403" s="1" t="s">
        <v>2776</v>
      </c>
      <c r="C403" t="s">
        <v>821</v>
      </c>
      <c r="D403" t="s">
        <v>1294</v>
      </c>
      <c r="E403" s="2">
        <v>10.14</v>
      </c>
      <c r="F403" s="2">
        <v>64.4918473253798</v>
      </c>
      <c r="G403" s="2">
        <v>79.6645822236108</v>
      </c>
      <c r="H403" s="11">
        <v>0.504912006818182</v>
      </c>
      <c r="I403" s="2">
        <v>105.05</v>
      </c>
      <c r="J403" s="2">
        <v>96.01</v>
      </c>
      <c r="K403" s="2">
        <v>98</v>
      </c>
      <c r="L403" s="2">
        <v>105.94</v>
      </c>
      <c r="M403" s="2">
        <v>95.0483213779891</v>
      </c>
      <c r="N403" s="2">
        <v>6.73076923076923</v>
      </c>
      <c r="O403" s="2">
        <v>6.36363636363636</v>
      </c>
      <c r="P403" s="2">
        <v>6.52380952380952</v>
      </c>
      <c r="Q403" s="2">
        <v>6.30841121495327</v>
      </c>
      <c r="R403" s="2">
        <v>5.79185520361991</v>
      </c>
      <c r="S403" s="2">
        <v>10.9090909090909</v>
      </c>
      <c r="T403" s="2">
        <v>11.231884057971</v>
      </c>
      <c r="U403" s="2">
        <v>11.5107913669065</v>
      </c>
      <c r="V403" s="2">
        <v>11.2676056338028</v>
      </c>
      <c r="W403" s="2">
        <v>11.340206185567</v>
      </c>
      <c r="X403" s="2">
        <v>42.6923076923077</v>
      </c>
      <c r="Y403" s="2">
        <v>41.1111111111111</v>
      </c>
      <c r="Z403" s="2">
        <v>39.2857142857143</v>
      </c>
      <c r="AA403" s="2">
        <v>38.5714285714286</v>
      </c>
      <c r="AB403" s="2">
        <v>37.8571428571429</v>
      </c>
      <c r="AC403" s="2">
        <v>3.94230769230769</v>
      </c>
      <c r="AD403" s="2">
        <v>3.44497607655502</v>
      </c>
      <c r="AE403" s="2">
        <v>2.58095238095238</v>
      </c>
      <c r="AF403" s="2">
        <v>3.91588785046729</v>
      </c>
      <c r="AG403" s="2">
        <v>3.96380090497738</v>
      </c>
      <c r="AH403" s="2">
        <v>8.03</v>
      </c>
      <c r="AI403" s="2">
        <v>7.61</v>
      </c>
      <c r="AJ403" s="2">
        <v>7.43</v>
      </c>
      <c r="AK403" s="2">
        <v>6.68</v>
      </c>
      <c r="AL403" s="2">
        <v>5.92760180995475</v>
      </c>
      <c r="AM403" s="2">
        <v>39.9</v>
      </c>
      <c r="AN403" s="2">
        <v>40.4</v>
      </c>
      <c r="AO403" s="2">
        <v>39.4</v>
      </c>
      <c r="AP403" s="2">
        <v>38.2</v>
      </c>
      <c r="AQ403" s="13">
        <v>11.7772727272727</v>
      </c>
      <c r="AR403" s="7">
        <v>13.5217150149239</v>
      </c>
    </row>
    <row r="404" spans="1:44">
      <c r="A404" t="s">
        <v>822</v>
      </c>
      <c r="B404" s="1" t="s">
        <v>2777</v>
      </c>
      <c r="C404" t="s">
        <v>823</v>
      </c>
      <c r="D404" t="s">
        <v>1294</v>
      </c>
      <c r="E404" s="2">
        <v>7.49</v>
      </c>
      <c r="F404" s="2">
        <v>65.5510460161228</v>
      </c>
      <c r="G404" s="2">
        <v>74.1553415228079</v>
      </c>
      <c r="H404" s="11">
        <v>0.685523451111111</v>
      </c>
      <c r="I404" s="2">
        <v>127.26</v>
      </c>
      <c r="J404" s="2">
        <v>98.5</v>
      </c>
      <c r="K404" s="2">
        <v>136.15</v>
      </c>
      <c r="L404" s="2">
        <v>100.5</v>
      </c>
      <c r="M404" s="2">
        <v>103.698904936206</v>
      </c>
      <c r="N404" s="2">
        <v>9.53488372093023</v>
      </c>
      <c r="O404" s="2">
        <v>8.95953757225434</v>
      </c>
      <c r="P404" s="2">
        <v>8.2183908045977</v>
      </c>
      <c r="Q404" s="2">
        <v>8.18181818181818</v>
      </c>
      <c r="R404" s="2">
        <v>7.93478260869565</v>
      </c>
      <c r="S404" s="2">
        <v>14.0562248995984</v>
      </c>
      <c r="T404" s="2">
        <v>14</v>
      </c>
      <c r="U404" s="2">
        <v>13.8888888888889</v>
      </c>
      <c r="V404" s="2">
        <v>13.671875</v>
      </c>
      <c r="W404" s="2">
        <v>13.2075471698113</v>
      </c>
      <c r="X404" s="2">
        <v>41.25</v>
      </c>
      <c r="Y404" s="2">
        <v>42.5806451612903</v>
      </c>
      <c r="Z404" s="2">
        <v>42.258064516129</v>
      </c>
      <c r="AA404" s="2">
        <v>44</v>
      </c>
      <c r="AB404" s="2">
        <v>44.6666666666667</v>
      </c>
      <c r="AC404" s="2">
        <v>4.81395348837209</v>
      </c>
      <c r="AD404" s="2">
        <v>4.69364161849711</v>
      </c>
      <c r="AE404" s="2">
        <v>3.89655172413793</v>
      </c>
      <c r="AF404" s="2">
        <v>5.44318181818182</v>
      </c>
      <c r="AG404" s="2">
        <v>5.04347826086957</v>
      </c>
      <c r="AH404" s="2">
        <v>11.51</v>
      </c>
      <c r="AI404" s="2">
        <v>10.98</v>
      </c>
      <c r="AJ404" s="2">
        <v>10.17</v>
      </c>
      <c r="AK404" s="2">
        <v>9.38</v>
      </c>
      <c r="AL404" s="2">
        <v>7.93478260869565</v>
      </c>
      <c r="AM404" s="2">
        <v>42.4</v>
      </c>
      <c r="AN404" s="2">
        <v>43.2</v>
      </c>
      <c r="AO404" s="2">
        <v>39</v>
      </c>
      <c r="AP404" s="2">
        <v>39.1</v>
      </c>
      <c r="AQ404" s="13">
        <v>11.46</v>
      </c>
      <c r="AR404" s="7">
        <v>13.309800106744</v>
      </c>
    </row>
    <row r="405" spans="1:44">
      <c r="A405" t="s">
        <v>824</v>
      </c>
      <c r="B405" s="1" t="s">
        <v>2778</v>
      </c>
      <c r="C405" t="s">
        <v>825</v>
      </c>
      <c r="D405" t="s">
        <v>1294</v>
      </c>
      <c r="E405" s="2">
        <v>14.16</v>
      </c>
      <c r="F405" s="2">
        <v>68.6863888789759</v>
      </c>
      <c r="G405" s="2">
        <v>75.8200460489032</v>
      </c>
      <c r="H405" s="11">
        <v>0.732493522222222</v>
      </c>
      <c r="I405" s="2">
        <v>108.63</v>
      </c>
      <c r="J405" s="2">
        <v>95.76</v>
      </c>
      <c r="K405" s="2">
        <v>90.33</v>
      </c>
      <c r="L405" s="2">
        <v>91.31</v>
      </c>
      <c r="M405" s="2">
        <v>83.3722285256173</v>
      </c>
      <c r="N405" s="2">
        <v>6.01990049751244</v>
      </c>
      <c r="O405" s="2">
        <v>6.08910891089109</v>
      </c>
      <c r="P405" s="2">
        <v>5.75609756097561</v>
      </c>
      <c r="Q405" s="2">
        <v>5.50724637681159</v>
      </c>
      <c r="R405" s="2">
        <v>5.72115384615385</v>
      </c>
      <c r="S405" s="2">
        <v>11.787072243346</v>
      </c>
      <c r="T405" s="2">
        <v>11.7424242424242</v>
      </c>
      <c r="U405" s="2">
        <v>11.9402985074627</v>
      </c>
      <c r="V405" s="2">
        <v>11.7647058823529</v>
      </c>
      <c r="W405" s="2">
        <v>11.7216117216117</v>
      </c>
      <c r="X405" s="2">
        <v>31.4285714285714</v>
      </c>
      <c r="Y405" s="2">
        <v>31.0714285714286</v>
      </c>
      <c r="Z405" s="2">
        <v>30.7142857142857</v>
      </c>
      <c r="AA405" s="2">
        <v>30</v>
      </c>
      <c r="AB405" s="2">
        <v>31.4285714285714</v>
      </c>
      <c r="AC405" s="2">
        <v>3.87064676616915</v>
      </c>
      <c r="AD405" s="2">
        <v>3.46534653465347</v>
      </c>
      <c r="AE405" s="2">
        <v>3.06341463414634</v>
      </c>
      <c r="AF405" s="2">
        <v>5.03381642512077</v>
      </c>
      <c r="AG405" s="2">
        <v>5.375</v>
      </c>
      <c r="AH405" s="2">
        <v>6.62</v>
      </c>
      <c r="AI405" s="2">
        <v>6.53</v>
      </c>
      <c r="AJ405" s="2">
        <v>6.59</v>
      </c>
      <c r="AK405" s="2">
        <v>5.94</v>
      </c>
      <c r="AL405" s="2">
        <v>5.52884615384615</v>
      </c>
      <c r="AM405" s="2">
        <v>25.7</v>
      </c>
      <c r="AN405" s="2">
        <v>25.8</v>
      </c>
      <c r="AO405" s="2">
        <v>25.6</v>
      </c>
      <c r="AP405" s="2">
        <v>25.3</v>
      </c>
      <c r="AQ405" s="13">
        <v>10.28</v>
      </c>
      <c r="AR405" s="7">
        <v>11.9359906673337</v>
      </c>
    </row>
    <row r="406" spans="1:44">
      <c r="A406" t="s">
        <v>826</v>
      </c>
      <c r="B406" s="1" t="s">
        <v>2779</v>
      </c>
      <c r="C406" t="s">
        <v>827</v>
      </c>
      <c r="D406" t="s">
        <v>1294</v>
      </c>
      <c r="E406" s="2">
        <v>15.54</v>
      </c>
      <c r="F406" s="2">
        <v>60.8642824773466</v>
      </c>
      <c r="G406" s="2">
        <v>79.152844990071</v>
      </c>
      <c r="H406" s="11">
        <v>0.412354317391304</v>
      </c>
      <c r="I406" s="2">
        <v>91.81</v>
      </c>
      <c r="J406" s="2">
        <v>84.59</v>
      </c>
      <c r="K406" s="2">
        <v>115.48</v>
      </c>
      <c r="L406" s="2">
        <v>101.29</v>
      </c>
      <c r="M406" s="2">
        <v>103.316485414441</v>
      </c>
      <c r="N406" s="2">
        <v>6.98979591836735</v>
      </c>
      <c r="O406" s="2">
        <v>6.85279187817259</v>
      </c>
      <c r="P406" s="2">
        <v>6.38190954773869</v>
      </c>
      <c r="Q406" s="2">
        <v>6.43564356435644</v>
      </c>
      <c r="R406" s="2">
        <v>6.44230769230769</v>
      </c>
      <c r="S406" s="2">
        <v>10.0694444444444</v>
      </c>
      <c r="T406" s="2">
        <v>10.0694444444444</v>
      </c>
      <c r="U406" s="2">
        <v>9.96563573883162</v>
      </c>
      <c r="V406" s="2">
        <v>9.86394557823129</v>
      </c>
      <c r="W406" s="2">
        <v>9.63455149501661</v>
      </c>
      <c r="X406" s="2">
        <v>43.4615384615385</v>
      </c>
      <c r="Y406" s="2">
        <v>43.8461538461538</v>
      </c>
      <c r="Z406" s="2">
        <v>43.0769230769231</v>
      </c>
      <c r="AA406" s="2">
        <v>43.8461538461538</v>
      </c>
      <c r="AB406" s="2">
        <v>44.6153846153846</v>
      </c>
      <c r="AC406" s="2">
        <v>5.55102040816327</v>
      </c>
      <c r="AD406" s="2">
        <v>4.43654822335025</v>
      </c>
      <c r="AE406" s="2">
        <v>3.71859296482412</v>
      </c>
      <c r="AF406" s="2">
        <v>5.52475247524753</v>
      </c>
      <c r="AG406" s="2">
        <v>6.06730769230769</v>
      </c>
      <c r="AH406" s="2">
        <v>10.77</v>
      </c>
      <c r="AI406" s="2">
        <v>9.8</v>
      </c>
      <c r="AJ406" s="2">
        <v>9.35</v>
      </c>
      <c r="AK406" s="2">
        <v>8.51</v>
      </c>
      <c r="AL406" s="2">
        <v>7.40384615384615</v>
      </c>
      <c r="AM406" s="2">
        <v>38.9</v>
      </c>
      <c r="AN406" s="2">
        <v>39.3</v>
      </c>
      <c r="AO406" s="2">
        <v>38.5</v>
      </c>
      <c r="AP406" s="2">
        <v>37.2</v>
      </c>
      <c r="AQ406" s="13">
        <v>11.7326086956522</v>
      </c>
      <c r="AR406" s="7">
        <v>13.0063127350015</v>
      </c>
    </row>
    <row r="407" spans="1:44">
      <c r="A407" t="s">
        <v>828</v>
      </c>
      <c r="B407" s="1" t="s">
        <v>2780</v>
      </c>
      <c r="C407" t="s">
        <v>829</v>
      </c>
      <c r="D407" t="s">
        <v>1294</v>
      </c>
      <c r="E407" s="2">
        <v>13.88</v>
      </c>
      <c r="F407" s="2">
        <v>76.3072845002094</v>
      </c>
      <c r="G407" s="2">
        <v>77.4853333783107</v>
      </c>
      <c r="H407" s="11">
        <v>0.274139222916667</v>
      </c>
      <c r="I407" s="2">
        <v>108.46</v>
      </c>
      <c r="J407" s="2">
        <v>95.27</v>
      </c>
      <c r="K407" s="2">
        <v>145.75</v>
      </c>
      <c r="L407" s="2">
        <v>135.02</v>
      </c>
      <c r="M407" s="2">
        <v>117.724443453604</v>
      </c>
      <c r="N407" s="2">
        <v>6.10328638497653</v>
      </c>
      <c r="O407" s="2">
        <v>5.65420560747664</v>
      </c>
      <c r="P407" s="2">
        <v>5.50925925925926</v>
      </c>
      <c r="Q407" s="2">
        <v>5.46296296296296</v>
      </c>
      <c r="R407" s="2">
        <v>5.8256880733945</v>
      </c>
      <c r="S407" s="2">
        <v>11.5789473684211</v>
      </c>
      <c r="T407" s="2">
        <v>11.5384615384615</v>
      </c>
      <c r="U407" s="2">
        <v>11.8055555555556</v>
      </c>
      <c r="V407" s="2">
        <v>11.4186851211073</v>
      </c>
      <c r="W407" s="2">
        <v>11.6438356164384</v>
      </c>
      <c r="X407" s="2">
        <v>36.2068965517241</v>
      </c>
      <c r="Y407" s="2">
        <v>36.551724137931</v>
      </c>
      <c r="Z407" s="2">
        <v>35</v>
      </c>
      <c r="AA407" s="2">
        <v>35.5172413793103</v>
      </c>
      <c r="AB407" s="2">
        <v>36.2068965517241</v>
      </c>
      <c r="AC407" s="2">
        <v>3.82159624413146</v>
      </c>
      <c r="AD407" s="2">
        <v>3.5607476635514</v>
      </c>
      <c r="AE407" s="2">
        <v>2.94444444444444</v>
      </c>
      <c r="AF407" s="2">
        <v>4.60185185185185</v>
      </c>
      <c r="AG407" s="2">
        <v>4.65137614678899</v>
      </c>
      <c r="AH407" s="2">
        <v>7.32</v>
      </c>
      <c r="AI407" s="2">
        <v>6.92</v>
      </c>
      <c r="AJ407" s="2">
        <v>6.67</v>
      </c>
      <c r="AK407" s="2">
        <v>6.06</v>
      </c>
      <c r="AL407" s="2">
        <v>5.5045871559633</v>
      </c>
      <c r="AM407" s="2">
        <v>31.6</v>
      </c>
      <c r="AN407" s="2">
        <v>31.5</v>
      </c>
      <c r="AO407" s="2">
        <v>30</v>
      </c>
      <c r="AP407" s="2">
        <v>29</v>
      </c>
      <c r="AQ407" s="13">
        <v>10.9208333333333</v>
      </c>
      <c r="AR407" s="7">
        <v>13.793913235207</v>
      </c>
    </row>
    <row r="408" spans="1:44">
      <c r="A408" t="s">
        <v>830</v>
      </c>
      <c r="B408" s="1" t="s">
        <v>2781</v>
      </c>
      <c r="C408" t="s">
        <v>831</v>
      </c>
      <c r="D408" t="s">
        <v>1294</v>
      </c>
      <c r="E408" s="2">
        <v>11.09</v>
      </c>
      <c r="F408" s="2">
        <v>79.3106940747035</v>
      </c>
      <c r="G408" s="2">
        <v>75.6467672486991</v>
      </c>
      <c r="H408" s="11">
        <v>0.372117235714286</v>
      </c>
      <c r="I408" s="2">
        <v>80.39</v>
      </c>
      <c r="J408" s="2">
        <v>79.66</v>
      </c>
      <c r="K408" s="2">
        <v>85.52</v>
      </c>
      <c r="L408" s="2">
        <v>70.2</v>
      </c>
      <c r="M408" s="2">
        <v>74.977051012766</v>
      </c>
      <c r="N408" s="2">
        <v>5.4</v>
      </c>
      <c r="O408" s="2">
        <v>5.1980198019802</v>
      </c>
      <c r="P408" s="2">
        <v>5.14851485148515</v>
      </c>
      <c r="Q408" s="2">
        <v>5.17241379310345</v>
      </c>
      <c r="R408" s="2">
        <v>5.04901960784314</v>
      </c>
      <c r="S408" s="2">
        <v>15.3846153846154</v>
      </c>
      <c r="T408" s="2">
        <v>15.625</v>
      </c>
      <c r="U408" s="2">
        <v>15.9722222222222</v>
      </c>
      <c r="V408" s="2">
        <v>16.2068965517241</v>
      </c>
      <c r="W408" s="2">
        <v>16.0958904109589</v>
      </c>
      <c r="X408" s="2">
        <v>25</v>
      </c>
      <c r="Y408" s="2">
        <v>24.5</v>
      </c>
      <c r="Z408" s="2">
        <v>23.6585365853659</v>
      </c>
      <c r="AA408" s="2">
        <v>24.6341463414634</v>
      </c>
      <c r="AB408" s="2">
        <v>23.8095238095238</v>
      </c>
      <c r="AC408" s="2">
        <v>3.6</v>
      </c>
      <c r="AD408" s="2">
        <v>3.27722772277228</v>
      </c>
      <c r="AE408" s="2">
        <v>2.91089108910891</v>
      </c>
      <c r="AF408" s="2">
        <v>4.21674876847291</v>
      </c>
      <c r="AG408" s="2">
        <v>4.65686274509804</v>
      </c>
      <c r="AH408" s="2">
        <v>6.45</v>
      </c>
      <c r="AI408" s="2">
        <v>6.29</v>
      </c>
      <c r="AJ408" s="2">
        <v>6.24</v>
      </c>
      <c r="AK408" s="2">
        <v>5.86</v>
      </c>
      <c r="AL408" s="2">
        <v>5.14705882352941</v>
      </c>
      <c r="AM408" s="2">
        <v>30.8</v>
      </c>
      <c r="AN408" s="2">
        <v>32.7</v>
      </c>
      <c r="AO408" s="2">
        <v>31.1</v>
      </c>
      <c r="AP408" s="2">
        <v>28.8</v>
      </c>
      <c r="AQ408" s="13">
        <v>10.8857142857143</v>
      </c>
      <c r="AR408" s="7">
        <v>13.7872620627714</v>
      </c>
    </row>
    <row r="409" spans="1:44">
      <c r="A409" t="s">
        <v>832</v>
      </c>
      <c r="B409" s="1" t="s">
        <v>2782</v>
      </c>
      <c r="C409" t="s">
        <v>833</v>
      </c>
      <c r="D409" t="s">
        <v>1294</v>
      </c>
      <c r="E409" s="2">
        <v>10.51</v>
      </c>
      <c r="F409" s="2">
        <v>74.3183596177851</v>
      </c>
      <c r="G409" s="2">
        <v>77.274183762072</v>
      </c>
      <c r="H409" s="11">
        <v>0.5012161</v>
      </c>
      <c r="I409" s="2">
        <v>153.56</v>
      </c>
      <c r="J409" s="2">
        <v>120.09</v>
      </c>
      <c r="K409" s="2">
        <v>141.81</v>
      </c>
      <c r="L409" s="2">
        <v>182.6</v>
      </c>
      <c r="M409" s="2">
        <v>135.228785430736</v>
      </c>
      <c r="N409" s="2">
        <v>5.14018691588785</v>
      </c>
      <c r="O409" s="2">
        <v>4.79452054794521</v>
      </c>
      <c r="P409" s="2">
        <v>4.79638009049774</v>
      </c>
      <c r="Q409" s="2">
        <v>4.7085201793722</v>
      </c>
      <c r="R409" s="2">
        <v>4.95535714285714</v>
      </c>
      <c r="S409" s="2">
        <v>9.45454545454546</v>
      </c>
      <c r="T409" s="2">
        <v>8.92857142857143</v>
      </c>
      <c r="U409" s="2">
        <v>8.89679715302491</v>
      </c>
      <c r="V409" s="2">
        <v>8.48056537102473</v>
      </c>
      <c r="W409" s="2">
        <v>8.45070422535211</v>
      </c>
      <c r="X409" s="2">
        <v>44.0909090909091</v>
      </c>
      <c r="Y409" s="2">
        <v>45</v>
      </c>
      <c r="Z409" s="2">
        <v>44.5454545454545</v>
      </c>
      <c r="AA409" s="2">
        <v>45.2380952380952</v>
      </c>
      <c r="AB409" s="2">
        <v>46.1904761904762</v>
      </c>
      <c r="AC409" s="2">
        <v>3.95327102803738</v>
      </c>
      <c r="AD409" s="2">
        <v>3.36073059360731</v>
      </c>
      <c r="AE409" s="2">
        <v>2.7420814479638</v>
      </c>
      <c r="AF409" s="2">
        <v>4.43946188340807</v>
      </c>
      <c r="AG409" s="2">
        <v>4.36607142857143</v>
      </c>
      <c r="AH409" s="2">
        <v>6.92</v>
      </c>
      <c r="AI409" s="2">
        <v>6.53</v>
      </c>
      <c r="AJ409" s="2">
        <v>6.43</v>
      </c>
      <c r="AK409" s="2">
        <v>5.7</v>
      </c>
      <c r="AL409" s="2">
        <v>5.49107142857143</v>
      </c>
      <c r="AM409" s="2">
        <v>35.6</v>
      </c>
      <c r="AN409" s="2">
        <v>38.6</v>
      </c>
      <c r="AO409" s="2">
        <v>35.5</v>
      </c>
      <c r="AP409" s="2">
        <v>32.6</v>
      </c>
      <c r="AQ409" s="13">
        <v>9.79148936170212</v>
      </c>
      <c r="AR409" s="7">
        <v>11.5537217218199</v>
      </c>
    </row>
    <row r="410" spans="1:44">
      <c r="A410" t="s">
        <v>834</v>
      </c>
      <c r="B410" s="1" t="s">
        <v>2783</v>
      </c>
      <c r="C410" t="s">
        <v>835</v>
      </c>
      <c r="D410" t="s">
        <v>1294</v>
      </c>
      <c r="E410" s="2">
        <v>14.16</v>
      </c>
      <c r="F410" s="2">
        <v>71.0378011768225</v>
      </c>
      <c r="G410" s="2">
        <v>74.0186988009706</v>
      </c>
      <c r="H410" s="11">
        <v>0.521209411363636</v>
      </c>
      <c r="I410" s="2">
        <v>97.91</v>
      </c>
      <c r="J410" s="2">
        <v>83.19</v>
      </c>
      <c r="K410" s="2">
        <v>76.93</v>
      </c>
      <c r="L410" s="2">
        <v>64.79</v>
      </c>
      <c r="M410" s="2">
        <v>74.5792333238306</v>
      </c>
      <c r="N410" s="2">
        <v>5.26315789473684</v>
      </c>
      <c r="O410" s="2">
        <v>5.02645502645503</v>
      </c>
      <c r="P410" s="2">
        <v>4.92063492063492</v>
      </c>
      <c r="Q410" s="2">
        <v>4.82233502538071</v>
      </c>
      <c r="R410" s="2">
        <v>4.8019801980198</v>
      </c>
      <c r="S410" s="2">
        <v>11.1524163568773</v>
      </c>
      <c r="T410" s="2">
        <v>11.5671641791045</v>
      </c>
      <c r="U410" s="2">
        <v>11.5241635687732</v>
      </c>
      <c r="V410" s="2">
        <v>11.1510791366906</v>
      </c>
      <c r="W410" s="2">
        <v>11.2280701754386</v>
      </c>
      <c r="X410" s="2">
        <v>31.4814814814815</v>
      </c>
      <c r="Y410" s="2">
        <v>31.4814814814815</v>
      </c>
      <c r="Z410" s="2">
        <v>29.6296296296296</v>
      </c>
      <c r="AA410" s="2">
        <v>29.2857142857143</v>
      </c>
      <c r="AB410" s="2">
        <v>29.6428571428571</v>
      </c>
      <c r="AC410" s="2">
        <v>3.62105263157895</v>
      </c>
      <c r="AD410" s="2">
        <v>3.35449735449735</v>
      </c>
      <c r="AE410" s="2">
        <v>2.57142857142857</v>
      </c>
      <c r="AF410" s="2">
        <v>4.06091370558376</v>
      </c>
      <c r="AG410" s="2">
        <v>4.16831683168317</v>
      </c>
      <c r="AH410" s="2">
        <v>8.32</v>
      </c>
      <c r="AI410" s="2">
        <v>7.88</v>
      </c>
      <c r="AJ410" s="2">
        <v>7.09</v>
      </c>
      <c r="AK410" s="2">
        <v>6.14</v>
      </c>
      <c r="AL410" s="2">
        <v>5.44554455445545</v>
      </c>
      <c r="AM410" s="2">
        <v>38.9</v>
      </c>
      <c r="AN410" s="2">
        <v>37.4</v>
      </c>
      <c r="AO410" s="2">
        <v>34.3</v>
      </c>
      <c r="AP410" s="2">
        <v>33.2</v>
      </c>
      <c r="AQ410" s="13">
        <v>10.7</v>
      </c>
      <c r="AR410" s="7">
        <v>13.5197478691</v>
      </c>
    </row>
    <row r="411" spans="1:44">
      <c r="A411" t="s">
        <v>836</v>
      </c>
      <c r="B411" s="1" t="s">
        <v>2784</v>
      </c>
      <c r="C411" t="s">
        <v>837</v>
      </c>
      <c r="D411" t="s">
        <v>1294</v>
      </c>
      <c r="E411" s="2">
        <v>9.88</v>
      </c>
      <c r="F411" s="2">
        <v>59.8803031364843</v>
      </c>
      <c r="G411" s="2">
        <v>72.478959360342</v>
      </c>
      <c r="H411" s="11">
        <v>-0.0277252769230769</v>
      </c>
      <c r="I411" s="2">
        <v>105.05</v>
      </c>
      <c r="J411" s="2">
        <v>89.61</v>
      </c>
      <c r="K411" s="2">
        <v>96.57</v>
      </c>
      <c r="L411" s="2">
        <v>89.27</v>
      </c>
      <c r="M411" s="2">
        <v>101.490751584957</v>
      </c>
      <c r="N411" s="2">
        <v>5.45454545454545</v>
      </c>
      <c r="O411" s="2">
        <v>5.64971751412429</v>
      </c>
      <c r="P411" s="2">
        <v>5.23809523809524</v>
      </c>
      <c r="Q411" s="2">
        <v>5.20833333333333</v>
      </c>
      <c r="R411" s="2">
        <v>5.56701030927835</v>
      </c>
      <c r="S411" s="2">
        <v>13.0801687763713</v>
      </c>
      <c r="T411" s="2">
        <v>13.0252100840336</v>
      </c>
      <c r="U411" s="2">
        <v>12.7490039840637</v>
      </c>
      <c r="V411" s="2">
        <v>12.2047244094488</v>
      </c>
      <c r="W411" s="2">
        <v>12.4513618677043</v>
      </c>
      <c r="X411" s="2">
        <v>30.7407407407407</v>
      </c>
      <c r="Y411" s="2">
        <v>31.4814814814815</v>
      </c>
      <c r="Z411" s="2">
        <v>31.4814814814815</v>
      </c>
      <c r="AA411" s="2">
        <v>32.2222222222222</v>
      </c>
      <c r="AB411" s="2">
        <v>31.0714285714286</v>
      </c>
      <c r="AC411" s="2">
        <v>3.01136363636364</v>
      </c>
      <c r="AD411" s="2">
        <v>2.74576271186441</v>
      </c>
      <c r="AE411" s="2">
        <v>2.13756613756614</v>
      </c>
      <c r="AF411" s="2">
        <v>3.53125</v>
      </c>
      <c r="AG411" s="2">
        <v>4.25773195876289</v>
      </c>
      <c r="AH411" s="2">
        <v>6.76</v>
      </c>
      <c r="AI411" s="2">
        <v>6.78</v>
      </c>
      <c r="AJ411" s="2">
        <v>6.56</v>
      </c>
      <c r="AK411" s="2">
        <v>5.89</v>
      </c>
      <c r="AL411" s="2">
        <v>5.72164948453608</v>
      </c>
      <c r="AM411" s="2">
        <v>24.6</v>
      </c>
      <c r="AN411" s="2">
        <v>25.9</v>
      </c>
      <c r="AO411" s="2">
        <v>27.2</v>
      </c>
      <c r="AP411" s="2">
        <v>26.7</v>
      </c>
      <c r="AQ411" s="13">
        <v>10.4846153846154</v>
      </c>
      <c r="AR411" s="7">
        <v>10.9732742217316</v>
      </c>
    </row>
    <row r="412" spans="1:44">
      <c r="A412" t="s">
        <v>838</v>
      </c>
      <c r="B412" s="1" t="s">
        <v>2785</v>
      </c>
      <c r="C412" t="s">
        <v>839</v>
      </c>
      <c r="D412" t="s">
        <v>1294</v>
      </c>
      <c r="E412" s="2">
        <v>8.69</v>
      </c>
      <c r="F412" s="2">
        <v>66.7683030876275</v>
      </c>
      <c r="G412" s="2">
        <v>77.3009243628824</v>
      </c>
      <c r="H412" s="11">
        <v>0.392605919565218</v>
      </c>
      <c r="I412" s="2">
        <v>96.27</v>
      </c>
      <c r="J412" s="2">
        <v>106.07</v>
      </c>
      <c r="K412" s="2">
        <v>99.97</v>
      </c>
      <c r="L412" s="2">
        <v>116.55</v>
      </c>
      <c r="M412" s="2">
        <v>90.3200094330121</v>
      </c>
      <c r="N412" s="2">
        <v>7.60204081632653</v>
      </c>
      <c r="O412" s="2">
        <v>7.66497461928934</v>
      </c>
      <c r="P412" s="2">
        <v>7.07920792079208</v>
      </c>
      <c r="Q412" s="2">
        <v>6.99507389162562</v>
      </c>
      <c r="R412" s="2">
        <v>7.35294117647059</v>
      </c>
      <c r="S412" s="2">
        <v>10.6761565836299</v>
      </c>
      <c r="T412" s="2">
        <v>10.6382978723404</v>
      </c>
      <c r="U412" s="2">
        <v>10.3806228373702</v>
      </c>
      <c r="V412" s="2">
        <v>10.3448275862069</v>
      </c>
      <c r="W412" s="2">
        <v>10.3092783505155</v>
      </c>
      <c r="X412" s="2">
        <v>41.1111111111111</v>
      </c>
      <c r="Y412" s="2">
        <v>42.5925925925926</v>
      </c>
      <c r="Z412" s="2">
        <v>41.8518518518518</v>
      </c>
      <c r="AA412" s="2">
        <v>41.4814814814815</v>
      </c>
      <c r="AB412" s="2">
        <v>42.5925925925926</v>
      </c>
      <c r="AC412" s="2">
        <v>6.03061224489796</v>
      </c>
      <c r="AD412" s="2">
        <v>5.64467005076142</v>
      </c>
      <c r="AE412" s="2">
        <v>4.85148514851485</v>
      </c>
      <c r="AF412" s="2">
        <v>6.76847290640394</v>
      </c>
      <c r="AG412" s="2">
        <v>7.22549019607843</v>
      </c>
      <c r="AH412" s="2">
        <v>11.53</v>
      </c>
      <c r="AI412" s="2">
        <v>11.57</v>
      </c>
      <c r="AJ412" s="2">
        <v>11.19</v>
      </c>
      <c r="AK412" s="2">
        <v>9.9</v>
      </c>
      <c r="AL412" s="2">
        <v>8.92156862745098</v>
      </c>
      <c r="AM412" s="2">
        <v>45.1</v>
      </c>
      <c r="AN412" s="2">
        <v>45.1</v>
      </c>
      <c r="AO412" s="2">
        <v>42.8</v>
      </c>
      <c r="AP412" s="2">
        <v>40.7</v>
      </c>
      <c r="AQ412" s="13">
        <v>12.1934782608696</v>
      </c>
      <c r="AR412" s="7">
        <v>13.9940633309143</v>
      </c>
    </row>
    <row r="413" spans="1:44">
      <c r="A413" t="s">
        <v>840</v>
      </c>
      <c r="B413" s="1" t="s">
        <v>2786</v>
      </c>
      <c r="C413" t="s">
        <v>841</v>
      </c>
      <c r="D413" t="s">
        <v>1294</v>
      </c>
      <c r="E413" s="2">
        <v>6.37</v>
      </c>
      <c r="F413" s="2">
        <v>59.6957257441716</v>
      </c>
      <c r="G413" s="2">
        <v>74.2347980231909</v>
      </c>
      <c r="H413" s="11">
        <v>0.608347882608696</v>
      </c>
      <c r="I413" s="2">
        <v>120.44</v>
      </c>
      <c r="J413" s="2">
        <v>109.6</v>
      </c>
      <c r="K413" s="2">
        <v>110.02</v>
      </c>
      <c r="L413" s="2">
        <v>120.54</v>
      </c>
      <c r="M413" s="2">
        <v>61.5012954004954</v>
      </c>
      <c r="N413" s="2">
        <v>9.23857868020304</v>
      </c>
      <c r="O413" s="2">
        <v>9.34343434343434</v>
      </c>
      <c r="P413" s="2">
        <v>8.65</v>
      </c>
      <c r="Q413" s="2">
        <v>8.32512315270936</v>
      </c>
      <c r="R413" s="2">
        <v>8.24390243902439</v>
      </c>
      <c r="S413" s="2">
        <v>10.9929078014184</v>
      </c>
      <c r="T413" s="2">
        <v>10.9929078014184</v>
      </c>
      <c r="U413" s="2">
        <v>11.2280701754386</v>
      </c>
      <c r="V413" s="2">
        <v>11.0726643598616</v>
      </c>
      <c r="W413" s="2">
        <v>11.0344827586207</v>
      </c>
      <c r="X413" s="2">
        <v>48.9285714285714</v>
      </c>
      <c r="Y413" s="2">
        <v>50</v>
      </c>
      <c r="Z413" s="2">
        <v>48.9655172413793</v>
      </c>
      <c r="AA413" s="2">
        <v>48.6206896551724</v>
      </c>
      <c r="AB413" s="2">
        <v>47.2413793103448</v>
      </c>
      <c r="AC413" s="2">
        <v>6.09137055837564</v>
      </c>
      <c r="AD413" s="2">
        <v>5.29292929292929</v>
      </c>
      <c r="AE413" s="2">
        <v>4.71</v>
      </c>
      <c r="AF413" s="2">
        <v>5.8128078817734</v>
      </c>
      <c r="AG413" s="2">
        <v>7.04390243902439</v>
      </c>
      <c r="AH413" s="2">
        <v>12.28</v>
      </c>
      <c r="AI413" s="2">
        <v>12.07</v>
      </c>
      <c r="AJ413" s="2">
        <v>11.5</v>
      </c>
      <c r="AK413" s="2">
        <v>9.95</v>
      </c>
      <c r="AL413" s="2">
        <v>8.73170731707317</v>
      </c>
      <c r="AM413" s="2">
        <v>42.9</v>
      </c>
      <c r="AN413" s="2">
        <v>44.5</v>
      </c>
      <c r="AO413" s="2">
        <v>41</v>
      </c>
      <c r="AP413" s="2">
        <v>40.4</v>
      </c>
      <c r="AQ413" s="13">
        <v>11.9760869565217</v>
      </c>
      <c r="AR413" s="7">
        <v>15.634114195887</v>
      </c>
    </row>
    <row r="414" spans="1:44">
      <c r="A414" t="s">
        <v>842</v>
      </c>
      <c r="B414" s="1" t="s">
        <v>2787</v>
      </c>
      <c r="C414" t="s">
        <v>843</v>
      </c>
      <c r="D414" t="s">
        <v>1295</v>
      </c>
      <c r="E414" s="2">
        <v>9.5</v>
      </c>
      <c r="F414" s="2">
        <v>64.1572107637275</v>
      </c>
      <c r="G414" s="2">
        <v>73.3343046659068</v>
      </c>
      <c r="H414" s="11">
        <v>0.602269155319149</v>
      </c>
      <c r="I414" s="2">
        <v>124.47</v>
      </c>
      <c r="J414" s="2">
        <v>109.31</v>
      </c>
      <c r="K414" s="2">
        <v>120.14</v>
      </c>
      <c r="L414" s="2">
        <v>110.49</v>
      </c>
      <c r="M414" s="2">
        <v>105.228734161536</v>
      </c>
      <c r="N414" s="2">
        <v>8.59375</v>
      </c>
      <c r="O414" s="2">
        <v>8.80829015544041</v>
      </c>
      <c r="P414" s="2">
        <v>8.66666666666667</v>
      </c>
      <c r="Q414" s="2">
        <v>8.3248730964467</v>
      </c>
      <c r="R414" s="2">
        <v>8.68686868686869</v>
      </c>
      <c r="S414" s="2">
        <v>13.6842105263158</v>
      </c>
      <c r="T414" s="2">
        <v>13.6363636363636</v>
      </c>
      <c r="U414" s="2">
        <v>13.9372822299652</v>
      </c>
      <c r="V414" s="2">
        <v>13.840830449827</v>
      </c>
      <c r="W414" s="2">
        <v>13.448275862069</v>
      </c>
      <c r="X414" s="2">
        <v>41.1428571428571</v>
      </c>
      <c r="Y414" s="2">
        <v>40.2857142857143</v>
      </c>
      <c r="Z414" s="2">
        <v>40.2857142857143</v>
      </c>
      <c r="AA414" s="2">
        <v>40.8571428571429</v>
      </c>
      <c r="AB414" s="2">
        <v>41.7647058823529</v>
      </c>
      <c r="AC414" s="2">
        <v>4.82291666666667</v>
      </c>
      <c r="AD414" s="2">
        <v>4.27979274611399</v>
      </c>
      <c r="AE414" s="2">
        <v>3.4974358974359</v>
      </c>
      <c r="AF414" s="2">
        <v>5.49238578680203</v>
      </c>
      <c r="AG414" s="2">
        <v>5.03030303030303</v>
      </c>
      <c r="AH414" s="2">
        <v>11.61</v>
      </c>
      <c r="AI414" s="2">
        <v>11.92</v>
      </c>
      <c r="AJ414" s="2">
        <v>12.05</v>
      </c>
      <c r="AK414" s="2">
        <v>10.81</v>
      </c>
      <c r="AL414" s="2">
        <v>10</v>
      </c>
      <c r="AM414" s="2">
        <v>41.9</v>
      </c>
      <c r="AN414" s="2">
        <v>42.1</v>
      </c>
      <c r="AO414" s="2">
        <v>40.6</v>
      </c>
      <c r="AP414" s="2">
        <v>38.1</v>
      </c>
      <c r="AQ414" s="13">
        <v>11.5340425531915</v>
      </c>
      <c r="AR414" s="7">
        <v>16.240425688123</v>
      </c>
    </row>
    <row r="415" spans="1:44">
      <c r="A415" t="s">
        <v>844</v>
      </c>
      <c r="B415" s="1" t="s">
        <v>2788</v>
      </c>
      <c r="C415" t="s">
        <v>845</v>
      </c>
      <c r="D415" t="s">
        <v>1295</v>
      </c>
      <c r="E415" s="2">
        <v>8.41</v>
      </c>
      <c r="F415" s="2">
        <v>75.6089330019641</v>
      </c>
      <c r="G415" s="2">
        <v>76.4178007889143</v>
      </c>
      <c r="H415" s="11">
        <v>0.0919987119999999</v>
      </c>
      <c r="I415" s="2">
        <v>102.76</v>
      </c>
      <c r="J415" s="2">
        <v>91.11</v>
      </c>
      <c r="K415" s="2">
        <v>98.85</v>
      </c>
      <c r="L415" s="2">
        <v>95.77</v>
      </c>
      <c r="M415" s="2">
        <v>117.085656682908</v>
      </c>
      <c r="N415" s="2">
        <v>4.87562189054726</v>
      </c>
      <c r="O415" s="2">
        <v>5.14851485148515</v>
      </c>
      <c r="P415" s="2">
        <v>5.12315270935961</v>
      </c>
      <c r="Q415" s="2">
        <v>5.21951219512195</v>
      </c>
      <c r="R415" s="2">
        <v>5.17073170731707</v>
      </c>
      <c r="S415" s="2">
        <v>13.6690647482014</v>
      </c>
      <c r="T415" s="2">
        <v>13.6200716845878</v>
      </c>
      <c r="U415" s="2">
        <v>13.5714285714286</v>
      </c>
      <c r="V415" s="2">
        <v>13.4751773049645</v>
      </c>
      <c r="W415" s="2">
        <v>13.0742049469965</v>
      </c>
      <c r="X415" s="2">
        <v>29.1176470588235</v>
      </c>
      <c r="Y415" s="2">
        <v>30.3030303030303</v>
      </c>
      <c r="Z415" s="2">
        <v>30.9090909090909</v>
      </c>
      <c r="AA415" s="2">
        <v>30.3030303030303</v>
      </c>
      <c r="AB415" s="2">
        <v>31.25</v>
      </c>
      <c r="AC415" s="2">
        <v>2.87562189054726</v>
      </c>
      <c r="AD415" s="2">
        <v>2.36633663366337</v>
      </c>
      <c r="AE415" s="2">
        <v>2.01970443349754</v>
      </c>
      <c r="AF415" s="2">
        <v>3.42439024390244</v>
      </c>
      <c r="AG415" s="2">
        <v>3.33658536585366</v>
      </c>
      <c r="AH415" s="2">
        <v>6.47</v>
      </c>
      <c r="AI415" s="2">
        <v>6.68</v>
      </c>
      <c r="AJ415" s="2">
        <v>6.31</v>
      </c>
      <c r="AK415" s="2">
        <v>5.51</v>
      </c>
      <c r="AL415" s="2">
        <v>4.92682926829268</v>
      </c>
      <c r="AM415" s="2">
        <v>31.9</v>
      </c>
      <c r="AN415" s="2">
        <v>31.4</v>
      </c>
      <c r="AO415" s="2">
        <v>27.5</v>
      </c>
      <c r="AP415" s="2">
        <v>27</v>
      </c>
      <c r="AQ415" s="13">
        <v>8.788</v>
      </c>
      <c r="AR415" s="7">
        <v>10.0723279619879</v>
      </c>
    </row>
    <row r="416" spans="1:44">
      <c r="A416" t="s">
        <v>846</v>
      </c>
      <c r="B416" s="1" t="s">
        <v>2789</v>
      </c>
      <c r="C416" t="s">
        <v>847</v>
      </c>
      <c r="D416" t="s">
        <v>1295</v>
      </c>
      <c r="E416" s="2">
        <v>11.45</v>
      </c>
      <c r="F416" s="2">
        <v>73.1269623984839</v>
      </c>
      <c r="G416" s="2">
        <v>78.4980567029289</v>
      </c>
      <c r="H416" s="11">
        <v>0.361120293617021</v>
      </c>
      <c r="I416" s="2">
        <v>104.52</v>
      </c>
      <c r="J416" s="2">
        <v>121.97</v>
      </c>
      <c r="K416" s="2">
        <v>141.24</v>
      </c>
      <c r="L416" s="2">
        <v>127.46</v>
      </c>
      <c r="M416" s="2">
        <v>133.900361319393</v>
      </c>
      <c r="N416" s="2">
        <v>6.48305084745763</v>
      </c>
      <c r="O416" s="2">
        <v>6.43153526970954</v>
      </c>
      <c r="P416" s="2">
        <v>6.46090534979424</v>
      </c>
      <c r="Q416" s="2">
        <v>6.42276422764228</v>
      </c>
      <c r="R416" s="2">
        <v>6.30522088353414</v>
      </c>
      <c r="S416" s="2">
        <v>9.21052631578947</v>
      </c>
      <c r="T416" s="2">
        <v>9.03225806451613</v>
      </c>
      <c r="U416" s="2">
        <v>8.94568690095847</v>
      </c>
      <c r="V416" s="2">
        <v>8.83280757097792</v>
      </c>
      <c r="W416" s="2">
        <v>8.72274143302181</v>
      </c>
      <c r="X416" s="2">
        <v>47.9166666666667</v>
      </c>
      <c r="Y416" s="2">
        <v>46</v>
      </c>
      <c r="Z416" s="2">
        <v>47.5</v>
      </c>
      <c r="AA416" s="2">
        <v>46.6666666666667</v>
      </c>
      <c r="AB416" s="2">
        <v>45.8333333333333</v>
      </c>
      <c r="AC416" s="2">
        <v>4.66949152542373</v>
      </c>
      <c r="AD416" s="2">
        <v>3.81742738589212</v>
      </c>
      <c r="AE416" s="2">
        <v>3.20987654320988</v>
      </c>
      <c r="AF416" s="2">
        <v>4.76422764227642</v>
      </c>
      <c r="AG416" s="2">
        <v>4.77911646586345</v>
      </c>
      <c r="AH416" s="2">
        <v>7.92</v>
      </c>
      <c r="AI416" s="2">
        <v>7.8</v>
      </c>
      <c r="AJ416" s="2">
        <v>7.65</v>
      </c>
      <c r="AK416" s="2">
        <v>7.07</v>
      </c>
      <c r="AL416" s="2">
        <v>6.3855421686747</v>
      </c>
      <c r="AM416" s="2">
        <v>35.9</v>
      </c>
      <c r="AN416" s="2">
        <v>37.4</v>
      </c>
      <c r="AO416" s="2">
        <v>34.8</v>
      </c>
      <c r="AP416" s="2">
        <v>33.5</v>
      </c>
      <c r="AQ416" s="13">
        <v>13.3617021276596</v>
      </c>
      <c r="AR416" s="7">
        <v>15.5363700815823</v>
      </c>
    </row>
    <row r="417" spans="1:44">
      <c r="A417" t="s">
        <v>848</v>
      </c>
      <c r="B417" s="1" t="s">
        <v>2790</v>
      </c>
      <c r="C417" t="s">
        <v>849</v>
      </c>
      <c r="D417" t="s">
        <v>1295</v>
      </c>
      <c r="E417" s="2">
        <v>12.23</v>
      </c>
      <c r="F417" s="2">
        <v>83.6726476169921</v>
      </c>
      <c r="G417" s="2">
        <v>71.4002864722941</v>
      </c>
      <c r="H417" s="11">
        <v>0.0779172477272728</v>
      </c>
      <c r="I417" s="2">
        <v>101.35</v>
      </c>
      <c r="J417" s="2">
        <v>109.58</v>
      </c>
      <c r="K417" s="2">
        <v>122.23</v>
      </c>
      <c r="L417" s="2">
        <v>113.7</v>
      </c>
      <c r="M417" s="2">
        <v>116.928256507238</v>
      </c>
      <c r="N417" s="2">
        <v>5.17073170731707</v>
      </c>
      <c r="O417" s="2">
        <v>5.19417475728155</v>
      </c>
      <c r="P417" s="2">
        <v>4.92753623188406</v>
      </c>
      <c r="Q417" s="2">
        <v>4.90476190476191</v>
      </c>
      <c r="R417" s="2">
        <v>5.260663507109</v>
      </c>
      <c r="S417" s="2">
        <v>14.2857142857143</v>
      </c>
      <c r="T417" s="2">
        <v>14.2857142857143</v>
      </c>
      <c r="U417" s="2">
        <v>14.1891891891892</v>
      </c>
      <c r="V417" s="2">
        <v>14.0939597315436</v>
      </c>
      <c r="W417" s="2">
        <v>14.0468227424749</v>
      </c>
      <c r="X417" s="2">
        <v>25.8333333333333</v>
      </c>
      <c r="Y417" s="2">
        <v>26.1111111111111</v>
      </c>
      <c r="Z417" s="2">
        <v>25.8333333333333</v>
      </c>
      <c r="AA417" s="2">
        <v>25.2777777777778</v>
      </c>
      <c r="AB417" s="2">
        <v>26.1111111111111</v>
      </c>
      <c r="AC417" s="2">
        <v>3.2390243902439</v>
      </c>
      <c r="AD417" s="2">
        <v>3.00970873786408</v>
      </c>
      <c r="AE417" s="2">
        <v>2.40579710144928</v>
      </c>
      <c r="AF417" s="2">
        <v>3.93333333333333</v>
      </c>
      <c r="AG417" s="2">
        <v>4.03791469194313</v>
      </c>
      <c r="AH417" s="2">
        <v>5.46</v>
      </c>
      <c r="AI417" s="2">
        <v>5.24</v>
      </c>
      <c r="AJ417" s="2">
        <v>5.85</v>
      </c>
      <c r="AK417" s="2">
        <v>5.52</v>
      </c>
      <c r="AL417" s="2">
        <v>5.02369668246445</v>
      </c>
      <c r="AM417" s="2">
        <v>19.9</v>
      </c>
      <c r="AN417" s="2">
        <v>22.2</v>
      </c>
      <c r="AO417" s="2">
        <v>22.8</v>
      </c>
      <c r="AP417" s="2">
        <v>24.1</v>
      </c>
      <c r="AQ417" s="13">
        <v>10.3477272727273</v>
      </c>
      <c r="AR417" s="7">
        <v>14.4843953271856</v>
      </c>
    </row>
    <row r="418" spans="1:44">
      <c r="A418" t="s">
        <v>850</v>
      </c>
      <c r="B418" s="1" t="s">
        <v>2791</v>
      </c>
      <c r="C418" t="s">
        <v>851</v>
      </c>
      <c r="D418" t="s">
        <v>1295</v>
      </c>
      <c r="E418" s="2">
        <v>11.35</v>
      </c>
      <c r="F418" s="2">
        <v>75.2925292226475</v>
      </c>
      <c r="G418" s="2">
        <v>74.3885827856139</v>
      </c>
      <c r="H418" s="11">
        <v>0.170463467391304</v>
      </c>
      <c r="I418" s="2">
        <v>93.83</v>
      </c>
      <c r="J418" s="2">
        <v>75.96</v>
      </c>
      <c r="K418" s="2">
        <v>88.44</v>
      </c>
      <c r="L418" s="2">
        <v>90.94</v>
      </c>
      <c r="M418" s="2">
        <v>84.3744795939245</v>
      </c>
      <c r="N418" s="2">
        <v>5.68720379146919</v>
      </c>
      <c r="O418" s="2">
        <v>5.7345971563981</v>
      </c>
      <c r="P418" s="2">
        <v>5.66037735849057</v>
      </c>
      <c r="Q418" s="2">
        <v>5.68075117370892</v>
      </c>
      <c r="R418" s="2">
        <v>5.5868544600939</v>
      </c>
      <c r="S418" s="2">
        <v>12.6279863481229</v>
      </c>
      <c r="T418" s="2">
        <v>12.9692832764505</v>
      </c>
      <c r="U418" s="2">
        <v>12.8813559322034</v>
      </c>
      <c r="V418" s="2">
        <v>13.1313131313131</v>
      </c>
      <c r="W418" s="2">
        <v>13.0872483221477</v>
      </c>
      <c r="X418" s="2">
        <v>28.75</v>
      </c>
      <c r="Y418" s="2">
        <v>28.4375</v>
      </c>
      <c r="Z418" s="2">
        <v>27.5757575757576</v>
      </c>
      <c r="AA418" s="2">
        <v>27.2727272727273</v>
      </c>
      <c r="AB418" s="2">
        <v>26.969696969697</v>
      </c>
      <c r="AC418" s="2">
        <v>3.45023696682464</v>
      </c>
      <c r="AD418" s="2">
        <v>3.0521327014218</v>
      </c>
      <c r="AE418" s="2">
        <v>2.23584905660377</v>
      </c>
      <c r="AF418" s="2">
        <v>4.16901408450704</v>
      </c>
      <c r="AG418" s="2">
        <v>4.03755868544601</v>
      </c>
      <c r="AH418" s="2">
        <v>6.07</v>
      </c>
      <c r="AI418" s="2">
        <v>6.45</v>
      </c>
      <c r="AJ418" s="2">
        <v>6.23</v>
      </c>
      <c r="AK418" s="2">
        <v>5.77</v>
      </c>
      <c r="AL418" s="2">
        <v>5.44600938967136</v>
      </c>
      <c r="AM418" s="2">
        <v>22.6</v>
      </c>
      <c r="AN418" s="2">
        <v>24.4</v>
      </c>
      <c r="AO418" s="2">
        <v>24.1</v>
      </c>
      <c r="AP418" s="2">
        <v>23.9</v>
      </c>
      <c r="AQ418" s="13">
        <v>10.1608695652174</v>
      </c>
      <c r="AR418" s="7">
        <v>12.6689043092446</v>
      </c>
    </row>
    <row r="419" spans="1:44">
      <c r="A419" t="s">
        <v>852</v>
      </c>
      <c r="B419" s="1" t="s">
        <v>2792</v>
      </c>
      <c r="C419" t="s">
        <v>853</v>
      </c>
      <c r="D419" t="s">
        <v>1295</v>
      </c>
      <c r="E419" s="2">
        <v>11.21</v>
      </c>
      <c r="F419" s="2">
        <v>54.0352847033247</v>
      </c>
      <c r="G419" s="2">
        <v>73.8675244868451</v>
      </c>
      <c r="H419" s="11">
        <v>0.658978144897959</v>
      </c>
      <c r="I419" s="2">
        <v>96.51</v>
      </c>
      <c r="J419" s="2">
        <v>108.47</v>
      </c>
      <c r="K419" s="2">
        <v>129.43</v>
      </c>
      <c r="L419" s="2">
        <v>110.3</v>
      </c>
      <c r="M419" s="2">
        <v>91.5578180442354</v>
      </c>
      <c r="N419" s="2">
        <v>7.97872340425532</v>
      </c>
      <c r="O419" s="2">
        <v>8.01047120418848</v>
      </c>
      <c r="P419" s="2">
        <v>7.97927461139896</v>
      </c>
      <c r="Q419" s="2">
        <v>8.11224489795918</v>
      </c>
      <c r="R419" s="2">
        <v>8.53535353535353</v>
      </c>
      <c r="S419" s="2">
        <v>16.1073825503356</v>
      </c>
      <c r="T419" s="2">
        <v>15.7718120805369</v>
      </c>
      <c r="U419" s="2">
        <v>15.3333333333333</v>
      </c>
      <c r="V419" s="2">
        <v>14.8514851485149</v>
      </c>
      <c r="W419" s="2">
        <v>14.4736842105263</v>
      </c>
      <c r="X419" s="2">
        <v>36.9767441860465</v>
      </c>
      <c r="Y419" s="2">
        <v>38.8095238095238</v>
      </c>
      <c r="Z419" s="2">
        <v>39.2682926829268</v>
      </c>
      <c r="AA419" s="2">
        <v>40.75</v>
      </c>
      <c r="AB419" s="2">
        <v>41.7948717948718</v>
      </c>
      <c r="AC419" s="2">
        <v>4.1063829787234</v>
      </c>
      <c r="AD419" s="2">
        <v>3.35078534031414</v>
      </c>
      <c r="AE419" s="2">
        <v>3.06735751295337</v>
      </c>
      <c r="AF419" s="2">
        <v>4.94897959183673</v>
      </c>
      <c r="AG419" s="2">
        <v>4.87878787878788</v>
      </c>
      <c r="AH419" s="2">
        <v>11.6</v>
      </c>
      <c r="AI419" s="2">
        <v>11.68</v>
      </c>
      <c r="AJ419" s="2">
        <v>11.45</v>
      </c>
      <c r="AK419" s="2">
        <v>10.87</v>
      </c>
      <c r="AL419" s="2">
        <v>9.8989898989899</v>
      </c>
      <c r="AM419" s="2">
        <v>40.8</v>
      </c>
      <c r="AN419" s="2">
        <v>40.9</v>
      </c>
      <c r="AO419" s="2">
        <v>39.1</v>
      </c>
      <c r="AP419" s="2">
        <v>39</v>
      </c>
      <c r="AQ419" s="13">
        <v>12.4959183673469</v>
      </c>
      <c r="AR419" s="7">
        <v>17.4135567280988</v>
      </c>
    </row>
    <row r="420" spans="1:44">
      <c r="A420" t="s">
        <v>854</v>
      </c>
      <c r="B420" s="1" t="s">
        <v>2793</v>
      </c>
      <c r="C420" t="s">
        <v>855</v>
      </c>
      <c r="D420" t="s">
        <v>1295</v>
      </c>
      <c r="E420" s="2">
        <v>6.07</v>
      </c>
      <c r="F420" s="2">
        <v>51.4548845949743</v>
      </c>
      <c r="G420" s="2">
        <v>69.3074007620619</v>
      </c>
      <c r="H420" s="11">
        <v>0.56265959375</v>
      </c>
      <c r="I420" s="2">
        <v>109.49</v>
      </c>
      <c r="J420" s="2">
        <v>93.56</v>
      </c>
      <c r="K420" s="2">
        <v>105.07</v>
      </c>
      <c r="L420" s="2">
        <v>101.13</v>
      </c>
      <c r="M420" s="2">
        <v>98.5529365061172</v>
      </c>
      <c r="N420" s="2">
        <v>6.60869565217391</v>
      </c>
      <c r="O420" s="2">
        <v>6.27118644067797</v>
      </c>
      <c r="P420" s="2">
        <v>6.47058823529412</v>
      </c>
      <c r="Q420" s="2">
        <v>6.73553719008265</v>
      </c>
      <c r="R420" s="2">
        <v>6.58536585365854</v>
      </c>
      <c r="S420" s="2">
        <v>9.23076923076923</v>
      </c>
      <c r="T420" s="2">
        <v>9.00900900900901</v>
      </c>
      <c r="U420" s="2">
        <v>9.25373134328358</v>
      </c>
      <c r="V420" s="2">
        <v>9.17159763313609</v>
      </c>
      <c r="W420" s="2">
        <v>9.01162790697674</v>
      </c>
      <c r="X420" s="2">
        <v>50.4</v>
      </c>
      <c r="Y420" s="2">
        <v>49.6153846153846</v>
      </c>
      <c r="Z420" s="2">
        <v>49.2307692307692</v>
      </c>
      <c r="AA420" s="2">
        <v>48.4615384615385</v>
      </c>
      <c r="AB420" s="2">
        <v>46.9230769230769</v>
      </c>
      <c r="AC420" s="2">
        <v>5.33913043478261</v>
      </c>
      <c r="AD420" s="2">
        <v>4.66101694915254</v>
      </c>
      <c r="AE420" s="2">
        <v>4.02521008403361</v>
      </c>
      <c r="AF420" s="2">
        <v>5.28925619834711</v>
      </c>
      <c r="AG420" s="2">
        <v>5.83739837398374</v>
      </c>
      <c r="AH420" s="2">
        <v>10.48</v>
      </c>
      <c r="AI420" s="2">
        <v>10.59</v>
      </c>
      <c r="AJ420" s="2">
        <v>10.76</v>
      </c>
      <c r="AK420" s="2">
        <v>9.88</v>
      </c>
      <c r="AL420" s="2">
        <v>8.86178861788618</v>
      </c>
      <c r="AM420" s="2">
        <v>51.8</v>
      </c>
      <c r="AN420" s="2">
        <v>53.3</v>
      </c>
      <c r="AO420" s="2">
        <v>48.7</v>
      </c>
      <c r="AP420" s="2">
        <v>46.8</v>
      </c>
      <c r="AQ420" s="13">
        <v>10.6625</v>
      </c>
      <c r="AR420" s="7">
        <v>14.4191724613822</v>
      </c>
    </row>
    <row r="421" spans="1:44">
      <c r="A421" t="s">
        <v>856</v>
      </c>
      <c r="B421" s="1" t="s">
        <v>2794</v>
      </c>
      <c r="C421" t="s">
        <v>857</v>
      </c>
      <c r="D421" t="s">
        <v>1295</v>
      </c>
      <c r="E421" s="2">
        <v>8.37</v>
      </c>
      <c r="F421" s="2">
        <v>73.8936910020013</v>
      </c>
      <c r="G421" s="2">
        <v>76.3103686289885</v>
      </c>
      <c r="H421" s="11">
        <v>0.265455736</v>
      </c>
      <c r="I421" s="2">
        <v>108</v>
      </c>
      <c r="J421" s="2">
        <v>129.83</v>
      </c>
      <c r="K421" s="2">
        <v>127.4</v>
      </c>
      <c r="L421" s="2">
        <v>129.94</v>
      </c>
      <c r="M421" s="2">
        <v>137.647819696302</v>
      </c>
      <c r="N421" s="2">
        <v>5.2093023255814</v>
      </c>
      <c r="O421" s="2">
        <v>5.2093023255814</v>
      </c>
      <c r="P421" s="2">
        <v>5.29953917050691</v>
      </c>
      <c r="Q421" s="2">
        <v>5.25114155251141</v>
      </c>
      <c r="R421" s="2">
        <v>5.59090909090909</v>
      </c>
      <c r="S421" s="2">
        <v>12.1621621621622</v>
      </c>
      <c r="T421" s="2">
        <v>12.1621621621622</v>
      </c>
      <c r="U421" s="2">
        <v>12.0805369127517</v>
      </c>
      <c r="V421" s="2">
        <v>11.9601328903654</v>
      </c>
      <c r="W421" s="2">
        <v>11.9205298013245</v>
      </c>
      <c r="X421" s="2">
        <v>27.741935483871</v>
      </c>
      <c r="Y421" s="2">
        <v>27.741935483871</v>
      </c>
      <c r="Z421" s="2">
        <v>26.1290322580645</v>
      </c>
      <c r="AA421" s="2">
        <v>27.6666666666667</v>
      </c>
      <c r="AB421" s="2">
        <v>28</v>
      </c>
      <c r="AC421" s="2">
        <v>3.44186046511628</v>
      </c>
      <c r="AD421" s="2">
        <v>2.87441860465116</v>
      </c>
      <c r="AE421" s="2">
        <v>2.58986175115207</v>
      </c>
      <c r="AF421" s="2">
        <v>4.24657534246575</v>
      </c>
      <c r="AG421" s="2">
        <v>4.38181818181818</v>
      </c>
      <c r="AH421" s="2">
        <v>6.47</v>
      </c>
      <c r="AI421" s="2">
        <v>6.93</v>
      </c>
      <c r="AJ421" s="2">
        <v>6.96</v>
      </c>
      <c r="AK421" s="2">
        <v>6.44</v>
      </c>
      <c r="AL421" s="2">
        <v>5.5</v>
      </c>
      <c r="AM421" s="2">
        <v>31.1</v>
      </c>
      <c r="AN421" s="2">
        <v>30.7</v>
      </c>
      <c r="AO421" s="2">
        <v>28.6</v>
      </c>
      <c r="AP421" s="2">
        <v>26.9</v>
      </c>
      <c r="AQ421" s="13">
        <v>10.228</v>
      </c>
      <c r="AR421" s="7">
        <v>12.8609344473688</v>
      </c>
    </row>
    <row r="422" spans="1:44">
      <c r="A422" t="s">
        <v>858</v>
      </c>
      <c r="B422" s="1" t="s">
        <v>2795</v>
      </c>
      <c r="C422" t="s">
        <v>859</v>
      </c>
      <c r="D422" t="s">
        <v>1295</v>
      </c>
      <c r="E422" s="2">
        <v>6.3</v>
      </c>
      <c r="F422" s="2">
        <v>67.5841342499891</v>
      </c>
      <c r="G422" s="2">
        <v>73.0302860090913</v>
      </c>
      <c r="H422" s="11">
        <v>0.480880540816326</v>
      </c>
      <c r="I422" s="2">
        <v>100.27</v>
      </c>
      <c r="J422" s="2">
        <v>96.35</v>
      </c>
      <c r="K422" s="2">
        <v>112.8</v>
      </c>
      <c r="L422" s="2">
        <v>92.52</v>
      </c>
      <c r="M422" s="2">
        <v>119.431177563364</v>
      </c>
      <c r="N422" s="2">
        <v>6.35467980295567</v>
      </c>
      <c r="O422" s="2">
        <v>6.32352941176471</v>
      </c>
      <c r="P422" s="2">
        <v>6.58536585365854</v>
      </c>
      <c r="Q422" s="2">
        <v>6.57004830917874</v>
      </c>
      <c r="R422" s="2">
        <v>6.3768115942029</v>
      </c>
      <c r="S422" s="2">
        <v>17.0068027210884</v>
      </c>
      <c r="T422" s="2">
        <v>16.9491525423729</v>
      </c>
      <c r="U422" s="2">
        <v>17.2297297297297</v>
      </c>
      <c r="V422" s="2">
        <v>17.056856187291</v>
      </c>
      <c r="W422" s="2">
        <v>17</v>
      </c>
      <c r="X422" s="2">
        <v>27.3333333333333</v>
      </c>
      <c r="Y422" s="2">
        <v>27.7777777777778</v>
      </c>
      <c r="Z422" s="2">
        <v>26.9565217391304</v>
      </c>
      <c r="AA422" s="2">
        <v>27.7777777777778</v>
      </c>
      <c r="AB422" s="2">
        <v>28.2222222222222</v>
      </c>
      <c r="AC422" s="2">
        <v>3.88177339901478</v>
      </c>
      <c r="AD422" s="2">
        <v>2.83333333333333</v>
      </c>
      <c r="AE422" s="2">
        <v>2.57560975609756</v>
      </c>
      <c r="AF422" s="2">
        <v>4.21256038647343</v>
      </c>
      <c r="AG422" s="2">
        <v>4.27053140096618</v>
      </c>
      <c r="AH422" s="2">
        <v>7.73</v>
      </c>
      <c r="AI422" s="2">
        <v>8.19</v>
      </c>
      <c r="AJ422" s="2">
        <v>8.2</v>
      </c>
      <c r="AK422" s="2">
        <v>7.29</v>
      </c>
      <c r="AL422" s="2">
        <v>6.85990338164251</v>
      </c>
      <c r="AM422" s="2">
        <v>33.4</v>
      </c>
      <c r="AN422" s="2">
        <v>33.5</v>
      </c>
      <c r="AO422" s="2">
        <v>31.8</v>
      </c>
      <c r="AP422" s="2">
        <v>31.9</v>
      </c>
      <c r="AQ422" s="13">
        <v>9.62244897959184</v>
      </c>
      <c r="AR422" s="7">
        <v>12.5572787300853</v>
      </c>
    </row>
    <row r="423" spans="1:44">
      <c r="A423" t="s">
        <v>860</v>
      </c>
      <c r="B423" s="1" t="s">
        <v>2796</v>
      </c>
      <c r="C423" t="s">
        <v>861</v>
      </c>
      <c r="D423" t="s">
        <v>1295</v>
      </c>
      <c r="E423" s="2">
        <v>10.23</v>
      </c>
      <c r="F423" s="2">
        <v>77.0084357376054</v>
      </c>
      <c r="G423" s="2">
        <v>76.0079454581904</v>
      </c>
      <c r="H423" s="11">
        <v>0.149855452380952</v>
      </c>
      <c r="I423" s="2">
        <v>164.17</v>
      </c>
      <c r="J423" s="2">
        <v>126.64</v>
      </c>
      <c r="K423" s="2">
        <v>158.97</v>
      </c>
      <c r="L423" s="2">
        <v>155.8</v>
      </c>
      <c r="M423" s="2">
        <v>155.073060699672</v>
      </c>
      <c r="N423" s="2">
        <v>6.28865979381443</v>
      </c>
      <c r="O423" s="2">
        <v>5.79487179487179</v>
      </c>
      <c r="P423" s="2">
        <v>5.78680203045685</v>
      </c>
      <c r="Q423" s="2">
        <v>5.6</v>
      </c>
      <c r="R423" s="2">
        <v>5.4726368159204</v>
      </c>
      <c r="S423" s="2">
        <v>10.6870229007634</v>
      </c>
      <c r="T423" s="2">
        <v>10.6463878326996</v>
      </c>
      <c r="U423" s="2">
        <v>10.6060606060606</v>
      </c>
      <c r="V423" s="2">
        <v>10.5263157894737</v>
      </c>
      <c r="W423" s="2">
        <v>10.4868913857678</v>
      </c>
      <c r="X423" s="2">
        <v>36.25</v>
      </c>
      <c r="Y423" s="2">
        <v>37.5</v>
      </c>
      <c r="Z423" s="2">
        <v>37.0833333333333</v>
      </c>
      <c r="AA423" s="2">
        <v>37.0833333333333</v>
      </c>
      <c r="AB423" s="2">
        <v>35.8333333333333</v>
      </c>
      <c r="AC423" s="2">
        <v>3.31958762886598</v>
      </c>
      <c r="AD423" s="2">
        <v>2.91282051282051</v>
      </c>
      <c r="AE423" s="2">
        <v>2.67005076142132</v>
      </c>
      <c r="AF423" s="2">
        <v>3.94</v>
      </c>
      <c r="AG423" s="2">
        <v>3.8407960199005</v>
      </c>
      <c r="AH423" s="2">
        <v>6.96</v>
      </c>
      <c r="AI423" s="2">
        <v>6.82</v>
      </c>
      <c r="AJ423" s="2">
        <v>6.65</v>
      </c>
      <c r="AK423" s="2">
        <v>6.35</v>
      </c>
      <c r="AL423" s="2">
        <v>5.62189054726368</v>
      </c>
      <c r="AM423" s="2">
        <v>27.4</v>
      </c>
      <c r="AN423" s="2">
        <v>29.1</v>
      </c>
      <c r="AO423" s="2">
        <v>27.2</v>
      </c>
      <c r="AP423" s="2">
        <v>25.5</v>
      </c>
      <c r="AQ423" s="13">
        <v>10.7738095238095</v>
      </c>
      <c r="AR423" s="7">
        <v>12.5762832594889</v>
      </c>
    </row>
    <row r="424" spans="1:44">
      <c r="A424" t="s">
        <v>862</v>
      </c>
      <c r="B424" s="1" t="s">
        <v>2797</v>
      </c>
      <c r="C424" t="s">
        <v>863</v>
      </c>
      <c r="D424" t="s">
        <v>1295</v>
      </c>
      <c r="E424" s="2">
        <v>8.51</v>
      </c>
      <c r="F424" s="2">
        <v>80.2546399070594</v>
      </c>
      <c r="G424" s="2">
        <v>75.9135284090195</v>
      </c>
      <c r="H424" s="11">
        <v>0.297171774418604</v>
      </c>
      <c r="I424" s="2">
        <v>97.6</v>
      </c>
      <c r="J424" s="2">
        <v>106.21</v>
      </c>
      <c r="K424" s="2">
        <v>120.17</v>
      </c>
      <c r="L424" s="2">
        <v>100.86</v>
      </c>
      <c r="M424" s="2">
        <v>113.615709017884</v>
      </c>
      <c r="N424" s="2">
        <v>6.01123595505618</v>
      </c>
      <c r="O424" s="2">
        <v>5.73033707865168</v>
      </c>
      <c r="P424" s="2">
        <v>6.01123595505618</v>
      </c>
      <c r="Q424" s="2">
        <v>5.8659217877095</v>
      </c>
      <c r="R424" s="2">
        <v>5.66666666666667</v>
      </c>
      <c r="S424" s="2">
        <v>14.5669291338583</v>
      </c>
      <c r="T424" s="2">
        <v>14.5669291338583</v>
      </c>
      <c r="U424" s="2">
        <v>14.5098039215686</v>
      </c>
      <c r="V424" s="2">
        <v>14.3968871595331</v>
      </c>
      <c r="W424" s="2">
        <v>14.3410852713178</v>
      </c>
      <c r="X424" s="2">
        <v>29.6969696969697</v>
      </c>
      <c r="Y424" s="2">
        <v>29.6969696969697</v>
      </c>
      <c r="Z424" s="2">
        <v>29.0625</v>
      </c>
      <c r="AA424" s="2">
        <v>30</v>
      </c>
      <c r="AB424" s="2">
        <v>28.4375</v>
      </c>
      <c r="AC424" s="2">
        <v>3.70786516853933</v>
      </c>
      <c r="AD424" s="2">
        <v>2.64044943820225</v>
      </c>
      <c r="AE424" s="2">
        <v>2.51685393258427</v>
      </c>
      <c r="AF424" s="2">
        <v>4.07821229050279</v>
      </c>
      <c r="AG424" s="2">
        <v>3.84444444444444</v>
      </c>
      <c r="AH424" s="2">
        <v>6.46</v>
      </c>
      <c r="AI424" s="2">
        <v>6.63</v>
      </c>
      <c r="AJ424" s="2">
        <v>6.52</v>
      </c>
      <c r="AK424" s="2">
        <v>5.87</v>
      </c>
      <c r="AL424" s="2">
        <v>5.55555555555556</v>
      </c>
      <c r="AM424" s="2">
        <v>22</v>
      </c>
      <c r="AN424" s="2">
        <v>22.9</v>
      </c>
      <c r="AO424" s="2">
        <v>22.1</v>
      </c>
      <c r="AP424" s="2">
        <v>22.1</v>
      </c>
      <c r="AQ424" s="13">
        <v>9.6953488372093</v>
      </c>
      <c r="AR424" s="7">
        <v>11.6368250862696</v>
      </c>
    </row>
    <row r="425" spans="1:44">
      <c r="A425" t="s">
        <v>864</v>
      </c>
      <c r="B425" s="1" t="s">
        <v>2798</v>
      </c>
      <c r="C425" t="s">
        <v>865</v>
      </c>
      <c r="D425" t="s">
        <v>1295</v>
      </c>
      <c r="E425" s="2">
        <v>11.68</v>
      </c>
      <c r="F425" s="2">
        <v>64.3053452220227</v>
      </c>
      <c r="G425" s="2">
        <v>73.2641713825862</v>
      </c>
      <c r="H425" s="11">
        <v>0.70999969375</v>
      </c>
      <c r="I425" s="2">
        <v>131.04</v>
      </c>
      <c r="J425" s="2">
        <v>137.83</v>
      </c>
      <c r="K425" s="2">
        <v>150.9</v>
      </c>
      <c r="L425" s="2">
        <v>153.04</v>
      </c>
      <c r="M425" s="2">
        <v>133.081240903108</v>
      </c>
      <c r="N425" s="2">
        <v>7.56756756756757</v>
      </c>
      <c r="O425" s="2">
        <v>7.38938053097345</v>
      </c>
      <c r="P425" s="2">
        <v>7.19148936170213</v>
      </c>
      <c r="Q425" s="2">
        <v>6.53225806451613</v>
      </c>
      <c r="R425" s="2">
        <v>7.03125</v>
      </c>
      <c r="S425" s="2">
        <v>11.5646258503401</v>
      </c>
      <c r="T425" s="2">
        <v>11.6666666666667</v>
      </c>
      <c r="U425" s="2">
        <v>10.9324758842444</v>
      </c>
      <c r="V425" s="2">
        <v>10.7361963190184</v>
      </c>
      <c r="W425" s="2">
        <v>10.1190476190476</v>
      </c>
      <c r="X425" s="2">
        <v>42.5806451612903</v>
      </c>
      <c r="Y425" s="2">
        <v>42.5806451612903</v>
      </c>
      <c r="Z425" s="2">
        <v>42.5806451612903</v>
      </c>
      <c r="AA425" s="2">
        <v>42.5806451612903</v>
      </c>
      <c r="AB425" s="2">
        <v>43.5483870967742</v>
      </c>
      <c r="AC425" s="2">
        <v>5.07207207207207</v>
      </c>
      <c r="AD425" s="2">
        <v>4.1858407079646</v>
      </c>
      <c r="AE425" s="2">
        <v>3.31063829787234</v>
      </c>
      <c r="AF425" s="2">
        <v>4.90322580645161</v>
      </c>
      <c r="AG425" s="2">
        <v>5.25</v>
      </c>
      <c r="AH425" s="2">
        <v>8.96</v>
      </c>
      <c r="AI425" s="2">
        <v>9.2</v>
      </c>
      <c r="AJ425" s="2">
        <v>8.72</v>
      </c>
      <c r="AK425" s="2">
        <v>7.54</v>
      </c>
      <c r="AL425" s="2">
        <v>7.1484375</v>
      </c>
      <c r="AM425" s="2">
        <v>36.4</v>
      </c>
      <c r="AN425" s="2">
        <v>39.1</v>
      </c>
      <c r="AO425" s="2">
        <v>37.3</v>
      </c>
      <c r="AP425" s="2">
        <v>36.3</v>
      </c>
      <c r="AQ425" s="13">
        <v>11.06875</v>
      </c>
      <c r="AR425" s="7">
        <v>13.9093264521185</v>
      </c>
    </row>
    <row r="426" spans="1:44">
      <c r="A426" t="s">
        <v>866</v>
      </c>
      <c r="B426" s="1" t="s">
        <v>2799</v>
      </c>
      <c r="C426" t="s">
        <v>867</v>
      </c>
      <c r="D426" t="s">
        <v>1295</v>
      </c>
      <c r="E426" s="2">
        <v>10.44</v>
      </c>
      <c r="F426" s="2">
        <v>54.9233344060434</v>
      </c>
      <c r="G426" s="2">
        <v>66.9264753847008</v>
      </c>
      <c r="H426" s="11">
        <v>0.547388620754717</v>
      </c>
      <c r="I426" s="2">
        <v>137.45</v>
      </c>
      <c r="J426" s="2">
        <v>122.93</v>
      </c>
      <c r="K426" s="2">
        <v>148.39</v>
      </c>
      <c r="L426" s="2">
        <v>138.6</v>
      </c>
      <c r="M426" s="2">
        <v>122.84126260729</v>
      </c>
      <c r="N426" s="2">
        <v>6.49789029535865</v>
      </c>
      <c r="O426" s="2">
        <v>6.42857142857143</v>
      </c>
      <c r="P426" s="2">
        <v>6.625</v>
      </c>
      <c r="Q426" s="2">
        <v>6.41975308641975</v>
      </c>
      <c r="R426" s="2">
        <v>6.35245901639344</v>
      </c>
      <c r="S426" s="2">
        <v>9.1743119266055</v>
      </c>
      <c r="T426" s="2">
        <v>9.45121951219512</v>
      </c>
      <c r="U426" s="2">
        <v>9.36555891238671</v>
      </c>
      <c r="V426" s="2">
        <v>9.52380952380952</v>
      </c>
      <c r="W426" s="2">
        <v>9.46745562130178</v>
      </c>
      <c r="X426" s="2">
        <v>49.2307692307692</v>
      </c>
      <c r="Y426" s="2">
        <v>47.037037037037</v>
      </c>
      <c r="Z426" s="2">
        <v>47.037037037037</v>
      </c>
      <c r="AA426" s="2">
        <v>45</v>
      </c>
      <c r="AB426" s="2">
        <v>45</v>
      </c>
      <c r="AC426" s="2">
        <v>5.0126582278481</v>
      </c>
      <c r="AD426" s="2">
        <v>3.94957983193277</v>
      </c>
      <c r="AE426" s="2">
        <v>3.61666666666667</v>
      </c>
      <c r="AF426" s="2">
        <v>5.40740740740741</v>
      </c>
      <c r="AG426" s="2">
        <v>6.09016393442623</v>
      </c>
      <c r="AH426" s="2">
        <v>9.24</v>
      </c>
      <c r="AI426" s="2">
        <v>9.62</v>
      </c>
      <c r="AJ426" s="2">
        <v>9.42</v>
      </c>
      <c r="AK426" s="2">
        <v>8.15</v>
      </c>
      <c r="AL426" s="2">
        <v>7.13114754098361</v>
      </c>
      <c r="AM426" s="2">
        <v>41.5</v>
      </c>
      <c r="AN426" s="2">
        <v>41.6</v>
      </c>
      <c r="AO426" s="2">
        <v>41.4</v>
      </c>
      <c r="AP426" s="2">
        <v>38.5</v>
      </c>
      <c r="AQ426" s="13">
        <v>10.7811320754717</v>
      </c>
      <c r="AR426" s="7">
        <v>13.7950145168978</v>
      </c>
    </row>
    <row r="427" spans="1:44">
      <c r="A427" t="s">
        <v>868</v>
      </c>
      <c r="B427" s="1" t="s">
        <v>2800</v>
      </c>
      <c r="C427" t="s">
        <v>869</v>
      </c>
      <c r="D427" t="s">
        <v>1295</v>
      </c>
      <c r="E427" s="2">
        <v>11.48</v>
      </c>
      <c r="F427" s="2">
        <v>74.3965452727326</v>
      </c>
      <c r="G427" s="2">
        <v>74.6927097785893</v>
      </c>
      <c r="H427" s="11">
        <v>0.399125566</v>
      </c>
      <c r="I427" s="2">
        <v>86.81</v>
      </c>
      <c r="J427" s="2">
        <v>113.07</v>
      </c>
      <c r="K427" s="2">
        <v>128.48</v>
      </c>
      <c r="L427" s="2">
        <v>102.12</v>
      </c>
      <c r="M427" s="2">
        <v>97.426627704388</v>
      </c>
      <c r="N427" s="2">
        <v>6.10328638497653</v>
      </c>
      <c r="O427" s="2">
        <v>5.93457943925234</v>
      </c>
      <c r="P427" s="2">
        <v>6.27906976744186</v>
      </c>
      <c r="Q427" s="2">
        <v>6.11111111111111</v>
      </c>
      <c r="R427" s="2">
        <v>6.14678899082569</v>
      </c>
      <c r="S427" s="2">
        <v>12.7868852459016</v>
      </c>
      <c r="T427" s="2">
        <v>12.7450980392157</v>
      </c>
      <c r="U427" s="2">
        <v>13.0293159609121</v>
      </c>
      <c r="V427" s="2">
        <v>12.9449838187702</v>
      </c>
      <c r="W427" s="2">
        <v>12.8205128205128</v>
      </c>
      <c r="X427" s="2">
        <v>31.7647058823529</v>
      </c>
      <c r="Y427" s="2">
        <v>32.0588235294118</v>
      </c>
      <c r="Z427" s="2">
        <v>31.1764705882353</v>
      </c>
      <c r="AA427" s="2">
        <v>30.8823529411765</v>
      </c>
      <c r="AB427" s="2">
        <v>31.4705882352941</v>
      </c>
      <c r="AC427" s="2">
        <v>4.03755868544601</v>
      </c>
      <c r="AD427" s="2">
        <v>3.76635514018692</v>
      </c>
      <c r="AE427" s="2">
        <v>3.26511627906977</v>
      </c>
      <c r="AF427" s="2">
        <v>4.85185185185185</v>
      </c>
      <c r="AG427" s="2">
        <v>5.00917431192661</v>
      </c>
      <c r="AH427" s="2">
        <v>7.65</v>
      </c>
      <c r="AI427" s="2">
        <v>7.52</v>
      </c>
      <c r="AJ427" s="2">
        <v>7.95</v>
      </c>
      <c r="AK427" s="2">
        <v>7.45</v>
      </c>
      <c r="AL427" s="2">
        <v>6.78899082568807</v>
      </c>
      <c r="AM427" s="2">
        <v>29.9</v>
      </c>
      <c r="AN427" s="2">
        <v>31.2</v>
      </c>
      <c r="AO427" s="2">
        <v>29.6</v>
      </c>
      <c r="AP427" s="2">
        <v>30.8</v>
      </c>
      <c r="AQ427" s="13">
        <v>10.398</v>
      </c>
      <c r="AR427" s="7">
        <v>14.0193566508155</v>
      </c>
    </row>
    <row r="428" spans="1:44">
      <c r="A428" t="s">
        <v>870</v>
      </c>
      <c r="B428" s="1" t="s">
        <v>2801</v>
      </c>
      <c r="C428" t="s">
        <v>871</v>
      </c>
      <c r="D428" t="s">
        <v>1295</v>
      </c>
      <c r="E428" s="2">
        <v>11.55</v>
      </c>
      <c r="F428" s="2">
        <v>78.8700436656737</v>
      </c>
      <c r="G428" s="2">
        <v>76.7882023950856</v>
      </c>
      <c r="H428" s="11">
        <v>0.647204934042553</v>
      </c>
      <c r="I428" s="2">
        <v>130.86</v>
      </c>
      <c r="J428" s="2">
        <v>109.7</v>
      </c>
      <c r="K428" s="2">
        <v>111.06</v>
      </c>
      <c r="L428" s="2">
        <v>104.67</v>
      </c>
      <c r="M428" s="2">
        <v>92.1387217372659</v>
      </c>
      <c r="N428" s="2">
        <v>7.76649746192893</v>
      </c>
      <c r="O428" s="2">
        <v>7.91878172588832</v>
      </c>
      <c r="P428" s="2">
        <v>8.14070351758794</v>
      </c>
      <c r="Q428" s="2">
        <v>8.76237623762376</v>
      </c>
      <c r="R428" s="2">
        <v>8.71287128712871</v>
      </c>
      <c r="S428" s="2">
        <v>12.1863799283154</v>
      </c>
      <c r="T428" s="2">
        <v>12.1428571428571</v>
      </c>
      <c r="U428" s="2">
        <v>12.0141342756184</v>
      </c>
      <c r="V428" s="2">
        <v>11.8466898954704</v>
      </c>
      <c r="W428" s="2">
        <v>11.8055555555556</v>
      </c>
      <c r="X428" s="2">
        <v>35.6666666666667</v>
      </c>
      <c r="Y428" s="2">
        <v>36.8965517241379</v>
      </c>
      <c r="Z428" s="2">
        <v>35.6666666666667</v>
      </c>
      <c r="AA428" s="2">
        <v>36</v>
      </c>
      <c r="AB428" s="2">
        <v>35.8620689655172</v>
      </c>
      <c r="AC428" s="2">
        <v>5.08629441624366</v>
      </c>
      <c r="AD428" s="2">
        <v>4.25380710659898</v>
      </c>
      <c r="AE428" s="2">
        <v>3.70854271356784</v>
      </c>
      <c r="AF428" s="2">
        <v>5.33663366336634</v>
      </c>
      <c r="AG428" s="2">
        <v>5.9009900990099</v>
      </c>
      <c r="AH428" s="2">
        <v>9.09</v>
      </c>
      <c r="AI428" s="2">
        <v>9.34</v>
      </c>
      <c r="AJ428" s="2">
        <v>9.4</v>
      </c>
      <c r="AK428" s="2">
        <v>9.31</v>
      </c>
      <c r="AL428" s="2">
        <v>8.61386138613861</v>
      </c>
      <c r="AM428" s="2">
        <v>32</v>
      </c>
      <c r="AN428" s="2">
        <v>35.8</v>
      </c>
      <c r="AO428" s="2">
        <v>32.3</v>
      </c>
      <c r="AP428" s="2">
        <v>32.7</v>
      </c>
      <c r="AQ428" s="13">
        <v>11.5872340425532</v>
      </c>
      <c r="AR428" s="7">
        <v>15.7899008226156</v>
      </c>
    </row>
    <row r="429" spans="1:44">
      <c r="A429" t="s">
        <v>872</v>
      </c>
      <c r="B429" s="1" t="s">
        <v>2802</v>
      </c>
      <c r="C429" t="s">
        <v>873</v>
      </c>
      <c r="D429" t="s">
        <v>1295</v>
      </c>
      <c r="E429" s="2">
        <v>7.49</v>
      </c>
      <c r="F429" s="2">
        <v>74.8379416222912</v>
      </c>
      <c r="G429" s="2">
        <v>74.0761144263374</v>
      </c>
      <c r="H429" s="11">
        <v>0.556767948148148</v>
      </c>
      <c r="I429" s="2">
        <v>115.05</v>
      </c>
      <c r="J429" s="2">
        <v>141.5</v>
      </c>
      <c r="K429" s="2">
        <v>133.86</v>
      </c>
      <c r="L429" s="2">
        <v>121.6</v>
      </c>
      <c r="M429" s="2">
        <v>140.693919282873</v>
      </c>
      <c r="N429" s="2">
        <v>6.95454545454546</v>
      </c>
      <c r="O429" s="2">
        <v>6.95454545454546</v>
      </c>
      <c r="P429" s="2">
        <v>6.7420814479638</v>
      </c>
      <c r="Q429" s="2">
        <v>6.75675675675676</v>
      </c>
      <c r="R429" s="2">
        <v>6.57657657657658</v>
      </c>
      <c r="S429" s="2">
        <v>14.5962732919255</v>
      </c>
      <c r="T429" s="2">
        <v>14.5962732919255</v>
      </c>
      <c r="U429" s="2">
        <v>14.8148148148148</v>
      </c>
      <c r="V429" s="2">
        <v>14.7239263803681</v>
      </c>
      <c r="W429" s="2">
        <v>14.6788990825688</v>
      </c>
      <c r="X429" s="2">
        <v>34.390243902439</v>
      </c>
      <c r="Y429" s="2">
        <v>33.6585365853659</v>
      </c>
      <c r="Z429" s="2">
        <v>33.0952380952381</v>
      </c>
      <c r="AA429" s="2">
        <v>33.8095238095238</v>
      </c>
      <c r="AB429" s="2">
        <v>33.8095238095238</v>
      </c>
      <c r="AC429" s="2">
        <v>4.07272727272727</v>
      </c>
      <c r="AD429" s="2">
        <v>3.44545454545455</v>
      </c>
      <c r="AE429" s="2">
        <v>2.87782805429864</v>
      </c>
      <c r="AF429" s="2">
        <v>4.76576576576577</v>
      </c>
      <c r="AG429" s="2">
        <v>4.36036036036036</v>
      </c>
      <c r="AH429" s="2">
        <v>9</v>
      </c>
      <c r="AI429" s="2">
        <v>9.45</v>
      </c>
      <c r="AJ429" s="2">
        <v>8.96</v>
      </c>
      <c r="AK429" s="2">
        <v>8.24</v>
      </c>
      <c r="AL429" s="2">
        <v>7.25225225225225</v>
      </c>
      <c r="AM429" s="2">
        <v>33.8</v>
      </c>
      <c r="AN429" s="2">
        <v>35.7</v>
      </c>
      <c r="AO429" s="2">
        <v>32.6</v>
      </c>
      <c r="AP429" s="2">
        <v>33.3</v>
      </c>
      <c r="AQ429" s="13">
        <v>10.4962962962963</v>
      </c>
      <c r="AR429" s="7">
        <v>14.1487824613805</v>
      </c>
    </row>
    <row r="430" spans="1:44">
      <c r="A430" t="s">
        <v>874</v>
      </c>
      <c r="B430" s="1" t="s">
        <v>2803</v>
      </c>
      <c r="C430" t="s">
        <v>875</v>
      </c>
      <c r="D430" t="s">
        <v>1295</v>
      </c>
      <c r="E430" s="2">
        <v>8.2</v>
      </c>
      <c r="F430" s="2">
        <v>76.1063571756165</v>
      </c>
      <c r="G430" s="2">
        <v>77.2830913105153</v>
      </c>
      <c r="H430" s="11">
        <v>0.347140048979592</v>
      </c>
      <c r="I430" s="2">
        <v>108.56</v>
      </c>
      <c r="J430" s="2">
        <v>138.8</v>
      </c>
      <c r="K430" s="2">
        <v>140.4</v>
      </c>
      <c r="L430" s="2">
        <v>137.61</v>
      </c>
      <c r="M430" s="2">
        <v>140.865429097429</v>
      </c>
      <c r="N430" s="2">
        <v>6.99551569506726</v>
      </c>
      <c r="O430" s="2">
        <v>6.8609865470852</v>
      </c>
      <c r="P430" s="2">
        <v>6.71111111111111</v>
      </c>
      <c r="Q430" s="2">
        <v>6.91629955947137</v>
      </c>
      <c r="R430" s="2">
        <v>6.87224669603524</v>
      </c>
      <c r="S430" s="2">
        <v>8.85245901639344</v>
      </c>
      <c r="T430" s="2">
        <v>8.85245901639344</v>
      </c>
      <c r="U430" s="2">
        <v>8.79478827361564</v>
      </c>
      <c r="V430" s="2">
        <v>8.7378640776699</v>
      </c>
      <c r="W430" s="2">
        <v>8.70967741935484</v>
      </c>
      <c r="X430" s="2">
        <v>47.0833333333333</v>
      </c>
      <c r="Y430" s="2">
        <v>47.5</v>
      </c>
      <c r="Z430" s="2">
        <v>48.75</v>
      </c>
      <c r="AA430" s="2">
        <v>51.304347826087</v>
      </c>
      <c r="AB430" s="2">
        <v>51.7391304347826</v>
      </c>
      <c r="AC430" s="2">
        <v>4.54708520179372</v>
      </c>
      <c r="AD430" s="2">
        <v>3.80269058295964</v>
      </c>
      <c r="AE430" s="2">
        <v>3.12888888888889</v>
      </c>
      <c r="AF430" s="2">
        <v>4.88105726872247</v>
      </c>
      <c r="AG430" s="2">
        <v>5.46255506607929</v>
      </c>
      <c r="AH430" s="2">
        <v>8.97</v>
      </c>
      <c r="AI430" s="2">
        <v>9.15</v>
      </c>
      <c r="AJ430" s="2">
        <v>8.76</v>
      </c>
      <c r="AK430" s="2">
        <v>8.06</v>
      </c>
      <c r="AL430" s="2">
        <v>7.22466960352423</v>
      </c>
      <c r="AM430" s="2">
        <v>34.8</v>
      </c>
      <c r="AN430" s="2">
        <v>36.6</v>
      </c>
      <c r="AO430" s="2">
        <v>34.5</v>
      </c>
      <c r="AP430" s="2">
        <v>34.1</v>
      </c>
      <c r="AQ430" s="13">
        <v>12.6</v>
      </c>
      <c r="AR430" s="7">
        <v>15.1012284592411</v>
      </c>
    </row>
    <row r="431" spans="1:44">
      <c r="A431" t="s">
        <v>876</v>
      </c>
      <c r="B431" s="1" t="s">
        <v>2804</v>
      </c>
      <c r="C431" t="s">
        <v>877</v>
      </c>
      <c r="D431" t="s">
        <v>1295</v>
      </c>
      <c r="E431" s="2">
        <v>10.51</v>
      </c>
      <c r="F431" s="2">
        <v>66.6523772402535</v>
      </c>
      <c r="G431" s="2">
        <v>72.7715289146769</v>
      </c>
      <c r="H431" s="11">
        <v>0.533240968181818</v>
      </c>
      <c r="I431" s="2">
        <v>100.34</v>
      </c>
      <c r="J431" s="2">
        <v>93.4</v>
      </c>
      <c r="K431" s="2">
        <v>87.63</v>
      </c>
      <c r="L431" s="2">
        <v>79.35</v>
      </c>
      <c r="M431" s="2">
        <v>98.6389779769387</v>
      </c>
      <c r="N431" s="2">
        <v>7.28813559322034</v>
      </c>
      <c r="O431" s="2">
        <v>6.96629213483146</v>
      </c>
      <c r="P431" s="2">
        <v>6.94444444444444</v>
      </c>
      <c r="Q431" s="2">
        <v>7.07182320441989</v>
      </c>
      <c r="R431" s="2">
        <v>7.03296703296703</v>
      </c>
      <c r="S431" s="2">
        <v>16.8458781362007</v>
      </c>
      <c r="T431" s="2">
        <v>16.8458781362007</v>
      </c>
      <c r="U431" s="2">
        <v>16.7259786476868</v>
      </c>
      <c r="V431" s="2">
        <v>16.6077738515901</v>
      </c>
      <c r="W431" s="2">
        <v>16.5492957746479</v>
      </c>
      <c r="X431" s="2">
        <v>29.5348837209302</v>
      </c>
      <c r="Y431" s="2">
        <v>29.0697674418605</v>
      </c>
      <c r="Z431" s="2">
        <v>28.8372093023256</v>
      </c>
      <c r="AA431" s="2">
        <v>29.5238095238095</v>
      </c>
      <c r="AB431" s="2">
        <v>28.3333333333333</v>
      </c>
      <c r="AC431" s="2">
        <v>3.1638418079096</v>
      </c>
      <c r="AD431" s="2">
        <v>3.39325842696629</v>
      </c>
      <c r="AE431" s="2">
        <v>2.98888888888889</v>
      </c>
      <c r="AF431" s="2">
        <v>4.67403314917127</v>
      </c>
      <c r="AG431" s="2">
        <v>4.71428571428571</v>
      </c>
      <c r="AH431" s="2">
        <v>10.68</v>
      </c>
      <c r="AI431" s="2">
        <v>10.62</v>
      </c>
      <c r="AJ431" s="2">
        <v>10</v>
      </c>
      <c r="AK431" s="2">
        <v>9.28</v>
      </c>
      <c r="AL431" s="2">
        <v>8.9010989010989</v>
      </c>
      <c r="AM431" s="2">
        <v>39.4</v>
      </c>
      <c r="AN431" s="2">
        <v>37.5</v>
      </c>
      <c r="AO431" s="2">
        <v>37.2</v>
      </c>
      <c r="AP431" s="2">
        <v>35.1</v>
      </c>
      <c r="AQ431" s="13">
        <v>11.2931818181818</v>
      </c>
      <c r="AR431" s="7">
        <v>15.8819975617452</v>
      </c>
    </row>
    <row r="432" spans="1:44">
      <c r="A432" t="s">
        <v>878</v>
      </c>
      <c r="B432" s="1" t="s">
        <v>2805</v>
      </c>
      <c r="C432" t="s">
        <v>24</v>
      </c>
      <c r="D432" t="s">
        <v>1296</v>
      </c>
      <c r="E432" s="2">
        <v>10.64</v>
      </c>
      <c r="F432" s="2">
        <v>72.1908722818554</v>
      </c>
      <c r="G432" s="2">
        <v>75.518833260933</v>
      </c>
      <c r="H432" s="11">
        <v>-0.616873716666667</v>
      </c>
      <c r="I432" s="2">
        <v>100.83</v>
      </c>
      <c r="J432" s="2">
        <v>95.86</v>
      </c>
      <c r="K432" s="2">
        <v>91.51</v>
      </c>
      <c r="L432" s="2">
        <v>112.44</v>
      </c>
      <c r="M432" s="2">
        <v>67.9657453377219</v>
      </c>
      <c r="N432" s="2">
        <v>2.95180722891566</v>
      </c>
      <c r="O432" s="2">
        <v>2.87425149700599</v>
      </c>
      <c r="P432" s="2">
        <v>2.67857142857143</v>
      </c>
      <c r="Q432" s="2">
        <v>2.72189349112426</v>
      </c>
      <c r="R432" s="2">
        <v>2.9585798816568</v>
      </c>
      <c r="S432" s="2">
        <v>11.214953271028</v>
      </c>
      <c r="T432" s="2">
        <v>11.6279069767442</v>
      </c>
      <c r="U432" s="2">
        <v>11.5740740740741</v>
      </c>
      <c r="V432" s="2">
        <v>11.4678899082569</v>
      </c>
      <c r="W432" s="2">
        <v>11.0091743119266</v>
      </c>
      <c r="X432" s="2">
        <v>31.3636363636364</v>
      </c>
      <c r="Y432" s="2">
        <v>29.5454545454545</v>
      </c>
      <c r="Z432" s="2">
        <v>29.0909090909091</v>
      </c>
      <c r="AA432" s="2">
        <v>30</v>
      </c>
      <c r="AB432" s="2">
        <v>30.952380952381</v>
      </c>
      <c r="AC432" s="2">
        <v>1.51807228915663</v>
      </c>
      <c r="AD432" s="2">
        <v>1.25748502994012</v>
      </c>
      <c r="AE432" s="2">
        <v>0.988095238095238</v>
      </c>
      <c r="AF432" s="2">
        <v>1.8698224852071</v>
      </c>
      <c r="AG432" s="2">
        <v>1.63313609467456</v>
      </c>
      <c r="AH432" s="2">
        <v>3.31</v>
      </c>
      <c r="AI432" s="2">
        <v>3.17</v>
      </c>
      <c r="AJ432" s="2">
        <v>3.15</v>
      </c>
      <c r="AK432" s="2">
        <v>2.66</v>
      </c>
      <c r="AL432" s="2">
        <v>2.48520710059172</v>
      </c>
      <c r="AM432" s="2">
        <v>21.8</v>
      </c>
      <c r="AN432" s="2">
        <v>22.1</v>
      </c>
      <c r="AO432" s="2">
        <v>20.9</v>
      </c>
      <c r="AP432" s="2">
        <v>20.3</v>
      </c>
      <c r="AQ432" s="13">
        <v>8.03333333333333</v>
      </c>
      <c r="AR432" s="7">
        <v>8.89966728748643</v>
      </c>
    </row>
    <row r="433" spans="1:44">
      <c r="A433" t="s">
        <v>879</v>
      </c>
      <c r="B433" s="1" t="s">
        <v>2806</v>
      </c>
      <c r="C433" t="s">
        <v>880</v>
      </c>
      <c r="D433" t="s">
        <v>1296</v>
      </c>
      <c r="E433" s="2">
        <v>9.14</v>
      </c>
      <c r="F433" s="2">
        <v>81.2477115015122</v>
      </c>
      <c r="G433" s="2">
        <v>67.9107157581073</v>
      </c>
      <c r="H433" s="11">
        <v>-0.915683957142857</v>
      </c>
      <c r="I433" s="2">
        <v>94.44</v>
      </c>
      <c r="J433" s="2">
        <v>86.51</v>
      </c>
      <c r="K433" s="2">
        <v>91.66</v>
      </c>
      <c r="L433" s="2">
        <v>67.19</v>
      </c>
      <c r="M433" s="2">
        <v>64.412648942676</v>
      </c>
      <c r="N433" s="2">
        <v>3.38842975206612</v>
      </c>
      <c r="O433" s="2">
        <v>3.1404958677686</v>
      </c>
      <c r="P433" s="2">
        <v>2.91666666666667</v>
      </c>
      <c r="Q433" s="2">
        <v>3</v>
      </c>
      <c r="R433" s="2">
        <v>2.94117647058823</v>
      </c>
      <c r="S433" s="2">
        <v>21.2765957446809</v>
      </c>
      <c r="T433" s="2">
        <v>21.8085106382979</v>
      </c>
      <c r="U433" s="2">
        <v>22.8723404255319</v>
      </c>
      <c r="V433" s="2">
        <v>23.2804232804233</v>
      </c>
      <c r="W433" s="2">
        <v>23.2804232804233</v>
      </c>
      <c r="X433" s="2">
        <v>14.2857142857143</v>
      </c>
      <c r="Y433" s="2">
        <v>14.1666666666667</v>
      </c>
      <c r="Z433" s="2">
        <v>13.2432432432432</v>
      </c>
      <c r="AA433" s="2">
        <v>13.2432432432432</v>
      </c>
      <c r="AB433" s="2">
        <v>12.8947368421053</v>
      </c>
      <c r="AC433" s="2">
        <v>1.83471074380165</v>
      </c>
      <c r="AD433" s="2">
        <v>1.32231404958678</v>
      </c>
      <c r="AE433" s="2">
        <v>0.966666666666667</v>
      </c>
      <c r="AF433" s="2">
        <v>2.05</v>
      </c>
      <c r="AG433" s="2">
        <v>2.20168067226891</v>
      </c>
      <c r="AH433" s="2">
        <v>2.07</v>
      </c>
      <c r="AI433" s="2">
        <v>2.07</v>
      </c>
      <c r="AJ433" s="2">
        <v>1.92</v>
      </c>
      <c r="AK433" s="2">
        <v>2</v>
      </c>
      <c r="AL433" s="2">
        <v>2.01680672268908</v>
      </c>
      <c r="AM433" s="2">
        <v>10.1</v>
      </c>
      <c r="AN433" s="2">
        <v>9.8</v>
      </c>
      <c r="AO433" s="2">
        <v>10.1</v>
      </c>
      <c r="AP433" s="2">
        <v>9.8</v>
      </c>
      <c r="AQ433" s="13">
        <v>10.0892857142857</v>
      </c>
      <c r="AR433" s="7">
        <v>13.7994948038829</v>
      </c>
    </row>
    <row r="434" spans="1:44">
      <c r="A434" t="s">
        <v>881</v>
      </c>
      <c r="B434" s="1" t="s">
        <v>2807</v>
      </c>
      <c r="C434" t="s">
        <v>882</v>
      </c>
      <c r="D434" t="s">
        <v>1296</v>
      </c>
      <c r="E434" s="2">
        <v>12.98</v>
      </c>
      <c r="F434" s="2">
        <v>75.4092043814758</v>
      </c>
      <c r="G434" s="2">
        <v>75.7743614379001</v>
      </c>
      <c r="H434" s="11">
        <v>-0.352049990625</v>
      </c>
      <c r="I434" s="2">
        <v>89.52</v>
      </c>
      <c r="J434" s="2">
        <v>98.05</v>
      </c>
      <c r="K434" s="2">
        <v>97.03</v>
      </c>
      <c r="L434" s="2">
        <v>89.69</v>
      </c>
      <c r="M434" s="2">
        <v>97.2755185134038</v>
      </c>
      <c r="N434" s="2">
        <v>3.5625</v>
      </c>
      <c r="O434" s="2">
        <v>3.55828220858896</v>
      </c>
      <c r="P434" s="2">
        <v>3.39393939393939</v>
      </c>
      <c r="Q434" s="2">
        <v>3.39181286549708</v>
      </c>
      <c r="R434" s="2">
        <v>3.62573099415205</v>
      </c>
      <c r="S434" s="2">
        <v>10.9004739336493</v>
      </c>
      <c r="T434" s="2">
        <v>10.6481481481481</v>
      </c>
      <c r="U434" s="2">
        <v>10.4545454545455</v>
      </c>
      <c r="V434" s="2">
        <v>10.5726872246696</v>
      </c>
      <c r="W434" s="2">
        <v>10.5263157894737</v>
      </c>
      <c r="X434" s="2">
        <v>33.5</v>
      </c>
      <c r="Y434" s="2">
        <v>33.5</v>
      </c>
      <c r="Z434" s="2">
        <v>32</v>
      </c>
      <c r="AA434" s="2">
        <v>31.5</v>
      </c>
      <c r="AB434" s="2">
        <v>31.5</v>
      </c>
      <c r="AC434" s="2">
        <v>2.6</v>
      </c>
      <c r="AD434" s="2">
        <v>2.20858895705521</v>
      </c>
      <c r="AE434" s="2">
        <v>1.83030303030303</v>
      </c>
      <c r="AF434" s="2">
        <v>2.45614035087719</v>
      </c>
      <c r="AG434" s="2">
        <v>2.52631578947368</v>
      </c>
      <c r="AH434" s="2">
        <v>3.81</v>
      </c>
      <c r="AI434" s="2">
        <v>3.87</v>
      </c>
      <c r="AJ434" s="2">
        <v>3.76</v>
      </c>
      <c r="AK434" s="2">
        <v>3.45</v>
      </c>
      <c r="AL434" s="2">
        <v>3.04093567251462</v>
      </c>
      <c r="AM434" s="2">
        <v>26.2</v>
      </c>
      <c r="AN434" s="2">
        <v>27.8</v>
      </c>
      <c r="AO434" s="2">
        <v>24.6</v>
      </c>
      <c r="AP434" s="2">
        <v>22.2</v>
      </c>
      <c r="AQ434" s="13">
        <v>10.096875</v>
      </c>
      <c r="AR434" s="7">
        <v>11.9569115995922</v>
      </c>
    </row>
    <row r="435" spans="1:44">
      <c r="A435" t="s">
        <v>883</v>
      </c>
      <c r="B435" s="1" t="s">
        <v>2808</v>
      </c>
      <c r="C435" t="s">
        <v>884</v>
      </c>
      <c r="D435" t="s">
        <v>1296</v>
      </c>
      <c r="E435" s="2">
        <v>13.17</v>
      </c>
      <c r="F435" s="2">
        <v>74.7533018365343</v>
      </c>
      <c r="G435" s="2">
        <v>73.137782945153</v>
      </c>
      <c r="H435" s="11">
        <v>0.170568638235294</v>
      </c>
      <c r="I435" s="2">
        <v>76.05</v>
      </c>
      <c r="J435" s="2">
        <v>84.43</v>
      </c>
      <c r="K435" s="2">
        <v>64.44</v>
      </c>
      <c r="L435" s="2">
        <v>68.86</v>
      </c>
      <c r="M435" s="2">
        <v>70.7541267749641</v>
      </c>
      <c r="N435" s="2">
        <v>7.90322580645161</v>
      </c>
      <c r="O435" s="2">
        <v>8.21138211382114</v>
      </c>
      <c r="P435" s="2">
        <v>8.27868852459016</v>
      </c>
      <c r="Q435" s="2">
        <v>9.09090909090909</v>
      </c>
      <c r="R435" s="2">
        <v>9.57983193277311</v>
      </c>
      <c r="S435" s="2">
        <v>18.3098591549296</v>
      </c>
      <c r="T435" s="2">
        <v>19.2488262910798</v>
      </c>
      <c r="U435" s="2">
        <v>19.7183098591549</v>
      </c>
      <c r="V435" s="2">
        <v>20</v>
      </c>
      <c r="W435" s="2">
        <v>20.9302325581395</v>
      </c>
      <c r="X435" s="2">
        <v>29.1428571428571</v>
      </c>
      <c r="Y435" s="2">
        <v>28.8888888888889</v>
      </c>
      <c r="Z435" s="2">
        <v>28.6486486486486</v>
      </c>
      <c r="AA435" s="2">
        <v>28.2051282051282</v>
      </c>
      <c r="AB435" s="2">
        <v>26.5</v>
      </c>
      <c r="AC435" s="2">
        <v>5.19354838709677</v>
      </c>
      <c r="AD435" s="2">
        <v>3.86991869918699</v>
      </c>
      <c r="AE435" s="2">
        <v>3.39344262295082</v>
      </c>
      <c r="AF435" s="2">
        <v>5.2396694214876</v>
      </c>
      <c r="AG435" s="2">
        <v>6.30252100840336</v>
      </c>
      <c r="AH435" s="2">
        <v>10.89</v>
      </c>
      <c r="AI435" s="2">
        <v>11.38</v>
      </c>
      <c r="AJ435" s="2">
        <v>10.82</v>
      </c>
      <c r="AK435" s="2">
        <v>10.66</v>
      </c>
      <c r="AL435" s="2">
        <v>9.32773109243698</v>
      </c>
      <c r="AM435" s="2">
        <v>36.5</v>
      </c>
      <c r="AN435" s="2">
        <v>36.2</v>
      </c>
      <c r="AO435" s="2">
        <v>34.5</v>
      </c>
      <c r="AP435" s="2">
        <v>34.1</v>
      </c>
      <c r="AQ435" s="13">
        <v>10.1911764705882</v>
      </c>
      <c r="AR435" s="7">
        <v>13.394929132472</v>
      </c>
    </row>
    <row r="436" spans="1:44">
      <c r="A436" t="s">
        <v>885</v>
      </c>
      <c r="B436" s="1" t="s">
        <v>2809</v>
      </c>
      <c r="C436" t="s">
        <v>886</v>
      </c>
      <c r="D436" t="s">
        <v>1296</v>
      </c>
      <c r="E436" s="2">
        <v>10.53</v>
      </c>
      <c r="F436" s="2">
        <v>74.7710819706506</v>
      </c>
      <c r="G436" s="2">
        <v>76.4922870098263</v>
      </c>
      <c r="H436" s="11">
        <v>-1.11966510882353</v>
      </c>
      <c r="I436" s="2">
        <v>71.49</v>
      </c>
      <c r="J436" s="2">
        <v>57.13</v>
      </c>
      <c r="K436" s="2">
        <v>62.09</v>
      </c>
      <c r="L436" s="2">
        <v>59.55</v>
      </c>
      <c r="M436" s="2">
        <v>58.8324741986127</v>
      </c>
      <c r="N436" s="2">
        <v>1.98581560283688</v>
      </c>
      <c r="O436" s="2">
        <v>1.98581560283688</v>
      </c>
      <c r="P436" s="2">
        <v>1.85714285714286</v>
      </c>
      <c r="Q436" s="2">
        <v>1.71428571428571</v>
      </c>
      <c r="R436" s="2">
        <v>1.79856115107914</v>
      </c>
      <c r="S436" s="2">
        <v>13.903743315508</v>
      </c>
      <c r="T436" s="2">
        <v>14.4385026737968</v>
      </c>
      <c r="U436" s="2">
        <v>14.9732620320856</v>
      </c>
      <c r="V436" s="2">
        <v>14.8936170212766</v>
      </c>
      <c r="W436" s="2">
        <v>15.3439153439153</v>
      </c>
      <c r="X436" s="2">
        <v>15.6521739130435</v>
      </c>
      <c r="Y436" s="2">
        <v>15.6521739130435</v>
      </c>
      <c r="Z436" s="2">
        <v>15</v>
      </c>
      <c r="AA436" s="2">
        <v>13.2</v>
      </c>
      <c r="AB436" s="2">
        <v>13.2</v>
      </c>
      <c r="AC436" s="2">
        <v>1.1063829787234</v>
      </c>
      <c r="AD436" s="2">
        <v>0.794326241134752</v>
      </c>
      <c r="AE436" s="2">
        <v>0.485714285714286</v>
      </c>
      <c r="AF436" s="2">
        <v>1.41428571428571</v>
      </c>
      <c r="AG436" s="2">
        <v>1.25179856115108</v>
      </c>
      <c r="AH436" s="2">
        <v>1.28</v>
      </c>
      <c r="AI436" s="2">
        <v>1.28</v>
      </c>
      <c r="AJ436" s="2">
        <v>1.29</v>
      </c>
      <c r="AK436" s="2">
        <v>1.29</v>
      </c>
      <c r="AL436" s="2">
        <v>1.15107913669065</v>
      </c>
      <c r="AM436" s="2">
        <v>7.8</v>
      </c>
      <c r="AN436" s="2">
        <v>7.7</v>
      </c>
      <c r="AO436" s="2">
        <v>7</v>
      </c>
      <c r="AP436" s="2">
        <v>7.5</v>
      </c>
      <c r="AQ436" s="13">
        <v>8.03235294117647</v>
      </c>
      <c r="AR436" s="7">
        <v>8.19764991004165</v>
      </c>
    </row>
    <row r="437" spans="1:44">
      <c r="A437" t="s">
        <v>887</v>
      </c>
      <c r="B437" s="1" t="s">
        <v>2810</v>
      </c>
      <c r="C437" t="s">
        <v>888</v>
      </c>
      <c r="D437" t="s">
        <v>1296</v>
      </c>
      <c r="E437" s="2">
        <v>12.3</v>
      </c>
      <c r="F437" s="2">
        <v>73.7320113671748</v>
      </c>
      <c r="G437" s="2">
        <v>72.8497983573555</v>
      </c>
      <c r="H437" s="11">
        <v>-0.0802552062499999</v>
      </c>
      <c r="I437" s="2">
        <v>117.16</v>
      </c>
      <c r="J437" s="2">
        <v>101.69</v>
      </c>
      <c r="K437" s="2">
        <v>126.33</v>
      </c>
      <c r="L437" s="2">
        <v>113.01</v>
      </c>
      <c r="M437" s="2">
        <v>106.663366067533</v>
      </c>
      <c r="N437" s="2">
        <v>6.7910447761194</v>
      </c>
      <c r="O437" s="2">
        <v>6.61654135338346</v>
      </c>
      <c r="P437" s="2">
        <v>6.7910447761194</v>
      </c>
      <c r="Q437" s="2">
        <v>7.20588235294118</v>
      </c>
      <c r="R437" s="2">
        <v>6.91176470588235</v>
      </c>
      <c r="S437" s="2">
        <v>14.2156862745098</v>
      </c>
      <c r="T437" s="2">
        <v>14.2156862745098</v>
      </c>
      <c r="U437" s="2">
        <v>14.5631067961165</v>
      </c>
      <c r="V437" s="2">
        <v>14.3540669856459</v>
      </c>
      <c r="W437" s="2">
        <v>14.7619047619048</v>
      </c>
      <c r="X437" s="2">
        <v>29.2</v>
      </c>
      <c r="Y437" s="2">
        <v>30.8</v>
      </c>
      <c r="Z437" s="2">
        <v>30</v>
      </c>
      <c r="AA437" s="2">
        <v>31.6</v>
      </c>
      <c r="AB437" s="2">
        <v>31.6</v>
      </c>
      <c r="AC437" s="2">
        <v>4.28358208955224</v>
      </c>
      <c r="AD437" s="2">
        <v>3.6390977443609</v>
      </c>
      <c r="AE437" s="2">
        <v>3.41791044776119</v>
      </c>
      <c r="AF437" s="2">
        <v>4.86764705882353</v>
      </c>
      <c r="AG437" s="2">
        <v>5.5</v>
      </c>
      <c r="AH437" s="2">
        <v>8.96</v>
      </c>
      <c r="AI437" s="2">
        <v>8.87</v>
      </c>
      <c r="AJ437" s="2">
        <v>8.43</v>
      </c>
      <c r="AK437" s="2">
        <v>7.57</v>
      </c>
      <c r="AL437" s="2">
        <v>7.13235294117647</v>
      </c>
      <c r="AM437" s="2">
        <v>32.9</v>
      </c>
      <c r="AN437" s="2">
        <v>35.1</v>
      </c>
      <c r="AO437" s="2">
        <v>31.4</v>
      </c>
      <c r="AP437" s="2">
        <v>31.3</v>
      </c>
      <c r="AQ437" s="13">
        <v>10.0625</v>
      </c>
      <c r="AR437" s="7">
        <v>14.2266317376943</v>
      </c>
    </row>
    <row r="438" spans="1:44">
      <c r="A438" t="s">
        <v>889</v>
      </c>
      <c r="B438" s="1" t="s">
        <v>2811</v>
      </c>
      <c r="C438" t="s">
        <v>890</v>
      </c>
      <c r="D438" t="s">
        <v>1296</v>
      </c>
      <c r="E438" s="2">
        <v>9.32</v>
      </c>
      <c r="F438" s="2">
        <v>83.903558885673</v>
      </c>
      <c r="G438" s="2">
        <v>74.8560374516872</v>
      </c>
      <c r="H438" s="11">
        <v>-0.566370285714286</v>
      </c>
      <c r="I438" s="2">
        <v>72.2</v>
      </c>
      <c r="J438" s="2">
        <v>82.01</v>
      </c>
      <c r="K438" s="2">
        <v>76.22</v>
      </c>
      <c r="L438" s="2">
        <v>56.03</v>
      </c>
      <c r="M438" s="2">
        <v>56.9739985136148</v>
      </c>
      <c r="N438" s="2">
        <v>3.65671641791045</v>
      </c>
      <c r="O438" s="2">
        <v>3.60902255639098</v>
      </c>
      <c r="P438" s="2">
        <v>3.60902255639098</v>
      </c>
      <c r="Q438" s="2">
        <v>3.63636363636364</v>
      </c>
      <c r="R438" s="2">
        <v>3.81679389312977</v>
      </c>
      <c r="S438" s="2">
        <v>16.4948453608247</v>
      </c>
      <c r="T438" s="2">
        <v>16.9230769230769</v>
      </c>
      <c r="U438" s="2">
        <v>16.9230769230769</v>
      </c>
      <c r="V438" s="2">
        <v>17.258883248731</v>
      </c>
      <c r="W438" s="2">
        <v>17.7664974619289</v>
      </c>
      <c r="X438" s="2">
        <v>22.8571428571429</v>
      </c>
      <c r="Y438" s="2">
        <v>21.3793103448276</v>
      </c>
      <c r="Z438" s="2">
        <v>21.0344827586207</v>
      </c>
      <c r="AA438" s="2">
        <v>20.6666666666667</v>
      </c>
      <c r="AB438" s="2">
        <v>20.6451612903226</v>
      </c>
      <c r="AC438" s="2">
        <v>3.19402985074627</v>
      </c>
      <c r="AD438" s="2">
        <v>2.40601503759399</v>
      </c>
      <c r="AE438" s="2">
        <v>2.01503759398496</v>
      </c>
      <c r="AF438" s="2">
        <v>3.84848484848485</v>
      </c>
      <c r="AG438" s="2">
        <v>3.66412213740458</v>
      </c>
      <c r="AH438" s="2">
        <v>3.36</v>
      </c>
      <c r="AI438" s="2">
        <v>3.38</v>
      </c>
      <c r="AJ438" s="2">
        <v>3.23</v>
      </c>
      <c r="AK438" s="2">
        <v>3.03</v>
      </c>
      <c r="AL438" s="2">
        <v>2.67175572519084</v>
      </c>
      <c r="AM438" s="2">
        <v>22.8</v>
      </c>
      <c r="AN438" s="2">
        <v>23.2</v>
      </c>
      <c r="AO438" s="2">
        <v>20.9</v>
      </c>
      <c r="AP438" s="2">
        <v>19.1</v>
      </c>
      <c r="AQ438" s="13">
        <v>12.2</v>
      </c>
      <c r="AR438" s="7">
        <v>15.0286006580694</v>
      </c>
    </row>
    <row r="439" spans="1:44">
      <c r="A439" t="s">
        <v>891</v>
      </c>
      <c r="B439" s="1" t="s">
        <v>2812</v>
      </c>
      <c r="C439" t="s">
        <v>892</v>
      </c>
      <c r="D439" t="s">
        <v>1296</v>
      </c>
      <c r="E439" s="2">
        <v>7.51</v>
      </c>
      <c r="F439" s="2">
        <v>72.068786384877</v>
      </c>
      <c r="G439" s="2">
        <v>75.4989644225971</v>
      </c>
      <c r="H439" s="11">
        <v>-1.13439845</v>
      </c>
      <c r="I439" s="2">
        <v>77.79</v>
      </c>
      <c r="J439" s="2">
        <v>67.42</v>
      </c>
      <c r="K439" s="2">
        <v>50.33</v>
      </c>
      <c r="L439" s="2">
        <v>49.9</v>
      </c>
      <c r="M439" s="2">
        <v>62.6254357775257</v>
      </c>
      <c r="N439" s="2">
        <v>2.21428571428571</v>
      </c>
      <c r="O439" s="2">
        <v>2.07142857142857</v>
      </c>
      <c r="P439" s="2">
        <v>2</v>
      </c>
      <c r="Q439" s="2">
        <v>2.05673758865248</v>
      </c>
      <c r="R439" s="2">
        <v>2.19858156028369</v>
      </c>
      <c r="S439" s="2">
        <v>16.9312169312169</v>
      </c>
      <c r="T439" s="2">
        <v>16.8421052631579</v>
      </c>
      <c r="U439" s="2">
        <v>17.3684210526316</v>
      </c>
      <c r="V439" s="2">
        <v>17.7083333333333</v>
      </c>
      <c r="W439" s="2">
        <v>17.6165803108808</v>
      </c>
      <c r="X439" s="2">
        <v>20.3448275862069</v>
      </c>
      <c r="Y439" s="2">
        <v>19.6551724137931</v>
      </c>
      <c r="Z439" s="2">
        <v>19.6551724137931</v>
      </c>
      <c r="AA439" s="2">
        <v>19</v>
      </c>
      <c r="AB439" s="2">
        <v>18.3333333333333</v>
      </c>
      <c r="AC439" s="2">
        <v>0.9</v>
      </c>
      <c r="AD439" s="2">
        <v>0.685714285714286</v>
      </c>
      <c r="AE439" s="2">
        <v>0.642857142857143</v>
      </c>
      <c r="AF439" s="2">
        <v>1.46099290780142</v>
      </c>
      <c r="AG439" s="2">
        <v>1.23404255319149</v>
      </c>
      <c r="AH439" s="2">
        <v>1.21</v>
      </c>
      <c r="AI439" s="2">
        <v>1.14</v>
      </c>
      <c r="AJ439" s="2">
        <v>1.29</v>
      </c>
      <c r="AK439" s="2">
        <v>1.21</v>
      </c>
      <c r="AL439" s="2">
        <v>1.20567375886525</v>
      </c>
      <c r="AM439" s="2">
        <v>4.5</v>
      </c>
      <c r="AN439" s="2">
        <v>4.1</v>
      </c>
      <c r="AO439" s="2">
        <v>4.2</v>
      </c>
      <c r="AP439" s="2">
        <v>4.8</v>
      </c>
      <c r="AQ439" s="13">
        <v>7.11944444444444</v>
      </c>
      <c r="AR439" s="7">
        <v>6.43095600529678</v>
      </c>
    </row>
    <row r="440" spans="1:44">
      <c r="A440" t="s">
        <v>893</v>
      </c>
      <c r="B440" s="1" t="s">
        <v>2813</v>
      </c>
      <c r="C440" t="s">
        <v>894</v>
      </c>
      <c r="D440" t="s">
        <v>1296</v>
      </c>
      <c r="E440" s="2">
        <v>11.3</v>
      </c>
      <c r="F440" s="2">
        <v>61.5770374213055</v>
      </c>
      <c r="G440" s="2">
        <v>68.8345237316313</v>
      </c>
      <c r="H440" s="11">
        <v>-0.262111936363636</v>
      </c>
      <c r="I440" s="2">
        <v>88.93</v>
      </c>
      <c r="J440" s="2">
        <v>97.43</v>
      </c>
      <c r="K440" s="2">
        <v>102.66</v>
      </c>
      <c r="L440" s="2">
        <v>80.67</v>
      </c>
      <c r="M440" s="2">
        <v>68.9284102489415</v>
      </c>
      <c r="N440" s="2">
        <v>4.32624113475177</v>
      </c>
      <c r="O440" s="2">
        <v>4.68085106382979</v>
      </c>
      <c r="P440" s="2">
        <v>4.92957746478873</v>
      </c>
      <c r="Q440" s="2">
        <v>5.03448275862069</v>
      </c>
      <c r="R440" s="2">
        <v>5.34722222222222</v>
      </c>
      <c r="S440" s="2">
        <v>11.5577889447236</v>
      </c>
      <c r="T440" s="2">
        <v>11.5577889447236</v>
      </c>
      <c r="U440" s="2">
        <v>11.9402985074627</v>
      </c>
      <c r="V440" s="2">
        <v>12.1951219512195</v>
      </c>
      <c r="W440" s="2">
        <v>12.621359223301</v>
      </c>
      <c r="X440" s="2">
        <v>33</v>
      </c>
      <c r="Y440" s="2">
        <v>32</v>
      </c>
      <c r="Z440" s="2">
        <v>30</v>
      </c>
      <c r="AA440" s="2">
        <v>28.6363636363636</v>
      </c>
      <c r="AB440" s="2">
        <v>29.0909090909091</v>
      </c>
      <c r="AC440" s="2">
        <v>3.33333333333333</v>
      </c>
      <c r="AD440" s="2">
        <v>2.60992907801418</v>
      </c>
      <c r="AE440" s="2">
        <v>2.15492957746479</v>
      </c>
      <c r="AF440" s="2">
        <v>3.51724137931034</v>
      </c>
      <c r="AG440" s="2">
        <v>3.625</v>
      </c>
      <c r="AH440" s="2">
        <v>6.38</v>
      </c>
      <c r="AI440" s="2">
        <v>6.31</v>
      </c>
      <c r="AJ440" s="2">
        <v>6.27</v>
      </c>
      <c r="AK440" s="2">
        <v>5.38</v>
      </c>
      <c r="AL440" s="2">
        <v>5</v>
      </c>
      <c r="AM440" s="2">
        <v>32.7</v>
      </c>
      <c r="AN440" s="2">
        <v>32.6</v>
      </c>
      <c r="AO440" s="2">
        <v>30.7</v>
      </c>
      <c r="AP440" s="2">
        <v>27.3</v>
      </c>
      <c r="AQ440" s="13">
        <v>8.09090909090909</v>
      </c>
      <c r="AR440" s="7">
        <v>9.97705803710656</v>
      </c>
    </row>
    <row r="441" spans="1:44">
      <c r="A441" t="s">
        <v>895</v>
      </c>
      <c r="B441" s="1" t="s">
        <v>2814</v>
      </c>
      <c r="C441" t="s">
        <v>896</v>
      </c>
      <c r="D441" t="s">
        <v>1296</v>
      </c>
      <c r="E441" s="2">
        <v>8.64</v>
      </c>
      <c r="F441" s="2">
        <v>73.5661691559174</v>
      </c>
      <c r="G441" s="2">
        <v>73.7603747977994</v>
      </c>
      <c r="H441" s="11">
        <v>-0.51486397</v>
      </c>
      <c r="I441" s="2">
        <v>83.41</v>
      </c>
      <c r="J441" s="2">
        <v>95.8</v>
      </c>
      <c r="K441" s="2">
        <v>95.18</v>
      </c>
      <c r="L441" s="2">
        <v>93.63</v>
      </c>
      <c r="M441" s="2">
        <v>90.5714929109914</v>
      </c>
      <c r="N441" s="2">
        <v>3.93939393939394</v>
      </c>
      <c r="O441" s="2">
        <v>3.90977443609023</v>
      </c>
      <c r="P441" s="2">
        <v>4.17910447761194</v>
      </c>
      <c r="Q441" s="2">
        <v>4.08759124087591</v>
      </c>
      <c r="R441" s="2">
        <v>4.52554744525547</v>
      </c>
      <c r="S441" s="2">
        <v>15.1515151515152</v>
      </c>
      <c r="T441" s="2">
        <v>15.6565656565657</v>
      </c>
      <c r="U441" s="2">
        <v>15.5</v>
      </c>
      <c r="V441" s="2">
        <v>15.1960784313725</v>
      </c>
      <c r="W441" s="2">
        <v>15.6862745098039</v>
      </c>
      <c r="X441" s="2">
        <v>24.2307692307692</v>
      </c>
      <c r="Y441" s="2">
        <v>23.8461538461538</v>
      </c>
      <c r="Z441" s="2">
        <v>23.3333333333333</v>
      </c>
      <c r="AA441" s="2">
        <v>22.962962962963</v>
      </c>
      <c r="AB441" s="2">
        <v>22.962962962963</v>
      </c>
      <c r="AC441" s="2">
        <v>2.84848484848485</v>
      </c>
      <c r="AD441" s="2">
        <v>2.69172932330827</v>
      </c>
      <c r="AE441" s="2">
        <v>2.19402985074627</v>
      </c>
      <c r="AF441" s="2">
        <v>4.08759124087591</v>
      </c>
      <c r="AG441" s="2">
        <v>4.07299270072993</v>
      </c>
      <c r="AH441" s="2">
        <v>4.47</v>
      </c>
      <c r="AI441" s="2">
        <v>4.21</v>
      </c>
      <c r="AJ441" s="2">
        <v>4.48</v>
      </c>
      <c r="AK441" s="2">
        <v>4.16</v>
      </c>
      <c r="AL441" s="2">
        <v>3.94160583941606</v>
      </c>
      <c r="AM441" s="2">
        <v>23.9</v>
      </c>
      <c r="AN441" s="2">
        <v>24.6</v>
      </c>
      <c r="AO441" s="2">
        <v>25.8</v>
      </c>
      <c r="AP441" s="2">
        <v>23.5</v>
      </c>
      <c r="AQ441" s="13">
        <v>9.25666666666667</v>
      </c>
      <c r="AR441" s="7">
        <v>12.8622233201252</v>
      </c>
    </row>
    <row r="442" spans="1:44">
      <c r="A442" t="s">
        <v>897</v>
      </c>
      <c r="B442" s="1" t="s">
        <v>2815</v>
      </c>
      <c r="C442" t="s">
        <v>898</v>
      </c>
      <c r="D442" t="s">
        <v>1296</v>
      </c>
      <c r="E442" s="2">
        <v>6.87</v>
      </c>
      <c r="F442" s="2">
        <v>74.0298106691906</v>
      </c>
      <c r="G442" s="2">
        <v>71.978272418071</v>
      </c>
      <c r="H442" s="11">
        <v>-0.792167392592593</v>
      </c>
      <c r="I442" s="2">
        <v>66.45</v>
      </c>
      <c r="J442" s="2">
        <v>75.02</v>
      </c>
      <c r="K442" s="2">
        <v>74.5</v>
      </c>
      <c r="L442" s="2">
        <v>72.99</v>
      </c>
      <c r="M442" s="2">
        <v>71.8156602177147</v>
      </c>
      <c r="N442" s="2">
        <v>3.6697247706422</v>
      </c>
      <c r="O442" s="2">
        <v>3.6697247706422</v>
      </c>
      <c r="P442" s="2">
        <v>3.61111111111111</v>
      </c>
      <c r="Q442" s="2">
        <v>3.61111111111111</v>
      </c>
      <c r="R442" s="2">
        <v>3.51851851851852</v>
      </c>
      <c r="S442" s="2">
        <v>21.8390804597701</v>
      </c>
      <c r="T442" s="2">
        <v>22.4137931034483</v>
      </c>
      <c r="U442" s="2">
        <v>22.9885057471264</v>
      </c>
      <c r="V442" s="2">
        <v>22.8571428571429</v>
      </c>
      <c r="W442" s="2">
        <v>23.4285714285714</v>
      </c>
      <c r="X442" s="2">
        <v>12.7272727272727</v>
      </c>
      <c r="Y442" s="2">
        <v>13.5294117647059</v>
      </c>
      <c r="Z442" s="2">
        <v>14</v>
      </c>
      <c r="AA442" s="2">
        <v>13.1428571428571</v>
      </c>
      <c r="AB442" s="2">
        <v>12.2222222222222</v>
      </c>
      <c r="AC442" s="2">
        <v>1.44954128440367</v>
      </c>
      <c r="AD442" s="2">
        <v>1.48623853211009</v>
      </c>
      <c r="AE442" s="2">
        <v>1.01851851851852</v>
      </c>
      <c r="AF442" s="2">
        <v>2.61111111111111</v>
      </c>
      <c r="AG442" s="2">
        <v>2.03703703703704</v>
      </c>
      <c r="AH442" s="2">
        <v>2.66</v>
      </c>
      <c r="AI442" s="2">
        <v>2.57</v>
      </c>
      <c r="AJ442" s="2">
        <v>2.59</v>
      </c>
      <c r="AK442" s="2">
        <v>2.59</v>
      </c>
      <c r="AL442" s="2">
        <v>2.77777777777778</v>
      </c>
      <c r="AM442" s="2">
        <v>11.3</v>
      </c>
      <c r="AN442" s="2">
        <v>12.8</v>
      </c>
      <c r="AO442" s="2">
        <v>12.6</v>
      </c>
      <c r="AP442" s="2">
        <v>12.3</v>
      </c>
      <c r="AQ442" s="13">
        <v>9.01481481481482</v>
      </c>
      <c r="AR442" s="7">
        <v>13.3434056997916</v>
      </c>
    </row>
    <row r="443" spans="1:44">
      <c r="A443" t="s">
        <v>899</v>
      </c>
      <c r="B443" s="1" t="s">
        <v>2816</v>
      </c>
      <c r="C443" t="s">
        <v>900</v>
      </c>
      <c r="D443" t="s">
        <v>1296</v>
      </c>
      <c r="E443" s="2">
        <v>8.75</v>
      </c>
      <c r="F443" s="2">
        <v>76.0424798869901</v>
      </c>
      <c r="G443" s="2">
        <v>71.804001704178</v>
      </c>
      <c r="H443" s="11">
        <v>-1.23479152</v>
      </c>
      <c r="I443" s="2">
        <v>63.59</v>
      </c>
      <c r="J443" s="2">
        <v>63.93</v>
      </c>
      <c r="K443" s="2">
        <v>78.46</v>
      </c>
      <c r="L443" s="2">
        <v>53.5</v>
      </c>
      <c r="M443" s="2">
        <v>62.6684154722724</v>
      </c>
      <c r="N443" s="2">
        <v>2.48062015503876</v>
      </c>
      <c r="O443" s="2">
        <v>2.30769230769231</v>
      </c>
      <c r="P443" s="2">
        <v>2.29007633587786</v>
      </c>
      <c r="Q443" s="2">
        <v>2.33082706766917</v>
      </c>
      <c r="R443" s="2">
        <v>2.4812030075188</v>
      </c>
      <c r="S443" s="2">
        <v>17.8010471204188</v>
      </c>
      <c r="T443" s="2">
        <v>18.3246073298429</v>
      </c>
      <c r="U443" s="2">
        <v>18.6528497409326</v>
      </c>
      <c r="V443" s="2">
        <v>18.8775510204082</v>
      </c>
      <c r="W443" s="2">
        <v>18.8775510204082</v>
      </c>
      <c r="X443" s="2">
        <v>12.3333333333333</v>
      </c>
      <c r="Y443" s="2">
        <v>11.6129032258065</v>
      </c>
      <c r="Z443" s="2">
        <v>11.6129032258065</v>
      </c>
      <c r="AA443" s="2">
        <v>11.5625</v>
      </c>
      <c r="AB443" s="2">
        <v>13.030303030303</v>
      </c>
      <c r="AC443" s="2">
        <v>1.34883720930233</v>
      </c>
      <c r="AD443" s="2">
        <v>1.38461538461538</v>
      </c>
      <c r="AE443" s="2">
        <v>0.931297709923664</v>
      </c>
      <c r="AF443" s="2">
        <v>1.66917293233083</v>
      </c>
      <c r="AG443" s="2">
        <v>1.41353383458647</v>
      </c>
      <c r="AH443" s="2">
        <v>1.86</v>
      </c>
      <c r="AI443" s="2">
        <v>1.92</v>
      </c>
      <c r="AJ443" s="2">
        <v>1.76</v>
      </c>
      <c r="AK443" s="2">
        <v>1.43</v>
      </c>
      <c r="AL443" s="2">
        <v>1.50375939849624</v>
      </c>
      <c r="AM443" s="2">
        <v>9.4</v>
      </c>
      <c r="AN443" s="2">
        <v>10.6</v>
      </c>
      <c r="AO443" s="2">
        <v>9.8</v>
      </c>
      <c r="AP443" s="2">
        <v>10.2</v>
      </c>
      <c r="AQ443" s="13">
        <v>9.09</v>
      </c>
      <c r="AR443" s="7">
        <v>10.949240703083</v>
      </c>
    </row>
    <row r="444" spans="1:44">
      <c r="A444" t="s">
        <v>901</v>
      </c>
      <c r="B444" s="1" t="s">
        <v>2817</v>
      </c>
      <c r="C444" t="s">
        <v>902</v>
      </c>
      <c r="D444" t="s">
        <v>1296</v>
      </c>
      <c r="E444" s="2">
        <v>6.7</v>
      </c>
      <c r="F444" s="2">
        <v>80.8986692132244</v>
      </c>
      <c r="G444" s="2">
        <v>74.2914881491793</v>
      </c>
      <c r="H444" s="11">
        <v>-0.413860653333333</v>
      </c>
      <c r="I444" s="2">
        <v>81.58</v>
      </c>
      <c r="J444" s="2">
        <v>86.94</v>
      </c>
      <c r="K444" s="2">
        <v>83.76</v>
      </c>
      <c r="L444" s="2">
        <v>65.22</v>
      </c>
      <c r="M444" s="2">
        <v>92.8124927083283</v>
      </c>
      <c r="N444" s="2">
        <v>5.0381679389313</v>
      </c>
      <c r="O444" s="2">
        <v>5.19083969465649</v>
      </c>
      <c r="P444" s="2">
        <v>5</v>
      </c>
      <c r="Q444" s="2">
        <v>5.57251908396947</v>
      </c>
      <c r="R444" s="2">
        <v>5.34351145038168</v>
      </c>
      <c r="S444" s="2">
        <v>15.5339805825243</v>
      </c>
      <c r="T444" s="2">
        <v>15.5339805825243</v>
      </c>
      <c r="U444" s="2">
        <v>16.0194174757282</v>
      </c>
      <c r="V444" s="2">
        <v>15.9420289855072</v>
      </c>
      <c r="W444" s="2">
        <v>15.9420289855072</v>
      </c>
      <c r="X444" s="2">
        <v>20.3571428571429</v>
      </c>
      <c r="Y444" s="2">
        <v>20.3448275862069</v>
      </c>
      <c r="Z444" s="2">
        <v>20</v>
      </c>
      <c r="AA444" s="2">
        <v>20.3448275862069</v>
      </c>
      <c r="AB444" s="2">
        <v>21.3793103448276</v>
      </c>
      <c r="AC444" s="2">
        <v>3.90839694656489</v>
      </c>
      <c r="AD444" s="2">
        <v>2.99236641221374</v>
      </c>
      <c r="AE444" s="2">
        <v>2.47692307692308</v>
      </c>
      <c r="AF444" s="2">
        <v>4.73282442748092</v>
      </c>
      <c r="AG444" s="2">
        <v>5.11450381679389</v>
      </c>
      <c r="AH444" s="2">
        <v>7.25</v>
      </c>
      <c r="AI444" s="2">
        <v>7.4</v>
      </c>
      <c r="AJ444" s="2">
        <v>7.62</v>
      </c>
      <c r="AK444" s="2">
        <v>7.18</v>
      </c>
      <c r="AL444" s="2">
        <v>6.48854961832061</v>
      </c>
      <c r="AM444" s="2">
        <v>29.8</v>
      </c>
      <c r="AN444" s="2">
        <v>31</v>
      </c>
      <c r="AO444" s="2">
        <v>30.2</v>
      </c>
      <c r="AP444" s="2">
        <v>30.8</v>
      </c>
      <c r="AQ444" s="13">
        <v>9.43666666666667</v>
      </c>
      <c r="AR444" s="7">
        <v>12.2644516100881</v>
      </c>
    </row>
    <row r="445" spans="1:44">
      <c r="A445" t="s">
        <v>903</v>
      </c>
      <c r="B445" s="1" t="s">
        <v>2818</v>
      </c>
      <c r="C445" t="s">
        <v>904</v>
      </c>
      <c r="D445" t="s">
        <v>1296</v>
      </c>
      <c r="E445" s="2">
        <v>16.15</v>
      </c>
      <c r="F445" s="2">
        <v>69.5901070455058</v>
      </c>
      <c r="G445" s="2">
        <v>72.3534843900069</v>
      </c>
      <c r="H445" s="11">
        <v>-0.0880818999999999</v>
      </c>
      <c r="I445" s="2">
        <v>106.04</v>
      </c>
      <c r="J445" s="2">
        <v>91.55</v>
      </c>
      <c r="K445" s="2">
        <v>100.36</v>
      </c>
      <c r="L445" s="2">
        <v>91.16</v>
      </c>
      <c r="M445" s="2">
        <v>84.1924265928168</v>
      </c>
      <c r="N445" s="2">
        <v>6.5546218487395</v>
      </c>
      <c r="O445" s="2">
        <v>6.16666666666667</v>
      </c>
      <c r="P445" s="2">
        <v>6.66666666666667</v>
      </c>
      <c r="Q445" s="2">
        <v>6.94214876033058</v>
      </c>
      <c r="R445" s="2">
        <v>6.36363636363636</v>
      </c>
      <c r="S445" s="2">
        <v>20.1030927835052</v>
      </c>
      <c r="T445" s="2">
        <v>19.3877551020408</v>
      </c>
      <c r="U445" s="2">
        <v>19.8979591836735</v>
      </c>
      <c r="V445" s="2">
        <v>19.1919191919192</v>
      </c>
      <c r="W445" s="2">
        <v>19.1919191919192</v>
      </c>
      <c r="X445" s="2">
        <v>24.1666666666667</v>
      </c>
      <c r="Y445" s="2">
        <v>23.1428571428571</v>
      </c>
      <c r="Z445" s="2">
        <v>21.9444444444444</v>
      </c>
      <c r="AA445" s="2">
        <v>21.4285714285714</v>
      </c>
      <c r="AB445" s="2">
        <v>20.8333333333333</v>
      </c>
      <c r="AC445" s="2">
        <v>3.39495798319328</v>
      </c>
      <c r="AD445" s="2">
        <v>2.76666666666667</v>
      </c>
      <c r="AE445" s="2">
        <v>2.25</v>
      </c>
      <c r="AF445" s="2">
        <v>3.6198347107438</v>
      </c>
      <c r="AG445" s="2">
        <v>4.34710743801653</v>
      </c>
      <c r="AH445" s="2">
        <v>7.82</v>
      </c>
      <c r="AI445" s="2">
        <v>7.83</v>
      </c>
      <c r="AJ445" s="2">
        <v>8.08</v>
      </c>
      <c r="AK445" s="2">
        <v>7.36</v>
      </c>
      <c r="AL445" s="2">
        <v>6.77685950413223</v>
      </c>
      <c r="AM445" s="2">
        <v>34.8</v>
      </c>
      <c r="AN445" s="2">
        <v>34.2</v>
      </c>
      <c r="AO445" s="2">
        <v>31.8</v>
      </c>
      <c r="AP445" s="2">
        <v>30.7</v>
      </c>
      <c r="AQ445" s="13">
        <v>10.4258064516129</v>
      </c>
      <c r="AR445" s="7">
        <v>15.9317898810984</v>
      </c>
    </row>
    <row r="446" spans="1:44">
      <c r="A446" t="s">
        <v>905</v>
      </c>
      <c r="B446" s="1" t="s">
        <v>2819</v>
      </c>
      <c r="C446" t="s">
        <v>906</v>
      </c>
      <c r="D446" t="s">
        <v>1296</v>
      </c>
      <c r="E446" s="2">
        <v>8.53</v>
      </c>
      <c r="F446" s="2">
        <v>77.9925947880355</v>
      </c>
      <c r="G446" s="2">
        <v>77.1431659367601</v>
      </c>
      <c r="H446" s="11">
        <v>-0.989083800000001</v>
      </c>
      <c r="I446" s="2">
        <v>78.57</v>
      </c>
      <c r="J446" s="2">
        <v>90.38</v>
      </c>
      <c r="K446" s="2">
        <v>78.37</v>
      </c>
      <c r="L446" s="2">
        <v>77.8</v>
      </c>
      <c r="M446" s="2">
        <v>90.5841013576599</v>
      </c>
      <c r="N446" s="2">
        <v>3.2824427480916</v>
      </c>
      <c r="O446" s="2">
        <v>3.20610687022901</v>
      </c>
      <c r="P446" s="2">
        <v>3.12977099236641</v>
      </c>
      <c r="Q446" s="2">
        <v>3.12977099236641</v>
      </c>
      <c r="R446" s="2">
        <v>2.84615384615385</v>
      </c>
      <c r="S446" s="2">
        <v>19.8979591836735</v>
      </c>
      <c r="T446" s="2">
        <v>20.3045685279188</v>
      </c>
      <c r="U446" s="2">
        <v>20.8121827411168</v>
      </c>
      <c r="V446" s="2">
        <v>21.105527638191</v>
      </c>
      <c r="W446" s="2">
        <v>21.105527638191</v>
      </c>
      <c r="X446" s="2">
        <v>13.7142857142857</v>
      </c>
      <c r="Y446" s="2">
        <v>13.6111111111111</v>
      </c>
      <c r="Z446" s="2">
        <v>13.3333333333333</v>
      </c>
      <c r="AA446" s="2">
        <v>13.2432432432432</v>
      </c>
      <c r="AB446" s="2">
        <v>12.6315789473684</v>
      </c>
      <c r="AC446" s="2">
        <v>1.26717557251908</v>
      </c>
      <c r="AD446" s="2">
        <v>1.0381679389313</v>
      </c>
      <c r="AE446" s="2">
        <v>0.961832061068702</v>
      </c>
      <c r="AF446" s="2">
        <v>2</v>
      </c>
      <c r="AG446" s="2">
        <v>1.4</v>
      </c>
      <c r="AH446" s="2">
        <v>3.13</v>
      </c>
      <c r="AI446" s="2">
        <v>2.98</v>
      </c>
      <c r="AJ446" s="2">
        <v>2.75</v>
      </c>
      <c r="AK446" s="2">
        <v>2.6</v>
      </c>
      <c r="AL446" s="2">
        <v>2.38461538461538</v>
      </c>
      <c r="AM446" s="2">
        <v>13.1</v>
      </c>
      <c r="AN446" s="2">
        <v>12.2</v>
      </c>
      <c r="AO446" s="2">
        <v>10.8</v>
      </c>
      <c r="AP446" s="2">
        <v>9.7</v>
      </c>
      <c r="AQ446" s="13">
        <v>8.87941176470589</v>
      </c>
      <c r="AR446" s="7">
        <v>10.1124668584692</v>
      </c>
    </row>
    <row r="447" spans="1:44">
      <c r="A447" t="s">
        <v>907</v>
      </c>
      <c r="B447" s="1" t="s">
        <v>2820</v>
      </c>
      <c r="C447" t="s">
        <v>908</v>
      </c>
      <c r="D447" t="s">
        <v>1296</v>
      </c>
      <c r="E447" s="2">
        <v>22.84</v>
      </c>
      <c r="F447" s="2">
        <v>62.1617496462361</v>
      </c>
      <c r="G447" s="2">
        <v>73.7743928127136</v>
      </c>
      <c r="H447" s="11">
        <v>-0.144744048387097</v>
      </c>
      <c r="I447" s="2">
        <v>100.73</v>
      </c>
      <c r="J447" s="2">
        <v>99.58</v>
      </c>
      <c r="K447" s="2">
        <v>81.85</v>
      </c>
      <c r="L447" s="2">
        <v>109.94</v>
      </c>
      <c r="M447" s="2">
        <v>83.1513961661926</v>
      </c>
      <c r="N447" s="2">
        <v>6.78571428571429</v>
      </c>
      <c r="O447" s="2">
        <v>6.96428571428571</v>
      </c>
      <c r="P447" s="2">
        <v>6.75438596491228</v>
      </c>
      <c r="Q447" s="2">
        <v>6.89655172413793</v>
      </c>
      <c r="R447" s="2">
        <v>7.06896551724138</v>
      </c>
      <c r="S447" s="2">
        <v>20.3208556149733</v>
      </c>
      <c r="T447" s="2">
        <v>20.3208556149733</v>
      </c>
      <c r="U447" s="2">
        <v>20.7446808510638</v>
      </c>
      <c r="V447" s="2">
        <v>20.4188481675393</v>
      </c>
      <c r="W447" s="2">
        <v>20.3125</v>
      </c>
      <c r="X447" s="2">
        <v>24.2857142857143</v>
      </c>
      <c r="Y447" s="2">
        <v>25</v>
      </c>
      <c r="Z447" s="2">
        <v>25.5882352941176</v>
      </c>
      <c r="AA447" s="2">
        <v>25</v>
      </c>
      <c r="AB447" s="2">
        <v>25.2941176470588</v>
      </c>
      <c r="AC447" s="2">
        <v>3.10714285714286</v>
      </c>
      <c r="AD447" s="2">
        <v>2.82142857142857</v>
      </c>
      <c r="AE447" s="2">
        <v>1.7719298245614</v>
      </c>
      <c r="AF447" s="2">
        <v>3.56896551724138</v>
      </c>
      <c r="AG447" s="2">
        <v>3.91379310344828</v>
      </c>
      <c r="AH447" s="2">
        <v>7.59</v>
      </c>
      <c r="AI447" s="2">
        <v>7.77</v>
      </c>
      <c r="AJ447" s="2">
        <v>7.54</v>
      </c>
      <c r="AK447" s="2">
        <v>6.72</v>
      </c>
      <c r="AL447" s="2">
        <v>6.37931034482759</v>
      </c>
      <c r="AM447" s="2">
        <v>30.2</v>
      </c>
      <c r="AN447" s="2">
        <v>30</v>
      </c>
      <c r="AO447" s="2">
        <v>27.7</v>
      </c>
      <c r="AP447" s="2">
        <v>26.6</v>
      </c>
      <c r="AQ447" s="13">
        <v>11.058064516129</v>
      </c>
      <c r="AR447" s="7">
        <v>16.8979641601156</v>
      </c>
    </row>
    <row r="448" spans="1:44">
      <c r="A448" t="s">
        <v>909</v>
      </c>
      <c r="B448" s="1" t="s">
        <v>2821</v>
      </c>
      <c r="C448" t="s">
        <v>910</v>
      </c>
      <c r="D448" t="s">
        <v>1296</v>
      </c>
      <c r="E448" s="2">
        <v>8.87</v>
      </c>
      <c r="F448" s="2">
        <v>66.9265213454104</v>
      </c>
      <c r="G448" s="2">
        <v>73.0071249904615</v>
      </c>
      <c r="H448" s="11">
        <v>-0.62909375882353</v>
      </c>
      <c r="I448" s="2">
        <v>74.78</v>
      </c>
      <c r="J448" s="2">
        <v>81.18</v>
      </c>
      <c r="K448" s="2">
        <v>69.03</v>
      </c>
      <c r="L448" s="2">
        <v>80.66</v>
      </c>
      <c r="M448" s="2">
        <v>94.6843777989414</v>
      </c>
      <c r="N448" s="2">
        <v>3.7593984962406</v>
      </c>
      <c r="O448" s="2">
        <v>3.53383458646617</v>
      </c>
      <c r="P448" s="2">
        <v>3.74045801526718</v>
      </c>
      <c r="Q448" s="2">
        <v>4.04580152671756</v>
      </c>
      <c r="R448" s="2">
        <v>3.74045801526718</v>
      </c>
      <c r="S448" s="2">
        <v>12.568306010929</v>
      </c>
      <c r="T448" s="2">
        <v>12.568306010929</v>
      </c>
      <c r="U448" s="2">
        <v>13.0434782608696</v>
      </c>
      <c r="V448" s="2">
        <v>13.5869565217391</v>
      </c>
      <c r="W448" s="2">
        <v>13.4408602150538</v>
      </c>
      <c r="X448" s="2">
        <v>22</v>
      </c>
      <c r="Y448" s="2">
        <v>22.5</v>
      </c>
      <c r="Z448" s="2">
        <v>21.9047619047619</v>
      </c>
      <c r="AA448" s="2">
        <v>20.4545454545455</v>
      </c>
      <c r="AB448" s="2">
        <v>20</v>
      </c>
      <c r="AC448" s="2">
        <v>2.64661654135338</v>
      </c>
      <c r="AD448" s="2">
        <v>2.28571428571429</v>
      </c>
      <c r="AE448" s="2">
        <v>1.80152671755725</v>
      </c>
      <c r="AF448" s="2">
        <v>2.59541984732824</v>
      </c>
      <c r="AG448" s="2">
        <v>2.22900763358779</v>
      </c>
      <c r="AH448" s="2">
        <v>3.76</v>
      </c>
      <c r="AI448" s="2">
        <v>3.53</v>
      </c>
      <c r="AJ448" s="2">
        <v>3.59</v>
      </c>
      <c r="AK448" s="2">
        <v>3.51</v>
      </c>
      <c r="AL448" s="2">
        <v>2.90076335877863</v>
      </c>
      <c r="AM448" s="2">
        <v>13.7</v>
      </c>
      <c r="AN448" s="2">
        <v>13.6</v>
      </c>
      <c r="AO448" s="2">
        <v>11.5</v>
      </c>
      <c r="AP448" s="2">
        <v>12.3</v>
      </c>
      <c r="AQ448" s="13">
        <v>6.87941176470588</v>
      </c>
      <c r="AR448" s="7">
        <v>6.56385232511496</v>
      </c>
    </row>
    <row r="449" spans="1:44">
      <c r="A449" t="s">
        <v>911</v>
      </c>
      <c r="B449" s="1" t="s">
        <v>2822</v>
      </c>
      <c r="C449" t="s">
        <v>61</v>
      </c>
      <c r="D449" t="s">
        <v>1296</v>
      </c>
      <c r="E449" s="2">
        <v>4.39</v>
      </c>
      <c r="F449" s="2">
        <v>68.3302901009233</v>
      </c>
      <c r="G449" s="2">
        <v>73.6859923134424</v>
      </c>
      <c r="H449" s="11">
        <v>-1.58249741333333</v>
      </c>
      <c r="I449" s="2">
        <v>66.77</v>
      </c>
      <c r="J449" s="2">
        <v>79.58</v>
      </c>
      <c r="K449" s="2">
        <v>73.4</v>
      </c>
      <c r="L449" s="2">
        <v>70.39</v>
      </c>
      <c r="M449" s="2">
        <v>60.3500622270592</v>
      </c>
      <c r="N449" s="2">
        <v>1.42857142857143</v>
      </c>
      <c r="O449" s="2">
        <v>1.51785714285714</v>
      </c>
      <c r="P449" s="2">
        <v>1.25</v>
      </c>
      <c r="Q449" s="2">
        <v>1.15044247787611</v>
      </c>
      <c r="R449" s="2">
        <v>1.33928571428571</v>
      </c>
      <c r="S449" s="2">
        <v>23.6559139784946</v>
      </c>
      <c r="T449" s="2">
        <v>23.5294117647059</v>
      </c>
      <c r="U449" s="2">
        <v>23.936170212766</v>
      </c>
      <c r="V449" s="2">
        <v>24.2105263157895</v>
      </c>
      <c r="W449" s="2">
        <v>24.2105263157895</v>
      </c>
      <c r="X449" s="2">
        <v>8.71794871794872</v>
      </c>
      <c r="Y449" s="2">
        <v>8.46153846153846</v>
      </c>
      <c r="Z449" s="2">
        <v>8.46153846153846</v>
      </c>
      <c r="AA449" s="2">
        <v>8</v>
      </c>
      <c r="AB449" s="2">
        <v>8</v>
      </c>
      <c r="AC449" s="2">
        <v>0.464285714285714</v>
      </c>
      <c r="AD449" s="2">
        <v>0.517857142857143</v>
      </c>
      <c r="AE449" s="2">
        <v>0.285714285714286</v>
      </c>
      <c r="AF449" s="2">
        <v>0.938053097345133</v>
      </c>
      <c r="AG449" s="2">
        <v>0.625</v>
      </c>
      <c r="AH449" s="2">
        <v>1.07</v>
      </c>
      <c r="AI449" s="2">
        <v>0.89</v>
      </c>
      <c r="AJ449" s="2">
        <v>0.89</v>
      </c>
      <c r="AK449" s="2">
        <v>0.8</v>
      </c>
      <c r="AL449" s="2">
        <v>0.625</v>
      </c>
      <c r="AM449" s="2">
        <v>1.9</v>
      </c>
      <c r="AN449" s="2">
        <v>2</v>
      </c>
      <c r="AO449" s="2">
        <v>2.1</v>
      </c>
      <c r="AP449" s="2">
        <v>2.3</v>
      </c>
      <c r="AQ449" s="13">
        <v>8.99666666666666</v>
      </c>
      <c r="AR449" s="7">
        <v>8.51425642109071</v>
      </c>
    </row>
    <row r="450" spans="1:44">
      <c r="A450" t="s">
        <v>912</v>
      </c>
      <c r="B450" s="1" t="s">
        <v>2823</v>
      </c>
      <c r="C450" t="s">
        <v>913</v>
      </c>
      <c r="D450" t="s">
        <v>1296</v>
      </c>
      <c r="E450" s="2">
        <v>7.13</v>
      </c>
      <c r="F450" s="2">
        <v>79.6498624519602</v>
      </c>
      <c r="G450" s="2">
        <v>69.8832384329126</v>
      </c>
      <c r="H450" s="11">
        <v>-1.24538866666667</v>
      </c>
      <c r="I450" s="2">
        <v>83.8</v>
      </c>
      <c r="J450" s="2">
        <v>72.29</v>
      </c>
      <c r="K450" s="2">
        <v>97.31</v>
      </c>
      <c r="L450" s="2">
        <v>104.85</v>
      </c>
      <c r="M450" s="2">
        <v>85.7259876659864</v>
      </c>
      <c r="N450" s="2">
        <v>2.42424242424242</v>
      </c>
      <c r="O450" s="2">
        <v>2.42424242424242</v>
      </c>
      <c r="P450" s="2">
        <v>2.42424242424242</v>
      </c>
      <c r="Q450" s="2">
        <v>2.40601503759399</v>
      </c>
      <c r="R450" s="2">
        <v>2.2962962962963</v>
      </c>
      <c r="S450" s="2">
        <v>17.4358974358974</v>
      </c>
      <c r="T450" s="2">
        <v>17.9487179487179</v>
      </c>
      <c r="U450" s="2">
        <v>18.3673469387755</v>
      </c>
      <c r="V450" s="2">
        <v>18.7817258883249</v>
      </c>
      <c r="W450" s="2">
        <v>18.5</v>
      </c>
      <c r="X450" s="2">
        <v>14.3333333333333</v>
      </c>
      <c r="Y450" s="2">
        <v>14.3333333333333</v>
      </c>
      <c r="Z450" s="2">
        <v>13.8709677419355</v>
      </c>
      <c r="AA450" s="2">
        <v>13.4375</v>
      </c>
      <c r="AB450" s="2">
        <v>13.75</v>
      </c>
      <c r="AC450" s="2">
        <v>1.42424242424242</v>
      </c>
      <c r="AD450" s="2">
        <v>0.96969696969697</v>
      </c>
      <c r="AE450" s="2">
        <v>1.04545454545455</v>
      </c>
      <c r="AF450" s="2">
        <v>2.2406015037594</v>
      </c>
      <c r="AG450" s="2">
        <v>1.83703703703704</v>
      </c>
      <c r="AH450" s="2">
        <v>2.42</v>
      </c>
      <c r="AI450" s="2">
        <v>2.27</v>
      </c>
      <c r="AJ450" s="2">
        <v>2.2</v>
      </c>
      <c r="AK450" s="2">
        <v>1.88</v>
      </c>
      <c r="AL450" s="2">
        <v>1.85185185185185</v>
      </c>
      <c r="AM450" s="2">
        <v>13.7</v>
      </c>
      <c r="AN450" s="2">
        <v>15.2</v>
      </c>
      <c r="AO450" s="2">
        <v>14</v>
      </c>
      <c r="AP450" s="2">
        <v>13.9</v>
      </c>
      <c r="AQ450" s="13">
        <v>8.7</v>
      </c>
      <c r="AR450" s="7">
        <v>11.6109287149036</v>
      </c>
    </row>
    <row r="451" spans="1:44">
      <c r="A451" t="s">
        <v>914</v>
      </c>
      <c r="B451" s="1" t="s">
        <v>2824</v>
      </c>
      <c r="C451" t="s">
        <v>915</v>
      </c>
      <c r="D451" t="s">
        <v>1296</v>
      </c>
      <c r="E451" s="2">
        <v>7.76</v>
      </c>
      <c r="F451" s="2">
        <v>80.8195373936468</v>
      </c>
      <c r="G451" s="2">
        <v>77.3501588146968</v>
      </c>
      <c r="H451" s="11">
        <v>-0.858204751612903</v>
      </c>
      <c r="I451" s="2">
        <v>84.41</v>
      </c>
      <c r="J451" s="2">
        <v>56.76</v>
      </c>
      <c r="K451" s="2">
        <v>47.52</v>
      </c>
      <c r="L451" s="2">
        <v>57.8</v>
      </c>
      <c r="M451" s="2">
        <v>72.2669613871783</v>
      </c>
      <c r="N451" s="2">
        <v>2.57142857142857</v>
      </c>
      <c r="O451" s="2">
        <v>2.5</v>
      </c>
      <c r="P451" s="2">
        <v>2.30215827338129</v>
      </c>
      <c r="Q451" s="2">
        <v>2.58992805755396</v>
      </c>
      <c r="R451" s="2">
        <v>2.66187050359712</v>
      </c>
      <c r="S451" s="2">
        <v>13.0434782608696</v>
      </c>
      <c r="T451" s="2">
        <v>13.4615384615385</v>
      </c>
      <c r="U451" s="2">
        <v>13.4615384615385</v>
      </c>
      <c r="V451" s="2">
        <v>14.2857142857143</v>
      </c>
      <c r="W451" s="2">
        <v>14.2857142857143</v>
      </c>
      <c r="X451" s="2">
        <v>16.0869565217391</v>
      </c>
      <c r="Y451" s="2">
        <v>15</v>
      </c>
      <c r="Z451" s="2">
        <v>14.4</v>
      </c>
      <c r="AA451" s="2">
        <v>13.8461538461538</v>
      </c>
      <c r="AB451" s="2">
        <v>13.4615384615385</v>
      </c>
      <c r="AC451" s="2">
        <v>0.928571428571429</v>
      </c>
      <c r="AD451" s="2">
        <v>0.971428571428571</v>
      </c>
      <c r="AE451" s="2">
        <v>0.661870503597122</v>
      </c>
      <c r="AF451" s="2">
        <v>1.69784172661871</v>
      </c>
      <c r="AG451" s="2">
        <v>1.49640287769784</v>
      </c>
      <c r="AH451" s="2">
        <v>1.93</v>
      </c>
      <c r="AI451" s="2">
        <v>1.79</v>
      </c>
      <c r="AJ451" s="2">
        <v>1.8</v>
      </c>
      <c r="AK451" s="2">
        <v>2.52</v>
      </c>
      <c r="AL451" s="2">
        <v>2.58992805755396</v>
      </c>
      <c r="AM451" s="2">
        <v>8.9</v>
      </c>
      <c r="AN451" s="2">
        <v>9.8</v>
      </c>
      <c r="AO451" s="2">
        <v>10.7</v>
      </c>
      <c r="AP451" s="2">
        <v>10.7</v>
      </c>
      <c r="AQ451" s="13">
        <v>8.61290322580645</v>
      </c>
      <c r="AR451" s="7">
        <v>8.2640478281707</v>
      </c>
    </row>
    <row r="452" spans="1:44">
      <c r="A452" t="s">
        <v>916</v>
      </c>
      <c r="B452" s="1" t="s">
        <v>2825</v>
      </c>
      <c r="C452" t="s">
        <v>917</v>
      </c>
      <c r="D452" t="s">
        <v>1297</v>
      </c>
      <c r="E452" s="2">
        <v>6.51</v>
      </c>
      <c r="F452" s="2">
        <v>55.5326149046092</v>
      </c>
      <c r="G452" s="2">
        <v>63.9427378384679</v>
      </c>
      <c r="H452" s="11">
        <v>0.675255607317073</v>
      </c>
      <c r="I452" s="2">
        <v>104.19</v>
      </c>
      <c r="J452" s="2">
        <v>78.84</v>
      </c>
      <c r="K452" s="2">
        <v>76.4</v>
      </c>
      <c r="L452" s="2">
        <v>78.37</v>
      </c>
      <c r="M452" s="2">
        <v>94.1993338567482</v>
      </c>
      <c r="N452" s="2">
        <v>7.14953271028037</v>
      </c>
      <c r="O452" s="2">
        <v>7.10280373831776</v>
      </c>
      <c r="P452" s="2">
        <v>7.11627906976744</v>
      </c>
      <c r="Q452" s="2">
        <v>7.23502304147465</v>
      </c>
      <c r="R452" s="2">
        <v>7.55760368663594</v>
      </c>
      <c r="S452" s="2">
        <v>6.52920962199313</v>
      </c>
      <c r="T452" s="2">
        <v>6.55172413793103</v>
      </c>
      <c r="U452" s="2">
        <v>6.20689655172414</v>
      </c>
      <c r="V452" s="2">
        <v>6.52920962199313</v>
      </c>
      <c r="W452" s="2">
        <v>6.55172413793103</v>
      </c>
      <c r="X452" s="2">
        <v>64.375</v>
      </c>
      <c r="Y452" s="2">
        <v>65.625</v>
      </c>
      <c r="Z452" s="2">
        <v>65.625</v>
      </c>
      <c r="AA452" s="2">
        <v>66.875</v>
      </c>
      <c r="AB452" s="2">
        <v>70</v>
      </c>
      <c r="AC452" s="2">
        <v>3.06542056074766</v>
      </c>
      <c r="AD452" s="2">
        <v>3.16822429906542</v>
      </c>
      <c r="AE452" s="2">
        <v>2.66976744186047</v>
      </c>
      <c r="AF452" s="2">
        <v>4.16589861751152</v>
      </c>
      <c r="AG452" s="2">
        <v>4.15668202764977</v>
      </c>
      <c r="AH452" s="2">
        <v>10.23</v>
      </c>
      <c r="AI452" s="2">
        <v>10.33</v>
      </c>
      <c r="AJ452" s="2">
        <v>9.95</v>
      </c>
      <c r="AK452" s="2">
        <v>8.53</v>
      </c>
      <c r="AL452" s="2">
        <v>7.46543778801843</v>
      </c>
      <c r="AM452" s="2">
        <v>45.4</v>
      </c>
      <c r="AN452" s="2">
        <v>46.1</v>
      </c>
      <c r="AO452" s="2">
        <v>43.4</v>
      </c>
      <c r="AP452" s="2">
        <v>37.3</v>
      </c>
      <c r="AQ452" s="13">
        <v>6.92682926829268</v>
      </c>
      <c r="AR452" s="7">
        <v>7.95312901806283</v>
      </c>
    </row>
    <row r="453" spans="1:44">
      <c r="A453" t="s">
        <v>918</v>
      </c>
      <c r="B453" s="1" t="s">
        <v>2826</v>
      </c>
      <c r="C453" t="s">
        <v>919</v>
      </c>
      <c r="D453" t="s">
        <v>1297</v>
      </c>
      <c r="E453" s="2">
        <v>10.99</v>
      </c>
      <c r="F453" s="2">
        <v>78.4281870521667</v>
      </c>
      <c r="G453" s="2">
        <v>71.5753205391493</v>
      </c>
      <c r="H453" s="11">
        <v>0.552304081081081</v>
      </c>
      <c r="I453" s="2">
        <v>112.72</v>
      </c>
      <c r="J453" s="2">
        <v>100.17</v>
      </c>
      <c r="K453" s="2">
        <v>87.71</v>
      </c>
      <c r="L453" s="2">
        <v>120.4</v>
      </c>
      <c r="M453" s="2">
        <v>89.081543291964</v>
      </c>
      <c r="N453" s="2">
        <v>7.60479041916168</v>
      </c>
      <c r="O453" s="2">
        <v>7.60479041916168</v>
      </c>
      <c r="P453" s="2">
        <v>7.66467065868263</v>
      </c>
      <c r="Q453" s="2">
        <v>7.72455089820359</v>
      </c>
      <c r="R453" s="2">
        <v>7.84431137724551</v>
      </c>
      <c r="S453" s="2">
        <v>12.3015873015873</v>
      </c>
      <c r="T453" s="2">
        <v>12.3505976095618</v>
      </c>
      <c r="U453" s="2">
        <v>12.3505976095618</v>
      </c>
      <c r="V453" s="2">
        <v>12.3015873015873</v>
      </c>
      <c r="W453" s="2">
        <v>12.3505976095618</v>
      </c>
      <c r="X453" s="2">
        <v>48.5185185185185</v>
      </c>
      <c r="Y453" s="2">
        <v>49.2592592592593</v>
      </c>
      <c r="Z453" s="2">
        <v>49.6296296296296</v>
      </c>
      <c r="AA453" s="2">
        <v>50</v>
      </c>
      <c r="AB453" s="2">
        <v>50.7407407407407</v>
      </c>
      <c r="AC453" s="2">
        <v>4.53892215568862</v>
      </c>
      <c r="AD453" s="2">
        <v>4.1437125748503</v>
      </c>
      <c r="AE453" s="2">
        <v>3.8562874251497</v>
      </c>
      <c r="AF453" s="2">
        <v>5.1377245508982</v>
      </c>
      <c r="AG453" s="2">
        <v>5.53293413173653</v>
      </c>
      <c r="AH453" s="2">
        <v>10.3</v>
      </c>
      <c r="AI453" s="2">
        <v>10.6</v>
      </c>
      <c r="AJ453" s="2">
        <v>9.82</v>
      </c>
      <c r="AK453" s="2">
        <v>8.92</v>
      </c>
      <c r="AL453" s="2">
        <v>7.78443113772455</v>
      </c>
      <c r="AM453" s="2">
        <v>45.7</v>
      </c>
      <c r="AN453" s="2">
        <v>47.9</v>
      </c>
      <c r="AO453" s="2">
        <v>42.4</v>
      </c>
      <c r="AP453" s="2">
        <v>39.5</v>
      </c>
      <c r="AQ453" s="13">
        <v>13.954054054054</v>
      </c>
      <c r="AR453" s="7">
        <v>17.5998277756422</v>
      </c>
    </row>
    <row r="454" spans="1:44">
      <c r="A454" t="s">
        <v>920</v>
      </c>
      <c r="B454" s="1" t="s">
        <v>2827</v>
      </c>
      <c r="C454" t="s">
        <v>921</v>
      </c>
      <c r="D454" t="s">
        <v>1297</v>
      </c>
      <c r="E454" s="2">
        <v>5.66</v>
      </c>
      <c r="F454" s="2">
        <v>65.2876957799982</v>
      </c>
      <c r="G454" s="2">
        <v>70.5849289092678</v>
      </c>
      <c r="H454" s="11">
        <v>1.11992170731707</v>
      </c>
      <c r="I454" s="2">
        <v>162.12</v>
      </c>
      <c r="J454" s="2">
        <v>145.33</v>
      </c>
      <c r="K454" s="2">
        <v>154.68</v>
      </c>
      <c r="L454" s="2">
        <v>116.7</v>
      </c>
      <c r="M454" s="2">
        <v>144.017644085663</v>
      </c>
      <c r="N454" s="2">
        <v>11.3414634146341</v>
      </c>
      <c r="O454" s="2">
        <v>11.0240963855422</v>
      </c>
      <c r="P454" s="2">
        <v>10.5988023952096</v>
      </c>
      <c r="Q454" s="2">
        <v>11.3529411764706</v>
      </c>
      <c r="R454" s="2">
        <v>11.1242603550296</v>
      </c>
      <c r="S454" s="2">
        <v>11.6935483870968</v>
      </c>
      <c r="T454" s="2">
        <v>11.2</v>
      </c>
      <c r="U454" s="2">
        <v>11.2</v>
      </c>
      <c r="V454" s="2">
        <v>11.0236220472441</v>
      </c>
      <c r="W454" s="2">
        <v>10.6299212598425</v>
      </c>
      <c r="X454" s="2">
        <v>63.3333333333333</v>
      </c>
      <c r="Y454" s="2">
        <v>66.5217391304348</v>
      </c>
      <c r="Z454" s="2">
        <v>63.9130434782609</v>
      </c>
      <c r="AA454" s="2">
        <v>66.9565217391304</v>
      </c>
      <c r="AB454" s="2">
        <v>70.4545454545455</v>
      </c>
      <c r="AC454" s="2">
        <v>6.74390243902439</v>
      </c>
      <c r="AD454" s="2">
        <v>6.32530120481928</v>
      </c>
      <c r="AE454" s="2">
        <v>5.66467065868263</v>
      </c>
      <c r="AF454" s="2">
        <v>7.78823529411765</v>
      </c>
      <c r="AG454" s="2">
        <v>8.36686390532544</v>
      </c>
      <c r="AH454" s="2">
        <v>15.85</v>
      </c>
      <c r="AI454" s="2">
        <v>15.48</v>
      </c>
      <c r="AJ454" s="2">
        <v>14.79</v>
      </c>
      <c r="AK454" s="2">
        <v>13</v>
      </c>
      <c r="AL454" s="2">
        <v>11.5976331360947</v>
      </c>
      <c r="AM454" s="2">
        <v>49.2</v>
      </c>
      <c r="AN454" s="2">
        <v>49.5</v>
      </c>
      <c r="AO454" s="2">
        <v>46.9</v>
      </c>
      <c r="AP454" s="2">
        <v>42.6</v>
      </c>
      <c r="AQ454" s="13">
        <v>12.2536585365854</v>
      </c>
      <c r="AR454" s="7">
        <v>14.9551551605819</v>
      </c>
    </row>
    <row r="455" spans="1:44">
      <c r="A455" t="s">
        <v>922</v>
      </c>
      <c r="B455" s="1" t="s">
        <v>2828</v>
      </c>
      <c r="C455" t="s">
        <v>923</v>
      </c>
      <c r="D455" t="s">
        <v>1297</v>
      </c>
      <c r="E455" s="2">
        <v>10.65</v>
      </c>
      <c r="F455" s="2">
        <v>60.7651550678105</v>
      </c>
      <c r="G455" s="2">
        <v>74.9333727200568</v>
      </c>
      <c r="H455" s="11">
        <v>1.04645138157895</v>
      </c>
      <c r="I455" s="2">
        <v>106.91</v>
      </c>
      <c r="J455" s="2">
        <v>101.44</v>
      </c>
      <c r="K455" s="2">
        <v>99.06</v>
      </c>
      <c r="L455" s="2">
        <v>70.05</v>
      </c>
      <c r="M455" s="2">
        <v>90.81255757426</v>
      </c>
      <c r="N455" s="2">
        <v>10.0606060606061</v>
      </c>
      <c r="O455" s="2">
        <v>8.84393063583815</v>
      </c>
      <c r="P455" s="2">
        <v>7.55555555555556</v>
      </c>
      <c r="Q455" s="2">
        <v>7.1578947368421</v>
      </c>
      <c r="R455" s="2">
        <v>7.12121212121212</v>
      </c>
      <c r="S455" s="2">
        <v>13.8888888888889</v>
      </c>
      <c r="T455" s="2">
        <v>13.6363636363636</v>
      </c>
      <c r="U455" s="2">
        <v>13.5036496350365</v>
      </c>
      <c r="V455" s="2">
        <v>13.2867132867133</v>
      </c>
      <c r="W455" s="2">
        <v>12.8378378378378</v>
      </c>
      <c r="X455" s="2">
        <v>47.3333333333333</v>
      </c>
      <c r="Y455" s="2">
        <v>45.1612903225806</v>
      </c>
      <c r="Z455" s="2">
        <v>45</v>
      </c>
      <c r="AA455" s="2">
        <v>43.9393939393939</v>
      </c>
      <c r="AB455" s="2">
        <v>42.9411764705882</v>
      </c>
      <c r="AC455" s="2">
        <v>5.12727272727273</v>
      </c>
      <c r="AD455" s="2">
        <v>4.80924855491329</v>
      </c>
      <c r="AE455" s="2">
        <v>3.91111111111111</v>
      </c>
      <c r="AF455" s="2">
        <v>5.30526315789474</v>
      </c>
      <c r="AG455" s="2">
        <v>5.35353535353535</v>
      </c>
      <c r="AH455" s="2">
        <v>14.36</v>
      </c>
      <c r="AI455" s="2">
        <v>13.24</v>
      </c>
      <c r="AJ455" s="2">
        <v>11.39</v>
      </c>
      <c r="AK455" s="2">
        <v>9.53</v>
      </c>
      <c r="AL455" s="2">
        <v>7.72727272727273</v>
      </c>
      <c r="AM455" s="2">
        <v>51.3</v>
      </c>
      <c r="AN455" s="2">
        <v>51.6</v>
      </c>
      <c r="AO455" s="2">
        <v>47.8</v>
      </c>
      <c r="AP455" s="2">
        <v>45.5</v>
      </c>
      <c r="AQ455" s="13">
        <v>13.1131578947368</v>
      </c>
      <c r="AR455" s="7">
        <v>17.23194864268</v>
      </c>
    </row>
    <row r="456" spans="1:44">
      <c r="A456" t="s">
        <v>924</v>
      </c>
      <c r="B456" s="1" t="s">
        <v>2829</v>
      </c>
      <c r="C456" t="s">
        <v>925</v>
      </c>
      <c r="D456" t="s">
        <v>1297</v>
      </c>
      <c r="E456" s="2">
        <v>4.4</v>
      </c>
      <c r="F456" s="2">
        <v>65.5982200514783</v>
      </c>
      <c r="G456" s="2">
        <v>70.3408502938313</v>
      </c>
      <c r="H456" s="11">
        <v>0.917590634210526</v>
      </c>
      <c r="I456" s="2">
        <v>125.54</v>
      </c>
      <c r="J456" s="2">
        <v>125.54</v>
      </c>
      <c r="K456" s="2">
        <v>140.53</v>
      </c>
      <c r="L456" s="2">
        <v>121.79</v>
      </c>
      <c r="M456" s="2">
        <v>117.28126291768</v>
      </c>
      <c r="N456" s="2">
        <v>9.03030303030303</v>
      </c>
      <c r="O456" s="2">
        <v>8.73493975903614</v>
      </c>
      <c r="P456" s="2">
        <v>8.6144578313253</v>
      </c>
      <c r="Q456" s="2">
        <v>8.73493975903614</v>
      </c>
      <c r="R456" s="2">
        <v>8.78787878787879</v>
      </c>
      <c r="S456" s="2">
        <v>11.4754098360656</v>
      </c>
      <c r="T456" s="2">
        <v>11.8367346938776</v>
      </c>
      <c r="U456" s="2">
        <v>11.8367346938776</v>
      </c>
      <c r="V456" s="2">
        <v>12.1457489878543</v>
      </c>
      <c r="W456" s="2">
        <v>12.1951219512195</v>
      </c>
      <c r="X456" s="2">
        <v>47.0833333333333</v>
      </c>
      <c r="Y456" s="2">
        <v>48.3333333333333</v>
      </c>
      <c r="Z456" s="2">
        <v>49.5833333333333</v>
      </c>
      <c r="AA456" s="2">
        <v>46.4</v>
      </c>
      <c r="AB456" s="2">
        <v>46.8</v>
      </c>
      <c r="AC456" s="2">
        <v>4.77575757575758</v>
      </c>
      <c r="AD456" s="2">
        <v>4.49397590361446</v>
      </c>
      <c r="AE456" s="2">
        <v>3.74698795180723</v>
      </c>
      <c r="AF456" s="2">
        <v>6.03614457831325</v>
      </c>
      <c r="AG456" s="2">
        <v>5.91515151515152</v>
      </c>
      <c r="AH456" s="2">
        <v>13.45</v>
      </c>
      <c r="AI456" s="2">
        <v>12.59</v>
      </c>
      <c r="AJ456" s="2">
        <v>12.05</v>
      </c>
      <c r="AK456" s="2">
        <v>10.48</v>
      </c>
      <c r="AL456" s="2">
        <v>9.33333333333333</v>
      </c>
      <c r="AM456" s="2">
        <v>43.3</v>
      </c>
      <c r="AN456" s="2">
        <v>43.8</v>
      </c>
      <c r="AO456" s="2">
        <v>41.9</v>
      </c>
      <c r="AP456" s="2">
        <v>38.9</v>
      </c>
      <c r="AQ456" s="13">
        <v>9.6921052631579</v>
      </c>
      <c r="AR456" s="7">
        <v>11.665235216421</v>
      </c>
    </row>
    <row r="457" spans="1:44">
      <c r="A457" t="s">
        <v>926</v>
      </c>
      <c r="B457" s="1" t="s">
        <v>2830</v>
      </c>
      <c r="C457" t="s">
        <v>927</v>
      </c>
      <c r="D457" t="s">
        <v>1297</v>
      </c>
      <c r="E457" s="2">
        <v>11.68</v>
      </c>
      <c r="F457" s="2">
        <v>83.9190696913981</v>
      </c>
      <c r="G457" s="2">
        <v>71.6751224919036</v>
      </c>
      <c r="H457" s="11">
        <v>0.547559321212121</v>
      </c>
      <c r="I457" s="2">
        <v>100.03</v>
      </c>
      <c r="J457" s="2">
        <v>107.66</v>
      </c>
      <c r="K457" s="2">
        <v>109.3</v>
      </c>
      <c r="L457" s="2">
        <v>105.84</v>
      </c>
      <c r="M457" s="2">
        <v>122.13467636366</v>
      </c>
      <c r="N457" s="2">
        <v>6.58823529411765</v>
      </c>
      <c r="O457" s="2">
        <v>6.33136094674556</v>
      </c>
      <c r="P457" s="2">
        <v>6.47058823529412</v>
      </c>
      <c r="Q457" s="2">
        <v>6.22093023255814</v>
      </c>
      <c r="R457" s="2">
        <v>6.66666666666667</v>
      </c>
      <c r="S457" s="2">
        <v>11.2</v>
      </c>
      <c r="T457" s="2">
        <v>10.8433734939759</v>
      </c>
      <c r="U457" s="2">
        <v>11.2</v>
      </c>
      <c r="V457" s="2">
        <v>10.7569721115538</v>
      </c>
      <c r="W457" s="2">
        <v>10.8</v>
      </c>
      <c r="X457" s="2">
        <v>48.4</v>
      </c>
      <c r="Y457" s="2">
        <v>51.25</v>
      </c>
      <c r="Z457" s="2">
        <v>52.5</v>
      </c>
      <c r="AA457" s="2">
        <v>56.0869565217391</v>
      </c>
      <c r="AB457" s="2">
        <v>55.6521739130435</v>
      </c>
      <c r="AC457" s="2">
        <v>4.41176470588235</v>
      </c>
      <c r="AD457" s="2">
        <v>4.10650887573965</v>
      </c>
      <c r="AE457" s="2">
        <v>3.01176470588235</v>
      </c>
      <c r="AF457" s="2">
        <v>4.32558139534884</v>
      </c>
      <c r="AG457" s="2">
        <v>4.12865497076023</v>
      </c>
      <c r="AH457" s="2">
        <v>8.24</v>
      </c>
      <c r="AI457" s="2">
        <v>7.99</v>
      </c>
      <c r="AJ457" s="2">
        <v>8.06</v>
      </c>
      <c r="AK457" s="2">
        <v>6.86</v>
      </c>
      <c r="AL457" s="2">
        <v>6.19883040935673</v>
      </c>
      <c r="AM457" s="2">
        <v>37.6</v>
      </c>
      <c r="AN457" s="2">
        <v>41.8</v>
      </c>
      <c r="AO457" s="2">
        <v>38.4</v>
      </c>
      <c r="AP457" s="2">
        <v>34.5</v>
      </c>
      <c r="AQ457" s="13">
        <v>16.569696969697</v>
      </c>
      <c r="AR457" s="7">
        <v>19.7532843395374</v>
      </c>
    </row>
    <row r="458" spans="1:44">
      <c r="A458" t="s">
        <v>928</v>
      </c>
      <c r="B458" s="1" t="s">
        <v>2831</v>
      </c>
      <c r="C458" t="s">
        <v>929</v>
      </c>
      <c r="D458" t="s">
        <v>1297</v>
      </c>
      <c r="E458" s="2">
        <v>8.74</v>
      </c>
      <c r="F458" s="2">
        <v>82.2173547942803</v>
      </c>
      <c r="G458" s="2">
        <v>70.1240782646599</v>
      </c>
      <c r="H458" s="11">
        <v>0.778084040740741</v>
      </c>
      <c r="I458" s="2">
        <v>142.97</v>
      </c>
      <c r="J458" s="2">
        <v>184.08</v>
      </c>
      <c r="K458" s="2">
        <v>183.1</v>
      </c>
      <c r="L458" s="2">
        <v>237.73</v>
      </c>
      <c r="M458" s="2">
        <v>217.208426530443</v>
      </c>
      <c r="N458" s="2">
        <v>6.79245283018868</v>
      </c>
      <c r="O458" s="2">
        <v>6.70886075949367</v>
      </c>
      <c r="P458" s="2">
        <v>6.45569620253165</v>
      </c>
      <c r="Q458" s="2">
        <v>6.16352201257862</v>
      </c>
      <c r="R458" s="2">
        <v>6.32911392405063</v>
      </c>
      <c r="S458" s="2">
        <v>9.4017094017094</v>
      </c>
      <c r="T458" s="2">
        <v>9.01287553648069</v>
      </c>
      <c r="U458" s="2">
        <v>9.01287553648069</v>
      </c>
      <c r="V458" s="2">
        <v>8.97435897435897</v>
      </c>
      <c r="W458" s="2">
        <v>8.97435897435897</v>
      </c>
      <c r="X458" s="2">
        <v>61.0526315789474</v>
      </c>
      <c r="Y458" s="2">
        <v>63.1578947368421</v>
      </c>
      <c r="Z458" s="2">
        <v>68.3333333333333</v>
      </c>
      <c r="AA458" s="2">
        <v>67.2222222222222</v>
      </c>
      <c r="AB458" s="2">
        <v>67.2222222222222</v>
      </c>
      <c r="AC458" s="2">
        <v>4.64150943396226</v>
      </c>
      <c r="AD458" s="2">
        <v>4.34177215189873</v>
      </c>
      <c r="AE458" s="2">
        <v>3.0253164556962</v>
      </c>
      <c r="AF458" s="2">
        <v>4.38993710691824</v>
      </c>
      <c r="AG458" s="2">
        <v>4.08860759493671</v>
      </c>
      <c r="AH458" s="2">
        <v>8.05</v>
      </c>
      <c r="AI458" s="2">
        <v>7.85</v>
      </c>
      <c r="AJ458" s="2">
        <v>7.72</v>
      </c>
      <c r="AK458" s="2">
        <v>6.67</v>
      </c>
      <c r="AL458" s="2">
        <v>5.63291139240506</v>
      </c>
      <c r="AM458" s="2">
        <v>41.8</v>
      </c>
      <c r="AN458" s="2">
        <v>43.3</v>
      </c>
      <c r="AO458" s="2">
        <v>38.7</v>
      </c>
      <c r="AP458" s="2">
        <v>34.4</v>
      </c>
      <c r="AQ458" s="13">
        <v>17.137037037037</v>
      </c>
      <c r="AR458" s="7">
        <v>19.6728970619418</v>
      </c>
    </row>
    <row r="459" spans="1:44">
      <c r="A459" t="s">
        <v>930</v>
      </c>
      <c r="B459" s="1" t="s">
        <v>2832</v>
      </c>
      <c r="C459" t="s">
        <v>931</v>
      </c>
      <c r="D459" t="s">
        <v>1297</v>
      </c>
      <c r="E459" s="2">
        <v>9.94</v>
      </c>
      <c r="F459" s="2">
        <v>82.1176954486272</v>
      </c>
      <c r="G459" s="2">
        <v>74.3648456403848</v>
      </c>
      <c r="H459" s="11">
        <v>0.699016215</v>
      </c>
      <c r="I459" s="2">
        <v>121.89</v>
      </c>
      <c r="J459" s="2">
        <v>113.09</v>
      </c>
      <c r="K459" s="2">
        <v>129.79</v>
      </c>
      <c r="L459" s="2">
        <v>116.85</v>
      </c>
      <c r="M459" s="2">
        <v>118.871912360039</v>
      </c>
      <c r="N459" s="2">
        <v>8</v>
      </c>
      <c r="O459" s="2">
        <v>7.92682926829268</v>
      </c>
      <c r="P459" s="2">
        <v>7.66871165644172</v>
      </c>
      <c r="Q459" s="2">
        <v>7.63636363636364</v>
      </c>
      <c r="R459" s="2">
        <v>7.86585365853659</v>
      </c>
      <c r="S459" s="2">
        <v>12.7413127413127</v>
      </c>
      <c r="T459" s="2">
        <v>12.7906976744186</v>
      </c>
      <c r="U459" s="2">
        <v>12.4031007751938</v>
      </c>
      <c r="V459" s="2">
        <v>11.9230769230769</v>
      </c>
      <c r="W459" s="2">
        <v>11.969111969112</v>
      </c>
      <c r="X459" s="2">
        <v>39.3333333333333</v>
      </c>
      <c r="Y459" s="2">
        <v>41.0344827586207</v>
      </c>
      <c r="Z459" s="2">
        <v>42.4137931034483</v>
      </c>
      <c r="AA459" s="2">
        <v>42.1428571428571</v>
      </c>
      <c r="AB459" s="2">
        <v>41.4285714285714</v>
      </c>
      <c r="AC459" s="2">
        <v>4.93333333333333</v>
      </c>
      <c r="AD459" s="2">
        <v>4.30487804878049</v>
      </c>
      <c r="AE459" s="2">
        <v>3.66871165644172</v>
      </c>
      <c r="AF459" s="2">
        <v>5.63636363636364</v>
      </c>
      <c r="AG459" s="2">
        <v>5.59756097560976</v>
      </c>
      <c r="AH459" s="2">
        <v>11.76</v>
      </c>
      <c r="AI459" s="2">
        <v>12.01</v>
      </c>
      <c r="AJ459" s="2">
        <v>11.96</v>
      </c>
      <c r="AK459" s="2">
        <v>10.73</v>
      </c>
      <c r="AL459" s="2">
        <v>9.51219512195122</v>
      </c>
      <c r="AM459" s="2">
        <v>45.3</v>
      </c>
      <c r="AN459" s="2">
        <v>45.7</v>
      </c>
      <c r="AO459" s="2">
        <v>41.8</v>
      </c>
      <c r="AP459" s="2">
        <v>39</v>
      </c>
      <c r="AQ459" s="13">
        <v>13.875</v>
      </c>
      <c r="AR459" s="7">
        <v>18.4686427256621</v>
      </c>
    </row>
    <row r="460" spans="1:44">
      <c r="A460" t="s">
        <v>932</v>
      </c>
      <c r="B460" s="1" t="s">
        <v>2833</v>
      </c>
      <c r="C460" t="s">
        <v>933</v>
      </c>
      <c r="D460" t="s">
        <v>1297</v>
      </c>
      <c r="E460" s="2">
        <v>9.33</v>
      </c>
      <c r="F460" s="2">
        <v>73.4336390686476</v>
      </c>
      <c r="G460" s="2">
        <v>72.9879391792579</v>
      </c>
      <c r="H460" s="11">
        <v>0.621832507317073</v>
      </c>
      <c r="I460" s="2">
        <v>134.15</v>
      </c>
      <c r="J460" s="2">
        <v>97.84</v>
      </c>
      <c r="K460" s="2">
        <v>130.18</v>
      </c>
      <c r="L460" s="2">
        <v>128.22</v>
      </c>
      <c r="M460" s="2">
        <v>111.404826281988</v>
      </c>
      <c r="N460" s="2">
        <v>7.12765957446809</v>
      </c>
      <c r="O460" s="2">
        <v>6.78571428571429</v>
      </c>
      <c r="P460" s="2">
        <v>6.58163265306122</v>
      </c>
      <c r="Q460" s="2">
        <v>6.58163265306122</v>
      </c>
      <c r="R460" s="2">
        <v>6.87179487179487</v>
      </c>
      <c r="S460" s="2">
        <v>10.7806691449814</v>
      </c>
      <c r="T460" s="2">
        <v>10.4693140794224</v>
      </c>
      <c r="U460" s="2">
        <v>10.4693140794224</v>
      </c>
      <c r="V460" s="2">
        <v>10.4693140794224</v>
      </c>
      <c r="W460" s="2">
        <v>10.5072463768116</v>
      </c>
      <c r="X460" s="2">
        <v>46.4</v>
      </c>
      <c r="Y460" s="2">
        <v>45.7692307692308</v>
      </c>
      <c r="Z460" s="2">
        <v>48</v>
      </c>
      <c r="AA460" s="2">
        <v>48.4</v>
      </c>
      <c r="AB460" s="2">
        <v>46.8</v>
      </c>
      <c r="AC460" s="2">
        <v>4.28723404255319</v>
      </c>
      <c r="AD460" s="2">
        <v>3.78571428571429</v>
      </c>
      <c r="AE460" s="2">
        <v>3.71428571428571</v>
      </c>
      <c r="AF460" s="2">
        <v>5.43877551020408</v>
      </c>
      <c r="AG460" s="2">
        <v>5.55897435897436</v>
      </c>
      <c r="AH460" s="2">
        <v>9.2</v>
      </c>
      <c r="AI460" s="2">
        <v>8.78</v>
      </c>
      <c r="AJ460" s="2">
        <v>8.37</v>
      </c>
      <c r="AK460" s="2">
        <v>7.7</v>
      </c>
      <c r="AL460" s="2">
        <v>6.71794871794872</v>
      </c>
      <c r="AM460" s="2">
        <v>42.2</v>
      </c>
      <c r="AN460" s="2">
        <v>42.5</v>
      </c>
      <c r="AO460" s="2">
        <v>39.1</v>
      </c>
      <c r="AP460" s="2">
        <v>36</v>
      </c>
      <c r="AQ460" s="13">
        <v>13.1585365853659</v>
      </c>
      <c r="AR460" s="7">
        <v>15.6782541518448</v>
      </c>
    </row>
    <row r="461" spans="1:44">
      <c r="A461" t="s">
        <v>934</v>
      </c>
      <c r="B461" s="1" t="s">
        <v>2834</v>
      </c>
      <c r="C461" t="s">
        <v>935</v>
      </c>
      <c r="D461" t="s">
        <v>1297</v>
      </c>
      <c r="E461" s="2">
        <v>11.3</v>
      </c>
      <c r="F461" s="2">
        <v>74.4021714064659</v>
      </c>
      <c r="G461" s="2">
        <v>72.9298008215729</v>
      </c>
      <c r="H461" s="11">
        <v>0.750351580952381</v>
      </c>
      <c r="I461" s="2">
        <v>155.32</v>
      </c>
      <c r="J461" s="2">
        <v>152.78</v>
      </c>
      <c r="K461" s="2">
        <v>163.35</v>
      </c>
      <c r="L461" s="2">
        <v>154.79</v>
      </c>
      <c r="M461" s="2">
        <v>158.13760755206</v>
      </c>
      <c r="N461" s="2">
        <v>7.16814159292035</v>
      </c>
      <c r="O461" s="2">
        <v>7.26086956521739</v>
      </c>
      <c r="P461" s="2">
        <v>6.75213675213675</v>
      </c>
      <c r="Q461" s="2">
        <v>6.61016949152542</v>
      </c>
      <c r="R461" s="2">
        <v>6.97872340425532</v>
      </c>
      <c r="S461" s="2">
        <v>8.38709677419355</v>
      </c>
      <c r="T461" s="2">
        <v>8.30670926517572</v>
      </c>
      <c r="U461" s="2">
        <v>8.17610062893082</v>
      </c>
      <c r="V461" s="2">
        <v>7.83699059561129</v>
      </c>
      <c r="W461" s="2">
        <v>7.86163522012579</v>
      </c>
      <c r="X461" s="2">
        <v>52.5</v>
      </c>
      <c r="Y461" s="2">
        <v>56.0869565217391</v>
      </c>
      <c r="Z461" s="2">
        <v>56.0869565217391</v>
      </c>
      <c r="AA461" s="2">
        <v>58.1818181818182</v>
      </c>
      <c r="AB461" s="2">
        <v>58.6363636363636</v>
      </c>
      <c r="AC461" s="2">
        <v>4.9646017699115</v>
      </c>
      <c r="AD461" s="2">
        <v>4.45217391304348</v>
      </c>
      <c r="AE461" s="2">
        <v>4.17948717948718</v>
      </c>
      <c r="AF461" s="2">
        <v>5.70338983050847</v>
      </c>
      <c r="AG461" s="2">
        <v>5.81276595744681</v>
      </c>
      <c r="AH461" s="2">
        <v>8.81</v>
      </c>
      <c r="AI461" s="2">
        <v>8.48</v>
      </c>
      <c r="AJ461" s="2">
        <v>8.25</v>
      </c>
      <c r="AK461" s="2">
        <v>7.03</v>
      </c>
      <c r="AL461" s="2">
        <v>5.87234042553191</v>
      </c>
      <c r="AM461" s="2">
        <v>42.1</v>
      </c>
      <c r="AN461" s="2">
        <v>46.1</v>
      </c>
      <c r="AO461" s="2">
        <v>38.9</v>
      </c>
      <c r="AP461" s="2">
        <v>36.7</v>
      </c>
      <c r="AQ461" s="13">
        <v>15.1</v>
      </c>
      <c r="AR461" s="7">
        <v>18.2803822922328</v>
      </c>
    </row>
    <row r="462" spans="1:44">
      <c r="A462" t="s">
        <v>936</v>
      </c>
      <c r="B462" s="1" t="s">
        <v>2835</v>
      </c>
      <c r="C462" t="s">
        <v>937</v>
      </c>
      <c r="D462" t="s">
        <v>1297</v>
      </c>
      <c r="E462" s="2">
        <v>9.86</v>
      </c>
      <c r="F462" s="2">
        <v>79.0992191238979</v>
      </c>
      <c r="G462" s="2">
        <v>73.0532499182245</v>
      </c>
      <c r="H462" s="11">
        <v>0.4302518625</v>
      </c>
      <c r="I462" s="2">
        <v>100.85</v>
      </c>
      <c r="J462" s="2">
        <v>70.09</v>
      </c>
      <c r="K462" s="2">
        <v>79.36</v>
      </c>
      <c r="L462" s="2">
        <v>105.41</v>
      </c>
      <c r="M462" s="2">
        <v>81.0852096896512</v>
      </c>
      <c r="N462" s="2">
        <v>6.34920634920635</v>
      </c>
      <c r="O462" s="2">
        <v>6.17021276595745</v>
      </c>
      <c r="P462" s="2">
        <v>6.17021276595745</v>
      </c>
      <c r="Q462" s="2">
        <v>6.19047619047619</v>
      </c>
      <c r="R462" s="2">
        <v>6.19047619047619</v>
      </c>
      <c r="S462" s="2">
        <v>9.38628158844765</v>
      </c>
      <c r="T462" s="2">
        <v>9.42028985507246</v>
      </c>
      <c r="U462" s="2">
        <v>9.78260869565217</v>
      </c>
      <c r="V462" s="2">
        <v>9.74729241877256</v>
      </c>
      <c r="W462" s="2">
        <v>9.78260869565217</v>
      </c>
      <c r="X462" s="2">
        <v>48.2608695652174</v>
      </c>
      <c r="Y462" s="2">
        <v>46.9565217391304</v>
      </c>
      <c r="Z462" s="2">
        <v>46.5217391304348</v>
      </c>
      <c r="AA462" s="2">
        <v>46.9565217391304</v>
      </c>
      <c r="AB462" s="2">
        <v>46.0869565217391</v>
      </c>
      <c r="AC462" s="2">
        <v>4.50793650793651</v>
      </c>
      <c r="AD462" s="2">
        <v>3.71276595744681</v>
      </c>
      <c r="AE462" s="2">
        <v>3.30851063829787</v>
      </c>
      <c r="AF462" s="2">
        <v>4.50793650793651</v>
      </c>
      <c r="AG462" s="2">
        <v>4.91005291005291</v>
      </c>
      <c r="AH462" s="2">
        <v>8.1</v>
      </c>
      <c r="AI462" s="2">
        <v>8.03</v>
      </c>
      <c r="AJ462" s="2">
        <v>7.55</v>
      </c>
      <c r="AK462" s="2">
        <v>6.51</v>
      </c>
      <c r="AL462" s="2">
        <v>5.66137566137566</v>
      </c>
      <c r="AM462" s="2">
        <v>43.7</v>
      </c>
      <c r="AN462" s="2">
        <v>47.8</v>
      </c>
      <c r="AO462" s="2">
        <v>42.7</v>
      </c>
      <c r="AP462" s="2">
        <v>37.6</v>
      </c>
      <c r="AQ462" s="13">
        <v>18.725</v>
      </c>
      <c r="AR462" s="7">
        <v>20.6145846580826</v>
      </c>
    </row>
    <row r="463" spans="1:44">
      <c r="A463" t="s">
        <v>938</v>
      </c>
      <c r="B463" s="1" t="s">
        <v>2836</v>
      </c>
      <c r="C463" t="s">
        <v>939</v>
      </c>
      <c r="D463" t="s">
        <v>1297</v>
      </c>
      <c r="E463" s="2">
        <v>9.16</v>
      </c>
      <c r="F463" s="2">
        <v>84.3128246917775</v>
      </c>
      <c r="G463" s="2">
        <v>72.2382029708385</v>
      </c>
      <c r="H463" s="11">
        <v>0.347585087096774</v>
      </c>
      <c r="I463" s="2">
        <v>73.48</v>
      </c>
      <c r="J463" s="2">
        <v>73</v>
      </c>
      <c r="K463" s="2">
        <v>76.86</v>
      </c>
      <c r="L463" s="2">
        <v>103.62</v>
      </c>
      <c r="M463" s="2">
        <v>95.6579864344057</v>
      </c>
      <c r="N463" s="2">
        <v>6.74033149171271</v>
      </c>
      <c r="O463" s="2">
        <v>6.7032967032967</v>
      </c>
      <c r="P463" s="2">
        <v>6.37362637362637</v>
      </c>
      <c r="Q463" s="2">
        <v>5.79234972677596</v>
      </c>
      <c r="R463" s="2">
        <v>6.01092896174863</v>
      </c>
      <c r="S463" s="2">
        <v>10.5660377358491</v>
      </c>
      <c r="T463" s="2">
        <v>10.6060606060606</v>
      </c>
      <c r="U463" s="2">
        <v>10.6060606060606</v>
      </c>
      <c r="V463" s="2">
        <v>10.9433962264151</v>
      </c>
      <c r="W463" s="2">
        <v>10.9848484848485</v>
      </c>
      <c r="X463" s="2">
        <v>52.4</v>
      </c>
      <c r="Y463" s="2">
        <v>51.9230769230769</v>
      </c>
      <c r="Z463" s="2">
        <v>53.0769230769231</v>
      </c>
      <c r="AA463" s="2">
        <v>53.0769230769231</v>
      </c>
      <c r="AB463" s="2">
        <v>53.8461538461538</v>
      </c>
      <c r="AC463" s="2">
        <v>4.5414364640884</v>
      </c>
      <c r="AD463" s="2">
        <v>3.81318681318681</v>
      </c>
      <c r="AE463" s="2">
        <v>3.69230769230769</v>
      </c>
      <c r="AF463" s="2">
        <v>4.775956284153</v>
      </c>
      <c r="AG463" s="2">
        <v>5.12568306010929</v>
      </c>
      <c r="AH463" s="2">
        <v>7.9</v>
      </c>
      <c r="AI463" s="2">
        <v>7.47</v>
      </c>
      <c r="AJ463" s="2">
        <v>7.2</v>
      </c>
      <c r="AK463" s="2">
        <v>6.34</v>
      </c>
      <c r="AL463" s="2">
        <v>5.57377049180328</v>
      </c>
      <c r="AM463" s="2">
        <v>40.1</v>
      </c>
      <c r="AN463" s="2">
        <v>43.9</v>
      </c>
      <c r="AO463" s="2">
        <v>39.6</v>
      </c>
      <c r="AP463" s="2">
        <v>37.8</v>
      </c>
      <c r="AQ463" s="13">
        <v>19.0064516129032</v>
      </c>
      <c r="AR463" s="7">
        <v>20.4087659123206</v>
      </c>
    </row>
    <row r="464" spans="1:44">
      <c r="A464" t="s">
        <v>940</v>
      </c>
      <c r="B464" s="1" t="s">
        <v>2837</v>
      </c>
      <c r="C464" t="s">
        <v>941</v>
      </c>
      <c r="D464" t="s">
        <v>1297</v>
      </c>
      <c r="E464" s="2">
        <v>10.35</v>
      </c>
      <c r="F464" s="2">
        <v>73.1797643537235</v>
      </c>
      <c r="G464" s="2">
        <v>72.5277502481871</v>
      </c>
      <c r="H464" s="11">
        <v>0.645955971794872</v>
      </c>
      <c r="I464" s="2">
        <v>141.67</v>
      </c>
      <c r="J464" s="2">
        <v>155.55</v>
      </c>
      <c r="K464" s="2">
        <v>142.91</v>
      </c>
      <c r="L464" s="2">
        <v>139.91</v>
      </c>
      <c r="M464" s="2">
        <v>130.792602796107</v>
      </c>
      <c r="N464" s="2">
        <v>7.65027322404372</v>
      </c>
      <c r="O464" s="2">
        <v>7.54098360655738</v>
      </c>
      <c r="P464" s="2">
        <v>7.66304347826087</v>
      </c>
      <c r="Q464" s="2">
        <v>7.83783783783784</v>
      </c>
      <c r="R464" s="2">
        <v>7.8804347826087</v>
      </c>
      <c r="S464" s="2">
        <v>10.4693140794224</v>
      </c>
      <c r="T464" s="2">
        <v>10.1083032490975</v>
      </c>
      <c r="U464" s="2">
        <v>10.1083032490975</v>
      </c>
      <c r="V464" s="2">
        <v>9.71223021582734</v>
      </c>
      <c r="W464" s="2">
        <v>9.74729241877256</v>
      </c>
      <c r="X464" s="2">
        <v>48.8461538461538</v>
      </c>
      <c r="Y464" s="2">
        <v>49.6</v>
      </c>
      <c r="Z464" s="2">
        <v>52.0833333333333</v>
      </c>
      <c r="AA464" s="2">
        <v>53.3333333333333</v>
      </c>
      <c r="AB464" s="2">
        <v>56.0869565217391</v>
      </c>
      <c r="AC464" s="2">
        <v>5.84699453551913</v>
      </c>
      <c r="AD464" s="2">
        <v>5.24590163934426</v>
      </c>
      <c r="AE464" s="2">
        <v>4.78260869565217</v>
      </c>
      <c r="AF464" s="2">
        <v>5.62162162162162</v>
      </c>
      <c r="AG464" s="2">
        <v>6.05434782608696</v>
      </c>
      <c r="AH464" s="2">
        <v>12.3</v>
      </c>
      <c r="AI464" s="2">
        <v>11.53</v>
      </c>
      <c r="AJ464" s="2">
        <v>11.52</v>
      </c>
      <c r="AK464" s="2">
        <v>10.16</v>
      </c>
      <c r="AL464" s="2">
        <v>8.91304347826087</v>
      </c>
      <c r="AM464" s="2">
        <v>50.7</v>
      </c>
      <c r="AN464" s="2">
        <v>52.6</v>
      </c>
      <c r="AO464" s="2">
        <v>48.8</v>
      </c>
      <c r="AP464" s="2">
        <v>42.7</v>
      </c>
      <c r="AQ464" s="13">
        <v>15.8769230769231</v>
      </c>
      <c r="AR464" s="7">
        <v>19.6857127810367</v>
      </c>
    </row>
    <row r="465" spans="1:44">
      <c r="A465" t="s">
        <v>942</v>
      </c>
      <c r="B465" s="1" t="s">
        <v>2838</v>
      </c>
      <c r="C465" t="s">
        <v>943</v>
      </c>
      <c r="D465" t="s">
        <v>1297</v>
      </c>
      <c r="E465" s="2">
        <v>10.71</v>
      </c>
      <c r="F465" s="2">
        <v>72.1568423352787</v>
      </c>
      <c r="G465" s="2">
        <v>69.7298532011068</v>
      </c>
      <c r="H465" s="11">
        <v>0.675092311764706</v>
      </c>
      <c r="I465" s="2">
        <v>121.77</v>
      </c>
      <c r="J465" s="2">
        <v>116.79</v>
      </c>
      <c r="K465" s="2">
        <v>140.84</v>
      </c>
      <c r="L465" s="2">
        <v>119.34</v>
      </c>
      <c r="M465" s="2">
        <v>121.384196572155</v>
      </c>
      <c r="N465" s="2">
        <v>7.06896551724138</v>
      </c>
      <c r="O465" s="2">
        <v>7.35632183908046</v>
      </c>
      <c r="P465" s="2">
        <v>7.34104046242775</v>
      </c>
      <c r="Q465" s="2">
        <v>7.29885057471264</v>
      </c>
      <c r="R465" s="2">
        <v>7.45664739884393</v>
      </c>
      <c r="S465" s="2">
        <v>11.6279069767442</v>
      </c>
      <c r="T465" s="2">
        <v>12.015503875969</v>
      </c>
      <c r="U465" s="2">
        <v>12.015503875969</v>
      </c>
      <c r="V465" s="2">
        <v>12.3552123552124</v>
      </c>
      <c r="W465" s="2">
        <v>12.4031007751938</v>
      </c>
      <c r="X465" s="2">
        <v>48.1481481481481</v>
      </c>
      <c r="Y465" s="2">
        <v>44.6428571428571</v>
      </c>
      <c r="Z465" s="2">
        <v>46.0714285714286</v>
      </c>
      <c r="AA465" s="2">
        <v>46.7857142857143</v>
      </c>
      <c r="AB465" s="2">
        <v>47.1428571428571</v>
      </c>
      <c r="AC465" s="2">
        <v>4.71264367816092</v>
      </c>
      <c r="AD465" s="2">
        <v>5.27586206896552</v>
      </c>
      <c r="AE465" s="2">
        <v>4.25433526011561</v>
      </c>
      <c r="AF465" s="2">
        <v>5.86206896551724</v>
      </c>
      <c r="AG465" s="2">
        <v>5.59537572254335</v>
      </c>
      <c r="AH465" s="2">
        <v>9.31</v>
      </c>
      <c r="AI465" s="2">
        <v>9.6</v>
      </c>
      <c r="AJ465" s="2">
        <v>9.83</v>
      </c>
      <c r="AK465" s="2">
        <v>8.79</v>
      </c>
      <c r="AL465" s="2">
        <v>7.34104046242775</v>
      </c>
      <c r="AM465" s="2">
        <v>46.5</v>
      </c>
      <c r="AN465" s="2">
        <v>49.4</v>
      </c>
      <c r="AO465" s="2">
        <v>44.1</v>
      </c>
      <c r="AP465" s="2">
        <v>38.7</v>
      </c>
      <c r="AQ465" s="13">
        <v>16.4235294117647</v>
      </c>
      <c r="AR465" s="7">
        <v>19.2393831742693</v>
      </c>
    </row>
    <row r="466" spans="1:44">
      <c r="A466" t="s">
        <v>944</v>
      </c>
      <c r="B466" s="1" t="s">
        <v>2839</v>
      </c>
      <c r="C466" t="s">
        <v>945</v>
      </c>
      <c r="D466" t="s">
        <v>1297</v>
      </c>
      <c r="E466" s="2">
        <v>7.78</v>
      </c>
      <c r="F466" s="2">
        <v>75.0505769621341</v>
      </c>
      <c r="G466" s="2">
        <v>69.4511464348841</v>
      </c>
      <c r="H466" s="11">
        <v>0.701599629268293</v>
      </c>
      <c r="I466" s="2">
        <v>110.29</v>
      </c>
      <c r="J466" s="2">
        <v>117.76</v>
      </c>
      <c r="K466" s="2">
        <v>117.53</v>
      </c>
      <c r="L466" s="2">
        <v>110.56</v>
      </c>
      <c r="M466" s="2">
        <v>93.4094892398881</v>
      </c>
      <c r="N466" s="2">
        <v>7.68817204301075</v>
      </c>
      <c r="O466" s="2">
        <v>7.70053475935829</v>
      </c>
      <c r="P466" s="2">
        <v>7.70053475935829</v>
      </c>
      <c r="Q466" s="2">
        <v>7.87234042553191</v>
      </c>
      <c r="R466" s="2">
        <v>8.13829787234043</v>
      </c>
      <c r="S466" s="2">
        <v>11.1913357400722</v>
      </c>
      <c r="T466" s="2">
        <v>11.1913357400722</v>
      </c>
      <c r="U466" s="2">
        <v>11.5523465703971</v>
      </c>
      <c r="V466" s="2">
        <v>11.5107913669065</v>
      </c>
      <c r="W466" s="2">
        <v>11.5523465703971</v>
      </c>
      <c r="X466" s="2">
        <v>48.5714285714286</v>
      </c>
      <c r="Y466" s="2">
        <v>51.4814814814815</v>
      </c>
      <c r="Z466" s="2">
        <v>51.4285714285714</v>
      </c>
      <c r="AA466" s="2">
        <v>51.7857142857143</v>
      </c>
      <c r="AB466" s="2">
        <v>52.5</v>
      </c>
      <c r="AC466" s="2">
        <v>4.40860215053763</v>
      </c>
      <c r="AD466" s="2">
        <v>4.83422459893048</v>
      </c>
      <c r="AE466" s="2">
        <v>4.24598930481283</v>
      </c>
      <c r="AF466" s="2">
        <v>6.07446808510638</v>
      </c>
      <c r="AG466" s="2">
        <v>6.80851063829787</v>
      </c>
      <c r="AH466" s="2">
        <v>9.95</v>
      </c>
      <c r="AI466" s="2">
        <v>10.16</v>
      </c>
      <c r="AJ466" s="2">
        <v>10.37</v>
      </c>
      <c r="AK466" s="2">
        <v>9.68</v>
      </c>
      <c r="AL466" s="2">
        <v>8.51063829787234</v>
      </c>
      <c r="AM466" s="2">
        <v>50.1</v>
      </c>
      <c r="AN466" s="2">
        <v>50.6</v>
      </c>
      <c r="AO466" s="2">
        <v>45.3</v>
      </c>
      <c r="AP466" s="2">
        <v>42.7</v>
      </c>
      <c r="AQ466" s="13">
        <v>13.4414634146342</v>
      </c>
      <c r="AR466" s="7">
        <v>16.7623376484736</v>
      </c>
    </row>
    <row r="467" spans="1:44">
      <c r="A467" t="s">
        <v>946</v>
      </c>
      <c r="B467" s="1" t="s">
        <v>2840</v>
      </c>
      <c r="C467" t="s">
        <v>947</v>
      </c>
      <c r="D467" t="s">
        <v>1297</v>
      </c>
      <c r="E467" s="2">
        <v>10.9</v>
      </c>
      <c r="F467" s="2">
        <v>83.1729519797522</v>
      </c>
      <c r="G467" s="2">
        <v>75.6252772664178</v>
      </c>
      <c r="H467" s="11">
        <v>0.715621836842105</v>
      </c>
      <c r="I467" s="2">
        <v>111.76</v>
      </c>
      <c r="J467" s="2">
        <v>85.85</v>
      </c>
      <c r="K467" s="2">
        <v>78.91</v>
      </c>
      <c r="L467" s="2">
        <v>91.06</v>
      </c>
      <c r="M467" s="2">
        <v>80.0192406073192</v>
      </c>
      <c r="N467" s="2">
        <v>7.03488372093023</v>
      </c>
      <c r="O467" s="2">
        <v>7.32558139534884</v>
      </c>
      <c r="P467" s="2">
        <v>7.25146198830409</v>
      </c>
      <c r="Q467" s="2">
        <v>7.44186046511628</v>
      </c>
      <c r="R467" s="2">
        <v>7.63005780346821</v>
      </c>
      <c r="S467" s="2">
        <v>13.5802469135802</v>
      </c>
      <c r="T467" s="2">
        <v>14.0495867768595</v>
      </c>
      <c r="U467" s="2">
        <v>14.40329218107</v>
      </c>
      <c r="V467" s="2">
        <v>14.40329218107</v>
      </c>
      <c r="W467" s="2">
        <v>14.344262295082</v>
      </c>
      <c r="X467" s="2">
        <v>38</v>
      </c>
      <c r="Y467" s="2">
        <v>37.4193548387097</v>
      </c>
      <c r="Z467" s="2">
        <v>37.4193548387097</v>
      </c>
      <c r="AA467" s="2">
        <v>38.7096774193548</v>
      </c>
      <c r="AB467" s="2">
        <v>36.25</v>
      </c>
      <c r="AC467" s="2">
        <v>4.22093023255814</v>
      </c>
      <c r="AD467" s="2">
        <v>4.41860465116279</v>
      </c>
      <c r="AE467" s="2">
        <v>4.32748538011696</v>
      </c>
      <c r="AF467" s="2">
        <v>5.61627906976744</v>
      </c>
      <c r="AG467" s="2">
        <v>6.45086705202312</v>
      </c>
      <c r="AH467" s="2">
        <v>10.29</v>
      </c>
      <c r="AI467" s="2">
        <v>10.52</v>
      </c>
      <c r="AJ467" s="2">
        <v>10.7</v>
      </c>
      <c r="AK467" s="2">
        <v>9.48</v>
      </c>
      <c r="AL467" s="2">
        <v>8.26589595375722</v>
      </c>
      <c r="AM467" s="2">
        <v>43.7</v>
      </c>
      <c r="AN467" s="2">
        <v>45.4</v>
      </c>
      <c r="AO467" s="2">
        <v>41.5</v>
      </c>
      <c r="AP467" s="2">
        <v>40.3</v>
      </c>
      <c r="AQ467" s="13">
        <v>14.5789473684211</v>
      </c>
      <c r="AR467" s="7">
        <v>17.2257956720695</v>
      </c>
    </row>
    <row r="468" spans="1:44">
      <c r="A468" t="s">
        <v>948</v>
      </c>
      <c r="B468" s="1" t="s">
        <v>2841</v>
      </c>
      <c r="C468" t="s">
        <v>949</v>
      </c>
      <c r="D468" t="s">
        <v>1297</v>
      </c>
      <c r="E468" s="2">
        <v>4.02</v>
      </c>
      <c r="F468" s="2">
        <v>56.9785232645316</v>
      </c>
      <c r="G468" s="2">
        <v>65.1510767783873</v>
      </c>
      <c r="H468" s="11">
        <v>0.584319218181818</v>
      </c>
      <c r="I468" s="2">
        <v>85.97</v>
      </c>
      <c r="J468" s="2">
        <v>87.4</v>
      </c>
      <c r="K468" s="2">
        <v>76.28</v>
      </c>
      <c r="L468" s="2">
        <v>83.63</v>
      </c>
      <c r="M468" s="2">
        <v>62.3597596946836</v>
      </c>
      <c r="N468" s="2">
        <v>5.71428571428571</v>
      </c>
      <c r="O468" s="2">
        <v>6.08</v>
      </c>
      <c r="P468" s="2">
        <v>5.7258064516129</v>
      </c>
      <c r="Q468" s="2">
        <v>5.42635658914729</v>
      </c>
      <c r="R468" s="2">
        <v>5.625</v>
      </c>
      <c r="S468" s="2">
        <v>7.60233918128655</v>
      </c>
      <c r="T468" s="2">
        <v>7.69230769230769</v>
      </c>
      <c r="U468" s="2">
        <v>7.69230769230769</v>
      </c>
      <c r="V468" s="2">
        <v>8</v>
      </c>
      <c r="W468" s="2">
        <v>7.42857142857143</v>
      </c>
      <c r="X468" s="2">
        <v>40</v>
      </c>
      <c r="Y468" s="2">
        <v>40</v>
      </c>
      <c r="Z468" s="2">
        <v>36.6666666666667</v>
      </c>
      <c r="AA468" s="2">
        <v>38.3333333333333</v>
      </c>
      <c r="AB468" s="2">
        <v>39.1666666666667</v>
      </c>
      <c r="AC468" s="2">
        <v>3.74603174603175</v>
      </c>
      <c r="AD468" s="2">
        <v>3.824</v>
      </c>
      <c r="AE468" s="2">
        <v>3.30645161290323</v>
      </c>
      <c r="AF468" s="2">
        <v>5.10077519379845</v>
      </c>
      <c r="AG468" s="2">
        <v>5.09375</v>
      </c>
      <c r="AH468" s="2">
        <v>10.16</v>
      </c>
      <c r="AI468" s="2">
        <v>9.68</v>
      </c>
      <c r="AJ468" s="2">
        <v>8.87</v>
      </c>
      <c r="AK468" s="2">
        <v>8.06</v>
      </c>
      <c r="AL468" s="2">
        <v>7.03125</v>
      </c>
      <c r="AM468" s="2">
        <v>45.4</v>
      </c>
      <c r="AN468" s="2">
        <v>46.8</v>
      </c>
      <c r="AO468" s="2">
        <v>42.5</v>
      </c>
      <c r="AP468" s="2">
        <v>39.3</v>
      </c>
      <c r="AQ468" s="13">
        <v>9.72727272727273</v>
      </c>
      <c r="AR468" s="7">
        <v>12.0101840183739</v>
      </c>
    </row>
    <row r="469" spans="1:44">
      <c r="A469" t="s">
        <v>950</v>
      </c>
      <c r="B469" s="1" t="s">
        <v>2842</v>
      </c>
      <c r="C469" t="s">
        <v>951</v>
      </c>
      <c r="D469" t="s">
        <v>1297</v>
      </c>
      <c r="E469" s="2">
        <v>8.88</v>
      </c>
      <c r="F469" s="2">
        <v>66.540132747305</v>
      </c>
      <c r="G469" s="2">
        <v>76.2648558425788</v>
      </c>
      <c r="H469" s="11">
        <v>0.731418615909091</v>
      </c>
      <c r="I469" s="2">
        <v>117.27</v>
      </c>
      <c r="J469" s="2">
        <v>94.8</v>
      </c>
      <c r="K469" s="2">
        <v>125.8</v>
      </c>
      <c r="L469" s="2">
        <v>115.79</v>
      </c>
      <c r="M469" s="2">
        <v>110.084738625003</v>
      </c>
      <c r="N469" s="2">
        <v>6.36363636363636</v>
      </c>
      <c r="O469" s="2">
        <v>5.89041095890411</v>
      </c>
      <c r="P469" s="2">
        <v>5.20491803278689</v>
      </c>
      <c r="Q469" s="2">
        <v>4.94252873563218</v>
      </c>
      <c r="R469" s="2">
        <v>4.83870967741935</v>
      </c>
      <c r="S469" s="2">
        <v>10.2310231023102</v>
      </c>
      <c r="T469" s="2">
        <v>10.2990033222591</v>
      </c>
      <c r="U469" s="2">
        <v>9.72644376899696</v>
      </c>
      <c r="V469" s="2">
        <v>9.16905444126074</v>
      </c>
      <c r="W469" s="2">
        <v>8.91891891891892</v>
      </c>
      <c r="X469" s="2">
        <v>51.9230769230769</v>
      </c>
      <c r="Y469" s="2">
        <v>51.9230769230769</v>
      </c>
      <c r="Z469" s="2">
        <v>51.1538461538461</v>
      </c>
      <c r="AA469" s="2">
        <v>50.7692307692308</v>
      </c>
      <c r="AB469" s="2">
        <v>49.6296296296296</v>
      </c>
      <c r="AC469" s="2">
        <v>5.50909090909091</v>
      </c>
      <c r="AD469" s="2">
        <v>4.62100456621005</v>
      </c>
      <c r="AE469" s="2">
        <v>3.70491803278688</v>
      </c>
      <c r="AF469" s="2">
        <v>5.11877394636015</v>
      </c>
      <c r="AG469" s="2">
        <v>4.99641577060932</v>
      </c>
      <c r="AH469" s="2">
        <v>9.23</v>
      </c>
      <c r="AI469" s="2">
        <v>8.72</v>
      </c>
      <c r="AJ469" s="2">
        <v>7.66</v>
      </c>
      <c r="AK469" s="2">
        <v>6.55</v>
      </c>
      <c r="AL469" s="2">
        <v>4.98207885304659</v>
      </c>
      <c r="AM469" s="2">
        <v>45.4</v>
      </c>
      <c r="AN469" s="2">
        <v>47.9</v>
      </c>
      <c r="AO469" s="2">
        <v>42.5</v>
      </c>
      <c r="AP469" s="2">
        <v>40.2</v>
      </c>
      <c r="AQ469" s="13">
        <v>12.6045454545455</v>
      </c>
      <c r="AR469" s="7">
        <v>14.3801570032743</v>
      </c>
    </row>
    <row r="470" spans="1:44">
      <c r="A470" t="s">
        <v>952</v>
      </c>
      <c r="B470" s="1" t="s">
        <v>2843</v>
      </c>
      <c r="C470" t="s">
        <v>953</v>
      </c>
      <c r="D470" t="s">
        <v>1297</v>
      </c>
      <c r="E470" s="2">
        <v>8.83</v>
      </c>
      <c r="F470" s="2">
        <v>84.2634663017367</v>
      </c>
      <c r="G470" s="2">
        <v>73.9618515925927</v>
      </c>
      <c r="H470" s="11">
        <v>0.459394373529412</v>
      </c>
      <c r="I470" s="2">
        <v>94.09</v>
      </c>
      <c r="J470" s="2">
        <v>105.04</v>
      </c>
      <c r="K470" s="2">
        <v>87.62</v>
      </c>
      <c r="L470" s="2">
        <v>118.3</v>
      </c>
      <c r="M470" s="2">
        <v>101.494227243582</v>
      </c>
      <c r="N470" s="2">
        <v>6.10169491525424</v>
      </c>
      <c r="O470" s="2">
        <v>6.51428571428571</v>
      </c>
      <c r="P470" s="2">
        <v>6.51428571428571</v>
      </c>
      <c r="Q470" s="2">
        <v>6.36363636363636</v>
      </c>
      <c r="R470" s="2">
        <v>6.62857142857143</v>
      </c>
      <c r="S470" s="2">
        <v>9.43396226415094</v>
      </c>
      <c r="T470" s="2">
        <v>9.50570342205323</v>
      </c>
      <c r="U470" s="2">
        <v>9.50570342205323</v>
      </c>
      <c r="V470" s="2">
        <v>9.46969696969697</v>
      </c>
      <c r="W470" s="2">
        <v>9.50570342205323</v>
      </c>
      <c r="X470" s="2">
        <v>42.1739130434783</v>
      </c>
      <c r="Y470" s="2">
        <v>41.7391304347826</v>
      </c>
      <c r="Z470" s="2">
        <v>42.7272727272727</v>
      </c>
      <c r="AA470" s="2">
        <v>43.6363636363636</v>
      </c>
      <c r="AB470" s="2">
        <v>45.4545454545455</v>
      </c>
      <c r="AC470" s="2">
        <v>4.74576271186441</v>
      </c>
      <c r="AD470" s="2">
        <v>3.85142857142857</v>
      </c>
      <c r="AE470" s="2">
        <v>3.12</v>
      </c>
      <c r="AF470" s="2">
        <v>4.625</v>
      </c>
      <c r="AG470" s="2">
        <v>4.78857142857143</v>
      </c>
      <c r="AH470" s="2">
        <v>8.25</v>
      </c>
      <c r="AI470" s="2">
        <v>8.4</v>
      </c>
      <c r="AJ470" s="2">
        <v>8.4</v>
      </c>
      <c r="AK470" s="2">
        <v>7.16</v>
      </c>
      <c r="AL470" s="2">
        <v>6.28571428571429</v>
      </c>
      <c r="AM470" s="2">
        <v>42.5</v>
      </c>
      <c r="AN470" s="2">
        <v>45.1</v>
      </c>
      <c r="AO470" s="2">
        <v>37.8</v>
      </c>
      <c r="AP470" s="2">
        <v>36.1</v>
      </c>
      <c r="AQ470" s="13">
        <v>15.5029411764706</v>
      </c>
      <c r="AR470" s="7">
        <v>18.4082768889361</v>
      </c>
    </row>
    <row r="471" spans="1:44">
      <c r="A471" t="s">
        <v>954</v>
      </c>
      <c r="B471" s="1" t="s">
        <v>2844</v>
      </c>
      <c r="C471" t="s">
        <v>955</v>
      </c>
      <c r="D471" t="s">
        <v>1297</v>
      </c>
      <c r="E471" s="2">
        <v>9.17</v>
      </c>
      <c r="F471" s="2">
        <v>69.4761450083682</v>
      </c>
      <c r="G471" s="2">
        <v>71.3743659007522</v>
      </c>
      <c r="H471" s="11">
        <v>0.7613914</v>
      </c>
      <c r="I471" s="2">
        <v>102.03</v>
      </c>
      <c r="J471" s="2">
        <v>109.29</v>
      </c>
      <c r="K471" s="2">
        <v>129.07</v>
      </c>
      <c r="L471" s="2">
        <v>96.45</v>
      </c>
      <c r="M471" s="2">
        <v>123.418148898394</v>
      </c>
      <c r="N471" s="2">
        <v>8.0225988700565</v>
      </c>
      <c r="O471" s="2">
        <v>7.86516853932584</v>
      </c>
      <c r="P471" s="2">
        <v>7.85310734463277</v>
      </c>
      <c r="Q471" s="2">
        <v>7.76536312849162</v>
      </c>
      <c r="R471" s="2">
        <v>8.07692307692308</v>
      </c>
      <c r="S471" s="2">
        <v>11.4942528735632</v>
      </c>
      <c r="T471" s="2">
        <v>11.4503816793893</v>
      </c>
      <c r="U471" s="2">
        <v>11.8320610687023</v>
      </c>
      <c r="V471" s="2">
        <v>11.787072243346</v>
      </c>
      <c r="W471" s="2">
        <v>11.5671641791045</v>
      </c>
      <c r="X471" s="2">
        <v>44.0740740740741</v>
      </c>
      <c r="Y471" s="2">
        <v>43.8461538461538</v>
      </c>
      <c r="Z471" s="2">
        <v>44.2307692307692</v>
      </c>
      <c r="AA471" s="2">
        <v>43.3333333333333</v>
      </c>
      <c r="AB471" s="2">
        <v>43.7037037037037</v>
      </c>
      <c r="AC471" s="2">
        <v>4.93785310734463</v>
      </c>
      <c r="AD471" s="2">
        <v>4.73033707865169</v>
      </c>
      <c r="AE471" s="2">
        <v>4.28248587570621</v>
      </c>
      <c r="AF471" s="2">
        <v>6.1340782122905</v>
      </c>
      <c r="AG471" s="2">
        <v>6.0989010989011</v>
      </c>
      <c r="AH471" s="2">
        <v>11.75</v>
      </c>
      <c r="AI471" s="2">
        <v>11.18</v>
      </c>
      <c r="AJ471" s="2">
        <v>10.45</v>
      </c>
      <c r="AK471" s="2">
        <v>8.83</v>
      </c>
      <c r="AL471" s="2">
        <v>7.85714285714286</v>
      </c>
      <c r="AM471" s="2">
        <v>48.8</v>
      </c>
      <c r="AN471" s="2">
        <v>48.9</v>
      </c>
      <c r="AO471" s="2">
        <v>45.6</v>
      </c>
      <c r="AP471" s="2">
        <v>43</v>
      </c>
      <c r="AQ471" s="13">
        <v>12.5243902439024</v>
      </c>
      <c r="AR471" s="7">
        <v>15.4778768082376</v>
      </c>
    </row>
    <row r="472" spans="1:44">
      <c r="A472" t="s">
        <v>956</v>
      </c>
      <c r="B472" s="1" t="s">
        <v>2845</v>
      </c>
      <c r="C472" t="s">
        <v>957</v>
      </c>
      <c r="D472" t="s">
        <v>1298</v>
      </c>
      <c r="E472" s="2">
        <v>6.01</v>
      </c>
      <c r="F472" s="2">
        <v>75.6926666094164</v>
      </c>
      <c r="G472" s="2">
        <v>74.0024093214209</v>
      </c>
      <c r="H472" s="11">
        <v>-0.283712842857143</v>
      </c>
      <c r="I472" s="2">
        <v>108.33</v>
      </c>
      <c r="J472" s="2">
        <v>84.34</v>
      </c>
      <c r="K472" s="2">
        <v>100.7</v>
      </c>
      <c r="L472" s="2">
        <v>105.71</v>
      </c>
      <c r="M472" s="2">
        <v>99.3088128112463</v>
      </c>
      <c r="N472" s="2">
        <v>5.67901234567901</v>
      </c>
      <c r="O472" s="2">
        <v>5.83850931677019</v>
      </c>
      <c r="P472" s="2">
        <v>5.96273291925466</v>
      </c>
      <c r="Q472" s="2">
        <v>6.02484472049689</v>
      </c>
      <c r="R472" s="2">
        <v>5.9375</v>
      </c>
      <c r="S472" s="2">
        <v>19.4444444444444</v>
      </c>
      <c r="T472" s="2">
        <v>19.9203187250996</v>
      </c>
      <c r="U472" s="2">
        <v>20.6349206349206</v>
      </c>
      <c r="V472" s="2">
        <v>20.9486166007905</v>
      </c>
      <c r="W472" s="2">
        <v>20.9486166007905</v>
      </c>
      <c r="X472" s="2">
        <v>23.4883720930233</v>
      </c>
      <c r="Y472" s="2">
        <v>23.1818181818182</v>
      </c>
      <c r="Z472" s="2">
        <v>21.7777777777778</v>
      </c>
      <c r="AA472" s="2">
        <v>21.304347826087</v>
      </c>
      <c r="AB472" s="2">
        <v>22.3913043478261</v>
      </c>
      <c r="AC472" s="2">
        <v>2.66666666666667</v>
      </c>
      <c r="AD472" s="2">
        <v>2.13664596273292</v>
      </c>
      <c r="AE472" s="2">
        <v>2.07453416149068</v>
      </c>
      <c r="AF472" s="2">
        <v>3.91304347826087</v>
      </c>
      <c r="AG472" s="2">
        <v>4.1375</v>
      </c>
      <c r="AH472" s="2">
        <v>6.17</v>
      </c>
      <c r="AI472" s="2">
        <v>6.09</v>
      </c>
      <c r="AJ472" s="2">
        <v>6.21</v>
      </c>
      <c r="AK472" s="2">
        <v>5.78</v>
      </c>
      <c r="AL472" s="2">
        <v>5.125</v>
      </c>
      <c r="AM472" s="2">
        <v>26.1</v>
      </c>
      <c r="AN472" s="2">
        <v>28.1</v>
      </c>
      <c r="AO472" s="2">
        <v>28.3</v>
      </c>
      <c r="AP472" s="2">
        <v>26.2</v>
      </c>
      <c r="AQ472" s="13">
        <v>10.4085714285714</v>
      </c>
      <c r="AR472" s="7">
        <v>15.0266143941215</v>
      </c>
    </row>
    <row r="473" spans="1:44">
      <c r="A473" t="s">
        <v>958</v>
      </c>
      <c r="B473" s="1" t="s">
        <v>2846</v>
      </c>
      <c r="C473" t="s">
        <v>959</v>
      </c>
      <c r="D473" t="s">
        <v>1298</v>
      </c>
      <c r="E473" s="2">
        <v>4.71</v>
      </c>
      <c r="F473" s="2">
        <v>82.2127173776308</v>
      </c>
      <c r="G473" s="2">
        <v>72.9169412288554</v>
      </c>
      <c r="H473" s="11">
        <v>-0.482997787878788</v>
      </c>
      <c r="I473" s="2">
        <v>68.57</v>
      </c>
      <c r="J473" s="2">
        <v>74.43</v>
      </c>
      <c r="K473" s="2">
        <v>73.12</v>
      </c>
      <c r="L473" s="2">
        <v>61.62</v>
      </c>
      <c r="M473" s="2">
        <v>80.6048340990332</v>
      </c>
      <c r="N473" s="2">
        <v>4.82517482517482</v>
      </c>
      <c r="O473" s="2">
        <v>4.64788732394366</v>
      </c>
      <c r="P473" s="2">
        <v>4.3046357615894</v>
      </c>
      <c r="Q473" s="2">
        <v>4.21052631578947</v>
      </c>
      <c r="R473" s="2">
        <v>4.03973509933775</v>
      </c>
      <c r="S473" s="2">
        <v>21.8340611353712</v>
      </c>
      <c r="T473" s="2">
        <v>22.2707423580786</v>
      </c>
      <c r="U473" s="2">
        <v>21.4876033057851</v>
      </c>
      <c r="V473" s="2">
        <v>21.7213114754098</v>
      </c>
      <c r="W473" s="2">
        <v>22.1311475409836</v>
      </c>
      <c r="X473" s="2">
        <v>19.3181818181818</v>
      </c>
      <c r="Y473" s="2">
        <v>19.3333333333333</v>
      </c>
      <c r="Z473" s="2">
        <v>18.695652173913</v>
      </c>
      <c r="AA473" s="2">
        <v>18.7234042553191</v>
      </c>
      <c r="AB473" s="2">
        <v>18.2978723404255</v>
      </c>
      <c r="AC473" s="2">
        <v>1.91608391608392</v>
      </c>
      <c r="AD473" s="2">
        <v>1.73239436619718</v>
      </c>
      <c r="AE473" s="2">
        <v>1.68211920529801</v>
      </c>
      <c r="AF473" s="2">
        <v>3.53947368421053</v>
      </c>
      <c r="AG473" s="2">
        <v>2.88741721854305</v>
      </c>
      <c r="AH473" s="2">
        <v>3.64</v>
      </c>
      <c r="AI473" s="2">
        <v>3.8</v>
      </c>
      <c r="AJ473" s="2">
        <v>3.51</v>
      </c>
      <c r="AK473" s="2">
        <v>3.29</v>
      </c>
      <c r="AL473" s="2">
        <v>2.98013245033113</v>
      </c>
      <c r="AM473" s="2">
        <v>16.8</v>
      </c>
      <c r="AN473" s="2">
        <v>17.8</v>
      </c>
      <c r="AO473" s="2">
        <v>17.6</v>
      </c>
      <c r="AP473" s="2">
        <v>17.4</v>
      </c>
      <c r="AQ473" s="13">
        <v>10.4787878787879</v>
      </c>
      <c r="AR473" s="7">
        <v>15.2582153386671</v>
      </c>
    </row>
    <row r="474" spans="1:44">
      <c r="A474" t="s">
        <v>960</v>
      </c>
      <c r="B474" s="1" t="s">
        <v>2847</v>
      </c>
      <c r="C474" t="s">
        <v>961</v>
      </c>
      <c r="D474" t="s">
        <v>1298</v>
      </c>
      <c r="E474" s="2">
        <v>5.63</v>
      </c>
      <c r="F474" s="2">
        <v>70.5431957931539</v>
      </c>
      <c r="G474" s="2">
        <v>74.8365136626627</v>
      </c>
      <c r="H474" s="11">
        <v>-0.392959686486487</v>
      </c>
      <c r="I474" s="2">
        <v>92.97</v>
      </c>
      <c r="J474" s="2">
        <v>78.96</v>
      </c>
      <c r="K474" s="2">
        <v>75.86</v>
      </c>
      <c r="L474" s="2">
        <v>85.76</v>
      </c>
      <c r="M474" s="2">
        <v>71.8421995238001</v>
      </c>
      <c r="N474" s="2">
        <v>5.25641025641026</v>
      </c>
      <c r="O474" s="2">
        <v>4.96815286624204</v>
      </c>
      <c r="P474" s="2">
        <v>4.84076433121019</v>
      </c>
      <c r="Q474" s="2">
        <v>5.06410256410256</v>
      </c>
      <c r="R474" s="2">
        <v>5.25641025641026</v>
      </c>
      <c r="S474" s="2">
        <v>17.8260869565217</v>
      </c>
      <c r="T474" s="2">
        <v>18.2608695652174</v>
      </c>
      <c r="U474" s="2">
        <v>18.6147186147186</v>
      </c>
      <c r="V474" s="2">
        <v>18.6147186147186</v>
      </c>
      <c r="W474" s="2">
        <v>18.6147186147186</v>
      </c>
      <c r="X474" s="2">
        <v>24.1666666666667</v>
      </c>
      <c r="Y474" s="2">
        <v>24.3243243243243</v>
      </c>
      <c r="Z474" s="2">
        <v>24.5945945945946</v>
      </c>
      <c r="AA474" s="2">
        <v>23.1578947368421</v>
      </c>
      <c r="AB474" s="2">
        <v>22.6315789473684</v>
      </c>
      <c r="AC474" s="2">
        <v>1.85897435897436</v>
      </c>
      <c r="AD474" s="2">
        <v>1.88535031847134</v>
      </c>
      <c r="AE474" s="2">
        <v>1.40127388535032</v>
      </c>
      <c r="AF474" s="2">
        <v>3.34615384615385</v>
      </c>
      <c r="AG474" s="2">
        <v>3.1025641025641</v>
      </c>
      <c r="AH474" s="2">
        <v>5.58</v>
      </c>
      <c r="AI474" s="2">
        <v>5.61</v>
      </c>
      <c r="AJ474" s="2">
        <v>5.41</v>
      </c>
      <c r="AK474" s="2">
        <v>5.19</v>
      </c>
      <c r="AL474" s="2">
        <v>4.42307692307692</v>
      </c>
      <c r="AM474" s="2">
        <v>22.2</v>
      </c>
      <c r="AN474" s="2">
        <v>21.9</v>
      </c>
      <c r="AO474" s="2">
        <v>22</v>
      </c>
      <c r="AP474" s="2">
        <v>22.4</v>
      </c>
      <c r="AQ474" s="13">
        <v>9.37297297297298</v>
      </c>
      <c r="AR474" s="7">
        <v>13.228405123429</v>
      </c>
    </row>
    <row r="475" spans="1:44">
      <c r="A475" t="s">
        <v>962</v>
      </c>
      <c r="B475" s="1" t="s">
        <v>2848</v>
      </c>
      <c r="C475" t="s">
        <v>963</v>
      </c>
      <c r="D475" t="s">
        <v>1298</v>
      </c>
      <c r="E475" s="2">
        <v>8.36</v>
      </c>
      <c r="F475" s="2">
        <v>66.1024901225641</v>
      </c>
      <c r="G475" s="2">
        <v>70.51215237552</v>
      </c>
      <c r="H475" s="11">
        <v>-0.378698428571429</v>
      </c>
      <c r="I475" s="2">
        <v>93.14</v>
      </c>
      <c r="J475" s="2">
        <v>85.39</v>
      </c>
      <c r="K475" s="2">
        <v>120.4</v>
      </c>
      <c r="L475" s="2">
        <v>87.91</v>
      </c>
      <c r="M475" s="2">
        <v>95.1110773635009</v>
      </c>
      <c r="N475" s="2">
        <v>5.59210526315789</v>
      </c>
      <c r="O475" s="2">
        <v>5.16129032258065</v>
      </c>
      <c r="P475" s="2">
        <v>5.38461538461539</v>
      </c>
      <c r="Q475" s="2">
        <v>5.38461538461539</v>
      </c>
      <c r="R475" s="2">
        <v>5.64102564102564</v>
      </c>
      <c r="S475" s="2">
        <v>17.2995780590717</v>
      </c>
      <c r="T475" s="2">
        <v>17.3553719008264</v>
      </c>
      <c r="U475" s="2">
        <v>17.3553719008264</v>
      </c>
      <c r="V475" s="2">
        <v>17.6229508196721</v>
      </c>
      <c r="W475" s="2">
        <v>17.6229508196721</v>
      </c>
      <c r="X475" s="2">
        <v>19.7368421052632</v>
      </c>
      <c r="Y475" s="2">
        <v>20.2631578947368</v>
      </c>
      <c r="Z475" s="2">
        <v>21.0526315789474</v>
      </c>
      <c r="AA475" s="2">
        <v>21.3157894736842</v>
      </c>
      <c r="AB475" s="2">
        <v>21.5789473684211</v>
      </c>
      <c r="AC475" s="2">
        <v>2.90789473684211</v>
      </c>
      <c r="AD475" s="2">
        <v>2.68387096774194</v>
      </c>
      <c r="AE475" s="2">
        <v>2.21794871794872</v>
      </c>
      <c r="AF475" s="2">
        <v>4.62820512820513</v>
      </c>
      <c r="AG475" s="2">
        <v>4.73076923076923</v>
      </c>
      <c r="AH475" s="2">
        <v>6.84</v>
      </c>
      <c r="AI475" s="2">
        <v>7.1</v>
      </c>
      <c r="AJ475" s="2">
        <v>7.18</v>
      </c>
      <c r="AK475" s="2">
        <v>6.79</v>
      </c>
      <c r="AL475" s="2">
        <v>6.41025641025641</v>
      </c>
      <c r="AM475" s="2">
        <v>27.8</v>
      </c>
      <c r="AN475" s="2">
        <v>27.8</v>
      </c>
      <c r="AO475" s="2">
        <v>28.1</v>
      </c>
      <c r="AP475" s="2">
        <v>29.1</v>
      </c>
      <c r="AQ475" s="13">
        <v>7.91142857142857</v>
      </c>
      <c r="AR475" s="7">
        <v>12.3088969222001</v>
      </c>
    </row>
    <row r="476" spans="1:44">
      <c r="A476" t="s">
        <v>964</v>
      </c>
      <c r="B476" s="1" t="s">
        <v>2849</v>
      </c>
      <c r="C476" t="s">
        <v>965</v>
      </c>
      <c r="D476" t="s">
        <v>1298</v>
      </c>
      <c r="E476" s="2">
        <v>5.02</v>
      </c>
      <c r="F476" s="2">
        <v>74.3428260011912</v>
      </c>
      <c r="G476" s="2">
        <v>75.5442236235239</v>
      </c>
      <c r="H476" s="11">
        <v>-0.644794003030304</v>
      </c>
      <c r="I476" s="2">
        <v>76.83</v>
      </c>
      <c r="J476" s="2">
        <v>82.93</v>
      </c>
      <c r="K476" s="2">
        <v>89.24</v>
      </c>
      <c r="L476" s="2">
        <v>71.89</v>
      </c>
      <c r="M476" s="2">
        <v>78.5194609285945</v>
      </c>
      <c r="N476" s="2">
        <v>3.00653594771242</v>
      </c>
      <c r="O476" s="2">
        <v>2.85714285714286</v>
      </c>
      <c r="P476" s="2">
        <v>2.45508982035928</v>
      </c>
      <c r="Q476" s="2">
        <v>2.55952380952381</v>
      </c>
      <c r="R476" s="2">
        <v>2.56983240223464</v>
      </c>
      <c r="S476" s="2">
        <v>15.962441314554</v>
      </c>
      <c r="T476" s="2">
        <v>16.4319248826291</v>
      </c>
      <c r="U476" s="2">
        <v>15.7205240174672</v>
      </c>
      <c r="V476" s="2">
        <v>15.6521739130435</v>
      </c>
      <c r="W476" s="2">
        <v>15.2263374485597</v>
      </c>
      <c r="X476" s="2">
        <v>22.3333333333333</v>
      </c>
      <c r="Y476" s="2">
        <v>20.6451612903226</v>
      </c>
      <c r="Z476" s="2">
        <v>20</v>
      </c>
      <c r="AA476" s="2">
        <v>19.0625</v>
      </c>
      <c r="AB476" s="2">
        <v>18.4848484848485</v>
      </c>
      <c r="AC476" s="2">
        <v>1.37254901960784</v>
      </c>
      <c r="AD476" s="2">
        <v>1.4025974025974</v>
      </c>
      <c r="AE476" s="2">
        <v>0.958083832335329</v>
      </c>
      <c r="AF476" s="2">
        <v>2.47619047619048</v>
      </c>
      <c r="AG476" s="2">
        <v>2.27932960893855</v>
      </c>
      <c r="AH476" s="2">
        <v>2.55</v>
      </c>
      <c r="AI476" s="2">
        <v>2.4</v>
      </c>
      <c r="AJ476" s="2">
        <v>2.1</v>
      </c>
      <c r="AK476" s="2">
        <v>1.85</v>
      </c>
      <c r="AL476" s="2">
        <v>1.7877094972067</v>
      </c>
      <c r="AM476" s="2">
        <v>9.5</v>
      </c>
      <c r="AN476" s="2">
        <v>9.6</v>
      </c>
      <c r="AO476" s="2">
        <v>9.3</v>
      </c>
      <c r="AP476" s="2">
        <v>9.3</v>
      </c>
      <c r="AQ476" s="13">
        <v>9.06363636363637</v>
      </c>
      <c r="AR476" s="7">
        <v>11.9005785431594</v>
      </c>
    </row>
    <row r="477" spans="1:44">
      <c r="A477" t="s">
        <v>966</v>
      </c>
      <c r="B477" s="1" t="s">
        <v>2850</v>
      </c>
      <c r="C477" t="s">
        <v>967</v>
      </c>
      <c r="D477" t="s">
        <v>1298</v>
      </c>
      <c r="E477" s="2">
        <v>2.8</v>
      </c>
      <c r="F477" s="2">
        <v>80.1518816630641</v>
      </c>
      <c r="G477" s="2">
        <v>72.8455941955732</v>
      </c>
      <c r="H477" s="11">
        <v>-0.655665366666667</v>
      </c>
      <c r="I477" s="2">
        <v>84.34</v>
      </c>
      <c r="J477" s="2">
        <v>66.95</v>
      </c>
      <c r="K477" s="2">
        <v>60.05</v>
      </c>
      <c r="L477" s="2">
        <v>71.29</v>
      </c>
      <c r="M477" s="2">
        <v>70.4451883275162</v>
      </c>
      <c r="N477" s="2">
        <v>3.73417721518987</v>
      </c>
      <c r="O477" s="2">
        <v>3.7888198757764</v>
      </c>
      <c r="P477" s="2">
        <v>3.4375</v>
      </c>
      <c r="Q477" s="2">
        <v>3.625</v>
      </c>
      <c r="R477" s="2">
        <v>3.64779874213836</v>
      </c>
      <c r="S477" s="2">
        <v>20.746887966805</v>
      </c>
      <c r="T477" s="2">
        <v>20.9016393442623</v>
      </c>
      <c r="U477" s="2">
        <v>21.3114754098361</v>
      </c>
      <c r="V477" s="2">
        <v>22.1311475409836</v>
      </c>
      <c r="W477" s="2">
        <v>22.5409836065574</v>
      </c>
      <c r="X477" s="2">
        <v>19.2857142857143</v>
      </c>
      <c r="Y477" s="2">
        <v>19.3023255813953</v>
      </c>
      <c r="Z477" s="2">
        <v>19.0909090909091</v>
      </c>
      <c r="AA477" s="2">
        <v>19.3478260869565</v>
      </c>
      <c r="AB477" s="2">
        <v>19.1489361702128</v>
      </c>
      <c r="AC477" s="2">
        <v>1.62025316455696</v>
      </c>
      <c r="AD477" s="2">
        <v>1.52795031055901</v>
      </c>
      <c r="AE477" s="2">
        <v>1.6</v>
      </c>
      <c r="AF477" s="2">
        <v>2.875</v>
      </c>
      <c r="AG477" s="2">
        <v>2.91823899371069</v>
      </c>
      <c r="AH477" s="2">
        <v>2.41</v>
      </c>
      <c r="AI477" s="2">
        <v>2.8</v>
      </c>
      <c r="AJ477" s="2">
        <v>2.75</v>
      </c>
      <c r="AK477" s="2">
        <v>2.63</v>
      </c>
      <c r="AL477" s="2">
        <v>2.38993710691824</v>
      </c>
      <c r="AM477" s="2">
        <v>16.2</v>
      </c>
      <c r="AN477" s="2">
        <v>15.5</v>
      </c>
      <c r="AO477" s="2">
        <v>15.6</v>
      </c>
      <c r="AP477" s="2">
        <v>15.2</v>
      </c>
      <c r="AQ477" s="13">
        <v>11.5</v>
      </c>
      <c r="AR477" s="7">
        <v>15.4445389943072</v>
      </c>
    </row>
    <row r="478" spans="1:44">
      <c r="A478" t="s">
        <v>968</v>
      </c>
      <c r="B478" s="1" t="s">
        <v>2851</v>
      </c>
      <c r="C478" t="s">
        <v>969</v>
      </c>
      <c r="D478" t="s">
        <v>1298</v>
      </c>
      <c r="E478" s="2">
        <v>10.14</v>
      </c>
      <c r="F478" s="2">
        <v>73.8208265645657</v>
      </c>
      <c r="G478" s="2">
        <v>72.537051921943</v>
      </c>
      <c r="H478" s="11">
        <v>-0.12164679</v>
      </c>
      <c r="I478" s="2">
        <v>124.13</v>
      </c>
      <c r="J478" s="2">
        <v>101.33</v>
      </c>
      <c r="K478" s="2">
        <v>131.38</v>
      </c>
      <c r="L478" s="2">
        <v>105.61</v>
      </c>
      <c r="M478" s="2">
        <v>109.471583074754</v>
      </c>
      <c r="N478" s="2">
        <v>7.23270440251572</v>
      </c>
      <c r="O478" s="2">
        <v>7.16049382716049</v>
      </c>
      <c r="P478" s="2">
        <v>6.95121951219512</v>
      </c>
      <c r="Q478" s="2">
        <v>6.60714285714286</v>
      </c>
      <c r="R478" s="2">
        <v>6.08938547486034</v>
      </c>
      <c r="S478" s="2">
        <v>12.0833333333333</v>
      </c>
      <c r="T478" s="2">
        <v>11.8852459016393</v>
      </c>
      <c r="U478" s="2">
        <v>11.7886178861789</v>
      </c>
      <c r="V478" s="2">
        <v>11.8577075098814</v>
      </c>
      <c r="W478" s="2">
        <v>11.5671641791045</v>
      </c>
      <c r="X478" s="2">
        <v>40.4</v>
      </c>
      <c r="Y478" s="2">
        <v>41.6</v>
      </c>
      <c r="Z478" s="2">
        <v>40</v>
      </c>
      <c r="AA478" s="2">
        <v>39.2</v>
      </c>
      <c r="AB478" s="2">
        <v>37.6923076923077</v>
      </c>
      <c r="AC478" s="2">
        <v>4.61635220125786</v>
      </c>
      <c r="AD478" s="2">
        <v>3.83950617283951</v>
      </c>
      <c r="AE478" s="2">
        <v>3.60975609756098</v>
      </c>
      <c r="AF478" s="2">
        <v>5.26190476190476</v>
      </c>
      <c r="AG478" s="2">
        <v>4.83798882681564</v>
      </c>
      <c r="AH478" s="2">
        <v>9.12</v>
      </c>
      <c r="AI478" s="2">
        <v>9.01</v>
      </c>
      <c r="AJ478" s="2">
        <v>8.78</v>
      </c>
      <c r="AK478" s="2">
        <v>7.44</v>
      </c>
      <c r="AL478" s="2">
        <v>6.42458100558659</v>
      </c>
      <c r="AM478" s="2">
        <v>45.5</v>
      </c>
      <c r="AN478" s="2">
        <v>48.4</v>
      </c>
      <c r="AO478" s="2">
        <v>48.4</v>
      </c>
      <c r="AP478" s="2">
        <v>43.3</v>
      </c>
      <c r="AQ478" s="13">
        <v>15.5566666666667</v>
      </c>
      <c r="AR478" s="7">
        <v>19.1145592500082</v>
      </c>
    </row>
    <row r="479" spans="1:44">
      <c r="A479" t="s">
        <v>970</v>
      </c>
      <c r="B479" s="1" t="s">
        <v>2852</v>
      </c>
      <c r="C479" t="s">
        <v>971</v>
      </c>
      <c r="D479" t="s">
        <v>1298</v>
      </c>
      <c r="E479" s="2">
        <v>6.03</v>
      </c>
      <c r="F479" s="2">
        <v>83.0618732112776</v>
      </c>
      <c r="G479" s="2">
        <v>72.2327628077224</v>
      </c>
      <c r="H479" s="11">
        <v>-0.289306387878788</v>
      </c>
      <c r="I479" s="2">
        <v>101.11</v>
      </c>
      <c r="J479" s="2">
        <v>111.2</v>
      </c>
      <c r="K479" s="2">
        <v>102.96</v>
      </c>
      <c r="L479" s="2">
        <v>94.98</v>
      </c>
      <c r="M479" s="2">
        <v>95.3089363589944</v>
      </c>
      <c r="N479" s="2">
        <v>5.33742331288343</v>
      </c>
      <c r="O479" s="2">
        <v>4.9390243902439</v>
      </c>
      <c r="P479" s="2">
        <v>5.03067484662577</v>
      </c>
      <c r="Q479" s="2">
        <v>5.0609756097561</v>
      </c>
      <c r="R479" s="2">
        <v>5.06024096385542</v>
      </c>
      <c r="S479" s="2">
        <v>18.5185185185185</v>
      </c>
      <c r="T479" s="2">
        <v>18.9300411522634</v>
      </c>
      <c r="U479" s="2">
        <v>18.9300411522634</v>
      </c>
      <c r="V479" s="2">
        <v>19.5918367346939</v>
      </c>
      <c r="W479" s="2">
        <v>19.3548387096774</v>
      </c>
      <c r="X479" s="2">
        <v>26.6666666666667</v>
      </c>
      <c r="Y479" s="2">
        <v>26.1538461538462</v>
      </c>
      <c r="Z479" s="2">
        <v>25.25</v>
      </c>
      <c r="AA479" s="2">
        <v>24.8780487804878</v>
      </c>
      <c r="AB479" s="2">
        <v>25.1219512195122</v>
      </c>
      <c r="AC479" s="2">
        <v>2.83435582822086</v>
      </c>
      <c r="AD479" s="2">
        <v>2.70731707317073</v>
      </c>
      <c r="AE479" s="2">
        <v>1.92638036809816</v>
      </c>
      <c r="AF479" s="2">
        <v>3.4390243902439</v>
      </c>
      <c r="AG479" s="2">
        <v>3.50602409638554</v>
      </c>
      <c r="AH479" s="2">
        <v>4.72</v>
      </c>
      <c r="AI479" s="2">
        <v>4.39</v>
      </c>
      <c r="AJ479" s="2">
        <v>4.6</v>
      </c>
      <c r="AK479" s="2">
        <v>4.21</v>
      </c>
      <c r="AL479" s="2">
        <v>3.67469879518072</v>
      </c>
      <c r="AM479" s="2">
        <v>25</v>
      </c>
      <c r="AN479" s="2">
        <v>25.5</v>
      </c>
      <c r="AO479" s="2">
        <v>24.8</v>
      </c>
      <c r="AP479" s="2">
        <v>23.1</v>
      </c>
      <c r="AQ479" s="13">
        <v>12.0393939393939</v>
      </c>
      <c r="AR479" s="7">
        <v>14.7971848372716</v>
      </c>
    </row>
    <row r="480" spans="1:44">
      <c r="A480" t="s">
        <v>972</v>
      </c>
      <c r="B480" s="1" t="s">
        <v>2853</v>
      </c>
      <c r="C480" t="s">
        <v>973</v>
      </c>
      <c r="D480" t="s">
        <v>1298</v>
      </c>
      <c r="E480" s="2">
        <v>8.66</v>
      </c>
      <c r="F480" s="2">
        <v>68.562683284177</v>
      </c>
      <c r="G480" s="2">
        <v>71.1473801900982</v>
      </c>
      <c r="H480" s="11">
        <v>-0.355230982857143</v>
      </c>
      <c r="I480" s="2">
        <v>83.31</v>
      </c>
      <c r="J480" s="2">
        <v>92.6</v>
      </c>
      <c r="K480" s="2">
        <v>98.87</v>
      </c>
      <c r="L480" s="2">
        <v>93.17</v>
      </c>
      <c r="M480" s="2">
        <v>110.239943802038</v>
      </c>
      <c r="N480" s="2">
        <v>5.46052631578947</v>
      </c>
      <c r="O480" s="2">
        <v>5.19230769230769</v>
      </c>
      <c r="P480" s="2">
        <v>5.03184713375796</v>
      </c>
      <c r="Q480" s="2">
        <v>5.47770700636943</v>
      </c>
      <c r="R480" s="2">
        <v>5.48387096774194</v>
      </c>
      <c r="S480" s="2">
        <v>17.9487179487179</v>
      </c>
      <c r="T480" s="2">
        <v>18.2572614107884</v>
      </c>
      <c r="U480" s="2">
        <v>18.595041322314</v>
      </c>
      <c r="V480" s="2">
        <v>18.595041322314</v>
      </c>
      <c r="W480" s="2">
        <v>19.0082644628099</v>
      </c>
      <c r="X480" s="2">
        <v>26.1111111111111</v>
      </c>
      <c r="Y480" s="2">
        <v>25.9459459459459</v>
      </c>
      <c r="Z480" s="2">
        <v>24.7368421052632</v>
      </c>
      <c r="AA480" s="2">
        <v>25</v>
      </c>
      <c r="AB480" s="2">
        <v>24.8717948717949</v>
      </c>
      <c r="AC480" s="2">
        <v>1.89473684210526</v>
      </c>
      <c r="AD480" s="2">
        <v>1.94871794871795</v>
      </c>
      <c r="AE480" s="2">
        <v>1.74522292993631</v>
      </c>
      <c r="AF480" s="2">
        <v>3.52866242038217</v>
      </c>
      <c r="AG480" s="2">
        <v>3.36774193548387</v>
      </c>
      <c r="AH480" s="2">
        <v>5.59</v>
      </c>
      <c r="AI480" s="2">
        <v>5.51</v>
      </c>
      <c r="AJ480" s="2">
        <v>5.8</v>
      </c>
      <c r="AK480" s="2">
        <v>5.35</v>
      </c>
      <c r="AL480" s="2">
        <v>4.70967741935484</v>
      </c>
      <c r="AM480" s="2">
        <v>25.7</v>
      </c>
      <c r="AN480" s="2">
        <v>24.5</v>
      </c>
      <c r="AO480" s="2">
        <v>26.1</v>
      </c>
      <c r="AP480" s="2">
        <v>24.6</v>
      </c>
      <c r="AQ480" s="13">
        <v>9.64285714285715</v>
      </c>
      <c r="AR480" s="7">
        <v>14.535436893126</v>
      </c>
    </row>
    <row r="481" spans="1:44">
      <c r="A481" t="s">
        <v>974</v>
      </c>
      <c r="B481" s="1" t="s">
        <v>2854</v>
      </c>
      <c r="C481" t="s">
        <v>975</v>
      </c>
      <c r="D481" t="s">
        <v>1298</v>
      </c>
      <c r="E481" s="2">
        <v>5.35</v>
      </c>
      <c r="F481" s="2">
        <v>69.5595939177575</v>
      </c>
      <c r="G481" s="2">
        <v>71.8123349010535</v>
      </c>
      <c r="H481" s="11">
        <v>-0.200750640540541</v>
      </c>
      <c r="I481" s="2">
        <v>91.85</v>
      </c>
      <c r="J481" s="2">
        <v>90.66</v>
      </c>
      <c r="K481" s="2">
        <v>83.57</v>
      </c>
      <c r="L481" s="2">
        <v>81.25</v>
      </c>
      <c r="M481" s="2">
        <v>91.051503479872</v>
      </c>
      <c r="N481" s="2">
        <v>6.23287671232877</v>
      </c>
      <c r="O481" s="2">
        <v>6.02649006622516</v>
      </c>
      <c r="P481" s="2">
        <v>5.83333333333333</v>
      </c>
      <c r="Q481" s="2">
        <v>6.28205128205128</v>
      </c>
      <c r="R481" s="2">
        <v>6.02564102564103</v>
      </c>
      <c r="S481" s="2">
        <v>21.9827586206897</v>
      </c>
      <c r="T481" s="2">
        <v>22.3628691983122</v>
      </c>
      <c r="U481" s="2">
        <v>22.0408163265306</v>
      </c>
      <c r="V481" s="2">
        <v>22.3577235772358</v>
      </c>
      <c r="W481" s="2">
        <v>22.3577235772358</v>
      </c>
      <c r="X481" s="2">
        <v>25.2173913043478</v>
      </c>
      <c r="Y481" s="2">
        <v>24.7826086956522</v>
      </c>
      <c r="Z481" s="2">
        <v>26.3829787234043</v>
      </c>
      <c r="AA481" s="2">
        <v>25.625</v>
      </c>
      <c r="AB481" s="2">
        <v>25.2083333333333</v>
      </c>
      <c r="AC481" s="2">
        <v>2.57534246575342</v>
      </c>
      <c r="AD481" s="2">
        <v>2.23841059602649</v>
      </c>
      <c r="AE481" s="2">
        <v>1.98717948717949</v>
      </c>
      <c r="AF481" s="2">
        <v>4.06410256410256</v>
      </c>
      <c r="AG481" s="2">
        <v>4.29487179487179</v>
      </c>
      <c r="AH481" s="2">
        <v>6.78</v>
      </c>
      <c r="AI481" s="2">
        <v>6.62</v>
      </c>
      <c r="AJ481" s="2">
        <v>6.73</v>
      </c>
      <c r="AK481" s="2">
        <v>6.22</v>
      </c>
      <c r="AL481" s="2">
        <v>5.8974358974359</v>
      </c>
      <c r="AM481" s="2">
        <v>29.6</v>
      </c>
      <c r="AN481" s="2">
        <v>29.8</v>
      </c>
      <c r="AO481" s="2">
        <v>27.7</v>
      </c>
      <c r="AP481" s="2">
        <v>27.2</v>
      </c>
      <c r="AQ481" s="13">
        <v>10.9189189189189</v>
      </c>
      <c r="AR481" s="7">
        <v>15.3153182578904</v>
      </c>
    </row>
    <row r="482" spans="1:44">
      <c r="A482" t="s">
        <v>976</v>
      </c>
      <c r="B482" s="1" t="s">
        <v>2855</v>
      </c>
      <c r="C482" t="s">
        <v>977</v>
      </c>
      <c r="D482" t="s">
        <v>1298</v>
      </c>
      <c r="E482" s="2">
        <v>9.3</v>
      </c>
      <c r="F482" s="2">
        <v>69.6163025217206</v>
      </c>
      <c r="G482" s="2">
        <v>71.1406593553013</v>
      </c>
      <c r="H482" s="11">
        <v>-0.13094986969697</v>
      </c>
      <c r="I482" s="2">
        <v>83.69</v>
      </c>
      <c r="J482" s="2">
        <v>82.33</v>
      </c>
      <c r="K482" s="2">
        <v>84.53</v>
      </c>
      <c r="L482" s="2">
        <v>87.44</v>
      </c>
      <c r="M482" s="2">
        <v>88.8953301399956</v>
      </c>
      <c r="N482" s="2">
        <v>6.32258064516129</v>
      </c>
      <c r="O482" s="2">
        <v>6.15384615384615</v>
      </c>
      <c r="P482" s="2">
        <v>5.94936708860759</v>
      </c>
      <c r="Q482" s="2">
        <v>6.68789808917197</v>
      </c>
      <c r="R482" s="2">
        <v>6.94267515923567</v>
      </c>
      <c r="S482" s="2">
        <v>13.2743362831858</v>
      </c>
      <c r="T482" s="2">
        <v>13.6563876651982</v>
      </c>
      <c r="U482" s="2">
        <v>13.9130434782609</v>
      </c>
      <c r="V482" s="2">
        <v>13.9130434782609</v>
      </c>
      <c r="W482" s="2">
        <v>14.3478260869565</v>
      </c>
      <c r="X482" s="2">
        <v>31.1111111111111</v>
      </c>
      <c r="Y482" s="2">
        <v>31.1111111111111</v>
      </c>
      <c r="Z482" s="2">
        <v>31.0714285714286</v>
      </c>
      <c r="AA482" s="2">
        <v>30</v>
      </c>
      <c r="AB482" s="2">
        <v>30</v>
      </c>
      <c r="AC482" s="2">
        <v>3.45806451612903</v>
      </c>
      <c r="AD482" s="2">
        <v>3.21794871794872</v>
      </c>
      <c r="AE482" s="2">
        <v>2.68354430379747</v>
      </c>
      <c r="AF482" s="2">
        <v>4.85350318471338</v>
      </c>
      <c r="AG482" s="2">
        <v>5.38853503184713</v>
      </c>
      <c r="AH482" s="2">
        <v>7.23</v>
      </c>
      <c r="AI482" s="2">
        <v>7.5</v>
      </c>
      <c r="AJ482" s="2">
        <v>7.66</v>
      </c>
      <c r="AK482" s="2">
        <v>7.2</v>
      </c>
      <c r="AL482" s="2">
        <v>6.81528662420382</v>
      </c>
      <c r="AM482" s="2">
        <v>35.2</v>
      </c>
      <c r="AN482" s="2">
        <v>36.4</v>
      </c>
      <c r="AO482" s="2">
        <v>35.1</v>
      </c>
      <c r="AP482" s="2">
        <v>33.6</v>
      </c>
      <c r="AQ482" s="13">
        <v>11.5454545454545</v>
      </c>
      <c r="AR482" s="7">
        <v>14.10952766507</v>
      </c>
    </row>
    <row r="483" spans="1:44">
      <c r="A483" t="s">
        <v>978</v>
      </c>
      <c r="B483" s="1" t="s">
        <v>2856</v>
      </c>
      <c r="C483" t="s">
        <v>979</v>
      </c>
      <c r="D483" t="s">
        <v>1298</v>
      </c>
      <c r="E483" s="2">
        <v>8.38</v>
      </c>
      <c r="F483" s="2">
        <v>68.1822061801989</v>
      </c>
      <c r="G483" s="2">
        <v>72.312846475416</v>
      </c>
      <c r="H483" s="11">
        <v>0.23646302</v>
      </c>
      <c r="I483" s="2">
        <v>83.79</v>
      </c>
      <c r="J483" s="2">
        <v>73.81</v>
      </c>
      <c r="K483" s="2">
        <v>69.15</v>
      </c>
      <c r="L483" s="2">
        <v>100.98</v>
      </c>
      <c r="M483" s="2">
        <v>83.7028700057923</v>
      </c>
      <c r="N483" s="2">
        <v>10.4895104895105</v>
      </c>
      <c r="O483" s="2">
        <v>10.1388888888889</v>
      </c>
      <c r="P483" s="2">
        <v>10</v>
      </c>
      <c r="Q483" s="2">
        <v>10</v>
      </c>
      <c r="R483" s="2">
        <v>10</v>
      </c>
      <c r="S483" s="2">
        <v>22.8448275862069</v>
      </c>
      <c r="T483" s="2">
        <v>22.7467811158798</v>
      </c>
      <c r="U483" s="2">
        <v>23.175965665236</v>
      </c>
      <c r="V483" s="2">
        <v>22.6890756302521</v>
      </c>
      <c r="W483" s="2">
        <v>22.5941422594142</v>
      </c>
      <c r="X483" s="2">
        <v>30.625</v>
      </c>
      <c r="Y483" s="2">
        <v>30.2083333333333</v>
      </c>
      <c r="Z483" s="2">
        <v>30.625</v>
      </c>
      <c r="AA483" s="2">
        <v>29.5833333333333</v>
      </c>
      <c r="AB483" s="2">
        <v>28.75</v>
      </c>
      <c r="AC483" s="2">
        <v>3.07692307692308</v>
      </c>
      <c r="AD483" s="2">
        <v>2.83333333333333</v>
      </c>
      <c r="AE483" s="2">
        <v>2.63888888888889</v>
      </c>
      <c r="AF483" s="2">
        <v>4.37837837837838</v>
      </c>
      <c r="AG483" s="2">
        <v>4.49664429530201</v>
      </c>
      <c r="AH483" s="2">
        <v>11.05</v>
      </c>
      <c r="AI483" s="2">
        <v>11.25</v>
      </c>
      <c r="AJ483" s="2">
        <v>11.04</v>
      </c>
      <c r="AK483" s="2">
        <v>10.14</v>
      </c>
      <c r="AL483" s="2">
        <v>9.19463087248322</v>
      </c>
      <c r="AM483" s="2">
        <v>36.1</v>
      </c>
      <c r="AN483" s="2">
        <v>37.1</v>
      </c>
      <c r="AO483" s="2">
        <v>36.9</v>
      </c>
      <c r="AP483" s="2">
        <v>34.4</v>
      </c>
      <c r="AQ483" s="13">
        <v>10.39</v>
      </c>
      <c r="AR483" s="7">
        <v>15.2590290144788</v>
      </c>
    </row>
    <row r="484" spans="1:44">
      <c r="A484" t="s">
        <v>980</v>
      </c>
      <c r="B484" s="1" t="s">
        <v>2857</v>
      </c>
      <c r="C484" t="s">
        <v>981</v>
      </c>
      <c r="D484" t="s">
        <v>1298</v>
      </c>
      <c r="E484" s="2">
        <v>7.76</v>
      </c>
      <c r="F484" s="2">
        <v>71.1268488754062</v>
      </c>
      <c r="G484" s="2">
        <v>73.1339118330609</v>
      </c>
      <c r="H484" s="11">
        <v>0.0836200131578947</v>
      </c>
      <c r="I484" s="2">
        <v>160.8</v>
      </c>
      <c r="J484" s="2">
        <v>152.51</v>
      </c>
      <c r="K484" s="2">
        <v>148.07</v>
      </c>
      <c r="L484" s="2">
        <v>127.33</v>
      </c>
      <c r="M484" s="2">
        <v>130.85389476011</v>
      </c>
      <c r="N484" s="2">
        <v>7.07446808510638</v>
      </c>
      <c r="O484" s="2">
        <v>6.49484536082474</v>
      </c>
      <c r="P484" s="2">
        <v>6.25641025641026</v>
      </c>
      <c r="Q484" s="2">
        <v>6.29441624365482</v>
      </c>
      <c r="R484" s="2">
        <v>6.16504854368932</v>
      </c>
      <c r="S484" s="2">
        <v>10.958904109589</v>
      </c>
      <c r="T484" s="2">
        <v>10.6666666666667</v>
      </c>
      <c r="U484" s="2">
        <v>10.6312292358804</v>
      </c>
      <c r="V484" s="2">
        <v>10.5263157894737</v>
      </c>
      <c r="W484" s="2">
        <v>10.126582278481</v>
      </c>
      <c r="X484" s="2">
        <v>42.1428571428571</v>
      </c>
      <c r="Y484" s="2">
        <v>43.5714285714286</v>
      </c>
      <c r="Z484" s="2">
        <v>45.3571428571429</v>
      </c>
      <c r="AA484" s="2">
        <v>46.0714285714286</v>
      </c>
      <c r="AB484" s="2">
        <v>46.4285714285714</v>
      </c>
      <c r="AC484" s="2">
        <v>4.52127659574468</v>
      </c>
      <c r="AD484" s="2">
        <v>3.89690721649485</v>
      </c>
      <c r="AE484" s="2">
        <v>3.55897435897436</v>
      </c>
      <c r="AF484" s="2">
        <v>5.25888324873096</v>
      </c>
      <c r="AG484" s="2">
        <v>5.66019417475728</v>
      </c>
      <c r="AH484" s="2">
        <v>10.37</v>
      </c>
      <c r="AI484" s="2">
        <v>10.72</v>
      </c>
      <c r="AJ484" s="2">
        <v>10.36</v>
      </c>
      <c r="AK484" s="2">
        <v>9.64</v>
      </c>
      <c r="AL484" s="2">
        <v>8.05825242718447</v>
      </c>
      <c r="AM484" s="2">
        <v>49</v>
      </c>
      <c r="AN484" s="2">
        <v>52.2</v>
      </c>
      <c r="AO484" s="2">
        <v>53.3</v>
      </c>
      <c r="AP484" s="2">
        <v>47.9</v>
      </c>
      <c r="AQ484" s="13">
        <v>11.8710526315789</v>
      </c>
      <c r="AR484" s="7">
        <v>14.9235257387812</v>
      </c>
    </row>
    <row r="485" spans="1:44">
      <c r="A485" t="s">
        <v>982</v>
      </c>
      <c r="B485" s="1" t="s">
        <v>2858</v>
      </c>
      <c r="C485" t="s">
        <v>983</v>
      </c>
      <c r="D485" t="s">
        <v>1298</v>
      </c>
      <c r="E485" s="2">
        <v>6.12</v>
      </c>
      <c r="F485" s="2">
        <v>83.4569669000895</v>
      </c>
      <c r="G485" s="2">
        <v>75.8070778407402</v>
      </c>
      <c r="H485" s="11">
        <v>-0.418627812121212</v>
      </c>
      <c r="I485" s="2">
        <v>89.39</v>
      </c>
      <c r="J485" s="2">
        <v>92.8</v>
      </c>
      <c r="K485" s="2">
        <v>80.24</v>
      </c>
      <c r="L485" s="2">
        <v>90.18</v>
      </c>
      <c r="M485" s="2">
        <v>100.949703275008</v>
      </c>
      <c r="N485" s="2">
        <v>5.23489932885906</v>
      </c>
      <c r="O485" s="2">
        <v>4.8993288590604</v>
      </c>
      <c r="P485" s="2">
        <v>4.93243243243243</v>
      </c>
      <c r="Q485" s="2">
        <v>5.26315789473684</v>
      </c>
      <c r="R485" s="2">
        <v>5.36423841059603</v>
      </c>
      <c r="S485" s="2">
        <v>19.2139737991266</v>
      </c>
      <c r="T485" s="2">
        <v>19.6506550218341</v>
      </c>
      <c r="U485" s="2">
        <v>19.9134199134199</v>
      </c>
      <c r="V485" s="2">
        <v>19.9152542372881</v>
      </c>
      <c r="W485" s="2">
        <v>20.3389830508475</v>
      </c>
      <c r="X485" s="2">
        <v>21.2820512820513</v>
      </c>
      <c r="Y485" s="2">
        <v>21.7948717948718</v>
      </c>
      <c r="Z485" s="2">
        <v>21.5</v>
      </c>
      <c r="AA485" s="2">
        <v>22</v>
      </c>
      <c r="AB485" s="2">
        <v>21.219512195122</v>
      </c>
      <c r="AC485" s="2">
        <v>2.80536912751678</v>
      </c>
      <c r="AD485" s="2">
        <v>2.40268456375839</v>
      </c>
      <c r="AE485" s="2">
        <v>2.40540540540541</v>
      </c>
      <c r="AF485" s="2">
        <v>3.96052631578947</v>
      </c>
      <c r="AG485" s="2">
        <v>4.42384105960265</v>
      </c>
      <c r="AH485" s="2">
        <v>5.03</v>
      </c>
      <c r="AI485" s="2">
        <v>4.97</v>
      </c>
      <c r="AJ485" s="2">
        <v>5.07</v>
      </c>
      <c r="AK485" s="2">
        <v>4.87</v>
      </c>
      <c r="AL485" s="2">
        <v>4.43708609271523</v>
      </c>
      <c r="AM485" s="2">
        <v>30.1</v>
      </c>
      <c r="AN485" s="2">
        <v>30.3</v>
      </c>
      <c r="AO485" s="2">
        <v>30.6</v>
      </c>
      <c r="AP485" s="2">
        <v>26.9</v>
      </c>
      <c r="AQ485" s="13">
        <v>12.4787878787879</v>
      </c>
      <c r="AR485" s="7">
        <v>15.3958782901047</v>
      </c>
    </row>
    <row r="486" spans="1:44">
      <c r="A486" t="s">
        <v>984</v>
      </c>
      <c r="B486" s="1" t="s">
        <v>2859</v>
      </c>
      <c r="C486" t="s">
        <v>985</v>
      </c>
      <c r="D486" t="s">
        <v>1298</v>
      </c>
      <c r="E486" s="2">
        <v>2.96</v>
      </c>
      <c r="F486" s="2">
        <v>68.4942482883832</v>
      </c>
      <c r="G486" s="2">
        <v>71.4938758645674</v>
      </c>
      <c r="H486" s="11">
        <v>-0.789844048484849</v>
      </c>
      <c r="I486" s="2">
        <v>74.67</v>
      </c>
      <c r="J486" s="2">
        <v>91.65</v>
      </c>
      <c r="K486" s="2">
        <v>79.5</v>
      </c>
      <c r="L486" s="2">
        <v>86.76</v>
      </c>
      <c r="M486" s="2">
        <v>86.2015519629953</v>
      </c>
      <c r="N486" s="2">
        <v>2.99212598425197</v>
      </c>
      <c r="O486" s="2">
        <v>2.890625</v>
      </c>
      <c r="P486" s="2">
        <v>2.83464566929134</v>
      </c>
      <c r="Q486" s="2">
        <v>2.75590551181102</v>
      </c>
      <c r="R486" s="2">
        <v>2.77777777777778</v>
      </c>
      <c r="S486" s="2">
        <v>25</v>
      </c>
      <c r="T486" s="2">
        <v>24.7524752475248</v>
      </c>
      <c r="U486" s="2">
        <v>25.1231527093596</v>
      </c>
      <c r="V486" s="2">
        <v>25.615763546798</v>
      </c>
      <c r="W486" s="2">
        <v>25.615763546798</v>
      </c>
      <c r="X486" s="2">
        <v>13.1818181818182</v>
      </c>
      <c r="Y486" s="2">
        <v>12</v>
      </c>
      <c r="Z486" s="2">
        <v>12.2222222222222</v>
      </c>
      <c r="AA486" s="2">
        <v>12.1739130434783</v>
      </c>
      <c r="AB486" s="2">
        <v>12.3913043478261</v>
      </c>
      <c r="AC486" s="2">
        <v>0.913385826771653</v>
      </c>
      <c r="AD486" s="2">
        <v>0.828125</v>
      </c>
      <c r="AE486" s="2">
        <v>0.897637795275591</v>
      </c>
      <c r="AF486" s="2">
        <v>1.73228346456693</v>
      </c>
      <c r="AG486" s="2">
        <v>1.65079365079365</v>
      </c>
      <c r="AH486" s="2">
        <v>1.97</v>
      </c>
      <c r="AI486" s="2">
        <v>1.95</v>
      </c>
      <c r="AJ486" s="2">
        <v>1.65</v>
      </c>
      <c r="AK486" s="2">
        <v>1.73</v>
      </c>
      <c r="AL486" s="2">
        <v>1.50793650793651</v>
      </c>
      <c r="AM486" s="2">
        <v>5.5</v>
      </c>
      <c r="AN486" s="2">
        <v>6</v>
      </c>
      <c r="AO486" s="2">
        <v>6.2</v>
      </c>
      <c r="AP486" s="2">
        <v>7</v>
      </c>
      <c r="AQ486" s="13">
        <v>8.77878787878788</v>
      </c>
      <c r="AR486" s="7">
        <v>11.9179512580523</v>
      </c>
    </row>
    <row r="487" spans="1:44">
      <c r="A487" t="s">
        <v>986</v>
      </c>
      <c r="B487" s="1" t="s">
        <v>2860</v>
      </c>
      <c r="C487" t="s">
        <v>987</v>
      </c>
      <c r="D487" t="s">
        <v>1298</v>
      </c>
      <c r="E487" s="2">
        <v>6.25</v>
      </c>
      <c r="F487" s="2">
        <v>81.92252962656</v>
      </c>
      <c r="G487" s="2">
        <v>73.2437097676767</v>
      </c>
      <c r="H487" s="11">
        <v>-0.331039637837838</v>
      </c>
      <c r="I487" s="2">
        <v>105.67</v>
      </c>
      <c r="J487" s="2">
        <v>83.91</v>
      </c>
      <c r="K487" s="2">
        <v>89.24</v>
      </c>
      <c r="L487" s="2">
        <v>79.43</v>
      </c>
      <c r="M487" s="2">
        <v>96.7963878828139</v>
      </c>
      <c r="N487" s="2">
        <v>5.65934065934066</v>
      </c>
      <c r="O487" s="2">
        <v>5.24324324324324</v>
      </c>
      <c r="P487" s="2">
        <v>5.51351351351351</v>
      </c>
      <c r="Q487" s="2">
        <v>5.56149732620321</v>
      </c>
      <c r="R487" s="2">
        <v>5.6544502617801</v>
      </c>
      <c r="S487" s="2">
        <v>13.8686131386861</v>
      </c>
      <c r="T487" s="2">
        <v>14.0794223826715</v>
      </c>
      <c r="U487" s="2">
        <v>14.0287769784173</v>
      </c>
      <c r="V487" s="2">
        <v>14.1843971631206</v>
      </c>
      <c r="W487" s="2">
        <v>14.2361111111111</v>
      </c>
      <c r="X487" s="2">
        <v>27.5757575757576</v>
      </c>
      <c r="Y487" s="2">
        <v>27.2727272727273</v>
      </c>
      <c r="Z487" s="2">
        <v>27.6470588235294</v>
      </c>
      <c r="AA487" s="2">
        <v>28.8235294117647</v>
      </c>
      <c r="AB487" s="2">
        <v>28.5714285714286</v>
      </c>
      <c r="AC487" s="2">
        <v>3.01098901098901</v>
      </c>
      <c r="AD487" s="2">
        <v>2.78918918918919</v>
      </c>
      <c r="AE487" s="2">
        <v>2.55135135135135</v>
      </c>
      <c r="AF487" s="2">
        <v>4.49197860962567</v>
      </c>
      <c r="AG487" s="2">
        <v>4.09424083769633</v>
      </c>
      <c r="AH487" s="2">
        <v>6.65</v>
      </c>
      <c r="AI487" s="2">
        <v>6.76</v>
      </c>
      <c r="AJ487" s="2">
        <v>7.08</v>
      </c>
      <c r="AK487" s="2">
        <v>6.04</v>
      </c>
      <c r="AL487" s="2">
        <v>5.6020942408377</v>
      </c>
      <c r="AM487" s="2">
        <v>32.6</v>
      </c>
      <c r="AN487" s="2">
        <v>33.7</v>
      </c>
      <c r="AO487" s="2">
        <v>32.9</v>
      </c>
      <c r="AP487" s="2">
        <v>31.5</v>
      </c>
      <c r="AQ487" s="13">
        <v>11.9621621621622</v>
      </c>
      <c r="AR487" s="7">
        <v>15.6100421635109</v>
      </c>
    </row>
    <row r="488" spans="1:44">
      <c r="A488" t="s">
        <v>988</v>
      </c>
      <c r="B488" s="1" t="s">
        <v>2861</v>
      </c>
      <c r="C488" t="s">
        <v>989</v>
      </c>
      <c r="D488" t="s">
        <v>1298</v>
      </c>
      <c r="E488" s="2">
        <v>6.32</v>
      </c>
      <c r="F488" s="2">
        <v>81.8063736857929</v>
      </c>
      <c r="G488" s="2">
        <v>74.9922305742319</v>
      </c>
      <c r="H488" s="11">
        <v>-0.467476519444444</v>
      </c>
      <c r="I488" s="2">
        <v>78.25</v>
      </c>
      <c r="J488" s="2">
        <v>92.55</v>
      </c>
      <c r="K488" s="2">
        <v>78.66</v>
      </c>
      <c r="L488" s="2">
        <v>89.06</v>
      </c>
      <c r="M488" s="2">
        <v>108.683804287733</v>
      </c>
      <c r="N488" s="2">
        <v>4.86486486486486</v>
      </c>
      <c r="O488" s="2">
        <v>4.56375838926174</v>
      </c>
      <c r="P488" s="2">
        <v>4.16107382550336</v>
      </c>
      <c r="Q488" s="2">
        <v>4.4</v>
      </c>
      <c r="R488" s="2">
        <v>4.4</v>
      </c>
      <c r="S488" s="2">
        <v>14.9321266968326</v>
      </c>
      <c r="T488" s="2">
        <v>14.9321266968326</v>
      </c>
      <c r="U488" s="2">
        <v>14.8648648648649</v>
      </c>
      <c r="V488" s="2">
        <v>14.8648648648649</v>
      </c>
      <c r="W488" s="2">
        <v>14.8648648648649</v>
      </c>
      <c r="X488" s="2">
        <v>21.7241379310345</v>
      </c>
      <c r="Y488" s="2">
        <v>20.3448275862069</v>
      </c>
      <c r="Z488" s="2">
        <v>20.6896551724138</v>
      </c>
      <c r="AA488" s="2">
        <v>21.0344827586207</v>
      </c>
      <c r="AB488" s="2">
        <v>21.7241379310345</v>
      </c>
      <c r="AC488" s="2">
        <v>2.51351351351351</v>
      </c>
      <c r="AD488" s="2">
        <v>1.97315436241611</v>
      </c>
      <c r="AE488" s="2">
        <v>1.97315436241611</v>
      </c>
      <c r="AF488" s="2">
        <v>3.66666666666667</v>
      </c>
      <c r="AG488" s="2">
        <v>4</v>
      </c>
      <c r="AH488" s="2">
        <v>5.14</v>
      </c>
      <c r="AI488" s="2">
        <v>5.3</v>
      </c>
      <c r="AJ488" s="2">
        <v>5.3</v>
      </c>
      <c r="AK488" s="2">
        <v>4.8</v>
      </c>
      <c r="AL488" s="2">
        <v>4.33333333333333</v>
      </c>
      <c r="AM488" s="2">
        <v>22.7</v>
      </c>
      <c r="AN488" s="2">
        <v>25.1</v>
      </c>
      <c r="AO488" s="2">
        <v>23.5</v>
      </c>
      <c r="AP488" s="2">
        <v>22.9</v>
      </c>
      <c r="AQ488" s="13">
        <v>9.50833333333333</v>
      </c>
      <c r="AR488" s="7">
        <v>13.7717556045839</v>
      </c>
    </row>
    <row r="489" spans="1:44">
      <c r="A489" t="s">
        <v>990</v>
      </c>
      <c r="B489" s="1" t="s">
        <v>2862</v>
      </c>
      <c r="C489" t="s">
        <v>991</v>
      </c>
      <c r="D489" t="s">
        <v>1298</v>
      </c>
      <c r="E489" s="2">
        <v>7.92</v>
      </c>
      <c r="F489" s="2">
        <v>83.0200788459541</v>
      </c>
      <c r="G489" s="2">
        <v>73.8332312820456</v>
      </c>
      <c r="H489" s="11">
        <v>-0.0284509058823529</v>
      </c>
      <c r="I489" s="2">
        <v>82.95</v>
      </c>
      <c r="J489" s="2">
        <v>142.9</v>
      </c>
      <c r="K489" s="2">
        <v>122.44</v>
      </c>
      <c r="L489" s="2">
        <v>112.59</v>
      </c>
      <c r="M489" s="2">
        <v>133.37604652269</v>
      </c>
      <c r="N489" s="2">
        <v>6.35838150289017</v>
      </c>
      <c r="O489" s="2">
        <v>6.1271676300578</v>
      </c>
      <c r="P489" s="2">
        <v>6.03448275862069</v>
      </c>
      <c r="Q489" s="2">
        <v>6.22857142857143</v>
      </c>
      <c r="R489" s="2">
        <v>6.20689655172414</v>
      </c>
      <c r="S489" s="2">
        <v>13.8888888888889</v>
      </c>
      <c r="T489" s="2">
        <v>13.8339920948617</v>
      </c>
      <c r="U489" s="2">
        <v>14.1732283464567</v>
      </c>
      <c r="V489" s="2">
        <v>14.0077821011673</v>
      </c>
      <c r="W489" s="2">
        <v>14.0077821011673</v>
      </c>
      <c r="X489" s="2">
        <v>29</v>
      </c>
      <c r="Y489" s="2">
        <v>29</v>
      </c>
      <c r="Z489" s="2">
        <v>29.0322580645161</v>
      </c>
      <c r="AA489" s="2">
        <v>29.6774193548387</v>
      </c>
      <c r="AB489" s="2">
        <v>30</v>
      </c>
      <c r="AC489" s="2">
        <v>3.6878612716763</v>
      </c>
      <c r="AD489" s="2">
        <v>2.80924855491329</v>
      </c>
      <c r="AE489" s="2">
        <v>2.89655172413793</v>
      </c>
      <c r="AF489" s="2">
        <v>4.78857142857143</v>
      </c>
      <c r="AG489" s="2">
        <v>5.27586206896552</v>
      </c>
      <c r="AH489" s="2">
        <v>6.76</v>
      </c>
      <c r="AI489" s="2">
        <v>6.88</v>
      </c>
      <c r="AJ489" s="2">
        <v>6.72</v>
      </c>
      <c r="AK489" s="2">
        <v>6.63</v>
      </c>
      <c r="AL489" s="2">
        <v>5.91954022988506</v>
      </c>
      <c r="AM489" s="2">
        <v>31.4</v>
      </c>
      <c r="AN489" s="2">
        <v>33.2</v>
      </c>
      <c r="AO489" s="2">
        <v>32.4</v>
      </c>
      <c r="AP489" s="2">
        <v>31.1</v>
      </c>
      <c r="AQ489" s="13">
        <v>13.3764705882353</v>
      </c>
      <c r="AR489" s="7">
        <v>16.0349013364005</v>
      </c>
    </row>
    <row r="490" spans="1:44">
      <c r="A490" t="s">
        <v>992</v>
      </c>
      <c r="B490" s="1" t="s">
        <v>2863</v>
      </c>
      <c r="C490" t="s">
        <v>993</v>
      </c>
      <c r="D490" t="s">
        <v>1298</v>
      </c>
      <c r="E490" s="2">
        <v>6.78</v>
      </c>
      <c r="F490" s="2">
        <v>70.6962134452034</v>
      </c>
      <c r="G490" s="2">
        <v>73.8726499545113</v>
      </c>
      <c r="H490" s="11">
        <v>-0.291700545238095</v>
      </c>
      <c r="I490" s="2">
        <v>95.63</v>
      </c>
      <c r="J490" s="2">
        <v>88.08</v>
      </c>
      <c r="K490" s="2">
        <v>82.65</v>
      </c>
      <c r="L490" s="2">
        <v>75.88</v>
      </c>
      <c r="M490" s="2">
        <v>87.7309701128766</v>
      </c>
      <c r="N490" s="2">
        <v>4.22818791946309</v>
      </c>
      <c r="O490" s="2">
        <v>4.06666666666667</v>
      </c>
      <c r="P490" s="2">
        <v>4.09395973154362</v>
      </c>
      <c r="Q490" s="2">
        <v>4.02684563758389</v>
      </c>
      <c r="R490" s="2">
        <v>3.95973154362416</v>
      </c>
      <c r="S490" s="2">
        <v>23.2142857142857</v>
      </c>
      <c r="T490" s="2">
        <v>23.2142857142857</v>
      </c>
      <c r="U490" s="2">
        <v>23.6607142857143</v>
      </c>
      <c r="V490" s="2">
        <v>23.5555555555556</v>
      </c>
      <c r="W490" s="2">
        <v>24</v>
      </c>
      <c r="X490" s="2">
        <v>23.1914893617021</v>
      </c>
      <c r="Y490" s="2">
        <v>23.6170212765957</v>
      </c>
      <c r="Z490" s="2">
        <v>23.8297872340426</v>
      </c>
      <c r="AA490" s="2">
        <v>23.3333333333333</v>
      </c>
      <c r="AB490" s="2">
        <v>22.9166666666667</v>
      </c>
      <c r="AC490" s="2">
        <v>1.6241610738255</v>
      </c>
      <c r="AD490" s="2">
        <v>1.66666666666667</v>
      </c>
      <c r="AE490" s="2">
        <v>1.42281879194631</v>
      </c>
      <c r="AF490" s="2">
        <v>2.83221476510067</v>
      </c>
      <c r="AG490" s="2">
        <v>2.36241610738255</v>
      </c>
      <c r="AH490" s="2">
        <v>3.49</v>
      </c>
      <c r="AI490" s="2">
        <v>3.4</v>
      </c>
      <c r="AJ490" s="2">
        <v>3.36</v>
      </c>
      <c r="AK490" s="2">
        <v>2.89</v>
      </c>
      <c r="AL490" s="2">
        <v>2.5503355704698</v>
      </c>
      <c r="AM490" s="2">
        <v>11.4</v>
      </c>
      <c r="AN490" s="2">
        <v>10.9</v>
      </c>
      <c r="AO490" s="2">
        <v>9.3</v>
      </c>
      <c r="AP490" s="2">
        <v>9.5</v>
      </c>
      <c r="AQ490" s="13">
        <v>8.86904761904762</v>
      </c>
      <c r="AR490" s="7">
        <v>10.6189631959026</v>
      </c>
    </row>
    <row r="491" spans="1:44">
      <c r="A491" t="s">
        <v>994</v>
      </c>
      <c r="B491" s="1" t="s">
        <v>2864</v>
      </c>
      <c r="C491" t="s">
        <v>995</v>
      </c>
      <c r="D491" t="s">
        <v>1298</v>
      </c>
      <c r="E491" s="2">
        <v>10.32</v>
      </c>
      <c r="F491" s="2">
        <v>84.8873519278084</v>
      </c>
      <c r="G491" s="2">
        <v>74.0956970368407</v>
      </c>
      <c r="H491" s="11">
        <v>0.136908408333333</v>
      </c>
      <c r="I491" s="2">
        <v>84.4</v>
      </c>
      <c r="J491" s="2">
        <v>70.51</v>
      </c>
      <c r="K491" s="2">
        <v>86.5</v>
      </c>
      <c r="L491" s="2">
        <v>105.79</v>
      </c>
      <c r="M491" s="2">
        <v>90.1600321180428</v>
      </c>
      <c r="N491" s="2">
        <v>7.45664739884393</v>
      </c>
      <c r="O491" s="2">
        <v>7.34104046242775</v>
      </c>
      <c r="P491" s="2">
        <v>7.97687861271676</v>
      </c>
      <c r="Q491" s="2">
        <v>7.57225433526012</v>
      </c>
      <c r="R491" s="2">
        <v>7.02857142857143</v>
      </c>
      <c r="S491" s="2">
        <v>12.4497991967871</v>
      </c>
      <c r="T491" s="2">
        <v>12.4497991967871</v>
      </c>
      <c r="U491" s="2">
        <v>12.7490039840637</v>
      </c>
      <c r="V491" s="2">
        <v>12.7490039840637</v>
      </c>
      <c r="W491" s="2">
        <v>12.5984251968504</v>
      </c>
      <c r="X491" s="2">
        <v>36.2962962962963</v>
      </c>
      <c r="Y491" s="2">
        <v>36.2962962962963</v>
      </c>
      <c r="Z491" s="2">
        <v>37.1428571428571</v>
      </c>
      <c r="AA491" s="2">
        <v>36.7857142857143</v>
      </c>
      <c r="AB491" s="2">
        <v>37.5</v>
      </c>
      <c r="AC491" s="2">
        <v>5.47976878612717</v>
      </c>
      <c r="AD491" s="2">
        <v>4.52023121387283</v>
      </c>
      <c r="AE491" s="2">
        <v>3.93063583815029</v>
      </c>
      <c r="AF491" s="2">
        <v>5.32947976878613</v>
      </c>
      <c r="AG491" s="2">
        <v>5.73714285714286</v>
      </c>
      <c r="AH491" s="2">
        <v>8.9</v>
      </c>
      <c r="AI491" s="2">
        <v>9.19</v>
      </c>
      <c r="AJ491" s="2">
        <v>8.9</v>
      </c>
      <c r="AK491" s="2">
        <v>7.8</v>
      </c>
      <c r="AL491" s="2">
        <v>6.4</v>
      </c>
      <c r="AM491" s="2">
        <v>34.7</v>
      </c>
      <c r="AN491" s="2">
        <v>37.2</v>
      </c>
      <c r="AO491" s="2">
        <v>33.6</v>
      </c>
      <c r="AP491" s="2">
        <v>30.8</v>
      </c>
      <c r="AQ491" s="13">
        <v>14.4777777777778</v>
      </c>
      <c r="AR491" s="7">
        <v>17.0514594325101</v>
      </c>
    </row>
    <row r="492" spans="1:44">
      <c r="A492" t="s">
        <v>996</v>
      </c>
      <c r="B492" s="1" t="s">
        <v>2865</v>
      </c>
      <c r="C492" t="s">
        <v>997</v>
      </c>
      <c r="D492" t="s">
        <v>1298</v>
      </c>
      <c r="E492" s="2">
        <v>5.3</v>
      </c>
      <c r="F492" s="2">
        <v>70.1899640164814</v>
      </c>
      <c r="G492" s="2">
        <v>74.2092095778915</v>
      </c>
      <c r="H492" s="11">
        <v>-0.471369556756757</v>
      </c>
      <c r="I492" s="2">
        <v>88.37</v>
      </c>
      <c r="J492" s="2">
        <v>75.92</v>
      </c>
      <c r="K492" s="2">
        <v>79.14</v>
      </c>
      <c r="L492" s="2">
        <v>79.99</v>
      </c>
      <c r="M492" s="2">
        <v>65.1520051353214</v>
      </c>
      <c r="N492" s="2">
        <v>4.24050632911392</v>
      </c>
      <c r="O492" s="2">
        <v>3.92405063291139</v>
      </c>
      <c r="P492" s="2">
        <v>3.9873417721519</v>
      </c>
      <c r="Q492" s="2">
        <v>4.01273885350318</v>
      </c>
      <c r="R492" s="2">
        <v>4.01273885350318</v>
      </c>
      <c r="S492" s="2">
        <v>20.7627118644068</v>
      </c>
      <c r="T492" s="2">
        <v>21.1864406779661</v>
      </c>
      <c r="U492" s="2">
        <v>21.5189873417722</v>
      </c>
      <c r="V492" s="2">
        <v>22.3628691983122</v>
      </c>
      <c r="W492" s="2">
        <v>22.7848101265823</v>
      </c>
      <c r="X492" s="2">
        <v>18.3720930232558</v>
      </c>
      <c r="Y492" s="2">
        <v>17.7272727272727</v>
      </c>
      <c r="Z492" s="2">
        <v>16.4444444444444</v>
      </c>
      <c r="AA492" s="2">
        <v>15.8695652173913</v>
      </c>
      <c r="AB492" s="2">
        <v>15.8695652173913</v>
      </c>
      <c r="AC492" s="2">
        <v>1.54430379746835</v>
      </c>
      <c r="AD492" s="2">
        <v>1.44303797468354</v>
      </c>
      <c r="AE492" s="2">
        <v>1.55696202531646</v>
      </c>
      <c r="AF492" s="2">
        <v>2.63694267515924</v>
      </c>
      <c r="AG492" s="2">
        <v>2.54777070063694</v>
      </c>
      <c r="AH492" s="2">
        <v>3.42</v>
      </c>
      <c r="AI492" s="2">
        <v>3.42</v>
      </c>
      <c r="AJ492" s="2">
        <v>3.48</v>
      </c>
      <c r="AK492" s="2">
        <v>3.12</v>
      </c>
      <c r="AL492" s="2">
        <v>2.80254777070064</v>
      </c>
      <c r="AM492" s="2">
        <v>13.1</v>
      </c>
      <c r="AN492" s="2">
        <v>13.8</v>
      </c>
      <c r="AO492" s="2">
        <v>12.2</v>
      </c>
      <c r="AP492" s="2">
        <v>12.5</v>
      </c>
      <c r="AQ492" s="13">
        <v>9.41621621621622</v>
      </c>
      <c r="AR492" s="7">
        <v>11.6712399461653</v>
      </c>
    </row>
    <row r="493" spans="1:44">
      <c r="A493" t="s">
        <v>998</v>
      </c>
      <c r="B493" s="1" t="s">
        <v>2866</v>
      </c>
      <c r="C493" t="s">
        <v>999</v>
      </c>
      <c r="D493" t="s">
        <v>1299</v>
      </c>
      <c r="E493" s="2">
        <v>5.06</v>
      </c>
      <c r="F493" s="2">
        <v>66.2393918164633</v>
      </c>
      <c r="G493" s="2">
        <v>73.9122316969163</v>
      </c>
      <c r="H493" s="11">
        <v>-1.71054866666667</v>
      </c>
      <c r="I493" s="2">
        <v>74.93</v>
      </c>
      <c r="J493" s="2">
        <v>55.64</v>
      </c>
      <c r="K493" s="2">
        <v>81.76</v>
      </c>
      <c r="L493" s="2">
        <v>72.91</v>
      </c>
      <c r="M493" s="2">
        <v>86.0818319863679</v>
      </c>
      <c r="N493" s="2">
        <v>2.86764705882353</v>
      </c>
      <c r="O493" s="2">
        <v>2.96296296296296</v>
      </c>
      <c r="P493" s="2">
        <v>2.79411764705882</v>
      </c>
      <c r="Q493" s="2">
        <v>2.79411764705882</v>
      </c>
      <c r="R493" s="2">
        <v>3.01470588235294</v>
      </c>
      <c r="S493" s="2">
        <v>17.0731707317073</v>
      </c>
      <c r="T493" s="2">
        <v>17.5609756097561</v>
      </c>
      <c r="U493" s="2">
        <v>17.9611650485437</v>
      </c>
      <c r="V493" s="2">
        <v>18.3574879227053</v>
      </c>
      <c r="W493" s="2">
        <v>18.75</v>
      </c>
      <c r="X493" s="2">
        <v>17.9310344827586</v>
      </c>
      <c r="Y493" s="2">
        <v>17.3333333333333</v>
      </c>
      <c r="Z493" s="2">
        <v>17.4193548387097</v>
      </c>
      <c r="AA493" s="2">
        <v>16.25</v>
      </c>
      <c r="AB493" s="2">
        <v>17.5</v>
      </c>
      <c r="AC493" s="2">
        <v>1.01470588235294</v>
      </c>
      <c r="AD493" s="2">
        <v>0.874074074074074</v>
      </c>
      <c r="AE493" s="2">
        <v>0.838235294117647</v>
      </c>
      <c r="AF493" s="2">
        <v>1.80882352941176</v>
      </c>
      <c r="AG493" s="2">
        <v>1.51470588235294</v>
      </c>
      <c r="AH493" s="2">
        <v>3.16</v>
      </c>
      <c r="AI493" s="2">
        <v>2.89</v>
      </c>
      <c r="AJ493" s="2">
        <v>2.65</v>
      </c>
      <c r="AK493" s="2">
        <v>2.72</v>
      </c>
      <c r="AL493" s="2">
        <v>2.57352941176471</v>
      </c>
      <c r="AM493" s="2">
        <v>11.7</v>
      </c>
      <c r="AN493" s="2">
        <v>11.2</v>
      </c>
      <c r="AO493" s="2">
        <v>10.7</v>
      </c>
      <c r="AP493" s="2">
        <v>11.2</v>
      </c>
      <c r="AQ493" s="13">
        <v>9.33030303030303</v>
      </c>
      <c r="AR493" s="7">
        <v>9.12628143174036</v>
      </c>
    </row>
    <row r="494" spans="1:44">
      <c r="A494" t="s">
        <v>1000</v>
      </c>
      <c r="B494" s="1" t="s">
        <v>2867</v>
      </c>
      <c r="C494" t="s">
        <v>1001</v>
      </c>
      <c r="D494" t="s">
        <v>1299</v>
      </c>
      <c r="E494" s="2">
        <v>6.1</v>
      </c>
      <c r="F494" s="2">
        <v>82.1886759604055</v>
      </c>
      <c r="G494" s="2">
        <v>76.8257830892849</v>
      </c>
      <c r="H494" s="11">
        <v>-2.090966</v>
      </c>
      <c r="I494" s="2">
        <v>68.63</v>
      </c>
      <c r="J494" s="2">
        <v>60.97</v>
      </c>
      <c r="K494" s="2">
        <v>54.78</v>
      </c>
      <c r="L494" s="2">
        <v>67.24</v>
      </c>
      <c r="M494" s="2">
        <v>54.280599760946</v>
      </c>
      <c r="N494" s="2">
        <v>1.84615384615385</v>
      </c>
      <c r="O494" s="2">
        <v>1.61538461538462</v>
      </c>
      <c r="P494" s="2">
        <v>1.84615384615385</v>
      </c>
      <c r="Q494" s="2">
        <v>2</v>
      </c>
      <c r="R494" s="2">
        <v>2.07692307692308</v>
      </c>
      <c r="S494" s="2">
        <v>18.1372549019608</v>
      </c>
      <c r="T494" s="2">
        <v>18.5365853658537</v>
      </c>
      <c r="U494" s="2">
        <v>19.4174757281553</v>
      </c>
      <c r="V494" s="2">
        <v>19.8067632850242</v>
      </c>
      <c r="W494" s="2">
        <v>20.1923076923077</v>
      </c>
      <c r="X494" s="2">
        <v>9.375</v>
      </c>
      <c r="Y494" s="2">
        <v>9.39393939393939</v>
      </c>
      <c r="Z494" s="2">
        <v>8.82352941176471</v>
      </c>
      <c r="AA494" s="2">
        <v>9.42857142857143</v>
      </c>
      <c r="AB494" s="2">
        <v>8.61111111111111</v>
      </c>
      <c r="AC494" s="2">
        <v>0.8</v>
      </c>
      <c r="AD494" s="2">
        <v>0.584615384615385</v>
      </c>
      <c r="AE494" s="2">
        <v>0.630769230769231</v>
      </c>
      <c r="AF494" s="2">
        <v>1.69230769230769</v>
      </c>
      <c r="AG494" s="2">
        <v>1.30769230769231</v>
      </c>
      <c r="AH494" s="2">
        <v>1.38</v>
      </c>
      <c r="AI494" s="2">
        <v>1.38</v>
      </c>
      <c r="AJ494" s="2">
        <v>1.38</v>
      </c>
      <c r="AK494" s="2">
        <v>1.46</v>
      </c>
      <c r="AL494" s="2">
        <v>1.38461538461538</v>
      </c>
      <c r="AM494" s="2">
        <v>5.1</v>
      </c>
      <c r="AN494" s="2">
        <v>5.2</v>
      </c>
      <c r="AO494" s="2">
        <v>5.4</v>
      </c>
      <c r="AP494" s="2">
        <v>4.9</v>
      </c>
      <c r="AQ494" s="13">
        <v>9.153125</v>
      </c>
      <c r="AR494" s="7">
        <v>9.23778409554972</v>
      </c>
    </row>
    <row r="495" spans="1:44">
      <c r="A495" t="s">
        <v>1002</v>
      </c>
      <c r="B495" s="1" t="s">
        <v>2868</v>
      </c>
      <c r="C495" t="s">
        <v>1003</v>
      </c>
      <c r="D495" t="s">
        <v>1299</v>
      </c>
      <c r="E495" s="2">
        <v>8.17</v>
      </c>
      <c r="F495" s="2">
        <v>67.9073749815161</v>
      </c>
      <c r="G495" s="2">
        <v>74.8975528042421</v>
      </c>
      <c r="H495" s="11">
        <v>-1.47451679393939</v>
      </c>
      <c r="I495" s="2">
        <v>114.68</v>
      </c>
      <c r="J495" s="2">
        <v>119.98</v>
      </c>
      <c r="K495" s="2">
        <v>122.58</v>
      </c>
      <c r="L495" s="2">
        <v>152.09</v>
      </c>
      <c r="M495" s="2">
        <v>137.608059329925</v>
      </c>
      <c r="N495" s="2">
        <v>3.13868613138686</v>
      </c>
      <c r="O495" s="2">
        <v>3.06569343065693</v>
      </c>
      <c r="P495" s="2">
        <v>3.04347826086957</v>
      </c>
      <c r="Q495" s="2">
        <v>3.09352517985611</v>
      </c>
      <c r="R495" s="2">
        <v>3.16546762589928</v>
      </c>
      <c r="S495" s="2">
        <v>13.5</v>
      </c>
      <c r="T495" s="2">
        <v>13.4328358208955</v>
      </c>
      <c r="U495" s="2">
        <v>13.7931034482759</v>
      </c>
      <c r="V495" s="2">
        <v>13.7254901960784</v>
      </c>
      <c r="W495" s="2">
        <v>13.7254901960784</v>
      </c>
      <c r="X495" s="2">
        <v>21.7391304347826</v>
      </c>
      <c r="Y495" s="2">
        <v>22.1739130434783</v>
      </c>
      <c r="Z495" s="2">
        <v>21.7391304347826</v>
      </c>
      <c r="AA495" s="2">
        <v>20.8333333333333</v>
      </c>
      <c r="AB495" s="2">
        <v>20.8695652173913</v>
      </c>
      <c r="AC495" s="2">
        <v>1.08029197080292</v>
      </c>
      <c r="AD495" s="2">
        <v>0.978102189781022</v>
      </c>
      <c r="AE495" s="2">
        <v>0.710144927536232</v>
      </c>
      <c r="AF495" s="2">
        <v>1.84172661870504</v>
      </c>
      <c r="AG495" s="2">
        <v>1.56834532374101</v>
      </c>
      <c r="AH495" s="2">
        <v>2.48</v>
      </c>
      <c r="AI495" s="2">
        <v>2.41</v>
      </c>
      <c r="AJ495" s="2">
        <v>2.46</v>
      </c>
      <c r="AK495" s="2">
        <v>2.37</v>
      </c>
      <c r="AL495" s="2">
        <v>2.0863309352518</v>
      </c>
      <c r="AM495" s="2">
        <v>9.4</v>
      </c>
      <c r="AN495" s="2">
        <v>9.9</v>
      </c>
      <c r="AO495" s="2">
        <v>8.5</v>
      </c>
      <c r="AP495" s="2">
        <v>8.6</v>
      </c>
      <c r="AQ495" s="13">
        <v>8.57878787878788</v>
      </c>
      <c r="AR495" s="7">
        <v>10.1679239932014</v>
      </c>
    </row>
    <row r="496" spans="1:44">
      <c r="A496" t="s">
        <v>1004</v>
      </c>
      <c r="B496" s="1" t="s">
        <v>2869</v>
      </c>
      <c r="C496" t="s">
        <v>1005</v>
      </c>
      <c r="D496" t="s">
        <v>1299</v>
      </c>
      <c r="E496" s="2">
        <v>7.82</v>
      </c>
      <c r="F496" s="2">
        <v>75.9008525449959</v>
      </c>
      <c r="G496" s="2">
        <v>74.2542894194321</v>
      </c>
      <c r="H496" s="11">
        <v>-0.989998923529412</v>
      </c>
      <c r="I496" s="2">
        <v>91.22</v>
      </c>
      <c r="J496" s="2">
        <v>77.25</v>
      </c>
      <c r="K496" s="2">
        <v>69.13</v>
      </c>
      <c r="L496" s="2">
        <v>78.48</v>
      </c>
      <c r="M496" s="2">
        <v>73.9215257170951</v>
      </c>
      <c r="N496" s="2">
        <v>4.27480916030534</v>
      </c>
      <c r="O496" s="2">
        <v>4.12213740458015</v>
      </c>
      <c r="P496" s="2">
        <v>4.35114503816794</v>
      </c>
      <c r="Q496" s="2">
        <v>4.19847328244275</v>
      </c>
      <c r="R496" s="2">
        <v>4.50381679389313</v>
      </c>
      <c r="S496" s="2">
        <v>21.8905472636816</v>
      </c>
      <c r="T496" s="2">
        <v>22.2772277227723</v>
      </c>
      <c r="U496" s="2">
        <v>22.1674876847291</v>
      </c>
      <c r="V496" s="2">
        <v>22.4390243902439</v>
      </c>
      <c r="W496" s="2">
        <v>22.4390243902439</v>
      </c>
      <c r="X496" s="2">
        <v>16.75</v>
      </c>
      <c r="Y496" s="2">
        <v>17</v>
      </c>
      <c r="Z496" s="2">
        <v>17</v>
      </c>
      <c r="AA496" s="2">
        <v>16.5853658536585</v>
      </c>
      <c r="AB496" s="2">
        <v>16.8292682926829</v>
      </c>
      <c r="AC496" s="2">
        <v>1.96946564885496</v>
      </c>
      <c r="AD496" s="2">
        <v>1.52671755725191</v>
      </c>
      <c r="AE496" s="2">
        <v>1.43511450381679</v>
      </c>
      <c r="AF496" s="2">
        <v>2.79389312977099</v>
      </c>
      <c r="AG496" s="2">
        <v>2.3969465648855</v>
      </c>
      <c r="AH496" s="2">
        <v>4.27</v>
      </c>
      <c r="AI496" s="2">
        <v>4.2</v>
      </c>
      <c r="AJ496" s="2">
        <v>4.43</v>
      </c>
      <c r="AK496" s="2">
        <v>4.05</v>
      </c>
      <c r="AL496" s="2">
        <v>3.74045801526718</v>
      </c>
      <c r="AM496" s="2">
        <v>23.5</v>
      </c>
      <c r="AN496" s="2">
        <v>22.2</v>
      </c>
      <c r="AO496" s="2">
        <v>21.7</v>
      </c>
      <c r="AP496" s="2">
        <v>20</v>
      </c>
      <c r="AQ496" s="13">
        <v>9.02058823529412</v>
      </c>
      <c r="AR496" s="7">
        <v>10.7441112274171</v>
      </c>
    </row>
    <row r="497" spans="1:44">
      <c r="A497" t="s">
        <v>1006</v>
      </c>
      <c r="B497" s="1" t="s">
        <v>2870</v>
      </c>
      <c r="C497" t="s">
        <v>1007</v>
      </c>
      <c r="D497" t="s">
        <v>1299</v>
      </c>
      <c r="E497" s="2">
        <v>7.09</v>
      </c>
      <c r="F497" s="2">
        <v>70.4279617007219</v>
      </c>
      <c r="G497" s="2">
        <v>72.7135324117098</v>
      </c>
      <c r="H497" s="11">
        <v>-1.65756840625</v>
      </c>
      <c r="I497" s="2">
        <v>80.45</v>
      </c>
      <c r="J497" s="2">
        <v>75.66</v>
      </c>
      <c r="K497" s="2">
        <v>66.74</v>
      </c>
      <c r="L497" s="2">
        <v>79.75</v>
      </c>
      <c r="M497" s="2">
        <v>88.1967966198309</v>
      </c>
      <c r="N497" s="2">
        <v>2.94573643410853</v>
      </c>
      <c r="O497" s="2">
        <v>3.38461538461538</v>
      </c>
      <c r="P497" s="2">
        <v>3.23076923076923</v>
      </c>
      <c r="Q497" s="2">
        <v>2.95454545454545</v>
      </c>
      <c r="R497" s="2">
        <v>3.12977099236641</v>
      </c>
      <c r="S497" s="2">
        <v>19.5979899497487</v>
      </c>
      <c r="T497" s="2">
        <v>20.5</v>
      </c>
      <c r="U497" s="2">
        <v>20.7920792079208</v>
      </c>
      <c r="V497" s="2">
        <v>21.078431372549</v>
      </c>
      <c r="W497" s="2">
        <v>21.4634146341463</v>
      </c>
      <c r="X497" s="2">
        <v>14</v>
      </c>
      <c r="Y497" s="2">
        <v>13.4285714285714</v>
      </c>
      <c r="Z497" s="2">
        <v>12.7777777777778</v>
      </c>
      <c r="AA497" s="2">
        <v>13.5135135135135</v>
      </c>
      <c r="AB497" s="2">
        <v>13.1578947368421</v>
      </c>
      <c r="AC497" s="2">
        <v>1.36434108527132</v>
      </c>
      <c r="AD497" s="2">
        <v>1.30769230769231</v>
      </c>
      <c r="AE497" s="2">
        <v>0.969230769230769</v>
      </c>
      <c r="AF497" s="2">
        <v>2.09090909090909</v>
      </c>
      <c r="AG497" s="2">
        <v>1.84732824427481</v>
      </c>
      <c r="AH497" s="2">
        <v>2.95</v>
      </c>
      <c r="AI497" s="2">
        <v>2.77</v>
      </c>
      <c r="AJ497" s="2">
        <v>2.92</v>
      </c>
      <c r="AK497" s="2">
        <v>2.5</v>
      </c>
      <c r="AL497" s="2">
        <v>2.51908396946565</v>
      </c>
      <c r="AM497" s="2">
        <v>10.4</v>
      </c>
      <c r="AN497" s="2">
        <v>11.5</v>
      </c>
      <c r="AO497" s="2">
        <v>9.5</v>
      </c>
      <c r="AP497" s="2">
        <v>9.2</v>
      </c>
      <c r="AQ497" s="13">
        <v>8.571875</v>
      </c>
      <c r="AR497" s="7">
        <v>10.4320453450769</v>
      </c>
    </row>
    <row r="498" spans="1:44">
      <c r="A498" t="s">
        <v>1008</v>
      </c>
      <c r="B498" s="1" t="s">
        <v>2871</v>
      </c>
      <c r="C498" t="s">
        <v>1009</v>
      </c>
      <c r="D498" t="s">
        <v>1299</v>
      </c>
      <c r="E498" s="2">
        <v>6.58</v>
      </c>
      <c r="F498" s="2">
        <v>59.6607067989395</v>
      </c>
      <c r="G498" s="2">
        <v>67.2524354761063</v>
      </c>
      <c r="H498" s="11">
        <v>-0.99597170625</v>
      </c>
      <c r="I498" s="2">
        <v>74.48</v>
      </c>
      <c r="J498" s="2">
        <v>58.85</v>
      </c>
      <c r="K498" s="2">
        <v>74.07</v>
      </c>
      <c r="L498" s="2">
        <v>77.7</v>
      </c>
      <c r="M498" s="2">
        <v>56.3596915630935</v>
      </c>
      <c r="N498" s="2">
        <v>5.42635658914729</v>
      </c>
      <c r="O498" s="2">
        <v>5.38461538461539</v>
      </c>
      <c r="P498" s="2">
        <v>5.41353383458647</v>
      </c>
      <c r="Q498" s="2">
        <v>5.44776119402985</v>
      </c>
      <c r="R498" s="2">
        <v>5.33333333333333</v>
      </c>
      <c r="S498" s="2">
        <v>18.4210526315789</v>
      </c>
      <c r="T498" s="2">
        <v>19.3717277486911</v>
      </c>
      <c r="U498" s="2">
        <v>18.974358974359</v>
      </c>
      <c r="V498" s="2">
        <v>19.3877551020408</v>
      </c>
      <c r="W498" s="2">
        <v>19.7969543147208</v>
      </c>
      <c r="X498" s="2">
        <v>18.3870967741935</v>
      </c>
      <c r="Y498" s="2">
        <v>18.4375</v>
      </c>
      <c r="Z498" s="2">
        <v>18.4848484848485</v>
      </c>
      <c r="AA498" s="2">
        <v>18.4848484848485</v>
      </c>
      <c r="AB498" s="2">
        <v>16.7647058823529</v>
      </c>
      <c r="AC498" s="2">
        <v>1.89147286821705</v>
      </c>
      <c r="AD498" s="2">
        <v>1.46153846153846</v>
      </c>
      <c r="AE498" s="2">
        <v>1.11278195488722</v>
      </c>
      <c r="AF498" s="2">
        <v>2.82089552238806</v>
      </c>
      <c r="AG498" s="2">
        <v>2.42962962962963</v>
      </c>
      <c r="AH498" s="2">
        <v>5.35</v>
      </c>
      <c r="AI498" s="2">
        <v>5.46</v>
      </c>
      <c r="AJ498" s="2">
        <v>5.26</v>
      </c>
      <c r="AK498" s="2">
        <v>4.85</v>
      </c>
      <c r="AL498" s="2">
        <v>4.66666666666667</v>
      </c>
      <c r="AM498" s="2">
        <v>21.9</v>
      </c>
      <c r="AN498" s="2">
        <v>21.1</v>
      </c>
      <c r="AO498" s="2">
        <v>20.7</v>
      </c>
      <c r="AP498" s="2">
        <v>19.9</v>
      </c>
      <c r="AQ498" s="13">
        <v>7.08125</v>
      </c>
      <c r="AR498" s="7">
        <v>9.48093151678903</v>
      </c>
    </row>
    <row r="499" spans="1:44">
      <c r="A499" t="s">
        <v>1010</v>
      </c>
      <c r="B499" s="1" t="s">
        <v>2872</v>
      </c>
      <c r="C499" t="s">
        <v>1011</v>
      </c>
      <c r="D499" t="s">
        <v>1299</v>
      </c>
      <c r="E499" s="2">
        <v>6.18</v>
      </c>
      <c r="F499" s="2">
        <v>61.9615287740365</v>
      </c>
      <c r="G499" s="2">
        <v>73.9765980699129</v>
      </c>
      <c r="H499" s="11">
        <v>-1.28397433030303</v>
      </c>
      <c r="I499" s="2">
        <v>96.92</v>
      </c>
      <c r="J499" s="2">
        <v>76.76</v>
      </c>
      <c r="K499" s="2">
        <v>97.64</v>
      </c>
      <c r="L499" s="2">
        <v>71.14</v>
      </c>
      <c r="M499" s="2">
        <v>79.4522111310069</v>
      </c>
      <c r="N499" s="2">
        <v>3.75</v>
      </c>
      <c r="O499" s="2">
        <v>3.64963503649635</v>
      </c>
      <c r="P499" s="2">
        <v>3.47826086956522</v>
      </c>
      <c r="Q499" s="2">
        <v>3.82978723404255</v>
      </c>
      <c r="R499" s="2">
        <v>3.86206896551724</v>
      </c>
      <c r="S499" s="2">
        <v>16.4179104477612</v>
      </c>
      <c r="T499" s="2">
        <v>16.7487684729064</v>
      </c>
      <c r="U499" s="2">
        <v>16.5853658536585</v>
      </c>
      <c r="V499" s="2">
        <v>16.7464114832536</v>
      </c>
      <c r="W499" s="2">
        <v>16.3551401869159</v>
      </c>
      <c r="X499" s="2">
        <v>17.9310344827586</v>
      </c>
      <c r="Y499" s="2">
        <v>17.2413793103448</v>
      </c>
      <c r="Z499" s="2">
        <v>17.5862068965517</v>
      </c>
      <c r="AA499" s="2">
        <v>16.3333333333333</v>
      </c>
      <c r="AB499" s="2">
        <v>17</v>
      </c>
      <c r="AC499" s="2">
        <v>1</v>
      </c>
      <c r="AD499" s="2">
        <v>0.671532846715328</v>
      </c>
      <c r="AE499" s="2">
        <v>0.666666666666667</v>
      </c>
      <c r="AF499" s="2">
        <v>1.68794326241135</v>
      </c>
      <c r="AG499" s="2">
        <v>1.28275862068966</v>
      </c>
      <c r="AH499" s="2">
        <v>3.09</v>
      </c>
      <c r="AI499" s="2">
        <v>2.85</v>
      </c>
      <c r="AJ499" s="2">
        <v>2.9</v>
      </c>
      <c r="AK499" s="2">
        <v>2.7</v>
      </c>
      <c r="AL499" s="2">
        <v>2.48275862068966</v>
      </c>
      <c r="AM499" s="2">
        <v>10.1</v>
      </c>
      <c r="AN499" s="2">
        <v>10.1</v>
      </c>
      <c r="AO499" s="2">
        <v>9.5</v>
      </c>
      <c r="AP499" s="2">
        <v>9.7</v>
      </c>
      <c r="AQ499" s="13">
        <v>8.40303030303031</v>
      </c>
      <c r="AR499" s="7">
        <v>8.87481396816719</v>
      </c>
    </row>
    <row r="500" spans="1:44">
      <c r="A500" t="s">
        <v>1012</v>
      </c>
      <c r="B500" s="1" t="s">
        <v>2873</v>
      </c>
      <c r="C500" t="s">
        <v>288</v>
      </c>
      <c r="D500" t="s">
        <v>1299</v>
      </c>
      <c r="E500" s="2">
        <v>7.41</v>
      </c>
      <c r="F500" s="2">
        <v>73.4273168552784</v>
      </c>
      <c r="G500" s="2">
        <v>73.17696102986</v>
      </c>
      <c r="H500" s="11">
        <v>-1.15009667333333</v>
      </c>
      <c r="I500" s="2">
        <v>91.55</v>
      </c>
      <c r="J500" s="2">
        <v>95.43</v>
      </c>
      <c r="K500" s="2">
        <v>99.3</v>
      </c>
      <c r="L500" s="2">
        <v>74.7</v>
      </c>
      <c r="M500" s="2">
        <v>105.843414218012</v>
      </c>
      <c r="N500" s="2">
        <v>5.32258064516129</v>
      </c>
      <c r="O500" s="2">
        <v>5.16129032258065</v>
      </c>
      <c r="P500" s="2">
        <v>5.36585365853659</v>
      </c>
      <c r="Q500" s="2">
        <v>5.73770491803279</v>
      </c>
      <c r="R500" s="2">
        <v>5.57377049180328</v>
      </c>
      <c r="S500" s="2">
        <v>21.5</v>
      </c>
      <c r="T500" s="2">
        <v>22</v>
      </c>
      <c r="U500" s="2">
        <v>22.3880597014925</v>
      </c>
      <c r="V500" s="2">
        <v>22.7722772277228</v>
      </c>
      <c r="W500" s="2">
        <v>23.1527093596059</v>
      </c>
      <c r="X500" s="2">
        <v>15.6756756756757</v>
      </c>
      <c r="Y500" s="2">
        <v>16.9230769230769</v>
      </c>
      <c r="Z500" s="2">
        <v>16.4102564102564</v>
      </c>
      <c r="AA500" s="2">
        <v>15.75</v>
      </c>
      <c r="AB500" s="2">
        <v>15.609756097561</v>
      </c>
      <c r="AC500" s="2">
        <v>2.33870967741935</v>
      </c>
      <c r="AD500" s="2">
        <v>1.96774193548387</v>
      </c>
      <c r="AE500" s="2">
        <v>1.96747967479675</v>
      </c>
      <c r="AF500" s="2">
        <v>3.19672131147541</v>
      </c>
      <c r="AG500" s="2">
        <v>3.29508196721311</v>
      </c>
      <c r="AH500" s="2">
        <v>5.73</v>
      </c>
      <c r="AI500" s="2">
        <v>5.32</v>
      </c>
      <c r="AJ500" s="2">
        <v>5.37</v>
      </c>
      <c r="AK500" s="2">
        <v>5.41</v>
      </c>
      <c r="AL500" s="2">
        <v>4.91803278688525</v>
      </c>
      <c r="AM500" s="2">
        <v>24.4</v>
      </c>
      <c r="AN500" s="2">
        <v>24.8</v>
      </c>
      <c r="AO500" s="2">
        <v>24.1</v>
      </c>
      <c r="AP500" s="2">
        <v>26</v>
      </c>
      <c r="AQ500" s="13">
        <v>10.2566666666667</v>
      </c>
      <c r="AR500" s="7">
        <v>14.1510194573312</v>
      </c>
    </row>
    <row r="501" spans="1:44">
      <c r="A501" t="s">
        <v>1013</v>
      </c>
      <c r="B501" s="1" t="s">
        <v>2874</v>
      </c>
      <c r="C501" t="s">
        <v>1014</v>
      </c>
      <c r="D501" t="s">
        <v>1299</v>
      </c>
      <c r="E501" s="2">
        <v>9</v>
      </c>
      <c r="F501" s="2">
        <v>78.9799125808317</v>
      </c>
      <c r="G501" s="2">
        <v>75.8332614982178</v>
      </c>
      <c r="H501" s="11">
        <v>-1.79017267647059</v>
      </c>
      <c r="I501" s="2">
        <v>78.83</v>
      </c>
      <c r="J501" s="2">
        <v>85.69</v>
      </c>
      <c r="K501" s="2">
        <v>59.06</v>
      </c>
      <c r="L501" s="2">
        <v>49.32</v>
      </c>
      <c r="M501" s="2">
        <v>71.3683993345019</v>
      </c>
      <c r="N501" s="2">
        <v>2.3489932885906</v>
      </c>
      <c r="O501" s="2">
        <v>2.5503355704698</v>
      </c>
      <c r="P501" s="2">
        <v>2.75167785234899</v>
      </c>
      <c r="Q501" s="2">
        <v>2.78145695364238</v>
      </c>
      <c r="R501" s="2">
        <v>2.66666666666667</v>
      </c>
      <c r="S501" s="2">
        <v>16.7420814479638</v>
      </c>
      <c r="T501" s="2">
        <v>17.1171171171171</v>
      </c>
      <c r="U501" s="2">
        <v>17.4107142857143</v>
      </c>
      <c r="V501" s="2">
        <v>17.9824561403509</v>
      </c>
      <c r="W501" s="2">
        <v>17.9039301310044</v>
      </c>
      <c r="X501" s="2">
        <v>13.030303030303</v>
      </c>
      <c r="Y501" s="2">
        <v>13.030303030303</v>
      </c>
      <c r="Z501" s="2">
        <v>12.6470588235294</v>
      </c>
      <c r="AA501" s="2">
        <v>12.2857142857143</v>
      </c>
      <c r="AB501" s="2">
        <v>11.9444444444444</v>
      </c>
      <c r="AC501" s="2">
        <v>1.23489932885906</v>
      </c>
      <c r="AD501" s="2">
        <v>0.966442953020134</v>
      </c>
      <c r="AE501" s="2">
        <v>0.791946308724832</v>
      </c>
      <c r="AF501" s="2">
        <v>1.66887417218543</v>
      </c>
      <c r="AG501" s="2">
        <v>1.6</v>
      </c>
      <c r="AH501" s="2">
        <v>2.21</v>
      </c>
      <c r="AI501" s="2">
        <v>2.35</v>
      </c>
      <c r="AJ501" s="2">
        <v>2.48</v>
      </c>
      <c r="AK501" s="2">
        <v>2.32</v>
      </c>
      <c r="AL501" s="2">
        <v>2.06666666666667</v>
      </c>
      <c r="AM501" s="2">
        <v>10.2</v>
      </c>
      <c r="AN501" s="2">
        <v>10.4</v>
      </c>
      <c r="AO501" s="2">
        <v>10.3</v>
      </c>
      <c r="AP501" s="2">
        <v>10</v>
      </c>
      <c r="AQ501" s="13">
        <v>8.54411764705882</v>
      </c>
      <c r="AR501" s="7">
        <v>8.32170640513979</v>
      </c>
    </row>
    <row r="502" spans="1:44">
      <c r="A502" t="s">
        <v>1015</v>
      </c>
      <c r="B502" s="1" t="s">
        <v>2875</v>
      </c>
      <c r="C502" t="s">
        <v>1016</v>
      </c>
      <c r="D502" t="s">
        <v>1299</v>
      </c>
      <c r="E502" s="2">
        <v>6.73</v>
      </c>
      <c r="F502" s="2">
        <v>74.9130200604684</v>
      </c>
      <c r="G502" s="2">
        <v>75.172365028453</v>
      </c>
      <c r="H502" s="11">
        <v>-1.22576644736842</v>
      </c>
      <c r="I502" s="2">
        <v>91.2</v>
      </c>
      <c r="J502" s="2">
        <v>104.15</v>
      </c>
      <c r="K502" s="2">
        <v>70.84</v>
      </c>
      <c r="L502" s="2">
        <v>91.28</v>
      </c>
      <c r="M502" s="2">
        <v>81.4400487114189</v>
      </c>
      <c r="N502" s="2">
        <v>3.56164383561644</v>
      </c>
      <c r="O502" s="2">
        <v>3.9041095890411</v>
      </c>
      <c r="P502" s="2">
        <v>3.51724137931034</v>
      </c>
      <c r="Q502" s="2">
        <v>3.88888888888889</v>
      </c>
      <c r="R502" s="2">
        <v>4.05594405594406</v>
      </c>
      <c r="S502" s="2">
        <v>15.6398104265403</v>
      </c>
      <c r="T502" s="2">
        <v>15.5660377358491</v>
      </c>
      <c r="U502" s="2">
        <v>16.0377358490566</v>
      </c>
      <c r="V502" s="2">
        <v>15.962441314554</v>
      </c>
      <c r="W502" s="2">
        <v>15.8878504672897</v>
      </c>
      <c r="X502" s="2">
        <v>20.3571428571429</v>
      </c>
      <c r="Y502" s="2">
        <v>20.7142857142857</v>
      </c>
      <c r="Z502" s="2">
        <v>19.6551724137931</v>
      </c>
      <c r="AA502" s="2">
        <v>18.9655172413793</v>
      </c>
      <c r="AB502" s="2">
        <v>18.9655172413793</v>
      </c>
      <c r="AC502" s="2">
        <v>1.54794520547945</v>
      </c>
      <c r="AD502" s="2">
        <v>1.21917808219178</v>
      </c>
      <c r="AE502" s="2">
        <v>1.02068965517241</v>
      </c>
      <c r="AF502" s="2">
        <v>2.22222222222222</v>
      </c>
      <c r="AG502" s="2">
        <v>2.13986013986014</v>
      </c>
      <c r="AH502" s="2">
        <v>3.77</v>
      </c>
      <c r="AI502" s="2">
        <v>3.77</v>
      </c>
      <c r="AJ502" s="2">
        <v>3.59</v>
      </c>
      <c r="AK502" s="2">
        <v>3.47</v>
      </c>
      <c r="AL502" s="2">
        <v>3.14685314685315</v>
      </c>
      <c r="AM502" s="2">
        <v>15.5</v>
      </c>
      <c r="AN502" s="2">
        <v>16.1</v>
      </c>
      <c r="AO502" s="2">
        <v>14.7</v>
      </c>
      <c r="AP502" s="2">
        <v>13.7</v>
      </c>
      <c r="AQ502" s="13">
        <v>9.0078947368421</v>
      </c>
      <c r="AR502" s="7">
        <v>8.62875957972229</v>
      </c>
    </row>
    <row r="503" spans="1:44">
      <c r="A503" t="s">
        <v>1017</v>
      </c>
      <c r="B503" s="1" t="s">
        <v>2876</v>
      </c>
      <c r="C503" t="s">
        <v>1018</v>
      </c>
      <c r="D503" t="s">
        <v>1299</v>
      </c>
      <c r="E503" s="2">
        <v>9.35</v>
      </c>
      <c r="F503" s="2">
        <v>78.8994347121876</v>
      </c>
      <c r="G503" s="2">
        <v>75.8500207800667</v>
      </c>
      <c r="H503" s="11">
        <v>-1.34187136944444</v>
      </c>
      <c r="I503" s="2">
        <v>79.91</v>
      </c>
      <c r="J503" s="2">
        <v>64.6</v>
      </c>
      <c r="K503" s="2">
        <v>70.06</v>
      </c>
      <c r="L503" s="2">
        <v>55.24</v>
      </c>
      <c r="M503" s="2">
        <v>74.7268253759355</v>
      </c>
      <c r="N503" s="2">
        <v>3.88489208633093</v>
      </c>
      <c r="O503" s="2">
        <v>3.88489208633093</v>
      </c>
      <c r="P503" s="2">
        <v>3.76811594202899</v>
      </c>
      <c r="Q503" s="2">
        <v>3.98550724637681</v>
      </c>
      <c r="R503" s="2">
        <v>3.84057971014493</v>
      </c>
      <c r="S503" s="2">
        <v>17.0731707317073</v>
      </c>
      <c r="T503" s="2">
        <v>17.9611650485437</v>
      </c>
      <c r="U503" s="2">
        <v>18.3574879227053</v>
      </c>
      <c r="V503" s="2">
        <v>18.2692307692308</v>
      </c>
      <c r="W503" s="2">
        <v>18.75</v>
      </c>
      <c r="X503" s="2">
        <v>21</v>
      </c>
      <c r="Y503" s="2">
        <v>20.6451612903226</v>
      </c>
      <c r="Z503" s="2">
        <v>19.6875</v>
      </c>
      <c r="AA503" s="2">
        <v>19.0909090909091</v>
      </c>
      <c r="AB503" s="2">
        <v>18.2352941176471</v>
      </c>
      <c r="AC503" s="2">
        <v>1.64028776978417</v>
      </c>
      <c r="AD503" s="2">
        <v>1.06474820143885</v>
      </c>
      <c r="AE503" s="2">
        <v>0.985507246376812</v>
      </c>
      <c r="AF503" s="2">
        <v>2.39130434782609</v>
      </c>
      <c r="AG503" s="2">
        <v>1.65217391304348</v>
      </c>
      <c r="AH503" s="2">
        <v>3.17</v>
      </c>
      <c r="AI503" s="2">
        <v>3.31</v>
      </c>
      <c r="AJ503" s="2">
        <v>3.26</v>
      </c>
      <c r="AK503" s="2">
        <v>3.04</v>
      </c>
      <c r="AL503" s="2">
        <v>2.7536231884058</v>
      </c>
      <c r="AM503" s="2">
        <v>12.9</v>
      </c>
      <c r="AN503" s="2">
        <v>13.3</v>
      </c>
      <c r="AO503" s="2">
        <v>11.6</v>
      </c>
      <c r="AP503" s="2">
        <v>11.9</v>
      </c>
      <c r="AQ503" s="13">
        <v>8.92222222222222</v>
      </c>
      <c r="AR503" s="7">
        <v>9.22618702923668</v>
      </c>
    </row>
    <row r="504" spans="1:44">
      <c r="A504" t="s">
        <v>1019</v>
      </c>
      <c r="B504" s="1" t="s">
        <v>2877</v>
      </c>
      <c r="C504" t="s">
        <v>1020</v>
      </c>
      <c r="D504" t="s">
        <v>1299</v>
      </c>
      <c r="E504" s="2">
        <v>7.18</v>
      </c>
      <c r="F504" s="2">
        <v>77.7525300476242</v>
      </c>
      <c r="G504" s="2">
        <v>75.4108619607756</v>
      </c>
      <c r="H504" s="11">
        <v>-1.96850602941177</v>
      </c>
      <c r="I504" s="2">
        <v>62.39</v>
      </c>
      <c r="J504" s="2">
        <v>66.42</v>
      </c>
      <c r="K504" s="2">
        <v>67.45</v>
      </c>
      <c r="L504" s="2">
        <v>72.88</v>
      </c>
      <c r="M504" s="2">
        <v>58.0410403514061</v>
      </c>
      <c r="N504" s="2">
        <v>1.86666666666667</v>
      </c>
      <c r="O504" s="2">
        <v>1.84210526315789</v>
      </c>
      <c r="P504" s="2">
        <v>1.98675496688742</v>
      </c>
      <c r="Q504" s="2">
        <v>2.02614379084967</v>
      </c>
      <c r="R504" s="2">
        <v>2.11538461538462</v>
      </c>
      <c r="S504" s="2">
        <v>14.2857142857143</v>
      </c>
      <c r="T504" s="2">
        <v>14.5539906103286</v>
      </c>
      <c r="U504" s="2">
        <v>15.0234741784038</v>
      </c>
      <c r="V504" s="2">
        <v>15.2777777777778</v>
      </c>
      <c r="W504" s="2">
        <v>15.4545454545455</v>
      </c>
      <c r="X504" s="2">
        <v>11.1538461538462</v>
      </c>
      <c r="Y504" s="2">
        <v>10</v>
      </c>
      <c r="Z504" s="2">
        <v>9.64285714285714</v>
      </c>
      <c r="AA504" s="2">
        <v>9.6551724137931</v>
      </c>
      <c r="AB504" s="2">
        <v>8.66666666666667</v>
      </c>
      <c r="AC504" s="2">
        <v>0.693333333333333</v>
      </c>
      <c r="AD504" s="2">
        <v>0.578947368421053</v>
      </c>
      <c r="AE504" s="2">
        <v>0.688741721854305</v>
      </c>
      <c r="AF504" s="2">
        <v>1.72549019607843</v>
      </c>
      <c r="AG504" s="2">
        <v>1.35897435897436</v>
      </c>
      <c r="AH504" s="2">
        <v>1.4</v>
      </c>
      <c r="AI504" s="2">
        <v>1.58</v>
      </c>
      <c r="AJ504" s="2">
        <v>1.59</v>
      </c>
      <c r="AK504" s="2">
        <v>1.5</v>
      </c>
      <c r="AL504" s="2">
        <v>1.41025641025641</v>
      </c>
      <c r="AM504" s="2">
        <v>5.1</v>
      </c>
      <c r="AN504" s="2">
        <v>5.4</v>
      </c>
      <c r="AO504" s="2">
        <v>5.9</v>
      </c>
      <c r="AP504" s="2">
        <v>7</v>
      </c>
      <c r="AQ504" s="13">
        <v>7.69117647058824</v>
      </c>
      <c r="AR504" s="7">
        <v>7.64340279451415</v>
      </c>
    </row>
    <row r="505" spans="1:44">
      <c r="A505" t="s">
        <v>1021</v>
      </c>
      <c r="B505" s="1" t="s">
        <v>2878</v>
      </c>
      <c r="C505" t="s">
        <v>1022</v>
      </c>
      <c r="D505" t="s">
        <v>1299</v>
      </c>
      <c r="E505" s="2">
        <v>7.31</v>
      </c>
      <c r="F505" s="2">
        <v>64.6343931458171</v>
      </c>
      <c r="G505" s="2">
        <v>76.0933652951737</v>
      </c>
      <c r="H505" s="11">
        <v>-1.82954017073171</v>
      </c>
      <c r="I505" s="2">
        <v>82.47</v>
      </c>
      <c r="J505" s="2">
        <v>53.71</v>
      </c>
      <c r="K505" s="2">
        <v>61.45</v>
      </c>
      <c r="L505" s="2">
        <v>64.04</v>
      </c>
      <c r="M505" s="2">
        <v>73.618828866113</v>
      </c>
      <c r="N505" s="2">
        <v>2.92207792207792</v>
      </c>
      <c r="O505" s="2">
        <v>2.70967741935484</v>
      </c>
      <c r="P505" s="2">
        <v>2.51612903225806</v>
      </c>
      <c r="Q505" s="2">
        <v>2.5974025974026</v>
      </c>
      <c r="R505" s="2">
        <v>2.46753246753247</v>
      </c>
      <c r="S505" s="2">
        <v>18.6046511627907</v>
      </c>
      <c r="T505" s="2">
        <v>19.3548387096774</v>
      </c>
      <c r="U505" s="2">
        <v>19.2660550458716</v>
      </c>
      <c r="V505" s="2">
        <v>20.0913242009132</v>
      </c>
      <c r="W505" s="2">
        <v>20</v>
      </c>
      <c r="X505" s="2">
        <v>15.1428571428571</v>
      </c>
      <c r="Y505" s="2">
        <v>15.2777777777778</v>
      </c>
      <c r="Z505" s="2">
        <v>14.5945945945946</v>
      </c>
      <c r="AA505" s="2">
        <v>14.7368421052632</v>
      </c>
      <c r="AB505" s="2">
        <v>14.8717948717949</v>
      </c>
      <c r="AC505" s="2">
        <v>1.09090909090909</v>
      </c>
      <c r="AD505" s="2">
        <v>1.09677419354839</v>
      </c>
      <c r="AE505" s="2">
        <v>0.916129032258065</v>
      </c>
      <c r="AF505" s="2">
        <v>1.75324675324675</v>
      </c>
      <c r="AG505" s="2">
        <v>1.14285714285714</v>
      </c>
      <c r="AH505" s="2">
        <v>2.47</v>
      </c>
      <c r="AI505" s="2">
        <v>2.26</v>
      </c>
      <c r="AJ505" s="2">
        <v>2.19</v>
      </c>
      <c r="AK505" s="2">
        <v>2.21</v>
      </c>
      <c r="AL505" s="2">
        <v>1.94805194805195</v>
      </c>
      <c r="AM505" s="2">
        <v>7.4</v>
      </c>
      <c r="AN505" s="2">
        <v>7.2</v>
      </c>
      <c r="AO505" s="2">
        <v>7.1</v>
      </c>
      <c r="AP505" s="2">
        <v>7.6</v>
      </c>
      <c r="AQ505" s="13">
        <v>8.6390243902439</v>
      </c>
      <c r="AR505" s="7">
        <v>7.69498949527321</v>
      </c>
    </row>
    <row r="506" spans="1:44">
      <c r="A506" t="s">
        <v>1023</v>
      </c>
      <c r="B506" s="1" t="s">
        <v>2879</v>
      </c>
      <c r="C506" t="s">
        <v>1024</v>
      </c>
      <c r="D506" t="s">
        <v>1299</v>
      </c>
      <c r="E506" s="2">
        <v>6.66</v>
      </c>
      <c r="F506" s="2">
        <v>76.2987367243531</v>
      </c>
      <c r="G506" s="2">
        <v>76.3230409909886</v>
      </c>
      <c r="H506" s="11">
        <v>-1.74155729032258</v>
      </c>
      <c r="I506" s="2">
        <v>64.39</v>
      </c>
      <c r="J506" s="2">
        <v>69.6</v>
      </c>
      <c r="K506" s="2">
        <v>61.27</v>
      </c>
      <c r="L506" s="2">
        <v>49.2</v>
      </c>
      <c r="M506" s="2">
        <v>75.4339440540017</v>
      </c>
      <c r="N506" s="2">
        <v>2.46268656716418</v>
      </c>
      <c r="O506" s="2">
        <v>2.3134328358209</v>
      </c>
      <c r="P506" s="2">
        <v>2.46268656716418</v>
      </c>
      <c r="Q506" s="2">
        <v>2.37037037037037</v>
      </c>
      <c r="R506" s="2">
        <v>2.51851851851852</v>
      </c>
      <c r="S506" s="2">
        <v>14.8148148148148</v>
      </c>
      <c r="T506" s="2">
        <v>15.3439153439153</v>
      </c>
      <c r="U506" s="2">
        <v>15.7894736842105</v>
      </c>
      <c r="V506" s="2">
        <v>15.625</v>
      </c>
      <c r="W506" s="2">
        <v>16.0621761658031</v>
      </c>
      <c r="X506" s="2">
        <v>14</v>
      </c>
      <c r="Y506" s="2">
        <v>14.6153846153846</v>
      </c>
      <c r="Z506" s="2">
        <v>13.0769230769231</v>
      </c>
      <c r="AA506" s="2">
        <v>12.962962962963</v>
      </c>
      <c r="AB506" s="2">
        <v>12.2222222222222</v>
      </c>
      <c r="AC506" s="2">
        <v>0.791044776119403</v>
      </c>
      <c r="AD506" s="2">
        <v>0.761194029850746</v>
      </c>
      <c r="AE506" s="2">
        <v>0.73134328358209</v>
      </c>
      <c r="AF506" s="2">
        <v>1.77777777777778</v>
      </c>
      <c r="AG506" s="2">
        <v>1.6</v>
      </c>
      <c r="AH506" s="2">
        <v>1.94</v>
      </c>
      <c r="AI506" s="2">
        <v>1.79</v>
      </c>
      <c r="AJ506" s="2">
        <v>1.94</v>
      </c>
      <c r="AK506" s="2">
        <v>1.78</v>
      </c>
      <c r="AL506" s="2">
        <v>1.62962962962963</v>
      </c>
      <c r="AM506" s="2">
        <v>5.1</v>
      </c>
      <c r="AN506" s="2">
        <v>5.4</v>
      </c>
      <c r="AO506" s="2">
        <v>5.2</v>
      </c>
      <c r="AP506" s="2">
        <v>5.1</v>
      </c>
      <c r="AQ506" s="13">
        <v>8.40967741935484</v>
      </c>
      <c r="AR506" s="7">
        <v>8.98137288791897</v>
      </c>
    </row>
    <row r="507" spans="1:44">
      <c r="A507" t="s">
        <v>1025</v>
      </c>
      <c r="B507" s="1" t="s">
        <v>2880</v>
      </c>
      <c r="C507" t="s">
        <v>1026</v>
      </c>
      <c r="D507" t="s">
        <v>1299</v>
      </c>
      <c r="E507" s="2">
        <v>6.23</v>
      </c>
      <c r="F507" s="2">
        <v>74.113929875265</v>
      </c>
      <c r="G507" s="2">
        <v>75.5619141306414</v>
      </c>
      <c r="H507" s="11">
        <v>-1.73975427142857</v>
      </c>
      <c r="I507" s="2">
        <v>80.77</v>
      </c>
      <c r="J507" s="2">
        <v>89.18</v>
      </c>
      <c r="K507" s="2">
        <v>69.72</v>
      </c>
      <c r="L507" s="2">
        <v>70.57</v>
      </c>
      <c r="M507" s="2">
        <v>89.7901406843108</v>
      </c>
      <c r="N507" s="2">
        <v>2.23776223776224</v>
      </c>
      <c r="O507" s="2">
        <v>2.22222222222222</v>
      </c>
      <c r="P507" s="2">
        <v>2.15277777777778</v>
      </c>
      <c r="Q507" s="2">
        <v>2.29166666666667</v>
      </c>
      <c r="R507" s="2">
        <v>2.56944444444444</v>
      </c>
      <c r="S507" s="2">
        <v>14.975845410628</v>
      </c>
      <c r="T507" s="2">
        <v>14.8325358851675</v>
      </c>
      <c r="U507" s="2">
        <v>15.2380952380952</v>
      </c>
      <c r="V507" s="2">
        <v>15.6398104265403</v>
      </c>
      <c r="W507" s="2">
        <v>15.5660377358491</v>
      </c>
      <c r="X507" s="2">
        <v>15.1851851851852</v>
      </c>
      <c r="Y507" s="2">
        <v>14.8148148148148</v>
      </c>
      <c r="Z507" s="2">
        <v>14.8148148148148</v>
      </c>
      <c r="AA507" s="2">
        <v>14.2857142857143</v>
      </c>
      <c r="AB507" s="2">
        <v>14.1379310344828</v>
      </c>
      <c r="AC507" s="2">
        <v>0.867132867132867</v>
      </c>
      <c r="AD507" s="2">
        <v>0.597222222222222</v>
      </c>
      <c r="AE507" s="2">
        <v>0.680555555555555</v>
      </c>
      <c r="AF507" s="2">
        <v>2</v>
      </c>
      <c r="AG507" s="2">
        <v>1.59722222222222</v>
      </c>
      <c r="AH507" s="2">
        <v>1.96</v>
      </c>
      <c r="AI507" s="2">
        <v>1.81</v>
      </c>
      <c r="AJ507" s="2">
        <v>1.67</v>
      </c>
      <c r="AK507" s="2">
        <v>1.88</v>
      </c>
      <c r="AL507" s="2">
        <v>1.875</v>
      </c>
      <c r="AM507" s="2">
        <v>6.5</v>
      </c>
      <c r="AN507" s="2">
        <v>7</v>
      </c>
      <c r="AO507" s="2">
        <v>6.8</v>
      </c>
      <c r="AP507" s="2">
        <v>6.3</v>
      </c>
      <c r="AQ507" s="13">
        <v>7.49428571428571</v>
      </c>
      <c r="AR507" s="7">
        <v>7.82692134866277</v>
      </c>
    </row>
    <row r="508" spans="1:44">
      <c r="A508" t="s">
        <v>1027</v>
      </c>
      <c r="B508" s="1" t="s">
        <v>2881</v>
      </c>
      <c r="C508" t="s">
        <v>1028</v>
      </c>
      <c r="D508" t="s">
        <v>1299</v>
      </c>
      <c r="E508" s="2">
        <v>9.2</v>
      </c>
      <c r="F508" s="2">
        <v>74.1251278576359</v>
      </c>
      <c r="G508" s="2">
        <v>76.7433117814526</v>
      </c>
      <c r="H508" s="11">
        <v>-1.518541</v>
      </c>
      <c r="I508" s="2">
        <v>107.62</v>
      </c>
      <c r="J508" s="2">
        <v>104.51</v>
      </c>
      <c r="K508" s="2">
        <v>105.54</v>
      </c>
      <c r="L508" s="2">
        <v>89.84</v>
      </c>
      <c r="M508" s="2">
        <v>100.257237483287</v>
      </c>
      <c r="N508" s="2">
        <v>2.09459459459459</v>
      </c>
      <c r="O508" s="2">
        <v>2.21476510067114</v>
      </c>
      <c r="P508" s="2">
        <v>2.13333333333333</v>
      </c>
      <c r="Q508" s="2">
        <v>2.08053691275168</v>
      </c>
      <c r="R508" s="2">
        <v>2.08053691275168</v>
      </c>
      <c r="S508" s="2">
        <v>14.4278606965174</v>
      </c>
      <c r="T508" s="2">
        <v>14.8514851485149</v>
      </c>
      <c r="U508" s="2">
        <v>15.1960784313725</v>
      </c>
      <c r="V508" s="2">
        <v>15.1219512195122</v>
      </c>
      <c r="W508" s="2">
        <v>15.0485436893204</v>
      </c>
      <c r="X508" s="2">
        <v>17.6</v>
      </c>
      <c r="Y508" s="2">
        <v>18.4</v>
      </c>
      <c r="Z508" s="2">
        <v>18.0769230769231</v>
      </c>
      <c r="AA508" s="2">
        <v>18.4615384615385</v>
      </c>
      <c r="AB508" s="2">
        <v>18.0769230769231</v>
      </c>
      <c r="AC508" s="2">
        <v>1.25675675675676</v>
      </c>
      <c r="AD508" s="2">
        <v>0.899328859060403</v>
      </c>
      <c r="AE508" s="2">
        <v>0.733333333333333</v>
      </c>
      <c r="AF508" s="2">
        <v>1.77181208053691</v>
      </c>
      <c r="AG508" s="2">
        <v>1.54362416107383</v>
      </c>
      <c r="AH508" s="2">
        <v>1.82</v>
      </c>
      <c r="AI508" s="2">
        <v>1.81</v>
      </c>
      <c r="AJ508" s="2">
        <v>1.53</v>
      </c>
      <c r="AK508" s="2">
        <v>1.48</v>
      </c>
      <c r="AL508" s="2">
        <v>1.47651006711409</v>
      </c>
      <c r="AM508" s="2">
        <v>6.2</v>
      </c>
      <c r="AN508" s="2">
        <v>5.9</v>
      </c>
      <c r="AO508" s="2">
        <v>5.4</v>
      </c>
      <c r="AP508" s="2">
        <v>6.4</v>
      </c>
      <c r="AQ508" s="13">
        <v>7.79999999999999</v>
      </c>
      <c r="AR508" s="7">
        <v>7.33237437853776</v>
      </c>
    </row>
    <row r="509" spans="1:44">
      <c r="A509" t="s">
        <v>1029</v>
      </c>
      <c r="B509" s="1" t="s">
        <v>2882</v>
      </c>
      <c r="C509" t="s">
        <v>1030</v>
      </c>
      <c r="D509" t="s">
        <v>1299</v>
      </c>
      <c r="E509" s="2">
        <v>8.01</v>
      </c>
      <c r="F509" s="2">
        <v>78.8742607944242</v>
      </c>
      <c r="G509" s="2">
        <v>75.8409101632037</v>
      </c>
      <c r="H509" s="11">
        <v>-1.46888839705882</v>
      </c>
      <c r="I509" s="2">
        <v>120.12</v>
      </c>
      <c r="J509" s="2">
        <v>92.22</v>
      </c>
      <c r="K509" s="2">
        <v>84.52</v>
      </c>
      <c r="L509" s="2">
        <v>75.32</v>
      </c>
      <c r="M509" s="2">
        <v>84.2621435425808</v>
      </c>
      <c r="N509" s="2">
        <v>3.40425531914894</v>
      </c>
      <c r="O509" s="2">
        <v>3.40425531914894</v>
      </c>
      <c r="P509" s="2">
        <v>3.42857142857143</v>
      </c>
      <c r="Q509" s="2">
        <v>3.38129496402878</v>
      </c>
      <c r="R509" s="2">
        <v>3.33333333333333</v>
      </c>
      <c r="S509" s="2">
        <v>16.0975609756098</v>
      </c>
      <c r="T509" s="2">
        <v>16.0194174757282</v>
      </c>
      <c r="U509" s="2">
        <v>16.4251207729469</v>
      </c>
      <c r="V509" s="2">
        <v>16.8269230769231</v>
      </c>
      <c r="W509" s="2">
        <v>16.8269230769231</v>
      </c>
      <c r="X509" s="2">
        <v>17.9310344827586</v>
      </c>
      <c r="Y509" s="2">
        <v>17.5862068965517</v>
      </c>
      <c r="Z509" s="2">
        <v>17.9310344827586</v>
      </c>
      <c r="AA509" s="2">
        <v>17</v>
      </c>
      <c r="AB509" s="2">
        <v>16.1290322580645</v>
      </c>
      <c r="AC509" s="2">
        <v>1.46099290780142</v>
      </c>
      <c r="AD509" s="2">
        <v>1.16312056737589</v>
      </c>
      <c r="AE509" s="2">
        <v>0.914285714285714</v>
      </c>
      <c r="AF509" s="2">
        <v>2.38848920863309</v>
      </c>
      <c r="AG509" s="2">
        <v>1.97101449275362</v>
      </c>
      <c r="AH509" s="2">
        <v>3.12</v>
      </c>
      <c r="AI509" s="2">
        <v>3.33</v>
      </c>
      <c r="AJ509" s="2">
        <v>3.07</v>
      </c>
      <c r="AK509" s="2">
        <v>2.81</v>
      </c>
      <c r="AL509" s="2">
        <v>2.60869565217391</v>
      </c>
      <c r="AM509" s="2">
        <v>13.8</v>
      </c>
      <c r="AN509" s="2">
        <v>13.4</v>
      </c>
      <c r="AO509" s="2">
        <v>12.4</v>
      </c>
      <c r="AP509" s="2">
        <v>12.7</v>
      </c>
      <c r="AQ509" s="13">
        <v>8.88235294117647</v>
      </c>
      <c r="AR509" s="7">
        <v>10.6640351991827</v>
      </c>
    </row>
    <row r="510" spans="1:44">
      <c r="A510" t="s">
        <v>1031</v>
      </c>
      <c r="B510" s="1" t="s">
        <v>2883</v>
      </c>
      <c r="C510" t="s">
        <v>1032</v>
      </c>
      <c r="D510" t="s">
        <v>1299</v>
      </c>
      <c r="E510" s="2">
        <v>4.82</v>
      </c>
      <c r="F510" s="2">
        <v>76.5515825958613</v>
      </c>
      <c r="G510" s="2">
        <v>72.4691404290116</v>
      </c>
      <c r="H510" s="11">
        <v>-1.52970668965517</v>
      </c>
      <c r="I510" s="2">
        <v>94.24</v>
      </c>
      <c r="J510" s="2">
        <v>74.9</v>
      </c>
      <c r="K510" s="2">
        <v>77.26</v>
      </c>
      <c r="L510" s="2">
        <v>73.81</v>
      </c>
      <c r="M510" s="2">
        <v>69.3933619000408</v>
      </c>
      <c r="N510" s="2">
        <v>3.73015873015873</v>
      </c>
      <c r="O510" s="2">
        <v>3.33333333333333</v>
      </c>
      <c r="P510" s="2">
        <v>3.22834645669291</v>
      </c>
      <c r="Q510" s="2">
        <v>3.359375</v>
      </c>
      <c r="R510" s="2">
        <v>3.28125</v>
      </c>
      <c r="S510" s="2">
        <v>19.8952879581152</v>
      </c>
      <c r="T510" s="2">
        <v>20.4188481675393</v>
      </c>
      <c r="U510" s="2">
        <v>20.6185567010309</v>
      </c>
      <c r="V510" s="2">
        <v>20.9183673469388</v>
      </c>
      <c r="W510" s="2">
        <v>20.8121827411168</v>
      </c>
      <c r="X510" s="2">
        <v>13.9393939393939</v>
      </c>
      <c r="Y510" s="2">
        <v>13.8235294117647</v>
      </c>
      <c r="Z510" s="2">
        <v>13.4285714285714</v>
      </c>
      <c r="AA510" s="2">
        <v>13.3333333333333</v>
      </c>
      <c r="AB510" s="2">
        <v>13.6111111111111</v>
      </c>
      <c r="AC510" s="2">
        <v>1.12698412698413</v>
      </c>
      <c r="AD510" s="2">
        <v>1.34920634920635</v>
      </c>
      <c r="AE510" s="2">
        <v>1.16535433070866</v>
      </c>
      <c r="AF510" s="2">
        <v>2.359375</v>
      </c>
      <c r="AG510" s="2">
        <v>2.15625</v>
      </c>
      <c r="AH510" s="2">
        <v>3.57</v>
      </c>
      <c r="AI510" s="2">
        <v>3.33</v>
      </c>
      <c r="AJ510" s="2">
        <v>3.54</v>
      </c>
      <c r="AK510" s="2">
        <v>3.2</v>
      </c>
      <c r="AL510" s="2">
        <v>2.8125</v>
      </c>
      <c r="AM510" s="2">
        <v>16</v>
      </c>
      <c r="AN510" s="2">
        <v>16.5</v>
      </c>
      <c r="AO510" s="2">
        <v>16.2</v>
      </c>
      <c r="AP510" s="2">
        <v>16.2</v>
      </c>
      <c r="AQ510" s="13">
        <v>9.06206896551724</v>
      </c>
      <c r="AR510" s="7">
        <v>12.6131315002445</v>
      </c>
    </row>
    <row r="511" spans="1:44">
      <c r="A511" t="s">
        <v>1033</v>
      </c>
      <c r="B511" s="1" t="s">
        <v>2884</v>
      </c>
      <c r="C511" t="s">
        <v>65</v>
      </c>
      <c r="D511" t="s">
        <v>1300</v>
      </c>
      <c r="E511" s="2">
        <v>6.25</v>
      </c>
      <c r="F511" s="2">
        <v>65.8733460399107</v>
      </c>
      <c r="G511" s="2">
        <v>74.3406183216246</v>
      </c>
      <c r="H511" s="11">
        <v>0.317783481081081</v>
      </c>
      <c r="I511" s="2">
        <v>80.53</v>
      </c>
      <c r="J511" s="2">
        <v>79.27</v>
      </c>
      <c r="K511" s="2">
        <v>78.13</v>
      </c>
      <c r="L511" s="2">
        <v>72</v>
      </c>
      <c r="M511" s="2">
        <v>83.1908325855993</v>
      </c>
      <c r="N511" s="2">
        <v>9.25</v>
      </c>
      <c r="O511" s="2">
        <v>8.67924528301887</v>
      </c>
      <c r="P511" s="2">
        <v>8.82716049382716</v>
      </c>
      <c r="Q511" s="2">
        <v>8.65030674846626</v>
      </c>
      <c r="R511" s="2">
        <v>8.72727272727273</v>
      </c>
      <c r="S511" s="2">
        <v>13.6929460580913</v>
      </c>
      <c r="T511" s="2">
        <v>13.6363636363636</v>
      </c>
      <c r="U511" s="2">
        <v>13.469387755102</v>
      </c>
      <c r="V511" s="2">
        <v>13.3064516129032</v>
      </c>
      <c r="W511" s="2">
        <v>13.0952380952381</v>
      </c>
      <c r="X511" s="2">
        <v>37.2413793103448</v>
      </c>
      <c r="Y511" s="2">
        <v>36.8965517241379</v>
      </c>
      <c r="Z511" s="2">
        <v>35.6666666666667</v>
      </c>
      <c r="AA511" s="2">
        <v>35.3333333333333</v>
      </c>
      <c r="AB511" s="2">
        <v>35</v>
      </c>
      <c r="AC511" s="2">
        <v>5.7125</v>
      </c>
      <c r="AD511" s="2">
        <v>5.11949685534591</v>
      </c>
      <c r="AE511" s="2">
        <v>4.54320987654321</v>
      </c>
      <c r="AF511" s="2">
        <v>6.5521472392638</v>
      </c>
      <c r="AG511" s="2">
        <v>6.35151515151515</v>
      </c>
      <c r="AH511" s="2">
        <v>11.63</v>
      </c>
      <c r="AI511" s="2">
        <v>11.19</v>
      </c>
      <c r="AJ511" s="2">
        <v>10.93</v>
      </c>
      <c r="AK511" s="2">
        <v>9.51</v>
      </c>
      <c r="AL511" s="2">
        <v>8.36363636363636</v>
      </c>
      <c r="AM511" s="2">
        <v>39</v>
      </c>
      <c r="AN511" s="2">
        <v>39.3</v>
      </c>
      <c r="AO511" s="2">
        <v>35.1</v>
      </c>
      <c r="AP511" s="2">
        <v>34.1</v>
      </c>
      <c r="AQ511" s="13">
        <v>12.5918918918919</v>
      </c>
      <c r="AR511" s="7">
        <v>15.4570070024045</v>
      </c>
    </row>
    <row r="512" spans="1:44">
      <c r="A512" t="s">
        <v>1034</v>
      </c>
      <c r="B512" s="1" t="s">
        <v>2885</v>
      </c>
      <c r="C512" t="s">
        <v>1035</v>
      </c>
      <c r="D512" t="s">
        <v>1300</v>
      </c>
      <c r="E512" s="2">
        <v>6.76</v>
      </c>
      <c r="F512" s="2">
        <v>73.0755857850464</v>
      </c>
      <c r="G512" s="2">
        <v>79.6526864172316</v>
      </c>
      <c r="H512" s="11">
        <v>0.381137288636364</v>
      </c>
      <c r="I512" s="2">
        <v>78.58</v>
      </c>
      <c r="J512" s="2">
        <v>91.16</v>
      </c>
      <c r="K512" s="2">
        <v>101.95</v>
      </c>
      <c r="L512" s="2">
        <v>76.75</v>
      </c>
      <c r="M512" s="2">
        <v>114.442951588659</v>
      </c>
      <c r="N512" s="2">
        <v>9.3717277486911</v>
      </c>
      <c r="O512" s="2">
        <v>9.63157894736842</v>
      </c>
      <c r="P512" s="2">
        <v>9.16666666666667</v>
      </c>
      <c r="Q512" s="2">
        <v>9.27461139896373</v>
      </c>
      <c r="R512" s="2">
        <v>9.54081632653061</v>
      </c>
      <c r="S512" s="2">
        <v>14.8550724637681</v>
      </c>
      <c r="T512" s="2">
        <v>14.8550724637681</v>
      </c>
      <c r="U512" s="2">
        <v>14.6953405017921</v>
      </c>
      <c r="V512" s="2">
        <v>15</v>
      </c>
      <c r="W512" s="2">
        <v>14.7887323943662</v>
      </c>
      <c r="X512" s="2">
        <v>43.3333333333333</v>
      </c>
      <c r="Y512" s="2">
        <v>43.5135135135135</v>
      </c>
      <c r="Z512" s="2">
        <v>42.972972972973</v>
      </c>
      <c r="AA512" s="2">
        <v>42.972972972973</v>
      </c>
      <c r="AB512" s="2">
        <v>42.6315789473684</v>
      </c>
      <c r="AC512" s="2">
        <v>6.03141361256545</v>
      </c>
      <c r="AD512" s="2">
        <v>5.74736842105263</v>
      </c>
      <c r="AE512" s="2">
        <v>4.94791666666667</v>
      </c>
      <c r="AF512" s="2">
        <v>6.62176165803109</v>
      </c>
      <c r="AG512" s="2">
        <v>6.62244897959184</v>
      </c>
      <c r="AH512" s="2">
        <v>12.09</v>
      </c>
      <c r="AI512" s="2">
        <v>11.84</v>
      </c>
      <c r="AJ512" s="2">
        <v>11.04</v>
      </c>
      <c r="AK512" s="2">
        <v>10.16</v>
      </c>
      <c r="AL512" s="2">
        <v>9.03061224489796</v>
      </c>
      <c r="AM512" s="2">
        <v>41.2</v>
      </c>
      <c r="AN512" s="2">
        <v>42.2</v>
      </c>
      <c r="AO512" s="2">
        <v>39.4</v>
      </c>
      <c r="AP512" s="2">
        <v>37.7</v>
      </c>
      <c r="AQ512" s="13">
        <v>13.3772727272727</v>
      </c>
      <c r="AR512" s="7">
        <v>16.6597163057958</v>
      </c>
    </row>
    <row r="513" spans="1:44">
      <c r="A513" t="s">
        <v>1036</v>
      </c>
      <c r="B513" s="1" t="s">
        <v>2886</v>
      </c>
      <c r="C513" t="s">
        <v>1037</v>
      </c>
      <c r="D513" t="s">
        <v>1300</v>
      </c>
      <c r="E513" s="2">
        <v>9.38</v>
      </c>
      <c r="F513" s="2">
        <v>70.9738535596559</v>
      </c>
      <c r="G513" s="2">
        <v>79.0335584312797</v>
      </c>
      <c r="H513" s="11">
        <v>0.595886971428571</v>
      </c>
      <c r="I513" s="2">
        <v>84.65</v>
      </c>
      <c r="J513" s="2">
        <v>63.5</v>
      </c>
      <c r="K513" s="2">
        <v>59.84</v>
      </c>
      <c r="L513" s="2">
        <v>74.7</v>
      </c>
      <c r="M513" s="2">
        <v>78.0085440578795</v>
      </c>
      <c r="N513" s="2">
        <v>8.16239316239316</v>
      </c>
      <c r="O513" s="2">
        <v>7.71784232365145</v>
      </c>
      <c r="P513" s="2">
        <v>6.28</v>
      </c>
      <c r="Q513" s="2">
        <v>6.34241245136187</v>
      </c>
      <c r="R513" s="2">
        <v>5.87360594795539</v>
      </c>
      <c r="S513" s="2">
        <v>11</v>
      </c>
      <c r="T513" s="2">
        <v>11.0749185667752</v>
      </c>
      <c r="U513" s="2">
        <v>11.1111111111111</v>
      </c>
      <c r="V513" s="2">
        <v>10.8695652173913</v>
      </c>
      <c r="W513" s="2">
        <v>10.7784431137725</v>
      </c>
      <c r="X513" s="2">
        <v>36.6666666666667</v>
      </c>
      <c r="Y513" s="2">
        <v>36</v>
      </c>
      <c r="Z513" s="2">
        <v>34.8387096774194</v>
      </c>
      <c r="AA513" s="2">
        <v>35.8064516129032</v>
      </c>
      <c r="AB513" s="2">
        <v>34.6875</v>
      </c>
      <c r="AC513" s="2">
        <v>4.23076923076923</v>
      </c>
      <c r="AD513" s="2">
        <v>3.34439834024896</v>
      </c>
      <c r="AE513" s="2">
        <v>2.616</v>
      </c>
      <c r="AF513" s="2">
        <v>3.5875486381323</v>
      </c>
      <c r="AG513" s="2">
        <v>3.82899628252788</v>
      </c>
      <c r="AH513" s="2">
        <v>8.16</v>
      </c>
      <c r="AI513" s="2">
        <v>8.01</v>
      </c>
      <c r="AJ513" s="2">
        <v>6.96</v>
      </c>
      <c r="AK513" s="2">
        <v>6.19</v>
      </c>
      <c r="AL513" s="2">
        <v>5.39033457249071</v>
      </c>
      <c r="AM513" s="2">
        <v>39.1</v>
      </c>
      <c r="AN513" s="2">
        <v>40.5</v>
      </c>
      <c r="AO513" s="2">
        <v>37.4</v>
      </c>
      <c r="AP513" s="2">
        <v>36.3</v>
      </c>
      <c r="AQ513" s="13">
        <v>12.5690476190476</v>
      </c>
      <c r="AR513" s="7">
        <v>13.7232525923541</v>
      </c>
    </row>
    <row r="514" spans="1:44">
      <c r="A514" t="s">
        <v>1038</v>
      </c>
      <c r="B514" s="1" t="s">
        <v>2887</v>
      </c>
      <c r="C514" t="s">
        <v>1039</v>
      </c>
      <c r="D514" t="s">
        <v>1300</v>
      </c>
      <c r="E514" s="2">
        <v>6.88</v>
      </c>
      <c r="F514" s="2">
        <v>76.1871517287696</v>
      </c>
      <c r="G514" s="2">
        <v>80.9822140603895</v>
      </c>
      <c r="H514" s="11">
        <v>0.180101470731707</v>
      </c>
      <c r="I514" s="2">
        <v>50.31</v>
      </c>
      <c r="J514" s="2">
        <v>51.61</v>
      </c>
      <c r="K514" s="2">
        <v>55.27</v>
      </c>
      <c r="L514" s="2">
        <v>49.24</v>
      </c>
      <c r="M514" s="2">
        <v>54.7468877362051</v>
      </c>
      <c r="N514" s="2">
        <v>5.68720379146919</v>
      </c>
      <c r="O514" s="2">
        <v>4.93723849372385</v>
      </c>
      <c r="P514" s="2">
        <v>4.76987447698745</v>
      </c>
      <c r="Q514" s="2">
        <v>4.53441295546559</v>
      </c>
      <c r="R514" s="2">
        <v>4.21686746987952</v>
      </c>
      <c r="S514" s="2">
        <v>12.1107266435986</v>
      </c>
      <c r="T514" s="2">
        <v>11.3207547169811</v>
      </c>
      <c r="U514" s="2">
        <v>11.2852664576803</v>
      </c>
      <c r="V514" s="2">
        <v>11.3149847094801</v>
      </c>
      <c r="W514" s="2">
        <v>11.2462006079027</v>
      </c>
      <c r="X514" s="2">
        <v>31.6129032258064</v>
      </c>
      <c r="Y514" s="2">
        <v>30.625</v>
      </c>
      <c r="Z514" s="2">
        <v>30.9375</v>
      </c>
      <c r="AA514" s="2">
        <v>30.9375</v>
      </c>
      <c r="AB514" s="2">
        <v>30</v>
      </c>
      <c r="AC514" s="2">
        <v>3.260663507109</v>
      </c>
      <c r="AD514" s="2">
        <v>2.79497907949791</v>
      </c>
      <c r="AE514" s="2">
        <v>2.26778242677824</v>
      </c>
      <c r="AF514" s="2">
        <v>3.44939271255061</v>
      </c>
      <c r="AG514" s="2">
        <v>3.31726907630522</v>
      </c>
      <c r="AH514" s="2">
        <v>7.16</v>
      </c>
      <c r="AI514" s="2">
        <v>6.19</v>
      </c>
      <c r="AJ514" s="2">
        <v>6.03</v>
      </c>
      <c r="AK514" s="2">
        <v>5.3</v>
      </c>
      <c r="AL514" s="2">
        <v>4.81927710843374</v>
      </c>
      <c r="AM514" s="2">
        <v>40.3</v>
      </c>
      <c r="AN514" s="2">
        <v>40.4</v>
      </c>
      <c r="AO514" s="2">
        <v>38.6</v>
      </c>
      <c r="AP514" s="2">
        <v>36.4</v>
      </c>
      <c r="AQ514" s="13">
        <v>12.3463414634146</v>
      </c>
      <c r="AR514" s="7">
        <v>14.9900223178494</v>
      </c>
    </row>
    <row r="515" spans="1:44">
      <c r="A515" t="s">
        <v>1040</v>
      </c>
      <c r="B515" s="1" t="s">
        <v>2888</v>
      </c>
      <c r="C515" t="s">
        <v>1041</v>
      </c>
      <c r="D515" t="s">
        <v>1300</v>
      </c>
      <c r="E515" s="2">
        <v>5.37</v>
      </c>
      <c r="F515" s="2">
        <v>74.7699174553405</v>
      </c>
      <c r="G515" s="2">
        <v>74.4661747302644</v>
      </c>
      <c r="H515" s="11">
        <v>-0.193193743243243</v>
      </c>
      <c r="I515" s="2">
        <v>120.81</v>
      </c>
      <c r="J515" s="2">
        <v>100.59</v>
      </c>
      <c r="K515" s="2">
        <v>92.15</v>
      </c>
      <c r="L515" s="2">
        <v>111.22</v>
      </c>
      <c r="M515" s="2">
        <v>123.741622441145</v>
      </c>
      <c r="N515" s="2">
        <v>6.81528662420382</v>
      </c>
      <c r="O515" s="2">
        <v>6.58385093167702</v>
      </c>
      <c r="P515" s="2">
        <v>6.39751552795031</v>
      </c>
      <c r="Q515" s="2">
        <v>6.23456790123457</v>
      </c>
      <c r="R515" s="2">
        <v>6.09756097560976</v>
      </c>
      <c r="S515" s="2">
        <v>12.6696832579186</v>
      </c>
      <c r="T515" s="2">
        <v>12.5</v>
      </c>
      <c r="U515" s="2">
        <v>12.3893805309735</v>
      </c>
      <c r="V515" s="2">
        <v>12.8318584070796</v>
      </c>
      <c r="W515" s="2">
        <v>12.719298245614</v>
      </c>
      <c r="X515" s="2">
        <v>26</v>
      </c>
      <c r="Y515" s="2">
        <v>27.6</v>
      </c>
      <c r="Z515" s="2">
        <v>29.6</v>
      </c>
      <c r="AA515" s="2">
        <v>30.4</v>
      </c>
      <c r="AB515" s="2">
        <v>29.6</v>
      </c>
      <c r="AC515" s="2">
        <v>3.21019108280255</v>
      </c>
      <c r="AD515" s="2">
        <v>2.67080745341615</v>
      </c>
      <c r="AE515" s="2">
        <v>2.36024844720497</v>
      </c>
      <c r="AF515" s="2">
        <v>3.69135802469136</v>
      </c>
      <c r="AG515" s="2">
        <v>4.08536585365854</v>
      </c>
      <c r="AH515" s="2">
        <v>8.28</v>
      </c>
      <c r="AI515" s="2">
        <v>7.89</v>
      </c>
      <c r="AJ515" s="2">
        <v>7.64</v>
      </c>
      <c r="AK515" s="2">
        <v>6.91</v>
      </c>
      <c r="AL515" s="2">
        <v>6.46341463414634</v>
      </c>
      <c r="AM515" s="2">
        <v>28.1</v>
      </c>
      <c r="AN515" s="2">
        <v>28.3</v>
      </c>
      <c r="AO515" s="2">
        <v>26.9</v>
      </c>
      <c r="AP515" s="2">
        <v>26.4</v>
      </c>
      <c r="AQ515" s="13">
        <v>9.64054054054055</v>
      </c>
      <c r="AR515" s="7">
        <v>10.6890354203371</v>
      </c>
    </row>
    <row r="516" spans="1:44">
      <c r="A516" t="s">
        <v>1042</v>
      </c>
      <c r="B516" s="1" t="s">
        <v>2889</v>
      </c>
      <c r="C516" t="s">
        <v>1043</v>
      </c>
      <c r="D516" t="s">
        <v>1300</v>
      </c>
      <c r="E516" s="2">
        <v>11.41</v>
      </c>
      <c r="F516" s="2">
        <v>80.0538174743241</v>
      </c>
      <c r="G516" s="2">
        <v>76.4995941881157</v>
      </c>
      <c r="H516" s="11">
        <v>-0.0371002810810811</v>
      </c>
      <c r="I516" s="2">
        <v>77.01</v>
      </c>
      <c r="J516" s="2">
        <v>77.38</v>
      </c>
      <c r="K516" s="2">
        <v>89.45</v>
      </c>
      <c r="L516" s="2">
        <v>83.08</v>
      </c>
      <c r="M516" s="2">
        <v>81.5031293139931</v>
      </c>
      <c r="N516" s="2">
        <v>5.47058823529412</v>
      </c>
      <c r="O516" s="2">
        <v>5.52325581395349</v>
      </c>
      <c r="P516" s="2">
        <v>5.49132947976879</v>
      </c>
      <c r="Q516" s="2">
        <v>5.31791907514451</v>
      </c>
      <c r="R516" s="2">
        <v>5.3448275862069</v>
      </c>
      <c r="S516" s="2">
        <v>12.7118644067797</v>
      </c>
      <c r="T516" s="2">
        <v>12.6582278481013</v>
      </c>
      <c r="U516" s="2">
        <v>12.6050420168067</v>
      </c>
      <c r="V516" s="2">
        <v>12.5</v>
      </c>
      <c r="W516" s="2">
        <v>12.396694214876</v>
      </c>
      <c r="X516" s="2">
        <v>32.6923076923077</v>
      </c>
      <c r="Y516" s="2">
        <v>31.5384615384615</v>
      </c>
      <c r="Z516" s="2">
        <v>30.7692307692308</v>
      </c>
      <c r="AA516" s="2">
        <v>30.3846153846154</v>
      </c>
      <c r="AB516" s="2">
        <v>30</v>
      </c>
      <c r="AC516" s="2">
        <v>2.96470588235294</v>
      </c>
      <c r="AD516" s="2">
        <v>2.41860465116279</v>
      </c>
      <c r="AE516" s="2">
        <v>2.1271676300578</v>
      </c>
      <c r="AF516" s="2">
        <v>3.28323699421965</v>
      </c>
      <c r="AG516" s="2">
        <v>3.35632183908046</v>
      </c>
      <c r="AH516" s="2">
        <v>5.41</v>
      </c>
      <c r="AI516" s="2">
        <v>5.29</v>
      </c>
      <c r="AJ516" s="2">
        <v>5.38</v>
      </c>
      <c r="AK516" s="2">
        <v>5.2</v>
      </c>
      <c r="AL516" s="2">
        <v>4.77011494252874</v>
      </c>
      <c r="AM516" s="2">
        <v>19.4</v>
      </c>
      <c r="AN516" s="2">
        <v>18.1</v>
      </c>
      <c r="AO516" s="2">
        <v>16.6</v>
      </c>
      <c r="AP516" s="2">
        <v>16.2</v>
      </c>
      <c r="AQ516" s="13">
        <v>10.9108108108108</v>
      </c>
      <c r="AR516" s="7">
        <v>11.5501326967789</v>
      </c>
    </row>
    <row r="517" spans="1:44">
      <c r="A517" t="s">
        <v>1044</v>
      </c>
      <c r="B517" s="1" t="s">
        <v>2890</v>
      </c>
      <c r="C517" t="s">
        <v>1045</v>
      </c>
      <c r="D517" t="s">
        <v>1300</v>
      </c>
      <c r="E517" s="2">
        <v>7.95</v>
      </c>
      <c r="F517" s="2">
        <v>65.7500295878232</v>
      </c>
      <c r="G517" s="2">
        <v>72.5937845251417</v>
      </c>
      <c r="H517" s="11">
        <v>0.578708904651163</v>
      </c>
      <c r="I517" s="2">
        <v>85.7</v>
      </c>
      <c r="J517" s="2">
        <v>125.06</v>
      </c>
      <c r="K517" s="2">
        <v>101.53</v>
      </c>
      <c r="L517" s="2">
        <v>106.71</v>
      </c>
      <c r="M517" s="2">
        <v>77.4440566791549</v>
      </c>
      <c r="N517" s="2">
        <v>10.1775147928994</v>
      </c>
      <c r="O517" s="2">
        <v>9.09604519774011</v>
      </c>
      <c r="P517" s="2">
        <v>9.03409090909091</v>
      </c>
      <c r="Q517" s="2">
        <v>8.04469273743017</v>
      </c>
      <c r="R517" s="2">
        <v>7.72222222222222</v>
      </c>
      <c r="S517" s="2">
        <v>13.0952380952381</v>
      </c>
      <c r="T517" s="2">
        <v>12.9770992366412</v>
      </c>
      <c r="U517" s="2">
        <v>12.9770992366412</v>
      </c>
      <c r="V517" s="2">
        <v>12.8301886792453</v>
      </c>
      <c r="W517" s="2">
        <v>12.7340823970037</v>
      </c>
      <c r="X517" s="2">
        <v>44</v>
      </c>
      <c r="Y517" s="2">
        <v>44.3333333333333</v>
      </c>
      <c r="Z517" s="2">
        <v>45</v>
      </c>
      <c r="AA517" s="2">
        <v>40.3225806451613</v>
      </c>
      <c r="AB517" s="2">
        <v>37.741935483871</v>
      </c>
      <c r="AC517" s="2">
        <v>6.09467455621302</v>
      </c>
      <c r="AD517" s="2">
        <v>5.48022598870056</v>
      </c>
      <c r="AE517" s="2">
        <v>4.34090909090909</v>
      </c>
      <c r="AF517" s="2">
        <v>4.97206703910615</v>
      </c>
      <c r="AG517" s="2">
        <v>4.81111111111111</v>
      </c>
      <c r="AH517" s="2">
        <v>13.2</v>
      </c>
      <c r="AI517" s="2">
        <v>12.2</v>
      </c>
      <c r="AJ517" s="2">
        <v>11.19</v>
      </c>
      <c r="AK517" s="2">
        <v>8.83</v>
      </c>
      <c r="AL517" s="2">
        <v>7.61111111111111</v>
      </c>
      <c r="AM517" s="2">
        <v>42.5</v>
      </c>
      <c r="AN517" s="2">
        <v>44.2</v>
      </c>
      <c r="AO517" s="2">
        <v>35.8</v>
      </c>
      <c r="AP517" s="2">
        <v>36.8</v>
      </c>
      <c r="AQ517" s="13">
        <v>13.1511627906977</v>
      </c>
      <c r="AR517" s="7">
        <v>16.7501759754014</v>
      </c>
    </row>
    <row r="518" spans="1:44">
      <c r="A518" t="s">
        <v>1046</v>
      </c>
      <c r="B518" s="1" t="s">
        <v>2891</v>
      </c>
      <c r="C518" t="s">
        <v>1047</v>
      </c>
      <c r="D518" t="s">
        <v>1300</v>
      </c>
      <c r="E518" s="2">
        <v>6.78</v>
      </c>
      <c r="F518" s="2">
        <v>76.9761778119888</v>
      </c>
      <c r="G518" s="2">
        <v>81.704351763718</v>
      </c>
      <c r="H518" s="11">
        <v>0.208179721428571</v>
      </c>
      <c r="I518" s="2">
        <v>90.58</v>
      </c>
      <c r="J518" s="2">
        <v>96.4</v>
      </c>
      <c r="K518" s="2">
        <v>88.72</v>
      </c>
      <c r="L518" s="2">
        <v>91.1</v>
      </c>
      <c r="M518" s="2">
        <v>81.4122171287785</v>
      </c>
      <c r="N518" s="2">
        <v>7.1195652173913</v>
      </c>
      <c r="O518" s="2">
        <v>6.90217391304348</v>
      </c>
      <c r="P518" s="2">
        <v>7.10382513661202</v>
      </c>
      <c r="Q518" s="2">
        <v>7.10382513661202</v>
      </c>
      <c r="R518" s="2">
        <v>7.1195652173913</v>
      </c>
      <c r="S518" s="2">
        <v>11.8081180811808</v>
      </c>
      <c r="T518" s="2">
        <v>11.7647058823529</v>
      </c>
      <c r="U518" s="2">
        <v>11.3970588235294</v>
      </c>
      <c r="V518" s="2">
        <v>11.3553113553114</v>
      </c>
      <c r="W518" s="2">
        <v>11.3138686131387</v>
      </c>
      <c r="X518" s="2">
        <v>36.4285714285714</v>
      </c>
      <c r="Y518" s="2">
        <v>37.1428571428571</v>
      </c>
      <c r="Z518" s="2">
        <v>38.8888888888889</v>
      </c>
      <c r="AA518" s="2">
        <v>39.6296296296296</v>
      </c>
      <c r="AB518" s="2">
        <v>41.9230769230769</v>
      </c>
      <c r="AC518" s="2">
        <v>5.68478260869565</v>
      </c>
      <c r="AD518" s="2">
        <v>5.67391304347826</v>
      </c>
      <c r="AE518" s="2">
        <v>4.98360655737705</v>
      </c>
      <c r="AF518" s="2">
        <v>5.85792349726776</v>
      </c>
      <c r="AG518" s="2">
        <v>6.31521739130435</v>
      </c>
      <c r="AH518" s="2">
        <v>10.49</v>
      </c>
      <c r="AI518" s="2">
        <v>10.27</v>
      </c>
      <c r="AJ518" s="2">
        <v>9.84</v>
      </c>
      <c r="AK518" s="2">
        <v>9.23</v>
      </c>
      <c r="AL518" s="2">
        <v>8.15217391304348</v>
      </c>
      <c r="AM518" s="2">
        <v>42.6</v>
      </c>
      <c r="AN518" s="2">
        <v>43.8</v>
      </c>
      <c r="AO518" s="2">
        <v>41.8</v>
      </c>
      <c r="AP518" s="2">
        <v>37.2</v>
      </c>
      <c r="AQ518" s="13">
        <v>12.6095238095238</v>
      </c>
      <c r="AR518" s="7">
        <v>16.5427155168973</v>
      </c>
    </row>
    <row r="519" spans="1:44">
      <c r="A519" t="s">
        <v>1048</v>
      </c>
      <c r="B519" s="1" t="s">
        <v>2892</v>
      </c>
      <c r="C519" t="s">
        <v>378</v>
      </c>
      <c r="D519" t="s">
        <v>1300</v>
      </c>
      <c r="E519" s="2">
        <v>6.75</v>
      </c>
      <c r="F519" s="2">
        <v>57.5120323935646</v>
      </c>
      <c r="G519" s="2">
        <v>73.3716299116481</v>
      </c>
      <c r="H519" s="11">
        <v>0.597694326666666</v>
      </c>
      <c r="I519" s="2">
        <v>109.68</v>
      </c>
      <c r="J519" s="2">
        <v>93.24</v>
      </c>
      <c r="K519" s="2">
        <v>109.25</v>
      </c>
      <c r="L519" s="2">
        <v>95.47</v>
      </c>
      <c r="M519" s="2">
        <v>116.242132062431</v>
      </c>
      <c r="N519" s="2">
        <v>7.23809523809524</v>
      </c>
      <c r="O519" s="2">
        <v>6.92660550458716</v>
      </c>
      <c r="P519" s="2">
        <v>6.72727272727273</v>
      </c>
      <c r="Q519" s="2">
        <v>6.784140969163</v>
      </c>
      <c r="R519" s="2">
        <v>6.83982683982684</v>
      </c>
      <c r="S519" s="2">
        <v>12.4555160142349</v>
      </c>
      <c r="T519" s="2">
        <v>12.4567474048443</v>
      </c>
      <c r="U519" s="2">
        <v>12.3711340206186</v>
      </c>
      <c r="V519" s="2">
        <v>12.3745819397993</v>
      </c>
      <c r="W519" s="2">
        <v>12.1710526315789</v>
      </c>
      <c r="X519" s="2">
        <v>36.7741935483871</v>
      </c>
      <c r="Y519" s="2">
        <v>35.1612903225806</v>
      </c>
      <c r="Z519" s="2">
        <v>33.4375</v>
      </c>
      <c r="AA519" s="2">
        <v>34.0625</v>
      </c>
      <c r="AB519" s="2">
        <v>36.25</v>
      </c>
      <c r="AC519" s="2">
        <v>3.8</v>
      </c>
      <c r="AD519" s="2">
        <v>3.44954128440367</v>
      </c>
      <c r="AE519" s="2">
        <v>2.60909090909091</v>
      </c>
      <c r="AF519" s="2">
        <v>4.22907488986784</v>
      </c>
      <c r="AG519" s="2">
        <v>4.32900432900433</v>
      </c>
      <c r="AH519" s="2">
        <v>9.24</v>
      </c>
      <c r="AI519" s="2">
        <v>8.62</v>
      </c>
      <c r="AJ519" s="2">
        <v>8.05</v>
      </c>
      <c r="AK519" s="2">
        <v>7.36</v>
      </c>
      <c r="AL519" s="2">
        <v>6.96969696969697</v>
      </c>
      <c r="AM519" s="2">
        <v>42.1</v>
      </c>
      <c r="AN519" s="2">
        <v>41.8</v>
      </c>
      <c r="AO519" s="2">
        <v>39.9</v>
      </c>
      <c r="AP519" s="2">
        <v>38.4</v>
      </c>
      <c r="AQ519" s="13">
        <v>11.5311111111111</v>
      </c>
      <c r="AR519" s="7">
        <v>13.1855158213809</v>
      </c>
    </row>
    <row r="520" spans="1:44">
      <c r="A520" t="s">
        <v>1049</v>
      </c>
      <c r="B520" s="1" t="s">
        <v>2893</v>
      </c>
      <c r="C520" t="s">
        <v>1050</v>
      </c>
      <c r="D520" t="s">
        <v>1300</v>
      </c>
      <c r="E520" s="2">
        <v>5.64</v>
      </c>
      <c r="F520" s="2">
        <v>67.5131598931128</v>
      </c>
      <c r="G520" s="2">
        <v>77.415620518968</v>
      </c>
      <c r="H520" s="11">
        <v>0.396620568292683</v>
      </c>
      <c r="I520" s="2">
        <v>108.25</v>
      </c>
      <c r="J520" s="2">
        <v>113.13</v>
      </c>
      <c r="K520" s="2">
        <v>106.25</v>
      </c>
      <c r="L520" s="2">
        <v>87.16</v>
      </c>
      <c r="M520" s="2">
        <v>90.2535057471377</v>
      </c>
      <c r="N520" s="2">
        <v>9.06077348066298</v>
      </c>
      <c r="O520" s="2">
        <v>8.84615384615385</v>
      </c>
      <c r="P520" s="2">
        <v>8.46994535519126</v>
      </c>
      <c r="Q520" s="2">
        <v>9.18032786885246</v>
      </c>
      <c r="R520" s="2">
        <v>9.07103825136612</v>
      </c>
      <c r="S520" s="2">
        <v>14.1263940520446</v>
      </c>
      <c r="T520" s="2">
        <v>14.3382352941176</v>
      </c>
      <c r="U520" s="2">
        <v>14.5985401459854</v>
      </c>
      <c r="V520" s="2">
        <v>14.8550724637681</v>
      </c>
      <c r="W520" s="2">
        <v>14.7482014388489</v>
      </c>
      <c r="X520" s="2">
        <v>42.3529411764706</v>
      </c>
      <c r="Y520" s="2">
        <v>42.9411764705882</v>
      </c>
      <c r="Z520" s="2">
        <v>42.8571428571429</v>
      </c>
      <c r="AA520" s="2">
        <v>42.2222222222222</v>
      </c>
      <c r="AB520" s="2">
        <v>42.7777777777778</v>
      </c>
      <c r="AC520" s="2">
        <v>5.70165745856354</v>
      </c>
      <c r="AD520" s="2">
        <v>5.42857142857143</v>
      </c>
      <c r="AE520" s="2">
        <v>5.10382513661202</v>
      </c>
      <c r="AF520" s="2">
        <v>6.56830601092896</v>
      </c>
      <c r="AG520" s="2">
        <v>7.58469945355191</v>
      </c>
      <c r="AH520" s="2">
        <v>12.98</v>
      </c>
      <c r="AI520" s="2">
        <v>12.58</v>
      </c>
      <c r="AJ520" s="2">
        <v>11.91</v>
      </c>
      <c r="AK520" s="2">
        <v>11.53</v>
      </c>
      <c r="AL520" s="2">
        <v>10.3825136612022</v>
      </c>
      <c r="AM520" s="2">
        <v>43.6</v>
      </c>
      <c r="AN520" s="2">
        <v>45</v>
      </c>
      <c r="AO520" s="2">
        <v>42.7</v>
      </c>
      <c r="AP520" s="2">
        <v>42.4</v>
      </c>
      <c r="AQ520" s="13">
        <v>12.0756097560976</v>
      </c>
      <c r="AR520" s="7">
        <v>15.6234431721822</v>
      </c>
    </row>
    <row r="521" spans="1:44">
      <c r="A521" t="s">
        <v>1051</v>
      </c>
      <c r="B521" s="1" t="s">
        <v>2894</v>
      </c>
      <c r="C521" t="s">
        <v>1052</v>
      </c>
      <c r="D521" t="s">
        <v>1300</v>
      </c>
      <c r="E521" s="2">
        <v>6.69</v>
      </c>
      <c r="F521" s="2">
        <v>65.9042073942968</v>
      </c>
      <c r="G521" s="2">
        <v>73.849824302422</v>
      </c>
      <c r="H521" s="11">
        <v>0.567227682608695</v>
      </c>
      <c r="I521" s="2">
        <v>76.75</v>
      </c>
      <c r="J521" s="2">
        <v>85.96</v>
      </c>
      <c r="K521" s="2">
        <v>108.92</v>
      </c>
      <c r="L521" s="2">
        <v>93.9</v>
      </c>
      <c r="M521" s="2">
        <v>86.1936374736152</v>
      </c>
      <c r="N521" s="2">
        <v>8.63387978142076</v>
      </c>
      <c r="O521" s="2">
        <v>8.23529411764706</v>
      </c>
      <c r="P521" s="2">
        <v>7.93814432989691</v>
      </c>
      <c r="Q521" s="2">
        <v>8.04020100502512</v>
      </c>
      <c r="R521" s="2">
        <v>8</v>
      </c>
      <c r="S521" s="2">
        <v>13.2352941176471</v>
      </c>
      <c r="T521" s="2">
        <v>13.3574007220217</v>
      </c>
      <c r="U521" s="2">
        <v>12.9824561403509</v>
      </c>
      <c r="V521" s="2">
        <v>12.6712328767123</v>
      </c>
      <c r="W521" s="2">
        <v>12.5850340136054</v>
      </c>
      <c r="X521" s="2">
        <v>45</v>
      </c>
      <c r="Y521" s="2">
        <v>44.6875</v>
      </c>
      <c r="Z521" s="2">
        <v>42.7272727272727</v>
      </c>
      <c r="AA521" s="2">
        <v>43.9393939393939</v>
      </c>
      <c r="AB521" s="2">
        <v>45.4545454545455</v>
      </c>
      <c r="AC521" s="2">
        <v>5.3551912568306</v>
      </c>
      <c r="AD521" s="2">
        <v>4.58823529411765</v>
      </c>
      <c r="AE521" s="2">
        <v>3.8659793814433</v>
      </c>
      <c r="AF521" s="2">
        <v>5.53768844221106</v>
      </c>
      <c r="AG521" s="2">
        <v>5.95</v>
      </c>
      <c r="AH521" s="2">
        <v>11.42</v>
      </c>
      <c r="AI521" s="2">
        <v>11.07</v>
      </c>
      <c r="AJ521" s="2">
        <v>10.46</v>
      </c>
      <c r="AK521" s="2">
        <v>9.1</v>
      </c>
      <c r="AL521" s="2">
        <v>8.05</v>
      </c>
      <c r="AM521" s="2">
        <v>44.7</v>
      </c>
      <c r="AN521" s="2">
        <v>45.5</v>
      </c>
      <c r="AO521" s="2">
        <v>41.4</v>
      </c>
      <c r="AP521" s="2">
        <v>37.5</v>
      </c>
      <c r="AQ521" s="13">
        <v>12.1326086956522</v>
      </c>
      <c r="AR521" s="7">
        <v>15.4121298516956</v>
      </c>
    </row>
    <row r="522" spans="1:44">
      <c r="A522" t="s">
        <v>1053</v>
      </c>
      <c r="B522" s="1" t="s">
        <v>2895</v>
      </c>
      <c r="C522" t="s">
        <v>1054</v>
      </c>
      <c r="D522" t="s">
        <v>1300</v>
      </c>
      <c r="E522" s="2">
        <v>7.81</v>
      </c>
      <c r="F522" s="2">
        <v>72.8118429617351</v>
      </c>
      <c r="G522" s="2">
        <v>74.5967043601067</v>
      </c>
      <c r="H522" s="11">
        <v>0.612241258333333</v>
      </c>
      <c r="I522" s="2">
        <v>174.32</v>
      </c>
      <c r="J522" s="2">
        <v>191.41</v>
      </c>
      <c r="K522" s="2">
        <v>206.56</v>
      </c>
      <c r="L522" s="2">
        <v>190.55</v>
      </c>
      <c r="M522" s="2">
        <v>200.045966503451</v>
      </c>
      <c r="N522" s="2">
        <v>11.3836477987421</v>
      </c>
      <c r="O522" s="2">
        <v>10.9259259259259</v>
      </c>
      <c r="P522" s="2">
        <v>10.4733727810651</v>
      </c>
      <c r="Q522" s="2">
        <v>11.0526315789474</v>
      </c>
      <c r="R522" s="2">
        <v>11.1695906432749</v>
      </c>
      <c r="S522" s="2">
        <v>11.8942731277533</v>
      </c>
      <c r="T522" s="2">
        <v>11.2068965517241</v>
      </c>
      <c r="U522" s="2">
        <v>10.7883817427386</v>
      </c>
      <c r="V522" s="2">
        <v>10.6995884773663</v>
      </c>
      <c r="W522" s="2">
        <v>10.6122448979592</v>
      </c>
      <c r="X522" s="2">
        <v>61.6666666666667</v>
      </c>
      <c r="Y522" s="2">
        <v>63.0434782608696</v>
      </c>
      <c r="Z522" s="2">
        <v>62.6086956521739</v>
      </c>
      <c r="AA522" s="2">
        <v>63.9130434782609</v>
      </c>
      <c r="AB522" s="2">
        <v>67.2727272727273</v>
      </c>
      <c r="AC522" s="2">
        <v>6.0125786163522</v>
      </c>
      <c r="AD522" s="2">
        <v>6.1358024691358</v>
      </c>
      <c r="AE522" s="2">
        <v>4.27218934911243</v>
      </c>
      <c r="AF522" s="2">
        <v>6.74853801169591</v>
      </c>
      <c r="AG522" s="2">
        <v>7.25146198830409</v>
      </c>
      <c r="AH522" s="2">
        <v>13.33</v>
      </c>
      <c r="AI522" s="2">
        <v>12.59</v>
      </c>
      <c r="AJ522" s="2">
        <v>12.49</v>
      </c>
      <c r="AK522" s="2">
        <v>11.93</v>
      </c>
      <c r="AL522" s="2">
        <v>10.8187134502924</v>
      </c>
      <c r="AM522" s="2">
        <v>41.6</v>
      </c>
      <c r="AN522" s="2">
        <v>39.6</v>
      </c>
      <c r="AO522" s="2">
        <v>37.3</v>
      </c>
      <c r="AP522" s="2">
        <v>35.5</v>
      </c>
      <c r="AQ522" s="13">
        <v>13.1833333333333</v>
      </c>
      <c r="AR522" s="7">
        <v>15.3137527867799</v>
      </c>
    </row>
    <row r="523" spans="1:44">
      <c r="A523" t="s">
        <v>1055</v>
      </c>
      <c r="B523" s="1" t="s">
        <v>2896</v>
      </c>
      <c r="C523" t="s">
        <v>1056</v>
      </c>
      <c r="D523" t="s">
        <v>1300</v>
      </c>
      <c r="E523" s="2">
        <v>3.66</v>
      </c>
      <c r="F523" s="2">
        <v>61.7901752231791</v>
      </c>
      <c r="G523" s="2">
        <v>72.6279373657856</v>
      </c>
      <c r="H523" s="11">
        <v>0.259344320588235</v>
      </c>
      <c r="I523" s="2">
        <v>103.44</v>
      </c>
      <c r="J523" s="2">
        <v>125.83</v>
      </c>
      <c r="K523" s="2">
        <v>149.71</v>
      </c>
      <c r="L523" s="2">
        <v>122.24</v>
      </c>
      <c r="M523" s="2">
        <v>162.751601667946</v>
      </c>
      <c r="N523" s="2">
        <v>9.36708860759494</v>
      </c>
      <c r="O523" s="2">
        <v>9.44099378881988</v>
      </c>
      <c r="P523" s="2">
        <v>9.1875</v>
      </c>
      <c r="Q523" s="2">
        <v>9.75757575757576</v>
      </c>
      <c r="R523" s="2">
        <v>9.27710843373494</v>
      </c>
      <c r="S523" s="2">
        <v>10.7758620689655</v>
      </c>
      <c r="T523" s="2">
        <v>10.1694915254237</v>
      </c>
      <c r="U523" s="2">
        <v>9.70464135021097</v>
      </c>
      <c r="V523" s="2">
        <v>9.05349794238683</v>
      </c>
      <c r="W523" s="2">
        <v>8.53658536585366</v>
      </c>
      <c r="X523" s="2">
        <v>50.9090909090909</v>
      </c>
      <c r="Y523" s="2">
        <v>55.2380952380952</v>
      </c>
      <c r="Z523" s="2">
        <v>60.5</v>
      </c>
      <c r="AA523" s="2">
        <v>66.3157894736842</v>
      </c>
      <c r="AB523" s="2">
        <v>70.5555555555556</v>
      </c>
      <c r="AC523" s="2">
        <v>6.84810126582279</v>
      </c>
      <c r="AD523" s="2">
        <v>5.7888198757764</v>
      </c>
      <c r="AE523" s="2">
        <v>5.225</v>
      </c>
      <c r="AF523" s="2">
        <v>7.05454545454545</v>
      </c>
      <c r="AG523" s="2">
        <v>8.18072289156627</v>
      </c>
      <c r="AH523" s="2">
        <v>15.19</v>
      </c>
      <c r="AI523" s="2">
        <v>14.47</v>
      </c>
      <c r="AJ523" s="2">
        <v>14.06</v>
      </c>
      <c r="AK523" s="2">
        <v>12.48</v>
      </c>
      <c r="AL523" s="2">
        <v>11.2650602409639</v>
      </c>
      <c r="AM523" s="2">
        <v>41.6</v>
      </c>
      <c r="AN523" s="2">
        <v>42.6</v>
      </c>
      <c r="AO523" s="2">
        <v>39.1</v>
      </c>
      <c r="AP523" s="2">
        <v>37.4</v>
      </c>
      <c r="AQ523" s="13">
        <v>11.7441176470588</v>
      </c>
      <c r="AR523" s="7">
        <v>15.4799459163554</v>
      </c>
    </row>
    <row r="524" spans="1:44">
      <c r="A524" t="s">
        <v>1057</v>
      </c>
      <c r="B524" s="1" t="s">
        <v>2897</v>
      </c>
      <c r="C524" t="s">
        <v>1058</v>
      </c>
      <c r="D524" t="s">
        <v>1300</v>
      </c>
      <c r="E524" s="2">
        <v>10.69</v>
      </c>
      <c r="F524" s="2">
        <v>72.4095167990658</v>
      </c>
      <c r="G524" s="2">
        <v>74.1595514927544</v>
      </c>
      <c r="H524" s="11">
        <v>-0.0554728051282052</v>
      </c>
      <c r="I524" s="2">
        <v>97.15</v>
      </c>
      <c r="J524" s="2">
        <v>115.65</v>
      </c>
      <c r="K524" s="2">
        <v>123.9</v>
      </c>
      <c r="L524" s="2">
        <v>103.27</v>
      </c>
      <c r="M524" s="2">
        <v>112.827726976069</v>
      </c>
      <c r="N524" s="2">
        <v>6.05405405405405</v>
      </c>
      <c r="O524" s="2">
        <v>6.0752688172043</v>
      </c>
      <c r="P524" s="2">
        <v>5.87301587301587</v>
      </c>
      <c r="Q524" s="2">
        <v>6.07329842931937</v>
      </c>
      <c r="R524" s="2">
        <v>5.57291666666667</v>
      </c>
      <c r="S524" s="2">
        <v>10.9803921568627</v>
      </c>
      <c r="T524" s="2">
        <v>10.9375</v>
      </c>
      <c r="U524" s="2">
        <v>10.8527131782946</v>
      </c>
      <c r="V524" s="2">
        <v>10.7692307692308</v>
      </c>
      <c r="W524" s="2">
        <v>10.6870229007634</v>
      </c>
      <c r="X524" s="2">
        <v>32.6923076923077</v>
      </c>
      <c r="Y524" s="2">
        <v>33.0769230769231</v>
      </c>
      <c r="Z524" s="2">
        <v>33.6</v>
      </c>
      <c r="AA524" s="2">
        <v>32.4</v>
      </c>
      <c r="AB524" s="2">
        <v>34.1666666666667</v>
      </c>
      <c r="AC524" s="2">
        <v>3.6972972972973</v>
      </c>
      <c r="AD524" s="2">
        <v>3.40860215053763</v>
      </c>
      <c r="AE524" s="2">
        <v>2.76190476190476</v>
      </c>
      <c r="AF524" s="2">
        <v>3.91623036649215</v>
      </c>
      <c r="AG524" s="2">
        <v>4.25</v>
      </c>
      <c r="AH524" s="2">
        <v>7.14</v>
      </c>
      <c r="AI524" s="2">
        <v>6.99</v>
      </c>
      <c r="AJ524" s="2">
        <v>6.67</v>
      </c>
      <c r="AK524" s="2">
        <v>6.23</v>
      </c>
      <c r="AL524" s="2">
        <v>5.78125</v>
      </c>
      <c r="AM524" s="2">
        <v>25.8</v>
      </c>
      <c r="AN524" s="2">
        <v>26.5</v>
      </c>
      <c r="AO524" s="2">
        <v>22</v>
      </c>
      <c r="AP524" s="2">
        <v>21.6</v>
      </c>
      <c r="AQ524" s="13">
        <v>10.9102564102564</v>
      </c>
      <c r="AR524" s="7">
        <v>13.1044272546897</v>
      </c>
    </row>
    <row r="525" spans="1:44">
      <c r="A525" t="s">
        <v>1059</v>
      </c>
      <c r="B525" s="1" t="s">
        <v>2898</v>
      </c>
      <c r="C525" t="s">
        <v>1060</v>
      </c>
      <c r="D525" t="s">
        <v>1300</v>
      </c>
      <c r="E525" s="2">
        <v>5.19</v>
      </c>
      <c r="F525" s="2">
        <v>55.9064849390774</v>
      </c>
      <c r="G525" s="2">
        <v>64.7399149413729</v>
      </c>
      <c r="H525" s="11">
        <v>0.144122720930233</v>
      </c>
      <c r="I525" s="2">
        <v>94</v>
      </c>
      <c r="J525" s="2">
        <v>107.85</v>
      </c>
      <c r="K525" s="2">
        <v>108.68</v>
      </c>
      <c r="L525" s="2">
        <v>100.18</v>
      </c>
      <c r="M525" s="2">
        <v>98.8956176438683</v>
      </c>
      <c r="N525" s="2">
        <v>5.32994923857868</v>
      </c>
      <c r="O525" s="2">
        <v>5.17587939698493</v>
      </c>
      <c r="P525" s="2">
        <v>5.1980198019802</v>
      </c>
      <c r="Q525" s="2">
        <v>5.09615384615385</v>
      </c>
      <c r="R525" s="2">
        <v>5.28571428571429</v>
      </c>
      <c r="S525" s="2">
        <v>11.4068441064639</v>
      </c>
      <c r="T525" s="2">
        <v>11.7424242424242</v>
      </c>
      <c r="U525" s="2">
        <v>11.6541353383459</v>
      </c>
      <c r="V525" s="2">
        <v>11.3970588235294</v>
      </c>
      <c r="W525" s="2">
        <v>11.3553113553114</v>
      </c>
      <c r="X525" s="2">
        <v>37.6923076923077</v>
      </c>
      <c r="Y525" s="2">
        <v>38.0769230769231</v>
      </c>
      <c r="Z525" s="2">
        <v>38.8461538461538</v>
      </c>
      <c r="AA525" s="2">
        <v>37.3076923076923</v>
      </c>
      <c r="AB525" s="2">
        <v>36.5384615384615</v>
      </c>
      <c r="AC525" s="2">
        <v>3.54314720812183</v>
      </c>
      <c r="AD525" s="2">
        <v>3.19597989949749</v>
      </c>
      <c r="AE525" s="2">
        <v>2.49504950495049</v>
      </c>
      <c r="AF525" s="2">
        <v>3.63461538461538</v>
      </c>
      <c r="AG525" s="2">
        <v>3.92380952380952</v>
      </c>
      <c r="AH525" s="2">
        <v>6.95</v>
      </c>
      <c r="AI525" s="2">
        <v>6.73</v>
      </c>
      <c r="AJ525" s="2">
        <v>6.39</v>
      </c>
      <c r="AK525" s="2">
        <v>5.63</v>
      </c>
      <c r="AL525" s="2">
        <v>5.19047619047619</v>
      </c>
      <c r="AM525" s="2">
        <v>39.8</v>
      </c>
      <c r="AN525" s="2">
        <v>39.8</v>
      </c>
      <c r="AO525" s="2">
        <v>34.9</v>
      </c>
      <c r="AP525" s="2">
        <v>35.6</v>
      </c>
      <c r="AQ525" s="13">
        <v>9.73720930232558</v>
      </c>
      <c r="AR525" s="7">
        <v>11.239422411998</v>
      </c>
    </row>
    <row r="526" spans="1:44">
      <c r="A526" t="s">
        <v>1061</v>
      </c>
      <c r="B526" s="1" t="s">
        <v>2899</v>
      </c>
      <c r="C526" t="s">
        <v>1062</v>
      </c>
      <c r="D526" t="s">
        <v>1300</v>
      </c>
      <c r="E526" s="2">
        <v>4.67</v>
      </c>
      <c r="F526" s="2">
        <v>59.2659785589238</v>
      </c>
      <c r="G526" s="2">
        <v>69.3022469410754</v>
      </c>
      <c r="H526" s="11">
        <v>0.575996202439024</v>
      </c>
      <c r="I526" s="2">
        <v>120.7</v>
      </c>
      <c r="J526" s="2">
        <v>106.13</v>
      </c>
      <c r="K526" s="2">
        <v>118.26</v>
      </c>
      <c r="L526" s="2">
        <v>121.96</v>
      </c>
      <c r="M526" s="2">
        <v>119.007875841667</v>
      </c>
      <c r="N526" s="2">
        <v>6.42458100558659</v>
      </c>
      <c r="O526" s="2">
        <v>6.46408839779005</v>
      </c>
      <c r="P526" s="2">
        <v>5.72916666666667</v>
      </c>
      <c r="Q526" s="2">
        <v>5.84615384615385</v>
      </c>
      <c r="R526" s="2">
        <v>5.37383177570093</v>
      </c>
      <c r="S526" s="2">
        <v>11.336032388664</v>
      </c>
      <c r="T526" s="2">
        <v>10.8433734939759</v>
      </c>
      <c r="U526" s="2">
        <v>10.3846153846154</v>
      </c>
      <c r="V526" s="2">
        <v>9.9236641221374</v>
      </c>
      <c r="W526" s="2">
        <v>9.18727915194346</v>
      </c>
      <c r="X526" s="2">
        <v>42</v>
      </c>
      <c r="Y526" s="2">
        <v>44.5833333333333</v>
      </c>
      <c r="Z526" s="2">
        <v>43.3333333333333</v>
      </c>
      <c r="AA526" s="2">
        <v>45.6521739130435</v>
      </c>
      <c r="AB526" s="2">
        <v>45.6521739130435</v>
      </c>
      <c r="AC526" s="2">
        <v>4.06703910614525</v>
      </c>
      <c r="AD526" s="2">
        <v>3.65745856353591</v>
      </c>
      <c r="AE526" s="2">
        <v>2.58333333333333</v>
      </c>
      <c r="AF526" s="2">
        <v>3.66153846153846</v>
      </c>
      <c r="AG526" s="2">
        <v>3.75700934579439</v>
      </c>
      <c r="AH526" s="2">
        <v>8.94</v>
      </c>
      <c r="AI526" s="2">
        <v>9.06</v>
      </c>
      <c r="AJ526" s="2">
        <v>8.49</v>
      </c>
      <c r="AK526" s="2">
        <v>7.59</v>
      </c>
      <c r="AL526" s="2">
        <v>6.16822429906542</v>
      </c>
      <c r="AM526" s="2">
        <v>43.2</v>
      </c>
      <c r="AN526" s="2">
        <v>42.4</v>
      </c>
      <c r="AO526" s="2">
        <v>41.2</v>
      </c>
      <c r="AP526" s="2">
        <v>36.8</v>
      </c>
      <c r="AQ526" s="13">
        <v>9.22926829268293</v>
      </c>
      <c r="AR526" s="7">
        <v>11.4351977084494</v>
      </c>
    </row>
    <row r="527" spans="1:44">
      <c r="A527" t="s">
        <v>1063</v>
      </c>
      <c r="B527" s="1" t="s">
        <v>2900</v>
      </c>
      <c r="C527" t="s">
        <v>1064</v>
      </c>
      <c r="D527" t="s">
        <v>1300</v>
      </c>
      <c r="E527" s="2">
        <v>7.83</v>
      </c>
      <c r="F527" s="2">
        <v>54.7284190497876</v>
      </c>
      <c r="G527" s="2">
        <v>65.3989300534585</v>
      </c>
      <c r="H527" s="11">
        <v>0.596178202380953</v>
      </c>
      <c r="I527" s="2">
        <v>102.77</v>
      </c>
      <c r="J527" s="2">
        <v>94.63</v>
      </c>
      <c r="K527" s="2">
        <v>113.09</v>
      </c>
      <c r="L527" s="2">
        <v>100.04</v>
      </c>
      <c r="M527" s="2">
        <v>81.259239752634</v>
      </c>
      <c r="N527" s="2">
        <v>7.77142857142857</v>
      </c>
      <c r="O527" s="2">
        <v>7.4585635359116</v>
      </c>
      <c r="P527" s="2">
        <v>7.1978021978022</v>
      </c>
      <c r="Q527" s="2">
        <v>7.51351351351351</v>
      </c>
      <c r="R527" s="2">
        <v>7.4468085106383</v>
      </c>
      <c r="S527" s="2">
        <v>12.5</v>
      </c>
      <c r="T527" s="2">
        <v>12.156862745098</v>
      </c>
      <c r="U527" s="2">
        <v>12.109375</v>
      </c>
      <c r="V527" s="2">
        <v>11.5830115830116</v>
      </c>
      <c r="W527" s="2">
        <v>11.4068441064639</v>
      </c>
      <c r="X527" s="2">
        <v>38.1481481481481</v>
      </c>
      <c r="Y527" s="2">
        <v>38.8888888888889</v>
      </c>
      <c r="Z527" s="2">
        <v>40</v>
      </c>
      <c r="AA527" s="2">
        <v>39.2592592592593</v>
      </c>
      <c r="AB527" s="2">
        <v>38.8888888888889</v>
      </c>
      <c r="AC527" s="2">
        <v>4.29714285714286</v>
      </c>
      <c r="AD527" s="2">
        <v>3.86740331491713</v>
      </c>
      <c r="AE527" s="2">
        <v>3.17582417582418</v>
      </c>
      <c r="AF527" s="2">
        <v>4.87567567567568</v>
      </c>
      <c r="AG527" s="2">
        <v>5.63829787234043</v>
      </c>
      <c r="AH527" s="2">
        <v>10.46</v>
      </c>
      <c r="AI527" s="2">
        <v>10</v>
      </c>
      <c r="AJ527" s="2">
        <v>9.62</v>
      </c>
      <c r="AK527" s="2">
        <v>8.86</v>
      </c>
      <c r="AL527" s="2">
        <v>8.35106382978723</v>
      </c>
      <c r="AM527" s="2">
        <v>41</v>
      </c>
      <c r="AN527" s="2">
        <v>42.7</v>
      </c>
      <c r="AO527" s="2">
        <v>37.2</v>
      </c>
      <c r="AP527" s="2">
        <v>34.7</v>
      </c>
      <c r="AQ527" s="13">
        <v>9.62619047619047</v>
      </c>
      <c r="AR527" s="7">
        <v>12.2289016633844</v>
      </c>
    </row>
    <row r="528" spans="1:44">
      <c r="A528" t="s">
        <v>1065</v>
      </c>
      <c r="B528" s="1" t="s">
        <v>2901</v>
      </c>
      <c r="C528" t="s">
        <v>1066</v>
      </c>
      <c r="D528" t="s">
        <v>1300</v>
      </c>
      <c r="E528" s="2">
        <v>6.56</v>
      </c>
      <c r="F528" s="2">
        <v>69.7804866428731</v>
      </c>
      <c r="G528" s="2">
        <v>75.4791992419175</v>
      </c>
      <c r="H528" s="11">
        <v>-0.020100758974359</v>
      </c>
      <c r="I528" s="2">
        <v>97.75</v>
      </c>
      <c r="J528" s="2">
        <v>86.7</v>
      </c>
      <c r="K528" s="2">
        <v>95.19</v>
      </c>
      <c r="L528" s="2">
        <v>86</v>
      </c>
      <c r="M528" s="2">
        <v>76.4764581374168</v>
      </c>
      <c r="N528" s="2">
        <v>5.6</v>
      </c>
      <c r="O528" s="2">
        <v>5.08474576271187</v>
      </c>
      <c r="P528" s="2">
        <v>5.08474576271187</v>
      </c>
      <c r="Q528" s="2">
        <v>5.13966480446927</v>
      </c>
      <c r="R528" s="2">
        <v>5.02762430939227</v>
      </c>
      <c r="S528" s="2">
        <v>11.522633744856</v>
      </c>
      <c r="T528" s="2">
        <v>11.4285714285714</v>
      </c>
      <c r="U528" s="2">
        <v>11.3821138211382</v>
      </c>
      <c r="V528" s="2">
        <v>10.9311740890688</v>
      </c>
      <c r="W528" s="2">
        <v>10.8433734939759</v>
      </c>
      <c r="X528" s="2">
        <v>30.8</v>
      </c>
      <c r="Y528" s="2">
        <v>31.2</v>
      </c>
      <c r="Z528" s="2">
        <v>29.6</v>
      </c>
      <c r="AA528" s="2">
        <v>30.4166666666667</v>
      </c>
      <c r="AB528" s="2">
        <v>31.6666666666667</v>
      </c>
      <c r="AC528" s="2">
        <v>3.78285714285714</v>
      </c>
      <c r="AD528" s="2">
        <v>3.10734463276836</v>
      </c>
      <c r="AE528" s="2">
        <v>2.46327683615819</v>
      </c>
      <c r="AF528" s="2">
        <v>3.74301675977654</v>
      </c>
      <c r="AG528" s="2">
        <v>4.24309392265193</v>
      </c>
      <c r="AH528" s="2">
        <v>7.26</v>
      </c>
      <c r="AI528" s="2">
        <v>6.61</v>
      </c>
      <c r="AJ528" s="2">
        <v>6.72</v>
      </c>
      <c r="AK528" s="2">
        <v>6.03</v>
      </c>
      <c r="AL528" s="2">
        <v>5.46961325966851</v>
      </c>
      <c r="AM528" s="2">
        <v>30.2</v>
      </c>
      <c r="AN528" s="2">
        <v>31.6</v>
      </c>
      <c r="AO528" s="2">
        <v>26.8</v>
      </c>
      <c r="AP528" s="2">
        <v>26.5</v>
      </c>
      <c r="AQ528" s="13">
        <v>11.874358974359</v>
      </c>
      <c r="AR528" s="7">
        <v>13.7758964631855</v>
      </c>
    </row>
    <row r="529" spans="1:44">
      <c r="A529" t="s">
        <v>1067</v>
      </c>
      <c r="B529" s="1" t="s">
        <v>2902</v>
      </c>
      <c r="C529" t="s">
        <v>1068</v>
      </c>
      <c r="D529" t="s">
        <v>1300</v>
      </c>
      <c r="E529" s="2">
        <v>5.15</v>
      </c>
      <c r="F529" s="2">
        <v>55.3091283212585</v>
      </c>
      <c r="G529" s="2">
        <v>63.1871258745486</v>
      </c>
      <c r="H529" s="11">
        <v>-0.0100878</v>
      </c>
      <c r="I529" s="2">
        <v>72.62</v>
      </c>
      <c r="J529" s="2">
        <v>82.34</v>
      </c>
      <c r="K529" s="2">
        <v>66.82</v>
      </c>
      <c r="L529" s="2">
        <v>70.73</v>
      </c>
      <c r="M529" s="2">
        <v>64.3437683927662</v>
      </c>
      <c r="N529" s="2">
        <v>3.94871794871795</v>
      </c>
      <c r="O529" s="2">
        <v>3.90862944162437</v>
      </c>
      <c r="P529" s="2">
        <v>3.71859296482412</v>
      </c>
      <c r="Q529" s="2">
        <v>3.85365853658537</v>
      </c>
      <c r="R529" s="2">
        <v>3.6150234741784</v>
      </c>
      <c r="S529" s="2">
        <v>12.5984251968504</v>
      </c>
      <c r="T529" s="2">
        <v>12.5984251968504</v>
      </c>
      <c r="U529" s="2">
        <v>12.5490196078431</v>
      </c>
      <c r="V529" s="2">
        <v>12.3552123552124</v>
      </c>
      <c r="W529" s="2">
        <v>11.9850187265918</v>
      </c>
      <c r="X529" s="2">
        <v>26.2962962962963</v>
      </c>
      <c r="Y529" s="2">
        <v>25.9259259259259</v>
      </c>
      <c r="Z529" s="2">
        <v>25.1851851851852</v>
      </c>
      <c r="AA529" s="2">
        <v>26.2962962962963</v>
      </c>
      <c r="AB529" s="2">
        <v>26.2962962962963</v>
      </c>
      <c r="AC529" s="2">
        <v>2.59487179487179</v>
      </c>
      <c r="AD529" s="2">
        <v>1.9492385786802</v>
      </c>
      <c r="AE529" s="2">
        <v>1.49748743718593</v>
      </c>
      <c r="AF529" s="2">
        <v>3.18048780487805</v>
      </c>
      <c r="AG529" s="2">
        <v>3.12676056338028</v>
      </c>
      <c r="AH529" s="2">
        <v>5.08</v>
      </c>
      <c r="AI529" s="2">
        <v>5.03</v>
      </c>
      <c r="AJ529" s="2">
        <v>4.57</v>
      </c>
      <c r="AK529" s="2">
        <v>4.15</v>
      </c>
      <c r="AL529" s="2">
        <v>3.6150234741784</v>
      </c>
      <c r="AM529" s="2">
        <v>31.7</v>
      </c>
      <c r="AN529" s="2">
        <v>30.2</v>
      </c>
      <c r="AO529" s="2">
        <v>26.7</v>
      </c>
      <c r="AP529" s="2">
        <v>25.2</v>
      </c>
      <c r="AQ529" s="13">
        <v>5.97619047619047</v>
      </c>
      <c r="AR529" s="7">
        <v>5.67704823145903</v>
      </c>
    </row>
    <row r="530" spans="1:44">
      <c r="A530" t="s">
        <v>1069</v>
      </c>
      <c r="B530" s="1" t="s">
        <v>2903</v>
      </c>
      <c r="C530" t="s">
        <v>1070</v>
      </c>
      <c r="D530" t="s">
        <v>1300</v>
      </c>
      <c r="E530" s="2">
        <v>7.79</v>
      </c>
      <c r="F530" s="2">
        <v>74.0598460471957</v>
      </c>
      <c r="G530" s="2">
        <v>75.8671104586606</v>
      </c>
      <c r="H530" s="11">
        <v>0.377327292857143</v>
      </c>
      <c r="I530" s="2">
        <v>114.37</v>
      </c>
      <c r="J530" s="2">
        <v>103.63</v>
      </c>
      <c r="K530" s="2">
        <v>87.26</v>
      </c>
      <c r="L530" s="2">
        <v>74.2</v>
      </c>
      <c r="M530" s="2">
        <v>90.5915225865179</v>
      </c>
      <c r="N530" s="2">
        <v>8.65921787709497</v>
      </c>
      <c r="O530" s="2">
        <v>8.08743169398907</v>
      </c>
      <c r="P530" s="2">
        <v>7.84615384615385</v>
      </c>
      <c r="Q530" s="2">
        <v>7.72727272727273</v>
      </c>
      <c r="R530" s="2">
        <v>7.87878787878788</v>
      </c>
      <c r="S530" s="2">
        <v>13.9622641509434</v>
      </c>
      <c r="T530" s="2">
        <v>13.7037037037037</v>
      </c>
      <c r="U530" s="2">
        <v>13.5416666666667</v>
      </c>
      <c r="V530" s="2">
        <v>13.6986301369863</v>
      </c>
      <c r="W530" s="2">
        <v>13.9455782312925</v>
      </c>
      <c r="X530" s="2">
        <v>42.1212121212121</v>
      </c>
      <c r="Y530" s="2">
        <v>40.8823529411765</v>
      </c>
      <c r="Z530" s="2">
        <v>42.2857142857143</v>
      </c>
      <c r="AA530" s="2">
        <v>41.1111111111111</v>
      </c>
      <c r="AB530" s="2">
        <v>41.6666666666667</v>
      </c>
      <c r="AC530" s="2">
        <v>5.94413407821229</v>
      </c>
      <c r="AD530" s="2">
        <v>4.90710382513661</v>
      </c>
      <c r="AE530" s="2">
        <v>3.78461538461538</v>
      </c>
      <c r="AF530" s="2">
        <v>5.34343434343434</v>
      </c>
      <c r="AG530" s="2">
        <v>5.87878787878788</v>
      </c>
      <c r="AH530" s="2">
        <v>10.56</v>
      </c>
      <c r="AI530" s="2">
        <v>10.05</v>
      </c>
      <c r="AJ530" s="2">
        <v>10</v>
      </c>
      <c r="AK530" s="2">
        <v>8.84</v>
      </c>
      <c r="AL530" s="2">
        <v>8.08080808080808</v>
      </c>
      <c r="AM530" s="2">
        <v>34.6</v>
      </c>
      <c r="AN530" s="2">
        <v>35.6</v>
      </c>
      <c r="AO530" s="2">
        <v>34.3</v>
      </c>
      <c r="AP530" s="2">
        <v>32.8</v>
      </c>
      <c r="AQ530" s="13">
        <v>12.3785714285714</v>
      </c>
      <c r="AR530" s="7">
        <v>13.9319377526615</v>
      </c>
    </row>
    <row r="531" spans="1:44">
      <c r="A531" t="s">
        <v>1071</v>
      </c>
      <c r="B531" s="1" t="s">
        <v>2904</v>
      </c>
      <c r="C531" t="s">
        <v>61</v>
      </c>
      <c r="D531" t="s">
        <v>1300</v>
      </c>
      <c r="E531" s="2">
        <v>6.89</v>
      </c>
      <c r="F531" s="2">
        <v>76.097056809041</v>
      </c>
      <c r="G531" s="2">
        <v>75.5823761197286</v>
      </c>
      <c r="H531" s="11">
        <v>-0.499691827272727</v>
      </c>
      <c r="I531" s="2">
        <v>88.47</v>
      </c>
      <c r="J531" s="2">
        <v>101.6</v>
      </c>
      <c r="K531" s="2">
        <v>101.36</v>
      </c>
      <c r="L531" s="2">
        <v>122.53</v>
      </c>
      <c r="M531" s="2">
        <v>101.365235581511</v>
      </c>
      <c r="N531" s="2">
        <v>3.37931034482759</v>
      </c>
      <c r="O531" s="2">
        <v>3.33333333333333</v>
      </c>
      <c r="P531" s="2">
        <v>3.21678321678322</v>
      </c>
      <c r="Q531" s="2">
        <v>3.26388888888889</v>
      </c>
      <c r="R531" s="2">
        <v>3.31034482758621</v>
      </c>
      <c r="S531" s="2">
        <v>12.6126126126126</v>
      </c>
      <c r="T531" s="2">
        <v>12.6696832579186</v>
      </c>
      <c r="U531" s="2">
        <v>12.6126126126126</v>
      </c>
      <c r="V531" s="2">
        <v>12.6126126126126</v>
      </c>
      <c r="W531" s="2">
        <v>12.4444444444444</v>
      </c>
      <c r="X531" s="2">
        <v>21.6</v>
      </c>
      <c r="Y531" s="2">
        <v>20.8</v>
      </c>
      <c r="Z531" s="2">
        <v>21.2</v>
      </c>
      <c r="AA531" s="2">
        <v>22.0833333333333</v>
      </c>
      <c r="AB531" s="2">
        <v>21.6666666666667</v>
      </c>
      <c r="AC531" s="2">
        <v>1.76551724137931</v>
      </c>
      <c r="AD531" s="2">
        <v>1.51388888888889</v>
      </c>
      <c r="AE531" s="2">
        <v>1.44055944055944</v>
      </c>
      <c r="AF531" s="2">
        <v>2.43055555555556</v>
      </c>
      <c r="AG531" s="2">
        <v>2.26206896551724</v>
      </c>
      <c r="AH531" s="2">
        <v>3.79</v>
      </c>
      <c r="AI531" s="2">
        <v>3.61</v>
      </c>
      <c r="AJ531" s="2">
        <v>3.29</v>
      </c>
      <c r="AK531" s="2">
        <v>3.33</v>
      </c>
      <c r="AL531" s="2">
        <v>3.10344827586207</v>
      </c>
      <c r="AM531" s="2">
        <v>8.8</v>
      </c>
      <c r="AN531" s="2">
        <v>9.4</v>
      </c>
      <c r="AO531" s="2">
        <v>7.5</v>
      </c>
      <c r="AP531" s="2">
        <v>8.3</v>
      </c>
      <c r="AQ531" s="13">
        <v>9.89090909090908</v>
      </c>
      <c r="AR531" s="7">
        <v>9.12472873238251</v>
      </c>
    </row>
    <row r="532" spans="1:44">
      <c r="A532" t="s">
        <v>1072</v>
      </c>
      <c r="B532" s="1" t="s">
        <v>2905</v>
      </c>
      <c r="C532" t="s">
        <v>1073</v>
      </c>
      <c r="D532" t="s">
        <v>1301</v>
      </c>
      <c r="E532" s="2">
        <v>6.75</v>
      </c>
      <c r="F532" s="2">
        <v>72.5576424588762</v>
      </c>
      <c r="G532" s="2">
        <v>74.4563059716196</v>
      </c>
      <c r="H532" s="11">
        <v>-0.64306616875</v>
      </c>
      <c r="I532" s="2">
        <v>94.26</v>
      </c>
      <c r="J532" s="2">
        <v>91.59</v>
      </c>
      <c r="K532" s="2">
        <v>98.92</v>
      </c>
      <c r="L532" s="2">
        <v>95.89</v>
      </c>
      <c r="M532" s="2">
        <v>103.223910010317</v>
      </c>
      <c r="N532" s="2">
        <v>3.56060606060606</v>
      </c>
      <c r="O532" s="2">
        <v>3.56060606060606</v>
      </c>
      <c r="P532" s="2">
        <v>3.63636363636364</v>
      </c>
      <c r="Q532" s="2">
        <v>3.56060606060606</v>
      </c>
      <c r="R532" s="2">
        <v>3.56060606060606</v>
      </c>
      <c r="S532" s="2">
        <v>17.5879396984925</v>
      </c>
      <c r="T532" s="2">
        <v>17.5879396984925</v>
      </c>
      <c r="U532" s="2">
        <v>18.0904522613065</v>
      </c>
      <c r="V532" s="2">
        <v>18</v>
      </c>
      <c r="W532" s="2">
        <v>18</v>
      </c>
      <c r="X532" s="2">
        <v>18</v>
      </c>
      <c r="Y532" s="2">
        <v>19</v>
      </c>
      <c r="Z532" s="2">
        <v>18.3870967741935</v>
      </c>
      <c r="AA532" s="2">
        <v>18.0645161290323</v>
      </c>
      <c r="AB532" s="2">
        <v>17.741935483871</v>
      </c>
      <c r="AC532" s="2">
        <v>1.57575757575758</v>
      </c>
      <c r="AD532" s="2">
        <v>0.96969696969697</v>
      </c>
      <c r="AE532" s="2">
        <v>1.09090909090909</v>
      </c>
      <c r="AF532" s="2">
        <v>2.86363636363636</v>
      </c>
      <c r="AG532" s="2">
        <v>2.83333333333333</v>
      </c>
      <c r="AH532" s="2">
        <v>2.88</v>
      </c>
      <c r="AI532" s="2">
        <v>2.95</v>
      </c>
      <c r="AJ532" s="2">
        <v>2.8</v>
      </c>
      <c r="AK532" s="2">
        <v>2.58</v>
      </c>
      <c r="AL532" s="2">
        <v>2.42424242424242</v>
      </c>
      <c r="AM532" s="2">
        <v>12.6</v>
      </c>
      <c r="AN532" s="2">
        <v>10.9</v>
      </c>
      <c r="AO532" s="2">
        <v>11.4</v>
      </c>
      <c r="AP532" s="2">
        <v>11.5</v>
      </c>
      <c r="AQ532" s="13">
        <v>8.56250000000001</v>
      </c>
      <c r="AR532" s="7">
        <v>13.6611618336158</v>
      </c>
    </row>
    <row r="533" spans="1:44">
      <c r="A533" t="s">
        <v>1074</v>
      </c>
      <c r="B533" s="1" t="s">
        <v>2906</v>
      </c>
      <c r="C533" t="s">
        <v>1075</v>
      </c>
      <c r="D533" t="s">
        <v>1301</v>
      </c>
      <c r="E533" s="2">
        <v>3.3</v>
      </c>
      <c r="F533" s="2">
        <v>65.320031954861</v>
      </c>
      <c r="G533" s="2">
        <v>71.8165069070367</v>
      </c>
      <c r="H533" s="11">
        <v>-0.202040506060606</v>
      </c>
      <c r="I533" s="2">
        <v>102.21</v>
      </c>
      <c r="J533" s="2">
        <v>94.94</v>
      </c>
      <c r="K533" s="2">
        <v>90.25</v>
      </c>
      <c r="L533" s="2">
        <v>82.42</v>
      </c>
      <c r="M533" s="2">
        <v>82.4916044245625</v>
      </c>
      <c r="N533" s="2">
        <v>6.59090909090909</v>
      </c>
      <c r="O533" s="2">
        <v>6.51515151515152</v>
      </c>
      <c r="P533" s="2">
        <v>6.43939393939394</v>
      </c>
      <c r="Q533" s="2">
        <v>6.96969696969697</v>
      </c>
      <c r="R533" s="2">
        <v>7.32824427480916</v>
      </c>
      <c r="S533" s="2">
        <v>19.2307692307692</v>
      </c>
      <c r="T533" s="2">
        <v>20.1923076923077</v>
      </c>
      <c r="U533" s="2">
        <v>20.6730769230769</v>
      </c>
      <c r="V533" s="2">
        <v>21.0526315789474</v>
      </c>
      <c r="W533" s="2">
        <v>21.4285714285714</v>
      </c>
      <c r="X533" s="2">
        <v>18.8235294117647</v>
      </c>
      <c r="Y533" s="2">
        <v>17.5</v>
      </c>
      <c r="Z533" s="2">
        <v>18.3333333333333</v>
      </c>
      <c r="AA533" s="2">
        <v>18.1081081081081</v>
      </c>
      <c r="AB533" s="2">
        <v>17.6315789473684</v>
      </c>
      <c r="AC533" s="2">
        <v>2.27272727272727</v>
      </c>
      <c r="AD533" s="2">
        <v>1.95454545454545</v>
      </c>
      <c r="AE533" s="2">
        <v>2</v>
      </c>
      <c r="AF533" s="2">
        <v>3.68181818181818</v>
      </c>
      <c r="AG533" s="2">
        <v>3.74045801526718</v>
      </c>
      <c r="AH533" s="2">
        <v>6.82</v>
      </c>
      <c r="AI533" s="2">
        <v>6.97</v>
      </c>
      <c r="AJ533" s="2">
        <v>7.65</v>
      </c>
      <c r="AK533" s="2">
        <v>7.42</v>
      </c>
      <c r="AL533" s="2">
        <v>7.09923664122137</v>
      </c>
      <c r="AM533" s="2">
        <v>29.2</v>
      </c>
      <c r="AN533" s="2">
        <v>28.4</v>
      </c>
      <c r="AO533" s="2">
        <v>28.5</v>
      </c>
      <c r="AP533" s="2">
        <v>29.6</v>
      </c>
      <c r="AQ533" s="13">
        <v>9.29090909090909</v>
      </c>
      <c r="AR533" s="7">
        <v>14.5369601448589</v>
      </c>
    </row>
    <row r="534" spans="1:44">
      <c r="A534" t="s">
        <v>1076</v>
      </c>
      <c r="B534" s="1" t="s">
        <v>2907</v>
      </c>
      <c r="C534" t="s">
        <v>544</v>
      </c>
      <c r="D534" t="s">
        <v>1301</v>
      </c>
      <c r="E534" s="2">
        <v>3.82</v>
      </c>
      <c r="F534" s="2">
        <v>63.6249828900989</v>
      </c>
      <c r="G534" s="2">
        <v>70.9892150935575</v>
      </c>
      <c r="H534" s="11">
        <v>-0.753520359999999</v>
      </c>
      <c r="I534" s="2">
        <v>119.82</v>
      </c>
      <c r="J534" s="2">
        <v>110.99</v>
      </c>
      <c r="K534" s="2">
        <v>118.02</v>
      </c>
      <c r="L534" s="2">
        <v>109.32</v>
      </c>
      <c r="M534" s="2">
        <v>124.026191583608</v>
      </c>
      <c r="N534" s="2">
        <v>3.85714285714286</v>
      </c>
      <c r="O534" s="2">
        <v>3.88489208633093</v>
      </c>
      <c r="P534" s="2">
        <v>3.75886524822695</v>
      </c>
      <c r="Q534" s="2">
        <v>3.90070921985816</v>
      </c>
      <c r="R534" s="2">
        <v>3.90070921985816</v>
      </c>
      <c r="S534" s="2">
        <v>18.5</v>
      </c>
      <c r="T534" s="2">
        <v>19</v>
      </c>
      <c r="U534" s="2">
        <v>19.3069306930693</v>
      </c>
      <c r="V534" s="2">
        <v>19.2118226600985</v>
      </c>
      <c r="W534" s="2">
        <v>19.7044334975369</v>
      </c>
      <c r="X534" s="2">
        <v>15</v>
      </c>
      <c r="Y534" s="2">
        <v>15.1515151515152</v>
      </c>
      <c r="Z534" s="2">
        <v>15.1515151515152</v>
      </c>
      <c r="AA534" s="2">
        <v>14.1176470588235</v>
      </c>
      <c r="AB534" s="2">
        <v>14.4117647058824</v>
      </c>
      <c r="AC534" s="2">
        <v>1.47142857142857</v>
      </c>
      <c r="AD534" s="2">
        <v>1.05035971223022</v>
      </c>
      <c r="AE534" s="2">
        <v>0.964539007092199</v>
      </c>
      <c r="AF534" s="2">
        <v>1.85815602836879</v>
      </c>
      <c r="AG534" s="2">
        <v>2.02836879432624</v>
      </c>
      <c r="AH534" s="2">
        <v>3.29</v>
      </c>
      <c r="AI534" s="2">
        <v>3.38</v>
      </c>
      <c r="AJ534" s="2">
        <v>3.05</v>
      </c>
      <c r="AK534" s="2">
        <v>3.26</v>
      </c>
      <c r="AL534" s="2">
        <v>2.97872340425532</v>
      </c>
      <c r="AM534" s="2">
        <v>13</v>
      </c>
      <c r="AN534" s="2">
        <v>13.1</v>
      </c>
      <c r="AO534" s="2">
        <v>12.9</v>
      </c>
      <c r="AP534" s="2">
        <v>14.7</v>
      </c>
      <c r="AQ534" s="13">
        <v>7.48571428571429</v>
      </c>
      <c r="AR534" s="7">
        <v>10.4071610950146</v>
      </c>
    </row>
    <row r="535" spans="1:44">
      <c r="A535" t="s">
        <v>1077</v>
      </c>
      <c r="B535" s="1" t="s">
        <v>2908</v>
      </c>
      <c r="C535" t="s">
        <v>1078</v>
      </c>
      <c r="D535" t="s">
        <v>1301</v>
      </c>
      <c r="E535" s="2">
        <v>7.95</v>
      </c>
      <c r="F535" s="2">
        <v>77.020140042712</v>
      </c>
      <c r="G535" s="2">
        <v>75.0680632599913</v>
      </c>
      <c r="H535" s="11">
        <v>-0.711664684848485</v>
      </c>
      <c r="I535" s="2">
        <v>79.37</v>
      </c>
      <c r="J535" s="2">
        <v>74.8</v>
      </c>
      <c r="K535" s="2">
        <v>78.21</v>
      </c>
      <c r="L535" s="2">
        <v>68.97</v>
      </c>
      <c r="M535" s="2">
        <v>59.1889392460834</v>
      </c>
      <c r="N535" s="2">
        <v>3.33333333333333</v>
      </c>
      <c r="O535" s="2">
        <v>3.30827067669173</v>
      </c>
      <c r="P535" s="2">
        <v>3.23308270676692</v>
      </c>
      <c r="Q535" s="2">
        <v>3.60902255639098</v>
      </c>
      <c r="R535" s="2">
        <v>3.38345864661654</v>
      </c>
      <c r="S535" s="2">
        <v>19.5979899497487</v>
      </c>
      <c r="T535" s="2">
        <v>20.1005025125628</v>
      </c>
      <c r="U535" s="2">
        <v>20.5</v>
      </c>
      <c r="V535" s="2">
        <v>21</v>
      </c>
      <c r="W535" s="2">
        <v>20.8955223880597</v>
      </c>
      <c r="X535" s="2">
        <v>12</v>
      </c>
      <c r="Y535" s="2">
        <v>11.9444444444444</v>
      </c>
      <c r="Z535" s="2">
        <v>12.2222222222222</v>
      </c>
      <c r="AA535" s="2">
        <v>11.6216216216216</v>
      </c>
      <c r="AB535" s="2">
        <v>11.3157894736842</v>
      </c>
      <c r="AC535" s="2">
        <v>1.77272727272727</v>
      </c>
      <c r="AD535" s="2">
        <v>1.11278195488722</v>
      </c>
      <c r="AE535" s="2">
        <v>1.17293233082707</v>
      </c>
      <c r="AF535" s="2">
        <v>2.73684210526316</v>
      </c>
      <c r="AG535" s="2">
        <v>2.21052631578947</v>
      </c>
      <c r="AH535" s="2">
        <v>2.5</v>
      </c>
      <c r="AI535" s="2">
        <v>2.56</v>
      </c>
      <c r="AJ535" s="2">
        <v>2.48</v>
      </c>
      <c r="AK535" s="2">
        <v>2.71</v>
      </c>
      <c r="AL535" s="2">
        <v>2.93233082706767</v>
      </c>
      <c r="AM535" s="2">
        <v>10.3</v>
      </c>
      <c r="AN535" s="2">
        <v>10.8</v>
      </c>
      <c r="AO535" s="2">
        <v>10</v>
      </c>
      <c r="AP535" s="2">
        <v>11.4</v>
      </c>
      <c r="AQ535" s="13">
        <v>9.08181818181819</v>
      </c>
      <c r="AR535" s="7">
        <v>14.3167659007689</v>
      </c>
    </row>
    <row r="536" spans="1:44">
      <c r="A536" t="s">
        <v>1079</v>
      </c>
      <c r="B536" s="1" t="s">
        <v>2909</v>
      </c>
      <c r="C536" t="s">
        <v>1080</v>
      </c>
      <c r="D536" t="s">
        <v>1301</v>
      </c>
      <c r="E536" s="2">
        <v>4.77</v>
      </c>
      <c r="F536" s="2">
        <v>70.8843825236623</v>
      </c>
      <c r="G536" s="2">
        <v>73.6113023196036</v>
      </c>
      <c r="H536" s="11">
        <v>-0.710841089285714</v>
      </c>
      <c r="I536" s="2">
        <v>106.66</v>
      </c>
      <c r="J536" s="2">
        <v>101.45</v>
      </c>
      <c r="K536" s="2">
        <v>81.93</v>
      </c>
      <c r="L536" s="2">
        <v>91.52</v>
      </c>
      <c r="M536" s="2">
        <v>94.2990652327584</v>
      </c>
      <c r="N536" s="2">
        <v>4.84848484848485</v>
      </c>
      <c r="O536" s="2">
        <v>4.54545454545455</v>
      </c>
      <c r="P536" s="2">
        <v>3.93939393939394</v>
      </c>
      <c r="Q536" s="2">
        <v>3.40909090909091</v>
      </c>
      <c r="R536" s="2">
        <v>3.2824427480916</v>
      </c>
      <c r="S536" s="2">
        <v>17.4129353233831</v>
      </c>
      <c r="T536" s="2">
        <v>17.910447761194</v>
      </c>
      <c r="U536" s="2">
        <v>18.407960199005</v>
      </c>
      <c r="V536" s="2">
        <v>18.8118811881188</v>
      </c>
      <c r="W536" s="2">
        <v>18.8118811881188</v>
      </c>
      <c r="X536" s="2">
        <v>13.448275862069</v>
      </c>
      <c r="Y536" s="2">
        <v>13</v>
      </c>
      <c r="Z536" s="2">
        <v>13</v>
      </c>
      <c r="AA536" s="2">
        <v>12.5806451612903</v>
      </c>
      <c r="AB536" s="2">
        <v>11.25</v>
      </c>
      <c r="AC536" s="2">
        <v>1.13636363636364</v>
      </c>
      <c r="AD536" s="2">
        <v>1.15151515151515</v>
      </c>
      <c r="AE536" s="2">
        <v>0.984848484848485</v>
      </c>
      <c r="AF536" s="2">
        <v>1.84848484848485</v>
      </c>
      <c r="AG536" s="2">
        <v>1.69465648854962</v>
      </c>
      <c r="AH536" s="2">
        <v>2.95</v>
      </c>
      <c r="AI536" s="2">
        <v>2.95</v>
      </c>
      <c r="AJ536" s="2">
        <v>2.95</v>
      </c>
      <c r="AK536" s="2">
        <v>3.26</v>
      </c>
      <c r="AL536" s="2">
        <v>2.74809160305344</v>
      </c>
      <c r="AM536" s="2">
        <v>11.3</v>
      </c>
      <c r="AN536" s="2">
        <v>13.5</v>
      </c>
      <c r="AO536" s="2">
        <v>12.3</v>
      </c>
      <c r="AP536" s="2">
        <v>11.4</v>
      </c>
      <c r="AQ536" s="13">
        <v>9.94642857142857</v>
      </c>
      <c r="AR536" s="7">
        <v>13.6372308543585</v>
      </c>
    </row>
    <row r="537" spans="1:44">
      <c r="A537" t="s">
        <v>1081</v>
      </c>
      <c r="B537" s="1" t="s">
        <v>2910</v>
      </c>
      <c r="C537" t="s">
        <v>1082</v>
      </c>
      <c r="D537" t="s">
        <v>1301</v>
      </c>
      <c r="E537" s="2">
        <v>4.34</v>
      </c>
      <c r="F537" s="2">
        <v>66.9784600651166</v>
      </c>
      <c r="G537" s="2">
        <v>73.127302157378</v>
      </c>
      <c r="H537" s="11">
        <v>-1.21011411666667</v>
      </c>
      <c r="I537" s="2">
        <v>81.48</v>
      </c>
      <c r="J537" s="2">
        <v>88.04</v>
      </c>
      <c r="K537" s="2">
        <v>84.53</v>
      </c>
      <c r="L537" s="2">
        <v>99.91</v>
      </c>
      <c r="M537" s="2">
        <v>102.04244240429</v>
      </c>
      <c r="N537" s="2">
        <v>2.73504273504273</v>
      </c>
      <c r="O537" s="2">
        <v>2.64957264957265</v>
      </c>
      <c r="P537" s="2">
        <v>2.6890756302521</v>
      </c>
      <c r="Q537" s="2">
        <v>2.77310924369748</v>
      </c>
      <c r="R537" s="2">
        <v>2.79661016949153</v>
      </c>
      <c r="S537" s="2">
        <v>24.7422680412371</v>
      </c>
      <c r="T537" s="2">
        <v>25.1282051282051</v>
      </c>
      <c r="U537" s="2">
        <v>25.2525252525253</v>
      </c>
      <c r="V537" s="2">
        <v>25.6281407035176</v>
      </c>
      <c r="W537" s="2">
        <v>25.6281407035176</v>
      </c>
      <c r="X537" s="2">
        <v>11.1627906976744</v>
      </c>
      <c r="Y537" s="2">
        <v>11.3953488372093</v>
      </c>
      <c r="Z537" s="2">
        <v>10.6818181818182</v>
      </c>
      <c r="AA537" s="2">
        <v>10.4545454545455</v>
      </c>
      <c r="AB537" s="2">
        <v>9.77777777777778</v>
      </c>
      <c r="AC537" s="2">
        <v>0.974358974358974</v>
      </c>
      <c r="AD537" s="2">
        <v>0.786324786324786</v>
      </c>
      <c r="AE537" s="2">
        <v>0.857142857142857</v>
      </c>
      <c r="AF537" s="2">
        <v>1.76470588235294</v>
      </c>
      <c r="AG537" s="2">
        <v>1.74576271186441</v>
      </c>
      <c r="AH537" s="2">
        <v>1.71</v>
      </c>
      <c r="AI537" s="2">
        <v>1.62</v>
      </c>
      <c r="AJ537" s="2">
        <v>1.6</v>
      </c>
      <c r="AK537" s="2">
        <v>1.85</v>
      </c>
      <c r="AL537" s="2">
        <v>1.86440677966102</v>
      </c>
      <c r="AM537" s="2">
        <v>5.7</v>
      </c>
      <c r="AN537" s="2">
        <v>6</v>
      </c>
      <c r="AO537" s="2">
        <v>6.6</v>
      </c>
      <c r="AP537" s="2">
        <v>7.3</v>
      </c>
      <c r="AQ537" s="13">
        <v>8.9</v>
      </c>
      <c r="AR537" s="7">
        <v>13.4128747100653</v>
      </c>
    </row>
    <row r="538" spans="1:44">
      <c r="A538" t="s">
        <v>1083</v>
      </c>
      <c r="B538" s="1" t="s">
        <v>2911</v>
      </c>
      <c r="C538" t="s">
        <v>1084</v>
      </c>
      <c r="D538" t="s">
        <v>1301</v>
      </c>
      <c r="E538" s="2">
        <v>4.41</v>
      </c>
      <c r="F538" s="2">
        <v>80.5327495716578</v>
      </c>
      <c r="G538" s="2">
        <v>75.2519033051584</v>
      </c>
      <c r="H538" s="11">
        <v>-1.02459159677419</v>
      </c>
      <c r="I538" s="2">
        <v>65.33</v>
      </c>
      <c r="J538" s="2">
        <v>74.21</v>
      </c>
      <c r="K538" s="2">
        <v>65.5</v>
      </c>
      <c r="L538" s="2">
        <v>61.11</v>
      </c>
      <c r="M538" s="2">
        <v>68.5356915895092</v>
      </c>
      <c r="N538" s="2">
        <v>2.13740458015267</v>
      </c>
      <c r="O538" s="2">
        <v>2.06106870229008</v>
      </c>
      <c r="P538" s="2">
        <v>1.89393939393939</v>
      </c>
      <c r="Q538" s="2">
        <v>2.40601503759399</v>
      </c>
      <c r="R538" s="2">
        <v>2.5</v>
      </c>
      <c r="S538" s="2">
        <v>21.3592233009709</v>
      </c>
      <c r="T538" s="2">
        <v>22.4390243902439</v>
      </c>
      <c r="U538" s="2">
        <v>23.1884057971014</v>
      </c>
      <c r="V538" s="2">
        <v>23.5576923076923</v>
      </c>
      <c r="W538" s="2">
        <v>24.0384615384615</v>
      </c>
      <c r="X538" s="2">
        <v>12.8205128205128</v>
      </c>
      <c r="Y538" s="2">
        <v>12.25</v>
      </c>
      <c r="Z538" s="2">
        <v>12.6829268292683</v>
      </c>
      <c r="AA538" s="2">
        <v>12.3809523809524</v>
      </c>
      <c r="AB538" s="2">
        <v>11.6279069767442</v>
      </c>
      <c r="AC538" s="2">
        <v>0.824427480916031</v>
      </c>
      <c r="AD538" s="2">
        <v>0.641221374045801</v>
      </c>
      <c r="AE538" s="2">
        <v>0.742424242424242</v>
      </c>
      <c r="AF538" s="2">
        <v>1.65413533834586</v>
      </c>
      <c r="AG538" s="2">
        <v>1.68181818181818</v>
      </c>
      <c r="AH538" s="2">
        <v>1.45</v>
      </c>
      <c r="AI538" s="2">
        <v>1.53</v>
      </c>
      <c r="AJ538" s="2">
        <v>1.29</v>
      </c>
      <c r="AK538" s="2">
        <v>1.43</v>
      </c>
      <c r="AL538" s="2">
        <v>1.28787878787879</v>
      </c>
      <c r="AM538" s="2">
        <v>6.5</v>
      </c>
      <c r="AN538" s="2">
        <v>6.6</v>
      </c>
      <c r="AO538" s="2">
        <v>7.2</v>
      </c>
      <c r="AP538" s="2">
        <v>8.1</v>
      </c>
      <c r="AQ538" s="13">
        <v>9.14516129032258</v>
      </c>
      <c r="AR538" s="7">
        <v>14.840619978498</v>
      </c>
    </row>
    <row r="539" spans="1:44">
      <c r="A539" t="s">
        <v>1085</v>
      </c>
      <c r="B539" s="1" t="s">
        <v>2912</v>
      </c>
      <c r="C539" t="s">
        <v>908</v>
      </c>
      <c r="D539" t="s">
        <v>1301</v>
      </c>
      <c r="E539" s="2">
        <v>13.08</v>
      </c>
      <c r="F539" s="2">
        <v>58.2516265061808</v>
      </c>
      <c r="G539" s="2">
        <v>76.4164367950917</v>
      </c>
      <c r="H539" s="11">
        <v>0.0952925852941177</v>
      </c>
      <c r="I539" s="2">
        <v>103.24</v>
      </c>
      <c r="J539" s="2">
        <v>109.65</v>
      </c>
      <c r="K539" s="2">
        <v>106.48</v>
      </c>
      <c r="L539" s="2">
        <v>115.13</v>
      </c>
      <c r="M539" s="2">
        <v>98.5496555254294</v>
      </c>
      <c r="N539" s="2">
        <v>7.51724137931035</v>
      </c>
      <c r="O539" s="2">
        <v>7.3972602739726</v>
      </c>
      <c r="P539" s="2">
        <v>7.3972602739726</v>
      </c>
      <c r="Q539" s="2">
        <v>7.89115646258503</v>
      </c>
      <c r="R539" s="2">
        <v>7.48299319727891</v>
      </c>
      <c r="S539" s="2">
        <v>14.3478260869565</v>
      </c>
      <c r="T539" s="2">
        <v>14.3478260869565</v>
      </c>
      <c r="U539" s="2">
        <v>14.3478260869565</v>
      </c>
      <c r="V539" s="2">
        <v>14.3478260869565</v>
      </c>
      <c r="W539" s="2">
        <v>13.9130434782609</v>
      </c>
      <c r="X539" s="2">
        <v>38</v>
      </c>
      <c r="Y539" s="2">
        <v>36.6666666666667</v>
      </c>
      <c r="Z539" s="2">
        <v>38.2758620689655</v>
      </c>
      <c r="AA539" s="2">
        <v>37.5862068965517</v>
      </c>
      <c r="AB539" s="2">
        <v>36.8965517241379</v>
      </c>
      <c r="AC539" s="2">
        <v>3.31034482758621</v>
      </c>
      <c r="AD539" s="2">
        <v>2.46575342465753</v>
      </c>
      <c r="AE539" s="2">
        <v>2.6986301369863</v>
      </c>
      <c r="AF539" s="2">
        <v>4.44897959183673</v>
      </c>
      <c r="AG539" s="2">
        <v>4.73469387755102</v>
      </c>
      <c r="AH539" s="2">
        <v>8.83</v>
      </c>
      <c r="AI539" s="2">
        <v>9.18</v>
      </c>
      <c r="AJ539" s="2">
        <v>8.77</v>
      </c>
      <c r="AK539" s="2">
        <v>8.5</v>
      </c>
      <c r="AL539" s="2">
        <v>7.61904761904762</v>
      </c>
      <c r="AM539" s="2">
        <v>29.5</v>
      </c>
      <c r="AN539" s="2">
        <v>31.1</v>
      </c>
      <c r="AO539" s="2">
        <v>29.8</v>
      </c>
      <c r="AP539" s="2">
        <v>30.7</v>
      </c>
      <c r="AQ539" s="13">
        <v>11.2205882352941</v>
      </c>
      <c r="AR539" s="7">
        <v>17.2832745670271</v>
      </c>
    </row>
    <row r="540" spans="1:44">
      <c r="A540" t="s">
        <v>1086</v>
      </c>
      <c r="B540" s="1" t="s">
        <v>2913</v>
      </c>
      <c r="C540" t="s">
        <v>1087</v>
      </c>
      <c r="D540" t="s">
        <v>1301</v>
      </c>
      <c r="E540" s="2">
        <v>7.3</v>
      </c>
      <c r="F540" s="2">
        <v>85.060007832092</v>
      </c>
      <c r="G540" s="2">
        <v>76.4634178861292</v>
      </c>
      <c r="H540" s="11">
        <v>-0.663236345161291</v>
      </c>
      <c r="I540" s="2">
        <v>68.57</v>
      </c>
      <c r="J540" s="2">
        <v>89.12</v>
      </c>
      <c r="K540" s="2">
        <v>82.73</v>
      </c>
      <c r="L540" s="2">
        <v>93.34</v>
      </c>
      <c r="M540" s="2">
        <v>108.846426664464</v>
      </c>
      <c r="N540" s="2">
        <v>3.43065693430657</v>
      </c>
      <c r="O540" s="2">
        <v>3.30882352941176</v>
      </c>
      <c r="P540" s="2">
        <v>3.06569343065693</v>
      </c>
      <c r="Q540" s="2">
        <v>3.28467153284672</v>
      </c>
      <c r="R540" s="2">
        <v>3.06569343065693</v>
      </c>
      <c r="S540" s="2">
        <v>18.0952380952381</v>
      </c>
      <c r="T540" s="2">
        <v>18.5714285714286</v>
      </c>
      <c r="U540" s="2">
        <v>19.047619047619</v>
      </c>
      <c r="V540" s="2">
        <v>19.4312796208531</v>
      </c>
      <c r="W540" s="2">
        <v>19.4312796208531</v>
      </c>
      <c r="X540" s="2">
        <v>12.7272727272727</v>
      </c>
      <c r="Y540" s="2">
        <v>12.6470588235294</v>
      </c>
      <c r="Z540" s="2">
        <v>12.6470588235294</v>
      </c>
      <c r="AA540" s="2">
        <v>12.5714285714286</v>
      </c>
      <c r="AB540" s="2">
        <v>12.2222222222222</v>
      </c>
      <c r="AC540" s="2">
        <v>1.18248175182482</v>
      </c>
      <c r="AD540" s="2">
        <v>0.955882352941177</v>
      </c>
      <c r="AE540" s="2">
        <v>0.686131386861314</v>
      </c>
      <c r="AF540" s="2">
        <v>2.37956204379562</v>
      </c>
      <c r="AG540" s="2">
        <v>2.07299270072993</v>
      </c>
      <c r="AH540" s="2">
        <v>2.12</v>
      </c>
      <c r="AI540" s="2">
        <v>1.91</v>
      </c>
      <c r="AJ540" s="2">
        <v>1.97</v>
      </c>
      <c r="AK540" s="2">
        <v>2.04</v>
      </c>
      <c r="AL540" s="2">
        <v>1.8978102189781</v>
      </c>
      <c r="AM540" s="2">
        <v>9.4</v>
      </c>
      <c r="AN540" s="2">
        <v>10</v>
      </c>
      <c r="AO540" s="2">
        <v>10.7</v>
      </c>
      <c r="AP540" s="2">
        <v>11.4</v>
      </c>
      <c r="AQ540" s="13">
        <v>9.32903225806451</v>
      </c>
      <c r="AR540" s="7">
        <v>15.2434130375173</v>
      </c>
    </row>
    <row r="541" spans="1:44">
      <c r="A541" t="s">
        <v>1088</v>
      </c>
      <c r="B541" s="1" t="s">
        <v>2914</v>
      </c>
      <c r="C541" t="s">
        <v>1089</v>
      </c>
      <c r="D541" t="s">
        <v>1301</v>
      </c>
      <c r="E541" s="2">
        <v>9.74</v>
      </c>
      <c r="F541" s="2">
        <v>72.4809767592984</v>
      </c>
      <c r="G541" s="2">
        <v>74.6488508308065</v>
      </c>
      <c r="H541" s="11">
        <v>-0.0161461525</v>
      </c>
      <c r="I541" s="2">
        <v>98.17</v>
      </c>
      <c r="J541" s="2">
        <v>100.65</v>
      </c>
      <c r="K541" s="2">
        <v>134</v>
      </c>
      <c r="L541" s="2">
        <v>115.15</v>
      </c>
      <c r="M541" s="2">
        <v>138.407650099458</v>
      </c>
      <c r="N541" s="2">
        <v>5.81081081081081</v>
      </c>
      <c r="O541" s="2">
        <v>5.25974025974026</v>
      </c>
      <c r="P541" s="2">
        <v>5.74193548387097</v>
      </c>
      <c r="Q541" s="2">
        <v>5.80246913580247</v>
      </c>
      <c r="R541" s="2">
        <v>5.70552147239264</v>
      </c>
      <c r="S541" s="2">
        <v>14.8325358851675</v>
      </c>
      <c r="T541" s="2">
        <v>14.8148148148148</v>
      </c>
      <c r="U541" s="2">
        <v>14.6788990825688</v>
      </c>
      <c r="V541" s="2">
        <v>14.0350877192982</v>
      </c>
      <c r="W541" s="2">
        <v>13.9130434782609</v>
      </c>
      <c r="X541" s="2">
        <v>32.1428571428571</v>
      </c>
      <c r="Y541" s="2">
        <v>31.7241379310345</v>
      </c>
      <c r="Z541" s="2">
        <v>32.4137931034483</v>
      </c>
      <c r="AA541" s="2">
        <v>33.1034482758621</v>
      </c>
      <c r="AB541" s="2">
        <v>33.448275862069</v>
      </c>
      <c r="AC541" s="2">
        <v>3.2027027027027</v>
      </c>
      <c r="AD541" s="2">
        <v>2.44155844155844</v>
      </c>
      <c r="AE541" s="2">
        <v>1.94838709677419</v>
      </c>
      <c r="AF541" s="2">
        <v>3.65432098765432</v>
      </c>
      <c r="AG541" s="2">
        <v>3.98773006134969</v>
      </c>
      <c r="AH541" s="2">
        <v>5.68</v>
      </c>
      <c r="AI541" s="2">
        <v>5.32</v>
      </c>
      <c r="AJ541" s="2">
        <v>5.42</v>
      </c>
      <c r="AK541" s="2">
        <v>5.06</v>
      </c>
      <c r="AL541" s="2">
        <v>5.03067484662577</v>
      </c>
      <c r="AM541" s="2">
        <v>24.3</v>
      </c>
      <c r="AN541" s="2">
        <v>24.4</v>
      </c>
      <c r="AO541" s="2">
        <v>24.1</v>
      </c>
      <c r="AP541" s="2">
        <v>23.2</v>
      </c>
      <c r="AQ541" s="13">
        <v>8.275</v>
      </c>
      <c r="AR541" s="7">
        <v>12.3998343275587</v>
      </c>
    </row>
    <row r="542" spans="1:44">
      <c r="A542" t="s">
        <v>1090</v>
      </c>
      <c r="B542" s="1" t="s">
        <v>2915</v>
      </c>
      <c r="C542" t="s">
        <v>1091</v>
      </c>
      <c r="D542" t="s">
        <v>1301</v>
      </c>
      <c r="E542" s="2">
        <v>6.68</v>
      </c>
      <c r="F542" s="2">
        <v>75.7398720283893</v>
      </c>
      <c r="G542" s="2">
        <v>75.0817093978654</v>
      </c>
      <c r="H542" s="11">
        <v>-0.381898528125</v>
      </c>
      <c r="I542" s="2">
        <v>92.03</v>
      </c>
      <c r="J542" s="2">
        <v>102.74</v>
      </c>
      <c r="K542" s="2">
        <v>91.22</v>
      </c>
      <c r="L542" s="2">
        <v>111.08</v>
      </c>
      <c r="M542" s="2">
        <v>91.1159591826456</v>
      </c>
      <c r="N542" s="2">
        <v>4</v>
      </c>
      <c r="O542" s="2">
        <v>3.92307692307692</v>
      </c>
      <c r="P542" s="2">
        <v>3.78787878787879</v>
      </c>
      <c r="Q542" s="2">
        <v>3.56060606060606</v>
      </c>
      <c r="R542" s="2">
        <v>3.56060606060606</v>
      </c>
      <c r="S542" s="2">
        <v>21.3197969543147</v>
      </c>
      <c r="T542" s="2">
        <v>21.3197969543147</v>
      </c>
      <c r="U542" s="2">
        <v>21.608040201005</v>
      </c>
      <c r="V542" s="2">
        <v>21.608040201005</v>
      </c>
      <c r="W542" s="2">
        <v>21.608040201005</v>
      </c>
      <c r="X542" s="2">
        <v>18.6486486486486</v>
      </c>
      <c r="Y542" s="2">
        <v>18.9189189189189</v>
      </c>
      <c r="Z542" s="2">
        <v>18.9189189189189</v>
      </c>
      <c r="AA542" s="2">
        <v>18.9473684210526</v>
      </c>
      <c r="AB542" s="2">
        <v>18.4210526315789</v>
      </c>
      <c r="AC542" s="2">
        <v>1.69230769230769</v>
      </c>
      <c r="AD542" s="2">
        <v>1.44615384615385</v>
      </c>
      <c r="AE542" s="2">
        <v>1.13636363636364</v>
      </c>
      <c r="AF542" s="2">
        <v>2.8030303030303</v>
      </c>
      <c r="AG542" s="2">
        <v>2.43939393939394</v>
      </c>
      <c r="AH542" s="2">
        <v>3.62</v>
      </c>
      <c r="AI542" s="2">
        <v>3.69</v>
      </c>
      <c r="AJ542" s="2">
        <v>3.64</v>
      </c>
      <c r="AK542" s="2">
        <v>3.26</v>
      </c>
      <c r="AL542" s="2">
        <v>2.87878787878788</v>
      </c>
      <c r="AM542" s="2">
        <v>16.3</v>
      </c>
      <c r="AN542" s="2">
        <v>16.6</v>
      </c>
      <c r="AO542" s="2">
        <v>17.9</v>
      </c>
      <c r="AP542" s="2">
        <v>17.6</v>
      </c>
      <c r="AQ542" s="13">
        <v>9.37499999999999</v>
      </c>
      <c r="AR542" s="7">
        <v>13.8826026438906</v>
      </c>
    </row>
    <row r="543" spans="1:44">
      <c r="A543" t="s">
        <v>1092</v>
      </c>
      <c r="B543" s="1" t="s">
        <v>2916</v>
      </c>
      <c r="C543" t="s">
        <v>1093</v>
      </c>
      <c r="D543" t="s">
        <v>1301</v>
      </c>
      <c r="E543" s="2">
        <v>7.09</v>
      </c>
      <c r="F543" s="2">
        <v>73.7135036864157</v>
      </c>
      <c r="G543" s="2">
        <v>73.0862238598189</v>
      </c>
      <c r="H543" s="11">
        <v>-0.522178146153846</v>
      </c>
      <c r="I543" s="2">
        <v>109.91</v>
      </c>
      <c r="J543" s="2">
        <v>127.79</v>
      </c>
      <c r="K543" s="2">
        <v>97.31</v>
      </c>
      <c r="L543" s="2">
        <v>99.83</v>
      </c>
      <c r="M543" s="2">
        <v>103.480610390971</v>
      </c>
      <c r="N543" s="2">
        <v>3.85826771653543</v>
      </c>
      <c r="O543" s="2">
        <v>4.18604651162791</v>
      </c>
      <c r="P543" s="2">
        <v>4.04580152671756</v>
      </c>
      <c r="Q543" s="2">
        <v>4.51127819548872</v>
      </c>
      <c r="R543" s="2">
        <v>4.21052631578947</v>
      </c>
      <c r="S543" s="2">
        <v>22.5274725274725</v>
      </c>
      <c r="T543" s="2">
        <v>22.2826086956522</v>
      </c>
      <c r="U543" s="2">
        <v>22.1621621621622</v>
      </c>
      <c r="V543" s="2">
        <v>22.1052631578947</v>
      </c>
      <c r="W543" s="2">
        <v>21.5789473684211</v>
      </c>
      <c r="X543" s="2">
        <v>19.7297297297297</v>
      </c>
      <c r="Y543" s="2">
        <v>21.3513513513514</v>
      </c>
      <c r="Z543" s="2">
        <v>19.7297297297297</v>
      </c>
      <c r="AA543" s="2">
        <v>20.8108108108108</v>
      </c>
      <c r="AB543" s="2">
        <v>21.3513513513514</v>
      </c>
      <c r="AC543" s="2">
        <v>1.93700787401575</v>
      </c>
      <c r="AD543" s="2">
        <v>1.14728682170543</v>
      </c>
      <c r="AE543" s="2">
        <v>1.41984732824427</v>
      </c>
      <c r="AF543" s="2">
        <v>2.64661654135338</v>
      </c>
      <c r="AG543" s="2">
        <v>2.43609022556391</v>
      </c>
      <c r="AH543" s="2">
        <v>3.78</v>
      </c>
      <c r="AI543" s="2">
        <v>3.95</v>
      </c>
      <c r="AJ543" s="2">
        <v>4.12</v>
      </c>
      <c r="AK543" s="2">
        <v>3.76</v>
      </c>
      <c r="AL543" s="2">
        <v>3.45864661654135</v>
      </c>
      <c r="AM543" s="2">
        <v>14.6</v>
      </c>
      <c r="AN543" s="2">
        <v>16.1</v>
      </c>
      <c r="AO543" s="2">
        <v>12.9</v>
      </c>
      <c r="AP543" s="2">
        <v>14.8</v>
      </c>
      <c r="AQ543" s="13">
        <v>6.6948717948718</v>
      </c>
      <c r="AR543" s="7">
        <v>9.14629623751081</v>
      </c>
    </row>
    <row r="544" spans="1:44">
      <c r="A544" t="s">
        <v>1094</v>
      </c>
      <c r="B544" s="1" t="s">
        <v>2917</v>
      </c>
      <c r="C544" t="s">
        <v>1095</v>
      </c>
      <c r="D544" t="s">
        <v>1301</v>
      </c>
      <c r="E544" s="2">
        <v>7.43</v>
      </c>
      <c r="F544" s="2">
        <v>73.7796062799605</v>
      </c>
      <c r="G544" s="2">
        <v>73.6585080234527</v>
      </c>
      <c r="H544" s="11">
        <v>-0.658718015789474</v>
      </c>
      <c r="I544" s="2">
        <v>110.5</v>
      </c>
      <c r="J544" s="2">
        <v>120.25</v>
      </c>
      <c r="K544" s="2">
        <v>83.14</v>
      </c>
      <c r="L544" s="2">
        <v>86.39</v>
      </c>
      <c r="M544" s="2">
        <v>105.665203420648</v>
      </c>
      <c r="N544" s="2">
        <v>2.70833333333333</v>
      </c>
      <c r="O544" s="2">
        <v>2.68965517241379</v>
      </c>
      <c r="P544" s="2">
        <v>2.85714285714286</v>
      </c>
      <c r="Q544" s="2">
        <v>3.28767123287671</v>
      </c>
      <c r="R544" s="2">
        <v>3.42465753424658</v>
      </c>
      <c r="S544" s="2">
        <v>17.8217821782178</v>
      </c>
      <c r="T544" s="2">
        <v>18.1372549019608</v>
      </c>
      <c r="U544" s="2">
        <v>17.9611650485437</v>
      </c>
      <c r="V544" s="2">
        <v>18.4466019417476</v>
      </c>
      <c r="W544" s="2">
        <v>18.4466019417476</v>
      </c>
      <c r="X544" s="2">
        <v>15.625</v>
      </c>
      <c r="Y544" s="2">
        <v>16.875</v>
      </c>
      <c r="Z544" s="2">
        <v>16.5625</v>
      </c>
      <c r="AA544" s="2">
        <v>16.3636363636364</v>
      </c>
      <c r="AB544" s="2">
        <v>16.6666666666667</v>
      </c>
      <c r="AC544" s="2">
        <v>1.36111111111111</v>
      </c>
      <c r="AD544" s="2">
        <v>1.02068965517241</v>
      </c>
      <c r="AE544" s="2">
        <v>1.04761904761905</v>
      </c>
      <c r="AF544" s="2">
        <v>2.36986301369863</v>
      </c>
      <c r="AG544" s="2">
        <v>2.36986301369863</v>
      </c>
      <c r="AH544" s="2">
        <v>2.15</v>
      </c>
      <c r="AI544" s="2">
        <v>2.21</v>
      </c>
      <c r="AJ544" s="2">
        <v>2.18</v>
      </c>
      <c r="AK544" s="2">
        <v>2.4</v>
      </c>
      <c r="AL544" s="2">
        <v>2.26027397260274</v>
      </c>
      <c r="AM544" s="2">
        <v>8.6</v>
      </c>
      <c r="AN544" s="2">
        <v>9.7</v>
      </c>
      <c r="AO544" s="2">
        <v>9.4</v>
      </c>
      <c r="AP544" s="2">
        <v>11.3</v>
      </c>
      <c r="AQ544" s="13">
        <v>7.09210526315789</v>
      </c>
      <c r="AR544" s="7">
        <v>10.2598076188622</v>
      </c>
    </row>
    <row r="545" spans="1:44">
      <c r="A545" t="s">
        <v>1096</v>
      </c>
      <c r="B545" s="1" t="s">
        <v>2918</v>
      </c>
      <c r="C545" t="s">
        <v>1097</v>
      </c>
      <c r="D545" t="s">
        <v>1301</v>
      </c>
      <c r="E545" s="2">
        <v>8.15</v>
      </c>
      <c r="F545" s="2">
        <v>75.701185596132</v>
      </c>
      <c r="G545" s="2">
        <v>75.026803509005</v>
      </c>
      <c r="H545" s="11">
        <v>-0.442451129411765</v>
      </c>
      <c r="I545" s="2">
        <v>81.38</v>
      </c>
      <c r="J545" s="2">
        <v>88.61</v>
      </c>
      <c r="K545" s="2">
        <v>90.73</v>
      </c>
      <c r="L545" s="2">
        <v>129.54</v>
      </c>
      <c r="M545" s="2">
        <v>114.991714088879</v>
      </c>
      <c r="N545" s="2">
        <v>4.31654676258993</v>
      </c>
      <c r="O545" s="2">
        <v>4.07142857142857</v>
      </c>
      <c r="P545" s="2">
        <v>4.35714285714286</v>
      </c>
      <c r="Q545" s="2">
        <v>4.28571428571429</v>
      </c>
      <c r="R545" s="2">
        <v>4.01408450704225</v>
      </c>
      <c r="S545" s="2">
        <v>16.2679425837321</v>
      </c>
      <c r="T545" s="2">
        <v>16.2679425837321</v>
      </c>
      <c r="U545" s="2">
        <v>16.2679425837321</v>
      </c>
      <c r="V545" s="2">
        <v>16.7464114832536</v>
      </c>
      <c r="W545" s="2">
        <v>16.5094339622642</v>
      </c>
      <c r="X545" s="2">
        <v>21.3793103448276</v>
      </c>
      <c r="Y545" s="2">
        <v>22.3333333333333</v>
      </c>
      <c r="Z545" s="2">
        <v>22.3333333333333</v>
      </c>
      <c r="AA545" s="2">
        <v>22</v>
      </c>
      <c r="AB545" s="2">
        <v>22.6666666666667</v>
      </c>
      <c r="AC545" s="2">
        <v>2.54676258992806</v>
      </c>
      <c r="AD545" s="2">
        <v>1.87142857142857</v>
      </c>
      <c r="AE545" s="2">
        <v>1.61428571428571</v>
      </c>
      <c r="AF545" s="2">
        <v>3.71428571428571</v>
      </c>
      <c r="AG545" s="2">
        <v>3.32394366197183</v>
      </c>
      <c r="AH545" s="2">
        <v>5.61</v>
      </c>
      <c r="AI545" s="2">
        <v>5.36</v>
      </c>
      <c r="AJ545" s="2">
        <v>4.86</v>
      </c>
      <c r="AK545" s="2">
        <v>4</v>
      </c>
      <c r="AL545" s="2">
        <v>3.38028169014084</v>
      </c>
      <c r="AM545" s="2">
        <v>20</v>
      </c>
      <c r="AN545" s="2">
        <v>22.8</v>
      </c>
      <c r="AO545" s="2">
        <v>19.2</v>
      </c>
      <c r="AP545" s="2">
        <v>17.3</v>
      </c>
      <c r="AQ545" s="13">
        <v>8.65</v>
      </c>
      <c r="AR545" s="7">
        <v>13.5655582570769</v>
      </c>
    </row>
    <row r="546" spans="1:44">
      <c r="A546" t="s">
        <v>1098</v>
      </c>
      <c r="B546" s="1" t="s">
        <v>2919</v>
      </c>
      <c r="C546" t="s">
        <v>1099</v>
      </c>
      <c r="D546" t="s">
        <v>1301</v>
      </c>
      <c r="E546" s="2">
        <v>7.79</v>
      </c>
      <c r="F546" s="2">
        <v>76.8899694858282</v>
      </c>
      <c r="G546" s="2">
        <v>74.9021875529546</v>
      </c>
      <c r="H546" s="11">
        <v>-0.38688376</v>
      </c>
      <c r="I546" s="2">
        <v>125.96</v>
      </c>
      <c r="J546" s="2">
        <v>116.76</v>
      </c>
      <c r="K546" s="2">
        <v>87.43</v>
      </c>
      <c r="L546" s="2">
        <v>76.21</v>
      </c>
      <c r="M546" s="2">
        <v>95.114780205149</v>
      </c>
      <c r="N546" s="2">
        <v>4.5</v>
      </c>
      <c r="O546" s="2">
        <v>4.5</v>
      </c>
      <c r="P546" s="2">
        <v>4.5</v>
      </c>
      <c r="Q546" s="2">
        <v>4.92857142857143</v>
      </c>
      <c r="R546" s="2">
        <v>4.68531468531468</v>
      </c>
      <c r="S546" s="2">
        <v>16.8316831683168</v>
      </c>
      <c r="T546" s="2">
        <v>16.8316831683168</v>
      </c>
      <c r="U546" s="2">
        <v>17.3267326732673</v>
      </c>
      <c r="V546" s="2">
        <v>17.8217821782178</v>
      </c>
      <c r="W546" s="2">
        <v>17.4757281553398</v>
      </c>
      <c r="X546" s="2">
        <v>20.3448275862069</v>
      </c>
      <c r="Y546" s="2">
        <v>19.6551724137931</v>
      </c>
      <c r="Z546" s="2">
        <v>19.6666666666667</v>
      </c>
      <c r="AA546" s="2">
        <v>19.0322580645161</v>
      </c>
      <c r="AB546" s="2">
        <v>18.7096774193548</v>
      </c>
      <c r="AC546" s="2">
        <v>1.68571428571429</v>
      </c>
      <c r="AD546" s="2">
        <v>1.7</v>
      </c>
      <c r="AE546" s="2">
        <v>1.32857142857143</v>
      </c>
      <c r="AF546" s="2">
        <v>2.87142857142857</v>
      </c>
      <c r="AG546" s="2">
        <v>2.48951048951049</v>
      </c>
      <c r="AH546" s="2">
        <v>4.36</v>
      </c>
      <c r="AI546" s="2">
        <v>4.29</v>
      </c>
      <c r="AJ546" s="2">
        <v>4.21</v>
      </c>
      <c r="AK546" s="2">
        <v>4.14</v>
      </c>
      <c r="AL546" s="2">
        <v>3.70629370629371</v>
      </c>
      <c r="AM546" s="2">
        <v>14.7</v>
      </c>
      <c r="AN546" s="2">
        <v>15.7</v>
      </c>
      <c r="AO546" s="2">
        <v>14.3</v>
      </c>
      <c r="AP546" s="2">
        <v>15</v>
      </c>
      <c r="AQ546" s="13">
        <v>8.65714285714286</v>
      </c>
      <c r="AR546" s="7">
        <v>13.7028024220619</v>
      </c>
    </row>
    <row r="547" spans="1:44">
      <c r="A547" t="s">
        <v>1100</v>
      </c>
      <c r="B547" s="1" t="s">
        <v>2920</v>
      </c>
      <c r="C547" t="s">
        <v>1101</v>
      </c>
      <c r="D547" t="s">
        <v>1301</v>
      </c>
      <c r="E547" s="2">
        <v>8.21</v>
      </c>
      <c r="F547" s="2">
        <v>75.7333931412186</v>
      </c>
      <c r="G547" s="2">
        <v>74.3068042564687</v>
      </c>
      <c r="H547" s="11">
        <v>-0.225065165714286</v>
      </c>
      <c r="I547" s="2">
        <v>103.47</v>
      </c>
      <c r="J547" s="2">
        <v>82.51</v>
      </c>
      <c r="K547" s="2">
        <v>109.78</v>
      </c>
      <c r="L547" s="2">
        <v>95.27</v>
      </c>
      <c r="M547" s="2">
        <v>88.0106122974485</v>
      </c>
      <c r="N547" s="2">
        <v>5</v>
      </c>
      <c r="O547" s="2">
        <v>5.46875</v>
      </c>
      <c r="P547" s="2">
        <v>5.65891472868217</v>
      </c>
      <c r="Q547" s="2">
        <v>5.859375</v>
      </c>
      <c r="R547" s="2">
        <v>5.46875</v>
      </c>
      <c r="S547" s="2">
        <v>20.9183673469388</v>
      </c>
      <c r="T547" s="2">
        <v>21.4285714285714</v>
      </c>
      <c r="U547" s="2">
        <v>21.3197969543147</v>
      </c>
      <c r="V547" s="2">
        <v>21.3197969543147</v>
      </c>
      <c r="W547" s="2">
        <v>21.3197969543147</v>
      </c>
      <c r="X547" s="2">
        <v>21.0810810810811</v>
      </c>
      <c r="Y547" s="2">
        <v>21.6216216216216</v>
      </c>
      <c r="Z547" s="2">
        <v>22.4324324324324</v>
      </c>
      <c r="AA547" s="2">
        <v>22.3684210526316</v>
      </c>
      <c r="AB547" s="2">
        <v>22.972972972973</v>
      </c>
      <c r="AC547" s="2">
        <v>2.0625</v>
      </c>
      <c r="AD547" s="2">
        <v>1.390625</v>
      </c>
      <c r="AE547" s="2">
        <v>1.27131782945736</v>
      </c>
      <c r="AF547" s="2">
        <v>2.5</v>
      </c>
      <c r="AG547" s="2">
        <v>2.8125</v>
      </c>
      <c r="AH547" s="2">
        <v>4.92</v>
      </c>
      <c r="AI547" s="2">
        <v>5.23</v>
      </c>
      <c r="AJ547" s="2">
        <v>5.43</v>
      </c>
      <c r="AK547" s="2">
        <v>5.16</v>
      </c>
      <c r="AL547" s="2">
        <v>5</v>
      </c>
      <c r="AM547" s="2">
        <v>18.3</v>
      </c>
      <c r="AN547" s="2">
        <v>18.6</v>
      </c>
      <c r="AO547" s="2">
        <v>17.7</v>
      </c>
      <c r="AP547" s="2">
        <v>18</v>
      </c>
      <c r="AQ547" s="13">
        <v>8.32857142857143</v>
      </c>
      <c r="AR547" s="7">
        <v>12.2214342542775</v>
      </c>
    </row>
    <row r="548" spans="1:44">
      <c r="A548" t="s">
        <v>1102</v>
      </c>
      <c r="B548" s="1" t="s">
        <v>2921</v>
      </c>
      <c r="C548" t="s">
        <v>1103</v>
      </c>
      <c r="D548" t="s">
        <v>1301</v>
      </c>
      <c r="E548" s="2">
        <v>9.02</v>
      </c>
      <c r="F548" s="2">
        <v>64.0764968986274</v>
      </c>
      <c r="G548" s="2">
        <v>73.5395997280213</v>
      </c>
      <c r="H548" s="11">
        <v>-0.0161521972972973</v>
      </c>
      <c r="I548" s="2">
        <v>92.84</v>
      </c>
      <c r="J548" s="2">
        <v>72.5</v>
      </c>
      <c r="K548" s="2">
        <v>108.06</v>
      </c>
      <c r="L548" s="2">
        <v>100.84</v>
      </c>
      <c r="M548" s="2">
        <v>99.6299207805698</v>
      </c>
      <c r="N548" s="2">
        <v>6.64335664335664</v>
      </c>
      <c r="O548" s="2">
        <v>6.52777777777778</v>
      </c>
      <c r="P548" s="2">
        <v>6.82758620689655</v>
      </c>
      <c r="Q548" s="2">
        <v>7.03448275862069</v>
      </c>
      <c r="R548" s="2">
        <v>7.24137931034483</v>
      </c>
      <c r="S548" s="2">
        <v>14.1552511415525</v>
      </c>
      <c r="T548" s="2">
        <v>14.5454545454545</v>
      </c>
      <c r="U548" s="2">
        <v>14.4796380090498</v>
      </c>
      <c r="V548" s="2">
        <v>14.9321266968326</v>
      </c>
      <c r="W548" s="2">
        <v>14.9321266968326</v>
      </c>
      <c r="X548" s="2">
        <v>31.0714285714286</v>
      </c>
      <c r="Y548" s="2">
        <v>32.8571428571429</v>
      </c>
      <c r="Z548" s="2">
        <v>33.9285714285714</v>
      </c>
      <c r="AA548" s="2">
        <v>32.8571428571429</v>
      </c>
      <c r="AB548" s="2">
        <v>31.3793103448276</v>
      </c>
      <c r="AC548" s="2">
        <v>3.18881118881119</v>
      </c>
      <c r="AD548" s="2">
        <v>2.66666666666667</v>
      </c>
      <c r="AE548" s="2">
        <v>2.52413793103448</v>
      </c>
      <c r="AF548" s="2">
        <v>4.8551724137931</v>
      </c>
      <c r="AG548" s="2">
        <v>4.60689655172414</v>
      </c>
      <c r="AH548" s="2">
        <v>8.88</v>
      </c>
      <c r="AI548" s="2">
        <v>9.17</v>
      </c>
      <c r="AJ548" s="2">
        <v>9.1</v>
      </c>
      <c r="AK548" s="2">
        <v>8.41</v>
      </c>
      <c r="AL548" s="2">
        <v>7.79310344827586</v>
      </c>
      <c r="AM548" s="2">
        <v>29.5</v>
      </c>
      <c r="AN548" s="2">
        <v>29.9</v>
      </c>
      <c r="AO548" s="2">
        <v>30.1</v>
      </c>
      <c r="AP548" s="2">
        <v>29.7</v>
      </c>
      <c r="AQ548" s="13">
        <v>9.46756756756757</v>
      </c>
      <c r="AR548" s="7">
        <v>13.9802288434451</v>
      </c>
    </row>
    <row r="549" spans="1:44">
      <c r="A549" t="s">
        <v>1104</v>
      </c>
      <c r="B549" s="1" t="s">
        <v>2922</v>
      </c>
      <c r="C549" t="s">
        <v>1105</v>
      </c>
      <c r="D549" t="s">
        <v>1301</v>
      </c>
      <c r="E549" s="2">
        <v>6.29</v>
      </c>
      <c r="F549" s="2">
        <v>76.0640298539843</v>
      </c>
      <c r="G549" s="2">
        <v>75.4570792096396</v>
      </c>
      <c r="H549" s="11">
        <v>-0.763633839393939</v>
      </c>
      <c r="I549" s="2">
        <v>64.77</v>
      </c>
      <c r="J549" s="2">
        <v>89.91</v>
      </c>
      <c r="K549" s="2">
        <v>94.93</v>
      </c>
      <c r="L549" s="2">
        <v>83.02</v>
      </c>
      <c r="M549" s="2">
        <v>83.0278906270503</v>
      </c>
      <c r="N549" s="2">
        <v>2.53521126760563</v>
      </c>
      <c r="O549" s="2">
        <v>2.51748251748252</v>
      </c>
      <c r="P549" s="2">
        <v>2.51612903225806</v>
      </c>
      <c r="Q549" s="2">
        <v>2.85714285714286</v>
      </c>
      <c r="R549" s="2">
        <v>2.5974025974026</v>
      </c>
      <c r="S549" s="2">
        <v>16.8269230769231</v>
      </c>
      <c r="T549" s="2">
        <v>17.1428571428571</v>
      </c>
      <c r="U549" s="2">
        <v>16.3716814159292</v>
      </c>
      <c r="V549" s="2">
        <v>16.3716814159292</v>
      </c>
      <c r="W549" s="2">
        <v>16.2995594713656</v>
      </c>
      <c r="X549" s="2">
        <v>16.4516129032258</v>
      </c>
      <c r="Y549" s="2">
        <v>16.1290322580645</v>
      </c>
      <c r="Z549" s="2">
        <v>15.625</v>
      </c>
      <c r="AA549" s="2">
        <v>15.9375</v>
      </c>
      <c r="AB549" s="2">
        <v>15.4545454545455</v>
      </c>
      <c r="AC549" s="2">
        <v>1.1830985915493</v>
      </c>
      <c r="AD549" s="2">
        <v>1.03496503496504</v>
      </c>
      <c r="AE549" s="2">
        <v>0.696774193548387</v>
      </c>
      <c r="AF549" s="2">
        <v>2.07792207792208</v>
      </c>
      <c r="AG549" s="2">
        <v>1.92207792207792</v>
      </c>
      <c r="AH549" s="2">
        <v>2.18</v>
      </c>
      <c r="AI549" s="2">
        <v>2.38</v>
      </c>
      <c r="AJ549" s="2">
        <v>2.77</v>
      </c>
      <c r="AK549" s="2">
        <v>2.79</v>
      </c>
      <c r="AL549" s="2">
        <v>2.4025974025974</v>
      </c>
      <c r="AM549" s="2">
        <v>12.5</v>
      </c>
      <c r="AN549" s="2">
        <v>11.8</v>
      </c>
      <c r="AO549" s="2">
        <v>15</v>
      </c>
      <c r="AP549" s="2">
        <v>14.6</v>
      </c>
      <c r="AQ549" s="13">
        <v>8.46363636363636</v>
      </c>
      <c r="AR549" s="7">
        <v>12.646025823947</v>
      </c>
    </row>
    <row r="550" spans="1:44">
      <c r="A550" t="s">
        <v>1106</v>
      </c>
      <c r="B550" s="1" t="s">
        <v>2923</v>
      </c>
      <c r="C550" t="s">
        <v>1107</v>
      </c>
      <c r="D550" t="s">
        <v>1302</v>
      </c>
      <c r="E550" s="2">
        <v>4.97</v>
      </c>
      <c r="F550" s="2">
        <v>61.7995798958165</v>
      </c>
      <c r="G550" s="2">
        <v>75.160920441594</v>
      </c>
      <c r="H550" s="11">
        <v>0.86658535945946</v>
      </c>
      <c r="I550" s="2">
        <v>128.11</v>
      </c>
      <c r="J550" s="2">
        <v>144.88</v>
      </c>
      <c r="K550" s="2">
        <v>126.51</v>
      </c>
      <c r="L550" s="2">
        <v>145.48</v>
      </c>
      <c r="M550" s="2">
        <v>107.903415596689</v>
      </c>
      <c r="N550" s="2">
        <v>9.48275862068965</v>
      </c>
      <c r="O550" s="2">
        <v>9.02857142857143</v>
      </c>
      <c r="P550" s="2">
        <v>8.85714285714286</v>
      </c>
      <c r="Q550" s="2">
        <v>9.08571428571429</v>
      </c>
      <c r="R550" s="2">
        <v>8.72222222222222</v>
      </c>
      <c r="S550" s="2">
        <v>10.4417670682731</v>
      </c>
      <c r="T550" s="2">
        <v>10.0806451612903</v>
      </c>
      <c r="U550" s="2">
        <v>9.7165991902834</v>
      </c>
      <c r="V550" s="2">
        <v>9.31174089068826</v>
      </c>
      <c r="W550" s="2">
        <v>9.12698412698413</v>
      </c>
      <c r="X550" s="2">
        <v>61.7391304347826</v>
      </c>
      <c r="Y550" s="2">
        <v>61.7391304347826</v>
      </c>
      <c r="Z550" s="2">
        <v>62.2727272727273</v>
      </c>
      <c r="AA550" s="2">
        <v>66.1904761904762</v>
      </c>
      <c r="AB550" s="2">
        <v>70.5</v>
      </c>
      <c r="AC550" s="2">
        <v>5.54022988505747</v>
      </c>
      <c r="AD550" s="2">
        <v>5.12</v>
      </c>
      <c r="AE550" s="2">
        <v>4.24</v>
      </c>
      <c r="AF550" s="2">
        <v>6.93714285714286</v>
      </c>
      <c r="AG550" s="2">
        <v>6.48888888888889</v>
      </c>
      <c r="AH550" s="2">
        <v>11.55</v>
      </c>
      <c r="AI550" s="2">
        <v>10.97</v>
      </c>
      <c r="AJ550" s="2">
        <v>11.09</v>
      </c>
      <c r="AK550" s="2">
        <v>10.06</v>
      </c>
      <c r="AL550" s="2">
        <v>8.72222222222222</v>
      </c>
      <c r="AM550" s="2">
        <v>62.4</v>
      </c>
      <c r="AN550" s="2">
        <v>64.4</v>
      </c>
      <c r="AO550" s="2">
        <v>57.3</v>
      </c>
      <c r="AP550" s="2">
        <v>54.4</v>
      </c>
      <c r="AQ550" s="13">
        <v>12.8162162162162</v>
      </c>
      <c r="AR550" s="7">
        <v>14.511453855499</v>
      </c>
    </row>
    <row r="551" spans="1:44">
      <c r="A551" t="s">
        <v>1108</v>
      </c>
      <c r="B551" s="1" t="s">
        <v>2924</v>
      </c>
      <c r="C551" t="s">
        <v>1109</v>
      </c>
      <c r="D551" t="s">
        <v>1302</v>
      </c>
      <c r="E551" s="2">
        <v>3.97</v>
      </c>
      <c r="F551" s="2">
        <v>60.3387097491521</v>
      </c>
      <c r="G551" s="2">
        <v>73.1508554089159</v>
      </c>
      <c r="H551" s="11">
        <v>0.8753577825</v>
      </c>
      <c r="I551" s="2">
        <v>90.81</v>
      </c>
      <c r="J551" s="2">
        <v>85.56</v>
      </c>
      <c r="K551" s="2">
        <v>91.38</v>
      </c>
      <c r="L551" s="2">
        <v>98.74</v>
      </c>
      <c r="M551" s="2">
        <v>66.5553995152214</v>
      </c>
      <c r="N551" s="2">
        <v>7.32057416267943</v>
      </c>
      <c r="O551" s="2">
        <v>6.99530516431925</v>
      </c>
      <c r="P551" s="2">
        <v>7.27699530516432</v>
      </c>
      <c r="Q551" s="2">
        <v>7.66355140186916</v>
      </c>
      <c r="R551" s="2">
        <v>7.6605504587156</v>
      </c>
      <c r="S551" s="2">
        <v>9.42760942760943</v>
      </c>
      <c r="T551" s="2">
        <v>9.36454849498328</v>
      </c>
      <c r="U551" s="2">
        <v>9.39597315436242</v>
      </c>
      <c r="V551" s="2">
        <v>9.33333333333333</v>
      </c>
      <c r="W551" s="2">
        <v>9.24092409240924</v>
      </c>
      <c r="X551" s="2">
        <v>59.5833333333333</v>
      </c>
      <c r="Y551" s="2">
        <v>57.0833333333333</v>
      </c>
      <c r="Z551" s="2">
        <v>53.75</v>
      </c>
      <c r="AA551" s="2">
        <v>51.2</v>
      </c>
      <c r="AB551" s="2">
        <v>50.4</v>
      </c>
      <c r="AC551" s="2">
        <v>5.49282296650718</v>
      </c>
      <c r="AD551" s="2">
        <v>4.96713615023474</v>
      </c>
      <c r="AE551" s="2">
        <v>4.54460093896714</v>
      </c>
      <c r="AF551" s="2">
        <v>5.95327102803738</v>
      </c>
      <c r="AG551" s="2">
        <v>6.09174311926605</v>
      </c>
      <c r="AH551" s="2">
        <v>9.52</v>
      </c>
      <c r="AI551" s="2">
        <v>9.44</v>
      </c>
      <c r="AJ551" s="2">
        <v>9.3</v>
      </c>
      <c r="AK551" s="2">
        <v>8.5</v>
      </c>
      <c r="AL551" s="2">
        <v>7.52293577981651</v>
      </c>
      <c r="AM551" s="2">
        <v>58.3</v>
      </c>
      <c r="AN551" s="2">
        <v>66.9</v>
      </c>
      <c r="AO551" s="2">
        <v>60.1</v>
      </c>
      <c r="AP551" s="2">
        <v>55.9</v>
      </c>
      <c r="AQ551" s="13">
        <v>13.125</v>
      </c>
      <c r="AR551" s="7">
        <v>14.7759715039129</v>
      </c>
    </row>
    <row r="552" spans="1:44">
      <c r="A552" t="s">
        <v>1110</v>
      </c>
      <c r="B552" s="1" t="s">
        <v>2925</v>
      </c>
      <c r="C552" t="s">
        <v>1111</v>
      </c>
      <c r="D552" t="s">
        <v>1302</v>
      </c>
      <c r="E552" s="2">
        <v>4.46</v>
      </c>
      <c r="F552" s="2">
        <v>52.7108195068242</v>
      </c>
      <c r="G552" s="2">
        <v>62.786457336354</v>
      </c>
      <c r="H552" s="11">
        <v>0.400026373809524</v>
      </c>
      <c r="I552" s="2">
        <v>106.68</v>
      </c>
      <c r="J552" s="2">
        <v>90.93</v>
      </c>
      <c r="K552" s="2">
        <v>83.51</v>
      </c>
      <c r="L552" s="2">
        <v>93.73</v>
      </c>
      <c r="M552" s="2">
        <v>71.1505472105267</v>
      </c>
      <c r="N552" s="2">
        <v>4.41176470588235</v>
      </c>
      <c r="O552" s="2">
        <v>4.03225806451613</v>
      </c>
      <c r="P552" s="2">
        <v>4</v>
      </c>
      <c r="Q552" s="2">
        <v>3.85057471264368</v>
      </c>
      <c r="R552" s="2">
        <v>3.92265193370166</v>
      </c>
      <c r="S552" s="2">
        <v>8.25958702064897</v>
      </c>
      <c r="T552" s="2">
        <v>7.8740157480315</v>
      </c>
      <c r="U552" s="2">
        <v>7.67326732673267</v>
      </c>
      <c r="V552" s="2">
        <v>7.74647887323944</v>
      </c>
      <c r="W552" s="2">
        <v>7.91855203619909</v>
      </c>
      <c r="X552" s="2">
        <v>44.5833333333333</v>
      </c>
      <c r="Y552" s="2">
        <v>40.7692307692308</v>
      </c>
      <c r="Z552" s="2">
        <v>38.8888888888889</v>
      </c>
      <c r="AA552" s="2">
        <v>36.8965517241379</v>
      </c>
      <c r="AB552" s="2">
        <v>36.6666666666667</v>
      </c>
      <c r="AC552" s="2">
        <v>3.10294117647059</v>
      </c>
      <c r="AD552" s="2">
        <v>2.58709677419355</v>
      </c>
      <c r="AE552" s="2">
        <v>2.2</v>
      </c>
      <c r="AF552" s="2">
        <v>3.3448275862069</v>
      </c>
      <c r="AG552" s="2">
        <v>3.61878453038674</v>
      </c>
      <c r="AH552" s="2">
        <v>6.95</v>
      </c>
      <c r="AI552" s="2">
        <v>5.94</v>
      </c>
      <c r="AJ552" s="2">
        <v>5.67</v>
      </c>
      <c r="AK552" s="2">
        <v>5.06</v>
      </c>
      <c r="AL552" s="2">
        <v>4.66850828729282</v>
      </c>
      <c r="AM552" s="2">
        <v>57.4</v>
      </c>
      <c r="AN552" s="2">
        <v>59</v>
      </c>
      <c r="AO552" s="2">
        <v>55.5</v>
      </c>
      <c r="AP552" s="2">
        <v>50</v>
      </c>
      <c r="AQ552" s="13">
        <v>8.58333333333334</v>
      </c>
      <c r="AR552" s="7">
        <v>9.55212888396957</v>
      </c>
    </row>
    <row r="553" spans="1:44">
      <c r="A553" t="s">
        <v>1112</v>
      </c>
      <c r="B553" s="1" t="s">
        <v>2926</v>
      </c>
      <c r="C553" t="s">
        <v>1113</v>
      </c>
      <c r="D553" t="s">
        <v>1302</v>
      </c>
      <c r="E553" s="2">
        <v>4.98</v>
      </c>
      <c r="F553" s="2">
        <v>59.3993633000519</v>
      </c>
      <c r="G553" s="2">
        <v>66.931388524485</v>
      </c>
      <c r="H553" s="11">
        <v>0.761134505882353</v>
      </c>
      <c r="I553" s="2">
        <v>155.05</v>
      </c>
      <c r="J553" s="2">
        <v>112.23</v>
      </c>
      <c r="K553" s="2">
        <v>129.89</v>
      </c>
      <c r="L553" s="2">
        <v>155.55</v>
      </c>
      <c r="M553" s="2">
        <v>134.495568221306</v>
      </c>
      <c r="N553" s="2">
        <v>8.75862068965517</v>
      </c>
      <c r="O553" s="2">
        <v>8.88157894736842</v>
      </c>
      <c r="P553" s="2">
        <v>8.65384615384615</v>
      </c>
      <c r="Q553" s="2">
        <v>9.0625</v>
      </c>
      <c r="R553" s="2">
        <v>9.1566265060241</v>
      </c>
      <c r="S553" s="2">
        <v>14.2156862745098</v>
      </c>
      <c r="T553" s="2">
        <v>13.6150234741784</v>
      </c>
      <c r="U553" s="2">
        <v>13.2420091324201</v>
      </c>
      <c r="V553" s="2">
        <v>12.9464285714286</v>
      </c>
      <c r="W553" s="2">
        <v>12.4463519313305</v>
      </c>
      <c r="X553" s="2">
        <v>49.6153846153846</v>
      </c>
      <c r="Y553" s="2">
        <v>50</v>
      </c>
      <c r="Z553" s="2">
        <v>49.6153846153846</v>
      </c>
      <c r="AA553" s="2">
        <v>50.3846153846154</v>
      </c>
      <c r="AB553" s="2">
        <v>51.1538461538461</v>
      </c>
      <c r="AC553" s="2">
        <v>5.58620689655172</v>
      </c>
      <c r="AD553" s="2">
        <v>5.02631578947368</v>
      </c>
      <c r="AE553" s="2">
        <v>4.07692307692308</v>
      </c>
      <c r="AF553" s="2">
        <v>6.6125</v>
      </c>
      <c r="AG553" s="2">
        <v>7.27710843373494</v>
      </c>
      <c r="AH553" s="2">
        <v>12.14</v>
      </c>
      <c r="AI553" s="2">
        <v>11.91</v>
      </c>
      <c r="AJ553" s="2">
        <v>11.41</v>
      </c>
      <c r="AK553" s="2">
        <v>10.06</v>
      </c>
      <c r="AL553" s="2">
        <v>9.93975903614458</v>
      </c>
      <c r="AM553" s="2">
        <v>61.1</v>
      </c>
      <c r="AN553" s="2">
        <v>62.4</v>
      </c>
      <c r="AO553" s="2">
        <v>60.1</v>
      </c>
      <c r="AP553" s="2">
        <v>55</v>
      </c>
      <c r="AQ553" s="13">
        <v>10.2676470588235</v>
      </c>
      <c r="AR553" s="7">
        <v>11.4951943565575</v>
      </c>
    </row>
    <row r="554" spans="1:44">
      <c r="A554" t="s">
        <v>1114</v>
      </c>
      <c r="B554" s="1" t="s">
        <v>2927</v>
      </c>
      <c r="C554" t="s">
        <v>1115</v>
      </c>
      <c r="D554" t="s">
        <v>1302</v>
      </c>
      <c r="E554" s="2">
        <v>5.67</v>
      </c>
      <c r="F554" s="2">
        <v>65.3654496225072</v>
      </c>
      <c r="G554" s="2">
        <v>76.8149755336875</v>
      </c>
      <c r="H554" s="11">
        <v>0.768102188571428</v>
      </c>
      <c r="I554" s="2">
        <v>155.81</v>
      </c>
      <c r="J554" s="2">
        <v>93.71</v>
      </c>
      <c r="K554" s="2">
        <v>130.06</v>
      </c>
      <c r="L554" s="2">
        <v>110.28</v>
      </c>
      <c r="M554" s="2">
        <v>119.835317365834</v>
      </c>
      <c r="N554" s="2">
        <v>7.65432098765432</v>
      </c>
      <c r="O554" s="2">
        <v>7.53086419753086</v>
      </c>
      <c r="P554" s="2">
        <v>7.07317073170732</v>
      </c>
      <c r="Q554" s="2">
        <v>7.36196319018405</v>
      </c>
      <c r="R554" s="2">
        <v>7.39393939393939</v>
      </c>
      <c r="S554" s="2">
        <v>11.7647058823529</v>
      </c>
      <c r="T554" s="2">
        <v>11.8181818181818</v>
      </c>
      <c r="U554" s="2">
        <v>11.2612612612613</v>
      </c>
      <c r="V554" s="2">
        <v>11.2612612612613</v>
      </c>
      <c r="W554" s="2">
        <v>11.1111111111111</v>
      </c>
      <c r="X554" s="2">
        <v>54.7826086956522</v>
      </c>
      <c r="Y554" s="2">
        <v>53.9130434782609</v>
      </c>
      <c r="Z554" s="2">
        <v>53.9130434782609</v>
      </c>
      <c r="AA554" s="2">
        <v>53.0434782608696</v>
      </c>
      <c r="AB554" s="2">
        <v>55.4545454545455</v>
      </c>
      <c r="AC554" s="2">
        <v>5.5679012345679</v>
      </c>
      <c r="AD554" s="2">
        <v>5.38271604938272</v>
      </c>
      <c r="AE554" s="2">
        <v>4.57317073170732</v>
      </c>
      <c r="AF554" s="2">
        <v>6.28220858895706</v>
      </c>
      <c r="AG554" s="2">
        <v>6.20606060606061</v>
      </c>
      <c r="AH554" s="2">
        <v>9.94</v>
      </c>
      <c r="AI554" s="2">
        <v>10.19</v>
      </c>
      <c r="AJ554" s="2">
        <v>9.27</v>
      </c>
      <c r="AK554" s="2">
        <v>8.65</v>
      </c>
      <c r="AL554" s="2">
        <v>7.57575757575758</v>
      </c>
      <c r="AM554" s="2">
        <v>53.4</v>
      </c>
      <c r="AN554" s="2">
        <v>53.7</v>
      </c>
      <c r="AO554" s="2">
        <v>49.6</v>
      </c>
      <c r="AP554" s="2">
        <v>46.1</v>
      </c>
      <c r="AQ554" s="13">
        <v>11.7142857142857</v>
      </c>
      <c r="AR554" s="7">
        <v>12.6851144667925</v>
      </c>
    </row>
    <row r="555" spans="1:44">
      <c r="A555" t="s">
        <v>1116</v>
      </c>
      <c r="B555" s="1" t="s">
        <v>2928</v>
      </c>
      <c r="C555" t="s">
        <v>1117</v>
      </c>
      <c r="D555" t="s">
        <v>1302</v>
      </c>
      <c r="E555" s="2">
        <v>5.06</v>
      </c>
      <c r="F555" s="2">
        <v>61.8406006157685</v>
      </c>
      <c r="G555" s="2">
        <v>68.0718830232835</v>
      </c>
      <c r="H555" s="11">
        <v>0.845079235294117</v>
      </c>
      <c r="I555" s="2">
        <v>94.24</v>
      </c>
      <c r="J555" s="2">
        <v>119.58</v>
      </c>
      <c r="K555" s="2">
        <v>118.36</v>
      </c>
      <c r="L555" s="2">
        <v>76.42</v>
      </c>
      <c r="M555" s="2">
        <v>78.1539138435475</v>
      </c>
      <c r="N555" s="2">
        <v>8.08139534883721</v>
      </c>
      <c r="O555" s="2">
        <v>7.8021978021978</v>
      </c>
      <c r="P555" s="2">
        <v>7.78378378378378</v>
      </c>
      <c r="Q555" s="2">
        <v>7.47524752475247</v>
      </c>
      <c r="R555" s="2">
        <v>7.28155339805825</v>
      </c>
      <c r="S555" s="2">
        <v>9.89010989010989</v>
      </c>
      <c r="T555" s="2">
        <v>9.79020979020979</v>
      </c>
      <c r="U555" s="2">
        <v>9.58904109589041</v>
      </c>
      <c r="V555" s="2">
        <v>9.17721518987342</v>
      </c>
      <c r="W555" s="2">
        <v>9.3167701863354</v>
      </c>
      <c r="X555" s="2">
        <v>50.8</v>
      </c>
      <c r="Y555" s="2">
        <v>50.4</v>
      </c>
      <c r="Z555" s="2">
        <v>48.8</v>
      </c>
      <c r="AA555" s="2">
        <v>47.6923076923077</v>
      </c>
      <c r="AB555" s="2">
        <v>47.4074074074074</v>
      </c>
      <c r="AC555" s="2">
        <v>6.93023255813953</v>
      </c>
      <c r="AD555" s="2">
        <v>6.78021978021978</v>
      </c>
      <c r="AE555" s="2">
        <v>6.25945945945946</v>
      </c>
      <c r="AF555" s="2">
        <v>6.7029702970297</v>
      </c>
      <c r="AG555" s="2">
        <v>7.35922330097087</v>
      </c>
      <c r="AH555" s="2">
        <v>12.38</v>
      </c>
      <c r="AI555" s="2">
        <v>11.65</v>
      </c>
      <c r="AJ555" s="2">
        <v>11.3</v>
      </c>
      <c r="AK555" s="2">
        <v>9.31</v>
      </c>
      <c r="AL555" s="2">
        <v>8.7378640776699</v>
      </c>
      <c r="AM555" s="2">
        <v>64.7</v>
      </c>
      <c r="AN555" s="2">
        <v>67.6</v>
      </c>
      <c r="AO555" s="2">
        <v>58.7</v>
      </c>
      <c r="AP555" s="2">
        <v>55.8</v>
      </c>
      <c r="AQ555" s="13">
        <v>12.7411764705882</v>
      </c>
      <c r="AR555" s="7">
        <v>15.2415775950907</v>
      </c>
    </row>
    <row r="556" spans="1:44">
      <c r="A556" t="s">
        <v>1118</v>
      </c>
      <c r="B556" s="1" t="s">
        <v>2929</v>
      </c>
      <c r="C556" t="s">
        <v>1119</v>
      </c>
      <c r="D556" t="s">
        <v>1302</v>
      </c>
      <c r="E556" s="2">
        <v>4.79</v>
      </c>
      <c r="F556" s="2">
        <v>75.3306729570565</v>
      </c>
      <c r="G556" s="2">
        <v>76.641811777099</v>
      </c>
      <c r="H556" s="11">
        <v>0.898524168571428</v>
      </c>
      <c r="I556" s="2">
        <v>112.14</v>
      </c>
      <c r="J556" s="2">
        <v>131.11</v>
      </c>
      <c r="K556" s="2">
        <v>112.04</v>
      </c>
      <c r="L556" s="2">
        <v>92.46</v>
      </c>
      <c r="M556" s="2">
        <v>121.00997302206</v>
      </c>
      <c r="N556" s="2">
        <v>11.1111111111111</v>
      </c>
      <c r="O556" s="2">
        <v>10.8982035928144</v>
      </c>
      <c r="P556" s="2">
        <v>11.2574850299401</v>
      </c>
      <c r="Q556" s="2">
        <v>11.1046511627907</v>
      </c>
      <c r="R556" s="2">
        <v>11.4367816091954</v>
      </c>
      <c r="S556" s="2">
        <v>12.7906976744186</v>
      </c>
      <c r="T556" s="2">
        <v>12.8787878787879</v>
      </c>
      <c r="U556" s="2">
        <v>12.781954887218</v>
      </c>
      <c r="V556" s="2">
        <v>12.4542124542125</v>
      </c>
      <c r="W556" s="2">
        <v>12.3188405797101</v>
      </c>
      <c r="X556" s="2">
        <v>55.5172413793103</v>
      </c>
      <c r="Y556" s="2">
        <v>54.4827586206897</v>
      </c>
      <c r="Z556" s="2">
        <v>54.1379310344828</v>
      </c>
      <c r="AA556" s="2">
        <v>54.4827586206897</v>
      </c>
      <c r="AB556" s="2">
        <v>53.1034482758621</v>
      </c>
      <c r="AC556" s="2">
        <v>8.03703703703704</v>
      </c>
      <c r="AD556" s="2">
        <v>8.33532934131737</v>
      </c>
      <c r="AE556" s="2">
        <v>7.52095808383234</v>
      </c>
      <c r="AF556" s="2">
        <v>8.96511627906977</v>
      </c>
      <c r="AG556" s="2">
        <v>9.94252873563218</v>
      </c>
      <c r="AH556" s="2">
        <v>17.22</v>
      </c>
      <c r="AI556" s="2">
        <v>16.41</v>
      </c>
      <c r="AJ556" s="2">
        <v>16.41</v>
      </c>
      <c r="AK556" s="2">
        <v>14.42</v>
      </c>
      <c r="AL556" s="2">
        <v>13.1034482758621</v>
      </c>
      <c r="AM556" s="2">
        <v>64</v>
      </c>
      <c r="AN556" s="2">
        <v>66.9</v>
      </c>
      <c r="AO556" s="2">
        <v>62.4</v>
      </c>
      <c r="AP556" s="2">
        <v>59</v>
      </c>
      <c r="AQ556" s="13">
        <v>12.7028571428571</v>
      </c>
      <c r="AR556" s="7">
        <v>15.4163610947339</v>
      </c>
    </row>
    <row r="557" spans="1:44">
      <c r="A557" t="s">
        <v>1120</v>
      </c>
      <c r="B557" s="1" t="s">
        <v>2930</v>
      </c>
      <c r="C557" t="s">
        <v>1121</v>
      </c>
      <c r="D557" t="s">
        <v>1302</v>
      </c>
      <c r="E557" s="2">
        <v>4.39</v>
      </c>
      <c r="F557" s="2">
        <v>59.1975233875071</v>
      </c>
      <c r="G557" s="2">
        <v>69.9596852650795</v>
      </c>
      <c r="H557" s="11">
        <v>0.705930470731707</v>
      </c>
      <c r="I557" s="2">
        <v>125.46</v>
      </c>
      <c r="J557" s="2">
        <v>112.95</v>
      </c>
      <c r="K557" s="2">
        <v>113.84</v>
      </c>
      <c r="L557" s="2">
        <v>109.88</v>
      </c>
      <c r="M557" s="2">
        <v>131.571684777374</v>
      </c>
      <c r="N557" s="2">
        <v>7.97927461139896</v>
      </c>
      <c r="O557" s="2">
        <v>7.35</v>
      </c>
      <c r="P557" s="2">
        <v>7.43718592964824</v>
      </c>
      <c r="Q557" s="2">
        <v>7.21951219512195</v>
      </c>
      <c r="R557" s="2">
        <v>7.38317757009346</v>
      </c>
      <c r="S557" s="2">
        <v>11.0320284697509</v>
      </c>
      <c r="T557" s="2">
        <v>10.7638888888889</v>
      </c>
      <c r="U557" s="2">
        <v>10.801393728223</v>
      </c>
      <c r="V557" s="2">
        <v>10.8843537414966</v>
      </c>
      <c r="W557" s="2">
        <v>10.4575163398693</v>
      </c>
      <c r="X557" s="2">
        <v>47.1428571428571</v>
      </c>
      <c r="Y557" s="2">
        <v>47.1428571428571</v>
      </c>
      <c r="Z557" s="2">
        <v>47.1428571428571</v>
      </c>
      <c r="AA557" s="2">
        <v>47.8571428571429</v>
      </c>
      <c r="AB557" s="2">
        <v>48.2142857142857</v>
      </c>
      <c r="AC557" s="2">
        <v>5.92746113989637</v>
      </c>
      <c r="AD557" s="2">
        <v>5.47</v>
      </c>
      <c r="AE557" s="2">
        <v>4.66331658291457</v>
      </c>
      <c r="AF557" s="2">
        <v>6.15609756097561</v>
      </c>
      <c r="AG557" s="2">
        <v>6.06542056074766</v>
      </c>
      <c r="AH557" s="2">
        <v>11.92</v>
      </c>
      <c r="AI557" s="2">
        <v>11.5</v>
      </c>
      <c r="AJ557" s="2">
        <v>11.11</v>
      </c>
      <c r="AK557" s="2">
        <v>9.32</v>
      </c>
      <c r="AL557" s="2">
        <v>8.41121495327103</v>
      </c>
      <c r="AM557" s="2">
        <v>62.3</v>
      </c>
      <c r="AN557" s="2">
        <v>65.2</v>
      </c>
      <c r="AO557" s="2">
        <v>56.7</v>
      </c>
      <c r="AP557" s="2">
        <v>52.5</v>
      </c>
      <c r="AQ557" s="13">
        <v>11.0926829268293</v>
      </c>
      <c r="AR557" s="7">
        <v>13.294043923314</v>
      </c>
    </row>
    <row r="558" spans="1:44">
      <c r="A558" t="s">
        <v>1122</v>
      </c>
      <c r="B558" s="1" t="s">
        <v>2931</v>
      </c>
      <c r="C558" t="s">
        <v>1123</v>
      </c>
      <c r="D558" t="s">
        <v>1302</v>
      </c>
      <c r="E558" s="2">
        <v>5.27</v>
      </c>
      <c r="F558" s="2">
        <v>66.6007841773861</v>
      </c>
      <c r="G558" s="2">
        <v>74.8847346134578</v>
      </c>
      <c r="H558" s="11">
        <v>0.6406102</v>
      </c>
      <c r="I558" s="2">
        <v>91.97</v>
      </c>
      <c r="J558" s="2">
        <v>88.79</v>
      </c>
      <c r="K558" s="2">
        <v>72.96</v>
      </c>
      <c r="L558" s="2">
        <v>76.43</v>
      </c>
      <c r="M558" s="2">
        <v>89.1064526999844</v>
      </c>
      <c r="N558" s="2">
        <v>6.46464646464646</v>
      </c>
      <c r="O558" s="2">
        <v>5.75471698113208</v>
      </c>
      <c r="P558" s="2">
        <v>5.60538116591928</v>
      </c>
      <c r="Q558" s="2">
        <v>6.06194690265487</v>
      </c>
      <c r="R558" s="2">
        <v>5.67796610169492</v>
      </c>
      <c r="S558" s="2">
        <v>12.1428571428571</v>
      </c>
      <c r="T558" s="2">
        <v>11.5254237288136</v>
      </c>
      <c r="U558" s="2">
        <v>11.3636363636364</v>
      </c>
      <c r="V558" s="2">
        <v>11.2540192926045</v>
      </c>
      <c r="W558" s="2">
        <v>10.8695652173913</v>
      </c>
      <c r="X558" s="2">
        <v>43.2258064516129</v>
      </c>
      <c r="Y558" s="2">
        <v>42.5806451612903</v>
      </c>
      <c r="Z558" s="2">
        <v>43.2258064516129</v>
      </c>
      <c r="AA558" s="2">
        <v>42.5806451612903</v>
      </c>
      <c r="AB558" s="2">
        <v>40.6451612903226</v>
      </c>
      <c r="AC558" s="2">
        <v>4.42424242424242</v>
      </c>
      <c r="AD558" s="2">
        <v>3.62264150943396</v>
      </c>
      <c r="AE558" s="2">
        <v>3.25560538116592</v>
      </c>
      <c r="AF558" s="2">
        <v>4.69026548672566</v>
      </c>
      <c r="AG558" s="2">
        <v>4.24576271186441</v>
      </c>
      <c r="AH558" s="2">
        <v>8.69</v>
      </c>
      <c r="AI558" s="2">
        <v>7.83</v>
      </c>
      <c r="AJ558" s="2">
        <v>7.44</v>
      </c>
      <c r="AK558" s="2">
        <v>7.08</v>
      </c>
      <c r="AL558" s="2">
        <v>6.14406779661017</v>
      </c>
      <c r="AM558" s="2">
        <v>60.2</v>
      </c>
      <c r="AN558" s="2">
        <v>62.3</v>
      </c>
      <c r="AO558" s="2">
        <v>58.2</v>
      </c>
      <c r="AP558" s="2">
        <v>54.5</v>
      </c>
      <c r="AQ558" s="13">
        <v>12.6351351351351</v>
      </c>
      <c r="AR558" s="7">
        <v>14.4859382912318</v>
      </c>
    </row>
    <row r="559" spans="1:44">
      <c r="A559" t="s">
        <v>1124</v>
      </c>
      <c r="B559" s="1" t="s">
        <v>2932</v>
      </c>
      <c r="C559" t="s">
        <v>1125</v>
      </c>
      <c r="D559" t="s">
        <v>1302</v>
      </c>
      <c r="E559" s="2">
        <v>4.16</v>
      </c>
      <c r="F559" s="2">
        <v>66.8901688766959</v>
      </c>
      <c r="G559" s="2">
        <v>75.6707147630586</v>
      </c>
      <c r="H559" s="11">
        <v>0.866640638235294</v>
      </c>
      <c r="I559" s="2">
        <v>130.18</v>
      </c>
      <c r="J559" s="2">
        <v>152.15</v>
      </c>
      <c r="K559" s="2">
        <v>125.02</v>
      </c>
      <c r="L559" s="2">
        <v>113.79</v>
      </c>
      <c r="M559" s="2">
        <v>88.8456713139854</v>
      </c>
      <c r="N559" s="2">
        <v>7.98780487804878</v>
      </c>
      <c r="O559" s="2">
        <v>7.7710843373494</v>
      </c>
      <c r="P559" s="2">
        <v>7.76470588235294</v>
      </c>
      <c r="Q559" s="2">
        <v>7.48571428571429</v>
      </c>
      <c r="R559" s="2">
        <v>7.09677419354839</v>
      </c>
      <c r="S559" s="2">
        <v>9.12863070539419</v>
      </c>
      <c r="T559" s="2">
        <v>8.64197530864197</v>
      </c>
      <c r="U559" s="2">
        <v>8.06451612903226</v>
      </c>
      <c r="V559" s="2">
        <v>7.8740157480315</v>
      </c>
      <c r="W559" s="2">
        <v>7.11610486891386</v>
      </c>
      <c r="X559" s="2">
        <v>67.3684210526316</v>
      </c>
      <c r="Y559" s="2">
        <v>66.3157894736842</v>
      </c>
      <c r="Z559" s="2">
        <v>68.8888888888889</v>
      </c>
      <c r="AA559" s="2">
        <v>71.1764705882353</v>
      </c>
      <c r="AB559" s="2">
        <v>71.1764705882353</v>
      </c>
      <c r="AC559" s="2">
        <v>7.01219512195122</v>
      </c>
      <c r="AD559" s="2">
        <v>6.71084337349398</v>
      </c>
      <c r="AE559" s="2">
        <v>5.72941176470588</v>
      </c>
      <c r="AF559" s="2">
        <v>7.08571428571429</v>
      </c>
      <c r="AG559" s="2">
        <v>7.38709677419355</v>
      </c>
      <c r="AH559" s="2">
        <v>11.77</v>
      </c>
      <c r="AI559" s="2">
        <v>11.51</v>
      </c>
      <c r="AJ559" s="2">
        <v>11</v>
      </c>
      <c r="AK559" s="2">
        <v>9.83</v>
      </c>
      <c r="AL559" s="2">
        <v>8.11827956989247</v>
      </c>
      <c r="AM559" s="2">
        <v>64.5</v>
      </c>
      <c r="AN559" s="2">
        <v>67.4</v>
      </c>
      <c r="AO559" s="2">
        <v>59.2</v>
      </c>
      <c r="AP559" s="2">
        <v>54.8</v>
      </c>
      <c r="AQ559" s="13">
        <v>12.75</v>
      </c>
      <c r="AR559" s="7">
        <v>14.6701343771713</v>
      </c>
    </row>
    <row r="560" spans="1:44">
      <c r="A560" t="s">
        <v>1126</v>
      </c>
      <c r="B560" s="1" t="s">
        <v>2933</v>
      </c>
      <c r="C560" t="s">
        <v>1127</v>
      </c>
      <c r="D560" t="s">
        <v>1302</v>
      </c>
      <c r="E560" s="2">
        <v>5.6</v>
      </c>
      <c r="F560" s="2">
        <v>59.8234770711606</v>
      </c>
      <c r="G560" s="2">
        <v>64.7086356094193</v>
      </c>
      <c r="H560" s="11">
        <v>0.13860569375</v>
      </c>
      <c r="I560" s="2">
        <v>69.25</v>
      </c>
      <c r="J560" s="2">
        <v>59.4</v>
      </c>
      <c r="K560" s="2">
        <v>68.98</v>
      </c>
      <c r="L560" s="2">
        <v>62.36</v>
      </c>
      <c r="M560" s="2">
        <v>74.4315943776322</v>
      </c>
      <c r="N560" s="2">
        <v>3.8671875</v>
      </c>
      <c r="O560" s="2">
        <v>3.77289377289377</v>
      </c>
      <c r="P560" s="2">
        <v>3.91143911439114</v>
      </c>
      <c r="Q560" s="2">
        <v>4.0625</v>
      </c>
      <c r="R560" s="2">
        <v>3.6950146627566</v>
      </c>
      <c r="S560" s="2">
        <v>7.64331210191083</v>
      </c>
      <c r="T560" s="2">
        <v>7.80780780780781</v>
      </c>
      <c r="U560" s="2">
        <v>8.13253012048193</v>
      </c>
      <c r="V560" s="2">
        <v>8.23863636363636</v>
      </c>
      <c r="W560" s="2">
        <v>7.5609756097561</v>
      </c>
      <c r="X560" s="2">
        <v>44.5</v>
      </c>
      <c r="Y560" s="2">
        <v>43.3333333333333</v>
      </c>
      <c r="Z560" s="2">
        <v>40.4347826086956</v>
      </c>
      <c r="AA560" s="2">
        <v>40.4347826086956</v>
      </c>
      <c r="AB560" s="2">
        <v>38</v>
      </c>
      <c r="AC560" s="2">
        <v>3.0703125</v>
      </c>
      <c r="AD560" s="2">
        <v>2.72527472527473</v>
      </c>
      <c r="AE560" s="2">
        <v>2.70110701107011</v>
      </c>
      <c r="AF560" s="2">
        <v>3.59722222222222</v>
      </c>
      <c r="AG560" s="2">
        <v>2.97360703812317</v>
      </c>
      <c r="AH560" s="2">
        <v>5.74</v>
      </c>
      <c r="AI560" s="2">
        <v>5.42</v>
      </c>
      <c r="AJ560" s="2">
        <v>5.2</v>
      </c>
      <c r="AK560" s="2">
        <v>4.58</v>
      </c>
      <c r="AL560" s="2">
        <v>3.92961876832845</v>
      </c>
      <c r="AM560" s="2">
        <v>51.8</v>
      </c>
      <c r="AN560" s="2">
        <v>54.1</v>
      </c>
      <c r="AO560" s="2">
        <v>50.1</v>
      </c>
      <c r="AP560" s="2">
        <v>46</v>
      </c>
      <c r="AQ560" s="13">
        <v>7.02291666666667</v>
      </c>
      <c r="AR560" s="7">
        <v>7.3336328549596</v>
      </c>
    </row>
    <row r="561" spans="1:44">
      <c r="A561" t="s">
        <v>1128</v>
      </c>
      <c r="B561" s="1" t="s">
        <v>2934</v>
      </c>
      <c r="C561" t="s">
        <v>1129</v>
      </c>
      <c r="D561" t="s">
        <v>1302</v>
      </c>
      <c r="E561" s="2">
        <v>4.81</v>
      </c>
      <c r="F561" s="2">
        <v>65.2037109444424</v>
      </c>
      <c r="G561" s="2">
        <v>75.2236918207673</v>
      </c>
      <c r="H561" s="11">
        <v>0.830805010810811</v>
      </c>
      <c r="I561" s="2">
        <v>150.35</v>
      </c>
      <c r="J561" s="2">
        <v>137.66</v>
      </c>
      <c r="K561" s="2">
        <v>126.66</v>
      </c>
      <c r="L561" s="2">
        <v>148.41</v>
      </c>
      <c r="M561" s="2">
        <v>154.70766455506</v>
      </c>
      <c r="N561" s="2">
        <v>9.26553672316384</v>
      </c>
      <c r="O561" s="2">
        <v>9.12568306010929</v>
      </c>
      <c r="P561" s="2">
        <v>8.93617021276596</v>
      </c>
      <c r="Q561" s="2">
        <v>9.05263157894737</v>
      </c>
      <c r="R561" s="2">
        <v>9.47643979057592</v>
      </c>
      <c r="S561" s="2">
        <v>12.5874125874126</v>
      </c>
      <c r="T561" s="2">
        <v>11.9047619047619</v>
      </c>
      <c r="U561" s="2">
        <v>11.5894039735099</v>
      </c>
      <c r="V561" s="2">
        <v>11.1475409836066</v>
      </c>
      <c r="W561" s="2">
        <v>11.0032362459547</v>
      </c>
      <c r="X561" s="2">
        <v>63.3333333333333</v>
      </c>
      <c r="Y561" s="2">
        <v>65</v>
      </c>
      <c r="Z561" s="2">
        <v>67.0967741935484</v>
      </c>
      <c r="AA561" s="2">
        <v>65.4838709677419</v>
      </c>
      <c r="AB561" s="2">
        <v>66</v>
      </c>
      <c r="AC561" s="2">
        <v>7.07344632768362</v>
      </c>
      <c r="AD561" s="2">
        <v>6.72131147540984</v>
      </c>
      <c r="AE561" s="2">
        <v>6.04255319148936</v>
      </c>
      <c r="AF561" s="2">
        <v>7.32631578947368</v>
      </c>
      <c r="AG561" s="2">
        <v>7.34031413612565</v>
      </c>
      <c r="AH561" s="2">
        <v>13.28</v>
      </c>
      <c r="AI561" s="2">
        <v>12.68</v>
      </c>
      <c r="AJ561" s="2">
        <v>12.39</v>
      </c>
      <c r="AK561" s="2">
        <v>10.53</v>
      </c>
      <c r="AL561" s="2">
        <v>9.26701570680628</v>
      </c>
      <c r="AM561" s="2">
        <v>63.9</v>
      </c>
      <c r="AN561" s="2">
        <v>69.1</v>
      </c>
      <c r="AO561" s="2">
        <v>58.3</v>
      </c>
      <c r="AP561" s="2">
        <v>53.7</v>
      </c>
      <c r="AQ561" s="13">
        <v>13.2189189189189</v>
      </c>
      <c r="AR561" s="7">
        <v>14.469076494616</v>
      </c>
    </row>
    <row r="562" spans="1:44">
      <c r="A562" t="s">
        <v>1130</v>
      </c>
      <c r="B562" s="1" t="s">
        <v>2935</v>
      </c>
      <c r="C562" t="s">
        <v>3051</v>
      </c>
      <c r="D562" t="s">
        <v>1302</v>
      </c>
      <c r="E562" s="2">
        <v>5.95</v>
      </c>
      <c r="F562" s="2">
        <v>60.2491879139695</v>
      </c>
      <c r="G562" s="2">
        <v>68.9377888964537</v>
      </c>
      <c r="H562" s="11">
        <v>0.30581354047619</v>
      </c>
      <c r="I562" s="2">
        <v>93.73</v>
      </c>
      <c r="J562" s="2">
        <v>72.72</v>
      </c>
      <c r="K562" s="2">
        <v>71.62</v>
      </c>
      <c r="L562" s="2">
        <v>84.43</v>
      </c>
      <c r="M562" s="2">
        <v>80.5472837807263</v>
      </c>
      <c r="N562" s="2">
        <v>4.94791666666667</v>
      </c>
      <c r="O562" s="2">
        <v>4.79381443298969</v>
      </c>
      <c r="P562" s="2">
        <v>4.82233502538071</v>
      </c>
      <c r="Q562" s="2">
        <v>5.1010101010101</v>
      </c>
      <c r="R562" s="2">
        <v>5.2</v>
      </c>
      <c r="S562" s="2">
        <v>9.67741935483871</v>
      </c>
      <c r="T562" s="2">
        <v>9.6</v>
      </c>
      <c r="U562" s="2">
        <v>9.84251968503937</v>
      </c>
      <c r="V562" s="2">
        <v>10.1960784313725</v>
      </c>
      <c r="W562" s="2">
        <v>10.077519379845</v>
      </c>
      <c r="X562" s="2">
        <v>37.1428571428571</v>
      </c>
      <c r="Y562" s="2">
        <v>39.0476190476191</v>
      </c>
      <c r="Z562" s="2">
        <v>35.4545454545455</v>
      </c>
      <c r="AA562" s="2">
        <v>34.3478260869565</v>
      </c>
      <c r="AB562" s="2">
        <v>32.6086956521739</v>
      </c>
      <c r="AC562" s="2">
        <v>3.52083333333333</v>
      </c>
      <c r="AD562" s="2">
        <v>3.19587628865979</v>
      </c>
      <c r="AE562" s="2">
        <v>2.9238578680203</v>
      </c>
      <c r="AF562" s="2">
        <v>3.98989898989899</v>
      </c>
      <c r="AG562" s="2">
        <v>3.43</v>
      </c>
      <c r="AH562" s="2">
        <v>5.94</v>
      </c>
      <c r="AI562" s="2">
        <v>5.52</v>
      </c>
      <c r="AJ562" s="2">
        <v>5.13</v>
      </c>
      <c r="AK562" s="2">
        <v>4.95</v>
      </c>
      <c r="AL562" s="2">
        <v>4.15</v>
      </c>
      <c r="AM562" s="2">
        <v>46.8</v>
      </c>
      <c r="AN562" s="2">
        <v>52.3</v>
      </c>
      <c r="AO562" s="2">
        <v>40.9</v>
      </c>
      <c r="AP562" s="2">
        <v>38.1</v>
      </c>
      <c r="AQ562" s="13">
        <v>7.57619047619048</v>
      </c>
      <c r="AR562" s="7">
        <v>8.00348746929217</v>
      </c>
    </row>
    <row r="563" spans="1:44">
      <c r="A563" t="s">
        <v>1132</v>
      </c>
      <c r="B563" s="1" t="s">
        <v>2936</v>
      </c>
      <c r="C563" t="s">
        <v>1133</v>
      </c>
      <c r="D563" t="s">
        <v>1302</v>
      </c>
      <c r="E563" s="2">
        <v>4.82</v>
      </c>
      <c r="F563" s="2">
        <v>59.9436666054723</v>
      </c>
      <c r="G563" s="2">
        <v>69.1902569900602</v>
      </c>
      <c r="H563" s="11">
        <v>0.72038726</v>
      </c>
      <c r="I563" s="2">
        <v>94.45</v>
      </c>
      <c r="J563" s="2">
        <v>127.17</v>
      </c>
      <c r="K563" s="2">
        <v>112.5</v>
      </c>
      <c r="L563" s="2">
        <v>90.46</v>
      </c>
      <c r="M563" s="2">
        <v>108.196852134352</v>
      </c>
      <c r="N563" s="2">
        <v>7.5</v>
      </c>
      <c r="O563" s="2">
        <v>6.94915254237288</v>
      </c>
      <c r="P563" s="2">
        <v>7.19101123595506</v>
      </c>
      <c r="Q563" s="2">
        <v>7.75280898876405</v>
      </c>
      <c r="R563" s="2">
        <v>8.22222222222222</v>
      </c>
      <c r="S563" s="2">
        <v>10.9375</v>
      </c>
      <c r="T563" s="2">
        <v>10.9375</v>
      </c>
      <c r="U563" s="2">
        <v>10.9375</v>
      </c>
      <c r="V563" s="2">
        <v>10.9375</v>
      </c>
      <c r="W563" s="2">
        <v>11.1969111969112</v>
      </c>
      <c r="X563" s="2">
        <v>54.4</v>
      </c>
      <c r="Y563" s="2">
        <v>54</v>
      </c>
      <c r="Z563" s="2">
        <v>54.4</v>
      </c>
      <c r="AA563" s="2">
        <v>54.8</v>
      </c>
      <c r="AB563" s="2">
        <v>55.6</v>
      </c>
      <c r="AC563" s="2">
        <v>5.86363636363636</v>
      </c>
      <c r="AD563" s="2">
        <v>5.28813559322034</v>
      </c>
      <c r="AE563" s="2">
        <v>5.07865168539326</v>
      </c>
      <c r="AF563" s="2">
        <v>6.92134831460674</v>
      </c>
      <c r="AG563" s="2">
        <v>6.71111111111111</v>
      </c>
      <c r="AH563" s="2">
        <v>9.94</v>
      </c>
      <c r="AI563" s="2">
        <v>9.49</v>
      </c>
      <c r="AJ563" s="2">
        <v>9.49</v>
      </c>
      <c r="AK563" s="2">
        <v>9.27</v>
      </c>
      <c r="AL563" s="2">
        <v>8.22222222222222</v>
      </c>
      <c r="AM563" s="2">
        <v>65.3</v>
      </c>
      <c r="AN563" s="2">
        <v>66.4</v>
      </c>
      <c r="AO563" s="2">
        <v>60.4</v>
      </c>
      <c r="AP563" s="2">
        <v>56.4</v>
      </c>
      <c r="AQ563" s="13">
        <v>12.0085714285714</v>
      </c>
      <c r="AR563" s="7">
        <v>13.6938050968526</v>
      </c>
    </row>
    <row r="564" spans="1:44">
      <c r="A564" t="s">
        <v>1134</v>
      </c>
      <c r="B564" s="1" t="s">
        <v>2937</v>
      </c>
      <c r="C564" t="s">
        <v>1135</v>
      </c>
      <c r="D564" t="s">
        <v>1302</v>
      </c>
      <c r="E564" s="2">
        <v>4.7</v>
      </c>
      <c r="F564" s="2">
        <v>59.6555364653329</v>
      </c>
      <c r="G564" s="2">
        <v>73.3368157037899</v>
      </c>
      <c r="H564" s="11">
        <v>0.915289756521739</v>
      </c>
      <c r="I564" s="2">
        <v>83.51</v>
      </c>
      <c r="J564" s="2">
        <v>97.35</v>
      </c>
      <c r="K564" s="2">
        <v>88.36</v>
      </c>
      <c r="L564" s="2">
        <v>73.38</v>
      </c>
      <c r="M564" s="2">
        <v>77.6316325563026</v>
      </c>
      <c r="N564" s="2">
        <v>8.27067669172932</v>
      </c>
      <c r="O564" s="2">
        <v>8.46715328467153</v>
      </c>
      <c r="P564" s="2">
        <v>8.46715328467153</v>
      </c>
      <c r="Q564" s="2">
        <v>8.48275862068965</v>
      </c>
      <c r="R564" s="2">
        <v>7.93333333333333</v>
      </c>
      <c r="S564" s="2">
        <v>10.2150537634409</v>
      </c>
      <c r="T564" s="2">
        <v>10.0529100529101</v>
      </c>
      <c r="U564" s="2">
        <v>10.1063829787234</v>
      </c>
      <c r="V564" s="2">
        <v>9.69387755102041</v>
      </c>
      <c r="W564" s="2">
        <v>9.45273631840796</v>
      </c>
      <c r="X564" s="2">
        <v>66.25</v>
      </c>
      <c r="Y564" s="2">
        <v>62.9411764705882</v>
      </c>
      <c r="Z564" s="2">
        <v>60.5882352941176</v>
      </c>
      <c r="AA564" s="2">
        <v>60</v>
      </c>
      <c r="AB564" s="2">
        <v>59.4117647058824</v>
      </c>
      <c r="AC564" s="2">
        <v>7.53383458646617</v>
      </c>
      <c r="AD564" s="2">
        <v>7.57664233576642</v>
      </c>
      <c r="AE564" s="2">
        <v>7.51824817518248</v>
      </c>
      <c r="AF564" s="2">
        <v>8.4551724137931</v>
      </c>
      <c r="AG564" s="2">
        <v>7.74666666666667</v>
      </c>
      <c r="AH564" s="2">
        <v>9.47</v>
      </c>
      <c r="AI564" s="2">
        <v>9.42</v>
      </c>
      <c r="AJ564" s="2">
        <v>9.27</v>
      </c>
      <c r="AK564" s="2">
        <v>7.93</v>
      </c>
      <c r="AL564" s="2">
        <v>6.26666666666667</v>
      </c>
      <c r="AM564" s="2">
        <v>55</v>
      </c>
      <c r="AN564" s="2">
        <v>62.4</v>
      </c>
      <c r="AO564" s="2">
        <v>53</v>
      </c>
      <c r="AP564" s="2">
        <v>48.9</v>
      </c>
      <c r="AQ564" s="13">
        <v>12.3391304347826</v>
      </c>
      <c r="AR564" s="7">
        <v>12.4081168709048</v>
      </c>
    </row>
    <row r="565" spans="1:44">
      <c r="A565" t="s">
        <v>1136</v>
      </c>
      <c r="B565" s="1" t="s">
        <v>2938</v>
      </c>
      <c r="C565" t="s">
        <v>1137</v>
      </c>
      <c r="D565" t="s">
        <v>1302</v>
      </c>
      <c r="E565" s="2">
        <v>5.11</v>
      </c>
      <c r="F565" s="2">
        <v>61.4956293671276</v>
      </c>
      <c r="G565" s="2">
        <v>73.223945476731</v>
      </c>
      <c r="H565" s="11">
        <v>1.09020799473684</v>
      </c>
      <c r="I565" s="2">
        <v>83.4</v>
      </c>
      <c r="J565" s="2">
        <v>114.9</v>
      </c>
      <c r="K565" s="2">
        <v>100.57</v>
      </c>
      <c r="L565" s="2">
        <v>78.33</v>
      </c>
      <c r="M565" s="2">
        <v>76.9835768839573</v>
      </c>
      <c r="N565" s="2">
        <v>9.64071856287425</v>
      </c>
      <c r="O565" s="2">
        <v>8.92857142857143</v>
      </c>
      <c r="P565" s="2">
        <v>8.92857142857143</v>
      </c>
      <c r="Q565" s="2">
        <v>8.91428571428571</v>
      </c>
      <c r="R565" s="2">
        <v>9.05027932960894</v>
      </c>
      <c r="S565" s="2">
        <v>13.2530120481928</v>
      </c>
      <c r="T565" s="2">
        <v>13.2530120481928</v>
      </c>
      <c r="U565" s="2">
        <v>13.2530120481928</v>
      </c>
      <c r="V565" s="2">
        <v>12.890625</v>
      </c>
      <c r="W565" s="2">
        <v>12.6436781609195</v>
      </c>
      <c r="X565" s="2">
        <v>51</v>
      </c>
      <c r="Y565" s="2">
        <v>49.3333333333333</v>
      </c>
      <c r="Z565" s="2">
        <v>47.3333333333333</v>
      </c>
      <c r="AA565" s="2">
        <v>46.6666666666667</v>
      </c>
      <c r="AB565" s="2">
        <v>45.3333333333333</v>
      </c>
      <c r="AC565" s="2">
        <v>6.5748502994012</v>
      </c>
      <c r="AD565" s="2">
        <v>5.67857142857143</v>
      </c>
      <c r="AE565" s="2">
        <v>4.95238095238095</v>
      </c>
      <c r="AF565" s="2">
        <v>6.44571428571428</v>
      </c>
      <c r="AG565" s="2">
        <v>6.02234636871508</v>
      </c>
      <c r="AH565" s="2">
        <v>11.74</v>
      </c>
      <c r="AI565" s="2">
        <v>10.95</v>
      </c>
      <c r="AJ565" s="2">
        <v>10.54</v>
      </c>
      <c r="AK565" s="2">
        <v>9.54</v>
      </c>
      <c r="AL565" s="2">
        <v>8.8268156424581</v>
      </c>
      <c r="AM565" s="2">
        <v>58.6</v>
      </c>
      <c r="AN565" s="2">
        <v>63.1</v>
      </c>
      <c r="AO565" s="2">
        <v>58.3</v>
      </c>
      <c r="AP565" s="2">
        <v>52.8</v>
      </c>
      <c r="AQ565" s="13">
        <v>13.821052631579</v>
      </c>
      <c r="AR565" s="7">
        <v>14.8605701681239</v>
      </c>
    </row>
    <row r="566" spans="1:44">
      <c r="A566" t="s">
        <v>1138</v>
      </c>
      <c r="B566" s="1" t="s">
        <v>2939</v>
      </c>
      <c r="C566" t="s">
        <v>1139</v>
      </c>
      <c r="D566" t="s">
        <v>1302</v>
      </c>
      <c r="E566" s="2">
        <v>7.35</v>
      </c>
      <c r="F566" s="2">
        <v>67.5765013867072</v>
      </c>
      <c r="G566" s="2">
        <v>76.4505848891535</v>
      </c>
      <c r="H566" s="11">
        <v>0.994741751428572</v>
      </c>
      <c r="I566" s="2">
        <v>116.86</v>
      </c>
      <c r="J566" s="2">
        <v>107.75</v>
      </c>
      <c r="K566" s="2">
        <v>113.03</v>
      </c>
      <c r="L566" s="2">
        <v>86.58</v>
      </c>
      <c r="M566" s="2">
        <v>98.3102366393801</v>
      </c>
      <c r="N566" s="2">
        <v>6.56084656084656</v>
      </c>
      <c r="O566" s="2">
        <v>6.35416666666667</v>
      </c>
      <c r="P566" s="2">
        <v>6.06217616580311</v>
      </c>
      <c r="Q566" s="2">
        <v>6.318407960199</v>
      </c>
      <c r="R566" s="2">
        <v>6.23188405797101</v>
      </c>
      <c r="S566" s="2">
        <v>8.81226053639847</v>
      </c>
      <c r="T566" s="2">
        <v>8.3969465648855</v>
      </c>
      <c r="U566" s="2">
        <v>8.3969465648855</v>
      </c>
      <c r="V566" s="2">
        <v>7.80669144981413</v>
      </c>
      <c r="W566" s="2">
        <v>7.63636363636364</v>
      </c>
      <c r="X566" s="2">
        <v>70.4761904761905</v>
      </c>
      <c r="Y566" s="2">
        <v>71.5</v>
      </c>
      <c r="Z566" s="2">
        <v>72</v>
      </c>
      <c r="AA566" s="2">
        <v>70.5</v>
      </c>
      <c r="AB566" s="2">
        <v>74.2105263157895</v>
      </c>
      <c r="AC566" s="2">
        <v>5.1957671957672</v>
      </c>
      <c r="AD566" s="2">
        <v>5.23958333333333</v>
      </c>
      <c r="AE566" s="2">
        <v>4.86010362694301</v>
      </c>
      <c r="AF566" s="2">
        <v>6.04975124378109</v>
      </c>
      <c r="AG566" s="2">
        <v>5.39130434782609</v>
      </c>
      <c r="AH566" s="2">
        <v>8.62</v>
      </c>
      <c r="AI566" s="2">
        <v>8.23</v>
      </c>
      <c r="AJ566" s="2">
        <v>7.93</v>
      </c>
      <c r="AK566" s="2">
        <v>6.92</v>
      </c>
      <c r="AL566" s="2">
        <v>6.03864734299517</v>
      </c>
      <c r="AM566" s="2">
        <v>59.4</v>
      </c>
      <c r="AN566" s="2">
        <v>62.9</v>
      </c>
      <c r="AO566" s="2">
        <v>57.1</v>
      </c>
      <c r="AP566" s="2">
        <v>53.9</v>
      </c>
      <c r="AQ566" s="13">
        <v>11.6485714285714</v>
      </c>
      <c r="AR566" s="7">
        <v>12.6460271232886</v>
      </c>
    </row>
    <row r="567" spans="1:44">
      <c r="A567" t="s">
        <v>1140</v>
      </c>
      <c r="B567" s="1" t="s">
        <v>2940</v>
      </c>
      <c r="C567" t="s">
        <v>1141</v>
      </c>
      <c r="D567" t="s">
        <v>1303</v>
      </c>
      <c r="E567" s="2">
        <v>10.99</v>
      </c>
      <c r="F567" s="2">
        <v>61.5626932105899</v>
      </c>
      <c r="G567" s="2">
        <v>72.8072203670528</v>
      </c>
      <c r="H567" s="11">
        <v>0.535374808108108</v>
      </c>
      <c r="I567" s="2">
        <v>100.04</v>
      </c>
      <c r="J567" s="2">
        <v>102.22</v>
      </c>
      <c r="K567" s="2">
        <v>90.85</v>
      </c>
      <c r="L567" s="2">
        <v>110.69</v>
      </c>
      <c r="M567" s="2">
        <v>108.01066183269</v>
      </c>
      <c r="N567" s="2">
        <v>8.19354838709677</v>
      </c>
      <c r="O567" s="2">
        <v>7.77777777777778</v>
      </c>
      <c r="P567" s="2">
        <v>7.64705882352941</v>
      </c>
      <c r="Q567" s="2">
        <v>7.71241830065359</v>
      </c>
      <c r="R567" s="2">
        <v>7.58169934640523</v>
      </c>
      <c r="S567" s="2">
        <v>12.7659574468085</v>
      </c>
      <c r="T567" s="2">
        <v>12.7659574468085</v>
      </c>
      <c r="U567" s="2">
        <v>13.0801687763713</v>
      </c>
      <c r="V567" s="2">
        <v>13.5021097046413</v>
      </c>
      <c r="W567" s="2">
        <v>13.8655462184874</v>
      </c>
      <c r="X567" s="2">
        <v>41.1538461538462</v>
      </c>
      <c r="Y567" s="2">
        <v>41.1538461538462</v>
      </c>
      <c r="Z567" s="2">
        <v>39.2592592592593</v>
      </c>
      <c r="AA567" s="2">
        <v>38.8888888888889</v>
      </c>
      <c r="AB567" s="2">
        <v>39.2592592592593</v>
      </c>
      <c r="AC567" s="2">
        <v>5.18709677419355</v>
      </c>
      <c r="AD567" s="2">
        <v>4.30065359477124</v>
      </c>
      <c r="AE567" s="2">
        <v>4.1437908496732</v>
      </c>
      <c r="AF567" s="2">
        <v>6.09150326797386</v>
      </c>
      <c r="AG567" s="2">
        <v>6.70588235294118</v>
      </c>
      <c r="AH567" s="2">
        <v>10.32</v>
      </c>
      <c r="AI567" s="2">
        <v>10.46</v>
      </c>
      <c r="AJ567" s="2">
        <v>10</v>
      </c>
      <c r="AK567" s="2">
        <v>9.02</v>
      </c>
      <c r="AL567" s="2">
        <v>7.90849673202614</v>
      </c>
      <c r="AM567" s="2">
        <v>44.9</v>
      </c>
      <c r="AN567" s="2">
        <v>46.9</v>
      </c>
      <c r="AO567" s="2">
        <v>41</v>
      </c>
      <c r="AP567" s="2">
        <v>37.5</v>
      </c>
      <c r="AQ567" s="13">
        <v>12.7864864864865</v>
      </c>
      <c r="AR567" s="7">
        <v>16.5979282206366</v>
      </c>
    </row>
    <row r="568" spans="1:44">
      <c r="A568" t="s">
        <v>1142</v>
      </c>
      <c r="B568" s="1" t="s">
        <v>2941</v>
      </c>
      <c r="C568" t="s">
        <v>1143</v>
      </c>
      <c r="D568" t="s">
        <v>1303</v>
      </c>
      <c r="E568" s="2">
        <v>10.14</v>
      </c>
      <c r="F568" s="2">
        <v>62.5107579524014</v>
      </c>
      <c r="G568" s="2">
        <v>73.761992143626</v>
      </c>
      <c r="H568" s="11">
        <v>0.419956185294118</v>
      </c>
      <c r="I568" s="2">
        <v>119.16</v>
      </c>
      <c r="J568" s="2">
        <v>106.13</v>
      </c>
      <c r="K568" s="2">
        <v>111.68</v>
      </c>
      <c r="L568" s="2">
        <v>125.46</v>
      </c>
      <c r="M568" s="2">
        <v>100.177920760367</v>
      </c>
      <c r="N568" s="2">
        <v>8</v>
      </c>
      <c r="O568" s="2">
        <v>8.27814569536424</v>
      </c>
      <c r="P568" s="2">
        <v>7.94701986754967</v>
      </c>
      <c r="Q568" s="2">
        <v>8.28947368421053</v>
      </c>
      <c r="R568" s="2">
        <v>8.30065359477124</v>
      </c>
      <c r="S568" s="2">
        <v>10.0917431192661</v>
      </c>
      <c r="T568" s="2">
        <v>10.5022831050228</v>
      </c>
      <c r="U568" s="2">
        <v>10.4545454545455</v>
      </c>
      <c r="V568" s="2">
        <v>10.4072398190045</v>
      </c>
      <c r="W568" s="2">
        <v>10.3603603603604</v>
      </c>
      <c r="X568" s="2">
        <v>52.6315789473684</v>
      </c>
      <c r="Y568" s="2">
        <v>49</v>
      </c>
      <c r="Z568" s="2">
        <v>48</v>
      </c>
      <c r="AA568" s="2">
        <v>48.5</v>
      </c>
      <c r="AB568" s="2">
        <v>49</v>
      </c>
      <c r="AC568" s="2">
        <v>5.13333333333333</v>
      </c>
      <c r="AD568" s="2">
        <v>4.98013245033113</v>
      </c>
      <c r="AE568" s="2">
        <v>4.15894039735099</v>
      </c>
      <c r="AF568" s="2">
        <v>6.80263157894737</v>
      </c>
      <c r="AG568" s="2">
        <v>6.96732026143791</v>
      </c>
      <c r="AH568" s="2">
        <v>11.53</v>
      </c>
      <c r="AI568" s="2">
        <v>11.72</v>
      </c>
      <c r="AJ568" s="2">
        <v>10.79</v>
      </c>
      <c r="AK568" s="2">
        <v>9.8</v>
      </c>
      <c r="AL568" s="2">
        <v>8.95424836601307</v>
      </c>
      <c r="AM568" s="2">
        <v>49.6</v>
      </c>
      <c r="AN568" s="2">
        <v>48.3</v>
      </c>
      <c r="AO568" s="2">
        <v>43.4</v>
      </c>
      <c r="AP568" s="2">
        <v>41.4</v>
      </c>
      <c r="AQ568" s="13">
        <v>13</v>
      </c>
      <c r="AR568" s="7">
        <v>15.6813828110098</v>
      </c>
    </row>
    <row r="569" spans="1:44">
      <c r="A569" t="s">
        <v>1144</v>
      </c>
      <c r="B569" s="1" t="s">
        <v>2942</v>
      </c>
      <c r="C569" t="s">
        <v>1145</v>
      </c>
      <c r="D569" t="s">
        <v>1303</v>
      </c>
      <c r="E569" s="2">
        <v>14.07</v>
      </c>
      <c r="F569" s="2">
        <v>83.3159456274728</v>
      </c>
      <c r="G569" s="2">
        <v>74.9655302918805</v>
      </c>
      <c r="H569" s="11">
        <v>0.107529280555556</v>
      </c>
      <c r="I569" s="2">
        <v>102.25</v>
      </c>
      <c r="J569" s="2">
        <v>82.38</v>
      </c>
      <c r="K569" s="2">
        <v>98.55</v>
      </c>
      <c r="L569" s="2">
        <v>76.67</v>
      </c>
      <c r="M569" s="2">
        <v>93.5407732096513</v>
      </c>
      <c r="N569" s="2">
        <v>5</v>
      </c>
      <c r="O569" s="2">
        <v>5</v>
      </c>
      <c r="P569" s="2">
        <v>4.93670886075949</v>
      </c>
      <c r="Q569" s="2">
        <v>5.15923566878981</v>
      </c>
      <c r="R569" s="2">
        <v>4.87341772151899</v>
      </c>
      <c r="S569" s="2">
        <v>12.7753303964758</v>
      </c>
      <c r="T569" s="2">
        <v>12.719298245614</v>
      </c>
      <c r="U569" s="2">
        <v>12.2950819672131</v>
      </c>
      <c r="V569" s="2">
        <v>11.8367346938776</v>
      </c>
      <c r="W569" s="2">
        <v>11.7886178861789</v>
      </c>
      <c r="X569" s="2">
        <v>26.9230769230769</v>
      </c>
      <c r="Y569" s="2">
        <v>25.7692307692308</v>
      </c>
      <c r="Z569" s="2">
        <v>26.1538461538462</v>
      </c>
      <c r="AA569" s="2">
        <v>26.5384615384615</v>
      </c>
      <c r="AB569" s="2">
        <v>26.9230769230769</v>
      </c>
      <c r="AC569" s="2">
        <v>3.9041095890411</v>
      </c>
      <c r="AD569" s="2">
        <v>3.67123287671233</v>
      </c>
      <c r="AE569" s="2">
        <v>2.78481012658228</v>
      </c>
      <c r="AF569" s="2">
        <v>4.53503184713376</v>
      </c>
      <c r="AG569" s="2">
        <v>4.78481012658228</v>
      </c>
      <c r="AH569" s="2">
        <v>6.64</v>
      </c>
      <c r="AI569" s="2">
        <v>7.12</v>
      </c>
      <c r="AJ569" s="2">
        <v>6.46</v>
      </c>
      <c r="AK569" s="2">
        <v>6.31</v>
      </c>
      <c r="AL569" s="2">
        <v>5.82278481012658</v>
      </c>
      <c r="AM569" s="2">
        <v>30.2</v>
      </c>
      <c r="AN569" s="2">
        <v>31.3</v>
      </c>
      <c r="AO569" s="2">
        <v>31.4</v>
      </c>
      <c r="AP569" s="2">
        <v>30.7</v>
      </c>
      <c r="AQ569" s="13">
        <v>11.05</v>
      </c>
      <c r="AR569" s="7">
        <v>14.9152681932548</v>
      </c>
    </row>
    <row r="570" spans="1:44">
      <c r="A570" t="s">
        <v>1146</v>
      </c>
      <c r="B570" s="1" t="s">
        <v>2943</v>
      </c>
      <c r="C570" t="s">
        <v>1147</v>
      </c>
      <c r="D570" t="s">
        <v>1303</v>
      </c>
      <c r="E570" s="2">
        <v>7.23</v>
      </c>
      <c r="F570" s="2">
        <v>71.9724730518537</v>
      </c>
      <c r="G570" s="2">
        <v>74.0263361799194</v>
      </c>
      <c r="H570" s="11">
        <v>0.00983027272727272</v>
      </c>
      <c r="I570" s="2">
        <v>98.58</v>
      </c>
      <c r="J570" s="2">
        <v>82.49</v>
      </c>
      <c r="K570" s="2">
        <v>78.87</v>
      </c>
      <c r="L570" s="2">
        <v>77.19</v>
      </c>
      <c r="M570" s="2">
        <v>76.0980956061556</v>
      </c>
      <c r="N570" s="2">
        <v>5.1304347826087</v>
      </c>
      <c r="O570" s="2">
        <v>4.82758620689655</v>
      </c>
      <c r="P570" s="2">
        <v>4.8695652173913</v>
      </c>
      <c r="Q570" s="2">
        <v>5.1304347826087</v>
      </c>
      <c r="R570" s="2">
        <v>4.82456140350877</v>
      </c>
      <c r="S570" s="2">
        <v>29.2307692307692</v>
      </c>
      <c r="T570" s="2">
        <v>30.1020408163265</v>
      </c>
      <c r="U570" s="2">
        <v>30.6122448979592</v>
      </c>
      <c r="V570" s="2">
        <v>31.4720812182741</v>
      </c>
      <c r="W570" s="2">
        <v>31.8181818181818</v>
      </c>
      <c r="X570" s="2">
        <v>19.4117647058824</v>
      </c>
      <c r="Y570" s="2">
        <v>18.4905660377358</v>
      </c>
      <c r="Z570" s="2">
        <v>17.962962962963</v>
      </c>
      <c r="AA570" s="2">
        <v>17.1428571428571</v>
      </c>
      <c r="AB570" s="2">
        <v>16.8421052631579</v>
      </c>
      <c r="AC570" s="2">
        <v>1.91304347826087</v>
      </c>
      <c r="AD570" s="2">
        <v>1.93103448275862</v>
      </c>
      <c r="AE570" s="2">
        <v>1.84347826086957</v>
      </c>
      <c r="AF570" s="2">
        <v>3.6695652173913</v>
      </c>
      <c r="AG570" s="2">
        <v>3.68421052631579</v>
      </c>
      <c r="AH570" s="2">
        <v>4.52</v>
      </c>
      <c r="AI570" s="2">
        <v>4.83</v>
      </c>
      <c r="AJ570" s="2">
        <v>4.96</v>
      </c>
      <c r="AK570" s="2">
        <v>4.52</v>
      </c>
      <c r="AL570" s="2">
        <v>4.3859649122807</v>
      </c>
      <c r="AM570" s="2">
        <v>19.6</v>
      </c>
      <c r="AN570" s="2">
        <v>21.6</v>
      </c>
      <c r="AO570" s="2">
        <v>23.1</v>
      </c>
      <c r="AP570" s="2">
        <v>22.4</v>
      </c>
      <c r="AQ570" s="13">
        <v>9.95454545454546</v>
      </c>
      <c r="AR570" s="7">
        <v>13.7872088367581</v>
      </c>
    </row>
    <row r="571" spans="1:44">
      <c r="A571" t="s">
        <v>1148</v>
      </c>
      <c r="B571" s="1" t="s">
        <v>2944</v>
      </c>
      <c r="C571" t="s">
        <v>1149</v>
      </c>
      <c r="D571" t="s">
        <v>1303</v>
      </c>
      <c r="E571" s="2">
        <v>4.83</v>
      </c>
      <c r="F571" s="2">
        <v>75.2015811802021</v>
      </c>
      <c r="G571" s="2">
        <v>74.1459494667681</v>
      </c>
      <c r="H571" s="11">
        <v>-0.140029260606061</v>
      </c>
      <c r="I571" s="2">
        <v>95.86</v>
      </c>
      <c r="J571" s="2">
        <v>73.58</v>
      </c>
      <c r="K571" s="2">
        <v>86.73</v>
      </c>
      <c r="L571" s="2">
        <v>70.68</v>
      </c>
      <c r="M571" s="2">
        <v>72.8386729604972</v>
      </c>
      <c r="N571" s="2">
        <v>5.23076923076923</v>
      </c>
      <c r="O571" s="2">
        <v>5.15384615384615</v>
      </c>
      <c r="P571" s="2">
        <v>5.19083969465649</v>
      </c>
      <c r="Q571" s="2">
        <v>5.57251908396947</v>
      </c>
      <c r="R571" s="2">
        <v>5.41984732824427</v>
      </c>
      <c r="S571" s="2">
        <v>22.3300970873786</v>
      </c>
      <c r="T571" s="2">
        <v>22.8155339805825</v>
      </c>
      <c r="U571" s="2">
        <v>23.1884057971014</v>
      </c>
      <c r="V571" s="2">
        <v>23.0769230769231</v>
      </c>
      <c r="W571" s="2">
        <v>23.444976076555</v>
      </c>
      <c r="X571" s="2">
        <v>18</v>
      </c>
      <c r="Y571" s="2">
        <v>17.3170731707317</v>
      </c>
      <c r="Z571" s="2">
        <v>16.9047619047619</v>
      </c>
      <c r="AA571" s="2">
        <v>17.6190476190476</v>
      </c>
      <c r="AB571" s="2">
        <v>16.9767441860465</v>
      </c>
      <c r="AC571" s="2">
        <v>2.24615384615385</v>
      </c>
      <c r="AD571" s="2">
        <v>2.09230769230769</v>
      </c>
      <c r="AE571" s="2">
        <v>2.04580152671756</v>
      </c>
      <c r="AF571" s="2">
        <v>3.37404580152672</v>
      </c>
      <c r="AG571" s="2">
        <v>3.81679389312977</v>
      </c>
      <c r="AH571" s="2">
        <v>5.23</v>
      </c>
      <c r="AI571" s="2">
        <v>5.46</v>
      </c>
      <c r="AJ571" s="2">
        <v>5.34</v>
      </c>
      <c r="AK571" s="2">
        <v>4.89</v>
      </c>
      <c r="AL571" s="2">
        <v>4.50381679389313</v>
      </c>
      <c r="AM571" s="2">
        <v>21.2</v>
      </c>
      <c r="AN571" s="2">
        <v>23.6</v>
      </c>
      <c r="AO571" s="2">
        <v>23</v>
      </c>
      <c r="AP571" s="2">
        <v>22.1</v>
      </c>
      <c r="AQ571" s="13">
        <v>10.1454545454545</v>
      </c>
      <c r="AR571" s="7">
        <v>14.3256434934074</v>
      </c>
    </row>
    <row r="572" spans="1:44">
      <c r="A572" t="s">
        <v>1150</v>
      </c>
      <c r="B572" s="1" t="s">
        <v>2945</v>
      </c>
      <c r="C572" t="s">
        <v>1151</v>
      </c>
      <c r="D572" t="s">
        <v>1303</v>
      </c>
      <c r="E572" s="2">
        <v>13.37</v>
      </c>
      <c r="F572" s="2">
        <v>84.6369436758983</v>
      </c>
      <c r="G572" s="2">
        <v>76.2015635561431</v>
      </c>
      <c r="H572" s="11">
        <v>0.424645628125</v>
      </c>
      <c r="I572" s="2">
        <v>109.81</v>
      </c>
      <c r="J572" s="2">
        <v>122.29</v>
      </c>
      <c r="K572" s="2">
        <v>120</v>
      </c>
      <c r="L572" s="2">
        <v>90.93</v>
      </c>
      <c r="M572" s="2">
        <v>90.898252415368</v>
      </c>
      <c r="N572" s="2">
        <v>7.55102040816327</v>
      </c>
      <c r="O572" s="2">
        <v>6.95945945945946</v>
      </c>
      <c r="P572" s="2">
        <v>6.8</v>
      </c>
      <c r="Q572" s="2">
        <v>6.6887417218543</v>
      </c>
      <c r="R572" s="2">
        <v>6.35761589403973</v>
      </c>
      <c r="S572" s="2">
        <v>13.953488372093</v>
      </c>
      <c r="T572" s="2">
        <v>14.2857142857143</v>
      </c>
      <c r="U572" s="2">
        <v>14.0909090909091</v>
      </c>
      <c r="V572" s="2">
        <v>13.963963963964</v>
      </c>
      <c r="W572" s="2">
        <v>14.3497757847534</v>
      </c>
      <c r="X572" s="2">
        <v>35.7692307692308</v>
      </c>
      <c r="Y572" s="2">
        <v>35.1851851851852</v>
      </c>
      <c r="Z572" s="2">
        <v>34.4444444444444</v>
      </c>
      <c r="AA572" s="2">
        <v>33.3333333333333</v>
      </c>
      <c r="AB572" s="2">
        <v>32.962962962963</v>
      </c>
      <c r="AC572" s="2">
        <v>4.38095238095238</v>
      </c>
      <c r="AD572" s="2">
        <v>3.94594594594595</v>
      </c>
      <c r="AE572" s="2">
        <v>3.06666666666667</v>
      </c>
      <c r="AF572" s="2">
        <v>5.03311258278146</v>
      </c>
      <c r="AG572" s="2">
        <v>4.8476821192053</v>
      </c>
      <c r="AH572" s="2">
        <v>7.21</v>
      </c>
      <c r="AI572" s="2">
        <v>6.89</v>
      </c>
      <c r="AJ572" s="2">
        <v>7.07</v>
      </c>
      <c r="AK572" s="2">
        <v>6.36</v>
      </c>
      <c r="AL572" s="2">
        <v>5.76158940397351</v>
      </c>
      <c r="AM572" s="2">
        <v>27.2</v>
      </c>
      <c r="AN572" s="2">
        <v>28.8</v>
      </c>
      <c r="AO572" s="2">
        <v>28.3</v>
      </c>
      <c r="AP572" s="2">
        <v>26.1</v>
      </c>
      <c r="AQ572" s="13">
        <v>13.784375</v>
      </c>
      <c r="AR572" s="7">
        <v>16.7999496207254</v>
      </c>
    </row>
    <row r="573" spans="1:44">
      <c r="A573" t="s">
        <v>1152</v>
      </c>
      <c r="B573" s="1" t="s">
        <v>2946</v>
      </c>
      <c r="C573" t="s">
        <v>1153</v>
      </c>
      <c r="D573" t="s">
        <v>1303</v>
      </c>
      <c r="E573" s="2">
        <v>15.12</v>
      </c>
      <c r="F573" s="2">
        <v>82.8378282081808</v>
      </c>
      <c r="G573" s="2">
        <v>76.7051327053794</v>
      </c>
      <c r="H573" s="11">
        <v>0.179713441025641</v>
      </c>
      <c r="I573" s="2">
        <v>144.47</v>
      </c>
      <c r="J573" s="2">
        <v>130.1</v>
      </c>
      <c r="K573" s="2">
        <v>106.45</v>
      </c>
      <c r="L573" s="2">
        <v>131.86</v>
      </c>
      <c r="M573" s="2">
        <v>116.154840081643</v>
      </c>
      <c r="N573" s="2">
        <v>4.9112426035503</v>
      </c>
      <c r="O573" s="2">
        <v>4.82352941176471</v>
      </c>
      <c r="P573" s="2">
        <v>4.70588235294118</v>
      </c>
      <c r="Q573" s="2">
        <v>4.52941176470588</v>
      </c>
      <c r="R573" s="2">
        <v>4.52941176470588</v>
      </c>
      <c r="S573" s="2">
        <v>11.1111111111111</v>
      </c>
      <c r="T573" s="2">
        <v>11.063829787234</v>
      </c>
      <c r="U573" s="2">
        <v>10.5932203389831</v>
      </c>
      <c r="V573" s="2">
        <v>10.5485232067511</v>
      </c>
      <c r="W573" s="2">
        <v>10.5042016806723</v>
      </c>
      <c r="X573" s="2">
        <v>38.6363636363636</v>
      </c>
      <c r="Y573" s="2">
        <v>40</v>
      </c>
      <c r="Z573" s="2">
        <v>37.6190476190476</v>
      </c>
      <c r="AA573" s="2">
        <v>38.0952380952381</v>
      </c>
      <c r="AB573" s="2">
        <v>37.1428571428571</v>
      </c>
      <c r="AC573" s="2">
        <v>3.84615384615385</v>
      </c>
      <c r="AD573" s="2">
        <v>3.49411764705882</v>
      </c>
      <c r="AE573" s="2">
        <v>3.05882352941176</v>
      </c>
      <c r="AF573" s="2">
        <v>5.41176470588235</v>
      </c>
      <c r="AG573" s="2">
        <v>5.94117647058824</v>
      </c>
      <c r="AH573" s="2">
        <v>6.39</v>
      </c>
      <c r="AI573" s="2">
        <v>6.41</v>
      </c>
      <c r="AJ573" s="2">
        <v>5.82</v>
      </c>
      <c r="AK573" s="2">
        <v>5.18</v>
      </c>
      <c r="AL573" s="2">
        <v>4.47058823529412</v>
      </c>
      <c r="AM573" s="2">
        <v>32.5</v>
      </c>
      <c r="AN573" s="2">
        <v>35.7</v>
      </c>
      <c r="AO573" s="2">
        <v>29.6</v>
      </c>
      <c r="AP573" s="2">
        <v>28.7</v>
      </c>
      <c r="AQ573" s="13">
        <v>14.0025641025641</v>
      </c>
      <c r="AR573" s="7">
        <v>16.5396248910572</v>
      </c>
    </row>
    <row r="574" spans="1:44">
      <c r="A574" t="s">
        <v>1154</v>
      </c>
      <c r="B574" s="1" t="s">
        <v>2947</v>
      </c>
      <c r="C574" t="s">
        <v>1155</v>
      </c>
      <c r="D574" t="s">
        <v>1303</v>
      </c>
      <c r="E574" s="2">
        <v>8.41</v>
      </c>
      <c r="F574" s="2">
        <v>76.7348156196354</v>
      </c>
      <c r="G574" s="2">
        <v>73.4230441357359</v>
      </c>
      <c r="H574" s="11">
        <v>0.0139444322580645</v>
      </c>
      <c r="I574" s="2">
        <v>102.21</v>
      </c>
      <c r="J574" s="2">
        <v>74.99</v>
      </c>
      <c r="K574" s="2">
        <v>80.79</v>
      </c>
      <c r="L574" s="2">
        <v>71.46</v>
      </c>
      <c r="M574" s="2">
        <v>94.2149326875543</v>
      </c>
      <c r="N574" s="2">
        <v>5.95419847328244</v>
      </c>
      <c r="O574" s="2">
        <v>6.03053435114504</v>
      </c>
      <c r="P574" s="2">
        <v>5.87786259541985</v>
      </c>
      <c r="Q574" s="2">
        <v>6.06060606060606</v>
      </c>
      <c r="R574" s="2">
        <v>5.6390977443609</v>
      </c>
      <c r="S574" s="2">
        <v>16.5853658536585</v>
      </c>
      <c r="T574" s="2">
        <v>17.5609756097561</v>
      </c>
      <c r="U574" s="2">
        <v>18.0487804878049</v>
      </c>
      <c r="V574" s="2">
        <v>18.3574879227053</v>
      </c>
      <c r="W574" s="2">
        <v>18.1818181818182</v>
      </c>
      <c r="X574" s="2">
        <v>21.6666666666667</v>
      </c>
      <c r="Y574" s="2">
        <v>20.9677419354839</v>
      </c>
      <c r="Z574" s="2">
        <v>20.6451612903226</v>
      </c>
      <c r="AA574" s="2">
        <v>20.3125</v>
      </c>
      <c r="AB574" s="2">
        <v>19.0625</v>
      </c>
      <c r="AC574" s="2">
        <v>3.23664122137405</v>
      </c>
      <c r="AD574" s="2">
        <v>3.09923664122137</v>
      </c>
      <c r="AE574" s="2">
        <v>2.42748091603053</v>
      </c>
      <c r="AF574" s="2">
        <v>4.83333333333333</v>
      </c>
      <c r="AG574" s="2">
        <v>4.73684210526316</v>
      </c>
      <c r="AH574" s="2">
        <v>6.72</v>
      </c>
      <c r="AI574" s="2">
        <v>6.95</v>
      </c>
      <c r="AJ574" s="2">
        <v>6.64</v>
      </c>
      <c r="AK574" s="2">
        <v>6.06</v>
      </c>
      <c r="AL574" s="2">
        <v>5.41353383458647</v>
      </c>
      <c r="AM574" s="2">
        <v>26.1</v>
      </c>
      <c r="AN574" s="2">
        <v>25.5</v>
      </c>
      <c r="AO574" s="2">
        <v>24.9</v>
      </c>
      <c r="AP574" s="2">
        <v>24.9</v>
      </c>
      <c r="AQ574" s="13">
        <v>9.93225806451613</v>
      </c>
      <c r="AR574" s="7">
        <v>14.399991666591</v>
      </c>
    </row>
    <row r="575" spans="1:44">
      <c r="A575" t="s">
        <v>1156</v>
      </c>
      <c r="B575" s="1" t="s">
        <v>2948</v>
      </c>
      <c r="C575" t="s">
        <v>1157</v>
      </c>
      <c r="D575" t="s">
        <v>1303</v>
      </c>
      <c r="E575" s="2">
        <v>8.93</v>
      </c>
      <c r="F575" s="2">
        <v>61.4157796502201</v>
      </c>
      <c r="G575" s="2">
        <v>73.3481015182716</v>
      </c>
      <c r="H575" s="11">
        <v>0.431093267647059</v>
      </c>
      <c r="I575" s="2">
        <v>97.69</v>
      </c>
      <c r="J575" s="2">
        <v>81.2</v>
      </c>
      <c r="K575" s="2">
        <v>74.97</v>
      </c>
      <c r="L575" s="2">
        <v>92.47</v>
      </c>
      <c r="M575" s="2">
        <v>93.6568933922756</v>
      </c>
      <c r="N575" s="2">
        <v>7.12</v>
      </c>
      <c r="O575" s="2">
        <v>7.44</v>
      </c>
      <c r="P575" s="2">
        <v>7.58064516129032</v>
      </c>
      <c r="Q575" s="2">
        <v>7.82258064516129</v>
      </c>
      <c r="R575" s="2">
        <v>7.98387096774194</v>
      </c>
      <c r="S575" s="2">
        <v>22.7722772277228</v>
      </c>
      <c r="T575" s="2">
        <v>22.7722772277228</v>
      </c>
      <c r="U575" s="2">
        <v>23.2673267326733</v>
      </c>
      <c r="V575" s="2">
        <v>23.6453201970443</v>
      </c>
      <c r="W575" s="2">
        <v>24.0196078431373</v>
      </c>
      <c r="X575" s="2">
        <v>25.3658536585366</v>
      </c>
      <c r="Y575" s="2">
        <v>23.3333333333333</v>
      </c>
      <c r="Z575" s="2">
        <v>23.5714285714286</v>
      </c>
      <c r="AA575" s="2">
        <v>22.093023255814</v>
      </c>
      <c r="AB575" s="2">
        <v>23.0232558139535</v>
      </c>
      <c r="AC575" s="2">
        <v>2.992</v>
      </c>
      <c r="AD575" s="2">
        <v>2.736</v>
      </c>
      <c r="AE575" s="2">
        <v>2.66129032258064</v>
      </c>
      <c r="AF575" s="2">
        <v>4.93548387096774</v>
      </c>
      <c r="AG575" s="2">
        <v>4.53225806451613</v>
      </c>
      <c r="AH575" s="2">
        <v>8.48</v>
      </c>
      <c r="AI575" s="2">
        <v>8.96</v>
      </c>
      <c r="AJ575" s="2">
        <v>8.87</v>
      </c>
      <c r="AK575" s="2">
        <v>8.39</v>
      </c>
      <c r="AL575" s="2">
        <v>7.41935483870968</v>
      </c>
      <c r="AM575" s="2">
        <v>28.8</v>
      </c>
      <c r="AN575" s="2">
        <v>28.9</v>
      </c>
      <c r="AO575" s="2">
        <v>29.5</v>
      </c>
      <c r="AP575" s="2">
        <v>30.2</v>
      </c>
      <c r="AQ575" s="13">
        <v>10.8588235294118</v>
      </c>
      <c r="AR575" s="7">
        <v>16.0126918949666</v>
      </c>
    </row>
    <row r="576" spans="1:44">
      <c r="A576" t="s">
        <v>1158</v>
      </c>
      <c r="B576" s="1" t="s">
        <v>2949</v>
      </c>
      <c r="C576" t="s">
        <v>1159</v>
      </c>
      <c r="D576" t="s">
        <v>1303</v>
      </c>
      <c r="E576" s="2">
        <v>19.02</v>
      </c>
      <c r="F576" s="2">
        <v>71.2303613402406</v>
      </c>
      <c r="G576" s="2">
        <v>76.4449097541707</v>
      </c>
      <c r="H576" s="11">
        <v>0.2234961025</v>
      </c>
      <c r="I576" s="2">
        <v>79.1</v>
      </c>
      <c r="J576" s="2">
        <v>90.47</v>
      </c>
      <c r="K576" s="2">
        <v>88.17</v>
      </c>
      <c r="L576" s="2">
        <v>86.68</v>
      </c>
      <c r="M576" s="2">
        <v>89.7731580980432</v>
      </c>
      <c r="N576" s="2">
        <v>6.48148148148148</v>
      </c>
      <c r="O576" s="2">
        <v>6.11111111111111</v>
      </c>
      <c r="P576" s="2">
        <v>6.3030303030303</v>
      </c>
      <c r="Q576" s="2">
        <v>6.14035087719298</v>
      </c>
      <c r="R576" s="2">
        <v>5.78947368421053</v>
      </c>
      <c r="S576" s="2">
        <v>12.8205128205128</v>
      </c>
      <c r="T576" s="2">
        <v>12.7659574468085</v>
      </c>
      <c r="U576" s="2">
        <v>12.9166666666667</v>
      </c>
      <c r="V576" s="2">
        <v>12.8</v>
      </c>
      <c r="W576" s="2">
        <v>12.7490039840637</v>
      </c>
      <c r="X576" s="2">
        <v>38.4615384615385</v>
      </c>
      <c r="Y576" s="2">
        <v>37.6923076923077</v>
      </c>
      <c r="Z576" s="2">
        <v>36.6666666666667</v>
      </c>
      <c r="AA576" s="2">
        <v>35.9259259259259</v>
      </c>
      <c r="AB576" s="2">
        <v>36.6666666666667</v>
      </c>
      <c r="AC576" s="2">
        <v>4.66666666666667</v>
      </c>
      <c r="AD576" s="2">
        <v>4.67901234567901</v>
      </c>
      <c r="AE576" s="2">
        <v>3.62424242424242</v>
      </c>
      <c r="AF576" s="2">
        <v>5.64912280701754</v>
      </c>
      <c r="AG576" s="2">
        <v>5.35672514619883</v>
      </c>
      <c r="AH576" s="2">
        <v>7.72</v>
      </c>
      <c r="AI576" s="2">
        <v>7.9</v>
      </c>
      <c r="AJ576" s="2">
        <v>7.76</v>
      </c>
      <c r="AK576" s="2">
        <v>7.08</v>
      </c>
      <c r="AL576" s="2">
        <v>6.4327485380117</v>
      </c>
      <c r="AM576" s="2">
        <v>36.9</v>
      </c>
      <c r="AN576" s="2">
        <v>39</v>
      </c>
      <c r="AO576" s="2">
        <v>34.6</v>
      </c>
      <c r="AP576" s="2">
        <v>33.6</v>
      </c>
      <c r="AQ576" s="13">
        <v>12.3175</v>
      </c>
      <c r="AR576" s="7">
        <v>15.8342077086439</v>
      </c>
    </row>
    <row r="577" spans="1:44">
      <c r="A577" t="s">
        <v>1160</v>
      </c>
      <c r="B577" s="1" t="s">
        <v>2950</v>
      </c>
      <c r="C577" t="s">
        <v>1161</v>
      </c>
      <c r="D577" t="s">
        <v>1303</v>
      </c>
      <c r="E577" s="2">
        <v>19.22</v>
      </c>
      <c r="F577" s="2">
        <v>60.3931316223245</v>
      </c>
      <c r="G577" s="2">
        <v>71.300632594542</v>
      </c>
      <c r="H577" s="11">
        <v>0.522327738888889</v>
      </c>
      <c r="I577" s="2">
        <v>86.55</v>
      </c>
      <c r="J577" s="2">
        <v>100.84</v>
      </c>
      <c r="K577" s="2">
        <v>96.99</v>
      </c>
      <c r="L577" s="2">
        <v>75.39</v>
      </c>
      <c r="M577" s="2">
        <v>75.1672590535197</v>
      </c>
      <c r="N577" s="2">
        <v>8.04054054054054</v>
      </c>
      <c r="O577" s="2">
        <v>8.57142857142857</v>
      </c>
      <c r="P577" s="2">
        <v>8.2312925170068</v>
      </c>
      <c r="Q577" s="2">
        <v>8.32214765100671</v>
      </c>
      <c r="R577" s="2">
        <v>8.30065359477124</v>
      </c>
      <c r="S577" s="2">
        <v>14.410480349345</v>
      </c>
      <c r="T577" s="2">
        <v>14.410480349345</v>
      </c>
      <c r="U577" s="2">
        <v>14.8471615720524</v>
      </c>
      <c r="V577" s="2">
        <v>15.0214592274678</v>
      </c>
      <c r="W577" s="2">
        <v>15</v>
      </c>
      <c r="X577" s="2">
        <v>38.6206896551724</v>
      </c>
      <c r="Y577" s="2">
        <v>37.2413793103448</v>
      </c>
      <c r="Z577" s="2">
        <v>36</v>
      </c>
      <c r="AA577" s="2">
        <v>35.1612903225806</v>
      </c>
      <c r="AB577" s="2">
        <v>34.0625</v>
      </c>
      <c r="AC577" s="2">
        <v>5.47297297297297</v>
      </c>
      <c r="AD577" s="2">
        <v>5.17006802721088</v>
      </c>
      <c r="AE577" s="2">
        <v>4.46258503401361</v>
      </c>
      <c r="AF577" s="2">
        <v>6.32214765100671</v>
      </c>
      <c r="AG577" s="2">
        <v>6.44444444444444</v>
      </c>
      <c r="AH577" s="2">
        <v>10.95</v>
      </c>
      <c r="AI577" s="2">
        <v>11.56</v>
      </c>
      <c r="AJ577" s="2">
        <v>11.29</v>
      </c>
      <c r="AK577" s="2">
        <v>10.4</v>
      </c>
      <c r="AL577" s="2">
        <v>9.34640522875817</v>
      </c>
      <c r="AM577" s="2">
        <v>41.8</v>
      </c>
      <c r="AN577" s="2">
        <v>43</v>
      </c>
      <c r="AO577" s="2">
        <v>45.5</v>
      </c>
      <c r="AP577" s="2">
        <v>40.8</v>
      </c>
      <c r="AQ577" s="13">
        <v>11.7416666666667</v>
      </c>
      <c r="AR577" s="7">
        <v>16.2868919115205</v>
      </c>
    </row>
    <row r="578" spans="1:44">
      <c r="A578" t="s">
        <v>1162</v>
      </c>
      <c r="B578" s="1" t="s">
        <v>2951</v>
      </c>
      <c r="C578" t="s">
        <v>1163</v>
      </c>
      <c r="D578" t="s">
        <v>1303</v>
      </c>
      <c r="E578" s="2">
        <v>14.36</v>
      </c>
      <c r="F578" s="2">
        <v>66.3626313870507</v>
      </c>
      <c r="G578" s="2">
        <v>73.7182522626653</v>
      </c>
      <c r="H578" s="11">
        <v>0.5357777025</v>
      </c>
      <c r="I578" s="2">
        <v>107.67</v>
      </c>
      <c r="J578" s="2">
        <v>121.99</v>
      </c>
      <c r="K578" s="2">
        <v>121.59</v>
      </c>
      <c r="L578" s="2">
        <v>109.16</v>
      </c>
      <c r="M578" s="2">
        <v>128.759021080733</v>
      </c>
      <c r="N578" s="2">
        <v>7.36196319018405</v>
      </c>
      <c r="O578" s="2">
        <v>7.30061349693251</v>
      </c>
      <c r="P578" s="2">
        <v>7.05521472392638</v>
      </c>
      <c r="Q578" s="2">
        <v>7.25609756097561</v>
      </c>
      <c r="R578" s="2">
        <v>7.3780487804878</v>
      </c>
      <c r="S578" s="2">
        <v>13.8075313807531</v>
      </c>
      <c r="T578" s="2">
        <v>13.75</v>
      </c>
      <c r="U578" s="2">
        <v>14.1078838174274</v>
      </c>
      <c r="V578" s="2">
        <v>13.9917695473251</v>
      </c>
      <c r="W578" s="2">
        <v>13.9917695473251</v>
      </c>
      <c r="X578" s="2">
        <v>45.1724137931035</v>
      </c>
      <c r="Y578" s="2">
        <v>45.1724137931035</v>
      </c>
      <c r="Z578" s="2">
        <v>46.2068965517241</v>
      </c>
      <c r="AA578" s="2">
        <v>43</v>
      </c>
      <c r="AB578" s="2">
        <v>43</v>
      </c>
      <c r="AC578" s="2">
        <v>5.95092024539877</v>
      </c>
      <c r="AD578" s="2">
        <v>5.42331288343558</v>
      </c>
      <c r="AE578" s="2">
        <v>4.94478527607362</v>
      </c>
      <c r="AF578" s="2">
        <v>6.78048780487805</v>
      </c>
      <c r="AG578" s="2">
        <v>7.54878048780488</v>
      </c>
      <c r="AH578" s="2">
        <v>9.69</v>
      </c>
      <c r="AI578" s="2">
        <v>9.51</v>
      </c>
      <c r="AJ578" s="2">
        <v>8.83</v>
      </c>
      <c r="AK578" s="2">
        <v>8.29</v>
      </c>
      <c r="AL578" s="2">
        <v>7.5609756097561</v>
      </c>
      <c r="AM578" s="2">
        <v>39.8</v>
      </c>
      <c r="AN578" s="2">
        <v>40</v>
      </c>
      <c r="AO578" s="2">
        <v>35.1</v>
      </c>
      <c r="AP578" s="2">
        <v>34.8</v>
      </c>
      <c r="AQ578" s="13">
        <v>11.6425</v>
      </c>
      <c r="AR578" s="7">
        <v>14.1763983953233</v>
      </c>
    </row>
    <row r="579" spans="1:44">
      <c r="A579" t="s">
        <v>1164</v>
      </c>
      <c r="B579" s="1" t="s">
        <v>2952</v>
      </c>
      <c r="C579" t="s">
        <v>1165</v>
      </c>
      <c r="D579" t="s">
        <v>1303</v>
      </c>
      <c r="E579" s="2">
        <v>6.95</v>
      </c>
      <c r="F579" s="2">
        <v>73.7198672964194</v>
      </c>
      <c r="G579" s="2">
        <v>72.3514068154263</v>
      </c>
      <c r="H579" s="11">
        <v>0.321775557142857</v>
      </c>
      <c r="I579" s="2">
        <v>113.1</v>
      </c>
      <c r="J579" s="2">
        <v>89.3</v>
      </c>
      <c r="K579" s="2">
        <v>87.85</v>
      </c>
      <c r="L579" s="2">
        <v>73.88</v>
      </c>
      <c r="M579" s="2">
        <v>78.2295567140359</v>
      </c>
      <c r="N579" s="2">
        <v>6.59420289855072</v>
      </c>
      <c r="O579" s="2">
        <v>6.59420289855072</v>
      </c>
      <c r="P579" s="2">
        <v>6.59420289855072</v>
      </c>
      <c r="Q579" s="2">
        <v>7.10144927536232</v>
      </c>
      <c r="R579" s="2">
        <v>6.93430656934307</v>
      </c>
      <c r="S579" s="2">
        <v>21.1009174311927</v>
      </c>
      <c r="T579" s="2">
        <v>21.1009174311927</v>
      </c>
      <c r="U579" s="2">
        <v>21.5596330275229</v>
      </c>
      <c r="V579" s="2">
        <v>21.8181818181818</v>
      </c>
      <c r="W579" s="2">
        <v>22.2727272727273</v>
      </c>
      <c r="X579" s="2">
        <v>26.25</v>
      </c>
      <c r="Y579" s="2">
        <v>25.1219512195122</v>
      </c>
      <c r="Z579" s="2">
        <v>24.7619047619048</v>
      </c>
      <c r="AA579" s="2">
        <v>23.7209302325581</v>
      </c>
      <c r="AB579" s="2">
        <v>23.4883720930233</v>
      </c>
      <c r="AC579" s="2">
        <v>2.73913043478261</v>
      </c>
      <c r="AD579" s="2">
        <v>2.69565217391304</v>
      </c>
      <c r="AE579" s="2">
        <v>2.71014492753623</v>
      </c>
      <c r="AF579" s="2">
        <v>4.04347826086957</v>
      </c>
      <c r="AG579" s="2">
        <v>4.36496350364964</v>
      </c>
      <c r="AH579" s="2">
        <v>6.96</v>
      </c>
      <c r="AI579" s="2">
        <v>7.17</v>
      </c>
      <c r="AJ579" s="2">
        <v>7.17</v>
      </c>
      <c r="AK579" s="2">
        <v>6.96</v>
      </c>
      <c r="AL579" s="2">
        <v>6.27737226277372</v>
      </c>
      <c r="AM579" s="2">
        <v>24.9</v>
      </c>
      <c r="AN579" s="2">
        <v>27.4</v>
      </c>
      <c r="AO579" s="2">
        <v>29.1</v>
      </c>
      <c r="AP579" s="2">
        <v>27.9</v>
      </c>
      <c r="AQ579" s="13">
        <v>9.62857142857143</v>
      </c>
      <c r="AR579" s="7">
        <v>13.6284997334836</v>
      </c>
    </row>
    <row r="580" spans="1:44">
      <c r="A580" t="s">
        <v>1166</v>
      </c>
      <c r="B580" s="1" t="s">
        <v>2953</v>
      </c>
      <c r="C580" t="s">
        <v>1167</v>
      </c>
      <c r="D580" t="s">
        <v>1303</v>
      </c>
      <c r="E580" s="2">
        <v>14.61</v>
      </c>
      <c r="F580" s="2">
        <v>80.8437389541427</v>
      </c>
      <c r="G580" s="2">
        <v>74.93559149977</v>
      </c>
      <c r="H580" s="11">
        <v>0.448728605</v>
      </c>
      <c r="I580" s="2">
        <v>157.67</v>
      </c>
      <c r="J580" s="2">
        <v>157.53</v>
      </c>
      <c r="K580" s="2">
        <v>150.64</v>
      </c>
      <c r="L580" s="2">
        <v>171.62</v>
      </c>
      <c r="M580" s="2">
        <v>188.121255087853</v>
      </c>
      <c r="N580" s="2">
        <v>7.14285714285714</v>
      </c>
      <c r="O580" s="2">
        <v>6.80722891566265</v>
      </c>
      <c r="P580" s="2">
        <v>6.94117647058824</v>
      </c>
      <c r="Q580" s="2">
        <v>6.86390532544379</v>
      </c>
      <c r="R580" s="2">
        <v>7.32142857142857</v>
      </c>
      <c r="S580" s="2">
        <v>12.2047244094488</v>
      </c>
      <c r="T580" s="2">
        <v>12.156862745098</v>
      </c>
      <c r="U580" s="2">
        <v>11.9230769230769</v>
      </c>
      <c r="V580" s="2">
        <v>11.4942528735632</v>
      </c>
      <c r="W580" s="2">
        <v>11.4503816793893</v>
      </c>
      <c r="X580" s="2">
        <v>43.3333333333333</v>
      </c>
      <c r="Y580" s="2">
        <v>44.4444444444444</v>
      </c>
      <c r="Z580" s="2">
        <v>45.1851851851852</v>
      </c>
      <c r="AA580" s="2">
        <v>47.6923076923077</v>
      </c>
      <c r="AB580" s="2">
        <v>46.1538461538462</v>
      </c>
      <c r="AC580" s="2">
        <v>5.45238095238095</v>
      </c>
      <c r="AD580" s="2">
        <v>5.26506024096386</v>
      </c>
      <c r="AE580" s="2">
        <v>4.87058823529412</v>
      </c>
      <c r="AF580" s="2">
        <v>6.82840236686391</v>
      </c>
      <c r="AG580" s="2">
        <v>7.59523809523809</v>
      </c>
      <c r="AH580" s="2">
        <v>8.93</v>
      </c>
      <c r="AI580" s="2">
        <v>8.8</v>
      </c>
      <c r="AJ580" s="2">
        <v>8.65</v>
      </c>
      <c r="AK580" s="2">
        <v>8.11</v>
      </c>
      <c r="AL580" s="2">
        <v>7.55952380952381</v>
      </c>
      <c r="AM580" s="2">
        <v>38.5</v>
      </c>
      <c r="AN580" s="2">
        <v>40.2</v>
      </c>
      <c r="AO580" s="2">
        <v>35.9</v>
      </c>
      <c r="AP580" s="2">
        <v>34.3</v>
      </c>
      <c r="AQ580" s="13">
        <v>14.77</v>
      </c>
      <c r="AR580" s="7">
        <v>18.0990499464347</v>
      </c>
    </row>
    <row r="581" spans="1:44">
      <c r="A581" t="s">
        <v>1168</v>
      </c>
      <c r="B581" s="1" t="s">
        <v>2954</v>
      </c>
      <c r="C581" t="s">
        <v>1169</v>
      </c>
      <c r="D581" t="s">
        <v>1303</v>
      </c>
      <c r="E581" s="2">
        <v>11.4</v>
      </c>
      <c r="F581" s="2">
        <v>75.9039431305218</v>
      </c>
      <c r="G581" s="2">
        <v>75.3515083460175</v>
      </c>
      <c r="H581" s="11">
        <v>0.343957982051282</v>
      </c>
      <c r="I581" s="2">
        <v>137.88</v>
      </c>
      <c r="J581" s="2">
        <v>85.7</v>
      </c>
      <c r="K581" s="2">
        <v>86.43</v>
      </c>
      <c r="L581" s="2">
        <v>90.08</v>
      </c>
      <c r="M581" s="2">
        <v>83.7198113661622</v>
      </c>
      <c r="N581" s="2">
        <v>7.38095238095238</v>
      </c>
      <c r="O581" s="2">
        <v>6.68571428571429</v>
      </c>
      <c r="P581" s="2">
        <v>6.85714285714286</v>
      </c>
      <c r="Q581" s="2">
        <v>7.31428571428571</v>
      </c>
      <c r="R581" s="2">
        <v>7.88888888888889</v>
      </c>
      <c r="S581" s="2">
        <v>10.6870229007634</v>
      </c>
      <c r="T581" s="2">
        <v>10.2564102564103</v>
      </c>
      <c r="U581" s="2">
        <v>10.1818181818182</v>
      </c>
      <c r="V581" s="2">
        <v>10.1083032490975</v>
      </c>
      <c r="W581" s="2">
        <v>10.1754385964912</v>
      </c>
      <c r="X581" s="2">
        <v>44.5833333333333</v>
      </c>
      <c r="Y581" s="2">
        <v>44.1666666666667</v>
      </c>
      <c r="Z581" s="2">
        <v>43.75</v>
      </c>
      <c r="AA581" s="2">
        <v>44.5833333333333</v>
      </c>
      <c r="AB581" s="2">
        <v>45</v>
      </c>
      <c r="AC581" s="2">
        <v>5.53571428571429</v>
      </c>
      <c r="AD581" s="2">
        <v>5.44</v>
      </c>
      <c r="AE581" s="2">
        <v>4.29714285714286</v>
      </c>
      <c r="AF581" s="2">
        <v>6.57142857142857</v>
      </c>
      <c r="AG581" s="2">
        <v>6.66666666666667</v>
      </c>
      <c r="AH581" s="2">
        <v>10.83</v>
      </c>
      <c r="AI581" s="2">
        <v>10.11</v>
      </c>
      <c r="AJ581" s="2">
        <v>9.83</v>
      </c>
      <c r="AK581" s="2">
        <v>9.09</v>
      </c>
      <c r="AL581" s="2">
        <v>8.44444444444444</v>
      </c>
      <c r="AM581" s="2">
        <v>45.3</v>
      </c>
      <c r="AN581" s="2">
        <v>48.8</v>
      </c>
      <c r="AO581" s="2">
        <v>45.6</v>
      </c>
      <c r="AP581" s="2">
        <v>41.9</v>
      </c>
      <c r="AQ581" s="13">
        <v>13.1384615384615</v>
      </c>
      <c r="AR581" s="7">
        <v>16.8568696955564</v>
      </c>
    </row>
    <row r="582" spans="1:44">
      <c r="A582" t="s">
        <v>1170</v>
      </c>
      <c r="B582" s="1" t="s">
        <v>2955</v>
      </c>
      <c r="C582" t="s">
        <v>1171</v>
      </c>
      <c r="D582" t="s">
        <v>1303</v>
      </c>
      <c r="E582" s="2">
        <v>12.52</v>
      </c>
      <c r="F582" s="2">
        <v>77.2451119720397</v>
      </c>
      <c r="G582" s="2">
        <v>75.8437785754625</v>
      </c>
      <c r="H582" s="11">
        <v>0.404848473529412</v>
      </c>
      <c r="I582" s="2">
        <v>77.55</v>
      </c>
      <c r="J582" s="2">
        <v>104.85</v>
      </c>
      <c r="K582" s="2">
        <v>74.07</v>
      </c>
      <c r="L582" s="2">
        <v>97.3</v>
      </c>
      <c r="M582" s="2">
        <v>74.0507981906041</v>
      </c>
      <c r="N582" s="2">
        <v>7.16049382716049</v>
      </c>
      <c r="O582" s="2">
        <v>6.68674698795181</v>
      </c>
      <c r="P582" s="2">
        <v>6.26506024096386</v>
      </c>
      <c r="Q582" s="2">
        <v>6.02409638554217</v>
      </c>
      <c r="R582" s="2">
        <v>6.02409638554217</v>
      </c>
      <c r="S582" s="2">
        <v>12.719298245614</v>
      </c>
      <c r="T582" s="2">
        <v>12.8755364806867</v>
      </c>
      <c r="U582" s="2">
        <v>13.2478632478632</v>
      </c>
      <c r="V582" s="2">
        <v>13.5593220338983</v>
      </c>
      <c r="W582" s="2">
        <v>13.9240506329114</v>
      </c>
      <c r="X582" s="2">
        <v>31.5384615384615</v>
      </c>
      <c r="Y582" s="2">
        <v>30.3703703703704</v>
      </c>
      <c r="Z582" s="2">
        <v>28.5714285714286</v>
      </c>
      <c r="AA582" s="2">
        <v>28.2142857142857</v>
      </c>
      <c r="AB582" s="2">
        <v>27.2413793103448</v>
      </c>
      <c r="AC582" s="2">
        <v>3.77777777777778</v>
      </c>
      <c r="AD582" s="2">
        <v>3.19277108433735</v>
      </c>
      <c r="AE582" s="2">
        <v>2.86746987951807</v>
      </c>
      <c r="AF582" s="2">
        <v>4.80722891566265</v>
      </c>
      <c r="AG582" s="2">
        <v>4.79518072289157</v>
      </c>
      <c r="AH582" s="2">
        <v>7.22</v>
      </c>
      <c r="AI582" s="2">
        <v>6.81</v>
      </c>
      <c r="AJ582" s="2">
        <v>6.2</v>
      </c>
      <c r="AK582" s="2">
        <v>5.48</v>
      </c>
      <c r="AL582" s="2">
        <v>5.18072289156627</v>
      </c>
      <c r="AM582" s="2">
        <v>28</v>
      </c>
      <c r="AN582" s="2">
        <v>29</v>
      </c>
      <c r="AO582" s="2">
        <v>25.5</v>
      </c>
      <c r="AP582" s="2">
        <v>24.5</v>
      </c>
      <c r="AQ582" s="13">
        <v>12.1882352941176</v>
      </c>
      <c r="AR582" s="7">
        <v>14.2160999575093</v>
      </c>
    </row>
    <row r="583" spans="1:44">
      <c r="A583" t="s">
        <v>1172</v>
      </c>
      <c r="B583" s="1" t="s">
        <v>2956</v>
      </c>
      <c r="C583" t="s">
        <v>1173</v>
      </c>
      <c r="D583" t="s">
        <v>1303</v>
      </c>
      <c r="E583" s="2">
        <v>13.3</v>
      </c>
      <c r="F583" s="2">
        <v>67.9849691772005</v>
      </c>
      <c r="G583" s="2">
        <v>71.4660447944487</v>
      </c>
      <c r="H583" s="11">
        <v>0.526902205714286</v>
      </c>
      <c r="I583" s="2">
        <v>135.02</v>
      </c>
      <c r="J583" s="2">
        <v>123.37</v>
      </c>
      <c r="K583" s="2">
        <v>109.68</v>
      </c>
      <c r="L583" s="2">
        <v>127.19</v>
      </c>
      <c r="M583" s="2">
        <v>96.7339366329742</v>
      </c>
      <c r="N583" s="2">
        <v>8.3453237410072</v>
      </c>
      <c r="O583" s="2">
        <v>7.97101449275362</v>
      </c>
      <c r="P583" s="2">
        <v>8.04347826086956</v>
      </c>
      <c r="Q583" s="2">
        <v>8.04347826086956</v>
      </c>
      <c r="R583" s="2">
        <v>8.04347826086956</v>
      </c>
      <c r="S583" s="2">
        <v>12.6168224299065</v>
      </c>
      <c r="T583" s="2">
        <v>12.6168224299065</v>
      </c>
      <c r="U583" s="2">
        <v>12.5</v>
      </c>
      <c r="V583" s="2">
        <v>12.8440366972477</v>
      </c>
      <c r="W583" s="2">
        <v>12.7853881278539</v>
      </c>
      <c r="X583" s="2">
        <v>44.1666666666667</v>
      </c>
      <c r="Y583" s="2">
        <v>45.8333333333333</v>
      </c>
      <c r="Z583" s="2">
        <v>43.2</v>
      </c>
      <c r="AA583" s="2">
        <v>44</v>
      </c>
      <c r="AB583" s="2">
        <v>44</v>
      </c>
      <c r="AC583" s="2">
        <v>6.1294964028777</v>
      </c>
      <c r="AD583" s="2">
        <v>5.84057971014493</v>
      </c>
      <c r="AE583" s="2">
        <v>5.21739130434783</v>
      </c>
      <c r="AF583" s="2">
        <v>6.72463768115942</v>
      </c>
      <c r="AG583" s="2">
        <v>7.04347826086957</v>
      </c>
      <c r="AH583" s="2">
        <v>10.5</v>
      </c>
      <c r="AI583" s="2">
        <v>10.14</v>
      </c>
      <c r="AJ583" s="2">
        <v>10.07</v>
      </c>
      <c r="AK583" s="2">
        <v>9.06</v>
      </c>
      <c r="AL583" s="2">
        <v>8.33333333333333</v>
      </c>
      <c r="AM583" s="2">
        <v>41.3</v>
      </c>
      <c r="AN583" s="2">
        <v>42</v>
      </c>
      <c r="AO583" s="2">
        <v>37.4</v>
      </c>
      <c r="AP583" s="2">
        <v>34.5</v>
      </c>
      <c r="AQ583" s="13">
        <v>12.9571428571429</v>
      </c>
      <c r="AR583" s="7">
        <v>15.0641727463444</v>
      </c>
    </row>
    <row r="584" spans="1:44">
      <c r="A584" t="s">
        <v>1174</v>
      </c>
      <c r="B584" s="1" t="s">
        <v>2957</v>
      </c>
      <c r="C584" t="s">
        <v>1175</v>
      </c>
      <c r="D584" t="s">
        <v>1303</v>
      </c>
      <c r="E584" s="2">
        <v>8.2</v>
      </c>
      <c r="F584" s="2">
        <v>73.7750998582234</v>
      </c>
      <c r="G584" s="2">
        <v>73.9327088601275</v>
      </c>
      <c r="H584" s="11">
        <v>0.249508764705882</v>
      </c>
      <c r="I584" s="2">
        <v>108.53</v>
      </c>
      <c r="J584" s="2">
        <v>103.85</v>
      </c>
      <c r="K584" s="2">
        <v>96.69</v>
      </c>
      <c r="L584" s="2">
        <v>87.5</v>
      </c>
      <c r="M584" s="2">
        <v>96.598414377679</v>
      </c>
      <c r="N584" s="2">
        <v>6.53846153846154</v>
      </c>
      <c r="O584" s="2">
        <v>6.53846153846154</v>
      </c>
      <c r="P584" s="2">
        <v>6.92307692307692</v>
      </c>
      <c r="Q584" s="2">
        <v>6.6412213740458</v>
      </c>
      <c r="R584" s="2">
        <v>6.66666666666667</v>
      </c>
      <c r="S584" s="2">
        <v>18.8118811881188</v>
      </c>
      <c r="T584" s="2">
        <v>18.8118811881188</v>
      </c>
      <c r="U584" s="2">
        <v>19.3069306930693</v>
      </c>
      <c r="V584" s="2">
        <v>19.0243902439024</v>
      </c>
      <c r="W584" s="2">
        <v>19.0243902439024</v>
      </c>
      <c r="X584" s="2">
        <v>29.1176470588235</v>
      </c>
      <c r="Y584" s="2">
        <v>29.1176470588235</v>
      </c>
      <c r="Z584" s="2">
        <v>28.5714285714286</v>
      </c>
      <c r="AA584" s="2">
        <v>28.2857142857143</v>
      </c>
      <c r="AB584" s="2">
        <v>27.9411764705882</v>
      </c>
      <c r="AC584" s="2">
        <v>4.38461538461539</v>
      </c>
      <c r="AD584" s="2">
        <v>3.67692307692308</v>
      </c>
      <c r="AE584" s="2">
        <v>2.96923076923077</v>
      </c>
      <c r="AF584" s="2">
        <v>5.52671755725191</v>
      </c>
      <c r="AG584" s="2">
        <v>4.83333333333333</v>
      </c>
      <c r="AH584" s="2">
        <v>7.77</v>
      </c>
      <c r="AI584" s="2">
        <v>8.46</v>
      </c>
      <c r="AJ584" s="2">
        <v>8.54</v>
      </c>
      <c r="AK584" s="2">
        <v>8.32</v>
      </c>
      <c r="AL584" s="2">
        <v>7.34848484848485</v>
      </c>
      <c r="AM584" s="2">
        <v>32.6</v>
      </c>
      <c r="AN584" s="2">
        <v>33.9</v>
      </c>
      <c r="AO584" s="2">
        <v>33.3</v>
      </c>
      <c r="AP584" s="2">
        <v>33.2</v>
      </c>
      <c r="AQ584" s="13">
        <v>9.93235294117647</v>
      </c>
      <c r="AR584" s="7">
        <v>13.5612029110168</v>
      </c>
    </row>
    <row r="585" spans="1:44">
      <c r="A585" t="s">
        <v>1176</v>
      </c>
      <c r="B585" s="1" t="s">
        <v>2958</v>
      </c>
      <c r="C585" t="s">
        <v>1177</v>
      </c>
      <c r="D585" t="s">
        <v>1303</v>
      </c>
      <c r="E585" s="2">
        <v>14.08</v>
      </c>
      <c r="F585" s="2">
        <v>79.9862173381893</v>
      </c>
      <c r="G585" s="2">
        <v>76.1087972078228</v>
      </c>
      <c r="H585" s="11">
        <v>0.263197354054054</v>
      </c>
      <c r="I585" s="2">
        <v>88.78</v>
      </c>
      <c r="J585" s="2">
        <v>105.67</v>
      </c>
      <c r="K585" s="2">
        <v>84.34</v>
      </c>
      <c r="L585" s="2">
        <v>114.82</v>
      </c>
      <c r="M585" s="2">
        <v>113.713728851993</v>
      </c>
      <c r="N585" s="2">
        <v>6.17834394904459</v>
      </c>
      <c r="O585" s="2">
        <v>6.15384615384615</v>
      </c>
      <c r="P585" s="2">
        <v>6.05095541401274</v>
      </c>
      <c r="Q585" s="2">
        <v>6.07594936708861</v>
      </c>
      <c r="R585" s="2">
        <v>5.98726114649682</v>
      </c>
      <c r="S585" s="2">
        <v>13.1004366812227</v>
      </c>
      <c r="T585" s="2">
        <v>13.5371179039301</v>
      </c>
      <c r="U585" s="2">
        <v>14.2857142857143</v>
      </c>
      <c r="V585" s="2">
        <v>14.5922746781116</v>
      </c>
      <c r="W585" s="2">
        <v>14.957264957265</v>
      </c>
      <c r="X585" s="2">
        <v>38.4615384615385</v>
      </c>
      <c r="Y585" s="2">
        <v>37.7777777777778</v>
      </c>
      <c r="Z585" s="2">
        <v>37.1428571428571</v>
      </c>
      <c r="AA585" s="2">
        <v>35.1724137931034</v>
      </c>
      <c r="AB585" s="2">
        <v>34.4827586206897</v>
      </c>
      <c r="AC585" s="2">
        <v>5.00636942675159</v>
      </c>
      <c r="AD585" s="2">
        <v>4.94871794871795</v>
      </c>
      <c r="AE585" s="2">
        <v>3.78343949044586</v>
      </c>
      <c r="AF585" s="2">
        <v>5.9620253164557</v>
      </c>
      <c r="AG585" s="2">
        <v>5.64331210191083</v>
      </c>
      <c r="AH585" s="2">
        <v>8.34</v>
      </c>
      <c r="AI585" s="2">
        <v>8.46</v>
      </c>
      <c r="AJ585" s="2">
        <v>8.28</v>
      </c>
      <c r="AK585" s="2">
        <v>7.72</v>
      </c>
      <c r="AL585" s="2">
        <v>7.07006369426752</v>
      </c>
      <c r="AM585" s="2">
        <v>38.1</v>
      </c>
      <c r="AN585" s="2">
        <v>40.8</v>
      </c>
      <c r="AO585" s="2">
        <v>38.8</v>
      </c>
      <c r="AP585" s="2">
        <v>37</v>
      </c>
      <c r="AQ585" s="13">
        <v>12.1243243243243</v>
      </c>
      <c r="AR585" s="7">
        <v>14.560260465952</v>
      </c>
    </row>
    <row r="586" spans="1:44">
      <c r="A586" t="s">
        <v>1178</v>
      </c>
      <c r="B586" s="1" t="s">
        <v>2959</v>
      </c>
      <c r="C586" t="s">
        <v>1179</v>
      </c>
      <c r="D586" t="s">
        <v>1303</v>
      </c>
      <c r="E586" s="2">
        <v>15.05</v>
      </c>
      <c r="F586" s="2">
        <v>73.3157597800521</v>
      </c>
      <c r="G586" s="2">
        <v>74.7827086985403</v>
      </c>
      <c r="H586" s="11">
        <v>0.4593629725</v>
      </c>
      <c r="I586" s="2">
        <v>101.08</v>
      </c>
      <c r="J586" s="2">
        <v>104.77</v>
      </c>
      <c r="K586" s="2">
        <v>100.98</v>
      </c>
      <c r="L586" s="2">
        <v>111.66</v>
      </c>
      <c r="M586" s="2">
        <v>86.9836546144909</v>
      </c>
      <c r="N586" s="2">
        <v>8.18181818181818</v>
      </c>
      <c r="O586" s="2">
        <v>8.07692307692308</v>
      </c>
      <c r="P586" s="2">
        <v>8.26923076923077</v>
      </c>
      <c r="Q586" s="2">
        <v>8.28025477707006</v>
      </c>
      <c r="R586" s="2">
        <v>7.96178343949045</v>
      </c>
      <c r="S586" s="2">
        <v>15.3191489361702</v>
      </c>
      <c r="T586" s="2">
        <v>15.1898734177215</v>
      </c>
      <c r="U586" s="2">
        <v>15.1260504201681</v>
      </c>
      <c r="V586" s="2">
        <v>15</v>
      </c>
      <c r="W586" s="2">
        <v>15.4166666666667</v>
      </c>
      <c r="X586" s="2">
        <v>33.3333333333333</v>
      </c>
      <c r="Y586" s="2">
        <v>35.3125</v>
      </c>
      <c r="Z586" s="2">
        <v>35.3125</v>
      </c>
      <c r="AA586" s="2">
        <v>35</v>
      </c>
      <c r="AB586" s="2">
        <v>32.7272727272727</v>
      </c>
      <c r="AC586" s="2">
        <v>5.68831168831169</v>
      </c>
      <c r="AD586" s="2">
        <v>4.98717948717949</v>
      </c>
      <c r="AE586" s="2">
        <v>4.20512820512821</v>
      </c>
      <c r="AF586" s="2">
        <v>6.35668789808917</v>
      </c>
      <c r="AG586" s="2">
        <v>5.37579617834395</v>
      </c>
      <c r="AH586" s="2">
        <v>10.26</v>
      </c>
      <c r="AI586" s="2">
        <v>10.45</v>
      </c>
      <c r="AJ586" s="2">
        <v>10.06</v>
      </c>
      <c r="AK586" s="2">
        <v>9.17</v>
      </c>
      <c r="AL586" s="2">
        <v>8.53503184713376</v>
      </c>
      <c r="AM586" s="2">
        <v>37.4</v>
      </c>
      <c r="AN586" s="2">
        <v>38.6</v>
      </c>
      <c r="AO586" s="2">
        <v>35.7</v>
      </c>
      <c r="AP586" s="2">
        <v>34.3</v>
      </c>
      <c r="AQ586" s="13">
        <v>11.9875</v>
      </c>
      <c r="AR586" s="7">
        <v>15.6361793084469</v>
      </c>
    </row>
    <row r="587" spans="1:44">
      <c r="A587" t="s">
        <v>1180</v>
      </c>
      <c r="B587" s="1" t="s">
        <v>2960</v>
      </c>
      <c r="C587" t="s">
        <v>1181</v>
      </c>
      <c r="D587" t="s">
        <v>1305</v>
      </c>
      <c r="E587" s="2">
        <v>7.23</v>
      </c>
      <c r="F587" s="2">
        <v>69.9890040908705</v>
      </c>
      <c r="G587" s="2">
        <v>76.3846512203626</v>
      </c>
      <c r="H587" s="11">
        <v>0.0128540288888889</v>
      </c>
      <c r="I587" s="2">
        <v>84.34</v>
      </c>
      <c r="J587" s="2">
        <v>82.14</v>
      </c>
      <c r="K587" s="2">
        <v>90.69</v>
      </c>
      <c r="L587" s="2">
        <v>78.19</v>
      </c>
      <c r="M587" s="2">
        <v>83.3298014601971</v>
      </c>
      <c r="N587" s="2">
        <v>3.5609756097561</v>
      </c>
      <c r="O587" s="2">
        <v>3.54066985645933</v>
      </c>
      <c r="P587" s="2">
        <v>3.27014218009479</v>
      </c>
      <c r="Q587" s="2">
        <v>3.17535545023697</v>
      </c>
      <c r="R587" s="2">
        <v>3.38028169014084</v>
      </c>
      <c r="S587" s="2">
        <v>11.1913357400722</v>
      </c>
      <c r="T587" s="2">
        <v>11.0320284697509</v>
      </c>
      <c r="U587" s="2">
        <v>10.8771929824561</v>
      </c>
      <c r="V587" s="2">
        <v>10.801393728223</v>
      </c>
      <c r="W587" s="2">
        <v>10.6896551724138</v>
      </c>
      <c r="X587" s="2">
        <v>27.3076923076923</v>
      </c>
      <c r="Y587" s="2">
        <v>26.5384615384615</v>
      </c>
      <c r="Z587" s="2">
        <v>26.5384615384615</v>
      </c>
      <c r="AA587" s="2">
        <v>25</v>
      </c>
      <c r="AB587" s="2">
        <v>25.3846153846154</v>
      </c>
      <c r="AC587" s="2">
        <v>1.9609756097561</v>
      </c>
      <c r="AD587" s="2">
        <v>1.7799043062201</v>
      </c>
      <c r="AE587" s="2">
        <v>1.29857819905213</v>
      </c>
      <c r="AF587" s="2">
        <v>2.51184834123223</v>
      </c>
      <c r="AG587" s="2">
        <v>2.23474178403756</v>
      </c>
      <c r="AH587" s="2">
        <v>3.41</v>
      </c>
      <c r="AI587" s="2">
        <v>3.25</v>
      </c>
      <c r="AJ587" s="2">
        <v>3.13</v>
      </c>
      <c r="AK587" s="2">
        <v>2.75</v>
      </c>
      <c r="AL587" s="2">
        <v>2.53521126760563</v>
      </c>
      <c r="AM587" s="2">
        <v>12</v>
      </c>
      <c r="AN587" s="2">
        <v>12.2</v>
      </c>
      <c r="AO587" s="2">
        <v>11.1</v>
      </c>
      <c r="AP587" s="2">
        <v>10.3</v>
      </c>
      <c r="AQ587" s="13">
        <v>8.38444444444444</v>
      </c>
      <c r="AR587" s="7">
        <v>8.16280550876418</v>
      </c>
    </row>
    <row r="588" spans="1:44">
      <c r="A588" t="s">
        <v>1182</v>
      </c>
      <c r="B588" s="1" t="s">
        <v>2961</v>
      </c>
      <c r="C588" t="s">
        <v>1183</v>
      </c>
      <c r="D588" t="s">
        <v>1305</v>
      </c>
      <c r="E588" s="2">
        <v>14.96</v>
      </c>
      <c r="F588" s="2">
        <v>61.0521801234492</v>
      </c>
      <c r="G588" s="2">
        <v>75.0090642399474</v>
      </c>
      <c r="H588" s="11">
        <v>0.2059511</v>
      </c>
      <c r="I588" s="2">
        <v>90.58</v>
      </c>
      <c r="J588" s="2">
        <v>92.41</v>
      </c>
      <c r="K588" s="2">
        <v>108.12</v>
      </c>
      <c r="L588" s="2">
        <v>93.74</v>
      </c>
      <c r="M588" s="2">
        <v>115.086960438261</v>
      </c>
      <c r="N588" s="2">
        <v>4.37229437229437</v>
      </c>
      <c r="O588" s="2">
        <v>4.24242424242424</v>
      </c>
      <c r="P588" s="2">
        <v>4.0343347639485</v>
      </c>
      <c r="Q588" s="2">
        <v>4.18803418803419</v>
      </c>
      <c r="R588" s="2">
        <v>4.12765957446809</v>
      </c>
      <c r="S588" s="2">
        <v>9.31034482758621</v>
      </c>
      <c r="T588" s="2">
        <v>9.27835051546392</v>
      </c>
      <c r="U588" s="2">
        <v>9.55631399317406</v>
      </c>
      <c r="V588" s="2">
        <v>9.52380952380952</v>
      </c>
      <c r="W588" s="2">
        <v>9.42760942760943</v>
      </c>
      <c r="X588" s="2">
        <v>40</v>
      </c>
      <c r="Y588" s="2">
        <v>41.304347826087</v>
      </c>
      <c r="Z588" s="2">
        <v>39.5652173913043</v>
      </c>
      <c r="AA588" s="2">
        <v>38.695652173913</v>
      </c>
      <c r="AB588" s="2">
        <v>39.5652173913043</v>
      </c>
      <c r="AC588" s="2">
        <v>2.32900432900433</v>
      </c>
      <c r="AD588" s="2">
        <v>2.04329004329004</v>
      </c>
      <c r="AE588" s="2">
        <v>1.5793991416309</v>
      </c>
      <c r="AF588" s="2">
        <v>3.13675213675214</v>
      </c>
      <c r="AG588" s="2">
        <v>2.74042553191489</v>
      </c>
      <c r="AH588" s="2">
        <v>4.42</v>
      </c>
      <c r="AI588" s="2">
        <v>4.37</v>
      </c>
      <c r="AJ588" s="2">
        <v>4.29</v>
      </c>
      <c r="AK588" s="2">
        <v>3.97</v>
      </c>
      <c r="AL588" s="2">
        <v>3.53191489361702</v>
      </c>
      <c r="AM588" s="2">
        <v>20.2</v>
      </c>
      <c r="AN588" s="2">
        <v>19.4</v>
      </c>
      <c r="AO588" s="2">
        <v>20.6</v>
      </c>
      <c r="AP588" s="2">
        <v>19.8</v>
      </c>
      <c r="AQ588" s="13">
        <v>9.375</v>
      </c>
      <c r="AR588" s="7">
        <v>10.9733268635991</v>
      </c>
    </row>
    <row r="589" spans="1:44">
      <c r="A589" t="s">
        <v>1184</v>
      </c>
      <c r="B589" s="1" t="s">
        <v>2962</v>
      </c>
      <c r="C589" t="s">
        <v>1185</v>
      </c>
      <c r="D589" t="s">
        <v>1305</v>
      </c>
      <c r="E589" s="2">
        <v>8.91</v>
      </c>
      <c r="F589" s="2">
        <v>63.5399107309054</v>
      </c>
      <c r="G589" s="2">
        <v>76.397421889656</v>
      </c>
      <c r="H589" s="11">
        <v>0.476225676086956</v>
      </c>
      <c r="I589" s="2">
        <v>101.18</v>
      </c>
      <c r="J589" s="2">
        <v>103.1</v>
      </c>
      <c r="K589" s="2">
        <v>80.13</v>
      </c>
      <c r="L589" s="2">
        <v>86.28</v>
      </c>
      <c r="M589" s="2">
        <v>67.0936039456023</v>
      </c>
      <c r="N589" s="2">
        <v>4.47115384615385</v>
      </c>
      <c r="O589" s="2">
        <v>4.5933014354067</v>
      </c>
      <c r="P589" s="2">
        <v>4.54545454545455</v>
      </c>
      <c r="Q589" s="2">
        <v>4.67889908256881</v>
      </c>
      <c r="R589" s="2">
        <v>4.39461883408072</v>
      </c>
      <c r="S589" s="2">
        <v>11.913357400722</v>
      </c>
      <c r="T589" s="2">
        <v>11.8279569892473</v>
      </c>
      <c r="U589" s="2">
        <v>12.0996441281139</v>
      </c>
      <c r="V589" s="2">
        <v>11.6040955631399</v>
      </c>
      <c r="W589" s="2">
        <v>11.4093959731544</v>
      </c>
      <c r="X589" s="2">
        <v>32</v>
      </c>
      <c r="Y589" s="2">
        <v>31.3333333333333</v>
      </c>
      <c r="Z589" s="2">
        <v>30.6666666666667</v>
      </c>
      <c r="AA589" s="2">
        <v>29.0322580645161</v>
      </c>
      <c r="AB589" s="2">
        <v>28.3870967741935</v>
      </c>
      <c r="AC589" s="2">
        <v>2.67307692307692</v>
      </c>
      <c r="AD589" s="2">
        <v>2.15311004784689</v>
      </c>
      <c r="AE589" s="2">
        <v>1.90430622009569</v>
      </c>
      <c r="AF589" s="2">
        <v>2.90825688073394</v>
      </c>
      <c r="AG589" s="2">
        <v>2.73542600896861</v>
      </c>
      <c r="AH589" s="2">
        <v>4.81</v>
      </c>
      <c r="AI589" s="2">
        <v>4.88</v>
      </c>
      <c r="AJ589" s="2">
        <v>4.93</v>
      </c>
      <c r="AK589" s="2">
        <v>4.36</v>
      </c>
      <c r="AL589" s="2">
        <v>3.90134529147982</v>
      </c>
      <c r="AM589" s="2">
        <v>31.1</v>
      </c>
      <c r="AN589" s="2">
        <v>30.5</v>
      </c>
      <c r="AO589" s="2">
        <v>29.3</v>
      </c>
      <c r="AP589" s="2">
        <v>27.3</v>
      </c>
      <c r="AQ589" s="13">
        <v>8.79347826086956</v>
      </c>
      <c r="AR589" s="7">
        <v>9.90667715735236</v>
      </c>
    </row>
    <row r="590" spans="1:44">
      <c r="A590" t="s">
        <v>1186</v>
      </c>
      <c r="B590" s="1" t="s">
        <v>2963</v>
      </c>
      <c r="C590" t="s">
        <v>1187</v>
      </c>
      <c r="D590" t="s">
        <v>1305</v>
      </c>
      <c r="E590" s="2">
        <v>7.28</v>
      </c>
      <c r="F590" s="2">
        <v>71.9089142365831</v>
      </c>
      <c r="G590" s="2">
        <v>75.9678325941745</v>
      </c>
      <c r="H590" s="11">
        <v>-0.274528238461539</v>
      </c>
      <c r="I590" s="2">
        <v>71.64</v>
      </c>
      <c r="J590" s="2">
        <v>75.79</v>
      </c>
      <c r="K590" s="2">
        <v>66.75</v>
      </c>
      <c r="L590" s="2">
        <v>67.95</v>
      </c>
      <c r="M590" s="2">
        <v>67.1439429548749</v>
      </c>
      <c r="N590" s="2">
        <v>3.36448598130841</v>
      </c>
      <c r="O590" s="2">
        <v>3.2093023255814</v>
      </c>
      <c r="P590" s="2">
        <v>3.02325581395349</v>
      </c>
      <c r="Q590" s="2">
        <v>2.88372093023256</v>
      </c>
      <c r="R590" s="2">
        <v>2.96296296296296</v>
      </c>
      <c r="S590" s="2">
        <v>14.878892733564</v>
      </c>
      <c r="T590" s="2">
        <v>14.3835616438356</v>
      </c>
      <c r="U590" s="2">
        <v>14.2857142857143</v>
      </c>
      <c r="V590" s="2">
        <v>14.2372881355932</v>
      </c>
      <c r="W590" s="2">
        <v>14.0939597315436</v>
      </c>
      <c r="X590" s="2">
        <v>20.5128205128205</v>
      </c>
      <c r="Y590" s="2">
        <v>21.0526315789474</v>
      </c>
      <c r="Z590" s="2">
        <v>20.7894736842105</v>
      </c>
      <c r="AA590" s="2">
        <v>20.7894736842105</v>
      </c>
      <c r="AB590" s="2">
        <v>20.5263157894737</v>
      </c>
      <c r="AC590" s="2">
        <v>1.4018691588785</v>
      </c>
      <c r="AD590" s="2">
        <v>1.2</v>
      </c>
      <c r="AE590" s="2">
        <v>1.11627906976744</v>
      </c>
      <c r="AF590" s="2">
        <v>1.97209302325581</v>
      </c>
      <c r="AG590" s="2">
        <v>1.68518518518519</v>
      </c>
      <c r="AH590" s="2">
        <v>3.08</v>
      </c>
      <c r="AI590" s="2">
        <v>2.98</v>
      </c>
      <c r="AJ590" s="2">
        <v>2.88</v>
      </c>
      <c r="AK590" s="2">
        <v>2.6</v>
      </c>
      <c r="AL590" s="2">
        <v>2.40740740740741</v>
      </c>
      <c r="AM590" s="2">
        <v>18.3</v>
      </c>
      <c r="AN590" s="2">
        <v>19.1</v>
      </c>
      <c r="AO590" s="2">
        <v>19.1</v>
      </c>
      <c r="AP590" s="2">
        <v>18.6</v>
      </c>
      <c r="AQ590" s="13">
        <v>6.99230769230769</v>
      </c>
      <c r="AR590" s="7">
        <v>7.16534054552967</v>
      </c>
    </row>
    <row r="591" spans="1:44">
      <c r="A591" t="s">
        <v>1188</v>
      </c>
      <c r="B591" s="1" t="s">
        <v>2964</v>
      </c>
      <c r="C591" t="s">
        <v>284</v>
      </c>
      <c r="D591" t="s">
        <v>1305</v>
      </c>
      <c r="E591" s="2">
        <v>6.85</v>
      </c>
      <c r="F591" s="2">
        <v>64.4864021267972</v>
      </c>
      <c r="G591" s="2">
        <v>73.9127673590383</v>
      </c>
      <c r="H591" s="11">
        <v>-0.0824690869565217</v>
      </c>
      <c r="I591" s="2">
        <v>111.28</v>
      </c>
      <c r="J591" s="2">
        <v>83.64</v>
      </c>
      <c r="K591" s="2">
        <v>104.12</v>
      </c>
      <c r="L591" s="2">
        <v>106.9</v>
      </c>
      <c r="M591" s="2">
        <v>109.125212483773</v>
      </c>
      <c r="N591" s="2">
        <v>3.65740740740741</v>
      </c>
      <c r="O591" s="2">
        <v>3.59447004608295</v>
      </c>
      <c r="P591" s="2">
        <v>3.54545454545455</v>
      </c>
      <c r="Q591" s="2">
        <v>3.710407239819</v>
      </c>
      <c r="R591" s="2">
        <v>3.49775784753363</v>
      </c>
      <c r="S591" s="2">
        <v>8.85608856088561</v>
      </c>
      <c r="T591" s="2">
        <v>8.45588235294118</v>
      </c>
      <c r="U591" s="2">
        <v>8.30324909747292</v>
      </c>
      <c r="V591" s="2">
        <v>8.24372759856631</v>
      </c>
      <c r="W591" s="2">
        <v>8.18505338078292</v>
      </c>
      <c r="X591" s="2">
        <v>35.7142857142857</v>
      </c>
      <c r="Y591" s="2">
        <v>34.7619047619048</v>
      </c>
      <c r="Z591" s="2">
        <v>35.2380952380952</v>
      </c>
      <c r="AA591" s="2">
        <v>35.7142857142857</v>
      </c>
      <c r="AB591" s="2">
        <v>35.7142857142857</v>
      </c>
      <c r="AC591" s="2">
        <v>2.01851851851852</v>
      </c>
      <c r="AD591" s="2">
        <v>1.80645161290323</v>
      </c>
      <c r="AE591" s="2">
        <v>1.62727272727273</v>
      </c>
      <c r="AF591" s="2">
        <v>2.95927601809955</v>
      </c>
      <c r="AG591" s="2">
        <v>2.71748878923767</v>
      </c>
      <c r="AH591" s="2">
        <v>3.8</v>
      </c>
      <c r="AI591" s="2">
        <v>3.92</v>
      </c>
      <c r="AJ591" s="2">
        <v>3.68</v>
      </c>
      <c r="AK591" s="2">
        <v>3.3</v>
      </c>
      <c r="AL591" s="2">
        <v>2.95964125560538</v>
      </c>
      <c r="AM591" s="2">
        <v>22</v>
      </c>
      <c r="AN591" s="2">
        <v>21.6</v>
      </c>
      <c r="AO591" s="2">
        <v>21.7</v>
      </c>
      <c r="AP591" s="2">
        <v>20</v>
      </c>
      <c r="AQ591" s="13">
        <v>7.46739130434782</v>
      </c>
      <c r="AR591" s="7">
        <v>7.73959688472913</v>
      </c>
    </row>
    <row r="592" spans="1:44">
      <c r="A592" t="s">
        <v>1189</v>
      </c>
      <c r="B592" s="1" t="s">
        <v>2965</v>
      </c>
      <c r="C592" t="s">
        <v>1190</v>
      </c>
      <c r="D592" t="s">
        <v>1305</v>
      </c>
      <c r="E592" s="2">
        <v>10.08</v>
      </c>
      <c r="F592" s="2">
        <v>68.8592348440608</v>
      </c>
      <c r="G592" s="2">
        <v>76.715107370634</v>
      </c>
      <c r="H592" s="11">
        <v>0.415580015909091</v>
      </c>
      <c r="I592" s="2">
        <v>106.14</v>
      </c>
      <c r="J592" s="2">
        <v>97.79</v>
      </c>
      <c r="K592" s="2">
        <v>117.33</v>
      </c>
      <c r="L592" s="2">
        <v>94.77</v>
      </c>
      <c r="M592" s="2">
        <v>108.948181373228</v>
      </c>
      <c r="N592" s="2">
        <v>5.50505050505051</v>
      </c>
      <c r="O592" s="2">
        <v>5.17587939698493</v>
      </c>
      <c r="P592" s="2">
        <v>5.22388059701492</v>
      </c>
      <c r="Q592" s="2">
        <v>5.54455445544555</v>
      </c>
      <c r="R592" s="2">
        <v>5.44117647058824</v>
      </c>
      <c r="S592" s="2">
        <v>13.588850174216</v>
      </c>
      <c r="T592" s="2">
        <v>13.4948096885813</v>
      </c>
      <c r="U592" s="2">
        <v>13.0584192439863</v>
      </c>
      <c r="V592" s="2">
        <v>12.6279863481229</v>
      </c>
      <c r="W592" s="2">
        <v>12.5423728813559</v>
      </c>
      <c r="X592" s="2">
        <v>34.5714285714286</v>
      </c>
      <c r="Y592" s="2">
        <v>34.5714285714286</v>
      </c>
      <c r="Z592" s="2">
        <v>34.1176470588235</v>
      </c>
      <c r="AA592" s="2">
        <v>35.4545454545455</v>
      </c>
      <c r="AB592" s="2">
        <v>36.969696969697</v>
      </c>
      <c r="AC592" s="2">
        <v>3.5050505050505</v>
      </c>
      <c r="AD592" s="2">
        <v>3.0251256281407</v>
      </c>
      <c r="AE592" s="2">
        <v>2.5273631840796</v>
      </c>
      <c r="AF592" s="2">
        <v>4.41584158415842</v>
      </c>
      <c r="AG592" s="2">
        <v>4.67647058823529</v>
      </c>
      <c r="AH592" s="2">
        <v>6.46</v>
      </c>
      <c r="AI592" s="2">
        <v>6.13</v>
      </c>
      <c r="AJ592" s="2">
        <v>6.42</v>
      </c>
      <c r="AK592" s="2">
        <v>6.29</v>
      </c>
      <c r="AL592" s="2">
        <v>5.68627450980392</v>
      </c>
      <c r="AM592" s="2">
        <v>29.1</v>
      </c>
      <c r="AN592" s="2">
        <v>29.6</v>
      </c>
      <c r="AO592" s="2">
        <v>29.7</v>
      </c>
      <c r="AP592" s="2">
        <v>29.7</v>
      </c>
      <c r="AQ592" s="13">
        <v>10.5727272727273</v>
      </c>
      <c r="AR592" s="7">
        <v>12.2249662674796</v>
      </c>
    </row>
    <row r="593" spans="1:44">
      <c r="A593" t="s">
        <v>1191</v>
      </c>
      <c r="B593" s="1" t="s">
        <v>2966</v>
      </c>
      <c r="C593" t="s">
        <v>890</v>
      </c>
      <c r="D593" t="s">
        <v>1305</v>
      </c>
      <c r="E593" s="2">
        <v>10.72</v>
      </c>
      <c r="F593" s="2">
        <v>72.7911187323715</v>
      </c>
      <c r="G593" s="2">
        <v>77.6022225448012</v>
      </c>
      <c r="H593" s="11">
        <v>0.380417372727273</v>
      </c>
      <c r="I593" s="2">
        <v>94.32</v>
      </c>
      <c r="J593" s="2">
        <v>83.64</v>
      </c>
      <c r="K593" s="2">
        <v>86.82</v>
      </c>
      <c r="L593" s="2">
        <v>101.1</v>
      </c>
      <c r="M593" s="2">
        <v>80.1241248202198</v>
      </c>
      <c r="N593" s="2">
        <v>5.02347417840376</v>
      </c>
      <c r="O593" s="2">
        <v>5.09433962264151</v>
      </c>
      <c r="P593" s="2">
        <v>4.88262910798122</v>
      </c>
      <c r="Q593" s="2">
        <v>5.02325581395349</v>
      </c>
      <c r="R593" s="2">
        <v>5</v>
      </c>
      <c r="S593" s="2">
        <v>12.0996441281139</v>
      </c>
      <c r="T593" s="2">
        <v>12.4113475177305</v>
      </c>
      <c r="U593" s="2">
        <v>12.3239436619718</v>
      </c>
      <c r="V593" s="2">
        <v>12.1951219512195</v>
      </c>
      <c r="W593" s="2">
        <v>12.0689655172414</v>
      </c>
      <c r="X593" s="2">
        <v>35</v>
      </c>
      <c r="Y593" s="2">
        <v>34.1935483870968</v>
      </c>
      <c r="Z593" s="2">
        <v>35</v>
      </c>
      <c r="AA593" s="2">
        <v>34.8387096774194</v>
      </c>
      <c r="AB593" s="2">
        <v>35.4838709677419</v>
      </c>
      <c r="AC593" s="2">
        <v>2.89201877934272</v>
      </c>
      <c r="AD593" s="2">
        <v>2.4622641509434</v>
      </c>
      <c r="AE593" s="2">
        <v>2.26291079812207</v>
      </c>
      <c r="AF593" s="2">
        <v>3.58139534883721</v>
      </c>
      <c r="AG593" s="2">
        <v>3.87037037037037</v>
      </c>
      <c r="AH593" s="2">
        <v>5.87</v>
      </c>
      <c r="AI593" s="2">
        <v>6.18</v>
      </c>
      <c r="AJ593" s="2">
        <v>5.96</v>
      </c>
      <c r="AK593" s="2">
        <v>5.72</v>
      </c>
      <c r="AL593" s="2">
        <v>5.37037037037037</v>
      </c>
      <c r="AM593" s="2">
        <v>38.2</v>
      </c>
      <c r="AN593" s="2">
        <v>37.8</v>
      </c>
      <c r="AO593" s="2">
        <v>38.9</v>
      </c>
      <c r="AP593" s="2">
        <v>34.2</v>
      </c>
      <c r="AQ593" s="13">
        <v>11.0863636363636</v>
      </c>
      <c r="AR593" s="7">
        <v>11.9220544466871</v>
      </c>
    </row>
    <row r="594" spans="1:44">
      <c r="A594" t="s">
        <v>1192</v>
      </c>
      <c r="B594" s="1" t="s">
        <v>2967</v>
      </c>
      <c r="C594" t="s">
        <v>1193</v>
      </c>
      <c r="D594" t="s">
        <v>1305</v>
      </c>
      <c r="E594" s="2">
        <v>5.89</v>
      </c>
      <c r="F594" s="2">
        <v>59.7294455931187</v>
      </c>
      <c r="G594" s="2">
        <v>74.8910043679607</v>
      </c>
      <c r="H594" s="11">
        <v>0.919202678723404</v>
      </c>
      <c r="I594" s="2">
        <v>111.18</v>
      </c>
      <c r="J594" s="2">
        <v>123.77</v>
      </c>
      <c r="K594" s="2">
        <v>105.97</v>
      </c>
      <c r="L594" s="2">
        <v>128.27</v>
      </c>
      <c r="M594" s="2">
        <v>109.789155712556</v>
      </c>
      <c r="N594" s="2">
        <v>8.67021276595745</v>
      </c>
      <c r="O594" s="2">
        <v>8.73015873015873</v>
      </c>
      <c r="P594" s="2">
        <v>8.14814814814815</v>
      </c>
      <c r="Q594" s="2">
        <v>8.29015544041451</v>
      </c>
      <c r="R594" s="2">
        <v>8.55670103092783</v>
      </c>
      <c r="S594" s="2">
        <v>12.8676470588235</v>
      </c>
      <c r="T594" s="2">
        <v>12.7737226277372</v>
      </c>
      <c r="U594" s="2">
        <v>12.7272727272727</v>
      </c>
      <c r="V594" s="2">
        <v>12.4555160142349</v>
      </c>
      <c r="W594" s="2">
        <v>12.280701754386</v>
      </c>
      <c r="X594" s="2">
        <v>50.9677419354839</v>
      </c>
      <c r="Y594" s="2">
        <v>51.6129032258064</v>
      </c>
      <c r="Z594" s="2">
        <v>51.2903225806452</v>
      </c>
      <c r="AA594" s="2">
        <v>50.9677419354839</v>
      </c>
      <c r="AB594" s="2">
        <v>50.9677419354839</v>
      </c>
      <c r="AC594" s="2">
        <v>4.92553191489362</v>
      </c>
      <c r="AD594" s="2">
        <v>4.59259259259259</v>
      </c>
      <c r="AE594" s="2">
        <v>3.77777777777778</v>
      </c>
      <c r="AF594" s="2">
        <v>5.28497409326425</v>
      </c>
      <c r="AG594" s="2">
        <v>5.65979381443299</v>
      </c>
      <c r="AH594" s="2">
        <v>11.7</v>
      </c>
      <c r="AI594" s="2">
        <v>11.64</v>
      </c>
      <c r="AJ594" s="2">
        <v>11.27</v>
      </c>
      <c r="AK594" s="2">
        <v>10.57</v>
      </c>
      <c r="AL594" s="2">
        <v>9.89690721649485</v>
      </c>
      <c r="AM594" s="2">
        <v>48.4</v>
      </c>
      <c r="AN594" s="2">
        <v>48.5</v>
      </c>
      <c r="AO594" s="2">
        <v>45.1</v>
      </c>
      <c r="AP594" s="2">
        <v>45.1</v>
      </c>
      <c r="AQ594" s="13">
        <v>10.0702127659574</v>
      </c>
      <c r="AR594" s="7">
        <v>13.1029057939726</v>
      </c>
    </row>
    <row r="595" spans="1:44">
      <c r="A595" t="s">
        <v>1194</v>
      </c>
      <c r="B595" s="1" t="s">
        <v>2968</v>
      </c>
      <c r="C595" t="s">
        <v>1195</v>
      </c>
      <c r="D595" t="s">
        <v>1305</v>
      </c>
      <c r="E595" s="2">
        <v>8.37</v>
      </c>
      <c r="F595" s="2">
        <v>73.2640628561627</v>
      </c>
      <c r="G595" s="2">
        <v>76.8702308477568</v>
      </c>
      <c r="H595" s="11">
        <v>0.202648139583333</v>
      </c>
      <c r="I595" s="2">
        <v>139.29</v>
      </c>
      <c r="J595" s="2">
        <v>143.82</v>
      </c>
      <c r="K595" s="2">
        <v>143.12</v>
      </c>
      <c r="L595" s="2">
        <v>134.83</v>
      </c>
      <c r="M595" s="2">
        <v>153.228605171361</v>
      </c>
      <c r="N595" s="2">
        <v>4.27184466019417</v>
      </c>
      <c r="O595" s="2">
        <v>4.22330097087379</v>
      </c>
      <c r="P595" s="2">
        <v>4.07766990291262</v>
      </c>
      <c r="Q595" s="2">
        <v>3.96135265700483</v>
      </c>
      <c r="R595" s="2">
        <v>3.89423076923077</v>
      </c>
      <c r="S595" s="2">
        <v>12.4567474048443</v>
      </c>
      <c r="T595" s="2">
        <v>12.0689655172414</v>
      </c>
      <c r="U595" s="2">
        <v>11.986301369863</v>
      </c>
      <c r="V595" s="2">
        <v>11.9453924914676</v>
      </c>
      <c r="W595" s="2">
        <v>11.4864864864865</v>
      </c>
      <c r="X595" s="2">
        <v>31.25</v>
      </c>
      <c r="Y595" s="2">
        <v>30.9375</v>
      </c>
      <c r="Z595" s="2">
        <v>29.6774193548387</v>
      </c>
      <c r="AA595" s="2">
        <v>29.6774193548387</v>
      </c>
      <c r="AB595" s="2">
        <v>28.3870967741935</v>
      </c>
      <c r="AC595" s="2">
        <v>2.06796116504854</v>
      </c>
      <c r="AD595" s="2">
        <v>1.72815533980583</v>
      </c>
      <c r="AE595" s="2">
        <v>1.58252427184466</v>
      </c>
      <c r="AF595" s="2">
        <v>2.31884057971014</v>
      </c>
      <c r="AG595" s="2">
        <v>2.39423076923077</v>
      </c>
      <c r="AH595" s="2">
        <v>4.13</v>
      </c>
      <c r="AI595" s="2">
        <v>3.83</v>
      </c>
      <c r="AJ595" s="2">
        <v>3.93</v>
      </c>
      <c r="AK595" s="2">
        <v>3.53</v>
      </c>
      <c r="AL595" s="2">
        <v>3.07692307692308</v>
      </c>
      <c r="AM595" s="2">
        <v>12.5</v>
      </c>
      <c r="AN595" s="2">
        <v>13.9</v>
      </c>
      <c r="AO595" s="2">
        <v>13.7</v>
      </c>
      <c r="AP595" s="2">
        <v>12.5</v>
      </c>
      <c r="AQ595" s="13">
        <v>8.63333333333333</v>
      </c>
      <c r="AR595" s="7">
        <v>8.3174344838834</v>
      </c>
    </row>
    <row r="596" spans="1:44">
      <c r="A596" t="s">
        <v>1196</v>
      </c>
      <c r="B596" s="1" t="s">
        <v>2969</v>
      </c>
      <c r="C596" t="s">
        <v>1197</v>
      </c>
      <c r="D596" t="s">
        <v>1305</v>
      </c>
      <c r="E596" s="2">
        <v>8.86</v>
      </c>
      <c r="F596" s="2">
        <v>68.1170925118045</v>
      </c>
      <c r="G596" s="2">
        <v>75.8157979712317</v>
      </c>
      <c r="H596" s="11">
        <v>-0.142759744444444</v>
      </c>
      <c r="I596" s="2">
        <v>92.55</v>
      </c>
      <c r="J596" s="2">
        <v>99.59</v>
      </c>
      <c r="K596" s="2">
        <v>103.27</v>
      </c>
      <c r="L596" s="2">
        <v>82.75</v>
      </c>
      <c r="M596" s="2">
        <v>73.1388411335938</v>
      </c>
      <c r="N596" s="2">
        <v>3.26829268292683</v>
      </c>
      <c r="O596" s="2">
        <v>2.96116504854369</v>
      </c>
      <c r="P596" s="2">
        <v>3.00970873786408</v>
      </c>
      <c r="Q596" s="2">
        <v>2.69230769230769</v>
      </c>
      <c r="R596" s="2">
        <v>2.8436018957346</v>
      </c>
      <c r="S596" s="2">
        <v>8.69565217391304</v>
      </c>
      <c r="T596" s="2">
        <v>8.30324909747292</v>
      </c>
      <c r="U596" s="2">
        <v>8.24372759856631</v>
      </c>
      <c r="V596" s="2">
        <v>8.18505338078292</v>
      </c>
      <c r="W596" s="2">
        <v>7.71929824561404</v>
      </c>
      <c r="X596" s="2">
        <v>30</v>
      </c>
      <c r="Y596" s="2">
        <v>31.5</v>
      </c>
      <c r="Z596" s="2">
        <v>32</v>
      </c>
      <c r="AA596" s="2">
        <v>30.5</v>
      </c>
      <c r="AB596" s="2">
        <v>32.6315789473684</v>
      </c>
      <c r="AC596" s="2">
        <v>1.54146341463415</v>
      </c>
      <c r="AD596" s="2">
        <v>1.25242718446602</v>
      </c>
      <c r="AE596" s="2">
        <v>0.970873786407767</v>
      </c>
      <c r="AF596" s="2">
        <v>2</v>
      </c>
      <c r="AG596" s="2">
        <v>2.13270142180095</v>
      </c>
      <c r="AH596" s="2">
        <v>2.83</v>
      </c>
      <c r="AI596" s="2">
        <v>2.67</v>
      </c>
      <c r="AJ596" s="2">
        <v>2.67</v>
      </c>
      <c r="AK596" s="2">
        <v>2.21</v>
      </c>
      <c r="AL596" s="2">
        <v>1.94312796208531</v>
      </c>
      <c r="AM596" s="2">
        <v>8.6</v>
      </c>
      <c r="AN596" s="2">
        <v>8.2</v>
      </c>
      <c r="AO596" s="2">
        <v>7.7</v>
      </c>
      <c r="AP596" s="2">
        <v>7.2</v>
      </c>
      <c r="AQ596" s="13">
        <v>8.25555555555556</v>
      </c>
      <c r="AR596" s="7">
        <v>7.99238538721666</v>
      </c>
    </row>
    <row r="597" spans="1:44">
      <c r="A597" t="s">
        <v>1198</v>
      </c>
      <c r="B597" s="1" t="s">
        <v>2970</v>
      </c>
      <c r="C597" t="s">
        <v>1199</v>
      </c>
      <c r="D597" t="s">
        <v>1305</v>
      </c>
      <c r="E597" s="2">
        <v>8.23</v>
      </c>
      <c r="F597" s="2">
        <v>70.4674010991177</v>
      </c>
      <c r="G597" s="2">
        <v>78.6290366712807</v>
      </c>
      <c r="H597" s="11">
        <v>0.37227963877551</v>
      </c>
      <c r="I597" s="2">
        <v>82.37</v>
      </c>
      <c r="J597" s="2">
        <v>99.93</v>
      </c>
      <c r="K597" s="2">
        <v>101.86</v>
      </c>
      <c r="L597" s="2">
        <v>72.43</v>
      </c>
      <c r="M597" s="2">
        <v>91.1209054041298</v>
      </c>
      <c r="N597" s="2">
        <v>5.48245614035088</v>
      </c>
      <c r="O597" s="2">
        <v>5.23605150214592</v>
      </c>
      <c r="P597" s="2">
        <v>5.15021459227468</v>
      </c>
      <c r="Q597" s="2">
        <v>5.06072874493927</v>
      </c>
      <c r="R597" s="2">
        <v>4.82490272373541</v>
      </c>
      <c r="S597" s="2">
        <v>10.3333333333333</v>
      </c>
      <c r="T597" s="2">
        <v>10.1307189542484</v>
      </c>
      <c r="U597" s="2">
        <v>9.74025974025974</v>
      </c>
      <c r="V597" s="2">
        <v>9.23076923076923</v>
      </c>
      <c r="W597" s="2">
        <v>8.92857142857143</v>
      </c>
      <c r="X597" s="2">
        <v>44.8148148148148</v>
      </c>
      <c r="Y597" s="2">
        <v>45.1851851851852</v>
      </c>
      <c r="Z597" s="2">
        <v>47.3076923076923</v>
      </c>
      <c r="AA597" s="2">
        <v>47.3076923076923</v>
      </c>
      <c r="AB597" s="2">
        <v>46.9230769230769</v>
      </c>
      <c r="AC597" s="2">
        <v>3.47368421052632</v>
      </c>
      <c r="AD597" s="2">
        <v>2.92703862660944</v>
      </c>
      <c r="AE597" s="2">
        <v>2.26609442060086</v>
      </c>
      <c r="AF597" s="2">
        <v>3.86234817813765</v>
      </c>
      <c r="AG597" s="2">
        <v>3.6420233463035</v>
      </c>
      <c r="AH597" s="2">
        <v>7.19</v>
      </c>
      <c r="AI597" s="2">
        <v>7.12</v>
      </c>
      <c r="AJ597" s="2">
        <v>6.82</v>
      </c>
      <c r="AK597" s="2">
        <v>6.07</v>
      </c>
      <c r="AL597" s="2">
        <v>5.01945525291829</v>
      </c>
      <c r="AM597" s="2">
        <v>40.3</v>
      </c>
      <c r="AN597" s="2">
        <v>42</v>
      </c>
      <c r="AO597" s="2">
        <v>38.9</v>
      </c>
      <c r="AP597" s="2">
        <v>38.6</v>
      </c>
      <c r="AQ597" s="13">
        <v>10.5897959183673</v>
      </c>
      <c r="AR597" s="7">
        <v>11.9694567368049</v>
      </c>
    </row>
    <row r="598" spans="1:44">
      <c r="A598" t="s">
        <v>1200</v>
      </c>
      <c r="B598" s="1" t="s">
        <v>2971</v>
      </c>
      <c r="C598" t="s">
        <v>1201</v>
      </c>
      <c r="D598" t="s">
        <v>1305</v>
      </c>
      <c r="E598" s="2">
        <v>3.67</v>
      </c>
      <c r="F598" s="2">
        <v>68.0327947229075</v>
      </c>
      <c r="G598" s="2">
        <v>76.1974112401618</v>
      </c>
      <c r="H598" s="11">
        <v>0.718828648837209</v>
      </c>
      <c r="I598" s="2">
        <v>99.81</v>
      </c>
      <c r="J598" s="2">
        <v>100.96</v>
      </c>
      <c r="K598" s="2">
        <v>87.57</v>
      </c>
      <c r="L598" s="2">
        <v>108.39</v>
      </c>
      <c r="M598" s="2">
        <v>107.279990115986</v>
      </c>
      <c r="N598" s="2">
        <v>9.14285714285714</v>
      </c>
      <c r="O598" s="2">
        <v>9.43181818181818</v>
      </c>
      <c r="P598" s="2">
        <v>9.43181818181818</v>
      </c>
      <c r="Q598" s="2">
        <v>9.71910112359551</v>
      </c>
      <c r="R598" s="2">
        <v>9.60893854748603</v>
      </c>
      <c r="S598" s="2">
        <v>17.8438661710037</v>
      </c>
      <c r="T598" s="2">
        <v>17.8438661710037</v>
      </c>
      <c r="U598" s="2">
        <v>17.4074074074074</v>
      </c>
      <c r="V598" s="2">
        <v>16.9117647058824</v>
      </c>
      <c r="W598" s="2">
        <v>16.4233576642336</v>
      </c>
      <c r="X598" s="2">
        <v>35.4545454545455</v>
      </c>
      <c r="Y598" s="2">
        <v>36.7441860465116</v>
      </c>
      <c r="Z598" s="2">
        <v>36.5116279069767</v>
      </c>
      <c r="AA598" s="2">
        <v>36.9047619047619</v>
      </c>
      <c r="AB598" s="2">
        <v>38.780487804878</v>
      </c>
      <c r="AC598" s="2">
        <v>4.13714285714286</v>
      </c>
      <c r="AD598" s="2">
        <v>3.375</v>
      </c>
      <c r="AE598" s="2">
        <v>2.78409090909091</v>
      </c>
      <c r="AF598" s="2">
        <v>4.24719101123596</v>
      </c>
      <c r="AG598" s="2">
        <v>4.60335195530726</v>
      </c>
      <c r="AH598" s="2">
        <v>11.77</v>
      </c>
      <c r="AI598" s="2">
        <v>11.88</v>
      </c>
      <c r="AJ598" s="2">
        <v>11.82</v>
      </c>
      <c r="AK598" s="2">
        <v>11.12</v>
      </c>
      <c r="AL598" s="2">
        <v>10</v>
      </c>
      <c r="AM598" s="2">
        <v>42</v>
      </c>
      <c r="AN598" s="2">
        <v>45.2</v>
      </c>
      <c r="AO598" s="2">
        <v>39.5</v>
      </c>
      <c r="AP598" s="2">
        <v>40.4</v>
      </c>
      <c r="AQ598" s="13">
        <v>11.3674418604651</v>
      </c>
      <c r="AR598" s="7">
        <v>14.5800383335146</v>
      </c>
    </row>
    <row r="599" spans="1:44">
      <c r="A599" t="s">
        <v>1202</v>
      </c>
      <c r="B599" s="1" t="s">
        <v>2972</v>
      </c>
      <c r="C599" t="s">
        <v>1203</v>
      </c>
      <c r="D599" t="s">
        <v>1305</v>
      </c>
      <c r="E599" s="2">
        <v>6.79</v>
      </c>
      <c r="F599" s="2">
        <v>59.2813188918472</v>
      </c>
      <c r="G599" s="2">
        <v>75.1016776226976</v>
      </c>
      <c r="H599" s="11">
        <v>0.2072096875</v>
      </c>
      <c r="I599" s="2">
        <v>147.48</v>
      </c>
      <c r="J599" s="2">
        <v>155.1</v>
      </c>
      <c r="K599" s="2">
        <v>153.79</v>
      </c>
      <c r="L599" s="2">
        <v>131.91</v>
      </c>
      <c r="M599" s="2">
        <v>150.619984883831</v>
      </c>
      <c r="N599" s="2">
        <v>4.44444444444444</v>
      </c>
      <c r="O599" s="2">
        <v>3.95744680851064</v>
      </c>
      <c r="P599" s="2">
        <v>4.02542372881356</v>
      </c>
      <c r="Q599" s="2">
        <v>3.95833333333333</v>
      </c>
      <c r="R599" s="2">
        <v>3.76425855513308</v>
      </c>
      <c r="S599" s="2">
        <v>13.265306122449</v>
      </c>
      <c r="T599" s="2">
        <v>12.7450980392157</v>
      </c>
      <c r="U599" s="2">
        <v>12.987012987013</v>
      </c>
      <c r="V599" s="2">
        <v>13.015873015873</v>
      </c>
      <c r="W599" s="2">
        <v>12.6099706744868</v>
      </c>
      <c r="X599" s="2">
        <v>33.5294117647059</v>
      </c>
      <c r="Y599" s="2">
        <v>33.8235294117647</v>
      </c>
      <c r="Z599" s="2">
        <v>32.8571428571429</v>
      </c>
      <c r="AA599" s="2">
        <v>32.2222222222222</v>
      </c>
      <c r="AB599" s="2">
        <v>31.8918918918919</v>
      </c>
      <c r="AC599" s="2">
        <v>2.76444444444444</v>
      </c>
      <c r="AD599" s="2">
        <v>2.34042553191489</v>
      </c>
      <c r="AE599" s="2">
        <v>1.96610169491525</v>
      </c>
      <c r="AF599" s="2">
        <v>3</v>
      </c>
      <c r="AG599" s="2">
        <v>2.80608365019011</v>
      </c>
      <c r="AH599" s="2">
        <v>5.2</v>
      </c>
      <c r="AI599" s="2">
        <v>4.85</v>
      </c>
      <c r="AJ599" s="2">
        <v>4.75</v>
      </c>
      <c r="AK599" s="2">
        <v>4.33</v>
      </c>
      <c r="AL599" s="2">
        <v>3.49809885931559</v>
      </c>
      <c r="AM599" s="2">
        <v>31.5</v>
      </c>
      <c r="AN599" s="2">
        <v>32.5</v>
      </c>
      <c r="AO599" s="2">
        <v>31.2</v>
      </c>
      <c r="AP599" s="2">
        <v>28.5</v>
      </c>
      <c r="AQ599" s="13">
        <v>8.93958333333333</v>
      </c>
      <c r="AR599" s="7">
        <v>10.4559388052</v>
      </c>
    </row>
    <row r="600" spans="1:44">
      <c r="A600" t="s">
        <v>1204</v>
      </c>
      <c r="B600" s="1" t="s">
        <v>2973</v>
      </c>
      <c r="C600" t="s">
        <v>1205</v>
      </c>
      <c r="D600" t="s">
        <v>1305</v>
      </c>
      <c r="E600" s="2">
        <v>10.83</v>
      </c>
      <c r="F600" s="2">
        <v>62.8837266982994</v>
      </c>
      <c r="G600" s="2">
        <v>77.0915946320684</v>
      </c>
      <c r="H600" s="11">
        <v>0.264229689361702</v>
      </c>
      <c r="I600" s="2">
        <v>103.28</v>
      </c>
      <c r="J600" s="2">
        <v>104</v>
      </c>
      <c r="K600" s="2">
        <v>113.2</v>
      </c>
      <c r="L600" s="2">
        <v>128.64</v>
      </c>
      <c r="M600" s="2">
        <v>105.148211835067</v>
      </c>
      <c r="N600" s="2">
        <v>4.66981132075472</v>
      </c>
      <c r="O600" s="2">
        <v>4.52830188679245</v>
      </c>
      <c r="P600" s="2">
        <v>4.50704225352113</v>
      </c>
      <c r="Q600" s="2">
        <v>4.22535211267606</v>
      </c>
      <c r="R600" s="2">
        <v>4.46511627906977</v>
      </c>
      <c r="S600" s="2">
        <v>10.8614232209738</v>
      </c>
      <c r="T600" s="2">
        <v>10.8614232209738</v>
      </c>
      <c r="U600" s="2">
        <v>10.8208955223881</v>
      </c>
      <c r="V600" s="2">
        <v>10.7806691449814</v>
      </c>
      <c r="W600" s="2">
        <v>10.7011070110701</v>
      </c>
      <c r="X600" s="2">
        <v>30</v>
      </c>
      <c r="Y600" s="2">
        <v>29.6153846153846</v>
      </c>
      <c r="Z600" s="2">
        <v>32</v>
      </c>
      <c r="AA600" s="2">
        <v>32</v>
      </c>
      <c r="AB600" s="2">
        <v>30.8</v>
      </c>
      <c r="AC600" s="2">
        <v>2.14150943396226</v>
      </c>
      <c r="AD600" s="2">
        <v>1.77358490566038</v>
      </c>
      <c r="AE600" s="2">
        <v>1.53990610328638</v>
      </c>
      <c r="AF600" s="2">
        <v>3.04225352112676</v>
      </c>
      <c r="AG600" s="2">
        <v>2.61395348837209</v>
      </c>
      <c r="AH600" s="2">
        <v>4.53</v>
      </c>
      <c r="AI600" s="2">
        <v>4.39</v>
      </c>
      <c r="AJ600" s="2">
        <v>4.13</v>
      </c>
      <c r="AK600" s="2">
        <v>3.76</v>
      </c>
      <c r="AL600" s="2">
        <v>3.58139534883721</v>
      </c>
      <c r="AM600" s="2">
        <v>22.4</v>
      </c>
      <c r="AN600" s="2">
        <v>21.9</v>
      </c>
      <c r="AO600" s="2">
        <v>19.9</v>
      </c>
      <c r="AP600" s="2">
        <v>19.4</v>
      </c>
      <c r="AQ600" s="13">
        <v>8.88723404255319</v>
      </c>
      <c r="AR600" s="7">
        <v>8.99853815377459</v>
      </c>
    </row>
    <row r="601" spans="1:44">
      <c r="A601" t="s">
        <v>1206</v>
      </c>
      <c r="B601" s="1" t="s">
        <v>2974</v>
      </c>
      <c r="C601" t="s">
        <v>1207</v>
      </c>
      <c r="D601" t="s">
        <v>1305</v>
      </c>
      <c r="E601" s="2">
        <v>8.33</v>
      </c>
      <c r="F601" s="2">
        <v>74.6610767262959</v>
      </c>
      <c r="G601" s="2">
        <v>76.6868327358036</v>
      </c>
      <c r="H601" s="11">
        <v>-0.255179724</v>
      </c>
      <c r="I601" s="2">
        <v>76.9</v>
      </c>
      <c r="J601" s="2">
        <v>90.92</v>
      </c>
      <c r="K601" s="2">
        <v>92.13</v>
      </c>
      <c r="L601" s="2">
        <v>83.5</v>
      </c>
      <c r="M601" s="2">
        <v>80.9270484097458</v>
      </c>
      <c r="N601" s="2">
        <v>3.30396475770925</v>
      </c>
      <c r="O601" s="2">
        <v>3.08370044052863</v>
      </c>
      <c r="P601" s="2">
        <v>3.20175438596491</v>
      </c>
      <c r="Q601" s="2">
        <v>3.07692307692308</v>
      </c>
      <c r="R601" s="2">
        <v>2.97872340425532</v>
      </c>
      <c r="S601" s="2">
        <v>11.437908496732</v>
      </c>
      <c r="T601" s="2">
        <v>11.3636363636364</v>
      </c>
      <c r="U601" s="2">
        <v>11.2903225806452</v>
      </c>
      <c r="V601" s="2">
        <v>11.0062893081761</v>
      </c>
      <c r="W601" s="2">
        <v>10.9034267912773</v>
      </c>
      <c r="X601" s="2">
        <v>25.4838709677419</v>
      </c>
      <c r="Y601" s="2">
        <v>24.1935483870968</v>
      </c>
      <c r="Z601" s="2">
        <v>25.4838709677419</v>
      </c>
      <c r="AA601" s="2">
        <v>23.75</v>
      </c>
      <c r="AB601" s="2">
        <v>23.75</v>
      </c>
      <c r="AC601" s="2">
        <v>1.58590308370044</v>
      </c>
      <c r="AD601" s="2">
        <v>1.48898678414097</v>
      </c>
      <c r="AE601" s="2">
        <v>1.30701754385965</v>
      </c>
      <c r="AF601" s="2">
        <v>2.12820512820513</v>
      </c>
      <c r="AG601" s="2">
        <v>2.34042553191489</v>
      </c>
      <c r="AH601" s="2">
        <v>3.61</v>
      </c>
      <c r="AI601" s="2">
        <v>3.52</v>
      </c>
      <c r="AJ601" s="2">
        <v>3.64</v>
      </c>
      <c r="AK601" s="2">
        <v>3.42</v>
      </c>
      <c r="AL601" s="2">
        <v>3.06382978723404</v>
      </c>
      <c r="AM601" s="2">
        <v>19.9</v>
      </c>
      <c r="AN601" s="2">
        <v>20.7</v>
      </c>
      <c r="AO601" s="2">
        <v>20.4</v>
      </c>
      <c r="AP601" s="2">
        <v>18.9</v>
      </c>
      <c r="AQ601" s="13">
        <v>8.026</v>
      </c>
      <c r="AR601" s="7">
        <v>8.51671335431705</v>
      </c>
    </row>
    <row r="602" spans="1:44">
      <c r="A602" t="s">
        <v>1208</v>
      </c>
      <c r="B602" s="1" t="s">
        <v>2975</v>
      </c>
      <c r="C602" t="s">
        <v>1209</v>
      </c>
      <c r="D602" t="s">
        <v>1305</v>
      </c>
      <c r="E602" s="2">
        <v>8.61</v>
      </c>
      <c r="F602" s="2">
        <v>74.2494115671906</v>
      </c>
      <c r="G602" s="2">
        <v>77.3790921931128</v>
      </c>
      <c r="H602" s="11">
        <v>-0.7722956</v>
      </c>
      <c r="I602" s="2">
        <v>92.95</v>
      </c>
      <c r="J602" s="2">
        <v>70.37</v>
      </c>
      <c r="K602" s="2">
        <v>89.01</v>
      </c>
      <c r="L602" s="2">
        <v>67.48</v>
      </c>
      <c r="M602" s="2">
        <v>67.2913404539064</v>
      </c>
      <c r="N602" s="2">
        <v>1.97247706422018</v>
      </c>
      <c r="O602" s="2">
        <v>1.90045248868778</v>
      </c>
      <c r="P602" s="2">
        <v>1.58590308370044</v>
      </c>
      <c r="Q602" s="2">
        <v>1.63716814159292</v>
      </c>
      <c r="R602" s="2">
        <v>1.63716814159292</v>
      </c>
      <c r="S602" s="2">
        <v>11.5384615384615</v>
      </c>
      <c r="T602" s="2">
        <v>11.6838487972509</v>
      </c>
      <c r="U602" s="2">
        <v>11.7845117845118</v>
      </c>
      <c r="V602" s="2">
        <v>11.7056856187291</v>
      </c>
      <c r="W602" s="2">
        <v>11.5894039735099</v>
      </c>
      <c r="X602" s="2">
        <v>20</v>
      </c>
      <c r="Y602" s="2">
        <v>19.3103448275862</v>
      </c>
      <c r="Z602" s="2">
        <v>18.3333333333333</v>
      </c>
      <c r="AA602" s="2">
        <v>18.6666666666667</v>
      </c>
      <c r="AB602" s="2">
        <v>19</v>
      </c>
      <c r="AC602" s="2">
        <v>1.07339449541284</v>
      </c>
      <c r="AD602" s="2">
        <v>0.751131221719457</v>
      </c>
      <c r="AE602" s="2">
        <v>0.722466960352423</v>
      </c>
      <c r="AF602" s="2">
        <v>1.5929203539823</v>
      </c>
      <c r="AG602" s="2">
        <v>1.4070796460177</v>
      </c>
      <c r="AH602" s="2">
        <v>1.65</v>
      </c>
      <c r="AI602" s="2">
        <v>1.58</v>
      </c>
      <c r="AJ602" s="2">
        <v>1.41</v>
      </c>
      <c r="AK602" s="2">
        <v>1.33</v>
      </c>
      <c r="AL602" s="2">
        <v>1.15044247787611</v>
      </c>
      <c r="AM602" s="2">
        <v>8.3</v>
      </c>
      <c r="AN602" s="2">
        <v>8.1</v>
      </c>
      <c r="AO602" s="2">
        <v>7</v>
      </c>
      <c r="AP602" s="2">
        <v>8.2</v>
      </c>
      <c r="AQ602" s="13">
        <v>8.02</v>
      </c>
      <c r="AR602" s="7">
        <v>7.17964889510157</v>
      </c>
    </row>
    <row r="603" spans="1:44">
      <c r="A603" t="s">
        <v>1210</v>
      </c>
      <c r="B603" s="1" t="s">
        <v>2976</v>
      </c>
      <c r="C603" t="s">
        <v>1211</v>
      </c>
      <c r="D603" t="s">
        <v>1305</v>
      </c>
      <c r="E603" s="2">
        <v>8.6</v>
      </c>
      <c r="F603" s="2">
        <v>83.0295452584522</v>
      </c>
      <c r="G603" s="2">
        <v>78.2045669508689</v>
      </c>
      <c r="H603" s="11">
        <v>0.550021497674419</v>
      </c>
      <c r="I603" s="2">
        <v>96.48</v>
      </c>
      <c r="J603" s="2">
        <v>111.24</v>
      </c>
      <c r="K603" s="2">
        <v>110.5</v>
      </c>
      <c r="L603" s="2">
        <v>126.32</v>
      </c>
      <c r="M603" s="2">
        <v>91.8175149133636</v>
      </c>
      <c r="N603" s="2">
        <v>5.24038461538462</v>
      </c>
      <c r="O603" s="2">
        <v>5.07177033492823</v>
      </c>
      <c r="P603" s="2">
        <v>4.75961538461538</v>
      </c>
      <c r="Q603" s="2">
        <v>5.04807692307692</v>
      </c>
      <c r="R603" s="2">
        <v>4.85714285714286</v>
      </c>
      <c r="S603" s="2">
        <v>12.6760563380282</v>
      </c>
      <c r="T603" s="2">
        <v>12.5874125874126</v>
      </c>
      <c r="U603" s="2">
        <v>12.5874125874126</v>
      </c>
      <c r="V603" s="2">
        <v>12.5435540069686</v>
      </c>
      <c r="W603" s="2">
        <v>12.4137931034483</v>
      </c>
      <c r="X603" s="2">
        <v>37.8787878787879</v>
      </c>
      <c r="Y603" s="2">
        <v>40</v>
      </c>
      <c r="Z603" s="2">
        <v>39.6875</v>
      </c>
      <c r="AA603" s="2">
        <v>40</v>
      </c>
      <c r="AB603" s="2">
        <v>40</v>
      </c>
      <c r="AC603" s="2">
        <v>3.19230769230769</v>
      </c>
      <c r="AD603" s="2">
        <v>2.688995215311</v>
      </c>
      <c r="AE603" s="2">
        <v>2.28846153846154</v>
      </c>
      <c r="AF603" s="2">
        <v>3.88461538461538</v>
      </c>
      <c r="AG603" s="2">
        <v>4.27619047619048</v>
      </c>
      <c r="AH603" s="2">
        <v>5.91</v>
      </c>
      <c r="AI603" s="2">
        <v>5.89</v>
      </c>
      <c r="AJ603" s="2">
        <v>5.87</v>
      </c>
      <c r="AK603" s="2">
        <v>5.67</v>
      </c>
      <c r="AL603" s="2">
        <v>5.52380952380952</v>
      </c>
      <c r="AM603" s="2">
        <v>36.6</v>
      </c>
      <c r="AN603" s="2">
        <v>38.2</v>
      </c>
      <c r="AO603" s="2">
        <v>38.2</v>
      </c>
      <c r="AP603" s="2">
        <v>38</v>
      </c>
      <c r="AQ603" s="13">
        <v>11.2232558139535</v>
      </c>
      <c r="AR603" s="7">
        <v>12.5650760100509</v>
      </c>
    </row>
    <row r="604" spans="1:44">
      <c r="A604" t="s">
        <v>1212</v>
      </c>
      <c r="B604" s="1" t="s">
        <v>2977</v>
      </c>
      <c r="C604" t="s">
        <v>1213</v>
      </c>
      <c r="D604" t="s">
        <v>1305</v>
      </c>
      <c r="E604" s="2">
        <v>7.45</v>
      </c>
      <c r="F604" s="2">
        <v>63.0503052401496</v>
      </c>
      <c r="G604" s="2">
        <v>76.5325071084108</v>
      </c>
      <c r="H604" s="11">
        <v>-0.0184175744186046</v>
      </c>
      <c r="I604" s="2">
        <v>132.86</v>
      </c>
      <c r="J604" s="2">
        <v>156.3</v>
      </c>
      <c r="K604" s="2">
        <v>129.82</v>
      </c>
      <c r="L604" s="2">
        <v>154.23</v>
      </c>
      <c r="M604" s="2">
        <v>148.67375755978</v>
      </c>
      <c r="N604" s="2">
        <v>3.73205741626794</v>
      </c>
      <c r="O604" s="2">
        <v>3.55450236966825</v>
      </c>
      <c r="P604" s="2">
        <v>3.55450236966825</v>
      </c>
      <c r="Q604" s="2">
        <v>3.5377358490566</v>
      </c>
      <c r="R604" s="2">
        <v>3.33333333333333</v>
      </c>
      <c r="S604" s="2">
        <v>10.4529616724739</v>
      </c>
      <c r="T604" s="2">
        <v>10.3806228373702</v>
      </c>
      <c r="U604" s="2">
        <v>10.3448275862069</v>
      </c>
      <c r="V604" s="2">
        <v>10.2739726027397</v>
      </c>
      <c r="W604" s="2">
        <v>10.2040816326531</v>
      </c>
      <c r="X604" s="2">
        <v>23.2</v>
      </c>
      <c r="Y604" s="2">
        <v>23.6</v>
      </c>
      <c r="Z604" s="2">
        <v>22.8</v>
      </c>
      <c r="AA604" s="2">
        <v>24.4</v>
      </c>
      <c r="AB604" s="2">
        <v>23.6</v>
      </c>
      <c r="AC604" s="2">
        <v>1.5311004784689</v>
      </c>
      <c r="AD604" s="2">
        <v>1.34597156398104</v>
      </c>
      <c r="AE604" s="2">
        <v>1.18483412322275</v>
      </c>
      <c r="AF604" s="2">
        <v>1.86792452830189</v>
      </c>
      <c r="AG604" s="2">
        <v>1.81220657276995</v>
      </c>
      <c r="AH604" s="2">
        <v>3.16</v>
      </c>
      <c r="AI604" s="2">
        <v>3.08</v>
      </c>
      <c r="AJ604" s="2">
        <v>3.32</v>
      </c>
      <c r="AK604" s="2">
        <v>3.02</v>
      </c>
      <c r="AL604" s="2">
        <v>2.48826291079812</v>
      </c>
      <c r="AM604" s="2">
        <v>9</v>
      </c>
      <c r="AN604" s="2">
        <v>9</v>
      </c>
      <c r="AO604" s="2">
        <v>9.5</v>
      </c>
      <c r="AP604" s="2">
        <v>9.9</v>
      </c>
      <c r="AQ604" s="13">
        <v>9.55116279069768</v>
      </c>
      <c r="AR604" s="7">
        <v>9.8933238436407</v>
      </c>
    </row>
    <row r="605" spans="1:44">
      <c r="A605" t="s">
        <v>1214</v>
      </c>
      <c r="B605" s="1" t="s">
        <v>2978</v>
      </c>
      <c r="C605" t="s">
        <v>1215</v>
      </c>
      <c r="D605" t="s">
        <v>1305</v>
      </c>
      <c r="E605" s="2">
        <v>5.59</v>
      </c>
      <c r="F605" s="2">
        <v>65.5400808709068</v>
      </c>
      <c r="G605" s="2">
        <v>75.9390723047822</v>
      </c>
      <c r="H605" s="11">
        <v>0.204898897872341</v>
      </c>
      <c r="I605" s="2">
        <v>118.18</v>
      </c>
      <c r="J605" s="2">
        <v>131.93</v>
      </c>
      <c r="K605" s="2">
        <v>147.4</v>
      </c>
      <c r="L605" s="2">
        <v>139</v>
      </c>
      <c r="M605" s="2">
        <v>169.18114393869</v>
      </c>
      <c r="N605" s="2">
        <v>5.37444933920705</v>
      </c>
      <c r="O605" s="2">
        <v>5.10729613733906</v>
      </c>
      <c r="P605" s="2">
        <v>4.87603305785124</v>
      </c>
      <c r="Q605" s="2">
        <v>4.87603305785124</v>
      </c>
      <c r="R605" s="2">
        <v>4.4672131147541</v>
      </c>
      <c r="S605" s="2">
        <v>11.9741100323625</v>
      </c>
      <c r="T605" s="2">
        <v>11.6719242902208</v>
      </c>
      <c r="U605" s="2">
        <v>11.3149847094801</v>
      </c>
      <c r="V605" s="2">
        <v>11.2462006079027</v>
      </c>
      <c r="W605" s="2">
        <v>11.178247734139</v>
      </c>
      <c r="X605" s="2">
        <v>33.2258064516129</v>
      </c>
      <c r="Y605" s="2">
        <v>33.2258064516129</v>
      </c>
      <c r="Z605" s="2">
        <v>32.5806451612903</v>
      </c>
      <c r="AA605" s="2">
        <v>32.9032258064516</v>
      </c>
      <c r="AB605" s="2">
        <v>33.3333333333333</v>
      </c>
      <c r="AC605" s="2">
        <v>2.38766519823789</v>
      </c>
      <c r="AD605" s="2">
        <v>2.05150214592275</v>
      </c>
      <c r="AE605" s="2">
        <v>1.63636363636364</v>
      </c>
      <c r="AF605" s="2">
        <v>2.77685950413223</v>
      </c>
      <c r="AG605" s="2">
        <v>3</v>
      </c>
      <c r="AH605" s="2">
        <v>6.21</v>
      </c>
      <c r="AI605" s="2">
        <v>6.09</v>
      </c>
      <c r="AJ605" s="2">
        <v>5.54</v>
      </c>
      <c r="AK605" s="2">
        <v>5</v>
      </c>
      <c r="AL605" s="2">
        <v>4.50819672131148</v>
      </c>
      <c r="AM605" s="2">
        <v>35.5</v>
      </c>
      <c r="AN605" s="2">
        <v>36.9</v>
      </c>
      <c r="AO605" s="2">
        <v>35.5</v>
      </c>
      <c r="AP605" s="2">
        <v>31.2</v>
      </c>
      <c r="AQ605" s="13">
        <v>8.80638297872341</v>
      </c>
      <c r="AR605" s="7">
        <v>9.81407407236615</v>
      </c>
    </row>
    <row r="606" spans="1:44">
      <c r="A606" t="s">
        <v>1216</v>
      </c>
      <c r="B606" s="1" t="s">
        <v>2979</v>
      </c>
      <c r="C606" t="s">
        <v>1217</v>
      </c>
      <c r="D606" t="s">
        <v>1305</v>
      </c>
      <c r="E606" s="2">
        <v>4.05</v>
      </c>
      <c r="F606" s="2">
        <v>62.6448224674107</v>
      </c>
      <c r="G606" s="2">
        <v>73.1609560218721</v>
      </c>
      <c r="H606" s="11">
        <v>-0.029547328888889</v>
      </c>
      <c r="I606" s="2">
        <v>127.87</v>
      </c>
      <c r="J606" s="2">
        <v>121.76</v>
      </c>
      <c r="K606" s="2">
        <v>150.22</v>
      </c>
      <c r="L606" s="2">
        <v>111.83</v>
      </c>
      <c r="M606" s="2">
        <v>120.138180190793</v>
      </c>
      <c r="N606" s="2">
        <v>5.95505617977528</v>
      </c>
      <c r="O606" s="2">
        <v>5.69832402234637</v>
      </c>
      <c r="P606" s="2">
        <v>5.66666666666667</v>
      </c>
      <c r="Q606" s="2">
        <v>5.31914893617021</v>
      </c>
      <c r="R606" s="2">
        <v>4.8989898989899</v>
      </c>
      <c r="S606" s="2">
        <v>16.7910447761194</v>
      </c>
      <c r="T606" s="2">
        <v>16.3568773234201</v>
      </c>
      <c r="U606" s="2">
        <v>15.9259259259259</v>
      </c>
      <c r="V606" s="2">
        <v>15</v>
      </c>
      <c r="W606" s="2">
        <v>14.041095890411</v>
      </c>
      <c r="X606" s="2">
        <v>28.780487804878</v>
      </c>
      <c r="Y606" s="2">
        <v>31.025641025641</v>
      </c>
      <c r="Z606" s="2">
        <v>31.5789473684211</v>
      </c>
      <c r="AA606" s="2">
        <v>32.4324324324324</v>
      </c>
      <c r="AB606" s="2">
        <v>31.6216216216216</v>
      </c>
      <c r="AC606" s="2">
        <v>1.91011235955056</v>
      </c>
      <c r="AD606" s="2">
        <v>1.68715083798883</v>
      </c>
      <c r="AE606" s="2">
        <v>1.68888888888889</v>
      </c>
      <c r="AF606" s="2">
        <v>2.8936170212766</v>
      </c>
      <c r="AG606" s="2">
        <v>3.01010101010101</v>
      </c>
      <c r="AH606" s="2">
        <v>6.29</v>
      </c>
      <c r="AI606" s="2">
        <v>6.2</v>
      </c>
      <c r="AJ606" s="2">
        <v>6.17</v>
      </c>
      <c r="AK606" s="2">
        <v>5.64</v>
      </c>
      <c r="AL606" s="2">
        <v>4.84848484848485</v>
      </c>
      <c r="AM606" s="2">
        <v>25.1</v>
      </c>
      <c r="AN606" s="2">
        <v>25.1</v>
      </c>
      <c r="AO606" s="2">
        <v>26.9</v>
      </c>
      <c r="AP606" s="2">
        <v>25.4</v>
      </c>
      <c r="AQ606" s="13">
        <v>9.67111111111111</v>
      </c>
      <c r="AR606" s="7">
        <v>10.4511618375456</v>
      </c>
    </row>
    <row r="607" spans="1:44">
      <c r="A607" t="s">
        <v>1218</v>
      </c>
      <c r="B607" s="1" t="s">
        <v>2980</v>
      </c>
      <c r="C607" t="s">
        <v>1219</v>
      </c>
      <c r="D607" t="s">
        <v>1307</v>
      </c>
      <c r="E607" s="2">
        <v>6.72</v>
      </c>
      <c r="F607" s="2">
        <v>81.4149281629752</v>
      </c>
      <c r="G607" s="2">
        <v>80.6098796607088</v>
      </c>
      <c r="H607" s="11">
        <v>-1.14879926842105</v>
      </c>
      <c r="I607" s="2">
        <v>81.82</v>
      </c>
      <c r="J607" s="2">
        <v>73.04</v>
      </c>
      <c r="K607" s="2">
        <v>80.72</v>
      </c>
      <c r="L607" s="2">
        <v>69.31</v>
      </c>
      <c r="M607" s="2">
        <v>63.0996924916575</v>
      </c>
      <c r="N607" s="2">
        <v>3.24324324324324</v>
      </c>
      <c r="O607" s="2">
        <v>3.33333333333333</v>
      </c>
      <c r="P607" s="2">
        <v>2.94520547945205</v>
      </c>
      <c r="Q607" s="2">
        <v>3.44827586206897</v>
      </c>
      <c r="R607" s="2">
        <v>3.79310344827586</v>
      </c>
      <c r="S607" s="2">
        <v>17.2093023255814</v>
      </c>
      <c r="T607" s="2">
        <v>17.2093023255814</v>
      </c>
      <c r="U607" s="2">
        <v>17.6744186046512</v>
      </c>
      <c r="V607" s="2">
        <v>18.0555555555556</v>
      </c>
      <c r="W607" s="2">
        <v>17.8082191780822</v>
      </c>
      <c r="X607" s="2">
        <v>19.375</v>
      </c>
      <c r="Y607" s="2">
        <v>19.0909090909091</v>
      </c>
      <c r="Z607" s="2">
        <v>18.1818181818182</v>
      </c>
      <c r="AA607" s="2">
        <v>18.2352941176471</v>
      </c>
      <c r="AB607" s="2">
        <v>18.5294117647059</v>
      </c>
      <c r="AC607" s="2">
        <v>0.864864864864865</v>
      </c>
      <c r="AD607" s="2">
        <v>0.72108843537415</v>
      </c>
      <c r="AE607" s="2">
        <v>0.684931506849315</v>
      </c>
      <c r="AF607" s="2">
        <v>1.48965517241379</v>
      </c>
      <c r="AG607" s="2">
        <v>1.55862068965517</v>
      </c>
      <c r="AH607" s="2">
        <v>3.04</v>
      </c>
      <c r="AI607" s="2">
        <v>2.99</v>
      </c>
      <c r="AJ607" s="2">
        <v>2.74</v>
      </c>
      <c r="AK607" s="2">
        <v>3.03</v>
      </c>
      <c r="AL607" s="2">
        <v>3.24137931034483</v>
      </c>
      <c r="AM607" s="2">
        <v>15.3</v>
      </c>
      <c r="AN607" s="2">
        <v>18.4</v>
      </c>
      <c r="AO607" s="2">
        <v>16.8</v>
      </c>
      <c r="AP607" s="2">
        <v>17.5</v>
      </c>
      <c r="AQ607" s="13">
        <v>9.45526315789474</v>
      </c>
      <c r="AR607" s="7">
        <v>8.58381163352237</v>
      </c>
    </row>
    <row r="608" spans="1:44">
      <c r="A608" t="s">
        <v>1220</v>
      </c>
      <c r="B608" s="1" t="s">
        <v>2981</v>
      </c>
      <c r="C608" t="s">
        <v>1221</v>
      </c>
      <c r="D608" t="s">
        <v>1307</v>
      </c>
      <c r="E608" s="2">
        <v>10.2</v>
      </c>
      <c r="F608" s="2">
        <v>73.5728300098652</v>
      </c>
      <c r="G608" s="2">
        <v>81.1569030042796</v>
      </c>
      <c r="H608" s="11">
        <v>-0.212670530555556</v>
      </c>
      <c r="I608" s="2">
        <v>68.4</v>
      </c>
      <c r="J608" s="2">
        <v>56.09</v>
      </c>
      <c r="K608" s="2">
        <v>49.6</v>
      </c>
      <c r="L608" s="2">
        <v>46.32</v>
      </c>
      <c r="M608" s="2">
        <v>73.0802101404243</v>
      </c>
      <c r="N608" s="2">
        <v>6.71328671328671</v>
      </c>
      <c r="O608" s="2">
        <v>6.78321678321678</v>
      </c>
      <c r="P608" s="2">
        <v>6.66666666666667</v>
      </c>
      <c r="Q608" s="2">
        <v>6.59722222222222</v>
      </c>
      <c r="R608" s="2">
        <v>6.62068965517241</v>
      </c>
      <c r="S608" s="2">
        <v>15.0537634408602</v>
      </c>
      <c r="T608" s="2">
        <v>15.5913978494624</v>
      </c>
      <c r="U608" s="2">
        <v>15.0537634408602</v>
      </c>
      <c r="V608" s="2">
        <v>15.5080213903743</v>
      </c>
      <c r="W608" s="2">
        <v>14.8936170212766</v>
      </c>
      <c r="X608" s="2">
        <v>24.8</v>
      </c>
      <c r="Y608" s="2">
        <v>24.8</v>
      </c>
      <c r="Z608" s="2">
        <v>25.6</v>
      </c>
      <c r="AA608" s="2">
        <v>26.8</v>
      </c>
      <c r="AB608" s="2">
        <v>27.6</v>
      </c>
      <c r="AC608" s="2">
        <v>2.06993006993007</v>
      </c>
      <c r="AD608" s="2">
        <v>1.8041958041958</v>
      </c>
      <c r="AE608" s="2">
        <v>1.97222222222222</v>
      </c>
      <c r="AF608" s="2">
        <v>3.01388888888889</v>
      </c>
      <c r="AG608" s="2">
        <v>3.04827586206897</v>
      </c>
      <c r="AH608" s="2">
        <v>6.01</v>
      </c>
      <c r="AI608" s="2">
        <v>6.15</v>
      </c>
      <c r="AJ608" s="2">
        <v>5.9</v>
      </c>
      <c r="AK608" s="2">
        <v>5.63</v>
      </c>
      <c r="AL608" s="2">
        <v>5.17241379310345</v>
      </c>
      <c r="AM608" s="2">
        <v>24.4</v>
      </c>
      <c r="AN608" s="2">
        <v>26</v>
      </c>
      <c r="AO608" s="2">
        <v>24.5</v>
      </c>
      <c r="AP608" s="2">
        <v>24.6</v>
      </c>
      <c r="AQ608" s="13">
        <v>11.5138888888889</v>
      </c>
      <c r="AR608" s="7">
        <v>11.7196837470837</v>
      </c>
    </row>
    <row r="609" spans="1:44">
      <c r="A609" t="s">
        <v>1222</v>
      </c>
      <c r="B609" s="1" t="s">
        <v>2982</v>
      </c>
      <c r="C609" t="s">
        <v>1223</v>
      </c>
      <c r="D609" t="s">
        <v>1307</v>
      </c>
      <c r="E609" s="2">
        <v>13.84</v>
      </c>
      <c r="F609" s="2">
        <v>77.9174809738837</v>
      </c>
      <c r="G609" s="2">
        <v>80.5053994325461</v>
      </c>
      <c r="H609" s="11">
        <v>-1.35712674090909</v>
      </c>
      <c r="I609" s="2">
        <v>51.72</v>
      </c>
      <c r="J609" s="2">
        <v>61.88</v>
      </c>
      <c r="K609" s="2">
        <v>50.47</v>
      </c>
      <c r="L609" s="2">
        <v>50.55</v>
      </c>
      <c r="M609" s="2">
        <v>58.4761599091084</v>
      </c>
      <c r="N609" s="2">
        <v>3.46590909090909</v>
      </c>
      <c r="O609" s="2">
        <v>3.87640449438202</v>
      </c>
      <c r="P609" s="2">
        <v>3.82022471910112</v>
      </c>
      <c r="Q609" s="2">
        <v>4</v>
      </c>
      <c r="R609" s="2">
        <v>4.14364640883978</v>
      </c>
      <c r="S609" s="2">
        <v>16</v>
      </c>
      <c r="T609" s="2">
        <v>16.2995594713656</v>
      </c>
      <c r="U609" s="2">
        <v>16.7400881057269</v>
      </c>
      <c r="V609" s="2">
        <v>16.5938864628821</v>
      </c>
      <c r="W609" s="2">
        <v>16.8831168831169</v>
      </c>
      <c r="X609" s="2">
        <v>15.3125</v>
      </c>
      <c r="Y609" s="2">
        <v>15.9375</v>
      </c>
      <c r="Z609" s="2">
        <v>14.8484848484848</v>
      </c>
      <c r="AA609" s="2">
        <v>15.7575757575758</v>
      </c>
      <c r="AB609" s="2">
        <v>16.4705882352941</v>
      </c>
      <c r="AC609" s="2">
        <v>1.42045454545455</v>
      </c>
      <c r="AD609" s="2">
        <v>1.17977528089888</v>
      </c>
      <c r="AE609" s="2">
        <v>1.17977528089888</v>
      </c>
      <c r="AF609" s="2">
        <v>2.15555555555556</v>
      </c>
      <c r="AG609" s="2">
        <v>2.44198895027624</v>
      </c>
      <c r="AH609" s="2">
        <v>3.18</v>
      </c>
      <c r="AI609" s="2">
        <v>3.37</v>
      </c>
      <c r="AJ609" s="2">
        <v>3.6</v>
      </c>
      <c r="AK609" s="2">
        <v>3.5</v>
      </c>
      <c r="AL609" s="2">
        <v>3.42541436464088</v>
      </c>
      <c r="AM609" s="2">
        <v>20.8</v>
      </c>
      <c r="AN609" s="2">
        <v>21.4</v>
      </c>
      <c r="AO609" s="2">
        <v>29</v>
      </c>
      <c r="AP609" s="2">
        <v>23.5</v>
      </c>
      <c r="AQ609" s="13">
        <v>11.2227272727273</v>
      </c>
      <c r="AR609" s="7">
        <v>10.7576259392521</v>
      </c>
    </row>
    <row r="610" spans="1:44">
      <c r="A610" t="s">
        <v>1224</v>
      </c>
      <c r="B610" s="1" t="s">
        <v>2983</v>
      </c>
      <c r="C610" t="s">
        <v>1225</v>
      </c>
      <c r="D610" t="s">
        <v>1307</v>
      </c>
      <c r="E610" s="2">
        <v>9.41</v>
      </c>
      <c r="F610" s="2">
        <v>85.1539576078457</v>
      </c>
      <c r="G610" s="2">
        <v>83.9231944172038</v>
      </c>
      <c r="H610" s="11">
        <v>-0.00743971515151515</v>
      </c>
      <c r="I610" s="2">
        <v>106.34</v>
      </c>
      <c r="J610" s="2">
        <v>99.56</v>
      </c>
      <c r="K610" s="2">
        <v>90.36</v>
      </c>
      <c r="L610" s="2">
        <v>116.36</v>
      </c>
      <c r="M610" s="2">
        <v>130.774763403408</v>
      </c>
      <c r="N610" s="2">
        <v>8.90625</v>
      </c>
      <c r="O610" s="2">
        <v>9.04761904761905</v>
      </c>
      <c r="P610" s="2">
        <v>8.88</v>
      </c>
      <c r="Q610" s="2">
        <v>9.04</v>
      </c>
      <c r="R610" s="2">
        <v>9.53846153846154</v>
      </c>
      <c r="S610" s="2">
        <v>16.0220994475138</v>
      </c>
      <c r="T610" s="2">
        <v>16.4835164835165</v>
      </c>
      <c r="U610" s="2">
        <v>17.032967032967</v>
      </c>
      <c r="V610" s="2">
        <v>17.3913043478261</v>
      </c>
      <c r="W610" s="2">
        <v>17.1875</v>
      </c>
      <c r="X610" s="2">
        <v>33.8461538461538</v>
      </c>
      <c r="Y610" s="2">
        <v>33.4615384615385</v>
      </c>
      <c r="Z610" s="2">
        <v>31.4814814814815</v>
      </c>
      <c r="AA610" s="2">
        <v>30.7142857142857</v>
      </c>
      <c r="AB610" s="2">
        <v>30.3448275862069</v>
      </c>
      <c r="AC610" s="2">
        <v>3.921875</v>
      </c>
      <c r="AD610" s="2">
        <v>3.06349206349206</v>
      </c>
      <c r="AE610" s="2">
        <v>2.992</v>
      </c>
      <c r="AF610" s="2">
        <v>4.544</v>
      </c>
      <c r="AG610" s="2">
        <v>4.36923076923077</v>
      </c>
      <c r="AH610" s="2">
        <v>10.23</v>
      </c>
      <c r="AI610" s="2">
        <v>10.4</v>
      </c>
      <c r="AJ610" s="2">
        <v>9.84</v>
      </c>
      <c r="AK610" s="2">
        <v>9.6</v>
      </c>
      <c r="AL610" s="2">
        <v>9.61538461538462</v>
      </c>
      <c r="AM610" s="2">
        <v>51.8</v>
      </c>
      <c r="AN610" s="2">
        <v>53</v>
      </c>
      <c r="AO610" s="2">
        <v>53.9</v>
      </c>
      <c r="AP610" s="2">
        <v>49.1</v>
      </c>
      <c r="AQ610" s="13">
        <v>13.1848484848485</v>
      </c>
      <c r="AR610" s="7">
        <v>14.4566331216121</v>
      </c>
    </row>
    <row r="611" spans="1:44">
      <c r="A611" t="s">
        <v>1226</v>
      </c>
      <c r="B611" s="1" t="s">
        <v>2984</v>
      </c>
      <c r="C611" t="s">
        <v>1227</v>
      </c>
      <c r="D611" t="s">
        <v>1307</v>
      </c>
      <c r="E611" s="2">
        <v>9.87</v>
      </c>
      <c r="F611" s="2">
        <v>69.4336096827523</v>
      </c>
      <c r="G611" s="2">
        <v>78.0309396394352</v>
      </c>
      <c r="H611" s="11">
        <v>0.459599513636363</v>
      </c>
      <c r="I611" s="2">
        <v>145.4</v>
      </c>
      <c r="J611" s="2">
        <v>162.87</v>
      </c>
      <c r="K611" s="2">
        <v>172.2</v>
      </c>
      <c r="L611" s="2">
        <v>154.83</v>
      </c>
      <c r="M611" s="2">
        <v>151.589259678103</v>
      </c>
      <c r="N611" s="2">
        <v>14.8630136986301</v>
      </c>
      <c r="O611" s="2">
        <v>14.7260273972603</v>
      </c>
      <c r="P611" s="2">
        <v>14.6896551724138</v>
      </c>
      <c r="Q611" s="2">
        <v>15.1034482758621</v>
      </c>
      <c r="R611" s="2">
        <v>15.1369863013699</v>
      </c>
      <c r="S611" s="2">
        <v>13.3971291866029</v>
      </c>
      <c r="T611" s="2">
        <v>12.8571428571429</v>
      </c>
      <c r="U611" s="2">
        <v>12.8571428571429</v>
      </c>
      <c r="V611" s="2">
        <v>12.3222748815166</v>
      </c>
      <c r="W611" s="2">
        <v>12.2065727699531</v>
      </c>
      <c r="X611" s="2">
        <v>68</v>
      </c>
      <c r="Y611" s="2">
        <v>71.25</v>
      </c>
      <c r="Z611" s="2">
        <v>71.25</v>
      </c>
      <c r="AA611" s="2">
        <v>73.4782608695652</v>
      </c>
      <c r="AB611" s="2">
        <v>76.5217391304348</v>
      </c>
      <c r="AC611" s="2">
        <v>5.41095890410959</v>
      </c>
      <c r="AD611" s="2">
        <v>5.54794520547945</v>
      </c>
      <c r="AE611" s="2">
        <v>4.41379310344828</v>
      </c>
      <c r="AF611" s="2">
        <v>5.66896551724138</v>
      </c>
      <c r="AG611" s="2">
        <v>6.56164383561644</v>
      </c>
      <c r="AH611" s="2">
        <v>18.08</v>
      </c>
      <c r="AI611" s="2">
        <v>18.08</v>
      </c>
      <c r="AJ611" s="2">
        <v>18.34</v>
      </c>
      <c r="AK611" s="2">
        <v>17.1</v>
      </c>
      <c r="AL611" s="2">
        <v>15.8219178082192</v>
      </c>
      <c r="AM611" s="2">
        <v>62.1</v>
      </c>
      <c r="AN611" s="2">
        <v>65.3</v>
      </c>
      <c r="AO611" s="2">
        <v>62.2</v>
      </c>
      <c r="AP611" s="2">
        <v>60.2</v>
      </c>
      <c r="AQ611" s="13">
        <v>13.2045454545455</v>
      </c>
      <c r="AR611" s="7">
        <v>15.3523111022132</v>
      </c>
    </row>
    <row r="612" spans="1:44">
      <c r="A612" t="s">
        <v>1228</v>
      </c>
      <c r="B612" s="1" t="s">
        <v>2985</v>
      </c>
      <c r="C612" t="s">
        <v>1229</v>
      </c>
      <c r="D612" t="s">
        <v>1307</v>
      </c>
      <c r="E612" s="2">
        <v>9.22</v>
      </c>
      <c r="F612" s="2">
        <v>59.9900374021216</v>
      </c>
      <c r="G612" s="2">
        <v>77.2326076168075</v>
      </c>
      <c r="H612" s="11">
        <v>0.711239903125</v>
      </c>
      <c r="I612" s="2">
        <v>71.36</v>
      </c>
      <c r="J612" s="2">
        <v>76.29</v>
      </c>
      <c r="K612" s="2">
        <v>61.66</v>
      </c>
      <c r="L612" s="2">
        <v>85.48</v>
      </c>
      <c r="M612" s="2">
        <v>75.178960683977</v>
      </c>
      <c r="N612" s="2">
        <v>13.0656934306569</v>
      </c>
      <c r="O612" s="2">
        <v>13.0147058823529</v>
      </c>
      <c r="P612" s="2">
        <v>12.962962962963</v>
      </c>
      <c r="Q612" s="2">
        <v>13.0597014925373</v>
      </c>
      <c r="R612" s="2">
        <v>13.037037037037</v>
      </c>
      <c r="S612" s="2">
        <v>17</v>
      </c>
      <c r="T612" s="2">
        <v>17.5</v>
      </c>
      <c r="U612" s="2">
        <v>17.4129353233831</v>
      </c>
      <c r="V612" s="2">
        <v>17.8217821782178</v>
      </c>
      <c r="W612" s="2">
        <v>17.7339901477833</v>
      </c>
      <c r="X612" s="2">
        <v>40.6451612903226</v>
      </c>
      <c r="Y612" s="2">
        <v>41.2903225806452</v>
      </c>
      <c r="Z612" s="2">
        <v>38.75</v>
      </c>
      <c r="AA612" s="2">
        <v>39.0625</v>
      </c>
      <c r="AB612" s="2">
        <v>40</v>
      </c>
      <c r="AC612" s="2">
        <v>5.16788321167883</v>
      </c>
      <c r="AD612" s="2">
        <v>5.08823529411765</v>
      </c>
      <c r="AE612" s="2">
        <v>4.5037037037037</v>
      </c>
      <c r="AF612" s="2">
        <v>6.62686567164179</v>
      </c>
      <c r="AG612" s="2">
        <v>7.85185185185185</v>
      </c>
      <c r="AH612" s="2">
        <v>15.84</v>
      </c>
      <c r="AI612" s="2">
        <v>15.29</v>
      </c>
      <c r="AJ612" s="2">
        <v>15.26</v>
      </c>
      <c r="AK612" s="2">
        <v>14.18</v>
      </c>
      <c r="AL612" s="2">
        <v>12.5925925925926</v>
      </c>
      <c r="AM612" s="2">
        <v>52.4</v>
      </c>
      <c r="AN612" s="2">
        <v>57.9</v>
      </c>
      <c r="AO612" s="2">
        <v>52.3</v>
      </c>
      <c r="AP612" s="2">
        <v>51.6</v>
      </c>
      <c r="AQ612" s="13">
        <v>13.7875</v>
      </c>
      <c r="AR612" s="7">
        <v>17.3436896856322</v>
      </c>
    </row>
    <row r="613" spans="1:44">
      <c r="A613" t="s">
        <v>1230</v>
      </c>
      <c r="B613" s="1" t="s">
        <v>2986</v>
      </c>
      <c r="C613" t="s">
        <v>1231</v>
      </c>
      <c r="D613" t="s">
        <v>1307</v>
      </c>
      <c r="E613" s="2">
        <v>10.86</v>
      </c>
      <c r="F613" s="2">
        <v>76.6386434671982</v>
      </c>
      <c r="G613" s="2">
        <v>79.9097632699271</v>
      </c>
      <c r="H613" s="11">
        <v>-0.7180592075</v>
      </c>
      <c r="I613" s="2">
        <v>53.5</v>
      </c>
      <c r="J613" s="2">
        <v>61.01</v>
      </c>
      <c r="K613" s="2">
        <v>43.78</v>
      </c>
      <c r="L613" s="2">
        <v>54.06</v>
      </c>
      <c r="M613" s="2">
        <v>70.3828600847881</v>
      </c>
      <c r="N613" s="2">
        <v>4.94897959183673</v>
      </c>
      <c r="O613" s="2">
        <v>5.05102040816327</v>
      </c>
      <c r="P613" s="2">
        <v>4.35</v>
      </c>
      <c r="Q613" s="2">
        <v>4.75490196078431</v>
      </c>
      <c r="R613" s="2">
        <v>4.90384615384615</v>
      </c>
      <c r="S613" s="2">
        <v>14.0625</v>
      </c>
      <c r="T613" s="2">
        <v>14.3968871595331</v>
      </c>
      <c r="U613" s="2">
        <v>14.176245210728</v>
      </c>
      <c r="V613" s="2">
        <v>14.2857142857143</v>
      </c>
      <c r="W613" s="2">
        <v>13.9705882352941</v>
      </c>
      <c r="X613" s="2">
        <v>20.9677419354839</v>
      </c>
      <c r="Y613" s="2">
        <v>21.2903225806452</v>
      </c>
      <c r="Z613" s="2">
        <v>20</v>
      </c>
      <c r="AA613" s="2">
        <v>21.25</v>
      </c>
      <c r="AB613" s="2">
        <v>21.5151515151515</v>
      </c>
      <c r="AC613" s="2">
        <v>1.38775510204082</v>
      </c>
      <c r="AD613" s="2">
        <v>1.37755102040816</v>
      </c>
      <c r="AE613" s="2">
        <v>1.06</v>
      </c>
      <c r="AF613" s="2">
        <v>2.01960784313725</v>
      </c>
      <c r="AG613" s="2">
        <v>2.41346153846154</v>
      </c>
      <c r="AH613" s="2">
        <v>5.1</v>
      </c>
      <c r="AI613" s="2">
        <v>5.26</v>
      </c>
      <c r="AJ613" s="2">
        <v>4.75</v>
      </c>
      <c r="AK613" s="2">
        <v>4.8</v>
      </c>
      <c r="AL613" s="2">
        <v>4.61538461538462</v>
      </c>
      <c r="AM613" s="2">
        <v>33.3</v>
      </c>
      <c r="AN613" s="2">
        <v>34</v>
      </c>
      <c r="AO613" s="2">
        <v>35.4</v>
      </c>
      <c r="AP613" s="2">
        <v>33.5</v>
      </c>
      <c r="AQ613" s="13">
        <v>11.095</v>
      </c>
      <c r="AR613" s="7">
        <v>10.63392194018</v>
      </c>
    </row>
    <row r="614" spans="1:44">
      <c r="A614" t="s">
        <v>1232</v>
      </c>
      <c r="B614" s="1" t="s">
        <v>2987</v>
      </c>
      <c r="C614" t="s">
        <v>1233</v>
      </c>
      <c r="D614" t="s">
        <v>1307</v>
      </c>
      <c r="E614" s="2">
        <v>7.99</v>
      </c>
      <c r="F614" s="2">
        <v>80.9598678210045</v>
      </c>
      <c r="G614" s="2">
        <v>82.1242961836981</v>
      </c>
      <c r="H614" s="11">
        <v>-2.58849829411765</v>
      </c>
      <c r="I614" s="2">
        <v>51.89</v>
      </c>
      <c r="J614" s="2">
        <v>31.07</v>
      </c>
      <c r="K614" s="2">
        <v>33.87</v>
      </c>
      <c r="L614" s="2">
        <v>41.8</v>
      </c>
      <c r="M614" s="2">
        <v>31.212564994008</v>
      </c>
      <c r="N614" s="2">
        <v>0.387096774193548</v>
      </c>
      <c r="O614" s="2">
        <v>0.387096774193548</v>
      </c>
      <c r="P614" s="2">
        <v>0.387096774193548</v>
      </c>
      <c r="Q614" s="2">
        <v>0.387096774193548</v>
      </c>
      <c r="R614" s="2">
        <v>0.445859872611465</v>
      </c>
      <c r="S614" s="2">
        <v>16.9811320754717</v>
      </c>
      <c r="T614" s="2">
        <v>17.7570093457944</v>
      </c>
      <c r="U614" s="2">
        <v>18.1395348837209</v>
      </c>
      <c r="V614" s="2">
        <v>18.5185185185185</v>
      </c>
      <c r="W614" s="2">
        <v>19.0909090909091</v>
      </c>
      <c r="X614" s="2">
        <v>2.90322580645161</v>
      </c>
      <c r="Y614" s="2">
        <v>3.125</v>
      </c>
      <c r="Z614" s="2">
        <v>3.03030303030303</v>
      </c>
      <c r="AA614" s="2">
        <v>2.64705882352941</v>
      </c>
      <c r="AB614" s="2">
        <v>2.57142857142857</v>
      </c>
      <c r="AC614" s="2">
        <v>0.232258064516129</v>
      </c>
      <c r="AD614" s="2">
        <v>0.206451612903226</v>
      </c>
      <c r="AE614" s="2">
        <v>0.206451612903226</v>
      </c>
      <c r="AF614" s="2">
        <v>0.374193548387097</v>
      </c>
      <c r="AG614" s="2">
        <v>0.305732484076433</v>
      </c>
      <c r="AH614" s="2">
        <v>0.26</v>
      </c>
      <c r="AI614" s="2">
        <v>0.26</v>
      </c>
      <c r="AJ614" s="2">
        <v>0.19</v>
      </c>
      <c r="AK614" s="2">
        <v>0.26</v>
      </c>
      <c r="AL614" s="2">
        <v>0.254777070063694</v>
      </c>
      <c r="AM614" s="2">
        <v>1.9</v>
      </c>
      <c r="AN614" s="2">
        <v>3.2</v>
      </c>
      <c r="AO614" s="2">
        <v>4</v>
      </c>
      <c r="AP614" s="2">
        <v>3.4</v>
      </c>
      <c r="AQ614" s="13">
        <v>13.0382352941176</v>
      </c>
      <c r="AR614" s="7">
        <v>12.6552962154677</v>
      </c>
    </row>
    <row r="615" spans="1:44">
      <c r="A615" t="s">
        <v>1234</v>
      </c>
      <c r="B615" s="1" t="s">
        <v>2988</v>
      </c>
      <c r="C615" t="s">
        <v>1235</v>
      </c>
      <c r="D615" t="s">
        <v>1307</v>
      </c>
      <c r="E615" s="2">
        <v>12.59</v>
      </c>
      <c r="F615" s="2">
        <v>77.364134174307</v>
      </c>
      <c r="G615" s="2">
        <v>79.9731290219269</v>
      </c>
      <c r="H615" s="11">
        <v>-0.528769117647059</v>
      </c>
      <c r="I615" s="2">
        <v>50.68</v>
      </c>
      <c r="J615" s="2">
        <v>53.49</v>
      </c>
      <c r="K615" s="2">
        <v>51.04</v>
      </c>
      <c r="L615" s="2">
        <v>44.03</v>
      </c>
      <c r="M615" s="2">
        <v>62.6290568587547</v>
      </c>
      <c r="N615" s="2">
        <v>4.25233644859813</v>
      </c>
      <c r="O615" s="2">
        <v>4</v>
      </c>
      <c r="P615" s="2">
        <v>4.12037037037037</v>
      </c>
      <c r="Q615" s="2">
        <v>4.15525114155251</v>
      </c>
      <c r="R615" s="2">
        <v>4.05405405405405</v>
      </c>
      <c r="S615" s="2">
        <v>14.7482014388489</v>
      </c>
      <c r="T615" s="2">
        <v>14.6953405017921</v>
      </c>
      <c r="U615" s="2">
        <v>15.0537634408602</v>
      </c>
      <c r="V615" s="2">
        <v>14.8936170212766</v>
      </c>
      <c r="W615" s="2">
        <v>14.7368421052632</v>
      </c>
      <c r="X615" s="2">
        <v>20.2777777777778</v>
      </c>
      <c r="Y615" s="2">
        <v>20.5555555555556</v>
      </c>
      <c r="Z615" s="2">
        <v>20.8333333333333</v>
      </c>
      <c r="AA615" s="2">
        <v>21.3888888888889</v>
      </c>
      <c r="AB615" s="2">
        <v>21.1111111111111</v>
      </c>
      <c r="AC615" s="2">
        <v>1.96261682242991</v>
      </c>
      <c r="AD615" s="2">
        <v>1.48837209302326</v>
      </c>
      <c r="AE615" s="2">
        <v>1.37037037037037</v>
      </c>
      <c r="AF615" s="2">
        <v>2.21917808219178</v>
      </c>
      <c r="AG615" s="2">
        <v>2.42342342342342</v>
      </c>
      <c r="AH615" s="2">
        <v>4.07</v>
      </c>
      <c r="AI615" s="2">
        <v>3.86</v>
      </c>
      <c r="AJ615" s="2">
        <v>3.94</v>
      </c>
      <c r="AK615" s="2">
        <v>3.61</v>
      </c>
      <c r="AL615" s="2">
        <v>3.24324324324324</v>
      </c>
      <c r="AM615" s="2">
        <v>25.3</v>
      </c>
      <c r="AN615" s="2">
        <v>30.3</v>
      </c>
      <c r="AO615" s="2">
        <v>30.5</v>
      </c>
      <c r="AP615" s="2">
        <v>28.6</v>
      </c>
      <c r="AQ615" s="13">
        <v>10.7137254901961</v>
      </c>
      <c r="AR615" s="7">
        <v>10.3213812868703</v>
      </c>
    </row>
    <row r="616" spans="1:44">
      <c r="A616" t="s">
        <v>1236</v>
      </c>
      <c r="B616" s="1" t="s">
        <v>2989</v>
      </c>
      <c r="C616" t="s">
        <v>1237</v>
      </c>
      <c r="D616" t="s">
        <v>1307</v>
      </c>
      <c r="E616" s="2">
        <v>9.65</v>
      </c>
      <c r="F616" s="2">
        <v>77.94416986189</v>
      </c>
      <c r="G616" s="2">
        <v>80.120757662764</v>
      </c>
      <c r="H616" s="11">
        <v>-0.42205960625</v>
      </c>
      <c r="I616" s="2">
        <v>69.14</v>
      </c>
      <c r="J616" s="2">
        <v>66.04</v>
      </c>
      <c r="K616" s="2">
        <v>63.52</v>
      </c>
      <c r="L616" s="2">
        <v>72.63</v>
      </c>
      <c r="M616" s="2">
        <v>60.6957292327139</v>
      </c>
      <c r="N616" s="2">
        <v>6.33587786259542</v>
      </c>
      <c r="O616" s="2">
        <v>6.30769230769231</v>
      </c>
      <c r="P616" s="2">
        <v>6.58914728682171</v>
      </c>
      <c r="Q616" s="2">
        <v>7</v>
      </c>
      <c r="R616" s="2">
        <v>7.32824427480916</v>
      </c>
      <c r="S616" s="2">
        <v>15.5913978494624</v>
      </c>
      <c r="T616" s="2">
        <v>16.0427807486631</v>
      </c>
      <c r="U616" s="2">
        <v>16.0427807486631</v>
      </c>
      <c r="V616" s="2">
        <v>16.3157894736842</v>
      </c>
      <c r="W616" s="2">
        <v>16.2303664921466</v>
      </c>
      <c r="X616" s="2">
        <v>26.5384615384615</v>
      </c>
      <c r="Y616" s="2">
        <v>26.9230769230769</v>
      </c>
      <c r="Z616" s="2">
        <v>26.9230769230769</v>
      </c>
      <c r="AA616" s="2">
        <v>28.4615384615385</v>
      </c>
      <c r="AB616" s="2">
        <v>29.6153846153846</v>
      </c>
      <c r="AC616" s="2">
        <v>2.47328244274809</v>
      </c>
      <c r="AD616" s="2">
        <v>1.92307692307692</v>
      </c>
      <c r="AE616" s="2">
        <v>1.56589147286822</v>
      </c>
      <c r="AF616" s="2">
        <v>2.83076923076923</v>
      </c>
      <c r="AG616" s="2">
        <v>2.74809160305344</v>
      </c>
      <c r="AH616" s="2">
        <v>6.79</v>
      </c>
      <c r="AI616" s="2">
        <v>6.85</v>
      </c>
      <c r="AJ616" s="2">
        <v>7.13</v>
      </c>
      <c r="AK616" s="2">
        <v>7.38</v>
      </c>
      <c r="AL616" s="2">
        <v>6.79389312977099</v>
      </c>
      <c r="AM616" s="2">
        <v>32.2</v>
      </c>
      <c r="AN616" s="2">
        <v>33.9</v>
      </c>
      <c r="AO616" s="2">
        <v>36.5</v>
      </c>
      <c r="AP616" s="2">
        <v>33.6</v>
      </c>
      <c r="AQ616" s="13">
        <v>10.315625</v>
      </c>
      <c r="AR616" s="7">
        <v>10.0780747487395</v>
      </c>
    </row>
    <row r="617" spans="1:44">
      <c r="A617" t="s">
        <v>1238</v>
      </c>
      <c r="B617" s="1" t="s">
        <v>2990</v>
      </c>
      <c r="C617" t="s">
        <v>1239</v>
      </c>
      <c r="D617" t="s">
        <v>1307</v>
      </c>
      <c r="E617" s="2">
        <v>9.59</v>
      </c>
      <c r="F617" s="2">
        <v>76.6337803647269</v>
      </c>
      <c r="G617" s="2">
        <v>80.8461886548433</v>
      </c>
      <c r="H617" s="11">
        <v>-0.646397091891892</v>
      </c>
      <c r="I617" s="2">
        <v>47.07</v>
      </c>
      <c r="J617" s="2">
        <v>48.34</v>
      </c>
      <c r="K617" s="2">
        <v>50.21</v>
      </c>
      <c r="L617" s="2">
        <v>51.09</v>
      </c>
      <c r="M617" s="2">
        <v>60.5014255537691</v>
      </c>
      <c r="N617" s="2">
        <v>6.41025641025641</v>
      </c>
      <c r="O617" s="2">
        <v>6.45161290322581</v>
      </c>
      <c r="P617" s="2">
        <v>6.03896103896104</v>
      </c>
      <c r="Q617" s="2">
        <v>6.27450980392157</v>
      </c>
      <c r="R617" s="2">
        <v>6.79738562091503</v>
      </c>
      <c r="S617" s="2">
        <v>17.4311926605505</v>
      </c>
      <c r="T617" s="2">
        <v>18.2648401826484</v>
      </c>
      <c r="U617" s="2">
        <v>18.2648401826484</v>
      </c>
      <c r="V617" s="2">
        <v>18.6363636363636</v>
      </c>
      <c r="W617" s="2">
        <v>18.9189189189189</v>
      </c>
      <c r="X617" s="2">
        <v>22.9411764705882</v>
      </c>
      <c r="Y617" s="2">
        <v>22.9411764705882</v>
      </c>
      <c r="Z617" s="2">
        <v>22</v>
      </c>
      <c r="AA617" s="2">
        <v>21.1111111111111</v>
      </c>
      <c r="AB617" s="2">
        <v>21.1111111111111</v>
      </c>
      <c r="AC617" s="2">
        <v>2.15384615384615</v>
      </c>
      <c r="AD617" s="2">
        <v>2.15483870967742</v>
      </c>
      <c r="AE617" s="2">
        <v>1.58441558441558</v>
      </c>
      <c r="AF617" s="2">
        <v>3.03267973856209</v>
      </c>
      <c r="AG617" s="2">
        <v>3.4640522875817</v>
      </c>
      <c r="AH617" s="2">
        <v>7.37</v>
      </c>
      <c r="AI617" s="2">
        <v>7.35</v>
      </c>
      <c r="AJ617" s="2">
        <v>6.88</v>
      </c>
      <c r="AK617" s="2">
        <v>6.86</v>
      </c>
      <c r="AL617" s="2">
        <v>6.5359477124183</v>
      </c>
      <c r="AM617" s="2">
        <v>46.5</v>
      </c>
      <c r="AN617" s="2">
        <v>44</v>
      </c>
      <c r="AO617" s="2">
        <v>47.2</v>
      </c>
      <c r="AP617" s="2">
        <v>41.4</v>
      </c>
      <c r="AQ617" s="13">
        <v>10.6432432432432</v>
      </c>
      <c r="AR617" s="7">
        <v>11.2586867006209</v>
      </c>
    </row>
    <row r="618" spans="1:44">
      <c r="A618" t="s">
        <v>1240</v>
      </c>
      <c r="B618" s="1" t="s">
        <v>2991</v>
      </c>
      <c r="C618" t="s">
        <v>1241</v>
      </c>
      <c r="D618" t="s">
        <v>1307</v>
      </c>
      <c r="E618" s="2">
        <v>11.81</v>
      </c>
      <c r="F618" s="2">
        <v>73.2533506606195</v>
      </c>
      <c r="G618" s="2">
        <v>79.4888221442175</v>
      </c>
      <c r="H618" s="11">
        <v>-1.65449684210526</v>
      </c>
      <c r="I618" s="2">
        <v>66.65</v>
      </c>
      <c r="J618" s="2">
        <v>66.14</v>
      </c>
      <c r="K618" s="2">
        <v>64.46</v>
      </c>
      <c r="L618" s="2">
        <v>83.23</v>
      </c>
      <c r="M618" s="2">
        <v>90.0426780988242</v>
      </c>
      <c r="N618" s="2">
        <v>1.91082802547771</v>
      </c>
      <c r="O618" s="2">
        <v>1.70886075949367</v>
      </c>
      <c r="P618" s="2">
        <v>2.04968944099379</v>
      </c>
      <c r="Q618" s="2">
        <v>2.08588957055215</v>
      </c>
      <c r="R618" s="2">
        <v>2.12121212121212</v>
      </c>
      <c r="S618" s="2">
        <v>14.2857142857143</v>
      </c>
      <c r="T618" s="2">
        <v>14.7783251231527</v>
      </c>
      <c r="U618" s="2">
        <v>14.4927536231884</v>
      </c>
      <c r="V618" s="2">
        <v>14.3540669856459</v>
      </c>
      <c r="W618" s="2">
        <v>14.6919431279621</v>
      </c>
      <c r="X618" s="2">
        <v>18.8</v>
      </c>
      <c r="Y618" s="2">
        <v>18.4</v>
      </c>
      <c r="Z618" s="2">
        <v>16.4</v>
      </c>
      <c r="AA618" s="2">
        <v>17.2</v>
      </c>
      <c r="AB618" s="2">
        <v>16.8</v>
      </c>
      <c r="AC618" s="2">
        <v>0.968152866242038</v>
      </c>
      <c r="AD618" s="2">
        <v>0.645569620253165</v>
      </c>
      <c r="AE618" s="2">
        <v>0.596273291925466</v>
      </c>
      <c r="AF618" s="2">
        <v>1.10429447852761</v>
      </c>
      <c r="AG618" s="2">
        <v>1.03030303030303</v>
      </c>
      <c r="AH618" s="2">
        <v>1.66</v>
      </c>
      <c r="AI618" s="2">
        <v>1.33</v>
      </c>
      <c r="AJ618" s="2">
        <v>1.74</v>
      </c>
      <c r="AK618" s="2">
        <v>1.9</v>
      </c>
      <c r="AL618" s="2">
        <v>1.75757575757576</v>
      </c>
      <c r="AM618" s="2">
        <v>18.8</v>
      </c>
      <c r="AN618" s="2">
        <v>20.7</v>
      </c>
      <c r="AO618" s="2">
        <v>19.8</v>
      </c>
      <c r="AP618" s="2">
        <v>20.5</v>
      </c>
      <c r="AQ618" s="13">
        <v>10.4789473684211</v>
      </c>
      <c r="AR618" s="7">
        <v>9.71483896613595</v>
      </c>
    </row>
    <row r="619" spans="1:44">
      <c r="A619" t="s">
        <v>1242</v>
      </c>
      <c r="B619" s="1" t="s">
        <v>2992</v>
      </c>
      <c r="C619" t="s">
        <v>1243</v>
      </c>
      <c r="D619" t="s">
        <v>1307</v>
      </c>
      <c r="E619" s="2">
        <v>11.25</v>
      </c>
      <c r="F619" s="2">
        <v>81.1247221323648</v>
      </c>
      <c r="G619" s="2">
        <v>79.5257668881011</v>
      </c>
      <c r="H619" s="11">
        <v>0.886494500000001</v>
      </c>
      <c r="I619" s="2">
        <v>72.17</v>
      </c>
      <c r="J619" s="2">
        <v>110.58</v>
      </c>
      <c r="K619" s="2">
        <v>75.73</v>
      </c>
      <c r="L619" s="2">
        <v>100.61</v>
      </c>
      <c r="M619" s="2">
        <v>83.5003412438647</v>
      </c>
      <c r="N619" s="2">
        <v>15</v>
      </c>
      <c r="O619" s="2">
        <v>15.4887218045113</v>
      </c>
      <c r="P619" s="2">
        <v>15.4545454545455</v>
      </c>
      <c r="Q619" s="2">
        <v>15.6923076923077</v>
      </c>
      <c r="R619" s="2">
        <v>15.6923076923077</v>
      </c>
      <c r="S619" s="2">
        <v>16.6666666666667</v>
      </c>
      <c r="T619" s="2">
        <v>16.5853658536585</v>
      </c>
      <c r="U619" s="2">
        <v>17.0731707317073</v>
      </c>
      <c r="V619" s="2">
        <v>16.9902912621359</v>
      </c>
      <c r="W619" s="2">
        <v>16.8269230769231</v>
      </c>
      <c r="X619" s="2">
        <v>48</v>
      </c>
      <c r="Y619" s="2">
        <v>48</v>
      </c>
      <c r="Z619" s="2">
        <v>48.3333333333333</v>
      </c>
      <c r="AA619" s="2">
        <v>48.6666666666667</v>
      </c>
      <c r="AB619" s="2">
        <v>47.0967741935484</v>
      </c>
      <c r="AC619" s="2">
        <v>6.25</v>
      </c>
      <c r="AD619" s="2">
        <v>6.27067669172932</v>
      </c>
      <c r="AE619" s="2">
        <v>5.09090909090909</v>
      </c>
      <c r="AF619" s="2">
        <v>7.96923076923077</v>
      </c>
      <c r="AG619" s="2">
        <v>9.06153846153846</v>
      </c>
      <c r="AH619" s="2">
        <v>20.07</v>
      </c>
      <c r="AI619" s="2">
        <v>20.3</v>
      </c>
      <c r="AJ619" s="2">
        <v>19.55</v>
      </c>
      <c r="AK619" s="2">
        <v>17.46</v>
      </c>
      <c r="AL619" s="2">
        <v>16.0769230769231</v>
      </c>
      <c r="AM619" s="2">
        <v>56.3</v>
      </c>
      <c r="AN619" s="2">
        <v>59.8</v>
      </c>
      <c r="AO619" s="2">
        <v>57.1</v>
      </c>
      <c r="AP619" s="2">
        <v>52.6</v>
      </c>
      <c r="AQ619" s="13">
        <v>15.4225806451613</v>
      </c>
      <c r="AR619" s="7">
        <v>20.3464315689742</v>
      </c>
    </row>
    <row r="620" spans="1:44">
      <c r="A620" t="s">
        <v>1244</v>
      </c>
      <c r="B620" s="1" t="s">
        <v>2993</v>
      </c>
      <c r="C620" t="s">
        <v>262</v>
      </c>
      <c r="D620" t="s">
        <v>1307</v>
      </c>
      <c r="E620" s="2">
        <v>8.08</v>
      </c>
      <c r="F620" s="2">
        <v>75.7023431846209</v>
      </c>
      <c r="G620" s="2">
        <v>79.1188470708466</v>
      </c>
      <c r="H620" s="11">
        <v>-1.16676430217391</v>
      </c>
      <c r="I620" s="2">
        <v>87.74</v>
      </c>
      <c r="J620" s="2">
        <v>101.1</v>
      </c>
      <c r="K620" s="2">
        <v>77.91</v>
      </c>
      <c r="L620" s="2">
        <v>82.37</v>
      </c>
      <c r="M620" s="2">
        <v>90.2789991315171</v>
      </c>
      <c r="N620" s="2">
        <v>4.24731182795699</v>
      </c>
      <c r="O620" s="2">
        <v>4.1304347826087</v>
      </c>
      <c r="P620" s="2">
        <v>3.84615384615385</v>
      </c>
      <c r="Q620" s="2">
        <v>4.19889502762431</v>
      </c>
      <c r="R620" s="2">
        <v>4.83333333333333</v>
      </c>
      <c r="S620" s="2">
        <v>16.6037735849057</v>
      </c>
      <c r="T620" s="2">
        <v>17.2932330827068</v>
      </c>
      <c r="U620" s="2">
        <v>17.6691729323308</v>
      </c>
      <c r="V620" s="2">
        <v>17.9775280898876</v>
      </c>
      <c r="W620" s="2">
        <v>18.5873605947955</v>
      </c>
      <c r="X620" s="2">
        <v>30.2631578947368</v>
      </c>
      <c r="Y620" s="2">
        <v>29.75</v>
      </c>
      <c r="Z620" s="2">
        <v>28.5365853658537</v>
      </c>
      <c r="AA620" s="2">
        <v>28.8095238095238</v>
      </c>
      <c r="AB620" s="2">
        <v>29.0697674418605</v>
      </c>
      <c r="AC620" s="2">
        <v>1.17204301075269</v>
      </c>
      <c r="AD620" s="2">
        <v>1.02173913043478</v>
      </c>
      <c r="AE620" s="2">
        <v>0.868131868131868</v>
      </c>
      <c r="AF620" s="2">
        <v>1.55801104972376</v>
      </c>
      <c r="AG620" s="2">
        <v>1.67777777777778</v>
      </c>
      <c r="AH620" s="2">
        <v>4.41</v>
      </c>
      <c r="AI620" s="2">
        <v>4.4</v>
      </c>
      <c r="AJ620" s="2">
        <v>4.07</v>
      </c>
      <c r="AK620" s="2">
        <v>4.2</v>
      </c>
      <c r="AL620" s="2">
        <v>4.38888888888889</v>
      </c>
      <c r="AM620" s="2">
        <v>32.6</v>
      </c>
      <c r="AN620" s="2">
        <v>32.4</v>
      </c>
      <c r="AO620" s="2">
        <v>34.8</v>
      </c>
      <c r="AP620" s="2">
        <v>32</v>
      </c>
      <c r="AQ620" s="13">
        <v>10.495652173913</v>
      </c>
      <c r="AR620" s="7">
        <v>9.61330495222892</v>
      </c>
    </row>
    <row r="621" spans="1:44">
      <c r="A621" t="s">
        <v>1245</v>
      </c>
      <c r="B621" s="1" t="s">
        <v>2994</v>
      </c>
      <c r="C621" t="s">
        <v>1246</v>
      </c>
      <c r="D621" t="s">
        <v>1307</v>
      </c>
      <c r="E621" s="2">
        <v>16.04</v>
      </c>
      <c r="F621" s="2">
        <v>60.9650133550574</v>
      </c>
      <c r="G621" s="2">
        <v>74.1819892707494</v>
      </c>
      <c r="H621" s="11">
        <v>-0.550807248571429</v>
      </c>
      <c r="I621" s="2">
        <v>72.04</v>
      </c>
      <c r="J621" s="2">
        <v>67.59</v>
      </c>
      <c r="K621" s="2">
        <v>71.88</v>
      </c>
      <c r="L621" s="2">
        <v>80.08</v>
      </c>
      <c r="M621" s="2">
        <v>74.1785047955166</v>
      </c>
      <c r="N621" s="2">
        <v>7.70588235294118</v>
      </c>
      <c r="O621" s="2">
        <v>7.97752808988764</v>
      </c>
      <c r="P621" s="2">
        <v>8.54748603351955</v>
      </c>
      <c r="Q621" s="2">
        <v>8.33333333333333</v>
      </c>
      <c r="R621" s="2">
        <v>8.42391304347826</v>
      </c>
      <c r="S621" s="2">
        <v>15.311004784689</v>
      </c>
      <c r="T621" s="2">
        <v>15.2073732718894</v>
      </c>
      <c r="U621" s="2">
        <v>15.5963302752294</v>
      </c>
      <c r="V621" s="2">
        <v>15.9090909090909</v>
      </c>
      <c r="W621" s="2">
        <v>16.0714285714286</v>
      </c>
      <c r="X621" s="2">
        <v>25.5555555555556</v>
      </c>
      <c r="Y621" s="2">
        <v>24.2857142857143</v>
      </c>
      <c r="Z621" s="2">
        <v>23.7931034482759</v>
      </c>
      <c r="AA621" s="2">
        <v>24.4827586206897</v>
      </c>
      <c r="AB621" s="2">
        <v>23.6666666666667</v>
      </c>
      <c r="AC621" s="2">
        <v>4.56470588235294</v>
      </c>
      <c r="AD621" s="2">
        <v>4.1685393258427</v>
      </c>
      <c r="AE621" s="2">
        <v>3.66480446927374</v>
      </c>
      <c r="AF621" s="2">
        <v>4.15555555555556</v>
      </c>
      <c r="AG621" s="2">
        <v>4.04347826086957</v>
      </c>
      <c r="AH621" s="2">
        <v>7.35</v>
      </c>
      <c r="AI621" s="2">
        <v>7.42</v>
      </c>
      <c r="AJ621" s="2">
        <v>7.6</v>
      </c>
      <c r="AK621" s="2">
        <v>6.78</v>
      </c>
      <c r="AL621" s="2">
        <v>6.03260869565217</v>
      </c>
      <c r="AM621" s="2">
        <v>12.4</v>
      </c>
      <c r="AN621" s="2">
        <v>11.6</v>
      </c>
      <c r="AO621" s="2">
        <v>13.5</v>
      </c>
      <c r="AP621" s="2">
        <v>16.1</v>
      </c>
      <c r="AQ621" s="13">
        <v>12.4942857142857</v>
      </c>
      <c r="AR621" s="7">
        <v>11.8355453180259</v>
      </c>
    </row>
    <row r="622" spans="1:44">
      <c r="A622" t="s">
        <v>1247</v>
      </c>
      <c r="B622" s="1" t="s">
        <v>2995</v>
      </c>
      <c r="C622" t="s">
        <v>1248</v>
      </c>
      <c r="D622" t="s">
        <v>1307</v>
      </c>
      <c r="E622" s="2">
        <v>8.28</v>
      </c>
      <c r="F622" s="2">
        <v>73.8575023553013</v>
      </c>
      <c r="G622" s="2">
        <v>79.8229595705652</v>
      </c>
      <c r="H622" s="11">
        <v>-0.3764642925</v>
      </c>
      <c r="I622" s="2">
        <v>79.87</v>
      </c>
      <c r="J622" s="2">
        <v>76.29</v>
      </c>
      <c r="K622" s="2">
        <v>80.64</v>
      </c>
      <c r="L622" s="2">
        <v>74.8</v>
      </c>
      <c r="M622" s="2">
        <v>99.8270187110922</v>
      </c>
      <c r="N622" s="2">
        <v>4.13793103448276</v>
      </c>
      <c r="O622" s="2">
        <v>4.17808219178082</v>
      </c>
      <c r="P622" s="2">
        <v>4.31506849315068</v>
      </c>
      <c r="Q622" s="2">
        <v>4.45205479452055</v>
      </c>
      <c r="R622" s="2">
        <v>4.5578231292517</v>
      </c>
      <c r="S622" s="2">
        <v>16.9312169312169</v>
      </c>
      <c r="T622" s="2">
        <v>17.3684210526316</v>
      </c>
      <c r="U622" s="2">
        <v>17.8947368421053</v>
      </c>
      <c r="V622" s="2">
        <v>18.4210526315789</v>
      </c>
      <c r="W622" s="2">
        <v>18.75</v>
      </c>
      <c r="X622" s="2">
        <v>30.3703703703704</v>
      </c>
      <c r="Y622" s="2">
        <v>29.6428571428571</v>
      </c>
      <c r="Z622" s="2">
        <v>27.2413793103448</v>
      </c>
      <c r="AA622" s="2">
        <v>26</v>
      </c>
      <c r="AB622" s="2">
        <v>26</v>
      </c>
      <c r="AC622" s="2">
        <v>1.71034482758621</v>
      </c>
      <c r="AD622" s="2">
        <v>1.56164383561644</v>
      </c>
      <c r="AE622" s="2">
        <v>1.32876712328767</v>
      </c>
      <c r="AF622" s="2">
        <v>2.04109589041096</v>
      </c>
      <c r="AG622" s="2">
        <v>2.05442176870748</v>
      </c>
      <c r="AH622" s="2">
        <v>3.86</v>
      </c>
      <c r="AI622" s="2">
        <v>3.77</v>
      </c>
      <c r="AJ622" s="2">
        <v>3.9</v>
      </c>
      <c r="AK622" s="2">
        <v>3.42</v>
      </c>
      <c r="AL622" s="2">
        <v>3.26530612244898</v>
      </c>
      <c r="AM622" s="2">
        <v>31.6</v>
      </c>
      <c r="AN622" s="2">
        <v>31.1</v>
      </c>
      <c r="AO622" s="2">
        <v>28.5</v>
      </c>
      <c r="AP622" s="2">
        <v>26.3</v>
      </c>
      <c r="AQ622" s="13">
        <v>9.1925</v>
      </c>
      <c r="AR622" s="7">
        <v>9.04103212434979</v>
      </c>
    </row>
    <row r="623" spans="1:44">
      <c r="A623" t="s">
        <v>1249</v>
      </c>
      <c r="B623" s="1" t="s">
        <v>2996</v>
      </c>
      <c r="C623" t="s">
        <v>1250</v>
      </c>
      <c r="D623" t="s">
        <v>1307</v>
      </c>
      <c r="E623" s="2">
        <v>8.94</v>
      </c>
      <c r="F623" s="2">
        <v>75.5318702201671</v>
      </c>
      <c r="G623" s="2">
        <v>81.5412336563126</v>
      </c>
      <c r="H623" s="11">
        <v>-0.153717644117647</v>
      </c>
      <c r="I623" s="2">
        <v>65.67</v>
      </c>
      <c r="J623" s="2">
        <v>77.94</v>
      </c>
      <c r="K623" s="2">
        <v>59.49</v>
      </c>
      <c r="L623" s="2">
        <v>56.74</v>
      </c>
      <c r="M623" s="2">
        <v>82.2294701503618</v>
      </c>
      <c r="N623" s="2">
        <v>7.93103448275862</v>
      </c>
      <c r="O623" s="2">
        <v>7.66666666666667</v>
      </c>
      <c r="P623" s="2">
        <v>7.6158940397351</v>
      </c>
      <c r="Q623" s="2">
        <v>7.5</v>
      </c>
      <c r="R623" s="2">
        <v>7.62820512820513</v>
      </c>
      <c r="S623" s="2">
        <v>16.9154228855721</v>
      </c>
      <c r="T623" s="2">
        <v>17.3076923076923</v>
      </c>
      <c r="U623" s="2">
        <v>17.6190476190476</v>
      </c>
      <c r="V623" s="2">
        <v>17.8403755868545</v>
      </c>
      <c r="W623" s="2">
        <v>17.8899082568807</v>
      </c>
      <c r="X623" s="2">
        <v>25</v>
      </c>
      <c r="Y623" s="2">
        <v>25.1612903225806</v>
      </c>
      <c r="Z623" s="2">
        <v>24.375</v>
      </c>
      <c r="AA623" s="2">
        <v>23.9393939393939</v>
      </c>
      <c r="AB623" s="2">
        <v>23.2352941176471</v>
      </c>
      <c r="AC623" s="2">
        <v>3.40689655172414</v>
      </c>
      <c r="AD623" s="2">
        <v>2.69333333333333</v>
      </c>
      <c r="AE623" s="2">
        <v>1.82781456953642</v>
      </c>
      <c r="AF623" s="2">
        <v>2.75</v>
      </c>
      <c r="AG623" s="2">
        <v>2.5</v>
      </c>
      <c r="AH623" s="2">
        <v>7.86</v>
      </c>
      <c r="AI623" s="2">
        <v>7.4</v>
      </c>
      <c r="AJ623" s="2">
        <v>7.35</v>
      </c>
      <c r="AK623" s="2">
        <v>6.58</v>
      </c>
      <c r="AL623" s="2">
        <v>6.21794871794872</v>
      </c>
      <c r="AM623" s="2">
        <v>36.7</v>
      </c>
      <c r="AN623" s="2">
        <v>38.7</v>
      </c>
      <c r="AO623" s="2">
        <v>35.6</v>
      </c>
      <c r="AP623" s="2">
        <v>34.1</v>
      </c>
      <c r="AQ623" s="13">
        <v>12.6852941176471</v>
      </c>
      <c r="AR623" s="7">
        <v>12.6636963072817</v>
      </c>
    </row>
    <row r="624" spans="1:44">
      <c r="A624" t="s">
        <v>1251</v>
      </c>
      <c r="B624" s="1" t="s">
        <v>2997</v>
      </c>
      <c r="C624" t="s">
        <v>1252</v>
      </c>
      <c r="D624" t="s">
        <v>1307</v>
      </c>
      <c r="E624" s="2">
        <v>12.73</v>
      </c>
      <c r="F624" s="2">
        <v>73.6669135786466</v>
      </c>
      <c r="G624" s="2">
        <v>79.253282363677</v>
      </c>
      <c r="H624" s="11">
        <v>-0.193756489189189</v>
      </c>
      <c r="I624" s="2">
        <v>75.17</v>
      </c>
      <c r="J624" s="2">
        <v>65.21</v>
      </c>
      <c r="K624" s="2">
        <v>54.53</v>
      </c>
      <c r="L624" s="2">
        <v>64.5</v>
      </c>
      <c r="M624" s="2">
        <v>70.5622934454694</v>
      </c>
      <c r="N624" s="2">
        <v>6.46153846153846</v>
      </c>
      <c r="O624" s="2">
        <v>6.41221374045802</v>
      </c>
      <c r="P624" s="2">
        <v>6.21212121212121</v>
      </c>
      <c r="Q624" s="2">
        <v>6.39097744360902</v>
      </c>
      <c r="R624" s="2">
        <v>6.37037037037037</v>
      </c>
      <c r="S624" s="2">
        <v>15.7894736842105</v>
      </c>
      <c r="T624" s="2">
        <v>15.606936416185</v>
      </c>
      <c r="U624" s="2">
        <v>16</v>
      </c>
      <c r="V624" s="2">
        <v>16.5714285714286</v>
      </c>
      <c r="W624" s="2">
        <v>16.2011173184358</v>
      </c>
      <c r="X624" s="2">
        <v>26.9565217391304</v>
      </c>
      <c r="Y624" s="2">
        <v>28.695652173913</v>
      </c>
      <c r="Z624" s="2">
        <v>26.25</v>
      </c>
      <c r="AA624" s="2">
        <v>26.6666666666667</v>
      </c>
      <c r="AB624" s="2">
        <v>27.9166666666667</v>
      </c>
      <c r="AC624" s="2">
        <v>2.49230769230769</v>
      </c>
      <c r="AD624" s="2">
        <v>2.10687022900763</v>
      </c>
      <c r="AE624" s="2">
        <v>1.74242424242424</v>
      </c>
      <c r="AF624" s="2">
        <v>2.46616541353383</v>
      </c>
      <c r="AG624" s="2">
        <v>2.75555555555556</v>
      </c>
      <c r="AH624" s="2">
        <v>5.77</v>
      </c>
      <c r="AI624" s="2">
        <v>5.95</v>
      </c>
      <c r="AJ624" s="2">
        <v>5.76</v>
      </c>
      <c r="AK624" s="2">
        <v>5.56</v>
      </c>
      <c r="AL624" s="2">
        <v>5.33333333333333</v>
      </c>
      <c r="AM624" s="2">
        <v>25.7</v>
      </c>
      <c r="AN624" s="2">
        <v>30</v>
      </c>
      <c r="AO624" s="2">
        <v>30.3</v>
      </c>
      <c r="AP624" s="2">
        <v>31.6</v>
      </c>
      <c r="AQ624" s="13">
        <v>11.227027027027</v>
      </c>
      <c r="AR624" s="7">
        <v>13.0943595378893</v>
      </c>
    </row>
    <row r="625" spans="1:44">
      <c r="A625" t="s">
        <v>1253</v>
      </c>
      <c r="B625" s="1" t="s">
        <v>2998</v>
      </c>
      <c r="C625" t="s">
        <v>1254</v>
      </c>
      <c r="D625" t="s">
        <v>1307</v>
      </c>
      <c r="E625" s="2">
        <v>7.16</v>
      </c>
      <c r="F625" s="2">
        <v>59.9535332298608</v>
      </c>
      <c r="G625" s="2">
        <v>76.0002742380963</v>
      </c>
      <c r="H625" s="11">
        <v>0.543129719444444</v>
      </c>
      <c r="I625" s="2">
        <v>86.93</v>
      </c>
      <c r="J625" s="2">
        <v>95.97</v>
      </c>
      <c r="K625" s="2">
        <v>84.18</v>
      </c>
      <c r="L625" s="2">
        <v>74.34</v>
      </c>
      <c r="M625" s="2">
        <v>91.8361622838192</v>
      </c>
      <c r="N625" s="2">
        <v>13.6774193548387</v>
      </c>
      <c r="O625" s="2">
        <v>14.1176470588235</v>
      </c>
      <c r="P625" s="2">
        <v>14.0397350993377</v>
      </c>
      <c r="Q625" s="2">
        <v>15.0335570469799</v>
      </c>
      <c r="R625" s="2">
        <v>15.2348993288591</v>
      </c>
      <c r="S625" s="2">
        <v>16.4502164502165</v>
      </c>
      <c r="T625" s="2">
        <v>16.4502164502165</v>
      </c>
      <c r="U625" s="2">
        <v>16.4502164502165</v>
      </c>
      <c r="V625" s="2">
        <v>16.3793103448276</v>
      </c>
      <c r="W625" s="2">
        <v>16.2393162393162</v>
      </c>
      <c r="X625" s="2">
        <v>41.7647058823529</v>
      </c>
      <c r="Y625" s="2">
        <v>43.8235294117647</v>
      </c>
      <c r="Z625" s="2">
        <v>43.8235294117647</v>
      </c>
      <c r="AA625" s="2">
        <v>44.1176470588235</v>
      </c>
      <c r="AB625" s="2">
        <v>44.1176470588235</v>
      </c>
      <c r="AC625" s="2">
        <v>5.01935483870968</v>
      </c>
      <c r="AD625" s="2">
        <v>4.82352941176471</v>
      </c>
      <c r="AE625" s="2">
        <v>3.80132450331126</v>
      </c>
      <c r="AF625" s="2">
        <v>5.69127516778523</v>
      </c>
      <c r="AG625" s="2">
        <v>5.75838926174497</v>
      </c>
      <c r="AH625" s="2">
        <v>17.81</v>
      </c>
      <c r="AI625" s="2">
        <v>17.58</v>
      </c>
      <c r="AJ625" s="2">
        <v>17.68</v>
      </c>
      <c r="AK625" s="2">
        <v>16.51</v>
      </c>
      <c r="AL625" s="2">
        <v>15.7046979865772</v>
      </c>
      <c r="AM625" s="2">
        <v>59.9</v>
      </c>
      <c r="AN625" s="2">
        <v>64.3</v>
      </c>
      <c r="AO625" s="2">
        <v>59.2</v>
      </c>
      <c r="AP625" s="2">
        <v>54.9</v>
      </c>
      <c r="AQ625" s="13">
        <v>10.9638888888889</v>
      </c>
      <c r="AR625" s="7">
        <v>13.8379708088429</v>
      </c>
    </row>
    <row r="626" spans="1:44">
      <c r="A626" t="s">
        <v>1255</v>
      </c>
      <c r="B626" s="1" t="s">
        <v>2999</v>
      </c>
      <c r="C626" t="s">
        <v>1256</v>
      </c>
      <c r="D626" t="s">
        <v>1307</v>
      </c>
      <c r="E626" s="2">
        <v>14.32</v>
      </c>
      <c r="F626" s="2">
        <v>76.4850241690307</v>
      </c>
      <c r="G626" s="2">
        <v>80.1327457531903</v>
      </c>
      <c r="H626" s="11">
        <v>-0.921508042424242</v>
      </c>
      <c r="I626" s="2">
        <v>59.71</v>
      </c>
      <c r="J626" s="2">
        <v>66.79</v>
      </c>
      <c r="K626" s="2">
        <v>53.18</v>
      </c>
      <c r="L626" s="2">
        <v>84.75</v>
      </c>
      <c r="M626" s="2">
        <v>76.9661572050097</v>
      </c>
      <c r="N626" s="2">
        <v>5.44827586206897</v>
      </c>
      <c r="O626" s="2">
        <v>5.61643835616438</v>
      </c>
      <c r="P626" s="2">
        <v>5.85034013605442</v>
      </c>
      <c r="Q626" s="2">
        <v>6.04026845637584</v>
      </c>
      <c r="R626" s="2">
        <v>5.6953642384106</v>
      </c>
      <c r="S626" s="2">
        <v>17.1122994652406</v>
      </c>
      <c r="T626" s="2">
        <v>17.5531914893617</v>
      </c>
      <c r="U626" s="2">
        <v>17.8947368421053</v>
      </c>
      <c r="V626" s="2">
        <v>18.2291666666667</v>
      </c>
      <c r="W626" s="2">
        <v>18.4615384615385</v>
      </c>
      <c r="X626" s="2">
        <v>20.7407407407407</v>
      </c>
      <c r="Y626" s="2">
        <v>20.3571428571429</v>
      </c>
      <c r="Z626" s="2">
        <v>20.7142857142857</v>
      </c>
      <c r="AA626" s="2">
        <v>20.6896551724138</v>
      </c>
      <c r="AB626" s="2">
        <v>20.3333333333333</v>
      </c>
      <c r="AC626" s="2">
        <v>2.46896551724138</v>
      </c>
      <c r="AD626" s="2">
        <v>1.93150684931507</v>
      </c>
      <c r="AE626" s="2">
        <v>1.37414965986395</v>
      </c>
      <c r="AF626" s="2">
        <v>2.33557046979866</v>
      </c>
      <c r="AG626" s="2">
        <v>2.05298013245033</v>
      </c>
      <c r="AH626" s="2">
        <v>5.38</v>
      </c>
      <c r="AI626" s="2">
        <v>5.34</v>
      </c>
      <c r="AJ626" s="2">
        <v>5.31</v>
      </c>
      <c r="AK626" s="2">
        <v>5.23</v>
      </c>
      <c r="AL626" s="2">
        <v>4.3046357615894</v>
      </c>
      <c r="AM626" s="2">
        <v>22.8</v>
      </c>
      <c r="AN626" s="2">
        <v>22.9</v>
      </c>
      <c r="AO626" s="2">
        <v>19.6</v>
      </c>
      <c r="AP626" s="2">
        <v>18.5</v>
      </c>
      <c r="AQ626" s="13">
        <v>13.3363636363636</v>
      </c>
      <c r="AR626" s="7">
        <v>13.6144287175638</v>
      </c>
    </row>
    <row r="627" spans="8:44">
      <c r="H627" s="11"/>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13"/>
      <c r="AR627" s="7"/>
    </row>
    <row r="628" spans="34:38">
      <c r="AH628" s="14"/>
      <c r="AI628" s="2"/>
      <c r="AJ628" s="2"/>
      <c r="AK628" s="2"/>
      <c r="AL628" s="2"/>
    </row>
    <row r="629" spans="34:38">
      <c r="AH629" s="14"/>
      <c r="AI629" s="2"/>
      <c r="AJ629" s="2"/>
      <c r="AK629" s="2"/>
      <c r="AL629" s="2"/>
    </row>
    <row r="630" spans="34:38">
      <c r="AH630" s="14"/>
      <c r="AI630" s="2"/>
      <c r="AJ630" s="2"/>
      <c r="AK630" s="2"/>
      <c r="AL630" s="2"/>
    </row>
    <row r="631" spans="34:38">
      <c r="AH631" s="14"/>
      <c r="AI631" s="2"/>
      <c r="AJ631" s="2"/>
      <c r="AK631" s="2"/>
      <c r="AL631" s="2"/>
    </row>
    <row r="632" spans="34:38">
      <c r="AH632" s="15"/>
      <c r="AI632" s="2"/>
      <c r="AJ632" s="2"/>
      <c r="AK632" s="2"/>
      <c r="AL632" s="2"/>
    </row>
    <row r="633" spans="34:38">
      <c r="AH633" s="14"/>
      <c r="AI633" s="2"/>
      <c r="AJ633" s="2"/>
      <c r="AK633" s="2"/>
      <c r="AL633" s="2"/>
    </row>
    <row r="634" spans="34:38">
      <c r="AH634" s="14"/>
      <c r="AI634" s="2"/>
      <c r="AJ634" s="2"/>
      <c r="AK634" s="2"/>
      <c r="AL634" s="2"/>
    </row>
    <row r="635" spans="34:38">
      <c r="AH635" s="14"/>
      <c r="AI635" s="2"/>
      <c r="AJ635" s="2"/>
      <c r="AK635" s="2"/>
      <c r="AL635" s="2"/>
    </row>
    <row r="636" spans="34:38">
      <c r="AH636" s="14"/>
      <c r="AI636" s="2"/>
      <c r="AJ636" s="2"/>
      <c r="AK636" s="2"/>
      <c r="AL636" s="2"/>
    </row>
    <row r="637" spans="34:38">
      <c r="AH637" s="14"/>
      <c r="AI637" s="2"/>
      <c r="AJ637" s="2"/>
      <c r="AK637" s="2"/>
      <c r="AL637" s="2"/>
    </row>
    <row r="638" spans="34:38">
      <c r="AH638" s="14"/>
      <c r="AI638" s="2"/>
      <c r="AJ638" s="2"/>
      <c r="AK638" s="2"/>
      <c r="AL638" s="2"/>
    </row>
    <row r="639" spans="34:38">
      <c r="AH639" s="14"/>
      <c r="AI639" s="2"/>
      <c r="AJ639" s="2"/>
      <c r="AK639" s="2"/>
      <c r="AL639" s="2"/>
    </row>
    <row r="640" spans="34:38">
      <c r="AH640" s="14"/>
      <c r="AI640" s="2"/>
      <c r="AJ640" s="2"/>
      <c r="AK640" s="2"/>
      <c r="AL640" s="2"/>
    </row>
    <row r="641" spans="34:38">
      <c r="AH641" s="14"/>
      <c r="AI641" s="2"/>
      <c r="AJ641" s="2"/>
      <c r="AK641" s="2"/>
      <c r="AL641" s="2"/>
    </row>
    <row r="642" spans="34:38">
      <c r="AH642" s="14"/>
      <c r="AI642" s="2"/>
      <c r="AJ642" s="2"/>
      <c r="AK642" s="2"/>
      <c r="AL642" s="2"/>
    </row>
    <row r="643" spans="34:38">
      <c r="AH643" s="14"/>
      <c r="AI643" s="2"/>
      <c r="AJ643" s="2"/>
      <c r="AK643" s="2"/>
      <c r="AL643" s="2"/>
    </row>
    <row r="644" spans="34:38">
      <c r="AH644" s="14"/>
      <c r="AI644" s="2"/>
      <c r="AJ644" s="2"/>
      <c r="AK644" s="2"/>
      <c r="AL644" s="2"/>
    </row>
    <row r="645" spans="34:38">
      <c r="AH645" s="14"/>
      <c r="AI645" s="2"/>
      <c r="AJ645" s="2"/>
      <c r="AK645" s="2"/>
      <c r="AL645" s="2"/>
    </row>
    <row r="646" spans="34:38">
      <c r="AH646" s="14"/>
      <c r="AI646" s="2"/>
      <c r="AJ646" s="2"/>
      <c r="AK646" s="2"/>
      <c r="AL646" s="2"/>
    </row>
    <row r="647" spans="34:38">
      <c r="AH647" s="14"/>
      <c r="AI647" s="2"/>
      <c r="AJ647" s="2"/>
      <c r="AK647" s="2"/>
      <c r="AL647" s="2"/>
    </row>
    <row r="648" spans="34:38">
      <c r="AH648" s="14"/>
      <c r="AI648" s="2"/>
      <c r="AJ648" s="2"/>
      <c r="AK648" s="2"/>
      <c r="AL648" s="2"/>
    </row>
    <row r="649" spans="34:38">
      <c r="AH649" s="14"/>
      <c r="AI649" s="2"/>
      <c r="AJ649" s="2"/>
      <c r="AK649" s="2"/>
      <c r="AL649" s="2"/>
    </row>
    <row r="650" spans="34:38">
      <c r="AH650" s="14"/>
      <c r="AI650" s="2"/>
      <c r="AJ650" s="2"/>
      <c r="AK650" s="2"/>
      <c r="AL650" s="2"/>
    </row>
    <row r="651" spans="34:38">
      <c r="AH651" s="14"/>
      <c r="AI651" s="2"/>
      <c r="AJ651" s="2"/>
      <c r="AK651" s="2"/>
      <c r="AL651" s="2"/>
    </row>
    <row r="652" spans="34:38">
      <c r="AH652" s="14"/>
      <c r="AI652" s="2"/>
      <c r="AJ652" s="2"/>
      <c r="AK652" s="2"/>
      <c r="AL652" s="2"/>
    </row>
    <row r="653" spans="34:38">
      <c r="AH653" s="14"/>
      <c r="AI653" s="2"/>
      <c r="AJ653" s="2"/>
      <c r="AK653" s="2"/>
      <c r="AL653" s="2"/>
    </row>
    <row r="654" spans="34:38">
      <c r="AH654" s="14"/>
      <c r="AI654" s="2"/>
      <c r="AJ654" s="2"/>
      <c r="AK654" s="2"/>
      <c r="AL654" s="2"/>
    </row>
    <row r="655" spans="34:38">
      <c r="AH655" s="14"/>
      <c r="AI655" s="2"/>
      <c r="AJ655" s="2"/>
      <c r="AK655" s="2"/>
      <c r="AL655" s="2"/>
    </row>
    <row r="656" spans="34:38">
      <c r="AH656" s="14"/>
      <c r="AI656" s="2"/>
      <c r="AJ656" s="2"/>
      <c r="AK656" s="2"/>
      <c r="AL656" s="2"/>
    </row>
    <row r="657" spans="34:38">
      <c r="AH657" s="14"/>
      <c r="AI657" s="2"/>
      <c r="AJ657" s="2"/>
      <c r="AK657" s="2"/>
      <c r="AL657" s="2"/>
    </row>
    <row r="658" spans="34:38">
      <c r="AH658" s="14"/>
      <c r="AI658" s="2"/>
      <c r="AJ658" s="2"/>
      <c r="AK658" s="2"/>
      <c r="AL658" s="2"/>
    </row>
    <row r="659" spans="34:38">
      <c r="AH659" s="14"/>
      <c r="AI659" s="2"/>
      <c r="AJ659" s="2"/>
      <c r="AK659" s="2"/>
      <c r="AL659" s="2"/>
    </row>
    <row r="660" spans="34:38">
      <c r="AH660" s="14"/>
      <c r="AI660" s="2"/>
      <c r="AJ660" s="2"/>
      <c r="AK660" s="2"/>
      <c r="AL660" s="2"/>
    </row>
    <row r="661" spans="34:38">
      <c r="AH661" s="14"/>
      <c r="AI661" s="2"/>
      <c r="AJ661" s="2"/>
      <c r="AK661" s="2"/>
      <c r="AL661" s="2"/>
    </row>
    <row r="662" spans="34:38">
      <c r="AH662" s="14"/>
      <c r="AI662" s="2"/>
      <c r="AJ662" s="2"/>
      <c r="AK662" s="2"/>
      <c r="AL662" s="2"/>
    </row>
    <row r="663" spans="34:38">
      <c r="AH663" s="14"/>
      <c r="AI663" s="2"/>
      <c r="AJ663" s="2"/>
      <c r="AK663" s="2"/>
      <c r="AL663" s="2"/>
    </row>
    <row r="664" spans="34:38">
      <c r="AH664" s="14"/>
      <c r="AI664" s="2"/>
      <c r="AJ664" s="2"/>
      <c r="AK664" s="2"/>
      <c r="AL664" s="2"/>
    </row>
    <row r="665" spans="34:38">
      <c r="AH665" s="14"/>
      <c r="AI665" s="2"/>
      <c r="AJ665" s="2"/>
      <c r="AK665" s="2"/>
      <c r="AL665" s="2"/>
    </row>
    <row r="666" spans="34:38">
      <c r="AH666" s="14"/>
      <c r="AI666" s="2"/>
      <c r="AJ666" s="2"/>
      <c r="AK666" s="2"/>
      <c r="AL666" s="2"/>
    </row>
    <row r="667" spans="34:38">
      <c r="AH667" s="14"/>
      <c r="AI667" s="2"/>
      <c r="AJ667" s="2"/>
      <c r="AK667" s="2"/>
      <c r="AL667" s="2"/>
    </row>
    <row r="668" spans="34:38">
      <c r="AH668" s="14"/>
      <c r="AI668" s="2"/>
      <c r="AJ668" s="2"/>
      <c r="AK668" s="2"/>
      <c r="AL668" s="2"/>
    </row>
    <row r="669" spans="34:38">
      <c r="AH669" s="14"/>
      <c r="AI669" s="2"/>
      <c r="AJ669" s="2"/>
      <c r="AK669" s="2"/>
      <c r="AL669" s="2"/>
    </row>
    <row r="670" spans="34:38">
      <c r="AH670" s="14"/>
      <c r="AI670" s="2"/>
      <c r="AJ670" s="2"/>
      <c r="AK670" s="2"/>
      <c r="AL670" s="2"/>
    </row>
    <row r="671" spans="34:38">
      <c r="AH671" s="14"/>
      <c r="AI671" s="2"/>
      <c r="AJ671" s="2"/>
      <c r="AK671" s="2"/>
      <c r="AL671" s="2"/>
    </row>
    <row r="672" spans="34:38">
      <c r="AH672" s="14"/>
      <c r="AI672" s="2"/>
      <c r="AJ672" s="2"/>
      <c r="AK672" s="2"/>
      <c r="AL672" s="2"/>
    </row>
    <row r="673" spans="34:38">
      <c r="AH673" s="14"/>
      <c r="AI673" s="2"/>
      <c r="AJ673" s="2"/>
      <c r="AK673" s="2"/>
      <c r="AL673" s="2"/>
    </row>
    <row r="674" spans="34:38">
      <c r="AH674" s="14"/>
      <c r="AI674" s="2"/>
      <c r="AJ674" s="2"/>
      <c r="AK674" s="2"/>
      <c r="AL674" s="2"/>
    </row>
    <row r="675" spans="34:38">
      <c r="AH675" s="14"/>
      <c r="AI675" s="2"/>
      <c r="AJ675" s="2"/>
      <c r="AK675" s="2"/>
      <c r="AL675" s="2"/>
    </row>
    <row r="676" spans="34:38">
      <c r="AH676" s="14"/>
      <c r="AI676" s="2"/>
      <c r="AJ676" s="2"/>
      <c r="AK676" s="2"/>
      <c r="AL676" s="2"/>
    </row>
    <row r="677" spans="34:38">
      <c r="AH677" s="14"/>
      <c r="AI677" s="2"/>
      <c r="AJ677" s="2"/>
      <c r="AK677" s="2"/>
      <c r="AL677" s="2"/>
    </row>
    <row r="678" spans="34:38">
      <c r="AH678" s="14"/>
      <c r="AI678" s="2"/>
      <c r="AJ678" s="2"/>
      <c r="AK678" s="2"/>
      <c r="AL678" s="2"/>
    </row>
    <row r="679" spans="34:38">
      <c r="AH679" s="14"/>
      <c r="AI679" s="2"/>
      <c r="AJ679" s="2"/>
      <c r="AK679" s="2"/>
      <c r="AL679" s="2"/>
    </row>
  </sheetData>
  <pageMargins left="0.75" right="0.75" top="1" bottom="1" header="0.5" footer="0.5"/>
  <pageSetup paperSize="9" orientation="portrait" horizontalDpi="600" verticalDpi="600"/>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626"/>
  <sheetViews>
    <sheetView tabSelected="1" workbookViewId="0">
      <selection activeCell="C1" sqref="C1"/>
    </sheetView>
  </sheetViews>
  <sheetFormatPr defaultColWidth="9.14285714285714" defaultRowHeight="12" outlineLevelCol="3"/>
  <cols>
    <col min="1" max="1" width="11.7142857142857" style="1" customWidth="1"/>
    <col min="2" max="2" width="20.2857142857143" customWidth="1"/>
    <col min="3" max="3" width="9.14285714285714" style="2"/>
  </cols>
  <sheetData>
    <row r="1" ht="36" spans="1:4">
      <c r="A1" s="3" t="s">
        <v>2372</v>
      </c>
      <c r="B1" s="3" t="s">
        <v>1258</v>
      </c>
      <c r="C1" s="4" t="s">
        <v>3052</v>
      </c>
      <c r="D1" s="5" t="s">
        <v>3053</v>
      </c>
    </row>
    <row r="2" spans="1:4">
      <c r="A2" s="1" t="s">
        <v>2373</v>
      </c>
      <c r="B2" s="6" t="s">
        <v>21</v>
      </c>
      <c r="C2" s="2">
        <v>17.5</v>
      </c>
      <c r="D2" s="7">
        <v>6.51347895982553</v>
      </c>
    </row>
    <row r="3" spans="1:4">
      <c r="A3" s="1" t="s">
        <v>2374</v>
      </c>
      <c r="B3" t="s">
        <v>24</v>
      </c>
      <c r="C3" s="2">
        <v>40.3</v>
      </c>
      <c r="D3" s="7">
        <v>16.2406587330357</v>
      </c>
    </row>
    <row r="4" spans="1:4">
      <c r="A4" s="1" t="s">
        <v>2375</v>
      </c>
      <c r="B4" t="s">
        <v>27</v>
      </c>
      <c r="C4" s="2">
        <v>38.8</v>
      </c>
      <c r="D4" s="7">
        <v>18.8980320886397</v>
      </c>
    </row>
    <row r="5" spans="1:4">
      <c r="A5" s="1" t="s">
        <v>2376</v>
      </c>
      <c r="B5" t="s">
        <v>30</v>
      </c>
      <c r="C5" s="2">
        <v>37.9</v>
      </c>
      <c r="D5" s="7">
        <v>17.2703761945504</v>
      </c>
    </row>
    <row r="6" spans="1:4">
      <c r="A6" s="1" t="s">
        <v>2377</v>
      </c>
      <c r="B6" t="s">
        <v>33</v>
      </c>
      <c r="C6" s="2">
        <v>39</v>
      </c>
      <c r="D6" s="7">
        <v>16.8323870088291</v>
      </c>
    </row>
    <row r="7" spans="1:4">
      <c r="A7" s="1" t="s">
        <v>2378</v>
      </c>
      <c r="B7" t="s">
        <v>36</v>
      </c>
      <c r="C7" s="2">
        <v>26</v>
      </c>
      <c r="D7" s="7">
        <v>14.6424144088153</v>
      </c>
    </row>
    <row r="8" spans="1:4">
      <c r="A8" s="1" t="s">
        <v>2379</v>
      </c>
      <c r="B8" t="s">
        <v>39</v>
      </c>
      <c r="C8" s="2">
        <v>36.4</v>
      </c>
      <c r="D8" s="7">
        <v>17.2202756584046</v>
      </c>
    </row>
    <row r="9" spans="1:4">
      <c r="A9" s="1" t="s">
        <v>2380</v>
      </c>
      <c r="B9" t="s">
        <v>42</v>
      </c>
      <c r="C9" s="2">
        <v>46.9</v>
      </c>
      <c r="D9" s="7">
        <v>18.0530083260173</v>
      </c>
    </row>
    <row r="10" spans="1:4">
      <c r="A10" s="1" t="s">
        <v>2381</v>
      </c>
      <c r="B10" t="s">
        <v>45</v>
      </c>
      <c r="C10" s="2">
        <v>36.6</v>
      </c>
      <c r="D10" s="7">
        <v>17.8169570499854</v>
      </c>
    </row>
    <row r="11" spans="1:4">
      <c r="A11" s="1" t="s">
        <v>2382</v>
      </c>
      <c r="B11" t="s">
        <v>47</v>
      </c>
      <c r="C11" s="2">
        <v>41.8</v>
      </c>
      <c r="D11" s="7">
        <v>17.7089702296124</v>
      </c>
    </row>
    <row r="12" spans="1:4">
      <c r="A12" s="1" t="s">
        <v>2383</v>
      </c>
      <c r="B12" t="s">
        <v>49</v>
      </c>
      <c r="C12" s="2">
        <v>20.4</v>
      </c>
      <c r="D12" s="7">
        <v>14.2671699334687</v>
      </c>
    </row>
    <row r="13" spans="1:4">
      <c r="A13" s="1" t="s">
        <v>2384</v>
      </c>
      <c r="B13" t="s">
        <v>51</v>
      </c>
      <c r="C13" s="2">
        <v>39.1</v>
      </c>
      <c r="D13" s="7">
        <v>18.4151390636479</v>
      </c>
    </row>
    <row r="14" spans="1:4">
      <c r="A14" s="1" t="s">
        <v>2385</v>
      </c>
      <c r="B14" t="s">
        <v>53</v>
      </c>
      <c r="C14" s="2">
        <v>35.9</v>
      </c>
      <c r="D14" s="7">
        <v>18.3561857131147</v>
      </c>
    </row>
    <row r="15" spans="1:4">
      <c r="A15" s="1" t="s">
        <v>2386</v>
      </c>
      <c r="B15" t="s">
        <v>55</v>
      </c>
      <c r="C15" s="2">
        <v>34.1</v>
      </c>
      <c r="D15" s="7">
        <v>17.6282897867104</v>
      </c>
    </row>
    <row r="16" spans="1:4">
      <c r="A16" s="1" t="s">
        <v>2387</v>
      </c>
      <c r="B16" t="s">
        <v>57</v>
      </c>
      <c r="C16" s="2">
        <v>40.2</v>
      </c>
      <c r="D16" s="7">
        <v>16.1100888322849</v>
      </c>
    </row>
    <row r="17" spans="1:4">
      <c r="A17" s="1" t="s">
        <v>2388</v>
      </c>
      <c r="B17" t="s">
        <v>59</v>
      </c>
      <c r="C17" s="2">
        <v>33.8</v>
      </c>
      <c r="D17" s="7">
        <v>18.5301521300981</v>
      </c>
    </row>
    <row r="18" spans="1:4">
      <c r="A18" s="1" t="s">
        <v>2389</v>
      </c>
      <c r="B18" t="s">
        <v>61</v>
      </c>
      <c r="C18" s="2">
        <v>38.8</v>
      </c>
      <c r="D18" s="7">
        <v>15.6296622650135</v>
      </c>
    </row>
    <row r="19" spans="1:4">
      <c r="A19" s="1" t="s">
        <v>2390</v>
      </c>
      <c r="B19" t="s">
        <v>63</v>
      </c>
      <c r="C19" s="2">
        <v>30.3</v>
      </c>
      <c r="D19" s="7">
        <v>15.0406729509066</v>
      </c>
    </row>
    <row r="20" spans="1:4">
      <c r="A20" s="1" t="s">
        <v>2391</v>
      </c>
      <c r="B20" t="s">
        <v>65</v>
      </c>
      <c r="C20" s="2">
        <v>19.6</v>
      </c>
      <c r="D20" s="7">
        <v>14.0520501907955</v>
      </c>
    </row>
    <row r="21" spans="1:4">
      <c r="A21" s="1" t="s">
        <v>2392</v>
      </c>
      <c r="B21" t="s">
        <v>67</v>
      </c>
      <c r="C21" s="2">
        <v>39.5</v>
      </c>
      <c r="D21" s="7">
        <v>14.3000130905621</v>
      </c>
    </row>
    <row r="22" spans="1:4">
      <c r="A22" s="1" t="s">
        <v>2393</v>
      </c>
      <c r="B22" t="s">
        <v>69</v>
      </c>
      <c r="C22" s="2">
        <v>24.7</v>
      </c>
      <c r="D22" s="7">
        <v>11.9882152678773</v>
      </c>
    </row>
    <row r="23" spans="1:4">
      <c r="A23" s="1" t="s">
        <v>2394</v>
      </c>
      <c r="B23" t="s">
        <v>71</v>
      </c>
      <c r="C23" s="2">
        <v>42.3</v>
      </c>
      <c r="D23" s="7">
        <v>13.1396548695139</v>
      </c>
    </row>
    <row r="24" spans="1:4">
      <c r="A24" s="1" t="s">
        <v>2395</v>
      </c>
      <c r="B24" t="s">
        <v>73</v>
      </c>
      <c r="C24" s="2">
        <v>24.6</v>
      </c>
      <c r="D24" s="7">
        <v>11.7832542136855</v>
      </c>
    </row>
    <row r="25" spans="1:4">
      <c r="A25" s="1" t="s">
        <v>2396</v>
      </c>
      <c r="B25" t="s">
        <v>75</v>
      </c>
      <c r="C25" s="2">
        <v>20.4</v>
      </c>
      <c r="D25" s="7">
        <v>12.3485663990147</v>
      </c>
    </row>
    <row r="26" spans="1:4">
      <c r="A26" s="1" t="s">
        <v>2397</v>
      </c>
      <c r="B26" t="s">
        <v>77</v>
      </c>
      <c r="C26" s="2">
        <v>24.5</v>
      </c>
      <c r="D26" s="7">
        <v>9.24383694496849</v>
      </c>
    </row>
    <row r="27" spans="1:4">
      <c r="A27" s="1" t="s">
        <v>2398</v>
      </c>
      <c r="B27" t="s">
        <v>79</v>
      </c>
      <c r="C27" s="2">
        <v>25</v>
      </c>
      <c r="D27" s="7">
        <v>14.2623533467939</v>
      </c>
    </row>
    <row r="28" spans="1:4">
      <c r="A28" s="1" t="s">
        <v>2399</v>
      </c>
      <c r="B28" t="s">
        <v>81</v>
      </c>
      <c r="C28" s="2">
        <v>11.6</v>
      </c>
      <c r="D28" s="7">
        <v>10.2598011490993</v>
      </c>
    </row>
    <row r="29" spans="1:4">
      <c r="A29" s="1" t="s">
        <v>2400</v>
      </c>
      <c r="B29" t="s">
        <v>83</v>
      </c>
      <c r="C29" s="2">
        <v>6.8</v>
      </c>
      <c r="D29" s="7">
        <v>9.40838841191779</v>
      </c>
    </row>
    <row r="30" spans="1:4">
      <c r="A30" s="1" t="s">
        <v>2401</v>
      </c>
      <c r="B30" t="s">
        <v>85</v>
      </c>
      <c r="C30" s="2">
        <v>19.5</v>
      </c>
      <c r="D30" s="7">
        <v>11.8127220952372</v>
      </c>
    </row>
    <row r="31" spans="1:4">
      <c r="A31" s="1" t="s">
        <v>2402</v>
      </c>
      <c r="B31" t="s">
        <v>87</v>
      </c>
      <c r="C31" s="2">
        <v>23.1</v>
      </c>
      <c r="D31" s="7">
        <v>13.3859301951418</v>
      </c>
    </row>
    <row r="32" spans="1:4">
      <c r="A32" s="1" t="s">
        <v>2403</v>
      </c>
      <c r="B32" t="s">
        <v>89</v>
      </c>
      <c r="C32" s="2">
        <v>19.6</v>
      </c>
      <c r="D32" s="7">
        <v>11.2255383537142</v>
      </c>
    </row>
    <row r="33" spans="1:4">
      <c r="A33" s="1" t="s">
        <v>2404</v>
      </c>
      <c r="B33" t="s">
        <v>91</v>
      </c>
      <c r="C33" s="2">
        <v>11.5</v>
      </c>
      <c r="D33" s="7">
        <v>11.4105428311259</v>
      </c>
    </row>
    <row r="34" spans="1:4">
      <c r="A34" s="1" t="s">
        <v>2405</v>
      </c>
      <c r="B34" t="s">
        <v>93</v>
      </c>
      <c r="C34" s="2">
        <v>23.9</v>
      </c>
      <c r="D34" s="7">
        <v>12.4533260139933</v>
      </c>
    </row>
    <row r="35" spans="1:4">
      <c r="A35" s="1" t="s">
        <v>2406</v>
      </c>
      <c r="B35" t="s">
        <v>95</v>
      </c>
      <c r="C35" s="2">
        <v>20.3</v>
      </c>
      <c r="D35" s="7">
        <v>12.0624569825882</v>
      </c>
    </row>
    <row r="36" spans="1:4">
      <c r="A36" s="1" t="s">
        <v>2407</v>
      </c>
      <c r="B36" t="s">
        <v>97</v>
      </c>
      <c r="C36" s="2">
        <v>12.8</v>
      </c>
      <c r="D36" s="7">
        <v>10.8522705548315</v>
      </c>
    </row>
    <row r="37" spans="1:4">
      <c r="A37" s="1" t="s">
        <v>2408</v>
      </c>
      <c r="B37" t="s">
        <v>99</v>
      </c>
      <c r="C37" s="2">
        <v>27.7</v>
      </c>
      <c r="D37" s="7">
        <v>12.9361502871087</v>
      </c>
    </row>
    <row r="38" spans="1:4">
      <c r="A38" s="1" t="s">
        <v>2409</v>
      </c>
      <c r="B38" t="s">
        <v>101</v>
      </c>
      <c r="C38" s="2">
        <v>15.7</v>
      </c>
      <c r="D38" s="7">
        <v>10.2288086688969</v>
      </c>
    </row>
    <row r="39" spans="1:4">
      <c r="A39" s="1" t="s">
        <v>2410</v>
      </c>
      <c r="B39" t="s">
        <v>103</v>
      </c>
      <c r="C39" s="2">
        <v>21.7</v>
      </c>
      <c r="D39" s="7">
        <v>13.257418606459</v>
      </c>
    </row>
    <row r="40" spans="1:4">
      <c r="A40" s="1" t="s">
        <v>2411</v>
      </c>
      <c r="B40" t="s">
        <v>105</v>
      </c>
      <c r="C40" s="2">
        <v>24.2</v>
      </c>
      <c r="D40" s="7">
        <v>12.493913920884</v>
      </c>
    </row>
    <row r="41" spans="1:4">
      <c r="A41" s="1" t="s">
        <v>2412</v>
      </c>
      <c r="B41" t="s">
        <v>107</v>
      </c>
      <c r="C41" s="2">
        <v>16.7</v>
      </c>
      <c r="D41" s="7">
        <v>14.5665341599201</v>
      </c>
    </row>
    <row r="42" spans="1:4">
      <c r="A42" s="1" t="s">
        <v>2413</v>
      </c>
      <c r="B42" t="s">
        <v>109</v>
      </c>
      <c r="C42" s="2">
        <v>27.6</v>
      </c>
      <c r="D42" s="7">
        <v>13.0941034247687</v>
      </c>
    </row>
    <row r="43" spans="1:4">
      <c r="A43" s="1" t="s">
        <v>2414</v>
      </c>
      <c r="B43" t="s">
        <v>111</v>
      </c>
      <c r="C43" s="2">
        <v>10.3</v>
      </c>
      <c r="D43" s="7">
        <v>15.2604013268668</v>
      </c>
    </row>
    <row r="44" spans="1:4">
      <c r="A44" s="1" t="s">
        <v>2415</v>
      </c>
      <c r="B44" t="s">
        <v>113</v>
      </c>
      <c r="C44" s="2">
        <v>9.6</v>
      </c>
      <c r="D44" s="7">
        <v>15.5674731252134</v>
      </c>
    </row>
    <row r="45" spans="1:4">
      <c r="A45" s="1" t="s">
        <v>2416</v>
      </c>
      <c r="B45" t="s">
        <v>115</v>
      </c>
      <c r="C45" s="2">
        <v>10.5</v>
      </c>
      <c r="D45" s="7">
        <v>17.3815310650989</v>
      </c>
    </row>
    <row r="46" spans="1:4">
      <c r="A46" s="1" t="s">
        <v>2417</v>
      </c>
      <c r="B46" t="s">
        <v>117</v>
      </c>
      <c r="C46" s="2">
        <v>14.7</v>
      </c>
      <c r="D46" s="7">
        <v>14.5321819641042</v>
      </c>
    </row>
    <row r="47" spans="1:4">
      <c r="A47" s="1" t="s">
        <v>2418</v>
      </c>
      <c r="B47" t="s">
        <v>119</v>
      </c>
      <c r="C47" s="2">
        <v>27.8</v>
      </c>
      <c r="D47" s="7">
        <v>14.9229664469433</v>
      </c>
    </row>
    <row r="48" spans="1:4">
      <c r="A48" s="1" t="s">
        <v>2419</v>
      </c>
      <c r="B48" t="s">
        <v>121</v>
      </c>
      <c r="C48" s="2">
        <v>22.6</v>
      </c>
      <c r="D48" s="7">
        <v>13.0234553416267</v>
      </c>
    </row>
    <row r="49" spans="1:4">
      <c r="A49" s="1" t="s">
        <v>2420</v>
      </c>
      <c r="B49" t="s">
        <v>123</v>
      </c>
      <c r="C49" s="2">
        <v>24.9</v>
      </c>
      <c r="D49" s="7">
        <v>15.152942486676</v>
      </c>
    </row>
    <row r="50" spans="1:4">
      <c r="A50" s="1" t="s">
        <v>2421</v>
      </c>
      <c r="B50" t="s">
        <v>125</v>
      </c>
      <c r="C50" s="2">
        <v>14.1</v>
      </c>
      <c r="D50" s="7">
        <v>15.6462445965507</v>
      </c>
    </row>
    <row r="51" spans="1:4">
      <c r="A51" s="1" t="s">
        <v>2422</v>
      </c>
      <c r="B51" t="s">
        <v>127</v>
      </c>
      <c r="C51" s="2">
        <v>19.5</v>
      </c>
      <c r="D51" s="7">
        <v>15.1949987577608</v>
      </c>
    </row>
    <row r="52" spans="1:4">
      <c r="A52" s="1" t="s">
        <v>2423</v>
      </c>
      <c r="B52" t="s">
        <v>129</v>
      </c>
      <c r="C52" s="2">
        <v>27.6</v>
      </c>
      <c r="D52" s="7">
        <v>12.8612142382079</v>
      </c>
    </row>
    <row r="53" spans="1:4">
      <c r="A53" s="1" t="s">
        <v>2424</v>
      </c>
      <c r="B53" t="s">
        <v>131</v>
      </c>
      <c r="C53" s="2">
        <v>10.6</v>
      </c>
      <c r="D53" s="7">
        <v>15.905316298335</v>
      </c>
    </row>
    <row r="54" spans="1:4">
      <c r="A54" s="1" t="s">
        <v>2425</v>
      </c>
      <c r="B54" t="s">
        <v>133</v>
      </c>
      <c r="C54" s="2">
        <v>23.2</v>
      </c>
      <c r="D54" s="7">
        <v>14.70501934461</v>
      </c>
    </row>
    <row r="55" spans="1:4">
      <c r="A55" s="1" t="s">
        <v>2426</v>
      </c>
      <c r="B55" t="s">
        <v>135</v>
      </c>
      <c r="C55" s="2">
        <v>10.7</v>
      </c>
      <c r="D55" s="7">
        <v>12.9361832149401</v>
      </c>
    </row>
    <row r="56" spans="1:4">
      <c r="A56" s="1" t="s">
        <v>2427</v>
      </c>
      <c r="B56" t="s">
        <v>137</v>
      </c>
      <c r="C56" s="2">
        <v>36.3</v>
      </c>
      <c r="D56" s="7">
        <v>12.850464482189</v>
      </c>
    </row>
    <row r="57" spans="1:4">
      <c r="A57" s="1" t="s">
        <v>2428</v>
      </c>
      <c r="B57" t="s">
        <v>139</v>
      </c>
      <c r="C57" s="2">
        <v>17.1</v>
      </c>
      <c r="D57" s="7">
        <v>16.0931251905062</v>
      </c>
    </row>
    <row r="58" spans="1:4">
      <c r="A58" s="1" t="s">
        <v>2429</v>
      </c>
      <c r="B58" t="s">
        <v>141</v>
      </c>
      <c r="C58" s="2">
        <v>7.1</v>
      </c>
      <c r="D58" s="7">
        <v>14.3660878392841</v>
      </c>
    </row>
    <row r="59" spans="1:4">
      <c r="A59" s="1" t="s">
        <v>2430</v>
      </c>
      <c r="B59" t="s">
        <v>143</v>
      </c>
      <c r="C59" s="2">
        <v>13.1</v>
      </c>
      <c r="D59" s="7">
        <v>16.7337196356641</v>
      </c>
    </row>
    <row r="60" spans="1:4">
      <c r="A60" s="1" t="s">
        <v>2431</v>
      </c>
      <c r="B60" t="s">
        <v>145</v>
      </c>
      <c r="C60" s="2">
        <v>9</v>
      </c>
      <c r="D60" s="7">
        <v>13.4162188704913</v>
      </c>
    </row>
    <row r="61" spans="1:4">
      <c r="A61" s="1" t="s">
        <v>2432</v>
      </c>
      <c r="B61" t="s">
        <v>147</v>
      </c>
      <c r="C61" s="2">
        <v>30.7</v>
      </c>
      <c r="D61" s="7">
        <v>8.04185601082566</v>
      </c>
    </row>
    <row r="62" spans="1:4">
      <c r="A62" s="1" t="s">
        <v>2433</v>
      </c>
      <c r="B62" t="s">
        <v>149</v>
      </c>
      <c r="C62" s="2">
        <v>23.8</v>
      </c>
      <c r="D62" s="7">
        <v>14.4315100854262</v>
      </c>
    </row>
    <row r="63" spans="1:4">
      <c r="A63" s="1" t="s">
        <v>2434</v>
      </c>
      <c r="B63" t="s">
        <v>151</v>
      </c>
      <c r="C63" s="2">
        <v>33.2</v>
      </c>
      <c r="D63" s="7">
        <v>13.033009780179</v>
      </c>
    </row>
    <row r="64" spans="1:4">
      <c r="A64" s="1" t="s">
        <v>2435</v>
      </c>
      <c r="B64" t="s">
        <v>153</v>
      </c>
      <c r="C64" s="2">
        <v>24.6</v>
      </c>
      <c r="D64" s="7">
        <v>12.8487724759428</v>
      </c>
    </row>
    <row r="65" spans="1:4">
      <c r="A65" s="1" t="s">
        <v>2436</v>
      </c>
      <c r="B65" t="s">
        <v>155</v>
      </c>
      <c r="C65" s="2">
        <v>37.3</v>
      </c>
      <c r="D65" s="7">
        <v>14.540048006503</v>
      </c>
    </row>
    <row r="66" spans="1:4">
      <c r="A66" s="1" t="s">
        <v>2437</v>
      </c>
      <c r="B66" t="s">
        <v>157</v>
      </c>
      <c r="C66" s="2">
        <v>37.7</v>
      </c>
      <c r="D66" s="7">
        <v>13.7462961775984</v>
      </c>
    </row>
    <row r="67" spans="1:4">
      <c r="A67" s="1" t="s">
        <v>2438</v>
      </c>
      <c r="B67" t="s">
        <v>159</v>
      </c>
      <c r="C67" s="2">
        <v>26.4</v>
      </c>
      <c r="D67" s="7">
        <v>14.7874566490402</v>
      </c>
    </row>
    <row r="68" spans="1:4">
      <c r="A68" s="1" t="s">
        <v>2439</v>
      </c>
      <c r="B68" t="s">
        <v>161</v>
      </c>
      <c r="C68" s="2">
        <v>43.2</v>
      </c>
      <c r="D68" s="7">
        <v>17.2295900058169</v>
      </c>
    </row>
    <row r="69" spans="1:4">
      <c r="A69" s="1" t="s">
        <v>2440</v>
      </c>
      <c r="B69" t="s">
        <v>163</v>
      </c>
      <c r="C69" s="2">
        <v>31.1</v>
      </c>
      <c r="D69" s="7">
        <v>16.4371522634008</v>
      </c>
    </row>
    <row r="70" spans="1:4">
      <c r="A70" s="1" t="s">
        <v>2441</v>
      </c>
      <c r="B70" t="s">
        <v>165</v>
      </c>
      <c r="C70" s="2">
        <v>16.9</v>
      </c>
      <c r="D70" s="7">
        <v>13.1522753442016</v>
      </c>
    </row>
    <row r="71" spans="1:4">
      <c r="A71" s="1" t="s">
        <v>2442</v>
      </c>
      <c r="B71" t="s">
        <v>167</v>
      </c>
      <c r="C71" s="2">
        <v>39.6</v>
      </c>
      <c r="D71" s="7">
        <v>16.6285662858074</v>
      </c>
    </row>
    <row r="72" spans="1:4">
      <c r="A72" s="1" t="s">
        <v>2443</v>
      </c>
      <c r="B72" t="s">
        <v>169</v>
      </c>
      <c r="C72" s="2">
        <v>29.9</v>
      </c>
      <c r="D72" s="7">
        <v>13.7626786897558</v>
      </c>
    </row>
    <row r="73" spans="1:4">
      <c r="A73" s="1" t="s">
        <v>2444</v>
      </c>
      <c r="B73" t="s">
        <v>171</v>
      </c>
      <c r="C73" s="2">
        <v>18.8</v>
      </c>
      <c r="D73" s="7">
        <v>12.8442898711587</v>
      </c>
    </row>
    <row r="74" spans="1:4">
      <c r="A74" s="1" t="s">
        <v>2445</v>
      </c>
      <c r="B74" t="s">
        <v>173</v>
      </c>
      <c r="C74" s="2">
        <v>30.5</v>
      </c>
      <c r="D74" s="7">
        <v>13.0256003822445</v>
      </c>
    </row>
    <row r="75" spans="1:4">
      <c r="A75" s="1" t="s">
        <v>2446</v>
      </c>
      <c r="B75" t="s">
        <v>175</v>
      </c>
      <c r="C75" s="2">
        <v>21.5</v>
      </c>
      <c r="D75" s="7">
        <v>13.8872917301437</v>
      </c>
    </row>
    <row r="76" spans="1:4">
      <c r="A76" s="1" t="s">
        <v>2447</v>
      </c>
      <c r="B76" t="s">
        <v>177</v>
      </c>
      <c r="C76" s="2">
        <v>28</v>
      </c>
      <c r="D76" s="7">
        <v>15.5499629626418</v>
      </c>
    </row>
    <row r="77" spans="1:4">
      <c r="A77" s="1" t="s">
        <v>2448</v>
      </c>
      <c r="B77" t="s">
        <v>179</v>
      </c>
      <c r="C77" s="2">
        <v>48.2</v>
      </c>
      <c r="D77" s="7">
        <v>14.667039506959</v>
      </c>
    </row>
    <row r="78" spans="1:4">
      <c r="A78" s="1" t="s">
        <v>2449</v>
      </c>
      <c r="B78" t="s">
        <v>181</v>
      </c>
      <c r="C78" s="2">
        <v>25.7</v>
      </c>
      <c r="D78" s="7">
        <v>13.377957695004</v>
      </c>
    </row>
    <row r="79" spans="1:4">
      <c r="A79" s="1" t="s">
        <v>2450</v>
      </c>
      <c r="B79" t="s">
        <v>183</v>
      </c>
      <c r="C79" s="2">
        <v>29.4</v>
      </c>
      <c r="D79" s="7">
        <v>15.3379059514176</v>
      </c>
    </row>
    <row r="80" spans="1:4">
      <c r="A80" s="1" t="s">
        <v>2451</v>
      </c>
      <c r="B80" t="s">
        <v>185</v>
      </c>
      <c r="C80" s="2">
        <v>34</v>
      </c>
      <c r="D80" s="7">
        <v>14.4244309301601</v>
      </c>
    </row>
    <row r="81" spans="1:4">
      <c r="A81" s="1" t="s">
        <v>2452</v>
      </c>
      <c r="B81" t="s">
        <v>187</v>
      </c>
      <c r="C81" s="2">
        <v>24.9</v>
      </c>
      <c r="D81" s="7">
        <v>15.2429329406922</v>
      </c>
    </row>
    <row r="82" spans="1:4">
      <c r="A82" s="1" t="s">
        <v>2453</v>
      </c>
      <c r="B82" t="s">
        <v>189</v>
      </c>
      <c r="C82" s="2">
        <v>38.1</v>
      </c>
      <c r="D82" s="7">
        <v>16.019655157323</v>
      </c>
    </row>
    <row r="83" spans="1:4">
      <c r="A83" s="1" t="s">
        <v>2454</v>
      </c>
      <c r="B83" t="s">
        <v>191</v>
      </c>
      <c r="C83" s="2">
        <v>8.4</v>
      </c>
      <c r="D83" s="7">
        <v>11.9519326967352</v>
      </c>
    </row>
    <row r="84" spans="1:4">
      <c r="A84" s="1" t="s">
        <v>2455</v>
      </c>
      <c r="B84" t="s">
        <v>193</v>
      </c>
      <c r="C84" s="2">
        <v>10.2</v>
      </c>
      <c r="D84" s="7">
        <v>12.1379376334228</v>
      </c>
    </row>
    <row r="85" spans="1:4">
      <c r="A85" s="1" t="s">
        <v>2456</v>
      </c>
      <c r="B85" t="s">
        <v>195</v>
      </c>
      <c r="C85" s="2">
        <v>18.5</v>
      </c>
      <c r="D85" s="7">
        <v>14.6902678650342</v>
      </c>
    </row>
    <row r="86" spans="1:4">
      <c r="A86" s="1" t="s">
        <v>2457</v>
      </c>
      <c r="B86" t="s">
        <v>197</v>
      </c>
      <c r="C86" s="2">
        <v>13.3</v>
      </c>
      <c r="D86" s="7">
        <v>11.6678907656483</v>
      </c>
    </row>
    <row r="87" spans="1:4">
      <c r="A87" s="1" t="s">
        <v>2458</v>
      </c>
      <c r="B87" t="s">
        <v>199</v>
      </c>
      <c r="C87" s="2">
        <v>7.6</v>
      </c>
      <c r="D87" s="7">
        <v>13.4918343467609</v>
      </c>
    </row>
    <row r="88" spans="1:4">
      <c r="A88" s="1" t="s">
        <v>2459</v>
      </c>
      <c r="B88" t="s">
        <v>201</v>
      </c>
      <c r="C88" s="2">
        <v>10.1</v>
      </c>
      <c r="D88" s="7">
        <v>13.1068184945567</v>
      </c>
    </row>
    <row r="89" spans="1:4">
      <c r="A89" s="1" t="s">
        <v>2460</v>
      </c>
      <c r="B89" t="s">
        <v>203</v>
      </c>
      <c r="C89" s="2">
        <v>13.6</v>
      </c>
      <c r="D89" s="7">
        <v>12.1847085183794</v>
      </c>
    </row>
    <row r="90" spans="1:4">
      <c r="A90" s="1" t="s">
        <v>2461</v>
      </c>
      <c r="B90" t="s">
        <v>205</v>
      </c>
      <c r="C90" s="2">
        <v>18.1</v>
      </c>
      <c r="D90" s="7">
        <v>8.89985639585823</v>
      </c>
    </row>
    <row r="91" spans="1:4">
      <c r="A91" s="1" t="s">
        <v>2462</v>
      </c>
      <c r="B91" t="s">
        <v>207</v>
      </c>
      <c r="C91" s="2">
        <v>34.9</v>
      </c>
      <c r="D91" s="7">
        <v>12.8554600983314</v>
      </c>
    </row>
    <row r="92" spans="1:4">
      <c r="A92" s="1" t="s">
        <v>2463</v>
      </c>
      <c r="B92" t="s">
        <v>209</v>
      </c>
      <c r="C92" s="2">
        <v>31.6</v>
      </c>
      <c r="D92" s="7">
        <v>13.8231320778956</v>
      </c>
    </row>
    <row r="93" spans="1:4">
      <c r="A93" s="1" t="s">
        <v>2464</v>
      </c>
      <c r="B93" t="s">
        <v>211</v>
      </c>
      <c r="C93" s="2">
        <v>38.3</v>
      </c>
      <c r="D93" s="7">
        <v>12.5270489755737</v>
      </c>
    </row>
    <row r="94" spans="1:4">
      <c r="A94" s="1" t="s">
        <v>2465</v>
      </c>
      <c r="B94" t="s">
        <v>213</v>
      </c>
      <c r="C94" s="2">
        <v>12.3</v>
      </c>
      <c r="D94" s="7">
        <v>19.2200317224909</v>
      </c>
    </row>
    <row r="95" spans="1:4">
      <c r="A95" s="1" t="s">
        <v>2466</v>
      </c>
      <c r="B95" t="s">
        <v>215</v>
      </c>
      <c r="C95" s="2">
        <v>9.8</v>
      </c>
      <c r="D95" s="7">
        <v>12.4551895488755</v>
      </c>
    </row>
    <row r="96" spans="1:4">
      <c r="A96" s="1" t="s">
        <v>2467</v>
      </c>
      <c r="B96" t="s">
        <v>217</v>
      </c>
      <c r="C96" s="2">
        <v>6.5</v>
      </c>
      <c r="D96" s="7">
        <v>15.1996987711453</v>
      </c>
    </row>
    <row r="97" spans="1:4">
      <c r="A97" s="1" t="s">
        <v>2468</v>
      </c>
      <c r="B97" t="s">
        <v>219</v>
      </c>
      <c r="C97" s="2">
        <v>9.4</v>
      </c>
      <c r="D97" s="7">
        <v>12.7799266476649</v>
      </c>
    </row>
    <row r="98" spans="1:4">
      <c r="A98" s="1" t="s">
        <v>2469</v>
      </c>
      <c r="B98" t="s">
        <v>221</v>
      </c>
      <c r="C98" s="2">
        <v>34.8</v>
      </c>
      <c r="D98" s="7">
        <v>14.2796870183428</v>
      </c>
    </row>
    <row r="99" spans="1:4">
      <c r="A99" s="1" t="s">
        <v>2470</v>
      </c>
      <c r="B99" t="s">
        <v>223</v>
      </c>
      <c r="C99" s="2">
        <v>22.4</v>
      </c>
      <c r="D99" s="7">
        <v>13.8486083259267</v>
      </c>
    </row>
    <row r="100" spans="1:4">
      <c r="A100" s="1" t="s">
        <v>2471</v>
      </c>
      <c r="B100" t="s">
        <v>225</v>
      </c>
      <c r="C100" s="2">
        <v>30.2</v>
      </c>
      <c r="D100" s="7">
        <v>12.9013537135699</v>
      </c>
    </row>
    <row r="101" spans="1:4">
      <c r="A101" s="1" t="s">
        <v>2472</v>
      </c>
      <c r="B101" t="s">
        <v>227</v>
      </c>
      <c r="C101" s="2">
        <v>5.8</v>
      </c>
      <c r="D101" s="7">
        <v>14.4076089704931</v>
      </c>
    </row>
    <row r="102" spans="1:4">
      <c r="A102" s="1" t="s">
        <v>2473</v>
      </c>
      <c r="B102" t="s">
        <v>229</v>
      </c>
      <c r="C102" s="2">
        <v>21.3</v>
      </c>
      <c r="D102" s="7">
        <v>12.5110214289194</v>
      </c>
    </row>
    <row r="103" spans="1:4">
      <c r="A103" s="1" t="s">
        <v>2474</v>
      </c>
      <c r="B103" t="s">
        <v>231</v>
      </c>
      <c r="C103" s="2">
        <v>7.2</v>
      </c>
      <c r="D103" s="7">
        <v>11.1487681581953</v>
      </c>
    </row>
    <row r="104" spans="1:4">
      <c r="A104" s="1" t="s">
        <v>2475</v>
      </c>
      <c r="B104" t="s">
        <v>233</v>
      </c>
      <c r="C104" s="2">
        <v>5</v>
      </c>
      <c r="D104" s="7">
        <v>14.3547068035783</v>
      </c>
    </row>
    <row r="105" spans="1:4">
      <c r="A105" s="1" t="s">
        <v>2476</v>
      </c>
      <c r="B105" t="s">
        <v>235</v>
      </c>
      <c r="C105" s="2">
        <v>26.1</v>
      </c>
      <c r="D105" s="7">
        <v>10.5087547651983</v>
      </c>
    </row>
    <row r="106" spans="1:4">
      <c r="A106" s="1" t="s">
        <v>2477</v>
      </c>
      <c r="B106" t="s">
        <v>237</v>
      </c>
      <c r="C106" s="2">
        <v>32.2</v>
      </c>
      <c r="D106" s="7">
        <v>13.0371454053942</v>
      </c>
    </row>
    <row r="107" spans="1:4">
      <c r="A107" s="1" t="s">
        <v>2478</v>
      </c>
      <c r="B107" t="s">
        <v>239</v>
      </c>
      <c r="C107" s="2">
        <v>36.9</v>
      </c>
      <c r="D107" s="7">
        <v>12.9044317642388</v>
      </c>
    </row>
    <row r="108" spans="1:4">
      <c r="A108" s="1" t="s">
        <v>2479</v>
      </c>
      <c r="B108" t="s">
        <v>241</v>
      </c>
      <c r="C108" s="2">
        <v>41.8</v>
      </c>
      <c r="D108" s="7">
        <v>17.2161247089413</v>
      </c>
    </row>
    <row r="109" spans="1:4">
      <c r="A109" s="1" t="s">
        <v>2480</v>
      </c>
      <c r="B109" t="s">
        <v>243</v>
      </c>
      <c r="C109" s="2">
        <v>30</v>
      </c>
      <c r="D109" s="7">
        <v>11.3483037085459</v>
      </c>
    </row>
    <row r="110" spans="1:4">
      <c r="A110" s="1" t="s">
        <v>2481</v>
      </c>
      <c r="B110" t="s">
        <v>245</v>
      </c>
      <c r="C110" s="2">
        <v>10.8</v>
      </c>
      <c r="D110" s="7">
        <v>8.98197622071785</v>
      </c>
    </row>
    <row r="111" spans="1:4">
      <c r="A111" s="1" t="s">
        <v>2482</v>
      </c>
      <c r="B111" t="s">
        <v>247</v>
      </c>
      <c r="C111" s="2">
        <v>41.8</v>
      </c>
      <c r="D111" s="7">
        <v>14.4176615254449</v>
      </c>
    </row>
    <row r="112" spans="1:4">
      <c r="A112" s="1" t="s">
        <v>2483</v>
      </c>
      <c r="B112" t="s">
        <v>249</v>
      </c>
      <c r="C112" s="2">
        <v>9.2</v>
      </c>
      <c r="D112" s="7">
        <v>8.12168054772936</v>
      </c>
    </row>
    <row r="113" spans="1:4">
      <c r="A113" s="1" t="s">
        <v>2484</v>
      </c>
      <c r="B113" t="s">
        <v>251</v>
      </c>
      <c r="C113" s="2">
        <v>49.6</v>
      </c>
      <c r="D113" s="7">
        <v>14.8734583868293</v>
      </c>
    </row>
    <row r="114" spans="1:4">
      <c r="A114" s="1" t="s">
        <v>2485</v>
      </c>
      <c r="B114" t="s">
        <v>253</v>
      </c>
      <c r="C114" s="2">
        <v>30</v>
      </c>
      <c r="D114" s="7">
        <v>13.4659254344425</v>
      </c>
    </row>
    <row r="115" spans="1:4">
      <c r="A115" s="1" t="s">
        <v>2486</v>
      </c>
      <c r="B115" t="s">
        <v>255</v>
      </c>
      <c r="C115" s="2">
        <v>42.1</v>
      </c>
      <c r="D115" s="7">
        <v>14.5973537970993</v>
      </c>
    </row>
    <row r="116" spans="1:4">
      <c r="A116" s="1" t="s">
        <v>2487</v>
      </c>
      <c r="B116" t="s">
        <v>257</v>
      </c>
      <c r="C116" s="2">
        <v>39.6</v>
      </c>
      <c r="D116" s="7">
        <v>16.1686905531494</v>
      </c>
    </row>
    <row r="117" spans="1:4">
      <c r="A117" s="1" t="s">
        <v>2488</v>
      </c>
      <c r="B117" t="s">
        <v>167</v>
      </c>
      <c r="C117" s="2">
        <v>49.2</v>
      </c>
      <c r="D117" s="7">
        <v>14.2155595756168</v>
      </c>
    </row>
    <row r="118" spans="1:4">
      <c r="A118" s="1" t="s">
        <v>2489</v>
      </c>
      <c r="B118" t="s">
        <v>260</v>
      </c>
      <c r="C118" s="2">
        <v>48.4</v>
      </c>
      <c r="D118" s="7">
        <v>17.0664783781779</v>
      </c>
    </row>
    <row r="119" spans="1:4">
      <c r="A119" s="1" t="s">
        <v>2490</v>
      </c>
      <c r="B119" t="s">
        <v>262</v>
      </c>
      <c r="C119" s="2">
        <v>41</v>
      </c>
      <c r="D119" s="7">
        <v>16.0338795422267</v>
      </c>
    </row>
    <row r="120" spans="1:4">
      <c r="A120" s="1" t="s">
        <v>2491</v>
      </c>
      <c r="B120" t="s">
        <v>264</v>
      </c>
      <c r="C120" s="2">
        <v>53.4</v>
      </c>
      <c r="D120" s="7">
        <v>16.1294994599549</v>
      </c>
    </row>
    <row r="121" spans="1:4">
      <c r="A121" s="1" t="s">
        <v>2492</v>
      </c>
      <c r="B121" t="s">
        <v>266</v>
      </c>
      <c r="C121" s="2">
        <v>32.2</v>
      </c>
      <c r="D121" s="7">
        <v>9.4973170446527</v>
      </c>
    </row>
    <row r="122" spans="1:4">
      <c r="A122" s="1" t="s">
        <v>2493</v>
      </c>
      <c r="B122" t="s">
        <v>268</v>
      </c>
      <c r="C122" s="2">
        <v>37.7</v>
      </c>
      <c r="D122" s="7">
        <v>11.5681269711483</v>
      </c>
    </row>
    <row r="123" spans="1:4">
      <c r="A123" s="1" t="s">
        <v>2494</v>
      </c>
      <c r="B123" t="s">
        <v>270</v>
      </c>
      <c r="C123" s="2">
        <v>24.5</v>
      </c>
      <c r="D123" s="7">
        <v>12.4959789320377</v>
      </c>
    </row>
    <row r="124" spans="1:4">
      <c r="A124" s="1" t="s">
        <v>2495</v>
      </c>
      <c r="B124" t="s">
        <v>272</v>
      </c>
      <c r="C124" s="2">
        <v>25.8</v>
      </c>
      <c r="D124" s="7">
        <v>14.4518773016282</v>
      </c>
    </row>
    <row r="125" spans="1:4">
      <c r="A125" s="1" t="s">
        <v>2496</v>
      </c>
      <c r="B125" t="s">
        <v>274</v>
      </c>
      <c r="C125" s="2">
        <v>28.4</v>
      </c>
      <c r="D125" s="7">
        <v>16.2209401334862</v>
      </c>
    </row>
    <row r="126" spans="1:4">
      <c r="A126" s="1" t="s">
        <v>2497</v>
      </c>
      <c r="B126" t="s">
        <v>276</v>
      </c>
      <c r="C126" s="2">
        <v>36.2</v>
      </c>
      <c r="D126" s="7">
        <v>15.5709374104893</v>
      </c>
    </row>
    <row r="127" spans="1:4">
      <c r="A127" s="1" t="s">
        <v>2498</v>
      </c>
      <c r="B127" t="s">
        <v>278</v>
      </c>
      <c r="C127" s="2">
        <v>16.1</v>
      </c>
      <c r="D127" s="7">
        <v>13.7911438390115</v>
      </c>
    </row>
    <row r="128" spans="1:4">
      <c r="A128" s="1" t="s">
        <v>2499</v>
      </c>
      <c r="B128" t="s">
        <v>280</v>
      </c>
      <c r="C128" s="2">
        <v>9.7</v>
      </c>
      <c r="D128" s="7">
        <v>13.5135611542956</v>
      </c>
    </row>
    <row r="129" spans="1:4">
      <c r="A129" s="1" t="s">
        <v>2500</v>
      </c>
      <c r="B129" t="s">
        <v>282</v>
      </c>
      <c r="C129" s="2">
        <v>17.4</v>
      </c>
      <c r="D129" s="7">
        <v>11.9666481934375</v>
      </c>
    </row>
    <row r="130" spans="1:4">
      <c r="A130" s="1" t="s">
        <v>2501</v>
      </c>
      <c r="B130" t="s">
        <v>284</v>
      </c>
      <c r="C130" s="2">
        <v>27</v>
      </c>
      <c r="D130" s="7">
        <v>9.30991280716945</v>
      </c>
    </row>
    <row r="131" spans="1:4">
      <c r="A131" s="1" t="s">
        <v>2502</v>
      </c>
      <c r="B131" t="s">
        <v>286</v>
      </c>
      <c r="C131" s="2">
        <v>44.5</v>
      </c>
      <c r="D131" s="7">
        <v>15.3513683100419</v>
      </c>
    </row>
    <row r="132" spans="1:4">
      <c r="A132" s="1" t="s">
        <v>2503</v>
      </c>
      <c r="B132" t="s">
        <v>288</v>
      </c>
      <c r="C132" s="2">
        <v>21.1</v>
      </c>
      <c r="D132" s="7">
        <v>12.1791937166364</v>
      </c>
    </row>
    <row r="133" spans="1:4">
      <c r="A133" s="1" t="s">
        <v>2504</v>
      </c>
      <c r="B133" t="s">
        <v>290</v>
      </c>
      <c r="C133" s="2">
        <v>15.6</v>
      </c>
      <c r="D133" s="7">
        <v>12.3951176931061</v>
      </c>
    </row>
    <row r="134" spans="1:4">
      <c r="A134" s="1" t="s">
        <v>2505</v>
      </c>
      <c r="B134" t="s">
        <v>292</v>
      </c>
      <c r="C134" s="2">
        <v>39</v>
      </c>
      <c r="D134" s="7">
        <v>16.1251989737641</v>
      </c>
    </row>
    <row r="135" spans="1:4">
      <c r="A135" s="1" t="s">
        <v>2506</v>
      </c>
      <c r="B135" t="s">
        <v>294</v>
      </c>
      <c r="C135" s="2">
        <v>23.7</v>
      </c>
      <c r="D135" s="7">
        <v>14.6231012988304</v>
      </c>
    </row>
    <row r="136" spans="1:4">
      <c r="A136" s="1" t="s">
        <v>2507</v>
      </c>
      <c r="B136" t="s">
        <v>296</v>
      </c>
      <c r="C136" s="2">
        <v>15.5</v>
      </c>
      <c r="D136" s="7">
        <v>12.5953157135544</v>
      </c>
    </row>
    <row r="137" spans="1:4">
      <c r="A137" s="1" t="s">
        <v>2508</v>
      </c>
      <c r="B137" t="s">
        <v>298</v>
      </c>
      <c r="C137" s="2">
        <v>10</v>
      </c>
      <c r="D137" s="7">
        <v>13.8960115914278</v>
      </c>
    </row>
    <row r="138" spans="1:4">
      <c r="A138" s="1" t="s">
        <v>2509</v>
      </c>
      <c r="B138" t="s">
        <v>300</v>
      </c>
      <c r="C138" s="2">
        <v>35.4</v>
      </c>
      <c r="D138" s="7">
        <v>14.6122052011088</v>
      </c>
    </row>
    <row r="139" spans="1:4">
      <c r="A139" s="1" t="s">
        <v>2510</v>
      </c>
      <c r="B139" t="s">
        <v>302</v>
      </c>
      <c r="C139" s="2">
        <v>7.2</v>
      </c>
      <c r="D139" s="7">
        <v>13.7281164908552</v>
      </c>
    </row>
    <row r="140" spans="1:4">
      <c r="A140" s="1" t="s">
        <v>2511</v>
      </c>
      <c r="B140" t="s">
        <v>304</v>
      </c>
      <c r="C140" s="2">
        <v>24.7</v>
      </c>
      <c r="D140" s="7">
        <v>14.0278063937208</v>
      </c>
    </row>
    <row r="141" spans="1:4">
      <c r="A141" s="1" t="s">
        <v>2512</v>
      </c>
      <c r="B141" t="s">
        <v>306</v>
      </c>
      <c r="C141" s="2">
        <v>31.7</v>
      </c>
      <c r="D141" s="7">
        <v>12.5735787500266</v>
      </c>
    </row>
    <row r="142" spans="1:4">
      <c r="A142" s="1" t="s">
        <v>2513</v>
      </c>
      <c r="B142" t="s">
        <v>308</v>
      </c>
      <c r="C142" s="2">
        <v>30</v>
      </c>
      <c r="D142" s="7">
        <v>13.9523830146885</v>
      </c>
    </row>
    <row r="143" spans="1:4">
      <c r="A143" s="1" t="s">
        <v>2514</v>
      </c>
      <c r="B143" t="s">
        <v>310</v>
      </c>
      <c r="C143" s="2">
        <v>28.2</v>
      </c>
      <c r="D143" s="7">
        <v>13.4142290520507</v>
      </c>
    </row>
    <row r="144" spans="1:4">
      <c r="A144" s="1" t="s">
        <v>2515</v>
      </c>
      <c r="B144" t="s">
        <v>312</v>
      </c>
      <c r="C144" s="2">
        <v>30.3</v>
      </c>
      <c r="D144" s="7">
        <v>12.8477454409108</v>
      </c>
    </row>
    <row r="145" spans="1:4">
      <c r="A145" s="1" t="s">
        <v>2516</v>
      </c>
      <c r="B145" t="s">
        <v>314</v>
      </c>
      <c r="C145" s="2">
        <v>29.3</v>
      </c>
      <c r="D145" s="7">
        <v>16.5610995274498</v>
      </c>
    </row>
    <row r="146" spans="1:4">
      <c r="A146" s="1" t="s">
        <v>2517</v>
      </c>
      <c r="B146" t="s">
        <v>316</v>
      </c>
      <c r="C146" s="2">
        <v>31.9</v>
      </c>
      <c r="D146" s="7">
        <v>12.2822042016715</v>
      </c>
    </row>
    <row r="147" spans="1:4">
      <c r="A147" s="1" t="s">
        <v>2518</v>
      </c>
      <c r="B147" t="s">
        <v>318</v>
      </c>
      <c r="C147" s="2">
        <v>34.9</v>
      </c>
      <c r="D147" s="7">
        <v>12.4228961768903</v>
      </c>
    </row>
    <row r="148" spans="1:4">
      <c r="A148" s="1" t="s">
        <v>2519</v>
      </c>
      <c r="B148" t="s">
        <v>320</v>
      </c>
      <c r="C148" s="2">
        <v>29.4</v>
      </c>
      <c r="D148" s="7">
        <v>10.306490531532</v>
      </c>
    </row>
    <row r="149" spans="1:4">
      <c r="A149" s="1" t="s">
        <v>2520</v>
      </c>
      <c r="B149" t="s">
        <v>322</v>
      </c>
      <c r="C149" s="2">
        <v>36.1</v>
      </c>
      <c r="D149" s="7">
        <v>13.8072057283226</v>
      </c>
    </row>
    <row r="150" spans="1:4">
      <c r="A150" s="1" t="s">
        <v>2521</v>
      </c>
      <c r="B150" t="s">
        <v>324</v>
      </c>
      <c r="C150" s="2">
        <v>14.3</v>
      </c>
      <c r="D150" s="7">
        <v>8.02890585665252</v>
      </c>
    </row>
    <row r="151" spans="1:4">
      <c r="A151" s="1" t="s">
        <v>2522</v>
      </c>
      <c r="B151" t="s">
        <v>326</v>
      </c>
      <c r="C151" s="2">
        <v>22.5</v>
      </c>
      <c r="D151" s="7">
        <v>9.25037735458807</v>
      </c>
    </row>
    <row r="152" spans="1:4">
      <c r="A152" s="1" t="s">
        <v>2523</v>
      </c>
      <c r="B152" t="s">
        <v>328</v>
      </c>
      <c r="C152" s="2">
        <v>40</v>
      </c>
      <c r="D152" s="7">
        <v>13.2705832019707</v>
      </c>
    </row>
    <row r="153" spans="1:4">
      <c r="A153" s="1" t="s">
        <v>2524</v>
      </c>
      <c r="B153" t="s">
        <v>330</v>
      </c>
      <c r="C153" s="2">
        <v>26.4</v>
      </c>
      <c r="D153" s="7">
        <v>11.4013239439638</v>
      </c>
    </row>
    <row r="154" spans="1:4">
      <c r="A154" s="1" t="s">
        <v>2525</v>
      </c>
      <c r="B154" t="s">
        <v>332</v>
      </c>
      <c r="C154" s="2">
        <v>37</v>
      </c>
      <c r="D154" s="7">
        <v>13.539867187212</v>
      </c>
    </row>
    <row r="155" spans="1:4">
      <c r="A155" s="1" t="s">
        <v>2526</v>
      </c>
      <c r="B155" t="s">
        <v>334</v>
      </c>
      <c r="C155" s="2">
        <v>21.1</v>
      </c>
      <c r="D155" s="7">
        <v>12.9357292750744</v>
      </c>
    </row>
    <row r="156" spans="1:4">
      <c r="A156" s="1" t="s">
        <v>2527</v>
      </c>
      <c r="B156" t="s">
        <v>336</v>
      </c>
      <c r="C156" s="2">
        <v>17.6</v>
      </c>
      <c r="D156" s="7">
        <v>8.82814132145272</v>
      </c>
    </row>
    <row r="157" spans="1:4">
      <c r="A157" s="1" t="s">
        <v>2528</v>
      </c>
      <c r="B157" t="s">
        <v>338</v>
      </c>
      <c r="C157" s="2">
        <v>26.4</v>
      </c>
      <c r="D157" s="7">
        <v>12.5156201261183</v>
      </c>
    </row>
    <row r="158" spans="1:4">
      <c r="A158" s="1" t="s">
        <v>2529</v>
      </c>
      <c r="B158" t="s">
        <v>340</v>
      </c>
      <c r="C158" s="2">
        <v>25.8</v>
      </c>
      <c r="D158" s="7">
        <v>11.9846344418072</v>
      </c>
    </row>
    <row r="159" spans="1:4">
      <c r="A159" s="1" t="s">
        <v>2530</v>
      </c>
      <c r="B159" t="s">
        <v>342</v>
      </c>
      <c r="C159" s="2">
        <v>10.7</v>
      </c>
      <c r="D159" s="7">
        <v>8.33619950627379</v>
      </c>
    </row>
    <row r="160" spans="1:4">
      <c r="A160" s="1" t="s">
        <v>2531</v>
      </c>
      <c r="B160" t="s">
        <v>344</v>
      </c>
      <c r="C160" s="2">
        <v>21.4</v>
      </c>
      <c r="D160" s="7">
        <v>13.5283288390739</v>
      </c>
    </row>
    <row r="161" spans="1:4">
      <c r="A161" s="1" t="s">
        <v>2532</v>
      </c>
      <c r="B161" t="s">
        <v>346</v>
      </c>
      <c r="C161" s="2">
        <v>35.9</v>
      </c>
      <c r="D161" s="7">
        <v>13.9787757901826</v>
      </c>
    </row>
    <row r="162" spans="1:4">
      <c r="A162" s="1" t="s">
        <v>2533</v>
      </c>
      <c r="B162" t="s">
        <v>348</v>
      </c>
      <c r="C162" s="2">
        <v>38.2</v>
      </c>
      <c r="D162" s="7">
        <v>13.7939775521346</v>
      </c>
    </row>
    <row r="163" spans="1:4">
      <c r="A163" s="1" t="s">
        <v>2534</v>
      </c>
      <c r="B163" t="s">
        <v>350</v>
      </c>
      <c r="C163" s="2">
        <v>38.4</v>
      </c>
      <c r="D163" s="7">
        <v>12.6051669002243</v>
      </c>
    </row>
    <row r="164" spans="1:4">
      <c r="A164" s="1" t="s">
        <v>2535</v>
      </c>
      <c r="B164" t="s">
        <v>352</v>
      </c>
      <c r="C164" s="2">
        <v>19.8</v>
      </c>
      <c r="D164" s="7">
        <v>13.5296879522144</v>
      </c>
    </row>
    <row r="165" spans="1:4">
      <c r="A165" s="1" t="s">
        <v>2536</v>
      </c>
      <c r="B165" t="s">
        <v>354</v>
      </c>
      <c r="C165" s="2">
        <v>37.5</v>
      </c>
      <c r="D165" s="7">
        <v>12.3967379543164</v>
      </c>
    </row>
    <row r="166" spans="1:4">
      <c r="A166" s="1" t="s">
        <v>2537</v>
      </c>
      <c r="B166" t="s">
        <v>356</v>
      </c>
      <c r="C166" s="2">
        <v>29</v>
      </c>
      <c r="D166" s="7">
        <v>12.7711397150686</v>
      </c>
    </row>
    <row r="167" spans="1:4">
      <c r="A167" s="1" t="s">
        <v>2538</v>
      </c>
      <c r="B167" t="s">
        <v>358</v>
      </c>
      <c r="C167" s="2">
        <v>38.4</v>
      </c>
      <c r="D167" s="7">
        <v>13.2684018945146</v>
      </c>
    </row>
    <row r="168" spans="1:4">
      <c r="A168" s="1" t="s">
        <v>2539</v>
      </c>
      <c r="B168" t="s">
        <v>360</v>
      </c>
      <c r="C168" s="2">
        <v>15.8</v>
      </c>
      <c r="D168" s="7">
        <v>8.5702733699394</v>
      </c>
    </row>
    <row r="169" spans="1:4">
      <c r="A169" s="1" t="s">
        <v>2540</v>
      </c>
      <c r="B169" t="s">
        <v>362</v>
      </c>
      <c r="C169" s="2">
        <v>12.4</v>
      </c>
      <c r="D169" s="7">
        <v>8.37357020878211</v>
      </c>
    </row>
    <row r="170" spans="1:4">
      <c r="A170" s="1" t="s">
        <v>2541</v>
      </c>
      <c r="B170" t="s">
        <v>364</v>
      </c>
      <c r="C170" s="2">
        <v>29.7</v>
      </c>
      <c r="D170" s="7">
        <v>14.2374068276794</v>
      </c>
    </row>
    <row r="171" spans="1:4">
      <c r="A171" s="1" t="s">
        <v>2542</v>
      </c>
      <c r="B171" t="s">
        <v>366</v>
      </c>
      <c r="C171" s="2">
        <v>17.1</v>
      </c>
      <c r="D171" s="7">
        <v>13.6512515635772</v>
      </c>
    </row>
    <row r="172" spans="1:4">
      <c r="A172" s="1" t="s">
        <v>2543</v>
      </c>
      <c r="B172" t="s">
        <v>368</v>
      </c>
      <c r="C172" s="2">
        <v>32.4</v>
      </c>
      <c r="D172" s="7">
        <v>14.0453991775316</v>
      </c>
    </row>
    <row r="173" spans="1:4">
      <c r="A173" s="1" t="s">
        <v>2544</v>
      </c>
      <c r="B173" t="s">
        <v>370</v>
      </c>
      <c r="C173" s="2">
        <v>19.8</v>
      </c>
      <c r="D173" s="7">
        <v>13.4551584255174</v>
      </c>
    </row>
    <row r="174" spans="1:4">
      <c r="A174" s="1" t="s">
        <v>2545</v>
      </c>
      <c r="B174" t="s">
        <v>372</v>
      </c>
      <c r="C174" s="2">
        <v>49.4</v>
      </c>
      <c r="D174" s="7">
        <v>15.8462650469281</v>
      </c>
    </row>
    <row r="175" spans="1:4">
      <c r="A175" s="1" t="s">
        <v>2546</v>
      </c>
      <c r="B175" t="s">
        <v>374</v>
      </c>
      <c r="C175" s="2">
        <v>44</v>
      </c>
      <c r="D175" s="7">
        <v>15.447605746071</v>
      </c>
    </row>
    <row r="176" spans="1:4">
      <c r="A176" s="1" t="s">
        <v>2547</v>
      </c>
      <c r="B176" t="s">
        <v>376</v>
      </c>
      <c r="C176" s="2">
        <v>45.4</v>
      </c>
      <c r="D176" s="7">
        <v>14.023370819718</v>
      </c>
    </row>
    <row r="177" spans="1:4">
      <c r="A177" s="1" t="s">
        <v>2548</v>
      </c>
      <c r="B177" t="s">
        <v>378</v>
      </c>
      <c r="C177" s="2">
        <v>11.7</v>
      </c>
      <c r="D177" s="7">
        <v>12.5925068789102</v>
      </c>
    </row>
    <row r="178" spans="1:4">
      <c r="A178" s="1" t="s">
        <v>2549</v>
      </c>
      <c r="B178" t="s">
        <v>380</v>
      </c>
      <c r="C178" s="2">
        <v>43.4</v>
      </c>
      <c r="D178" s="7">
        <v>17.1991800183163</v>
      </c>
    </row>
    <row r="179" spans="1:4">
      <c r="A179" s="1" t="s">
        <v>2550</v>
      </c>
      <c r="B179" t="s">
        <v>382</v>
      </c>
      <c r="C179" s="2">
        <v>17</v>
      </c>
      <c r="D179" s="7">
        <v>12.134269123936</v>
      </c>
    </row>
    <row r="180" spans="1:4">
      <c r="A180" s="1" t="s">
        <v>2551</v>
      </c>
      <c r="B180" t="s">
        <v>384</v>
      </c>
      <c r="C180" s="2">
        <v>39.8</v>
      </c>
      <c r="D180" s="7">
        <v>15.2852245686879</v>
      </c>
    </row>
    <row r="181" spans="1:4">
      <c r="A181" s="1" t="s">
        <v>2552</v>
      </c>
      <c r="B181" t="s">
        <v>386</v>
      </c>
      <c r="C181" s="2">
        <v>45.2</v>
      </c>
      <c r="D181" s="7">
        <v>16.6368946454659</v>
      </c>
    </row>
    <row r="182" spans="1:4">
      <c r="A182" s="1" t="s">
        <v>2553</v>
      </c>
      <c r="B182" t="s">
        <v>388</v>
      </c>
      <c r="C182" s="2">
        <v>26.3</v>
      </c>
      <c r="D182" s="7">
        <v>14.5593647578868</v>
      </c>
    </row>
    <row r="183" spans="1:4">
      <c r="A183" s="1" t="s">
        <v>2554</v>
      </c>
      <c r="B183" t="s">
        <v>390</v>
      </c>
      <c r="C183" s="2">
        <v>46.7</v>
      </c>
      <c r="D183" s="7">
        <v>17.0368345869566</v>
      </c>
    </row>
    <row r="184" spans="1:4">
      <c r="A184" s="1" t="s">
        <v>2555</v>
      </c>
      <c r="B184" t="s">
        <v>392</v>
      </c>
      <c r="C184" s="2">
        <v>37.5</v>
      </c>
      <c r="D184" s="7">
        <v>14.6042606518681</v>
      </c>
    </row>
    <row r="185" spans="1:4">
      <c r="A185" s="1" t="s">
        <v>2556</v>
      </c>
      <c r="B185" t="s">
        <v>394</v>
      </c>
      <c r="C185" s="2">
        <v>22.5</v>
      </c>
      <c r="D185" s="7">
        <v>11.2231377214984</v>
      </c>
    </row>
    <row r="186" spans="1:4">
      <c r="A186" s="1" t="s">
        <v>2557</v>
      </c>
      <c r="B186" t="s">
        <v>396</v>
      </c>
      <c r="C186" s="2">
        <v>19.9</v>
      </c>
      <c r="D186" s="7">
        <v>14.2364478976039</v>
      </c>
    </row>
    <row r="187" spans="1:4">
      <c r="A187" s="1" t="s">
        <v>2558</v>
      </c>
      <c r="B187" t="s">
        <v>398</v>
      </c>
      <c r="C187" s="2">
        <v>16.2</v>
      </c>
      <c r="D187" s="7">
        <v>13.5990133199517</v>
      </c>
    </row>
    <row r="188" spans="1:4">
      <c r="A188" s="1" t="s">
        <v>2559</v>
      </c>
      <c r="B188" t="s">
        <v>400</v>
      </c>
      <c r="C188" s="2">
        <v>44.9</v>
      </c>
      <c r="D188" s="7">
        <v>14.7984827908305</v>
      </c>
    </row>
    <row r="189" spans="1:4">
      <c r="A189" s="1" t="s">
        <v>2560</v>
      </c>
      <c r="B189" t="s">
        <v>402</v>
      </c>
      <c r="C189" s="2">
        <v>44.2</v>
      </c>
      <c r="D189" s="7">
        <v>17.1708498789284</v>
      </c>
    </row>
    <row r="190" spans="1:4">
      <c r="A190" s="1" t="s">
        <v>2561</v>
      </c>
      <c r="B190" t="s">
        <v>404</v>
      </c>
      <c r="C190" s="2">
        <v>12.5</v>
      </c>
      <c r="D190" s="7">
        <v>12.6902385167746</v>
      </c>
    </row>
    <row r="191" spans="1:4">
      <c r="A191" s="1" t="s">
        <v>2562</v>
      </c>
      <c r="B191" t="s">
        <v>406</v>
      </c>
      <c r="C191" s="2">
        <v>36.4</v>
      </c>
      <c r="D191" s="7">
        <v>15.7273416605029</v>
      </c>
    </row>
    <row r="192" spans="1:4">
      <c r="A192" s="1" t="s">
        <v>2563</v>
      </c>
      <c r="B192" t="s">
        <v>408</v>
      </c>
      <c r="C192" s="2">
        <v>16.3</v>
      </c>
      <c r="D192" s="7">
        <v>10.7219144211238</v>
      </c>
    </row>
    <row r="193" spans="1:4">
      <c r="A193" s="1" t="s">
        <v>2564</v>
      </c>
      <c r="B193" t="s">
        <v>410</v>
      </c>
      <c r="C193" s="2">
        <v>33.9</v>
      </c>
      <c r="D193" s="7">
        <v>13.8449324196661</v>
      </c>
    </row>
    <row r="194" spans="1:4">
      <c r="A194" s="1" t="s">
        <v>2565</v>
      </c>
      <c r="B194" t="s">
        <v>412</v>
      </c>
      <c r="C194" s="2">
        <v>22.1</v>
      </c>
      <c r="D194" s="7">
        <v>15.6963394309274</v>
      </c>
    </row>
    <row r="195" spans="1:4">
      <c r="A195" s="1" t="s">
        <v>2566</v>
      </c>
      <c r="B195" t="s">
        <v>414</v>
      </c>
      <c r="C195" s="2">
        <v>12.7</v>
      </c>
      <c r="D195" s="7">
        <v>14.4184199365166</v>
      </c>
    </row>
    <row r="196" spans="1:4">
      <c r="A196" s="1" t="s">
        <v>2567</v>
      </c>
      <c r="B196" t="s">
        <v>416</v>
      </c>
      <c r="C196" s="2">
        <v>26.4</v>
      </c>
      <c r="D196" s="7">
        <v>15.5264817485924</v>
      </c>
    </row>
    <row r="197" spans="1:4">
      <c r="A197" s="1" t="s">
        <v>2568</v>
      </c>
      <c r="B197" t="s">
        <v>418</v>
      </c>
      <c r="C197" s="2">
        <v>34.2</v>
      </c>
      <c r="D197" s="7">
        <v>17.728956185901</v>
      </c>
    </row>
    <row r="198" spans="1:4">
      <c r="A198" s="1" t="s">
        <v>2569</v>
      </c>
      <c r="B198" t="s">
        <v>420</v>
      </c>
      <c r="C198" s="2">
        <v>38.5</v>
      </c>
      <c r="D198" s="7">
        <v>16.0048138048458</v>
      </c>
    </row>
    <row r="199" spans="1:4">
      <c r="A199" s="1" t="s">
        <v>2570</v>
      </c>
      <c r="B199" t="s">
        <v>422</v>
      </c>
      <c r="C199" s="2">
        <v>34.2</v>
      </c>
      <c r="D199" s="7">
        <v>12.0465279054049</v>
      </c>
    </row>
    <row r="200" spans="1:4">
      <c r="A200" s="1" t="s">
        <v>2571</v>
      </c>
      <c r="B200" t="s">
        <v>424</v>
      </c>
      <c r="C200" s="2">
        <v>31.3</v>
      </c>
      <c r="D200" s="7">
        <v>14.6663470425419</v>
      </c>
    </row>
    <row r="201" spans="1:4">
      <c r="A201" s="1" t="s">
        <v>2572</v>
      </c>
      <c r="B201" t="s">
        <v>426</v>
      </c>
      <c r="C201" s="2">
        <v>34.6</v>
      </c>
      <c r="D201" s="7">
        <v>16.0989954307033</v>
      </c>
    </row>
    <row r="202" spans="1:4">
      <c r="A202" s="1" t="s">
        <v>2573</v>
      </c>
      <c r="B202" t="s">
        <v>428</v>
      </c>
      <c r="C202" s="2">
        <v>30.3</v>
      </c>
      <c r="D202" s="7">
        <v>12.8234258909544</v>
      </c>
    </row>
    <row r="203" spans="1:4">
      <c r="A203" s="1" t="s">
        <v>2574</v>
      </c>
      <c r="B203" t="s">
        <v>430</v>
      </c>
      <c r="C203" s="2">
        <v>31.4</v>
      </c>
      <c r="D203" s="7">
        <v>16.5320559794861</v>
      </c>
    </row>
    <row r="204" spans="1:4">
      <c r="A204" s="1" t="s">
        <v>2575</v>
      </c>
      <c r="B204" t="s">
        <v>432</v>
      </c>
      <c r="C204" s="2">
        <v>22.3</v>
      </c>
      <c r="D204" s="7">
        <v>14.3677075420174</v>
      </c>
    </row>
    <row r="205" spans="1:4">
      <c r="A205" s="1" t="s">
        <v>2576</v>
      </c>
      <c r="B205" t="s">
        <v>434</v>
      </c>
      <c r="C205" s="2">
        <v>34.3</v>
      </c>
      <c r="D205" s="7">
        <v>8.219679937941</v>
      </c>
    </row>
    <row r="206" spans="1:4">
      <c r="A206" s="1" t="s">
        <v>2577</v>
      </c>
      <c r="B206" t="s">
        <v>436</v>
      </c>
      <c r="C206" s="2">
        <v>43.1</v>
      </c>
      <c r="D206" s="7">
        <v>16.6691238299706</v>
      </c>
    </row>
    <row r="207" spans="1:4">
      <c r="A207" s="1" t="s">
        <v>2578</v>
      </c>
      <c r="B207" t="s">
        <v>438</v>
      </c>
      <c r="C207" s="2">
        <v>43.5</v>
      </c>
      <c r="D207" s="7">
        <v>15.1184935869687</v>
      </c>
    </row>
    <row r="208" spans="1:4">
      <c r="A208" s="1" t="s">
        <v>2579</v>
      </c>
      <c r="B208" t="s">
        <v>440</v>
      </c>
      <c r="C208" s="2">
        <v>39.4</v>
      </c>
      <c r="D208" s="7">
        <v>14.1218365725406</v>
      </c>
    </row>
    <row r="209" spans="1:4">
      <c r="A209" s="1" t="s">
        <v>2580</v>
      </c>
      <c r="B209" t="s">
        <v>442</v>
      </c>
      <c r="C209" s="2">
        <v>30.4</v>
      </c>
      <c r="D209" s="7">
        <v>15.1402439826944</v>
      </c>
    </row>
    <row r="210" spans="1:4">
      <c r="A210" s="1" t="s">
        <v>2581</v>
      </c>
      <c r="B210" t="s">
        <v>444</v>
      </c>
      <c r="C210" s="2">
        <v>45.6</v>
      </c>
      <c r="D210" s="7">
        <v>16.6602136133012</v>
      </c>
    </row>
    <row r="211" spans="1:4">
      <c r="A211" s="1" t="s">
        <v>2582</v>
      </c>
      <c r="B211" t="s">
        <v>446</v>
      </c>
      <c r="C211" s="2">
        <v>27.6</v>
      </c>
      <c r="D211" s="7">
        <v>13.2770466028804</v>
      </c>
    </row>
    <row r="212" spans="1:4">
      <c r="A212" s="1" t="s">
        <v>2583</v>
      </c>
      <c r="B212" t="s">
        <v>448</v>
      </c>
      <c r="C212" s="2">
        <v>42.8</v>
      </c>
      <c r="D212" s="7">
        <v>14.9604798148652</v>
      </c>
    </row>
    <row r="213" spans="1:4">
      <c r="A213" s="1" t="s">
        <v>2584</v>
      </c>
      <c r="B213" t="s">
        <v>450</v>
      </c>
      <c r="C213" s="2">
        <v>43.1</v>
      </c>
      <c r="D213" s="7">
        <v>15.3954758997932</v>
      </c>
    </row>
    <row r="214" spans="1:4">
      <c r="A214" s="1" t="s">
        <v>2585</v>
      </c>
      <c r="B214" t="s">
        <v>452</v>
      </c>
      <c r="C214" s="2">
        <v>43.7</v>
      </c>
      <c r="D214" s="7">
        <v>14.3702493836505</v>
      </c>
    </row>
    <row r="215" spans="1:4">
      <c r="A215" s="1" t="s">
        <v>2586</v>
      </c>
      <c r="B215" t="s">
        <v>454</v>
      </c>
      <c r="C215" s="2">
        <v>43.1</v>
      </c>
      <c r="D215" s="7">
        <v>16.1859742548934</v>
      </c>
    </row>
    <row r="216" spans="1:4">
      <c r="A216" s="1" t="s">
        <v>2587</v>
      </c>
      <c r="B216" t="s">
        <v>456</v>
      </c>
      <c r="C216" s="2">
        <v>51.4</v>
      </c>
      <c r="D216" s="7">
        <v>16.3596204422832</v>
      </c>
    </row>
    <row r="217" spans="1:4">
      <c r="A217" s="1" t="s">
        <v>2588</v>
      </c>
      <c r="B217" t="s">
        <v>458</v>
      </c>
      <c r="C217" s="2">
        <v>49.8</v>
      </c>
      <c r="D217" s="7">
        <v>16.930242744594</v>
      </c>
    </row>
    <row r="218" spans="1:4">
      <c r="A218" s="1" t="s">
        <v>2589</v>
      </c>
      <c r="B218" t="s">
        <v>460</v>
      </c>
      <c r="C218" s="2">
        <v>48.2</v>
      </c>
      <c r="D218" s="7">
        <v>14.4752372754509</v>
      </c>
    </row>
    <row r="219" spans="1:4">
      <c r="A219" s="1" t="s">
        <v>2590</v>
      </c>
      <c r="B219" t="s">
        <v>462</v>
      </c>
      <c r="C219" s="2">
        <v>38.9</v>
      </c>
      <c r="D219" s="7">
        <v>15.586989862548</v>
      </c>
    </row>
    <row r="220" spans="1:4">
      <c r="A220" s="1" t="s">
        <v>2591</v>
      </c>
      <c r="B220" t="s">
        <v>464</v>
      </c>
      <c r="C220" s="2">
        <v>32.4</v>
      </c>
      <c r="D220" s="7">
        <v>13.8067166653611</v>
      </c>
    </row>
    <row r="221" spans="1:4">
      <c r="A221" s="1" t="s">
        <v>2592</v>
      </c>
      <c r="B221" t="s">
        <v>466</v>
      </c>
      <c r="C221" s="2">
        <v>35</v>
      </c>
      <c r="D221" s="7">
        <v>18.5471786363554</v>
      </c>
    </row>
    <row r="222" spans="1:4">
      <c r="A222" s="1" t="s">
        <v>2593</v>
      </c>
      <c r="B222" t="s">
        <v>468</v>
      </c>
      <c r="C222" s="2">
        <v>46.1</v>
      </c>
      <c r="D222" s="7">
        <v>14.5549271585939</v>
      </c>
    </row>
    <row r="223" spans="1:4">
      <c r="A223" s="1" t="s">
        <v>2594</v>
      </c>
      <c r="B223" t="s">
        <v>470</v>
      </c>
      <c r="C223" s="2">
        <v>35.9</v>
      </c>
      <c r="D223" s="7">
        <v>17.8727595582779</v>
      </c>
    </row>
    <row r="224" spans="1:4">
      <c r="A224" s="1" t="s">
        <v>2595</v>
      </c>
      <c r="B224" t="s">
        <v>472</v>
      </c>
      <c r="C224" s="2">
        <v>33</v>
      </c>
      <c r="D224" s="7">
        <v>14.4843944884648</v>
      </c>
    </row>
    <row r="225" spans="1:4">
      <c r="A225" s="1" t="s">
        <v>2596</v>
      </c>
      <c r="B225" t="s">
        <v>474</v>
      </c>
      <c r="C225" s="2">
        <v>42.6</v>
      </c>
      <c r="D225" s="7">
        <v>14.9924442323128</v>
      </c>
    </row>
    <row r="226" spans="1:4">
      <c r="A226" s="1" t="s">
        <v>2597</v>
      </c>
      <c r="B226" t="s">
        <v>476</v>
      </c>
      <c r="C226" s="2">
        <v>48.6</v>
      </c>
      <c r="D226" s="7">
        <v>14.725995629821</v>
      </c>
    </row>
    <row r="227" spans="1:4">
      <c r="A227" s="1" t="s">
        <v>2598</v>
      </c>
      <c r="B227" t="s">
        <v>478</v>
      </c>
      <c r="C227" s="2">
        <v>25.5</v>
      </c>
      <c r="D227" s="7">
        <v>13.269733887067</v>
      </c>
    </row>
    <row r="228" spans="1:4">
      <c r="A228" s="1" t="s">
        <v>2599</v>
      </c>
      <c r="B228" t="s">
        <v>480</v>
      </c>
      <c r="C228" s="2">
        <v>35.2</v>
      </c>
      <c r="D228" s="7">
        <v>14.6834596018131</v>
      </c>
    </row>
    <row r="229" spans="1:4">
      <c r="A229" s="1" t="s">
        <v>2600</v>
      </c>
      <c r="B229" t="s">
        <v>482</v>
      </c>
      <c r="C229" s="2">
        <v>27.7</v>
      </c>
      <c r="D229" s="7">
        <v>11.6786539595012</v>
      </c>
    </row>
    <row r="230" spans="1:4">
      <c r="A230" s="1" t="s">
        <v>2601</v>
      </c>
      <c r="B230" t="s">
        <v>484</v>
      </c>
      <c r="C230" s="2">
        <v>51.1</v>
      </c>
      <c r="D230" s="7">
        <v>15.1523538395462</v>
      </c>
    </row>
    <row r="231" spans="1:4">
      <c r="A231" s="1" t="s">
        <v>2602</v>
      </c>
      <c r="B231" t="s">
        <v>486</v>
      </c>
      <c r="C231" s="2">
        <v>36</v>
      </c>
      <c r="D231" s="7">
        <v>12.8414430182119</v>
      </c>
    </row>
    <row r="232" spans="1:4">
      <c r="A232" s="1" t="s">
        <v>2603</v>
      </c>
      <c r="B232" t="s">
        <v>488</v>
      </c>
      <c r="C232" s="2">
        <v>30.3</v>
      </c>
      <c r="D232" s="7">
        <v>11.8475119868538</v>
      </c>
    </row>
    <row r="233" spans="1:4">
      <c r="A233" s="1" t="s">
        <v>2604</v>
      </c>
      <c r="B233" t="s">
        <v>490</v>
      </c>
      <c r="C233" s="2">
        <v>37</v>
      </c>
      <c r="D233" s="7">
        <v>14.4241891802689</v>
      </c>
    </row>
    <row r="234" spans="1:4">
      <c r="A234" s="1" t="s">
        <v>2605</v>
      </c>
      <c r="B234" t="s">
        <v>492</v>
      </c>
      <c r="C234" s="2">
        <v>19.6</v>
      </c>
      <c r="D234" s="7">
        <v>10.4851572688142</v>
      </c>
    </row>
    <row r="235" spans="1:4">
      <c r="A235" s="1" t="s">
        <v>2606</v>
      </c>
      <c r="B235" t="s">
        <v>137</v>
      </c>
      <c r="C235" s="2">
        <v>40.1</v>
      </c>
      <c r="D235" s="7">
        <v>12.7351512025474</v>
      </c>
    </row>
    <row r="236" spans="1:4">
      <c r="A236" s="1" t="s">
        <v>2607</v>
      </c>
      <c r="B236" t="s">
        <v>495</v>
      </c>
      <c r="C236" s="2">
        <v>10.1</v>
      </c>
      <c r="D236" s="7">
        <v>9.15456487706743</v>
      </c>
    </row>
    <row r="237" spans="1:4">
      <c r="A237" s="1" t="s">
        <v>2608</v>
      </c>
      <c r="B237" t="s">
        <v>497</v>
      </c>
      <c r="C237" s="2">
        <v>16.4</v>
      </c>
      <c r="D237" s="7">
        <v>9.48588722940172</v>
      </c>
    </row>
    <row r="238" spans="1:4">
      <c r="A238" s="1" t="s">
        <v>2609</v>
      </c>
      <c r="B238" t="s">
        <v>499</v>
      </c>
      <c r="C238" s="2">
        <v>29.1</v>
      </c>
      <c r="D238" s="7">
        <v>11.48774614519</v>
      </c>
    </row>
    <row r="239" spans="1:4">
      <c r="A239" s="1" t="s">
        <v>2610</v>
      </c>
      <c r="B239" t="s">
        <v>501</v>
      </c>
      <c r="C239" s="2">
        <v>38.6</v>
      </c>
      <c r="D239" s="7">
        <v>13.4331033133741</v>
      </c>
    </row>
    <row r="240" spans="1:4">
      <c r="A240" s="1" t="s">
        <v>2611</v>
      </c>
      <c r="B240" t="s">
        <v>503</v>
      </c>
      <c r="C240" s="2">
        <v>39.8</v>
      </c>
      <c r="D240" s="7">
        <v>15.0965503237618</v>
      </c>
    </row>
    <row r="241" spans="1:4">
      <c r="A241" s="1" t="s">
        <v>2612</v>
      </c>
      <c r="B241" t="s">
        <v>398</v>
      </c>
      <c r="C241" s="2">
        <v>28.2</v>
      </c>
      <c r="D241" s="7">
        <v>11.2543359418608</v>
      </c>
    </row>
    <row r="242" spans="1:4">
      <c r="A242" s="1" t="s">
        <v>2613</v>
      </c>
      <c r="B242" t="s">
        <v>506</v>
      </c>
      <c r="C242" s="2">
        <v>50.3</v>
      </c>
      <c r="D242" s="7">
        <v>16.3493590118886</v>
      </c>
    </row>
    <row r="243" spans="1:4">
      <c r="A243" s="1" t="s">
        <v>2614</v>
      </c>
      <c r="B243" t="s">
        <v>508</v>
      </c>
      <c r="C243" s="2">
        <v>10.7</v>
      </c>
      <c r="D243" s="7">
        <v>9.71091276712774</v>
      </c>
    </row>
    <row r="244" spans="1:4">
      <c r="A244" s="1" t="s">
        <v>2615</v>
      </c>
      <c r="B244" t="s">
        <v>510</v>
      </c>
      <c r="C244" s="2">
        <v>36.6</v>
      </c>
      <c r="D244" s="7">
        <v>13.6947966553336</v>
      </c>
    </row>
    <row r="245" spans="1:4">
      <c r="A245" s="1" t="s">
        <v>2616</v>
      </c>
      <c r="B245" t="s">
        <v>512</v>
      </c>
      <c r="C245" s="2">
        <v>41.9</v>
      </c>
      <c r="D245" s="7">
        <v>17.4966295422492</v>
      </c>
    </row>
    <row r="246" spans="1:4">
      <c r="A246" s="1" t="s">
        <v>2617</v>
      </c>
      <c r="B246" t="s">
        <v>514</v>
      </c>
      <c r="C246" s="2">
        <v>13.9</v>
      </c>
      <c r="D246" s="7">
        <v>8.26047465084249</v>
      </c>
    </row>
    <row r="247" spans="1:4">
      <c r="A247" s="1" t="s">
        <v>2618</v>
      </c>
      <c r="B247" t="s">
        <v>516</v>
      </c>
      <c r="C247" s="2">
        <v>14.3</v>
      </c>
      <c r="D247" s="7">
        <v>9.51059044892773</v>
      </c>
    </row>
    <row r="248" spans="1:4">
      <c r="A248" s="1" t="s">
        <v>2619</v>
      </c>
      <c r="B248" t="s">
        <v>518</v>
      </c>
      <c r="C248" s="2">
        <v>35.8</v>
      </c>
      <c r="D248" s="7">
        <v>14.2115798432071</v>
      </c>
    </row>
    <row r="249" spans="1:4">
      <c r="A249" s="1" t="s">
        <v>2620</v>
      </c>
      <c r="B249" t="s">
        <v>253</v>
      </c>
      <c r="C249" s="2">
        <v>14.4</v>
      </c>
      <c r="D249" s="7">
        <v>8.87766734350751</v>
      </c>
    </row>
    <row r="250" spans="1:4">
      <c r="A250" s="1" t="s">
        <v>2621</v>
      </c>
      <c r="B250" t="s">
        <v>521</v>
      </c>
      <c r="C250" s="2">
        <v>36.2</v>
      </c>
      <c r="D250" s="7">
        <v>12.1555149883852</v>
      </c>
    </row>
    <row r="251" spans="1:4">
      <c r="A251" s="1" t="s">
        <v>2622</v>
      </c>
      <c r="B251" t="s">
        <v>523</v>
      </c>
      <c r="C251" s="2">
        <v>11.6</v>
      </c>
      <c r="D251" s="7">
        <v>9.25729167879538</v>
      </c>
    </row>
    <row r="252" spans="1:4">
      <c r="A252" s="1" t="s">
        <v>2623</v>
      </c>
      <c r="B252" t="s">
        <v>525</v>
      </c>
      <c r="C252" s="2">
        <v>47</v>
      </c>
      <c r="D252" s="7">
        <v>18.5466098535384</v>
      </c>
    </row>
    <row r="253" spans="1:4">
      <c r="A253" s="1" t="s">
        <v>2624</v>
      </c>
      <c r="B253" t="s">
        <v>527</v>
      </c>
      <c r="C253" s="2">
        <v>49.6</v>
      </c>
      <c r="D253" s="7">
        <v>17.4536325126418</v>
      </c>
    </row>
    <row r="254" spans="1:4">
      <c r="A254" s="1" t="s">
        <v>2625</v>
      </c>
      <c r="B254" t="s">
        <v>529</v>
      </c>
      <c r="C254" s="2">
        <v>41.3</v>
      </c>
      <c r="D254" s="7">
        <v>15.6321820842586</v>
      </c>
    </row>
    <row r="255" spans="1:4">
      <c r="A255" s="1" t="s">
        <v>2626</v>
      </c>
      <c r="B255" t="s">
        <v>531</v>
      </c>
      <c r="C255" s="2">
        <v>32.5</v>
      </c>
      <c r="D255" s="7">
        <v>15.4867406583181</v>
      </c>
    </row>
    <row r="256" spans="1:4">
      <c r="A256" s="1" t="s">
        <v>2627</v>
      </c>
      <c r="B256" t="s">
        <v>533</v>
      </c>
      <c r="C256" s="2">
        <v>27.1</v>
      </c>
      <c r="D256" s="7">
        <v>12.2596815806167</v>
      </c>
    </row>
    <row r="257" spans="1:4">
      <c r="A257" s="1" t="s">
        <v>2628</v>
      </c>
      <c r="B257" t="s">
        <v>535</v>
      </c>
      <c r="C257" s="2">
        <v>45.4</v>
      </c>
      <c r="D257" s="7">
        <v>15.6750351370347</v>
      </c>
    </row>
    <row r="258" spans="1:4">
      <c r="A258" s="1" t="s">
        <v>2629</v>
      </c>
      <c r="B258" t="s">
        <v>537</v>
      </c>
      <c r="C258" s="2">
        <v>45.5</v>
      </c>
      <c r="D258" s="7">
        <v>16.1406053500264</v>
      </c>
    </row>
    <row r="259" spans="1:4">
      <c r="A259" s="1" t="s">
        <v>2630</v>
      </c>
      <c r="B259" t="s">
        <v>539</v>
      </c>
      <c r="C259" s="2">
        <v>44.3</v>
      </c>
      <c r="D259" s="7">
        <v>15.6209215784794</v>
      </c>
    </row>
    <row r="260" spans="1:4">
      <c r="A260" s="1" t="s">
        <v>2631</v>
      </c>
      <c r="B260" t="s">
        <v>541</v>
      </c>
      <c r="C260" s="2">
        <v>52.2</v>
      </c>
      <c r="D260" s="7">
        <v>18.0890818925388</v>
      </c>
    </row>
    <row r="261" spans="1:4">
      <c r="A261" s="1" t="s">
        <v>2632</v>
      </c>
      <c r="B261" t="s">
        <v>316</v>
      </c>
      <c r="C261" s="2">
        <v>43.5</v>
      </c>
      <c r="D261" s="7">
        <v>15.6606601381549</v>
      </c>
    </row>
    <row r="262" spans="1:4">
      <c r="A262" s="1" t="s">
        <v>2633</v>
      </c>
      <c r="B262" t="s">
        <v>544</v>
      </c>
      <c r="C262" s="2">
        <v>16.3</v>
      </c>
      <c r="D262" s="7">
        <v>13.7639159597706</v>
      </c>
    </row>
    <row r="263" spans="1:4">
      <c r="A263" s="1" t="s">
        <v>2634</v>
      </c>
      <c r="B263" t="s">
        <v>546</v>
      </c>
      <c r="C263" s="2">
        <v>17.8</v>
      </c>
      <c r="D263" s="7">
        <v>12.0953362781776</v>
      </c>
    </row>
    <row r="264" spans="1:4">
      <c r="A264" s="1" t="s">
        <v>2635</v>
      </c>
      <c r="B264" t="s">
        <v>79</v>
      </c>
      <c r="C264" s="2">
        <v>26.9</v>
      </c>
      <c r="D264" s="7">
        <v>14.9913427995649</v>
      </c>
    </row>
    <row r="265" spans="1:4">
      <c r="A265" s="1" t="s">
        <v>2636</v>
      </c>
      <c r="B265" t="s">
        <v>549</v>
      </c>
      <c r="C265" s="2">
        <v>29.2</v>
      </c>
      <c r="D265" s="7">
        <v>11.2918587052173</v>
      </c>
    </row>
    <row r="266" spans="1:4">
      <c r="A266" s="1" t="s">
        <v>2637</v>
      </c>
      <c r="B266" t="s">
        <v>551</v>
      </c>
      <c r="C266" s="2">
        <v>21.6</v>
      </c>
      <c r="D266" s="7">
        <v>11.2232420919774</v>
      </c>
    </row>
    <row r="267" spans="1:4">
      <c r="A267" s="1" t="s">
        <v>2638</v>
      </c>
      <c r="B267" t="s">
        <v>553</v>
      </c>
      <c r="C267" s="2">
        <v>26.1</v>
      </c>
      <c r="D267" s="7">
        <v>13.7156601146084</v>
      </c>
    </row>
    <row r="268" spans="1:4">
      <c r="A268" s="1" t="s">
        <v>2639</v>
      </c>
      <c r="B268" t="s">
        <v>555</v>
      </c>
      <c r="C268" s="2">
        <v>15.5</v>
      </c>
      <c r="D268" s="7">
        <v>11.9462475012493</v>
      </c>
    </row>
    <row r="269" spans="1:4">
      <c r="A269" s="1" t="s">
        <v>2640</v>
      </c>
      <c r="B269" t="s">
        <v>557</v>
      </c>
      <c r="C269" s="2">
        <v>12.9</v>
      </c>
      <c r="D269" s="7">
        <v>12.2316703107754</v>
      </c>
    </row>
    <row r="270" spans="1:4">
      <c r="A270" s="1" t="s">
        <v>2641</v>
      </c>
      <c r="B270" t="s">
        <v>559</v>
      </c>
      <c r="C270" s="2">
        <v>21.9</v>
      </c>
      <c r="D270" s="7">
        <v>11.4753496970019</v>
      </c>
    </row>
    <row r="271" spans="1:4">
      <c r="A271" s="1" t="s">
        <v>2642</v>
      </c>
      <c r="B271" t="s">
        <v>561</v>
      </c>
      <c r="C271" s="2">
        <v>24.8</v>
      </c>
      <c r="D271" s="7">
        <v>15.521899394551</v>
      </c>
    </row>
    <row r="272" spans="1:4">
      <c r="A272" s="1" t="s">
        <v>2643</v>
      </c>
      <c r="B272" t="s">
        <v>563</v>
      </c>
      <c r="C272" s="2">
        <v>19</v>
      </c>
      <c r="D272" s="7">
        <v>14.3039503475689</v>
      </c>
    </row>
    <row r="273" spans="1:4">
      <c r="A273" s="1" t="s">
        <v>2644</v>
      </c>
      <c r="B273" t="s">
        <v>565</v>
      </c>
      <c r="C273" s="2">
        <v>32.7</v>
      </c>
      <c r="D273" s="7">
        <v>13.358785994517</v>
      </c>
    </row>
    <row r="274" spans="1:4">
      <c r="A274" s="1" t="s">
        <v>2645</v>
      </c>
      <c r="B274" t="s">
        <v>567</v>
      </c>
      <c r="C274" s="2">
        <v>19.1</v>
      </c>
      <c r="D274" s="7">
        <v>11.4490519730694</v>
      </c>
    </row>
    <row r="275" spans="1:4">
      <c r="A275" s="1" t="s">
        <v>2646</v>
      </c>
      <c r="B275" t="s">
        <v>569</v>
      </c>
      <c r="C275" s="2">
        <v>10.1</v>
      </c>
      <c r="D275" s="7">
        <v>11.9811938146766</v>
      </c>
    </row>
    <row r="276" spans="1:4">
      <c r="A276" s="1" t="s">
        <v>2647</v>
      </c>
      <c r="B276" t="s">
        <v>177</v>
      </c>
      <c r="C276" s="2">
        <v>23.3</v>
      </c>
      <c r="D276" s="7">
        <v>15.4462936919771</v>
      </c>
    </row>
    <row r="277" spans="1:4">
      <c r="A277" s="1" t="s">
        <v>2648</v>
      </c>
      <c r="B277" t="s">
        <v>572</v>
      </c>
      <c r="C277" s="2">
        <v>16.1</v>
      </c>
      <c r="D277" s="7">
        <v>13.453930381736</v>
      </c>
    </row>
    <row r="278" spans="1:4">
      <c r="A278" s="1" t="s">
        <v>2649</v>
      </c>
      <c r="B278" t="s">
        <v>574</v>
      </c>
      <c r="C278" s="2">
        <v>36.1</v>
      </c>
      <c r="D278" s="7">
        <v>14.487005431335</v>
      </c>
    </row>
    <row r="279" spans="1:4">
      <c r="A279" s="1" t="s">
        <v>2650</v>
      </c>
      <c r="B279" t="s">
        <v>576</v>
      </c>
      <c r="C279" s="2">
        <v>22.5</v>
      </c>
      <c r="D279" s="7">
        <v>14.5599629926188</v>
      </c>
    </row>
    <row r="280" spans="1:4">
      <c r="A280" s="1" t="s">
        <v>2651</v>
      </c>
      <c r="B280" t="s">
        <v>578</v>
      </c>
      <c r="C280" s="2">
        <v>23.8</v>
      </c>
      <c r="D280" s="7">
        <v>12.6339006183544</v>
      </c>
    </row>
    <row r="281" spans="1:4">
      <c r="A281" s="1" t="s">
        <v>2652</v>
      </c>
      <c r="B281" t="s">
        <v>580</v>
      </c>
      <c r="C281" s="2">
        <v>36.3</v>
      </c>
      <c r="D281" s="7">
        <v>13.7411695913191</v>
      </c>
    </row>
    <row r="282" spans="1:4">
      <c r="A282" s="1" t="s">
        <v>2653</v>
      </c>
      <c r="B282" t="s">
        <v>582</v>
      </c>
      <c r="C282" s="2">
        <v>22.6</v>
      </c>
      <c r="D282" s="7">
        <v>11.8824108385459</v>
      </c>
    </row>
    <row r="283" spans="1:4">
      <c r="A283" s="1" t="s">
        <v>2654</v>
      </c>
      <c r="B283" t="s">
        <v>584</v>
      </c>
      <c r="C283" s="2">
        <v>23.3</v>
      </c>
      <c r="D283" s="7">
        <v>14.1104321191541</v>
      </c>
    </row>
    <row r="284" spans="1:4">
      <c r="A284" s="1" t="s">
        <v>2655</v>
      </c>
      <c r="B284" t="s">
        <v>586</v>
      </c>
      <c r="C284" s="2">
        <v>10.6</v>
      </c>
      <c r="D284" s="7">
        <v>14.520830189058</v>
      </c>
    </row>
    <row r="285" spans="1:4">
      <c r="A285" s="1" t="s">
        <v>2656</v>
      </c>
      <c r="B285" t="s">
        <v>588</v>
      </c>
      <c r="C285" s="2">
        <v>21.5</v>
      </c>
      <c r="D285" s="7">
        <v>13.945273257888</v>
      </c>
    </row>
    <row r="286" spans="1:4">
      <c r="A286" s="1" t="s">
        <v>2657</v>
      </c>
      <c r="B286" t="s">
        <v>590</v>
      </c>
      <c r="C286" s="2">
        <v>8.8</v>
      </c>
      <c r="D286" s="7">
        <v>15.1362677873378</v>
      </c>
    </row>
    <row r="287" spans="1:4">
      <c r="A287" s="1" t="s">
        <v>2658</v>
      </c>
      <c r="B287" t="s">
        <v>592</v>
      </c>
      <c r="C287" s="2">
        <v>35</v>
      </c>
      <c r="D287" s="7">
        <v>17.2659622434052</v>
      </c>
    </row>
    <row r="288" spans="1:4">
      <c r="A288" s="1" t="s">
        <v>2659</v>
      </c>
      <c r="B288" t="s">
        <v>594</v>
      </c>
      <c r="C288" s="2">
        <v>11.1</v>
      </c>
      <c r="D288" s="7">
        <v>15.2199997806214</v>
      </c>
    </row>
    <row r="289" spans="1:4">
      <c r="A289" s="1" t="s">
        <v>2660</v>
      </c>
      <c r="B289" t="s">
        <v>596</v>
      </c>
      <c r="C289" s="2">
        <v>19.2</v>
      </c>
      <c r="D289" s="7">
        <v>14.0257022448083</v>
      </c>
    </row>
    <row r="290" spans="1:4">
      <c r="A290" s="1" t="s">
        <v>2661</v>
      </c>
      <c r="B290" t="s">
        <v>598</v>
      </c>
      <c r="C290" s="2">
        <v>28.3</v>
      </c>
      <c r="D290" s="7">
        <v>15.7533236037058</v>
      </c>
    </row>
    <row r="291" spans="1:4">
      <c r="A291" s="1" t="s">
        <v>2662</v>
      </c>
      <c r="B291" t="s">
        <v>600</v>
      </c>
      <c r="C291" s="2">
        <v>32.3</v>
      </c>
      <c r="D291" s="7">
        <v>14.567178287977</v>
      </c>
    </row>
    <row r="292" spans="1:4">
      <c r="A292" s="1" t="s">
        <v>2663</v>
      </c>
      <c r="B292" t="s">
        <v>602</v>
      </c>
      <c r="C292" s="2">
        <v>11.6</v>
      </c>
      <c r="D292" s="7">
        <v>14.8589262165509</v>
      </c>
    </row>
    <row r="293" spans="1:4">
      <c r="A293" s="1" t="s">
        <v>2664</v>
      </c>
      <c r="B293" t="s">
        <v>604</v>
      </c>
      <c r="C293" s="2">
        <v>19.3</v>
      </c>
      <c r="D293" s="7">
        <v>15.3597844044478</v>
      </c>
    </row>
    <row r="294" spans="1:4">
      <c r="A294" s="1" t="s">
        <v>2665</v>
      </c>
      <c r="B294" t="s">
        <v>606</v>
      </c>
      <c r="C294" s="2">
        <v>10.4</v>
      </c>
      <c r="D294" s="7">
        <v>15.9799015323967</v>
      </c>
    </row>
    <row r="295" spans="1:4">
      <c r="A295" s="1" t="s">
        <v>2666</v>
      </c>
      <c r="B295" t="s">
        <v>608</v>
      </c>
      <c r="C295" s="2">
        <v>22.2</v>
      </c>
      <c r="D295" s="7">
        <v>14.3243680162847</v>
      </c>
    </row>
    <row r="296" spans="1:4">
      <c r="A296" s="1" t="s">
        <v>2667</v>
      </c>
      <c r="B296" t="s">
        <v>610</v>
      </c>
      <c r="C296" s="2">
        <v>21.5</v>
      </c>
      <c r="D296" s="7">
        <v>14.5797671654057</v>
      </c>
    </row>
    <row r="297" spans="1:4">
      <c r="A297" s="1" t="s">
        <v>2668</v>
      </c>
      <c r="B297" t="s">
        <v>612</v>
      </c>
      <c r="C297" s="2">
        <v>13.6</v>
      </c>
      <c r="D297" s="7">
        <v>15.8117566014296</v>
      </c>
    </row>
    <row r="298" spans="1:4">
      <c r="A298" s="1" t="s">
        <v>2669</v>
      </c>
      <c r="B298" t="s">
        <v>614</v>
      </c>
      <c r="C298" s="2">
        <v>24.7</v>
      </c>
      <c r="D298" s="7">
        <v>16.2989594677972</v>
      </c>
    </row>
    <row r="299" spans="1:4">
      <c r="A299" s="1" t="s">
        <v>2670</v>
      </c>
      <c r="B299" t="s">
        <v>616</v>
      </c>
      <c r="C299" s="2">
        <v>12.8</v>
      </c>
      <c r="D299" s="7">
        <v>15.2841610698336</v>
      </c>
    </row>
    <row r="300" spans="1:4">
      <c r="A300" s="1" t="s">
        <v>2671</v>
      </c>
      <c r="B300" t="s">
        <v>618</v>
      </c>
      <c r="C300" s="2">
        <v>4.7</v>
      </c>
      <c r="D300" s="7">
        <v>16.1131769280052</v>
      </c>
    </row>
    <row r="301" spans="1:4">
      <c r="A301" s="1" t="s">
        <v>2672</v>
      </c>
      <c r="B301" t="s">
        <v>151</v>
      </c>
      <c r="C301" s="2">
        <v>33</v>
      </c>
      <c r="D301" s="7">
        <v>12.6665209699412</v>
      </c>
    </row>
    <row r="302" spans="1:4">
      <c r="A302" s="1" t="s">
        <v>2673</v>
      </c>
      <c r="B302" t="s">
        <v>621</v>
      </c>
      <c r="C302" s="2">
        <v>34.5</v>
      </c>
      <c r="D302" s="7">
        <v>14.1833435678952</v>
      </c>
    </row>
    <row r="303" spans="1:4">
      <c r="A303" s="1" t="s">
        <v>2674</v>
      </c>
      <c r="B303" t="s">
        <v>623</v>
      </c>
      <c r="C303" s="2">
        <v>28</v>
      </c>
      <c r="D303" s="7">
        <v>13.0991504765771</v>
      </c>
    </row>
    <row r="304" spans="1:4">
      <c r="A304" s="1" t="s">
        <v>2675</v>
      </c>
      <c r="B304" t="s">
        <v>625</v>
      </c>
      <c r="C304" s="2">
        <v>12.1</v>
      </c>
      <c r="D304" s="7">
        <v>13.0786183285509</v>
      </c>
    </row>
    <row r="305" spans="1:4">
      <c r="A305" s="1" t="s">
        <v>2676</v>
      </c>
      <c r="B305" t="s">
        <v>627</v>
      </c>
      <c r="C305" s="2">
        <v>24.5</v>
      </c>
      <c r="D305" s="7">
        <v>13.5897209437635</v>
      </c>
    </row>
    <row r="306" spans="1:4">
      <c r="A306" s="1" t="s">
        <v>2677</v>
      </c>
      <c r="B306" t="s">
        <v>629</v>
      </c>
      <c r="C306" s="2">
        <v>6.4</v>
      </c>
      <c r="D306" s="7">
        <v>13.7100597576278</v>
      </c>
    </row>
    <row r="307" spans="1:4">
      <c r="A307" s="1" t="s">
        <v>2678</v>
      </c>
      <c r="B307" t="s">
        <v>631</v>
      </c>
      <c r="C307" s="2">
        <v>21.3</v>
      </c>
      <c r="D307" s="7">
        <v>13.5876783221742</v>
      </c>
    </row>
    <row r="308" spans="1:4">
      <c r="A308" s="1" t="s">
        <v>2679</v>
      </c>
      <c r="B308" t="s">
        <v>633</v>
      </c>
      <c r="C308" s="2">
        <v>28.4</v>
      </c>
      <c r="D308" s="7">
        <v>11.82810565422</v>
      </c>
    </row>
    <row r="309" spans="1:4">
      <c r="A309" s="1" t="s">
        <v>2680</v>
      </c>
      <c r="B309" t="s">
        <v>635</v>
      </c>
      <c r="C309" s="2">
        <v>22.9</v>
      </c>
      <c r="D309" s="7">
        <v>12.7675534033859</v>
      </c>
    </row>
    <row r="310" spans="1:4">
      <c r="A310" s="1" t="s">
        <v>2681</v>
      </c>
      <c r="B310" t="s">
        <v>637</v>
      </c>
      <c r="C310" s="2">
        <v>6.3</v>
      </c>
      <c r="D310" s="7">
        <v>12.9958604871335</v>
      </c>
    </row>
    <row r="311" spans="1:4">
      <c r="A311" s="1" t="s">
        <v>2682</v>
      </c>
      <c r="B311" t="s">
        <v>639</v>
      </c>
      <c r="C311" s="2">
        <v>11</v>
      </c>
      <c r="D311" s="7">
        <v>12.5235377304023</v>
      </c>
    </row>
    <row r="312" spans="1:4">
      <c r="A312" s="1" t="s">
        <v>2683</v>
      </c>
      <c r="B312" t="s">
        <v>641</v>
      </c>
      <c r="C312" s="2">
        <v>12.6</v>
      </c>
      <c r="D312" s="7">
        <v>9.76892548410318</v>
      </c>
    </row>
    <row r="313" spans="1:4">
      <c r="A313" s="1" t="s">
        <v>2684</v>
      </c>
      <c r="B313" t="s">
        <v>643</v>
      </c>
      <c r="C313" s="2">
        <v>17.8</v>
      </c>
      <c r="D313" s="7">
        <v>12.7203805935066</v>
      </c>
    </row>
    <row r="314" spans="1:4">
      <c r="A314" s="1" t="s">
        <v>2685</v>
      </c>
      <c r="B314" t="s">
        <v>645</v>
      </c>
      <c r="C314" s="2">
        <v>33.2</v>
      </c>
      <c r="D314" s="7">
        <v>12.427217325618</v>
      </c>
    </row>
    <row r="315" spans="1:4">
      <c r="A315" s="1" t="s">
        <v>2686</v>
      </c>
      <c r="B315" t="s">
        <v>647</v>
      </c>
      <c r="C315" s="2">
        <v>15</v>
      </c>
      <c r="D315" s="7">
        <v>12.3334841314835</v>
      </c>
    </row>
    <row r="316" spans="1:4">
      <c r="A316" s="1" t="s">
        <v>2687</v>
      </c>
      <c r="B316" t="s">
        <v>649</v>
      </c>
      <c r="C316" s="2">
        <v>36.3</v>
      </c>
      <c r="D316" s="7">
        <v>13.3437405451868</v>
      </c>
    </row>
    <row r="317" spans="1:4">
      <c r="A317" s="1" t="s">
        <v>2688</v>
      </c>
      <c r="B317" t="s">
        <v>651</v>
      </c>
      <c r="C317" s="2">
        <v>12.3</v>
      </c>
      <c r="D317" s="7">
        <v>11.9129104716452</v>
      </c>
    </row>
    <row r="318" spans="1:4">
      <c r="A318" s="1" t="s">
        <v>2689</v>
      </c>
      <c r="B318" t="s">
        <v>653</v>
      </c>
      <c r="C318" s="2">
        <v>27.3</v>
      </c>
      <c r="D318" s="7">
        <v>11.9821251901602</v>
      </c>
    </row>
    <row r="319" spans="1:4">
      <c r="A319" s="1" t="s">
        <v>2690</v>
      </c>
      <c r="B319" t="s">
        <v>655</v>
      </c>
      <c r="C319" s="2">
        <v>35.7</v>
      </c>
      <c r="D319" s="7">
        <v>12.8834990115595</v>
      </c>
    </row>
    <row r="320" spans="1:4">
      <c r="A320" s="1" t="s">
        <v>2691</v>
      </c>
      <c r="B320" t="s">
        <v>657</v>
      </c>
      <c r="C320" s="2">
        <v>12.2</v>
      </c>
      <c r="D320" s="7">
        <v>10.9786793814154</v>
      </c>
    </row>
    <row r="321" spans="1:4">
      <c r="A321" s="1" t="s">
        <v>2692</v>
      </c>
      <c r="B321" t="s">
        <v>659</v>
      </c>
      <c r="C321" s="2">
        <v>34.8</v>
      </c>
      <c r="D321" s="7">
        <v>10.6582967416512</v>
      </c>
    </row>
    <row r="322" spans="1:4">
      <c r="A322" s="1" t="s">
        <v>2693</v>
      </c>
      <c r="B322" t="s">
        <v>661</v>
      </c>
      <c r="C322" s="2">
        <v>34.2</v>
      </c>
      <c r="D322" s="7">
        <v>11.6168408604885</v>
      </c>
    </row>
    <row r="323" spans="1:4">
      <c r="A323" s="1" t="s">
        <v>2694</v>
      </c>
      <c r="B323" t="s">
        <v>663</v>
      </c>
      <c r="C323" s="2">
        <v>30.5</v>
      </c>
      <c r="D323" s="7">
        <v>12.943206180884</v>
      </c>
    </row>
    <row r="324" spans="1:4">
      <c r="A324" s="1" t="s">
        <v>2695</v>
      </c>
      <c r="B324" t="s">
        <v>665</v>
      </c>
      <c r="C324" s="2">
        <v>33.4</v>
      </c>
      <c r="D324" s="7">
        <v>13.7309696229617</v>
      </c>
    </row>
    <row r="325" spans="1:4">
      <c r="A325" s="1" t="s">
        <v>2696</v>
      </c>
      <c r="B325" t="s">
        <v>667</v>
      </c>
      <c r="C325" s="2">
        <v>15.4</v>
      </c>
      <c r="D325" s="7">
        <v>9.00263107741349</v>
      </c>
    </row>
    <row r="326" spans="1:4">
      <c r="A326" s="1" t="s">
        <v>2697</v>
      </c>
      <c r="B326" t="s">
        <v>669</v>
      </c>
      <c r="C326" s="2">
        <v>14.5</v>
      </c>
      <c r="D326" s="7">
        <v>9.62576273489708</v>
      </c>
    </row>
    <row r="327" spans="1:4">
      <c r="A327" s="1" t="s">
        <v>2698</v>
      </c>
      <c r="B327" t="s">
        <v>671</v>
      </c>
      <c r="C327" s="2">
        <v>31.3</v>
      </c>
      <c r="D327" s="7">
        <v>11.5305506548995</v>
      </c>
    </row>
    <row r="328" spans="1:4">
      <c r="A328" s="1" t="s">
        <v>2699</v>
      </c>
      <c r="B328" t="s">
        <v>673</v>
      </c>
      <c r="C328" s="2">
        <v>27.7</v>
      </c>
      <c r="D328" s="7">
        <v>13.4382665111493</v>
      </c>
    </row>
    <row r="329" spans="1:4">
      <c r="A329" s="1" t="s">
        <v>2700</v>
      </c>
      <c r="B329" t="s">
        <v>675</v>
      </c>
      <c r="C329" s="2">
        <v>30.5</v>
      </c>
      <c r="D329" s="7">
        <v>12.516958980785</v>
      </c>
    </row>
    <row r="330" spans="1:4">
      <c r="A330" s="1" t="s">
        <v>2701</v>
      </c>
      <c r="B330" t="s">
        <v>677</v>
      </c>
      <c r="C330" s="2">
        <v>35.5</v>
      </c>
      <c r="D330" s="7">
        <v>13.3413451437315</v>
      </c>
    </row>
    <row r="331" spans="1:4">
      <c r="A331" s="1" t="s">
        <v>2702</v>
      </c>
      <c r="B331" t="s">
        <v>679</v>
      </c>
      <c r="C331" s="2">
        <v>26.5</v>
      </c>
      <c r="D331" s="7">
        <v>13.0654967799841</v>
      </c>
    </row>
    <row r="332" spans="1:4">
      <c r="A332" s="1" t="s">
        <v>2703</v>
      </c>
      <c r="B332" t="s">
        <v>681</v>
      </c>
      <c r="C332" s="2">
        <v>26.8</v>
      </c>
      <c r="D332" s="7">
        <v>10.3596208445631</v>
      </c>
    </row>
    <row r="333" spans="1:4">
      <c r="A333" s="1" t="s">
        <v>2704</v>
      </c>
      <c r="B333" t="s">
        <v>683</v>
      </c>
      <c r="C333" s="2">
        <v>29.6</v>
      </c>
      <c r="D333" s="7">
        <v>10.1111608783775</v>
      </c>
    </row>
    <row r="334" spans="1:4">
      <c r="A334" s="1" t="s">
        <v>2705</v>
      </c>
      <c r="B334" t="s">
        <v>685</v>
      </c>
      <c r="C334" s="2">
        <v>35.3</v>
      </c>
      <c r="D334" s="7">
        <v>12.6717369669745</v>
      </c>
    </row>
    <row r="335" spans="1:4">
      <c r="A335" s="1" t="s">
        <v>2706</v>
      </c>
      <c r="B335" t="s">
        <v>687</v>
      </c>
      <c r="C335" s="2">
        <v>22.3</v>
      </c>
      <c r="D335" s="7">
        <v>11.1817473614158</v>
      </c>
    </row>
    <row r="336" spans="1:4">
      <c r="A336" s="1" t="s">
        <v>2707</v>
      </c>
      <c r="B336" t="s">
        <v>689</v>
      </c>
      <c r="C336" s="2">
        <v>30.9</v>
      </c>
      <c r="D336" s="7">
        <v>10.8838755012017</v>
      </c>
    </row>
    <row r="337" spans="1:4">
      <c r="A337" s="1" t="s">
        <v>2708</v>
      </c>
      <c r="B337" t="s">
        <v>691</v>
      </c>
      <c r="C337" s="2">
        <v>11.6</v>
      </c>
      <c r="D337" s="7">
        <v>11.4898454263716</v>
      </c>
    </row>
    <row r="338" spans="1:4">
      <c r="A338" s="1" t="s">
        <v>2709</v>
      </c>
      <c r="B338" t="s">
        <v>693</v>
      </c>
      <c r="C338" s="2">
        <v>20.3</v>
      </c>
      <c r="D338" s="7">
        <v>11.8606975344861</v>
      </c>
    </row>
    <row r="339" spans="1:4">
      <c r="A339" s="1" t="s">
        <v>2710</v>
      </c>
      <c r="B339" t="s">
        <v>695</v>
      </c>
      <c r="C339" s="2">
        <v>37.6</v>
      </c>
      <c r="D339" s="7">
        <v>12.0478767540496</v>
      </c>
    </row>
    <row r="340" spans="1:4">
      <c r="A340" s="1" t="s">
        <v>2711</v>
      </c>
      <c r="B340" t="s">
        <v>697</v>
      </c>
      <c r="C340" s="2">
        <v>15.8</v>
      </c>
      <c r="D340" s="7">
        <v>10.7852567121422</v>
      </c>
    </row>
    <row r="341" spans="1:4">
      <c r="A341" s="1" t="s">
        <v>2712</v>
      </c>
      <c r="B341" t="s">
        <v>699</v>
      </c>
      <c r="C341" s="2">
        <v>33.3</v>
      </c>
      <c r="D341" s="7">
        <v>12.5476329861894</v>
      </c>
    </row>
    <row r="342" spans="1:4">
      <c r="A342" s="1" t="s">
        <v>2713</v>
      </c>
      <c r="B342" t="s">
        <v>701</v>
      </c>
      <c r="C342" s="2">
        <v>15.4</v>
      </c>
      <c r="D342" s="7">
        <v>9.56558063284839</v>
      </c>
    </row>
    <row r="343" spans="1:4">
      <c r="A343" s="1" t="s">
        <v>2714</v>
      </c>
      <c r="B343" t="s">
        <v>703</v>
      </c>
      <c r="C343" s="2">
        <v>41.4</v>
      </c>
      <c r="D343" s="7">
        <v>12.5133546842158</v>
      </c>
    </row>
    <row r="344" spans="1:4">
      <c r="A344" s="1" t="s">
        <v>2715</v>
      </c>
      <c r="B344" t="s">
        <v>705</v>
      </c>
      <c r="C344" s="2">
        <v>50.5</v>
      </c>
      <c r="D344" s="7">
        <v>12.7566326357415</v>
      </c>
    </row>
    <row r="345" spans="1:4">
      <c r="A345" s="1" t="s">
        <v>2716</v>
      </c>
      <c r="B345" t="s">
        <v>707</v>
      </c>
      <c r="C345" s="2">
        <v>49.1</v>
      </c>
      <c r="D345" s="7">
        <v>13.2786489130524</v>
      </c>
    </row>
    <row r="346" spans="1:4">
      <c r="A346" s="1" t="s">
        <v>2717</v>
      </c>
      <c r="B346" t="s">
        <v>709</v>
      </c>
      <c r="C346" s="2">
        <v>45.4</v>
      </c>
      <c r="D346" s="7">
        <v>17.4638957255332</v>
      </c>
    </row>
    <row r="347" spans="1:4">
      <c r="A347" s="1" t="s">
        <v>2718</v>
      </c>
      <c r="B347" t="s">
        <v>711</v>
      </c>
      <c r="C347" s="2">
        <v>44.3</v>
      </c>
      <c r="D347" s="7">
        <v>15.774038247374</v>
      </c>
    </row>
    <row r="348" spans="1:4">
      <c r="A348" s="1" t="s">
        <v>2719</v>
      </c>
      <c r="B348" t="s">
        <v>713</v>
      </c>
      <c r="C348" s="2">
        <v>51.5</v>
      </c>
      <c r="D348" s="7">
        <v>15.7266748158055</v>
      </c>
    </row>
    <row r="349" spans="1:4">
      <c r="A349" s="1" t="s">
        <v>2720</v>
      </c>
      <c r="B349" t="s">
        <v>715</v>
      </c>
      <c r="C349" s="2">
        <v>29.4</v>
      </c>
      <c r="D349" s="7">
        <v>13.10023076343</v>
      </c>
    </row>
    <row r="350" spans="1:4">
      <c r="A350" s="1" t="s">
        <v>2721</v>
      </c>
      <c r="B350" t="s">
        <v>717</v>
      </c>
      <c r="C350" s="2">
        <v>40</v>
      </c>
      <c r="D350" s="7">
        <v>14.9114850686979</v>
      </c>
    </row>
    <row r="351" spans="1:4">
      <c r="A351" s="1" t="s">
        <v>2722</v>
      </c>
      <c r="B351" t="s">
        <v>719</v>
      </c>
      <c r="C351" s="2">
        <v>41.9</v>
      </c>
      <c r="D351" s="7">
        <v>15.0772127547881</v>
      </c>
    </row>
    <row r="352" spans="1:4">
      <c r="A352" s="1" t="s">
        <v>2723</v>
      </c>
      <c r="B352" t="s">
        <v>721</v>
      </c>
      <c r="C352" s="2">
        <v>52</v>
      </c>
      <c r="D352" s="7">
        <v>15.8560355185924</v>
      </c>
    </row>
    <row r="353" spans="1:4">
      <c r="A353" s="1" t="s">
        <v>2724</v>
      </c>
      <c r="B353" t="s">
        <v>723</v>
      </c>
      <c r="C353" s="2">
        <v>37.8</v>
      </c>
      <c r="D353" s="7">
        <v>14.8026923604149</v>
      </c>
    </row>
    <row r="354" spans="1:4">
      <c r="A354" s="1" t="s">
        <v>2725</v>
      </c>
      <c r="B354" t="s">
        <v>725</v>
      </c>
      <c r="C354" s="2">
        <v>44.2</v>
      </c>
      <c r="D354" s="7">
        <v>17.0013499858621</v>
      </c>
    </row>
    <row r="355" spans="1:4">
      <c r="A355" s="1" t="s">
        <v>2726</v>
      </c>
      <c r="B355" t="s">
        <v>727</v>
      </c>
      <c r="C355" s="2">
        <v>35.4</v>
      </c>
      <c r="D355" s="7">
        <v>14.9666500173082</v>
      </c>
    </row>
    <row r="356" spans="1:4">
      <c r="A356" s="1" t="s">
        <v>2727</v>
      </c>
      <c r="B356" t="s">
        <v>141</v>
      </c>
      <c r="C356" s="2">
        <v>41.8</v>
      </c>
      <c r="D356" s="7">
        <v>12.9771467312701</v>
      </c>
    </row>
    <row r="357" spans="1:4">
      <c r="A357" s="1" t="s">
        <v>2728</v>
      </c>
      <c r="B357" t="s">
        <v>730</v>
      </c>
      <c r="C357" s="2">
        <v>45.9</v>
      </c>
      <c r="D357" s="7">
        <v>13.5183509880933</v>
      </c>
    </row>
    <row r="358" spans="1:4">
      <c r="A358" s="1" t="s">
        <v>2729</v>
      </c>
      <c r="B358" t="s">
        <v>732</v>
      </c>
      <c r="C358" s="2">
        <v>44.9</v>
      </c>
      <c r="D358" s="7">
        <v>16.0464723435712</v>
      </c>
    </row>
    <row r="359" spans="1:4">
      <c r="A359" s="1" t="s">
        <v>2730</v>
      </c>
      <c r="B359" t="s">
        <v>734</v>
      </c>
      <c r="C359" s="2">
        <v>18.9</v>
      </c>
      <c r="D359" s="7">
        <v>10.022514439627</v>
      </c>
    </row>
    <row r="360" spans="1:4">
      <c r="A360" s="1" t="s">
        <v>2732</v>
      </c>
      <c r="B360" t="s">
        <v>736</v>
      </c>
      <c r="C360" s="2">
        <v>13.9</v>
      </c>
      <c r="D360" s="7">
        <v>10.4222857250558</v>
      </c>
    </row>
    <row r="361" spans="1:4">
      <c r="A361" s="1" t="s">
        <v>2733</v>
      </c>
      <c r="B361" t="s">
        <v>738</v>
      </c>
      <c r="C361" s="2">
        <v>8.2</v>
      </c>
      <c r="D361" s="7">
        <v>7.9076430497079</v>
      </c>
    </row>
    <row r="362" spans="1:4">
      <c r="A362" s="1" t="s">
        <v>2734</v>
      </c>
      <c r="B362" t="s">
        <v>740</v>
      </c>
      <c r="C362" s="2">
        <v>35</v>
      </c>
      <c r="D362" s="7">
        <v>16.3421818695015</v>
      </c>
    </row>
    <row r="363" spans="1:4">
      <c r="A363" s="1" t="s">
        <v>2735</v>
      </c>
      <c r="B363" t="s">
        <v>742</v>
      </c>
      <c r="C363" s="2">
        <v>6.3</v>
      </c>
      <c r="D363" s="7">
        <v>9.88586119393296</v>
      </c>
    </row>
    <row r="364" spans="1:4">
      <c r="A364" s="1" t="s">
        <v>2736</v>
      </c>
      <c r="B364" t="s">
        <v>744</v>
      </c>
      <c r="C364" s="2">
        <v>37.7</v>
      </c>
      <c r="D364" s="7">
        <v>13.0281569318612</v>
      </c>
    </row>
    <row r="365" spans="1:4">
      <c r="A365" s="1" t="s">
        <v>2737</v>
      </c>
      <c r="B365" t="s">
        <v>746</v>
      </c>
      <c r="C365" s="2">
        <v>25.6</v>
      </c>
      <c r="D365" s="7">
        <v>14.2048220958063</v>
      </c>
    </row>
    <row r="366" spans="1:4">
      <c r="A366" s="1" t="s">
        <v>2738</v>
      </c>
      <c r="B366" t="s">
        <v>748</v>
      </c>
      <c r="C366" s="2">
        <v>51.9</v>
      </c>
      <c r="D366" s="7">
        <v>15.416762118706</v>
      </c>
    </row>
    <row r="367" spans="1:4">
      <c r="A367" s="1" t="s">
        <v>2739</v>
      </c>
      <c r="B367" t="s">
        <v>750</v>
      </c>
      <c r="C367" s="2">
        <v>23.3</v>
      </c>
      <c r="D367" s="7">
        <v>10.2169165288434</v>
      </c>
    </row>
    <row r="368" spans="1:4">
      <c r="A368" s="1" t="s">
        <v>2740</v>
      </c>
      <c r="B368" t="s">
        <v>752</v>
      </c>
      <c r="C368" s="2">
        <v>21.5</v>
      </c>
      <c r="D368" s="7">
        <v>10.055515243234</v>
      </c>
    </row>
    <row r="369" spans="1:4">
      <c r="A369" s="1" t="s">
        <v>2741</v>
      </c>
      <c r="B369" t="s">
        <v>754</v>
      </c>
      <c r="C369" s="2">
        <v>26.1</v>
      </c>
      <c r="D369" s="7">
        <v>10.8659061886836</v>
      </c>
    </row>
    <row r="370" spans="1:4">
      <c r="A370" s="1" t="s">
        <v>2742</v>
      </c>
      <c r="B370" t="s">
        <v>756</v>
      </c>
      <c r="C370" s="2">
        <v>41.8</v>
      </c>
      <c r="D370" s="7">
        <v>14.619391179454</v>
      </c>
    </row>
    <row r="371" spans="1:4">
      <c r="A371" s="1" t="s">
        <v>2743</v>
      </c>
      <c r="B371" t="s">
        <v>758</v>
      </c>
      <c r="C371" s="2">
        <v>15</v>
      </c>
      <c r="D371" s="7">
        <v>11.0888958202315</v>
      </c>
    </row>
    <row r="372" spans="1:4">
      <c r="A372" s="1" t="s">
        <v>2744</v>
      </c>
      <c r="B372" t="s">
        <v>760</v>
      </c>
      <c r="C372" s="2">
        <v>5.4</v>
      </c>
      <c r="D372" s="7">
        <v>8.66827976185918</v>
      </c>
    </row>
    <row r="373" spans="1:4">
      <c r="A373" s="1" t="s">
        <v>2745</v>
      </c>
      <c r="B373" t="s">
        <v>762</v>
      </c>
      <c r="C373" s="2">
        <v>14.4</v>
      </c>
      <c r="D373" s="7">
        <v>9.24495400355899</v>
      </c>
    </row>
    <row r="374" spans="1:4">
      <c r="A374" s="1" t="s">
        <v>2746</v>
      </c>
      <c r="B374" t="s">
        <v>764</v>
      </c>
      <c r="C374" s="2">
        <v>10.1</v>
      </c>
      <c r="D374" s="7">
        <v>9.4065184804249</v>
      </c>
    </row>
    <row r="375" spans="1:4">
      <c r="A375" s="1" t="s">
        <v>2747</v>
      </c>
      <c r="B375" t="s">
        <v>766</v>
      </c>
      <c r="C375" s="2">
        <v>43.7</v>
      </c>
      <c r="D375" s="7">
        <v>16.0857484655193</v>
      </c>
    </row>
    <row r="376" spans="1:4">
      <c r="A376" s="1" t="s">
        <v>2748</v>
      </c>
      <c r="B376" t="s">
        <v>768</v>
      </c>
      <c r="C376" s="2">
        <v>17.1</v>
      </c>
      <c r="D376" s="7">
        <v>8.72815504281189</v>
      </c>
    </row>
    <row r="377" spans="1:4">
      <c r="A377" s="1" t="s">
        <v>2749</v>
      </c>
      <c r="B377" t="s">
        <v>508</v>
      </c>
      <c r="C377" s="2">
        <v>12.8</v>
      </c>
      <c r="D377" s="7">
        <v>13.9459627462579</v>
      </c>
    </row>
    <row r="378" spans="1:4">
      <c r="A378" s="1" t="s">
        <v>2751</v>
      </c>
      <c r="B378" t="s">
        <v>771</v>
      </c>
      <c r="C378" s="2">
        <v>15.1</v>
      </c>
      <c r="D378" s="7">
        <v>10.2258592447024</v>
      </c>
    </row>
    <row r="379" spans="1:4">
      <c r="A379" s="1" t="s">
        <v>2752</v>
      </c>
      <c r="B379" t="s">
        <v>773</v>
      </c>
      <c r="C379" s="2">
        <v>17.8</v>
      </c>
      <c r="D379" s="7">
        <v>11.2919438532302</v>
      </c>
    </row>
    <row r="380" spans="1:4">
      <c r="A380" s="1" t="s">
        <v>2753</v>
      </c>
      <c r="B380" t="s">
        <v>775</v>
      </c>
      <c r="C380" s="2">
        <v>12.2</v>
      </c>
      <c r="D380" s="7">
        <v>8.48631565520951</v>
      </c>
    </row>
    <row r="381" spans="1:4">
      <c r="A381" s="1" t="s">
        <v>2754</v>
      </c>
      <c r="B381" t="s">
        <v>777</v>
      </c>
      <c r="C381" s="2">
        <v>19</v>
      </c>
      <c r="D381" s="7">
        <v>14.0852046625684</v>
      </c>
    </row>
    <row r="382" spans="1:4">
      <c r="A382" s="1" t="s">
        <v>2755</v>
      </c>
      <c r="B382" t="s">
        <v>779</v>
      </c>
      <c r="C382" s="2">
        <v>15.8</v>
      </c>
      <c r="D382" s="7">
        <v>12.1241810869462</v>
      </c>
    </row>
    <row r="383" spans="1:4">
      <c r="A383" s="1" t="s">
        <v>2756</v>
      </c>
      <c r="B383" t="s">
        <v>781</v>
      </c>
      <c r="C383" s="2">
        <v>16.7</v>
      </c>
      <c r="D383" s="7">
        <v>11.1038778051427</v>
      </c>
    </row>
    <row r="384" spans="1:4">
      <c r="A384" s="1" t="s">
        <v>2757</v>
      </c>
      <c r="B384" t="s">
        <v>783</v>
      </c>
      <c r="C384" s="2">
        <v>10.1</v>
      </c>
      <c r="D384" s="7">
        <v>10.7492993567845</v>
      </c>
    </row>
    <row r="385" spans="1:4">
      <c r="A385" s="1" t="s">
        <v>2758</v>
      </c>
      <c r="B385" t="s">
        <v>785</v>
      </c>
      <c r="C385" s="2">
        <v>18.3</v>
      </c>
      <c r="D385" s="7">
        <v>8.59929432589184</v>
      </c>
    </row>
    <row r="386" spans="1:4">
      <c r="A386" s="1" t="s">
        <v>2759</v>
      </c>
      <c r="B386" t="s">
        <v>787</v>
      </c>
      <c r="C386" s="2">
        <v>32.3</v>
      </c>
      <c r="D386" s="7">
        <v>12.526337983401</v>
      </c>
    </row>
    <row r="387" spans="1:4">
      <c r="A387" s="1" t="s">
        <v>2760</v>
      </c>
      <c r="B387" t="s">
        <v>789</v>
      </c>
      <c r="C387" s="2">
        <v>16.7</v>
      </c>
      <c r="D387" s="7">
        <v>13.7607544490432</v>
      </c>
    </row>
    <row r="388" spans="1:4">
      <c r="A388" s="1" t="s">
        <v>2761</v>
      </c>
      <c r="B388" t="s">
        <v>791</v>
      </c>
      <c r="C388" s="2">
        <v>15.3</v>
      </c>
      <c r="D388" s="7">
        <v>13.8493150029157</v>
      </c>
    </row>
    <row r="389" spans="1:4">
      <c r="A389" s="1" t="s">
        <v>2762</v>
      </c>
      <c r="B389" t="s">
        <v>793</v>
      </c>
      <c r="C389" s="2">
        <v>9.1</v>
      </c>
      <c r="D389" s="7">
        <v>9.27680077151987</v>
      </c>
    </row>
    <row r="390" spans="1:4">
      <c r="A390" s="1" t="s">
        <v>2763</v>
      </c>
      <c r="B390" t="s">
        <v>795</v>
      </c>
      <c r="C390" s="2">
        <v>14.1</v>
      </c>
      <c r="D390" s="7">
        <v>9.8546782637632</v>
      </c>
    </row>
    <row r="391" spans="1:4">
      <c r="A391" s="1" t="s">
        <v>2764</v>
      </c>
      <c r="B391" t="s">
        <v>797</v>
      </c>
      <c r="C391" s="2">
        <v>18.8</v>
      </c>
      <c r="D391" s="7">
        <v>12.5953275735374</v>
      </c>
    </row>
    <row r="392" spans="1:4">
      <c r="A392" s="1" t="s">
        <v>2765</v>
      </c>
      <c r="B392" t="s">
        <v>799</v>
      </c>
      <c r="C392" s="2">
        <v>8</v>
      </c>
      <c r="D392" s="7">
        <v>9.06539760354572</v>
      </c>
    </row>
    <row r="393" spans="1:4">
      <c r="A393" s="1" t="s">
        <v>2766</v>
      </c>
      <c r="B393" t="s">
        <v>801</v>
      </c>
      <c r="C393" s="2">
        <v>35.7</v>
      </c>
      <c r="D393" s="7">
        <v>13.8158214748044</v>
      </c>
    </row>
    <row r="394" spans="1:4">
      <c r="A394" s="1" t="s">
        <v>2767</v>
      </c>
      <c r="B394" t="s">
        <v>803</v>
      </c>
      <c r="C394" s="2">
        <v>32</v>
      </c>
      <c r="D394" s="7">
        <v>13.7104378243423</v>
      </c>
    </row>
    <row r="395" spans="1:4">
      <c r="A395" s="1" t="s">
        <v>2768</v>
      </c>
      <c r="B395" t="s">
        <v>805</v>
      </c>
      <c r="C395" s="2">
        <v>22.1</v>
      </c>
      <c r="D395" s="7">
        <v>10.2559374599712</v>
      </c>
    </row>
    <row r="396" spans="1:4">
      <c r="A396" s="1" t="s">
        <v>2769</v>
      </c>
      <c r="B396" t="s">
        <v>807</v>
      </c>
      <c r="C396" s="2">
        <v>29.9</v>
      </c>
      <c r="D396" s="7">
        <v>11.1310904056615</v>
      </c>
    </row>
    <row r="397" spans="1:4">
      <c r="A397" s="1" t="s">
        <v>2770</v>
      </c>
      <c r="B397" t="s">
        <v>809</v>
      </c>
      <c r="C397" s="2">
        <v>46.2</v>
      </c>
      <c r="D397" s="7">
        <v>15.5868183457415</v>
      </c>
    </row>
    <row r="398" spans="1:4">
      <c r="A398" s="1" t="s">
        <v>2771</v>
      </c>
      <c r="B398" t="s">
        <v>811</v>
      </c>
      <c r="C398" s="2">
        <v>35.2</v>
      </c>
      <c r="D398" s="7">
        <v>13.3619594129171</v>
      </c>
    </row>
    <row r="399" spans="1:4">
      <c r="A399" s="1" t="s">
        <v>2772</v>
      </c>
      <c r="B399" t="s">
        <v>813</v>
      </c>
      <c r="C399" s="2">
        <v>37.7</v>
      </c>
      <c r="D399" s="7">
        <v>14.5885030491528</v>
      </c>
    </row>
    <row r="400" spans="1:4">
      <c r="A400" s="1" t="s">
        <v>2773</v>
      </c>
      <c r="B400" t="s">
        <v>815</v>
      </c>
      <c r="C400" s="2">
        <v>27</v>
      </c>
      <c r="D400" s="7">
        <v>13.1294090084745</v>
      </c>
    </row>
    <row r="401" spans="1:4">
      <c r="A401" s="1" t="s">
        <v>2774</v>
      </c>
      <c r="B401" t="s">
        <v>817</v>
      </c>
      <c r="C401" s="2">
        <v>31.3</v>
      </c>
      <c r="D401" s="7">
        <v>13.0045102543925</v>
      </c>
    </row>
    <row r="402" spans="1:4">
      <c r="A402" s="1" t="s">
        <v>2775</v>
      </c>
      <c r="B402" t="s">
        <v>819</v>
      </c>
      <c r="C402" s="2">
        <v>42.1</v>
      </c>
      <c r="D402" s="7">
        <v>14.6126310951045</v>
      </c>
    </row>
    <row r="403" spans="1:4">
      <c r="A403" s="1" t="s">
        <v>2776</v>
      </c>
      <c r="B403" t="s">
        <v>821</v>
      </c>
      <c r="C403" s="2">
        <v>38.2</v>
      </c>
      <c r="D403" s="7">
        <v>13.5217150149239</v>
      </c>
    </row>
    <row r="404" spans="1:4">
      <c r="A404" s="1" t="s">
        <v>2777</v>
      </c>
      <c r="B404" t="s">
        <v>823</v>
      </c>
      <c r="C404" s="2">
        <v>39.1</v>
      </c>
      <c r="D404" s="7">
        <v>13.309800106744</v>
      </c>
    </row>
    <row r="405" spans="1:4">
      <c r="A405" s="1" t="s">
        <v>2778</v>
      </c>
      <c r="B405" t="s">
        <v>825</v>
      </c>
      <c r="C405" s="2">
        <v>25.3</v>
      </c>
      <c r="D405" s="7">
        <v>11.9359906673337</v>
      </c>
    </row>
    <row r="406" spans="1:4">
      <c r="A406" s="1" t="s">
        <v>2779</v>
      </c>
      <c r="B406" t="s">
        <v>827</v>
      </c>
      <c r="C406" s="2">
        <v>37.2</v>
      </c>
      <c r="D406" s="7">
        <v>13.0063127350015</v>
      </c>
    </row>
    <row r="407" spans="1:4">
      <c r="A407" s="1" t="s">
        <v>2780</v>
      </c>
      <c r="B407" t="s">
        <v>829</v>
      </c>
      <c r="C407" s="2">
        <v>29</v>
      </c>
      <c r="D407" s="7">
        <v>13.793913235207</v>
      </c>
    </row>
    <row r="408" spans="1:4">
      <c r="A408" s="1" t="s">
        <v>2781</v>
      </c>
      <c r="B408" t="s">
        <v>831</v>
      </c>
      <c r="C408" s="2">
        <v>28.8</v>
      </c>
      <c r="D408" s="7">
        <v>13.7872620627714</v>
      </c>
    </row>
    <row r="409" spans="1:4">
      <c r="A409" s="1" t="s">
        <v>2782</v>
      </c>
      <c r="B409" t="s">
        <v>833</v>
      </c>
      <c r="C409" s="2">
        <v>32.6</v>
      </c>
      <c r="D409" s="7">
        <v>11.5537217218199</v>
      </c>
    </row>
    <row r="410" spans="1:4">
      <c r="A410" s="1" t="s">
        <v>2783</v>
      </c>
      <c r="B410" t="s">
        <v>835</v>
      </c>
      <c r="C410" s="2">
        <v>33.2</v>
      </c>
      <c r="D410" s="7">
        <v>13.5197478691</v>
      </c>
    </row>
    <row r="411" spans="1:4">
      <c r="A411" s="1" t="s">
        <v>2784</v>
      </c>
      <c r="B411" t="s">
        <v>837</v>
      </c>
      <c r="C411" s="2">
        <v>26.7</v>
      </c>
      <c r="D411" s="7">
        <v>10.9732742217316</v>
      </c>
    </row>
    <row r="412" spans="1:4">
      <c r="A412" s="1" t="s">
        <v>2785</v>
      </c>
      <c r="B412" t="s">
        <v>839</v>
      </c>
      <c r="C412" s="2">
        <v>40.7</v>
      </c>
      <c r="D412" s="7">
        <v>13.9940633309143</v>
      </c>
    </row>
    <row r="413" spans="1:4">
      <c r="A413" s="1" t="s">
        <v>2786</v>
      </c>
      <c r="B413" t="s">
        <v>841</v>
      </c>
      <c r="C413" s="2">
        <v>40.4</v>
      </c>
      <c r="D413" s="7">
        <v>15.634114195887</v>
      </c>
    </row>
    <row r="414" spans="1:4">
      <c r="A414" s="1" t="s">
        <v>2787</v>
      </c>
      <c r="B414" t="s">
        <v>843</v>
      </c>
      <c r="C414" s="2">
        <v>38.1</v>
      </c>
      <c r="D414" s="7">
        <v>16.240425688123</v>
      </c>
    </row>
    <row r="415" spans="1:4">
      <c r="A415" s="1" t="s">
        <v>2788</v>
      </c>
      <c r="B415" t="s">
        <v>845</v>
      </c>
      <c r="C415" s="2">
        <v>27</v>
      </c>
      <c r="D415" s="7">
        <v>10.0723279619879</v>
      </c>
    </row>
    <row r="416" spans="1:4">
      <c r="A416" s="1" t="s">
        <v>2789</v>
      </c>
      <c r="B416" t="s">
        <v>847</v>
      </c>
      <c r="C416" s="2">
        <v>33.5</v>
      </c>
      <c r="D416" s="7">
        <v>15.5363700815823</v>
      </c>
    </row>
    <row r="417" spans="1:4">
      <c r="A417" s="1" t="s">
        <v>2790</v>
      </c>
      <c r="B417" t="s">
        <v>849</v>
      </c>
      <c r="C417" s="2">
        <v>24.1</v>
      </c>
      <c r="D417" s="7">
        <v>14.4843953271856</v>
      </c>
    </row>
    <row r="418" spans="1:4">
      <c r="A418" s="1" t="s">
        <v>2791</v>
      </c>
      <c r="B418" t="s">
        <v>851</v>
      </c>
      <c r="C418" s="2">
        <v>23.9</v>
      </c>
      <c r="D418" s="7">
        <v>12.6689043092446</v>
      </c>
    </row>
    <row r="419" spans="1:4">
      <c r="A419" s="1" t="s">
        <v>2792</v>
      </c>
      <c r="B419" t="s">
        <v>853</v>
      </c>
      <c r="C419" s="2">
        <v>39</v>
      </c>
      <c r="D419" s="7">
        <v>17.4135567280988</v>
      </c>
    </row>
    <row r="420" spans="1:4">
      <c r="A420" s="1" t="s">
        <v>2793</v>
      </c>
      <c r="B420" t="s">
        <v>855</v>
      </c>
      <c r="C420" s="2">
        <v>46.8</v>
      </c>
      <c r="D420" s="7">
        <v>14.4191724613822</v>
      </c>
    </row>
    <row r="421" spans="1:4">
      <c r="A421" s="1" t="s">
        <v>2794</v>
      </c>
      <c r="B421" t="s">
        <v>857</v>
      </c>
      <c r="C421" s="2">
        <v>26.9</v>
      </c>
      <c r="D421" s="7">
        <v>12.8609344473688</v>
      </c>
    </row>
    <row r="422" spans="1:4">
      <c r="A422" s="1" t="s">
        <v>2795</v>
      </c>
      <c r="B422" t="s">
        <v>859</v>
      </c>
      <c r="C422" s="2">
        <v>31.9</v>
      </c>
      <c r="D422" s="7">
        <v>12.5572787300853</v>
      </c>
    </row>
    <row r="423" spans="1:4">
      <c r="A423" s="1" t="s">
        <v>2796</v>
      </c>
      <c r="B423" t="s">
        <v>861</v>
      </c>
      <c r="C423" s="2">
        <v>25.5</v>
      </c>
      <c r="D423" s="7">
        <v>12.5762832594889</v>
      </c>
    </row>
    <row r="424" spans="1:4">
      <c r="A424" s="1" t="s">
        <v>2797</v>
      </c>
      <c r="B424" t="s">
        <v>863</v>
      </c>
      <c r="C424" s="2">
        <v>22.1</v>
      </c>
      <c r="D424" s="7">
        <v>11.6368250862696</v>
      </c>
    </row>
    <row r="425" spans="1:4">
      <c r="A425" s="1" t="s">
        <v>2798</v>
      </c>
      <c r="B425" t="s">
        <v>865</v>
      </c>
      <c r="C425" s="2">
        <v>36.3</v>
      </c>
      <c r="D425" s="7">
        <v>13.9093264521185</v>
      </c>
    </row>
    <row r="426" spans="1:4">
      <c r="A426" s="1" t="s">
        <v>2799</v>
      </c>
      <c r="B426" t="s">
        <v>867</v>
      </c>
      <c r="C426" s="2">
        <v>38.5</v>
      </c>
      <c r="D426" s="7">
        <v>13.7950145168978</v>
      </c>
    </row>
    <row r="427" spans="1:4">
      <c r="A427" s="1" t="s">
        <v>2800</v>
      </c>
      <c r="B427" t="s">
        <v>869</v>
      </c>
      <c r="C427" s="2">
        <v>30.8</v>
      </c>
      <c r="D427" s="7">
        <v>14.0193566508155</v>
      </c>
    </row>
    <row r="428" spans="1:4">
      <c r="A428" s="1" t="s">
        <v>2801</v>
      </c>
      <c r="B428" t="s">
        <v>871</v>
      </c>
      <c r="C428" s="2">
        <v>32.7</v>
      </c>
      <c r="D428" s="7">
        <v>15.7899008226156</v>
      </c>
    </row>
    <row r="429" spans="1:4">
      <c r="A429" s="1" t="s">
        <v>2802</v>
      </c>
      <c r="B429" t="s">
        <v>873</v>
      </c>
      <c r="C429" s="2">
        <v>33.3</v>
      </c>
      <c r="D429" s="7">
        <v>14.1487824613805</v>
      </c>
    </row>
    <row r="430" spans="1:4">
      <c r="A430" s="1" t="s">
        <v>2803</v>
      </c>
      <c r="B430" t="s">
        <v>875</v>
      </c>
      <c r="C430" s="2">
        <v>34.1</v>
      </c>
      <c r="D430" s="7">
        <v>15.1012284592411</v>
      </c>
    </row>
    <row r="431" spans="1:4">
      <c r="A431" s="1" t="s">
        <v>2804</v>
      </c>
      <c r="B431" t="s">
        <v>877</v>
      </c>
      <c r="C431" s="2">
        <v>35.1</v>
      </c>
      <c r="D431" s="7">
        <v>15.8819975617452</v>
      </c>
    </row>
    <row r="432" spans="1:4">
      <c r="A432" s="1" t="s">
        <v>2805</v>
      </c>
      <c r="B432" t="s">
        <v>24</v>
      </c>
      <c r="C432" s="2">
        <v>20.3</v>
      </c>
      <c r="D432" s="7">
        <v>8.89966728748643</v>
      </c>
    </row>
    <row r="433" spans="1:4">
      <c r="A433" s="1" t="s">
        <v>2806</v>
      </c>
      <c r="B433" t="s">
        <v>880</v>
      </c>
      <c r="C433" s="2">
        <v>9.8</v>
      </c>
      <c r="D433" s="7">
        <v>13.7994948038829</v>
      </c>
    </row>
    <row r="434" spans="1:4">
      <c r="A434" s="1" t="s">
        <v>2807</v>
      </c>
      <c r="B434" t="s">
        <v>882</v>
      </c>
      <c r="C434" s="2">
        <v>22.2</v>
      </c>
      <c r="D434" s="7">
        <v>11.9569115995922</v>
      </c>
    </row>
    <row r="435" spans="1:4">
      <c r="A435" s="1" t="s">
        <v>2808</v>
      </c>
      <c r="B435" t="s">
        <v>884</v>
      </c>
      <c r="C435" s="2">
        <v>34.1</v>
      </c>
      <c r="D435" s="7">
        <v>13.394929132472</v>
      </c>
    </row>
    <row r="436" spans="1:4">
      <c r="A436" s="1" t="s">
        <v>2809</v>
      </c>
      <c r="B436" t="s">
        <v>886</v>
      </c>
      <c r="C436" s="2">
        <v>7.5</v>
      </c>
      <c r="D436" s="7">
        <v>8.19764991004165</v>
      </c>
    </row>
    <row r="437" spans="1:4">
      <c r="A437" s="1" t="s">
        <v>2810</v>
      </c>
      <c r="B437" t="s">
        <v>888</v>
      </c>
      <c r="C437" s="2">
        <v>31.3</v>
      </c>
      <c r="D437" s="7">
        <v>14.2266317376943</v>
      </c>
    </row>
    <row r="438" spans="1:4">
      <c r="A438" s="1" t="s">
        <v>2811</v>
      </c>
      <c r="B438" t="s">
        <v>890</v>
      </c>
      <c r="C438" s="2">
        <v>19.1</v>
      </c>
      <c r="D438" s="7">
        <v>15.0286006580694</v>
      </c>
    </row>
    <row r="439" spans="1:4">
      <c r="A439" s="1" t="s">
        <v>2812</v>
      </c>
      <c r="B439" t="s">
        <v>892</v>
      </c>
      <c r="C439" s="2">
        <v>4.8</v>
      </c>
      <c r="D439" s="7">
        <v>6.43095600529678</v>
      </c>
    </row>
    <row r="440" spans="1:4">
      <c r="A440" s="1" t="s">
        <v>2813</v>
      </c>
      <c r="B440" t="s">
        <v>894</v>
      </c>
      <c r="C440" s="2">
        <v>27.3</v>
      </c>
      <c r="D440" s="7">
        <v>9.97705803710656</v>
      </c>
    </row>
    <row r="441" spans="1:4">
      <c r="A441" s="1" t="s">
        <v>2814</v>
      </c>
      <c r="B441" t="s">
        <v>896</v>
      </c>
      <c r="C441" s="2">
        <v>23.5</v>
      </c>
      <c r="D441" s="7">
        <v>12.8622233201252</v>
      </c>
    </row>
    <row r="442" spans="1:4">
      <c r="A442" s="1" t="s">
        <v>2815</v>
      </c>
      <c r="B442" t="s">
        <v>898</v>
      </c>
      <c r="C442" s="2">
        <v>12.3</v>
      </c>
      <c r="D442" s="7">
        <v>13.3434056997916</v>
      </c>
    </row>
    <row r="443" spans="1:4">
      <c r="A443" s="1" t="s">
        <v>2816</v>
      </c>
      <c r="B443" t="s">
        <v>900</v>
      </c>
      <c r="C443" s="2">
        <v>10.2</v>
      </c>
      <c r="D443" s="7">
        <v>10.949240703083</v>
      </c>
    </row>
    <row r="444" spans="1:4">
      <c r="A444" s="1" t="s">
        <v>2817</v>
      </c>
      <c r="B444" t="s">
        <v>902</v>
      </c>
      <c r="C444" s="2">
        <v>30.8</v>
      </c>
      <c r="D444" s="7">
        <v>12.2644516100881</v>
      </c>
    </row>
    <row r="445" spans="1:4">
      <c r="A445" s="1" t="s">
        <v>2818</v>
      </c>
      <c r="B445" t="s">
        <v>904</v>
      </c>
      <c r="C445" s="2">
        <v>30.7</v>
      </c>
      <c r="D445" s="7">
        <v>15.9317898810984</v>
      </c>
    </row>
    <row r="446" spans="1:4">
      <c r="A446" s="1" t="s">
        <v>2819</v>
      </c>
      <c r="B446" t="s">
        <v>906</v>
      </c>
      <c r="C446" s="2">
        <v>9.7</v>
      </c>
      <c r="D446" s="7">
        <v>10.1124668584692</v>
      </c>
    </row>
    <row r="447" spans="1:4">
      <c r="A447" s="1" t="s">
        <v>2820</v>
      </c>
      <c r="B447" t="s">
        <v>908</v>
      </c>
      <c r="C447" s="2">
        <v>26.6</v>
      </c>
      <c r="D447" s="7">
        <v>16.8979641601156</v>
      </c>
    </row>
    <row r="448" spans="1:4">
      <c r="A448" s="1" t="s">
        <v>2821</v>
      </c>
      <c r="B448" t="s">
        <v>910</v>
      </c>
      <c r="C448" s="2">
        <v>12.3</v>
      </c>
      <c r="D448" s="7">
        <v>6.56385232511496</v>
      </c>
    </row>
    <row r="449" spans="1:4">
      <c r="A449" s="1" t="s">
        <v>2822</v>
      </c>
      <c r="B449" t="s">
        <v>61</v>
      </c>
      <c r="C449" s="2">
        <v>2.3</v>
      </c>
      <c r="D449" s="7">
        <v>8.51425642109071</v>
      </c>
    </row>
    <row r="450" spans="1:4">
      <c r="A450" s="1" t="s">
        <v>2823</v>
      </c>
      <c r="B450" t="s">
        <v>913</v>
      </c>
      <c r="C450" s="2">
        <v>13.9</v>
      </c>
      <c r="D450" s="7">
        <v>11.6109287149036</v>
      </c>
    </row>
    <row r="451" spans="1:4">
      <c r="A451" s="1" t="s">
        <v>2824</v>
      </c>
      <c r="B451" t="s">
        <v>915</v>
      </c>
      <c r="C451" s="2">
        <v>10.7</v>
      </c>
      <c r="D451" s="7">
        <v>8.2640478281707</v>
      </c>
    </row>
    <row r="452" spans="1:4">
      <c r="A452" s="1" t="s">
        <v>2825</v>
      </c>
      <c r="B452" t="s">
        <v>917</v>
      </c>
      <c r="C452" s="2">
        <v>37.3</v>
      </c>
      <c r="D452" s="7">
        <v>7.95312901806283</v>
      </c>
    </row>
    <row r="453" spans="1:4">
      <c r="A453" s="1" t="s">
        <v>2826</v>
      </c>
      <c r="B453" t="s">
        <v>919</v>
      </c>
      <c r="C453" s="2">
        <v>39.5</v>
      </c>
      <c r="D453" s="7">
        <v>17.5998277756422</v>
      </c>
    </row>
    <row r="454" spans="1:4">
      <c r="A454" s="1" t="s">
        <v>2827</v>
      </c>
      <c r="B454" t="s">
        <v>921</v>
      </c>
      <c r="C454" s="2">
        <v>42.6</v>
      </c>
      <c r="D454" s="7">
        <v>14.9551551605819</v>
      </c>
    </row>
    <row r="455" spans="1:4">
      <c r="A455" s="1" t="s">
        <v>2828</v>
      </c>
      <c r="B455" t="s">
        <v>923</v>
      </c>
      <c r="C455" s="2">
        <v>45.5</v>
      </c>
      <c r="D455" s="7">
        <v>17.23194864268</v>
      </c>
    </row>
    <row r="456" spans="1:4">
      <c r="A456" s="1" t="s">
        <v>2829</v>
      </c>
      <c r="B456" t="s">
        <v>925</v>
      </c>
      <c r="C456" s="2">
        <v>38.9</v>
      </c>
      <c r="D456" s="7">
        <v>11.665235216421</v>
      </c>
    </row>
    <row r="457" spans="1:4">
      <c r="A457" s="1" t="s">
        <v>2830</v>
      </c>
      <c r="B457" t="s">
        <v>927</v>
      </c>
      <c r="C457" s="2">
        <v>34.5</v>
      </c>
      <c r="D457" s="7">
        <v>19.7532843395374</v>
      </c>
    </row>
    <row r="458" spans="1:4">
      <c r="A458" s="1" t="s">
        <v>2831</v>
      </c>
      <c r="B458" t="s">
        <v>929</v>
      </c>
      <c r="C458" s="2">
        <v>34.4</v>
      </c>
      <c r="D458" s="7">
        <v>19.6728970619418</v>
      </c>
    </row>
    <row r="459" spans="1:4">
      <c r="A459" s="1" t="s">
        <v>2832</v>
      </c>
      <c r="B459" t="s">
        <v>931</v>
      </c>
      <c r="C459" s="2">
        <v>39</v>
      </c>
      <c r="D459" s="7">
        <v>18.4686427256621</v>
      </c>
    </row>
    <row r="460" spans="1:4">
      <c r="A460" s="1" t="s">
        <v>2833</v>
      </c>
      <c r="B460" t="s">
        <v>933</v>
      </c>
      <c r="C460" s="2">
        <v>36</v>
      </c>
      <c r="D460" s="7">
        <v>15.6782541518448</v>
      </c>
    </row>
    <row r="461" spans="1:4">
      <c r="A461" s="1" t="s">
        <v>2834</v>
      </c>
      <c r="B461" t="s">
        <v>935</v>
      </c>
      <c r="C461" s="2">
        <v>36.7</v>
      </c>
      <c r="D461" s="7">
        <v>18.2803822922328</v>
      </c>
    </row>
    <row r="462" spans="1:4">
      <c r="A462" s="1" t="s">
        <v>2835</v>
      </c>
      <c r="B462" t="s">
        <v>937</v>
      </c>
      <c r="C462" s="2">
        <v>37.6</v>
      </c>
      <c r="D462" s="7">
        <v>20.6145846580826</v>
      </c>
    </row>
    <row r="463" spans="1:4">
      <c r="A463" s="1" t="s">
        <v>2836</v>
      </c>
      <c r="B463" t="s">
        <v>939</v>
      </c>
      <c r="C463" s="2">
        <v>37.8</v>
      </c>
      <c r="D463" s="7">
        <v>20.4087659123206</v>
      </c>
    </row>
    <row r="464" spans="1:4">
      <c r="A464" s="1" t="s">
        <v>2837</v>
      </c>
      <c r="B464" t="s">
        <v>941</v>
      </c>
      <c r="C464" s="2">
        <v>42.7</v>
      </c>
      <c r="D464" s="7">
        <v>19.6857127810367</v>
      </c>
    </row>
    <row r="465" spans="1:4">
      <c r="A465" s="1" t="s">
        <v>2838</v>
      </c>
      <c r="B465" t="s">
        <v>943</v>
      </c>
      <c r="C465" s="2">
        <v>38.7</v>
      </c>
      <c r="D465" s="7">
        <v>19.2393831742693</v>
      </c>
    </row>
    <row r="466" spans="1:4">
      <c r="A466" s="1" t="s">
        <v>2839</v>
      </c>
      <c r="B466" t="s">
        <v>945</v>
      </c>
      <c r="C466" s="2">
        <v>42.7</v>
      </c>
      <c r="D466" s="7">
        <v>16.7623376484736</v>
      </c>
    </row>
    <row r="467" spans="1:4">
      <c r="A467" s="1" t="s">
        <v>2840</v>
      </c>
      <c r="B467" t="s">
        <v>947</v>
      </c>
      <c r="C467" s="2">
        <v>40.3</v>
      </c>
      <c r="D467" s="7">
        <v>17.2257956720695</v>
      </c>
    </row>
    <row r="468" spans="1:4">
      <c r="A468" s="1" t="s">
        <v>2841</v>
      </c>
      <c r="B468" t="s">
        <v>949</v>
      </c>
      <c r="C468" s="2">
        <v>39.3</v>
      </c>
      <c r="D468" s="7">
        <v>12.0101840183739</v>
      </c>
    </row>
    <row r="469" spans="1:4">
      <c r="A469" s="1" t="s">
        <v>2842</v>
      </c>
      <c r="B469" t="s">
        <v>951</v>
      </c>
      <c r="C469" s="2">
        <v>40.2</v>
      </c>
      <c r="D469" s="7">
        <v>14.3801570032743</v>
      </c>
    </row>
    <row r="470" spans="1:4">
      <c r="A470" s="1" t="s">
        <v>2843</v>
      </c>
      <c r="B470" t="s">
        <v>953</v>
      </c>
      <c r="C470" s="2">
        <v>36.1</v>
      </c>
      <c r="D470" s="7">
        <v>18.4082768889361</v>
      </c>
    </row>
    <row r="471" spans="1:4">
      <c r="A471" s="1" t="s">
        <v>2844</v>
      </c>
      <c r="B471" t="s">
        <v>955</v>
      </c>
      <c r="C471" s="2">
        <v>43</v>
      </c>
      <c r="D471" s="7">
        <v>15.4778768082376</v>
      </c>
    </row>
    <row r="472" spans="1:4">
      <c r="A472" s="1" t="s">
        <v>2845</v>
      </c>
      <c r="B472" t="s">
        <v>957</v>
      </c>
      <c r="C472" s="2">
        <v>26.2</v>
      </c>
      <c r="D472" s="7">
        <v>15.0266143941215</v>
      </c>
    </row>
    <row r="473" spans="1:4">
      <c r="A473" s="1" t="s">
        <v>2846</v>
      </c>
      <c r="B473" t="s">
        <v>959</v>
      </c>
      <c r="C473" s="2">
        <v>17.4</v>
      </c>
      <c r="D473" s="7">
        <v>15.2582153386671</v>
      </c>
    </row>
    <row r="474" spans="1:4">
      <c r="A474" s="1" t="s">
        <v>2847</v>
      </c>
      <c r="B474" t="s">
        <v>961</v>
      </c>
      <c r="C474" s="2">
        <v>22.4</v>
      </c>
      <c r="D474" s="7">
        <v>13.228405123429</v>
      </c>
    </row>
    <row r="475" spans="1:4">
      <c r="A475" s="1" t="s">
        <v>2848</v>
      </c>
      <c r="B475" t="s">
        <v>963</v>
      </c>
      <c r="C475" s="2">
        <v>29.1</v>
      </c>
      <c r="D475" s="7">
        <v>12.3088969222001</v>
      </c>
    </row>
    <row r="476" spans="1:4">
      <c r="A476" s="1" t="s">
        <v>2849</v>
      </c>
      <c r="B476" t="s">
        <v>965</v>
      </c>
      <c r="C476" s="2">
        <v>9.3</v>
      </c>
      <c r="D476" s="7">
        <v>11.9005785431594</v>
      </c>
    </row>
    <row r="477" spans="1:4">
      <c r="A477" s="1" t="s">
        <v>2850</v>
      </c>
      <c r="B477" t="s">
        <v>967</v>
      </c>
      <c r="C477" s="2">
        <v>15.2</v>
      </c>
      <c r="D477" s="7">
        <v>15.4445389943072</v>
      </c>
    </row>
    <row r="478" spans="1:4">
      <c r="A478" s="1" t="s">
        <v>2851</v>
      </c>
      <c r="B478" t="s">
        <v>969</v>
      </c>
      <c r="C478" s="2">
        <v>43.3</v>
      </c>
      <c r="D478" s="7">
        <v>19.1145592500082</v>
      </c>
    </row>
    <row r="479" spans="1:4">
      <c r="A479" s="1" t="s">
        <v>2852</v>
      </c>
      <c r="B479" t="s">
        <v>971</v>
      </c>
      <c r="C479" s="2">
        <v>23.1</v>
      </c>
      <c r="D479" s="7">
        <v>14.7971848372716</v>
      </c>
    </row>
    <row r="480" spans="1:4">
      <c r="A480" s="1" t="s">
        <v>2853</v>
      </c>
      <c r="B480" t="s">
        <v>973</v>
      </c>
      <c r="C480" s="2">
        <v>24.6</v>
      </c>
      <c r="D480" s="7">
        <v>14.535436893126</v>
      </c>
    </row>
    <row r="481" spans="1:4">
      <c r="A481" s="1" t="s">
        <v>2854</v>
      </c>
      <c r="B481" t="s">
        <v>975</v>
      </c>
      <c r="C481" s="2">
        <v>27.2</v>
      </c>
      <c r="D481" s="7">
        <v>15.3153182578904</v>
      </c>
    </row>
    <row r="482" spans="1:4">
      <c r="A482" s="1" t="s">
        <v>2855</v>
      </c>
      <c r="B482" t="s">
        <v>977</v>
      </c>
      <c r="C482" s="2">
        <v>33.6</v>
      </c>
      <c r="D482" s="7">
        <v>14.10952766507</v>
      </c>
    </row>
    <row r="483" spans="1:4">
      <c r="A483" s="1" t="s">
        <v>2856</v>
      </c>
      <c r="B483" t="s">
        <v>979</v>
      </c>
      <c r="C483" s="2">
        <v>34.4</v>
      </c>
      <c r="D483" s="7">
        <v>15.2590290144788</v>
      </c>
    </row>
    <row r="484" spans="1:4">
      <c r="A484" s="1" t="s">
        <v>2857</v>
      </c>
      <c r="B484" t="s">
        <v>981</v>
      </c>
      <c r="C484" s="2">
        <v>47.9</v>
      </c>
      <c r="D484" s="7">
        <v>14.9235257387812</v>
      </c>
    </row>
    <row r="485" spans="1:4">
      <c r="A485" s="1" t="s">
        <v>2858</v>
      </c>
      <c r="B485" t="s">
        <v>983</v>
      </c>
      <c r="C485" s="2">
        <v>26.9</v>
      </c>
      <c r="D485" s="7">
        <v>15.3958782901047</v>
      </c>
    </row>
    <row r="486" spans="1:4">
      <c r="A486" s="1" t="s">
        <v>2859</v>
      </c>
      <c r="B486" t="s">
        <v>985</v>
      </c>
      <c r="C486" s="2">
        <v>7</v>
      </c>
      <c r="D486" s="7">
        <v>11.9179512580523</v>
      </c>
    </row>
    <row r="487" spans="1:4">
      <c r="A487" s="1" t="s">
        <v>2860</v>
      </c>
      <c r="B487" t="s">
        <v>987</v>
      </c>
      <c r="C487" s="2">
        <v>31.5</v>
      </c>
      <c r="D487" s="7">
        <v>15.6100421635109</v>
      </c>
    </row>
    <row r="488" spans="1:4">
      <c r="A488" s="1" t="s">
        <v>2861</v>
      </c>
      <c r="B488" t="s">
        <v>989</v>
      </c>
      <c r="C488" s="2">
        <v>22.9</v>
      </c>
      <c r="D488" s="7">
        <v>13.7717556045839</v>
      </c>
    </row>
    <row r="489" spans="1:4">
      <c r="A489" s="1" t="s">
        <v>2862</v>
      </c>
      <c r="B489" t="s">
        <v>991</v>
      </c>
      <c r="C489" s="2">
        <v>31.1</v>
      </c>
      <c r="D489" s="7">
        <v>16.0349013364005</v>
      </c>
    </row>
    <row r="490" spans="1:4">
      <c r="A490" s="1" t="s">
        <v>2863</v>
      </c>
      <c r="B490" t="s">
        <v>993</v>
      </c>
      <c r="C490" s="2">
        <v>9.5</v>
      </c>
      <c r="D490" s="7">
        <v>10.6189631959026</v>
      </c>
    </row>
    <row r="491" spans="1:4">
      <c r="A491" s="1" t="s">
        <v>2864</v>
      </c>
      <c r="B491" t="s">
        <v>995</v>
      </c>
      <c r="C491" s="2">
        <v>30.8</v>
      </c>
      <c r="D491" s="7">
        <v>17.0514594325101</v>
      </c>
    </row>
    <row r="492" spans="1:4">
      <c r="A492" s="1" t="s">
        <v>2865</v>
      </c>
      <c r="B492" t="s">
        <v>997</v>
      </c>
      <c r="C492" s="2">
        <v>12.5</v>
      </c>
      <c r="D492" s="7">
        <v>11.6712399461653</v>
      </c>
    </row>
    <row r="493" spans="1:4">
      <c r="A493" s="1" t="s">
        <v>2866</v>
      </c>
      <c r="B493" t="s">
        <v>999</v>
      </c>
      <c r="C493" s="2">
        <v>11.2</v>
      </c>
      <c r="D493" s="7">
        <v>9.12628143174036</v>
      </c>
    </row>
    <row r="494" spans="1:4">
      <c r="A494" s="1" t="s">
        <v>2867</v>
      </c>
      <c r="B494" t="s">
        <v>1001</v>
      </c>
      <c r="C494" s="2">
        <v>4.9</v>
      </c>
      <c r="D494" s="7">
        <v>9.23778409554972</v>
      </c>
    </row>
    <row r="495" spans="1:4">
      <c r="A495" s="1" t="s">
        <v>2868</v>
      </c>
      <c r="B495" t="s">
        <v>1003</v>
      </c>
      <c r="C495" s="2">
        <v>8.6</v>
      </c>
      <c r="D495" s="7">
        <v>10.1679239932014</v>
      </c>
    </row>
    <row r="496" spans="1:4">
      <c r="A496" s="1" t="s">
        <v>2869</v>
      </c>
      <c r="B496" t="s">
        <v>1005</v>
      </c>
      <c r="C496" s="2">
        <v>20</v>
      </c>
      <c r="D496" s="7">
        <v>10.7441112274171</v>
      </c>
    </row>
    <row r="497" spans="1:4">
      <c r="A497" s="1" t="s">
        <v>2870</v>
      </c>
      <c r="B497" t="s">
        <v>1007</v>
      </c>
      <c r="C497" s="2">
        <v>9.2</v>
      </c>
      <c r="D497" s="7">
        <v>10.4320453450769</v>
      </c>
    </row>
    <row r="498" spans="1:4">
      <c r="A498" s="1" t="s">
        <v>2871</v>
      </c>
      <c r="B498" t="s">
        <v>1009</v>
      </c>
      <c r="C498" s="2">
        <v>19.9</v>
      </c>
      <c r="D498" s="7">
        <v>9.48093151678903</v>
      </c>
    </row>
    <row r="499" spans="1:4">
      <c r="A499" s="1" t="s">
        <v>2872</v>
      </c>
      <c r="B499" t="s">
        <v>1011</v>
      </c>
      <c r="C499" s="2">
        <v>9.7</v>
      </c>
      <c r="D499" s="7">
        <v>8.87481396816719</v>
      </c>
    </row>
    <row r="500" spans="1:4">
      <c r="A500" s="1" t="s">
        <v>2873</v>
      </c>
      <c r="B500" t="s">
        <v>288</v>
      </c>
      <c r="C500" s="2">
        <v>26</v>
      </c>
      <c r="D500" s="7">
        <v>14.1510194573312</v>
      </c>
    </row>
    <row r="501" spans="1:4">
      <c r="A501" s="1" t="s">
        <v>2874</v>
      </c>
      <c r="B501" t="s">
        <v>1014</v>
      </c>
      <c r="C501" s="2">
        <v>10</v>
      </c>
      <c r="D501" s="7">
        <v>8.32170640513979</v>
      </c>
    </row>
    <row r="502" spans="1:4">
      <c r="A502" s="1" t="s">
        <v>2875</v>
      </c>
      <c r="B502" t="s">
        <v>1016</v>
      </c>
      <c r="C502" s="2">
        <v>13.7</v>
      </c>
      <c r="D502" s="7">
        <v>8.62875957972229</v>
      </c>
    </row>
    <row r="503" spans="1:4">
      <c r="A503" s="1" t="s">
        <v>2876</v>
      </c>
      <c r="B503" t="s">
        <v>1018</v>
      </c>
      <c r="C503" s="2">
        <v>11.9</v>
      </c>
      <c r="D503" s="7">
        <v>9.22618702923668</v>
      </c>
    </row>
    <row r="504" spans="1:4">
      <c r="A504" s="1" t="s">
        <v>2877</v>
      </c>
      <c r="B504" t="s">
        <v>1020</v>
      </c>
      <c r="C504" s="2">
        <v>7</v>
      </c>
      <c r="D504" s="7">
        <v>7.64340279451415</v>
      </c>
    </row>
    <row r="505" spans="1:4">
      <c r="A505" s="1" t="s">
        <v>2878</v>
      </c>
      <c r="B505" t="s">
        <v>1022</v>
      </c>
      <c r="C505" s="2">
        <v>7.6</v>
      </c>
      <c r="D505" s="7">
        <v>7.69498949527321</v>
      </c>
    </row>
    <row r="506" spans="1:4">
      <c r="A506" s="1" t="s">
        <v>2879</v>
      </c>
      <c r="B506" t="s">
        <v>1024</v>
      </c>
      <c r="C506" s="2">
        <v>5.1</v>
      </c>
      <c r="D506" s="7">
        <v>8.98137288791897</v>
      </c>
    </row>
    <row r="507" spans="1:4">
      <c r="A507" s="1" t="s">
        <v>2880</v>
      </c>
      <c r="B507" t="s">
        <v>1026</v>
      </c>
      <c r="C507" s="2">
        <v>6.3</v>
      </c>
      <c r="D507" s="7">
        <v>7.82692134866277</v>
      </c>
    </row>
    <row r="508" spans="1:4">
      <c r="A508" s="1" t="s">
        <v>2881</v>
      </c>
      <c r="B508" t="s">
        <v>1028</v>
      </c>
      <c r="C508" s="2">
        <v>6.4</v>
      </c>
      <c r="D508" s="7">
        <v>7.33237437853776</v>
      </c>
    </row>
    <row r="509" spans="1:4">
      <c r="A509" s="1" t="s">
        <v>2882</v>
      </c>
      <c r="B509" t="s">
        <v>1030</v>
      </c>
      <c r="C509" s="2">
        <v>12.7</v>
      </c>
      <c r="D509" s="7">
        <v>10.6640351991827</v>
      </c>
    </row>
    <row r="510" spans="1:4">
      <c r="A510" s="1" t="s">
        <v>2883</v>
      </c>
      <c r="B510" t="s">
        <v>1032</v>
      </c>
      <c r="C510" s="2">
        <v>16.2</v>
      </c>
      <c r="D510" s="7">
        <v>12.6131315002445</v>
      </c>
    </row>
    <row r="511" spans="1:4">
      <c r="A511" s="1" t="s">
        <v>2884</v>
      </c>
      <c r="B511" t="s">
        <v>65</v>
      </c>
      <c r="C511" s="2">
        <v>34.1</v>
      </c>
      <c r="D511" s="7">
        <v>15.4570070024045</v>
      </c>
    </row>
    <row r="512" spans="1:4">
      <c r="A512" s="1" t="s">
        <v>2885</v>
      </c>
      <c r="B512" t="s">
        <v>1035</v>
      </c>
      <c r="C512" s="2">
        <v>37.7</v>
      </c>
      <c r="D512" s="7">
        <v>16.6597163057958</v>
      </c>
    </row>
    <row r="513" spans="1:4">
      <c r="A513" s="1" t="s">
        <v>2886</v>
      </c>
      <c r="B513" t="s">
        <v>1037</v>
      </c>
      <c r="C513" s="2">
        <v>36.3</v>
      </c>
      <c r="D513" s="7">
        <v>13.7232525923541</v>
      </c>
    </row>
    <row r="514" spans="1:4">
      <c r="A514" s="1" t="s">
        <v>2887</v>
      </c>
      <c r="B514" t="s">
        <v>1039</v>
      </c>
      <c r="C514" s="2">
        <v>36.4</v>
      </c>
      <c r="D514" s="7">
        <v>14.9900223178494</v>
      </c>
    </row>
    <row r="515" spans="1:4">
      <c r="A515" s="1" t="s">
        <v>2888</v>
      </c>
      <c r="B515" t="s">
        <v>1041</v>
      </c>
      <c r="C515" s="2">
        <v>26.4</v>
      </c>
      <c r="D515" s="7">
        <v>10.6890354203371</v>
      </c>
    </row>
    <row r="516" spans="1:4">
      <c r="A516" s="1" t="s">
        <v>2889</v>
      </c>
      <c r="B516" t="s">
        <v>1043</v>
      </c>
      <c r="C516" s="2">
        <v>16.2</v>
      </c>
      <c r="D516" s="7">
        <v>11.5501326967789</v>
      </c>
    </row>
    <row r="517" spans="1:4">
      <c r="A517" s="1" t="s">
        <v>2890</v>
      </c>
      <c r="B517" t="s">
        <v>1045</v>
      </c>
      <c r="C517" s="2">
        <v>36.8</v>
      </c>
      <c r="D517" s="7">
        <v>16.7501759754014</v>
      </c>
    </row>
    <row r="518" spans="1:4">
      <c r="A518" s="1" t="s">
        <v>2891</v>
      </c>
      <c r="B518" t="s">
        <v>1047</v>
      </c>
      <c r="C518" s="2">
        <v>37.2</v>
      </c>
      <c r="D518" s="7">
        <v>16.5427155168973</v>
      </c>
    </row>
    <row r="519" spans="1:4">
      <c r="A519" s="1" t="s">
        <v>2892</v>
      </c>
      <c r="B519" t="s">
        <v>378</v>
      </c>
      <c r="C519" s="2">
        <v>38.4</v>
      </c>
      <c r="D519" s="7">
        <v>13.1855158213809</v>
      </c>
    </row>
    <row r="520" spans="1:4">
      <c r="A520" s="1" t="s">
        <v>2893</v>
      </c>
      <c r="B520" t="s">
        <v>1050</v>
      </c>
      <c r="C520" s="2">
        <v>42.4</v>
      </c>
      <c r="D520" s="7">
        <v>15.6234431721822</v>
      </c>
    </row>
    <row r="521" spans="1:4">
      <c r="A521" s="1" t="s">
        <v>2894</v>
      </c>
      <c r="B521" t="s">
        <v>1052</v>
      </c>
      <c r="C521" s="2">
        <v>37.5</v>
      </c>
      <c r="D521" s="7">
        <v>15.4121298516956</v>
      </c>
    </row>
    <row r="522" spans="1:4">
      <c r="A522" s="1" t="s">
        <v>2895</v>
      </c>
      <c r="B522" t="s">
        <v>1054</v>
      </c>
      <c r="C522" s="2">
        <v>35.5</v>
      </c>
      <c r="D522" s="7">
        <v>15.3137527867799</v>
      </c>
    </row>
    <row r="523" spans="1:4">
      <c r="A523" s="1" t="s">
        <v>2896</v>
      </c>
      <c r="B523" t="s">
        <v>1056</v>
      </c>
      <c r="C523" s="2">
        <v>37.4</v>
      </c>
      <c r="D523" s="7">
        <v>15.4799459163554</v>
      </c>
    </row>
    <row r="524" spans="1:4">
      <c r="A524" s="1" t="s">
        <v>2897</v>
      </c>
      <c r="B524" t="s">
        <v>1058</v>
      </c>
      <c r="C524" s="2">
        <v>21.6</v>
      </c>
      <c r="D524" s="7">
        <v>13.1044272546897</v>
      </c>
    </row>
    <row r="525" spans="1:4">
      <c r="A525" s="1" t="s">
        <v>2898</v>
      </c>
      <c r="B525" t="s">
        <v>1060</v>
      </c>
      <c r="C525" s="2">
        <v>35.6</v>
      </c>
      <c r="D525" s="7">
        <v>11.239422411998</v>
      </c>
    </row>
    <row r="526" spans="1:4">
      <c r="A526" s="1" t="s">
        <v>2899</v>
      </c>
      <c r="B526" t="s">
        <v>1062</v>
      </c>
      <c r="C526" s="2">
        <v>36.8</v>
      </c>
      <c r="D526" s="7">
        <v>11.4351977084494</v>
      </c>
    </row>
    <row r="527" spans="1:4">
      <c r="A527" s="1" t="s">
        <v>2900</v>
      </c>
      <c r="B527" t="s">
        <v>1064</v>
      </c>
      <c r="C527" s="2">
        <v>34.7</v>
      </c>
      <c r="D527" s="7">
        <v>12.2289016633844</v>
      </c>
    </row>
    <row r="528" spans="1:4">
      <c r="A528" s="1" t="s">
        <v>2901</v>
      </c>
      <c r="B528" t="s">
        <v>1066</v>
      </c>
      <c r="C528" s="2">
        <v>26.5</v>
      </c>
      <c r="D528" s="7">
        <v>13.7758964631855</v>
      </c>
    </row>
    <row r="529" spans="1:4">
      <c r="A529" s="1" t="s">
        <v>2902</v>
      </c>
      <c r="B529" t="s">
        <v>1068</v>
      </c>
      <c r="C529" s="2">
        <v>25.2</v>
      </c>
      <c r="D529" s="7">
        <v>5.67704823145903</v>
      </c>
    </row>
    <row r="530" spans="1:4">
      <c r="A530" s="1" t="s">
        <v>2903</v>
      </c>
      <c r="B530" t="s">
        <v>1070</v>
      </c>
      <c r="C530" s="2">
        <v>32.8</v>
      </c>
      <c r="D530" s="7">
        <v>13.9319377526615</v>
      </c>
    </row>
    <row r="531" spans="1:4">
      <c r="A531" s="1" t="s">
        <v>2904</v>
      </c>
      <c r="B531" t="s">
        <v>61</v>
      </c>
      <c r="C531" s="2">
        <v>8.3</v>
      </c>
      <c r="D531" s="7">
        <v>9.12472873238251</v>
      </c>
    </row>
    <row r="532" spans="1:4">
      <c r="A532" s="1" t="s">
        <v>2905</v>
      </c>
      <c r="B532" t="s">
        <v>1073</v>
      </c>
      <c r="C532" s="2">
        <v>11.5</v>
      </c>
      <c r="D532" s="7">
        <v>13.6611618336158</v>
      </c>
    </row>
    <row r="533" spans="1:4">
      <c r="A533" s="1" t="s">
        <v>2906</v>
      </c>
      <c r="B533" t="s">
        <v>1075</v>
      </c>
      <c r="C533" s="2">
        <v>29.6</v>
      </c>
      <c r="D533" s="7">
        <v>14.5369601448589</v>
      </c>
    </row>
    <row r="534" spans="1:4">
      <c r="A534" s="1" t="s">
        <v>2907</v>
      </c>
      <c r="B534" t="s">
        <v>544</v>
      </c>
      <c r="C534" s="2">
        <v>14.7</v>
      </c>
      <c r="D534" s="7">
        <v>10.4071610950146</v>
      </c>
    </row>
    <row r="535" spans="1:4">
      <c r="A535" s="1" t="s">
        <v>2908</v>
      </c>
      <c r="B535" t="s">
        <v>1078</v>
      </c>
      <c r="C535" s="2">
        <v>11.4</v>
      </c>
      <c r="D535" s="7">
        <v>14.3167659007689</v>
      </c>
    </row>
    <row r="536" spans="1:4">
      <c r="A536" s="1" t="s">
        <v>2909</v>
      </c>
      <c r="B536" t="s">
        <v>1080</v>
      </c>
      <c r="C536" s="2">
        <v>11.4</v>
      </c>
      <c r="D536" s="7">
        <v>13.6372308543585</v>
      </c>
    </row>
    <row r="537" spans="1:4">
      <c r="A537" s="1" t="s">
        <v>2910</v>
      </c>
      <c r="B537" t="s">
        <v>1082</v>
      </c>
      <c r="C537" s="2">
        <v>7.3</v>
      </c>
      <c r="D537" s="7">
        <v>13.4128747100653</v>
      </c>
    </row>
    <row r="538" spans="1:4">
      <c r="A538" s="1" t="s">
        <v>2911</v>
      </c>
      <c r="B538" t="s">
        <v>1084</v>
      </c>
      <c r="C538" s="2">
        <v>8.1</v>
      </c>
      <c r="D538" s="7">
        <v>14.840619978498</v>
      </c>
    </row>
    <row r="539" spans="1:4">
      <c r="A539" s="1" t="s">
        <v>2912</v>
      </c>
      <c r="B539" t="s">
        <v>908</v>
      </c>
      <c r="C539" s="2">
        <v>30.7</v>
      </c>
      <c r="D539" s="7">
        <v>17.2832745670271</v>
      </c>
    </row>
    <row r="540" spans="1:4">
      <c r="A540" s="1" t="s">
        <v>2913</v>
      </c>
      <c r="B540" t="s">
        <v>1087</v>
      </c>
      <c r="C540" s="2">
        <v>11.4</v>
      </c>
      <c r="D540" s="7">
        <v>15.2434130375173</v>
      </c>
    </row>
    <row r="541" spans="1:4">
      <c r="A541" s="1" t="s">
        <v>2914</v>
      </c>
      <c r="B541" t="s">
        <v>1089</v>
      </c>
      <c r="C541" s="2">
        <v>23.2</v>
      </c>
      <c r="D541" s="7">
        <v>12.3998343275587</v>
      </c>
    </row>
    <row r="542" spans="1:4">
      <c r="A542" s="1" t="s">
        <v>2915</v>
      </c>
      <c r="B542" t="s">
        <v>1091</v>
      </c>
      <c r="C542" s="2">
        <v>17.6</v>
      </c>
      <c r="D542" s="7">
        <v>13.8826026438906</v>
      </c>
    </row>
    <row r="543" spans="1:4">
      <c r="A543" s="1" t="s">
        <v>2916</v>
      </c>
      <c r="B543" t="s">
        <v>1093</v>
      </c>
      <c r="C543" s="2">
        <v>14.8</v>
      </c>
      <c r="D543" s="7">
        <v>9.14629623751081</v>
      </c>
    </row>
    <row r="544" spans="1:4">
      <c r="A544" s="1" t="s">
        <v>2917</v>
      </c>
      <c r="B544" t="s">
        <v>1095</v>
      </c>
      <c r="C544" s="2">
        <v>11.3</v>
      </c>
      <c r="D544" s="7">
        <v>10.2598076188622</v>
      </c>
    </row>
    <row r="545" spans="1:4">
      <c r="A545" s="1" t="s">
        <v>2918</v>
      </c>
      <c r="B545" t="s">
        <v>1097</v>
      </c>
      <c r="C545" s="2">
        <v>17.3</v>
      </c>
      <c r="D545" s="7">
        <v>13.5655582570769</v>
      </c>
    </row>
    <row r="546" spans="1:4">
      <c r="A546" s="1" t="s">
        <v>2919</v>
      </c>
      <c r="B546" t="s">
        <v>1099</v>
      </c>
      <c r="C546" s="2">
        <v>15</v>
      </c>
      <c r="D546" s="7">
        <v>13.7028024220619</v>
      </c>
    </row>
    <row r="547" spans="1:4">
      <c r="A547" s="1" t="s">
        <v>2920</v>
      </c>
      <c r="B547" t="s">
        <v>1101</v>
      </c>
      <c r="C547" s="2">
        <v>18</v>
      </c>
      <c r="D547" s="7">
        <v>12.2214342542775</v>
      </c>
    </row>
    <row r="548" spans="1:4">
      <c r="A548" s="1" t="s">
        <v>2921</v>
      </c>
      <c r="B548" t="s">
        <v>1103</v>
      </c>
      <c r="C548" s="2">
        <v>29.7</v>
      </c>
      <c r="D548" s="7">
        <v>13.9802288434451</v>
      </c>
    </row>
    <row r="549" spans="1:4">
      <c r="A549" s="1" t="s">
        <v>2922</v>
      </c>
      <c r="B549" t="s">
        <v>1105</v>
      </c>
      <c r="C549" s="2">
        <v>14.6</v>
      </c>
      <c r="D549" s="7">
        <v>12.646025823947</v>
      </c>
    </row>
    <row r="550" spans="1:4">
      <c r="A550" s="1" t="s">
        <v>2923</v>
      </c>
      <c r="B550" t="s">
        <v>1107</v>
      </c>
      <c r="C550" s="2">
        <v>54.4</v>
      </c>
      <c r="D550" s="7">
        <v>14.511453855499</v>
      </c>
    </row>
    <row r="551" spans="1:4">
      <c r="A551" s="1" t="s">
        <v>2924</v>
      </c>
      <c r="B551" t="s">
        <v>1109</v>
      </c>
      <c r="C551" s="2">
        <v>55.9</v>
      </c>
      <c r="D551" s="7">
        <v>14.7759715039129</v>
      </c>
    </row>
    <row r="552" spans="1:4">
      <c r="A552" s="1" t="s">
        <v>2925</v>
      </c>
      <c r="B552" t="s">
        <v>1111</v>
      </c>
      <c r="C552" s="2">
        <v>50</v>
      </c>
      <c r="D552" s="7">
        <v>9.55212888396957</v>
      </c>
    </row>
    <row r="553" spans="1:4">
      <c r="A553" s="1" t="s">
        <v>2926</v>
      </c>
      <c r="B553" t="s">
        <v>1113</v>
      </c>
      <c r="C553" s="2">
        <v>55</v>
      </c>
      <c r="D553" s="7">
        <v>11.4951943565575</v>
      </c>
    </row>
    <row r="554" spans="1:4">
      <c r="A554" s="1" t="s">
        <v>2927</v>
      </c>
      <c r="B554" t="s">
        <v>1115</v>
      </c>
      <c r="C554" s="2">
        <v>46.1</v>
      </c>
      <c r="D554" s="7">
        <v>12.6851144667925</v>
      </c>
    </row>
    <row r="555" spans="1:4">
      <c r="A555" s="1" t="s">
        <v>2928</v>
      </c>
      <c r="B555" t="s">
        <v>1117</v>
      </c>
      <c r="C555" s="2">
        <v>55.8</v>
      </c>
      <c r="D555" s="7">
        <v>15.2415775950907</v>
      </c>
    </row>
    <row r="556" spans="1:4">
      <c r="A556" s="1" t="s">
        <v>2929</v>
      </c>
      <c r="B556" t="s">
        <v>1119</v>
      </c>
      <c r="C556" s="2">
        <v>59</v>
      </c>
      <c r="D556" s="7">
        <v>15.4163610947339</v>
      </c>
    </row>
    <row r="557" spans="1:4">
      <c r="A557" s="1" t="s">
        <v>2930</v>
      </c>
      <c r="B557" t="s">
        <v>1121</v>
      </c>
      <c r="C557" s="2">
        <v>52.5</v>
      </c>
      <c r="D557" s="7">
        <v>13.294043923314</v>
      </c>
    </row>
    <row r="558" spans="1:4">
      <c r="A558" s="1" t="s">
        <v>2931</v>
      </c>
      <c r="B558" t="s">
        <v>1123</v>
      </c>
      <c r="C558" s="2">
        <v>54.5</v>
      </c>
      <c r="D558" s="7">
        <v>14.4859382912318</v>
      </c>
    </row>
    <row r="559" spans="1:4">
      <c r="A559" s="1" t="s">
        <v>2932</v>
      </c>
      <c r="B559" t="s">
        <v>1125</v>
      </c>
      <c r="C559" s="2">
        <v>54.8</v>
      </c>
      <c r="D559" s="7">
        <v>14.6701343771713</v>
      </c>
    </row>
    <row r="560" spans="1:4">
      <c r="A560" s="1" t="s">
        <v>2933</v>
      </c>
      <c r="B560" t="s">
        <v>1127</v>
      </c>
      <c r="C560" s="2">
        <v>46</v>
      </c>
      <c r="D560" s="7">
        <v>7.3336328549596</v>
      </c>
    </row>
    <row r="561" spans="1:4">
      <c r="A561" s="1" t="s">
        <v>2934</v>
      </c>
      <c r="B561" t="s">
        <v>1129</v>
      </c>
      <c r="C561" s="2">
        <v>53.7</v>
      </c>
      <c r="D561" s="7">
        <v>14.469076494616</v>
      </c>
    </row>
    <row r="562" spans="1:4">
      <c r="A562" s="1" t="s">
        <v>2935</v>
      </c>
      <c r="B562" t="s">
        <v>3051</v>
      </c>
      <c r="C562" s="2">
        <v>38.1</v>
      </c>
      <c r="D562" s="7">
        <v>8.00348746929217</v>
      </c>
    </row>
    <row r="563" spans="1:4">
      <c r="A563" s="1" t="s">
        <v>2936</v>
      </c>
      <c r="B563" t="s">
        <v>1133</v>
      </c>
      <c r="C563" s="2">
        <v>56.4</v>
      </c>
      <c r="D563" s="7">
        <v>13.6938050968526</v>
      </c>
    </row>
    <row r="564" spans="1:4">
      <c r="A564" s="1" t="s">
        <v>2937</v>
      </c>
      <c r="B564" t="s">
        <v>1135</v>
      </c>
      <c r="C564" s="2">
        <v>48.9</v>
      </c>
      <c r="D564" s="7">
        <v>12.4081168709048</v>
      </c>
    </row>
    <row r="565" spans="1:4">
      <c r="A565" s="1" t="s">
        <v>2938</v>
      </c>
      <c r="B565" t="s">
        <v>1137</v>
      </c>
      <c r="C565" s="2">
        <v>52.8</v>
      </c>
      <c r="D565" s="7">
        <v>14.8605701681239</v>
      </c>
    </row>
    <row r="566" spans="1:4">
      <c r="A566" s="1" t="s">
        <v>2939</v>
      </c>
      <c r="B566" t="s">
        <v>1139</v>
      </c>
      <c r="C566" s="2">
        <v>53.9</v>
      </c>
      <c r="D566" s="7">
        <v>12.6460271232886</v>
      </c>
    </row>
    <row r="567" spans="1:4">
      <c r="A567" s="1" t="s">
        <v>2940</v>
      </c>
      <c r="B567" t="s">
        <v>1141</v>
      </c>
      <c r="C567" s="2">
        <v>37.5</v>
      </c>
      <c r="D567" s="7">
        <v>16.5979282206366</v>
      </c>
    </row>
    <row r="568" spans="1:4">
      <c r="A568" s="1" t="s">
        <v>2941</v>
      </c>
      <c r="B568" t="s">
        <v>1143</v>
      </c>
      <c r="C568" s="2">
        <v>41.4</v>
      </c>
      <c r="D568" s="7">
        <v>15.6813828110098</v>
      </c>
    </row>
    <row r="569" spans="1:4">
      <c r="A569" s="1" t="s">
        <v>2942</v>
      </c>
      <c r="B569" t="s">
        <v>1145</v>
      </c>
      <c r="C569" s="2">
        <v>30.7</v>
      </c>
      <c r="D569" s="7">
        <v>14.9152681932548</v>
      </c>
    </row>
    <row r="570" spans="1:4">
      <c r="A570" s="1" t="s">
        <v>2943</v>
      </c>
      <c r="B570" t="s">
        <v>1147</v>
      </c>
      <c r="C570" s="2">
        <v>22.4</v>
      </c>
      <c r="D570" s="7">
        <v>13.7872088367581</v>
      </c>
    </row>
    <row r="571" spans="1:4">
      <c r="A571" s="1" t="s">
        <v>2944</v>
      </c>
      <c r="B571" t="s">
        <v>1149</v>
      </c>
      <c r="C571" s="2">
        <v>22.1</v>
      </c>
      <c r="D571" s="7">
        <v>14.3256434934074</v>
      </c>
    </row>
    <row r="572" spans="1:4">
      <c r="A572" s="1" t="s">
        <v>2945</v>
      </c>
      <c r="B572" t="s">
        <v>1151</v>
      </c>
      <c r="C572" s="2">
        <v>26.1</v>
      </c>
      <c r="D572" s="7">
        <v>16.7999496207254</v>
      </c>
    </row>
    <row r="573" spans="1:4">
      <c r="A573" s="1" t="s">
        <v>2946</v>
      </c>
      <c r="B573" t="s">
        <v>1153</v>
      </c>
      <c r="C573" s="2">
        <v>28.7</v>
      </c>
      <c r="D573" s="7">
        <v>16.5396248910572</v>
      </c>
    </row>
    <row r="574" spans="1:4">
      <c r="A574" s="1" t="s">
        <v>2947</v>
      </c>
      <c r="B574" t="s">
        <v>1155</v>
      </c>
      <c r="C574" s="2">
        <v>24.9</v>
      </c>
      <c r="D574" s="7">
        <v>14.399991666591</v>
      </c>
    </row>
    <row r="575" spans="1:4">
      <c r="A575" s="1" t="s">
        <v>2948</v>
      </c>
      <c r="B575" t="s">
        <v>1157</v>
      </c>
      <c r="C575" s="2">
        <v>30.2</v>
      </c>
      <c r="D575" s="7">
        <v>16.0126918949666</v>
      </c>
    </row>
    <row r="576" spans="1:4">
      <c r="A576" s="1" t="s">
        <v>2949</v>
      </c>
      <c r="B576" t="s">
        <v>1159</v>
      </c>
      <c r="C576" s="2">
        <v>33.6</v>
      </c>
      <c r="D576" s="7">
        <v>15.8342077086439</v>
      </c>
    </row>
    <row r="577" spans="1:4">
      <c r="A577" s="1" t="s">
        <v>2950</v>
      </c>
      <c r="B577" t="s">
        <v>1161</v>
      </c>
      <c r="C577" s="2">
        <v>40.8</v>
      </c>
      <c r="D577" s="7">
        <v>16.2868919115205</v>
      </c>
    </row>
    <row r="578" spans="1:4">
      <c r="A578" s="1" t="s">
        <v>2951</v>
      </c>
      <c r="B578" t="s">
        <v>1163</v>
      </c>
      <c r="C578" s="2">
        <v>34.8</v>
      </c>
      <c r="D578" s="7">
        <v>14.1763983953233</v>
      </c>
    </row>
    <row r="579" spans="1:4">
      <c r="A579" s="1" t="s">
        <v>2952</v>
      </c>
      <c r="B579" t="s">
        <v>1165</v>
      </c>
      <c r="C579" s="2">
        <v>27.9</v>
      </c>
      <c r="D579" s="7">
        <v>13.6284997334836</v>
      </c>
    </row>
    <row r="580" spans="1:4">
      <c r="A580" s="1" t="s">
        <v>2953</v>
      </c>
      <c r="B580" t="s">
        <v>1167</v>
      </c>
      <c r="C580" s="2">
        <v>34.3</v>
      </c>
      <c r="D580" s="7">
        <v>18.0990499464347</v>
      </c>
    </row>
    <row r="581" spans="1:4">
      <c r="A581" s="1" t="s">
        <v>2954</v>
      </c>
      <c r="B581" t="s">
        <v>1169</v>
      </c>
      <c r="C581" s="2">
        <v>41.9</v>
      </c>
      <c r="D581" s="7">
        <v>16.8568696955564</v>
      </c>
    </row>
    <row r="582" spans="1:4">
      <c r="A582" s="1" t="s">
        <v>2955</v>
      </c>
      <c r="B582" t="s">
        <v>1171</v>
      </c>
      <c r="C582" s="2">
        <v>24.5</v>
      </c>
      <c r="D582" s="7">
        <v>14.2160999575093</v>
      </c>
    </row>
    <row r="583" spans="1:4">
      <c r="A583" s="1" t="s">
        <v>2956</v>
      </c>
      <c r="B583" t="s">
        <v>1173</v>
      </c>
      <c r="C583" s="2">
        <v>34.5</v>
      </c>
      <c r="D583" s="7">
        <v>15.0641727463444</v>
      </c>
    </row>
    <row r="584" spans="1:4">
      <c r="A584" s="1" t="s">
        <v>2957</v>
      </c>
      <c r="B584" t="s">
        <v>1175</v>
      </c>
      <c r="C584" s="2">
        <v>33.2</v>
      </c>
      <c r="D584" s="7">
        <v>13.5612029110168</v>
      </c>
    </row>
    <row r="585" spans="1:4">
      <c r="A585" s="1" t="s">
        <v>2958</v>
      </c>
      <c r="B585" t="s">
        <v>1177</v>
      </c>
      <c r="C585" s="2">
        <v>37</v>
      </c>
      <c r="D585" s="7">
        <v>14.560260465952</v>
      </c>
    </row>
    <row r="586" spans="1:4">
      <c r="A586" s="1" t="s">
        <v>2959</v>
      </c>
      <c r="B586" t="s">
        <v>1179</v>
      </c>
      <c r="C586" s="2">
        <v>34.3</v>
      </c>
      <c r="D586" s="7">
        <v>15.6361793084469</v>
      </c>
    </row>
    <row r="587" spans="1:4">
      <c r="A587" s="1" t="s">
        <v>2960</v>
      </c>
      <c r="B587" t="s">
        <v>1181</v>
      </c>
      <c r="C587" s="2">
        <v>10.3</v>
      </c>
      <c r="D587" s="7">
        <v>8.16280550876418</v>
      </c>
    </row>
    <row r="588" spans="1:4">
      <c r="A588" s="1" t="s">
        <v>2961</v>
      </c>
      <c r="B588" t="s">
        <v>1183</v>
      </c>
      <c r="C588" s="2">
        <v>19.8</v>
      </c>
      <c r="D588" s="7">
        <v>10.9733268635991</v>
      </c>
    </row>
    <row r="589" spans="1:4">
      <c r="A589" s="1" t="s">
        <v>2962</v>
      </c>
      <c r="B589" t="s">
        <v>1185</v>
      </c>
      <c r="C589" s="2">
        <v>27.3</v>
      </c>
      <c r="D589" s="7">
        <v>9.90667715735236</v>
      </c>
    </row>
    <row r="590" spans="1:4">
      <c r="A590" s="1" t="s">
        <v>2963</v>
      </c>
      <c r="B590" t="s">
        <v>1187</v>
      </c>
      <c r="C590" s="2">
        <v>18.6</v>
      </c>
      <c r="D590" s="7">
        <v>7.16534054552967</v>
      </c>
    </row>
    <row r="591" spans="1:4">
      <c r="A591" s="1" t="s">
        <v>2964</v>
      </c>
      <c r="B591" t="s">
        <v>284</v>
      </c>
      <c r="C591" s="2">
        <v>20</v>
      </c>
      <c r="D591" s="7">
        <v>7.73959688472913</v>
      </c>
    </row>
    <row r="592" spans="1:4">
      <c r="A592" s="1" t="s">
        <v>2965</v>
      </c>
      <c r="B592" t="s">
        <v>1190</v>
      </c>
      <c r="C592" s="2">
        <v>29.7</v>
      </c>
      <c r="D592" s="7">
        <v>12.2249662674796</v>
      </c>
    </row>
    <row r="593" spans="1:4">
      <c r="A593" s="1" t="s">
        <v>2966</v>
      </c>
      <c r="B593" t="s">
        <v>890</v>
      </c>
      <c r="C593" s="2">
        <v>34.2</v>
      </c>
      <c r="D593" s="7">
        <v>11.9220544466871</v>
      </c>
    </row>
    <row r="594" spans="1:4">
      <c r="A594" s="1" t="s">
        <v>2967</v>
      </c>
      <c r="B594" t="s">
        <v>1193</v>
      </c>
      <c r="C594" s="2">
        <v>45.1</v>
      </c>
      <c r="D594" s="7">
        <v>13.1029057939726</v>
      </c>
    </row>
    <row r="595" spans="1:4">
      <c r="A595" s="1" t="s">
        <v>2968</v>
      </c>
      <c r="B595" t="s">
        <v>1195</v>
      </c>
      <c r="C595" s="2">
        <v>12.5</v>
      </c>
      <c r="D595" s="7">
        <v>8.3174344838834</v>
      </c>
    </row>
    <row r="596" spans="1:4">
      <c r="A596" s="1" t="s">
        <v>2969</v>
      </c>
      <c r="B596" t="s">
        <v>1197</v>
      </c>
      <c r="C596" s="2">
        <v>7.2</v>
      </c>
      <c r="D596" s="7">
        <v>7.99238538721666</v>
      </c>
    </row>
    <row r="597" spans="1:4">
      <c r="A597" s="1" t="s">
        <v>2970</v>
      </c>
      <c r="B597" t="s">
        <v>1199</v>
      </c>
      <c r="C597" s="2">
        <v>38.6</v>
      </c>
      <c r="D597" s="7">
        <v>11.9694567368049</v>
      </c>
    </row>
    <row r="598" spans="1:4">
      <c r="A598" s="1" t="s">
        <v>2971</v>
      </c>
      <c r="B598" t="s">
        <v>1201</v>
      </c>
      <c r="C598" s="2">
        <v>40.4</v>
      </c>
      <c r="D598" s="7">
        <v>14.5800383335146</v>
      </c>
    </row>
    <row r="599" spans="1:4">
      <c r="A599" s="1" t="s">
        <v>2972</v>
      </c>
      <c r="B599" t="s">
        <v>1203</v>
      </c>
      <c r="C599" s="2">
        <v>28.5</v>
      </c>
      <c r="D599" s="7">
        <v>10.4559388052</v>
      </c>
    </row>
    <row r="600" spans="1:4">
      <c r="A600" s="1" t="s">
        <v>2973</v>
      </c>
      <c r="B600" t="s">
        <v>1205</v>
      </c>
      <c r="C600" s="2">
        <v>19.4</v>
      </c>
      <c r="D600" s="7">
        <v>8.99853815377459</v>
      </c>
    </row>
    <row r="601" spans="1:4">
      <c r="A601" s="1" t="s">
        <v>2974</v>
      </c>
      <c r="B601" t="s">
        <v>1207</v>
      </c>
      <c r="C601" s="2">
        <v>18.9</v>
      </c>
      <c r="D601" s="7">
        <v>8.51671335431705</v>
      </c>
    </row>
    <row r="602" spans="1:4">
      <c r="A602" s="1" t="s">
        <v>2975</v>
      </c>
      <c r="B602" t="s">
        <v>1209</v>
      </c>
      <c r="C602" s="2">
        <v>8.2</v>
      </c>
      <c r="D602" s="7">
        <v>7.17964889510157</v>
      </c>
    </row>
    <row r="603" spans="1:4">
      <c r="A603" s="1" t="s">
        <v>2976</v>
      </c>
      <c r="B603" t="s">
        <v>1211</v>
      </c>
      <c r="C603" s="2">
        <v>38</v>
      </c>
      <c r="D603" s="7">
        <v>12.5650760100509</v>
      </c>
    </row>
    <row r="604" spans="1:4">
      <c r="A604" s="1" t="s">
        <v>2977</v>
      </c>
      <c r="B604" t="s">
        <v>1213</v>
      </c>
      <c r="C604" s="2">
        <v>9.9</v>
      </c>
      <c r="D604" s="7">
        <v>9.8933238436407</v>
      </c>
    </row>
    <row r="605" spans="1:4">
      <c r="A605" s="1" t="s">
        <v>2978</v>
      </c>
      <c r="B605" t="s">
        <v>1215</v>
      </c>
      <c r="C605" s="2">
        <v>31.2</v>
      </c>
      <c r="D605" s="7">
        <v>9.81407407236615</v>
      </c>
    </row>
    <row r="606" spans="1:4">
      <c r="A606" s="1" t="s">
        <v>2979</v>
      </c>
      <c r="B606" t="s">
        <v>1217</v>
      </c>
      <c r="C606" s="2">
        <v>25.4</v>
      </c>
      <c r="D606" s="7">
        <v>10.4511618375456</v>
      </c>
    </row>
    <row r="607" spans="1:4">
      <c r="A607" s="1" t="s">
        <v>2980</v>
      </c>
      <c r="B607" t="s">
        <v>1219</v>
      </c>
      <c r="C607" s="2">
        <v>17.5</v>
      </c>
      <c r="D607" s="7">
        <v>8.58381163352237</v>
      </c>
    </row>
    <row r="608" spans="1:4">
      <c r="A608" s="1" t="s">
        <v>2981</v>
      </c>
      <c r="B608" t="s">
        <v>1221</v>
      </c>
      <c r="C608" s="2">
        <v>24.6</v>
      </c>
      <c r="D608" s="7">
        <v>11.7196837470837</v>
      </c>
    </row>
    <row r="609" spans="1:4">
      <c r="A609" s="1" t="s">
        <v>2982</v>
      </c>
      <c r="B609" t="s">
        <v>1223</v>
      </c>
      <c r="C609" s="2">
        <v>23.5</v>
      </c>
      <c r="D609" s="7">
        <v>10.7576259392521</v>
      </c>
    </row>
    <row r="610" spans="1:4">
      <c r="A610" s="1" t="s">
        <v>2983</v>
      </c>
      <c r="B610" t="s">
        <v>1225</v>
      </c>
      <c r="C610" s="2">
        <v>49.1</v>
      </c>
      <c r="D610" s="7">
        <v>14.4566331216121</v>
      </c>
    </row>
    <row r="611" spans="1:4">
      <c r="A611" s="1" t="s">
        <v>2984</v>
      </c>
      <c r="B611" t="s">
        <v>1227</v>
      </c>
      <c r="C611" s="2">
        <v>60.2</v>
      </c>
      <c r="D611" s="7">
        <v>15.3523111022132</v>
      </c>
    </row>
    <row r="612" spans="1:4">
      <c r="A612" s="1" t="s">
        <v>2985</v>
      </c>
      <c r="B612" t="s">
        <v>1229</v>
      </c>
      <c r="C612" s="2">
        <v>51.6</v>
      </c>
      <c r="D612" s="7">
        <v>17.3436896856322</v>
      </c>
    </row>
    <row r="613" spans="1:4">
      <c r="A613" s="1" t="s">
        <v>2986</v>
      </c>
      <c r="B613" t="s">
        <v>1231</v>
      </c>
      <c r="C613" s="2">
        <v>33.5</v>
      </c>
      <c r="D613" s="7">
        <v>10.63392194018</v>
      </c>
    </row>
    <row r="614" spans="1:4">
      <c r="A614" s="1" t="s">
        <v>2987</v>
      </c>
      <c r="B614" t="s">
        <v>1233</v>
      </c>
      <c r="C614" s="2">
        <v>3.4</v>
      </c>
      <c r="D614" s="7">
        <v>12.6552962154677</v>
      </c>
    </row>
    <row r="615" spans="1:4">
      <c r="A615" s="1" t="s">
        <v>2988</v>
      </c>
      <c r="B615" t="s">
        <v>1235</v>
      </c>
      <c r="C615" s="2">
        <v>28.6</v>
      </c>
      <c r="D615" s="7">
        <v>10.3213812868703</v>
      </c>
    </row>
    <row r="616" spans="1:4">
      <c r="A616" s="1" t="s">
        <v>2989</v>
      </c>
      <c r="B616" t="s">
        <v>1237</v>
      </c>
      <c r="C616" s="2">
        <v>33.6</v>
      </c>
      <c r="D616" s="7">
        <v>10.0780747487395</v>
      </c>
    </row>
    <row r="617" spans="1:4">
      <c r="A617" s="1" t="s">
        <v>2990</v>
      </c>
      <c r="B617" t="s">
        <v>1239</v>
      </c>
      <c r="C617" s="2">
        <v>41.4</v>
      </c>
      <c r="D617" s="7">
        <v>11.2586867006209</v>
      </c>
    </row>
    <row r="618" spans="1:4">
      <c r="A618" s="1" t="s">
        <v>2991</v>
      </c>
      <c r="B618" t="s">
        <v>1241</v>
      </c>
      <c r="C618" s="2">
        <v>20.5</v>
      </c>
      <c r="D618" s="7">
        <v>9.71483896613595</v>
      </c>
    </row>
    <row r="619" spans="1:4">
      <c r="A619" s="1" t="s">
        <v>2992</v>
      </c>
      <c r="B619" t="s">
        <v>1243</v>
      </c>
      <c r="C619" s="2">
        <v>52.6</v>
      </c>
      <c r="D619" s="7">
        <v>20.3464315689742</v>
      </c>
    </row>
    <row r="620" spans="1:4">
      <c r="A620" s="1" t="s">
        <v>2993</v>
      </c>
      <c r="B620" t="s">
        <v>262</v>
      </c>
      <c r="C620" s="2">
        <v>32</v>
      </c>
      <c r="D620" s="7">
        <v>9.61330495222892</v>
      </c>
    </row>
    <row r="621" spans="1:4">
      <c r="A621" s="1" t="s">
        <v>2994</v>
      </c>
      <c r="B621" t="s">
        <v>1246</v>
      </c>
      <c r="C621" s="2">
        <v>16.1</v>
      </c>
      <c r="D621" s="7">
        <v>11.8355453180259</v>
      </c>
    </row>
    <row r="622" spans="1:4">
      <c r="A622" s="1" t="s">
        <v>2995</v>
      </c>
      <c r="B622" t="s">
        <v>1248</v>
      </c>
      <c r="C622" s="2">
        <v>26.3</v>
      </c>
      <c r="D622" s="7">
        <v>9.04103212434979</v>
      </c>
    </row>
    <row r="623" spans="1:4">
      <c r="A623" s="1" t="s">
        <v>2996</v>
      </c>
      <c r="B623" t="s">
        <v>1250</v>
      </c>
      <c r="C623" s="2">
        <v>34.1</v>
      </c>
      <c r="D623" s="7">
        <v>12.6636963072817</v>
      </c>
    </row>
    <row r="624" spans="1:4">
      <c r="A624" s="1" t="s">
        <v>2997</v>
      </c>
      <c r="B624" t="s">
        <v>1252</v>
      </c>
      <c r="C624" s="2">
        <v>31.6</v>
      </c>
      <c r="D624" s="7">
        <v>13.0943595378893</v>
      </c>
    </row>
    <row r="625" spans="1:4">
      <c r="A625" s="1" t="s">
        <v>2998</v>
      </c>
      <c r="B625" t="s">
        <v>1254</v>
      </c>
      <c r="C625" s="2">
        <v>54.9</v>
      </c>
      <c r="D625" s="7">
        <v>13.8379708088429</v>
      </c>
    </row>
    <row r="626" spans="1:4">
      <c r="A626" s="1" t="s">
        <v>2999</v>
      </c>
      <c r="B626" t="s">
        <v>1256</v>
      </c>
      <c r="C626" s="2">
        <v>18.5</v>
      </c>
      <c r="D626" s="7">
        <v>13.6144287175638</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Regional Co-ordination Unit</Company>
  <Application>Microsoft Excel</Application>
  <HeadingPairs>
    <vt:vector size="2" baseType="variant">
      <vt:variant>
        <vt:lpstr>工作表</vt:lpstr>
      </vt:variant>
      <vt:variant>
        <vt:i4>9</vt:i4>
      </vt:variant>
    </vt:vector>
  </HeadingPairs>
  <TitlesOfParts>
    <vt:vector size="9" baseType="lpstr">
      <vt:lpstr>calcs</vt:lpstr>
      <vt:lpstr>charts data</vt:lpstr>
      <vt:lpstr>Dashboard</vt:lpstr>
      <vt:lpstr>Charts</vt:lpstr>
      <vt:lpstr>Ranked</vt:lpstr>
      <vt:lpstr>Wardmap</vt:lpstr>
      <vt:lpstr>Scores</vt:lpstr>
      <vt:lpstr>Data</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Gareth Piggott</cp:lastModifiedBy>
  <dcterms:created xsi:type="dcterms:W3CDTF">2006-10-26T14:05:06Z</dcterms:created>
  <cp:lastPrinted>2012-01-24T13:21:14Z</cp:lastPrinted>
  <dcterms:modified xsi:type="dcterms:W3CDTF">2020-12-30T22:20:25Z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2052-2.7.1.4479</vt:lpwstr>
  </property>
</Properties>
</file>